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5345" windowHeight="4575" firstSheet="7" activeTab="7"/>
  </bookViews>
  <sheets>
    <sheet name="Cover Page" sheetId="5" state="hidden" r:id="rId1"/>
    <sheet name="Planning" sheetId="11" state="hidden" r:id="rId2"/>
    <sheet name="Planning 1" sheetId="15" state="hidden" r:id="rId3"/>
    <sheet name="Planning 3" sheetId="16" state="hidden" r:id="rId4"/>
    <sheet name="Supervisor" sheetId="12" state="hidden" r:id="rId5"/>
    <sheet name="QC" sheetId="13" state="hidden" r:id="rId6"/>
    <sheet name="checked" sheetId="14" state="hidden" r:id="rId7"/>
    <sheet name="checked (3)" sheetId="19" r:id="rId8"/>
    <sheet name="Sheet2" sheetId="22" state="hidden" r:id="rId9"/>
    <sheet name="Sheet1" sheetId="21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 localSheetId="6">'[1]合成単価作成表-BLDG'!#REF!</definedName>
    <definedName name="\d" localSheetId="7">'[1]合成単価作成表-BLDG'!#REF!</definedName>
    <definedName name="\d" localSheetId="1">'[2]合成単価作成表-BLDG'!#REF!</definedName>
    <definedName name="\d" localSheetId="2">'[1]合成単価作成表-BLDG'!#REF!</definedName>
    <definedName name="\d" localSheetId="3">'[1]合成単価作成表-BLDG'!#REF!</definedName>
    <definedName name="\d" localSheetId="5">'[2]合成単価作成表-BLDG'!#REF!</definedName>
    <definedName name="\d" localSheetId="4">'[2]合成単価作成表-BLDG'!#REF!</definedName>
    <definedName name="\d">'[2]合成単価作成表-BLDG'!#REF!</definedName>
    <definedName name="\e" localSheetId="6">'[1]合成単価作成表-BLDG'!#REF!</definedName>
    <definedName name="\e" localSheetId="7">'[1]合成単価作成表-BLDG'!#REF!</definedName>
    <definedName name="\e" localSheetId="1">'[2]合成単価作成表-BLDG'!#REF!</definedName>
    <definedName name="\e" localSheetId="2">'[1]合成単価作成表-BLDG'!#REF!</definedName>
    <definedName name="\e" localSheetId="3">'[1]合成単価作成表-BLDG'!#REF!</definedName>
    <definedName name="\e" localSheetId="5">'[2]合成単価作成表-BLDG'!#REF!</definedName>
    <definedName name="\e" localSheetId="4">'[2]合成単価作成表-BLDG'!#REF!</definedName>
    <definedName name="\e">'[2]合成単価作成表-BLDG'!#REF!</definedName>
    <definedName name="\f" localSheetId="6">'[1]合成単価作成表-BLDG'!#REF!</definedName>
    <definedName name="\f" localSheetId="7">'[1]合成単価作成表-BLDG'!#REF!</definedName>
    <definedName name="\f" localSheetId="1">'[2]合成単価作成表-BLDG'!#REF!</definedName>
    <definedName name="\f" localSheetId="2">'[1]合成単価作成表-BLDG'!#REF!</definedName>
    <definedName name="\f" localSheetId="3">'[1]合成単価作成表-BLDG'!#REF!</definedName>
    <definedName name="\f" localSheetId="5">'[2]合成単価作成表-BLDG'!#REF!</definedName>
    <definedName name="\f" localSheetId="4">'[2]合成単価作成表-BLDG'!#REF!</definedName>
    <definedName name="\f">'[2]合成単価作成表-BLDG'!#REF!</definedName>
    <definedName name="\g" localSheetId="6">'[1]合成単価作成表-BLDG'!#REF!</definedName>
    <definedName name="\g" localSheetId="7">'[1]合成単価作成表-BLDG'!#REF!</definedName>
    <definedName name="\g" localSheetId="1">'[2]合成単価作成表-BLDG'!#REF!</definedName>
    <definedName name="\g" localSheetId="2">'[1]合成単価作成表-BLDG'!#REF!</definedName>
    <definedName name="\g" localSheetId="3">'[1]合成単価作成表-BLDG'!#REF!</definedName>
    <definedName name="\g" localSheetId="5">'[2]合成単価作成表-BLDG'!#REF!</definedName>
    <definedName name="\g" localSheetId="4">'[2]合成単価作成表-BLDG'!#REF!</definedName>
    <definedName name="\g">'[2]合成単価作成表-BLDG'!#REF!</definedName>
    <definedName name="\h" localSheetId="6">'[1]合成単価作成表-BLDG'!#REF!</definedName>
    <definedName name="\h" localSheetId="7">'[1]合成単価作成表-BLDG'!#REF!</definedName>
    <definedName name="\h" localSheetId="1">'[2]合成単価作成表-BLDG'!#REF!</definedName>
    <definedName name="\h" localSheetId="2">'[1]合成単価作成表-BLDG'!#REF!</definedName>
    <definedName name="\h" localSheetId="3">'[1]合成単価作成表-BLDG'!#REF!</definedName>
    <definedName name="\h" localSheetId="5">'[2]合成単価作成表-BLDG'!#REF!</definedName>
    <definedName name="\h" localSheetId="4">'[2]合成単価作成表-BLDG'!#REF!</definedName>
    <definedName name="\h">'[2]合成単価作成表-BLDG'!#REF!</definedName>
    <definedName name="\i" localSheetId="6">'[1]合成単価作成表-BLDG'!#REF!</definedName>
    <definedName name="\i" localSheetId="7">'[1]合成単価作成表-BLDG'!#REF!</definedName>
    <definedName name="\i" localSheetId="1">'[2]合成単価作成表-BLDG'!#REF!</definedName>
    <definedName name="\i" localSheetId="2">'[1]合成単価作成表-BLDG'!#REF!</definedName>
    <definedName name="\i" localSheetId="3">'[1]合成単価作成表-BLDG'!#REF!</definedName>
    <definedName name="\i" localSheetId="5">'[2]合成単価作成表-BLDG'!#REF!</definedName>
    <definedName name="\i" localSheetId="4">'[2]合成単価作成表-BLDG'!#REF!</definedName>
    <definedName name="\i">'[2]合成単価作成表-BLDG'!#REF!</definedName>
    <definedName name="\j" localSheetId="6">'[1]合成単価作成表-BLDG'!#REF!</definedName>
    <definedName name="\j" localSheetId="7">'[1]合成単価作成表-BLDG'!#REF!</definedName>
    <definedName name="\j" localSheetId="1">'[2]合成単価作成表-BLDG'!#REF!</definedName>
    <definedName name="\j" localSheetId="2">'[1]合成単価作成表-BLDG'!#REF!</definedName>
    <definedName name="\j" localSheetId="3">'[1]合成単価作成表-BLDG'!#REF!</definedName>
    <definedName name="\j" localSheetId="5">'[2]合成単価作成表-BLDG'!#REF!</definedName>
    <definedName name="\j" localSheetId="4">'[2]合成単価作成表-BLDG'!#REF!</definedName>
    <definedName name="\j">'[2]合成単価作成表-BLDG'!#REF!</definedName>
    <definedName name="\k" localSheetId="6">'[1]合成単価作成表-BLDG'!#REF!</definedName>
    <definedName name="\k" localSheetId="7">'[1]合成単価作成表-BLDG'!#REF!</definedName>
    <definedName name="\k" localSheetId="1">'[2]合成単価作成表-BLDG'!#REF!</definedName>
    <definedName name="\k" localSheetId="2">'[1]合成単価作成表-BLDG'!#REF!</definedName>
    <definedName name="\k" localSheetId="3">'[1]合成単価作成表-BLDG'!#REF!</definedName>
    <definedName name="\k" localSheetId="5">'[2]合成単価作成表-BLDG'!#REF!</definedName>
    <definedName name="\k" localSheetId="4">'[2]合成単価作成表-BLDG'!#REF!</definedName>
    <definedName name="\k">'[2]合成単価作成表-BLDG'!#REF!</definedName>
    <definedName name="\l" localSheetId="6">'[1]合成単価作成表-BLDG'!#REF!</definedName>
    <definedName name="\l" localSheetId="7">'[1]合成単価作成表-BLDG'!#REF!</definedName>
    <definedName name="\l" localSheetId="1">'[2]合成単価作成表-BLDG'!#REF!</definedName>
    <definedName name="\l" localSheetId="2">'[1]合成単価作成表-BLDG'!#REF!</definedName>
    <definedName name="\l" localSheetId="3">'[1]合成単価作成表-BLDG'!#REF!</definedName>
    <definedName name="\l" localSheetId="5">'[2]合成単価作成表-BLDG'!#REF!</definedName>
    <definedName name="\l" localSheetId="4">'[2]合成単価作成表-BLDG'!#REF!</definedName>
    <definedName name="\l">'[2]合成単価作成表-BLDG'!#REF!</definedName>
    <definedName name="\m" localSheetId="6">'[1]合成単価作成表-BLDG'!#REF!</definedName>
    <definedName name="\m" localSheetId="7">'[1]合成単価作成表-BLDG'!#REF!</definedName>
    <definedName name="\m" localSheetId="1">'[2]合成単価作成表-BLDG'!#REF!</definedName>
    <definedName name="\m" localSheetId="2">'[1]合成単価作成表-BLDG'!#REF!</definedName>
    <definedName name="\m" localSheetId="3">'[1]合成単価作成表-BLDG'!#REF!</definedName>
    <definedName name="\m" localSheetId="5">'[2]合成単価作成表-BLDG'!#REF!</definedName>
    <definedName name="\m" localSheetId="4">'[2]合成単価作成表-BLDG'!#REF!</definedName>
    <definedName name="\m">'[2]合成単価作成表-BLDG'!#REF!</definedName>
    <definedName name="\mo" localSheetId="6">'[1]合成単価作成表-BLDG'!#REF!</definedName>
    <definedName name="\mo" localSheetId="7">'[1]合成単価作成表-BLDG'!#REF!</definedName>
    <definedName name="\mo" localSheetId="1">'[2]合成単価作成表-BLDG'!#REF!</definedName>
    <definedName name="\mo" localSheetId="2">'[1]合成単価作成表-BLDG'!#REF!</definedName>
    <definedName name="\mo" localSheetId="3">'[1]合成単価作成表-BLDG'!#REF!</definedName>
    <definedName name="\mo" localSheetId="5">'[2]合成単価作成表-BLDG'!#REF!</definedName>
    <definedName name="\mo" localSheetId="4">'[2]合成単価作成表-BLDG'!#REF!</definedName>
    <definedName name="\mo">'[2]合成単価作成表-BLDG'!#REF!</definedName>
    <definedName name="\n" localSheetId="6">'[1]合成単価作成表-BLDG'!#REF!</definedName>
    <definedName name="\n" localSheetId="7">'[1]合成単価作成表-BLDG'!#REF!</definedName>
    <definedName name="\n" localSheetId="1">'[2]合成単価作成表-BLDG'!#REF!</definedName>
    <definedName name="\n" localSheetId="2">'[1]合成単価作成表-BLDG'!#REF!</definedName>
    <definedName name="\n" localSheetId="3">'[1]合成単価作成表-BLDG'!#REF!</definedName>
    <definedName name="\n" localSheetId="5">'[2]合成単価作成表-BLDG'!#REF!</definedName>
    <definedName name="\n" localSheetId="4">'[2]合成単価作成表-BLDG'!#REF!</definedName>
    <definedName name="\n">'[2]合成単価作成表-BLDG'!#REF!</definedName>
    <definedName name="\o" localSheetId="6">'[1]合成単価作成表-BLDG'!#REF!</definedName>
    <definedName name="\o" localSheetId="7">'[1]合成単価作成表-BLDG'!#REF!</definedName>
    <definedName name="\o" localSheetId="1">'[2]合成単価作成表-BLDG'!#REF!</definedName>
    <definedName name="\o" localSheetId="2">'[1]合成単価作成表-BLDG'!#REF!</definedName>
    <definedName name="\o" localSheetId="3">'[1]合成単価作成表-BLDG'!#REF!</definedName>
    <definedName name="\o" localSheetId="5">'[2]合成単価作成表-BLDG'!#REF!</definedName>
    <definedName name="\o" localSheetId="4">'[2]合成単価作成表-BLDG'!#REF!</definedName>
    <definedName name="\o">'[2]合成単価作成表-BLDG'!#REF!</definedName>
    <definedName name="___max1">#N/A</definedName>
    <definedName name="___min1">#N/A</definedName>
    <definedName name="__max1">#N/A</definedName>
    <definedName name="__min1">#N/A</definedName>
    <definedName name="_1000A01">#N/A</definedName>
    <definedName name="_xlnm._FilterDatabase" localSheetId="6" hidden="1">checked!$A$5:$X$1534</definedName>
    <definedName name="_xlnm._FilterDatabase" localSheetId="7" hidden="1">'checked (3)'!$A$5:$M$1528</definedName>
    <definedName name="_xlnm._FilterDatabase" localSheetId="1" hidden="1">Planning!$A$5:$W$1533</definedName>
    <definedName name="_xlnm._FilterDatabase" localSheetId="2" hidden="1">'Planning 1'!$A$3:$R$1534</definedName>
    <definedName name="_xlnm._FilterDatabase" localSheetId="3" hidden="1">'Planning 3'!$I$5:$R$1529</definedName>
    <definedName name="_xlnm._FilterDatabase" localSheetId="5" hidden="1">QC!$A$5:$T$1532</definedName>
    <definedName name="_xlnm._FilterDatabase" localSheetId="4" hidden="1">Supervisor!$J$5:$P$1529</definedName>
    <definedName name="_max1" localSheetId="0">#N/A</definedName>
    <definedName name="_max1">#N/A</definedName>
    <definedName name="_min1" localSheetId="0">#N/A</definedName>
    <definedName name="_min1">#N/A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AAAAAAAAAA">[3]Definitions!$G$3</definedName>
    <definedName name="All_Item" localSheetId="6">#REF!</definedName>
    <definedName name="All_Item" localSheetId="7">#REF!</definedName>
    <definedName name="All_Item" localSheetId="1">#REF!</definedName>
    <definedName name="All_Item" localSheetId="2">#REF!</definedName>
    <definedName name="All_Item" localSheetId="3">#REF!</definedName>
    <definedName name="All_Item" localSheetId="5">#REF!</definedName>
    <definedName name="All_Item" localSheetId="4">#REF!</definedName>
    <definedName name="All_Item">#REF!</definedName>
    <definedName name="ALPIN">#N/A</definedName>
    <definedName name="ALPJYOU">#N/A</definedName>
    <definedName name="ALPTOI">#N/A</definedName>
    <definedName name="azsq" localSheetId="6">[4]Original!#REF!</definedName>
    <definedName name="azsq" localSheetId="7">[4]Original!#REF!</definedName>
    <definedName name="azsq" localSheetId="1">[5]Original!#REF!</definedName>
    <definedName name="azsq" localSheetId="2">[4]Original!#REF!</definedName>
    <definedName name="azsq" localSheetId="3">[4]Original!#REF!</definedName>
    <definedName name="azsq" localSheetId="5">[5]Original!#REF!</definedName>
    <definedName name="azsq" localSheetId="4">[5]Original!#REF!</definedName>
    <definedName name="azsq">[5]Original!#REF!</definedName>
    <definedName name="Bidder_Quote_Ref_No" localSheetId="6">#REF!</definedName>
    <definedName name="Bidder_Quote_Ref_No" localSheetId="7">#REF!</definedName>
    <definedName name="Bidder_Quote_Ref_No" localSheetId="1">#REF!</definedName>
    <definedName name="Bidder_Quote_Ref_No" localSheetId="2">#REF!</definedName>
    <definedName name="Bidder_Quote_Ref_No" localSheetId="3">#REF!</definedName>
    <definedName name="Bidder_Quote_Ref_No" localSheetId="5">#REF!</definedName>
    <definedName name="Bidder_Quote_Ref_No" localSheetId="4">#REF!</definedName>
    <definedName name="Bidder_Quote_Ref_No">#REF!</definedName>
    <definedName name="Camp_Facility_Cost_FC" localSheetId="6">[6]Temporary!#REF!</definedName>
    <definedName name="Camp_Facility_Cost_FC" localSheetId="7">[6]Temporary!#REF!</definedName>
    <definedName name="Camp_Facility_Cost_FC" localSheetId="1">[7]Temporary!#REF!</definedName>
    <definedName name="Camp_Facility_Cost_FC" localSheetId="2">[6]Temporary!#REF!</definedName>
    <definedName name="Camp_Facility_Cost_FC" localSheetId="3">[6]Temporary!#REF!</definedName>
    <definedName name="Camp_Facility_Cost_FC" localSheetId="5">[7]Temporary!#REF!</definedName>
    <definedName name="Camp_Facility_Cost_FC" localSheetId="4">[7]Temporary!#REF!</definedName>
    <definedName name="Camp_Facility_Cost_FC">[7]Temporary!#REF!</definedName>
    <definedName name="Camp_Facility_Cost_LC" localSheetId="6">[6]Temporary!#REF!</definedName>
    <definedName name="Camp_Facility_Cost_LC" localSheetId="7">[6]Temporary!#REF!</definedName>
    <definedName name="Camp_Facility_Cost_LC" localSheetId="1">[7]Temporary!#REF!</definedName>
    <definedName name="Camp_Facility_Cost_LC" localSheetId="2">[6]Temporary!#REF!</definedName>
    <definedName name="Camp_Facility_Cost_LC" localSheetId="3">[6]Temporary!#REF!</definedName>
    <definedName name="Camp_Facility_Cost_LC" localSheetId="5">[7]Temporary!#REF!</definedName>
    <definedName name="Camp_Facility_Cost_LC" localSheetId="4">[7]Temporary!#REF!</definedName>
    <definedName name="Camp_Facility_Cost_LC">[7]Temporary!#REF!</definedName>
    <definedName name="Category_All" localSheetId="6">#REF!</definedName>
    <definedName name="Category_All" localSheetId="7">#REF!</definedName>
    <definedName name="Category_All" localSheetId="1">#REF!</definedName>
    <definedName name="Category_All" localSheetId="2">#REF!</definedName>
    <definedName name="Category_All" localSheetId="3">#REF!</definedName>
    <definedName name="Category_All" localSheetId="5">#REF!</definedName>
    <definedName name="Category_All" localSheetId="4">#REF!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ivil_MH" localSheetId="6">#REF!</definedName>
    <definedName name="Civil_MH" localSheetId="7">#REF!</definedName>
    <definedName name="Civil_MH" localSheetId="1">#REF!</definedName>
    <definedName name="Civil_MH" localSheetId="2">#REF!</definedName>
    <definedName name="Civil_MH" localSheetId="3">#REF!</definedName>
    <definedName name="Civil_MH" localSheetId="5">#REF!</definedName>
    <definedName name="Civil_MH" localSheetId="4">#REF!</definedName>
    <definedName name="Civil_MH">#REF!</definedName>
    <definedName name="Class" localSheetId="6">[8]Definitions!$F$3</definedName>
    <definedName name="Class" localSheetId="7">[8]Definitions!$F$3</definedName>
    <definedName name="Class" localSheetId="2">[8]Definitions!$F$3</definedName>
    <definedName name="Class" localSheetId="3">[8]Definitions!$F$3</definedName>
    <definedName name="Class">[9]Definitions!$F$3</definedName>
    <definedName name="Client1" localSheetId="6">[8]Definitions!$C$3</definedName>
    <definedName name="Client1" localSheetId="7">[8]Definitions!$C$3</definedName>
    <definedName name="Client1" localSheetId="2">[8]Definitions!$C$3</definedName>
    <definedName name="Client1" localSheetId="3">[8]Definitions!$C$3</definedName>
    <definedName name="Client1">[9]Definitions!$C$3</definedName>
    <definedName name="Client2" localSheetId="6">[8]Definitions!$D$3</definedName>
    <definedName name="Client2" localSheetId="7">[8]Definitions!$D$3</definedName>
    <definedName name="Client2" localSheetId="2">[8]Definitions!$D$3</definedName>
    <definedName name="Client2" localSheetId="3">[8]Definitions!$D$3</definedName>
    <definedName name="Client2">[9]Definitions!$D$3</definedName>
    <definedName name="Company_Name" localSheetId="6">#REF!</definedName>
    <definedName name="Company_Name" localSheetId="7">#REF!</definedName>
    <definedName name="Company_Name" localSheetId="1">#REF!</definedName>
    <definedName name="Company_Name" localSheetId="2">#REF!</definedName>
    <definedName name="Company_Name" localSheetId="3">#REF!</definedName>
    <definedName name="Company_Name" localSheetId="5">#REF!</definedName>
    <definedName name="Company_Name" localSheetId="4">#REF!</definedName>
    <definedName name="Company_Name">#REF!</definedName>
    <definedName name="ConstEqt_Cost_002FC" localSheetId="6">#REF!</definedName>
    <definedName name="ConstEqt_Cost_002FC" localSheetId="7">#REF!</definedName>
    <definedName name="ConstEqt_Cost_002FC" localSheetId="1">#REF!</definedName>
    <definedName name="ConstEqt_Cost_002FC" localSheetId="2">#REF!</definedName>
    <definedName name="ConstEqt_Cost_002FC" localSheetId="3">#REF!</definedName>
    <definedName name="ConstEqt_Cost_002FC" localSheetId="5">#REF!</definedName>
    <definedName name="ConstEqt_Cost_002FC" localSheetId="4">#REF!</definedName>
    <definedName name="ConstEqt_Cost_002FC">#REF!</definedName>
    <definedName name="ConstEqt_Cost_002LC" localSheetId="6">#REF!</definedName>
    <definedName name="ConstEqt_Cost_002LC" localSheetId="7">#REF!</definedName>
    <definedName name="ConstEqt_Cost_002LC" localSheetId="1">#REF!</definedName>
    <definedName name="ConstEqt_Cost_002LC" localSheetId="2">#REF!</definedName>
    <definedName name="ConstEqt_Cost_002LC" localSheetId="3">#REF!</definedName>
    <definedName name="ConstEqt_Cost_002LC" localSheetId="5">#REF!</definedName>
    <definedName name="ConstEqt_Cost_002LC" localSheetId="4">#REF!</definedName>
    <definedName name="ConstEqt_Cost_002LC">#REF!</definedName>
    <definedName name="Contract_No" localSheetId="6">[8]Definitions!$C$1</definedName>
    <definedName name="Contract_No" localSheetId="7">[8]Definitions!$C$1</definedName>
    <definedName name="Contract_No" localSheetId="2">[8]Definitions!$C$1</definedName>
    <definedName name="Contract_No" localSheetId="3">[8]Definitions!$C$1</definedName>
    <definedName name="Contract_No">[9]Definitions!$C$1</definedName>
    <definedName name="_xlnm.Criteria" localSheetId="6">[10]SILICATE!#REF!</definedName>
    <definedName name="_xlnm.Criteria" localSheetId="7">[10]SILICATE!#REF!</definedName>
    <definedName name="_xlnm.Criteria" localSheetId="1">[10]SILICATE!#REF!</definedName>
    <definedName name="_xlnm.Criteria" localSheetId="2">[10]SILICATE!#REF!</definedName>
    <definedName name="_xlnm.Criteria" localSheetId="3">[10]SILICATE!#REF!</definedName>
    <definedName name="_xlnm.Criteria" localSheetId="5">[10]SILICATE!#REF!</definedName>
    <definedName name="_xlnm.Criteria" localSheetId="4">[10]SILICATE!#REF!</definedName>
    <definedName name="_xlnm.Criteria">[10]SILICATE!#REF!</definedName>
    <definedName name="Data_area" localSheetId="6">#REF!</definedName>
    <definedName name="Data_area" localSheetId="7">#REF!</definedName>
    <definedName name="Data_area" localSheetId="1">#REF!</definedName>
    <definedName name="Data_area" localSheetId="2">#REF!</definedName>
    <definedName name="Data_area" localSheetId="3">#REF!</definedName>
    <definedName name="Data_area" localSheetId="5">#REF!</definedName>
    <definedName name="Data_area" localSheetId="4">#REF!</definedName>
    <definedName name="Data_area">#REF!</definedName>
    <definedName name="_xlnm.Database" localSheetId="6">#REF!</definedName>
    <definedName name="_xlnm.Database" localSheetId="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5">#REF!</definedName>
    <definedName name="_xlnm.Database" localSheetId="4">#REF!</definedName>
    <definedName name="_xlnm.Database">#REF!</definedName>
    <definedName name="DataFilter" localSheetId="6">[11]!DataFilter</definedName>
    <definedName name="DataFilter" localSheetId="7">[11]!DataFilter</definedName>
    <definedName name="DataFilter" localSheetId="1">[11]!DataFilter</definedName>
    <definedName name="DataFilter" localSheetId="2">[11]!DataFilter</definedName>
    <definedName name="DataFilter" localSheetId="3">[11]!DataFilter</definedName>
    <definedName name="DataFilter" localSheetId="5">[11]!DataFilter</definedName>
    <definedName name="DataFilter" localSheetId="4">[11]!DataFilter</definedName>
    <definedName name="DataFilter">[11]!DataFilter</definedName>
    <definedName name="DataSort" localSheetId="6">[11]!DataSort</definedName>
    <definedName name="DataSort" localSheetId="7">[11]!DataSort</definedName>
    <definedName name="DataSort" localSheetId="1">[11]!DataSort</definedName>
    <definedName name="DataSort" localSheetId="2">[11]!DataSort</definedName>
    <definedName name="DataSort" localSheetId="3">[11]!DataSort</definedName>
    <definedName name="DataSort" localSheetId="5">[11]!DataSort</definedName>
    <definedName name="DataSort" localSheetId="4">[11]!DataSort</definedName>
    <definedName name="DataSort">[11]!DataSort</definedName>
    <definedName name="Date" localSheetId="0">#N/A</definedName>
    <definedName name="Date">#N/A</definedName>
    <definedName name="Date_of_Data" localSheetId="6">#REF!</definedName>
    <definedName name="Date_of_Data" localSheetId="7">#REF!</definedName>
    <definedName name="Date_of_Data" localSheetId="1">#REF!</definedName>
    <definedName name="Date_of_Data" localSheetId="2">#REF!</definedName>
    <definedName name="Date_of_Data" localSheetId="3">#REF!</definedName>
    <definedName name="Date_of_Data" localSheetId="5">#REF!</definedName>
    <definedName name="Date_of_Data" localSheetId="4">#REF!</definedName>
    <definedName name="Date_of_Data">#REF!</definedName>
    <definedName name="date1" localSheetId="0">#N/A</definedName>
    <definedName name="date1">#N/A</definedName>
    <definedName name="DATE11">#N/A</definedName>
    <definedName name="DL_Ave" localSheetId="6">#REF!</definedName>
    <definedName name="DL_Ave" localSheetId="7">#REF!</definedName>
    <definedName name="DL_Ave" localSheetId="1">#REF!</definedName>
    <definedName name="DL_Ave" localSheetId="2">#REF!</definedName>
    <definedName name="DL_Ave" localSheetId="3">#REF!</definedName>
    <definedName name="DL_Ave" localSheetId="5">#REF!</definedName>
    <definedName name="DL_Ave" localSheetId="4">#REF!</definedName>
    <definedName name="DL_Ave">#REF!</definedName>
    <definedName name="DL_Mobi_Mth" localSheetId="6">#REF!</definedName>
    <definedName name="DL_Mobi_Mth" localSheetId="7">#REF!</definedName>
    <definedName name="DL_Mobi_Mth" localSheetId="1">#REF!</definedName>
    <definedName name="DL_Mobi_Mth" localSheetId="2">#REF!</definedName>
    <definedName name="DL_Mobi_Mth" localSheetId="3">#REF!</definedName>
    <definedName name="DL_Mobi_Mth" localSheetId="5">#REF!</definedName>
    <definedName name="DL_Mobi_Mth" localSheetId="4">#REF!</definedName>
    <definedName name="DL_Mobi_Mth">#REF!</definedName>
    <definedName name="DL_Mth" localSheetId="6">#REF!</definedName>
    <definedName name="DL_Mth" localSheetId="7">#REF!</definedName>
    <definedName name="DL_Mth" localSheetId="1">#REF!</definedName>
    <definedName name="DL_Mth" localSheetId="2">#REF!</definedName>
    <definedName name="DL_Mth" localSheetId="3">#REF!</definedName>
    <definedName name="DL_Mth" localSheetId="5">#REF!</definedName>
    <definedName name="DL_Mth" localSheetId="4">#REF!</definedName>
    <definedName name="DL_Mth">#REF!</definedName>
    <definedName name="DL_Total_002MHs" localSheetId="6">#REF!</definedName>
    <definedName name="DL_Total_002MHs" localSheetId="7">#REF!</definedName>
    <definedName name="DL_Total_002MHs" localSheetId="1">#REF!</definedName>
    <definedName name="DL_Total_002MHs" localSheetId="2">#REF!</definedName>
    <definedName name="DL_Total_002MHs" localSheetId="3">#REF!</definedName>
    <definedName name="DL_Total_002MHs" localSheetId="5">#REF!</definedName>
    <definedName name="DL_Total_002MHs" localSheetId="4">#REF!</definedName>
    <definedName name="DL_Total_002MHs">#REF!</definedName>
    <definedName name="DL_Total_005MH" localSheetId="6">#REF!</definedName>
    <definedName name="DL_Total_005MH" localSheetId="7">#REF!</definedName>
    <definedName name="DL_Total_005MH" localSheetId="1">#REF!</definedName>
    <definedName name="DL_Total_005MH" localSheetId="2">#REF!</definedName>
    <definedName name="DL_Total_005MH" localSheetId="3">#REF!</definedName>
    <definedName name="DL_Total_005MH" localSheetId="5">#REF!</definedName>
    <definedName name="DL_Total_005MH" localSheetId="4">#REF!</definedName>
    <definedName name="DL_Total_005MH">#REF!</definedName>
    <definedName name="DL_Total_Cost_002FC" localSheetId="6">#REF!</definedName>
    <definedName name="DL_Total_Cost_002FC" localSheetId="7">#REF!</definedName>
    <definedName name="DL_Total_Cost_002FC" localSheetId="1">#REF!</definedName>
    <definedName name="DL_Total_Cost_002FC" localSheetId="2">#REF!</definedName>
    <definedName name="DL_Total_Cost_002FC" localSheetId="3">#REF!</definedName>
    <definedName name="DL_Total_Cost_002FC" localSheetId="5">#REF!</definedName>
    <definedName name="DL_Total_Cost_002FC" localSheetId="4">#REF!</definedName>
    <definedName name="DL_Total_Cost_002FC">#REF!</definedName>
    <definedName name="DL_Total_Cost_002LC" localSheetId="6">#REF!</definedName>
    <definedName name="DL_Total_Cost_002LC" localSheetId="7">#REF!</definedName>
    <definedName name="DL_Total_Cost_002LC" localSheetId="1">#REF!</definedName>
    <definedName name="DL_Total_Cost_002LC" localSheetId="2">#REF!</definedName>
    <definedName name="DL_Total_Cost_002LC" localSheetId="3">#REF!</definedName>
    <definedName name="DL_Total_Cost_002LC" localSheetId="5">#REF!</definedName>
    <definedName name="DL_Total_Cost_002LC" localSheetId="4">#REF!</definedName>
    <definedName name="DL_Total_Cost_002LC">#REF!</definedName>
    <definedName name="DL_Total_Cost_005FC" localSheetId="6">[12]RFP005!$S$80</definedName>
    <definedName name="DL_Total_Cost_005FC" localSheetId="7">[12]RFP005!$S$80</definedName>
    <definedName name="DL_Total_Cost_005FC" localSheetId="2">[12]RFP005!$S$80</definedName>
    <definedName name="DL_Total_Cost_005FC" localSheetId="3">[12]RFP005!$S$80</definedName>
    <definedName name="DL_Total_Cost_005FC">[13]RFP005!$S$80</definedName>
    <definedName name="DL_Total_Cost_005LC" localSheetId="6">[12]RFP005!$R$80</definedName>
    <definedName name="DL_Total_Cost_005LC" localSheetId="7">[12]RFP005!$R$80</definedName>
    <definedName name="DL_Total_Cost_005LC" localSheetId="2">[12]RFP005!$R$80</definedName>
    <definedName name="DL_Total_Cost_005LC" localSheetId="3">[12]RFP005!$R$80</definedName>
    <definedName name="DL_Total_Cost_005LC">[13]RFP005!$R$80</definedName>
    <definedName name="DL_Total_Peak" localSheetId="6">#REF!</definedName>
    <definedName name="DL_Total_Peak" localSheetId="7">#REF!</definedName>
    <definedName name="DL_Total_Peak" localSheetId="1">#REF!</definedName>
    <definedName name="DL_Total_Peak" localSheetId="2">#REF!</definedName>
    <definedName name="DL_Total_Peak" localSheetId="3">#REF!</definedName>
    <definedName name="DL_Total_Peak" localSheetId="5">#REF!</definedName>
    <definedName name="DL_Total_Peak" localSheetId="4">#REF!</definedName>
    <definedName name="DL_Total_Peak">#REF!</definedName>
    <definedName name="Document_data" localSheetId="6">'[8]VPI Link Sheet'!$C$2:$N$5147</definedName>
    <definedName name="Document_data" localSheetId="7">'[8]VPI Link Sheet'!$C$2:$N$5147</definedName>
    <definedName name="Document_data" localSheetId="2">'[8]VPI Link Sheet'!$C$2:$N$5147</definedName>
    <definedName name="Document_data" localSheetId="3">'[8]VPI Link Sheet'!$C$2:$N$5147</definedName>
    <definedName name="Document_data">'[9]VPI Link Sheet'!$C$2:$N$5147</definedName>
    <definedName name="dwg" localSheetId="6">#REF!</definedName>
    <definedName name="dwg" localSheetId="7">#REF!</definedName>
    <definedName name="dwg" localSheetId="1">#REF!</definedName>
    <definedName name="dwg" localSheetId="2">#REF!</definedName>
    <definedName name="dwg" localSheetId="3">#REF!</definedName>
    <definedName name="dwg" localSheetId="5">#REF!</definedName>
    <definedName name="dwg" localSheetId="4">#REF!</definedName>
    <definedName name="dwg">#REF!</definedName>
    <definedName name="EandI_Eqt_FC" localSheetId="6">[6]Equipment!#REF!</definedName>
    <definedName name="EandI_Eqt_FC" localSheetId="7">[6]Equipment!#REF!</definedName>
    <definedName name="EandI_Eqt_FC" localSheetId="1">[7]Equipment!#REF!</definedName>
    <definedName name="EandI_Eqt_FC" localSheetId="2">[6]Equipment!#REF!</definedName>
    <definedName name="EandI_Eqt_FC" localSheetId="3">[6]Equipment!#REF!</definedName>
    <definedName name="EandI_Eqt_FC" localSheetId="5">[7]Equipment!#REF!</definedName>
    <definedName name="EandI_Eqt_FC" localSheetId="4">[7]Equipment!#REF!</definedName>
    <definedName name="EandI_Eqt_FC">[7]Equipment!#REF!</definedName>
    <definedName name="EandI_Eqt_LC" localSheetId="6">[6]Equipment!#REF!</definedName>
    <definedName name="EandI_Eqt_LC" localSheetId="7">[6]Equipment!#REF!</definedName>
    <definedName name="EandI_Eqt_LC" localSheetId="1">[7]Equipment!#REF!</definedName>
    <definedName name="EandI_Eqt_LC" localSheetId="2">[6]Equipment!#REF!</definedName>
    <definedName name="EandI_Eqt_LC" localSheetId="3">[6]Equipment!#REF!</definedName>
    <definedName name="EandI_Eqt_LC" localSheetId="5">[7]Equipment!#REF!</definedName>
    <definedName name="EandI_Eqt_LC" localSheetId="4">[7]Equipment!#REF!</definedName>
    <definedName name="EandI_Eqt_LC">[7]Equipment!#REF!</definedName>
    <definedName name="EandI_McxMth" localSheetId="6">[6]Equipment!#REF!</definedName>
    <definedName name="EandI_McxMth" localSheetId="7">[6]Equipment!#REF!</definedName>
    <definedName name="EandI_McxMth" localSheetId="1">[7]Equipment!#REF!</definedName>
    <definedName name="EandI_McxMth" localSheetId="2">[6]Equipment!#REF!</definedName>
    <definedName name="EandI_McxMth" localSheetId="3">[6]Equipment!#REF!</definedName>
    <definedName name="EandI_McxMth" localSheetId="5">[7]Equipment!#REF!</definedName>
    <definedName name="EandI_McxMth" localSheetId="4">[7]Equipment!#REF!</definedName>
    <definedName name="EandI_McxMth">[7]Equipment!#REF!</definedName>
    <definedName name="Ex_Rate_LC_per_FC" localSheetId="6">#REF!</definedName>
    <definedName name="Ex_Rate_LC_per_FC" localSheetId="7">#REF!</definedName>
    <definedName name="Ex_Rate_LC_per_FC" localSheetId="1">#REF!</definedName>
    <definedName name="Ex_Rate_LC_per_FC" localSheetId="2">#REF!</definedName>
    <definedName name="Ex_Rate_LC_per_FC" localSheetId="3">#REF!</definedName>
    <definedName name="Ex_Rate_LC_per_FC" localSheetId="5">#REF!</definedName>
    <definedName name="Ex_Rate_LC_per_FC" localSheetId="4">#REF!</definedName>
    <definedName name="Ex_Rate_LC_per_FC">#REF!</definedName>
    <definedName name="Expatriate_IDL_Cost_FC" localSheetId="6">#REF!</definedName>
    <definedName name="Expatriate_IDL_Cost_FC" localSheetId="7">#REF!</definedName>
    <definedName name="Expatriate_IDL_Cost_FC" localSheetId="1">#REF!</definedName>
    <definedName name="Expatriate_IDL_Cost_FC" localSheetId="2">#REF!</definedName>
    <definedName name="Expatriate_IDL_Cost_FC" localSheetId="3">#REF!</definedName>
    <definedName name="Expatriate_IDL_Cost_FC" localSheetId="5">#REF!</definedName>
    <definedName name="Expatriate_IDL_Cost_FC" localSheetId="4">#REF!</definedName>
    <definedName name="Expatriate_IDL_Cost_FC">#REF!</definedName>
    <definedName name="Expatriate_IDL_Cost_LC" localSheetId="6">#REF!</definedName>
    <definedName name="Expatriate_IDL_Cost_LC" localSheetId="7">#REF!</definedName>
    <definedName name="Expatriate_IDL_Cost_LC" localSheetId="1">#REF!</definedName>
    <definedName name="Expatriate_IDL_Cost_LC" localSheetId="2">#REF!</definedName>
    <definedName name="Expatriate_IDL_Cost_LC" localSheetId="3">#REF!</definedName>
    <definedName name="Expatriate_IDL_Cost_LC" localSheetId="5">#REF!</definedName>
    <definedName name="Expatriate_IDL_Cost_LC" localSheetId="4">#REF!</definedName>
    <definedName name="Expatriate_IDL_Cost_LC">#REF!</definedName>
    <definedName name="Expatriate_IDL_MM" localSheetId="6">#REF!</definedName>
    <definedName name="Expatriate_IDL_MM" localSheetId="7">#REF!</definedName>
    <definedName name="Expatriate_IDL_MM" localSheetId="1">#REF!</definedName>
    <definedName name="Expatriate_IDL_MM" localSheetId="2">#REF!</definedName>
    <definedName name="Expatriate_IDL_MM" localSheetId="3">#REF!</definedName>
    <definedName name="Expatriate_IDL_MM" localSheetId="5">#REF!</definedName>
    <definedName name="Expatriate_IDL_MM" localSheetId="4">#REF!</definedName>
    <definedName name="Expatriate_IDL_MM">#REF!</definedName>
    <definedName name="Expatriate_MH_Total" localSheetId="6">#REF!</definedName>
    <definedName name="Expatriate_MH_Total" localSheetId="7">#REF!</definedName>
    <definedName name="Expatriate_MH_Total" localSheetId="1">#REF!</definedName>
    <definedName name="Expatriate_MH_Total" localSheetId="2">#REF!</definedName>
    <definedName name="Expatriate_MH_Total" localSheetId="3">#REF!</definedName>
    <definedName name="Expatriate_MH_Total" localSheetId="5">#REF!</definedName>
    <definedName name="Expatriate_MH_Total" localSheetId="4">#REF!</definedName>
    <definedName name="Expatriate_MH_Total">#REF!</definedName>
    <definedName name="Expatriate_MHCost_FC" localSheetId="6">#REF!</definedName>
    <definedName name="Expatriate_MHCost_FC" localSheetId="7">#REF!</definedName>
    <definedName name="Expatriate_MHCost_FC" localSheetId="1">#REF!</definedName>
    <definedName name="Expatriate_MHCost_FC" localSheetId="2">#REF!</definedName>
    <definedName name="Expatriate_MHCost_FC" localSheetId="3">#REF!</definedName>
    <definedName name="Expatriate_MHCost_FC" localSheetId="5">#REF!</definedName>
    <definedName name="Expatriate_MHCost_FC" localSheetId="4">#REF!</definedName>
    <definedName name="Expatriate_MHCost_FC">#REF!</definedName>
    <definedName name="Expatriate_MHCost_LC" localSheetId="6">#REF!</definedName>
    <definedName name="Expatriate_MHCost_LC" localSheetId="7">#REF!</definedName>
    <definedName name="Expatriate_MHCost_LC" localSheetId="1">#REF!</definedName>
    <definedName name="Expatriate_MHCost_LC" localSheetId="2">#REF!</definedName>
    <definedName name="Expatriate_MHCost_LC" localSheetId="3">#REF!</definedName>
    <definedName name="Expatriate_MHCost_LC" localSheetId="5">#REF!</definedName>
    <definedName name="Expatriate_MHCost_LC" localSheetId="4">#REF!</definedName>
    <definedName name="Expatriate_MHCost_LC">#REF!</definedName>
    <definedName name="Expatriate_Staff_Cost_FC" localSheetId="6">#REF!</definedName>
    <definedName name="Expatriate_Staff_Cost_FC" localSheetId="7">#REF!</definedName>
    <definedName name="Expatriate_Staff_Cost_FC" localSheetId="1">#REF!</definedName>
    <definedName name="Expatriate_Staff_Cost_FC" localSheetId="2">#REF!</definedName>
    <definedName name="Expatriate_Staff_Cost_FC" localSheetId="3">#REF!</definedName>
    <definedName name="Expatriate_Staff_Cost_FC" localSheetId="5">#REF!</definedName>
    <definedName name="Expatriate_Staff_Cost_FC" localSheetId="4">#REF!</definedName>
    <definedName name="Expatriate_Staff_Cost_FC">#REF!</definedName>
    <definedName name="Expatriate_Staff_Cost_LC" localSheetId="6">#REF!</definedName>
    <definedName name="Expatriate_Staff_Cost_LC" localSheetId="7">#REF!</definedName>
    <definedName name="Expatriate_Staff_Cost_LC" localSheetId="1">#REF!</definedName>
    <definedName name="Expatriate_Staff_Cost_LC" localSheetId="2">#REF!</definedName>
    <definedName name="Expatriate_Staff_Cost_LC" localSheetId="3">#REF!</definedName>
    <definedName name="Expatriate_Staff_Cost_LC" localSheetId="5">#REF!</definedName>
    <definedName name="Expatriate_Staff_Cost_LC" localSheetId="4">#REF!</definedName>
    <definedName name="Expatriate_Staff_Cost_LC">#REF!</definedName>
    <definedName name="Expatriate_Staff_MM" localSheetId="6">#REF!</definedName>
    <definedName name="Expatriate_Staff_MM" localSheetId="7">#REF!</definedName>
    <definedName name="Expatriate_Staff_MM" localSheetId="1">#REF!</definedName>
    <definedName name="Expatriate_Staff_MM" localSheetId="2">#REF!</definedName>
    <definedName name="Expatriate_Staff_MM" localSheetId="3">#REF!</definedName>
    <definedName name="Expatriate_Staff_MM" localSheetId="5">#REF!</definedName>
    <definedName name="Expatriate_Staff_MM" localSheetId="4">#REF!</definedName>
    <definedName name="Expatriate_Staff_MM">#REF!</definedName>
    <definedName name="_xlnm.Extract" localSheetId="6">[10]SILICATE!#REF!</definedName>
    <definedName name="_xlnm.Extract" localSheetId="7">[10]SILICATE!#REF!</definedName>
    <definedName name="_xlnm.Extract" localSheetId="1">[10]SILICATE!#REF!</definedName>
    <definedName name="_xlnm.Extract" localSheetId="2">[10]SILICATE!#REF!</definedName>
    <definedName name="_xlnm.Extract" localSheetId="3">[10]SILICATE!#REF!</definedName>
    <definedName name="_xlnm.Extract" localSheetId="5">[10]SILICATE!#REF!</definedName>
    <definedName name="_xlnm.Extract" localSheetId="4">[10]SILICATE!#REF!</definedName>
    <definedName name="_xlnm.Extract">[10]SILICATE!#REF!</definedName>
    <definedName name="FC" localSheetId="6">#REF!</definedName>
    <definedName name="FC" localSheetId="7">#REF!</definedName>
    <definedName name="FC" localSheetId="1">#REF!</definedName>
    <definedName name="FC" localSheetId="2">#REF!</definedName>
    <definedName name="FC" localSheetId="3">#REF!</definedName>
    <definedName name="FC" localSheetId="5">#REF!</definedName>
    <definedName name="FC" localSheetId="4">#REF!</definedName>
    <definedName name="FC">#REF!</definedName>
    <definedName name="FirstRow" localSheetId="6">#REF!</definedName>
    <definedName name="FirstRow" localSheetId="7">#REF!</definedName>
    <definedName name="FirstRow" localSheetId="1">#REF!</definedName>
    <definedName name="FirstRow" localSheetId="2">#REF!</definedName>
    <definedName name="FirstRow" localSheetId="3">#REF!</definedName>
    <definedName name="FirstRow" localSheetId="5">#REF!</definedName>
    <definedName name="FirstRow" localSheetId="4">#REF!</definedName>
    <definedName name="FirstRow">#REF!</definedName>
    <definedName name="g" localSheetId="6">#REF!</definedName>
    <definedName name="g" localSheetId="7">#REF!</definedName>
    <definedName name="g" localSheetId="1">#REF!</definedName>
    <definedName name="g" localSheetId="2">#REF!</definedName>
    <definedName name="g" localSheetId="3">#REF!</definedName>
    <definedName name="g" localSheetId="5">#REF!</definedName>
    <definedName name="g" localSheetId="4">#REF!</definedName>
    <definedName name="g">#REF!</definedName>
    <definedName name="ghj" localSheetId="6">[6]Equipment!#REF!</definedName>
    <definedName name="ghj" localSheetId="7">[6]Equipment!#REF!</definedName>
    <definedName name="ghj" localSheetId="1">[7]Equipment!#REF!</definedName>
    <definedName name="ghj" localSheetId="2">[6]Equipment!#REF!</definedName>
    <definedName name="ghj" localSheetId="3">[6]Equipment!#REF!</definedName>
    <definedName name="ghj" localSheetId="5">[7]Equipment!#REF!</definedName>
    <definedName name="ghj" localSheetId="4">[7]Equipment!#REF!</definedName>
    <definedName name="ghj">[7]Equipment!#REF!</definedName>
    <definedName name="ghjgj" localSheetId="6">[6]Equipment!#REF!</definedName>
    <definedName name="ghjgj" localSheetId="7">[6]Equipment!#REF!</definedName>
    <definedName name="ghjgj" localSheetId="1">[7]Equipment!#REF!</definedName>
    <definedName name="ghjgj" localSheetId="2">[6]Equipment!#REF!</definedName>
    <definedName name="ghjgj" localSheetId="3">[6]Equipment!#REF!</definedName>
    <definedName name="ghjgj" localSheetId="5">[7]Equipment!#REF!</definedName>
    <definedName name="ghjgj" localSheetId="4">[7]Equipment!#REF!</definedName>
    <definedName name="ghjgj">[7]Equipment!#REF!</definedName>
    <definedName name="ghjthj" localSheetId="6">[11]Sheet1!GoBack</definedName>
    <definedName name="ghjthj" localSheetId="7">[11]Sheet1!GoBack</definedName>
    <definedName name="ghjthj" localSheetId="1">[11]Sheet1!GoBack</definedName>
    <definedName name="ghjthj" localSheetId="2">[11]Sheet1!GoBack</definedName>
    <definedName name="ghjthj" localSheetId="3">[11]Sheet1!GoBack</definedName>
    <definedName name="ghjthj" localSheetId="5">[11]Sheet1!GoBack</definedName>
    <definedName name="ghjthj" localSheetId="4">[11]Sheet1!GoBack</definedName>
    <definedName name="ghjthj">[11]Sheet1!GoBack</definedName>
    <definedName name="gjghj" localSheetId="6">#REF!</definedName>
    <definedName name="gjghj" localSheetId="7">#REF!</definedName>
    <definedName name="gjghj" localSheetId="1">#REF!</definedName>
    <definedName name="gjghj" localSheetId="2">#REF!</definedName>
    <definedName name="gjghj" localSheetId="3">#REF!</definedName>
    <definedName name="gjghj" localSheetId="5">#REF!</definedName>
    <definedName name="gjghj" localSheetId="4">#REF!</definedName>
    <definedName name="gjghj">#REF!</definedName>
    <definedName name="GoBack" localSheetId="6">[11]Sheet1!GoBack</definedName>
    <definedName name="GoBack" localSheetId="7">[11]Sheet1!GoBack</definedName>
    <definedName name="GoBack" localSheetId="1">[11]Sheet1!GoBack</definedName>
    <definedName name="GoBack" localSheetId="2">[11]Sheet1!GoBack</definedName>
    <definedName name="GoBack" localSheetId="3">[11]Sheet1!GoBack</definedName>
    <definedName name="GoBack" localSheetId="5">[11]Sheet1!GoBack</definedName>
    <definedName name="GoBack" localSheetId="4">[11]Sheet1!GoBack</definedName>
    <definedName name="GoBack">[11]Sheet1!GoBack</definedName>
    <definedName name="hase2222" localSheetId="6">#REF!</definedName>
    <definedName name="hase2222" localSheetId="7">#REF!</definedName>
    <definedName name="hase2222" localSheetId="1">#REF!</definedName>
    <definedName name="hase2222" localSheetId="2">#REF!</definedName>
    <definedName name="hase2222" localSheetId="3">#REF!</definedName>
    <definedName name="hase2222" localSheetId="5">#REF!</definedName>
    <definedName name="hase2222" localSheetId="4">#REF!</definedName>
    <definedName name="hase2222">#REF!</definedName>
    <definedName name="hjghj" localSheetId="6">[6]Equipment!#REF!</definedName>
    <definedName name="hjghj" localSheetId="7">[6]Equipment!#REF!</definedName>
    <definedName name="hjghj" localSheetId="1">[7]Equipment!#REF!</definedName>
    <definedName name="hjghj" localSheetId="2">[6]Equipment!#REF!</definedName>
    <definedName name="hjghj" localSheetId="3">[6]Equipment!#REF!</definedName>
    <definedName name="hjghj" localSheetId="5">[7]Equipment!#REF!</definedName>
    <definedName name="hjghj" localSheetId="4">[7]Equipment!#REF!</definedName>
    <definedName name="hjghj">[7]Equipment!#REF!</definedName>
    <definedName name="IDL_Total_Cost_FC" localSheetId="6">#REF!</definedName>
    <definedName name="IDL_Total_Cost_FC" localSheetId="7">#REF!</definedName>
    <definedName name="IDL_Total_Cost_FC" localSheetId="1">#REF!</definedName>
    <definedName name="IDL_Total_Cost_FC" localSheetId="2">#REF!</definedName>
    <definedName name="IDL_Total_Cost_FC" localSheetId="3">#REF!</definedName>
    <definedName name="IDL_Total_Cost_FC" localSheetId="5">#REF!</definedName>
    <definedName name="IDL_Total_Cost_FC" localSheetId="4">#REF!</definedName>
    <definedName name="IDL_Total_Cost_FC">#REF!</definedName>
    <definedName name="IDL_Total_Cost_LC" localSheetId="6">#REF!</definedName>
    <definedName name="IDL_Total_Cost_LC" localSheetId="7">#REF!</definedName>
    <definedName name="IDL_Total_Cost_LC" localSheetId="1">#REF!</definedName>
    <definedName name="IDL_Total_Cost_LC" localSheetId="2">#REF!</definedName>
    <definedName name="IDL_Total_Cost_LC" localSheetId="3">#REF!</definedName>
    <definedName name="IDL_Total_Cost_LC" localSheetId="5">#REF!</definedName>
    <definedName name="IDL_Total_Cost_LC" localSheetId="4">#REF!</definedName>
    <definedName name="IDL_Total_Cost_LC">#REF!</definedName>
    <definedName name="IDL_Total_MM" localSheetId="6">#REF!</definedName>
    <definedName name="IDL_Total_MM" localSheetId="7">#REF!</definedName>
    <definedName name="IDL_Total_MM" localSheetId="1">#REF!</definedName>
    <definedName name="IDL_Total_MM" localSheetId="2">#REF!</definedName>
    <definedName name="IDL_Total_MM" localSheetId="3">#REF!</definedName>
    <definedName name="IDL_Total_MM" localSheetId="5">#REF!</definedName>
    <definedName name="IDL_Total_MM" localSheetId="4">#REF!</definedName>
    <definedName name="IDL_Total_MM">#REF!</definedName>
    <definedName name="IDLandS_Peak_MP" localSheetId="6">#REF!</definedName>
    <definedName name="IDLandS_Peak_MP" localSheetId="7">#REF!</definedName>
    <definedName name="IDLandS_Peak_MP" localSheetId="1">#REF!</definedName>
    <definedName name="IDLandS_Peak_MP" localSheetId="2">#REF!</definedName>
    <definedName name="IDLandS_Peak_MP" localSheetId="3">#REF!</definedName>
    <definedName name="IDLandS_Peak_MP" localSheetId="5">#REF!</definedName>
    <definedName name="IDLandS_Peak_MP" localSheetId="4">#REF!</definedName>
    <definedName name="IDLandS_Peak_MP">#REF!</definedName>
    <definedName name="Internal" localSheetId="6">[8]Definitions!$H$3</definedName>
    <definedName name="Internal" localSheetId="7">[8]Definitions!$H$3</definedName>
    <definedName name="Internal" localSheetId="2">[8]Definitions!$H$3</definedName>
    <definedName name="Internal" localSheetId="3">[8]Definitions!$H$3</definedName>
    <definedName name="Internal">[9]Definitions!$H$3</definedName>
    <definedName name="jjj" localSheetId="6">[4]Original!#REF!</definedName>
    <definedName name="jjj" localSheetId="7">[4]Original!#REF!</definedName>
    <definedName name="jjj" localSheetId="1">[5]Original!#REF!</definedName>
    <definedName name="jjj" localSheetId="2">[4]Original!#REF!</definedName>
    <definedName name="jjj" localSheetId="3">[4]Original!#REF!</definedName>
    <definedName name="jjj" localSheetId="5">[5]Original!#REF!</definedName>
    <definedName name="jjj" localSheetId="4">[5]Original!#REF!</definedName>
    <definedName name="jjj">[5]Original!#REF!</definedName>
    <definedName name="kk" localSheetId="6">[4]Original!#REF!</definedName>
    <definedName name="kk" localSheetId="7">[4]Original!#REF!</definedName>
    <definedName name="kk" localSheetId="1">[5]Original!#REF!</definedName>
    <definedName name="kk" localSheetId="2">[4]Original!#REF!</definedName>
    <definedName name="kk" localSheetId="3">[4]Original!#REF!</definedName>
    <definedName name="kk" localSheetId="5">[5]Original!#REF!</definedName>
    <definedName name="kk" localSheetId="4">[5]Original!#REF!</definedName>
    <definedName name="kk">[5]Original!#REF!</definedName>
    <definedName name="LastRow" localSheetId="6">#REF!</definedName>
    <definedName name="LastRow" localSheetId="7">#REF!</definedName>
    <definedName name="LastRow" localSheetId="1">#REF!</definedName>
    <definedName name="LastRow" localSheetId="2">#REF!</definedName>
    <definedName name="LastRow" localSheetId="3">#REF!</definedName>
    <definedName name="LastRow" localSheetId="5">#REF!</definedName>
    <definedName name="LastRow" localSheetId="4">#REF!</definedName>
    <definedName name="LastRow">#REF!</definedName>
    <definedName name="LC" localSheetId="6">#REF!</definedName>
    <definedName name="LC" localSheetId="7">#REF!</definedName>
    <definedName name="LC" localSheetId="1">#REF!</definedName>
    <definedName name="LC" localSheetId="2">#REF!</definedName>
    <definedName name="LC" localSheetId="3">#REF!</definedName>
    <definedName name="LC" localSheetId="5">#REF!</definedName>
    <definedName name="LC" localSheetId="4">#REF!</definedName>
    <definedName name="LC">#REF!</definedName>
    <definedName name="Local_IDL_Cost_FC" localSheetId="6">#REF!</definedName>
    <definedName name="Local_IDL_Cost_FC" localSheetId="7">#REF!</definedName>
    <definedName name="Local_IDL_Cost_FC" localSheetId="1">#REF!</definedName>
    <definedName name="Local_IDL_Cost_FC" localSheetId="2">#REF!</definedName>
    <definedName name="Local_IDL_Cost_FC" localSheetId="3">#REF!</definedName>
    <definedName name="Local_IDL_Cost_FC" localSheetId="5">#REF!</definedName>
    <definedName name="Local_IDL_Cost_FC" localSheetId="4">#REF!</definedName>
    <definedName name="Local_IDL_Cost_FC">#REF!</definedName>
    <definedName name="Local_IDL_Cost_LC" localSheetId="6">#REF!</definedName>
    <definedName name="Local_IDL_Cost_LC" localSheetId="7">#REF!</definedName>
    <definedName name="Local_IDL_Cost_LC" localSheetId="1">#REF!</definedName>
    <definedName name="Local_IDL_Cost_LC" localSheetId="2">#REF!</definedName>
    <definedName name="Local_IDL_Cost_LC" localSheetId="3">#REF!</definedName>
    <definedName name="Local_IDL_Cost_LC" localSheetId="5">#REF!</definedName>
    <definedName name="Local_IDL_Cost_LC" localSheetId="4">#REF!</definedName>
    <definedName name="Local_IDL_Cost_LC">#REF!</definedName>
    <definedName name="Local_IDL_MM" localSheetId="6">#REF!</definedName>
    <definedName name="Local_IDL_MM" localSheetId="7">#REF!</definedName>
    <definedName name="Local_IDL_MM" localSheetId="1">#REF!</definedName>
    <definedName name="Local_IDL_MM" localSheetId="2">#REF!</definedName>
    <definedName name="Local_IDL_MM" localSheetId="3">#REF!</definedName>
    <definedName name="Local_IDL_MM" localSheetId="5">#REF!</definedName>
    <definedName name="Local_IDL_MM" localSheetId="4">#REF!</definedName>
    <definedName name="Local_IDL_MM">#REF!</definedName>
    <definedName name="Local_MH_Total" localSheetId="6">#REF!</definedName>
    <definedName name="Local_MH_Total" localSheetId="7">#REF!</definedName>
    <definedName name="Local_MH_Total" localSheetId="1">#REF!</definedName>
    <definedName name="Local_MH_Total" localSheetId="2">#REF!</definedName>
    <definedName name="Local_MH_Total" localSheetId="3">#REF!</definedName>
    <definedName name="Local_MH_Total" localSheetId="5">#REF!</definedName>
    <definedName name="Local_MH_Total" localSheetId="4">#REF!</definedName>
    <definedName name="Local_MH_Total">#REF!</definedName>
    <definedName name="Local_MHCost_FC" localSheetId="6">#REF!</definedName>
    <definedName name="Local_MHCost_FC" localSheetId="7">#REF!</definedName>
    <definedName name="Local_MHCost_FC" localSheetId="1">#REF!</definedName>
    <definedName name="Local_MHCost_FC" localSheetId="2">#REF!</definedName>
    <definedName name="Local_MHCost_FC" localSheetId="3">#REF!</definedName>
    <definedName name="Local_MHCost_FC" localSheetId="5">#REF!</definedName>
    <definedName name="Local_MHCost_FC" localSheetId="4">#REF!</definedName>
    <definedName name="Local_MHCost_FC">#REF!</definedName>
    <definedName name="Local_MHCost_LC" localSheetId="6">#REF!</definedName>
    <definedName name="Local_MHCost_LC" localSheetId="7">#REF!</definedName>
    <definedName name="Local_MHCost_LC" localSheetId="1">#REF!</definedName>
    <definedName name="Local_MHCost_LC" localSheetId="2">#REF!</definedName>
    <definedName name="Local_MHCost_LC" localSheetId="3">#REF!</definedName>
    <definedName name="Local_MHCost_LC" localSheetId="5">#REF!</definedName>
    <definedName name="Local_MHCost_LC" localSheetId="4">#REF!</definedName>
    <definedName name="Local_MHCost_LC">#REF!</definedName>
    <definedName name="Local_Staff_Cost_FC" localSheetId="6">#REF!</definedName>
    <definedName name="Local_Staff_Cost_FC" localSheetId="7">#REF!</definedName>
    <definedName name="Local_Staff_Cost_FC" localSheetId="1">#REF!</definedName>
    <definedName name="Local_Staff_Cost_FC" localSheetId="2">#REF!</definedName>
    <definedName name="Local_Staff_Cost_FC" localSheetId="3">#REF!</definedName>
    <definedName name="Local_Staff_Cost_FC" localSheetId="5">#REF!</definedName>
    <definedName name="Local_Staff_Cost_FC" localSheetId="4">#REF!</definedName>
    <definedName name="Local_Staff_Cost_FC">#REF!</definedName>
    <definedName name="Local_Staff_Cost_LC" localSheetId="6">#REF!</definedName>
    <definedName name="Local_Staff_Cost_LC" localSheetId="7">#REF!</definedName>
    <definedName name="Local_Staff_Cost_LC" localSheetId="1">#REF!</definedName>
    <definedName name="Local_Staff_Cost_LC" localSheetId="2">#REF!</definedName>
    <definedName name="Local_Staff_Cost_LC" localSheetId="3">#REF!</definedName>
    <definedName name="Local_Staff_Cost_LC" localSheetId="5">#REF!</definedName>
    <definedName name="Local_Staff_Cost_LC" localSheetId="4">#REF!</definedName>
    <definedName name="Local_Staff_Cost_LC">#REF!</definedName>
    <definedName name="Local_Staff_MM" localSheetId="6">#REF!</definedName>
    <definedName name="Local_Staff_MM" localSheetId="7">#REF!</definedName>
    <definedName name="Local_Staff_MM" localSheetId="1">#REF!</definedName>
    <definedName name="Local_Staff_MM" localSheetId="2">#REF!</definedName>
    <definedName name="Local_Staff_MM" localSheetId="3">#REF!</definedName>
    <definedName name="Local_Staff_MM" localSheetId="5">#REF!</definedName>
    <definedName name="Local_Staff_MM" localSheetId="4">#REF!</definedName>
    <definedName name="Local_Staff_MM">#REF!</definedName>
    <definedName name="Max" localSheetId="0">OFFSET(#REF!,[0]!FirstRow-2,0,[0]!LastRow-[0]!FirstRow+1,1)</definedName>
    <definedName name="Max">#N/A</definedName>
    <definedName name="MHs_per_ManDay" localSheetId="6">#REF!</definedName>
    <definedName name="MHs_per_ManDay" localSheetId="7">#REF!</definedName>
    <definedName name="MHs_per_ManDay" localSheetId="1">#REF!</definedName>
    <definedName name="MHs_per_ManDay" localSheetId="2">#REF!</definedName>
    <definedName name="MHs_per_ManDay" localSheetId="3">#REF!</definedName>
    <definedName name="MHs_per_ManDay" localSheetId="5">#REF!</definedName>
    <definedName name="MHs_per_ManDay" localSheetId="4">#REF!</definedName>
    <definedName name="MHs_per_ManDay">#REF!</definedName>
    <definedName name="MHs_per_MM" localSheetId="6">#REF!</definedName>
    <definedName name="MHs_per_MM" localSheetId="7">#REF!</definedName>
    <definedName name="MHs_per_MM" localSheetId="1">#REF!</definedName>
    <definedName name="MHs_per_MM" localSheetId="2">#REF!</definedName>
    <definedName name="MHs_per_MM" localSheetId="3">#REF!</definedName>
    <definedName name="MHs_per_MM" localSheetId="5">#REF!</definedName>
    <definedName name="MHs_per_MM" localSheetId="4">#REF!</definedName>
    <definedName name="MHs_per_MM">#REF!</definedName>
    <definedName name="Min" localSheetId="0">OFFSET(#REF!,[0]!FirstRow-2,0,[0]!LastRow-[0]!FirstRow+1,1)</definedName>
    <definedName name="Min">#N/A</definedName>
    <definedName name="mine" localSheetId="0">OFFSET(#REF!,[0]!FirstRow-2,0,[0]!LastRow-[0]!FirstRow+1,1)</definedName>
    <definedName name="mine">#N/A</definedName>
    <definedName name="mo" localSheetId="6">'[1]合成単価作成表-BLDG'!#REF!</definedName>
    <definedName name="mo" localSheetId="7">'[1]合成単価作成表-BLDG'!#REF!</definedName>
    <definedName name="mo" localSheetId="1">'[2]合成単価作成表-BLDG'!#REF!</definedName>
    <definedName name="mo" localSheetId="2">'[1]合成単価作成表-BLDG'!#REF!</definedName>
    <definedName name="mo" localSheetId="3">'[1]合成単価作成表-BLDG'!#REF!</definedName>
    <definedName name="mo" localSheetId="5">'[2]合成単価作成表-BLDG'!#REF!</definedName>
    <definedName name="mo" localSheetId="4">'[2]合成単価作成表-BLDG'!#REF!</definedName>
    <definedName name="mo">'[2]合成単価作成表-BLDG'!#REF!</definedName>
    <definedName name="oo" localSheetId="6">#REF!</definedName>
    <definedName name="oo" localSheetId="7">#REF!</definedName>
    <definedName name="oo" localSheetId="1">#REF!</definedName>
    <definedName name="oo" localSheetId="2">#REF!</definedName>
    <definedName name="oo" localSheetId="3">#REF!</definedName>
    <definedName name="oo" localSheetId="5">#REF!</definedName>
    <definedName name="oo" localSheetId="4">#REF!</definedName>
    <definedName name="oo">#REF!</definedName>
    <definedName name="Overall_Mobi_Mth" localSheetId="6">#REF!</definedName>
    <definedName name="Overall_Mobi_Mth" localSheetId="7">#REF!</definedName>
    <definedName name="Overall_Mobi_Mth" localSheetId="1">#REF!</definedName>
    <definedName name="Overall_Mobi_Mth" localSheetId="2">#REF!</definedName>
    <definedName name="Overall_Mobi_Mth" localSheetId="3">#REF!</definedName>
    <definedName name="Overall_Mobi_Mth" localSheetId="5">#REF!</definedName>
    <definedName name="Overall_Mobi_Mth" localSheetId="4">#REF!</definedName>
    <definedName name="Overall_Mobi_Mth">#REF!</definedName>
    <definedName name="Overall_Mth" localSheetId="6">#REF!</definedName>
    <definedName name="Overall_Mth" localSheetId="7">#REF!</definedName>
    <definedName name="Overall_Mth" localSheetId="1">#REF!</definedName>
    <definedName name="Overall_Mth" localSheetId="2">#REF!</definedName>
    <definedName name="Overall_Mth" localSheetId="3">#REF!</definedName>
    <definedName name="Overall_Mth" localSheetId="5">#REF!</definedName>
    <definedName name="Overall_Mth" localSheetId="4">#REF!</definedName>
    <definedName name="Overall_Mth">#REF!</definedName>
    <definedName name="Owner" localSheetId="6">[8]Definitions!$E$3</definedName>
    <definedName name="Owner" localSheetId="7">[8]Definitions!$E$3</definedName>
    <definedName name="Owner" localSheetId="2">[8]Definitions!$E$3</definedName>
    <definedName name="Owner" localSheetId="3">[8]Definitions!$E$3</definedName>
    <definedName name="Owner">[9]Definitions!$E$3</definedName>
    <definedName name="PKGES" localSheetId="6">#REF!</definedName>
    <definedName name="PKGES" localSheetId="7">#REF!</definedName>
    <definedName name="PKGES" localSheetId="1">#REF!</definedName>
    <definedName name="PKGES" localSheetId="2">#REF!</definedName>
    <definedName name="PKGES" localSheetId="3">#REF!</definedName>
    <definedName name="PKGES" localSheetId="5">#REF!</definedName>
    <definedName name="PKGES" localSheetId="4">#REF!</definedName>
    <definedName name="PKGES">#REF!</definedName>
    <definedName name="_xlnm.Print_Area" localSheetId="6">checked!$A$1:$T$1532</definedName>
    <definedName name="_xlnm.Print_Area" localSheetId="7">'checked (3)'!$A$1:$M$1526</definedName>
    <definedName name="_xlnm.Print_Area" localSheetId="0">'Cover Page'!$A$1:$S$19</definedName>
    <definedName name="_xlnm.Print_Area" localSheetId="1">Planning!$A$1:$P$1532</definedName>
    <definedName name="_xlnm.Print_Area" localSheetId="2">'Planning 1'!$A$1:$R$1532</definedName>
    <definedName name="_xlnm.Print_Area" localSheetId="3">'Planning 3'!$A$1:$R$1527</definedName>
    <definedName name="_xlnm.Print_Area" localSheetId="5">QC!$A$1:$Q$1532</definedName>
    <definedName name="_xlnm.Print_Area" localSheetId="4">Supervisor!$A$1:$P$1527</definedName>
    <definedName name="Print_Area_MI" localSheetId="6">#REF!</definedName>
    <definedName name="Print_Area_MI" localSheetId="7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5">#REF!</definedName>
    <definedName name="Print_Area_MI" localSheetId="4">#REF!</definedName>
    <definedName name="Print_Area_MI">#REF!</definedName>
    <definedName name="PRINT_AREA_MI1" localSheetId="6">#REF!</definedName>
    <definedName name="PRINT_AREA_MI1" localSheetId="7">#REF!</definedName>
    <definedName name="PRINT_AREA_MI1" localSheetId="1">#REF!</definedName>
    <definedName name="PRINT_AREA_MI1" localSheetId="2">#REF!</definedName>
    <definedName name="PRINT_AREA_MI1" localSheetId="3">#REF!</definedName>
    <definedName name="PRINT_AREA_MI1" localSheetId="5">#REF!</definedName>
    <definedName name="PRINT_AREA_MI1" localSheetId="4">#REF!</definedName>
    <definedName name="PRINT_AREA_MI1">#REF!</definedName>
    <definedName name="_xlnm.Print_Titles" localSheetId="6">checked!$1:$4</definedName>
    <definedName name="_xlnm.Print_Titles" localSheetId="7">'checked (3)'!$1:$4</definedName>
    <definedName name="_xlnm.Print_Titles" localSheetId="1">Planning!$1:$4</definedName>
    <definedName name="_xlnm.Print_Titles" localSheetId="2">'Planning 1'!$1:$4</definedName>
    <definedName name="_xlnm.Print_Titles" localSheetId="3">'Planning 3'!$1:$4</definedName>
    <definedName name="_xlnm.Print_Titles" localSheetId="5">QC!$1:$4</definedName>
    <definedName name="_xlnm.Print_Titles" localSheetId="4">Supervisor!$1:$4</definedName>
    <definedName name="Project_start_date">[14]Info!$B$13</definedName>
    <definedName name="Quote_Rev_No" localSheetId="6">#REF!</definedName>
    <definedName name="Quote_Rev_No" localSheetId="7">#REF!</definedName>
    <definedName name="Quote_Rev_No" localSheetId="1">#REF!</definedName>
    <definedName name="Quote_Rev_No" localSheetId="2">#REF!</definedName>
    <definedName name="Quote_Rev_No" localSheetId="3">#REF!</definedName>
    <definedName name="Quote_Rev_No" localSheetId="5">#REF!</definedName>
    <definedName name="Quote_Rev_No" localSheetId="4">#REF!</definedName>
    <definedName name="Quote_Rev_No">#REF!</definedName>
    <definedName name="RECOUT" localSheetId="6">#REF!</definedName>
    <definedName name="RECOUT" localSheetId="7">#REF!</definedName>
    <definedName name="RECOUT" localSheetId="1">#REF!</definedName>
    <definedName name="RECOUT" localSheetId="2">#REF!</definedName>
    <definedName name="RECOUT" localSheetId="3">#REF!</definedName>
    <definedName name="RECOUT" localSheetId="5">#REF!</definedName>
    <definedName name="RECOUT" localSheetId="4">#REF!</definedName>
    <definedName name="RECOUT">#REF!</definedName>
    <definedName name="RFP003A" localSheetId="6">#REF!</definedName>
    <definedName name="RFP003A" localSheetId="7">#REF!</definedName>
    <definedName name="RFP003A" localSheetId="1">#REF!</definedName>
    <definedName name="RFP003A" localSheetId="2">#REF!</definedName>
    <definedName name="RFP003A" localSheetId="3">#REF!</definedName>
    <definedName name="RFP003A" localSheetId="5">#REF!</definedName>
    <definedName name="RFP003A" localSheetId="4">#REF!</definedName>
    <definedName name="RFP003A">#REF!</definedName>
    <definedName name="RFP003B" localSheetId="6">#REF!</definedName>
    <definedName name="RFP003B" localSheetId="7">#REF!</definedName>
    <definedName name="RFP003B" localSheetId="1">#REF!</definedName>
    <definedName name="RFP003B" localSheetId="2">#REF!</definedName>
    <definedName name="RFP003B" localSheetId="3">#REF!</definedName>
    <definedName name="RFP003B" localSheetId="5">#REF!</definedName>
    <definedName name="RFP003B" localSheetId="4">#REF!</definedName>
    <definedName name="RFP003B">#REF!</definedName>
    <definedName name="RFP003C" localSheetId="6">#REF!</definedName>
    <definedName name="RFP003C" localSheetId="7">#REF!</definedName>
    <definedName name="RFP003C" localSheetId="1">#REF!</definedName>
    <definedName name="RFP003C" localSheetId="2">#REF!</definedName>
    <definedName name="RFP003C" localSheetId="3">#REF!</definedName>
    <definedName name="RFP003C" localSheetId="5">#REF!</definedName>
    <definedName name="RFP003C" localSheetId="4">#REF!</definedName>
    <definedName name="RFP003C">#REF!</definedName>
    <definedName name="RFP003D" localSheetId="6">#REF!</definedName>
    <definedName name="RFP003D" localSheetId="7">#REF!</definedName>
    <definedName name="RFP003D" localSheetId="1">#REF!</definedName>
    <definedName name="RFP003D" localSheetId="2">#REF!</definedName>
    <definedName name="RFP003D" localSheetId="3">#REF!</definedName>
    <definedName name="RFP003D" localSheetId="5">#REF!</definedName>
    <definedName name="RFP003D" localSheetId="4">#REF!</definedName>
    <definedName name="RFP003D">#REF!</definedName>
    <definedName name="RFP003E" localSheetId="6">#REF!</definedName>
    <definedName name="RFP003E" localSheetId="7">#REF!</definedName>
    <definedName name="RFP003E" localSheetId="1">#REF!</definedName>
    <definedName name="RFP003E" localSheetId="2">#REF!</definedName>
    <definedName name="RFP003E" localSheetId="3">#REF!</definedName>
    <definedName name="RFP003E" localSheetId="5">#REF!</definedName>
    <definedName name="RFP003E" localSheetId="4">#REF!</definedName>
    <definedName name="RFP003E">#REF!</definedName>
    <definedName name="RFP003F" localSheetId="6">#REF!</definedName>
    <definedName name="RFP003F" localSheetId="7">#REF!</definedName>
    <definedName name="RFP003F" localSheetId="1">#REF!</definedName>
    <definedName name="RFP003F" localSheetId="2">#REF!</definedName>
    <definedName name="RFP003F" localSheetId="3">#REF!</definedName>
    <definedName name="RFP003F" localSheetId="5">#REF!</definedName>
    <definedName name="RFP003F" localSheetId="4">#REF!</definedName>
    <definedName name="RFP003F">#REF!</definedName>
    <definedName name="RFP004Materiall_Total_FC" localSheetId="6">[12]RFP004!$K$171</definedName>
    <definedName name="RFP004Materiall_Total_FC" localSheetId="7">[12]RFP004!$K$171</definedName>
    <definedName name="RFP004Materiall_Total_FC" localSheetId="2">[12]RFP004!$K$171</definedName>
    <definedName name="RFP004Materiall_Total_FC" localSheetId="3">[12]RFP004!$K$171</definedName>
    <definedName name="RFP004Materiall_Total_FC">[13]RFP004!$K$171</definedName>
    <definedName name="RFP012DL_Total_MM" localSheetId="6">#REF!</definedName>
    <definedName name="RFP012DL_Total_MM" localSheetId="7">#REF!</definedName>
    <definedName name="RFP012DL_Total_MM" localSheetId="1">#REF!</definedName>
    <definedName name="RFP012DL_Total_MM" localSheetId="2">#REF!</definedName>
    <definedName name="RFP012DL_Total_MM" localSheetId="3">#REF!</definedName>
    <definedName name="RFP012DL_Total_MM" localSheetId="5">#REF!</definedName>
    <definedName name="RFP012DL_Total_MM" localSheetId="4">#REF!</definedName>
    <definedName name="RFP012DL_Total_MM">#REF!</definedName>
    <definedName name="SandI_Mobi_Mth" localSheetId="6">#REF!</definedName>
    <definedName name="SandI_Mobi_Mth" localSheetId="7">#REF!</definedName>
    <definedName name="SandI_Mobi_Mth" localSheetId="1">#REF!</definedName>
    <definedName name="SandI_Mobi_Mth" localSheetId="2">#REF!</definedName>
    <definedName name="SandI_Mobi_Mth" localSheetId="3">#REF!</definedName>
    <definedName name="SandI_Mobi_Mth" localSheetId="5">#REF!</definedName>
    <definedName name="SandI_Mobi_Mth" localSheetId="4">#REF!</definedName>
    <definedName name="SandI_Mobi_Mth">#REF!</definedName>
    <definedName name="SandI_Mth" localSheetId="6">#REF!</definedName>
    <definedName name="SandI_Mth" localSheetId="7">#REF!</definedName>
    <definedName name="SandI_Mth" localSheetId="1">#REF!</definedName>
    <definedName name="SandI_Mth" localSheetId="2">#REF!</definedName>
    <definedName name="SandI_Mth" localSheetId="3">#REF!</definedName>
    <definedName name="SandI_Mth" localSheetId="5">#REF!</definedName>
    <definedName name="SandI_Mth" localSheetId="4">#REF!</definedName>
    <definedName name="SandI_Mth">#REF!</definedName>
    <definedName name="SC_Ave" localSheetId="6">#REF!</definedName>
    <definedName name="SC_Ave" localSheetId="7">#REF!</definedName>
    <definedName name="SC_Ave" localSheetId="1">#REF!</definedName>
    <definedName name="SC_Ave" localSheetId="2">#REF!</definedName>
    <definedName name="SC_Ave" localSheetId="3">#REF!</definedName>
    <definedName name="SC_Ave" localSheetId="5">#REF!</definedName>
    <definedName name="SC_Ave" localSheetId="4">#REF!</definedName>
    <definedName name="SC_Ave">#REF!</definedName>
    <definedName name="SC_Mobi_Mth" localSheetId="6">#REF!</definedName>
    <definedName name="SC_Mobi_Mth" localSheetId="7">#REF!</definedName>
    <definedName name="SC_Mobi_Mth" localSheetId="1">#REF!</definedName>
    <definedName name="SC_Mobi_Mth" localSheetId="2">#REF!</definedName>
    <definedName name="SC_Mobi_Mth" localSheetId="3">#REF!</definedName>
    <definedName name="SC_Mobi_Mth" localSheetId="5">#REF!</definedName>
    <definedName name="SC_Mobi_Mth" localSheetId="4">#REF!</definedName>
    <definedName name="SC_Mobi_Mth">#REF!</definedName>
    <definedName name="SC_MP_Peak" localSheetId="6">#REF!</definedName>
    <definedName name="SC_MP_Peak" localSheetId="7">#REF!</definedName>
    <definedName name="SC_MP_Peak" localSheetId="1">#REF!</definedName>
    <definedName name="SC_MP_Peak" localSheetId="2">#REF!</definedName>
    <definedName name="SC_MP_Peak" localSheetId="3">#REF!</definedName>
    <definedName name="SC_MP_Peak" localSheetId="5">#REF!</definedName>
    <definedName name="SC_MP_Peak" localSheetId="4">#REF!</definedName>
    <definedName name="SC_MP_Peak">#REF!</definedName>
    <definedName name="SC_Mth" localSheetId="6">#REF!</definedName>
    <definedName name="SC_Mth" localSheetId="7">#REF!</definedName>
    <definedName name="SC_Mth" localSheetId="1">#REF!</definedName>
    <definedName name="SC_Mth" localSheetId="2">#REF!</definedName>
    <definedName name="SC_Mth" localSheetId="3">#REF!</definedName>
    <definedName name="SC_Mth" localSheetId="5">#REF!</definedName>
    <definedName name="SC_Mth" localSheetId="4">#REF!</definedName>
    <definedName name="SC_Mth">#REF!</definedName>
    <definedName name="SDF">[3]Definitions!$B$29</definedName>
    <definedName name="Site" localSheetId="6">[8]Definitions!$G$3</definedName>
    <definedName name="Site" localSheetId="7">[8]Definitions!$G$3</definedName>
    <definedName name="Site" localSheetId="2">[8]Definitions!$G$3</definedName>
    <definedName name="Site" localSheetId="3">[8]Definitions!$G$3</definedName>
    <definedName name="Site">[9]Definitions!$G$3</definedName>
    <definedName name="Site_Bldg_Temp_Cost_FC" localSheetId="6">[6]Temporary!$K$22</definedName>
    <definedName name="Site_Bldg_Temp_Cost_FC" localSheetId="7">[6]Temporary!$K$22</definedName>
    <definedName name="Site_Bldg_Temp_Cost_FC" localSheetId="2">[6]Temporary!$K$22</definedName>
    <definedName name="Site_Bldg_Temp_Cost_FC" localSheetId="3">[6]Temporary!$K$22</definedName>
    <definedName name="Site_Bldg_Temp_Cost_FC">[7]Temporary!$K$22</definedName>
    <definedName name="Site_Temp_Bldg_Cost_LC" localSheetId="6">[15]Temporary!$J$22</definedName>
    <definedName name="Site_Temp_Bldg_Cost_LC" localSheetId="7">[15]Temporary!$J$22</definedName>
    <definedName name="Site_Temp_Bldg_Cost_LC" localSheetId="2">[15]Temporary!$J$22</definedName>
    <definedName name="Site_Temp_Bldg_Cost_LC" localSheetId="3">[15]Temporary!$J$22</definedName>
    <definedName name="Site_Temp_Bldg_Cost_LC">[16]Temporary!$J$22</definedName>
    <definedName name="Staff_and_IDL_Ave" localSheetId="6">#REF!</definedName>
    <definedName name="Staff_and_IDL_Ave" localSheetId="7">#REF!</definedName>
    <definedName name="Staff_and_IDL_Ave" localSheetId="1">#REF!</definedName>
    <definedName name="Staff_and_IDL_Ave" localSheetId="2">#REF!</definedName>
    <definedName name="Staff_and_IDL_Ave" localSheetId="3">#REF!</definedName>
    <definedName name="Staff_and_IDL_Ave" localSheetId="5">#REF!</definedName>
    <definedName name="Staff_and_IDL_Ave" localSheetId="4">#REF!</definedName>
    <definedName name="Staff_and_IDL_Ave">#REF!</definedName>
    <definedName name="Staff_Total_Cost_FC" localSheetId="6">#REF!</definedName>
    <definedName name="Staff_Total_Cost_FC" localSheetId="7">#REF!</definedName>
    <definedName name="Staff_Total_Cost_FC" localSheetId="1">#REF!</definedName>
    <definedName name="Staff_Total_Cost_FC" localSheetId="2">#REF!</definedName>
    <definedName name="Staff_Total_Cost_FC" localSheetId="3">#REF!</definedName>
    <definedName name="Staff_Total_Cost_FC" localSheetId="5">#REF!</definedName>
    <definedName name="Staff_Total_Cost_FC" localSheetId="4">#REF!</definedName>
    <definedName name="Staff_Total_Cost_FC">#REF!</definedName>
    <definedName name="Staff_Total_Cost_LC" localSheetId="6">#REF!</definedName>
    <definedName name="Staff_Total_Cost_LC" localSheetId="7">#REF!</definedName>
    <definedName name="Staff_Total_Cost_LC" localSheetId="1">#REF!</definedName>
    <definedName name="Staff_Total_Cost_LC" localSheetId="2">#REF!</definedName>
    <definedName name="Staff_Total_Cost_LC" localSheetId="3">#REF!</definedName>
    <definedName name="Staff_Total_Cost_LC" localSheetId="5">#REF!</definedName>
    <definedName name="Staff_Total_Cost_LC" localSheetId="4">#REF!</definedName>
    <definedName name="Staff_Total_Cost_LC">#REF!</definedName>
    <definedName name="Staff_Total_MM" localSheetId="6">#REF!</definedName>
    <definedName name="Staff_Total_MM" localSheetId="7">#REF!</definedName>
    <definedName name="Staff_Total_MM" localSheetId="1">#REF!</definedName>
    <definedName name="Staff_Total_MM" localSheetId="2">#REF!</definedName>
    <definedName name="Staff_Total_MM" localSheetId="3">#REF!</definedName>
    <definedName name="Staff_Total_MM" localSheetId="5">#REF!</definedName>
    <definedName name="Staff_Total_MM" localSheetId="4">#REF!</definedName>
    <definedName name="Staff_Total_MM">#REF!</definedName>
    <definedName name="Status" localSheetId="6">[8]Definitions!$J$4:$J$10</definedName>
    <definedName name="Status" localSheetId="7">[8]Definitions!$J$4:$J$10</definedName>
    <definedName name="Status" localSheetId="2">[8]Definitions!$J$4:$J$10</definedName>
    <definedName name="Status" localSheetId="3">[8]Definitions!$J$4:$J$10</definedName>
    <definedName name="Status">[9]Definitions!$J$4:$J$10</definedName>
    <definedName name="SurfaceP_Eqt_FC" localSheetId="6">[6]Equipment!#REF!</definedName>
    <definedName name="SurfaceP_Eqt_FC" localSheetId="7">[6]Equipment!#REF!</definedName>
    <definedName name="SurfaceP_Eqt_FC" localSheetId="1">[7]Equipment!#REF!</definedName>
    <definedName name="SurfaceP_Eqt_FC" localSheetId="2">[6]Equipment!#REF!</definedName>
    <definedName name="SurfaceP_Eqt_FC" localSheetId="3">[6]Equipment!#REF!</definedName>
    <definedName name="SurfaceP_Eqt_FC" localSheetId="5">[7]Equipment!#REF!</definedName>
    <definedName name="SurfaceP_Eqt_FC" localSheetId="4">[7]Equipment!#REF!</definedName>
    <definedName name="SurfaceP_Eqt_FC">[7]Equipment!#REF!</definedName>
    <definedName name="SurfaceP_Eqt_LC" localSheetId="6">[6]Equipment!#REF!</definedName>
    <definedName name="SurfaceP_Eqt_LC" localSheetId="7">[6]Equipment!#REF!</definedName>
    <definedName name="SurfaceP_Eqt_LC" localSheetId="1">[7]Equipment!#REF!</definedName>
    <definedName name="SurfaceP_Eqt_LC" localSheetId="2">[6]Equipment!#REF!</definedName>
    <definedName name="SurfaceP_Eqt_LC" localSheetId="3">[6]Equipment!#REF!</definedName>
    <definedName name="SurfaceP_Eqt_LC" localSheetId="5">[7]Equipment!#REF!</definedName>
    <definedName name="SurfaceP_Eqt_LC" localSheetId="4">[7]Equipment!#REF!</definedName>
    <definedName name="SurfaceP_Eqt_LC">[7]Equipment!#REF!</definedName>
    <definedName name="SurfaceP_McxMth" localSheetId="6">[6]Equipment!#REF!</definedName>
    <definedName name="SurfaceP_McxMth" localSheetId="7">[6]Equipment!#REF!</definedName>
    <definedName name="SurfaceP_McxMth" localSheetId="1">[7]Equipment!#REF!</definedName>
    <definedName name="SurfaceP_McxMth" localSheetId="2">[6]Equipment!#REF!</definedName>
    <definedName name="SurfaceP_McxMth" localSheetId="3">[6]Equipment!#REF!</definedName>
    <definedName name="SurfaceP_McxMth" localSheetId="5">[7]Equipment!#REF!</definedName>
    <definedName name="SurfaceP_McxMth" localSheetId="4">[7]Equipment!#REF!</definedName>
    <definedName name="SurfaceP_McxMth">[7]Equipment!#REF!</definedName>
    <definedName name="TEC_Inquiry_No" localSheetId="6">#REF!</definedName>
    <definedName name="TEC_Inquiry_No" localSheetId="7">#REF!</definedName>
    <definedName name="TEC_Inquiry_No" localSheetId="1">#REF!</definedName>
    <definedName name="TEC_Inquiry_No" localSheetId="2">#REF!</definedName>
    <definedName name="TEC_Inquiry_No" localSheetId="3">#REF!</definedName>
    <definedName name="TEC_Inquiry_No" localSheetId="5">#REF!</definedName>
    <definedName name="TEC_Inquiry_No" localSheetId="4">#REF!</definedName>
    <definedName name="TEC_Inquiry_No">#REF!</definedName>
    <definedName name="Temp_Facility_Total_Cost_FC" localSheetId="6">[12]RFP007!$L$46</definedName>
    <definedName name="Temp_Facility_Total_Cost_FC" localSheetId="7">[12]RFP007!$L$46</definedName>
    <definedName name="Temp_Facility_Total_Cost_FC" localSheetId="2">[12]RFP007!$L$46</definedName>
    <definedName name="Temp_Facility_Total_Cost_FC" localSheetId="3">[12]RFP007!$L$46</definedName>
    <definedName name="Temp_Facility_Total_Cost_FC">[13]RFP007!$L$46</definedName>
    <definedName name="TFOB_A" localSheetId="6">#REF!</definedName>
    <definedName name="TFOB_A" localSheetId="7">#REF!</definedName>
    <definedName name="TFOB_A" localSheetId="1">#REF!</definedName>
    <definedName name="TFOB_A" localSheetId="2">#REF!</definedName>
    <definedName name="TFOB_A" localSheetId="3">#REF!</definedName>
    <definedName name="TFOB_A" localSheetId="5">#REF!</definedName>
    <definedName name="TFOB_A" localSheetId="4">#REF!</definedName>
    <definedName name="TFOB_A">#REF!</definedName>
    <definedName name="today" localSheetId="6">[8]Definitions!$B$29</definedName>
    <definedName name="today" localSheetId="7">[8]Definitions!$B$29</definedName>
    <definedName name="today" localSheetId="2">[8]Definitions!$B$29</definedName>
    <definedName name="today" localSheetId="3">[8]Definitions!$B$29</definedName>
    <definedName name="today">[9]Definitions!$B$29</definedName>
    <definedName name="Total_Const_Eqt_FC" localSheetId="6">[12]RFP006!$M$154</definedName>
    <definedName name="Total_Const_Eqt_FC" localSheetId="7">[12]RFP006!$M$154</definedName>
    <definedName name="Total_Const_Eqt_FC" localSheetId="2">[12]RFP006!$M$154</definedName>
    <definedName name="Total_Const_Eqt_FC" localSheetId="3">[12]RFP006!$M$154</definedName>
    <definedName name="Total_Const_Eqt_FC">[13]RFP006!$M$154</definedName>
    <definedName name="Total_IDLandS_Cost_FC" localSheetId="6">[12]RFP009!$J$110</definedName>
    <definedName name="Total_IDLandS_Cost_FC" localSheetId="7">[12]RFP009!$J$110</definedName>
    <definedName name="Total_IDLandS_Cost_FC" localSheetId="2">[12]RFP009!$J$110</definedName>
    <definedName name="Total_IDLandS_Cost_FC" localSheetId="3">[12]RFP009!$J$110</definedName>
    <definedName name="Total_IDLandS_Cost_FC">[13]RFP009!$J$110</definedName>
    <definedName name="Total_IDLandS_Cost_LC" localSheetId="6">[12]RFP009!$I$110</definedName>
    <definedName name="Total_IDLandS_Cost_LC" localSheetId="7">[12]RFP009!$I$110</definedName>
    <definedName name="Total_IDLandS_Cost_LC" localSheetId="2">[12]RFP009!$I$110</definedName>
    <definedName name="Total_IDLandS_Cost_LC" localSheetId="3">[12]RFP009!$I$110</definedName>
    <definedName name="Total_IDLandS_Cost_LC">[13]RFP009!$I$110</definedName>
    <definedName name="Total_IDLandS_MM" localSheetId="6">#REF!</definedName>
    <definedName name="Total_IDLandS_MM" localSheetId="7">#REF!</definedName>
    <definedName name="Total_IDLandS_MM" localSheetId="1">#REF!</definedName>
    <definedName name="Total_IDLandS_MM" localSheetId="2">#REF!</definedName>
    <definedName name="Total_IDLandS_MM" localSheetId="3">#REF!</definedName>
    <definedName name="Total_IDLandS_MM" localSheetId="5">#REF!</definedName>
    <definedName name="Total_IDLandS_MM" localSheetId="4">#REF!</definedName>
    <definedName name="Total_IDLandS_MM">#REF!</definedName>
    <definedName name="Total_MH" localSheetId="6">#REF!</definedName>
    <definedName name="Total_MH" localSheetId="7">#REF!</definedName>
    <definedName name="Total_MH" localSheetId="1">#REF!</definedName>
    <definedName name="Total_MH" localSheetId="2">#REF!</definedName>
    <definedName name="Total_MH" localSheetId="3">#REF!</definedName>
    <definedName name="Total_MH" localSheetId="5">#REF!</definedName>
    <definedName name="Total_MH" localSheetId="4">#REF!</definedName>
    <definedName name="Total_MH">#REF!</definedName>
    <definedName name="Total_MHCost_FC" localSheetId="6">#REF!</definedName>
    <definedName name="Total_MHCost_FC" localSheetId="7">#REF!</definedName>
    <definedName name="Total_MHCost_FC" localSheetId="1">#REF!</definedName>
    <definedName name="Total_MHCost_FC" localSheetId="2">#REF!</definedName>
    <definedName name="Total_MHCost_FC" localSheetId="3">#REF!</definedName>
    <definedName name="Total_MHCost_FC" localSheetId="5">#REF!</definedName>
    <definedName name="Total_MHCost_FC" localSheetId="4">#REF!</definedName>
    <definedName name="Total_MHCost_FC">#REF!</definedName>
    <definedName name="Total_MHCost_LC" localSheetId="6">#REF!</definedName>
    <definedName name="Total_MHCost_LC" localSheetId="7">#REF!</definedName>
    <definedName name="Total_MHCost_LC" localSheetId="1">#REF!</definedName>
    <definedName name="Total_MHCost_LC" localSheetId="2">#REF!</definedName>
    <definedName name="Total_MHCost_LC" localSheetId="3">#REF!</definedName>
    <definedName name="Total_MHCost_LC" localSheetId="5">#REF!</definedName>
    <definedName name="Total_MHCost_LC" localSheetId="4">#REF!</definedName>
    <definedName name="Total_MHCost_LC">#REF!</definedName>
    <definedName name="Total_MP_Peak" localSheetId="6">#REF!</definedName>
    <definedName name="Total_MP_Peak" localSheetId="7">#REF!</definedName>
    <definedName name="Total_MP_Peak" localSheetId="1">#REF!</definedName>
    <definedName name="Total_MP_Peak" localSheetId="2">#REF!</definedName>
    <definedName name="Total_MP_Peak" localSheetId="3">#REF!</definedName>
    <definedName name="Total_MP_Peak" localSheetId="5">#REF!</definedName>
    <definedName name="Total_MP_Peak" localSheetId="4">#REF!</definedName>
    <definedName name="Total_MP_Peak">#REF!</definedName>
    <definedName name="tyu" localSheetId="6">[6]Equipment!#REF!</definedName>
    <definedName name="tyu" localSheetId="7">[6]Equipment!#REF!</definedName>
    <definedName name="tyu" localSheetId="1">[7]Equipment!#REF!</definedName>
    <definedName name="tyu" localSheetId="2">[6]Equipment!#REF!</definedName>
    <definedName name="tyu" localSheetId="3">[6]Equipment!#REF!</definedName>
    <definedName name="tyu" localSheetId="5">[7]Equipment!#REF!</definedName>
    <definedName name="tyu" localSheetId="4">[7]Equipment!#REF!</definedName>
    <definedName name="tyu">[7]Equipment!#REF!</definedName>
    <definedName name="ح463" localSheetId="6">[4]Original!#REF!</definedName>
    <definedName name="ح463" localSheetId="7">[4]Original!#REF!</definedName>
    <definedName name="ح463" localSheetId="1">[5]Original!#REF!</definedName>
    <definedName name="ح463" localSheetId="2">[4]Original!#REF!</definedName>
    <definedName name="ح463" localSheetId="3">[4]Original!#REF!</definedName>
    <definedName name="ح463" localSheetId="5">[5]Original!#REF!</definedName>
    <definedName name="ح463" localSheetId="4">[5]Original!#REF!</definedName>
    <definedName name="ح463">[5]Original!#REF!</definedName>
    <definedName name="شت465" localSheetId="6">[4]Original!#REF!</definedName>
    <definedName name="شت465" localSheetId="7">[4]Original!#REF!</definedName>
    <definedName name="شت465" localSheetId="1">[5]Original!#REF!</definedName>
    <definedName name="شت465" localSheetId="2">[4]Original!#REF!</definedName>
    <definedName name="شت465" localSheetId="3">[4]Original!#REF!</definedName>
    <definedName name="شت465" localSheetId="5">[5]Original!#REF!</definedName>
    <definedName name="شت465" localSheetId="4">[5]Original!#REF!</definedName>
    <definedName name="شت465">[5]Original!#REF!</definedName>
    <definedName name="شط5238" localSheetId="6">[4]Original!#REF!</definedName>
    <definedName name="شط5238" localSheetId="7">[4]Original!#REF!</definedName>
    <definedName name="شط5238" localSheetId="1">[5]Original!#REF!</definedName>
    <definedName name="شط5238" localSheetId="2">[4]Original!#REF!</definedName>
    <definedName name="شط5238" localSheetId="3">[4]Original!#REF!</definedName>
    <definedName name="شط5238" localSheetId="5">[5]Original!#REF!</definedName>
    <definedName name="شط5238" localSheetId="4">[5]Original!#REF!</definedName>
    <definedName name="شط5238">[5]Original!#REF!</definedName>
    <definedName name="ه232" localSheetId="6">#REF!</definedName>
    <definedName name="ه232" localSheetId="7">#REF!</definedName>
    <definedName name="ه232" localSheetId="1">#REF!</definedName>
    <definedName name="ه232" localSheetId="2">#REF!</definedName>
    <definedName name="ه232" localSheetId="3">#REF!</definedName>
    <definedName name="ه232" localSheetId="5">#REF!</definedName>
    <definedName name="ه232" localSheetId="4">#REF!</definedName>
    <definedName name="ه232">#REF!</definedName>
    <definedName name="ي106" localSheetId="6">#REF!</definedName>
    <definedName name="ي106" localSheetId="7">#REF!</definedName>
    <definedName name="ي106" localSheetId="1">#REF!</definedName>
    <definedName name="ي106" localSheetId="2">#REF!</definedName>
    <definedName name="ي106" localSheetId="3">#REF!</definedName>
    <definedName name="ي106" localSheetId="5">#REF!</definedName>
    <definedName name="ي106" localSheetId="4">#REF!</definedName>
    <definedName name="ي106">#REF!</definedName>
  </definedNames>
  <calcPr calcId="162913"/>
</workbook>
</file>

<file path=xl/calcChain.xml><?xml version="1.0" encoding="utf-8"?>
<calcChain xmlns="http://schemas.openxmlformats.org/spreadsheetml/2006/main">
  <c r="P8" i="19" l="1"/>
  <c r="P7" i="19"/>
  <c r="K16" i="16" l="1"/>
  <c r="M1022" i="12" l="1"/>
  <c r="M1021" i="12"/>
  <c r="M1020" i="12"/>
  <c r="M1019" i="12"/>
  <c r="M1018" i="12"/>
  <c r="M1017" i="12"/>
  <c r="M1016" i="12"/>
  <c r="M1015" i="12"/>
  <c r="M1014" i="12"/>
  <c r="M1013" i="12"/>
  <c r="M1012" i="12"/>
  <c r="M1011" i="12"/>
  <c r="M1010" i="12"/>
  <c r="M1009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K811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62" i="16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AA1528" i="12" l="1"/>
  <c r="AA368" i="12"/>
  <c r="AA166" i="12"/>
  <c r="M932" i="12" l="1"/>
  <c r="M933" i="12"/>
  <c r="M934" i="12"/>
  <c r="M935" i="12"/>
  <c r="M936" i="12"/>
  <c r="O170" i="12"/>
  <c r="AA170" i="12" s="1"/>
  <c r="K869" i="12" l="1"/>
  <c r="K832" i="12"/>
  <c r="K249" i="12"/>
  <c r="K218" i="12"/>
  <c r="K1061" i="12"/>
  <c r="K1030" i="12"/>
  <c r="AI4" i="12" l="1"/>
  <c r="AC1528" i="12" l="1"/>
  <c r="AE1528" i="12" l="1"/>
  <c r="M289" i="12" l="1"/>
  <c r="L7" i="16" l="1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047" i="16"/>
  <c r="L1048" i="16"/>
  <c r="L1049" i="16"/>
  <c r="L1050" i="16"/>
  <c r="L1051" i="16"/>
  <c r="L1052" i="16"/>
  <c r="L1053" i="16"/>
  <c r="L1054" i="16"/>
  <c r="L1055" i="16"/>
  <c r="L1056" i="16"/>
  <c r="L1057" i="16"/>
  <c r="L1058" i="16"/>
  <c r="L1059" i="16"/>
  <c r="L1060" i="16"/>
  <c r="L1061" i="16"/>
  <c r="L1062" i="16"/>
  <c r="L1063" i="16"/>
  <c r="L1064" i="16"/>
  <c r="L1065" i="16"/>
  <c r="L1066" i="16"/>
  <c r="L1067" i="16"/>
  <c r="L1068" i="16"/>
  <c r="L1069" i="16"/>
  <c r="L1070" i="16"/>
  <c r="L1071" i="16"/>
  <c r="L1072" i="16"/>
  <c r="L1073" i="16"/>
  <c r="L1074" i="16"/>
  <c r="L1075" i="16"/>
  <c r="L1076" i="16"/>
  <c r="L1077" i="16"/>
  <c r="L1078" i="16"/>
  <c r="L1079" i="16"/>
  <c r="L1080" i="16"/>
  <c r="L1081" i="16"/>
  <c r="L1082" i="16"/>
  <c r="L1083" i="16"/>
  <c r="L1084" i="16"/>
  <c r="L1085" i="16"/>
  <c r="L1086" i="16"/>
  <c r="L1087" i="16"/>
  <c r="L1088" i="16"/>
  <c r="L1089" i="16"/>
  <c r="L1090" i="16"/>
  <c r="L1091" i="16"/>
  <c r="L1092" i="16"/>
  <c r="L1093" i="16"/>
  <c r="L1094" i="16"/>
  <c r="L1095" i="16"/>
  <c r="L1096" i="16"/>
  <c r="L1097" i="16"/>
  <c r="L1098" i="16"/>
  <c r="L1099" i="16"/>
  <c r="L1100" i="16"/>
  <c r="L1101" i="16"/>
  <c r="L1102" i="16"/>
  <c r="L1103" i="16"/>
  <c r="L1104" i="16"/>
  <c r="L1105" i="16"/>
  <c r="L1106" i="16"/>
  <c r="L1107" i="16"/>
  <c r="L1108" i="16"/>
  <c r="L1109" i="16"/>
  <c r="L1110" i="16"/>
  <c r="L1111" i="16"/>
  <c r="L1112" i="16"/>
  <c r="L1113" i="16"/>
  <c r="L1114" i="16"/>
  <c r="L1115" i="16"/>
  <c r="L1116" i="16"/>
  <c r="L1117" i="16"/>
  <c r="L1118" i="16"/>
  <c r="L1119" i="16"/>
  <c r="L1120" i="16"/>
  <c r="L1121" i="16"/>
  <c r="L1122" i="16"/>
  <c r="L1123" i="16"/>
  <c r="L1124" i="16"/>
  <c r="L1125" i="16"/>
  <c r="L1126" i="16"/>
  <c r="L1127" i="16"/>
  <c r="L1128" i="16"/>
  <c r="L1129" i="16"/>
  <c r="L1130" i="16"/>
  <c r="L1131" i="16"/>
  <c r="L1132" i="16"/>
  <c r="L1133" i="16"/>
  <c r="L1134" i="16"/>
  <c r="L1135" i="16"/>
  <c r="L1136" i="16"/>
  <c r="L1137" i="16"/>
  <c r="L1138" i="16"/>
  <c r="L1139" i="16"/>
  <c r="L1140" i="16"/>
  <c r="L1141" i="16"/>
  <c r="L1142" i="16"/>
  <c r="L1143" i="16"/>
  <c r="L1144" i="16"/>
  <c r="L1145" i="16"/>
  <c r="L1146" i="16"/>
  <c r="L1147" i="16"/>
  <c r="L1148" i="16"/>
  <c r="L1149" i="16"/>
  <c r="L1150" i="16"/>
  <c r="L1151" i="16"/>
  <c r="L1152" i="16"/>
  <c r="L1153" i="16"/>
  <c r="L1154" i="16"/>
  <c r="L1155" i="16"/>
  <c r="L1156" i="16"/>
  <c r="L1157" i="16"/>
  <c r="L1158" i="16"/>
  <c r="L1159" i="16"/>
  <c r="L1160" i="16"/>
  <c r="L1161" i="16"/>
  <c r="L1162" i="16"/>
  <c r="L1163" i="16"/>
  <c r="L1164" i="16"/>
  <c r="L1165" i="16"/>
  <c r="L1166" i="16"/>
  <c r="L1167" i="16"/>
  <c r="L1168" i="16"/>
  <c r="L1169" i="16"/>
  <c r="L1170" i="16"/>
  <c r="L1171" i="16"/>
  <c r="L1172" i="16"/>
  <c r="L1173" i="16"/>
  <c r="L1174" i="16"/>
  <c r="L1175" i="16"/>
  <c r="L1176" i="16"/>
  <c r="L1177" i="16"/>
  <c r="L1178" i="16"/>
  <c r="L1179" i="16"/>
  <c r="L1180" i="16"/>
  <c r="L1181" i="16"/>
  <c r="L1182" i="16"/>
  <c r="L1183" i="16"/>
  <c r="L1184" i="16"/>
  <c r="L1185" i="16"/>
  <c r="L1186" i="16"/>
  <c r="L1187" i="16"/>
  <c r="L1188" i="16"/>
  <c r="L1189" i="16"/>
  <c r="L1190" i="16"/>
  <c r="L1191" i="16"/>
  <c r="L1192" i="16"/>
  <c r="L1193" i="16"/>
  <c r="L1194" i="16"/>
  <c r="L1195" i="16"/>
  <c r="L1196" i="16"/>
  <c r="L1197" i="16"/>
  <c r="L1198" i="16"/>
  <c r="L1199" i="16"/>
  <c r="L1200" i="16"/>
  <c r="L1201" i="16"/>
  <c r="L1202" i="16"/>
  <c r="L1203" i="16"/>
  <c r="L1204" i="16"/>
  <c r="L1205" i="16"/>
  <c r="L1206" i="16"/>
  <c r="L1207" i="16"/>
  <c r="L1208" i="16"/>
  <c r="L1209" i="16"/>
  <c r="L1210" i="16"/>
  <c r="L1211" i="16"/>
  <c r="L1212" i="16"/>
  <c r="L1213" i="16"/>
  <c r="L1214" i="16"/>
  <c r="L1215" i="16"/>
  <c r="L1216" i="16"/>
  <c r="L1217" i="16"/>
  <c r="L1218" i="16"/>
  <c r="L1219" i="16"/>
  <c r="L1220" i="16"/>
  <c r="L1221" i="16"/>
  <c r="L1222" i="16"/>
  <c r="L1223" i="16"/>
  <c r="L1224" i="16"/>
  <c r="L1225" i="16"/>
  <c r="L1226" i="16"/>
  <c r="L1227" i="16"/>
  <c r="L1228" i="16"/>
  <c r="L1229" i="16"/>
  <c r="L1230" i="16"/>
  <c r="L1231" i="16"/>
  <c r="L1232" i="16"/>
  <c r="L1233" i="16"/>
  <c r="L1234" i="16"/>
  <c r="L1235" i="16"/>
  <c r="L1236" i="16"/>
  <c r="L1237" i="16"/>
  <c r="L1238" i="16"/>
  <c r="L1239" i="16"/>
  <c r="L1240" i="16"/>
  <c r="L1241" i="16"/>
  <c r="L1242" i="16"/>
  <c r="L1243" i="16"/>
  <c r="L1244" i="16"/>
  <c r="L1245" i="16"/>
  <c r="L1246" i="16"/>
  <c r="L1247" i="16"/>
  <c r="L1248" i="16"/>
  <c r="L1249" i="16"/>
  <c r="L1250" i="16"/>
  <c r="L1251" i="16"/>
  <c r="L1252" i="16"/>
  <c r="L1253" i="16"/>
  <c r="L1254" i="16"/>
  <c r="L1255" i="16"/>
  <c r="L1256" i="16"/>
  <c r="L1257" i="16"/>
  <c r="L1258" i="16"/>
  <c r="L1259" i="16"/>
  <c r="L1260" i="16"/>
  <c r="L1261" i="16"/>
  <c r="L1262" i="16"/>
  <c r="L1263" i="16"/>
  <c r="L1264" i="16"/>
  <c r="L1265" i="16"/>
  <c r="L1266" i="16"/>
  <c r="L1267" i="16"/>
  <c r="L1268" i="16"/>
  <c r="L1269" i="16"/>
  <c r="L1270" i="16"/>
  <c r="L1271" i="16"/>
  <c r="L1272" i="16"/>
  <c r="L1273" i="16"/>
  <c r="L1274" i="16"/>
  <c r="L1275" i="16"/>
  <c r="L1276" i="16"/>
  <c r="L1277" i="16"/>
  <c r="L1278" i="16"/>
  <c r="L1279" i="16"/>
  <c r="L1280" i="16"/>
  <c r="L1281" i="16"/>
  <c r="L1282" i="16"/>
  <c r="L1283" i="16"/>
  <c r="L1284" i="16"/>
  <c r="L1285" i="16"/>
  <c r="L1286" i="16"/>
  <c r="L1287" i="16"/>
  <c r="L1288" i="16"/>
  <c r="L1289" i="16"/>
  <c r="L1290" i="16"/>
  <c r="L1291" i="16"/>
  <c r="L1292" i="16"/>
  <c r="L1293" i="16"/>
  <c r="L1294" i="16"/>
  <c r="L1295" i="16"/>
  <c r="L1296" i="16"/>
  <c r="L1297" i="16"/>
  <c r="L1298" i="16"/>
  <c r="L1299" i="16"/>
  <c r="L1300" i="16"/>
  <c r="L1301" i="16"/>
  <c r="L1302" i="16"/>
  <c r="L1303" i="16"/>
  <c r="L1304" i="16"/>
  <c r="L1305" i="16"/>
  <c r="L1306" i="16"/>
  <c r="L1307" i="16"/>
  <c r="L1308" i="16"/>
  <c r="L1309" i="16"/>
  <c r="L1310" i="16"/>
  <c r="L1311" i="16"/>
  <c r="L1312" i="16"/>
  <c r="L1313" i="16"/>
  <c r="L1314" i="16"/>
  <c r="L1315" i="16"/>
  <c r="L1316" i="16"/>
  <c r="L1317" i="16"/>
  <c r="L1318" i="16"/>
  <c r="L1319" i="16"/>
  <c r="L1320" i="16"/>
  <c r="L1321" i="16"/>
  <c r="L1322" i="16"/>
  <c r="L1323" i="16"/>
  <c r="L1324" i="16"/>
  <c r="L1325" i="16"/>
  <c r="L1326" i="16"/>
  <c r="L1327" i="16"/>
  <c r="L1328" i="16"/>
  <c r="L1329" i="16"/>
  <c r="L1330" i="16"/>
  <c r="L1331" i="16"/>
  <c r="L1332" i="16"/>
  <c r="L1333" i="16"/>
  <c r="L1334" i="16"/>
  <c r="L1335" i="16"/>
  <c r="L1336" i="16"/>
  <c r="L1337" i="16"/>
  <c r="L1338" i="16"/>
  <c r="L1339" i="16"/>
  <c r="L1340" i="16"/>
  <c r="L1341" i="16"/>
  <c r="L1342" i="16"/>
  <c r="L1343" i="16"/>
  <c r="L1344" i="16"/>
  <c r="L1345" i="16"/>
  <c r="L1346" i="16"/>
  <c r="L1347" i="16"/>
  <c r="L1348" i="16"/>
  <c r="L1349" i="16"/>
  <c r="L1350" i="16"/>
  <c r="L1351" i="16"/>
  <c r="L1352" i="16"/>
  <c r="L1353" i="16"/>
  <c r="L1354" i="16"/>
  <c r="L1355" i="16"/>
  <c r="L1356" i="16"/>
  <c r="L1357" i="16"/>
  <c r="L1358" i="16"/>
  <c r="L1359" i="16"/>
  <c r="L1360" i="16"/>
  <c r="L1361" i="16"/>
  <c r="L1362" i="16"/>
  <c r="L1363" i="16"/>
  <c r="L1364" i="16"/>
  <c r="L1365" i="16"/>
  <c r="L1366" i="16"/>
  <c r="L1367" i="16"/>
  <c r="L1368" i="16"/>
  <c r="L1369" i="16"/>
  <c r="L1370" i="16"/>
  <c r="L1371" i="16"/>
  <c r="L1372" i="16"/>
  <c r="L1373" i="16"/>
  <c r="L1374" i="16"/>
  <c r="L1375" i="16"/>
  <c r="L1376" i="16"/>
  <c r="L1377" i="16"/>
  <c r="L1378" i="16"/>
  <c r="L1379" i="16"/>
  <c r="L1380" i="16"/>
  <c r="L1381" i="16"/>
  <c r="L1382" i="16"/>
  <c r="L1383" i="16"/>
  <c r="L1384" i="16"/>
  <c r="L1385" i="16"/>
  <c r="L1386" i="16"/>
  <c r="L1387" i="16"/>
  <c r="L1388" i="16"/>
  <c r="L1389" i="16"/>
  <c r="L1390" i="16"/>
  <c r="L1391" i="16"/>
  <c r="L1392" i="16"/>
  <c r="L1393" i="16"/>
  <c r="L1394" i="16"/>
  <c r="L1395" i="16"/>
  <c r="L1396" i="16"/>
  <c r="L1397" i="16"/>
  <c r="L1398" i="16"/>
  <c r="L1399" i="16"/>
  <c r="L1400" i="16"/>
  <c r="L1401" i="16"/>
  <c r="L1402" i="16"/>
  <c r="L1403" i="16"/>
  <c r="L1404" i="16"/>
  <c r="L1405" i="16"/>
  <c r="L1406" i="16"/>
  <c r="L1407" i="16"/>
  <c r="L1408" i="16"/>
  <c r="L1409" i="16"/>
  <c r="L1410" i="16"/>
  <c r="L1411" i="16"/>
  <c r="L1412" i="16"/>
  <c r="L1413" i="16"/>
  <c r="L1414" i="16"/>
  <c r="L1415" i="16"/>
  <c r="L1416" i="16"/>
  <c r="L1417" i="16"/>
  <c r="L1418" i="16"/>
  <c r="L1419" i="16"/>
  <c r="L1420" i="16"/>
  <c r="L1421" i="16"/>
  <c r="L1422" i="16"/>
  <c r="L1423" i="16"/>
  <c r="L1424" i="16"/>
  <c r="L1425" i="16"/>
  <c r="L1426" i="16"/>
  <c r="L1427" i="16"/>
  <c r="L1428" i="16"/>
  <c r="L1429" i="16"/>
  <c r="L1430" i="16"/>
  <c r="L1431" i="16"/>
  <c r="L1432" i="16"/>
  <c r="L1433" i="16"/>
  <c r="L1434" i="16"/>
  <c r="L1435" i="16"/>
  <c r="L1436" i="16"/>
  <c r="L1437" i="16"/>
  <c r="L1438" i="16"/>
  <c r="L1439" i="16"/>
  <c r="L1440" i="16"/>
  <c r="L1441" i="16"/>
  <c r="L1442" i="16"/>
  <c r="L1443" i="16"/>
  <c r="L1444" i="16"/>
  <c r="L1445" i="16"/>
  <c r="L1446" i="16"/>
  <c r="L1447" i="16"/>
  <c r="L1448" i="16"/>
  <c r="L1449" i="16"/>
  <c r="L1450" i="16"/>
  <c r="L1451" i="16"/>
  <c r="L1452" i="16"/>
  <c r="L1453" i="16"/>
  <c r="L1454" i="16"/>
  <c r="L1455" i="16"/>
  <c r="L1456" i="16"/>
  <c r="L1457" i="16"/>
  <c r="L1458" i="16"/>
  <c r="L1459" i="16"/>
  <c r="L1460" i="16"/>
  <c r="L1461" i="16"/>
  <c r="L1462" i="16"/>
  <c r="L1463" i="16"/>
  <c r="L1464" i="16"/>
  <c r="L1465" i="16"/>
  <c r="L1466" i="16"/>
  <c r="L1467" i="16"/>
  <c r="L1468" i="16"/>
  <c r="L1469" i="16"/>
  <c r="L1470" i="16"/>
  <c r="L1471" i="16"/>
  <c r="L1472" i="16"/>
  <c r="L1473" i="16"/>
  <c r="L1474" i="16"/>
  <c r="L1475" i="16"/>
  <c r="L1476" i="16"/>
  <c r="L1477" i="16"/>
  <c r="L1478" i="16"/>
  <c r="L1479" i="16"/>
  <c r="L1480" i="16"/>
  <c r="L1481" i="16"/>
  <c r="L1482" i="16"/>
  <c r="L1483" i="16"/>
  <c r="L1484" i="16"/>
  <c r="L1485" i="16"/>
  <c r="L1486" i="16"/>
  <c r="L1487" i="16"/>
  <c r="L1488" i="16"/>
  <c r="L1489" i="16"/>
  <c r="L1490" i="16"/>
  <c r="L1491" i="16"/>
  <c r="L1492" i="16"/>
  <c r="L1493" i="16"/>
  <c r="L1494" i="16"/>
  <c r="L1495" i="16"/>
  <c r="L1496" i="16"/>
  <c r="L1497" i="16"/>
  <c r="L1498" i="16"/>
  <c r="L1499" i="16"/>
  <c r="L1500" i="16"/>
  <c r="L1501" i="16"/>
  <c r="L1502" i="16"/>
  <c r="L1503" i="16"/>
  <c r="L1504" i="16"/>
  <c r="L1505" i="16"/>
  <c r="L1506" i="16"/>
  <c r="L1507" i="16"/>
  <c r="L1508" i="16"/>
  <c r="L1509" i="16"/>
  <c r="L1510" i="16"/>
  <c r="L1511" i="16"/>
  <c r="L1512" i="16"/>
  <c r="L1513" i="16"/>
  <c r="L1514" i="16"/>
  <c r="L1515" i="16"/>
  <c r="L1516" i="16"/>
  <c r="L1517" i="16"/>
  <c r="L1518" i="16"/>
  <c r="L1519" i="16"/>
  <c r="L1520" i="16"/>
  <c r="L1521" i="16"/>
  <c r="L1522" i="16"/>
  <c r="L1523" i="16"/>
  <c r="L1524" i="16"/>
  <c r="L1525" i="16"/>
  <c r="L1526" i="16"/>
  <c r="L1527" i="16"/>
  <c r="L6" i="16"/>
  <c r="M19" i="12"/>
  <c r="N19" i="16" s="1"/>
  <c r="M20" i="12"/>
  <c r="N20" i="16" s="1"/>
  <c r="M21" i="12"/>
  <c r="N21" i="16" s="1"/>
  <c r="M22" i="12"/>
  <c r="N22" i="16" s="1"/>
  <c r="M23" i="12"/>
  <c r="N23" i="16" s="1"/>
  <c r="M24" i="12"/>
  <c r="N24" i="16" s="1"/>
  <c r="M25" i="12"/>
  <c r="N25" i="16" s="1"/>
  <c r="M26" i="12"/>
  <c r="N26" i="16" s="1"/>
  <c r="M27" i="12"/>
  <c r="N27" i="16" s="1"/>
  <c r="M28" i="12"/>
  <c r="N28" i="16" s="1"/>
  <c r="M29" i="12"/>
  <c r="N29" i="16" s="1"/>
  <c r="M30" i="12"/>
  <c r="N30" i="16" s="1"/>
  <c r="M31" i="12"/>
  <c r="N31" i="16" s="1"/>
  <c r="M32" i="12"/>
  <c r="N32" i="16" s="1"/>
  <c r="M33" i="12"/>
  <c r="N33" i="16" s="1"/>
  <c r="M34" i="12"/>
  <c r="N34" i="16" s="1"/>
  <c r="M35" i="12"/>
  <c r="N35" i="16" s="1"/>
  <c r="M36" i="12"/>
  <c r="N36" i="16" s="1"/>
  <c r="M37" i="12"/>
  <c r="N37" i="16" s="1"/>
  <c r="M38" i="12"/>
  <c r="N38" i="16" s="1"/>
  <c r="M39" i="12"/>
  <c r="N39" i="16" s="1"/>
  <c r="M40" i="12"/>
  <c r="N40" i="16" s="1"/>
  <c r="M41" i="12"/>
  <c r="N41" i="16" s="1"/>
  <c r="M42" i="12"/>
  <c r="N42" i="16" s="1"/>
  <c r="M43" i="12"/>
  <c r="N43" i="16" s="1"/>
  <c r="M44" i="12"/>
  <c r="N44" i="16" s="1"/>
  <c r="M45" i="12"/>
  <c r="N45" i="16" s="1"/>
  <c r="M46" i="12"/>
  <c r="N46" i="16" s="1"/>
  <c r="M47" i="12"/>
  <c r="N47" i="16" s="1"/>
  <c r="M48" i="12"/>
  <c r="N48" i="16" s="1"/>
  <c r="M49" i="12"/>
  <c r="N49" i="16" s="1"/>
  <c r="M50" i="12"/>
  <c r="N50" i="16" s="1"/>
  <c r="M51" i="12"/>
  <c r="N51" i="16" s="1"/>
  <c r="M52" i="12"/>
  <c r="N52" i="16" s="1"/>
  <c r="M53" i="12"/>
  <c r="N53" i="16" s="1"/>
  <c r="M54" i="12"/>
  <c r="N54" i="16" s="1"/>
  <c r="M55" i="12"/>
  <c r="N55" i="16" s="1"/>
  <c r="M56" i="12"/>
  <c r="N56" i="16" s="1"/>
  <c r="M57" i="12"/>
  <c r="N57" i="16" s="1"/>
  <c r="M58" i="12"/>
  <c r="N58" i="16" s="1"/>
  <c r="M59" i="12"/>
  <c r="N59" i="16" s="1"/>
  <c r="M60" i="12"/>
  <c r="N60" i="16" s="1"/>
  <c r="M61" i="12"/>
  <c r="N61" i="16" s="1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M76" i="12"/>
  <c r="N76" i="16" s="1"/>
  <c r="M77" i="12"/>
  <c r="N77" i="16" s="1"/>
  <c r="M78" i="12"/>
  <c r="N78" i="16" s="1"/>
  <c r="M79" i="12"/>
  <c r="N79" i="16" s="1"/>
  <c r="M80" i="12"/>
  <c r="N80" i="16" s="1"/>
  <c r="M81" i="12"/>
  <c r="N81" i="16" s="1"/>
  <c r="M82" i="12"/>
  <c r="N82" i="16" s="1"/>
  <c r="M83" i="12"/>
  <c r="N83" i="16" s="1"/>
  <c r="M84" i="12"/>
  <c r="N84" i="16" s="1"/>
  <c r="M85" i="12"/>
  <c r="N85" i="16" s="1"/>
  <c r="M86" i="12"/>
  <c r="N86" i="16" s="1"/>
  <c r="M87" i="12"/>
  <c r="N87" i="16" s="1"/>
  <c r="M88" i="12"/>
  <c r="N88" i="16" s="1"/>
  <c r="M89" i="12"/>
  <c r="N89" i="16" s="1"/>
  <c r="M90" i="12"/>
  <c r="N90" i="16" s="1"/>
  <c r="M91" i="12"/>
  <c r="N91" i="16" s="1"/>
  <c r="M92" i="12"/>
  <c r="N92" i="16" s="1"/>
  <c r="M93" i="12"/>
  <c r="N93" i="16" s="1"/>
  <c r="M94" i="12"/>
  <c r="N94" i="16" s="1"/>
  <c r="M95" i="12"/>
  <c r="N95" i="16" s="1"/>
  <c r="M96" i="12"/>
  <c r="N96" i="16" s="1"/>
  <c r="M97" i="12"/>
  <c r="N97" i="16" s="1"/>
  <c r="M98" i="12"/>
  <c r="N98" i="16" s="1"/>
  <c r="M99" i="12"/>
  <c r="N99" i="16" s="1"/>
  <c r="M100" i="12"/>
  <c r="N100" i="16" s="1"/>
  <c r="M101" i="12"/>
  <c r="N101" i="16" s="1"/>
  <c r="M102" i="12"/>
  <c r="N102" i="16" s="1"/>
  <c r="M103" i="12"/>
  <c r="N103" i="16" s="1"/>
  <c r="M104" i="12"/>
  <c r="N104" i="16" s="1"/>
  <c r="M105" i="12"/>
  <c r="N105" i="16" s="1"/>
  <c r="M106" i="12"/>
  <c r="N106" i="16" s="1"/>
  <c r="M107" i="12"/>
  <c r="N107" i="16" s="1"/>
  <c r="M108" i="12"/>
  <c r="N108" i="16" s="1"/>
  <c r="M109" i="12"/>
  <c r="N109" i="16" s="1"/>
  <c r="M110" i="12"/>
  <c r="N110" i="16" s="1"/>
  <c r="M111" i="12"/>
  <c r="N111" i="16" s="1"/>
  <c r="M112" i="12"/>
  <c r="N112" i="16" s="1"/>
  <c r="M113" i="12"/>
  <c r="N113" i="16" s="1"/>
  <c r="M114" i="12"/>
  <c r="N114" i="16" s="1"/>
  <c r="M115" i="12"/>
  <c r="N115" i="16" s="1"/>
  <c r="M116" i="12"/>
  <c r="N116" i="16" s="1"/>
  <c r="M117" i="12"/>
  <c r="N117" i="16" s="1"/>
  <c r="M118" i="12"/>
  <c r="N118" i="16" s="1"/>
  <c r="M119" i="12"/>
  <c r="N119" i="16" s="1"/>
  <c r="M120" i="12"/>
  <c r="N120" i="16" s="1"/>
  <c r="M121" i="12"/>
  <c r="N121" i="16" s="1"/>
  <c r="M122" i="12"/>
  <c r="N122" i="16" s="1"/>
  <c r="M123" i="12"/>
  <c r="N123" i="16" s="1"/>
  <c r="M124" i="12"/>
  <c r="N124" i="16" s="1"/>
  <c r="M125" i="12"/>
  <c r="N125" i="16" s="1"/>
  <c r="M126" i="12"/>
  <c r="N126" i="16" s="1"/>
  <c r="M127" i="12"/>
  <c r="N127" i="16" s="1"/>
  <c r="M128" i="12"/>
  <c r="N128" i="16" s="1"/>
  <c r="M129" i="12"/>
  <c r="N129" i="16" s="1"/>
  <c r="M130" i="12"/>
  <c r="N130" i="16" s="1"/>
  <c r="M131" i="12"/>
  <c r="N131" i="16" s="1"/>
  <c r="M132" i="12"/>
  <c r="N132" i="16" s="1"/>
  <c r="M133" i="12"/>
  <c r="N133" i="16" s="1"/>
  <c r="M134" i="12"/>
  <c r="N134" i="16" s="1"/>
  <c r="M135" i="12"/>
  <c r="N135" i="16" s="1"/>
  <c r="M136" i="12"/>
  <c r="N136" i="16" s="1"/>
  <c r="M137" i="12"/>
  <c r="N137" i="16" s="1"/>
  <c r="M138" i="12"/>
  <c r="N138" i="16" s="1"/>
  <c r="M139" i="12"/>
  <c r="N139" i="16" s="1"/>
  <c r="M140" i="12"/>
  <c r="N140" i="16" s="1"/>
  <c r="M141" i="12"/>
  <c r="N141" i="16" s="1"/>
  <c r="M142" i="12"/>
  <c r="N142" i="16" s="1"/>
  <c r="M143" i="12"/>
  <c r="N143" i="16" s="1"/>
  <c r="M144" i="12"/>
  <c r="N144" i="16" s="1"/>
  <c r="M145" i="12"/>
  <c r="N145" i="16" s="1"/>
  <c r="M146" i="12"/>
  <c r="N146" i="16" s="1"/>
  <c r="M147" i="12"/>
  <c r="N147" i="16" s="1"/>
  <c r="M148" i="12"/>
  <c r="N148" i="16" s="1"/>
  <c r="M149" i="12"/>
  <c r="N149" i="16" s="1"/>
  <c r="M150" i="12"/>
  <c r="N150" i="16" s="1"/>
  <c r="M151" i="12"/>
  <c r="N151" i="16" s="1"/>
  <c r="M152" i="12"/>
  <c r="N152" i="16" s="1"/>
  <c r="M153" i="12"/>
  <c r="N153" i="16" s="1"/>
  <c r="M154" i="12"/>
  <c r="N154" i="16" s="1"/>
  <c r="M155" i="12"/>
  <c r="N155" i="16" s="1"/>
  <c r="M156" i="12"/>
  <c r="N156" i="16" s="1"/>
  <c r="M157" i="12"/>
  <c r="N157" i="16" s="1"/>
  <c r="M158" i="12"/>
  <c r="N158" i="16" s="1"/>
  <c r="M159" i="12"/>
  <c r="N159" i="16" s="1"/>
  <c r="M160" i="12"/>
  <c r="N160" i="16" s="1"/>
  <c r="M161" i="12"/>
  <c r="N161" i="16" s="1"/>
  <c r="M162" i="12"/>
  <c r="N162" i="16" s="1"/>
  <c r="M163" i="12"/>
  <c r="N163" i="16" s="1"/>
  <c r="M164" i="12"/>
  <c r="N164" i="16" s="1"/>
  <c r="M165" i="12"/>
  <c r="N165" i="16" s="1"/>
  <c r="M166" i="12"/>
  <c r="N166" i="16" s="1"/>
  <c r="M167" i="12"/>
  <c r="N167" i="16" s="1"/>
  <c r="M168" i="12"/>
  <c r="N168" i="16" s="1"/>
  <c r="M169" i="12"/>
  <c r="N169" i="16" s="1"/>
  <c r="M170" i="12"/>
  <c r="N170" i="16" s="1"/>
  <c r="M171" i="12"/>
  <c r="N171" i="16" s="1"/>
  <c r="M172" i="12"/>
  <c r="N172" i="16" s="1"/>
  <c r="M173" i="12"/>
  <c r="N173" i="16" s="1"/>
  <c r="M174" i="12"/>
  <c r="N174" i="16" s="1"/>
  <c r="M175" i="12"/>
  <c r="N175" i="16" s="1"/>
  <c r="M176" i="12"/>
  <c r="N176" i="16" s="1"/>
  <c r="M177" i="12"/>
  <c r="N177" i="16" s="1"/>
  <c r="M178" i="12"/>
  <c r="N178" i="16" s="1"/>
  <c r="M179" i="12"/>
  <c r="N179" i="16" s="1"/>
  <c r="M180" i="12"/>
  <c r="N180" i="16" s="1"/>
  <c r="M181" i="12"/>
  <c r="N181" i="16" s="1"/>
  <c r="M182" i="12"/>
  <c r="N182" i="16" s="1"/>
  <c r="M183" i="12"/>
  <c r="N183" i="16" s="1"/>
  <c r="M184" i="12"/>
  <c r="N184" i="16" s="1"/>
  <c r="M185" i="12"/>
  <c r="N185" i="16" s="1"/>
  <c r="M186" i="12"/>
  <c r="N186" i="16" s="1"/>
  <c r="M187" i="12"/>
  <c r="N187" i="16" s="1"/>
  <c r="M188" i="12"/>
  <c r="N188" i="16" s="1"/>
  <c r="M189" i="12"/>
  <c r="N189" i="16" s="1"/>
  <c r="M190" i="12"/>
  <c r="N190" i="16" s="1"/>
  <c r="M191" i="12"/>
  <c r="N191" i="16" s="1"/>
  <c r="M192" i="12"/>
  <c r="N192" i="16" s="1"/>
  <c r="M193" i="12"/>
  <c r="N193" i="16" s="1"/>
  <c r="M194" i="12"/>
  <c r="N194" i="16" s="1"/>
  <c r="M195" i="12"/>
  <c r="N195" i="16" s="1"/>
  <c r="M196" i="12"/>
  <c r="N196" i="16" s="1"/>
  <c r="M197" i="12"/>
  <c r="N197" i="16" s="1"/>
  <c r="M198" i="12"/>
  <c r="N198" i="16" s="1"/>
  <c r="M199" i="12"/>
  <c r="N199" i="16" s="1"/>
  <c r="M200" i="12"/>
  <c r="N200" i="16" s="1"/>
  <c r="M201" i="12"/>
  <c r="N201" i="16" s="1"/>
  <c r="M202" i="12"/>
  <c r="N202" i="16" s="1"/>
  <c r="M203" i="12"/>
  <c r="N203" i="16" s="1"/>
  <c r="M204" i="12"/>
  <c r="N204" i="16" s="1"/>
  <c r="M205" i="12"/>
  <c r="N205" i="16" s="1"/>
  <c r="M206" i="12"/>
  <c r="N206" i="16" s="1"/>
  <c r="M207" i="12"/>
  <c r="N207" i="16" s="1"/>
  <c r="M208" i="12"/>
  <c r="N208" i="16" s="1"/>
  <c r="M209" i="12"/>
  <c r="N209" i="16" s="1"/>
  <c r="M210" i="12"/>
  <c r="N210" i="16" s="1"/>
  <c r="M211" i="12"/>
  <c r="N211" i="16" s="1"/>
  <c r="M212" i="12"/>
  <c r="N212" i="16" s="1"/>
  <c r="M213" i="12"/>
  <c r="N213" i="16" s="1"/>
  <c r="M214" i="12"/>
  <c r="N214" i="16" s="1"/>
  <c r="M215" i="12"/>
  <c r="N215" i="16" s="1"/>
  <c r="M216" i="12"/>
  <c r="N216" i="16" s="1"/>
  <c r="M217" i="12"/>
  <c r="N217" i="16" s="1"/>
  <c r="M218" i="12"/>
  <c r="N218" i="16" s="1"/>
  <c r="M219" i="12"/>
  <c r="N219" i="16" s="1"/>
  <c r="M220" i="12"/>
  <c r="N220" i="16" s="1"/>
  <c r="M221" i="12"/>
  <c r="N221" i="16" s="1"/>
  <c r="M222" i="12"/>
  <c r="N222" i="16" s="1"/>
  <c r="M223" i="12"/>
  <c r="N223" i="16" s="1"/>
  <c r="M224" i="12"/>
  <c r="N224" i="16" s="1"/>
  <c r="M225" i="12"/>
  <c r="N225" i="16" s="1"/>
  <c r="M226" i="12"/>
  <c r="N226" i="16" s="1"/>
  <c r="M227" i="12"/>
  <c r="N227" i="16" s="1"/>
  <c r="M228" i="12"/>
  <c r="N228" i="16" s="1"/>
  <c r="M229" i="12"/>
  <c r="N229" i="16" s="1"/>
  <c r="M230" i="12"/>
  <c r="N230" i="16" s="1"/>
  <c r="M231" i="12"/>
  <c r="N231" i="16" s="1"/>
  <c r="M232" i="12"/>
  <c r="N232" i="16" s="1"/>
  <c r="M233" i="12"/>
  <c r="N233" i="16" s="1"/>
  <c r="M234" i="12"/>
  <c r="N234" i="16" s="1"/>
  <c r="M235" i="12"/>
  <c r="N235" i="16" s="1"/>
  <c r="M236" i="12"/>
  <c r="N236" i="16" s="1"/>
  <c r="M237" i="12"/>
  <c r="N237" i="16" s="1"/>
  <c r="M238" i="12"/>
  <c r="N238" i="16" s="1"/>
  <c r="M239" i="12"/>
  <c r="N239" i="16" s="1"/>
  <c r="M240" i="12"/>
  <c r="N240" i="16" s="1"/>
  <c r="M241" i="12"/>
  <c r="N241" i="16" s="1"/>
  <c r="M242" i="12"/>
  <c r="N242" i="16" s="1"/>
  <c r="M243" i="12"/>
  <c r="N243" i="16" s="1"/>
  <c r="M244" i="12"/>
  <c r="N244" i="16" s="1"/>
  <c r="M245" i="12"/>
  <c r="N245" i="16" s="1"/>
  <c r="M246" i="12"/>
  <c r="N246" i="16" s="1"/>
  <c r="M247" i="12"/>
  <c r="N247" i="16" s="1"/>
  <c r="M248" i="12"/>
  <c r="N248" i="16" s="1"/>
  <c r="M249" i="12"/>
  <c r="N249" i="16" s="1"/>
  <c r="M250" i="12"/>
  <c r="N250" i="16" s="1"/>
  <c r="M251" i="12"/>
  <c r="N251" i="16" s="1"/>
  <c r="M252" i="12"/>
  <c r="N252" i="16" s="1"/>
  <c r="M253" i="12"/>
  <c r="N253" i="16" s="1"/>
  <c r="M254" i="12"/>
  <c r="N254" i="16" s="1"/>
  <c r="M255" i="12"/>
  <c r="N255" i="16" s="1"/>
  <c r="M256" i="12"/>
  <c r="N256" i="16" s="1"/>
  <c r="M257" i="12"/>
  <c r="N257" i="16" s="1"/>
  <c r="M258" i="12"/>
  <c r="N258" i="16" s="1"/>
  <c r="M259" i="12"/>
  <c r="N259" i="16" s="1"/>
  <c r="M260" i="12"/>
  <c r="N260" i="16" s="1"/>
  <c r="M261" i="12"/>
  <c r="N261" i="16" s="1"/>
  <c r="M262" i="12"/>
  <c r="N262" i="16" s="1"/>
  <c r="M263" i="12"/>
  <c r="N263" i="16" s="1"/>
  <c r="M264" i="12"/>
  <c r="N264" i="16" s="1"/>
  <c r="M265" i="12"/>
  <c r="N265" i="16" s="1"/>
  <c r="M266" i="12"/>
  <c r="N266" i="16" s="1"/>
  <c r="M267" i="12"/>
  <c r="N267" i="16" s="1"/>
  <c r="M268" i="12"/>
  <c r="N268" i="16" s="1"/>
  <c r="M269" i="12"/>
  <c r="N269" i="16" s="1"/>
  <c r="M270" i="12"/>
  <c r="N270" i="16" s="1"/>
  <c r="M271" i="12"/>
  <c r="N271" i="16" s="1"/>
  <c r="M272" i="12"/>
  <c r="N272" i="16" s="1"/>
  <c r="M273" i="12"/>
  <c r="N273" i="16" s="1"/>
  <c r="M274" i="12"/>
  <c r="N274" i="16" s="1"/>
  <c r="M275" i="12"/>
  <c r="N275" i="16" s="1"/>
  <c r="M276" i="12"/>
  <c r="N276" i="16" s="1"/>
  <c r="M277" i="12"/>
  <c r="N277" i="16" s="1"/>
  <c r="M278" i="12"/>
  <c r="N278" i="16" s="1"/>
  <c r="M279" i="12"/>
  <c r="N279" i="16" s="1"/>
  <c r="M280" i="12"/>
  <c r="N280" i="16" s="1"/>
  <c r="M281" i="12"/>
  <c r="N281" i="16" s="1"/>
  <c r="M282" i="12"/>
  <c r="N282" i="16" s="1"/>
  <c r="M283" i="12"/>
  <c r="N283" i="16" s="1"/>
  <c r="M284" i="12"/>
  <c r="N284" i="16" s="1"/>
  <c r="M285" i="12"/>
  <c r="N285" i="16" s="1"/>
  <c r="M286" i="12"/>
  <c r="N286" i="16" s="1"/>
  <c r="M287" i="12"/>
  <c r="N287" i="16" s="1"/>
  <c r="M288" i="12"/>
  <c r="N288" i="16" s="1"/>
  <c r="N289" i="16"/>
  <c r="M290" i="12"/>
  <c r="N290" i="16" s="1"/>
  <c r="M291" i="12"/>
  <c r="N291" i="16" s="1"/>
  <c r="M292" i="12"/>
  <c r="N292" i="16" s="1"/>
  <c r="M293" i="12"/>
  <c r="N293" i="16" s="1"/>
  <c r="M294" i="12"/>
  <c r="N294" i="16" s="1"/>
  <c r="M295" i="12"/>
  <c r="N295" i="16" s="1"/>
  <c r="M296" i="12"/>
  <c r="N296" i="16" s="1"/>
  <c r="M297" i="12"/>
  <c r="N297" i="16" s="1"/>
  <c r="M298" i="12"/>
  <c r="N298" i="16" s="1"/>
  <c r="M299" i="12"/>
  <c r="N299" i="16" s="1"/>
  <c r="M300" i="12"/>
  <c r="N300" i="16" s="1"/>
  <c r="M301" i="12"/>
  <c r="N301" i="16" s="1"/>
  <c r="M302" i="12"/>
  <c r="N302" i="16" s="1"/>
  <c r="M303" i="12"/>
  <c r="N303" i="16" s="1"/>
  <c r="M304" i="12"/>
  <c r="N304" i="16" s="1"/>
  <c r="M305" i="12"/>
  <c r="N305" i="16" s="1"/>
  <c r="M306" i="12"/>
  <c r="N306" i="16" s="1"/>
  <c r="M307" i="12"/>
  <c r="N307" i="16" s="1"/>
  <c r="M308" i="12"/>
  <c r="N308" i="16" s="1"/>
  <c r="M309" i="12"/>
  <c r="N309" i="16" s="1"/>
  <c r="M310" i="12"/>
  <c r="N310" i="16" s="1"/>
  <c r="M311" i="12"/>
  <c r="N311" i="16" s="1"/>
  <c r="M312" i="12"/>
  <c r="N312" i="16" s="1"/>
  <c r="M313" i="12"/>
  <c r="N313" i="16" s="1"/>
  <c r="M314" i="12"/>
  <c r="N314" i="16" s="1"/>
  <c r="M315" i="12"/>
  <c r="N315" i="16" s="1"/>
  <c r="M316" i="12"/>
  <c r="N316" i="16" s="1"/>
  <c r="M317" i="12"/>
  <c r="N317" i="16" s="1"/>
  <c r="M318" i="12"/>
  <c r="N318" i="16" s="1"/>
  <c r="M319" i="12"/>
  <c r="N319" i="16" s="1"/>
  <c r="M320" i="12"/>
  <c r="N320" i="16" s="1"/>
  <c r="M321" i="12"/>
  <c r="N321" i="16" s="1"/>
  <c r="M322" i="12"/>
  <c r="N322" i="16" s="1"/>
  <c r="M323" i="12"/>
  <c r="N323" i="16" s="1"/>
  <c r="M324" i="12"/>
  <c r="N324" i="16" s="1"/>
  <c r="M325" i="12"/>
  <c r="N325" i="16" s="1"/>
  <c r="M326" i="12"/>
  <c r="N326" i="16" s="1"/>
  <c r="M327" i="12"/>
  <c r="N327" i="16" s="1"/>
  <c r="M328" i="12"/>
  <c r="N328" i="16" s="1"/>
  <c r="M329" i="12"/>
  <c r="N329" i="16" s="1"/>
  <c r="M330" i="12"/>
  <c r="N330" i="16" s="1"/>
  <c r="M331" i="12"/>
  <c r="N331" i="16" s="1"/>
  <c r="M332" i="12"/>
  <c r="N332" i="16" s="1"/>
  <c r="M333" i="12"/>
  <c r="N333" i="16" s="1"/>
  <c r="M334" i="12"/>
  <c r="N334" i="16" s="1"/>
  <c r="M335" i="12"/>
  <c r="N335" i="16" s="1"/>
  <c r="M336" i="12"/>
  <c r="N336" i="16" s="1"/>
  <c r="M337" i="12"/>
  <c r="N337" i="16" s="1"/>
  <c r="M338" i="12"/>
  <c r="N338" i="16" s="1"/>
  <c r="M339" i="12"/>
  <c r="N339" i="16" s="1"/>
  <c r="M340" i="12"/>
  <c r="N340" i="16" s="1"/>
  <c r="M341" i="12"/>
  <c r="N341" i="16" s="1"/>
  <c r="M342" i="12"/>
  <c r="N342" i="16" s="1"/>
  <c r="M343" i="12"/>
  <c r="N343" i="16" s="1"/>
  <c r="M344" i="12"/>
  <c r="N344" i="16" s="1"/>
  <c r="M345" i="12"/>
  <c r="N345" i="16" s="1"/>
  <c r="M346" i="12"/>
  <c r="N346" i="16" s="1"/>
  <c r="M347" i="12"/>
  <c r="N347" i="16" s="1"/>
  <c r="M348" i="12"/>
  <c r="N348" i="16" s="1"/>
  <c r="M349" i="12"/>
  <c r="N349" i="16" s="1"/>
  <c r="M350" i="12"/>
  <c r="N350" i="16" s="1"/>
  <c r="M351" i="12"/>
  <c r="N351" i="16" s="1"/>
  <c r="M352" i="12"/>
  <c r="N352" i="16" s="1"/>
  <c r="M353" i="12"/>
  <c r="N353" i="16" s="1"/>
  <c r="M354" i="12"/>
  <c r="N354" i="16" s="1"/>
  <c r="M355" i="12"/>
  <c r="N355" i="16" s="1"/>
  <c r="M356" i="12"/>
  <c r="N356" i="16" s="1"/>
  <c r="M357" i="12"/>
  <c r="N357" i="16" s="1"/>
  <c r="M358" i="12"/>
  <c r="N358" i="16" s="1"/>
  <c r="M359" i="12"/>
  <c r="N359" i="16" s="1"/>
  <c r="M360" i="12"/>
  <c r="N360" i="16" s="1"/>
  <c r="M361" i="12"/>
  <c r="N361" i="16" s="1"/>
  <c r="M362" i="12"/>
  <c r="N362" i="16" s="1"/>
  <c r="M363" i="12"/>
  <c r="N363" i="16" s="1"/>
  <c r="M364" i="12"/>
  <c r="N364" i="16" s="1"/>
  <c r="M365" i="12"/>
  <c r="N365" i="16" s="1"/>
  <c r="M366" i="12"/>
  <c r="N366" i="16" s="1"/>
  <c r="M367" i="12"/>
  <c r="N367" i="16" s="1"/>
  <c r="M368" i="12"/>
  <c r="N368" i="16" s="1"/>
  <c r="M369" i="12"/>
  <c r="N369" i="16" s="1"/>
  <c r="M370" i="12"/>
  <c r="N370" i="16" s="1"/>
  <c r="M371" i="12"/>
  <c r="N371" i="16" s="1"/>
  <c r="M372" i="12"/>
  <c r="N372" i="16" s="1"/>
  <c r="M373" i="12"/>
  <c r="N373" i="16" s="1"/>
  <c r="M374" i="12"/>
  <c r="N374" i="16" s="1"/>
  <c r="M375" i="12"/>
  <c r="N375" i="16" s="1"/>
  <c r="M376" i="12"/>
  <c r="N376" i="16" s="1"/>
  <c r="M377" i="12"/>
  <c r="N377" i="16" s="1"/>
  <c r="M378" i="12"/>
  <c r="N378" i="16" s="1"/>
  <c r="M379" i="12"/>
  <c r="N379" i="16" s="1"/>
  <c r="M380" i="12"/>
  <c r="N380" i="16" s="1"/>
  <c r="M381" i="12"/>
  <c r="N381" i="16" s="1"/>
  <c r="M382" i="12"/>
  <c r="N382" i="16" s="1"/>
  <c r="M383" i="12"/>
  <c r="N383" i="16" s="1"/>
  <c r="M384" i="12"/>
  <c r="N384" i="16" s="1"/>
  <c r="M385" i="12"/>
  <c r="N385" i="16" s="1"/>
  <c r="M386" i="12"/>
  <c r="N386" i="16" s="1"/>
  <c r="M387" i="12"/>
  <c r="N387" i="16" s="1"/>
  <c r="M388" i="12"/>
  <c r="N388" i="16" s="1"/>
  <c r="M389" i="12"/>
  <c r="N389" i="16" s="1"/>
  <c r="M390" i="12"/>
  <c r="N390" i="16" s="1"/>
  <c r="M391" i="12"/>
  <c r="N391" i="16" s="1"/>
  <c r="M392" i="12"/>
  <c r="N392" i="16" s="1"/>
  <c r="M393" i="12"/>
  <c r="N393" i="16" s="1"/>
  <c r="M394" i="12"/>
  <c r="N394" i="16" s="1"/>
  <c r="M395" i="12"/>
  <c r="N395" i="16" s="1"/>
  <c r="M396" i="12"/>
  <c r="N396" i="16" s="1"/>
  <c r="M397" i="12"/>
  <c r="N397" i="16" s="1"/>
  <c r="M398" i="12"/>
  <c r="N398" i="16" s="1"/>
  <c r="M399" i="12"/>
  <c r="N399" i="16" s="1"/>
  <c r="M400" i="12"/>
  <c r="N400" i="16" s="1"/>
  <c r="M401" i="12"/>
  <c r="N401" i="16" s="1"/>
  <c r="M402" i="12"/>
  <c r="N402" i="16" s="1"/>
  <c r="M403" i="12"/>
  <c r="N403" i="16" s="1"/>
  <c r="M404" i="12"/>
  <c r="N404" i="16" s="1"/>
  <c r="M405" i="12"/>
  <c r="N405" i="16" s="1"/>
  <c r="M406" i="12"/>
  <c r="N406" i="16" s="1"/>
  <c r="M407" i="12"/>
  <c r="N407" i="16" s="1"/>
  <c r="M408" i="12"/>
  <c r="N408" i="16" s="1"/>
  <c r="M409" i="12"/>
  <c r="N409" i="16" s="1"/>
  <c r="M410" i="12"/>
  <c r="N410" i="16" s="1"/>
  <c r="M411" i="12"/>
  <c r="N411" i="16" s="1"/>
  <c r="M412" i="12"/>
  <c r="N412" i="16" s="1"/>
  <c r="M413" i="12"/>
  <c r="N413" i="16" s="1"/>
  <c r="M414" i="12"/>
  <c r="N414" i="16" s="1"/>
  <c r="M415" i="12"/>
  <c r="N415" i="16" s="1"/>
  <c r="M416" i="12"/>
  <c r="N416" i="16" s="1"/>
  <c r="M417" i="12"/>
  <c r="N417" i="16" s="1"/>
  <c r="M418" i="12"/>
  <c r="N418" i="16" s="1"/>
  <c r="M419" i="12"/>
  <c r="N419" i="16" s="1"/>
  <c r="M420" i="12"/>
  <c r="N420" i="16" s="1"/>
  <c r="M421" i="12"/>
  <c r="N421" i="16" s="1"/>
  <c r="M422" i="12"/>
  <c r="N422" i="16" s="1"/>
  <c r="M423" i="12"/>
  <c r="N423" i="16" s="1"/>
  <c r="M424" i="12"/>
  <c r="N424" i="16" s="1"/>
  <c r="M425" i="12"/>
  <c r="N425" i="16" s="1"/>
  <c r="M426" i="12"/>
  <c r="N426" i="16" s="1"/>
  <c r="M427" i="12"/>
  <c r="N427" i="16" s="1"/>
  <c r="M428" i="12"/>
  <c r="N428" i="16" s="1"/>
  <c r="M429" i="12"/>
  <c r="N429" i="16" s="1"/>
  <c r="M430" i="12"/>
  <c r="N430" i="16" s="1"/>
  <c r="M431" i="12"/>
  <c r="N431" i="16" s="1"/>
  <c r="M432" i="12"/>
  <c r="N432" i="16" s="1"/>
  <c r="M433" i="12"/>
  <c r="N433" i="16" s="1"/>
  <c r="M434" i="12"/>
  <c r="N434" i="16" s="1"/>
  <c r="M435" i="12"/>
  <c r="N435" i="16" s="1"/>
  <c r="M436" i="12"/>
  <c r="N436" i="16" s="1"/>
  <c r="M437" i="12"/>
  <c r="N437" i="16" s="1"/>
  <c r="M438" i="12"/>
  <c r="N438" i="16" s="1"/>
  <c r="M439" i="12"/>
  <c r="N439" i="16" s="1"/>
  <c r="M440" i="12"/>
  <c r="N440" i="16" s="1"/>
  <c r="M441" i="12"/>
  <c r="N441" i="16" s="1"/>
  <c r="M442" i="12"/>
  <c r="N442" i="16" s="1"/>
  <c r="M443" i="12"/>
  <c r="N443" i="16" s="1"/>
  <c r="M444" i="12"/>
  <c r="N444" i="16" s="1"/>
  <c r="M445" i="12"/>
  <c r="N445" i="16" s="1"/>
  <c r="M446" i="12"/>
  <c r="N446" i="16" s="1"/>
  <c r="M447" i="12"/>
  <c r="N447" i="16" s="1"/>
  <c r="M448" i="12"/>
  <c r="N448" i="16" s="1"/>
  <c r="M449" i="12"/>
  <c r="N449" i="16" s="1"/>
  <c r="M450" i="12"/>
  <c r="N450" i="16" s="1"/>
  <c r="M451" i="12"/>
  <c r="N451" i="16" s="1"/>
  <c r="M452" i="12"/>
  <c r="N452" i="16" s="1"/>
  <c r="M453" i="12"/>
  <c r="N453" i="16" s="1"/>
  <c r="M454" i="12"/>
  <c r="N454" i="16" s="1"/>
  <c r="M455" i="12"/>
  <c r="N455" i="16" s="1"/>
  <c r="M456" i="12"/>
  <c r="N456" i="16" s="1"/>
  <c r="M457" i="12"/>
  <c r="N457" i="16" s="1"/>
  <c r="M458" i="12"/>
  <c r="N458" i="16" s="1"/>
  <c r="M459" i="12"/>
  <c r="N459" i="16" s="1"/>
  <c r="M460" i="12"/>
  <c r="N460" i="16" s="1"/>
  <c r="M461" i="12"/>
  <c r="N461" i="16" s="1"/>
  <c r="M462" i="12"/>
  <c r="N462" i="16" s="1"/>
  <c r="M463" i="12"/>
  <c r="N463" i="16" s="1"/>
  <c r="M464" i="12"/>
  <c r="N464" i="16" s="1"/>
  <c r="M465" i="12"/>
  <c r="N465" i="16" s="1"/>
  <c r="M466" i="12"/>
  <c r="N466" i="16" s="1"/>
  <c r="M467" i="12"/>
  <c r="N467" i="16" s="1"/>
  <c r="M468" i="12"/>
  <c r="N468" i="16" s="1"/>
  <c r="M469" i="12"/>
  <c r="N469" i="16" s="1"/>
  <c r="M470" i="12"/>
  <c r="N470" i="16" s="1"/>
  <c r="M471" i="12"/>
  <c r="N471" i="16" s="1"/>
  <c r="M472" i="12"/>
  <c r="N472" i="16" s="1"/>
  <c r="M473" i="12"/>
  <c r="N473" i="16" s="1"/>
  <c r="M474" i="12"/>
  <c r="N474" i="16" s="1"/>
  <c r="M475" i="12"/>
  <c r="N475" i="16" s="1"/>
  <c r="M476" i="12"/>
  <c r="N476" i="16" s="1"/>
  <c r="M477" i="12"/>
  <c r="N477" i="16" s="1"/>
  <c r="M478" i="12"/>
  <c r="N478" i="16" s="1"/>
  <c r="M479" i="12"/>
  <c r="N479" i="16" s="1"/>
  <c r="M480" i="12"/>
  <c r="N480" i="16" s="1"/>
  <c r="M481" i="12"/>
  <c r="N481" i="16" s="1"/>
  <c r="M482" i="12"/>
  <c r="N482" i="16" s="1"/>
  <c r="M483" i="12"/>
  <c r="N483" i="16" s="1"/>
  <c r="M484" i="12"/>
  <c r="N484" i="16" s="1"/>
  <c r="M485" i="12"/>
  <c r="N485" i="16" s="1"/>
  <c r="M486" i="12"/>
  <c r="N486" i="16" s="1"/>
  <c r="M487" i="12"/>
  <c r="N487" i="16" s="1"/>
  <c r="M488" i="12"/>
  <c r="N488" i="16" s="1"/>
  <c r="M489" i="12"/>
  <c r="N489" i="16" s="1"/>
  <c r="M490" i="12"/>
  <c r="N490" i="16" s="1"/>
  <c r="M491" i="12"/>
  <c r="N491" i="16" s="1"/>
  <c r="M492" i="12"/>
  <c r="N492" i="16" s="1"/>
  <c r="M493" i="12"/>
  <c r="N493" i="16" s="1"/>
  <c r="M494" i="12"/>
  <c r="N494" i="16" s="1"/>
  <c r="M495" i="12"/>
  <c r="N495" i="16" s="1"/>
  <c r="M496" i="12"/>
  <c r="N496" i="16" s="1"/>
  <c r="M497" i="12"/>
  <c r="N497" i="16" s="1"/>
  <c r="M498" i="12"/>
  <c r="N498" i="16" s="1"/>
  <c r="M499" i="12"/>
  <c r="N499" i="16" s="1"/>
  <c r="M500" i="12"/>
  <c r="N500" i="16" s="1"/>
  <c r="M501" i="12"/>
  <c r="N501" i="16" s="1"/>
  <c r="M502" i="12"/>
  <c r="N502" i="16" s="1"/>
  <c r="M503" i="12"/>
  <c r="N503" i="16" s="1"/>
  <c r="M504" i="12"/>
  <c r="N504" i="16" s="1"/>
  <c r="M505" i="12"/>
  <c r="N505" i="16" s="1"/>
  <c r="M506" i="12"/>
  <c r="N506" i="16" s="1"/>
  <c r="M507" i="12"/>
  <c r="N507" i="16" s="1"/>
  <c r="M508" i="12"/>
  <c r="N508" i="16" s="1"/>
  <c r="M509" i="12"/>
  <c r="N509" i="16" s="1"/>
  <c r="M510" i="12"/>
  <c r="N510" i="16" s="1"/>
  <c r="M511" i="12"/>
  <c r="N511" i="16" s="1"/>
  <c r="M512" i="12"/>
  <c r="N512" i="16" s="1"/>
  <c r="M513" i="12"/>
  <c r="N513" i="16" s="1"/>
  <c r="M514" i="12"/>
  <c r="N514" i="16" s="1"/>
  <c r="M515" i="12"/>
  <c r="N515" i="16" s="1"/>
  <c r="M516" i="12"/>
  <c r="N516" i="16" s="1"/>
  <c r="M517" i="12"/>
  <c r="N517" i="16" s="1"/>
  <c r="M518" i="12"/>
  <c r="N518" i="16" s="1"/>
  <c r="M519" i="12"/>
  <c r="N519" i="16" s="1"/>
  <c r="M520" i="12"/>
  <c r="N520" i="16" s="1"/>
  <c r="M521" i="12"/>
  <c r="N521" i="16" s="1"/>
  <c r="M522" i="12"/>
  <c r="N522" i="16" s="1"/>
  <c r="M523" i="12"/>
  <c r="N523" i="16" s="1"/>
  <c r="M524" i="12"/>
  <c r="N524" i="16" s="1"/>
  <c r="M525" i="12"/>
  <c r="N525" i="16" s="1"/>
  <c r="M526" i="12"/>
  <c r="N526" i="16" s="1"/>
  <c r="M527" i="12"/>
  <c r="N527" i="16" s="1"/>
  <c r="M528" i="12"/>
  <c r="N528" i="16" s="1"/>
  <c r="M529" i="12"/>
  <c r="N529" i="16" s="1"/>
  <c r="M530" i="12"/>
  <c r="N530" i="16" s="1"/>
  <c r="M531" i="12"/>
  <c r="N531" i="16" s="1"/>
  <c r="M532" i="12"/>
  <c r="N532" i="16" s="1"/>
  <c r="M533" i="12"/>
  <c r="N533" i="16" s="1"/>
  <c r="M534" i="12"/>
  <c r="N534" i="16" s="1"/>
  <c r="M535" i="12"/>
  <c r="N535" i="16" s="1"/>
  <c r="M536" i="12"/>
  <c r="N536" i="16" s="1"/>
  <c r="M537" i="12"/>
  <c r="N537" i="16" s="1"/>
  <c r="M538" i="12"/>
  <c r="N538" i="16" s="1"/>
  <c r="M539" i="12"/>
  <c r="N539" i="16" s="1"/>
  <c r="M540" i="12"/>
  <c r="N540" i="16" s="1"/>
  <c r="M541" i="12"/>
  <c r="N541" i="16" s="1"/>
  <c r="M542" i="12"/>
  <c r="N542" i="16" s="1"/>
  <c r="M543" i="12"/>
  <c r="N543" i="16" s="1"/>
  <c r="M544" i="12"/>
  <c r="N544" i="16" s="1"/>
  <c r="M545" i="12"/>
  <c r="N545" i="16" s="1"/>
  <c r="M546" i="12"/>
  <c r="N546" i="16" s="1"/>
  <c r="M547" i="12"/>
  <c r="N547" i="16" s="1"/>
  <c r="M548" i="12"/>
  <c r="N548" i="16" s="1"/>
  <c r="M549" i="12"/>
  <c r="N549" i="16" s="1"/>
  <c r="M550" i="12"/>
  <c r="N550" i="16" s="1"/>
  <c r="M551" i="12"/>
  <c r="N551" i="16" s="1"/>
  <c r="M552" i="12"/>
  <c r="N552" i="16" s="1"/>
  <c r="M553" i="12"/>
  <c r="N553" i="16" s="1"/>
  <c r="M554" i="12"/>
  <c r="N554" i="16" s="1"/>
  <c r="M555" i="12"/>
  <c r="N555" i="16" s="1"/>
  <c r="M556" i="12"/>
  <c r="N556" i="16" s="1"/>
  <c r="M557" i="12"/>
  <c r="N557" i="16" s="1"/>
  <c r="M558" i="12"/>
  <c r="N558" i="16" s="1"/>
  <c r="M559" i="12"/>
  <c r="N559" i="16" s="1"/>
  <c r="M560" i="12"/>
  <c r="N560" i="16" s="1"/>
  <c r="M561" i="12"/>
  <c r="N561" i="16" s="1"/>
  <c r="M562" i="12"/>
  <c r="N562" i="16" s="1"/>
  <c r="M563" i="12"/>
  <c r="N563" i="16" s="1"/>
  <c r="M564" i="12"/>
  <c r="N564" i="16" s="1"/>
  <c r="M565" i="12"/>
  <c r="N565" i="16" s="1"/>
  <c r="M566" i="12"/>
  <c r="N566" i="16" s="1"/>
  <c r="M567" i="12"/>
  <c r="N567" i="16" s="1"/>
  <c r="M568" i="12"/>
  <c r="N568" i="16" s="1"/>
  <c r="M569" i="12"/>
  <c r="N569" i="16" s="1"/>
  <c r="M570" i="12"/>
  <c r="N570" i="16" s="1"/>
  <c r="M571" i="12"/>
  <c r="N571" i="16" s="1"/>
  <c r="M572" i="12"/>
  <c r="N572" i="16" s="1"/>
  <c r="M573" i="12"/>
  <c r="N573" i="16" s="1"/>
  <c r="M574" i="12"/>
  <c r="N574" i="16" s="1"/>
  <c r="M575" i="12"/>
  <c r="N575" i="16" s="1"/>
  <c r="M576" i="12"/>
  <c r="N576" i="16" s="1"/>
  <c r="M577" i="12"/>
  <c r="N577" i="16" s="1"/>
  <c r="M578" i="12"/>
  <c r="N578" i="16" s="1"/>
  <c r="M579" i="12"/>
  <c r="N579" i="16" s="1"/>
  <c r="M580" i="12"/>
  <c r="N580" i="16" s="1"/>
  <c r="M581" i="12"/>
  <c r="N581" i="16" s="1"/>
  <c r="M582" i="12"/>
  <c r="N582" i="16" s="1"/>
  <c r="M583" i="12"/>
  <c r="N583" i="16" s="1"/>
  <c r="M584" i="12"/>
  <c r="N584" i="16" s="1"/>
  <c r="M585" i="12"/>
  <c r="N585" i="16" s="1"/>
  <c r="M586" i="12"/>
  <c r="N586" i="16" s="1"/>
  <c r="M587" i="12"/>
  <c r="N587" i="16" s="1"/>
  <c r="M588" i="12"/>
  <c r="N588" i="16" s="1"/>
  <c r="M589" i="12"/>
  <c r="N589" i="16" s="1"/>
  <c r="M590" i="12"/>
  <c r="N590" i="16" s="1"/>
  <c r="M591" i="12"/>
  <c r="N591" i="16" s="1"/>
  <c r="M592" i="12"/>
  <c r="N592" i="16" s="1"/>
  <c r="M593" i="12"/>
  <c r="N593" i="16" s="1"/>
  <c r="M594" i="12"/>
  <c r="N594" i="16" s="1"/>
  <c r="M595" i="12"/>
  <c r="N595" i="16" s="1"/>
  <c r="M596" i="12"/>
  <c r="N596" i="16" s="1"/>
  <c r="M597" i="12"/>
  <c r="N597" i="16" s="1"/>
  <c r="M598" i="12"/>
  <c r="N598" i="16" s="1"/>
  <c r="M599" i="12"/>
  <c r="N599" i="16" s="1"/>
  <c r="M600" i="12"/>
  <c r="N600" i="16" s="1"/>
  <c r="M601" i="12"/>
  <c r="N601" i="16" s="1"/>
  <c r="M602" i="12"/>
  <c r="N602" i="16" s="1"/>
  <c r="M603" i="12"/>
  <c r="N603" i="16" s="1"/>
  <c r="M604" i="12"/>
  <c r="N604" i="16" s="1"/>
  <c r="M605" i="12"/>
  <c r="N605" i="16" s="1"/>
  <c r="M606" i="12"/>
  <c r="N606" i="16" s="1"/>
  <c r="M607" i="12"/>
  <c r="N607" i="16" s="1"/>
  <c r="M608" i="12"/>
  <c r="N608" i="16" s="1"/>
  <c r="M609" i="12"/>
  <c r="N609" i="16" s="1"/>
  <c r="M610" i="12"/>
  <c r="N610" i="16" s="1"/>
  <c r="M611" i="12"/>
  <c r="N611" i="16" s="1"/>
  <c r="M612" i="12"/>
  <c r="N612" i="16" s="1"/>
  <c r="M613" i="12"/>
  <c r="N613" i="16" s="1"/>
  <c r="M614" i="12"/>
  <c r="N614" i="16" s="1"/>
  <c r="M615" i="12"/>
  <c r="N615" i="16" s="1"/>
  <c r="M616" i="12"/>
  <c r="N616" i="16" s="1"/>
  <c r="M617" i="12"/>
  <c r="N617" i="16" s="1"/>
  <c r="M618" i="12"/>
  <c r="N618" i="16" s="1"/>
  <c r="M619" i="12"/>
  <c r="N619" i="16" s="1"/>
  <c r="M620" i="12"/>
  <c r="N620" i="16" s="1"/>
  <c r="M621" i="12"/>
  <c r="N621" i="16" s="1"/>
  <c r="M622" i="12"/>
  <c r="N622" i="16" s="1"/>
  <c r="M623" i="12"/>
  <c r="N623" i="16" s="1"/>
  <c r="M624" i="12"/>
  <c r="N624" i="16" s="1"/>
  <c r="M625" i="12"/>
  <c r="N625" i="16" s="1"/>
  <c r="M626" i="12"/>
  <c r="N626" i="16" s="1"/>
  <c r="M627" i="12"/>
  <c r="N627" i="16" s="1"/>
  <c r="M628" i="12"/>
  <c r="N628" i="16" s="1"/>
  <c r="M629" i="12"/>
  <c r="N629" i="16" s="1"/>
  <c r="M630" i="12"/>
  <c r="N630" i="16" s="1"/>
  <c r="M631" i="12"/>
  <c r="N631" i="16" s="1"/>
  <c r="M632" i="12"/>
  <c r="N632" i="16" s="1"/>
  <c r="M633" i="12"/>
  <c r="N633" i="16" s="1"/>
  <c r="M634" i="12"/>
  <c r="N634" i="16" s="1"/>
  <c r="M635" i="12"/>
  <c r="N635" i="16" s="1"/>
  <c r="M636" i="12"/>
  <c r="N636" i="16" s="1"/>
  <c r="M637" i="12"/>
  <c r="N637" i="16" s="1"/>
  <c r="M638" i="12"/>
  <c r="N638" i="16" s="1"/>
  <c r="M639" i="12"/>
  <c r="N639" i="16" s="1"/>
  <c r="M640" i="12"/>
  <c r="N640" i="16" s="1"/>
  <c r="M641" i="12"/>
  <c r="N641" i="16" s="1"/>
  <c r="M642" i="12"/>
  <c r="N642" i="16" s="1"/>
  <c r="M643" i="12"/>
  <c r="N643" i="16" s="1"/>
  <c r="M644" i="12"/>
  <c r="N644" i="16" s="1"/>
  <c r="M645" i="12"/>
  <c r="N645" i="16" s="1"/>
  <c r="M646" i="12"/>
  <c r="N646" i="16" s="1"/>
  <c r="M647" i="12"/>
  <c r="N647" i="16" s="1"/>
  <c r="M648" i="12"/>
  <c r="N648" i="16" s="1"/>
  <c r="M649" i="12"/>
  <c r="N649" i="16" s="1"/>
  <c r="M650" i="12"/>
  <c r="N650" i="16" s="1"/>
  <c r="M651" i="12"/>
  <c r="N651" i="16" s="1"/>
  <c r="M652" i="12"/>
  <c r="N652" i="16" s="1"/>
  <c r="M653" i="12"/>
  <c r="N653" i="16" s="1"/>
  <c r="M654" i="12"/>
  <c r="N654" i="16" s="1"/>
  <c r="M655" i="12"/>
  <c r="N655" i="16" s="1"/>
  <c r="M656" i="12"/>
  <c r="N656" i="16" s="1"/>
  <c r="M657" i="12"/>
  <c r="N657" i="16" s="1"/>
  <c r="M658" i="12"/>
  <c r="N658" i="16" s="1"/>
  <c r="M659" i="12"/>
  <c r="N659" i="16" s="1"/>
  <c r="M660" i="12"/>
  <c r="N660" i="16" s="1"/>
  <c r="M661" i="12"/>
  <c r="N661" i="16" s="1"/>
  <c r="M662" i="12"/>
  <c r="N662" i="16" s="1"/>
  <c r="M663" i="12"/>
  <c r="N663" i="16" s="1"/>
  <c r="M664" i="12"/>
  <c r="N664" i="16" s="1"/>
  <c r="M665" i="12"/>
  <c r="N665" i="16" s="1"/>
  <c r="M666" i="12"/>
  <c r="N666" i="16" s="1"/>
  <c r="M667" i="12"/>
  <c r="N667" i="16" s="1"/>
  <c r="M668" i="12"/>
  <c r="N668" i="16" s="1"/>
  <c r="M669" i="12"/>
  <c r="N669" i="16" s="1"/>
  <c r="M670" i="12"/>
  <c r="N670" i="16" s="1"/>
  <c r="M671" i="12"/>
  <c r="N671" i="16" s="1"/>
  <c r="M672" i="12"/>
  <c r="N672" i="16" s="1"/>
  <c r="M673" i="12"/>
  <c r="N673" i="16" s="1"/>
  <c r="M674" i="12"/>
  <c r="N674" i="16" s="1"/>
  <c r="M675" i="12"/>
  <c r="N675" i="16" s="1"/>
  <c r="M676" i="12"/>
  <c r="N676" i="16" s="1"/>
  <c r="M677" i="12"/>
  <c r="N677" i="16" s="1"/>
  <c r="M678" i="12"/>
  <c r="N678" i="16" s="1"/>
  <c r="M679" i="12"/>
  <c r="N679" i="16" s="1"/>
  <c r="M680" i="12"/>
  <c r="N680" i="16" s="1"/>
  <c r="M681" i="12"/>
  <c r="N681" i="16" s="1"/>
  <c r="M682" i="12"/>
  <c r="N682" i="16" s="1"/>
  <c r="M683" i="12"/>
  <c r="N683" i="16" s="1"/>
  <c r="M684" i="12"/>
  <c r="N684" i="16" s="1"/>
  <c r="M685" i="12"/>
  <c r="N685" i="16" s="1"/>
  <c r="M686" i="12"/>
  <c r="N686" i="16" s="1"/>
  <c r="M687" i="12"/>
  <c r="N687" i="16" s="1"/>
  <c r="M688" i="12"/>
  <c r="N688" i="16" s="1"/>
  <c r="M689" i="12"/>
  <c r="N689" i="16" s="1"/>
  <c r="M690" i="12"/>
  <c r="N690" i="16" s="1"/>
  <c r="M691" i="12"/>
  <c r="N691" i="16" s="1"/>
  <c r="M692" i="12"/>
  <c r="N692" i="16" s="1"/>
  <c r="M693" i="12"/>
  <c r="N693" i="16" s="1"/>
  <c r="M694" i="12"/>
  <c r="N694" i="16" s="1"/>
  <c r="M695" i="12"/>
  <c r="N695" i="16" s="1"/>
  <c r="M696" i="12"/>
  <c r="N696" i="16" s="1"/>
  <c r="M697" i="12"/>
  <c r="N697" i="16" s="1"/>
  <c r="M698" i="12"/>
  <c r="N698" i="16" s="1"/>
  <c r="M699" i="12"/>
  <c r="N699" i="16" s="1"/>
  <c r="M700" i="12"/>
  <c r="N700" i="16" s="1"/>
  <c r="M701" i="12"/>
  <c r="N701" i="16" s="1"/>
  <c r="M702" i="12"/>
  <c r="N702" i="16" s="1"/>
  <c r="M703" i="12"/>
  <c r="N703" i="16" s="1"/>
  <c r="M704" i="12"/>
  <c r="N704" i="16" s="1"/>
  <c r="M705" i="12"/>
  <c r="N705" i="16" s="1"/>
  <c r="M706" i="12"/>
  <c r="N706" i="16" s="1"/>
  <c r="M707" i="12"/>
  <c r="N707" i="16" s="1"/>
  <c r="M708" i="12"/>
  <c r="N708" i="16" s="1"/>
  <c r="M709" i="12"/>
  <c r="N709" i="16" s="1"/>
  <c r="M710" i="12"/>
  <c r="N710" i="16" s="1"/>
  <c r="M711" i="12"/>
  <c r="N711" i="16" s="1"/>
  <c r="M712" i="12"/>
  <c r="N712" i="16" s="1"/>
  <c r="M713" i="12"/>
  <c r="N713" i="16" s="1"/>
  <c r="M714" i="12"/>
  <c r="N714" i="16" s="1"/>
  <c r="M715" i="12"/>
  <c r="N715" i="16" s="1"/>
  <c r="M716" i="12"/>
  <c r="N716" i="16" s="1"/>
  <c r="M717" i="12"/>
  <c r="N717" i="16" s="1"/>
  <c r="M718" i="12"/>
  <c r="N718" i="16" s="1"/>
  <c r="M719" i="12"/>
  <c r="N719" i="16" s="1"/>
  <c r="M720" i="12"/>
  <c r="N720" i="16" s="1"/>
  <c r="M721" i="12"/>
  <c r="N721" i="16" s="1"/>
  <c r="M722" i="12"/>
  <c r="N722" i="16" s="1"/>
  <c r="M723" i="12"/>
  <c r="N723" i="16" s="1"/>
  <c r="M724" i="12"/>
  <c r="N724" i="16" s="1"/>
  <c r="M725" i="12"/>
  <c r="N725" i="16" s="1"/>
  <c r="M726" i="12"/>
  <c r="N726" i="16" s="1"/>
  <c r="M727" i="12"/>
  <c r="N727" i="16" s="1"/>
  <c r="M728" i="12"/>
  <c r="N728" i="16" s="1"/>
  <c r="M729" i="12"/>
  <c r="N729" i="16" s="1"/>
  <c r="M730" i="12"/>
  <c r="N730" i="16" s="1"/>
  <c r="M731" i="12"/>
  <c r="N731" i="16" s="1"/>
  <c r="M732" i="12"/>
  <c r="N732" i="16" s="1"/>
  <c r="M733" i="12"/>
  <c r="N733" i="16" s="1"/>
  <c r="M734" i="12"/>
  <c r="N734" i="16" s="1"/>
  <c r="M735" i="12"/>
  <c r="N735" i="16" s="1"/>
  <c r="M736" i="12"/>
  <c r="N736" i="16" s="1"/>
  <c r="M737" i="12"/>
  <c r="N737" i="16" s="1"/>
  <c r="M738" i="12"/>
  <c r="N738" i="16" s="1"/>
  <c r="M739" i="12"/>
  <c r="N739" i="16" s="1"/>
  <c r="M740" i="12"/>
  <c r="N740" i="16" s="1"/>
  <c r="M741" i="12"/>
  <c r="N741" i="16" s="1"/>
  <c r="M742" i="12"/>
  <c r="N742" i="16" s="1"/>
  <c r="M743" i="12"/>
  <c r="N743" i="16" s="1"/>
  <c r="M744" i="12"/>
  <c r="N744" i="16" s="1"/>
  <c r="M745" i="12"/>
  <c r="N745" i="16" s="1"/>
  <c r="M746" i="12"/>
  <c r="N746" i="16" s="1"/>
  <c r="M747" i="12"/>
  <c r="N747" i="16" s="1"/>
  <c r="M748" i="12"/>
  <c r="N748" i="16" s="1"/>
  <c r="M749" i="12"/>
  <c r="N749" i="16" s="1"/>
  <c r="M750" i="12"/>
  <c r="N750" i="16" s="1"/>
  <c r="M751" i="12"/>
  <c r="N751" i="16" s="1"/>
  <c r="M752" i="12"/>
  <c r="N752" i="16" s="1"/>
  <c r="M753" i="12"/>
  <c r="N753" i="16" s="1"/>
  <c r="M754" i="12"/>
  <c r="N754" i="16" s="1"/>
  <c r="M755" i="12"/>
  <c r="N755" i="16" s="1"/>
  <c r="M756" i="12"/>
  <c r="N756" i="16" s="1"/>
  <c r="M757" i="12"/>
  <c r="N757" i="16" s="1"/>
  <c r="M758" i="12"/>
  <c r="N758" i="16" s="1"/>
  <c r="M759" i="12"/>
  <c r="N759" i="16" s="1"/>
  <c r="M760" i="12"/>
  <c r="N760" i="16" s="1"/>
  <c r="M761" i="12"/>
  <c r="N761" i="16" s="1"/>
  <c r="M762" i="12"/>
  <c r="N762" i="16" s="1"/>
  <c r="M763" i="12"/>
  <c r="N763" i="16" s="1"/>
  <c r="M764" i="12"/>
  <c r="N764" i="16" s="1"/>
  <c r="M765" i="12"/>
  <c r="N765" i="16" s="1"/>
  <c r="M766" i="12"/>
  <c r="N766" i="16" s="1"/>
  <c r="M767" i="12"/>
  <c r="N767" i="16" s="1"/>
  <c r="M768" i="12"/>
  <c r="N768" i="16" s="1"/>
  <c r="M769" i="12"/>
  <c r="N769" i="16" s="1"/>
  <c r="M770" i="12"/>
  <c r="N770" i="16" s="1"/>
  <c r="M771" i="12"/>
  <c r="N771" i="16" s="1"/>
  <c r="M772" i="12"/>
  <c r="N772" i="16" s="1"/>
  <c r="M773" i="12"/>
  <c r="N773" i="16" s="1"/>
  <c r="M774" i="12"/>
  <c r="N774" i="16" s="1"/>
  <c r="M775" i="12"/>
  <c r="N775" i="16" s="1"/>
  <c r="M776" i="12"/>
  <c r="N776" i="16" s="1"/>
  <c r="M777" i="12"/>
  <c r="N777" i="16" s="1"/>
  <c r="M778" i="12"/>
  <c r="N778" i="16" s="1"/>
  <c r="M779" i="12"/>
  <c r="N779" i="16" s="1"/>
  <c r="M780" i="12"/>
  <c r="N780" i="16" s="1"/>
  <c r="M781" i="12"/>
  <c r="N781" i="16" s="1"/>
  <c r="M782" i="12"/>
  <c r="N782" i="16" s="1"/>
  <c r="M783" i="12"/>
  <c r="N783" i="16" s="1"/>
  <c r="M784" i="12"/>
  <c r="N784" i="16" s="1"/>
  <c r="M785" i="12"/>
  <c r="N785" i="16" s="1"/>
  <c r="M786" i="12"/>
  <c r="N786" i="16" s="1"/>
  <c r="M787" i="12"/>
  <c r="N787" i="16" s="1"/>
  <c r="M788" i="12"/>
  <c r="N788" i="16" s="1"/>
  <c r="M789" i="12"/>
  <c r="N789" i="16" s="1"/>
  <c r="M790" i="12"/>
  <c r="N790" i="16" s="1"/>
  <c r="M791" i="12"/>
  <c r="N791" i="16" s="1"/>
  <c r="M792" i="12"/>
  <c r="N792" i="16" s="1"/>
  <c r="M793" i="12"/>
  <c r="N793" i="16" s="1"/>
  <c r="M794" i="12"/>
  <c r="N794" i="16" s="1"/>
  <c r="M795" i="12"/>
  <c r="N795" i="16" s="1"/>
  <c r="M796" i="12"/>
  <c r="N796" i="16" s="1"/>
  <c r="M797" i="12"/>
  <c r="N797" i="16" s="1"/>
  <c r="M798" i="12"/>
  <c r="N798" i="16" s="1"/>
  <c r="M799" i="12"/>
  <c r="N799" i="16" s="1"/>
  <c r="M800" i="12"/>
  <c r="N800" i="16" s="1"/>
  <c r="M801" i="12"/>
  <c r="N801" i="16" s="1"/>
  <c r="M802" i="12"/>
  <c r="N802" i="16" s="1"/>
  <c r="M803" i="12"/>
  <c r="N803" i="16" s="1"/>
  <c r="M804" i="12"/>
  <c r="N804" i="16" s="1"/>
  <c r="M805" i="12"/>
  <c r="N805" i="16" s="1"/>
  <c r="M806" i="12"/>
  <c r="N806" i="16" s="1"/>
  <c r="M807" i="12"/>
  <c r="N807" i="16" s="1"/>
  <c r="M808" i="12"/>
  <c r="N808" i="16" s="1"/>
  <c r="M809" i="12"/>
  <c r="N809" i="16" s="1"/>
  <c r="M810" i="12"/>
  <c r="N810" i="16" s="1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M825" i="12"/>
  <c r="N825" i="16" s="1"/>
  <c r="M826" i="12"/>
  <c r="N826" i="16" s="1"/>
  <c r="M827" i="12"/>
  <c r="N827" i="16" s="1"/>
  <c r="M828" i="12"/>
  <c r="N828" i="16" s="1"/>
  <c r="M829" i="12"/>
  <c r="N829" i="16" s="1"/>
  <c r="M830" i="12"/>
  <c r="N830" i="16" s="1"/>
  <c r="M831" i="12"/>
  <c r="N831" i="16" s="1"/>
  <c r="M832" i="12"/>
  <c r="N832" i="16" s="1"/>
  <c r="M833" i="12"/>
  <c r="N833" i="16" s="1"/>
  <c r="M834" i="12"/>
  <c r="N834" i="16" s="1"/>
  <c r="M835" i="12"/>
  <c r="N835" i="16" s="1"/>
  <c r="M836" i="12"/>
  <c r="N836" i="16" s="1"/>
  <c r="M837" i="12"/>
  <c r="N837" i="16" s="1"/>
  <c r="M838" i="12"/>
  <c r="N838" i="16" s="1"/>
  <c r="M839" i="12"/>
  <c r="N839" i="16" s="1"/>
  <c r="M840" i="12"/>
  <c r="N840" i="16" s="1"/>
  <c r="M841" i="12"/>
  <c r="N841" i="16" s="1"/>
  <c r="M842" i="12"/>
  <c r="N842" i="16" s="1"/>
  <c r="M843" i="12"/>
  <c r="N843" i="16" s="1"/>
  <c r="M844" i="12"/>
  <c r="N844" i="16" s="1"/>
  <c r="M845" i="12"/>
  <c r="N845" i="16" s="1"/>
  <c r="M846" i="12"/>
  <c r="N846" i="16" s="1"/>
  <c r="M847" i="12"/>
  <c r="N847" i="16" s="1"/>
  <c r="M848" i="12"/>
  <c r="N848" i="16" s="1"/>
  <c r="M849" i="12"/>
  <c r="N849" i="16" s="1"/>
  <c r="M850" i="12"/>
  <c r="N850" i="16" s="1"/>
  <c r="M851" i="12"/>
  <c r="N851" i="16" s="1"/>
  <c r="M852" i="12"/>
  <c r="N852" i="16" s="1"/>
  <c r="M853" i="12"/>
  <c r="N853" i="16" s="1"/>
  <c r="M854" i="12"/>
  <c r="N854" i="16" s="1"/>
  <c r="M855" i="12"/>
  <c r="N855" i="16" s="1"/>
  <c r="M856" i="12"/>
  <c r="N856" i="16" s="1"/>
  <c r="M857" i="12"/>
  <c r="N857" i="16" s="1"/>
  <c r="M858" i="12"/>
  <c r="N858" i="16" s="1"/>
  <c r="M859" i="12"/>
  <c r="N859" i="16" s="1"/>
  <c r="M860" i="12"/>
  <c r="N860" i="16" s="1"/>
  <c r="M861" i="12"/>
  <c r="N861" i="16" s="1"/>
  <c r="M862" i="12"/>
  <c r="N862" i="16" s="1"/>
  <c r="M863" i="12"/>
  <c r="N863" i="16" s="1"/>
  <c r="M864" i="12"/>
  <c r="N864" i="16" s="1"/>
  <c r="M865" i="12"/>
  <c r="N865" i="16" s="1"/>
  <c r="M866" i="12"/>
  <c r="N866" i="16" s="1"/>
  <c r="M867" i="12"/>
  <c r="N867" i="16" s="1"/>
  <c r="M868" i="12"/>
  <c r="N868" i="16" s="1"/>
  <c r="M869" i="12"/>
  <c r="N869" i="16" s="1"/>
  <c r="M870" i="12"/>
  <c r="N870" i="16" s="1"/>
  <c r="M871" i="12"/>
  <c r="N871" i="16" s="1"/>
  <c r="M872" i="12"/>
  <c r="N872" i="16" s="1"/>
  <c r="M873" i="12"/>
  <c r="N873" i="16" s="1"/>
  <c r="M874" i="12"/>
  <c r="N874" i="16" s="1"/>
  <c r="M875" i="12"/>
  <c r="N875" i="16" s="1"/>
  <c r="M876" i="12"/>
  <c r="N876" i="16" s="1"/>
  <c r="M877" i="12"/>
  <c r="N877" i="16" s="1"/>
  <c r="M878" i="12"/>
  <c r="N878" i="16" s="1"/>
  <c r="M879" i="12"/>
  <c r="N879" i="16" s="1"/>
  <c r="M880" i="12"/>
  <c r="N880" i="16" s="1"/>
  <c r="M881" i="12"/>
  <c r="N881" i="16" s="1"/>
  <c r="M882" i="12"/>
  <c r="N882" i="16" s="1"/>
  <c r="M883" i="12"/>
  <c r="N883" i="16" s="1"/>
  <c r="M884" i="12"/>
  <c r="N884" i="16" s="1"/>
  <c r="M885" i="12"/>
  <c r="N885" i="16" s="1"/>
  <c r="M886" i="12"/>
  <c r="N886" i="16" s="1"/>
  <c r="M887" i="12"/>
  <c r="N887" i="16" s="1"/>
  <c r="M888" i="12"/>
  <c r="N888" i="16" s="1"/>
  <c r="M889" i="12"/>
  <c r="N889" i="16" s="1"/>
  <c r="M890" i="12"/>
  <c r="N890" i="16" s="1"/>
  <c r="M891" i="12"/>
  <c r="N891" i="16" s="1"/>
  <c r="M892" i="12"/>
  <c r="N892" i="16" s="1"/>
  <c r="M893" i="12"/>
  <c r="N893" i="16" s="1"/>
  <c r="M894" i="12"/>
  <c r="N894" i="16" s="1"/>
  <c r="M895" i="12"/>
  <c r="N895" i="16" s="1"/>
  <c r="M896" i="12"/>
  <c r="N896" i="16" s="1"/>
  <c r="M897" i="12"/>
  <c r="N897" i="16" s="1"/>
  <c r="M898" i="12"/>
  <c r="N898" i="16" s="1"/>
  <c r="M899" i="12"/>
  <c r="N899" i="16" s="1"/>
  <c r="M900" i="12"/>
  <c r="N900" i="16" s="1"/>
  <c r="M901" i="12"/>
  <c r="N901" i="16" s="1"/>
  <c r="M902" i="12"/>
  <c r="N902" i="16" s="1"/>
  <c r="M903" i="12"/>
  <c r="N903" i="16" s="1"/>
  <c r="M904" i="12"/>
  <c r="N904" i="16" s="1"/>
  <c r="M905" i="12"/>
  <c r="N905" i="16" s="1"/>
  <c r="M906" i="12"/>
  <c r="N906" i="16" s="1"/>
  <c r="M907" i="12"/>
  <c r="N907" i="16" s="1"/>
  <c r="M908" i="12"/>
  <c r="N908" i="16" s="1"/>
  <c r="M909" i="12"/>
  <c r="N909" i="16" s="1"/>
  <c r="M910" i="12"/>
  <c r="N910" i="16" s="1"/>
  <c r="M911" i="12"/>
  <c r="N911" i="16" s="1"/>
  <c r="M912" i="12"/>
  <c r="N912" i="16" s="1"/>
  <c r="M913" i="12"/>
  <c r="N913" i="16" s="1"/>
  <c r="M914" i="12"/>
  <c r="N914" i="16" s="1"/>
  <c r="M915" i="12"/>
  <c r="N915" i="16" s="1"/>
  <c r="M916" i="12"/>
  <c r="N916" i="16" s="1"/>
  <c r="M917" i="12"/>
  <c r="N917" i="16" s="1"/>
  <c r="M918" i="12"/>
  <c r="N918" i="16" s="1"/>
  <c r="M919" i="12"/>
  <c r="N919" i="16" s="1"/>
  <c r="M920" i="12"/>
  <c r="N920" i="16" s="1"/>
  <c r="M921" i="12"/>
  <c r="N921" i="16" s="1"/>
  <c r="M922" i="12"/>
  <c r="N922" i="16" s="1"/>
  <c r="M923" i="12"/>
  <c r="N923" i="16" s="1"/>
  <c r="M924" i="12"/>
  <c r="N924" i="16" s="1"/>
  <c r="M925" i="12"/>
  <c r="N925" i="16" s="1"/>
  <c r="M926" i="12"/>
  <c r="N926" i="16" s="1"/>
  <c r="M927" i="12"/>
  <c r="N927" i="16" s="1"/>
  <c r="M928" i="12"/>
  <c r="N928" i="16" s="1"/>
  <c r="M929" i="12"/>
  <c r="N929" i="16" s="1"/>
  <c r="M930" i="12"/>
  <c r="N930" i="16" s="1"/>
  <c r="M931" i="12"/>
  <c r="N931" i="16" s="1"/>
  <c r="N932" i="16"/>
  <c r="N933" i="16"/>
  <c r="N934" i="16"/>
  <c r="N935" i="16"/>
  <c r="N936" i="16"/>
  <c r="M937" i="12"/>
  <c r="N937" i="16" s="1"/>
  <c r="M938" i="12"/>
  <c r="N938" i="16" s="1"/>
  <c r="M939" i="12"/>
  <c r="N939" i="16" s="1"/>
  <c r="M940" i="12"/>
  <c r="N940" i="16" s="1"/>
  <c r="M941" i="12"/>
  <c r="N941" i="16" s="1"/>
  <c r="M942" i="12"/>
  <c r="N942" i="16" s="1"/>
  <c r="M943" i="12"/>
  <c r="N943" i="16" s="1"/>
  <c r="M944" i="12"/>
  <c r="N944" i="16" s="1"/>
  <c r="M945" i="12"/>
  <c r="N945" i="16" s="1"/>
  <c r="M946" i="12"/>
  <c r="N946" i="16" s="1"/>
  <c r="M947" i="12"/>
  <c r="N947" i="16" s="1"/>
  <c r="M948" i="12"/>
  <c r="N948" i="16" s="1"/>
  <c r="M949" i="12"/>
  <c r="N949" i="16" s="1"/>
  <c r="M950" i="12"/>
  <c r="N950" i="16" s="1"/>
  <c r="M951" i="12"/>
  <c r="N951" i="16" s="1"/>
  <c r="M952" i="12"/>
  <c r="N952" i="16" s="1"/>
  <c r="M953" i="12"/>
  <c r="N953" i="16" s="1"/>
  <c r="M954" i="12"/>
  <c r="N954" i="16" s="1"/>
  <c r="M955" i="12"/>
  <c r="N955" i="16" s="1"/>
  <c r="M956" i="12"/>
  <c r="N956" i="16" s="1"/>
  <c r="M957" i="12"/>
  <c r="N957" i="16" s="1"/>
  <c r="M958" i="12"/>
  <c r="N958" i="16" s="1"/>
  <c r="M959" i="12"/>
  <c r="N959" i="16" s="1"/>
  <c r="M960" i="12"/>
  <c r="N960" i="16" s="1"/>
  <c r="M961" i="12"/>
  <c r="N961" i="16" s="1"/>
  <c r="M962" i="12"/>
  <c r="N962" i="16" s="1"/>
  <c r="M963" i="12"/>
  <c r="N963" i="16" s="1"/>
  <c r="M964" i="12"/>
  <c r="N964" i="16" s="1"/>
  <c r="M965" i="12"/>
  <c r="N965" i="16" s="1"/>
  <c r="M966" i="12"/>
  <c r="N966" i="16" s="1"/>
  <c r="M967" i="12"/>
  <c r="N967" i="16" s="1"/>
  <c r="M968" i="12"/>
  <c r="N968" i="16" s="1"/>
  <c r="M969" i="12"/>
  <c r="N969" i="16" s="1"/>
  <c r="M970" i="12"/>
  <c r="N970" i="16" s="1"/>
  <c r="M971" i="12"/>
  <c r="N971" i="16" s="1"/>
  <c r="M972" i="12"/>
  <c r="N972" i="16" s="1"/>
  <c r="M973" i="12"/>
  <c r="N973" i="16" s="1"/>
  <c r="M974" i="12"/>
  <c r="N974" i="16" s="1"/>
  <c r="M975" i="12"/>
  <c r="N975" i="16" s="1"/>
  <c r="M976" i="12"/>
  <c r="N976" i="16" s="1"/>
  <c r="M977" i="12"/>
  <c r="N977" i="16" s="1"/>
  <c r="M978" i="12"/>
  <c r="N978" i="16" s="1"/>
  <c r="M979" i="12"/>
  <c r="N979" i="16" s="1"/>
  <c r="M980" i="12"/>
  <c r="N980" i="16" s="1"/>
  <c r="M981" i="12"/>
  <c r="N981" i="16" s="1"/>
  <c r="M982" i="12"/>
  <c r="N982" i="16" s="1"/>
  <c r="M983" i="12"/>
  <c r="N983" i="16" s="1"/>
  <c r="M984" i="12"/>
  <c r="N984" i="16" s="1"/>
  <c r="M985" i="12"/>
  <c r="N985" i="16" s="1"/>
  <c r="M986" i="12"/>
  <c r="N986" i="16" s="1"/>
  <c r="M987" i="12"/>
  <c r="N987" i="16" s="1"/>
  <c r="M988" i="12"/>
  <c r="N988" i="16" s="1"/>
  <c r="M989" i="12"/>
  <c r="N989" i="16" s="1"/>
  <c r="M990" i="12"/>
  <c r="N990" i="16" s="1"/>
  <c r="M991" i="12"/>
  <c r="N991" i="16" s="1"/>
  <c r="M992" i="12"/>
  <c r="N992" i="16" s="1"/>
  <c r="M993" i="12"/>
  <c r="N993" i="16" s="1"/>
  <c r="M994" i="12"/>
  <c r="N994" i="16" s="1"/>
  <c r="M995" i="12"/>
  <c r="N995" i="16" s="1"/>
  <c r="M996" i="12"/>
  <c r="N996" i="16" s="1"/>
  <c r="M997" i="12"/>
  <c r="N997" i="16" s="1"/>
  <c r="M998" i="12"/>
  <c r="N998" i="16" s="1"/>
  <c r="M999" i="12"/>
  <c r="N999" i="16" s="1"/>
  <c r="M1000" i="12"/>
  <c r="N1000" i="16" s="1"/>
  <c r="M1001" i="12"/>
  <c r="N1001" i="16" s="1"/>
  <c r="M1002" i="12"/>
  <c r="N1002" i="16" s="1"/>
  <c r="M1003" i="12"/>
  <c r="N1003" i="16" s="1"/>
  <c r="M1004" i="12"/>
  <c r="N1004" i="16" s="1"/>
  <c r="M1005" i="12"/>
  <c r="N1005" i="16" s="1"/>
  <c r="M1006" i="12"/>
  <c r="N1006" i="16" s="1"/>
  <c r="M1007" i="12"/>
  <c r="N1007" i="16" s="1"/>
  <c r="M1008" i="12"/>
  <c r="N1008" i="16" s="1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M1023" i="12"/>
  <c r="N1023" i="16" s="1"/>
  <c r="M1024" i="12"/>
  <c r="N1024" i="16" s="1"/>
  <c r="M1025" i="12"/>
  <c r="N1025" i="16" s="1"/>
  <c r="M1026" i="12"/>
  <c r="N1026" i="16" s="1"/>
  <c r="M1027" i="12"/>
  <c r="N1027" i="16" s="1"/>
  <c r="M1028" i="12"/>
  <c r="N1028" i="16" s="1"/>
  <c r="M1029" i="12"/>
  <c r="N1029" i="16" s="1"/>
  <c r="M1030" i="12"/>
  <c r="N1030" i="16" s="1"/>
  <c r="M1031" i="12"/>
  <c r="N1031" i="16" s="1"/>
  <c r="M1032" i="12"/>
  <c r="N1032" i="16" s="1"/>
  <c r="M1033" i="12"/>
  <c r="N1033" i="16" s="1"/>
  <c r="M1034" i="12"/>
  <c r="N1034" i="16" s="1"/>
  <c r="M1035" i="12"/>
  <c r="N1035" i="16" s="1"/>
  <c r="M1036" i="12"/>
  <c r="N1036" i="16" s="1"/>
  <c r="M1037" i="12"/>
  <c r="N1037" i="16" s="1"/>
  <c r="M1038" i="12"/>
  <c r="N1038" i="16" s="1"/>
  <c r="M1039" i="12"/>
  <c r="N1039" i="16" s="1"/>
  <c r="M1040" i="12"/>
  <c r="N1040" i="16" s="1"/>
  <c r="M1041" i="12"/>
  <c r="N1041" i="16" s="1"/>
  <c r="M1042" i="12"/>
  <c r="N1042" i="16" s="1"/>
  <c r="M1043" i="12"/>
  <c r="N1043" i="16" s="1"/>
  <c r="M1044" i="12"/>
  <c r="N1044" i="16" s="1"/>
  <c r="M1045" i="12"/>
  <c r="N1045" i="16" s="1"/>
  <c r="M1046" i="12"/>
  <c r="N1046" i="16" s="1"/>
  <c r="M1047" i="12"/>
  <c r="N1047" i="16" s="1"/>
  <c r="M1048" i="12"/>
  <c r="N1048" i="16" s="1"/>
  <c r="M1049" i="12"/>
  <c r="N1049" i="16" s="1"/>
  <c r="M1050" i="12"/>
  <c r="N1050" i="16" s="1"/>
  <c r="M1051" i="12"/>
  <c r="N1051" i="16" s="1"/>
  <c r="M1052" i="12"/>
  <c r="N1052" i="16" s="1"/>
  <c r="M1053" i="12"/>
  <c r="N1053" i="16" s="1"/>
  <c r="M1054" i="12"/>
  <c r="N1054" i="16" s="1"/>
  <c r="M1055" i="12"/>
  <c r="N1055" i="16" s="1"/>
  <c r="M1056" i="12"/>
  <c r="N1056" i="16" s="1"/>
  <c r="M1057" i="12"/>
  <c r="N1057" i="16" s="1"/>
  <c r="M1058" i="12"/>
  <c r="N1058" i="16" s="1"/>
  <c r="M1059" i="12"/>
  <c r="N1059" i="16" s="1"/>
  <c r="M1060" i="12"/>
  <c r="N1060" i="16" s="1"/>
  <c r="M1061" i="12"/>
  <c r="N1061" i="16" s="1"/>
  <c r="M1062" i="12"/>
  <c r="N1062" i="16" s="1"/>
  <c r="M1063" i="12"/>
  <c r="N1063" i="16" s="1"/>
  <c r="M1064" i="12"/>
  <c r="N1064" i="16" s="1"/>
  <c r="M1065" i="12"/>
  <c r="N1065" i="16" s="1"/>
  <c r="M1066" i="12"/>
  <c r="N1066" i="16" s="1"/>
  <c r="M1067" i="12"/>
  <c r="N1067" i="16" s="1"/>
  <c r="M1068" i="12"/>
  <c r="N1068" i="16" s="1"/>
  <c r="M1069" i="12"/>
  <c r="N1069" i="16" s="1"/>
  <c r="M1070" i="12"/>
  <c r="N1070" i="16" s="1"/>
  <c r="M1071" i="12"/>
  <c r="N1071" i="16" s="1"/>
  <c r="M1072" i="12"/>
  <c r="N1072" i="16" s="1"/>
  <c r="M1073" i="12"/>
  <c r="N1073" i="16" s="1"/>
  <c r="M1074" i="12"/>
  <c r="N1074" i="16" s="1"/>
  <c r="M1075" i="12"/>
  <c r="N1075" i="16" s="1"/>
  <c r="M1076" i="12"/>
  <c r="N1076" i="16" s="1"/>
  <c r="M1077" i="12"/>
  <c r="N1077" i="16" s="1"/>
  <c r="M1078" i="12"/>
  <c r="N1078" i="16" s="1"/>
  <c r="M1079" i="12"/>
  <c r="N1079" i="16" s="1"/>
  <c r="M1080" i="12"/>
  <c r="N1080" i="16" s="1"/>
  <c r="M1081" i="12"/>
  <c r="N1081" i="16" s="1"/>
  <c r="M1082" i="12"/>
  <c r="N1082" i="16" s="1"/>
  <c r="M1083" i="12"/>
  <c r="N1083" i="16" s="1"/>
  <c r="M1084" i="12"/>
  <c r="N1084" i="16" s="1"/>
  <c r="M1085" i="12"/>
  <c r="N1085" i="16" s="1"/>
  <c r="M1086" i="12"/>
  <c r="N1086" i="16" s="1"/>
  <c r="M1087" i="12"/>
  <c r="N1087" i="16" s="1"/>
  <c r="M1088" i="12"/>
  <c r="N1088" i="16" s="1"/>
  <c r="M1089" i="12"/>
  <c r="N1089" i="16" s="1"/>
  <c r="M1090" i="12"/>
  <c r="N1090" i="16" s="1"/>
  <c r="M1091" i="12"/>
  <c r="N1091" i="16" s="1"/>
  <c r="M1092" i="12"/>
  <c r="N1092" i="16" s="1"/>
  <c r="M1093" i="12"/>
  <c r="N1093" i="16" s="1"/>
  <c r="M1094" i="12"/>
  <c r="N1094" i="16" s="1"/>
  <c r="M1095" i="12"/>
  <c r="N1095" i="16" s="1"/>
  <c r="M1096" i="12"/>
  <c r="N1096" i="16" s="1"/>
  <c r="M1097" i="12"/>
  <c r="N1097" i="16" s="1"/>
  <c r="M1098" i="12"/>
  <c r="N1098" i="16" s="1"/>
  <c r="M1099" i="12"/>
  <c r="N1099" i="16" s="1"/>
  <c r="M1100" i="12"/>
  <c r="N1100" i="16" s="1"/>
  <c r="M1101" i="12"/>
  <c r="N1101" i="16" s="1"/>
  <c r="M1102" i="12"/>
  <c r="N1102" i="16" s="1"/>
  <c r="M1103" i="12"/>
  <c r="N1103" i="16" s="1"/>
  <c r="M1104" i="12"/>
  <c r="N1104" i="16" s="1"/>
  <c r="M1105" i="12"/>
  <c r="N1105" i="16" s="1"/>
  <c r="M1106" i="12"/>
  <c r="N1106" i="16" s="1"/>
  <c r="M1107" i="12"/>
  <c r="N1107" i="16" s="1"/>
  <c r="M1108" i="12"/>
  <c r="N1108" i="16" s="1"/>
  <c r="M1109" i="12"/>
  <c r="N1109" i="16" s="1"/>
  <c r="M1110" i="12"/>
  <c r="N1110" i="16" s="1"/>
  <c r="M1111" i="12"/>
  <c r="N1111" i="16" s="1"/>
  <c r="M1112" i="12"/>
  <c r="N1112" i="16" s="1"/>
  <c r="M1113" i="12"/>
  <c r="N1113" i="16" s="1"/>
  <c r="M1114" i="12"/>
  <c r="N1114" i="16" s="1"/>
  <c r="M1115" i="12"/>
  <c r="N1115" i="16" s="1"/>
  <c r="M1116" i="12"/>
  <c r="N1116" i="16" s="1"/>
  <c r="M1117" i="12"/>
  <c r="N1117" i="16" s="1"/>
  <c r="M1118" i="12"/>
  <c r="N1118" i="16" s="1"/>
  <c r="M1119" i="12"/>
  <c r="N1119" i="16" s="1"/>
  <c r="M1120" i="12"/>
  <c r="N1120" i="16" s="1"/>
  <c r="M1121" i="12"/>
  <c r="N1121" i="16" s="1"/>
  <c r="M1122" i="12"/>
  <c r="N1122" i="16" s="1"/>
  <c r="M1123" i="12"/>
  <c r="N1123" i="16" s="1"/>
  <c r="M1124" i="12"/>
  <c r="N1124" i="16" s="1"/>
  <c r="M1125" i="12"/>
  <c r="N1125" i="16" s="1"/>
  <c r="M1126" i="12"/>
  <c r="N1126" i="16" s="1"/>
  <c r="M1127" i="12"/>
  <c r="N1127" i="16" s="1"/>
  <c r="M1128" i="12"/>
  <c r="N1128" i="16" s="1"/>
  <c r="M1129" i="12"/>
  <c r="N1129" i="16" s="1"/>
  <c r="M1130" i="12"/>
  <c r="N1130" i="16" s="1"/>
  <c r="M1131" i="12"/>
  <c r="N1131" i="16" s="1"/>
  <c r="M1132" i="12"/>
  <c r="N1132" i="16" s="1"/>
  <c r="M1133" i="12"/>
  <c r="N1133" i="16" s="1"/>
  <c r="M1134" i="12"/>
  <c r="N1134" i="16" s="1"/>
  <c r="M1135" i="12"/>
  <c r="N1135" i="16" s="1"/>
  <c r="M1136" i="12"/>
  <c r="N1136" i="16" s="1"/>
  <c r="M1137" i="12"/>
  <c r="N1137" i="16" s="1"/>
  <c r="M1138" i="12"/>
  <c r="N1138" i="16" s="1"/>
  <c r="M1139" i="12"/>
  <c r="N1139" i="16" s="1"/>
  <c r="M1140" i="12"/>
  <c r="N1140" i="16" s="1"/>
  <c r="M1141" i="12"/>
  <c r="N1141" i="16" s="1"/>
  <c r="M1142" i="12"/>
  <c r="N1142" i="16" s="1"/>
  <c r="M1143" i="12"/>
  <c r="N1143" i="16" s="1"/>
  <c r="M1144" i="12"/>
  <c r="N1144" i="16" s="1"/>
  <c r="M1145" i="12"/>
  <c r="N1145" i="16" s="1"/>
  <c r="M1146" i="12"/>
  <c r="N1146" i="16" s="1"/>
  <c r="M1147" i="12"/>
  <c r="N1147" i="16" s="1"/>
  <c r="M1148" i="12"/>
  <c r="N1148" i="16" s="1"/>
  <c r="M1149" i="12"/>
  <c r="N1149" i="16" s="1"/>
  <c r="M1150" i="12"/>
  <c r="N1150" i="16" s="1"/>
  <c r="M1151" i="12"/>
  <c r="N1151" i="16" s="1"/>
  <c r="M1152" i="12"/>
  <c r="N1152" i="16" s="1"/>
  <c r="M1153" i="12"/>
  <c r="N1153" i="16" s="1"/>
  <c r="M1154" i="12"/>
  <c r="N1154" i="16" s="1"/>
  <c r="M1155" i="12"/>
  <c r="N1155" i="16" s="1"/>
  <c r="M1156" i="12"/>
  <c r="N1156" i="16" s="1"/>
  <c r="M1157" i="12"/>
  <c r="N1157" i="16" s="1"/>
  <c r="M1158" i="12"/>
  <c r="N1158" i="16" s="1"/>
  <c r="M1159" i="12"/>
  <c r="N1159" i="16" s="1"/>
  <c r="M1160" i="12"/>
  <c r="N1160" i="16" s="1"/>
  <c r="M1161" i="12"/>
  <c r="N1161" i="16" s="1"/>
  <c r="M1162" i="12"/>
  <c r="N1162" i="16" s="1"/>
  <c r="M1163" i="12"/>
  <c r="N1163" i="16" s="1"/>
  <c r="M1164" i="12"/>
  <c r="N1164" i="16" s="1"/>
  <c r="M1165" i="12"/>
  <c r="N1165" i="16" s="1"/>
  <c r="M1166" i="12"/>
  <c r="N1166" i="16" s="1"/>
  <c r="M1167" i="12"/>
  <c r="N1167" i="16" s="1"/>
  <c r="M1168" i="12"/>
  <c r="N1168" i="16" s="1"/>
  <c r="M1169" i="12"/>
  <c r="N1169" i="16" s="1"/>
  <c r="M1170" i="12"/>
  <c r="N1170" i="16" s="1"/>
  <c r="M1171" i="12"/>
  <c r="N1171" i="16" s="1"/>
  <c r="M1172" i="12"/>
  <c r="N1172" i="16" s="1"/>
  <c r="M1173" i="12"/>
  <c r="N1173" i="16" s="1"/>
  <c r="M1174" i="12"/>
  <c r="N1174" i="16" s="1"/>
  <c r="M1175" i="12"/>
  <c r="N1175" i="16" s="1"/>
  <c r="M1176" i="12"/>
  <c r="N1176" i="16" s="1"/>
  <c r="M1177" i="12"/>
  <c r="N1177" i="16" s="1"/>
  <c r="M1178" i="12"/>
  <c r="N1178" i="16" s="1"/>
  <c r="M1179" i="12"/>
  <c r="N1179" i="16" s="1"/>
  <c r="M1180" i="12"/>
  <c r="N1180" i="16" s="1"/>
  <c r="M1181" i="12"/>
  <c r="N1181" i="16" s="1"/>
  <c r="M1182" i="12"/>
  <c r="N1182" i="16" s="1"/>
  <c r="M1183" i="12"/>
  <c r="N1183" i="16" s="1"/>
  <c r="M1184" i="12"/>
  <c r="N1184" i="16" s="1"/>
  <c r="M1185" i="12"/>
  <c r="N1185" i="16" s="1"/>
  <c r="M1186" i="12"/>
  <c r="N1186" i="16" s="1"/>
  <c r="M1187" i="12"/>
  <c r="N1187" i="16" s="1"/>
  <c r="M1188" i="12"/>
  <c r="N1188" i="16" s="1"/>
  <c r="M1189" i="12"/>
  <c r="N1189" i="16" s="1"/>
  <c r="M1190" i="12"/>
  <c r="N1190" i="16" s="1"/>
  <c r="M1191" i="12"/>
  <c r="N1191" i="16" s="1"/>
  <c r="M1192" i="12"/>
  <c r="N1192" i="16" s="1"/>
  <c r="M1193" i="12"/>
  <c r="N1193" i="16" s="1"/>
  <c r="M1194" i="12"/>
  <c r="N1194" i="16" s="1"/>
  <c r="M1195" i="12"/>
  <c r="N1195" i="16" s="1"/>
  <c r="M1196" i="12"/>
  <c r="N1196" i="16" s="1"/>
  <c r="M1197" i="12"/>
  <c r="N1197" i="16" s="1"/>
  <c r="M1198" i="12"/>
  <c r="N1198" i="16" s="1"/>
  <c r="M1199" i="12"/>
  <c r="N1199" i="16" s="1"/>
  <c r="M1200" i="12"/>
  <c r="N1200" i="16" s="1"/>
  <c r="M1201" i="12"/>
  <c r="N1201" i="16" s="1"/>
  <c r="M1202" i="12"/>
  <c r="N1202" i="16" s="1"/>
  <c r="M1203" i="12"/>
  <c r="N1203" i="16" s="1"/>
  <c r="M1204" i="12"/>
  <c r="N1204" i="16" s="1"/>
  <c r="M1205" i="12"/>
  <c r="N1205" i="16" s="1"/>
  <c r="M1206" i="12"/>
  <c r="N1206" i="16" s="1"/>
  <c r="M1207" i="12"/>
  <c r="N1207" i="16" s="1"/>
  <c r="M1208" i="12"/>
  <c r="N1208" i="16" s="1"/>
  <c r="M1209" i="12"/>
  <c r="N1209" i="16" s="1"/>
  <c r="M1210" i="12"/>
  <c r="N1210" i="16" s="1"/>
  <c r="M1211" i="12"/>
  <c r="N1211" i="16" s="1"/>
  <c r="M1212" i="12"/>
  <c r="N1212" i="16" s="1"/>
  <c r="M1213" i="12"/>
  <c r="N1213" i="16" s="1"/>
  <c r="M1214" i="12"/>
  <c r="N1214" i="16" s="1"/>
  <c r="M1215" i="12"/>
  <c r="N1215" i="16" s="1"/>
  <c r="M1216" i="12"/>
  <c r="N1216" i="16" s="1"/>
  <c r="M1217" i="12"/>
  <c r="N1217" i="16" s="1"/>
  <c r="M1218" i="12"/>
  <c r="N1218" i="16" s="1"/>
  <c r="M1219" i="12"/>
  <c r="N1219" i="16" s="1"/>
  <c r="M1220" i="12"/>
  <c r="N1220" i="16" s="1"/>
  <c r="M1221" i="12"/>
  <c r="N1221" i="16" s="1"/>
  <c r="M1222" i="12"/>
  <c r="N1222" i="16" s="1"/>
  <c r="M1223" i="12"/>
  <c r="N1223" i="16" s="1"/>
  <c r="M1224" i="12"/>
  <c r="N1224" i="16" s="1"/>
  <c r="M1225" i="12"/>
  <c r="N1225" i="16" s="1"/>
  <c r="M1226" i="12"/>
  <c r="N1226" i="16" s="1"/>
  <c r="M1227" i="12"/>
  <c r="N1227" i="16" s="1"/>
  <c r="M1228" i="12"/>
  <c r="N1228" i="16" s="1"/>
  <c r="M1229" i="12"/>
  <c r="N1229" i="16" s="1"/>
  <c r="M1230" i="12"/>
  <c r="N1230" i="16" s="1"/>
  <c r="M1231" i="12"/>
  <c r="N1231" i="16" s="1"/>
  <c r="M1232" i="12"/>
  <c r="N1232" i="16" s="1"/>
  <c r="M1233" i="12"/>
  <c r="N1233" i="16" s="1"/>
  <c r="M1234" i="12"/>
  <c r="N1234" i="16" s="1"/>
  <c r="M1235" i="12"/>
  <c r="N1235" i="16" s="1"/>
  <c r="M1236" i="12"/>
  <c r="N1236" i="16" s="1"/>
  <c r="M1237" i="12"/>
  <c r="N1237" i="16" s="1"/>
  <c r="M1238" i="12"/>
  <c r="N1238" i="16" s="1"/>
  <c r="M1239" i="12"/>
  <c r="N1239" i="16" s="1"/>
  <c r="M1240" i="12"/>
  <c r="N1240" i="16" s="1"/>
  <c r="M1241" i="12"/>
  <c r="N1241" i="16" s="1"/>
  <c r="M1242" i="12"/>
  <c r="N1242" i="16" s="1"/>
  <c r="M1243" i="12"/>
  <c r="N1243" i="16" s="1"/>
  <c r="M1244" i="12"/>
  <c r="N1244" i="16" s="1"/>
  <c r="M1245" i="12"/>
  <c r="N1245" i="16" s="1"/>
  <c r="M1246" i="12"/>
  <c r="N1246" i="16" s="1"/>
  <c r="M1247" i="12"/>
  <c r="N1247" i="16" s="1"/>
  <c r="M1248" i="12"/>
  <c r="N1248" i="16" s="1"/>
  <c r="M1249" i="12"/>
  <c r="N1249" i="16" s="1"/>
  <c r="M1250" i="12"/>
  <c r="N1250" i="16" s="1"/>
  <c r="M1251" i="12"/>
  <c r="N1251" i="16" s="1"/>
  <c r="M1252" i="12"/>
  <c r="N1252" i="16" s="1"/>
  <c r="M1253" i="12"/>
  <c r="N1253" i="16" s="1"/>
  <c r="M1254" i="12"/>
  <c r="N1254" i="16" s="1"/>
  <c r="M1255" i="12"/>
  <c r="N1255" i="16" s="1"/>
  <c r="M1256" i="12"/>
  <c r="N1256" i="16" s="1"/>
  <c r="M1257" i="12"/>
  <c r="N1257" i="16" s="1"/>
  <c r="M1258" i="12"/>
  <c r="N1258" i="16" s="1"/>
  <c r="M1259" i="12"/>
  <c r="N1259" i="16" s="1"/>
  <c r="M1260" i="12"/>
  <c r="N1260" i="16" s="1"/>
  <c r="M1261" i="12"/>
  <c r="N1261" i="16" s="1"/>
  <c r="M1262" i="12"/>
  <c r="N1262" i="16" s="1"/>
  <c r="M1263" i="12"/>
  <c r="N1263" i="16" s="1"/>
  <c r="M1264" i="12"/>
  <c r="N1264" i="16" s="1"/>
  <c r="M1265" i="12"/>
  <c r="N1265" i="16" s="1"/>
  <c r="M1266" i="12"/>
  <c r="N1266" i="16" s="1"/>
  <c r="M1267" i="12"/>
  <c r="N1267" i="16" s="1"/>
  <c r="M1268" i="12"/>
  <c r="N1268" i="16" s="1"/>
  <c r="M1269" i="12"/>
  <c r="N1269" i="16" s="1"/>
  <c r="M1270" i="12"/>
  <c r="N1270" i="16" s="1"/>
  <c r="M1271" i="12"/>
  <c r="N1271" i="16" s="1"/>
  <c r="M1272" i="12"/>
  <c r="N1272" i="16" s="1"/>
  <c r="M1273" i="12"/>
  <c r="N1273" i="16" s="1"/>
  <c r="M1274" i="12"/>
  <c r="N1274" i="16" s="1"/>
  <c r="M1275" i="12"/>
  <c r="N1275" i="16" s="1"/>
  <c r="M1276" i="12"/>
  <c r="N1276" i="16" s="1"/>
  <c r="M1277" i="12"/>
  <c r="N1277" i="16" s="1"/>
  <c r="M1278" i="12"/>
  <c r="N1278" i="16" s="1"/>
  <c r="M1279" i="12"/>
  <c r="N1279" i="16" s="1"/>
  <c r="M1280" i="12"/>
  <c r="N1280" i="16" s="1"/>
  <c r="M1281" i="12"/>
  <c r="N1281" i="16" s="1"/>
  <c r="M1282" i="12"/>
  <c r="N1282" i="16" s="1"/>
  <c r="M1283" i="12"/>
  <c r="N1283" i="16" s="1"/>
  <c r="M1284" i="12"/>
  <c r="N1284" i="16" s="1"/>
  <c r="M1285" i="12"/>
  <c r="N1285" i="16" s="1"/>
  <c r="M1286" i="12"/>
  <c r="N1286" i="16" s="1"/>
  <c r="M1287" i="12"/>
  <c r="N1287" i="16" s="1"/>
  <c r="M1288" i="12"/>
  <c r="N1288" i="16" s="1"/>
  <c r="M1289" i="12"/>
  <c r="N1289" i="16" s="1"/>
  <c r="M1290" i="12"/>
  <c r="N1290" i="16" s="1"/>
  <c r="M1291" i="12"/>
  <c r="N1291" i="16" s="1"/>
  <c r="M1292" i="12"/>
  <c r="N1292" i="16" s="1"/>
  <c r="M1293" i="12"/>
  <c r="N1293" i="16" s="1"/>
  <c r="M1294" i="12"/>
  <c r="N1294" i="16" s="1"/>
  <c r="M1295" i="12"/>
  <c r="N1295" i="16" s="1"/>
  <c r="M1296" i="12"/>
  <c r="N1296" i="16" s="1"/>
  <c r="M1297" i="12"/>
  <c r="N1297" i="16" s="1"/>
  <c r="M1298" i="12"/>
  <c r="N1298" i="16" s="1"/>
  <c r="M1299" i="12"/>
  <c r="N1299" i="16" s="1"/>
  <c r="M1300" i="12"/>
  <c r="N1300" i="16" s="1"/>
  <c r="M1301" i="12"/>
  <c r="N1301" i="16" s="1"/>
  <c r="M1302" i="12"/>
  <c r="N1302" i="16" s="1"/>
  <c r="M1303" i="12"/>
  <c r="N1303" i="16" s="1"/>
  <c r="M1304" i="12"/>
  <c r="N1304" i="16" s="1"/>
  <c r="M1305" i="12"/>
  <c r="N1305" i="16" s="1"/>
  <c r="M1306" i="12"/>
  <c r="N1306" i="16" s="1"/>
  <c r="M1307" i="12"/>
  <c r="N1307" i="16" s="1"/>
  <c r="M1308" i="12"/>
  <c r="N1308" i="16" s="1"/>
  <c r="M1309" i="12"/>
  <c r="N1309" i="16" s="1"/>
  <c r="M1310" i="12"/>
  <c r="N1310" i="16" s="1"/>
  <c r="M1311" i="12"/>
  <c r="N1311" i="16" s="1"/>
  <c r="M1312" i="12"/>
  <c r="N1312" i="16" s="1"/>
  <c r="M1313" i="12"/>
  <c r="N1313" i="16" s="1"/>
  <c r="M1314" i="12"/>
  <c r="N1314" i="16" s="1"/>
  <c r="M1315" i="12"/>
  <c r="N1315" i="16" s="1"/>
  <c r="M1316" i="12"/>
  <c r="N1316" i="16" s="1"/>
  <c r="M1317" i="12"/>
  <c r="N1317" i="16" s="1"/>
  <c r="M1318" i="12"/>
  <c r="N1318" i="16" s="1"/>
  <c r="M1319" i="12"/>
  <c r="N1319" i="16" s="1"/>
  <c r="M1320" i="12"/>
  <c r="N1320" i="16" s="1"/>
  <c r="M1321" i="12"/>
  <c r="N1321" i="16" s="1"/>
  <c r="M1322" i="12"/>
  <c r="N1322" i="16" s="1"/>
  <c r="M1323" i="12"/>
  <c r="N1323" i="16" s="1"/>
  <c r="M1324" i="12"/>
  <c r="N1324" i="16" s="1"/>
  <c r="M1325" i="12"/>
  <c r="N1325" i="16" s="1"/>
  <c r="M1326" i="12"/>
  <c r="N1326" i="16" s="1"/>
  <c r="M1327" i="12"/>
  <c r="N1327" i="16" s="1"/>
  <c r="M1328" i="12"/>
  <c r="N1328" i="16" s="1"/>
  <c r="M1329" i="12"/>
  <c r="N1329" i="16" s="1"/>
  <c r="M1330" i="12"/>
  <c r="N1330" i="16" s="1"/>
  <c r="M1331" i="12"/>
  <c r="N1331" i="16" s="1"/>
  <c r="M1332" i="12"/>
  <c r="N1332" i="16" s="1"/>
  <c r="M1333" i="12"/>
  <c r="N1333" i="16" s="1"/>
  <c r="M1334" i="12"/>
  <c r="N1334" i="16" s="1"/>
  <c r="M1335" i="12"/>
  <c r="N1335" i="16" s="1"/>
  <c r="M1336" i="12"/>
  <c r="N1336" i="16" s="1"/>
  <c r="M1337" i="12"/>
  <c r="N1337" i="16" s="1"/>
  <c r="M1338" i="12"/>
  <c r="N1338" i="16" s="1"/>
  <c r="M1339" i="12"/>
  <c r="N1339" i="16" s="1"/>
  <c r="M1340" i="12"/>
  <c r="N1340" i="16" s="1"/>
  <c r="M1341" i="12"/>
  <c r="N1341" i="16" s="1"/>
  <c r="M1342" i="12"/>
  <c r="N1342" i="16" s="1"/>
  <c r="M1343" i="12"/>
  <c r="N1343" i="16" s="1"/>
  <c r="M1344" i="12"/>
  <c r="N1344" i="16" s="1"/>
  <c r="M1345" i="12"/>
  <c r="N1345" i="16" s="1"/>
  <c r="M1346" i="12"/>
  <c r="N1346" i="16" s="1"/>
  <c r="M1347" i="12"/>
  <c r="N1347" i="16" s="1"/>
  <c r="M1348" i="12"/>
  <c r="N1348" i="16" s="1"/>
  <c r="M1349" i="12"/>
  <c r="N1349" i="16" s="1"/>
  <c r="M1350" i="12"/>
  <c r="N1350" i="16" s="1"/>
  <c r="M1351" i="12"/>
  <c r="N1351" i="16" s="1"/>
  <c r="M1352" i="12"/>
  <c r="N1352" i="16" s="1"/>
  <c r="M1353" i="12"/>
  <c r="N1353" i="16" s="1"/>
  <c r="M1354" i="12"/>
  <c r="N1354" i="16" s="1"/>
  <c r="M1355" i="12"/>
  <c r="N1355" i="16" s="1"/>
  <c r="M1356" i="12"/>
  <c r="N1356" i="16" s="1"/>
  <c r="M1357" i="12"/>
  <c r="N1357" i="16" s="1"/>
  <c r="M1358" i="12"/>
  <c r="N1358" i="16" s="1"/>
  <c r="M1359" i="12"/>
  <c r="N1359" i="16" s="1"/>
  <c r="M1360" i="12"/>
  <c r="N1360" i="16" s="1"/>
  <c r="M1361" i="12"/>
  <c r="N1361" i="16" s="1"/>
  <c r="M1362" i="12"/>
  <c r="N1362" i="16" s="1"/>
  <c r="M1363" i="12"/>
  <c r="N1363" i="16" s="1"/>
  <c r="M1364" i="12"/>
  <c r="N1364" i="16" s="1"/>
  <c r="M1365" i="12"/>
  <c r="N1365" i="16" s="1"/>
  <c r="M1366" i="12"/>
  <c r="N1366" i="16" s="1"/>
  <c r="M1367" i="12"/>
  <c r="N1367" i="16" s="1"/>
  <c r="M1368" i="12"/>
  <c r="N1368" i="16" s="1"/>
  <c r="M1369" i="12"/>
  <c r="N1369" i="16" s="1"/>
  <c r="M1370" i="12"/>
  <c r="N1370" i="16" s="1"/>
  <c r="M1371" i="12"/>
  <c r="N1371" i="16" s="1"/>
  <c r="M1372" i="12"/>
  <c r="N1372" i="16" s="1"/>
  <c r="M1373" i="12"/>
  <c r="N1373" i="16" s="1"/>
  <c r="M1374" i="12"/>
  <c r="N1374" i="16" s="1"/>
  <c r="M1375" i="12"/>
  <c r="N1375" i="16" s="1"/>
  <c r="M1376" i="12"/>
  <c r="N1376" i="16" s="1"/>
  <c r="M1377" i="12"/>
  <c r="N1377" i="16" s="1"/>
  <c r="M1378" i="12"/>
  <c r="N1378" i="16" s="1"/>
  <c r="M1379" i="12"/>
  <c r="N1379" i="16" s="1"/>
  <c r="M1380" i="12"/>
  <c r="N1380" i="16" s="1"/>
  <c r="M1381" i="12"/>
  <c r="N1381" i="16" s="1"/>
  <c r="M1382" i="12"/>
  <c r="N1382" i="16" s="1"/>
  <c r="M1383" i="12"/>
  <c r="N1383" i="16" s="1"/>
  <c r="M1384" i="12"/>
  <c r="N1384" i="16" s="1"/>
  <c r="M1385" i="12"/>
  <c r="N1385" i="16" s="1"/>
  <c r="M1386" i="12"/>
  <c r="N1386" i="16" s="1"/>
  <c r="M1387" i="12"/>
  <c r="N1387" i="16" s="1"/>
  <c r="M1388" i="12"/>
  <c r="N1388" i="16" s="1"/>
  <c r="M1389" i="12"/>
  <c r="N1389" i="16" s="1"/>
  <c r="M1390" i="12"/>
  <c r="N1390" i="16" s="1"/>
  <c r="M1391" i="12"/>
  <c r="N1391" i="16" s="1"/>
  <c r="M1392" i="12"/>
  <c r="N1392" i="16" s="1"/>
  <c r="M1393" i="12"/>
  <c r="N1393" i="16" s="1"/>
  <c r="M1394" i="12"/>
  <c r="N1394" i="16" s="1"/>
  <c r="M1395" i="12"/>
  <c r="N1395" i="16" s="1"/>
  <c r="M1396" i="12"/>
  <c r="N1396" i="16" s="1"/>
  <c r="M1397" i="12"/>
  <c r="N1397" i="16" s="1"/>
  <c r="M1398" i="12"/>
  <c r="N1398" i="16" s="1"/>
  <c r="M1399" i="12"/>
  <c r="N1399" i="16" s="1"/>
  <c r="M1400" i="12"/>
  <c r="N1400" i="16" s="1"/>
  <c r="M1401" i="12"/>
  <c r="N1401" i="16" s="1"/>
  <c r="M1402" i="12"/>
  <c r="N1402" i="16" s="1"/>
  <c r="M1403" i="12"/>
  <c r="N1403" i="16" s="1"/>
  <c r="M1404" i="12"/>
  <c r="N1404" i="16" s="1"/>
  <c r="M1405" i="12"/>
  <c r="N1405" i="16" s="1"/>
  <c r="M1406" i="12"/>
  <c r="N1406" i="16" s="1"/>
  <c r="M1407" i="12"/>
  <c r="N1407" i="16" s="1"/>
  <c r="M1408" i="12"/>
  <c r="N1408" i="16" s="1"/>
  <c r="M1409" i="12"/>
  <c r="N1409" i="16" s="1"/>
  <c r="M1410" i="12"/>
  <c r="N1410" i="16" s="1"/>
  <c r="M1411" i="12"/>
  <c r="N1411" i="16" s="1"/>
  <c r="M1412" i="12"/>
  <c r="N1412" i="16" s="1"/>
  <c r="M1413" i="12"/>
  <c r="N1413" i="16" s="1"/>
  <c r="M1414" i="12"/>
  <c r="N1414" i="16" s="1"/>
  <c r="M1415" i="12"/>
  <c r="N1415" i="16" s="1"/>
  <c r="M1416" i="12"/>
  <c r="N1416" i="16" s="1"/>
  <c r="M1417" i="12"/>
  <c r="N1417" i="16" s="1"/>
  <c r="M1418" i="12"/>
  <c r="N1418" i="16" s="1"/>
  <c r="M1419" i="12"/>
  <c r="N1419" i="16" s="1"/>
  <c r="M1420" i="12"/>
  <c r="N1420" i="16" s="1"/>
  <c r="M1421" i="12"/>
  <c r="N1421" i="16" s="1"/>
  <c r="M1422" i="12"/>
  <c r="N1422" i="16" s="1"/>
  <c r="M1423" i="12"/>
  <c r="N1423" i="16" s="1"/>
  <c r="M1424" i="12"/>
  <c r="N1424" i="16" s="1"/>
  <c r="M1425" i="12"/>
  <c r="N1425" i="16" s="1"/>
  <c r="M1426" i="12"/>
  <c r="N1426" i="16" s="1"/>
  <c r="M1427" i="12"/>
  <c r="N1427" i="16" s="1"/>
  <c r="M1428" i="12"/>
  <c r="N1428" i="16" s="1"/>
  <c r="M1429" i="12"/>
  <c r="N1429" i="16" s="1"/>
  <c r="M1430" i="12"/>
  <c r="N1430" i="16" s="1"/>
  <c r="M1431" i="12"/>
  <c r="N1431" i="16" s="1"/>
  <c r="M1432" i="12"/>
  <c r="N1432" i="16" s="1"/>
  <c r="M1433" i="12"/>
  <c r="N1433" i="16" s="1"/>
  <c r="M1434" i="12"/>
  <c r="N1434" i="16" s="1"/>
  <c r="M1435" i="12"/>
  <c r="N1435" i="16" s="1"/>
  <c r="M1436" i="12"/>
  <c r="N1436" i="16" s="1"/>
  <c r="M1437" i="12"/>
  <c r="N1437" i="16" s="1"/>
  <c r="M1438" i="12"/>
  <c r="N1438" i="16" s="1"/>
  <c r="M1439" i="12"/>
  <c r="N1439" i="16" s="1"/>
  <c r="M1440" i="12"/>
  <c r="N1440" i="16" s="1"/>
  <c r="M1441" i="12"/>
  <c r="N1441" i="16" s="1"/>
  <c r="M1442" i="12"/>
  <c r="N1442" i="16" s="1"/>
  <c r="M1443" i="12"/>
  <c r="N1443" i="16" s="1"/>
  <c r="M1444" i="12"/>
  <c r="N1444" i="16" s="1"/>
  <c r="M1445" i="12"/>
  <c r="N1445" i="16" s="1"/>
  <c r="M1446" i="12"/>
  <c r="N1446" i="16" s="1"/>
  <c r="M1447" i="12"/>
  <c r="N1447" i="16" s="1"/>
  <c r="M1448" i="12"/>
  <c r="N1448" i="16" s="1"/>
  <c r="M1449" i="12"/>
  <c r="N1449" i="16" s="1"/>
  <c r="M1450" i="12"/>
  <c r="N1450" i="16" s="1"/>
  <c r="M1451" i="12"/>
  <c r="N1451" i="16" s="1"/>
  <c r="M1452" i="12"/>
  <c r="N1452" i="16" s="1"/>
  <c r="M1453" i="12"/>
  <c r="N1453" i="16" s="1"/>
  <c r="M1454" i="12"/>
  <c r="N1454" i="16" s="1"/>
  <c r="M1455" i="12"/>
  <c r="N1455" i="16" s="1"/>
  <c r="M1456" i="12"/>
  <c r="N1456" i="16" s="1"/>
  <c r="M1457" i="12"/>
  <c r="N1457" i="16" s="1"/>
  <c r="M1458" i="12"/>
  <c r="N1458" i="16" s="1"/>
  <c r="M1459" i="12"/>
  <c r="N1459" i="16" s="1"/>
  <c r="M1460" i="12"/>
  <c r="N1460" i="16" s="1"/>
  <c r="M1461" i="12"/>
  <c r="N1461" i="16" s="1"/>
  <c r="M1462" i="12"/>
  <c r="N1462" i="16" s="1"/>
  <c r="M1463" i="12"/>
  <c r="N1463" i="16" s="1"/>
  <c r="M1464" i="12"/>
  <c r="N1464" i="16" s="1"/>
  <c r="M1465" i="12"/>
  <c r="N1465" i="16" s="1"/>
  <c r="M1466" i="12"/>
  <c r="N1466" i="16" s="1"/>
  <c r="M1467" i="12"/>
  <c r="N1467" i="16" s="1"/>
  <c r="M1468" i="12"/>
  <c r="N1468" i="16" s="1"/>
  <c r="M1469" i="12"/>
  <c r="N1469" i="16" s="1"/>
  <c r="M1470" i="12"/>
  <c r="N1470" i="16" s="1"/>
  <c r="M1471" i="12"/>
  <c r="N1471" i="16" s="1"/>
  <c r="M1472" i="12"/>
  <c r="N1472" i="16" s="1"/>
  <c r="M1473" i="12"/>
  <c r="N1473" i="16" s="1"/>
  <c r="M1474" i="12"/>
  <c r="N1474" i="16" s="1"/>
  <c r="M1475" i="12"/>
  <c r="N1475" i="16" s="1"/>
  <c r="M1476" i="12"/>
  <c r="N1476" i="16" s="1"/>
  <c r="M1477" i="12"/>
  <c r="N1477" i="16" s="1"/>
  <c r="M1478" i="12"/>
  <c r="N1478" i="16" s="1"/>
  <c r="M1479" i="12"/>
  <c r="N1479" i="16" s="1"/>
  <c r="M1480" i="12"/>
  <c r="N1480" i="16" s="1"/>
  <c r="M1481" i="12"/>
  <c r="N1481" i="16" s="1"/>
  <c r="M1482" i="12"/>
  <c r="N1482" i="16" s="1"/>
  <c r="M1483" i="12"/>
  <c r="N1483" i="16" s="1"/>
  <c r="M1484" i="12"/>
  <c r="N1484" i="16" s="1"/>
  <c r="M1485" i="12"/>
  <c r="N1485" i="16" s="1"/>
  <c r="M1486" i="12"/>
  <c r="N1486" i="16" s="1"/>
  <c r="M1487" i="12"/>
  <c r="N1487" i="16" s="1"/>
  <c r="M1488" i="12"/>
  <c r="N1488" i="16" s="1"/>
  <c r="M1489" i="12"/>
  <c r="N1489" i="16" s="1"/>
  <c r="M1490" i="12"/>
  <c r="N1490" i="16" s="1"/>
  <c r="M1491" i="12"/>
  <c r="N1491" i="16" s="1"/>
  <c r="M1492" i="12"/>
  <c r="N1492" i="16" s="1"/>
  <c r="M1493" i="12"/>
  <c r="N1493" i="16" s="1"/>
  <c r="M1494" i="12"/>
  <c r="N1494" i="16" s="1"/>
  <c r="M1495" i="12"/>
  <c r="N1495" i="16" s="1"/>
  <c r="M1496" i="12"/>
  <c r="N1496" i="16" s="1"/>
  <c r="M1497" i="12"/>
  <c r="N1497" i="16" s="1"/>
  <c r="M1498" i="12"/>
  <c r="N1498" i="16" s="1"/>
  <c r="M1499" i="12"/>
  <c r="N1499" i="16" s="1"/>
  <c r="M1500" i="12"/>
  <c r="N1500" i="16" s="1"/>
  <c r="M1501" i="12"/>
  <c r="N1501" i="16" s="1"/>
  <c r="M1502" i="12"/>
  <c r="N1502" i="16" s="1"/>
  <c r="M1503" i="12"/>
  <c r="N1503" i="16" s="1"/>
  <c r="M1504" i="12"/>
  <c r="N1504" i="16" s="1"/>
  <c r="M1505" i="12"/>
  <c r="N1505" i="16" s="1"/>
  <c r="M1506" i="12"/>
  <c r="N1506" i="16" s="1"/>
  <c r="M1507" i="12"/>
  <c r="N1507" i="16" s="1"/>
  <c r="M1508" i="12"/>
  <c r="N1508" i="16" s="1"/>
  <c r="M1509" i="12"/>
  <c r="N1509" i="16" s="1"/>
  <c r="M1510" i="12"/>
  <c r="N1510" i="16" s="1"/>
  <c r="M1511" i="12"/>
  <c r="N1511" i="16" s="1"/>
  <c r="M1512" i="12"/>
  <c r="N1512" i="16" s="1"/>
  <c r="M1513" i="12"/>
  <c r="N1513" i="16" s="1"/>
  <c r="M1514" i="12"/>
  <c r="N1514" i="16" s="1"/>
  <c r="M1515" i="12"/>
  <c r="N1515" i="16" s="1"/>
  <c r="M1516" i="12"/>
  <c r="N1516" i="16" s="1"/>
  <c r="M1517" i="12"/>
  <c r="N1517" i="16" s="1"/>
  <c r="M1518" i="12"/>
  <c r="N1518" i="16" s="1"/>
  <c r="M1519" i="12"/>
  <c r="N1519" i="16" s="1"/>
  <c r="M1520" i="12"/>
  <c r="N1520" i="16" s="1"/>
  <c r="M1521" i="12"/>
  <c r="N1521" i="16" s="1"/>
  <c r="M1522" i="12"/>
  <c r="N1522" i="16" s="1"/>
  <c r="M1523" i="12"/>
  <c r="N1523" i="16" s="1"/>
  <c r="M1524" i="12"/>
  <c r="N1524" i="16" s="1"/>
  <c r="M1525" i="12"/>
  <c r="N1525" i="16" s="1"/>
  <c r="M1526" i="12"/>
  <c r="N1526" i="16" s="1"/>
  <c r="M1527" i="12"/>
  <c r="N1527" i="16" s="1"/>
  <c r="M7" i="12"/>
  <c r="N7" i="16" s="1"/>
  <c r="M8" i="12"/>
  <c r="N8" i="16" s="1"/>
  <c r="M9" i="12"/>
  <c r="N9" i="16" s="1"/>
  <c r="M10" i="12"/>
  <c r="N10" i="16" s="1"/>
  <c r="M11" i="12"/>
  <c r="N11" i="16" s="1"/>
  <c r="M12" i="12"/>
  <c r="N12" i="16" s="1"/>
  <c r="M13" i="12"/>
  <c r="N13" i="16" s="1"/>
  <c r="M14" i="12"/>
  <c r="N14" i="16" s="1"/>
  <c r="M15" i="12"/>
  <c r="N15" i="16" s="1"/>
  <c r="M16" i="12"/>
  <c r="N16" i="16" s="1"/>
  <c r="M17" i="12"/>
  <c r="N17" i="16" s="1"/>
  <c r="M18" i="12"/>
  <c r="N18" i="16" s="1"/>
  <c r="M6" i="12"/>
  <c r="N6" i="16" s="1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L1006" i="13"/>
  <c r="L1007" i="13"/>
  <c r="L1008" i="13"/>
  <c r="L1009" i="13"/>
  <c r="L1010" i="13"/>
  <c r="L1011" i="13"/>
  <c r="L1012" i="13"/>
  <c r="L1013" i="13"/>
  <c r="L1014" i="13"/>
  <c r="L1015" i="13"/>
  <c r="L1016" i="13"/>
  <c r="L1017" i="13"/>
  <c r="L1018" i="13"/>
  <c r="L1019" i="13"/>
  <c r="L1020" i="13"/>
  <c r="L1021" i="13"/>
  <c r="L1022" i="13"/>
  <c r="L1023" i="13"/>
  <c r="L1024" i="13"/>
  <c r="L1025" i="13"/>
  <c r="L1026" i="13"/>
  <c r="L1027" i="13"/>
  <c r="L1028" i="13"/>
  <c r="L1029" i="13"/>
  <c r="L1030" i="13"/>
  <c r="L1031" i="13"/>
  <c r="L1032" i="13"/>
  <c r="L1033" i="13"/>
  <c r="L1034" i="13"/>
  <c r="L1035" i="13"/>
  <c r="L1036" i="13"/>
  <c r="L1037" i="13"/>
  <c r="L1038" i="13"/>
  <c r="L1039" i="13"/>
  <c r="L1040" i="13"/>
  <c r="L1041" i="13"/>
  <c r="L1042" i="13"/>
  <c r="L1043" i="13"/>
  <c r="L1044" i="13"/>
  <c r="L1045" i="13"/>
  <c r="L1046" i="13"/>
  <c r="L1047" i="13"/>
  <c r="L1048" i="13"/>
  <c r="L1049" i="13"/>
  <c r="L1050" i="13"/>
  <c r="L1051" i="13"/>
  <c r="L1052" i="13"/>
  <c r="L1053" i="13"/>
  <c r="L1054" i="13"/>
  <c r="L1055" i="13"/>
  <c r="L1056" i="13"/>
  <c r="L1057" i="13"/>
  <c r="L1058" i="13"/>
  <c r="L1059" i="13"/>
  <c r="L1060" i="13"/>
  <c r="L1061" i="13"/>
  <c r="L1062" i="13"/>
  <c r="L1063" i="13"/>
  <c r="L1064" i="13"/>
  <c r="L1065" i="13"/>
  <c r="L1066" i="13"/>
  <c r="L1067" i="13"/>
  <c r="L1068" i="13"/>
  <c r="L1069" i="13"/>
  <c r="L1070" i="13"/>
  <c r="L1071" i="13"/>
  <c r="L1072" i="13"/>
  <c r="L1073" i="13"/>
  <c r="L1074" i="13"/>
  <c r="L1075" i="13"/>
  <c r="L1076" i="13"/>
  <c r="L1077" i="13"/>
  <c r="L1078" i="13"/>
  <c r="L1079" i="13"/>
  <c r="L1080" i="13"/>
  <c r="L1081" i="13"/>
  <c r="L1082" i="13"/>
  <c r="L1083" i="13"/>
  <c r="L1084" i="13"/>
  <c r="L1085" i="13"/>
  <c r="L1086" i="13"/>
  <c r="L1087" i="13"/>
  <c r="L1088" i="13"/>
  <c r="L1089" i="13"/>
  <c r="L1090" i="13"/>
  <c r="L1091" i="13"/>
  <c r="L1092" i="13"/>
  <c r="L1093" i="13"/>
  <c r="L1094" i="13"/>
  <c r="L1095" i="13"/>
  <c r="L1096" i="13"/>
  <c r="L1097" i="13"/>
  <c r="L1098" i="13"/>
  <c r="L1099" i="13"/>
  <c r="L1100" i="13"/>
  <c r="L1101" i="13"/>
  <c r="L1102" i="13"/>
  <c r="L1103" i="13"/>
  <c r="L1104" i="13"/>
  <c r="L1105" i="13"/>
  <c r="L1106" i="13"/>
  <c r="L1107" i="13"/>
  <c r="L1108" i="13"/>
  <c r="L1109" i="13"/>
  <c r="L1110" i="13"/>
  <c r="L1111" i="13"/>
  <c r="L1112" i="13"/>
  <c r="L1113" i="13"/>
  <c r="L1114" i="13"/>
  <c r="L1115" i="13"/>
  <c r="L1116" i="13"/>
  <c r="L1117" i="13"/>
  <c r="L1118" i="13"/>
  <c r="L1119" i="13"/>
  <c r="L1120" i="13"/>
  <c r="L1121" i="13"/>
  <c r="L1122" i="13"/>
  <c r="L1123" i="13"/>
  <c r="L1124" i="13"/>
  <c r="L1125" i="13"/>
  <c r="L1126" i="13"/>
  <c r="L1127" i="13"/>
  <c r="L1128" i="13"/>
  <c r="L1129" i="13"/>
  <c r="L1130" i="13"/>
  <c r="L1131" i="13"/>
  <c r="L1132" i="13"/>
  <c r="L1133" i="13"/>
  <c r="L1134" i="13"/>
  <c r="L1135" i="13"/>
  <c r="L1136" i="13"/>
  <c r="L1137" i="13"/>
  <c r="L1138" i="13"/>
  <c r="L1139" i="13"/>
  <c r="L1140" i="13"/>
  <c r="L1141" i="13"/>
  <c r="L1142" i="13"/>
  <c r="L1143" i="13"/>
  <c r="L1144" i="13"/>
  <c r="L1145" i="13"/>
  <c r="L1146" i="13"/>
  <c r="L1147" i="13"/>
  <c r="L1148" i="13"/>
  <c r="L1149" i="13"/>
  <c r="L1150" i="13"/>
  <c r="L1151" i="13"/>
  <c r="L1152" i="13"/>
  <c r="L1153" i="13"/>
  <c r="L1154" i="13"/>
  <c r="L1155" i="13"/>
  <c r="L1156" i="13"/>
  <c r="L1157" i="13"/>
  <c r="L1158" i="13"/>
  <c r="L1159" i="13"/>
  <c r="L1160" i="13"/>
  <c r="L1161" i="13"/>
  <c r="L1162" i="13"/>
  <c r="L1163" i="13"/>
  <c r="L1164" i="13"/>
  <c r="L1165" i="13"/>
  <c r="L1166" i="13"/>
  <c r="L1167" i="13"/>
  <c r="L1168" i="13"/>
  <c r="L1169" i="13"/>
  <c r="L1170" i="13"/>
  <c r="L1171" i="13"/>
  <c r="L1172" i="13"/>
  <c r="L1173" i="13"/>
  <c r="L1174" i="13"/>
  <c r="L1175" i="13"/>
  <c r="L1176" i="13"/>
  <c r="L1177" i="13"/>
  <c r="L1178" i="13"/>
  <c r="L1179" i="13"/>
  <c r="L1180" i="13"/>
  <c r="L1181" i="13"/>
  <c r="L1182" i="13"/>
  <c r="L1183" i="13"/>
  <c r="L1184" i="13"/>
  <c r="L1185" i="13"/>
  <c r="L1186" i="13"/>
  <c r="L1187" i="13"/>
  <c r="L1188" i="13"/>
  <c r="L1189" i="13"/>
  <c r="L1190" i="13"/>
  <c r="L1191" i="13"/>
  <c r="L1192" i="13"/>
  <c r="L1193" i="13"/>
  <c r="L1194" i="13"/>
  <c r="L1195" i="13"/>
  <c r="L1196" i="13"/>
  <c r="L1197" i="13"/>
  <c r="L1198" i="13"/>
  <c r="L1199" i="13"/>
  <c r="L1200" i="13"/>
  <c r="L1201" i="13"/>
  <c r="L1202" i="13"/>
  <c r="L1203" i="13"/>
  <c r="L1204" i="13"/>
  <c r="L1205" i="13"/>
  <c r="L1206" i="13"/>
  <c r="L1207" i="13"/>
  <c r="L1208" i="13"/>
  <c r="L1209" i="13"/>
  <c r="L1210" i="13"/>
  <c r="L1211" i="13"/>
  <c r="L1212" i="13"/>
  <c r="L1213" i="13"/>
  <c r="L1214" i="13"/>
  <c r="L1215" i="13"/>
  <c r="L1216" i="13"/>
  <c r="L1217" i="13"/>
  <c r="L1218" i="13"/>
  <c r="L1219" i="13"/>
  <c r="L1220" i="13"/>
  <c r="L1221" i="13"/>
  <c r="L1222" i="13"/>
  <c r="L1223" i="13"/>
  <c r="L1224" i="13"/>
  <c r="L1225" i="13"/>
  <c r="L1226" i="13"/>
  <c r="L1227" i="13"/>
  <c r="L1228" i="13"/>
  <c r="L1229" i="13"/>
  <c r="L1230" i="13"/>
  <c r="L1231" i="13"/>
  <c r="L1232" i="13"/>
  <c r="L1233" i="13"/>
  <c r="L1234" i="13"/>
  <c r="L1235" i="13"/>
  <c r="L1236" i="13"/>
  <c r="L1237" i="13"/>
  <c r="L1238" i="13"/>
  <c r="L1239" i="13"/>
  <c r="L1240" i="13"/>
  <c r="L1241" i="13"/>
  <c r="L1242" i="13"/>
  <c r="L1243" i="13"/>
  <c r="L1244" i="13"/>
  <c r="L1245" i="13"/>
  <c r="L1246" i="13"/>
  <c r="L1247" i="13"/>
  <c r="L1248" i="13"/>
  <c r="L1249" i="13"/>
  <c r="L1250" i="13"/>
  <c r="L1251" i="13"/>
  <c r="L1252" i="13"/>
  <c r="L1253" i="13"/>
  <c r="L1254" i="13"/>
  <c r="L1255" i="13"/>
  <c r="L1256" i="13"/>
  <c r="L1257" i="13"/>
  <c r="L1258" i="13"/>
  <c r="L1259" i="13"/>
  <c r="L1260" i="13"/>
  <c r="L1261" i="13"/>
  <c r="L1262" i="13"/>
  <c r="L1263" i="13"/>
  <c r="L1264" i="13"/>
  <c r="L1265" i="13"/>
  <c r="L1266" i="13"/>
  <c r="L1267" i="13"/>
  <c r="L1268" i="13"/>
  <c r="L1269" i="13"/>
  <c r="L1270" i="13"/>
  <c r="L1271" i="13"/>
  <c r="L1272" i="13"/>
  <c r="L1273" i="13"/>
  <c r="L1274" i="13"/>
  <c r="L1275" i="13"/>
  <c r="L1276" i="13"/>
  <c r="L1277" i="13"/>
  <c r="L1278" i="13"/>
  <c r="L1279" i="13"/>
  <c r="L1280" i="13"/>
  <c r="L1281" i="13"/>
  <c r="L1282" i="13"/>
  <c r="L1283" i="13"/>
  <c r="L1284" i="13"/>
  <c r="L1285" i="13"/>
  <c r="L1286" i="13"/>
  <c r="L1287" i="13"/>
  <c r="L1288" i="13"/>
  <c r="L1289" i="13"/>
  <c r="L1290" i="13"/>
  <c r="L1291" i="13"/>
  <c r="L1292" i="13"/>
  <c r="L1293" i="13"/>
  <c r="L1294" i="13"/>
  <c r="L1295" i="13"/>
  <c r="L1296" i="13"/>
  <c r="L1297" i="13"/>
  <c r="L1298" i="13"/>
  <c r="L1299" i="13"/>
  <c r="L1300" i="13"/>
  <c r="L1301" i="13"/>
  <c r="L1302" i="13"/>
  <c r="L1303" i="13"/>
  <c r="L1304" i="13"/>
  <c r="L1305" i="13"/>
  <c r="L1306" i="13"/>
  <c r="L1307" i="13"/>
  <c r="L1308" i="13"/>
  <c r="L1309" i="13"/>
  <c r="L1310" i="13"/>
  <c r="L1311" i="13"/>
  <c r="L1312" i="13"/>
  <c r="L1313" i="13"/>
  <c r="L1314" i="13"/>
  <c r="L1315" i="13"/>
  <c r="L1316" i="13"/>
  <c r="L1317" i="13"/>
  <c r="L1318" i="13"/>
  <c r="L1319" i="13"/>
  <c r="L1320" i="13"/>
  <c r="L1321" i="13"/>
  <c r="L1322" i="13"/>
  <c r="L1323" i="13"/>
  <c r="L1324" i="13"/>
  <c r="L1325" i="13"/>
  <c r="L1326" i="13"/>
  <c r="L1327" i="13"/>
  <c r="L1328" i="13"/>
  <c r="L1329" i="13"/>
  <c r="L1330" i="13"/>
  <c r="L1331" i="13"/>
  <c r="L1332" i="13"/>
  <c r="L1333" i="13"/>
  <c r="L1334" i="13"/>
  <c r="L1335" i="13"/>
  <c r="L1336" i="13"/>
  <c r="L1337" i="13"/>
  <c r="L1338" i="13"/>
  <c r="L1339" i="13"/>
  <c r="L1340" i="13"/>
  <c r="L1341" i="13"/>
  <c r="L1342" i="13"/>
  <c r="L1343" i="13"/>
  <c r="L1344" i="13"/>
  <c r="L1345" i="13"/>
  <c r="L1346" i="13"/>
  <c r="L1347" i="13"/>
  <c r="L1348" i="13"/>
  <c r="L1349" i="13"/>
  <c r="L1350" i="13"/>
  <c r="L1351" i="13"/>
  <c r="L1352" i="13"/>
  <c r="L1353" i="13"/>
  <c r="L1354" i="13"/>
  <c r="L1355" i="13"/>
  <c r="L1356" i="13"/>
  <c r="L1357" i="13"/>
  <c r="L1358" i="13"/>
  <c r="L1359" i="13"/>
  <c r="L1360" i="13"/>
  <c r="L1361" i="13"/>
  <c r="L1362" i="13"/>
  <c r="L1363" i="13"/>
  <c r="L1364" i="13"/>
  <c r="L1365" i="13"/>
  <c r="L1366" i="13"/>
  <c r="L1367" i="13"/>
  <c r="L1368" i="13"/>
  <c r="L1369" i="13"/>
  <c r="L1370" i="13"/>
  <c r="L1371" i="13"/>
  <c r="L1372" i="13"/>
  <c r="L1373" i="13"/>
  <c r="L1374" i="13"/>
  <c r="L1375" i="13"/>
  <c r="L1376" i="13"/>
  <c r="L1377" i="13"/>
  <c r="L1378" i="13"/>
  <c r="L1379" i="13"/>
  <c r="L1380" i="13"/>
  <c r="L1381" i="13"/>
  <c r="L1382" i="13"/>
  <c r="L1383" i="13"/>
  <c r="L1384" i="13"/>
  <c r="L1385" i="13"/>
  <c r="L1386" i="13"/>
  <c r="L1387" i="13"/>
  <c r="L1388" i="13"/>
  <c r="L1389" i="13"/>
  <c r="L1390" i="13"/>
  <c r="L1391" i="13"/>
  <c r="L1392" i="13"/>
  <c r="L1393" i="13"/>
  <c r="L1394" i="13"/>
  <c r="L1395" i="13"/>
  <c r="L1396" i="13"/>
  <c r="L1397" i="13"/>
  <c r="L1398" i="13"/>
  <c r="L1399" i="13"/>
  <c r="L1400" i="13"/>
  <c r="L1401" i="13"/>
  <c r="L1402" i="13"/>
  <c r="L1403" i="13"/>
  <c r="L1404" i="13"/>
  <c r="L1405" i="13"/>
  <c r="L1406" i="13"/>
  <c r="L1407" i="13"/>
  <c r="L1408" i="13"/>
  <c r="L1409" i="13"/>
  <c r="L1410" i="13"/>
  <c r="L1411" i="13"/>
  <c r="L1412" i="13"/>
  <c r="L1413" i="13"/>
  <c r="L1414" i="13"/>
  <c r="L1415" i="13"/>
  <c r="L1416" i="13"/>
  <c r="L1417" i="13"/>
  <c r="L1418" i="13"/>
  <c r="L1419" i="13"/>
  <c r="L1420" i="13"/>
  <c r="L1421" i="13"/>
  <c r="L1422" i="13"/>
  <c r="L1423" i="13"/>
  <c r="L1424" i="13"/>
  <c r="L1425" i="13"/>
  <c r="L1426" i="13"/>
  <c r="L1427" i="13"/>
  <c r="L1428" i="13"/>
  <c r="L1429" i="13"/>
  <c r="L1430" i="13"/>
  <c r="L1431" i="13"/>
  <c r="L1432" i="13"/>
  <c r="L1433" i="13"/>
  <c r="L1434" i="13"/>
  <c r="L1435" i="13"/>
  <c r="L1436" i="13"/>
  <c r="L1437" i="13"/>
  <c r="L1438" i="13"/>
  <c r="L1439" i="13"/>
  <c r="L1440" i="13"/>
  <c r="L1441" i="13"/>
  <c r="L1442" i="13"/>
  <c r="L1443" i="13"/>
  <c r="L1444" i="13"/>
  <c r="L1445" i="13"/>
  <c r="L1446" i="13"/>
  <c r="L1447" i="13"/>
  <c r="L1448" i="13"/>
  <c r="L1449" i="13"/>
  <c r="L1450" i="13"/>
  <c r="L1451" i="13"/>
  <c r="L1452" i="13"/>
  <c r="L1453" i="13"/>
  <c r="L1454" i="13"/>
  <c r="L1455" i="13"/>
  <c r="L1456" i="13"/>
  <c r="L1457" i="13"/>
  <c r="L1458" i="13"/>
  <c r="L1459" i="13"/>
  <c r="L1460" i="13"/>
  <c r="L1461" i="13"/>
  <c r="L1462" i="13"/>
  <c r="L1463" i="13"/>
  <c r="L1464" i="13"/>
  <c r="L1465" i="13"/>
  <c r="L1466" i="13"/>
  <c r="L1467" i="13"/>
  <c r="L1468" i="13"/>
  <c r="L1469" i="13"/>
  <c r="L1470" i="13"/>
  <c r="L1471" i="13"/>
  <c r="L1472" i="13"/>
  <c r="L1473" i="13"/>
  <c r="L1474" i="13"/>
  <c r="L1475" i="13"/>
  <c r="L1476" i="13"/>
  <c r="L1477" i="13"/>
  <c r="L1478" i="13"/>
  <c r="L1479" i="13"/>
  <c r="L1480" i="13"/>
  <c r="L1481" i="13"/>
  <c r="L1482" i="13"/>
  <c r="L1483" i="13"/>
  <c r="L1484" i="13"/>
  <c r="L1485" i="13"/>
  <c r="L1486" i="13"/>
  <c r="L1487" i="13"/>
  <c r="L1488" i="13"/>
  <c r="L1489" i="13"/>
  <c r="L1490" i="13"/>
  <c r="L1491" i="13"/>
  <c r="L1492" i="13"/>
  <c r="L1493" i="13"/>
  <c r="L1494" i="13"/>
  <c r="L1495" i="13"/>
  <c r="L1496" i="13"/>
  <c r="L1497" i="13"/>
  <c r="L1498" i="13"/>
  <c r="L1499" i="13"/>
  <c r="L1500" i="13"/>
  <c r="L1501" i="13"/>
  <c r="L1502" i="13"/>
  <c r="L1503" i="13"/>
  <c r="L1504" i="13"/>
  <c r="L1505" i="13"/>
  <c r="L1506" i="13"/>
  <c r="L1507" i="13"/>
  <c r="L1508" i="13"/>
  <c r="L1509" i="13"/>
  <c r="L1510" i="13"/>
  <c r="L1511" i="13"/>
  <c r="L1512" i="13"/>
  <c r="L1513" i="13"/>
  <c r="L1514" i="13"/>
  <c r="L1515" i="13"/>
  <c r="L1516" i="13"/>
  <c r="L1517" i="13"/>
  <c r="L1518" i="13"/>
  <c r="L1519" i="13"/>
  <c r="L1520" i="13"/>
  <c r="L1521" i="13"/>
  <c r="L1522" i="13"/>
  <c r="L1523" i="13"/>
  <c r="L1524" i="13"/>
  <c r="L1525" i="13"/>
  <c r="L1526" i="13"/>
  <c r="L1527" i="13"/>
  <c r="L1528" i="13"/>
  <c r="L1529" i="13"/>
  <c r="L1530" i="13"/>
  <c r="L1531" i="13"/>
  <c r="L1532" i="13"/>
  <c r="L6" i="13"/>
  <c r="K1532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000" i="13"/>
  <c r="K1001" i="13"/>
  <c r="K1002" i="13"/>
  <c r="K1003" i="13"/>
  <c r="K1004" i="13"/>
  <c r="K1005" i="13"/>
  <c r="K1006" i="13"/>
  <c r="K1007" i="13"/>
  <c r="K1008" i="13"/>
  <c r="K1009" i="13"/>
  <c r="K1010" i="13"/>
  <c r="K1011" i="13"/>
  <c r="K1012" i="13"/>
  <c r="K1013" i="13"/>
  <c r="K1014" i="13"/>
  <c r="K1015" i="13"/>
  <c r="K1016" i="13"/>
  <c r="K1017" i="13"/>
  <c r="K1018" i="13"/>
  <c r="K1019" i="13"/>
  <c r="K1020" i="13"/>
  <c r="K1021" i="13"/>
  <c r="K1022" i="13"/>
  <c r="K1023" i="13"/>
  <c r="K1024" i="13"/>
  <c r="K1025" i="13"/>
  <c r="K1026" i="13"/>
  <c r="K1027" i="13"/>
  <c r="K1028" i="13"/>
  <c r="K1029" i="13"/>
  <c r="K1030" i="13"/>
  <c r="K1031" i="13"/>
  <c r="K1032" i="13"/>
  <c r="K1033" i="13"/>
  <c r="K1034" i="13"/>
  <c r="K1035" i="13"/>
  <c r="K1036" i="13"/>
  <c r="K1037" i="13"/>
  <c r="K1038" i="13"/>
  <c r="K1039" i="13"/>
  <c r="K1040" i="13"/>
  <c r="K1041" i="13"/>
  <c r="K1042" i="13"/>
  <c r="K1043" i="13"/>
  <c r="K1044" i="13"/>
  <c r="K1045" i="13"/>
  <c r="K1046" i="13"/>
  <c r="K1047" i="13"/>
  <c r="K1048" i="13"/>
  <c r="K1049" i="13"/>
  <c r="K1050" i="13"/>
  <c r="K1051" i="13"/>
  <c r="K1052" i="13"/>
  <c r="K1053" i="13"/>
  <c r="K1054" i="13"/>
  <c r="K1055" i="13"/>
  <c r="K1056" i="13"/>
  <c r="K1057" i="13"/>
  <c r="K1058" i="13"/>
  <c r="K1059" i="13"/>
  <c r="K1060" i="13"/>
  <c r="K1061" i="13"/>
  <c r="K1062" i="13"/>
  <c r="K1063" i="13"/>
  <c r="K1064" i="13"/>
  <c r="K1065" i="13"/>
  <c r="K1066" i="13"/>
  <c r="K1067" i="13"/>
  <c r="K1068" i="13"/>
  <c r="K1069" i="13"/>
  <c r="K1070" i="13"/>
  <c r="K1071" i="13"/>
  <c r="K1072" i="13"/>
  <c r="K1073" i="13"/>
  <c r="K1074" i="13"/>
  <c r="K1075" i="13"/>
  <c r="K1076" i="13"/>
  <c r="K1077" i="13"/>
  <c r="K1078" i="13"/>
  <c r="K1079" i="13"/>
  <c r="K1080" i="13"/>
  <c r="K1081" i="13"/>
  <c r="K1082" i="13"/>
  <c r="K1083" i="13"/>
  <c r="K1084" i="13"/>
  <c r="K1085" i="13"/>
  <c r="K1086" i="13"/>
  <c r="K1087" i="13"/>
  <c r="K1088" i="13"/>
  <c r="K1089" i="13"/>
  <c r="K1090" i="13"/>
  <c r="K1091" i="13"/>
  <c r="K1092" i="13"/>
  <c r="K1093" i="13"/>
  <c r="K1094" i="13"/>
  <c r="K1095" i="13"/>
  <c r="K1096" i="13"/>
  <c r="K1097" i="13"/>
  <c r="K1098" i="13"/>
  <c r="K1099" i="13"/>
  <c r="K1100" i="13"/>
  <c r="K1101" i="13"/>
  <c r="K1102" i="13"/>
  <c r="K1103" i="13"/>
  <c r="K1104" i="13"/>
  <c r="K1105" i="13"/>
  <c r="K1106" i="13"/>
  <c r="K1107" i="13"/>
  <c r="K1108" i="13"/>
  <c r="K1109" i="13"/>
  <c r="K1110" i="13"/>
  <c r="K1111" i="13"/>
  <c r="K1112" i="13"/>
  <c r="K1113" i="13"/>
  <c r="K1114" i="13"/>
  <c r="K1115" i="13"/>
  <c r="K1116" i="13"/>
  <c r="K1117" i="13"/>
  <c r="K1118" i="13"/>
  <c r="K1119" i="13"/>
  <c r="K1120" i="13"/>
  <c r="K1121" i="13"/>
  <c r="K1122" i="13"/>
  <c r="K1123" i="13"/>
  <c r="K1124" i="13"/>
  <c r="K1125" i="13"/>
  <c r="K1126" i="13"/>
  <c r="K1127" i="13"/>
  <c r="K1128" i="13"/>
  <c r="K1129" i="13"/>
  <c r="K1130" i="13"/>
  <c r="K1131" i="13"/>
  <c r="K1132" i="13"/>
  <c r="K1133" i="13"/>
  <c r="K1134" i="13"/>
  <c r="K1135" i="13"/>
  <c r="K1136" i="13"/>
  <c r="K1137" i="13"/>
  <c r="K1138" i="13"/>
  <c r="K1139" i="13"/>
  <c r="K1140" i="13"/>
  <c r="K1141" i="13"/>
  <c r="K1142" i="13"/>
  <c r="K1143" i="13"/>
  <c r="K1144" i="13"/>
  <c r="K1145" i="13"/>
  <c r="K1146" i="13"/>
  <c r="K1147" i="13"/>
  <c r="K1148" i="13"/>
  <c r="K1149" i="13"/>
  <c r="K1150" i="13"/>
  <c r="K1151" i="13"/>
  <c r="K1152" i="13"/>
  <c r="K1153" i="13"/>
  <c r="K1154" i="13"/>
  <c r="K1155" i="13"/>
  <c r="K1156" i="13"/>
  <c r="K1157" i="13"/>
  <c r="K1158" i="13"/>
  <c r="K1159" i="13"/>
  <c r="K1160" i="13"/>
  <c r="K1161" i="13"/>
  <c r="K1162" i="13"/>
  <c r="K1163" i="13"/>
  <c r="K1164" i="13"/>
  <c r="K1165" i="13"/>
  <c r="K1166" i="13"/>
  <c r="K1167" i="13"/>
  <c r="K1168" i="13"/>
  <c r="K1169" i="13"/>
  <c r="K1170" i="13"/>
  <c r="K1171" i="13"/>
  <c r="K1172" i="13"/>
  <c r="K1173" i="13"/>
  <c r="K1174" i="13"/>
  <c r="K1175" i="13"/>
  <c r="K1176" i="13"/>
  <c r="K1177" i="13"/>
  <c r="K1178" i="13"/>
  <c r="K1179" i="13"/>
  <c r="K1180" i="13"/>
  <c r="K1181" i="13"/>
  <c r="K1182" i="13"/>
  <c r="K1183" i="13"/>
  <c r="K1184" i="13"/>
  <c r="K1185" i="13"/>
  <c r="K1186" i="13"/>
  <c r="K1187" i="13"/>
  <c r="K1188" i="13"/>
  <c r="K1189" i="13"/>
  <c r="K1190" i="13"/>
  <c r="K1191" i="13"/>
  <c r="K1192" i="13"/>
  <c r="K1193" i="13"/>
  <c r="K1194" i="13"/>
  <c r="K1195" i="13"/>
  <c r="K1196" i="13"/>
  <c r="K1197" i="13"/>
  <c r="K1198" i="13"/>
  <c r="K1199" i="13"/>
  <c r="K1200" i="13"/>
  <c r="K1201" i="13"/>
  <c r="K1202" i="13"/>
  <c r="K1203" i="13"/>
  <c r="K1204" i="13"/>
  <c r="K1205" i="13"/>
  <c r="K1206" i="13"/>
  <c r="K1207" i="13"/>
  <c r="K1208" i="13"/>
  <c r="K1209" i="13"/>
  <c r="K1210" i="13"/>
  <c r="K1211" i="13"/>
  <c r="K1212" i="13"/>
  <c r="K1213" i="13"/>
  <c r="K1214" i="13"/>
  <c r="K1215" i="13"/>
  <c r="K1216" i="13"/>
  <c r="K1217" i="13"/>
  <c r="K1218" i="13"/>
  <c r="K1219" i="13"/>
  <c r="K1220" i="13"/>
  <c r="K1221" i="13"/>
  <c r="K1222" i="13"/>
  <c r="K1223" i="13"/>
  <c r="K1224" i="13"/>
  <c r="K1225" i="13"/>
  <c r="K1226" i="13"/>
  <c r="K1227" i="13"/>
  <c r="K1228" i="13"/>
  <c r="K1229" i="13"/>
  <c r="K1230" i="13"/>
  <c r="K1231" i="13"/>
  <c r="K1232" i="13"/>
  <c r="K1233" i="13"/>
  <c r="K1234" i="13"/>
  <c r="K1235" i="13"/>
  <c r="K1236" i="13"/>
  <c r="K1237" i="13"/>
  <c r="K1238" i="13"/>
  <c r="K1239" i="13"/>
  <c r="K1240" i="13"/>
  <c r="K1241" i="13"/>
  <c r="K1242" i="13"/>
  <c r="K1243" i="13"/>
  <c r="K1244" i="13"/>
  <c r="K1245" i="13"/>
  <c r="K1246" i="13"/>
  <c r="K1247" i="13"/>
  <c r="K1248" i="13"/>
  <c r="K1249" i="13"/>
  <c r="K1250" i="13"/>
  <c r="K1251" i="13"/>
  <c r="K1252" i="13"/>
  <c r="K1253" i="13"/>
  <c r="K1254" i="13"/>
  <c r="K1255" i="13"/>
  <c r="K1256" i="13"/>
  <c r="K1257" i="13"/>
  <c r="K1258" i="13"/>
  <c r="K1259" i="13"/>
  <c r="K1260" i="13"/>
  <c r="K1261" i="13"/>
  <c r="K1262" i="13"/>
  <c r="K1263" i="13"/>
  <c r="K1264" i="13"/>
  <c r="K1265" i="13"/>
  <c r="K1266" i="13"/>
  <c r="K1267" i="13"/>
  <c r="K1268" i="13"/>
  <c r="K1269" i="13"/>
  <c r="K1270" i="13"/>
  <c r="K1271" i="13"/>
  <c r="K1272" i="13"/>
  <c r="K1273" i="13"/>
  <c r="K1274" i="13"/>
  <c r="K1275" i="13"/>
  <c r="K1276" i="13"/>
  <c r="K1277" i="13"/>
  <c r="K1278" i="13"/>
  <c r="K1279" i="13"/>
  <c r="K1280" i="13"/>
  <c r="K1281" i="13"/>
  <c r="K1282" i="13"/>
  <c r="K1283" i="13"/>
  <c r="K1284" i="13"/>
  <c r="K1285" i="13"/>
  <c r="K1286" i="13"/>
  <c r="K1287" i="13"/>
  <c r="K1288" i="13"/>
  <c r="K1289" i="13"/>
  <c r="K1290" i="13"/>
  <c r="K1291" i="13"/>
  <c r="K1292" i="13"/>
  <c r="K1293" i="13"/>
  <c r="K1294" i="13"/>
  <c r="K1295" i="13"/>
  <c r="K1296" i="13"/>
  <c r="K1297" i="13"/>
  <c r="K1298" i="13"/>
  <c r="K1299" i="13"/>
  <c r="K1300" i="13"/>
  <c r="K1301" i="13"/>
  <c r="K1302" i="13"/>
  <c r="K1303" i="13"/>
  <c r="K1304" i="13"/>
  <c r="K1305" i="13"/>
  <c r="K1306" i="13"/>
  <c r="K1307" i="13"/>
  <c r="K1308" i="13"/>
  <c r="K1309" i="13"/>
  <c r="K1310" i="13"/>
  <c r="K1311" i="13"/>
  <c r="K1312" i="13"/>
  <c r="K1313" i="13"/>
  <c r="K1314" i="13"/>
  <c r="K1315" i="13"/>
  <c r="K1316" i="13"/>
  <c r="K1317" i="13"/>
  <c r="K1318" i="13"/>
  <c r="K1319" i="13"/>
  <c r="K1320" i="13"/>
  <c r="K1321" i="13"/>
  <c r="K1322" i="13"/>
  <c r="K1323" i="13"/>
  <c r="K1324" i="13"/>
  <c r="K1325" i="13"/>
  <c r="K1326" i="13"/>
  <c r="K1327" i="13"/>
  <c r="K1328" i="13"/>
  <c r="K1329" i="13"/>
  <c r="K1330" i="13"/>
  <c r="K1331" i="13"/>
  <c r="K1332" i="13"/>
  <c r="K1333" i="13"/>
  <c r="K1334" i="13"/>
  <c r="K1335" i="13"/>
  <c r="K1336" i="13"/>
  <c r="K1337" i="13"/>
  <c r="K1338" i="13"/>
  <c r="K1339" i="13"/>
  <c r="K1340" i="13"/>
  <c r="K1341" i="13"/>
  <c r="K1342" i="13"/>
  <c r="K1343" i="13"/>
  <c r="K1344" i="13"/>
  <c r="K1345" i="13"/>
  <c r="K1346" i="13"/>
  <c r="K1347" i="13"/>
  <c r="K1348" i="13"/>
  <c r="K1349" i="13"/>
  <c r="K1350" i="13"/>
  <c r="K1351" i="13"/>
  <c r="K1352" i="13"/>
  <c r="K1353" i="13"/>
  <c r="K1354" i="13"/>
  <c r="K1355" i="13"/>
  <c r="K1356" i="13"/>
  <c r="K1357" i="13"/>
  <c r="K1358" i="13"/>
  <c r="K1359" i="13"/>
  <c r="K1360" i="13"/>
  <c r="K1361" i="13"/>
  <c r="K1362" i="13"/>
  <c r="K1363" i="13"/>
  <c r="K1364" i="13"/>
  <c r="K1365" i="13"/>
  <c r="K1366" i="13"/>
  <c r="K1367" i="13"/>
  <c r="K1368" i="13"/>
  <c r="K1369" i="13"/>
  <c r="K1370" i="13"/>
  <c r="K1371" i="13"/>
  <c r="K1372" i="13"/>
  <c r="K1373" i="13"/>
  <c r="K1374" i="13"/>
  <c r="K1375" i="13"/>
  <c r="K1376" i="13"/>
  <c r="K1377" i="13"/>
  <c r="K1378" i="13"/>
  <c r="K1379" i="13"/>
  <c r="K1380" i="13"/>
  <c r="K1381" i="13"/>
  <c r="K1382" i="13"/>
  <c r="K1383" i="13"/>
  <c r="K1384" i="13"/>
  <c r="K1385" i="13"/>
  <c r="K1386" i="13"/>
  <c r="K1387" i="13"/>
  <c r="K1388" i="13"/>
  <c r="K1389" i="13"/>
  <c r="K1390" i="13"/>
  <c r="K1391" i="13"/>
  <c r="K1392" i="13"/>
  <c r="K1393" i="13"/>
  <c r="K1394" i="13"/>
  <c r="K1395" i="13"/>
  <c r="K1396" i="13"/>
  <c r="K1397" i="13"/>
  <c r="K1398" i="13"/>
  <c r="K1399" i="13"/>
  <c r="K1400" i="13"/>
  <c r="K1401" i="13"/>
  <c r="K1402" i="13"/>
  <c r="K1403" i="13"/>
  <c r="K1404" i="13"/>
  <c r="K1405" i="13"/>
  <c r="K1406" i="13"/>
  <c r="K1407" i="13"/>
  <c r="K1408" i="13"/>
  <c r="K1409" i="13"/>
  <c r="K1410" i="13"/>
  <c r="K1411" i="13"/>
  <c r="K1412" i="13"/>
  <c r="K1413" i="13"/>
  <c r="K1414" i="13"/>
  <c r="K1415" i="13"/>
  <c r="K1416" i="13"/>
  <c r="K1417" i="13"/>
  <c r="K1418" i="13"/>
  <c r="K1419" i="13"/>
  <c r="K1420" i="13"/>
  <c r="K1421" i="13"/>
  <c r="K1422" i="13"/>
  <c r="K1423" i="13"/>
  <c r="K1424" i="13"/>
  <c r="K1425" i="13"/>
  <c r="K1426" i="13"/>
  <c r="K1427" i="13"/>
  <c r="K1428" i="13"/>
  <c r="K1429" i="13"/>
  <c r="K1430" i="13"/>
  <c r="K1431" i="13"/>
  <c r="K1432" i="13"/>
  <c r="K1433" i="13"/>
  <c r="K1434" i="13"/>
  <c r="K1435" i="13"/>
  <c r="K1436" i="13"/>
  <c r="K1437" i="13"/>
  <c r="K1438" i="13"/>
  <c r="K1439" i="13"/>
  <c r="K1440" i="13"/>
  <c r="K1441" i="13"/>
  <c r="K1442" i="13"/>
  <c r="K1443" i="13"/>
  <c r="K1444" i="13"/>
  <c r="K1445" i="13"/>
  <c r="K1446" i="13"/>
  <c r="K1447" i="13"/>
  <c r="K1448" i="13"/>
  <c r="K1449" i="13"/>
  <c r="K1450" i="13"/>
  <c r="K1451" i="13"/>
  <c r="K1452" i="13"/>
  <c r="K1453" i="13"/>
  <c r="K1454" i="13"/>
  <c r="K1455" i="13"/>
  <c r="K1456" i="13"/>
  <c r="K1457" i="13"/>
  <c r="K1458" i="13"/>
  <c r="K1459" i="13"/>
  <c r="K1460" i="13"/>
  <c r="K1461" i="13"/>
  <c r="K1462" i="13"/>
  <c r="K1463" i="13"/>
  <c r="K1464" i="13"/>
  <c r="K1465" i="13"/>
  <c r="K1466" i="13"/>
  <c r="K1467" i="13"/>
  <c r="K1468" i="13"/>
  <c r="K1469" i="13"/>
  <c r="K1470" i="13"/>
  <c r="K1471" i="13"/>
  <c r="K1472" i="13"/>
  <c r="K1473" i="13"/>
  <c r="K1474" i="13"/>
  <c r="K1475" i="13"/>
  <c r="K1476" i="13"/>
  <c r="K1477" i="13"/>
  <c r="K1478" i="13"/>
  <c r="K1479" i="13"/>
  <c r="K1480" i="13"/>
  <c r="K1481" i="13"/>
  <c r="K1482" i="13"/>
  <c r="K1483" i="13"/>
  <c r="K1484" i="13"/>
  <c r="K1485" i="13"/>
  <c r="K1486" i="13"/>
  <c r="K1487" i="13"/>
  <c r="K1488" i="13"/>
  <c r="K1489" i="13"/>
  <c r="K1490" i="13"/>
  <c r="K1491" i="13"/>
  <c r="K1492" i="13"/>
  <c r="K1493" i="13"/>
  <c r="K1494" i="13"/>
  <c r="K1495" i="13"/>
  <c r="K1496" i="13"/>
  <c r="K1497" i="13"/>
  <c r="K1498" i="13"/>
  <c r="K1499" i="13"/>
  <c r="K1500" i="13"/>
  <c r="K1501" i="13"/>
  <c r="K1502" i="13"/>
  <c r="K1503" i="13"/>
  <c r="K1504" i="13"/>
  <c r="K1505" i="13"/>
  <c r="K1506" i="13"/>
  <c r="K1507" i="13"/>
  <c r="K1508" i="13"/>
  <c r="K1509" i="13"/>
  <c r="K1510" i="13"/>
  <c r="K1511" i="13"/>
  <c r="K1512" i="13"/>
  <c r="K1513" i="13"/>
  <c r="K1514" i="13"/>
  <c r="K1515" i="13"/>
  <c r="K1516" i="13"/>
  <c r="K1517" i="13"/>
  <c r="K1518" i="13"/>
  <c r="K1519" i="13"/>
  <c r="K1520" i="13"/>
  <c r="K1521" i="13"/>
  <c r="K1522" i="13"/>
  <c r="K1523" i="13"/>
  <c r="K1524" i="13"/>
  <c r="K1525" i="13"/>
  <c r="K1526" i="13"/>
  <c r="K1527" i="13"/>
  <c r="K1528" i="13"/>
  <c r="K1529" i="13"/>
  <c r="K1530" i="13"/>
  <c r="K1531" i="13"/>
  <c r="K6" i="13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R62" i="16" s="1"/>
  <c r="O63" i="16"/>
  <c r="O64" i="16"/>
  <c r="O65" i="16"/>
  <c r="O66" i="16"/>
  <c r="O67" i="16"/>
  <c r="O68" i="16"/>
  <c r="P68" i="16" s="1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O330" i="16"/>
  <c r="O331" i="16"/>
  <c r="O332" i="16"/>
  <c r="O333" i="16"/>
  <c r="O334" i="16"/>
  <c r="O335" i="16"/>
  <c r="O336" i="16"/>
  <c r="O337" i="16"/>
  <c r="O338" i="16"/>
  <c r="O339" i="16"/>
  <c r="O340" i="16"/>
  <c r="O341" i="16"/>
  <c r="O342" i="16"/>
  <c r="O343" i="16"/>
  <c r="O344" i="16"/>
  <c r="O345" i="16"/>
  <c r="O346" i="16"/>
  <c r="O347" i="16"/>
  <c r="O348" i="16"/>
  <c r="O349" i="16"/>
  <c r="O350" i="16"/>
  <c r="O351" i="16"/>
  <c r="O352" i="16"/>
  <c r="O353" i="16"/>
  <c r="O354" i="16"/>
  <c r="O355" i="16"/>
  <c r="O356" i="16"/>
  <c r="O357" i="16"/>
  <c r="O358" i="16"/>
  <c r="O359" i="16"/>
  <c r="O360" i="16"/>
  <c r="O361" i="16"/>
  <c r="O362" i="16"/>
  <c r="O363" i="16"/>
  <c r="O364" i="16"/>
  <c r="O365" i="16"/>
  <c r="O366" i="16"/>
  <c r="O367" i="16"/>
  <c r="O368" i="16"/>
  <c r="O369" i="16"/>
  <c r="O370" i="16"/>
  <c r="O371" i="16"/>
  <c r="O372" i="16"/>
  <c r="O373" i="16"/>
  <c r="O374" i="16"/>
  <c r="O375" i="16"/>
  <c r="O376" i="16"/>
  <c r="O377" i="16"/>
  <c r="O378" i="16"/>
  <c r="O379" i="16"/>
  <c r="O380" i="16"/>
  <c r="O381" i="16"/>
  <c r="O382" i="16"/>
  <c r="O383" i="16"/>
  <c r="O384" i="16"/>
  <c r="O385" i="16"/>
  <c r="O386" i="16"/>
  <c r="O387" i="16"/>
  <c r="O388" i="16"/>
  <c r="O389" i="16"/>
  <c r="O390" i="16"/>
  <c r="O391" i="16"/>
  <c r="O392" i="16"/>
  <c r="O393" i="16"/>
  <c r="O394" i="16"/>
  <c r="O395" i="16"/>
  <c r="O396" i="16"/>
  <c r="O397" i="16"/>
  <c r="O398" i="16"/>
  <c r="O399" i="16"/>
  <c r="O400" i="16"/>
  <c r="O401" i="16"/>
  <c r="O402" i="16"/>
  <c r="O403" i="16"/>
  <c r="O404" i="16"/>
  <c r="O405" i="16"/>
  <c r="O406" i="16"/>
  <c r="O407" i="16"/>
  <c r="O408" i="16"/>
  <c r="O409" i="16"/>
  <c r="O410" i="16"/>
  <c r="O411" i="16"/>
  <c r="O412" i="16"/>
  <c r="O413" i="16"/>
  <c r="O414" i="16"/>
  <c r="O415" i="16"/>
  <c r="O416" i="16"/>
  <c r="O417" i="16"/>
  <c r="O418" i="16"/>
  <c r="O419" i="16"/>
  <c r="O420" i="16"/>
  <c r="O421" i="16"/>
  <c r="O422" i="16"/>
  <c r="O423" i="16"/>
  <c r="O424" i="16"/>
  <c r="O425" i="16"/>
  <c r="O426" i="16"/>
  <c r="O427" i="16"/>
  <c r="O428" i="16"/>
  <c r="O429" i="16"/>
  <c r="O430" i="16"/>
  <c r="O431" i="16"/>
  <c r="O432" i="16"/>
  <c r="O433" i="16"/>
  <c r="O434" i="16"/>
  <c r="O435" i="16"/>
  <c r="O436" i="16"/>
  <c r="O437" i="16"/>
  <c r="O438" i="16"/>
  <c r="O439" i="16"/>
  <c r="O440" i="16"/>
  <c r="O441" i="16"/>
  <c r="O442" i="16"/>
  <c r="O443" i="16"/>
  <c r="O444" i="16"/>
  <c r="O445" i="16"/>
  <c r="O446" i="16"/>
  <c r="O447" i="16"/>
  <c r="O448" i="16"/>
  <c r="O449" i="16"/>
  <c r="O450" i="16"/>
  <c r="O451" i="16"/>
  <c r="O452" i="16"/>
  <c r="O453" i="16"/>
  <c r="O454" i="16"/>
  <c r="O455" i="16"/>
  <c r="O456" i="16"/>
  <c r="O457" i="16"/>
  <c r="O458" i="16"/>
  <c r="O459" i="16"/>
  <c r="O460" i="16"/>
  <c r="O461" i="16"/>
  <c r="O462" i="16"/>
  <c r="O463" i="16"/>
  <c r="O464" i="16"/>
  <c r="O465" i="16"/>
  <c r="O466" i="16"/>
  <c r="O467" i="16"/>
  <c r="O468" i="16"/>
  <c r="O469" i="16"/>
  <c r="O470" i="16"/>
  <c r="O471" i="16"/>
  <c r="O472" i="16"/>
  <c r="O473" i="16"/>
  <c r="O474" i="16"/>
  <c r="O475" i="16"/>
  <c r="O476" i="16"/>
  <c r="O477" i="16"/>
  <c r="O478" i="16"/>
  <c r="O479" i="16"/>
  <c r="O480" i="16"/>
  <c r="O481" i="16"/>
  <c r="O482" i="16"/>
  <c r="O483" i="16"/>
  <c r="O484" i="16"/>
  <c r="O485" i="16"/>
  <c r="O486" i="16"/>
  <c r="O487" i="16"/>
  <c r="O488" i="16"/>
  <c r="O489" i="16"/>
  <c r="O490" i="16"/>
  <c r="O491" i="16"/>
  <c r="O492" i="16"/>
  <c r="O493" i="16"/>
  <c r="O494" i="16"/>
  <c r="O495" i="16"/>
  <c r="O496" i="16"/>
  <c r="O497" i="16"/>
  <c r="O498" i="16"/>
  <c r="O499" i="16"/>
  <c r="O500" i="16"/>
  <c r="O501" i="16"/>
  <c r="O502" i="16"/>
  <c r="O503" i="16"/>
  <c r="O504" i="16"/>
  <c r="O505" i="16"/>
  <c r="O506" i="16"/>
  <c r="O507" i="16"/>
  <c r="O508" i="16"/>
  <c r="O509" i="16"/>
  <c r="O510" i="16"/>
  <c r="O511" i="16"/>
  <c r="O512" i="16"/>
  <c r="O513" i="16"/>
  <c r="O514" i="16"/>
  <c r="O515" i="16"/>
  <c r="O516" i="16"/>
  <c r="O517" i="16"/>
  <c r="O518" i="16"/>
  <c r="O519" i="16"/>
  <c r="O520" i="16"/>
  <c r="O521" i="16"/>
  <c r="O522" i="16"/>
  <c r="O523" i="16"/>
  <c r="O524" i="16"/>
  <c r="O525" i="16"/>
  <c r="O526" i="16"/>
  <c r="O527" i="16"/>
  <c r="O528" i="16"/>
  <c r="O529" i="16"/>
  <c r="O530" i="16"/>
  <c r="O531" i="16"/>
  <c r="O532" i="16"/>
  <c r="O533" i="16"/>
  <c r="O534" i="16"/>
  <c r="O535" i="16"/>
  <c r="O536" i="16"/>
  <c r="O537" i="16"/>
  <c r="O538" i="16"/>
  <c r="O539" i="16"/>
  <c r="O540" i="16"/>
  <c r="O541" i="16"/>
  <c r="O542" i="16"/>
  <c r="O543" i="16"/>
  <c r="O544" i="16"/>
  <c r="O545" i="16"/>
  <c r="O546" i="16"/>
  <c r="O547" i="16"/>
  <c r="O548" i="16"/>
  <c r="O549" i="16"/>
  <c r="O550" i="16"/>
  <c r="O551" i="16"/>
  <c r="O552" i="16"/>
  <c r="O553" i="16"/>
  <c r="O554" i="16"/>
  <c r="O555" i="16"/>
  <c r="O556" i="16"/>
  <c r="O557" i="16"/>
  <c r="O558" i="16"/>
  <c r="O559" i="16"/>
  <c r="O560" i="16"/>
  <c r="O561" i="16"/>
  <c r="O562" i="16"/>
  <c r="O563" i="16"/>
  <c r="O564" i="16"/>
  <c r="O565" i="16"/>
  <c r="O566" i="16"/>
  <c r="O567" i="16"/>
  <c r="O568" i="16"/>
  <c r="O569" i="16"/>
  <c r="O570" i="16"/>
  <c r="O571" i="16"/>
  <c r="O572" i="16"/>
  <c r="O573" i="16"/>
  <c r="O574" i="16"/>
  <c r="O575" i="16"/>
  <c r="O576" i="16"/>
  <c r="O577" i="16"/>
  <c r="O578" i="16"/>
  <c r="O579" i="16"/>
  <c r="O580" i="16"/>
  <c r="O581" i="16"/>
  <c r="O582" i="16"/>
  <c r="O583" i="16"/>
  <c r="O584" i="16"/>
  <c r="O585" i="16"/>
  <c r="O586" i="16"/>
  <c r="O587" i="16"/>
  <c r="O588" i="16"/>
  <c r="O589" i="16"/>
  <c r="O590" i="16"/>
  <c r="O591" i="16"/>
  <c r="O592" i="16"/>
  <c r="O593" i="16"/>
  <c r="O594" i="16"/>
  <c r="O595" i="16"/>
  <c r="O596" i="16"/>
  <c r="O597" i="16"/>
  <c r="O598" i="16"/>
  <c r="O599" i="16"/>
  <c r="O600" i="16"/>
  <c r="O601" i="16"/>
  <c r="O602" i="16"/>
  <c r="O603" i="16"/>
  <c r="O604" i="16"/>
  <c r="O605" i="16"/>
  <c r="O606" i="16"/>
  <c r="O607" i="16"/>
  <c r="O608" i="16"/>
  <c r="O609" i="16"/>
  <c r="O610" i="16"/>
  <c r="O611" i="16"/>
  <c r="O612" i="16"/>
  <c r="O613" i="16"/>
  <c r="O614" i="16"/>
  <c r="O615" i="16"/>
  <c r="O616" i="16"/>
  <c r="O617" i="16"/>
  <c r="O618" i="16"/>
  <c r="O619" i="16"/>
  <c r="O620" i="16"/>
  <c r="O621" i="16"/>
  <c r="O622" i="16"/>
  <c r="O623" i="16"/>
  <c r="O624" i="16"/>
  <c r="O625" i="16"/>
  <c r="O626" i="16"/>
  <c r="O627" i="16"/>
  <c r="O628" i="16"/>
  <c r="O629" i="16"/>
  <c r="O630" i="16"/>
  <c r="O631" i="16"/>
  <c r="O632" i="16"/>
  <c r="O633" i="16"/>
  <c r="O634" i="16"/>
  <c r="O635" i="16"/>
  <c r="O636" i="16"/>
  <c r="O637" i="16"/>
  <c r="O638" i="16"/>
  <c r="O639" i="16"/>
  <c r="O640" i="16"/>
  <c r="O641" i="16"/>
  <c r="O642" i="16"/>
  <c r="O643" i="16"/>
  <c r="O644" i="16"/>
  <c r="O645" i="16"/>
  <c r="O646" i="16"/>
  <c r="O647" i="16"/>
  <c r="O648" i="16"/>
  <c r="O649" i="16"/>
  <c r="O650" i="16"/>
  <c r="O651" i="16"/>
  <c r="O652" i="16"/>
  <c r="O653" i="16"/>
  <c r="O654" i="16"/>
  <c r="O655" i="16"/>
  <c r="O656" i="16"/>
  <c r="O657" i="16"/>
  <c r="O658" i="16"/>
  <c r="O659" i="16"/>
  <c r="O660" i="16"/>
  <c r="O661" i="16"/>
  <c r="O662" i="16"/>
  <c r="O663" i="16"/>
  <c r="O664" i="16"/>
  <c r="O665" i="16"/>
  <c r="O666" i="16"/>
  <c r="O667" i="16"/>
  <c r="O668" i="16"/>
  <c r="O669" i="16"/>
  <c r="O670" i="16"/>
  <c r="O671" i="16"/>
  <c r="O672" i="16"/>
  <c r="O673" i="16"/>
  <c r="O674" i="16"/>
  <c r="O675" i="16"/>
  <c r="O676" i="16"/>
  <c r="O677" i="16"/>
  <c r="O678" i="16"/>
  <c r="O679" i="16"/>
  <c r="O680" i="16"/>
  <c r="O681" i="16"/>
  <c r="O682" i="16"/>
  <c r="O683" i="16"/>
  <c r="O684" i="16"/>
  <c r="O685" i="16"/>
  <c r="O686" i="16"/>
  <c r="O687" i="16"/>
  <c r="O688" i="16"/>
  <c r="O689" i="16"/>
  <c r="O690" i="16"/>
  <c r="O691" i="16"/>
  <c r="O692" i="16"/>
  <c r="O693" i="16"/>
  <c r="O694" i="16"/>
  <c r="O695" i="16"/>
  <c r="O696" i="16"/>
  <c r="O697" i="16"/>
  <c r="O698" i="16"/>
  <c r="O699" i="16"/>
  <c r="O700" i="16"/>
  <c r="O701" i="16"/>
  <c r="O702" i="16"/>
  <c r="O703" i="16"/>
  <c r="O704" i="16"/>
  <c r="O705" i="16"/>
  <c r="O706" i="16"/>
  <c r="O707" i="16"/>
  <c r="O708" i="16"/>
  <c r="O709" i="16"/>
  <c r="O710" i="16"/>
  <c r="O711" i="16"/>
  <c r="O712" i="16"/>
  <c r="O713" i="16"/>
  <c r="O714" i="16"/>
  <c r="O715" i="16"/>
  <c r="O716" i="16"/>
  <c r="O717" i="16"/>
  <c r="O718" i="16"/>
  <c r="O719" i="16"/>
  <c r="O720" i="16"/>
  <c r="O721" i="16"/>
  <c r="O722" i="16"/>
  <c r="O723" i="16"/>
  <c r="O724" i="16"/>
  <c r="O725" i="16"/>
  <c r="O726" i="16"/>
  <c r="O727" i="16"/>
  <c r="O728" i="16"/>
  <c r="O729" i="16"/>
  <c r="O730" i="16"/>
  <c r="O731" i="16"/>
  <c r="O732" i="16"/>
  <c r="O733" i="16"/>
  <c r="O734" i="16"/>
  <c r="O735" i="16"/>
  <c r="O736" i="16"/>
  <c r="O737" i="16"/>
  <c r="O738" i="16"/>
  <c r="O739" i="16"/>
  <c r="O740" i="16"/>
  <c r="O741" i="16"/>
  <c r="O742" i="16"/>
  <c r="O743" i="16"/>
  <c r="O744" i="16"/>
  <c r="O745" i="16"/>
  <c r="O746" i="16"/>
  <c r="O747" i="16"/>
  <c r="O748" i="16"/>
  <c r="O749" i="16"/>
  <c r="O750" i="16"/>
  <c r="O751" i="16"/>
  <c r="O752" i="16"/>
  <c r="O753" i="16"/>
  <c r="O754" i="16"/>
  <c r="O755" i="16"/>
  <c r="O756" i="16"/>
  <c r="O757" i="16"/>
  <c r="O758" i="16"/>
  <c r="O759" i="16"/>
  <c r="O760" i="16"/>
  <c r="O761" i="16"/>
  <c r="O762" i="16"/>
  <c r="O763" i="16"/>
  <c r="O764" i="16"/>
  <c r="O765" i="16"/>
  <c r="O766" i="16"/>
  <c r="O767" i="16"/>
  <c r="O768" i="16"/>
  <c r="O769" i="16"/>
  <c r="O770" i="16"/>
  <c r="O771" i="16"/>
  <c r="O772" i="16"/>
  <c r="O773" i="16"/>
  <c r="O774" i="16"/>
  <c r="O775" i="16"/>
  <c r="O776" i="16"/>
  <c r="O777" i="16"/>
  <c r="O778" i="16"/>
  <c r="O779" i="16"/>
  <c r="O780" i="16"/>
  <c r="O781" i="16"/>
  <c r="O782" i="16"/>
  <c r="O783" i="16"/>
  <c r="O784" i="16"/>
  <c r="O785" i="16"/>
  <c r="O786" i="16"/>
  <c r="O787" i="16"/>
  <c r="O788" i="16"/>
  <c r="O789" i="16"/>
  <c r="O790" i="16"/>
  <c r="O791" i="16"/>
  <c r="O792" i="16"/>
  <c r="O793" i="16"/>
  <c r="O794" i="16"/>
  <c r="O795" i="16"/>
  <c r="O796" i="16"/>
  <c r="O797" i="16"/>
  <c r="O798" i="16"/>
  <c r="O799" i="16"/>
  <c r="O800" i="16"/>
  <c r="O801" i="16"/>
  <c r="O802" i="16"/>
  <c r="O803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926" i="16"/>
  <c r="O927" i="16"/>
  <c r="O928" i="16"/>
  <c r="O929" i="16"/>
  <c r="O930" i="16"/>
  <c r="O931" i="16"/>
  <c r="O932" i="16"/>
  <c r="O933" i="16"/>
  <c r="O934" i="16"/>
  <c r="O935" i="16"/>
  <c r="O936" i="16"/>
  <c r="O937" i="16"/>
  <c r="O938" i="16"/>
  <c r="O939" i="16"/>
  <c r="O940" i="16"/>
  <c r="O941" i="16"/>
  <c r="O942" i="16"/>
  <c r="O943" i="16"/>
  <c r="O944" i="16"/>
  <c r="O945" i="16"/>
  <c r="O946" i="16"/>
  <c r="O947" i="16"/>
  <c r="O948" i="16"/>
  <c r="O949" i="16"/>
  <c r="O950" i="16"/>
  <c r="O951" i="16"/>
  <c r="O952" i="16"/>
  <c r="O953" i="16"/>
  <c r="O954" i="16"/>
  <c r="O955" i="16"/>
  <c r="O956" i="16"/>
  <c r="O957" i="16"/>
  <c r="O958" i="16"/>
  <c r="O959" i="16"/>
  <c r="O960" i="16"/>
  <c r="O961" i="16"/>
  <c r="O962" i="16"/>
  <c r="O963" i="16"/>
  <c r="O964" i="16"/>
  <c r="O965" i="16"/>
  <c r="O966" i="16"/>
  <c r="O967" i="16"/>
  <c r="O968" i="16"/>
  <c r="O969" i="16"/>
  <c r="O970" i="16"/>
  <c r="O971" i="16"/>
  <c r="O972" i="16"/>
  <c r="O973" i="16"/>
  <c r="O974" i="16"/>
  <c r="O975" i="16"/>
  <c r="O976" i="16"/>
  <c r="O977" i="16"/>
  <c r="O978" i="16"/>
  <c r="O979" i="16"/>
  <c r="O980" i="16"/>
  <c r="O981" i="16"/>
  <c r="O982" i="16"/>
  <c r="O983" i="16"/>
  <c r="O984" i="16"/>
  <c r="O985" i="16"/>
  <c r="O986" i="16"/>
  <c r="O987" i="16"/>
  <c r="O988" i="16"/>
  <c r="O989" i="16"/>
  <c r="O990" i="16"/>
  <c r="O991" i="16"/>
  <c r="O992" i="16"/>
  <c r="O993" i="16"/>
  <c r="O994" i="16"/>
  <c r="O995" i="16"/>
  <c r="O996" i="16"/>
  <c r="O997" i="16"/>
  <c r="O998" i="16"/>
  <c r="O999" i="16"/>
  <c r="O1000" i="16"/>
  <c r="O1001" i="16"/>
  <c r="O1002" i="16"/>
  <c r="O1003" i="16"/>
  <c r="O1004" i="16"/>
  <c r="O1005" i="16"/>
  <c r="O1006" i="16"/>
  <c r="O1007" i="16"/>
  <c r="O1008" i="16"/>
  <c r="O1009" i="16"/>
  <c r="O1010" i="16"/>
  <c r="O1011" i="16"/>
  <c r="O1012" i="16"/>
  <c r="O1013" i="16"/>
  <c r="O1014" i="16"/>
  <c r="O1015" i="16"/>
  <c r="O1016" i="16"/>
  <c r="O1017" i="16"/>
  <c r="O1018" i="16"/>
  <c r="O1019" i="16"/>
  <c r="O1020" i="16"/>
  <c r="O1021" i="16"/>
  <c r="O1022" i="16"/>
  <c r="O1023" i="16"/>
  <c r="O1024" i="16"/>
  <c r="O1025" i="16"/>
  <c r="O1026" i="16"/>
  <c r="O1027" i="16"/>
  <c r="O1028" i="16"/>
  <c r="O1029" i="16"/>
  <c r="O1030" i="16"/>
  <c r="O1031" i="16"/>
  <c r="O1032" i="16"/>
  <c r="O1033" i="16"/>
  <c r="O1034" i="16"/>
  <c r="O1035" i="16"/>
  <c r="O1036" i="16"/>
  <c r="O1037" i="16"/>
  <c r="O1038" i="16"/>
  <c r="O1039" i="16"/>
  <c r="O1040" i="16"/>
  <c r="O1041" i="16"/>
  <c r="O1042" i="16"/>
  <c r="O1043" i="16"/>
  <c r="O1044" i="16"/>
  <c r="O1045" i="16"/>
  <c r="O1046" i="16"/>
  <c r="O1047" i="16"/>
  <c r="O1048" i="16"/>
  <c r="O1049" i="16"/>
  <c r="O1050" i="16"/>
  <c r="O1051" i="16"/>
  <c r="O1052" i="16"/>
  <c r="O1053" i="16"/>
  <c r="O1054" i="16"/>
  <c r="O1055" i="16"/>
  <c r="O1056" i="16"/>
  <c r="O1057" i="16"/>
  <c r="O1058" i="16"/>
  <c r="O1059" i="16"/>
  <c r="O1060" i="16"/>
  <c r="O1061" i="16"/>
  <c r="O1062" i="16"/>
  <c r="O1063" i="16"/>
  <c r="O1064" i="16"/>
  <c r="O1065" i="16"/>
  <c r="O1066" i="16"/>
  <c r="O1067" i="16"/>
  <c r="O1068" i="16"/>
  <c r="O1069" i="16"/>
  <c r="O1070" i="16"/>
  <c r="O1071" i="16"/>
  <c r="O1072" i="16"/>
  <c r="O1073" i="16"/>
  <c r="O1074" i="16"/>
  <c r="O1075" i="16"/>
  <c r="O1076" i="16"/>
  <c r="O1077" i="16"/>
  <c r="O1078" i="16"/>
  <c r="O1079" i="16"/>
  <c r="O1080" i="16"/>
  <c r="O1081" i="16"/>
  <c r="O1082" i="16"/>
  <c r="O1083" i="16"/>
  <c r="O1084" i="16"/>
  <c r="O1085" i="16"/>
  <c r="O1086" i="16"/>
  <c r="O1087" i="16"/>
  <c r="O1088" i="16"/>
  <c r="O1089" i="16"/>
  <c r="O1090" i="16"/>
  <c r="O1091" i="16"/>
  <c r="O1092" i="16"/>
  <c r="O1093" i="16"/>
  <c r="O1094" i="16"/>
  <c r="O1095" i="16"/>
  <c r="O1096" i="16"/>
  <c r="O1097" i="16"/>
  <c r="O1098" i="16"/>
  <c r="O1099" i="16"/>
  <c r="O1100" i="16"/>
  <c r="O1101" i="16"/>
  <c r="O1102" i="16"/>
  <c r="O1103" i="16"/>
  <c r="O1104" i="16"/>
  <c r="O1105" i="16"/>
  <c r="O1106" i="16"/>
  <c r="O1107" i="16"/>
  <c r="O1108" i="16"/>
  <c r="O1109" i="16"/>
  <c r="O1110" i="16"/>
  <c r="O1111" i="16"/>
  <c r="O1112" i="16"/>
  <c r="O1113" i="16"/>
  <c r="O1114" i="16"/>
  <c r="O1115" i="16"/>
  <c r="O1116" i="16"/>
  <c r="O1117" i="16"/>
  <c r="O1118" i="16"/>
  <c r="O1119" i="16"/>
  <c r="O1120" i="16"/>
  <c r="O1121" i="16"/>
  <c r="O1122" i="16"/>
  <c r="O1123" i="16"/>
  <c r="O1124" i="16"/>
  <c r="O1125" i="16"/>
  <c r="O1126" i="16"/>
  <c r="O1127" i="16"/>
  <c r="O1128" i="16"/>
  <c r="O1129" i="16"/>
  <c r="O1130" i="16"/>
  <c r="O1131" i="16"/>
  <c r="O1132" i="16"/>
  <c r="O1133" i="16"/>
  <c r="O1134" i="16"/>
  <c r="O1135" i="16"/>
  <c r="O1136" i="16"/>
  <c r="O1137" i="16"/>
  <c r="O1138" i="16"/>
  <c r="O1139" i="16"/>
  <c r="O1140" i="16"/>
  <c r="O1141" i="16"/>
  <c r="O1142" i="16"/>
  <c r="O1143" i="16"/>
  <c r="O1144" i="16"/>
  <c r="O1145" i="16"/>
  <c r="O1146" i="16"/>
  <c r="O1147" i="16"/>
  <c r="O1148" i="16"/>
  <c r="O1149" i="16"/>
  <c r="O1150" i="16"/>
  <c r="O1151" i="16"/>
  <c r="O1152" i="16"/>
  <c r="O1153" i="16"/>
  <c r="O1154" i="16"/>
  <c r="O1155" i="16"/>
  <c r="O1156" i="16"/>
  <c r="O1157" i="16"/>
  <c r="O1158" i="16"/>
  <c r="O1159" i="16"/>
  <c r="O1160" i="16"/>
  <c r="O1161" i="16"/>
  <c r="O1162" i="16"/>
  <c r="O1163" i="16"/>
  <c r="O1164" i="16"/>
  <c r="O1165" i="16"/>
  <c r="O1166" i="16"/>
  <c r="O1167" i="16"/>
  <c r="O1168" i="16"/>
  <c r="O1169" i="16"/>
  <c r="O1170" i="16"/>
  <c r="O1171" i="16"/>
  <c r="O1172" i="16"/>
  <c r="O1173" i="16"/>
  <c r="O1174" i="16"/>
  <c r="O1175" i="16"/>
  <c r="O1176" i="16"/>
  <c r="O1177" i="16"/>
  <c r="O1178" i="16"/>
  <c r="O1179" i="16"/>
  <c r="O1180" i="16"/>
  <c r="O1181" i="16"/>
  <c r="O1182" i="16"/>
  <c r="O1183" i="16"/>
  <c r="O1184" i="16"/>
  <c r="O1185" i="16"/>
  <c r="O1186" i="16"/>
  <c r="O1187" i="16"/>
  <c r="O1188" i="16"/>
  <c r="O1189" i="16"/>
  <c r="O1190" i="16"/>
  <c r="O1191" i="16"/>
  <c r="O1192" i="16"/>
  <c r="O1193" i="16"/>
  <c r="O1194" i="16"/>
  <c r="O1195" i="16"/>
  <c r="O1196" i="16"/>
  <c r="O1197" i="16"/>
  <c r="O1198" i="16"/>
  <c r="O1199" i="16"/>
  <c r="O1200" i="16"/>
  <c r="O1201" i="16"/>
  <c r="O1202" i="16"/>
  <c r="O1203" i="16"/>
  <c r="O1204" i="16"/>
  <c r="O1205" i="16"/>
  <c r="O1206" i="16"/>
  <c r="O1207" i="16"/>
  <c r="O1208" i="16"/>
  <c r="O1209" i="16"/>
  <c r="O1210" i="16"/>
  <c r="O1211" i="16"/>
  <c r="O1212" i="16"/>
  <c r="O1213" i="16"/>
  <c r="O1214" i="16"/>
  <c r="O1215" i="16"/>
  <c r="O1216" i="16"/>
  <c r="O1217" i="16"/>
  <c r="O1218" i="16"/>
  <c r="O1219" i="16"/>
  <c r="O1220" i="16"/>
  <c r="O1221" i="16"/>
  <c r="O1222" i="16"/>
  <c r="O1223" i="16"/>
  <c r="O1224" i="16"/>
  <c r="O1225" i="16"/>
  <c r="O1226" i="16"/>
  <c r="O1227" i="16"/>
  <c r="O1228" i="16"/>
  <c r="O1229" i="16"/>
  <c r="O1230" i="16"/>
  <c r="O1231" i="16"/>
  <c r="O1232" i="16"/>
  <c r="O1233" i="16"/>
  <c r="O1234" i="16"/>
  <c r="O1235" i="16"/>
  <c r="O1236" i="16"/>
  <c r="O1237" i="16"/>
  <c r="O1238" i="16"/>
  <c r="O1239" i="16"/>
  <c r="O1240" i="16"/>
  <c r="O1241" i="16"/>
  <c r="O1242" i="16"/>
  <c r="O1243" i="16"/>
  <c r="O1244" i="16"/>
  <c r="O1245" i="16"/>
  <c r="O1246" i="16"/>
  <c r="O1247" i="16"/>
  <c r="O1248" i="16"/>
  <c r="O1249" i="16"/>
  <c r="O1250" i="16"/>
  <c r="O1251" i="16"/>
  <c r="O1252" i="16"/>
  <c r="O1253" i="16"/>
  <c r="O1254" i="16"/>
  <c r="O1255" i="16"/>
  <c r="O1256" i="16"/>
  <c r="O1257" i="16"/>
  <c r="O1258" i="16"/>
  <c r="O1259" i="16"/>
  <c r="O1260" i="16"/>
  <c r="O1261" i="16"/>
  <c r="O1262" i="16"/>
  <c r="O1263" i="16"/>
  <c r="O1264" i="16"/>
  <c r="O1265" i="16"/>
  <c r="O1266" i="16"/>
  <c r="O1267" i="16"/>
  <c r="O1268" i="16"/>
  <c r="O1269" i="16"/>
  <c r="O1270" i="16"/>
  <c r="O1271" i="16"/>
  <c r="O1272" i="16"/>
  <c r="O1273" i="16"/>
  <c r="O1274" i="16"/>
  <c r="O1275" i="16"/>
  <c r="O1276" i="16"/>
  <c r="O1277" i="16"/>
  <c r="O1278" i="16"/>
  <c r="O1279" i="16"/>
  <c r="O1280" i="16"/>
  <c r="O1281" i="16"/>
  <c r="O1282" i="16"/>
  <c r="O1283" i="16"/>
  <c r="O1284" i="16"/>
  <c r="O1285" i="16"/>
  <c r="O1286" i="16"/>
  <c r="O1287" i="16"/>
  <c r="O1288" i="16"/>
  <c r="O1289" i="16"/>
  <c r="O1290" i="16"/>
  <c r="O1291" i="16"/>
  <c r="O1292" i="16"/>
  <c r="O1293" i="16"/>
  <c r="O1294" i="16"/>
  <c r="O1295" i="16"/>
  <c r="O1296" i="16"/>
  <c r="O1297" i="16"/>
  <c r="O1298" i="16"/>
  <c r="O1299" i="16"/>
  <c r="O1300" i="16"/>
  <c r="O1301" i="16"/>
  <c r="O1302" i="16"/>
  <c r="O1303" i="16"/>
  <c r="O1304" i="16"/>
  <c r="O1305" i="16"/>
  <c r="O1306" i="16"/>
  <c r="O1307" i="16"/>
  <c r="O1308" i="16"/>
  <c r="O1309" i="16"/>
  <c r="O1310" i="16"/>
  <c r="O1311" i="16"/>
  <c r="O1312" i="16"/>
  <c r="O1313" i="16"/>
  <c r="O1314" i="16"/>
  <c r="O1315" i="16"/>
  <c r="O1316" i="16"/>
  <c r="O1317" i="16"/>
  <c r="O1318" i="16"/>
  <c r="O1319" i="16"/>
  <c r="O1320" i="16"/>
  <c r="O1321" i="16"/>
  <c r="O1322" i="16"/>
  <c r="O1323" i="16"/>
  <c r="O1324" i="16"/>
  <c r="O1325" i="16"/>
  <c r="O1326" i="16"/>
  <c r="O1327" i="16"/>
  <c r="O1328" i="16"/>
  <c r="O1329" i="16"/>
  <c r="O1330" i="16"/>
  <c r="O1331" i="16"/>
  <c r="O1332" i="16"/>
  <c r="O1333" i="16"/>
  <c r="O1334" i="16"/>
  <c r="O1335" i="16"/>
  <c r="O1336" i="16"/>
  <c r="O1337" i="16"/>
  <c r="O1338" i="16"/>
  <c r="O1339" i="16"/>
  <c r="O1340" i="16"/>
  <c r="O1341" i="16"/>
  <c r="O1342" i="16"/>
  <c r="O1343" i="16"/>
  <c r="O1344" i="16"/>
  <c r="O1345" i="16"/>
  <c r="O1346" i="16"/>
  <c r="O1347" i="16"/>
  <c r="O1348" i="16"/>
  <c r="O1349" i="16"/>
  <c r="O1350" i="16"/>
  <c r="O1351" i="16"/>
  <c r="O1352" i="16"/>
  <c r="O1353" i="16"/>
  <c r="O1354" i="16"/>
  <c r="O1355" i="16"/>
  <c r="O1356" i="16"/>
  <c r="O1357" i="16"/>
  <c r="O1358" i="16"/>
  <c r="O1359" i="16"/>
  <c r="O1360" i="16"/>
  <c r="O1361" i="16"/>
  <c r="O1362" i="16"/>
  <c r="O1363" i="16"/>
  <c r="O1364" i="16"/>
  <c r="O1365" i="16"/>
  <c r="O1366" i="16"/>
  <c r="O1367" i="16"/>
  <c r="O1368" i="16"/>
  <c r="O1369" i="16"/>
  <c r="O1370" i="16"/>
  <c r="O1371" i="16"/>
  <c r="O1372" i="16"/>
  <c r="O1373" i="16"/>
  <c r="O1374" i="16"/>
  <c r="O1375" i="16"/>
  <c r="O1376" i="16"/>
  <c r="O1377" i="16"/>
  <c r="O1378" i="16"/>
  <c r="O1379" i="16"/>
  <c r="O1380" i="16"/>
  <c r="O1381" i="16"/>
  <c r="O1382" i="16"/>
  <c r="O1383" i="16"/>
  <c r="O1384" i="16"/>
  <c r="O1385" i="16"/>
  <c r="O1386" i="16"/>
  <c r="O1387" i="16"/>
  <c r="O1388" i="16"/>
  <c r="O1389" i="16"/>
  <c r="O1390" i="16"/>
  <c r="O1391" i="16"/>
  <c r="O1392" i="16"/>
  <c r="O1393" i="16"/>
  <c r="O1394" i="16"/>
  <c r="O1395" i="16"/>
  <c r="O1396" i="16"/>
  <c r="O1397" i="16"/>
  <c r="O1398" i="16"/>
  <c r="O1399" i="16"/>
  <c r="O1400" i="16"/>
  <c r="O1401" i="16"/>
  <c r="O1402" i="16"/>
  <c r="O1403" i="16"/>
  <c r="O1404" i="16"/>
  <c r="O1405" i="16"/>
  <c r="O1406" i="16"/>
  <c r="O1407" i="16"/>
  <c r="O1408" i="16"/>
  <c r="O1409" i="16"/>
  <c r="O1410" i="16"/>
  <c r="O1411" i="16"/>
  <c r="O1412" i="16"/>
  <c r="O1413" i="16"/>
  <c r="O1414" i="16"/>
  <c r="O1415" i="16"/>
  <c r="O1416" i="16"/>
  <c r="O1417" i="16"/>
  <c r="O1418" i="16"/>
  <c r="O1419" i="16"/>
  <c r="O1420" i="16"/>
  <c r="O1421" i="16"/>
  <c r="O1422" i="16"/>
  <c r="O1423" i="16"/>
  <c r="O1424" i="16"/>
  <c r="O1425" i="16"/>
  <c r="O1426" i="16"/>
  <c r="O1427" i="16"/>
  <c r="O1428" i="16"/>
  <c r="O1429" i="16"/>
  <c r="O1430" i="16"/>
  <c r="O1431" i="16"/>
  <c r="O1432" i="16"/>
  <c r="O1433" i="16"/>
  <c r="O1434" i="16"/>
  <c r="O1435" i="16"/>
  <c r="O1436" i="16"/>
  <c r="O1437" i="16"/>
  <c r="O1438" i="16"/>
  <c r="O1439" i="16"/>
  <c r="O1440" i="16"/>
  <c r="O1441" i="16"/>
  <c r="O1442" i="16"/>
  <c r="O1443" i="16"/>
  <c r="O1444" i="16"/>
  <c r="O1445" i="16"/>
  <c r="O1446" i="16"/>
  <c r="O1447" i="16"/>
  <c r="O1448" i="16"/>
  <c r="O1449" i="16"/>
  <c r="O1450" i="16"/>
  <c r="O1451" i="16"/>
  <c r="O1452" i="16"/>
  <c r="O1453" i="16"/>
  <c r="O1454" i="16"/>
  <c r="O1455" i="16"/>
  <c r="O1456" i="16"/>
  <c r="O1457" i="16"/>
  <c r="O1458" i="16"/>
  <c r="O1459" i="16"/>
  <c r="O1460" i="16"/>
  <c r="O1461" i="16"/>
  <c r="O1462" i="16"/>
  <c r="O1463" i="16"/>
  <c r="O1464" i="16"/>
  <c r="O1465" i="16"/>
  <c r="O1466" i="16"/>
  <c r="O1467" i="16"/>
  <c r="O1468" i="16"/>
  <c r="O1469" i="16"/>
  <c r="O1470" i="16"/>
  <c r="O1471" i="16"/>
  <c r="O1472" i="16"/>
  <c r="O1473" i="16"/>
  <c r="O1474" i="16"/>
  <c r="O1475" i="16"/>
  <c r="O1476" i="16"/>
  <c r="O1477" i="16"/>
  <c r="O1478" i="16"/>
  <c r="O1479" i="16"/>
  <c r="O1480" i="16"/>
  <c r="O1481" i="16"/>
  <c r="O1482" i="16"/>
  <c r="O1483" i="16"/>
  <c r="O1484" i="16"/>
  <c r="O1485" i="16"/>
  <c r="O1486" i="16"/>
  <c r="O1487" i="16"/>
  <c r="O1488" i="16"/>
  <c r="O1489" i="16"/>
  <c r="O1490" i="16"/>
  <c r="O1491" i="16"/>
  <c r="O1492" i="16"/>
  <c r="O1493" i="16"/>
  <c r="O1494" i="16"/>
  <c r="O1495" i="16"/>
  <c r="O1496" i="16"/>
  <c r="O1497" i="16"/>
  <c r="O1498" i="16"/>
  <c r="O1499" i="16"/>
  <c r="O1500" i="16"/>
  <c r="O1501" i="16"/>
  <c r="O1502" i="16"/>
  <c r="O1503" i="16"/>
  <c r="O1504" i="16"/>
  <c r="O1505" i="16"/>
  <c r="O1506" i="16"/>
  <c r="O1507" i="16"/>
  <c r="O1508" i="16"/>
  <c r="O1509" i="16"/>
  <c r="O1510" i="16"/>
  <c r="O1511" i="16"/>
  <c r="O1512" i="16"/>
  <c r="O1513" i="16"/>
  <c r="O1514" i="16"/>
  <c r="O1515" i="16"/>
  <c r="O1516" i="16"/>
  <c r="O1517" i="16"/>
  <c r="O1518" i="16"/>
  <c r="O1519" i="16"/>
  <c r="O1520" i="16"/>
  <c r="O1521" i="16"/>
  <c r="O1522" i="16"/>
  <c r="O1523" i="16"/>
  <c r="O1524" i="16"/>
  <c r="O1525" i="16"/>
  <c r="O1526" i="16"/>
  <c r="O1527" i="16"/>
  <c r="O6" i="16"/>
  <c r="K15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210" i="16"/>
  <c r="K211" i="16"/>
  <c r="K212" i="16"/>
  <c r="K213" i="16"/>
  <c r="K214" i="16"/>
  <c r="K215" i="16"/>
  <c r="K216" i="16"/>
  <c r="K217" i="16"/>
  <c r="K218" i="16"/>
  <c r="K219" i="16"/>
  <c r="K220" i="16"/>
  <c r="K221" i="16"/>
  <c r="K222" i="16"/>
  <c r="K223" i="16"/>
  <c r="K224" i="16"/>
  <c r="K225" i="16"/>
  <c r="K226" i="16"/>
  <c r="K227" i="16"/>
  <c r="K228" i="16"/>
  <c r="K229" i="16"/>
  <c r="K230" i="16"/>
  <c r="K231" i="16"/>
  <c r="K232" i="16"/>
  <c r="K233" i="16"/>
  <c r="K234" i="16"/>
  <c r="K235" i="16"/>
  <c r="K236" i="16"/>
  <c r="K237" i="16"/>
  <c r="K238" i="16"/>
  <c r="K239" i="16"/>
  <c r="K240" i="16"/>
  <c r="K241" i="16"/>
  <c r="K242" i="16"/>
  <c r="K243" i="16"/>
  <c r="K244" i="16"/>
  <c r="K245" i="16"/>
  <c r="K246" i="16"/>
  <c r="K247" i="16"/>
  <c r="K248" i="16"/>
  <c r="K249" i="16"/>
  <c r="K250" i="16"/>
  <c r="K251" i="16"/>
  <c r="K252" i="16"/>
  <c r="K253" i="16"/>
  <c r="K254" i="16"/>
  <c r="K255" i="16"/>
  <c r="K256" i="16"/>
  <c r="K257" i="16"/>
  <c r="K258" i="16"/>
  <c r="K259" i="16"/>
  <c r="K260" i="16"/>
  <c r="K261" i="16"/>
  <c r="K262" i="16"/>
  <c r="K263" i="16"/>
  <c r="K264" i="16"/>
  <c r="K265" i="16"/>
  <c r="K266" i="16"/>
  <c r="K267" i="16"/>
  <c r="K268" i="16"/>
  <c r="K269" i="16"/>
  <c r="K270" i="16"/>
  <c r="K271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85" i="16"/>
  <c r="K286" i="16"/>
  <c r="K287" i="16"/>
  <c r="K288" i="16"/>
  <c r="K289" i="16"/>
  <c r="K290" i="16"/>
  <c r="K291" i="16"/>
  <c r="K292" i="16"/>
  <c r="K293" i="16"/>
  <c r="K294" i="16"/>
  <c r="K295" i="16"/>
  <c r="K296" i="16"/>
  <c r="K297" i="16"/>
  <c r="K298" i="16"/>
  <c r="K299" i="16"/>
  <c r="K300" i="16"/>
  <c r="K301" i="16"/>
  <c r="K302" i="16"/>
  <c r="K303" i="16"/>
  <c r="K304" i="16"/>
  <c r="K305" i="16"/>
  <c r="K306" i="16"/>
  <c r="K307" i="16"/>
  <c r="K308" i="16"/>
  <c r="K309" i="16"/>
  <c r="K310" i="16"/>
  <c r="K311" i="16"/>
  <c r="K312" i="16"/>
  <c r="K313" i="16"/>
  <c r="K314" i="16"/>
  <c r="K315" i="16"/>
  <c r="K316" i="16"/>
  <c r="K317" i="16"/>
  <c r="K318" i="16"/>
  <c r="K319" i="16"/>
  <c r="K320" i="16"/>
  <c r="K321" i="16"/>
  <c r="K322" i="16"/>
  <c r="K323" i="16"/>
  <c r="K324" i="16"/>
  <c r="K325" i="16"/>
  <c r="K326" i="16"/>
  <c r="K327" i="16"/>
  <c r="K328" i="16"/>
  <c r="K329" i="16"/>
  <c r="K330" i="16"/>
  <c r="K331" i="16"/>
  <c r="K332" i="16"/>
  <c r="K333" i="16"/>
  <c r="K334" i="16"/>
  <c r="K335" i="16"/>
  <c r="K336" i="16"/>
  <c r="K337" i="16"/>
  <c r="K338" i="16"/>
  <c r="K339" i="16"/>
  <c r="K340" i="16"/>
  <c r="K341" i="16"/>
  <c r="K342" i="16"/>
  <c r="K343" i="16"/>
  <c r="K344" i="16"/>
  <c r="K345" i="16"/>
  <c r="K346" i="16"/>
  <c r="K347" i="16"/>
  <c r="K348" i="16"/>
  <c r="K349" i="16"/>
  <c r="K350" i="16"/>
  <c r="K351" i="16"/>
  <c r="K352" i="16"/>
  <c r="K353" i="16"/>
  <c r="K354" i="16"/>
  <c r="K355" i="16"/>
  <c r="K356" i="16"/>
  <c r="K357" i="16"/>
  <c r="K358" i="16"/>
  <c r="K359" i="16"/>
  <c r="K360" i="16"/>
  <c r="K361" i="16"/>
  <c r="K362" i="16"/>
  <c r="K363" i="16"/>
  <c r="K364" i="16"/>
  <c r="K365" i="16"/>
  <c r="K366" i="16"/>
  <c r="K367" i="16"/>
  <c r="K368" i="16"/>
  <c r="K369" i="16"/>
  <c r="K370" i="16"/>
  <c r="K371" i="16"/>
  <c r="K372" i="16"/>
  <c r="K373" i="16"/>
  <c r="K374" i="16"/>
  <c r="K375" i="16"/>
  <c r="K376" i="16"/>
  <c r="K377" i="16"/>
  <c r="K378" i="16"/>
  <c r="K379" i="16"/>
  <c r="K380" i="16"/>
  <c r="K381" i="16"/>
  <c r="K382" i="16"/>
  <c r="K383" i="16"/>
  <c r="K384" i="16"/>
  <c r="K385" i="16"/>
  <c r="K386" i="16"/>
  <c r="K387" i="16"/>
  <c r="K388" i="16"/>
  <c r="K389" i="16"/>
  <c r="K390" i="16"/>
  <c r="K391" i="16"/>
  <c r="K392" i="16"/>
  <c r="K393" i="16"/>
  <c r="K394" i="16"/>
  <c r="K395" i="16"/>
  <c r="K396" i="16"/>
  <c r="K397" i="16"/>
  <c r="K398" i="16"/>
  <c r="K399" i="16"/>
  <c r="K400" i="16"/>
  <c r="K401" i="16"/>
  <c r="K402" i="16"/>
  <c r="K403" i="16"/>
  <c r="K404" i="16"/>
  <c r="K405" i="16"/>
  <c r="K406" i="16"/>
  <c r="K407" i="16"/>
  <c r="K408" i="16"/>
  <c r="K409" i="16"/>
  <c r="K410" i="16"/>
  <c r="K411" i="16"/>
  <c r="K412" i="16"/>
  <c r="K413" i="16"/>
  <c r="K414" i="16"/>
  <c r="K415" i="16"/>
  <c r="K416" i="16"/>
  <c r="K417" i="16"/>
  <c r="K418" i="16"/>
  <c r="K419" i="16"/>
  <c r="K420" i="16"/>
  <c r="K421" i="16"/>
  <c r="K422" i="16"/>
  <c r="K423" i="16"/>
  <c r="K424" i="16"/>
  <c r="K425" i="16"/>
  <c r="K426" i="16"/>
  <c r="K427" i="16"/>
  <c r="K428" i="16"/>
  <c r="K429" i="16"/>
  <c r="K430" i="16"/>
  <c r="K431" i="16"/>
  <c r="K432" i="16"/>
  <c r="K433" i="16"/>
  <c r="K434" i="16"/>
  <c r="K435" i="16"/>
  <c r="K436" i="16"/>
  <c r="K437" i="16"/>
  <c r="K438" i="16"/>
  <c r="K439" i="16"/>
  <c r="K440" i="16"/>
  <c r="K441" i="16"/>
  <c r="K442" i="16"/>
  <c r="K443" i="16"/>
  <c r="K444" i="16"/>
  <c r="K445" i="16"/>
  <c r="K446" i="16"/>
  <c r="K447" i="16"/>
  <c r="K448" i="16"/>
  <c r="K449" i="16"/>
  <c r="K450" i="16"/>
  <c r="K451" i="16"/>
  <c r="K452" i="16"/>
  <c r="K453" i="16"/>
  <c r="K454" i="16"/>
  <c r="K455" i="16"/>
  <c r="K456" i="16"/>
  <c r="K457" i="16"/>
  <c r="K458" i="16"/>
  <c r="K459" i="16"/>
  <c r="K460" i="16"/>
  <c r="K461" i="16"/>
  <c r="K462" i="16"/>
  <c r="K463" i="16"/>
  <c r="K464" i="16"/>
  <c r="K465" i="16"/>
  <c r="K466" i="16"/>
  <c r="K467" i="16"/>
  <c r="K468" i="16"/>
  <c r="K469" i="16"/>
  <c r="K470" i="16"/>
  <c r="K471" i="16"/>
  <c r="K472" i="16"/>
  <c r="K473" i="16"/>
  <c r="K474" i="16"/>
  <c r="K475" i="16"/>
  <c r="K476" i="16"/>
  <c r="K477" i="16"/>
  <c r="K478" i="16"/>
  <c r="K479" i="16"/>
  <c r="K480" i="16"/>
  <c r="K481" i="16"/>
  <c r="K482" i="16"/>
  <c r="K483" i="16"/>
  <c r="K484" i="16"/>
  <c r="K485" i="16"/>
  <c r="K486" i="16"/>
  <c r="K487" i="16"/>
  <c r="K488" i="16"/>
  <c r="K489" i="16"/>
  <c r="K490" i="16"/>
  <c r="K491" i="16"/>
  <c r="K492" i="16"/>
  <c r="K493" i="16"/>
  <c r="K494" i="16"/>
  <c r="K495" i="16"/>
  <c r="K496" i="16"/>
  <c r="K497" i="16"/>
  <c r="K498" i="16"/>
  <c r="K499" i="16"/>
  <c r="K500" i="16"/>
  <c r="K501" i="16"/>
  <c r="K502" i="16"/>
  <c r="K503" i="16"/>
  <c r="K504" i="16"/>
  <c r="K505" i="16"/>
  <c r="K506" i="16"/>
  <c r="K507" i="16"/>
  <c r="K508" i="16"/>
  <c r="K509" i="16"/>
  <c r="K510" i="16"/>
  <c r="K511" i="16"/>
  <c r="K512" i="16"/>
  <c r="K513" i="16"/>
  <c r="K514" i="16"/>
  <c r="K515" i="16"/>
  <c r="K516" i="16"/>
  <c r="K517" i="16"/>
  <c r="K518" i="16"/>
  <c r="K519" i="16"/>
  <c r="K520" i="16"/>
  <c r="K521" i="16"/>
  <c r="K522" i="16"/>
  <c r="K523" i="16"/>
  <c r="K524" i="16"/>
  <c r="K525" i="16"/>
  <c r="K526" i="16"/>
  <c r="K527" i="16"/>
  <c r="K528" i="16"/>
  <c r="K529" i="16"/>
  <c r="K530" i="16"/>
  <c r="K531" i="16"/>
  <c r="K532" i="16"/>
  <c r="K533" i="16"/>
  <c r="K534" i="16"/>
  <c r="K535" i="16"/>
  <c r="K536" i="16"/>
  <c r="K537" i="16"/>
  <c r="K538" i="16"/>
  <c r="K539" i="16"/>
  <c r="K540" i="16"/>
  <c r="K541" i="16"/>
  <c r="K542" i="16"/>
  <c r="K543" i="16"/>
  <c r="K544" i="16"/>
  <c r="K545" i="16"/>
  <c r="K546" i="16"/>
  <c r="K547" i="16"/>
  <c r="K548" i="16"/>
  <c r="K549" i="16"/>
  <c r="K550" i="16"/>
  <c r="K551" i="16"/>
  <c r="K552" i="16"/>
  <c r="K553" i="16"/>
  <c r="K554" i="16"/>
  <c r="K555" i="16"/>
  <c r="K556" i="16"/>
  <c r="K557" i="16"/>
  <c r="K558" i="16"/>
  <c r="K559" i="16"/>
  <c r="K560" i="16"/>
  <c r="K561" i="16"/>
  <c r="K562" i="16"/>
  <c r="K563" i="16"/>
  <c r="K564" i="16"/>
  <c r="K565" i="16"/>
  <c r="K566" i="16"/>
  <c r="K567" i="16"/>
  <c r="K568" i="16"/>
  <c r="K569" i="16"/>
  <c r="K570" i="16"/>
  <c r="K571" i="16"/>
  <c r="K572" i="16"/>
  <c r="K573" i="16"/>
  <c r="K574" i="16"/>
  <c r="K575" i="16"/>
  <c r="K576" i="16"/>
  <c r="K577" i="16"/>
  <c r="K578" i="16"/>
  <c r="K579" i="16"/>
  <c r="K580" i="16"/>
  <c r="K581" i="16"/>
  <c r="K582" i="16"/>
  <c r="K583" i="16"/>
  <c r="K584" i="16"/>
  <c r="K585" i="16"/>
  <c r="K586" i="16"/>
  <c r="K587" i="16"/>
  <c r="K588" i="16"/>
  <c r="K589" i="16"/>
  <c r="K590" i="16"/>
  <c r="K591" i="16"/>
  <c r="K592" i="16"/>
  <c r="K593" i="16"/>
  <c r="K594" i="16"/>
  <c r="K595" i="16"/>
  <c r="K596" i="16"/>
  <c r="K597" i="16"/>
  <c r="K598" i="16"/>
  <c r="K599" i="16"/>
  <c r="K600" i="16"/>
  <c r="K601" i="16"/>
  <c r="K602" i="16"/>
  <c r="K603" i="16"/>
  <c r="K604" i="16"/>
  <c r="K605" i="16"/>
  <c r="K606" i="16"/>
  <c r="K607" i="16"/>
  <c r="K608" i="16"/>
  <c r="K609" i="16"/>
  <c r="K610" i="16"/>
  <c r="K611" i="16"/>
  <c r="K612" i="16"/>
  <c r="K613" i="16"/>
  <c r="K614" i="16"/>
  <c r="K615" i="16"/>
  <c r="K616" i="16"/>
  <c r="K617" i="16"/>
  <c r="K618" i="16"/>
  <c r="K619" i="16"/>
  <c r="K620" i="16"/>
  <c r="K621" i="16"/>
  <c r="K622" i="16"/>
  <c r="K623" i="16"/>
  <c r="K624" i="16"/>
  <c r="K625" i="16"/>
  <c r="K626" i="16"/>
  <c r="K627" i="16"/>
  <c r="K628" i="16"/>
  <c r="K629" i="16"/>
  <c r="K630" i="16"/>
  <c r="K631" i="16"/>
  <c r="K632" i="16"/>
  <c r="K633" i="16"/>
  <c r="K634" i="16"/>
  <c r="K635" i="16"/>
  <c r="K636" i="16"/>
  <c r="K637" i="16"/>
  <c r="K638" i="16"/>
  <c r="K639" i="16"/>
  <c r="K640" i="16"/>
  <c r="K641" i="16"/>
  <c r="K642" i="16"/>
  <c r="K643" i="16"/>
  <c r="K644" i="16"/>
  <c r="K645" i="16"/>
  <c r="K646" i="16"/>
  <c r="K647" i="16"/>
  <c r="K648" i="16"/>
  <c r="K649" i="16"/>
  <c r="K650" i="16"/>
  <c r="K651" i="16"/>
  <c r="K652" i="16"/>
  <c r="K653" i="16"/>
  <c r="K654" i="16"/>
  <c r="K655" i="16"/>
  <c r="K656" i="16"/>
  <c r="K657" i="16"/>
  <c r="K658" i="16"/>
  <c r="K659" i="16"/>
  <c r="K660" i="16"/>
  <c r="K661" i="16"/>
  <c r="K662" i="16"/>
  <c r="K663" i="16"/>
  <c r="K664" i="16"/>
  <c r="K665" i="16"/>
  <c r="K666" i="16"/>
  <c r="K667" i="16"/>
  <c r="K668" i="16"/>
  <c r="K669" i="16"/>
  <c r="K670" i="16"/>
  <c r="K671" i="16"/>
  <c r="K672" i="16"/>
  <c r="K673" i="16"/>
  <c r="K674" i="16"/>
  <c r="K675" i="16"/>
  <c r="K676" i="16"/>
  <c r="K677" i="16"/>
  <c r="K678" i="16"/>
  <c r="K679" i="16"/>
  <c r="K680" i="16"/>
  <c r="K681" i="16"/>
  <c r="K682" i="16"/>
  <c r="K683" i="16"/>
  <c r="K684" i="16"/>
  <c r="K685" i="16"/>
  <c r="K686" i="16"/>
  <c r="K687" i="16"/>
  <c r="K688" i="16"/>
  <c r="K689" i="16"/>
  <c r="K690" i="16"/>
  <c r="K691" i="16"/>
  <c r="K692" i="16"/>
  <c r="K693" i="16"/>
  <c r="K694" i="16"/>
  <c r="K695" i="16"/>
  <c r="K696" i="16"/>
  <c r="K697" i="16"/>
  <c r="K698" i="16"/>
  <c r="K699" i="16"/>
  <c r="K700" i="16"/>
  <c r="K701" i="16"/>
  <c r="K702" i="16"/>
  <c r="K703" i="16"/>
  <c r="K704" i="16"/>
  <c r="K705" i="16"/>
  <c r="K706" i="16"/>
  <c r="K707" i="16"/>
  <c r="K708" i="16"/>
  <c r="K709" i="16"/>
  <c r="K710" i="16"/>
  <c r="K711" i="16"/>
  <c r="K712" i="16"/>
  <c r="K713" i="16"/>
  <c r="K714" i="16"/>
  <c r="K715" i="16"/>
  <c r="K716" i="16"/>
  <c r="K717" i="16"/>
  <c r="K718" i="16"/>
  <c r="K719" i="16"/>
  <c r="K720" i="16"/>
  <c r="K721" i="16"/>
  <c r="K722" i="16"/>
  <c r="K723" i="16"/>
  <c r="K724" i="16"/>
  <c r="K725" i="16"/>
  <c r="K726" i="16"/>
  <c r="K727" i="16"/>
  <c r="K728" i="16"/>
  <c r="K729" i="16"/>
  <c r="K730" i="16"/>
  <c r="K731" i="16"/>
  <c r="K732" i="16"/>
  <c r="K733" i="16"/>
  <c r="K734" i="16"/>
  <c r="K735" i="16"/>
  <c r="K736" i="16"/>
  <c r="K737" i="16"/>
  <c r="K738" i="16"/>
  <c r="K739" i="16"/>
  <c r="K740" i="16"/>
  <c r="K741" i="16"/>
  <c r="K742" i="16"/>
  <c r="K743" i="16"/>
  <c r="K744" i="16"/>
  <c r="K745" i="16"/>
  <c r="K746" i="16"/>
  <c r="K747" i="16"/>
  <c r="K748" i="16"/>
  <c r="K749" i="16"/>
  <c r="K750" i="16"/>
  <c r="K751" i="16"/>
  <c r="K752" i="16"/>
  <c r="K753" i="16"/>
  <c r="K754" i="16"/>
  <c r="K755" i="16"/>
  <c r="K756" i="16"/>
  <c r="K757" i="16"/>
  <c r="K758" i="16"/>
  <c r="K759" i="16"/>
  <c r="K760" i="16"/>
  <c r="K761" i="16"/>
  <c r="K762" i="16"/>
  <c r="K763" i="16"/>
  <c r="K764" i="16"/>
  <c r="K765" i="16"/>
  <c r="K766" i="16"/>
  <c r="K767" i="16"/>
  <c r="K768" i="16"/>
  <c r="K769" i="16"/>
  <c r="K770" i="16"/>
  <c r="K771" i="16"/>
  <c r="K772" i="16"/>
  <c r="K773" i="16"/>
  <c r="K774" i="16"/>
  <c r="K775" i="16"/>
  <c r="K776" i="16"/>
  <c r="K777" i="16"/>
  <c r="K778" i="16"/>
  <c r="K779" i="16"/>
  <c r="K780" i="16"/>
  <c r="K781" i="16"/>
  <c r="K782" i="16"/>
  <c r="K783" i="16"/>
  <c r="K784" i="16"/>
  <c r="K785" i="16"/>
  <c r="K786" i="16"/>
  <c r="K787" i="16"/>
  <c r="K788" i="16"/>
  <c r="K789" i="16"/>
  <c r="K790" i="16"/>
  <c r="K791" i="16"/>
  <c r="K792" i="16"/>
  <c r="K793" i="16"/>
  <c r="K794" i="16"/>
  <c r="K795" i="16"/>
  <c r="K796" i="16"/>
  <c r="K797" i="16"/>
  <c r="K798" i="16"/>
  <c r="K799" i="16"/>
  <c r="K800" i="16"/>
  <c r="K801" i="16"/>
  <c r="K802" i="16"/>
  <c r="K803" i="16"/>
  <c r="K804" i="16"/>
  <c r="K805" i="16"/>
  <c r="K806" i="16"/>
  <c r="K807" i="16"/>
  <c r="K808" i="16"/>
  <c r="K809" i="16"/>
  <c r="K810" i="16"/>
  <c r="K812" i="16"/>
  <c r="K813" i="16"/>
  <c r="K814" i="16"/>
  <c r="K815" i="16"/>
  <c r="K816" i="16"/>
  <c r="K817" i="16"/>
  <c r="K818" i="16"/>
  <c r="K819" i="16"/>
  <c r="K820" i="16"/>
  <c r="K821" i="16"/>
  <c r="K822" i="16"/>
  <c r="K823" i="16"/>
  <c r="K824" i="16"/>
  <c r="K825" i="16"/>
  <c r="K826" i="16"/>
  <c r="K827" i="16"/>
  <c r="K828" i="16"/>
  <c r="K829" i="16"/>
  <c r="K830" i="16"/>
  <c r="K831" i="16"/>
  <c r="K832" i="16"/>
  <c r="K833" i="16"/>
  <c r="K834" i="16"/>
  <c r="K835" i="16"/>
  <c r="K836" i="16"/>
  <c r="K837" i="16"/>
  <c r="K838" i="16"/>
  <c r="K839" i="16"/>
  <c r="K840" i="16"/>
  <c r="K841" i="16"/>
  <c r="K842" i="16"/>
  <c r="K843" i="16"/>
  <c r="K844" i="16"/>
  <c r="K845" i="16"/>
  <c r="K846" i="16"/>
  <c r="K847" i="16"/>
  <c r="K848" i="16"/>
  <c r="K849" i="16"/>
  <c r="K850" i="16"/>
  <c r="K851" i="16"/>
  <c r="K852" i="16"/>
  <c r="K853" i="16"/>
  <c r="K854" i="16"/>
  <c r="K855" i="16"/>
  <c r="K856" i="16"/>
  <c r="K857" i="16"/>
  <c r="K858" i="16"/>
  <c r="K859" i="16"/>
  <c r="K860" i="16"/>
  <c r="K861" i="16"/>
  <c r="K862" i="16"/>
  <c r="K863" i="16"/>
  <c r="K864" i="16"/>
  <c r="K865" i="16"/>
  <c r="K866" i="16"/>
  <c r="K867" i="16"/>
  <c r="K868" i="16"/>
  <c r="K869" i="16"/>
  <c r="K870" i="16"/>
  <c r="K871" i="16"/>
  <c r="K872" i="16"/>
  <c r="K873" i="16"/>
  <c r="K874" i="16"/>
  <c r="K875" i="16"/>
  <c r="K876" i="16"/>
  <c r="K877" i="16"/>
  <c r="K878" i="16"/>
  <c r="K879" i="16"/>
  <c r="K880" i="16"/>
  <c r="K881" i="16"/>
  <c r="K882" i="16"/>
  <c r="K883" i="16"/>
  <c r="K884" i="16"/>
  <c r="K885" i="16"/>
  <c r="K886" i="16"/>
  <c r="K887" i="16"/>
  <c r="K888" i="16"/>
  <c r="K889" i="16"/>
  <c r="K890" i="16"/>
  <c r="K891" i="16"/>
  <c r="K892" i="16"/>
  <c r="K893" i="16"/>
  <c r="K894" i="16"/>
  <c r="K895" i="16"/>
  <c r="K896" i="16"/>
  <c r="K897" i="16"/>
  <c r="K898" i="16"/>
  <c r="K899" i="16"/>
  <c r="K900" i="16"/>
  <c r="K901" i="16"/>
  <c r="K902" i="16"/>
  <c r="K903" i="16"/>
  <c r="K904" i="16"/>
  <c r="K905" i="16"/>
  <c r="K906" i="16"/>
  <c r="K907" i="16"/>
  <c r="K908" i="16"/>
  <c r="K909" i="16"/>
  <c r="K910" i="16"/>
  <c r="K911" i="16"/>
  <c r="K912" i="16"/>
  <c r="K913" i="16"/>
  <c r="K914" i="16"/>
  <c r="K915" i="16"/>
  <c r="K916" i="16"/>
  <c r="K917" i="16"/>
  <c r="K918" i="16"/>
  <c r="K919" i="16"/>
  <c r="K920" i="16"/>
  <c r="K921" i="16"/>
  <c r="K922" i="16"/>
  <c r="K923" i="16"/>
  <c r="K924" i="16"/>
  <c r="K925" i="16"/>
  <c r="K926" i="16"/>
  <c r="K927" i="16"/>
  <c r="K928" i="16"/>
  <c r="K929" i="16"/>
  <c r="K930" i="16"/>
  <c r="K931" i="16"/>
  <c r="K932" i="16"/>
  <c r="K933" i="16"/>
  <c r="K934" i="16"/>
  <c r="K935" i="16"/>
  <c r="K936" i="16"/>
  <c r="K937" i="16"/>
  <c r="K938" i="16"/>
  <c r="K939" i="16"/>
  <c r="K940" i="16"/>
  <c r="K941" i="16"/>
  <c r="K942" i="16"/>
  <c r="K943" i="16"/>
  <c r="K944" i="16"/>
  <c r="K945" i="16"/>
  <c r="K946" i="16"/>
  <c r="K947" i="16"/>
  <c r="K948" i="16"/>
  <c r="K949" i="16"/>
  <c r="K950" i="16"/>
  <c r="K951" i="16"/>
  <c r="K952" i="16"/>
  <c r="K953" i="16"/>
  <c r="K954" i="16"/>
  <c r="K955" i="16"/>
  <c r="K956" i="16"/>
  <c r="K957" i="16"/>
  <c r="K958" i="16"/>
  <c r="K959" i="16"/>
  <c r="K960" i="16"/>
  <c r="K961" i="16"/>
  <c r="K962" i="16"/>
  <c r="K963" i="16"/>
  <c r="K964" i="16"/>
  <c r="K965" i="16"/>
  <c r="K966" i="16"/>
  <c r="K967" i="16"/>
  <c r="K968" i="16"/>
  <c r="K969" i="16"/>
  <c r="K970" i="16"/>
  <c r="K971" i="16"/>
  <c r="K972" i="16"/>
  <c r="K973" i="16"/>
  <c r="K974" i="16"/>
  <c r="K975" i="16"/>
  <c r="K976" i="16"/>
  <c r="K977" i="16"/>
  <c r="K978" i="16"/>
  <c r="K979" i="16"/>
  <c r="K980" i="16"/>
  <c r="K981" i="16"/>
  <c r="K982" i="16"/>
  <c r="K983" i="16"/>
  <c r="K984" i="16"/>
  <c r="K985" i="16"/>
  <c r="K986" i="16"/>
  <c r="K987" i="16"/>
  <c r="K988" i="16"/>
  <c r="K989" i="16"/>
  <c r="K990" i="16"/>
  <c r="K991" i="16"/>
  <c r="K992" i="16"/>
  <c r="K993" i="16"/>
  <c r="K994" i="16"/>
  <c r="K995" i="16"/>
  <c r="K996" i="16"/>
  <c r="K997" i="16"/>
  <c r="K998" i="16"/>
  <c r="K999" i="16"/>
  <c r="K1000" i="16"/>
  <c r="K1001" i="16"/>
  <c r="K1002" i="16"/>
  <c r="K1003" i="16"/>
  <c r="K1004" i="16"/>
  <c r="K1005" i="16"/>
  <c r="K1006" i="16"/>
  <c r="K1007" i="16"/>
  <c r="K1008" i="16"/>
  <c r="K1009" i="16"/>
  <c r="K1010" i="16"/>
  <c r="K1011" i="16"/>
  <c r="K1012" i="16"/>
  <c r="K1013" i="16"/>
  <c r="K1014" i="16"/>
  <c r="K1015" i="16"/>
  <c r="K1016" i="16"/>
  <c r="K1017" i="16"/>
  <c r="K1018" i="16"/>
  <c r="K1019" i="16"/>
  <c r="K1020" i="16"/>
  <c r="K1021" i="16"/>
  <c r="K1022" i="16"/>
  <c r="K1023" i="16"/>
  <c r="K1024" i="16"/>
  <c r="K1025" i="16"/>
  <c r="K1026" i="16"/>
  <c r="K1027" i="16"/>
  <c r="K1028" i="16"/>
  <c r="K1029" i="16"/>
  <c r="K1030" i="16"/>
  <c r="K1031" i="16"/>
  <c r="K1032" i="16"/>
  <c r="K1033" i="16"/>
  <c r="K1034" i="16"/>
  <c r="K1035" i="16"/>
  <c r="K1036" i="16"/>
  <c r="K1037" i="16"/>
  <c r="K1038" i="16"/>
  <c r="K1039" i="16"/>
  <c r="K1040" i="16"/>
  <c r="K1041" i="16"/>
  <c r="K1042" i="16"/>
  <c r="K1043" i="16"/>
  <c r="K1044" i="16"/>
  <c r="K1045" i="16"/>
  <c r="K1046" i="16"/>
  <c r="K1047" i="16"/>
  <c r="K1048" i="16"/>
  <c r="K1049" i="16"/>
  <c r="K1050" i="16"/>
  <c r="K1051" i="16"/>
  <c r="K1052" i="16"/>
  <c r="K1053" i="16"/>
  <c r="K1054" i="16"/>
  <c r="K1055" i="16"/>
  <c r="K1056" i="16"/>
  <c r="K1057" i="16"/>
  <c r="K1058" i="16"/>
  <c r="K1059" i="16"/>
  <c r="K1060" i="16"/>
  <c r="K1061" i="16"/>
  <c r="K1062" i="16"/>
  <c r="K1063" i="16"/>
  <c r="K1064" i="16"/>
  <c r="K1065" i="16"/>
  <c r="K1066" i="16"/>
  <c r="K1067" i="16"/>
  <c r="K1068" i="16"/>
  <c r="K1069" i="16"/>
  <c r="K1070" i="16"/>
  <c r="K1071" i="16"/>
  <c r="K1072" i="16"/>
  <c r="K1073" i="16"/>
  <c r="K1074" i="16"/>
  <c r="K1075" i="16"/>
  <c r="K1076" i="16"/>
  <c r="K1077" i="16"/>
  <c r="K1078" i="16"/>
  <c r="K1079" i="16"/>
  <c r="K1080" i="16"/>
  <c r="K1081" i="16"/>
  <c r="K1082" i="16"/>
  <c r="K1083" i="16"/>
  <c r="K1084" i="16"/>
  <c r="K1085" i="16"/>
  <c r="K1086" i="16"/>
  <c r="K1087" i="16"/>
  <c r="K1088" i="16"/>
  <c r="K1089" i="16"/>
  <c r="K1090" i="16"/>
  <c r="K1091" i="16"/>
  <c r="K1092" i="16"/>
  <c r="K1093" i="16"/>
  <c r="K1094" i="16"/>
  <c r="K1095" i="16"/>
  <c r="K1096" i="16"/>
  <c r="K1097" i="16"/>
  <c r="K1098" i="16"/>
  <c r="K1099" i="16"/>
  <c r="K1100" i="16"/>
  <c r="K1101" i="16"/>
  <c r="K1102" i="16"/>
  <c r="K1103" i="16"/>
  <c r="K1104" i="16"/>
  <c r="K1105" i="16"/>
  <c r="K1106" i="16"/>
  <c r="K1107" i="16"/>
  <c r="K1108" i="16"/>
  <c r="K1109" i="16"/>
  <c r="K1110" i="16"/>
  <c r="K1111" i="16"/>
  <c r="K1112" i="16"/>
  <c r="K1113" i="16"/>
  <c r="K1114" i="16"/>
  <c r="K1115" i="16"/>
  <c r="K1116" i="16"/>
  <c r="K1117" i="16"/>
  <c r="K1118" i="16"/>
  <c r="K1119" i="16"/>
  <c r="K1120" i="16"/>
  <c r="K1121" i="16"/>
  <c r="K1122" i="16"/>
  <c r="K1123" i="16"/>
  <c r="K1124" i="16"/>
  <c r="K1125" i="16"/>
  <c r="K1126" i="16"/>
  <c r="K1127" i="16"/>
  <c r="K1128" i="16"/>
  <c r="K1129" i="16"/>
  <c r="K1130" i="16"/>
  <c r="K1131" i="16"/>
  <c r="K1132" i="16"/>
  <c r="K1133" i="16"/>
  <c r="K1134" i="16"/>
  <c r="K1135" i="16"/>
  <c r="K1136" i="16"/>
  <c r="K1137" i="16"/>
  <c r="K1138" i="16"/>
  <c r="K1139" i="16"/>
  <c r="K1140" i="16"/>
  <c r="K1141" i="16"/>
  <c r="K1142" i="16"/>
  <c r="K1143" i="16"/>
  <c r="K1144" i="16"/>
  <c r="K1145" i="16"/>
  <c r="K1146" i="16"/>
  <c r="K1147" i="16"/>
  <c r="K1148" i="16"/>
  <c r="K1149" i="16"/>
  <c r="K1150" i="16"/>
  <c r="K1151" i="16"/>
  <c r="K1152" i="16"/>
  <c r="K1153" i="16"/>
  <c r="K1154" i="16"/>
  <c r="K1155" i="16"/>
  <c r="K1156" i="16"/>
  <c r="K1157" i="16"/>
  <c r="K1158" i="16"/>
  <c r="K1159" i="16"/>
  <c r="K1160" i="16"/>
  <c r="K1161" i="16"/>
  <c r="K1162" i="16"/>
  <c r="K1163" i="16"/>
  <c r="K1164" i="16"/>
  <c r="K1165" i="16"/>
  <c r="K1166" i="16"/>
  <c r="K1167" i="16"/>
  <c r="K1168" i="16"/>
  <c r="K1169" i="16"/>
  <c r="K1170" i="16"/>
  <c r="K1171" i="16"/>
  <c r="K1172" i="16"/>
  <c r="K1173" i="16"/>
  <c r="K1174" i="16"/>
  <c r="K1175" i="16"/>
  <c r="K1176" i="16"/>
  <c r="K1177" i="16"/>
  <c r="K1178" i="16"/>
  <c r="K1179" i="16"/>
  <c r="K1180" i="16"/>
  <c r="K1181" i="16"/>
  <c r="K1182" i="16"/>
  <c r="K1183" i="16"/>
  <c r="K1184" i="16"/>
  <c r="K1185" i="16"/>
  <c r="K1186" i="16"/>
  <c r="K1187" i="16"/>
  <c r="K1188" i="16"/>
  <c r="K1189" i="16"/>
  <c r="K1190" i="16"/>
  <c r="K1191" i="16"/>
  <c r="K1192" i="16"/>
  <c r="K1193" i="16"/>
  <c r="K1194" i="16"/>
  <c r="K1195" i="16"/>
  <c r="K1196" i="16"/>
  <c r="K1197" i="16"/>
  <c r="K1198" i="16"/>
  <c r="K1199" i="16"/>
  <c r="K1200" i="16"/>
  <c r="K1201" i="16"/>
  <c r="K1202" i="16"/>
  <c r="K1203" i="16"/>
  <c r="K1204" i="16"/>
  <c r="K1205" i="16"/>
  <c r="K1206" i="16"/>
  <c r="K1207" i="16"/>
  <c r="K1208" i="16"/>
  <c r="K1209" i="16"/>
  <c r="K1210" i="16"/>
  <c r="K1211" i="16"/>
  <c r="K1212" i="16"/>
  <c r="K1213" i="16"/>
  <c r="K1214" i="16"/>
  <c r="K1215" i="16"/>
  <c r="K1216" i="16"/>
  <c r="K1217" i="16"/>
  <c r="K1218" i="16"/>
  <c r="K1219" i="16"/>
  <c r="K1220" i="16"/>
  <c r="K1221" i="16"/>
  <c r="K1222" i="16"/>
  <c r="K1223" i="16"/>
  <c r="K1224" i="16"/>
  <c r="K1225" i="16"/>
  <c r="K1226" i="16"/>
  <c r="K1227" i="16"/>
  <c r="K1228" i="16"/>
  <c r="K1229" i="16"/>
  <c r="K1230" i="16"/>
  <c r="K1231" i="16"/>
  <c r="K1232" i="16"/>
  <c r="K1233" i="16"/>
  <c r="K1234" i="16"/>
  <c r="K1235" i="16"/>
  <c r="K1236" i="16"/>
  <c r="K1237" i="16"/>
  <c r="K1238" i="16"/>
  <c r="K1239" i="16"/>
  <c r="K1240" i="16"/>
  <c r="K1241" i="16"/>
  <c r="K1242" i="16"/>
  <c r="K1243" i="16"/>
  <c r="K1244" i="16"/>
  <c r="K1245" i="16"/>
  <c r="K1246" i="16"/>
  <c r="K1247" i="16"/>
  <c r="K1248" i="16"/>
  <c r="K1249" i="16"/>
  <c r="K1250" i="16"/>
  <c r="K1251" i="16"/>
  <c r="K1252" i="16"/>
  <c r="K1253" i="16"/>
  <c r="K1254" i="16"/>
  <c r="K1255" i="16"/>
  <c r="K1256" i="16"/>
  <c r="K1257" i="16"/>
  <c r="K1258" i="16"/>
  <c r="K1259" i="16"/>
  <c r="K1260" i="16"/>
  <c r="K1261" i="16"/>
  <c r="K1262" i="16"/>
  <c r="K1263" i="16"/>
  <c r="K1264" i="16"/>
  <c r="K1265" i="16"/>
  <c r="K1266" i="16"/>
  <c r="K1267" i="16"/>
  <c r="K1268" i="16"/>
  <c r="K1269" i="16"/>
  <c r="K1270" i="16"/>
  <c r="K1271" i="16"/>
  <c r="K1272" i="16"/>
  <c r="K1273" i="16"/>
  <c r="K1274" i="16"/>
  <c r="K1275" i="16"/>
  <c r="K1276" i="16"/>
  <c r="K1277" i="16"/>
  <c r="K1278" i="16"/>
  <c r="K1279" i="16"/>
  <c r="K1280" i="16"/>
  <c r="K1281" i="16"/>
  <c r="K1282" i="16"/>
  <c r="K1283" i="16"/>
  <c r="K1284" i="16"/>
  <c r="K1285" i="16"/>
  <c r="K1286" i="16"/>
  <c r="K1287" i="16"/>
  <c r="K1288" i="16"/>
  <c r="K1289" i="16"/>
  <c r="K1290" i="16"/>
  <c r="K1291" i="16"/>
  <c r="K1292" i="16"/>
  <c r="K1293" i="16"/>
  <c r="K1294" i="16"/>
  <c r="K1295" i="16"/>
  <c r="K1296" i="16"/>
  <c r="K1297" i="16"/>
  <c r="K1298" i="16"/>
  <c r="K1299" i="16"/>
  <c r="K1300" i="16"/>
  <c r="K1301" i="16"/>
  <c r="K1302" i="16"/>
  <c r="K1303" i="16"/>
  <c r="K1304" i="16"/>
  <c r="K1305" i="16"/>
  <c r="K1306" i="16"/>
  <c r="K1307" i="16"/>
  <c r="K1308" i="16"/>
  <c r="K1309" i="16"/>
  <c r="K1310" i="16"/>
  <c r="K1311" i="16"/>
  <c r="K1312" i="16"/>
  <c r="K1313" i="16"/>
  <c r="K1314" i="16"/>
  <c r="K1315" i="16"/>
  <c r="K1316" i="16"/>
  <c r="K1317" i="16"/>
  <c r="K1318" i="16"/>
  <c r="K1319" i="16"/>
  <c r="K1320" i="16"/>
  <c r="K1321" i="16"/>
  <c r="K1322" i="16"/>
  <c r="K1323" i="16"/>
  <c r="K1324" i="16"/>
  <c r="K1325" i="16"/>
  <c r="K1326" i="16"/>
  <c r="K1327" i="16"/>
  <c r="K1328" i="16"/>
  <c r="K1329" i="16"/>
  <c r="K1330" i="16"/>
  <c r="K1331" i="16"/>
  <c r="K1332" i="16"/>
  <c r="K1333" i="16"/>
  <c r="K1334" i="16"/>
  <c r="K1335" i="16"/>
  <c r="K1336" i="16"/>
  <c r="K1337" i="16"/>
  <c r="K1338" i="16"/>
  <c r="K1339" i="16"/>
  <c r="K1340" i="16"/>
  <c r="K1341" i="16"/>
  <c r="K1342" i="16"/>
  <c r="K1343" i="16"/>
  <c r="K1344" i="16"/>
  <c r="K1345" i="16"/>
  <c r="K1346" i="16"/>
  <c r="K1347" i="16"/>
  <c r="K1348" i="16"/>
  <c r="K1349" i="16"/>
  <c r="K1350" i="16"/>
  <c r="K1351" i="16"/>
  <c r="K1352" i="16"/>
  <c r="K1353" i="16"/>
  <c r="K1354" i="16"/>
  <c r="K1355" i="16"/>
  <c r="K1356" i="16"/>
  <c r="K1357" i="16"/>
  <c r="K1358" i="16"/>
  <c r="K1359" i="16"/>
  <c r="K1360" i="16"/>
  <c r="K1361" i="16"/>
  <c r="K1362" i="16"/>
  <c r="K1363" i="16"/>
  <c r="K1364" i="16"/>
  <c r="K1365" i="16"/>
  <c r="K1366" i="16"/>
  <c r="K1367" i="16"/>
  <c r="K1368" i="16"/>
  <c r="K1369" i="16"/>
  <c r="K1370" i="16"/>
  <c r="K1371" i="16"/>
  <c r="K1372" i="16"/>
  <c r="K1373" i="16"/>
  <c r="K1374" i="16"/>
  <c r="K1375" i="16"/>
  <c r="K1376" i="16"/>
  <c r="K1377" i="16"/>
  <c r="K1378" i="16"/>
  <c r="K1379" i="16"/>
  <c r="K1380" i="16"/>
  <c r="K1381" i="16"/>
  <c r="K1382" i="16"/>
  <c r="K1383" i="16"/>
  <c r="K1384" i="16"/>
  <c r="K1385" i="16"/>
  <c r="K1386" i="16"/>
  <c r="K1387" i="16"/>
  <c r="K1388" i="16"/>
  <c r="K1389" i="16"/>
  <c r="K1390" i="16"/>
  <c r="K1391" i="16"/>
  <c r="K1392" i="16"/>
  <c r="K1393" i="16"/>
  <c r="K1394" i="16"/>
  <c r="K1395" i="16"/>
  <c r="K1396" i="16"/>
  <c r="K1397" i="16"/>
  <c r="K1398" i="16"/>
  <c r="K1399" i="16"/>
  <c r="K1400" i="16"/>
  <c r="K1401" i="16"/>
  <c r="K1402" i="16"/>
  <c r="K1403" i="16"/>
  <c r="K1404" i="16"/>
  <c r="K1405" i="16"/>
  <c r="K1406" i="16"/>
  <c r="K1407" i="16"/>
  <c r="K1408" i="16"/>
  <c r="K1409" i="16"/>
  <c r="K1410" i="16"/>
  <c r="K1411" i="16"/>
  <c r="K1412" i="16"/>
  <c r="K1413" i="16"/>
  <c r="K1414" i="16"/>
  <c r="K1415" i="16"/>
  <c r="K1416" i="16"/>
  <c r="K1417" i="16"/>
  <c r="K1418" i="16"/>
  <c r="K1419" i="16"/>
  <c r="K1420" i="16"/>
  <c r="K1421" i="16"/>
  <c r="K1422" i="16"/>
  <c r="K1423" i="16"/>
  <c r="K1424" i="16"/>
  <c r="K1425" i="16"/>
  <c r="K1426" i="16"/>
  <c r="K1427" i="16"/>
  <c r="K1428" i="16"/>
  <c r="K1429" i="16"/>
  <c r="K1430" i="16"/>
  <c r="K1431" i="16"/>
  <c r="K1432" i="16"/>
  <c r="K1433" i="16"/>
  <c r="K1434" i="16"/>
  <c r="K1435" i="16"/>
  <c r="K1436" i="16"/>
  <c r="K1437" i="16"/>
  <c r="K1438" i="16"/>
  <c r="K1439" i="16"/>
  <c r="K1440" i="16"/>
  <c r="K1441" i="16"/>
  <c r="K1442" i="16"/>
  <c r="K1443" i="16"/>
  <c r="K1444" i="16"/>
  <c r="K1445" i="16"/>
  <c r="K1446" i="16"/>
  <c r="K1447" i="16"/>
  <c r="K1448" i="16"/>
  <c r="K1449" i="16"/>
  <c r="K1450" i="16"/>
  <c r="K1451" i="16"/>
  <c r="K1452" i="16"/>
  <c r="K1453" i="16"/>
  <c r="K1454" i="16"/>
  <c r="K1455" i="16"/>
  <c r="K1456" i="16"/>
  <c r="K1457" i="16"/>
  <c r="K1458" i="16"/>
  <c r="K1459" i="16"/>
  <c r="K1460" i="16"/>
  <c r="K1461" i="16"/>
  <c r="K1462" i="16"/>
  <c r="K1463" i="16"/>
  <c r="K1464" i="16"/>
  <c r="K1465" i="16"/>
  <c r="K1466" i="16"/>
  <c r="K1467" i="16"/>
  <c r="K1468" i="16"/>
  <c r="K1469" i="16"/>
  <c r="K1470" i="16"/>
  <c r="K1471" i="16"/>
  <c r="K1472" i="16"/>
  <c r="K1473" i="16"/>
  <c r="K1474" i="16"/>
  <c r="K1475" i="16"/>
  <c r="K1476" i="16"/>
  <c r="K1477" i="16"/>
  <c r="K1478" i="16"/>
  <c r="K1479" i="16"/>
  <c r="K1480" i="16"/>
  <c r="K1481" i="16"/>
  <c r="K1482" i="16"/>
  <c r="K1483" i="16"/>
  <c r="K1484" i="16"/>
  <c r="K1485" i="16"/>
  <c r="K1486" i="16"/>
  <c r="K1487" i="16"/>
  <c r="K1488" i="16"/>
  <c r="K1489" i="16"/>
  <c r="K1490" i="16"/>
  <c r="K1491" i="16"/>
  <c r="K1492" i="16"/>
  <c r="K1493" i="16"/>
  <c r="K1494" i="16"/>
  <c r="K1495" i="16"/>
  <c r="K1496" i="16"/>
  <c r="K1497" i="16"/>
  <c r="K1498" i="16"/>
  <c r="K1499" i="16"/>
  <c r="K1500" i="16"/>
  <c r="K1501" i="16"/>
  <c r="K1502" i="16"/>
  <c r="K1503" i="16"/>
  <c r="K1504" i="16"/>
  <c r="K1505" i="16"/>
  <c r="K1506" i="16"/>
  <c r="K1507" i="16"/>
  <c r="K1508" i="16"/>
  <c r="K1509" i="16"/>
  <c r="K1510" i="16"/>
  <c r="K1511" i="16"/>
  <c r="K1512" i="16"/>
  <c r="K1513" i="16"/>
  <c r="K1514" i="16"/>
  <c r="K1515" i="16"/>
  <c r="K1516" i="16"/>
  <c r="K1517" i="16"/>
  <c r="K1518" i="16"/>
  <c r="K1519" i="16"/>
  <c r="K1520" i="16"/>
  <c r="K1521" i="16"/>
  <c r="K1522" i="16"/>
  <c r="K1523" i="16"/>
  <c r="K1524" i="16"/>
  <c r="K1525" i="16"/>
  <c r="K1526" i="16"/>
  <c r="K1527" i="16"/>
  <c r="K7" i="16"/>
  <c r="K8" i="16"/>
  <c r="K9" i="16"/>
  <c r="K10" i="16"/>
  <c r="K11" i="16"/>
  <c r="K12" i="16"/>
  <c r="K13" i="16"/>
  <c r="K14" i="16"/>
  <c r="K6" i="16"/>
  <c r="M17" i="16" l="1"/>
  <c r="M32" i="16"/>
  <c r="M28" i="16"/>
  <c r="M26" i="16"/>
  <c r="M24" i="16"/>
  <c r="M22" i="16"/>
  <c r="M20" i="16"/>
  <c r="M18" i="16"/>
  <c r="M16" i="16"/>
  <c r="M14" i="16"/>
  <c r="M12" i="16"/>
  <c r="M10" i="16"/>
  <c r="M8" i="16"/>
  <c r="M33" i="16"/>
  <c r="M31" i="16"/>
  <c r="M29" i="16"/>
  <c r="M25" i="16"/>
  <c r="M21" i="16"/>
  <c r="M13" i="16"/>
  <c r="M9" i="16"/>
  <c r="AE170" i="12"/>
  <c r="AC170" i="12"/>
  <c r="P1527" i="16"/>
  <c r="P1525" i="16"/>
  <c r="P1523" i="16"/>
  <c r="P1521" i="16"/>
  <c r="P1519" i="16"/>
  <c r="P1517" i="16"/>
  <c r="P1515" i="16"/>
  <c r="P1513" i="16"/>
  <c r="P1511" i="16"/>
  <c r="P1509" i="16"/>
  <c r="P1507" i="16"/>
  <c r="P1505" i="16"/>
  <c r="P1503" i="16"/>
  <c r="P1501" i="16"/>
  <c r="P1499" i="16"/>
  <c r="P1497" i="16"/>
  <c r="P1495" i="16"/>
  <c r="P1493" i="16"/>
  <c r="P1491" i="16"/>
  <c r="P1489" i="16"/>
  <c r="P1487" i="16"/>
  <c r="P1485" i="16"/>
  <c r="P1483" i="16"/>
  <c r="P1481" i="16"/>
  <c r="P1479" i="16"/>
  <c r="P1477" i="16"/>
  <c r="P1475" i="16"/>
  <c r="P1473" i="16"/>
  <c r="P1471" i="16"/>
  <c r="P1469" i="16"/>
  <c r="P1467" i="16"/>
  <c r="P1465" i="16"/>
  <c r="P1463" i="16"/>
  <c r="P1461" i="16"/>
  <c r="P1459" i="16"/>
  <c r="P1457" i="16"/>
  <c r="P1455" i="16"/>
  <c r="P1453" i="16"/>
  <c r="P1451" i="16"/>
  <c r="P1449" i="16"/>
  <c r="P1447" i="16"/>
  <c r="P1445" i="16"/>
  <c r="P1443" i="16"/>
  <c r="P1441" i="16"/>
  <c r="P1439" i="16"/>
  <c r="P1437" i="16"/>
  <c r="P1435" i="16"/>
  <c r="P1433" i="16"/>
  <c r="P1431" i="16"/>
  <c r="P1429" i="16"/>
  <c r="P1427" i="16"/>
  <c r="P1425" i="16"/>
  <c r="P1423" i="16"/>
  <c r="P1421" i="16"/>
  <c r="P1419" i="16"/>
  <c r="P1417" i="16"/>
  <c r="P1415" i="16"/>
  <c r="P1413" i="16"/>
  <c r="P1411" i="16"/>
  <c r="P1409" i="16"/>
  <c r="P1407" i="16"/>
  <c r="P1405" i="16"/>
  <c r="P1403" i="16"/>
  <c r="P1401" i="16"/>
  <c r="P1399" i="16"/>
  <c r="P1397" i="16"/>
  <c r="P1395" i="16"/>
  <c r="P1393" i="16"/>
  <c r="P1391" i="16"/>
  <c r="P1389" i="16"/>
  <c r="P1387" i="16"/>
  <c r="P1385" i="16"/>
  <c r="P1383" i="16"/>
  <c r="P1381" i="16"/>
  <c r="P1379" i="16"/>
  <c r="P1377" i="16"/>
  <c r="P1375" i="16"/>
  <c r="P1373" i="16"/>
  <c r="P1371" i="16"/>
  <c r="P1369" i="16"/>
  <c r="P1367" i="16"/>
  <c r="P1365" i="16"/>
  <c r="P1363" i="16"/>
  <c r="P1361" i="16"/>
  <c r="P1359" i="16"/>
  <c r="P1357" i="16"/>
  <c r="P1355" i="16"/>
  <c r="P1353" i="16"/>
  <c r="P1351" i="16"/>
  <c r="P1349" i="16"/>
  <c r="P1347" i="16"/>
  <c r="P1345" i="16"/>
  <c r="P1343" i="16"/>
  <c r="P1341" i="16"/>
  <c r="P1339" i="16"/>
  <c r="P1337" i="16"/>
  <c r="P1335" i="16"/>
  <c r="P1333" i="16"/>
  <c r="P1331" i="16"/>
  <c r="P1329" i="16"/>
  <c r="P1327" i="16"/>
  <c r="P1325" i="16"/>
  <c r="P1323" i="16"/>
  <c r="P1321" i="16"/>
  <c r="P1319" i="16"/>
  <c r="P1317" i="16"/>
  <c r="P1315" i="16"/>
  <c r="P1313" i="16"/>
  <c r="P1311" i="16"/>
  <c r="P1309" i="16"/>
  <c r="P1307" i="16"/>
  <c r="P1305" i="16"/>
  <c r="P1303" i="16"/>
  <c r="P1301" i="16"/>
  <c r="P1299" i="16"/>
  <c r="P1297" i="16"/>
  <c r="P1295" i="16"/>
  <c r="P1293" i="16"/>
  <c r="P1291" i="16"/>
  <c r="P1289" i="16"/>
  <c r="P1287" i="16"/>
  <c r="P1285" i="16"/>
  <c r="P1283" i="16"/>
  <c r="P1281" i="16"/>
  <c r="P1279" i="16"/>
  <c r="P1277" i="16"/>
  <c r="P1275" i="16"/>
  <c r="P1273" i="16"/>
  <c r="P1271" i="16"/>
  <c r="P1269" i="16"/>
  <c r="P1267" i="16"/>
  <c r="P1265" i="16"/>
  <c r="P1263" i="16"/>
  <c r="P1261" i="16"/>
  <c r="P1259" i="16"/>
  <c r="P1257" i="16"/>
  <c r="P1255" i="16"/>
  <c r="P1253" i="16"/>
  <c r="P1251" i="16"/>
  <c r="P1249" i="16"/>
  <c r="P1247" i="16"/>
  <c r="P1245" i="16"/>
  <c r="P1243" i="16"/>
  <c r="P1241" i="16"/>
  <c r="P1239" i="16"/>
  <c r="P1237" i="16"/>
  <c r="P1235" i="16"/>
  <c r="P1233" i="16"/>
  <c r="P1231" i="16"/>
  <c r="P1229" i="16"/>
  <c r="P1227" i="16"/>
  <c r="P1225" i="16"/>
  <c r="P1223" i="16"/>
  <c r="P1221" i="16"/>
  <c r="P1219" i="16"/>
  <c r="P1217" i="16"/>
  <c r="P1215" i="16"/>
  <c r="P1213" i="16"/>
  <c r="P1211" i="16"/>
  <c r="P1209" i="16"/>
  <c r="P1207" i="16"/>
  <c r="P1205" i="16"/>
  <c r="P1203" i="16"/>
  <c r="P1201" i="16"/>
  <c r="P1199" i="16"/>
  <c r="P1197" i="16"/>
  <c r="P1195" i="16"/>
  <c r="P1193" i="16"/>
  <c r="P1191" i="16"/>
  <c r="P1189" i="16"/>
  <c r="P1187" i="16"/>
  <c r="P1185" i="16"/>
  <c r="P1183" i="16"/>
  <c r="P1181" i="16"/>
  <c r="P6" i="16"/>
  <c r="P13" i="16"/>
  <c r="P11" i="16"/>
  <c r="P9" i="16"/>
  <c r="P7" i="16"/>
  <c r="P1526" i="16"/>
  <c r="P1524" i="16"/>
  <c r="P1522" i="16"/>
  <c r="P1520" i="16"/>
  <c r="P1518" i="16"/>
  <c r="P1516" i="16"/>
  <c r="P1514" i="16"/>
  <c r="P1512" i="16"/>
  <c r="P1510" i="16"/>
  <c r="P1508" i="16"/>
  <c r="P1506" i="16"/>
  <c r="P1504" i="16"/>
  <c r="P1502" i="16"/>
  <c r="P1500" i="16"/>
  <c r="P1498" i="16"/>
  <c r="P1496" i="16"/>
  <c r="P1494" i="16"/>
  <c r="P1492" i="16"/>
  <c r="P1490" i="16"/>
  <c r="P1488" i="16"/>
  <c r="P1486" i="16"/>
  <c r="P1484" i="16"/>
  <c r="P1482" i="16"/>
  <c r="P1480" i="16"/>
  <c r="P1478" i="16"/>
  <c r="P1476" i="16"/>
  <c r="P1474" i="16"/>
  <c r="P1472" i="16"/>
  <c r="P1470" i="16"/>
  <c r="P1468" i="16"/>
  <c r="P1466" i="16"/>
  <c r="P1464" i="16"/>
  <c r="P1462" i="16"/>
  <c r="P1460" i="16"/>
  <c r="P1458" i="16"/>
  <c r="P1456" i="16"/>
  <c r="P1454" i="16"/>
  <c r="P1452" i="16"/>
  <c r="P1450" i="16"/>
  <c r="P1448" i="16"/>
  <c r="P1446" i="16"/>
  <c r="P1444" i="16"/>
  <c r="P1442" i="16"/>
  <c r="P1440" i="16"/>
  <c r="P1438" i="16"/>
  <c r="P1436" i="16"/>
  <c r="P1434" i="16"/>
  <c r="P1432" i="16"/>
  <c r="P1430" i="16"/>
  <c r="P1428" i="16"/>
  <c r="P1426" i="16"/>
  <c r="P1424" i="16"/>
  <c r="P1422" i="16"/>
  <c r="P1420" i="16"/>
  <c r="P1418" i="16"/>
  <c r="P1416" i="16"/>
  <c r="P1414" i="16"/>
  <c r="P1412" i="16"/>
  <c r="P1410" i="16"/>
  <c r="P1408" i="16"/>
  <c r="P1406" i="16"/>
  <c r="P1404" i="16"/>
  <c r="P1402" i="16"/>
  <c r="P1400" i="16"/>
  <c r="P1398" i="16"/>
  <c r="P1396" i="16"/>
  <c r="P1394" i="16"/>
  <c r="P1392" i="16"/>
  <c r="P1390" i="16"/>
  <c r="P1388" i="16"/>
  <c r="P1386" i="16"/>
  <c r="P1384" i="16"/>
  <c r="P1382" i="16"/>
  <c r="P1380" i="16"/>
  <c r="P1378" i="16"/>
  <c r="P1376" i="16"/>
  <c r="P1374" i="16"/>
  <c r="P1372" i="16"/>
  <c r="P1370" i="16"/>
  <c r="P1368" i="16"/>
  <c r="P1366" i="16"/>
  <c r="P1364" i="16"/>
  <c r="P1362" i="16"/>
  <c r="P1360" i="16"/>
  <c r="P1358" i="16"/>
  <c r="P1356" i="16"/>
  <c r="P1354" i="16"/>
  <c r="P1352" i="16"/>
  <c r="P1350" i="16"/>
  <c r="P1348" i="16"/>
  <c r="P1346" i="16"/>
  <c r="P1344" i="16"/>
  <c r="P1342" i="16"/>
  <c r="P1340" i="16"/>
  <c r="P1338" i="16"/>
  <c r="P1336" i="16"/>
  <c r="P1334" i="16"/>
  <c r="P1332" i="16"/>
  <c r="P1330" i="16"/>
  <c r="P1328" i="16"/>
  <c r="P1326" i="16"/>
  <c r="P1324" i="16"/>
  <c r="P1322" i="16"/>
  <c r="P1320" i="16"/>
  <c r="P1318" i="16"/>
  <c r="P1316" i="16"/>
  <c r="P1314" i="16"/>
  <c r="P1312" i="16"/>
  <c r="P1310" i="16"/>
  <c r="P1308" i="16"/>
  <c r="P1306" i="16"/>
  <c r="P1304" i="16"/>
  <c r="P1302" i="16"/>
  <c r="P1300" i="16"/>
  <c r="P1298" i="16"/>
  <c r="P1296" i="16"/>
  <c r="P1294" i="16"/>
  <c r="P1292" i="16"/>
  <c r="P1290" i="16"/>
  <c r="P1288" i="16"/>
  <c r="P1286" i="16"/>
  <c r="P1284" i="16"/>
  <c r="P1282" i="16"/>
  <c r="P1280" i="16"/>
  <c r="P1278" i="16"/>
  <c r="P1276" i="16"/>
  <c r="P1274" i="16"/>
  <c r="P1272" i="16"/>
  <c r="P1270" i="16"/>
  <c r="P1268" i="16"/>
  <c r="P1266" i="16"/>
  <c r="P1264" i="16"/>
  <c r="P1262" i="16"/>
  <c r="P1260" i="16"/>
  <c r="P1258" i="16"/>
  <c r="P1256" i="16"/>
  <c r="P1254" i="16"/>
  <c r="P1252" i="16"/>
  <c r="P1250" i="16"/>
  <c r="P1248" i="16"/>
  <c r="P1246" i="16"/>
  <c r="P1244" i="16"/>
  <c r="P1242" i="16"/>
  <c r="P1240" i="16"/>
  <c r="P1238" i="16"/>
  <c r="P1236" i="16"/>
  <c r="P1234" i="16"/>
  <c r="P1232" i="16"/>
  <c r="P1230" i="16"/>
  <c r="P1228" i="16"/>
  <c r="P1226" i="16"/>
  <c r="P1224" i="16"/>
  <c r="P1222" i="16"/>
  <c r="P1220" i="16"/>
  <c r="P1218" i="16"/>
  <c r="P1216" i="16"/>
  <c r="P1214" i="16"/>
  <c r="P1212" i="16"/>
  <c r="P1210" i="16"/>
  <c r="P1208" i="16"/>
  <c r="P1206" i="16"/>
  <c r="P1204" i="16"/>
  <c r="P1202" i="16"/>
  <c r="P1200" i="16"/>
  <c r="P1198" i="16"/>
  <c r="P1196" i="16"/>
  <c r="P1194" i="16"/>
  <c r="P1192" i="16"/>
  <c r="P1190" i="16"/>
  <c r="P1188" i="16"/>
  <c r="P1186" i="16"/>
  <c r="P1184" i="16"/>
  <c r="P1182" i="16"/>
  <c r="P1180" i="16"/>
  <c r="P1178" i="16"/>
  <c r="P1176" i="16"/>
  <c r="P1174" i="16"/>
  <c r="P1172" i="16"/>
  <c r="P1170" i="16"/>
  <c r="P1168" i="16"/>
  <c r="P1166" i="16"/>
  <c r="P1164" i="16"/>
  <c r="P1162" i="16"/>
  <c r="P1160" i="16"/>
  <c r="P1158" i="16"/>
  <c r="P1156" i="16"/>
  <c r="P1154" i="16"/>
  <c r="P1152" i="16"/>
  <c r="P1150" i="16"/>
  <c r="P1148" i="16"/>
  <c r="P1146" i="16"/>
  <c r="P1144" i="16"/>
  <c r="P1142" i="16"/>
  <c r="P1140" i="16"/>
  <c r="P1138" i="16"/>
  <c r="P1136" i="16"/>
  <c r="P1134" i="16"/>
  <c r="P1132" i="16"/>
  <c r="P1130" i="16"/>
  <c r="P1128" i="16"/>
  <c r="P1126" i="16"/>
  <c r="P1124" i="16"/>
  <c r="P1122" i="16"/>
  <c r="P1120" i="16"/>
  <c r="P1118" i="16"/>
  <c r="P1116" i="16"/>
  <c r="P1114" i="16"/>
  <c r="P1112" i="16"/>
  <c r="P1110" i="16"/>
  <c r="P1108" i="16"/>
  <c r="P1106" i="16"/>
  <c r="P1104" i="16"/>
  <c r="P1102" i="16"/>
  <c r="P1100" i="16"/>
  <c r="P1098" i="16"/>
  <c r="P1096" i="16"/>
  <c r="P1094" i="16"/>
  <c r="P1092" i="16"/>
  <c r="P1090" i="16"/>
  <c r="P1088" i="16"/>
  <c r="P1086" i="16"/>
  <c r="P1084" i="16"/>
  <c r="P1082" i="16"/>
  <c r="P1080" i="16"/>
  <c r="P1078" i="16"/>
  <c r="P1076" i="16"/>
  <c r="P1074" i="16"/>
  <c r="P1072" i="16"/>
  <c r="P1070" i="16"/>
  <c r="P1068" i="16"/>
  <c r="P1066" i="16"/>
  <c r="P1064" i="16"/>
  <c r="P1062" i="16"/>
  <c r="P1060" i="16"/>
  <c r="P1058" i="16"/>
  <c r="P1056" i="16"/>
  <c r="P1054" i="16"/>
  <c r="P1052" i="16"/>
  <c r="P1050" i="16"/>
  <c r="P1048" i="16"/>
  <c r="P1046" i="16"/>
  <c r="P1044" i="16"/>
  <c r="P1042" i="16"/>
  <c r="P1040" i="16"/>
  <c r="P1038" i="16"/>
  <c r="P1036" i="16"/>
  <c r="P1034" i="16"/>
  <c r="P1032" i="16"/>
  <c r="P1030" i="16"/>
  <c r="P1028" i="16"/>
  <c r="P1026" i="16"/>
  <c r="P1024" i="16"/>
  <c r="P1022" i="16"/>
  <c r="P1020" i="16"/>
  <c r="P1018" i="16"/>
  <c r="P1016" i="16"/>
  <c r="P1014" i="16"/>
  <c r="P1012" i="16"/>
  <c r="P1010" i="16"/>
  <c r="P1008" i="16"/>
  <c r="P1006" i="16"/>
  <c r="P1004" i="16"/>
  <c r="P1002" i="16"/>
  <c r="P1000" i="16"/>
  <c r="P998" i="16"/>
  <c r="P996" i="16"/>
  <c r="P994" i="16"/>
  <c r="P992" i="16"/>
  <c r="P990" i="16"/>
  <c r="P988" i="16"/>
  <c r="P986" i="16"/>
  <c r="P984" i="16"/>
  <c r="P982" i="16"/>
  <c r="P980" i="16"/>
  <c r="P978" i="16"/>
  <c r="P976" i="16"/>
  <c r="P974" i="16"/>
  <c r="P972" i="16"/>
  <c r="P970" i="16"/>
  <c r="P968" i="16"/>
  <c r="P966" i="16"/>
  <c r="P964" i="16"/>
  <c r="P962" i="16"/>
  <c r="P960" i="16"/>
  <c r="P958" i="16"/>
  <c r="P956" i="16"/>
  <c r="P954" i="16"/>
  <c r="P952" i="16"/>
  <c r="P950" i="16"/>
  <c r="P948" i="16"/>
  <c r="P946" i="16"/>
  <c r="P944" i="16"/>
  <c r="P942" i="16"/>
  <c r="P940" i="16"/>
  <c r="P938" i="16"/>
  <c r="P936" i="16"/>
  <c r="P934" i="16"/>
  <c r="P932" i="16"/>
  <c r="P930" i="16"/>
  <c r="P928" i="16"/>
  <c r="P926" i="16"/>
  <c r="P924" i="16"/>
  <c r="P922" i="16"/>
  <c r="P920" i="16"/>
  <c r="P918" i="16"/>
  <c r="P916" i="16"/>
  <c r="P914" i="16"/>
  <c r="P912" i="16"/>
  <c r="P910" i="16"/>
  <c r="P908" i="16"/>
  <c r="P906" i="16"/>
  <c r="P904" i="16"/>
  <c r="P902" i="16"/>
  <c r="P901" i="16"/>
  <c r="P899" i="16"/>
  <c r="P897" i="16"/>
  <c r="P895" i="16"/>
  <c r="P893" i="16"/>
  <c r="P892" i="16"/>
  <c r="P890" i="16"/>
  <c r="P888" i="16"/>
  <c r="P886" i="16"/>
  <c r="P884" i="16"/>
  <c r="P883" i="16"/>
  <c r="P881" i="16"/>
  <c r="P879" i="16"/>
  <c r="P877" i="16"/>
  <c r="P875" i="16"/>
  <c r="P874" i="16"/>
  <c r="P872" i="16"/>
  <c r="P870" i="16"/>
  <c r="P868" i="16"/>
  <c r="P866" i="16"/>
  <c r="P865" i="16"/>
  <c r="P863" i="16"/>
  <c r="P861" i="16"/>
  <c r="P859" i="16"/>
  <c r="P857" i="16"/>
  <c r="P855" i="16"/>
  <c r="P853" i="16"/>
  <c r="P851" i="16"/>
  <c r="P849" i="16"/>
  <c r="P847" i="16"/>
  <c r="P845" i="16"/>
  <c r="P843" i="16"/>
  <c r="P841" i="16"/>
  <c r="P839" i="16"/>
  <c r="P837" i="16"/>
  <c r="P835" i="16"/>
  <c r="P833" i="16"/>
  <c r="P831" i="16"/>
  <c r="P829" i="16"/>
  <c r="P827" i="16"/>
  <c r="P825" i="16"/>
  <c r="P823" i="16"/>
  <c r="P821" i="16"/>
  <c r="P819" i="16"/>
  <c r="P817" i="16"/>
  <c r="P815" i="16"/>
  <c r="P813" i="16"/>
  <c r="P811" i="16"/>
  <c r="P809" i="16"/>
  <c r="P807" i="16"/>
  <c r="P805" i="16"/>
  <c r="P803" i="16"/>
  <c r="P801" i="16"/>
  <c r="P799" i="16"/>
  <c r="P797" i="16"/>
  <c r="P795" i="16"/>
  <c r="P793" i="16"/>
  <c r="P791" i="16"/>
  <c r="P789" i="16"/>
  <c r="P787" i="16"/>
  <c r="P785" i="16"/>
  <c r="P783" i="16"/>
  <c r="P781" i="16"/>
  <c r="P779" i="16"/>
  <c r="P777" i="16"/>
  <c r="P775" i="16"/>
  <c r="P773" i="16"/>
  <c r="P771" i="16"/>
  <c r="P769" i="16"/>
  <c r="P767" i="16"/>
  <c r="P765" i="16"/>
  <c r="P763" i="16"/>
  <c r="P761" i="16"/>
  <c r="P759" i="16"/>
  <c r="P757" i="16"/>
  <c r="P755" i="16"/>
  <c r="P753" i="16"/>
  <c r="P751" i="16"/>
  <c r="P749" i="16"/>
  <c r="P747" i="16"/>
  <c r="P745" i="16"/>
  <c r="P743" i="16"/>
  <c r="P741" i="16"/>
  <c r="P739" i="16"/>
  <c r="P737" i="16"/>
  <c r="P735" i="16"/>
  <c r="P733" i="16"/>
  <c r="P731" i="16"/>
  <c r="P729" i="16"/>
  <c r="P727" i="16"/>
  <c r="P725" i="16"/>
  <c r="P723" i="16"/>
  <c r="P721" i="16"/>
  <c r="P719" i="16"/>
  <c r="P717" i="16"/>
  <c r="P715" i="16"/>
  <c r="P713" i="16"/>
  <c r="P711" i="16"/>
  <c r="P709" i="16"/>
  <c r="P707" i="16"/>
  <c r="P705" i="16"/>
  <c r="P703" i="16"/>
  <c r="P701" i="16"/>
  <c r="P699" i="16"/>
  <c r="P697" i="16"/>
  <c r="P695" i="16"/>
  <c r="P693" i="16"/>
  <c r="P691" i="16"/>
  <c r="P689" i="16"/>
  <c r="P687" i="16"/>
  <c r="P685" i="16"/>
  <c r="P683" i="16"/>
  <c r="P681" i="16"/>
  <c r="P679" i="16"/>
  <c r="P677" i="16"/>
  <c r="P675" i="16"/>
  <c r="P673" i="16"/>
  <c r="P671" i="16"/>
  <c r="P669" i="16"/>
  <c r="P667" i="16"/>
  <c r="P665" i="16"/>
  <c r="P663" i="16"/>
  <c r="P661" i="16"/>
  <c r="P659" i="16"/>
  <c r="P657" i="16"/>
  <c r="P655" i="16"/>
  <c r="P653" i="16"/>
  <c r="P651" i="16"/>
  <c r="P649" i="16"/>
  <c r="P647" i="16"/>
  <c r="P645" i="16"/>
  <c r="P643" i="16"/>
  <c r="P641" i="16"/>
  <c r="P639" i="16"/>
  <c r="P637" i="16"/>
  <c r="P635" i="16"/>
  <c r="P633" i="16"/>
  <c r="P631" i="16"/>
  <c r="P629" i="16"/>
  <c r="P627" i="16"/>
  <c r="P625" i="16"/>
  <c r="P623" i="16"/>
  <c r="P621" i="16"/>
  <c r="P619" i="16"/>
  <c r="P617" i="16"/>
  <c r="P615" i="16"/>
  <c r="P613" i="16"/>
  <c r="P611" i="16"/>
  <c r="P609" i="16"/>
  <c r="P607" i="16"/>
  <c r="P605" i="16"/>
  <c r="P603" i="16"/>
  <c r="P601" i="16"/>
  <c r="P599" i="16"/>
  <c r="P597" i="16"/>
  <c r="P595" i="16"/>
  <c r="P593" i="16"/>
  <c r="P591" i="16"/>
  <c r="P589" i="16"/>
  <c r="P587" i="16"/>
  <c r="P585" i="16"/>
  <c r="P583" i="16"/>
  <c r="P581" i="16"/>
  <c r="P579" i="16"/>
  <c r="P577" i="16"/>
  <c r="P575" i="16"/>
  <c r="P573" i="16"/>
  <c r="P571" i="16"/>
  <c r="P569" i="16"/>
  <c r="P567" i="16"/>
  <c r="P565" i="16"/>
  <c r="P563" i="16"/>
  <c r="P561" i="16"/>
  <c r="P559" i="16"/>
  <c r="P557" i="16"/>
  <c r="P555" i="16"/>
  <c r="P553" i="16"/>
  <c r="P551" i="16"/>
  <c r="P549" i="16"/>
  <c r="P547" i="16"/>
  <c r="P545" i="16"/>
  <c r="P543" i="16"/>
  <c r="P541" i="16"/>
  <c r="P539" i="16"/>
  <c r="P537" i="16"/>
  <c r="P535" i="16"/>
  <c r="P533" i="16"/>
  <c r="P531" i="16"/>
  <c r="P529" i="16"/>
  <c r="P527" i="16"/>
  <c r="P525" i="16"/>
  <c r="P523" i="16"/>
  <c r="P521" i="16"/>
  <c r="P519" i="16"/>
  <c r="P517" i="16"/>
  <c r="P515" i="16"/>
  <c r="P513" i="16"/>
  <c r="P511" i="16"/>
  <c r="P509" i="16"/>
  <c r="P507" i="16"/>
  <c r="P505" i="16"/>
  <c r="P503" i="16"/>
  <c r="P501" i="16"/>
  <c r="P499" i="16"/>
  <c r="P497" i="16"/>
  <c r="P495" i="16"/>
  <c r="P493" i="16"/>
  <c r="P491" i="16"/>
  <c r="P489" i="16"/>
  <c r="P487" i="16"/>
  <c r="P485" i="16"/>
  <c r="P483" i="16"/>
  <c r="P481" i="16"/>
  <c r="P479" i="16"/>
  <c r="P477" i="16"/>
  <c r="P475" i="16"/>
  <c r="P473" i="16"/>
  <c r="P471" i="16"/>
  <c r="P469" i="16"/>
  <c r="P467" i="16"/>
  <c r="P465" i="16"/>
  <c r="P463" i="16"/>
  <c r="P461" i="16"/>
  <c r="P459" i="16"/>
  <c r="P457" i="16"/>
  <c r="P455" i="16"/>
  <c r="P453" i="16"/>
  <c r="P451" i="16"/>
  <c r="P449" i="16"/>
  <c r="P447" i="16"/>
  <c r="P445" i="16"/>
  <c r="P443" i="16"/>
  <c r="P441" i="16"/>
  <c r="P439" i="16"/>
  <c r="P437" i="16"/>
  <c r="P435" i="16"/>
  <c r="P433" i="16"/>
  <c r="P431" i="16"/>
  <c r="P429" i="16"/>
  <c r="P427" i="16"/>
  <c r="P425" i="16"/>
  <c r="P423" i="16"/>
  <c r="P421" i="16"/>
  <c r="P419" i="16"/>
  <c r="P417" i="16"/>
  <c r="P415" i="16"/>
  <c r="P413" i="16"/>
  <c r="P411" i="16"/>
  <c r="P409" i="16"/>
  <c r="P407" i="16"/>
  <c r="P405" i="16"/>
  <c r="P403" i="16"/>
  <c r="P401" i="16"/>
  <c r="P399" i="16"/>
  <c r="P397" i="16"/>
  <c r="P395" i="16"/>
  <c r="P393" i="16"/>
  <c r="P391" i="16"/>
  <c r="P389" i="16"/>
  <c r="P387" i="16"/>
  <c r="P385" i="16"/>
  <c r="P383" i="16"/>
  <c r="P381" i="16"/>
  <c r="P379" i="16"/>
  <c r="P377" i="16"/>
  <c r="P375" i="16"/>
  <c r="P373" i="16"/>
  <c r="P371" i="16"/>
  <c r="P369" i="16"/>
  <c r="P367" i="16"/>
  <c r="P365" i="16"/>
  <c r="P363" i="16"/>
  <c r="P361" i="16"/>
  <c r="P359" i="16"/>
  <c r="P357" i="16"/>
  <c r="P355" i="16"/>
  <c r="P353" i="16"/>
  <c r="P351" i="16"/>
  <c r="P349" i="16"/>
  <c r="P347" i="16"/>
  <c r="P345" i="16"/>
  <c r="P343" i="16"/>
  <c r="P341" i="16"/>
  <c r="P339" i="16"/>
  <c r="P337" i="16"/>
  <c r="P335" i="16"/>
  <c r="P333" i="16"/>
  <c r="P331" i="16"/>
  <c r="P329" i="16"/>
  <c r="P327" i="16"/>
  <c r="P325" i="16"/>
  <c r="P323" i="16"/>
  <c r="P321" i="16"/>
  <c r="P319" i="16"/>
  <c r="P317" i="16"/>
  <c r="P315" i="16"/>
  <c r="P313" i="16"/>
  <c r="P311" i="16"/>
  <c r="P309" i="16"/>
  <c r="P307" i="16"/>
  <c r="P305" i="16"/>
  <c r="P303" i="16"/>
  <c r="P301" i="16"/>
  <c r="P299" i="16"/>
  <c r="P297" i="16"/>
  <c r="P295" i="16"/>
  <c r="P293" i="16"/>
  <c r="P291" i="16"/>
  <c r="P289" i="16"/>
  <c r="P287" i="16"/>
  <c r="P285" i="16"/>
  <c r="P283" i="16"/>
  <c r="P281" i="16"/>
  <c r="P279" i="16"/>
  <c r="P277" i="16"/>
  <c r="P275" i="16"/>
  <c r="P273" i="16"/>
  <c r="P271" i="16"/>
  <c r="P269" i="16"/>
  <c r="P267" i="16"/>
  <c r="P265" i="16"/>
  <c r="P263" i="16"/>
  <c r="P261" i="16"/>
  <c r="P259" i="16"/>
  <c r="P257" i="16"/>
  <c r="P255" i="16"/>
  <c r="P253" i="16"/>
  <c r="P251" i="16"/>
  <c r="P249" i="16"/>
  <c r="P247" i="16"/>
  <c r="P245" i="16"/>
  <c r="P243" i="16"/>
  <c r="P213" i="16"/>
  <c r="P211" i="16"/>
  <c r="P209" i="16"/>
  <c r="P207" i="16"/>
  <c r="P205" i="16"/>
  <c r="P203" i="16"/>
  <c r="P201" i="16"/>
  <c r="P199" i="16"/>
  <c r="P197" i="16"/>
  <c r="P195" i="16"/>
  <c r="P193" i="16"/>
  <c r="P191" i="16"/>
  <c r="P189" i="16"/>
  <c r="P187" i="16"/>
  <c r="P185" i="16"/>
  <c r="P183" i="16"/>
  <c r="P181" i="16"/>
  <c r="P179" i="16"/>
  <c r="P177" i="16"/>
  <c r="P175" i="16"/>
  <c r="P173" i="16"/>
  <c r="P171" i="16"/>
  <c r="P169" i="16"/>
  <c r="P167" i="16"/>
  <c r="P165" i="16"/>
  <c r="P163" i="16"/>
  <c r="P161" i="16"/>
  <c r="P159" i="16"/>
  <c r="P157" i="16"/>
  <c r="P155" i="16"/>
  <c r="P153" i="16"/>
  <c r="P151" i="16"/>
  <c r="P149" i="16"/>
  <c r="P147" i="16"/>
  <c r="P145" i="16"/>
  <c r="P143" i="16"/>
  <c r="P141" i="16"/>
  <c r="P139" i="16"/>
  <c r="P137" i="16"/>
  <c r="P135" i="16"/>
  <c r="P133" i="16"/>
  <c r="P131" i="16"/>
  <c r="P129" i="16"/>
  <c r="P127" i="16"/>
  <c r="P125" i="16"/>
  <c r="P123" i="16"/>
  <c r="P121" i="16"/>
  <c r="P119" i="16"/>
  <c r="P117" i="16"/>
  <c r="P115" i="16"/>
  <c r="P113" i="16"/>
  <c r="P111" i="16"/>
  <c r="P109" i="16"/>
  <c r="P107" i="16"/>
  <c r="P105" i="16"/>
  <c r="P103" i="16"/>
  <c r="P101" i="16"/>
  <c r="P99" i="16"/>
  <c r="P97" i="16"/>
  <c r="P95" i="16"/>
  <c r="P93" i="16"/>
  <c r="P91" i="16"/>
  <c r="P89" i="16"/>
  <c r="P87" i="16"/>
  <c r="P85" i="16"/>
  <c r="P83" i="16"/>
  <c r="P81" i="16"/>
  <c r="P79" i="16"/>
  <c r="P77" i="16"/>
  <c r="P75" i="16"/>
  <c r="P73" i="16"/>
  <c r="P71" i="16"/>
  <c r="P69" i="16"/>
  <c r="P67" i="16"/>
  <c r="P65" i="16"/>
  <c r="P63" i="16"/>
  <c r="P61" i="16"/>
  <c r="P41" i="16"/>
  <c r="P39" i="16"/>
  <c r="P37" i="16"/>
  <c r="P35" i="16"/>
  <c r="P33" i="16"/>
  <c r="P31" i="16"/>
  <c r="P29" i="16"/>
  <c r="P27" i="16"/>
  <c r="P25" i="16"/>
  <c r="P23" i="16"/>
  <c r="P21" i="16"/>
  <c r="P19" i="16"/>
  <c r="P17" i="16"/>
  <c r="P15" i="16"/>
  <c r="P1179" i="16"/>
  <c r="P1177" i="16"/>
  <c r="P1175" i="16"/>
  <c r="P1173" i="16"/>
  <c r="P1171" i="16"/>
  <c r="P1169" i="16"/>
  <c r="P1167" i="16"/>
  <c r="P1165" i="16"/>
  <c r="P1163" i="16"/>
  <c r="P1161" i="16"/>
  <c r="P1159" i="16"/>
  <c r="P1157" i="16"/>
  <c r="P1155" i="16"/>
  <c r="P1153" i="16"/>
  <c r="P1151" i="16"/>
  <c r="P1149" i="16"/>
  <c r="P1147" i="16"/>
  <c r="P1145" i="16"/>
  <c r="P1143" i="16"/>
  <c r="P1141" i="16"/>
  <c r="P1139" i="16"/>
  <c r="P1137" i="16"/>
  <c r="P1135" i="16"/>
  <c r="P1133" i="16"/>
  <c r="P1131" i="16"/>
  <c r="P1129" i="16"/>
  <c r="P1127" i="16"/>
  <c r="P1125" i="16"/>
  <c r="P1123" i="16"/>
  <c r="P1121" i="16"/>
  <c r="P1119" i="16"/>
  <c r="P1117" i="16"/>
  <c r="P1115" i="16"/>
  <c r="P1113" i="16"/>
  <c r="P1111" i="16"/>
  <c r="P1109" i="16"/>
  <c r="P1107" i="16"/>
  <c r="P1105" i="16"/>
  <c r="P1103" i="16"/>
  <c r="P1101" i="16"/>
  <c r="P1099" i="16"/>
  <c r="P1097" i="16"/>
  <c r="P1095" i="16"/>
  <c r="P1093" i="16"/>
  <c r="P1091" i="16"/>
  <c r="P1089" i="16"/>
  <c r="P1087" i="16"/>
  <c r="P1085" i="16"/>
  <c r="P1083" i="16"/>
  <c r="P1081" i="16"/>
  <c r="P1079" i="16"/>
  <c r="P1077" i="16"/>
  <c r="P1075" i="16"/>
  <c r="P1073" i="16"/>
  <c r="P1071" i="16"/>
  <c r="P1069" i="16"/>
  <c r="P1067" i="16"/>
  <c r="P1065" i="16"/>
  <c r="P1063" i="16"/>
  <c r="P1061" i="16"/>
  <c r="P1059" i="16"/>
  <c r="P1057" i="16"/>
  <c r="P1055" i="16"/>
  <c r="P1053" i="16"/>
  <c r="P1051" i="16"/>
  <c r="P1049" i="16"/>
  <c r="P1047" i="16"/>
  <c r="P1045" i="16"/>
  <c r="P1043" i="16"/>
  <c r="P1041" i="16"/>
  <c r="P1039" i="16"/>
  <c r="P1037" i="16"/>
  <c r="P1035" i="16"/>
  <c r="P1033" i="16"/>
  <c r="P1031" i="16"/>
  <c r="P1029" i="16"/>
  <c r="P1027" i="16"/>
  <c r="P1025" i="16"/>
  <c r="P1023" i="16"/>
  <c r="P1021" i="16"/>
  <c r="P1019" i="16"/>
  <c r="P1017" i="16"/>
  <c r="P1015" i="16"/>
  <c r="P1013" i="16"/>
  <c r="P1011" i="16"/>
  <c r="P1009" i="16"/>
  <c r="P1007" i="16"/>
  <c r="P1005" i="16"/>
  <c r="P1003" i="16"/>
  <c r="P1001" i="16"/>
  <c r="P999" i="16"/>
  <c r="P997" i="16"/>
  <c r="P995" i="16"/>
  <c r="P993" i="16"/>
  <c r="P991" i="16"/>
  <c r="P989" i="16"/>
  <c r="P987" i="16"/>
  <c r="P985" i="16"/>
  <c r="P983" i="16"/>
  <c r="P981" i="16"/>
  <c r="P979" i="16"/>
  <c r="P977" i="16"/>
  <c r="P975" i="16"/>
  <c r="P973" i="16"/>
  <c r="P971" i="16"/>
  <c r="P969" i="16"/>
  <c r="P967" i="16"/>
  <c r="P965" i="16"/>
  <c r="P963" i="16"/>
  <c r="P961" i="16"/>
  <c r="P959" i="16"/>
  <c r="P957" i="16"/>
  <c r="P955" i="16"/>
  <c r="P953" i="16"/>
  <c r="P951" i="16"/>
  <c r="P949" i="16"/>
  <c r="P947" i="16"/>
  <c r="P945" i="16"/>
  <c r="P943" i="16"/>
  <c r="P941" i="16"/>
  <c r="P939" i="16"/>
  <c r="P937" i="16"/>
  <c r="P935" i="16"/>
  <c r="P933" i="16"/>
  <c r="P931" i="16"/>
  <c r="P929" i="16"/>
  <c r="P927" i="16"/>
  <c r="P925" i="16"/>
  <c r="P923" i="16"/>
  <c r="P921" i="16"/>
  <c r="P919" i="16"/>
  <c r="P917" i="16"/>
  <c r="P915" i="16"/>
  <c r="P913" i="16"/>
  <c r="P911" i="16"/>
  <c r="P909" i="16"/>
  <c r="P907" i="16"/>
  <c r="P905" i="16"/>
  <c r="P903" i="16"/>
  <c r="P900" i="16"/>
  <c r="P898" i="16"/>
  <c r="P896" i="16"/>
  <c r="P894" i="16"/>
  <c r="P891" i="16"/>
  <c r="P889" i="16"/>
  <c r="P887" i="16"/>
  <c r="P885" i="16"/>
  <c r="P882" i="16"/>
  <c r="P880" i="16"/>
  <c r="P878" i="16"/>
  <c r="P876" i="16"/>
  <c r="P873" i="16"/>
  <c r="P871" i="16"/>
  <c r="P869" i="16"/>
  <c r="P867" i="16"/>
  <c r="P864" i="16"/>
  <c r="P862" i="16"/>
  <c r="P860" i="16"/>
  <c r="P858" i="16"/>
  <c r="P856" i="16"/>
  <c r="P854" i="16"/>
  <c r="P852" i="16"/>
  <c r="P850" i="16"/>
  <c r="P848" i="16"/>
  <c r="P846" i="16"/>
  <c r="P844" i="16"/>
  <c r="P842" i="16"/>
  <c r="P840" i="16"/>
  <c r="P838" i="16"/>
  <c r="P836" i="16"/>
  <c r="P834" i="16"/>
  <c r="P832" i="16"/>
  <c r="P830" i="16"/>
  <c r="P828" i="16"/>
  <c r="P826" i="16"/>
  <c r="P824" i="16"/>
  <c r="P822" i="16"/>
  <c r="P820" i="16"/>
  <c r="P818" i="16"/>
  <c r="P816" i="16"/>
  <c r="P814" i="16"/>
  <c r="P812" i="16"/>
  <c r="P810" i="16"/>
  <c r="P712" i="16"/>
  <c r="P582" i="16"/>
  <c r="P576" i="16"/>
  <c r="P574" i="16"/>
  <c r="P572" i="16"/>
  <c r="P570" i="16"/>
  <c r="P568" i="16"/>
  <c r="P566" i="16"/>
  <c r="P564" i="16"/>
  <c r="P562" i="16"/>
  <c r="P560" i="16"/>
  <c r="P558" i="16"/>
  <c r="P556" i="16"/>
  <c r="P554" i="16"/>
  <c r="P552" i="16"/>
  <c r="P550" i="16"/>
  <c r="P548" i="16"/>
  <c r="P546" i="16"/>
  <c r="P544" i="16"/>
  <c r="P542" i="16"/>
  <c r="P540" i="16"/>
  <c r="P538" i="16"/>
  <c r="P536" i="16"/>
  <c r="P534" i="16"/>
  <c r="P532" i="16"/>
  <c r="P530" i="16"/>
  <c r="P528" i="16"/>
  <c r="P526" i="16"/>
  <c r="P524" i="16"/>
  <c r="P522" i="16"/>
  <c r="P520" i="16"/>
  <c r="P518" i="16"/>
  <c r="P516" i="16"/>
  <c r="P514" i="16"/>
  <c r="P512" i="16"/>
  <c r="P510" i="16"/>
  <c r="P508" i="16"/>
  <c r="P506" i="16"/>
  <c r="P504" i="16"/>
  <c r="P502" i="16"/>
  <c r="P500" i="16"/>
  <c r="P498" i="16"/>
  <c r="P496" i="16"/>
  <c r="P494" i="16"/>
  <c r="P492" i="16"/>
  <c r="P490" i="16"/>
  <c r="P488" i="16"/>
  <c r="P486" i="16"/>
  <c r="P484" i="16"/>
  <c r="P482" i="16"/>
  <c r="P480" i="16"/>
  <c r="P478" i="16"/>
  <c r="P476" i="16"/>
  <c r="P474" i="16"/>
  <c r="P472" i="16"/>
  <c r="P470" i="16"/>
  <c r="P468" i="16"/>
  <c r="P466" i="16"/>
  <c r="P464" i="16"/>
  <c r="P462" i="16"/>
  <c r="P460" i="16"/>
  <c r="P458" i="16"/>
  <c r="P456" i="16"/>
  <c r="P454" i="16"/>
  <c r="P452" i="16"/>
  <c r="P450" i="16"/>
  <c r="P448" i="16"/>
  <c r="P446" i="16"/>
  <c r="P444" i="16"/>
  <c r="P442" i="16"/>
  <c r="P440" i="16"/>
  <c r="P438" i="16"/>
  <c r="P436" i="16"/>
  <c r="P434" i="16"/>
  <c r="P432" i="16"/>
  <c r="P430" i="16"/>
  <c r="P428" i="16"/>
  <c r="P426" i="16"/>
  <c r="P424" i="16"/>
  <c r="P422" i="16"/>
  <c r="P420" i="16"/>
  <c r="P418" i="16"/>
  <c r="P416" i="16"/>
  <c r="P414" i="16"/>
  <c r="P412" i="16"/>
  <c r="P410" i="16"/>
  <c r="P408" i="16"/>
  <c r="P406" i="16"/>
  <c r="P404" i="16"/>
  <c r="P402" i="16"/>
  <c r="P400" i="16"/>
  <c r="P398" i="16"/>
  <c r="P396" i="16"/>
  <c r="P394" i="16"/>
  <c r="P392" i="16"/>
  <c r="P390" i="16"/>
  <c r="P388" i="16"/>
  <c r="P386" i="16"/>
  <c r="P384" i="16"/>
  <c r="P382" i="16"/>
  <c r="P380" i="16"/>
  <c r="P378" i="16"/>
  <c r="P376" i="16"/>
  <c r="P374" i="16"/>
  <c r="P372" i="16"/>
  <c r="P370" i="16"/>
  <c r="P368" i="16"/>
  <c r="P366" i="16"/>
  <c r="P364" i="16"/>
  <c r="P362" i="16"/>
  <c r="P360" i="16"/>
  <c r="P358" i="16"/>
  <c r="P356" i="16"/>
  <c r="P354" i="16"/>
  <c r="P352" i="16"/>
  <c r="P350" i="16"/>
  <c r="P348" i="16"/>
  <c r="P346" i="16"/>
  <c r="P344" i="16"/>
  <c r="P342" i="16"/>
  <c r="P340" i="16"/>
  <c r="P338" i="16"/>
  <c r="P336" i="16"/>
  <c r="P334" i="16"/>
  <c r="P332" i="16"/>
  <c r="P330" i="16"/>
  <c r="P328" i="16"/>
  <c r="P326" i="16"/>
  <c r="P324" i="16"/>
  <c r="P322" i="16"/>
  <c r="P320" i="16"/>
  <c r="P318" i="16"/>
  <c r="P316" i="16"/>
  <c r="P314" i="16"/>
  <c r="P312" i="16"/>
  <c r="P296" i="16"/>
  <c r="P290" i="16"/>
  <c r="P284" i="16"/>
  <c r="P212" i="16"/>
  <c r="P76" i="16"/>
  <c r="P60" i="16"/>
  <c r="P34" i="16"/>
  <c r="P14" i="16"/>
  <c r="P12" i="16"/>
  <c r="P10" i="16"/>
  <c r="P8" i="16"/>
  <c r="P808" i="16"/>
  <c r="P806" i="16"/>
  <c r="P804" i="16"/>
  <c r="P802" i="16"/>
  <c r="P800" i="16"/>
  <c r="P798" i="16"/>
  <c r="P796" i="16"/>
  <c r="P794" i="16"/>
  <c r="P792" i="16"/>
  <c r="P790" i="16"/>
  <c r="P788" i="16"/>
  <c r="P786" i="16"/>
  <c r="P784" i="16"/>
  <c r="P782" i="16"/>
  <c r="P780" i="16"/>
  <c r="P778" i="16"/>
  <c r="P776" i="16"/>
  <c r="P774" i="16"/>
  <c r="P772" i="16"/>
  <c r="P770" i="16"/>
  <c r="P768" i="16"/>
  <c r="P766" i="16"/>
  <c r="P764" i="16"/>
  <c r="P762" i="16"/>
  <c r="P760" i="16"/>
  <c r="P758" i="16"/>
  <c r="P756" i="16"/>
  <c r="P754" i="16"/>
  <c r="P752" i="16"/>
  <c r="P750" i="16"/>
  <c r="P748" i="16"/>
  <c r="P746" i="16"/>
  <c r="P744" i="16"/>
  <c r="P742" i="16"/>
  <c r="P740" i="16"/>
  <c r="P738" i="16"/>
  <c r="P736" i="16"/>
  <c r="P734" i="16"/>
  <c r="P732" i="16"/>
  <c r="P730" i="16"/>
  <c r="P728" i="16"/>
  <c r="P726" i="16"/>
  <c r="P724" i="16"/>
  <c r="P722" i="16"/>
  <c r="P720" i="16"/>
  <c r="P718" i="16"/>
  <c r="P716" i="16"/>
  <c r="P714" i="16"/>
  <c r="P710" i="16"/>
  <c r="P708" i="16"/>
  <c r="P706" i="16"/>
  <c r="P704" i="16"/>
  <c r="P702" i="16"/>
  <c r="P700" i="16"/>
  <c r="P698" i="16"/>
  <c r="P696" i="16"/>
  <c r="P694" i="16"/>
  <c r="P692" i="16"/>
  <c r="P690" i="16"/>
  <c r="P688" i="16"/>
  <c r="P686" i="16"/>
  <c r="P684" i="16"/>
  <c r="P682" i="16"/>
  <c r="P680" i="16"/>
  <c r="P678" i="16"/>
  <c r="P676" i="16"/>
  <c r="P674" i="16"/>
  <c r="P672" i="16"/>
  <c r="P670" i="16"/>
  <c r="P668" i="16"/>
  <c r="P666" i="16"/>
  <c r="P664" i="16"/>
  <c r="P662" i="16"/>
  <c r="P660" i="16"/>
  <c r="P658" i="16"/>
  <c r="P656" i="16"/>
  <c r="P654" i="16"/>
  <c r="P652" i="16"/>
  <c r="P650" i="16"/>
  <c r="P648" i="16"/>
  <c r="P646" i="16"/>
  <c r="P644" i="16"/>
  <c r="P642" i="16"/>
  <c r="P640" i="16"/>
  <c r="P638" i="16"/>
  <c r="P636" i="16"/>
  <c r="P634" i="16"/>
  <c r="P632" i="16"/>
  <c r="P630" i="16"/>
  <c r="P628" i="16"/>
  <c r="P626" i="16"/>
  <c r="P624" i="16"/>
  <c r="P622" i="16"/>
  <c r="P620" i="16"/>
  <c r="P618" i="16"/>
  <c r="P616" i="16"/>
  <c r="P614" i="16"/>
  <c r="P612" i="16"/>
  <c r="P610" i="16"/>
  <c r="P608" i="16"/>
  <c r="P606" i="16"/>
  <c r="P604" i="16"/>
  <c r="P602" i="16"/>
  <c r="P600" i="16"/>
  <c r="P598" i="16"/>
  <c r="P596" i="16"/>
  <c r="P594" i="16"/>
  <c r="P592" i="16"/>
  <c r="P590" i="16"/>
  <c r="P588" i="16"/>
  <c r="P586" i="16"/>
  <c r="P584" i="16"/>
  <c r="P580" i="16"/>
  <c r="P578" i="16"/>
  <c r="P310" i="16"/>
  <c r="P308" i="16"/>
  <c r="P306" i="16"/>
  <c r="P304" i="16"/>
  <c r="P302" i="16"/>
  <c r="P300" i="16"/>
  <c r="P298" i="16"/>
  <c r="P294" i="16"/>
  <c r="P292" i="16"/>
  <c r="P282" i="16"/>
  <c r="P280" i="16"/>
  <c r="P278" i="16"/>
  <c r="P276" i="16"/>
  <c r="P274" i="16"/>
  <c r="P272" i="16"/>
  <c r="P270" i="16"/>
  <c r="P268" i="16"/>
  <c r="P266" i="16"/>
  <c r="P264" i="16"/>
  <c r="P262" i="16"/>
  <c r="P260" i="16"/>
  <c r="P258" i="16"/>
  <c r="P256" i="16"/>
  <c r="P254" i="16"/>
  <c r="P252" i="16"/>
  <c r="P250" i="16"/>
  <c r="P248" i="16"/>
  <c r="P246" i="16"/>
  <c r="P244" i="16"/>
  <c r="P242" i="16"/>
  <c r="P240" i="16"/>
  <c r="P238" i="16"/>
  <c r="P236" i="16"/>
  <c r="P234" i="16"/>
  <c r="P232" i="16"/>
  <c r="P230" i="16"/>
  <c r="P228" i="16"/>
  <c r="P226" i="16"/>
  <c r="P224" i="16"/>
  <c r="P222" i="16"/>
  <c r="P220" i="16"/>
  <c r="P218" i="16"/>
  <c r="P216" i="16"/>
  <c r="P214" i="16"/>
  <c r="P210" i="16"/>
  <c r="P208" i="16"/>
  <c r="P206" i="16"/>
  <c r="P204" i="16"/>
  <c r="P202" i="16"/>
  <c r="P200" i="16"/>
  <c r="P198" i="16"/>
  <c r="P196" i="16"/>
  <c r="P194" i="16"/>
  <c r="P192" i="16"/>
  <c r="P190" i="16"/>
  <c r="P188" i="16"/>
  <c r="P186" i="16"/>
  <c r="P184" i="16"/>
  <c r="P182" i="16"/>
  <c r="P180" i="16"/>
  <c r="P178" i="16"/>
  <c r="P176" i="16"/>
  <c r="P174" i="16"/>
  <c r="P172" i="16"/>
  <c r="P170" i="16"/>
  <c r="P168" i="16"/>
  <c r="P166" i="16"/>
  <c r="P164" i="16"/>
  <c r="P162" i="16"/>
  <c r="P160" i="16"/>
  <c r="P158" i="16"/>
  <c r="P156" i="16"/>
  <c r="P154" i="16"/>
  <c r="P152" i="16"/>
  <c r="P150" i="16"/>
  <c r="P148" i="16"/>
  <c r="P146" i="16"/>
  <c r="P144" i="16"/>
  <c r="P142" i="16"/>
  <c r="P140" i="16"/>
  <c r="P138" i="16"/>
  <c r="P136" i="16"/>
  <c r="P134" i="16"/>
  <c r="P132" i="16"/>
  <c r="P130" i="16"/>
  <c r="P128" i="16"/>
  <c r="P126" i="16"/>
  <c r="P124" i="16"/>
  <c r="P122" i="16"/>
  <c r="P120" i="16"/>
  <c r="P118" i="16"/>
  <c r="P116" i="16"/>
  <c r="P114" i="16"/>
  <c r="P112" i="16"/>
  <c r="P110" i="16"/>
  <c r="P108" i="16"/>
  <c r="P106" i="16"/>
  <c r="P104" i="16"/>
  <c r="P102" i="16"/>
  <c r="P100" i="16"/>
  <c r="P98" i="16"/>
  <c r="P96" i="16"/>
  <c r="P94" i="16"/>
  <c r="P92" i="16"/>
  <c r="P90" i="16"/>
  <c r="P88" i="16"/>
  <c r="P86" i="16"/>
  <c r="P84" i="16"/>
  <c r="P82" i="16"/>
  <c r="P80" i="16"/>
  <c r="P78" i="16"/>
  <c r="P74" i="16"/>
  <c r="P72" i="16"/>
  <c r="P70" i="16"/>
  <c r="P66" i="16"/>
  <c r="P64" i="16"/>
  <c r="P62" i="16"/>
  <c r="P58" i="16"/>
  <c r="P56" i="16"/>
  <c r="P54" i="16"/>
  <c r="P52" i="16"/>
  <c r="P50" i="16"/>
  <c r="P48" i="16"/>
  <c r="P46" i="16"/>
  <c r="P44" i="16"/>
  <c r="P42" i="16"/>
  <c r="P40" i="16"/>
  <c r="P38" i="16"/>
  <c r="P36" i="16"/>
  <c r="P32" i="16"/>
  <c r="P30" i="16"/>
  <c r="P28" i="16"/>
  <c r="P26" i="16"/>
  <c r="P24" i="16"/>
  <c r="P22" i="16"/>
  <c r="P20" i="16"/>
  <c r="P18" i="16"/>
  <c r="P16" i="16"/>
  <c r="P288" i="16"/>
  <c r="P286" i="16"/>
  <c r="P241" i="16"/>
  <c r="P239" i="16"/>
  <c r="P237" i="16"/>
  <c r="P235" i="16"/>
  <c r="P233" i="16"/>
  <c r="P231" i="16"/>
  <c r="P229" i="16"/>
  <c r="P227" i="16"/>
  <c r="P225" i="16"/>
  <c r="P223" i="16"/>
  <c r="P221" i="16"/>
  <c r="P219" i="16"/>
  <c r="P217" i="16"/>
  <c r="P215" i="16"/>
  <c r="P59" i="16"/>
  <c r="P57" i="16"/>
  <c r="P55" i="16"/>
  <c r="P53" i="16"/>
  <c r="P51" i="16"/>
  <c r="P49" i="16"/>
  <c r="P47" i="16"/>
  <c r="P45" i="16"/>
  <c r="P43" i="16"/>
  <c r="AG6" i="16"/>
  <c r="M7" i="16" l="1"/>
  <c r="M30" i="16"/>
  <c r="M11" i="16"/>
  <c r="M19" i="16"/>
  <c r="M15" i="16"/>
  <c r="M27" i="16"/>
  <c r="M23" i="16"/>
  <c r="J2" i="13"/>
  <c r="M6" i="16" l="1"/>
  <c r="J2" i="12" l="1"/>
  <c r="R1117" i="16" l="1"/>
  <c r="R865" i="16"/>
  <c r="R194" i="16"/>
  <c r="O194" i="12" s="1"/>
  <c r="AA194" i="12" s="1"/>
  <c r="O1117" i="12" l="1"/>
  <c r="AA1117" i="12" s="1"/>
  <c r="O865" i="12"/>
  <c r="AA865" i="12" s="1"/>
  <c r="R466" i="16"/>
  <c r="AE1117" i="12" l="1"/>
  <c r="AC1117" i="12"/>
  <c r="AE194" i="12"/>
  <c r="AC194" i="12"/>
  <c r="AE865" i="12"/>
  <c r="AC865" i="12"/>
  <c r="O466" i="12"/>
  <c r="AA466" i="12" s="1"/>
  <c r="R442" i="16"/>
  <c r="AE466" i="12" l="1"/>
  <c r="AC466" i="12"/>
  <c r="O442" i="12"/>
  <c r="AA442" i="12" s="1"/>
  <c r="R1028" i="16"/>
  <c r="R1029" i="16"/>
  <c r="R246" i="16"/>
  <c r="O246" i="12" l="1"/>
  <c r="AA246" i="12" s="1"/>
  <c r="AE442" i="12"/>
  <c r="AC442" i="12"/>
  <c r="O1028" i="12"/>
  <c r="AA1028" i="12" s="1"/>
  <c r="O1029" i="12"/>
  <c r="AA1029" i="12" s="1"/>
  <c r="AE246" i="12" l="1"/>
  <c r="AC246" i="12"/>
  <c r="AE1028" i="12"/>
  <c r="AC1028" i="12"/>
  <c r="AE1029" i="12"/>
  <c r="AC1029" i="12"/>
  <c r="L91" i="14" l="1"/>
  <c r="L100" i="14"/>
  <c r="L101" i="14"/>
  <c r="L102" i="14"/>
  <c r="L103" i="14"/>
  <c r="L104" i="14"/>
  <c r="L105" i="14"/>
  <c r="L106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40" i="14"/>
  <c r="L191" i="14"/>
  <c r="L192" i="14"/>
  <c r="S8" i="14" l="1"/>
  <c r="S9" i="14"/>
  <c r="S10" i="14"/>
  <c r="S12" i="14"/>
  <c r="S13" i="14"/>
  <c r="S14" i="14"/>
  <c r="S16" i="14"/>
  <c r="S17" i="14"/>
  <c r="S18" i="14"/>
  <c r="S20" i="14"/>
  <c r="S21" i="14"/>
  <c r="S22" i="14"/>
  <c r="S24" i="14"/>
  <c r="S25" i="14"/>
  <c r="S26" i="14"/>
  <c r="S28" i="14"/>
  <c r="S29" i="14"/>
  <c r="S31" i="14"/>
  <c r="S32" i="14"/>
  <c r="S33" i="14"/>
  <c r="S37" i="14"/>
  <c r="S38" i="14"/>
  <c r="S40" i="14"/>
  <c r="S39" i="14" s="1"/>
  <c r="S43" i="14"/>
  <c r="S44" i="14"/>
  <c r="S45" i="14"/>
  <c r="S46" i="14"/>
  <c r="S47" i="14"/>
  <c r="S49" i="14"/>
  <c r="S50" i="14"/>
  <c r="S52" i="14"/>
  <c r="S53" i="14"/>
  <c r="S55" i="14"/>
  <c r="S54" i="14" s="1"/>
  <c r="S57" i="14"/>
  <c r="S56" i="14" s="1"/>
  <c r="S59" i="14"/>
  <c r="S58" i="14" s="1"/>
  <c r="S62" i="14"/>
  <c r="S63" i="14"/>
  <c r="S64" i="14"/>
  <c r="S65" i="14"/>
  <c r="S66" i="14"/>
  <c r="S72" i="14"/>
  <c r="S73" i="14"/>
  <c r="S75" i="14"/>
  <c r="S79" i="14"/>
  <c r="S80" i="14"/>
  <c r="S81" i="14"/>
  <c r="S82" i="14"/>
  <c r="S83" i="14"/>
  <c r="S84" i="14"/>
  <c r="S85" i="14"/>
  <c r="S86" i="14"/>
  <c r="S87" i="14"/>
  <c r="S88" i="14"/>
  <c r="S89" i="14"/>
  <c r="S90" i="14"/>
  <c r="S92" i="14"/>
  <c r="S94" i="14"/>
  <c r="S95" i="14"/>
  <c r="S96" i="14"/>
  <c r="S97" i="14"/>
  <c r="S98" i="14"/>
  <c r="S99" i="14"/>
  <c r="S108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4" i="14"/>
  <c r="S155" i="14"/>
  <c r="S156" i="14"/>
  <c r="S157" i="14"/>
  <c r="S158" i="14"/>
  <c r="S160" i="14"/>
  <c r="S166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2" i="14"/>
  <c r="S183" i="14"/>
  <c r="S184" i="14"/>
  <c r="S185" i="14"/>
  <c r="S186" i="14"/>
  <c r="S187" i="14"/>
  <c r="S188" i="14"/>
  <c r="S189" i="14"/>
  <c r="S190" i="14"/>
  <c r="S193" i="14"/>
  <c r="S194" i="14"/>
  <c r="S196" i="14"/>
  <c r="S197" i="14"/>
  <c r="S198" i="14"/>
  <c r="S199" i="14"/>
  <c r="S200" i="14"/>
  <c r="S201" i="14"/>
  <c r="S202" i="14"/>
  <c r="S203" i="14"/>
  <c r="S204" i="14"/>
  <c r="S205" i="14"/>
  <c r="S206" i="14"/>
  <c r="S207" i="14"/>
  <c r="S208" i="14"/>
  <c r="S210" i="14"/>
  <c r="S209" i="14" s="1"/>
  <c r="S214" i="14"/>
  <c r="S222" i="14"/>
  <c r="S223" i="14"/>
  <c r="S224" i="14"/>
  <c r="S225" i="14"/>
  <c r="S226" i="14"/>
  <c r="S227" i="14"/>
  <c r="S229" i="14"/>
  <c r="S230" i="14"/>
  <c r="S231" i="14"/>
  <c r="S232" i="14"/>
  <c r="S233" i="14"/>
  <c r="S234" i="14"/>
  <c r="S236" i="14"/>
  <c r="S237" i="14"/>
  <c r="S238" i="14"/>
  <c r="S239" i="14"/>
  <c r="S240" i="14"/>
  <c r="S241" i="14"/>
  <c r="S247" i="14"/>
  <c r="S249" i="14"/>
  <c r="S250" i="14"/>
  <c r="S251" i="14"/>
  <c r="S252" i="14"/>
  <c r="S254" i="14"/>
  <c r="S255" i="14"/>
  <c r="S256" i="14"/>
  <c r="S257" i="14"/>
  <c r="S258" i="14"/>
  <c r="S259" i="14"/>
  <c r="S260" i="14"/>
  <c r="S261" i="14"/>
  <c r="S262" i="14"/>
  <c r="S264" i="14"/>
  <c r="S265" i="14"/>
  <c r="S266" i="14"/>
  <c r="S267" i="14"/>
  <c r="S268" i="14"/>
  <c r="S269" i="14"/>
  <c r="S270" i="14"/>
  <c r="S271" i="14"/>
  <c r="S272" i="14"/>
  <c r="S274" i="14"/>
  <c r="S275" i="14"/>
  <c r="S276" i="14"/>
  <c r="S277" i="14"/>
  <c r="S278" i="14"/>
  <c r="S279" i="14"/>
  <c r="S280" i="14"/>
  <c r="S281" i="14"/>
  <c r="S282" i="14"/>
  <c r="S285" i="14"/>
  <c r="S286" i="14"/>
  <c r="S287" i="14"/>
  <c r="S288" i="14"/>
  <c r="S289" i="14"/>
  <c r="S291" i="14"/>
  <c r="S292" i="14"/>
  <c r="S293" i="14"/>
  <c r="S294" i="14"/>
  <c r="S295" i="14"/>
  <c r="S300" i="14"/>
  <c r="S301" i="14"/>
  <c r="S302" i="14"/>
  <c r="S303" i="14"/>
  <c r="S305" i="14"/>
  <c r="S306" i="14"/>
  <c r="S307" i="14"/>
  <c r="S308" i="14"/>
  <c r="S309" i="14"/>
  <c r="S310" i="14"/>
  <c r="S314" i="14"/>
  <c r="S315" i="14"/>
  <c r="S316" i="14"/>
  <c r="S317" i="14"/>
  <c r="S318" i="14"/>
  <c r="S319" i="14"/>
  <c r="S320" i="14"/>
  <c r="S322" i="14"/>
  <c r="S323" i="14"/>
  <c r="S324" i="14"/>
  <c r="S325" i="14"/>
  <c r="S326" i="14"/>
  <c r="S327" i="14"/>
  <c r="S328" i="14"/>
  <c r="S330" i="14"/>
  <c r="S331" i="14"/>
  <c r="S332" i="14"/>
  <c r="S333" i="14"/>
  <c r="S334" i="14"/>
  <c r="S335" i="14"/>
  <c r="S336" i="14"/>
  <c r="S338" i="14"/>
  <c r="S339" i="14"/>
  <c r="S340" i="14"/>
  <c r="S341" i="14"/>
  <c r="S342" i="14"/>
  <c r="S343" i="14"/>
  <c r="S344" i="14"/>
  <c r="S346" i="14"/>
  <c r="S347" i="14"/>
  <c r="S348" i="14"/>
  <c r="S349" i="14"/>
  <c r="S350" i="14"/>
  <c r="S351" i="14"/>
  <c r="S352" i="14"/>
  <c r="S354" i="14"/>
  <c r="S355" i="14"/>
  <c r="S356" i="14"/>
  <c r="S357" i="14"/>
  <c r="S358" i="14"/>
  <c r="S359" i="14"/>
  <c r="S360" i="14"/>
  <c r="S362" i="14"/>
  <c r="S363" i="14"/>
  <c r="S364" i="14"/>
  <c r="S365" i="14"/>
  <c r="S366" i="14"/>
  <c r="S367" i="14"/>
  <c r="S368" i="14"/>
  <c r="S370" i="14"/>
  <c r="S371" i="14"/>
  <c r="S372" i="14"/>
  <c r="S373" i="14"/>
  <c r="S374" i="14"/>
  <c r="S375" i="14"/>
  <c r="S376" i="14"/>
  <c r="S378" i="14"/>
  <c r="S379" i="14"/>
  <c r="S380" i="14"/>
  <c r="S381" i="14"/>
  <c r="S382" i="14"/>
  <c r="S383" i="14"/>
  <c r="S384" i="14"/>
  <c r="S386" i="14"/>
  <c r="S387" i="14"/>
  <c r="S388" i="14"/>
  <c r="S389" i="14"/>
  <c r="S390" i="14"/>
  <c r="S391" i="14"/>
  <c r="S392" i="14"/>
  <c r="S394" i="14"/>
  <c r="S395" i="14"/>
  <c r="S396" i="14"/>
  <c r="S397" i="14"/>
  <c r="S398" i="14"/>
  <c r="S399" i="14"/>
  <c r="S400" i="14"/>
  <c r="S402" i="14"/>
  <c r="S403" i="14"/>
  <c r="S404" i="14"/>
  <c r="S405" i="14"/>
  <c r="S406" i="14"/>
  <c r="S407" i="14"/>
  <c r="S408" i="14"/>
  <c r="S410" i="14"/>
  <c r="S411" i="14"/>
  <c r="S412" i="14"/>
  <c r="S413" i="14"/>
  <c r="S414" i="14"/>
  <c r="S415" i="14"/>
  <c r="S416" i="14"/>
  <c r="S418" i="14"/>
  <c r="S419" i="14"/>
  <c r="S420" i="14"/>
  <c r="S421" i="14"/>
  <c r="S422" i="14"/>
  <c r="S423" i="14"/>
  <c r="S424" i="14"/>
  <c r="S426" i="14"/>
  <c r="S427" i="14"/>
  <c r="S428" i="14"/>
  <c r="S429" i="14"/>
  <c r="S430" i="14"/>
  <c r="S431" i="14"/>
  <c r="S432" i="14"/>
  <c r="S434" i="14"/>
  <c r="S435" i="14"/>
  <c r="S436" i="14"/>
  <c r="S437" i="14"/>
  <c r="S438" i="14"/>
  <c r="S439" i="14"/>
  <c r="S440" i="14"/>
  <c r="S442" i="14"/>
  <c r="S443" i="14"/>
  <c r="S444" i="14"/>
  <c r="S445" i="14"/>
  <c r="S446" i="14"/>
  <c r="S447" i="14"/>
  <c r="S448" i="14"/>
  <c r="S450" i="14"/>
  <c r="S451" i="14"/>
  <c r="S452" i="14"/>
  <c r="S453" i="14"/>
  <c r="S454" i="14"/>
  <c r="S455" i="14"/>
  <c r="S456" i="14"/>
  <c r="S458" i="14"/>
  <c r="S459" i="14"/>
  <c r="S460" i="14"/>
  <c r="S461" i="14"/>
  <c r="S462" i="14"/>
  <c r="S463" i="14"/>
  <c r="S464" i="14"/>
  <c r="S466" i="14"/>
  <c r="S467" i="14"/>
  <c r="S468" i="14"/>
  <c r="S469" i="14"/>
  <c r="S470" i="14"/>
  <c r="S471" i="14"/>
  <c r="S472" i="14"/>
  <c r="S474" i="14"/>
  <c r="S475" i="14"/>
  <c r="S476" i="14"/>
  <c r="S477" i="14"/>
  <c r="S478" i="14"/>
  <c r="S479" i="14"/>
  <c r="S480" i="14"/>
  <c r="S482" i="14"/>
  <c r="S483" i="14"/>
  <c r="S484" i="14"/>
  <c r="S485" i="14"/>
  <c r="S486" i="14"/>
  <c r="S487" i="14"/>
  <c r="S488" i="14"/>
  <c r="S490" i="14"/>
  <c r="S491" i="14"/>
  <c r="S492" i="14"/>
  <c r="S493" i="14"/>
  <c r="S494" i="14"/>
  <c r="S495" i="14"/>
  <c r="S496" i="14"/>
  <c r="S498" i="14"/>
  <c r="S499" i="14"/>
  <c r="S500" i="14"/>
  <c r="S501" i="14"/>
  <c r="S502" i="14"/>
  <c r="S503" i="14"/>
  <c r="S504" i="14"/>
  <c r="S506" i="14"/>
  <c r="S507" i="14"/>
  <c r="S508" i="14"/>
  <c r="S509" i="14"/>
  <c r="S510" i="14"/>
  <c r="S511" i="14"/>
  <c r="S512" i="14"/>
  <c r="S514" i="14"/>
  <c r="S515" i="14"/>
  <c r="S516" i="14"/>
  <c r="S517" i="14"/>
  <c r="S518" i="14"/>
  <c r="S519" i="14"/>
  <c r="S520" i="14"/>
  <c r="S522" i="14"/>
  <c r="S523" i="14"/>
  <c r="S524" i="14"/>
  <c r="S525" i="14"/>
  <c r="S526" i="14"/>
  <c r="S527" i="14"/>
  <c r="S528" i="14"/>
  <c r="S530" i="14"/>
  <c r="S531" i="14"/>
  <c r="S532" i="14"/>
  <c r="S533" i="14"/>
  <c r="S534" i="14"/>
  <c r="S535" i="14"/>
  <c r="S536" i="14"/>
  <c r="S538" i="14"/>
  <c r="S539" i="14"/>
  <c r="S540" i="14"/>
  <c r="S541" i="14"/>
  <c r="S542" i="14"/>
  <c r="S543" i="14"/>
  <c r="S544" i="14"/>
  <c r="S546" i="14"/>
  <c r="S547" i="14"/>
  <c r="S548" i="14"/>
  <c r="S549" i="14"/>
  <c r="S550" i="14"/>
  <c r="S551" i="14"/>
  <c r="S552" i="14"/>
  <c r="S554" i="14"/>
  <c r="S555" i="14"/>
  <c r="S556" i="14"/>
  <c r="S557" i="14"/>
  <c r="S558" i="14"/>
  <c r="S559" i="14"/>
  <c r="S560" i="14"/>
  <c r="S562" i="14"/>
  <c r="S563" i="14"/>
  <c r="S564" i="14"/>
  <c r="S565" i="14"/>
  <c r="S566" i="14"/>
  <c r="S567" i="14"/>
  <c r="S568" i="14"/>
  <c r="S570" i="14"/>
  <c r="S571" i="14"/>
  <c r="S572" i="14"/>
  <c r="S573" i="14"/>
  <c r="S574" i="14"/>
  <c r="S575" i="14"/>
  <c r="S576" i="14"/>
  <c r="S578" i="14"/>
  <c r="S577" i="14" s="1"/>
  <c r="S580" i="14"/>
  <c r="S581" i="14"/>
  <c r="S585" i="14"/>
  <c r="S586" i="14"/>
  <c r="S587" i="14"/>
  <c r="S588" i="14"/>
  <c r="S589" i="14"/>
  <c r="S590" i="14"/>
  <c r="S591" i="14"/>
  <c r="S593" i="14"/>
  <c r="S594" i="14"/>
  <c r="S595" i="14"/>
  <c r="S596" i="14"/>
  <c r="S597" i="14"/>
  <c r="S598" i="14"/>
  <c r="S599" i="14"/>
  <c r="S601" i="14"/>
  <c r="S602" i="14"/>
  <c r="S603" i="14"/>
  <c r="S604" i="14"/>
  <c r="S605" i="14"/>
  <c r="S606" i="14"/>
  <c r="S607" i="14"/>
  <c r="S609" i="14"/>
  <c r="S610" i="14"/>
  <c r="S611" i="14"/>
  <c r="S612" i="14"/>
  <c r="S613" i="14"/>
  <c r="S614" i="14"/>
  <c r="S615" i="14"/>
  <c r="S617" i="14"/>
  <c r="S618" i="14"/>
  <c r="S619" i="14"/>
  <c r="S620" i="14"/>
  <c r="S621" i="14"/>
  <c r="S622" i="14"/>
  <c r="S623" i="14"/>
  <c r="S625" i="14"/>
  <c r="S626" i="14"/>
  <c r="S627" i="14"/>
  <c r="S628" i="14"/>
  <c r="S629" i="14"/>
  <c r="S630" i="14"/>
  <c r="S631" i="14"/>
  <c r="S633" i="14"/>
  <c r="S634" i="14"/>
  <c r="S635" i="14"/>
  <c r="S636" i="14"/>
  <c r="S637" i="14"/>
  <c r="S638" i="14"/>
  <c r="S639" i="14"/>
  <c r="S641" i="14"/>
  <c r="S642" i="14"/>
  <c r="S643" i="14"/>
  <c r="S644" i="14"/>
  <c r="S645" i="14"/>
  <c r="S646" i="14"/>
  <c r="S647" i="14"/>
  <c r="S649" i="14"/>
  <c r="S650" i="14"/>
  <c r="S651" i="14"/>
  <c r="S652" i="14"/>
  <c r="S653" i="14"/>
  <c r="S654" i="14"/>
  <c r="S655" i="14"/>
  <c r="S657" i="14"/>
  <c r="S658" i="14"/>
  <c r="S659" i="14"/>
  <c r="S660" i="14"/>
  <c r="S661" i="14"/>
  <c r="S662" i="14"/>
  <c r="S663" i="14"/>
  <c r="S665" i="14"/>
  <c r="S666" i="14"/>
  <c r="S667" i="14"/>
  <c r="S668" i="14"/>
  <c r="S669" i="14"/>
  <c r="S670" i="14"/>
  <c r="S671" i="14"/>
  <c r="S673" i="14"/>
  <c r="S674" i="14"/>
  <c r="S675" i="14"/>
  <c r="S676" i="14"/>
  <c r="S677" i="14"/>
  <c r="S678" i="14"/>
  <c r="S679" i="14"/>
  <c r="S681" i="14"/>
  <c r="S682" i="14"/>
  <c r="S683" i="14"/>
  <c r="S684" i="14"/>
  <c r="S685" i="14"/>
  <c r="S686" i="14"/>
  <c r="S687" i="14"/>
  <c r="S689" i="14"/>
  <c r="S690" i="14"/>
  <c r="S691" i="14"/>
  <c r="S692" i="14"/>
  <c r="S693" i="14"/>
  <c r="S694" i="14"/>
  <c r="S695" i="14"/>
  <c r="S697" i="14"/>
  <c r="S698" i="14"/>
  <c r="S699" i="14"/>
  <c r="S700" i="14"/>
  <c r="S701" i="14"/>
  <c r="S702" i="14"/>
  <c r="S703" i="14"/>
  <c r="S705" i="14"/>
  <c r="S706" i="14"/>
  <c r="S707" i="14"/>
  <c r="S708" i="14"/>
  <c r="S709" i="14"/>
  <c r="S710" i="14"/>
  <c r="S711" i="14"/>
  <c r="S714" i="14"/>
  <c r="S715" i="14"/>
  <c r="S716" i="14"/>
  <c r="S717" i="14"/>
  <c r="S718" i="14"/>
  <c r="S719" i="14"/>
  <c r="S720" i="14"/>
  <c r="S722" i="14"/>
  <c r="S723" i="14"/>
  <c r="S724" i="14"/>
  <c r="S725" i="14"/>
  <c r="S726" i="14"/>
  <c r="S727" i="14"/>
  <c r="S728" i="14"/>
  <c r="S730" i="14"/>
  <c r="S731" i="14"/>
  <c r="S732" i="14"/>
  <c r="S733" i="14"/>
  <c r="S734" i="14"/>
  <c r="S735" i="14"/>
  <c r="S736" i="14"/>
  <c r="S738" i="14"/>
  <c r="S739" i="14"/>
  <c r="S740" i="14"/>
  <c r="S741" i="14"/>
  <c r="S742" i="14"/>
  <c r="S743" i="14"/>
  <c r="S744" i="14"/>
  <c r="S746" i="14"/>
  <c r="S747" i="14"/>
  <c r="S748" i="14"/>
  <c r="S749" i="14"/>
  <c r="S750" i="14"/>
  <c r="S751" i="14"/>
  <c r="S752" i="14"/>
  <c r="S754" i="14"/>
  <c r="S755" i="14"/>
  <c r="S756" i="14"/>
  <c r="S757" i="14"/>
  <c r="S758" i="14"/>
  <c r="S759" i="14"/>
  <c r="S760" i="14"/>
  <c r="S762" i="14"/>
  <c r="S763" i="14"/>
  <c r="S764" i="14"/>
  <c r="S765" i="14"/>
  <c r="S766" i="14"/>
  <c r="S767" i="14"/>
  <c r="S768" i="14"/>
  <c r="S770" i="14"/>
  <c r="S771" i="14"/>
  <c r="S772" i="14"/>
  <c r="S773" i="14"/>
  <c r="S774" i="14"/>
  <c r="S775" i="14"/>
  <c r="S776" i="14"/>
  <c r="S778" i="14"/>
  <c r="S779" i="14"/>
  <c r="S780" i="14"/>
  <c r="S781" i="14"/>
  <c r="S782" i="14"/>
  <c r="S783" i="14"/>
  <c r="S784" i="14"/>
  <c r="S786" i="14"/>
  <c r="S787" i="14"/>
  <c r="S788" i="14"/>
  <c r="S789" i="14"/>
  <c r="S790" i="14"/>
  <c r="S791" i="14"/>
  <c r="S792" i="14"/>
  <c r="S794" i="14"/>
  <c r="S795" i="14"/>
  <c r="S796" i="14"/>
  <c r="S797" i="14"/>
  <c r="S798" i="14"/>
  <c r="S799" i="14"/>
  <c r="S800" i="14"/>
  <c r="S802" i="14"/>
  <c r="S803" i="14"/>
  <c r="S804" i="14"/>
  <c r="S805" i="14"/>
  <c r="S806" i="14"/>
  <c r="S807" i="14"/>
  <c r="S808" i="14"/>
  <c r="S811" i="14"/>
  <c r="S812" i="14"/>
  <c r="S813" i="14"/>
  <c r="S814" i="14"/>
  <c r="S815" i="14"/>
  <c r="S820" i="14"/>
  <c r="S821" i="14"/>
  <c r="S822" i="14"/>
  <c r="S824" i="14"/>
  <c r="S832" i="14"/>
  <c r="S833" i="14"/>
  <c r="S834" i="14"/>
  <c r="S836" i="14"/>
  <c r="S837" i="14"/>
  <c r="S838" i="14"/>
  <c r="S839" i="14"/>
  <c r="S840" i="14"/>
  <c r="S841" i="14"/>
  <c r="S843" i="14"/>
  <c r="S844" i="14"/>
  <c r="S845" i="14"/>
  <c r="S846" i="14"/>
  <c r="S847" i="14"/>
  <c r="S848" i="14"/>
  <c r="S850" i="14"/>
  <c r="S851" i="14"/>
  <c r="S852" i="14"/>
  <c r="S853" i="14"/>
  <c r="S854" i="14"/>
  <c r="S855" i="14"/>
  <c r="S857" i="14"/>
  <c r="S858" i="14"/>
  <c r="S859" i="14"/>
  <c r="S860" i="14"/>
  <c r="S861" i="14"/>
  <c r="S862" i="14"/>
  <c r="S866" i="14"/>
  <c r="S868" i="14"/>
  <c r="S871" i="14"/>
  <c r="S872" i="14"/>
  <c r="S873" i="14"/>
  <c r="S875" i="14"/>
  <c r="S876" i="14"/>
  <c r="S877" i="14"/>
  <c r="S878" i="14"/>
  <c r="S879" i="14"/>
  <c r="S880" i="14"/>
  <c r="S881" i="14"/>
  <c r="S882" i="14"/>
  <c r="S883" i="14"/>
  <c r="S885" i="14"/>
  <c r="S886" i="14"/>
  <c r="S887" i="14"/>
  <c r="S888" i="14"/>
  <c r="S889" i="14"/>
  <c r="S890" i="14"/>
  <c r="S891" i="14"/>
  <c r="S892" i="14"/>
  <c r="S893" i="14"/>
  <c r="S895" i="14"/>
  <c r="S896" i="14"/>
  <c r="S897" i="14"/>
  <c r="S898" i="14"/>
  <c r="S899" i="14"/>
  <c r="S900" i="14"/>
  <c r="S901" i="14"/>
  <c r="S902" i="14"/>
  <c r="S903" i="14"/>
  <c r="S905" i="14"/>
  <c r="S906" i="14"/>
  <c r="S907" i="14"/>
  <c r="S908" i="14"/>
  <c r="S909" i="14"/>
  <c r="S910" i="14"/>
  <c r="S911" i="14"/>
  <c r="S912" i="14"/>
  <c r="S913" i="14"/>
  <c r="S916" i="14"/>
  <c r="S917" i="14"/>
  <c r="S918" i="14"/>
  <c r="S919" i="14"/>
  <c r="S920" i="14"/>
  <c r="S922" i="14"/>
  <c r="S923" i="14"/>
  <c r="S924" i="14"/>
  <c r="S925" i="14"/>
  <c r="S926" i="14"/>
  <c r="S929" i="14"/>
  <c r="S930" i="14"/>
  <c r="S931" i="14"/>
  <c r="S932" i="14"/>
  <c r="S933" i="14"/>
  <c r="S934" i="14"/>
  <c r="S936" i="14"/>
  <c r="S937" i="14"/>
  <c r="S938" i="14"/>
  <c r="S939" i="14"/>
  <c r="S940" i="14"/>
  <c r="S941" i="14"/>
  <c r="S943" i="14"/>
  <c r="S944" i="14"/>
  <c r="S948" i="14"/>
  <c r="S949" i="14"/>
  <c r="S950" i="14"/>
  <c r="S951" i="14"/>
  <c r="S952" i="14"/>
  <c r="S953" i="14"/>
  <c r="S954" i="14"/>
  <c r="S956" i="14"/>
  <c r="S957" i="14"/>
  <c r="S958" i="14"/>
  <c r="S959" i="14"/>
  <c r="S960" i="14"/>
  <c r="S961" i="14"/>
  <c r="S962" i="14"/>
  <c r="S965" i="14"/>
  <c r="S966" i="14"/>
  <c r="S967" i="14"/>
  <c r="S968" i="14"/>
  <c r="S969" i="14"/>
  <c r="S970" i="14"/>
  <c r="S971" i="14"/>
  <c r="S973" i="14"/>
  <c r="S974" i="14"/>
  <c r="S975" i="14"/>
  <c r="S976" i="14"/>
  <c r="S977" i="14"/>
  <c r="S978" i="14"/>
  <c r="S979" i="14"/>
  <c r="S981" i="14"/>
  <c r="S982" i="14"/>
  <c r="S983" i="14"/>
  <c r="S984" i="14"/>
  <c r="S985" i="14"/>
  <c r="S986" i="14"/>
  <c r="S987" i="14"/>
  <c r="S989" i="14"/>
  <c r="S990" i="14"/>
  <c r="S991" i="14"/>
  <c r="S992" i="14"/>
  <c r="S993" i="14"/>
  <c r="S994" i="14"/>
  <c r="S995" i="14"/>
  <c r="S997" i="14"/>
  <c r="S998" i="14"/>
  <c r="S999" i="14"/>
  <c r="S1000" i="14"/>
  <c r="S1001" i="14"/>
  <c r="S1002" i="14"/>
  <c r="S1003" i="14"/>
  <c r="S1005" i="14"/>
  <c r="S1006" i="14"/>
  <c r="S1007" i="14"/>
  <c r="S1008" i="14"/>
  <c r="S1009" i="14"/>
  <c r="S1010" i="14"/>
  <c r="S1011" i="14"/>
  <c r="S1014" i="14"/>
  <c r="S1015" i="14"/>
  <c r="S1016" i="14"/>
  <c r="S1017" i="14"/>
  <c r="S1018" i="14"/>
  <c r="S1024" i="14"/>
  <c r="S1025" i="14"/>
  <c r="S1027" i="14"/>
  <c r="S1035" i="14"/>
  <c r="S1036" i="14"/>
  <c r="S1037" i="14"/>
  <c r="S1039" i="14"/>
  <c r="S1040" i="14"/>
  <c r="S1041" i="14"/>
  <c r="S1042" i="14"/>
  <c r="S1043" i="14"/>
  <c r="S1044" i="14"/>
  <c r="S1046" i="14"/>
  <c r="S1047" i="14"/>
  <c r="S1048" i="14"/>
  <c r="S1049" i="14"/>
  <c r="S1050" i="14"/>
  <c r="S1051" i="14"/>
  <c r="S1053" i="14"/>
  <c r="S1054" i="14"/>
  <c r="S1055" i="14"/>
  <c r="S1056" i="14"/>
  <c r="S1057" i="14"/>
  <c r="S1058" i="14"/>
  <c r="S1061" i="14"/>
  <c r="S1062" i="14"/>
  <c r="S1063" i="14"/>
  <c r="S1064" i="14"/>
  <c r="S1065" i="14"/>
  <c r="S1066" i="14"/>
  <c r="S1067" i="14"/>
  <c r="S1068" i="14"/>
  <c r="S1069" i="14"/>
  <c r="S1071" i="14"/>
  <c r="S1072" i="14"/>
  <c r="S1073" i="14"/>
  <c r="S1074" i="14"/>
  <c r="S1075" i="14"/>
  <c r="S1076" i="14"/>
  <c r="S1077" i="14"/>
  <c r="S1078" i="14"/>
  <c r="S1079" i="14"/>
  <c r="S1081" i="14"/>
  <c r="S1082" i="14"/>
  <c r="S1083" i="14"/>
  <c r="S1084" i="14"/>
  <c r="S1085" i="14"/>
  <c r="S1086" i="14"/>
  <c r="S1087" i="14"/>
  <c r="S1088" i="14"/>
  <c r="S1089" i="14"/>
  <c r="S1091" i="14"/>
  <c r="S1092" i="14"/>
  <c r="S1093" i="14"/>
  <c r="S1094" i="14"/>
  <c r="S1095" i="14"/>
  <c r="S1096" i="14"/>
  <c r="S1098" i="14"/>
  <c r="S1099" i="14"/>
  <c r="S1100" i="14"/>
  <c r="S1101" i="14"/>
  <c r="S1102" i="14"/>
  <c r="S1103" i="14"/>
  <c r="S1104" i="14"/>
  <c r="S1105" i="14"/>
  <c r="S1106" i="14"/>
  <c r="S1109" i="14"/>
  <c r="S1110" i="14"/>
  <c r="S1111" i="14"/>
  <c r="S1112" i="14"/>
  <c r="S1113" i="14"/>
  <c r="S1115" i="14"/>
  <c r="S1116" i="14"/>
  <c r="S1117" i="14"/>
  <c r="S1118" i="14"/>
  <c r="S1119" i="14"/>
  <c r="S1123" i="14"/>
  <c r="S1124" i="14"/>
  <c r="S1125" i="14"/>
  <c r="S1126" i="14"/>
  <c r="S1127" i="14"/>
  <c r="S1129" i="14"/>
  <c r="S1130" i="14"/>
  <c r="S1131" i="14"/>
  <c r="S1132" i="14"/>
  <c r="S1133" i="14"/>
  <c r="S1134" i="14"/>
  <c r="S1136" i="14"/>
  <c r="S1137" i="14"/>
  <c r="S1141" i="14"/>
  <c r="S1142" i="14"/>
  <c r="S1143" i="14"/>
  <c r="S1144" i="14"/>
  <c r="S1145" i="14"/>
  <c r="S1146" i="14"/>
  <c r="S1147" i="14"/>
  <c r="S1149" i="14"/>
  <c r="S1150" i="14"/>
  <c r="S1151" i="14"/>
  <c r="S1152" i="14"/>
  <c r="S1153" i="14"/>
  <c r="S1154" i="14"/>
  <c r="S1155" i="14"/>
  <c r="S1157" i="14"/>
  <c r="S1158" i="14"/>
  <c r="S1159" i="14"/>
  <c r="S1160" i="14"/>
  <c r="S1161" i="14"/>
  <c r="S1162" i="14"/>
  <c r="S1163" i="14"/>
  <c r="S1165" i="14"/>
  <c r="S1166" i="14"/>
  <c r="S1167" i="14"/>
  <c r="S1168" i="14"/>
  <c r="S1169" i="14"/>
  <c r="S1170" i="14"/>
  <c r="S1171" i="14"/>
  <c r="S1173" i="14"/>
  <c r="S1174" i="14"/>
  <c r="S1175" i="14"/>
  <c r="S1176" i="14"/>
  <c r="S1177" i="14"/>
  <c r="S1178" i="14"/>
  <c r="S1179" i="14"/>
  <c r="S1181" i="14"/>
  <c r="S1182" i="14"/>
  <c r="S1183" i="14"/>
  <c r="S1184" i="14"/>
  <c r="S1185" i="14"/>
  <c r="S1186" i="14"/>
  <c r="S1187" i="14"/>
  <c r="S1189" i="14"/>
  <c r="S1190" i="14"/>
  <c r="S1191" i="14"/>
  <c r="S1192" i="14"/>
  <c r="S1193" i="14"/>
  <c r="S1194" i="14"/>
  <c r="S1195" i="14"/>
  <c r="S1197" i="14"/>
  <c r="S1198" i="14"/>
  <c r="S1199" i="14"/>
  <c r="S1200" i="14"/>
  <c r="S1201" i="14"/>
  <c r="S1202" i="14"/>
  <c r="S1203" i="14"/>
  <c r="S1205" i="14"/>
  <c r="S1206" i="14"/>
  <c r="S1207" i="14"/>
  <c r="S1208" i="14"/>
  <c r="S1209" i="14"/>
  <c r="S1210" i="14"/>
  <c r="S1211" i="14"/>
  <c r="S1213" i="14"/>
  <c r="S1214" i="14"/>
  <c r="S1215" i="14"/>
  <c r="S1216" i="14"/>
  <c r="S1217" i="14"/>
  <c r="S1218" i="14"/>
  <c r="S1219" i="14"/>
  <c r="S1221" i="14"/>
  <c r="S1222" i="14"/>
  <c r="S1223" i="14"/>
  <c r="S1224" i="14"/>
  <c r="S1225" i="14"/>
  <c r="S1226" i="14"/>
  <c r="S1227" i="14"/>
  <c r="S1229" i="14"/>
  <c r="S1230" i="14"/>
  <c r="S1231" i="14"/>
  <c r="S1232" i="14"/>
  <c r="S1233" i="14"/>
  <c r="S1234" i="14"/>
  <c r="S1235" i="14"/>
  <c r="S1237" i="14"/>
  <c r="S1238" i="14"/>
  <c r="S1239" i="14"/>
  <c r="S1240" i="14"/>
  <c r="S1241" i="14"/>
  <c r="S1242" i="14"/>
  <c r="S1243" i="14"/>
  <c r="S1245" i="14"/>
  <c r="S1246" i="14"/>
  <c r="S1247" i="14"/>
  <c r="S1248" i="14"/>
  <c r="S1249" i="14"/>
  <c r="S1250" i="14"/>
  <c r="S1251" i="14"/>
  <c r="S1253" i="14"/>
  <c r="S1254" i="14"/>
  <c r="S1255" i="14"/>
  <c r="S1256" i="14"/>
  <c r="S1257" i="14"/>
  <c r="S1258" i="14"/>
  <c r="S1259" i="14"/>
  <c r="S1261" i="14"/>
  <c r="S1262" i="14"/>
  <c r="S1263" i="14"/>
  <c r="S1264" i="14"/>
  <c r="S1265" i="14"/>
  <c r="S1266" i="14"/>
  <c r="S1267" i="14"/>
  <c r="S1269" i="14"/>
  <c r="S1270" i="14"/>
  <c r="S1271" i="14"/>
  <c r="S1272" i="14"/>
  <c r="S1273" i="14"/>
  <c r="S1274" i="14"/>
  <c r="S1275" i="14"/>
  <c r="S1277" i="14"/>
  <c r="S1278" i="14"/>
  <c r="S1279" i="14"/>
  <c r="S1280" i="14"/>
  <c r="S1281" i="14"/>
  <c r="S1282" i="14"/>
  <c r="S1283" i="14"/>
  <c r="S1285" i="14"/>
  <c r="S1286" i="14"/>
  <c r="S1287" i="14"/>
  <c r="S1288" i="14"/>
  <c r="S1289" i="14"/>
  <c r="S1290" i="14"/>
  <c r="S1291" i="14"/>
  <c r="S1293" i="14"/>
  <c r="S1294" i="14"/>
  <c r="S1295" i="14"/>
  <c r="S1296" i="14"/>
  <c r="S1297" i="14"/>
  <c r="S1298" i="14"/>
  <c r="S1299" i="14"/>
  <c r="S1301" i="14"/>
  <c r="S1302" i="14"/>
  <c r="S1303" i="14"/>
  <c r="S1304" i="14"/>
  <c r="S1305" i="14"/>
  <c r="S1306" i="14"/>
  <c r="S1307" i="14"/>
  <c r="S1309" i="14"/>
  <c r="S1310" i="14"/>
  <c r="S1311" i="14"/>
  <c r="S1312" i="14"/>
  <c r="S1313" i="14"/>
  <c r="S1314" i="14"/>
  <c r="S1315" i="14"/>
  <c r="S1317" i="14"/>
  <c r="S1318" i="14"/>
  <c r="S1319" i="14"/>
  <c r="S1320" i="14"/>
  <c r="S1321" i="14"/>
  <c r="S1322" i="14"/>
  <c r="S1323" i="14"/>
  <c r="S1325" i="14"/>
  <c r="S1326" i="14"/>
  <c r="S1327" i="14"/>
  <c r="S1328" i="14"/>
  <c r="S1329" i="14"/>
  <c r="S1330" i="14"/>
  <c r="S1331" i="14"/>
  <c r="S1334" i="14"/>
  <c r="S1335" i="14"/>
  <c r="S1336" i="14"/>
  <c r="S1337" i="14"/>
  <c r="S1338" i="14"/>
  <c r="S1339" i="14"/>
  <c r="S1340" i="14"/>
  <c r="S1342" i="14"/>
  <c r="S1343" i="14"/>
  <c r="S1344" i="14"/>
  <c r="S1345" i="14"/>
  <c r="S1346" i="14"/>
  <c r="S1347" i="14"/>
  <c r="S1348" i="14"/>
  <c r="S1350" i="14"/>
  <c r="S1351" i="14"/>
  <c r="S1352" i="14"/>
  <c r="S1353" i="14"/>
  <c r="S1354" i="14"/>
  <c r="S1355" i="14"/>
  <c r="S1356" i="14"/>
  <c r="S1358" i="14"/>
  <c r="S1359" i="14"/>
  <c r="S1360" i="14"/>
  <c r="S1361" i="14"/>
  <c r="S1362" i="14"/>
  <c r="S1363" i="14"/>
  <c r="S1364" i="14"/>
  <c r="S1366" i="14"/>
  <c r="S1367" i="14"/>
  <c r="S1368" i="14"/>
  <c r="S1369" i="14"/>
  <c r="S1370" i="14"/>
  <c r="S1371" i="14"/>
  <c r="S1372" i="14"/>
  <c r="S1374" i="14"/>
  <c r="S1375" i="14"/>
  <c r="S1376" i="14"/>
  <c r="S1377" i="14"/>
  <c r="S1378" i="14"/>
  <c r="S1379" i="14"/>
  <c r="S1380" i="14"/>
  <c r="S1382" i="14"/>
  <c r="S1383" i="14"/>
  <c r="S1384" i="14"/>
  <c r="S1385" i="14"/>
  <c r="S1386" i="14"/>
  <c r="S1387" i="14"/>
  <c r="S1388" i="14"/>
  <c r="S1390" i="14"/>
  <c r="S1391" i="14"/>
  <c r="S1392" i="14"/>
  <c r="S1393" i="14"/>
  <c r="S1394" i="14"/>
  <c r="S1395" i="14"/>
  <c r="S1396" i="14"/>
  <c r="S1398" i="14"/>
  <c r="S1399" i="14"/>
  <c r="S1400" i="14"/>
  <c r="S1401" i="14"/>
  <c r="S1402" i="14"/>
  <c r="S1403" i="14"/>
  <c r="S1404" i="14"/>
  <c r="S1406" i="14"/>
  <c r="S1407" i="14"/>
  <c r="S1408" i="14"/>
  <c r="S1409" i="14"/>
  <c r="S1410" i="14"/>
  <c r="S1411" i="14"/>
  <c r="S1412" i="14"/>
  <c r="S1414" i="14"/>
  <c r="S1415" i="14"/>
  <c r="S1416" i="14"/>
  <c r="S1417" i="14"/>
  <c r="S1418" i="14"/>
  <c r="S1419" i="14"/>
  <c r="S1420" i="14"/>
  <c r="S1422" i="14"/>
  <c r="S1423" i="14"/>
  <c r="S1424" i="14"/>
  <c r="S1425" i="14"/>
  <c r="S1426" i="14"/>
  <c r="S1427" i="14"/>
  <c r="S1428" i="14"/>
  <c r="S1430" i="14"/>
  <c r="S1431" i="14"/>
  <c r="S1432" i="14"/>
  <c r="S1433" i="14"/>
  <c r="S1434" i="14"/>
  <c r="S1435" i="14"/>
  <c r="S1436" i="14"/>
  <c r="S1438" i="14"/>
  <c r="S1439" i="14"/>
  <c r="S1440" i="14"/>
  <c r="S1441" i="14"/>
  <c r="S1442" i="14"/>
  <c r="S1443" i="14"/>
  <c r="S1444" i="14"/>
  <c r="S1446" i="14"/>
  <c r="S1447" i="14"/>
  <c r="S1448" i="14"/>
  <c r="S1449" i="14"/>
  <c r="S1450" i="14"/>
  <c r="S1451" i="14"/>
  <c r="S1452" i="14"/>
  <c r="S1454" i="14"/>
  <c r="S1455" i="14"/>
  <c r="S1456" i="14"/>
  <c r="S1457" i="14"/>
  <c r="S1458" i="14"/>
  <c r="S1459" i="14"/>
  <c r="S1460" i="14"/>
  <c r="S1462" i="14"/>
  <c r="S1463" i="14"/>
  <c r="S1464" i="14"/>
  <c r="S1465" i="14"/>
  <c r="S1466" i="14"/>
  <c r="S1467" i="14"/>
  <c r="S1468" i="14"/>
  <c r="S1470" i="14"/>
  <c r="S1471" i="14"/>
  <c r="S1472" i="14"/>
  <c r="S1473" i="14"/>
  <c r="S1474" i="14"/>
  <c r="S1475" i="14"/>
  <c r="S1476" i="14"/>
  <c r="S1478" i="14"/>
  <c r="S1479" i="14"/>
  <c r="S1480" i="14"/>
  <c r="S1481" i="14"/>
  <c r="S1482" i="14"/>
  <c r="S1483" i="14"/>
  <c r="S1484" i="14"/>
  <c r="S1486" i="14"/>
  <c r="S1487" i="14"/>
  <c r="S1488" i="14"/>
  <c r="S1489" i="14"/>
  <c r="S1490" i="14"/>
  <c r="S1491" i="14"/>
  <c r="S1492" i="14"/>
  <c r="S1494" i="14"/>
  <c r="S1495" i="14"/>
  <c r="S1496" i="14"/>
  <c r="S1497" i="14"/>
  <c r="S1498" i="14"/>
  <c r="S1499" i="14"/>
  <c r="S1500" i="14"/>
  <c r="S1502" i="14"/>
  <c r="S1503" i="14"/>
  <c r="S1504" i="14"/>
  <c r="S1505" i="14"/>
  <c r="S1506" i="14"/>
  <c r="S1507" i="14"/>
  <c r="S1508" i="14"/>
  <c r="S1510" i="14"/>
  <c r="S1511" i="14"/>
  <c r="S1512" i="14"/>
  <c r="S1513" i="14"/>
  <c r="S1514" i="14"/>
  <c r="S1515" i="14"/>
  <c r="S1516" i="14"/>
  <c r="S1518" i="14"/>
  <c r="S1519" i="14"/>
  <c r="S1520" i="14"/>
  <c r="S1521" i="14"/>
  <c r="S1522" i="14"/>
  <c r="S1523" i="14"/>
  <c r="S1524" i="14"/>
  <c r="S1526" i="14"/>
  <c r="S1527" i="14"/>
  <c r="S1528" i="14"/>
  <c r="S1529" i="14"/>
  <c r="S1530" i="14"/>
  <c r="S1531" i="14"/>
  <c r="S1532" i="14"/>
  <c r="O5" i="14"/>
  <c r="P5" i="14" s="1"/>
  <c r="AD1234" i="16"/>
  <c r="R1234" i="16"/>
  <c r="N34" i="14"/>
  <c r="S23" i="14" l="1"/>
  <c r="S15" i="14"/>
  <c r="S7" i="14"/>
  <c r="O1234" i="12"/>
  <c r="AA1234" i="12" s="1"/>
  <c r="R823" i="16"/>
  <c r="S864" i="14"/>
  <c r="S30" i="14"/>
  <c r="S48" i="14"/>
  <c r="S36" i="14"/>
  <c r="S35" i="14" s="1"/>
  <c r="S27" i="14"/>
  <c r="S19" i="14"/>
  <c r="S11" i="14"/>
  <c r="S221" i="14"/>
  <c r="S1421" i="14"/>
  <c r="S1284" i="14"/>
  <c r="S1220" i="14"/>
  <c r="S1038" i="14"/>
  <c r="S874" i="14"/>
  <c r="S849" i="14"/>
  <c r="S745" i="14"/>
  <c r="S672" i="14"/>
  <c r="S608" i="14"/>
  <c r="S1357" i="14"/>
  <c r="S513" i="14"/>
  <c r="S449" i="14"/>
  <c r="S385" i="14"/>
  <c r="S321" i="14"/>
  <c r="S228" i="14"/>
  <c r="S1485" i="14"/>
  <c r="S1525" i="14"/>
  <c r="S181" i="14"/>
  <c r="S1477" i="14"/>
  <c r="S1413" i="14"/>
  <c r="S1349" i="14"/>
  <c r="S1276" i="14"/>
  <c r="S1212" i="14"/>
  <c r="S1135" i="14"/>
  <c r="S1114" i="14"/>
  <c r="S884" i="14"/>
  <c r="S842" i="14"/>
  <c r="S828" i="14"/>
  <c r="S801" i="14"/>
  <c r="S737" i="14"/>
  <c r="S664" i="14"/>
  <c r="S600" i="14"/>
  <c r="S569" i="14"/>
  <c r="S505" i="14"/>
  <c r="S441" i="14"/>
  <c r="S377" i="14"/>
  <c r="S313" i="14"/>
  <c r="S290" i="14"/>
  <c r="S123" i="14"/>
  <c r="S51" i="14"/>
  <c r="S42" i="14"/>
  <c r="S1469" i="14"/>
  <c r="S1405" i="14"/>
  <c r="S1341" i="14"/>
  <c r="S1333" i="14"/>
  <c r="S1268" i="14"/>
  <c r="S1204" i="14"/>
  <c r="S1060" i="14"/>
  <c r="S942" i="14"/>
  <c r="S921" i="14"/>
  <c r="S894" i="14"/>
  <c r="S793" i="14"/>
  <c r="S729" i="14"/>
  <c r="S656" i="14"/>
  <c r="S592" i="14"/>
  <c r="S579" i="14"/>
  <c r="S561" i="14"/>
  <c r="S497" i="14"/>
  <c r="S433" i="14"/>
  <c r="S369" i="14"/>
  <c r="S304" i="14"/>
  <c r="S253" i="14"/>
  <c r="S93" i="14"/>
  <c r="S1324" i="14"/>
  <c r="S1260" i="14"/>
  <c r="S721" i="14"/>
  <c r="S425" i="14"/>
  <c r="S195" i="14"/>
  <c r="S1517" i="14"/>
  <c r="S1252" i="14"/>
  <c r="S1052" i="14"/>
  <c r="S704" i="14"/>
  <c r="S481" i="14"/>
  <c r="S153" i="14"/>
  <c r="S1445" i="14"/>
  <c r="S1381" i="14"/>
  <c r="S1308" i="14"/>
  <c r="S1244" i="14"/>
  <c r="S1090" i="14"/>
  <c r="S1031" i="14"/>
  <c r="S1013" i="14"/>
  <c r="S947" i="14"/>
  <c r="S915" i="14"/>
  <c r="S856" i="14"/>
  <c r="S769" i="14"/>
  <c r="S696" i="14"/>
  <c r="S632" i="14"/>
  <c r="S537" i="14"/>
  <c r="S473" i="14"/>
  <c r="S409" i="14"/>
  <c r="S345" i="14"/>
  <c r="S243" i="14"/>
  <c r="S78" i="14"/>
  <c r="S1461" i="14"/>
  <c r="S1070" i="14"/>
  <c r="S904" i="14"/>
  <c r="S785" i="14"/>
  <c r="S648" i="14"/>
  <c r="S553" i="14"/>
  <c r="S263" i="14"/>
  <c r="S167" i="14"/>
  <c r="S1453" i="14"/>
  <c r="S1316" i="14"/>
  <c r="S1080" i="14"/>
  <c r="S955" i="14"/>
  <c r="S777" i="14"/>
  <c r="S640" i="14"/>
  <c r="S353" i="14"/>
  <c r="S284" i="14"/>
  <c r="S1501" i="14"/>
  <c r="S1437" i="14"/>
  <c r="S1373" i="14"/>
  <c r="S1300" i="14"/>
  <c r="S1236" i="14"/>
  <c r="S928" i="14"/>
  <c r="S761" i="14"/>
  <c r="S688" i="14"/>
  <c r="S624" i="14"/>
  <c r="S529" i="14"/>
  <c r="S465" i="14"/>
  <c r="S401" i="14"/>
  <c r="S337" i="14"/>
  <c r="S61" i="14"/>
  <c r="S1397" i="14"/>
  <c r="S1196" i="14"/>
  <c r="S584" i="14"/>
  <c r="S489" i="14"/>
  <c r="S361" i="14"/>
  <c r="S1389" i="14"/>
  <c r="S1188" i="14"/>
  <c r="S1108" i="14"/>
  <c r="S835" i="14"/>
  <c r="S713" i="14"/>
  <c r="S545" i="14"/>
  <c r="S417" i="14"/>
  <c r="S273" i="14"/>
  <c r="S1509" i="14"/>
  <c r="S1493" i="14"/>
  <c r="S1429" i="14"/>
  <c r="S1365" i="14"/>
  <c r="S1292" i="14"/>
  <c r="S1228" i="14"/>
  <c r="S810" i="14"/>
  <c r="S753" i="14"/>
  <c r="S680" i="14"/>
  <c r="S616" i="14"/>
  <c r="S521" i="14"/>
  <c r="S457" i="14"/>
  <c r="S393" i="14"/>
  <c r="S329" i="14"/>
  <c r="S297" i="14"/>
  <c r="S235" i="14"/>
  <c r="S139" i="14"/>
  <c r="S1172" i="14"/>
  <c r="S1156" i="14"/>
  <c r="S1140" i="14"/>
  <c r="S1128" i="14"/>
  <c r="S996" i="14"/>
  <c r="S980" i="14"/>
  <c r="S964" i="14"/>
  <c r="S1180" i="14"/>
  <c r="S1164" i="14"/>
  <c r="S1148" i="14"/>
  <c r="S1121" i="14"/>
  <c r="S1097" i="14"/>
  <c r="S1045" i="14"/>
  <c r="S1004" i="14"/>
  <c r="S988" i="14"/>
  <c r="S972" i="14"/>
  <c r="S935" i="14"/>
  <c r="S6" i="14" l="1"/>
  <c r="S77" i="14"/>
  <c r="S283" i="14"/>
  <c r="S1107" i="14"/>
  <c r="AE1234" i="12"/>
  <c r="AC1234" i="12"/>
  <c r="O823" i="12"/>
  <c r="AA823" i="12" s="1"/>
  <c r="S213" i="14"/>
  <c r="S41" i="14"/>
  <c r="S138" i="14"/>
  <c r="S76" i="14" s="1"/>
  <c r="S927" i="14"/>
  <c r="S1059" i="14"/>
  <c r="S583" i="14"/>
  <c r="S1332" i="14"/>
  <c r="S712" i="14"/>
  <c r="S863" i="14"/>
  <c r="S1030" i="14"/>
  <c r="S312" i="14"/>
  <c r="S311" i="14" s="1"/>
  <c r="S242" i="14"/>
  <c r="S827" i="14"/>
  <c r="S826" i="14" s="1"/>
  <c r="S914" i="14"/>
  <c r="S1120" i="14"/>
  <c r="S946" i="14"/>
  <c r="S296" i="14"/>
  <c r="S963" i="14"/>
  <c r="S1139" i="14"/>
  <c r="S1138" i="14" s="1"/>
  <c r="AE823" i="12" l="1"/>
  <c r="AC823" i="12"/>
  <c r="S212" i="14"/>
  <c r="S211" i="14" s="1"/>
  <c r="S582" i="14"/>
  <c r="S1029" i="14"/>
  <c r="S1028" i="14" s="1"/>
  <c r="S1012" i="14" s="1"/>
  <c r="S825" i="14"/>
  <c r="S945" i="14"/>
  <c r="S60" i="14" l="1"/>
  <c r="S809" i="14"/>
  <c r="S34" i="14" l="1"/>
  <c r="S5" i="14" s="1"/>
  <c r="T5" i="14" s="1"/>
  <c r="Q5" i="14" l="1"/>
  <c r="AK1026" i="16"/>
  <c r="AK302" i="16"/>
  <c r="R830" i="16" l="1"/>
  <c r="R832" i="16"/>
  <c r="R829" i="16"/>
  <c r="R831" i="16"/>
  <c r="R834" i="16"/>
  <c r="O831" i="12" l="1"/>
  <c r="AA831" i="12" s="1"/>
  <c r="O832" i="12"/>
  <c r="AA832" i="12" s="1"/>
  <c r="O834" i="12"/>
  <c r="AA834" i="12" s="1"/>
  <c r="O829" i="12"/>
  <c r="AA829" i="12" s="1"/>
  <c r="O830" i="12"/>
  <c r="AA830" i="12" s="1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304" i="16"/>
  <c r="AD305" i="16"/>
  <c r="AD306" i="16"/>
  <c r="AD307" i="16"/>
  <c r="AD308" i="16"/>
  <c r="AD309" i="16"/>
  <c r="AD310" i="16"/>
  <c r="AD311" i="16"/>
  <c r="AD312" i="16"/>
  <c r="AD313" i="16"/>
  <c r="AD314" i="16"/>
  <c r="AD315" i="16"/>
  <c r="AD316" i="16"/>
  <c r="AD317" i="16"/>
  <c r="AD318" i="16"/>
  <c r="AD319" i="16"/>
  <c r="AD320" i="16"/>
  <c r="AD321" i="16"/>
  <c r="AD322" i="16"/>
  <c r="AD323" i="16"/>
  <c r="AD324" i="16"/>
  <c r="AD325" i="16"/>
  <c r="AD326" i="16"/>
  <c r="AD327" i="16"/>
  <c r="AD328" i="16"/>
  <c r="AD329" i="16"/>
  <c r="AD330" i="16"/>
  <c r="AD331" i="16"/>
  <c r="AD332" i="16"/>
  <c r="AD333" i="16"/>
  <c r="AD334" i="16"/>
  <c r="AD335" i="16"/>
  <c r="AD336" i="16"/>
  <c r="AD337" i="16"/>
  <c r="AD338" i="16"/>
  <c r="AD339" i="16"/>
  <c r="AD340" i="16"/>
  <c r="AD341" i="16"/>
  <c r="AD342" i="16"/>
  <c r="AD343" i="16"/>
  <c r="AD344" i="16"/>
  <c r="AD345" i="16"/>
  <c r="AD346" i="16"/>
  <c r="AD347" i="16"/>
  <c r="AD348" i="16"/>
  <c r="AD349" i="16"/>
  <c r="AD350" i="16"/>
  <c r="AD351" i="16"/>
  <c r="AD352" i="16"/>
  <c r="AD353" i="16"/>
  <c r="AD354" i="16"/>
  <c r="AD355" i="16"/>
  <c r="AD356" i="16"/>
  <c r="AD357" i="16"/>
  <c r="AD358" i="16"/>
  <c r="AD359" i="16"/>
  <c r="AD360" i="16"/>
  <c r="AD361" i="16"/>
  <c r="AD362" i="16"/>
  <c r="AD363" i="16"/>
  <c r="AD364" i="16"/>
  <c r="AD365" i="16"/>
  <c r="AD366" i="16"/>
  <c r="AD367" i="16"/>
  <c r="AD368" i="16"/>
  <c r="AD369" i="16"/>
  <c r="AD370" i="16"/>
  <c r="AD371" i="16"/>
  <c r="AD372" i="16"/>
  <c r="AD373" i="16"/>
  <c r="AD374" i="16"/>
  <c r="AD375" i="16"/>
  <c r="AD376" i="16"/>
  <c r="AD377" i="16"/>
  <c r="AD378" i="16"/>
  <c r="AD379" i="16"/>
  <c r="AD380" i="16"/>
  <c r="AD381" i="16"/>
  <c r="AD382" i="16"/>
  <c r="AD383" i="16"/>
  <c r="AD384" i="16"/>
  <c r="AD385" i="16"/>
  <c r="AD386" i="16"/>
  <c r="AD387" i="16"/>
  <c r="AD388" i="16"/>
  <c r="AD389" i="16"/>
  <c r="AD390" i="16"/>
  <c r="AD391" i="16"/>
  <c r="AD392" i="16"/>
  <c r="AD393" i="16"/>
  <c r="AD394" i="16"/>
  <c r="AD395" i="16"/>
  <c r="AD396" i="16"/>
  <c r="AD397" i="16"/>
  <c r="AD398" i="16"/>
  <c r="AD399" i="16"/>
  <c r="AD400" i="16"/>
  <c r="AD401" i="16"/>
  <c r="AD402" i="16"/>
  <c r="AD403" i="16"/>
  <c r="AD404" i="16"/>
  <c r="AD405" i="16"/>
  <c r="AD406" i="16"/>
  <c r="AD407" i="16"/>
  <c r="AD408" i="16"/>
  <c r="AD409" i="16"/>
  <c r="AD410" i="16"/>
  <c r="AD411" i="16"/>
  <c r="AD412" i="16"/>
  <c r="AD413" i="16"/>
  <c r="AD414" i="16"/>
  <c r="AD415" i="16"/>
  <c r="AD416" i="16"/>
  <c r="AD417" i="16"/>
  <c r="AD418" i="16"/>
  <c r="AD419" i="16"/>
  <c r="AD420" i="16"/>
  <c r="AD421" i="16"/>
  <c r="AD422" i="16"/>
  <c r="AD423" i="16"/>
  <c r="AD424" i="16"/>
  <c r="AD425" i="16"/>
  <c r="AD426" i="16"/>
  <c r="AD427" i="16"/>
  <c r="AD428" i="16"/>
  <c r="AD429" i="16"/>
  <c r="AD430" i="16"/>
  <c r="AD431" i="16"/>
  <c r="AD432" i="16"/>
  <c r="AD433" i="16"/>
  <c r="AD434" i="16"/>
  <c r="AD435" i="16"/>
  <c r="AD436" i="16"/>
  <c r="AD437" i="16"/>
  <c r="AD438" i="16"/>
  <c r="AD439" i="16"/>
  <c r="AD440" i="16"/>
  <c r="AD441" i="16"/>
  <c r="AD442" i="16"/>
  <c r="AD443" i="16"/>
  <c r="AD444" i="16"/>
  <c r="AD445" i="16"/>
  <c r="AD446" i="16"/>
  <c r="AD447" i="16"/>
  <c r="AD448" i="16"/>
  <c r="AD449" i="16"/>
  <c r="AD450" i="16"/>
  <c r="AD451" i="16"/>
  <c r="AD452" i="16"/>
  <c r="AD453" i="16"/>
  <c r="AD454" i="16"/>
  <c r="AD455" i="16"/>
  <c r="AD456" i="16"/>
  <c r="AD457" i="16"/>
  <c r="AD458" i="16"/>
  <c r="AD459" i="16"/>
  <c r="AD460" i="16"/>
  <c r="AD461" i="16"/>
  <c r="AD462" i="16"/>
  <c r="AD463" i="16"/>
  <c r="AD464" i="16"/>
  <c r="AD465" i="16"/>
  <c r="AD466" i="16"/>
  <c r="AD467" i="16"/>
  <c r="AD468" i="16"/>
  <c r="AD469" i="16"/>
  <c r="AD470" i="16"/>
  <c r="AD471" i="16"/>
  <c r="AD472" i="16"/>
  <c r="AD473" i="16"/>
  <c r="AD474" i="16"/>
  <c r="AD475" i="16"/>
  <c r="AD476" i="16"/>
  <c r="AD477" i="16"/>
  <c r="AD478" i="16"/>
  <c r="AD479" i="16"/>
  <c r="AD480" i="16"/>
  <c r="AD481" i="16"/>
  <c r="AD482" i="16"/>
  <c r="AD483" i="16"/>
  <c r="AD484" i="16"/>
  <c r="AD485" i="16"/>
  <c r="AD486" i="16"/>
  <c r="AD487" i="16"/>
  <c r="AD488" i="16"/>
  <c r="AD489" i="16"/>
  <c r="AD490" i="16"/>
  <c r="AD491" i="16"/>
  <c r="AD492" i="16"/>
  <c r="AD493" i="16"/>
  <c r="AD494" i="16"/>
  <c r="AD495" i="16"/>
  <c r="AD496" i="16"/>
  <c r="AD497" i="16"/>
  <c r="AD498" i="16"/>
  <c r="AD499" i="16"/>
  <c r="AD500" i="16"/>
  <c r="AD501" i="16"/>
  <c r="AD502" i="16"/>
  <c r="AD503" i="16"/>
  <c r="AD504" i="16"/>
  <c r="AD505" i="16"/>
  <c r="AD506" i="16"/>
  <c r="AD507" i="16"/>
  <c r="AD508" i="16"/>
  <c r="AD509" i="16"/>
  <c r="AD510" i="16"/>
  <c r="AD511" i="16"/>
  <c r="AD512" i="16"/>
  <c r="AD513" i="16"/>
  <c r="AD514" i="16"/>
  <c r="AD515" i="16"/>
  <c r="AD516" i="16"/>
  <c r="AD517" i="16"/>
  <c r="AD518" i="16"/>
  <c r="AD519" i="16"/>
  <c r="AD520" i="16"/>
  <c r="AD521" i="16"/>
  <c r="AD522" i="16"/>
  <c r="AD523" i="16"/>
  <c r="AD524" i="16"/>
  <c r="AD525" i="16"/>
  <c r="AD526" i="16"/>
  <c r="AD527" i="16"/>
  <c r="AD528" i="16"/>
  <c r="AD529" i="16"/>
  <c r="AD530" i="16"/>
  <c r="AD531" i="16"/>
  <c r="AD532" i="16"/>
  <c r="AD533" i="16"/>
  <c r="AD534" i="16"/>
  <c r="AD535" i="16"/>
  <c r="AD536" i="16"/>
  <c r="AD537" i="16"/>
  <c r="AD538" i="16"/>
  <c r="AD539" i="16"/>
  <c r="AD540" i="16"/>
  <c r="AD541" i="16"/>
  <c r="AD542" i="16"/>
  <c r="AD543" i="16"/>
  <c r="AD544" i="16"/>
  <c r="AD545" i="16"/>
  <c r="AD546" i="16"/>
  <c r="AD547" i="16"/>
  <c r="AD548" i="16"/>
  <c r="AD549" i="16"/>
  <c r="AD550" i="16"/>
  <c r="AD551" i="16"/>
  <c r="AD552" i="16"/>
  <c r="AD553" i="16"/>
  <c r="AD554" i="16"/>
  <c r="AD555" i="16"/>
  <c r="AD556" i="16"/>
  <c r="AD557" i="16"/>
  <c r="AD558" i="16"/>
  <c r="AD559" i="16"/>
  <c r="AD560" i="16"/>
  <c r="AD561" i="16"/>
  <c r="AD562" i="16"/>
  <c r="AD563" i="16"/>
  <c r="AD564" i="16"/>
  <c r="AD565" i="16"/>
  <c r="AD566" i="16"/>
  <c r="AD567" i="16"/>
  <c r="AD568" i="16"/>
  <c r="AD569" i="16"/>
  <c r="AD570" i="16"/>
  <c r="AD571" i="16"/>
  <c r="AD572" i="16"/>
  <c r="AD573" i="16"/>
  <c r="AD574" i="16"/>
  <c r="AD575" i="16"/>
  <c r="AD576" i="16"/>
  <c r="AD577" i="16"/>
  <c r="AD578" i="16"/>
  <c r="AD579" i="16"/>
  <c r="AD580" i="16"/>
  <c r="AD581" i="16"/>
  <c r="AD582" i="16"/>
  <c r="AD583" i="16"/>
  <c r="AD584" i="16"/>
  <c r="AD585" i="16"/>
  <c r="AD586" i="16"/>
  <c r="AD587" i="16"/>
  <c r="AD588" i="16"/>
  <c r="AD589" i="16"/>
  <c r="AD590" i="16"/>
  <c r="AD591" i="16"/>
  <c r="AD592" i="16"/>
  <c r="AD593" i="16"/>
  <c r="AD594" i="16"/>
  <c r="AD595" i="16"/>
  <c r="AD596" i="16"/>
  <c r="AD597" i="16"/>
  <c r="AD598" i="16"/>
  <c r="AD599" i="16"/>
  <c r="AD600" i="16"/>
  <c r="AD601" i="16"/>
  <c r="AD602" i="16"/>
  <c r="AD603" i="16"/>
  <c r="AD604" i="16"/>
  <c r="AD605" i="16"/>
  <c r="AD606" i="16"/>
  <c r="AD607" i="16"/>
  <c r="AD608" i="16"/>
  <c r="AD609" i="16"/>
  <c r="AD610" i="16"/>
  <c r="AD611" i="16"/>
  <c r="AD612" i="16"/>
  <c r="AD613" i="16"/>
  <c r="AD614" i="16"/>
  <c r="AD615" i="16"/>
  <c r="AD616" i="16"/>
  <c r="AD617" i="16"/>
  <c r="AD618" i="16"/>
  <c r="AD619" i="16"/>
  <c r="AD620" i="16"/>
  <c r="AD621" i="16"/>
  <c r="AD622" i="16"/>
  <c r="AD623" i="16"/>
  <c r="AD624" i="16"/>
  <c r="AD625" i="16"/>
  <c r="AD626" i="16"/>
  <c r="AD627" i="16"/>
  <c r="AD628" i="16"/>
  <c r="AD629" i="16"/>
  <c r="AD630" i="16"/>
  <c r="AD631" i="16"/>
  <c r="AD632" i="16"/>
  <c r="AD633" i="16"/>
  <c r="AD634" i="16"/>
  <c r="AD635" i="16"/>
  <c r="AD636" i="16"/>
  <c r="AD637" i="16"/>
  <c r="AD638" i="16"/>
  <c r="AD639" i="16"/>
  <c r="AD640" i="16"/>
  <c r="AD641" i="16"/>
  <c r="AD642" i="16"/>
  <c r="AD643" i="16"/>
  <c r="AD644" i="16"/>
  <c r="AD645" i="16"/>
  <c r="AD646" i="16"/>
  <c r="AD647" i="16"/>
  <c r="AD648" i="16"/>
  <c r="AD649" i="16"/>
  <c r="AD650" i="16"/>
  <c r="AD651" i="16"/>
  <c r="AD652" i="16"/>
  <c r="AD653" i="16"/>
  <c r="AD654" i="16"/>
  <c r="AD655" i="16"/>
  <c r="AD656" i="16"/>
  <c r="AD657" i="16"/>
  <c r="AD658" i="16"/>
  <c r="AD659" i="16"/>
  <c r="AD660" i="16"/>
  <c r="AD661" i="16"/>
  <c r="AD662" i="16"/>
  <c r="AD663" i="16"/>
  <c r="AD664" i="16"/>
  <c r="AD665" i="16"/>
  <c r="AD666" i="16"/>
  <c r="AD667" i="16"/>
  <c r="AD668" i="16"/>
  <c r="AD669" i="16"/>
  <c r="AD670" i="16"/>
  <c r="AD671" i="16"/>
  <c r="AD672" i="16"/>
  <c r="AD673" i="16"/>
  <c r="AD674" i="16"/>
  <c r="AD675" i="16"/>
  <c r="AD676" i="16"/>
  <c r="AD677" i="16"/>
  <c r="AD678" i="16"/>
  <c r="AD679" i="16"/>
  <c r="AD680" i="16"/>
  <c r="AD681" i="16"/>
  <c r="AD682" i="16"/>
  <c r="AD683" i="16"/>
  <c r="AD684" i="16"/>
  <c r="AD685" i="16"/>
  <c r="AD686" i="16"/>
  <c r="AD687" i="16"/>
  <c r="AD688" i="16"/>
  <c r="AD689" i="16"/>
  <c r="AD690" i="16"/>
  <c r="AD691" i="16"/>
  <c r="AD692" i="16"/>
  <c r="AD693" i="16"/>
  <c r="AD694" i="16"/>
  <c r="AD695" i="16"/>
  <c r="AD696" i="16"/>
  <c r="AD697" i="16"/>
  <c r="AD698" i="16"/>
  <c r="AD699" i="16"/>
  <c r="AD700" i="16"/>
  <c r="AD701" i="16"/>
  <c r="AD702" i="16"/>
  <c r="AD703" i="16"/>
  <c r="AD704" i="16"/>
  <c r="AD705" i="16"/>
  <c r="AD706" i="16"/>
  <c r="AD707" i="16"/>
  <c r="AD708" i="16"/>
  <c r="AD709" i="16"/>
  <c r="AD710" i="16"/>
  <c r="AD711" i="16"/>
  <c r="AD712" i="16"/>
  <c r="AD713" i="16"/>
  <c r="AD714" i="16"/>
  <c r="AD715" i="16"/>
  <c r="AD716" i="16"/>
  <c r="AD717" i="16"/>
  <c r="AD718" i="16"/>
  <c r="AD719" i="16"/>
  <c r="AD720" i="16"/>
  <c r="AD721" i="16"/>
  <c r="AD722" i="16"/>
  <c r="AD723" i="16"/>
  <c r="AD724" i="16"/>
  <c r="AD725" i="16"/>
  <c r="AD726" i="16"/>
  <c r="AD727" i="16"/>
  <c r="AD728" i="16"/>
  <c r="AD729" i="16"/>
  <c r="AD730" i="16"/>
  <c r="AD731" i="16"/>
  <c r="AD732" i="16"/>
  <c r="AD733" i="16"/>
  <c r="AD734" i="16"/>
  <c r="AD735" i="16"/>
  <c r="AD736" i="16"/>
  <c r="AD737" i="16"/>
  <c r="AD738" i="16"/>
  <c r="AD739" i="16"/>
  <c r="AD740" i="16"/>
  <c r="AD741" i="16"/>
  <c r="AD742" i="16"/>
  <c r="AD743" i="16"/>
  <c r="AD744" i="16"/>
  <c r="AD745" i="16"/>
  <c r="AD746" i="16"/>
  <c r="AD747" i="16"/>
  <c r="AD748" i="16"/>
  <c r="AD749" i="16"/>
  <c r="AD750" i="16"/>
  <c r="AD751" i="16"/>
  <c r="AD752" i="16"/>
  <c r="AD753" i="16"/>
  <c r="AD754" i="16"/>
  <c r="AD755" i="16"/>
  <c r="AD756" i="16"/>
  <c r="AD757" i="16"/>
  <c r="AD758" i="16"/>
  <c r="AD759" i="16"/>
  <c r="AD760" i="16"/>
  <c r="AD761" i="16"/>
  <c r="AD762" i="16"/>
  <c r="AD763" i="16"/>
  <c r="AD764" i="16"/>
  <c r="AD765" i="16"/>
  <c r="AD766" i="16"/>
  <c r="AD767" i="16"/>
  <c r="AD768" i="16"/>
  <c r="AD769" i="16"/>
  <c r="AD770" i="16"/>
  <c r="AD771" i="16"/>
  <c r="AD772" i="16"/>
  <c r="AD773" i="16"/>
  <c r="AD774" i="16"/>
  <c r="AD775" i="16"/>
  <c r="AD776" i="16"/>
  <c r="AD777" i="16"/>
  <c r="AD778" i="16"/>
  <c r="AD779" i="16"/>
  <c r="AD780" i="16"/>
  <c r="AD781" i="16"/>
  <c r="AD782" i="16"/>
  <c r="AD783" i="16"/>
  <c r="AD784" i="16"/>
  <c r="AD785" i="16"/>
  <c r="AD786" i="16"/>
  <c r="AD787" i="16"/>
  <c r="AD788" i="16"/>
  <c r="AD789" i="16"/>
  <c r="AD790" i="16"/>
  <c r="AD791" i="16"/>
  <c r="AD792" i="16"/>
  <c r="AD793" i="16"/>
  <c r="AD794" i="16"/>
  <c r="AD795" i="16"/>
  <c r="AD796" i="16"/>
  <c r="AD797" i="16"/>
  <c r="AD798" i="16"/>
  <c r="AD799" i="16"/>
  <c r="AD800" i="16"/>
  <c r="AD801" i="16"/>
  <c r="AD802" i="16"/>
  <c r="AD803" i="16"/>
  <c r="AD804" i="16"/>
  <c r="AD805" i="16"/>
  <c r="AD806" i="16"/>
  <c r="AD807" i="16"/>
  <c r="AD808" i="16"/>
  <c r="AD809" i="16"/>
  <c r="AD810" i="16"/>
  <c r="AD811" i="16"/>
  <c r="AD812" i="16"/>
  <c r="AD813" i="16"/>
  <c r="AD814" i="16"/>
  <c r="AD815" i="16"/>
  <c r="AD816" i="16"/>
  <c r="AD817" i="16"/>
  <c r="AD818" i="16"/>
  <c r="AD819" i="16"/>
  <c r="AD820" i="16"/>
  <c r="AD821" i="16"/>
  <c r="AD822" i="16"/>
  <c r="AD823" i="16"/>
  <c r="AD824" i="16"/>
  <c r="AD825" i="16"/>
  <c r="AD826" i="16"/>
  <c r="AD827" i="16"/>
  <c r="AD828" i="16"/>
  <c r="AD829" i="16"/>
  <c r="AD830" i="16"/>
  <c r="AD831" i="16"/>
  <c r="AD832" i="16"/>
  <c r="AD833" i="16"/>
  <c r="AD834" i="16"/>
  <c r="AD835" i="16"/>
  <c r="AD836" i="16"/>
  <c r="AD837" i="16"/>
  <c r="AD838" i="16"/>
  <c r="AD839" i="16"/>
  <c r="AD840" i="16"/>
  <c r="AD841" i="16"/>
  <c r="AD842" i="16"/>
  <c r="AD843" i="16"/>
  <c r="AD844" i="16"/>
  <c r="AD845" i="16"/>
  <c r="AD846" i="16"/>
  <c r="AD847" i="16"/>
  <c r="AD848" i="16"/>
  <c r="AD849" i="16"/>
  <c r="AD850" i="16"/>
  <c r="AD851" i="16"/>
  <c r="AD852" i="16"/>
  <c r="AD853" i="16"/>
  <c r="AD854" i="16"/>
  <c r="AD855" i="16"/>
  <c r="AD856" i="16"/>
  <c r="AD857" i="16"/>
  <c r="AD858" i="16"/>
  <c r="AD859" i="16"/>
  <c r="AD860" i="16"/>
  <c r="AD861" i="16"/>
  <c r="AD862" i="16"/>
  <c r="AD863" i="16"/>
  <c r="AD864" i="16"/>
  <c r="AD865" i="16"/>
  <c r="AD866" i="16"/>
  <c r="AD867" i="16"/>
  <c r="AD868" i="16"/>
  <c r="AD869" i="16"/>
  <c r="AD870" i="16"/>
  <c r="AD871" i="16"/>
  <c r="AD872" i="16"/>
  <c r="AD873" i="16"/>
  <c r="AD874" i="16"/>
  <c r="AD875" i="16"/>
  <c r="AD876" i="16"/>
  <c r="AD877" i="16"/>
  <c r="AD878" i="16"/>
  <c r="AD879" i="16"/>
  <c r="AD880" i="16"/>
  <c r="AD881" i="16"/>
  <c r="AD882" i="16"/>
  <c r="AD883" i="16"/>
  <c r="AD884" i="16"/>
  <c r="AD885" i="16"/>
  <c r="AD886" i="16"/>
  <c r="AD887" i="16"/>
  <c r="AD888" i="16"/>
  <c r="AD889" i="16"/>
  <c r="AD890" i="16"/>
  <c r="AD891" i="16"/>
  <c r="AD892" i="16"/>
  <c r="AD893" i="16"/>
  <c r="AD894" i="16"/>
  <c r="AD895" i="16"/>
  <c r="AD896" i="16"/>
  <c r="AD897" i="16"/>
  <c r="AD898" i="16"/>
  <c r="AD899" i="16"/>
  <c r="AD900" i="16"/>
  <c r="AD901" i="16"/>
  <c r="AD902" i="16"/>
  <c r="AD903" i="16"/>
  <c r="AD904" i="16"/>
  <c r="AD905" i="16"/>
  <c r="AD906" i="16"/>
  <c r="AD907" i="16"/>
  <c r="AD908" i="16"/>
  <c r="AD909" i="16"/>
  <c r="AD910" i="16"/>
  <c r="AD911" i="16"/>
  <c r="AD912" i="16"/>
  <c r="AD913" i="16"/>
  <c r="AD914" i="16"/>
  <c r="AD915" i="16"/>
  <c r="AD916" i="16"/>
  <c r="AD917" i="16"/>
  <c r="AD918" i="16"/>
  <c r="AD919" i="16"/>
  <c r="AD920" i="16"/>
  <c r="AD921" i="16"/>
  <c r="AD922" i="16"/>
  <c r="AD923" i="16"/>
  <c r="AD924" i="16"/>
  <c r="AD925" i="16"/>
  <c r="AD926" i="16"/>
  <c r="AD927" i="16"/>
  <c r="AD928" i="16"/>
  <c r="AD929" i="16"/>
  <c r="AD930" i="16"/>
  <c r="AD931" i="16"/>
  <c r="AD932" i="16"/>
  <c r="AD933" i="16"/>
  <c r="AD934" i="16"/>
  <c r="AD935" i="16"/>
  <c r="AD936" i="16"/>
  <c r="AD937" i="16"/>
  <c r="AD938" i="16"/>
  <c r="AD939" i="16"/>
  <c r="AD940" i="16"/>
  <c r="AD941" i="16"/>
  <c r="AD942" i="16"/>
  <c r="AD943" i="16"/>
  <c r="AD944" i="16"/>
  <c r="AD945" i="16"/>
  <c r="AD946" i="16"/>
  <c r="AD947" i="16"/>
  <c r="AD948" i="16"/>
  <c r="AD949" i="16"/>
  <c r="AD950" i="16"/>
  <c r="AD951" i="16"/>
  <c r="AD952" i="16"/>
  <c r="AD953" i="16"/>
  <c r="AD954" i="16"/>
  <c r="AD955" i="16"/>
  <c r="AD956" i="16"/>
  <c r="AD957" i="16"/>
  <c r="AD958" i="16"/>
  <c r="AD959" i="16"/>
  <c r="AD960" i="16"/>
  <c r="AD961" i="16"/>
  <c r="AD962" i="16"/>
  <c r="AD963" i="16"/>
  <c r="AD964" i="16"/>
  <c r="AD965" i="16"/>
  <c r="AD966" i="16"/>
  <c r="AD967" i="16"/>
  <c r="AD968" i="16"/>
  <c r="AD969" i="16"/>
  <c r="AD970" i="16"/>
  <c r="AD971" i="16"/>
  <c r="AD972" i="16"/>
  <c r="AD973" i="16"/>
  <c r="AD974" i="16"/>
  <c r="AD975" i="16"/>
  <c r="AD976" i="16"/>
  <c r="AD977" i="16"/>
  <c r="AD978" i="16"/>
  <c r="AD979" i="16"/>
  <c r="AD980" i="16"/>
  <c r="AD981" i="16"/>
  <c r="AD982" i="16"/>
  <c r="AD983" i="16"/>
  <c r="AD984" i="16"/>
  <c r="AD985" i="16"/>
  <c r="AD986" i="16"/>
  <c r="AD987" i="16"/>
  <c r="AD988" i="16"/>
  <c r="AD989" i="16"/>
  <c r="AD990" i="16"/>
  <c r="AD991" i="16"/>
  <c r="AD992" i="16"/>
  <c r="AD993" i="16"/>
  <c r="AD994" i="16"/>
  <c r="AD995" i="16"/>
  <c r="AD996" i="16"/>
  <c r="AD997" i="16"/>
  <c r="AD998" i="16"/>
  <c r="AD999" i="16"/>
  <c r="AD1000" i="16"/>
  <c r="AD1001" i="16"/>
  <c r="AD1002" i="16"/>
  <c r="AD1003" i="16"/>
  <c r="AD1004" i="16"/>
  <c r="AD1005" i="16"/>
  <c r="AD1006" i="16"/>
  <c r="AD1007" i="16"/>
  <c r="AD1008" i="16"/>
  <c r="AD1009" i="16"/>
  <c r="AD1010" i="16"/>
  <c r="AD1011" i="16"/>
  <c r="AD1012" i="16"/>
  <c r="AD1013" i="16"/>
  <c r="AD1014" i="16"/>
  <c r="AD1015" i="16"/>
  <c r="AD1016" i="16"/>
  <c r="AD1017" i="16"/>
  <c r="AD1018" i="16"/>
  <c r="AD1019" i="16"/>
  <c r="AD1020" i="16"/>
  <c r="AD1021" i="16"/>
  <c r="AD1022" i="16"/>
  <c r="AD1023" i="16"/>
  <c r="AD1024" i="16"/>
  <c r="AD1025" i="16"/>
  <c r="AD1026" i="16"/>
  <c r="AD1027" i="16"/>
  <c r="AD1028" i="16"/>
  <c r="AD1029" i="16"/>
  <c r="AD1030" i="16"/>
  <c r="AD1031" i="16"/>
  <c r="AD1032" i="16"/>
  <c r="AD1033" i="16"/>
  <c r="AD1034" i="16"/>
  <c r="AD1035" i="16"/>
  <c r="AD1036" i="16"/>
  <c r="AD1037" i="16"/>
  <c r="AD1038" i="16"/>
  <c r="AD1039" i="16"/>
  <c r="AD1040" i="16"/>
  <c r="AD1041" i="16"/>
  <c r="AD1042" i="16"/>
  <c r="AD1043" i="16"/>
  <c r="AD1044" i="16"/>
  <c r="AD1045" i="16"/>
  <c r="AD1046" i="16"/>
  <c r="AD1047" i="16"/>
  <c r="AD1048" i="16"/>
  <c r="AD1049" i="16"/>
  <c r="AD1050" i="16"/>
  <c r="AD1051" i="16"/>
  <c r="AD1052" i="16"/>
  <c r="AD1053" i="16"/>
  <c r="AD1054" i="16"/>
  <c r="AD1055" i="16"/>
  <c r="AD1056" i="16"/>
  <c r="AD1057" i="16"/>
  <c r="AD1058" i="16"/>
  <c r="AD1059" i="16"/>
  <c r="AD1060" i="16"/>
  <c r="AD1061" i="16"/>
  <c r="AD1062" i="16"/>
  <c r="AD1063" i="16"/>
  <c r="AD1064" i="16"/>
  <c r="AD1065" i="16"/>
  <c r="AD1066" i="16"/>
  <c r="AD1067" i="16"/>
  <c r="AD1068" i="16"/>
  <c r="AD1069" i="16"/>
  <c r="AD1070" i="16"/>
  <c r="AD1071" i="16"/>
  <c r="AD1072" i="16"/>
  <c r="AD1073" i="16"/>
  <c r="AD1074" i="16"/>
  <c r="AD1075" i="16"/>
  <c r="AD1076" i="16"/>
  <c r="AD1077" i="16"/>
  <c r="AD1078" i="16"/>
  <c r="AD1079" i="16"/>
  <c r="AD1080" i="16"/>
  <c r="AD1081" i="16"/>
  <c r="AD1082" i="16"/>
  <c r="AD1083" i="16"/>
  <c r="AD1084" i="16"/>
  <c r="AD1085" i="16"/>
  <c r="AD1086" i="16"/>
  <c r="AD1087" i="16"/>
  <c r="AD1088" i="16"/>
  <c r="AD1089" i="16"/>
  <c r="AD1090" i="16"/>
  <c r="AD1091" i="16"/>
  <c r="AD1092" i="16"/>
  <c r="AD1093" i="16"/>
  <c r="AD1094" i="16"/>
  <c r="AD1095" i="16"/>
  <c r="AD1096" i="16"/>
  <c r="AD1097" i="16"/>
  <c r="AD1098" i="16"/>
  <c r="AD1099" i="16"/>
  <c r="AD1100" i="16"/>
  <c r="AD1101" i="16"/>
  <c r="AD1102" i="16"/>
  <c r="AD1103" i="16"/>
  <c r="AD1104" i="16"/>
  <c r="AD1105" i="16"/>
  <c r="AD1106" i="16"/>
  <c r="AD1107" i="16"/>
  <c r="AD1108" i="16"/>
  <c r="AD1109" i="16"/>
  <c r="AD1110" i="16"/>
  <c r="AD1111" i="16"/>
  <c r="AD1112" i="16"/>
  <c r="AD1113" i="16"/>
  <c r="AD1114" i="16"/>
  <c r="AD1115" i="16"/>
  <c r="AD1116" i="16"/>
  <c r="AD1117" i="16"/>
  <c r="AD1118" i="16"/>
  <c r="AD1119" i="16"/>
  <c r="AD1120" i="16"/>
  <c r="AD1121" i="16"/>
  <c r="AD1122" i="16"/>
  <c r="AD1123" i="16"/>
  <c r="AD1124" i="16"/>
  <c r="AD1125" i="16"/>
  <c r="AD1126" i="16"/>
  <c r="AD1127" i="16"/>
  <c r="AD1128" i="16"/>
  <c r="AD1129" i="16"/>
  <c r="AD1130" i="16"/>
  <c r="AD1131" i="16"/>
  <c r="AD1132" i="16"/>
  <c r="AD1133" i="16"/>
  <c r="AD1134" i="16"/>
  <c r="AD1135" i="16"/>
  <c r="AD1136" i="16"/>
  <c r="AD1137" i="16"/>
  <c r="AD1138" i="16"/>
  <c r="AD1139" i="16"/>
  <c r="AD1140" i="16"/>
  <c r="AD1141" i="16"/>
  <c r="AD1142" i="16"/>
  <c r="AD1143" i="16"/>
  <c r="AD1144" i="16"/>
  <c r="AD1145" i="16"/>
  <c r="AD1146" i="16"/>
  <c r="AD1147" i="16"/>
  <c r="AD1148" i="16"/>
  <c r="AD1149" i="16"/>
  <c r="AD1150" i="16"/>
  <c r="AD1151" i="16"/>
  <c r="AD1152" i="16"/>
  <c r="AD1153" i="16"/>
  <c r="AD1154" i="16"/>
  <c r="AD1155" i="16"/>
  <c r="AD1156" i="16"/>
  <c r="AD1157" i="16"/>
  <c r="AD1158" i="16"/>
  <c r="AD1159" i="16"/>
  <c r="AD1160" i="16"/>
  <c r="AD1161" i="16"/>
  <c r="AD1162" i="16"/>
  <c r="AD1163" i="16"/>
  <c r="AD1164" i="16"/>
  <c r="AD1165" i="16"/>
  <c r="AD1166" i="16"/>
  <c r="AD1167" i="16"/>
  <c r="AD1168" i="16"/>
  <c r="AD1169" i="16"/>
  <c r="AD1170" i="16"/>
  <c r="AD1171" i="16"/>
  <c r="AD1172" i="16"/>
  <c r="AD1173" i="16"/>
  <c r="AD1174" i="16"/>
  <c r="AD1175" i="16"/>
  <c r="AD1176" i="16"/>
  <c r="AD1177" i="16"/>
  <c r="AD1178" i="16"/>
  <c r="AD1179" i="16"/>
  <c r="AD1180" i="16"/>
  <c r="AD1181" i="16"/>
  <c r="AD1182" i="16"/>
  <c r="AD1183" i="16"/>
  <c r="AD1184" i="16"/>
  <c r="AD1185" i="16"/>
  <c r="AD1186" i="16"/>
  <c r="AD1187" i="16"/>
  <c r="AD1188" i="16"/>
  <c r="AD1189" i="16"/>
  <c r="AD1190" i="16"/>
  <c r="AD1191" i="16"/>
  <c r="AD1192" i="16"/>
  <c r="AD1193" i="16"/>
  <c r="AD1194" i="16"/>
  <c r="AD1195" i="16"/>
  <c r="AD1196" i="16"/>
  <c r="AD1197" i="16"/>
  <c r="AD1198" i="16"/>
  <c r="AD1199" i="16"/>
  <c r="AD1200" i="16"/>
  <c r="AD1201" i="16"/>
  <c r="AD1202" i="16"/>
  <c r="AD1203" i="16"/>
  <c r="AD1204" i="16"/>
  <c r="AD1205" i="16"/>
  <c r="AD1206" i="16"/>
  <c r="AD1207" i="16"/>
  <c r="AD1208" i="16"/>
  <c r="AD1209" i="16"/>
  <c r="AD1210" i="16"/>
  <c r="AD1211" i="16"/>
  <c r="AD1212" i="16"/>
  <c r="AD1213" i="16"/>
  <c r="AD1214" i="16"/>
  <c r="AD1215" i="16"/>
  <c r="AD1216" i="16"/>
  <c r="AD1217" i="16"/>
  <c r="AD1218" i="16"/>
  <c r="AD1219" i="16"/>
  <c r="AD1220" i="16"/>
  <c r="AD1221" i="16"/>
  <c r="AD1222" i="16"/>
  <c r="AD1223" i="16"/>
  <c r="AD1224" i="16"/>
  <c r="AD1225" i="16"/>
  <c r="AD1226" i="16"/>
  <c r="AD1227" i="16"/>
  <c r="AD1228" i="16"/>
  <c r="AD1229" i="16"/>
  <c r="AD1230" i="16"/>
  <c r="AD1231" i="16"/>
  <c r="AD1232" i="16"/>
  <c r="AD1233" i="16"/>
  <c r="AD1235" i="16"/>
  <c r="AD1236" i="16"/>
  <c r="AD1237" i="16"/>
  <c r="AD1238" i="16"/>
  <c r="AD1239" i="16"/>
  <c r="AD1240" i="16"/>
  <c r="AD1241" i="16"/>
  <c r="AD1242" i="16"/>
  <c r="AD1243" i="16"/>
  <c r="AD1244" i="16"/>
  <c r="AD1245" i="16"/>
  <c r="AD1246" i="16"/>
  <c r="AD1247" i="16"/>
  <c r="AD1248" i="16"/>
  <c r="AD1249" i="16"/>
  <c r="AD1250" i="16"/>
  <c r="AD1251" i="16"/>
  <c r="AD1252" i="16"/>
  <c r="AD1253" i="16"/>
  <c r="AD1254" i="16"/>
  <c r="AD1255" i="16"/>
  <c r="AD1256" i="16"/>
  <c r="AD1257" i="16"/>
  <c r="AD1258" i="16"/>
  <c r="AD1259" i="16"/>
  <c r="AD1260" i="16"/>
  <c r="AD1261" i="16"/>
  <c r="AD1262" i="16"/>
  <c r="AD1263" i="16"/>
  <c r="AD1264" i="16"/>
  <c r="AD1265" i="16"/>
  <c r="AD1266" i="16"/>
  <c r="AD1267" i="16"/>
  <c r="AD1268" i="16"/>
  <c r="AD1269" i="16"/>
  <c r="AD1270" i="16"/>
  <c r="AD1271" i="16"/>
  <c r="AD1272" i="16"/>
  <c r="AD1273" i="16"/>
  <c r="AD1274" i="16"/>
  <c r="AD1275" i="16"/>
  <c r="AD1276" i="16"/>
  <c r="AD1277" i="16"/>
  <c r="AD1278" i="16"/>
  <c r="AD1279" i="16"/>
  <c r="AD1280" i="16"/>
  <c r="AD1281" i="16"/>
  <c r="AD1282" i="16"/>
  <c r="AD1283" i="16"/>
  <c r="AD1284" i="16"/>
  <c r="AD1285" i="16"/>
  <c r="AD1286" i="16"/>
  <c r="AD1287" i="16"/>
  <c r="AD1288" i="16"/>
  <c r="AD1289" i="16"/>
  <c r="AD1290" i="16"/>
  <c r="AD1291" i="16"/>
  <c r="AD1292" i="16"/>
  <c r="AD1293" i="16"/>
  <c r="AD1294" i="16"/>
  <c r="AD1295" i="16"/>
  <c r="AD1296" i="16"/>
  <c r="AD1297" i="16"/>
  <c r="AD1298" i="16"/>
  <c r="AD1299" i="16"/>
  <c r="AD1300" i="16"/>
  <c r="AD1301" i="16"/>
  <c r="AD1302" i="16"/>
  <c r="AD1303" i="16"/>
  <c r="AD1304" i="16"/>
  <c r="AD1305" i="16"/>
  <c r="AD1306" i="16"/>
  <c r="AD1307" i="16"/>
  <c r="AD1308" i="16"/>
  <c r="AD1309" i="16"/>
  <c r="AD1310" i="16"/>
  <c r="AD1311" i="16"/>
  <c r="AD1312" i="16"/>
  <c r="AD1313" i="16"/>
  <c r="AD1314" i="16"/>
  <c r="AD1315" i="16"/>
  <c r="AD1316" i="16"/>
  <c r="AD1317" i="16"/>
  <c r="AD1318" i="16"/>
  <c r="AD1319" i="16"/>
  <c r="AD1320" i="16"/>
  <c r="AD1321" i="16"/>
  <c r="AD1322" i="16"/>
  <c r="AD1323" i="16"/>
  <c r="AD1324" i="16"/>
  <c r="AD1325" i="16"/>
  <c r="AD1326" i="16"/>
  <c r="AD1327" i="16"/>
  <c r="AD1328" i="16"/>
  <c r="AD1329" i="16"/>
  <c r="AD1330" i="16"/>
  <c r="AD1331" i="16"/>
  <c r="AD1332" i="16"/>
  <c r="AD1333" i="16"/>
  <c r="AD1334" i="16"/>
  <c r="AD1335" i="16"/>
  <c r="AD1336" i="16"/>
  <c r="AD1337" i="16"/>
  <c r="AD1338" i="16"/>
  <c r="AD1339" i="16"/>
  <c r="AD1340" i="16"/>
  <c r="AD1341" i="16"/>
  <c r="AD1342" i="16"/>
  <c r="AD1343" i="16"/>
  <c r="AD1344" i="16"/>
  <c r="AD1345" i="16"/>
  <c r="AD1346" i="16"/>
  <c r="AD1347" i="16"/>
  <c r="AD1348" i="16"/>
  <c r="AD1349" i="16"/>
  <c r="AD1350" i="16"/>
  <c r="AD1351" i="16"/>
  <c r="AD1352" i="16"/>
  <c r="AD1353" i="16"/>
  <c r="AD1354" i="16"/>
  <c r="AD1355" i="16"/>
  <c r="AD1356" i="16"/>
  <c r="AD1357" i="16"/>
  <c r="AD1358" i="16"/>
  <c r="AD1359" i="16"/>
  <c r="AD1360" i="16"/>
  <c r="AD1361" i="16"/>
  <c r="AD1362" i="16"/>
  <c r="AD1363" i="16"/>
  <c r="AD1364" i="16"/>
  <c r="AD1365" i="16"/>
  <c r="AD1366" i="16"/>
  <c r="AD1367" i="16"/>
  <c r="AD1368" i="16"/>
  <c r="AD1369" i="16"/>
  <c r="AD1370" i="16"/>
  <c r="AD1371" i="16"/>
  <c r="AD1372" i="16"/>
  <c r="AD1373" i="16"/>
  <c r="AD1374" i="16"/>
  <c r="AD1375" i="16"/>
  <c r="AD1376" i="16"/>
  <c r="AD1377" i="16"/>
  <c r="AD1378" i="16"/>
  <c r="AD1379" i="16"/>
  <c r="AD1380" i="16"/>
  <c r="AD1381" i="16"/>
  <c r="AD1382" i="16"/>
  <c r="AD1383" i="16"/>
  <c r="AD1384" i="16"/>
  <c r="AD1385" i="16"/>
  <c r="AD1386" i="16"/>
  <c r="AD1387" i="16"/>
  <c r="AD1388" i="16"/>
  <c r="AD1389" i="16"/>
  <c r="AD1390" i="16"/>
  <c r="AD1391" i="16"/>
  <c r="AD1392" i="16"/>
  <c r="AD1393" i="16"/>
  <c r="AD1394" i="16"/>
  <c r="AD1395" i="16"/>
  <c r="AD1396" i="16"/>
  <c r="AD1397" i="16"/>
  <c r="AD1398" i="16"/>
  <c r="AD1399" i="16"/>
  <c r="AD1400" i="16"/>
  <c r="AD1401" i="16"/>
  <c r="AD1402" i="16"/>
  <c r="AD1403" i="16"/>
  <c r="AD1404" i="16"/>
  <c r="AD1405" i="16"/>
  <c r="AD1406" i="16"/>
  <c r="AD1407" i="16"/>
  <c r="AD1408" i="16"/>
  <c r="AD1409" i="16"/>
  <c r="AD1410" i="16"/>
  <c r="AD1411" i="16"/>
  <c r="AD1412" i="16"/>
  <c r="AD1413" i="16"/>
  <c r="AD1414" i="16"/>
  <c r="AD1415" i="16"/>
  <c r="AD1416" i="16"/>
  <c r="AD1417" i="16"/>
  <c r="AD1418" i="16"/>
  <c r="AD1419" i="16"/>
  <c r="AD1420" i="16"/>
  <c r="AD1421" i="16"/>
  <c r="AD1422" i="16"/>
  <c r="AD1423" i="16"/>
  <c r="AD1424" i="16"/>
  <c r="AD1425" i="16"/>
  <c r="AD1426" i="16"/>
  <c r="AD1427" i="16"/>
  <c r="AD1428" i="16"/>
  <c r="AD1429" i="16"/>
  <c r="AD1430" i="16"/>
  <c r="AD1431" i="16"/>
  <c r="AD1432" i="16"/>
  <c r="AD1433" i="16"/>
  <c r="AD1434" i="16"/>
  <c r="AD1435" i="16"/>
  <c r="AD1436" i="16"/>
  <c r="AD1437" i="16"/>
  <c r="AD1438" i="16"/>
  <c r="AD1439" i="16"/>
  <c r="AD1440" i="16"/>
  <c r="AD1441" i="16"/>
  <c r="AD1442" i="16"/>
  <c r="AD1443" i="16"/>
  <c r="AD1444" i="16"/>
  <c r="AD1445" i="16"/>
  <c r="AD1446" i="16"/>
  <c r="AD1447" i="16"/>
  <c r="AD1448" i="16"/>
  <c r="AD1449" i="16"/>
  <c r="AD1450" i="16"/>
  <c r="AD1451" i="16"/>
  <c r="AD1452" i="16"/>
  <c r="AD1453" i="16"/>
  <c r="AD1454" i="16"/>
  <c r="AD1455" i="16"/>
  <c r="AD1456" i="16"/>
  <c r="AD1457" i="16"/>
  <c r="AD1458" i="16"/>
  <c r="AD1459" i="16"/>
  <c r="AD1460" i="16"/>
  <c r="AD1461" i="16"/>
  <c r="AD1462" i="16"/>
  <c r="AD1463" i="16"/>
  <c r="AD1464" i="16"/>
  <c r="AD1465" i="16"/>
  <c r="AD1466" i="16"/>
  <c r="AD1467" i="16"/>
  <c r="AD1468" i="16"/>
  <c r="AD1469" i="16"/>
  <c r="AD1470" i="16"/>
  <c r="AD1471" i="16"/>
  <c r="AD1472" i="16"/>
  <c r="AD1473" i="16"/>
  <c r="AD1474" i="16"/>
  <c r="AD1475" i="16"/>
  <c r="AD1476" i="16"/>
  <c r="AD1477" i="16"/>
  <c r="AD1478" i="16"/>
  <c r="AD1479" i="16"/>
  <c r="AD1480" i="16"/>
  <c r="AD1481" i="16"/>
  <c r="AD1482" i="16"/>
  <c r="AD1483" i="16"/>
  <c r="AD1484" i="16"/>
  <c r="AD1485" i="16"/>
  <c r="AD1486" i="16"/>
  <c r="AD1487" i="16"/>
  <c r="AD1488" i="16"/>
  <c r="AD1489" i="16"/>
  <c r="AD1490" i="16"/>
  <c r="AD1491" i="16"/>
  <c r="AD1492" i="16"/>
  <c r="AD1493" i="16"/>
  <c r="AD1494" i="16"/>
  <c r="AD1495" i="16"/>
  <c r="AD1496" i="16"/>
  <c r="AD1497" i="16"/>
  <c r="AD1498" i="16"/>
  <c r="AD1499" i="16"/>
  <c r="AD1500" i="16"/>
  <c r="AD1501" i="16"/>
  <c r="AD1502" i="16"/>
  <c r="AD1503" i="16"/>
  <c r="AD1504" i="16"/>
  <c r="AD1505" i="16"/>
  <c r="AD1506" i="16"/>
  <c r="AD1507" i="16"/>
  <c r="AD1508" i="16"/>
  <c r="AD1509" i="16"/>
  <c r="AD1510" i="16"/>
  <c r="AD1511" i="16"/>
  <c r="AD1512" i="16"/>
  <c r="AD1513" i="16"/>
  <c r="AD1514" i="16"/>
  <c r="AD1515" i="16"/>
  <c r="AD1516" i="16"/>
  <c r="AD1517" i="16"/>
  <c r="AD1518" i="16"/>
  <c r="AD1519" i="16"/>
  <c r="AD1520" i="16"/>
  <c r="AD1521" i="16"/>
  <c r="AD1522" i="16"/>
  <c r="AD1523" i="16"/>
  <c r="AD1524" i="16"/>
  <c r="AD1525" i="16"/>
  <c r="AD1526" i="16"/>
  <c r="AD1527" i="16"/>
  <c r="AD1528" i="16"/>
  <c r="R1032" i="16"/>
  <c r="R1031" i="16"/>
  <c r="R1030" i="16"/>
  <c r="R1027" i="16"/>
  <c r="R299" i="16"/>
  <c r="O299" i="12" s="1"/>
  <c r="AA299" i="12" s="1"/>
  <c r="R193" i="16"/>
  <c r="O193" i="12" s="1"/>
  <c r="AA193" i="12" s="1"/>
  <c r="R192" i="16"/>
  <c r="O192" i="12" s="1"/>
  <c r="AA192" i="12" s="1"/>
  <c r="R191" i="16"/>
  <c r="O191" i="12" s="1"/>
  <c r="AA191" i="12" s="1"/>
  <c r="R190" i="16"/>
  <c r="O190" i="12" s="1"/>
  <c r="AA190" i="12" s="1"/>
  <c r="AE830" i="12" l="1"/>
  <c r="AC830" i="12"/>
  <c r="AE831" i="12"/>
  <c r="AC831" i="12"/>
  <c r="AE834" i="12"/>
  <c r="AC834" i="12"/>
  <c r="AE832" i="12"/>
  <c r="AC832" i="12"/>
  <c r="AE829" i="12"/>
  <c r="AC829" i="12"/>
  <c r="O1030" i="12"/>
  <c r="AA1030" i="12" s="1"/>
  <c r="O1032" i="12"/>
  <c r="AA1032" i="12" s="1"/>
  <c r="O1027" i="12"/>
  <c r="AA1027" i="12" s="1"/>
  <c r="O1031" i="12"/>
  <c r="AA1031" i="12" s="1"/>
  <c r="R140" i="16"/>
  <c r="O140" i="12" s="1"/>
  <c r="AA140" i="12" s="1"/>
  <c r="R811" i="16"/>
  <c r="R813" i="16"/>
  <c r="R815" i="16"/>
  <c r="R817" i="16"/>
  <c r="R819" i="16"/>
  <c r="R821" i="16"/>
  <c r="R824" i="16"/>
  <c r="R298" i="16"/>
  <c r="O298" i="12" s="1"/>
  <c r="AA298" i="12" s="1"/>
  <c r="R812" i="16"/>
  <c r="R814" i="16"/>
  <c r="R816" i="16"/>
  <c r="R818" i="16"/>
  <c r="R820" i="16"/>
  <c r="R822" i="16"/>
  <c r="R833" i="16"/>
  <c r="R245" i="16"/>
  <c r="O245" i="12" s="1"/>
  <c r="AA245" i="12" s="1"/>
  <c r="R247" i="16"/>
  <c r="O247" i="12" s="1"/>
  <c r="AA247" i="12" s="1"/>
  <c r="R248" i="16"/>
  <c r="R249" i="16"/>
  <c r="O249" i="12" s="1"/>
  <c r="AA249" i="12" s="1"/>
  <c r="R250" i="16"/>
  <c r="O250" i="12" s="1"/>
  <c r="AA250" i="12" s="1"/>
  <c r="R251" i="16"/>
  <c r="O251" i="12" s="1"/>
  <c r="AA251" i="12" s="1"/>
  <c r="R252" i="16"/>
  <c r="O252" i="12" s="1"/>
  <c r="AA252" i="12" s="1"/>
  <c r="R244" i="16"/>
  <c r="O244" i="12" s="1"/>
  <c r="AA244" i="12" s="1"/>
  <c r="R223" i="16"/>
  <c r="O223" i="12" s="1"/>
  <c r="AA223" i="12" s="1"/>
  <c r="R224" i="16"/>
  <c r="O224" i="12" s="1"/>
  <c r="AA224" i="12" s="1"/>
  <c r="R225" i="16"/>
  <c r="O225" i="12" s="1"/>
  <c r="AA225" i="12" s="1"/>
  <c r="R226" i="16"/>
  <c r="O226" i="12" s="1"/>
  <c r="AA226" i="12" s="1"/>
  <c r="R227" i="16"/>
  <c r="O227" i="12" s="1"/>
  <c r="AA227" i="12" s="1"/>
  <c r="R222" i="16"/>
  <c r="O222" i="12" s="1"/>
  <c r="AA222" i="12" s="1"/>
  <c r="R216" i="16"/>
  <c r="O216" i="12" s="1"/>
  <c r="AA216" i="12" s="1"/>
  <c r="R217" i="16"/>
  <c r="O217" i="12" s="1"/>
  <c r="AA217" i="12" s="1"/>
  <c r="R218" i="16"/>
  <c r="O218" i="12" s="1"/>
  <c r="AA218" i="12" s="1"/>
  <c r="R219" i="16"/>
  <c r="O219" i="12" s="1"/>
  <c r="AA219" i="12" s="1"/>
  <c r="R220" i="16"/>
  <c r="O220" i="12" s="1"/>
  <c r="AA220" i="12" s="1"/>
  <c r="R215" i="16"/>
  <c r="O215" i="12" s="1"/>
  <c r="AA215" i="12" s="1"/>
  <c r="O248" i="12" l="1"/>
  <c r="AA248" i="12" s="1"/>
  <c r="AE1030" i="12"/>
  <c r="AC1030" i="12"/>
  <c r="AE1027" i="12"/>
  <c r="AC1027" i="12"/>
  <c r="AE1031" i="12"/>
  <c r="AC1031" i="12"/>
  <c r="AE191" i="12"/>
  <c r="AC191" i="12"/>
  <c r="AE192" i="12"/>
  <c r="AC192" i="12"/>
  <c r="AE190" i="12"/>
  <c r="AC190" i="12"/>
  <c r="AE1032" i="12"/>
  <c r="AC1032" i="12"/>
  <c r="AE193" i="12"/>
  <c r="AC193" i="12"/>
  <c r="AE299" i="12"/>
  <c r="AC299" i="12"/>
  <c r="O833" i="12"/>
  <c r="AA833" i="12" s="1"/>
  <c r="O820" i="12"/>
  <c r="AA820" i="12" s="1"/>
  <c r="O816" i="12"/>
  <c r="AA816" i="12" s="1"/>
  <c r="O812" i="12"/>
  <c r="AA812" i="12" s="1"/>
  <c r="O824" i="12"/>
  <c r="AA824" i="12" s="1"/>
  <c r="O819" i="12"/>
  <c r="AA819" i="12" s="1"/>
  <c r="O815" i="12"/>
  <c r="AA815" i="12" s="1"/>
  <c r="O811" i="12"/>
  <c r="AA811" i="12" s="1"/>
  <c r="O822" i="12"/>
  <c r="AA822" i="12" s="1"/>
  <c r="O818" i="12"/>
  <c r="AA818" i="12" s="1"/>
  <c r="O814" i="12"/>
  <c r="AA814" i="12" s="1"/>
  <c r="O821" i="12"/>
  <c r="AA821" i="12" s="1"/>
  <c r="O817" i="12"/>
  <c r="AA817" i="12" s="1"/>
  <c r="O813" i="12"/>
  <c r="AA813" i="12" s="1"/>
  <c r="R214" i="16"/>
  <c r="O214" i="12" s="1"/>
  <c r="AA214" i="12" s="1"/>
  <c r="R221" i="16"/>
  <c r="O221" i="12" s="1"/>
  <c r="AA221" i="12" s="1"/>
  <c r="AE245" i="12" l="1"/>
  <c r="AC245" i="12"/>
  <c r="AE223" i="12"/>
  <c r="AC223" i="12"/>
  <c r="AE220" i="12"/>
  <c r="AC220" i="12"/>
  <c r="AE824" i="12"/>
  <c r="AC824" i="12"/>
  <c r="AE833" i="12"/>
  <c r="AC833" i="12"/>
  <c r="AE244" i="12"/>
  <c r="AC244" i="12"/>
  <c r="AE217" i="12"/>
  <c r="AC217" i="12"/>
  <c r="AE298" i="12"/>
  <c r="AC298" i="12"/>
  <c r="AE817" i="12"/>
  <c r="AC817" i="12"/>
  <c r="AE818" i="12"/>
  <c r="AC818" i="12"/>
  <c r="AE250" i="12"/>
  <c r="AC250" i="12"/>
  <c r="AE227" i="12"/>
  <c r="AC227" i="12"/>
  <c r="AE815" i="12"/>
  <c r="AC815" i="12"/>
  <c r="AE816" i="12"/>
  <c r="AC816" i="12"/>
  <c r="AE249" i="12"/>
  <c r="AC249" i="12"/>
  <c r="AE226" i="12"/>
  <c r="AC226" i="12"/>
  <c r="AE215" i="12"/>
  <c r="AC215" i="12"/>
  <c r="AE140" i="12"/>
  <c r="AC140" i="12"/>
  <c r="AE821" i="12"/>
  <c r="AC821" i="12"/>
  <c r="AE822" i="12"/>
  <c r="AC822" i="12"/>
  <c r="AE216" i="12"/>
  <c r="AC216" i="12"/>
  <c r="AE819" i="12"/>
  <c r="AC819" i="12"/>
  <c r="AE820" i="12"/>
  <c r="AC820" i="12"/>
  <c r="AE251" i="12"/>
  <c r="AC251" i="12"/>
  <c r="AE222" i="12"/>
  <c r="AC222" i="12"/>
  <c r="AE218" i="12"/>
  <c r="AC218" i="12"/>
  <c r="AE252" i="12"/>
  <c r="AC252" i="12"/>
  <c r="AE813" i="12"/>
  <c r="AC813" i="12"/>
  <c r="AE814" i="12"/>
  <c r="AC814" i="12"/>
  <c r="AE248" i="12"/>
  <c r="AC248" i="12"/>
  <c r="AE225" i="12"/>
  <c r="AC225" i="12"/>
  <c r="AE811" i="12"/>
  <c r="AC811" i="12"/>
  <c r="AE812" i="12"/>
  <c r="AC812" i="12"/>
  <c r="AE247" i="12"/>
  <c r="AC247" i="12"/>
  <c r="AE224" i="12"/>
  <c r="AC224" i="12"/>
  <c r="AE219" i="12"/>
  <c r="AC219" i="12"/>
  <c r="R152" i="16"/>
  <c r="O152" i="12" s="1"/>
  <c r="AA152" i="12" s="1"/>
  <c r="R137" i="16"/>
  <c r="O137" i="12" s="1"/>
  <c r="AA137" i="12" s="1"/>
  <c r="R135" i="16"/>
  <c r="O135" i="12" s="1"/>
  <c r="AA135" i="12" s="1"/>
  <c r="R134" i="16"/>
  <c r="O134" i="12" s="1"/>
  <c r="AA134" i="12" s="1"/>
  <c r="R133" i="16"/>
  <c r="O133" i="12" s="1"/>
  <c r="AA133" i="12" s="1"/>
  <c r="R132" i="16"/>
  <c r="O132" i="12" s="1"/>
  <c r="AA132" i="12" s="1"/>
  <c r="R131" i="16"/>
  <c r="O131" i="12" s="1"/>
  <c r="AA131" i="12" s="1"/>
  <c r="R130" i="16"/>
  <c r="O130" i="12" s="1"/>
  <c r="AA130" i="12" s="1"/>
  <c r="R129" i="16"/>
  <c r="O129" i="12" s="1"/>
  <c r="AA129" i="12" s="1"/>
  <c r="R128" i="16"/>
  <c r="O128" i="12" s="1"/>
  <c r="AA128" i="12" s="1"/>
  <c r="R127" i="16"/>
  <c r="O127" i="12" s="1"/>
  <c r="AA127" i="12" s="1"/>
  <c r="R126" i="16"/>
  <c r="O126" i="12" s="1"/>
  <c r="AA126" i="12" s="1"/>
  <c r="R122" i="16"/>
  <c r="O122" i="12" s="1"/>
  <c r="AA122" i="12" s="1"/>
  <c r="R121" i="16"/>
  <c r="O121" i="12" s="1"/>
  <c r="AA121" i="12" s="1"/>
  <c r="R120" i="16"/>
  <c r="O120" i="12" s="1"/>
  <c r="AA120" i="12" s="1"/>
  <c r="R119" i="16"/>
  <c r="O119" i="12" s="1"/>
  <c r="AA119" i="12" s="1"/>
  <c r="R118" i="16"/>
  <c r="O118" i="12" s="1"/>
  <c r="AA118" i="12" s="1"/>
  <c r="R117" i="16"/>
  <c r="O117" i="12" s="1"/>
  <c r="AA117" i="12" s="1"/>
  <c r="R116" i="16"/>
  <c r="O116" i="12" s="1"/>
  <c r="AA116" i="12" s="1"/>
  <c r="R115" i="16"/>
  <c r="O115" i="12" s="1"/>
  <c r="AA115" i="12" s="1"/>
  <c r="R114" i="16"/>
  <c r="O114" i="12" s="1"/>
  <c r="AA114" i="12" s="1"/>
  <c r="R113" i="16"/>
  <c r="O113" i="12" s="1"/>
  <c r="AA113" i="12" s="1"/>
  <c r="R112" i="16"/>
  <c r="O112" i="12" s="1"/>
  <c r="AA112" i="12" s="1"/>
  <c r="R111" i="16"/>
  <c r="O111" i="12" s="1"/>
  <c r="AA111" i="12" s="1"/>
  <c r="R110" i="16"/>
  <c r="O110" i="12" s="1"/>
  <c r="AA110" i="12" s="1"/>
  <c r="R109" i="16"/>
  <c r="O109" i="12" s="1"/>
  <c r="AA109" i="12" s="1"/>
  <c r="R107" i="16"/>
  <c r="O107" i="12" s="1"/>
  <c r="AA107" i="12" s="1"/>
  <c r="R106" i="16"/>
  <c r="O106" i="12" s="1"/>
  <c r="AA106" i="12" s="1"/>
  <c r="R105" i="16"/>
  <c r="O105" i="12" s="1"/>
  <c r="AA105" i="12" s="1"/>
  <c r="R104" i="16"/>
  <c r="O104" i="12" s="1"/>
  <c r="AA104" i="12" s="1"/>
  <c r="R103" i="16"/>
  <c r="O103" i="12" s="1"/>
  <c r="AA103" i="12" s="1"/>
  <c r="R102" i="16"/>
  <c r="O102" i="12" s="1"/>
  <c r="AA102" i="12" s="1"/>
  <c r="R101" i="16"/>
  <c r="O101" i="12" s="1"/>
  <c r="AA101" i="12" s="1"/>
  <c r="R100" i="16"/>
  <c r="O100" i="12" s="1"/>
  <c r="AA100" i="12" s="1"/>
  <c r="R99" i="16"/>
  <c r="O99" i="12" s="1"/>
  <c r="AA99" i="12" s="1"/>
  <c r="R98" i="16"/>
  <c r="O98" i="12" s="1"/>
  <c r="AA98" i="12" s="1"/>
  <c r="R97" i="16"/>
  <c r="O97" i="12" s="1"/>
  <c r="AA97" i="12" s="1"/>
  <c r="R96" i="16"/>
  <c r="O96" i="12" s="1"/>
  <c r="AA96" i="12" s="1"/>
  <c r="R95" i="16"/>
  <c r="O95" i="12" s="1"/>
  <c r="AA95" i="12" s="1"/>
  <c r="R94" i="16"/>
  <c r="O94" i="12" s="1"/>
  <c r="AA94" i="12" s="1"/>
  <c r="R92" i="16"/>
  <c r="O92" i="12" s="1"/>
  <c r="AA92" i="12" s="1"/>
  <c r="R91" i="16"/>
  <c r="O91" i="12" s="1"/>
  <c r="AA91" i="12" s="1"/>
  <c r="R90" i="16"/>
  <c r="O90" i="12" s="1"/>
  <c r="AA90" i="12" s="1"/>
  <c r="R89" i="16"/>
  <c r="O89" i="12" s="1"/>
  <c r="AA89" i="12" s="1"/>
  <c r="R88" i="16"/>
  <c r="O88" i="12" s="1"/>
  <c r="AA88" i="12" s="1"/>
  <c r="R87" i="16"/>
  <c r="O87" i="12" s="1"/>
  <c r="AA87" i="12" s="1"/>
  <c r="R86" i="16"/>
  <c r="O86" i="12" s="1"/>
  <c r="AA86" i="12" s="1"/>
  <c r="R85" i="16"/>
  <c r="O85" i="12" s="1"/>
  <c r="AA85" i="12" s="1"/>
  <c r="R84" i="16"/>
  <c r="O84" i="12" s="1"/>
  <c r="AA84" i="12" s="1"/>
  <c r="R83" i="16"/>
  <c r="O83" i="12" s="1"/>
  <c r="AA83" i="12" s="1"/>
  <c r="R82" i="16"/>
  <c r="O82" i="12" s="1"/>
  <c r="AA82" i="12" s="1"/>
  <c r="R81" i="16"/>
  <c r="O81" i="12" s="1"/>
  <c r="AA81" i="12" s="1"/>
  <c r="R80" i="16"/>
  <c r="O80" i="12" s="1"/>
  <c r="AA80" i="12" s="1"/>
  <c r="R79" i="16"/>
  <c r="O79" i="12" s="1"/>
  <c r="AA79" i="12" s="1"/>
  <c r="R67" i="16"/>
  <c r="R68" i="16"/>
  <c r="O68" i="12" s="1"/>
  <c r="AA68" i="12" s="1"/>
  <c r="R69" i="16"/>
  <c r="O69" i="12" s="1"/>
  <c r="AA69" i="12" s="1"/>
  <c r="R70" i="16"/>
  <c r="O70" i="12" s="1"/>
  <c r="AA70" i="12" s="1"/>
  <c r="R71" i="16"/>
  <c r="O71" i="12" s="1"/>
  <c r="AA71" i="12" s="1"/>
  <c r="R72" i="16"/>
  <c r="O72" i="12" s="1"/>
  <c r="AA72" i="12" s="1"/>
  <c r="R73" i="16"/>
  <c r="O73" i="12" s="1"/>
  <c r="AA73" i="12" s="1"/>
  <c r="R74" i="16"/>
  <c r="O74" i="12" s="1"/>
  <c r="AA74" i="12" s="1"/>
  <c r="R75" i="16"/>
  <c r="O75" i="12" s="1"/>
  <c r="AA75" i="12" s="1"/>
  <c r="T1529" i="16"/>
  <c r="T1528" i="16"/>
  <c r="T1527" i="16"/>
  <c r="R1527" i="16"/>
  <c r="T1526" i="16"/>
  <c r="R1526" i="16"/>
  <c r="T1525" i="16"/>
  <c r="R1525" i="16"/>
  <c r="T1524" i="16"/>
  <c r="R1524" i="16"/>
  <c r="T1523" i="16"/>
  <c r="R1523" i="16"/>
  <c r="T1522" i="16"/>
  <c r="R1522" i="16"/>
  <c r="T1521" i="16"/>
  <c r="R1521" i="16"/>
  <c r="T1520" i="16"/>
  <c r="T1519" i="16"/>
  <c r="R1519" i="16"/>
  <c r="T1518" i="16"/>
  <c r="R1518" i="16"/>
  <c r="T1517" i="16"/>
  <c r="R1517" i="16"/>
  <c r="T1516" i="16"/>
  <c r="R1516" i="16"/>
  <c r="T1515" i="16"/>
  <c r="R1515" i="16"/>
  <c r="T1514" i="16"/>
  <c r="R1514" i="16"/>
  <c r="T1513" i="16"/>
  <c r="R1513" i="16"/>
  <c r="T1512" i="16"/>
  <c r="T1511" i="16"/>
  <c r="R1511" i="16"/>
  <c r="T1510" i="16"/>
  <c r="R1510" i="16"/>
  <c r="T1509" i="16"/>
  <c r="R1509" i="16"/>
  <c r="T1508" i="16"/>
  <c r="R1508" i="16"/>
  <c r="T1507" i="16"/>
  <c r="R1507" i="16"/>
  <c r="T1506" i="16"/>
  <c r="R1506" i="16"/>
  <c r="T1505" i="16"/>
  <c r="R1505" i="16"/>
  <c r="T1504" i="16"/>
  <c r="T1503" i="16"/>
  <c r="R1503" i="16"/>
  <c r="T1502" i="16"/>
  <c r="R1502" i="16"/>
  <c r="T1501" i="16"/>
  <c r="R1501" i="16"/>
  <c r="T1500" i="16"/>
  <c r="R1500" i="16"/>
  <c r="T1499" i="16"/>
  <c r="R1499" i="16"/>
  <c r="T1498" i="16"/>
  <c r="R1498" i="16"/>
  <c r="T1497" i="16"/>
  <c r="R1497" i="16"/>
  <c r="T1496" i="16"/>
  <c r="T1495" i="16"/>
  <c r="R1495" i="16"/>
  <c r="T1494" i="16"/>
  <c r="R1494" i="16"/>
  <c r="T1493" i="16"/>
  <c r="R1493" i="16"/>
  <c r="T1492" i="16"/>
  <c r="R1492" i="16"/>
  <c r="T1491" i="16"/>
  <c r="R1491" i="16"/>
  <c r="T1490" i="16"/>
  <c r="R1490" i="16"/>
  <c r="T1489" i="16"/>
  <c r="R1489" i="16"/>
  <c r="T1488" i="16"/>
  <c r="T1487" i="16"/>
  <c r="R1487" i="16"/>
  <c r="T1486" i="16"/>
  <c r="R1486" i="16"/>
  <c r="T1485" i="16"/>
  <c r="R1485" i="16"/>
  <c r="T1484" i="16"/>
  <c r="R1484" i="16"/>
  <c r="T1483" i="16"/>
  <c r="R1483" i="16"/>
  <c r="T1482" i="16"/>
  <c r="R1482" i="16"/>
  <c r="T1481" i="16"/>
  <c r="R1481" i="16"/>
  <c r="T1480" i="16"/>
  <c r="T1479" i="16"/>
  <c r="R1479" i="16"/>
  <c r="T1478" i="16"/>
  <c r="R1478" i="16"/>
  <c r="T1477" i="16"/>
  <c r="R1477" i="16"/>
  <c r="T1476" i="16"/>
  <c r="R1476" i="16"/>
  <c r="T1475" i="16"/>
  <c r="R1475" i="16"/>
  <c r="T1474" i="16"/>
  <c r="R1474" i="16"/>
  <c r="T1473" i="16"/>
  <c r="R1473" i="16"/>
  <c r="T1472" i="16"/>
  <c r="T1471" i="16"/>
  <c r="R1471" i="16"/>
  <c r="T1470" i="16"/>
  <c r="R1470" i="16"/>
  <c r="T1469" i="16"/>
  <c r="R1469" i="16"/>
  <c r="T1468" i="16"/>
  <c r="R1468" i="16"/>
  <c r="T1467" i="16"/>
  <c r="R1467" i="16"/>
  <c r="T1466" i="16"/>
  <c r="R1466" i="16"/>
  <c r="T1465" i="16"/>
  <c r="R1465" i="16"/>
  <c r="T1464" i="16"/>
  <c r="T1463" i="16"/>
  <c r="R1463" i="16"/>
  <c r="T1462" i="16"/>
  <c r="R1462" i="16"/>
  <c r="T1461" i="16"/>
  <c r="R1461" i="16"/>
  <c r="T1460" i="16"/>
  <c r="R1460" i="16"/>
  <c r="T1459" i="16"/>
  <c r="R1459" i="16"/>
  <c r="T1458" i="16"/>
  <c r="R1458" i="16"/>
  <c r="T1457" i="16"/>
  <c r="R1457" i="16"/>
  <c r="T1456" i="16"/>
  <c r="T1455" i="16"/>
  <c r="R1455" i="16"/>
  <c r="T1454" i="16"/>
  <c r="R1454" i="16"/>
  <c r="T1453" i="16"/>
  <c r="R1453" i="16"/>
  <c r="T1452" i="16"/>
  <c r="R1452" i="16"/>
  <c r="T1451" i="16"/>
  <c r="R1451" i="16"/>
  <c r="T1450" i="16"/>
  <c r="R1450" i="16"/>
  <c r="T1449" i="16"/>
  <c r="R1449" i="16"/>
  <c r="T1448" i="16"/>
  <c r="T1447" i="16"/>
  <c r="R1447" i="16"/>
  <c r="T1446" i="16"/>
  <c r="R1446" i="16"/>
  <c r="T1445" i="16"/>
  <c r="R1445" i="16"/>
  <c r="T1444" i="16"/>
  <c r="R1444" i="16"/>
  <c r="T1443" i="16"/>
  <c r="R1443" i="16"/>
  <c r="T1442" i="16"/>
  <c r="R1442" i="16"/>
  <c r="T1441" i="16"/>
  <c r="R1441" i="16"/>
  <c r="T1440" i="16"/>
  <c r="T1439" i="16"/>
  <c r="R1439" i="16"/>
  <c r="T1438" i="16"/>
  <c r="R1438" i="16"/>
  <c r="T1437" i="16"/>
  <c r="R1437" i="16"/>
  <c r="T1436" i="16"/>
  <c r="R1436" i="16"/>
  <c r="T1435" i="16"/>
  <c r="R1435" i="16"/>
  <c r="T1434" i="16"/>
  <c r="R1434" i="16"/>
  <c r="T1433" i="16"/>
  <c r="R1433" i="16"/>
  <c r="T1432" i="16"/>
  <c r="T1431" i="16"/>
  <c r="R1431" i="16"/>
  <c r="T1430" i="16"/>
  <c r="R1430" i="16"/>
  <c r="T1429" i="16"/>
  <c r="R1429" i="16"/>
  <c r="T1428" i="16"/>
  <c r="R1428" i="16"/>
  <c r="T1427" i="16"/>
  <c r="R1427" i="16"/>
  <c r="T1426" i="16"/>
  <c r="R1426" i="16"/>
  <c r="T1425" i="16"/>
  <c r="R1425" i="16"/>
  <c r="T1424" i="16"/>
  <c r="T1423" i="16"/>
  <c r="R1423" i="16"/>
  <c r="T1422" i="16"/>
  <c r="R1422" i="16"/>
  <c r="T1421" i="16"/>
  <c r="R1421" i="16"/>
  <c r="T1420" i="16"/>
  <c r="R1420" i="16"/>
  <c r="T1419" i="16"/>
  <c r="R1419" i="16"/>
  <c r="T1418" i="16"/>
  <c r="R1418" i="16"/>
  <c r="T1417" i="16"/>
  <c r="R1417" i="16"/>
  <c r="T1416" i="16"/>
  <c r="T1415" i="16"/>
  <c r="R1415" i="16"/>
  <c r="T1414" i="16"/>
  <c r="R1414" i="16"/>
  <c r="T1413" i="16"/>
  <c r="R1413" i="16"/>
  <c r="T1412" i="16"/>
  <c r="R1412" i="16"/>
  <c r="T1411" i="16"/>
  <c r="R1411" i="16"/>
  <c r="T1410" i="16"/>
  <c r="R1410" i="16"/>
  <c r="T1409" i="16"/>
  <c r="R1409" i="16"/>
  <c r="T1408" i="16"/>
  <c r="T1407" i="16"/>
  <c r="R1407" i="16"/>
  <c r="T1406" i="16"/>
  <c r="R1406" i="16"/>
  <c r="T1405" i="16"/>
  <c r="R1405" i="16"/>
  <c r="T1404" i="16"/>
  <c r="R1404" i="16"/>
  <c r="T1403" i="16"/>
  <c r="R1403" i="16"/>
  <c r="T1402" i="16"/>
  <c r="R1402" i="16"/>
  <c r="T1401" i="16"/>
  <c r="R1401" i="16"/>
  <c r="T1400" i="16"/>
  <c r="T1399" i="16"/>
  <c r="R1399" i="16"/>
  <c r="T1398" i="16"/>
  <c r="R1398" i="16"/>
  <c r="T1397" i="16"/>
  <c r="R1397" i="16"/>
  <c r="T1396" i="16"/>
  <c r="R1396" i="16"/>
  <c r="T1395" i="16"/>
  <c r="R1395" i="16"/>
  <c r="T1394" i="16"/>
  <c r="R1394" i="16"/>
  <c r="T1393" i="16"/>
  <c r="R1393" i="16"/>
  <c r="T1392" i="16"/>
  <c r="T1391" i="16"/>
  <c r="R1391" i="16"/>
  <c r="T1390" i="16"/>
  <c r="R1390" i="16"/>
  <c r="T1389" i="16"/>
  <c r="R1389" i="16"/>
  <c r="T1388" i="16"/>
  <c r="R1388" i="16"/>
  <c r="T1387" i="16"/>
  <c r="R1387" i="16"/>
  <c r="T1386" i="16"/>
  <c r="R1386" i="16"/>
  <c r="T1385" i="16"/>
  <c r="R1385" i="16"/>
  <c r="T1384" i="16"/>
  <c r="T1383" i="16"/>
  <c r="R1383" i="16"/>
  <c r="T1382" i="16"/>
  <c r="R1382" i="16"/>
  <c r="T1381" i="16"/>
  <c r="R1381" i="16"/>
  <c r="T1380" i="16"/>
  <c r="R1380" i="16"/>
  <c r="T1379" i="16"/>
  <c r="R1379" i="16"/>
  <c r="T1378" i="16"/>
  <c r="R1378" i="16"/>
  <c r="T1377" i="16"/>
  <c r="R1377" i="16"/>
  <c r="T1376" i="16"/>
  <c r="T1375" i="16"/>
  <c r="R1375" i="16"/>
  <c r="T1374" i="16"/>
  <c r="R1374" i="16"/>
  <c r="T1373" i="16"/>
  <c r="R1373" i="16"/>
  <c r="T1372" i="16"/>
  <c r="R1372" i="16"/>
  <c r="T1371" i="16"/>
  <c r="R1371" i="16"/>
  <c r="T1370" i="16"/>
  <c r="R1370" i="16"/>
  <c r="T1369" i="16"/>
  <c r="R1369" i="16"/>
  <c r="T1368" i="16"/>
  <c r="T1367" i="16"/>
  <c r="R1367" i="16"/>
  <c r="T1366" i="16"/>
  <c r="R1366" i="16"/>
  <c r="T1365" i="16"/>
  <c r="R1365" i="16"/>
  <c r="T1364" i="16"/>
  <c r="R1364" i="16"/>
  <c r="T1363" i="16"/>
  <c r="R1363" i="16"/>
  <c r="T1362" i="16"/>
  <c r="R1362" i="16"/>
  <c r="T1361" i="16"/>
  <c r="R1361" i="16"/>
  <c r="T1360" i="16"/>
  <c r="T1359" i="16"/>
  <c r="R1359" i="16"/>
  <c r="T1358" i="16"/>
  <c r="R1358" i="16"/>
  <c r="T1357" i="16"/>
  <c r="R1357" i="16"/>
  <c r="T1356" i="16"/>
  <c r="R1356" i="16"/>
  <c r="T1355" i="16"/>
  <c r="R1355" i="16"/>
  <c r="T1354" i="16"/>
  <c r="R1354" i="16"/>
  <c r="T1353" i="16"/>
  <c r="R1353" i="16"/>
  <c r="T1352" i="16"/>
  <c r="T1351" i="16"/>
  <c r="R1351" i="16"/>
  <c r="T1350" i="16"/>
  <c r="R1350" i="16"/>
  <c r="T1349" i="16"/>
  <c r="R1349" i="16"/>
  <c r="T1348" i="16"/>
  <c r="R1348" i="16"/>
  <c r="T1347" i="16"/>
  <c r="R1347" i="16"/>
  <c r="T1346" i="16"/>
  <c r="R1346" i="16"/>
  <c r="T1345" i="16"/>
  <c r="R1345" i="16"/>
  <c r="T1344" i="16"/>
  <c r="T1343" i="16"/>
  <c r="R1343" i="16"/>
  <c r="T1342" i="16"/>
  <c r="R1342" i="16"/>
  <c r="T1341" i="16"/>
  <c r="R1341" i="16"/>
  <c r="T1340" i="16"/>
  <c r="R1340" i="16"/>
  <c r="T1339" i="16"/>
  <c r="R1339" i="16"/>
  <c r="T1338" i="16"/>
  <c r="R1338" i="16"/>
  <c r="T1337" i="16"/>
  <c r="R1337" i="16"/>
  <c r="T1336" i="16"/>
  <c r="T1335" i="16"/>
  <c r="R1335" i="16"/>
  <c r="T1334" i="16"/>
  <c r="R1334" i="16"/>
  <c r="T1333" i="16"/>
  <c r="R1333" i="16"/>
  <c r="T1332" i="16"/>
  <c r="R1332" i="16"/>
  <c r="T1331" i="16"/>
  <c r="R1331" i="16"/>
  <c r="T1330" i="16"/>
  <c r="R1330" i="16"/>
  <c r="T1329" i="16"/>
  <c r="R1329" i="16"/>
  <c r="T1328" i="16"/>
  <c r="T1327" i="16"/>
  <c r="T1326" i="16"/>
  <c r="R1326" i="16"/>
  <c r="T1325" i="16"/>
  <c r="R1325" i="16"/>
  <c r="T1324" i="16"/>
  <c r="R1324" i="16"/>
  <c r="T1323" i="16"/>
  <c r="R1323" i="16"/>
  <c r="T1322" i="16"/>
  <c r="R1322" i="16"/>
  <c r="T1321" i="16"/>
  <c r="R1321" i="16"/>
  <c r="T1320" i="16"/>
  <c r="R1320" i="16"/>
  <c r="T1319" i="16"/>
  <c r="T1318" i="16"/>
  <c r="R1318" i="16"/>
  <c r="T1317" i="16"/>
  <c r="R1317" i="16"/>
  <c r="T1316" i="16"/>
  <c r="R1316" i="16"/>
  <c r="T1315" i="16"/>
  <c r="R1315" i="16"/>
  <c r="T1314" i="16"/>
  <c r="R1314" i="16"/>
  <c r="T1313" i="16"/>
  <c r="R1313" i="16"/>
  <c r="T1312" i="16"/>
  <c r="R1312" i="16"/>
  <c r="T1311" i="16"/>
  <c r="T1310" i="16"/>
  <c r="R1310" i="16"/>
  <c r="T1309" i="16"/>
  <c r="R1309" i="16"/>
  <c r="T1308" i="16"/>
  <c r="R1308" i="16"/>
  <c r="T1307" i="16"/>
  <c r="R1307" i="16"/>
  <c r="T1306" i="16"/>
  <c r="R1306" i="16"/>
  <c r="T1305" i="16"/>
  <c r="R1305" i="16"/>
  <c r="T1304" i="16"/>
  <c r="R1304" i="16"/>
  <c r="T1303" i="16"/>
  <c r="T1302" i="16"/>
  <c r="R1302" i="16"/>
  <c r="T1301" i="16"/>
  <c r="R1301" i="16"/>
  <c r="T1300" i="16"/>
  <c r="R1300" i="16"/>
  <c r="T1299" i="16"/>
  <c r="R1299" i="16"/>
  <c r="T1298" i="16"/>
  <c r="R1298" i="16"/>
  <c r="T1297" i="16"/>
  <c r="R1297" i="16"/>
  <c r="T1296" i="16"/>
  <c r="R1296" i="16"/>
  <c r="T1295" i="16"/>
  <c r="T1294" i="16"/>
  <c r="R1294" i="16"/>
  <c r="T1293" i="16"/>
  <c r="R1293" i="16"/>
  <c r="T1292" i="16"/>
  <c r="R1292" i="16"/>
  <c r="T1291" i="16"/>
  <c r="R1291" i="16"/>
  <c r="T1290" i="16"/>
  <c r="R1290" i="16"/>
  <c r="T1289" i="16"/>
  <c r="R1289" i="16"/>
  <c r="T1288" i="16"/>
  <c r="R1288" i="16"/>
  <c r="T1287" i="16"/>
  <c r="T1286" i="16"/>
  <c r="R1286" i="16"/>
  <c r="T1285" i="16"/>
  <c r="R1285" i="16"/>
  <c r="T1284" i="16"/>
  <c r="R1284" i="16"/>
  <c r="T1283" i="16"/>
  <c r="R1283" i="16"/>
  <c r="T1282" i="16"/>
  <c r="R1282" i="16"/>
  <c r="T1281" i="16"/>
  <c r="R1281" i="16"/>
  <c r="T1280" i="16"/>
  <c r="R1280" i="16"/>
  <c r="T1279" i="16"/>
  <c r="T1278" i="16"/>
  <c r="R1278" i="16"/>
  <c r="T1277" i="16"/>
  <c r="R1277" i="16"/>
  <c r="T1276" i="16"/>
  <c r="R1276" i="16"/>
  <c r="T1275" i="16"/>
  <c r="R1275" i="16"/>
  <c r="T1274" i="16"/>
  <c r="R1274" i="16"/>
  <c r="T1273" i="16"/>
  <c r="R1273" i="16"/>
  <c r="T1272" i="16"/>
  <c r="R1272" i="16"/>
  <c r="T1271" i="16"/>
  <c r="T1270" i="16"/>
  <c r="R1270" i="16"/>
  <c r="T1269" i="16"/>
  <c r="R1269" i="16"/>
  <c r="T1268" i="16"/>
  <c r="R1268" i="16"/>
  <c r="T1267" i="16"/>
  <c r="R1267" i="16"/>
  <c r="T1266" i="16"/>
  <c r="R1266" i="16"/>
  <c r="T1265" i="16"/>
  <c r="R1265" i="16"/>
  <c r="T1264" i="16"/>
  <c r="R1264" i="16"/>
  <c r="T1263" i="16"/>
  <c r="T1262" i="16"/>
  <c r="R1262" i="16"/>
  <c r="T1261" i="16"/>
  <c r="R1261" i="16"/>
  <c r="T1260" i="16"/>
  <c r="R1260" i="16"/>
  <c r="T1259" i="16"/>
  <c r="R1259" i="16"/>
  <c r="T1258" i="16"/>
  <c r="R1258" i="16"/>
  <c r="T1257" i="16"/>
  <c r="R1257" i="16"/>
  <c r="T1256" i="16"/>
  <c r="R1256" i="16"/>
  <c r="T1255" i="16"/>
  <c r="T1254" i="16"/>
  <c r="R1254" i="16"/>
  <c r="T1253" i="16"/>
  <c r="R1253" i="16"/>
  <c r="T1252" i="16"/>
  <c r="R1252" i="16"/>
  <c r="T1251" i="16"/>
  <c r="R1251" i="16"/>
  <c r="T1250" i="16"/>
  <c r="R1250" i="16"/>
  <c r="T1249" i="16"/>
  <c r="R1249" i="16"/>
  <c r="T1248" i="16"/>
  <c r="R1248" i="16"/>
  <c r="T1247" i="16"/>
  <c r="T1246" i="16"/>
  <c r="R1246" i="16"/>
  <c r="T1245" i="16"/>
  <c r="R1245" i="16"/>
  <c r="T1244" i="16"/>
  <c r="R1244" i="16"/>
  <c r="T1243" i="16"/>
  <c r="R1243" i="16"/>
  <c r="T1242" i="16"/>
  <c r="R1242" i="16"/>
  <c r="T1241" i="16"/>
  <c r="R1241" i="16"/>
  <c r="T1240" i="16"/>
  <c r="R1240" i="16"/>
  <c r="T1239" i="16"/>
  <c r="T1238" i="16"/>
  <c r="R1238" i="16"/>
  <c r="T1237" i="16"/>
  <c r="R1237" i="16"/>
  <c r="T1236" i="16"/>
  <c r="R1236" i="16"/>
  <c r="T1235" i="16"/>
  <c r="R1235" i="16"/>
  <c r="T1234" i="16"/>
  <c r="T1233" i="16"/>
  <c r="R1233" i="16"/>
  <c r="T1232" i="16"/>
  <c r="R1232" i="16"/>
  <c r="T1231" i="16"/>
  <c r="T1230" i="16"/>
  <c r="R1230" i="16"/>
  <c r="T1229" i="16"/>
  <c r="R1229" i="16"/>
  <c r="T1228" i="16"/>
  <c r="R1228" i="16"/>
  <c r="T1227" i="16"/>
  <c r="R1227" i="16"/>
  <c r="T1226" i="16"/>
  <c r="R1226" i="16"/>
  <c r="T1225" i="16"/>
  <c r="R1225" i="16"/>
  <c r="T1224" i="16"/>
  <c r="R1224" i="16"/>
  <c r="T1223" i="16"/>
  <c r="T1222" i="16"/>
  <c r="R1222" i="16"/>
  <c r="T1221" i="16"/>
  <c r="R1221" i="16"/>
  <c r="T1220" i="16"/>
  <c r="R1220" i="16"/>
  <c r="T1219" i="16"/>
  <c r="R1219" i="16"/>
  <c r="T1218" i="16"/>
  <c r="R1218" i="16"/>
  <c r="T1217" i="16"/>
  <c r="R1217" i="16"/>
  <c r="T1216" i="16"/>
  <c r="R1216" i="16"/>
  <c r="T1215" i="16"/>
  <c r="T1214" i="16"/>
  <c r="R1214" i="16"/>
  <c r="T1213" i="16"/>
  <c r="R1213" i="16"/>
  <c r="T1212" i="16"/>
  <c r="R1212" i="16"/>
  <c r="T1211" i="16"/>
  <c r="R1211" i="16"/>
  <c r="T1210" i="16"/>
  <c r="R1210" i="16"/>
  <c r="T1209" i="16"/>
  <c r="R1209" i="16"/>
  <c r="T1208" i="16"/>
  <c r="R1208" i="16"/>
  <c r="T1207" i="16"/>
  <c r="T1206" i="16"/>
  <c r="R1206" i="16"/>
  <c r="T1205" i="16"/>
  <c r="R1205" i="16"/>
  <c r="T1204" i="16"/>
  <c r="R1204" i="16"/>
  <c r="T1203" i="16"/>
  <c r="R1203" i="16"/>
  <c r="T1202" i="16"/>
  <c r="R1202" i="16"/>
  <c r="T1201" i="16"/>
  <c r="R1201" i="16"/>
  <c r="T1200" i="16"/>
  <c r="R1200" i="16"/>
  <c r="T1199" i="16"/>
  <c r="T1198" i="16"/>
  <c r="R1198" i="16"/>
  <c r="T1197" i="16"/>
  <c r="R1197" i="16"/>
  <c r="T1196" i="16"/>
  <c r="R1196" i="16"/>
  <c r="T1195" i="16"/>
  <c r="R1195" i="16"/>
  <c r="T1194" i="16"/>
  <c r="R1194" i="16"/>
  <c r="T1193" i="16"/>
  <c r="R1193" i="16"/>
  <c r="T1192" i="16"/>
  <c r="R1192" i="16"/>
  <c r="T1191" i="16"/>
  <c r="T1190" i="16"/>
  <c r="R1190" i="16"/>
  <c r="T1189" i="16"/>
  <c r="R1189" i="16"/>
  <c r="T1188" i="16"/>
  <c r="R1188" i="16"/>
  <c r="T1187" i="16"/>
  <c r="R1187" i="16"/>
  <c r="T1186" i="16"/>
  <c r="R1186" i="16"/>
  <c r="T1185" i="16"/>
  <c r="R1185" i="16"/>
  <c r="T1184" i="16"/>
  <c r="R1184" i="16"/>
  <c r="T1183" i="16"/>
  <c r="T1182" i="16"/>
  <c r="R1182" i="16"/>
  <c r="T1181" i="16"/>
  <c r="R1181" i="16"/>
  <c r="T1180" i="16"/>
  <c r="R1180" i="16"/>
  <c r="T1179" i="16"/>
  <c r="R1179" i="16"/>
  <c r="T1178" i="16"/>
  <c r="R1178" i="16"/>
  <c r="T1177" i="16"/>
  <c r="R1177" i="16"/>
  <c r="T1176" i="16"/>
  <c r="R1176" i="16"/>
  <c r="T1175" i="16"/>
  <c r="T1174" i="16"/>
  <c r="R1174" i="16"/>
  <c r="T1173" i="16"/>
  <c r="R1173" i="16"/>
  <c r="T1172" i="16"/>
  <c r="R1172" i="16"/>
  <c r="T1171" i="16"/>
  <c r="R1171" i="16"/>
  <c r="T1170" i="16"/>
  <c r="R1170" i="16"/>
  <c r="T1169" i="16"/>
  <c r="R1169" i="16"/>
  <c r="T1168" i="16"/>
  <c r="R1168" i="16"/>
  <c r="T1167" i="16"/>
  <c r="T1166" i="16"/>
  <c r="R1166" i="16"/>
  <c r="T1165" i="16"/>
  <c r="R1165" i="16"/>
  <c r="T1164" i="16"/>
  <c r="R1164" i="16"/>
  <c r="T1163" i="16"/>
  <c r="R1163" i="16"/>
  <c r="T1162" i="16"/>
  <c r="R1162" i="16"/>
  <c r="T1161" i="16"/>
  <c r="R1161" i="16"/>
  <c r="T1160" i="16"/>
  <c r="R1160" i="16"/>
  <c r="T1159" i="16"/>
  <c r="T1158" i="16"/>
  <c r="R1158" i="16"/>
  <c r="T1157" i="16"/>
  <c r="R1157" i="16"/>
  <c r="T1156" i="16"/>
  <c r="R1156" i="16"/>
  <c r="T1155" i="16"/>
  <c r="R1155" i="16"/>
  <c r="T1154" i="16"/>
  <c r="R1154" i="16"/>
  <c r="T1153" i="16"/>
  <c r="R1153" i="16"/>
  <c r="T1152" i="16"/>
  <c r="R1152" i="16"/>
  <c r="T1151" i="16"/>
  <c r="T1150" i="16"/>
  <c r="R1150" i="16"/>
  <c r="T1149" i="16"/>
  <c r="R1149" i="16"/>
  <c r="T1148" i="16"/>
  <c r="R1148" i="16"/>
  <c r="T1147" i="16"/>
  <c r="R1147" i="16"/>
  <c r="T1146" i="16"/>
  <c r="R1146" i="16"/>
  <c r="T1145" i="16"/>
  <c r="R1145" i="16"/>
  <c r="T1144" i="16"/>
  <c r="R1144" i="16"/>
  <c r="T1143" i="16"/>
  <c r="T1142" i="16"/>
  <c r="R1142" i="16"/>
  <c r="T1141" i="16"/>
  <c r="R1141" i="16"/>
  <c r="T1140" i="16"/>
  <c r="R1140" i="16"/>
  <c r="T1139" i="16"/>
  <c r="R1139" i="16"/>
  <c r="T1138" i="16"/>
  <c r="R1138" i="16"/>
  <c r="T1137" i="16"/>
  <c r="R1137" i="16"/>
  <c r="T1136" i="16"/>
  <c r="R1136" i="16"/>
  <c r="T1135" i="16"/>
  <c r="T1134" i="16"/>
  <c r="T1133" i="16"/>
  <c r="T1132" i="16"/>
  <c r="R1132" i="16"/>
  <c r="T1131" i="16"/>
  <c r="R1131" i="16"/>
  <c r="T1130" i="16"/>
  <c r="T1129" i="16"/>
  <c r="R1129" i="16"/>
  <c r="T1128" i="16"/>
  <c r="R1128" i="16"/>
  <c r="T1127" i="16"/>
  <c r="R1127" i="16"/>
  <c r="T1126" i="16"/>
  <c r="R1126" i="16"/>
  <c r="T1125" i="16"/>
  <c r="R1125" i="16"/>
  <c r="T1124" i="16"/>
  <c r="R1124" i="16"/>
  <c r="T1123" i="16"/>
  <c r="T1122" i="16"/>
  <c r="R1122" i="16"/>
  <c r="T1121" i="16"/>
  <c r="R1121" i="16"/>
  <c r="T1120" i="16"/>
  <c r="R1120" i="16"/>
  <c r="T1119" i="16"/>
  <c r="R1119" i="16"/>
  <c r="T1118" i="16"/>
  <c r="R1118" i="16"/>
  <c r="T1117" i="16"/>
  <c r="T1116" i="16"/>
  <c r="T1115" i="16"/>
  <c r="T1114" i="16"/>
  <c r="R1114" i="16"/>
  <c r="T1113" i="16"/>
  <c r="R1113" i="16"/>
  <c r="T1112" i="16"/>
  <c r="R1112" i="16"/>
  <c r="T1111" i="16"/>
  <c r="R1111" i="16"/>
  <c r="T1110" i="16"/>
  <c r="R1110" i="16"/>
  <c r="T1109" i="16"/>
  <c r="T1108" i="16"/>
  <c r="R1108" i="16"/>
  <c r="T1107" i="16"/>
  <c r="R1107" i="16"/>
  <c r="T1106" i="16"/>
  <c r="R1106" i="16"/>
  <c r="T1105" i="16"/>
  <c r="R1105" i="16"/>
  <c r="T1104" i="16"/>
  <c r="R1104" i="16"/>
  <c r="T1103" i="16"/>
  <c r="T1102" i="16"/>
  <c r="T1101" i="16"/>
  <c r="R1101" i="16"/>
  <c r="T1100" i="16"/>
  <c r="R1100" i="16"/>
  <c r="T1099" i="16"/>
  <c r="R1099" i="16"/>
  <c r="T1098" i="16"/>
  <c r="R1098" i="16"/>
  <c r="T1097" i="16"/>
  <c r="R1097" i="16"/>
  <c r="T1096" i="16"/>
  <c r="R1096" i="16"/>
  <c r="T1095" i="16"/>
  <c r="R1095" i="16"/>
  <c r="T1094" i="16"/>
  <c r="R1094" i="16"/>
  <c r="T1093" i="16"/>
  <c r="R1093" i="16"/>
  <c r="T1092" i="16"/>
  <c r="T1091" i="16"/>
  <c r="R1091" i="16"/>
  <c r="T1090" i="16"/>
  <c r="R1090" i="16"/>
  <c r="T1089" i="16"/>
  <c r="R1089" i="16"/>
  <c r="T1088" i="16"/>
  <c r="R1088" i="16"/>
  <c r="T1087" i="16"/>
  <c r="R1087" i="16"/>
  <c r="T1086" i="16"/>
  <c r="R1086" i="16"/>
  <c r="T1085" i="16"/>
  <c r="T1084" i="16"/>
  <c r="R1084" i="16"/>
  <c r="T1083" i="16"/>
  <c r="R1083" i="16"/>
  <c r="T1082" i="16"/>
  <c r="R1082" i="16"/>
  <c r="T1081" i="16"/>
  <c r="R1081" i="16"/>
  <c r="T1080" i="16"/>
  <c r="R1080" i="16"/>
  <c r="T1079" i="16"/>
  <c r="R1079" i="16"/>
  <c r="T1078" i="16"/>
  <c r="R1078" i="16"/>
  <c r="T1077" i="16"/>
  <c r="R1077" i="16"/>
  <c r="T1076" i="16"/>
  <c r="R1076" i="16"/>
  <c r="T1075" i="16"/>
  <c r="T1074" i="16"/>
  <c r="R1074" i="16"/>
  <c r="T1073" i="16"/>
  <c r="R1073" i="16"/>
  <c r="T1072" i="16"/>
  <c r="R1072" i="16"/>
  <c r="T1071" i="16"/>
  <c r="R1071" i="16"/>
  <c r="T1070" i="16"/>
  <c r="R1070" i="16"/>
  <c r="T1069" i="16"/>
  <c r="R1069" i="16"/>
  <c r="T1068" i="16"/>
  <c r="R1068" i="16"/>
  <c r="T1067" i="16"/>
  <c r="R1067" i="16"/>
  <c r="T1066" i="16"/>
  <c r="R1066" i="16"/>
  <c r="T1065" i="16"/>
  <c r="T1064" i="16"/>
  <c r="R1064" i="16"/>
  <c r="T1063" i="16"/>
  <c r="R1063" i="16"/>
  <c r="T1062" i="16"/>
  <c r="R1062" i="16"/>
  <c r="T1061" i="16"/>
  <c r="R1061" i="16"/>
  <c r="T1060" i="16"/>
  <c r="R1060" i="16"/>
  <c r="T1059" i="16"/>
  <c r="R1059" i="16"/>
  <c r="T1058" i="16"/>
  <c r="R1058" i="16"/>
  <c r="T1057" i="16"/>
  <c r="R1057" i="16"/>
  <c r="T1056" i="16"/>
  <c r="R1056" i="16"/>
  <c r="T1055" i="16"/>
  <c r="T1054" i="16"/>
  <c r="T1053" i="16"/>
  <c r="R1053" i="16"/>
  <c r="T1052" i="16"/>
  <c r="R1052" i="16"/>
  <c r="T1051" i="16"/>
  <c r="R1051" i="16"/>
  <c r="T1050" i="16"/>
  <c r="R1050" i="16"/>
  <c r="T1049" i="16"/>
  <c r="R1049" i="16"/>
  <c r="T1048" i="16"/>
  <c r="R1048" i="16"/>
  <c r="T1047" i="16"/>
  <c r="T1046" i="16"/>
  <c r="R1046" i="16"/>
  <c r="T1045" i="16"/>
  <c r="R1045" i="16"/>
  <c r="T1044" i="16"/>
  <c r="R1044" i="16"/>
  <c r="T1043" i="16"/>
  <c r="R1043" i="16"/>
  <c r="T1042" i="16"/>
  <c r="R1042" i="16"/>
  <c r="T1041" i="16"/>
  <c r="R1041" i="16"/>
  <c r="T1040" i="16"/>
  <c r="T1039" i="16"/>
  <c r="R1039" i="16"/>
  <c r="T1038" i="16"/>
  <c r="R1038" i="16"/>
  <c r="T1037" i="16"/>
  <c r="R1037" i="16"/>
  <c r="T1036" i="16"/>
  <c r="R1036" i="16"/>
  <c r="T1035" i="16"/>
  <c r="R1035" i="16"/>
  <c r="T1034" i="16"/>
  <c r="R1034" i="16"/>
  <c r="T1033" i="16"/>
  <c r="T1032" i="16"/>
  <c r="T1031" i="16"/>
  <c r="T1030" i="16"/>
  <c r="T1029" i="16"/>
  <c r="T1028" i="16"/>
  <c r="T1027" i="16"/>
  <c r="T1026" i="16"/>
  <c r="T1025" i="16"/>
  <c r="T1024" i="16"/>
  <c r="T1023" i="16"/>
  <c r="T1022" i="16"/>
  <c r="R1022" i="16"/>
  <c r="T1021" i="16"/>
  <c r="R1021" i="16"/>
  <c r="T1020" i="16"/>
  <c r="R1020" i="16"/>
  <c r="T1019" i="16"/>
  <c r="R1019" i="16"/>
  <c r="T1018" i="16"/>
  <c r="R1018" i="16"/>
  <c r="T1017" i="16"/>
  <c r="R1017" i="16"/>
  <c r="T1016" i="16"/>
  <c r="R1016" i="16"/>
  <c r="T1015" i="16"/>
  <c r="R1015" i="16"/>
  <c r="T1014" i="16"/>
  <c r="R1014" i="16"/>
  <c r="T1013" i="16"/>
  <c r="R1013" i="16"/>
  <c r="T1012" i="16"/>
  <c r="R1012" i="16"/>
  <c r="T1011" i="16"/>
  <c r="R1011" i="16"/>
  <c r="T1010" i="16"/>
  <c r="R1010" i="16"/>
  <c r="T1009" i="16"/>
  <c r="R1009" i="16"/>
  <c r="T1008" i="16"/>
  <c r="T1007" i="16"/>
  <c r="T1006" i="16"/>
  <c r="R1006" i="16"/>
  <c r="T1005" i="16"/>
  <c r="R1005" i="16"/>
  <c r="T1004" i="16"/>
  <c r="R1004" i="16"/>
  <c r="T1003" i="16"/>
  <c r="R1003" i="16"/>
  <c r="T1002" i="16"/>
  <c r="R1002" i="16"/>
  <c r="T1001" i="16"/>
  <c r="R1001" i="16"/>
  <c r="T1000" i="16"/>
  <c r="R1000" i="16"/>
  <c r="T999" i="16"/>
  <c r="T998" i="16"/>
  <c r="R998" i="16"/>
  <c r="T997" i="16"/>
  <c r="R997" i="16"/>
  <c r="T996" i="16"/>
  <c r="R996" i="16"/>
  <c r="T995" i="16"/>
  <c r="R995" i="16"/>
  <c r="T994" i="16"/>
  <c r="R994" i="16"/>
  <c r="T993" i="16"/>
  <c r="R993" i="16"/>
  <c r="T992" i="16"/>
  <c r="R992" i="16"/>
  <c r="T991" i="16"/>
  <c r="T990" i="16"/>
  <c r="R990" i="16"/>
  <c r="T989" i="16"/>
  <c r="R989" i="16"/>
  <c r="T988" i="16"/>
  <c r="R988" i="16"/>
  <c r="T987" i="16"/>
  <c r="R987" i="16"/>
  <c r="T986" i="16"/>
  <c r="R986" i="16"/>
  <c r="T985" i="16"/>
  <c r="R985" i="16"/>
  <c r="T984" i="16"/>
  <c r="R984" i="16"/>
  <c r="T983" i="16"/>
  <c r="T982" i="16"/>
  <c r="R982" i="16"/>
  <c r="T981" i="16"/>
  <c r="R981" i="16"/>
  <c r="T980" i="16"/>
  <c r="R980" i="16"/>
  <c r="T979" i="16"/>
  <c r="R979" i="16"/>
  <c r="T978" i="16"/>
  <c r="R978" i="16"/>
  <c r="T977" i="16"/>
  <c r="R977" i="16"/>
  <c r="T976" i="16"/>
  <c r="R976" i="16"/>
  <c r="T975" i="16"/>
  <c r="T974" i="16"/>
  <c r="R974" i="16"/>
  <c r="T973" i="16"/>
  <c r="R973" i="16"/>
  <c r="T972" i="16"/>
  <c r="R972" i="16"/>
  <c r="T971" i="16"/>
  <c r="R971" i="16"/>
  <c r="T970" i="16"/>
  <c r="R970" i="16"/>
  <c r="T969" i="16"/>
  <c r="R969" i="16"/>
  <c r="T968" i="16"/>
  <c r="R968" i="16"/>
  <c r="T967" i="16"/>
  <c r="T966" i="16"/>
  <c r="R966" i="16"/>
  <c r="T965" i="16"/>
  <c r="R965" i="16"/>
  <c r="T964" i="16"/>
  <c r="R964" i="16"/>
  <c r="T963" i="16"/>
  <c r="R963" i="16"/>
  <c r="T962" i="16"/>
  <c r="R962" i="16"/>
  <c r="T961" i="16"/>
  <c r="R961" i="16"/>
  <c r="T960" i="16"/>
  <c r="R960" i="16"/>
  <c r="T959" i="16"/>
  <c r="T958" i="16"/>
  <c r="T957" i="16"/>
  <c r="R957" i="16"/>
  <c r="T956" i="16"/>
  <c r="R956" i="16"/>
  <c r="T955" i="16"/>
  <c r="R955" i="16"/>
  <c r="T954" i="16"/>
  <c r="R954" i="16"/>
  <c r="T953" i="16"/>
  <c r="R953" i="16"/>
  <c r="T952" i="16"/>
  <c r="R952" i="16"/>
  <c r="T951" i="16"/>
  <c r="R951" i="16"/>
  <c r="T950" i="16"/>
  <c r="T949" i="16"/>
  <c r="R949" i="16"/>
  <c r="T948" i="16"/>
  <c r="R948" i="16"/>
  <c r="T947" i="16"/>
  <c r="R947" i="16"/>
  <c r="T946" i="16"/>
  <c r="R946" i="16"/>
  <c r="T945" i="16"/>
  <c r="R945" i="16"/>
  <c r="T944" i="16"/>
  <c r="R944" i="16"/>
  <c r="T943" i="16"/>
  <c r="R943" i="16"/>
  <c r="T942" i="16"/>
  <c r="T941" i="16"/>
  <c r="T940" i="16"/>
  <c r="T939" i="16"/>
  <c r="R939" i="16"/>
  <c r="T938" i="16"/>
  <c r="R938" i="16"/>
  <c r="T937" i="16"/>
  <c r="T936" i="16"/>
  <c r="R936" i="16"/>
  <c r="T935" i="16"/>
  <c r="R935" i="16"/>
  <c r="T934" i="16"/>
  <c r="R934" i="16"/>
  <c r="T933" i="16"/>
  <c r="R933" i="16"/>
  <c r="T932" i="16"/>
  <c r="R932" i="16"/>
  <c r="T931" i="16"/>
  <c r="R931" i="16"/>
  <c r="T930" i="16"/>
  <c r="T929" i="16"/>
  <c r="R929" i="16"/>
  <c r="T928" i="16"/>
  <c r="R928" i="16"/>
  <c r="T927" i="16"/>
  <c r="R927" i="16"/>
  <c r="T926" i="16"/>
  <c r="R926" i="16"/>
  <c r="T925" i="16"/>
  <c r="R925" i="16"/>
  <c r="T924" i="16"/>
  <c r="R924" i="16"/>
  <c r="T923" i="16"/>
  <c r="T922" i="16"/>
  <c r="T921" i="16"/>
  <c r="R921" i="16"/>
  <c r="T920" i="16"/>
  <c r="R920" i="16"/>
  <c r="T919" i="16"/>
  <c r="R919" i="16"/>
  <c r="T918" i="16"/>
  <c r="R918" i="16"/>
  <c r="T917" i="16"/>
  <c r="R917" i="16"/>
  <c r="T916" i="16"/>
  <c r="T915" i="16"/>
  <c r="R915" i="16"/>
  <c r="T914" i="16"/>
  <c r="R914" i="16"/>
  <c r="T913" i="16"/>
  <c r="R913" i="16"/>
  <c r="T912" i="16"/>
  <c r="R912" i="16"/>
  <c r="T911" i="16"/>
  <c r="R911" i="16"/>
  <c r="T910" i="16"/>
  <c r="T909" i="16"/>
  <c r="T908" i="16"/>
  <c r="R908" i="16"/>
  <c r="T907" i="16"/>
  <c r="R907" i="16"/>
  <c r="T906" i="16"/>
  <c r="R906" i="16"/>
  <c r="T905" i="16"/>
  <c r="R905" i="16"/>
  <c r="T904" i="16"/>
  <c r="R904" i="16"/>
  <c r="T903" i="16"/>
  <c r="R903" i="16"/>
  <c r="T902" i="16"/>
  <c r="R902" i="16"/>
  <c r="T901" i="16"/>
  <c r="R901" i="16"/>
  <c r="T900" i="16"/>
  <c r="T899" i="16"/>
  <c r="R899" i="16"/>
  <c r="T898" i="16"/>
  <c r="R898" i="16"/>
  <c r="T897" i="16"/>
  <c r="R897" i="16"/>
  <c r="T896" i="16"/>
  <c r="R896" i="16"/>
  <c r="T895" i="16"/>
  <c r="R895" i="16"/>
  <c r="T894" i="16"/>
  <c r="R894" i="16"/>
  <c r="T893" i="16"/>
  <c r="R893" i="16"/>
  <c r="T892" i="16"/>
  <c r="R892" i="16"/>
  <c r="T891" i="16"/>
  <c r="T890" i="16"/>
  <c r="R890" i="16"/>
  <c r="T889" i="16"/>
  <c r="R889" i="16"/>
  <c r="T888" i="16"/>
  <c r="R888" i="16"/>
  <c r="T887" i="16"/>
  <c r="R887" i="16"/>
  <c r="T886" i="16"/>
  <c r="R886" i="16"/>
  <c r="T885" i="16"/>
  <c r="R885" i="16"/>
  <c r="T884" i="16"/>
  <c r="R884" i="16"/>
  <c r="T883" i="16"/>
  <c r="R883" i="16"/>
  <c r="T882" i="16"/>
  <c r="T881" i="16"/>
  <c r="R881" i="16"/>
  <c r="T880" i="16"/>
  <c r="R880" i="16"/>
  <c r="T879" i="16"/>
  <c r="R879" i="16"/>
  <c r="T878" i="16"/>
  <c r="R878" i="16"/>
  <c r="T877" i="16"/>
  <c r="R877" i="16"/>
  <c r="T876" i="16"/>
  <c r="R876" i="16"/>
  <c r="T875" i="16"/>
  <c r="R875" i="16"/>
  <c r="T874" i="16"/>
  <c r="R874" i="16"/>
  <c r="T873" i="16"/>
  <c r="T872" i="16"/>
  <c r="R872" i="16"/>
  <c r="T871" i="16"/>
  <c r="R871" i="16"/>
  <c r="T870" i="16"/>
  <c r="R870" i="16"/>
  <c r="T869" i="16"/>
  <c r="R869" i="16"/>
  <c r="T868" i="16"/>
  <c r="R868" i="16"/>
  <c r="T867" i="16"/>
  <c r="R867" i="16"/>
  <c r="T866" i="16"/>
  <c r="R866" i="16"/>
  <c r="T865" i="16"/>
  <c r="T864" i="16"/>
  <c r="T863" i="16"/>
  <c r="T862" i="16"/>
  <c r="R862" i="16"/>
  <c r="T861" i="16"/>
  <c r="R861" i="16"/>
  <c r="T860" i="16"/>
  <c r="R860" i="16"/>
  <c r="T859" i="16"/>
  <c r="R859" i="16"/>
  <c r="T858" i="16"/>
  <c r="R858" i="16"/>
  <c r="T857" i="16"/>
  <c r="R857" i="16"/>
  <c r="T856" i="16"/>
  <c r="T855" i="16"/>
  <c r="R855" i="16"/>
  <c r="T854" i="16"/>
  <c r="R854" i="16"/>
  <c r="T853" i="16"/>
  <c r="R853" i="16"/>
  <c r="T852" i="16"/>
  <c r="R852" i="16"/>
  <c r="T851" i="16"/>
  <c r="R851" i="16"/>
  <c r="T850" i="16"/>
  <c r="R850" i="16"/>
  <c r="T849" i="16"/>
  <c r="T848" i="16"/>
  <c r="R848" i="16"/>
  <c r="T847" i="16"/>
  <c r="R847" i="16"/>
  <c r="T846" i="16"/>
  <c r="R846" i="16"/>
  <c r="T845" i="16"/>
  <c r="R845" i="16"/>
  <c r="T844" i="16"/>
  <c r="R844" i="16"/>
  <c r="T843" i="16"/>
  <c r="R843" i="16"/>
  <c r="T842" i="16"/>
  <c r="T841" i="16"/>
  <c r="R841" i="16"/>
  <c r="T840" i="16"/>
  <c r="R840" i="16"/>
  <c r="T839" i="16"/>
  <c r="R839" i="16"/>
  <c r="T838" i="16"/>
  <c r="R838" i="16"/>
  <c r="T837" i="16"/>
  <c r="R837" i="16"/>
  <c r="T836" i="16"/>
  <c r="R836" i="16"/>
  <c r="T835" i="16"/>
  <c r="T834" i="16"/>
  <c r="T833" i="16"/>
  <c r="T832" i="16"/>
  <c r="T831" i="16"/>
  <c r="T830" i="16"/>
  <c r="T829" i="16"/>
  <c r="T828" i="16"/>
  <c r="T827" i="16"/>
  <c r="T826" i="16"/>
  <c r="T825" i="16"/>
  <c r="T824" i="16"/>
  <c r="T823" i="16"/>
  <c r="T822" i="16"/>
  <c r="T821" i="16"/>
  <c r="T820" i="16"/>
  <c r="T819" i="16"/>
  <c r="T818" i="16"/>
  <c r="T817" i="16"/>
  <c r="T816" i="16"/>
  <c r="T815" i="16"/>
  <c r="T814" i="16"/>
  <c r="T813" i="16"/>
  <c r="T812" i="16"/>
  <c r="T811" i="16"/>
  <c r="T810" i="16"/>
  <c r="T809" i="16"/>
  <c r="T808" i="16"/>
  <c r="R808" i="16"/>
  <c r="T807" i="16"/>
  <c r="R807" i="16"/>
  <c r="T806" i="16"/>
  <c r="R806" i="16"/>
  <c r="T805" i="16"/>
  <c r="R805" i="16"/>
  <c r="T804" i="16"/>
  <c r="R804" i="16"/>
  <c r="T803" i="16"/>
  <c r="R803" i="16"/>
  <c r="T802" i="16"/>
  <c r="R802" i="16"/>
  <c r="T801" i="16"/>
  <c r="T800" i="16"/>
  <c r="R800" i="16"/>
  <c r="T799" i="16"/>
  <c r="R799" i="16"/>
  <c r="T798" i="16"/>
  <c r="R798" i="16"/>
  <c r="T797" i="16"/>
  <c r="R797" i="16"/>
  <c r="T796" i="16"/>
  <c r="R796" i="16"/>
  <c r="T795" i="16"/>
  <c r="R795" i="16"/>
  <c r="T794" i="16"/>
  <c r="R794" i="16"/>
  <c r="T793" i="16"/>
  <c r="T792" i="16"/>
  <c r="R792" i="16"/>
  <c r="T791" i="16"/>
  <c r="R791" i="16"/>
  <c r="T790" i="16"/>
  <c r="R790" i="16"/>
  <c r="T789" i="16"/>
  <c r="R789" i="16"/>
  <c r="T788" i="16"/>
  <c r="R788" i="16"/>
  <c r="T787" i="16"/>
  <c r="R787" i="16"/>
  <c r="T786" i="16"/>
  <c r="R786" i="16"/>
  <c r="T785" i="16"/>
  <c r="T784" i="16"/>
  <c r="R784" i="16"/>
  <c r="T783" i="16"/>
  <c r="R783" i="16"/>
  <c r="T782" i="16"/>
  <c r="R782" i="16"/>
  <c r="T781" i="16"/>
  <c r="R781" i="16"/>
  <c r="T780" i="16"/>
  <c r="R780" i="16"/>
  <c r="T779" i="16"/>
  <c r="R779" i="16"/>
  <c r="T778" i="16"/>
  <c r="R778" i="16"/>
  <c r="T777" i="16"/>
  <c r="T776" i="16"/>
  <c r="R776" i="16"/>
  <c r="T775" i="16"/>
  <c r="R775" i="16"/>
  <c r="T774" i="16"/>
  <c r="R774" i="16"/>
  <c r="T773" i="16"/>
  <c r="R773" i="16"/>
  <c r="T772" i="16"/>
  <c r="R772" i="16"/>
  <c r="T771" i="16"/>
  <c r="R771" i="16"/>
  <c r="T770" i="16"/>
  <c r="R770" i="16"/>
  <c r="T769" i="16"/>
  <c r="T768" i="16"/>
  <c r="R768" i="16"/>
  <c r="T767" i="16"/>
  <c r="R767" i="16"/>
  <c r="T766" i="16"/>
  <c r="R766" i="16"/>
  <c r="T765" i="16"/>
  <c r="R765" i="16"/>
  <c r="T764" i="16"/>
  <c r="R764" i="16"/>
  <c r="T763" i="16"/>
  <c r="R763" i="16"/>
  <c r="T762" i="16"/>
  <c r="R762" i="16"/>
  <c r="T761" i="16"/>
  <c r="T760" i="16"/>
  <c r="R760" i="16"/>
  <c r="T759" i="16"/>
  <c r="R759" i="16"/>
  <c r="T758" i="16"/>
  <c r="R758" i="16"/>
  <c r="T757" i="16"/>
  <c r="R757" i="16"/>
  <c r="T756" i="16"/>
  <c r="R756" i="16"/>
  <c r="T755" i="16"/>
  <c r="R755" i="16"/>
  <c r="T754" i="16"/>
  <c r="R754" i="16"/>
  <c r="T753" i="16"/>
  <c r="T752" i="16"/>
  <c r="R752" i="16"/>
  <c r="T751" i="16"/>
  <c r="R751" i="16"/>
  <c r="T750" i="16"/>
  <c r="R750" i="16"/>
  <c r="T749" i="16"/>
  <c r="R749" i="16"/>
  <c r="T748" i="16"/>
  <c r="R748" i="16"/>
  <c r="T747" i="16"/>
  <c r="R747" i="16"/>
  <c r="T746" i="16"/>
  <c r="R746" i="16"/>
  <c r="T745" i="16"/>
  <c r="T744" i="16"/>
  <c r="R744" i="16"/>
  <c r="T743" i="16"/>
  <c r="R743" i="16"/>
  <c r="T742" i="16"/>
  <c r="R742" i="16"/>
  <c r="T741" i="16"/>
  <c r="R741" i="16"/>
  <c r="T740" i="16"/>
  <c r="R740" i="16"/>
  <c r="T739" i="16"/>
  <c r="R739" i="16"/>
  <c r="T738" i="16"/>
  <c r="R738" i="16"/>
  <c r="T737" i="16"/>
  <c r="T736" i="16"/>
  <c r="R736" i="16"/>
  <c r="T735" i="16"/>
  <c r="R735" i="16"/>
  <c r="T734" i="16"/>
  <c r="R734" i="16"/>
  <c r="T733" i="16"/>
  <c r="R733" i="16"/>
  <c r="T732" i="16"/>
  <c r="R732" i="16"/>
  <c r="T731" i="16"/>
  <c r="R731" i="16"/>
  <c r="T730" i="16"/>
  <c r="R730" i="16"/>
  <c r="T729" i="16"/>
  <c r="T728" i="16"/>
  <c r="R728" i="16"/>
  <c r="T727" i="16"/>
  <c r="R727" i="16"/>
  <c r="T726" i="16"/>
  <c r="R726" i="16"/>
  <c r="T725" i="16"/>
  <c r="R725" i="16"/>
  <c r="T724" i="16"/>
  <c r="R724" i="16"/>
  <c r="T723" i="16"/>
  <c r="R723" i="16"/>
  <c r="T722" i="16"/>
  <c r="R722" i="16"/>
  <c r="T721" i="16"/>
  <c r="T720" i="16"/>
  <c r="R720" i="16"/>
  <c r="T719" i="16"/>
  <c r="R719" i="16"/>
  <c r="T718" i="16"/>
  <c r="R718" i="16"/>
  <c r="T717" i="16"/>
  <c r="R717" i="16"/>
  <c r="T716" i="16"/>
  <c r="R716" i="16"/>
  <c r="T715" i="16"/>
  <c r="R715" i="16"/>
  <c r="T714" i="16"/>
  <c r="R714" i="16"/>
  <c r="T713" i="16"/>
  <c r="T712" i="16"/>
  <c r="T711" i="16"/>
  <c r="R711" i="16"/>
  <c r="T710" i="16"/>
  <c r="R710" i="16"/>
  <c r="T709" i="16"/>
  <c r="R709" i="16"/>
  <c r="T708" i="16"/>
  <c r="R708" i="16"/>
  <c r="T707" i="16"/>
  <c r="R707" i="16"/>
  <c r="T706" i="16"/>
  <c r="R706" i="16"/>
  <c r="T705" i="16"/>
  <c r="R705" i="16"/>
  <c r="T704" i="16"/>
  <c r="T703" i="16"/>
  <c r="R703" i="16"/>
  <c r="T702" i="16"/>
  <c r="R702" i="16"/>
  <c r="T701" i="16"/>
  <c r="R701" i="16"/>
  <c r="T700" i="16"/>
  <c r="R700" i="16"/>
  <c r="T699" i="16"/>
  <c r="R699" i="16"/>
  <c r="T698" i="16"/>
  <c r="R698" i="16"/>
  <c r="T697" i="16"/>
  <c r="R697" i="16"/>
  <c r="T696" i="16"/>
  <c r="T695" i="16"/>
  <c r="R695" i="16"/>
  <c r="T694" i="16"/>
  <c r="R694" i="16"/>
  <c r="T693" i="16"/>
  <c r="R693" i="16"/>
  <c r="T692" i="16"/>
  <c r="R692" i="16"/>
  <c r="T691" i="16"/>
  <c r="R691" i="16"/>
  <c r="T690" i="16"/>
  <c r="R690" i="16"/>
  <c r="T689" i="16"/>
  <c r="R689" i="16"/>
  <c r="T688" i="16"/>
  <c r="T687" i="16"/>
  <c r="R687" i="16"/>
  <c r="T686" i="16"/>
  <c r="R686" i="16"/>
  <c r="T685" i="16"/>
  <c r="R685" i="16"/>
  <c r="T684" i="16"/>
  <c r="R684" i="16"/>
  <c r="T683" i="16"/>
  <c r="R683" i="16"/>
  <c r="T682" i="16"/>
  <c r="R682" i="16"/>
  <c r="T681" i="16"/>
  <c r="R681" i="16"/>
  <c r="T680" i="16"/>
  <c r="T679" i="16"/>
  <c r="R679" i="16"/>
  <c r="T678" i="16"/>
  <c r="R678" i="16"/>
  <c r="T677" i="16"/>
  <c r="R677" i="16"/>
  <c r="T676" i="16"/>
  <c r="R676" i="16"/>
  <c r="T675" i="16"/>
  <c r="R675" i="16"/>
  <c r="T674" i="16"/>
  <c r="R674" i="16"/>
  <c r="T673" i="16"/>
  <c r="R673" i="16"/>
  <c r="T672" i="16"/>
  <c r="T671" i="16"/>
  <c r="R671" i="16"/>
  <c r="T670" i="16"/>
  <c r="R670" i="16"/>
  <c r="T669" i="16"/>
  <c r="R669" i="16"/>
  <c r="T668" i="16"/>
  <c r="R668" i="16"/>
  <c r="T667" i="16"/>
  <c r="R667" i="16"/>
  <c r="T666" i="16"/>
  <c r="R666" i="16"/>
  <c r="T665" i="16"/>
  <c r="R665" i="16"/>
  <c r="T664" i="16"/>
  <c r="T663" i="16"/>
  <c r="R663" i="16"/>
  <c r="T662" i="16"/>
  <c r="R662" i="16"/>
  <c r="T661" i="16"/>
  <c r="R661" i="16"/>
  <c r="T660" i="16"/>
  <c r="R660" i="16"/>
  <c r="T659" i="16"/>
  <c r="R659" i="16"/>
  <c r="T658" i="16"/>
  <c r="R658" i="16"/>
  <c r="T657" i="16"/>
  <c r="R657" i="16"/>
  <c r="T656" i="16"/>
  <c r="T655" i="16"/>
  <c r="R655" i="16"/>
  <c r="T654" i="16"/>
  <c r="R654" i="16"/>
  <c r="T653" i="16"/>
  <c r="R653" i="16"/>
  <c r="T652" i="16"/>
  <c r="R652" i="16"/>
  <c r="T651" i="16"/>
  <c r="R651" i="16"/>
  <c r="T650" i="16"/>
  <c r="R650" i="16"/>
  <c r="T649" i="16"/>
  <c r="R649" i="16"/>
  <c r="T648" i="16"/>
  <c r="T647" i="16"/>
  <c r="R647" i="16"/>
  <c r="T646" i="16"/>
  <c r="R646" i="16"/>
  <c r="T645" i="16"/>
  <c r="R645" i="16"/>
  <c r="T644" i="16"/>
  <c r="R644" i="16"/>
  <c r="T643" i="16"/>
  <c r="R643" i="16"/>
  <c r="T642" i="16"/>
  <c r="R642" i="16"/>
  <c r="T641" i="16"/>
  <c r="R641" i="16"/>
  <c r="T640" i="16"/>
  <c r="T639" i="16"/>
  <c r="R639" i="16"/>
  <c r="T638" i="16"/>
  <c r="R638" i="16"/>
  <c r="T637" i="16"/>
  <c r="R637" i="16"/>
  <c r="T636" i="16"/>
  <c r="R636" i="16"/>
  <c r="T635" i="16"/>
  <c r="R635" i="16"/>
  <c r="T634" i="16"/>
  <c r="R634" i="16"/>
  <c r="T633" i="16"/>
  <c r="R633" i="16"/>
  <c r="T632" i="16"/>
  <c r="T631" i="16"/>
  <c r="R631" i="16"/>
  <c r="T630" i="16"/>
  <c r="R630" i="16"/>
  <c r="T629" i="16"/>
  <c r="R629" i="16"/>
  <c r="T628" i="16"/>
  <c r="R628" i="16"/>
  <c r="T627" i="16"/>
  <c r="R627" i="16"/>
  <c r="T626" i="16"/>
  <c r="R626" i="16"/>
  <c r="T625" i="16"/>
  <c r="R625" i="16"/>
  <c r="T624" i="16"/>
  <c r="T623" i="16"/>
  <c r="R623" i="16"/>
  <c r="T622" i="16"/>
  <c r="R622" i="16"/>
  <c r="T621" i="16"/>
  <c r="R621" i="16"/>
  <c r="T620" i="16"/>
  <c r="R620" i="16"/>
  <c r="T619" i="16"/>
  <c r="R619" i="16"/>
  <c r="T618" i="16"/>
  <c r="R618" i="16"/>
  <c r="T617" i="16"/>
  <c r="R617" i="16"/>
  <c r="T616" i="16"/>
  <c r="T615" i="16"/>
  <c r="R615" i="16"/>
  <c r="T614" i="16"/>
  <c r="R614" i="16"/>
  <c r="T613" i="16"/>
  <c r="R613" i="16"/>
  <c r="T612" i="16"/>
  <c r="R612" i="16"/>
  <c r="T611" i="16"/>
  <c r="R611" i="16"/>
  <c r="T610" i="16"/>
  <c r="R610" i="16"/>
  <c r="T609" i="16"/>
  <c r="R609" i="16"/>
  <c r="T608" i="16"/>
  <c r="T607" i="16"/>
  <c r="R607" i="16"/>
  <c r="T606" i="16"/>
  <c r="R606" i="16"/>
  <c r="T605" i="16"/>
  <c r="R605" i="16"/>
  <c r="T604" i="16"/>
  <c r="R604" i="16"/>
  <c r="T603" i="16"/>
  <c r="R603" i="16"/>
  <c r="T602" i="16"/>
  <c r="R602" i="16"/>
  <c r="T601" i="16"/>
  <c r="R601" i="16"/>
  <c r="T600" i="16"/>
  <c r="T599" i="16"/>
  <c r="R599" i="16"/>
  <c r="T598" i="16"/>
  <c r="R598" i="16"/>
  <c r="T597" i="16"/>
  <c r="R597" i="16"/>
  <c r="T596" i="16"/>
  <c r="R596" i="16"/>
  <c r="T595" i="16"/>
  <c r="R595" i="16"/>
  <c r="T594" i="16"/>
  <c r="R594" i="16"/>
  <c r="T593" i="16"/>
  <c r="R593" i="16"/>
  <c r="T592" i="16"/>
  <c r="T591" i="16"/>
  <c r="R591" i="16"/>
  <c r="T590" i="16"/>
  <c r="R590" i="16"/>
  <c r="T589" i="16"/>
  <c r="R589" i="16"/>
  <c r="T588" i="16"/>
  <c r="R588" i="16"/>
  <c r="T587" i="16"/>
  <c r="R587" i="16"/>
  <c r="T586" i="16"/>
  <c r="R586" i="16"/>
  <c r="T585" i="16"/>
  <c r="R585" i="16"/>
  <c r="T584" i="16"/>
  <c r="T583" i="16"/>
  <c r="T582" i="16"/>
  <c r="T581" i="16"/>
  <c r="R581" i="16"/>
  <c r="T580" i="16"/>
  <c r="R580" i="16"/>
  <c r="T579" i="16"/>
  <c r="T578" i="16"/>
  <c r="R578" i="16"/>
  <c r="T577" i="16"/>
  <c r="T576" i="16"/>
  <c r="R576" i="16"/>
  <c r="T575" i="16"/>
  <c r="R575" i="16"/>
  <c r="T574" i="16"/>
  <c r="R574" i="16"/>
  <c r="T573" i="16"/>
  <c r="R573" i="16"/>
  <c r="T572" i="16"/>
  <c r="R572" i="16"/>
  <c r="T571" i="16"/>
  <c r="R571" i="16"/>
  <c r="T570" i="16"/>
  <c r="R570" i="16"/>
  <c r="T569" i="16"/>
  <c r="T568" i="16"/>
  <c r="R568" i="16"/>
  <c r="T567" i="16"/>
  <c r="R567" i="16"/>
  <c r="T566" i="16"/>
  <c r="R566" i="16"/>
  <c r="T565" i="16"/>
  <c r="R565" i="16"/>
  <c r="T564" i="16"/>
  <c r="R564" i="16"/>
  <c r="T563" i="16"/>
  <c r="R563" i="16"/>
  <c r="T562" i="16"/>
  <c r="R562" i="16"/>
  <c r="T561" i="16"/>
  <c r="T560" i="16"/>
  <c r="R560" i="16"/>
  <c r="T559" i="16"/>
  <c r="R559" i="16"/>
  <c r="T558" i="16"/>
  <c r="R558" i="16"/>
  <c r="T557" i="16"/>
  <c r="R557" i="16"/>
  <c r="T556" i="16"/>
  <c r="R556" i="16"/>
  <c r="T555" i="16"/>
  <c r="R555" i="16"/>
  <c r="T554" i="16"/>
  <c r="R554" i="16"/>
  <c r="T553" i="16"/>
  <c r="T552" i="16"/>
  <c r="R552" i="16"/>
  <c r="T551" i="16"/>
  <c r="R551" i="16"/>
  <c r="T550" i="16"/>
  <c r="R550" i="16"/>
  <c r="T549" i="16"/>
  <c r="R549" i="16"/>
  <c r="T548" i="16"/>
  <c r="R548" i="16"/>
  <c r="T547" i="16"/>
  <c r="R547" i="16"/>
  <c r="T546" i="16"/>
  <c r="R546" i="16"/>
  <c r="T545" i="16"/>
  <c r="T544" i="16"/>
  <c r="R544" i="16"/>
  <c r="T543" i="16"/>
  <c r="R543" i="16"/>
  <c r="T542" i="16"/>
  <c r="R542" i="16"/>
  <c r="T541" i="16"/>
  <c r="R541" i="16"/>
  <c r="T540" i="16"/>
  <c r="R540" i="16"/>
  <c r="T539" i="16"/>
  <c r="R539" i="16"/>
  <c r="T538" i="16"/>
  <c r="R538" i="16"/>
  <c r="T537" i="16"/>
  <c r="T536" i="16"/>
  <c r="R536" i="16"/>
  <c r="T535" i="16"/>
  <c r="R535" i="16"/>
  <c r="T534" i="16"/>
  <c r="R534" i="16"/>
  <c r="T533" i="16"/>
  <c r="R533" i="16"/>
  <c r="T532" i="16"/>
  <c r="R532" i="16"/>
  <c r="T531" i="16"/>
  <c r="R531" i="16"/>
  <c r="T530" i="16"/>
  <c r="R530" i="16"/>
  <c r="T529" i="16"/>
  <c r="T528" i="16"/>
  <c r="R528" i="16"/>
  <c r="T527" i="16"/>
  <c r="R527" i="16"/>
  <c r="T526" i="16"/>
  <c r="R526" i="16"/>
  <c r="T525" i="16"/>
  <c r="R525" i="16"/>
  <c r="T524" i="16"/>
  <c r="R524" i="16"/>
  <c r="T523" i="16"/>
  <c r="R523" i="16"/>
  <c r="T522" i="16"/>
  <c r="R522" i="16"/>
  <c r="T521" i="16"/>
  <c r="T520" i="16"/>
  <c r="R520" i="16"/>
  <c r="T519" i="16"/>
  <c r="R519" i="16"/>
  <c r="T518" i="16"/>
  <c r="R518" i="16"/>
  <c r="T517" i="16"/>
  <c r="R517" i="16"/>
  <c r="T516" i="16"/>
  <c r="R516" i="16"/>
  <c r="T515" i="16"/>
  <c r="R515" i="16"/>
  <c r="T514" i="16"/>
  <c r="R514" i="16"/>
  <c r="T513" i="16"/>
  <c r="T512" i="16"/>
  <c r="R512" i="16"/>
  <c r="T511" i="16"/>
  <c r="R511" i="16"/>
  <c r="T510" i="16"/>
  <c r="R510" i="16"/>
  <c r="T509" i="16"/>
  <c r="R509" i="16"/>
  <c r="T508" i="16"/>
  <c r="R508" i="16"/>
  <c r="T507" i="16"/>
  <c r="R507" i="16"/>
  <c r="T506" i="16"/>
  <c r="R506" i="16"/>
  <c r="T505" i="16"/>
  <c r="T504" i="16"/>
  <c r="R504" i="16"/>
  <c r="T503" i="16"/>
  <c r="R503" i="16"/>
  <c r="T502" i="16"/>
  <c r="R502" i="16"/>
  <c r="T501" i="16"/>
  <c r="R501" i="16"/>
  <c r="T500" i="16"/>
  <c r="R500" i="16"/>
  <c r="T499" i="16"/>
  <c r="R499" i="16"/>
  <c r="T498" i="16"/>
  <c r="R498" i="16"/>
  <c r="T497" i="16"/>
  <c r="T496" i="16"/>
  <c r="R496" i="16"/>
  <c r="T495" i="16"/>
  <c r="R495" i="16"/>
  <c r="T494" i="16"/>
  <c r="R494" i="16"/>
  <c r="T493" i="16"/>
  <c r="R493" i="16"/>
  <c r="T492" i="16"/>
  <c r="R492" i="16"/>
  <c r="T491" i="16"/>
  <c r="R491" i="16"/>
  <c r="T490" i="16"/>
  <c r="R490" i="16"/>
  <c r="T489" i="16"/>
  <c r="T488" i="16"/>
  <c r="R488" i="16"/>
  <c r="T487" i="16"/>
  <c r="R487" i="16"/>
  <c r="T486" i="16"/>
  <c r="R486" i="16"/>
  <c r="T485" i="16"/>
  <c r="R485" i="16"/>
  <c r="T484" i="16"/>
  <c r="R484" i="16"/>
  <c r="T483" i="16"/>
  <c r="R483" i="16"/>
  <c r="T482" i="16"/>
  <c r="R482" i="16"/>
  <c r="T481" i="16"/>
  <c r="T480" i="16"/>
  <c r="R480" i="16"/>
  <c r="T479" i="16"/>
  <c r="R479" i="16"/>
  <c r="T478" i="16"/>
  <c r="R478" i="16"/>
  <c r="T477" i="16"/>
  <c r="R477" i="16"/>
  <c r="T476" i="16"/>
  <c r="R476" i="16"/>
  <c r="T475" i="16"/>
  <c r="R475" i="16"/>
  <c r="T474" i="16"/>
  <c r="R474" i="16"/>
  <c r="T473" i="16"/>
  <c r="T472" i="16"/>
  <c r="R472" i="16"/>
  <c r="T471" i="16"/>
  <c r="R471" i="16"/>
  <c r="T470" i="16"/>
  <c r="R470" i="16"/>
  <c r="T469" i="16"/>
  <c r="R469" i="16"/>
  <c r="T468" i="16"/>
  <c r="R468" i="16"/>
  <c r="T467" i="16"/>
  <c r="R467" i="16"/>
  <c r="T466" i="16"/>
  <c r="T465" i="16"/>
  <c r="T464" i="16"/>
  <c r="R464" i="16"/>
  <c r="T463" i="16"/>
  <c r="R463" i="16"/>
  <c r="T462" i="16"/>
  <c r="R462" i="16"/>
  <c r="T461" i="16"/>
  <c r="R461" i="16"/>
  <c r="T460" i="16"/>
  <c r="R460" i="16"/>
  <c r="T459" i="16"/>
  <c r="R459" i="16"/>
  <c r="T458" i="16"/>
  <c r="R458" i="16"/>
  <c r="T457" i="16"/>
  <c r="T456" i="16"/>
  <c r="R456" i="16"/>
  <c r="T455" i="16"/>
  <c r="R455" i="16"/>
  <c r="T454" i="16"/>
  <c r="R454" i="16"/>
  <c r="T453" i="16"/>
  <c r="R453" i="16"/>
  <c r="T452" i="16"/>
  <c r="R452" i="16"/>
  <c r="T451" i="16"/>
  <c r="R451" i="16"/>
  <c r="T450" i="16"/>
  <c r="R450" i="16"/>
  <c r="T449" i="16"/>
  <c r="T448" i="16"/>
  <c r="R448" i="16"/>
  <c r="T447" i="16"/>
  <c r="R447" i="16"/>
  <c r="T446" i="16"/>
  <c r="R446" i="16"/>
  <c r="T445" i="16"/>
  <c r="R445" i="16"/>
  <c r="T444" i="16"/>
  <c r="R444" i="16"/>
  <c r="T443" i="16"/>
  <c r="R443" i="16"/>
  <c r="T442" i="16"/>
  <c r="T441" i="16"/>
  <c r="T440" i="16"/>
  <c r="R440" i="16"/>
  <c r="T439" i="16"/>
  <c r="R439" i="16"/>
  <c r="T438" i="16"/>
  <c r="R438" i="16"/>
  <c r="T437" i="16"/>
  <c r="R437" i="16"/>
  <c r="T436" i="16"/>
  <c r="R436" i="16"/>
  <c r="T435" i="16"/>
  <c r="R435" i="16"/>
  <c r="T434" i="16"/>
  <c r="R434" i="16"/>
  <c r="T433" i="16"/>
  <c r="T432" i="16"/>
  <c r="R432" i="16"/>
  <c r="T431" i="16"/>
  <c r="R431" i="16"/>
  <c r="T430" i="16"/>
  <c r="R430" i="16"/>
  <c r="T429" i="16"/>
  <c r="R429" i="16"/>
  <c r="T428" i="16"/>
  <c r="R428" i="16"/>
  <c r="T427" i="16"/>
  <c r="R427" i="16"/>
  <c r="T426" i="16"/>
  <c r="R426" i="16"/>
  <c r="T425" i="16"/>
  <c r="T424" i="16"/>
  <c r="R424" i="16"/>
  <c r="T423" i="16"/>
  <c r="R423" i="16"/>
  <c r="T422" i="16"/>
  <c r="R422" i="16"/>
  <c r="T421" i="16"/>
  <c r="R421" i="16"/>
  <c r="T420" i="16"/>
  <c r="R420" i="16"/>
  <c r="T419" i="16"/>
  <c r="R419" i="16"/>
  <c r="T418" i="16"/>
  <c r="R418" i="16"/>
  <c r="T417" i="16"/>
  <c r="T416" i="16"/>
  <c r="R416" i="16"/>
  <c r="T415" i="16"/>
  <c r="R415" i="16"/>
  <c r="T414" i="16"/>
  <c r="R414" i="16"/>
  <c r="T413" i="16"/>
  <c r="R413" i="16"/>
  <c r="T412" i="16"/>
  <c r="R412" i="16"/>
  <c r="T411" i="16"/>
  <c r="R411" i="16"/>
  <c r="T410" i="16"/>
  <c r="R410" i="16"/>
  <c r="T409" i="16"/>
  <c r="T408" i="16"/>
  <c r="R408" i="16"/>
  <c r="O408" i="12" s="1"/>
  <c r="AA408" i="12" s="1"/>
  <c r="T407" i="16"/>
  <c r="R407" i="16"/>
  <c r="O407" i="12" s="1"/>
  <c r="AA407" i="12" s="1"/>
  <c r="T406" i="16"/>
  <c r="R406" i="16"/>
  <c r="O406" i="12" s="1"/>
  <c r="AA406" i="12" s="1"/>
  <c r="T405" i="16"/>
  <c r="R405" i="16"/>
  <c r="O405" i="12" s="1"/>
  <c r="AA405" i="12" s="1"/>
  <c r="T404" i="16"/>
  <c r="R404" i="16"/>
  <c r="O404" i="12" s="1"/>
  <c r="AA404" i="12" s="1"/>
  <c r="T403" i="16"/>
  <c r="R403" i="16"/>
  <c r="O403" i="12" s="1"/>
  <c r="AA403" i="12" s="1"/>
  <c r="T402" i="16"/>
  <c r="R402" i="16"/>
  <c r="O402" i="12" s="1"/>
  <c r="AA402" i="12" s="1"/>
  <c r="T401" i="16"/>
  <c r="T400" i="16"/>
  <c r="R400" i="16"/>
  <c r="O400" i="12" s="1"/>
  <c r="AA400" i="12" s="1"/>
  <c r="T399" i="16"/>
  <c r="R399" i="16"/>
  <c r="O399" i="12" s="1"/>
  <c r="AA399" i="12" s="1"/>
  <c r="T398" i="16"/>
  <c r="R398" i="16"/>
  <c r="O398" i="12" s="1"/>
  <c r="AA398" i="12" s="1"/>
  <c r="T397" i="16"/>
  <c r="R397" i="16"/>
  <c r="O397" i="12" s="1"/>
  <c r="AA397" i="12" s="1"/>
  <c r="T396" i="16"/>
  <c r="R396" i="16"/>
  <c r="O396" i="12" s="1"/>
  <c r="AA396" i="12" s="1"/>
  <c r="T395" i="16"/>
  <c r="R395" i="16"/>
  <c r="O395" i="12" s="1"/>
  <c r="AA395" i="12" s="1"/>
  <c r="T394" i="16"/>
  <c r="R394" i="16"/>
  <c r="O394" i="12" s="1"/>
  <c r="AA394" i="12" s="1"/>
  <c r="T393" i="16"/>
  <c r="T392" i="16"/>
  <c r="R392" i="16"/>
  <c r="O392" i="12" s="1"/>
  <c r="AA392" i="12" s="1"/>
  <c r="T391" i="16"/>
  <c r="R391" i="16"/>
  <c r="O391" i="12" s="1"/>
  <c r="AA391" i="12" s="1"/>
  <c r="T390" i="16"/>
  <c r="R390" i="16"/>
  <c r="O390" i="12" s="1"/>
  <c r="AA390" i="12" s="1"/>
  <c r="T389" i="16"/>
  <c r="R389" i="16"/>
  <c r="O389" i="12" s="1"/>
  <c r="AA389" i="12" s="1"/>
  <c r="T388" i="16"/>
  <c r="R388" i="16"/>
  <c r="O388" i="12" s="1"/>
  <c r="AA388" i="12" s="1"/>
  <c r="T387" i="16"/>
  <c r="R387" i="16"/>
  <c r="O387" i="12" s="1"/>
  <c r="AA387" i="12" s="1"/>
  <c r="T386" i="16"/>
  <c r="R386" i="16"/>
  <c r="O386" i="12" s="1"/>
  <c r="AA386" i="12" s="1"/>
  <c r="T385" i="16"/>
  <c r="T384" i="16"/>
  <c r="R384" i="16"/>
  <c r="O384" i="12" s="1"/>
  <c r="AA384" i="12" s="1"/>
  <c r="T383" i="16"/>
  <c r="R383" i="16"/>
  <c r="O383" i="12" s="1"/>
  <c r="AA383" i="12" s="1"/>
  <c r="T382" i="16"/>
  <c r="R382" i="16"/>
  <c r="O382" i="12" s="1"/>
  <c r="AA382" i="12" s="1"/>
  <c r="T381" i="16"/>
  <c r="R381" i="16"/>
  <c r="O381" i="12" s="1"/>
  <c r="AA381" i="12" s="1"/>
  <c r="T380" i="16"/>
  <c r="R380" i="16"/>
  <c r="O380" i="12" s="1"/>
  <c r="AA380" i="12" s="1"/>
  <c r="T379" i="16"/>
  <c r="R379" i="16"/>
  <c r="O379" i="12" s="1"/>
  <c r="AA379" i="12" s="1"/>
  <c r="T378" i="16"/>
  <c r="R378" i="16"/>
  <c r="O378" i="12" s="1"/>
  <c r="AA378" i="12" s="1"/>
  <c r="T377" i="16"/>
  <c r="T376" i="16"/>
  <c r="R376" i="16"/>
  <c r="O376" i="12" s="1"/>
  <c r="AA376" i="12" s="1"/>
  <c r="T375" i="16"/>
  <c r="R375" i="16"/>
  <c r="O375" i="12" s="1"/>
  <c r="AA375" i="12" s="1"/>
  <c r="T374" i="16"/>
  <c r="R374" i="16"/>
  <c r="O374" i="12" s="1"/>
  <c r="AA374" i="12" s="1"/>
  <c r="T373" i="16"/>
  <c r="R373" i="16"/>
  <c r="O373" i="12" s="1"/>
  <c r="AA373" i="12" s="1"/>
  <c r="T372" i="16"/>
  <c r="R372" i="16"/>
  <c r="O372" i="12" s="1"/>
  <c r="AA372" i="12" s="1"/>
  <c r="T371" i="16"/>
  <c r="R371" i="16"/>
  <c r="O371" i="12" s="1"/>
  <c r="AA371" i="12" s="1"/>
  <c r="T370" i="16"/>
  <c r="R370" i="16"/>
  <c r="O370" i="12" s="1"/>
  <c r="AA370" i="12" s="1"/>
  <c r="T369" i="16"/>
  <c r="T368" i="16"/>
  <c r="R368" i="16"/>
  <c r="T367" i="16"/>
  <c r="R367" i="16"/>
  <c r="O367" i="12" s="1"/>
  <c r="AA367" i="12" s="1"/>
  <c r="T366" i="16"/>
  <c r="R366" i="16"/>
  <c r="O366" i="12" s="1"/>
  <c r="AA366" i="12" s="1"/>
  <c r="T365" i="16"/>
  <c r="R365" i="16"/>
  <c r="O365" i="12" s="1"/>
  <c r="AA365" i="12" s="1"/>
  <c r="T364" i="16"/>
  <c r="R364" i="16"/>
  <c r="O364" i="12" s="1"/>
  <c r="AA364" i="12" s="1"/>
  <c r="T363" i="16"/>
  <c r="R363" i="16"/>
  <c r="O363" i="12" s="1"/>
  <c r="AA363" i="12" s="1"/>
  <c r="T362" i="16"/>
  <c r="R362" i="16"/>
  <c r="O362" i="12" s="1"/>
  <c r="AA362" i="12" s="1"/>
  <c r="T361" i="16"/>
  <c r="T360" i="16"/>
  <c r="R360" i="16"/>
  <c r="O360" i="12" s="1"/>
  <c r="AA360" i="12" s="1"/>
  <c r="T359" i="16"/>
  <c r="R359" i="16"/>
  <c r="O359" i="12" s="1"/>
  <c r="AA359" i="12" s="1"/>
  <c r="T358" i="16"/>
  <c r="R358" i="16"/>
  <c r="O358" i="12" s="1"/>
  <c r="AA358" i="12" s="1"/>
  <c r="T357" i="16"/>
  <c r="R357" i="16"/>
  <c r="O357" i="12" s="1"/>
  <c r="AA357" i="12" s="1"/>
  <c r="T356" i="16"/>
  <c r="R356" i="16"/>
  <c r="O356" i="12" s="1"/>
  <c r="AA356" i="12" s="1"/>
  <c r="T355" i="16"/>
  <c r="R355" i="16"/>
  <c r="O355" i="12" s="1"/>
  <c r="AA355" i="12" s="1"/>
  <c r="T354" i="16"/>
  <c r="R354" i="16"/>
  <c r="O354" i="12" s="1"/>
  <c r="AA354" i="12" s="1"/>
  <c r="T353" i="16"/>
  <c r="T352" i="16"/>
  <c r="R352" i="16"/>
  <c r="O352" i="12" s="1"/>
  <c r="AA352" i="12" s="1"/>
  <c r="T351" i="16"/>
  <c r="R351" i="16"/>
  <c r="O351" i="12" s="1"/>
  <c r="AA351" i="12" s="1"/>
  <c r="T350" i="16"/>
  <c r="R350" i="16"/>
  <c r="O350" i="12" s="1"/>
  <c r="AA350" i="12" s="1"/>
  <c r="T349" i="16"/>
  <c r="R349" i="16"/>
  <c r="O349" i="12" s="1"/>
  <c r="AA349" i="12" s="1"/>
  <c r="T348" i="16"/>
  <c r="R348" i="16"/>
  <c r="O348" i="12" s="1"/>
  <c r="AA348" i="12" s="1"/>
  <c r="T347" i="16"/>
  <c r="R347" i="16"/>
  <c r="O347" i="12" s="1"/>
  <c r="AA347" i="12" s="1"/>
  <c r="T346" i="16"/>
  <c r="R346" i="16"/>
  <c r="O346" i="12" s="1"/>
  <c r="AA346" i="12" s="1"/>
  <c r="T345" i="16"/>
  <c r="T344" i="16"/>
  <c r="R344" i="16"/>
  <c r="O344" i="12" s="1"/>
  <c r="AA344" i="12" s="1"/>
  <c r="T343" i="16"/>
  <c r="R343" i="16"/>
  <c r="O343" i="12" s="1"/>
  <c r="AA343" i="12" s="1"/>
  <c r="T342" i="16"/>
  <c r="R342" i="16"/>
  <c r="O342" i="12" s="1"/>
  <c r="AA342" i="12" s="1"/>
  <c r="T341" i="16"/>
  <c r="R341" i="16"/>
  <c r="O341" i="12" s="1"/>
  <c r="AA341" i="12" s="1"/>
  <c r="T340" i="16"/>
  <c r="R340" i="16"/>
  <c r="O340" i="12" s="1"/>
  <c r="AA340" i="12" s="1"/>
  <c r="T339" i="16"/>
  <c r="R339" i="16"/>
  <c r="O339" i="12" s="1"/>
  <c r="AA339" i="12" s="1"/>
  <c r="T338" i="16"/>
  <c r="R338" i="16"/>
  <c r="O338" i="12" s="1"/>
  <c r="AA338" i="12" s="1"/>
  <c r="T337" i="16"/>
  <c r="T336" i="16"/>
  <c r="R336" i="16"/>
  <c r="O336" i="12" s="1"/>
  <c r="AA336" i="12" s="1"/>
  <c r="T335" i="16"/>
  <c r="R335" i="16"/>
  <c r="O335" i="12" s="1"/>
  <c r="AA335" i="12" s="1"/>
  <c r="T334" i="16"/>
  <c r="R334" i="16"/>
  <c r="O334" i="12" s="1"/>
  <c r="AA334" i="12" s="1"/>
  <c r="T333" i="16"/>
  <c r="R333" i="16"/>
  <c r="O333" i="12" s="1"/>
  <c r="AA333" i="12" s="1"/>
  <c r="T332" i="16"/>
  <c r="R332" i="16"/>
  <c r="O332" i="12" s="1"/>
  <c r="AA332" i="12" s="1"/>
  <c r="T331" i="16"/>
  <c r="R331" i="16"/>
  <c r="O331" i="12" s="1"/>
  <c r="AA331" i="12" s="1"/>
  <c r="T330" i="16"/>
  <c r="R330" i="16"/>
  <c r="O330" i="12" s="1"/>
  <c r="AA330" i="12" s="1"/>
  <c r="T329" i="16"/>
  <c r="T328" i="16"/>
  <c r="R328" i="16"/>
  <c r="O328" i="12" s="1"/>
  <c r="AA328" i="12" s="1"/>
  <c r="T327" i="16"/>
  <c r="R327" i="16"/>
  <c r="O327" i="12" s="1"/>
  <c r="AA327" i="12" s="1"/>
  <c r="T326" i="16"/>
  <c r="R326" i="16"/>
  <c r="O326" i="12" s="1"/>
  <c r="AA326" i="12" s="1"/>
  <c r="T325" i="16"/>
  <c r="R325" i="16"/>
  <c r="O325" i="12" s="1"/>
  <c r="AA325" i="12" s="1"/>
  <c r="T324" i="16"/>
  <c r="R324" i="16"/>
  <c r="O324" i="12" s="1"/>
  <c r="AA324" i="12" s="1"/>
  <c r="T323" i="16"/>
  <c r="R323" i="16"/>
  <c r="O323" i="12" s="1"/>
  <c r="AA323" i="12" s="1"/>
  <c r="T322" i="16"/>
  <c r="R322" i="16"/>
  <c r="O322" i="12" s="1"/>
  <c r="AA322" i="12" s="1"/>
  <c r="T321" i="16"/>
  <c r="T320" i="16"/>
  <c r="R320" i="16"/>
  <c r="O320" i="12" s="1"/>
  <c r="AA320" i="12" s="1"/>
  <c r="T319" i="16"/>
  <c r="R319" i="16"/>
  <c r="O319" i="12" s="1"/>
  <c r="AA319" i="12" s="1"/>
  <c r="T318" i="16"/>
  <c r="R318" i="16"/>
  <c r="O318" i="12" s="1"/>
  <c r="AA318" i="12" s="1"/>
  <c r="T317" i="16"/>
  <c r="R317" i="16"/>
  <c r="O317" i="12" s="1"/>
  <c r="AA317" i="12" s="1"/>
  <c r="T316" i="16"/>
  <c r="R316" i="16"/>
  <c r="O316" i="12" s="1"/>
  <c r="AA316" i="12" s="1"/>
  <c r="T315" i="16"/>
  <c r="R315" i="16"/>
  <c r="O315" i="12" s="1"/>
  <c r="AA315" i="12" s="1"/>
  <c r="T314" i="16"/>
  <c r="R314" i="16"/>
  <c r="O314" i="12" s="1"/>
  <c r="AA314" i="12" s="1"/>
  <c r="T313" i="16"/>
  <c r="T312" i="16"/>
  <c r="T311" i="16"/>
  <c r="T310" i="16"/>
  <c r="R310" i="16"/>
  <c r="O310" i="12" s="1"/>
  <c r="AA310" i="12" s="1"/>
  <c r="T309" i="16"/>
  <c r="R309" i="16"/>
  <c r="O309" i="12" s="1"/>
  <c r="AA309" i="12" s="1"/>
  <c r="T308" i="16"/>
  <c r="R308" i="16"/>
  <c r="O308" i="12" s="1"/>
  <c r="AA308" i="12" s="1"/>
  <c r="T307" i="16"/>
  <c r="R307" i="16"/>
  <c r="O307" i="12" s="1"/>
  <c r="AA307" i="12" s="1"/>
  <c r="T306" i="16"/>
  <c r="R306" i="16"/>
  <c r="O306" i="12" s="1"/>
  <c r="AA306" i="12" s="1"/>
  <c r="T305" i="16"/>
  <c r="R305" i="16"/>
  <c r="O305" i="12" s="1"/>
  <c r="AA305" i="12" s="1"/>
  <c r="T304" i="16"/>
  <c r="T303" i="16"/>
  <c r="R303" i="16"/>
  <c r="O303" i="12" s="1"/>
  <c r="AA303" i="12" s="1"/>
  <c r="T302" i="16"/>
  <c r="R302" i="16"/>
  <c r="O302" i="12" s="1"/>
  <c r="AA302" i="12" s="1"/>
  <c r="T301" i="16"/>
  <c r="R301" i="16"/>
  <c r="O301" i="12" s="1"/>
  <c r="AA301" i="12" s="1"/>
  <c r="T300" i="16"/>
  <c r="R300" i="16"/>
  <c r="O300" i="12" s="1"/>
  <c r="AA300" i="12" s="1"/>
  <c r="T299" i="16"/>
  <c r="T298" i="16"/>
  <c r="T297" i="16"/>
  <c r="T296" i="16"/>
  <c r="T295" i="16"/>
  <c r="R295" i="16"/>
  <c r="O295" i="12" s="1"/>
  <c r="AA295" i="12" s="1"/>
  <c r="T294" i="16"/>
  <c r="R294" i="16"/>
  <c r="O294" i="12" s="1"/>
  <c r="AA294" i="12" s="1"/>
  <c r="T293" i="16"/>
  <c r="R293" i="16"/>
  <c r="O293" i="12" s="1"/>
  <c r="AA293" i="12" s="1"/>
  <c r="T292" i="16"/>
  <c r="R292" i="16"/>
  <c r="O292" i="12" s="1"/>
  <c r="AA292" i="12" s="1"/>
  <c r="T291" i="16"/>
  <c r="R291" i="16"/>
  <c r="O291" i="12" s="1"/>
  <c r="AA291" i="12" s="1"/>
  <c r="T290" i="16"/>
  <c r="T289" i="16"/>
  <c r="R289" i="16"/>
  <c r="O289" i="12" s="1"/>
  <c r="AA289" i="12" s="1"/>
  <c r="T288" i="16"/>
  <c r="R288" i="16"/>
  <c r="O288" i="12" s="1"/>
  <c r="AA288" i="12" s="1"/>
  <c r="T287" i="16"/>
  <c r="R287" i="16"/>
  <c r="O287" i="12" s="1"/>
  <c r="AA287" i="12" s="1"/>
  <c r="T286" i="16"/>
  <c r="R286" i="16"/>
  <c r="O286" i="12" s="1"/>
  <c r="AA286" i="12" s="1"/>
  <c r="T285" i="16"/>
  <c r="R285" i="16"/>
  <c r="O285" i="12" s="1"/>
  <c r="AA285" i="12" s="1"/>
  <c r="T284" i="16"/>
  <c r="T283" i="16"/>
  <c r="T282" i="16"/>
  <c r="R282" i="16"/>
  <c r="O282" i="12" s="1"/>
  <c r="AA282" i="12" s="1"/>
  <c r="T281" i="16"/>
  <c r="R281" i="16"/>
  <c r="O281" i="12" s="1"/>
  <c r="AA281" i="12" s="1"/>
  <c r="T280" i="16"/>
  <c r="R280" i="16"/>
  <c r="O280" i="12" s="1"/>
  <c r="AA280" i="12" s="1"/>
  <c r="T279" i="16"/>
  <c r="R279" i="16"/>
  <c r="O279" i="12" s="1"/>
  <c r="AA279" i="12" s="1"/>
  <c r="T278" i="16"/>
  <c r="R278" i="16"/>
  <c r="O278" i="12" s="1"/>
  <c r="AA278" i="12" s="1"/>
  <c r="T277" i="16"/>
  <c r="R277" i="16"/>
  <c r="O277" i="12" s="1"/>
  <c r="AA277" i="12" s="1"/>
  <c r="T276" i="16"/>
  <c r="R276" i="16"/>
  <c r="O276" i="12" s="1"/>
  <c r="AA276" i="12" s="1"/>
  <c r="T275" i="16"/>
  <c r="R275" i="16"/>
  <c r="O275" i="12" s="1"/>
  <c r="AA275" i="12" s="1"/>
  <c r="T274" i="16"/>
  <c r="R274" i="16"/>
  <c r="O274" i="12" s="1"/>
  <c r="AA274" i="12" s="1"/>
  <c r="T273" i="16"/>
  <c r="T272" i="16"/>
  <c r="R272" i="16"/>
  <c r="O272" i="12" s="1"/>
  <c r="AA272" i="12" s="1"/>
  <c r="T271" i="16"/>
  <c r="R271" i="16"/>
  <c r="O271" i="12" s="1"/>
  <c r="AA271" i="12" s="1"/>
  <c r="T270" i="16"/>
  <c r="R270" i="16"/>
  <c r="O270" i="12" s="1"/>
  <c r="AA270" i="12" s="1"/>
  <c r="T269" i="16"/>
  <c r="R269" i="16"/>
  <c r="O269" i="12" s="1"/>
  <c r="AA269" i="12" s="1"/>
  <c r="T268" i="16"/>
  <c r="R268" i="16"/>
  <c r="O268" i="12" s="1"/>
  <c r="AA268" i="12" s="1"/>
  <c r="T267" i="16"/>
  <c r="R267" i="16"/>
  <c r="O267" i="12" s="1"/>
  <c r="AA267" i="12" s="1"/>
  <c r="T266" i="16"/>
  <c r="R266" i="16"/>
  <c r="O266" i="12" s="1"/>
  <c r="AA266" i="12" s="1"/>
  <c r="T265" i="16"/>
  <c r="R265" i="16"/>
  <c r="O265" i="12" s="1"/>
  <c r="AA265" i="12" s="1"/>
  <c r="T264" i="16"/>
  <c r="R264" i="16"/>
  <c r="O264" i="12" s="1"/>
  <c r="AA264" i="12" s="1"/>
  <c r="T263" i="16"/>
  <c r="T262" i="16"/>
  <c r="R262" i="16"/>
  <c r="O262" i="12" s="1"/>
  <c r="AA262" i="12" s="1"/>
  <c r="T261" i="16"/>
  <c r="R261" i="16"/>
  <c r="O261" i="12" s="1"/>
  <c r="AA261" i="12" s="1"/>
  <c r="T260" i="16"/>
  <c r="R260" i="16"/>
  <c r="O260" i="12" s="1"/>
  <c r="AA260" i="12" s="1"/>
  <c r="T259" i="16"/>
  <c r="R259" i="16"/>
  <c r="O259" i="12" s="1"/>
  <c r="AA259" i="12" s="1"/>
  <c r="T258" i="16"/>
  <c r="R258" i="16"/>
  <c r="O258" i="12" s="1"/>
  <c r="AA258" i="12" s="1"/>
  <c r="T257" i="16"/>
  <c r="R257" i="16"/>
  <c r="O257" i="12" s="1"/>
  <c r="AA257" i="12" s="1"/>
  <c r="T256" i="16"/>
  <c r="R256" i="16"/>
  <c r="O256" i="12" s="1"/>
  <c r="AA256" i="12" s="1"/>
  <c r="T255" i="16"/>
  <c r="R255" i="16"/>
  <c r="O255" i="12" s="1"/>
  <c r="AA255" i="12" s="1"/>
  <c r="T254" i="16"/>
  <c r="R254" i="16"/>
  <c r="O254" i="12" s="1"/>
  <c r="AA254" i="12" s="1"/>
  <c r="T253" i="16"/>
  <c r="T252" i="16"/>
  <c r="T251" i="16"/>
  <c r="T250" i="16"/>
  <c r="T249" i="16"/>
  <c r="T248" i="16"/>
  <c r="T247" i="16"/>
  <c r="T246" i="16"/>
  <c r="T245" i="16"/>
  <c r="T244" i="16"/>
  <c r="T243" i="16"/>
  <c r="R243" i="16"/>
  <c r="O243" i="12" s="1"/>
  <c r="AA243" i="12" s="1"/>
  <c r="T242" i="16"/>
  <c r="T241" i="16"/>
  <c r="R241" i="16"/>
  <c r="O241" i="12" s="1"/>
  <c r="AA241" i="12" s="1"/>
  <c r="T240" i="16"/>
  <c r="R240" i="16"/>
  <c r="O240" i="12" s="1"/>
  <c r="AA240" i="12" s="1"/>
  <c r="T239" i="16"/>
  <c r="R239" i="16"/>
  <c r="O239" i="12" s="1"/>
  <c r="AA239" i="12" s="1"/>
  <c r="T238" i="16"/>
  <c r="R238" i="16"/>
  <c r="O238" i="12" s="1"/>
  <c r="AA238" i="12" s="1"/>
  <c r="T237" i="16"/>
  <c r="R237" i="16"/>
  <c r="O237" i="12" s="1"/>
  <c r="AA237" i="12" s="1"/>
  <c r="T236" i="16"/>
  <c r="R236" i="16"/>
  <c r="O236" i="12" s="1"/>
  <c r="AA236" i="12" s="1"/>
  <c r="T235" i="16"/>
  <c r="T234" i="16"/>
  <c r="R234" i="16"/>
  <c r="O234" i="12" s="1"/>
  <c r="AA234" i="12" s="1"/>
  <c r="T233" i="16"/>
  <c r="R233" i="16"/>
  <c r="O233" i="12" s="1"/>
  <c r="AA233" i="12" s="1"/>
  <c r="T232" i="16"/>
  <c r="R232" i="16"/>
  <c r="O232" i="12" s="1"/>
  <c r="AA232" i="12" s="1"/>
  <c r="T231" i="16"/>
  <c r="R231" i="16"/>
  <c r="O231" i="12" s="1"/>
  <c r="AA231" i="12" s="1"/>
  <c r="T230" i="16"/>
  <c r="R230" i="16"/>
  <c r="O230" i="12" s="1"/>
  <c r="AA230" i="12" s="1"/>
  <c r="T229" i="16"/>
  <c r="R229" i="16"/>
  <c r="O229" i="12" s="1"/>
  <c r="AA229" i="12" s="1"/>
  <c r="T228" i="16"/>
  <c r="T227" i="16"/>
  <c r="T226" i="16"/>
  <c r="T225" i="16"/>
  <c r="T224" i="16"/>
  <c r="T223" i="16"/>
  <c r="T222" i="16"/>
  <c r="T221" i="16"/>
  <c r="T220" i="16"/>
  <c r="T219" i="16"/>
  <c r="T218" i="16"/>
  <c r="T217" i="16"/>
  <c r="T216" i="16"/>
  <c r="T215" i="16"/>
  <c r="T214" i="16"/>
  <c r="T213" i="16"/>
  <c r="T212" i="16"/>
  <c r="T211" i="16"/>
  <c r="T210" i="16"/>
  <c r="R210" i="16"/>
  <c r="O210" i="12" s="1"/>
  <c r="AA210" i="12" s="1"/>
  <c r="T209" i="16"/>
  <c r="T208" i="16"/>
  <c r="R207" i="16"/>
  <c r="O207" i="12" s="1"/>
  <c r="AA207" i="12" s="1"/>
  <c r="T206" i="16"/>
  <c r="R205" i="16"/>
  <c r="O205" i="12" s="1"/>
  <c r="AA205" i="12" s="1"/>
  <c r="T204" i="16"/>
  <c r="R203" i="16"/>
  <c r="O203" i="12" s="1"/>
  <c r="AA203" i="12" s="1"/>
  <c r="T202" i="16"/>
  <c r="R201" i="16"/>
  <c r="O201" i="12" s="1"/>
  <c r="AA201" i="12" s="1"/>
  <c r="T200" i="16"/>
  <c r="R199" i="16"/>
  <c r="O199" i="12" s="1"/>
  <c r="AA199" i="12" s="1"/>
  <c r="T198" i="16"/>
  <c r="R197" i="16"/>
  <c r="O197" i="12" s="1"/>
  <c r="AA197" i="12" s="1"/>
  <c r="T196" i="16"/>
  <c r="T195" i="16"/>
  <c r="T192" i="16"/>
  <c r="T191" i="16"/>
  <c r="R189" i="16"/>
  <c r="O189" i="12" s="1"/>
  <c r="AA189" i="12" s="1"/>
  <c r="R187" i="16"/>
  <c r="O187" i="12" s="1"/>
  <c r="AA187" i="12" s="1"/>
  <c r="R185" i="16"/>
  <c r="O185" i="12" s="1"/>
  <c r="AA185" i="12" s="1"/>
  <c r="R184" i="16"/>
  <c r="O184" i="12" s="1"/>
  <c r="AA184" i="12" s="1"/>
  <c r="R183" i="16"/>
  <c r="O183" i="12" s="1"/>
  <c r="AA183" i="12" s="1"/>
  <c r="R182" i="16"/>
  <c r="O182" i="12" s="1"/>
  <c r="AA182" i="12" s="1"/>
  <c r="T181" i="16"/>
  <c r="R180" i="16"/>
  <c r="O180" i="12" s="1"/>
  <c r="AA180" i="12" s="1"/>
  <c r="T179" i="16"/>
  <c r="R178" i="16"/>
  <c r="O178" i="12" s="1"/>
  <c r="AA178" i="12" s="1"/>
  <c r="T177" i="16"/>
  <c r="R176" i="16"/>
  <c r="O176" i="12" s="1"/>
  <c r="AA176" i="12" s="1"/>
  <c r="T175" i="16"/>
  <c r="R174" i="16"/>
  <c r="O174" i="12" s="1"/>
  <c r="AA174" i="12" s="1"/>
  <c r="T173" i="16"/>
  <c r="R172" i="16"/>
  <c r="O172" i="12" s="1"/>
  <c r="AA172" i="12" s="1"/>
  <c r="T167" i="16"/>
  <c r="R166" i="16"/>
  <c r="R158" i="16"/>
  <c r="O158" i="12" s="1"/>
  <c r="AA158" i="12" s="1"/>
  <c r="R156" i="16"/>
  <c r="O156" i="12" s="1"/>
  <c r="AA156" i="12" s="1"/>
  <c r="R154" i="16"/>
  <c r="O154" i="12" s="1"/>
  <c r="AA154" i="12" s="1"/>
  <c r="T153" i="16"/>
  <c r="T152" i="16"/>
  <c r="R151" i="16"/>
  <c r="O151" i="12" s="1"/>
  <c r="AA151" i="12" s="1"/>
  <c r="R149" i="16"/>
  <c r="O149" i="12" s="1"/>
  <c r="AA149" i="12" s="1"/>
  <c r="R147" i="16"/>
  <c r="O147" i="12" s="1"/>
  <c r="AA147" i="12" s="1"/>
  <c r="R145" i="16"/>
  <c r="O145" i="12" s="1"/>
  <c r="AA145" i="12" s="1"/>
  <c r="R143" i="16"/>
  <c r="O143" i="12" s="1"/>
  <c r="AA143" i="12" s="1"/>
  <c r="T140" i="16"/>
  <c r="T139" i="16"/>
  <c r="T138" i="16"/>
  <c r="T137" i="16"/>
  <c r="T136" i="16"/>
  <c r="R136" i="16"/>
  <c r="O136" i="12" s="1"/>
  <c r="AA136" i="12" s="1"/>
  <c r="T135" i="16"/>
  <c r="T134" i="16"/>
  <c r="T133" i="16"/>
  <c r="T132" i="16"/>
  <c r="T131" i="16"/>
  <c r="T130" i="16"/>
  <c r="T129" i="16"/>
  <c r="T128" i="16"/>
  <c r="T127" i="16"/>
  <c r="T126" i="16"/>
  <c r="T123" i="16"/>
  <c r="T122" i="16"/>
  <c r="T121" i="16"/>
  <c r="T120" i="16"/>
  <c r="T119" i="16"/>
  <c r="T118" i="16"/>
  <c r="T117" i="16"/>
  <c r="T116" i="16"/>
  <c r="T115" i="16"/>
  <c r="T111" i="16"/>
  <c r="T110" i="16"/>
  <c r="T109" i="16"/>
  <c r="T108" i="16"/>
  <c r="T93" i="16"/>
  <c r="T92" i="16"/>
  <c r="T91" i="16"/>
  <c r="T90" i="16"/>
  <c r="T88" i="16"/>
  <c r="T86" i="16"/>
  <c r="T83" i="16"/>
  <c r="T82" i="16"/>
  <c r="T81" i="16"/>
  <c r="T80" i="16"/>
  <c r="T79" i="16"/>
  <c r="T78" i="16"/>
  <c r="T77" i="16"/>
  <c r="T76" i="16"/>
  <c r="T75" i="16"/>
  <c r="T74" i="16"/>
  <c r="T73" i="16"/>
  <c r="T72" i="16"/>
  <c r="T71" i="16"/>
  <c r="T70" i="16"/>
  <c r="T69" i="16"/>
  <c r="T68" i="16"/>
  <c r="T67" i="16"/>
  <c r="T66" i="16"/>
  <c r="R66" i="16"/>
  <c r="O66" i="12" s="1"/>
  <c r="AA66" i="12" s="1"/>
  <c r="T65" i="16"/>
  <c r="R65" i="16"/>
  <c r="O65" i="12" s="1"/>
  <c r="AA65" i="12" s="1"/>
  <c r="T64" i="16"/>
  <c r="R64" i="16"/>
  <c r="O64" i="12" s="1"/>
  <c r="AA64" i="12" s="1"/>
  <c r="T63" i="16"/>
  <c r="R63" i="16"/>
  <c r="O63" i="12" s="1"/>
  <c r="AA63" i="12" s="1"/>
  <c r="T62" i="16"/>
  <c r="O62" i="12"/>
  <c r="AA62" i="12" s="1"/>
  <c r="T61" i="16"/>
  <c r="T60" i="16"/>
  <c r="T59" i="16"/>
  <c r="R59" i="16"/>
  <c r="O59" i="12" s="1"/>
  <c r="AA59" i="12" s="1"/>
  <c r="T58" i="16"/>
  <c r="T57" i="16"/>
  <c r="R57" i="16"/>
  <c r="O57" i="12" s="1"/>
  <c r="AA57" i="12" s="1"/>
  <c r="T56" i="16"/>
  <c r="T55" i="16"/>
  <c r="R55" i="16"/>
  <c r="O55" i="12" s="1"/>
  <c r="AA55" i="12" s="1"/>
  <c r="T54" i="16"/>
  <c r="T53" i="16"/>
  <c r="R53" i="16"/>
  <c r="O53" i="12" s="1"/>
  <c r="AA53" i="12" s="1"/>
  <c r="T52" i="16"/>
  <c r="R52" i="16"/>
  <c r="O52" i="12" s="1"/>
  <c r="AA52" i="12" s="1"/>
  <c r="T51" i="16"/>
  <c r="T50" i="16"/>
  <c r="R50" i="16"/>
  <c r="O50" i="12" s="1"/>
  <c r="AA50" i="12" s="1"/>
  <c r="T49" i="16"/>
  <c r="R49" i="16"/>
  <c r="O49" i="12" s="1"/>
  <c r="AA49" i="12" s="1"/>
  <c r="T48" i="16"/>
  <c r="T47" i="16"/>
  <c r="R47" i="16"/>
  <c r="O47" i="12" s="1"/>
  <c r="AA47" i="12" s="1"/>
  <c r="T46" i="16"/>
  <c r="R46" i="16"/>
  <c r="O46" i="12" s="1"/>
  <c r="AA46" i="12" s="1"/>
  <c r="T45" i="16"/>
  <c r="R45" i="16"/>
  <c r="O45" i="12" s="1"/>
  <c r="AA45" i="12" s="1"/>
  <c r="T44" i="16"/>
  <c r="R44" i="16"/>
  <c r="O44" i="12" s="1"/>
  <c r="AA44" i="12" s="1"/>
  <c r="T43" i="16"/>
  <c r="R43" i="16"/>
  <c r="O43" i="12" s="1"/>
  <c r="AA43" i="12" s="1"/>
  <c r="T42" i="16"/>
  <c r="T41" i="16"/>
  <c r="T40" i="16"/>
  <c r="R40" i="16"/>
  <c r="T39" i="16"/>
  <c r="T38" i="16"/>
  <c r="R38" i="16"/>
  <c r="O38" i="12" s="1"/>
  <c r="AA38" i="12" s="1"/>
  <c r="T37" i="16"/>
  <c r="R37" i="16"/>
  <c r="O37" i="12" s="1"/>
  <c r="AA37" i="12" s="1"/>
  <c r="T36" i="16"/>
  <c r="T35" i="16"/>
  <c r="T34" i="16"/>
  <c r="R33" i="16"/>
  <c r="O33" i="12" s="1"/>
  <c r="AA33" i="12" s="1"/>
  <c r="R32" i="16"/>
  <c r="O32" i="12" s="1"/>
  <c r="AA32" i="12" s="1"/>
  <c r="R31" i="16"/>
  <c r="O31" i="12" s="1"/>
  <c r="AA31" i="12" s="1"/>
  <c r="T30" i="16"/>
  <c r="R29" i="16"/>
  <c r="O29" i="12" s="1"/>
  <c r="AA29" i="12" s="1"/>
  <c r="R28" i="16"/>
  <c r="O28" i="12" s="1"/>
  <c r="AA28" i="12" s="1"/>
  <c r="T27" i="16"/>
  <c r="R26" i="16"/>
  <c r="O26" i="12" s="1"/>
  <c r="AA26" i="12" s="1"/>
  <c r="R25" i="16"/>
  <c r="O25" i="12" s="1"/>
  <c r="AA25" i="12" s="1"/>
  <c r="R24" i="16"/>
  <c r="O24" i="12" s="1"/>
  <c r="AA24" i="12" s="1"/>
  <c r="T23" i="16"/>
  <c r="R22" i="16"/>
  <c r="O22" i="12" s="1"/>
  <c r="AA22" i="12" s="1"/>
  <c r="R21" i="16"/>
  <c r="O21" i="12" s="1"/>
  <c r="AA21" i="12" s="1"/>
  <c r="R20" i="16"/>
  <c r="O20" i="12" s="1"/>
  <c r="AA20" i="12" s="1"/>
  <c r="T19" i="16"/>
  <c r="R18" i="16"/>
  <c r="O18" i="12" s="1"/>
  <c r="AA18" i="12" s="1"/>
  <c r="R17" i="16"/>
  <c r="O17" i="12" s="1"/>
  <c r="AA17" i="12" s="1"/>
  <c r="R16" i="16"/>
  <c r="O16" i="12" s="1"/>
  <c r="AA16" i="12" s="1"/>
  <c r="R14" i="16"/>
  <c r="O14" i="12" s="1"/>
  <c r="AA14" i="12" s="1"/>
  <c r="R13" i="16"/>
  <c r="O13" i="12" s="1"/>
  <c r="AA13" i="12" s="1"/>
  <c r="R12" i="16"/>
  <c r="R10" i="16"/>
  <c r="R9" i="16"/>
  <c r="R8" i="16"/>
  <c r="N80" i="15"/>
  <c r="N81" i="15"/>
  <c r="N82" i="15"/>
  <c r="N79" i="15"/>
  <c r="R1015" i="15"/>
  <c r="R1016" i="15"/>
  <c r="R1017" i="15"/>
  <c r="R1018" i="15"/>
  <c r="R1019" i="15"/>
  <c r="R1020" i="15"/>
  <c r="R1021" i="15"/>
  <c r="R1022" i="15"/>
  <c r="R1023" i="15"/>
  <c r="R1024" i="15"/>
  <c r="R1025" i="15"/>
  <c r="R1026" i="15"/>
  <c r="R1027" i="15"/>
  <c r="R1014" i="15"/>
  <c r="R866" i="15"/>
  <c r="R867" i="15"/>
  <c r="R868" i="15"/>
  <c r="R869" i="15"/>
  <c r="R870" i="15"/>
  <c r="R871" i="15"/>
  <c r="R872" i="15"/>
  <c r="R873" i="15"/>
  <c r="R865" i="15"/>
  <c r="N866" i="15"/>
  <c r="N867" i="15"/>
  <c r="N868" i="15"/>
  <c r="N869" i="15"/>
  <c r="N870" i="15"/>
  <c r="N871" i="15"/>
  <c r="N872" i="15"/>
  <c r="N873" i="15"/>
  <c r="N865" i="15"/>
  <c r="N830" i="15"/>
  <c r="N831" i="15"/>
  <c r="N832" i="15"/>
  <c r="N833" i="15"/>
  <c r="N834" i="15"/>
  <c r="N829" i="15"/>
  <c r="L816" i="15"/>
  <c r="O67" i="12" l="1"/>
  <c r="AA67" i="12" s="1"/>
  <c r="O40" i="12"/>
  <c r="AA40" i="12" s="1"/>
  <c r="AE221" i="12"/>
  <c r="AC221" i="12"/>
  <c r="AE214" i="12"/>
  <c r="AC214" i="12"/>
  <c r="R284" i="16"/>
  <c r="O284" i="12" s="1"/>
  <c r="AA284" i="12" s="1"/>
  <c r="O8" i="12"/>
  <c r="AA8" i="12" s="1"/>
  <c r="R7" i="16"/>
  <c r="O10" i="12"/>
  <c r="AA10" i="12" s="1"/>
  <c r="O9" i="12"/>
  <c r="AA9" i="12" s="1"/>
  <c r="O12" i="12"/>
  <c r="AA12" i="12" s="1"/>
  <c r="R11" i="16"/>
  <c r="R30" i="16"/>
  <c r="O30" i="12" s="1"/>
  <c r="AA30" i="12" s="1"/>
  <c r="R39" i="16"/>
  <c r="O39" i="12" s="1"/>
  <c r="AA39" i="12" s="1"/>
  <c r="R56" i="16"/>
  <c r="O56" i="12" s="1"/>
  <c r="AA56" i="12" s="1"/>
  <c r="R209" i="16"/>
  <c r="O209" i="12" s="1"/>
  <c r="AA209" i="12" s="1"/>
  <c r="O418" i="12"/>
  <c r="AA418" i="12" s="1"/>
  <c r="O419" i="12"/>
  <c r="AA419" i="12" s="1"/>
  <c r="O420" i="12"/>
  <c r="AA420" i="12" s="1"/>
  <c r="O421" i="12"/>
  <c r="AA421" i="12" s="1"/>
  <c r="O422" i="12"/>
  <c r="AA422" i="12" s="1"/>
  <c r="O423" i="12"/>
  <c r="AA423" i="12" s="1"/>
  <c r="O424" i="12"/>
  <c r="AA424" i="12" s="1"/>
  <c r="O434" i="12"/>
  <c r="AA434" i="12" s="1"/>
  <c r="O435" i="12"/>
  <c r="AA435" i="12" s="1"/>
  <c r="O436" i="12"/>
  <c r="AA436" i="12" s="1"/>
  <c r="O437" i="12"/>
  <c r="AA437" i="12" s="1"/>
  <c r="O438" i="12"/>
  <c r="AA438" i="12" s="1"/>
  <c r="O439" i="12"/>
  <c r="AA439" i="12" s="1"/>
  <c r="O440" i="12"/>
  <c r="AA440" i="12" s="1"/>
  <c r="O443" i="12"/>
  <c r="AA443" i="12" s="1"/>
  <c r="O444" i="12"/>
  <c r="AA444" i="12" s="1"/>
  <c r="O445" i="12"/>
  <c r="AA445" i="12" s="1"/>
  <c r="O446" i="12"/>
  <c r="AA446" i="12" s="1"/>
  <c r="O447" i="12"/>
  <c r="AA447" i="12" s="1"/>
  <c r="O448" i="12"/>
  <c r="AA448" i="12" s="1"/>
  <c r="O458" i="12"/>
  <c r="AA458" i="12" s="1"/>
  <c r="O459" i="12"/>
  <c r="AA459" i="12" s="1"/>
  <c r="O460" i="12"/>
  <c r="AA460" i="12" s="1"/>
  <c r="O461" i="12"/>
  <c r="AA461" i="12" s="1"/>
  <c r="O462" i="12"/>
  <c r="AA462" i="12" s="1"/>
  <c r="O463" i="12"/>
  <c r="AA463" i="12" s="1"/>
  <c r="O464" i="12"/>
  <c r="AA464" i="12" s="1"/>
  <c r="O467" i="12"/>
  <c r="AA467" i="12" s="1"/>
  <c r="O468" i="12"/>
  <c r="AA468" i="12" s="1"/>
  <c r="O469" i="12"/>
  <c r="AA469" i="12" s="1"/>
  <c r="O470" i="12"/>
  <c r="AA470" i="12" s="1"/>
  <c r="O471" i="12"/>
  <c r="AA471" i="12" s="1"/>
  <c r="O472" i="12"/>
  <c r="AA472" i="12" s="1"/>
  <c r="O482" i="12"/>
  <c r="AA482" i="12" s="1"/>
  <c r="O483" i="12"/>
  <c r="AA483" i="12" s="1"/>
  <c r="O484" i="12"/>
  <c r="AA484" i="12" s="1"/>
  <c r="O485" i="12"/>
  <c r="AA485" i="12" s="1"/>
  <c r="O486" i="12"/>
  <c r="AA486" i="12" s="1"/>
  <c r="O487" i="12"/>
  <c r="AA487" i="12" s="1"/>
  <c r="O488" i="12"/>
  <c r="AA488" i="12" s="1"/>
  <c r="O498" i="12"/>
  <c r="AA498" i="12" s="1"/>
  <c r="O499" i="12"/>
  <c r="AA499" i="12" s="1"/>
  <c r="O500" i="12"/>
  <c r="AA500" i="12" s="1"/>
  <c r="O501" i="12"/>
  <c r="AA501" i="12" s="1"/>
  <c r="O502" i="12"/>
  <c r="AA502" i="12" s="1"/>
  <c r="O503" i="12"/>
  <c r="AA503" i="12" s="1"/>
  <c r="O504" i="12"/>
  <c r="AA504" i="12" s="1"/>
  <c r="O514" i="12"/>
  <c r="AA514" i="12" s="1"/>
  <c r="O515" i="12"/>
  <c r="AA515" i="12" s="1"/>
  <c r="O516" i="12"/>
  <c r="AA516" i="12" s="1"/>
  <c r="O517" i="12"/>
  <c r="AA517" i="12" s="1"/>
  <c r="O518" i="12"/>
  <c r="AA518" i="12" s="1"/>
  <c r="O519" i="12"/>
  <c r="AA519" i="12" s="1"/>
  <c r="O520" i="12"/>
  <c r="AA520" i="12" s="1"/>
  <c r="O530" i="12"/>
  <c r="AA530" i="12" s="1"/>
  <c r="O531" i="12"/>
  <c r="AA531" i="12" s="1"/>
  <c r="O532" i="12"/>
  <c r="AA532" i="12" s="1"/>
  <c r="O533" i="12"/>
  <c r="AA533" i="12" s="1"/>
  <c r="O534" i="12"/>
  <c r="AA534" i="12" s="1"/>
  <c r="O535" i="12"/>
  <c r="AA535" i="12" s="1"/>
  <c r="O536" i="12"/>
  <c r="AA536" i="12" s="1"/>
  <c r="O546" i="12"/>
  <c r="AA546" i="12" s="1"/>
  <c r="O547" i="12"/>
  <c r="AA547" i="12" s="1"/>
  <c r="O548" i="12"/>
  <c r="AA548" i="12" s="1"/>
  <c r="O549" i="12"/>
  <c r="AA549" i="12" s="1"/>
  <c r="O550" i="12"/>
  <c r="AA550" i="12" s="1"/>
  <c r="O551" i="12"/>
  <c r="AA551" i="12" s="1"/>
  <c r="O552" i="12"/>
  <c r="AA552" i="12" s="1"/>
  <c r="O562" i="12"/>
  <c r="AA562" i="12" s="1"/>
  <c r="O563" i="12"/>
  <c r="AA563" i="12" s="1"/>
  <c r="O564" i="12"/>
  <c r="AA564" i="12" s="1"/>
  <c r="O565" i="12"/>
  <c r="AA565" i="12" s="1"/>
  <c r="O566" i="12"/>
  <c r="AA566" i="12" s="1"/>
  <c r="O567" i="12"/>
  <c r="AA567" i="12" s="1"/>
  <c r="O568" i="12"/>
  <c r="AA568" i="12" s="1"/>
  <c r="R577" i="16"/>
  <c r="O578" i="12"/>
  <c r="AA578" i="12" s="1"/>
  <c r="O585" i="12"/>
  <c r="AA585" i="12" s="1"/>
  <c r="O586" i="12"/>
  <c r="AA586" i="12" s="1"/>
  <c r="O587" i="12"/>
  <c r="AA587" i="12" s="1"/>
  <c r="O588" i="12"/>
  <c r="AA588" i="12" s="1"/>
  <c r="O589" i="12"/>
  <c r="AA589" i="12" s="1"/>
  <c r="O590" i="12"/>
  <c r="AA590" i="12" s="1"/>
  <c r="O591" i="12"/>
  <c r="AA591" i="12" s="1"/>
  <c r="O601" i="12"/>
  <c r="AA601" i="12" s="1"/>
  <c r="O602" i="12"/>
  <c r="AA602" i="12" s="1"/>
  <c r="O603" i="12"/>
  <c r="AA603" i="12" s="1"/>
  <c r="O604" i="12"/>
  <c r="AA604" i="12" s="1"/>
  <c r="O605" i="12"/>
  <c r="AA605" i="12" s="1"/>
  <c r="O606" i="12"/>
  <c r="AA606" i="12" s="1"/>
  <c r="O607" i="12"/>
  <c r="AA607" i="12" s="1"/>
  <c r="O617" i="12"/>
  <c r="AA617" i="12" s="1"/>
  <c r="O618" i="12"/>
  <c r="AA618" i="12" s="1"/>
  <c r="O619" i="12"/>
  <c r="AA619" i="12" s="1"/>
  <c r="O620" i="12"/>
  <c r="AA620" i="12" s="1"/>
  <c r="O621" i="12"/>
  <c r="AA621" i="12" s="1"/>
  <c r="O622" i="12"/>
  <c r="AA622" i="12" s="1"/>
  <c r="O623" i="12"/>
  <c r="AA623" i="12" s="1"/>
  <c r="O633" i="12"/>
  <c r="AA633" i="12" s="1"/>
  <c r="O634" i="12"/>
  <c r="AA634" i="12" s="1"/>
  <c r="O635" i="12"/>
  <c r="AA635" i="12" s="1"/>
  <c r="O636" i="12"/>
  <c r="AA636" i="12" s="1"/>
  <c r="O637" i="12"/>
  <c r="AA637" i="12" s="1"/>
  <c r="O638" i="12"/>
  <c r="AA638" i="12" s="1"/>
  <c r="O639" i="12"/>
  <c r="AA639" i="12" s="1"/>
  <c r="O649" i="12"/>
  <c r="AA649" i="12" s="1"/>
  <c r="O650" i="12"/>
  <c r="AA650" i="12" s="1"/>
  <c r="O651" i="12"/>
  <c r="AA651" i="12" s="1"/>
  <c r="O652" i="12"/>
  <c r="AA652" i="12" s="1"/>
  <c r="O653" i="12"/>
  <c r="AA653" i="12" s="1"/>
  <c r="O654" i="12"/>
  <c r="AA654" i="12" s="1"/>
  <c r="O655" i="12"/>
  <c r="AA655" i="12" s="1"/>
  <c r="O665" i="12"/>
  <c r="AA665" i="12" s="1"/>
  <c r="O666" i="12"/>
  <c r="AA666" i="12" s="1"/>
  <c r="O667" i="12"/>
  <c r="AA667" i="12" s="1"/>
  <c r="O668" i="12"/>
  <c r="AA668" i="12" s="1"/>
  <c r="O669" i="12"/>
  <c r="AA669" i="12" s="1"/>
  <c r="O670" i="12"/>
  <c r="AA670" i="12" s="1"/>
  <c r="O671" i="12"/>
  <c r="AA671" i="12" s="1"/>
  <c r="O681" i="12"/>
  <c r="AA681" i="12" s="1"/>
  <c r="O682" i="12"/>
  <c r="AA682" i="12" s="1"/>
  <c r="O683" i="12"/>
  <c r="AA683" i="12" s="1"/>
  <c r="O684" i="12"/>
  <c r="AA684" i="12" s="1"/>
  <c r="O685" i="12"/>
  <c r="AA685" i="12" s="1"/>
  <c r="O686" i="12"/>
  <c r="AA686" i="12" s="1"/>
  <c r="O687" i="12"/>
  <c r="AA687" i="12" s="1"/>
  <c r="O697" i="12"/>
  <c r="AA697" i="12" s="1"/>
  <c r="O698" i="12"/>
  <c r="AA698" i="12" s="1"/>
  <c r="O699" i="12"/>
  <c r="AA699" i="12" s="1"/>
  <c r="O700" i="12"/>
  <c r="AA700" i="12" s="1"/>
  <c r="O701" i="12"/>
  <c r="AA701" i="12" s="1"/>
  <c r="O702" i="12"/>
  <c r="AA702" i="12" s="1"/>
  <c r="O703" i="12"/>
  <c r="AA703" i="12" s="1"/>
  <c r="O722" i="12"/>
  <c r="AA722" i="12" s="1"/>
  <c r="O723" i="12"/>
  <c r="AA723" i="12" s="1"/>
  <c r="O724" i="12"/>
  <c r="AA724" i="12" s="1"/>
  <c r="O725" i="12"/>
  <c r="AA725" i="12" s="1"/>
  <c r="O726" i="12"/>
  <c r="AA726" i="12" s="1"/>
  <c r="O727" i="12"/>
  <c r="AA727" i="12" s="1"/>
  <c r="O728" i="12"/>
  <c r="AA728" i="12" s="1"/>
  <c r="O738" i="12"/>
  <c r="AA738" i="12" s="1"/>
  <c r="O739" i="12"/>
  <c r="AA739" i="12" s="1"/>
  <c r="O740" i="12"/>
  <c r="AA740" i="12" s="1"/>
  <c r="O741" i="12"/>
  <c r="AA741" i="12" s="1"/>
  <c r="O742" i="12"/>
  <c r="AA742" i="12" s="1"/>
  <c r="O743" i="12"/>
  <c r="AA743" i="12" s="1"/>
  <c r="O744" i="12"/>
  <c r="AA744" i="12" s="1"/>
  <c r="O754" i="12"/>
  <c r="AA754" i="12" s="1"/>
  <c r="O755" i="12"/>
  <c r="AA755" i="12" s="1"/>
  <c r="O756" i="12"/>
  <c r="AA756" i="12" s="1"/>
  <c r="O757" i="12"/>
  <c r="AA757" i="12" s="1"/>
  <c r="O758" i="12"/>
  <c r="AA758" i="12" s="1"/>
  <c r="O759" i="12"/>
  <c r="AA759" i="12" s="1"/>
  <c r="O760" i="12"/>
  <c r="AA760" i="12" s="1"/>
  <c r="O770" i="12"/>
  <c r="AA770" i="12" s="1"/>
  <c r="O771" i="12"/>
  <c r="AA771" i="12" s="1"/>
  <c r="O772" i="12"/>
  <c r="AA772" i="12" s="1"/>
  <c r="O773" i="12"/>
  <c r="AA773" i="12" s="1"/>
  <c r="O774" i="12"/>
  <c r="AA774" i="12" s="1"/>
  <c r="O775" i="12"/>
  <c r="AA775" i="12" s="1"/>
  <c r="O776" i="12"/>
  <c r="AA776" i="12" s="1"/>
  <c r="O786" i="12"/>
  <c r="AA786" i="12" s="1"/>
  <c r="O787" i="12"/>
  <c r="AA787" i="12" s="1"/>
  <c r="O788" i="12"/>
  <c r="AA788" i="12" s="1"/>
  <c r="O789" i="12"/>
  <c r="AA789" i="12" s="1"/>
  <c r="O790" i="12"/>
  <c r="AA790" i="12" s="1"/>
  <c r="O791" i="12"/>
  <c r="AA791" i="12" s="1"/>
  <c r="O792" i="12"/>
  <c r="AA792" i="12" s="1"/>
  <c r="O802" i="12"/>
  <c r="AA802" i="12" s="1"/>
  <c r="O803" i="12"/>
  <c r="AA803" i="12" s="1"/>
  <c r="O804" i="12"/>
  <c r="AA804" i="12" s="1"/>
  <c r="O805" i="12"/>
  <c r="AA805" i="12" s="1"/>
  <c r="O806" i="12"/>
  <c r="AA806" i="12" s="1"/>
  <c r="O807" i="12"/>
  <c r="AA807" i="12" s="1"/>
  <c r="O808" i="12"/>
  <c r="AA808" i="12" s="1"/>
  <c r="O843" i="12"/>
  <c r="AA843" i="12" s="1"/>
  <c r="O844" i="12"/>
  <c r="AA844" i="12" s="1"/>
  <c r="O845" i="12"/>
  <c r="AA845" i="12" s="1"/>
  <c r="O846" i="12"/>
  <c r="AA846" i="12" s="1"/>
  <c r="O847" i="12"/>
  <c r="AA847" i="12" s="1"/>
  <c r="O848" i="12"/>
  <c r="AA848" i="12" s="1"/>
  <c r="O857" i="12"/>
  <c r="AA857" i="12" s="1"/>
  <c r="O858" i="12"/>
  <c r="AA858" i="12" s="1"/>
  <c r="O859" i="12"/>
  <c r="AA859" i="12" s="1"/>
  <c r="O860" i="12"/>
  <c r="AA860" i="12" s="1"/>
  <c r="O861" i="12"/>
  <c r="AA861" i="12" s="1"/>
  <c r="O862" i="12"/>
  <c r="AA862" i="12" s="1"/>
  <c r="O874" i="12"/>
  <c r="AA874" i="12" s="1"/>
  <c r="O875" i="12"/>
  <c r="AA875" i="12" s="1"/>
  <c r="O876" i="12"/>
  <c r="AA876" i="12" s="1"/>
  <c r="O877" i="12"/>
  <c r="AA877" i="12" s="1"/>
  <c r="O878" i="12"/>
  <c r="AA878" i="12" s="1"/>
  <c r="O879" i="12"/>
  <c r="AA879" i="12" s="1"/>
  <c r="O880" i="12"/>
  <c r="AA880" i="12" s="1"/>
  <c r="O881" i="12"/>
  <c r="AA881" i="12" s="1"/>
  <c r="O892" i="12"/>
  <c r="AA892" i="12" s="1"/>
  <c r="O893" i="12"/>
  <c r="AA893" i="12" s="1"/>
  <c r="O894" i="12"/>
  <c r="AA894" i="12" s="1"/>
  <c r="O895" i="12"/>
  <c r="AA895" i="12" s="1"/>
  <c r="O896" i="12"/>
  <c r="AA896" i="12" s="1"/>
  <c r="O897" i="12"/>
  <c r="AA897" i="12" s="1"/>
  <c r="O898" i="12"/>
  <c r="AA898" i="12" s="1"/>
  <c r="O899" i="12"/>
  <c r="AA899" i="12" s="1"/>
  <c r="O917" i="12"/>
  <c r="AA917" i="12" s="1"/>
  <c r="O918" i="12"/>
  <c r="AA918" i="12" s="1"/>
  <c r="O919" i="12"/>
  <c r="AA919" i="12" s="1"/>
  <c r="O920" i="12"/>
  <c r="AA920" i="12" s="1"/>
  <c r="O921" i="12"/>
  <c r="AA921" i="12" s="1"/>
  <c r="O924" i="12"/>
  <c r="AA924" i="12" s="1"/>
  <c r="O925" i="12"/>
  <c r="AA925" i="12" s="1"/>
  <c r="O926" i="12"/>
  <c r="AA926" i="12" s="1"/>
  <c r="O927" i="12"/>
  <c r="AA927" i="12" s="1"/>
  <c r="O928" i="12"/>
  <c r="AA928" i="12" s="1"/>
  <c r="O929" i="12"/>
  <c r="AA929" i="12" s="1"/>
  <c r="O938" i="12"/>
  <c r="AA938" i="12" s="1"/>
  <c r="O939" i="12"/>
  <c r="AA939" i="12" s="1"/>
  <c r="O951" i="12"/>
  <c r="AA951" i="12" s="1"/>
  <c r="O952" i="12"/>
  <c r="AA952" i="12" s="1"/>
  <c r="O953" i="12"/>
  <c r="AA953" i="12" s="1"/>
  <c r="O954" i="12"/>
  <c r="AA954" i="12" s="1"/>
  <c r="O955" i="12"/>
  <c r="AA955" i="12" s="1"/>
  <c r="O956" i="12"/>
  <c r="AA956" i="12" s="1"/>
  <c r="O957" i="12"/>
  <c r="AA957" i="12" s="1"/>
  <c r="O960" i="12"/>
  <c r="AA960" i="12" s="1"/>
  <c r="O961" i="12"/>
  <c r="AA961" i="12" s="1"/>
  <c r="O962" i="12"/>
  <c r="AA962" i="12" s="1"/>
  <c r="O963" i="12"/>
  <c r="AA963" i="12" s="1"/>
  <c r="O964" i="12"/>
  <c r="AA964" i="12" s="1"/>
  <c r="O965" i="12"/>
  <c r="AA965" i="12" s="1"/>
  <c r="O966" i="12"/>
  <c r="AA966" i="12" s="1"/>
  <c r="O976" i="12"/>
  <c r="AA976" i="12" s="1"/>
  <c r="O977" i="12"/>
  <c r="AA977" i="12" s="1"/>
  <c r="O978" i="12"/>
  <c r="AA978" i="12" s="1"/>
  <c r="O979" i="12"/>
  <c r="AA979" i="12" s="1"/>
  <c r="O980" i="12"/>
  <c r="AA980" i="12" s="1"/>
  <c r="O981" i="12"/>
  <c r="AA981" i="12" s="1"/>
  <c r="O982" i="12"/>
  <c r="AA982" i="12" s="1"/>
  <c r="O992" i="12"/>
  <c r="AA992" i="12" s="1"/>
  <c r="O993" i="12"/>
  <c r="AA993" i="12" s="1"/>
  <c r="O994" i="12"/>
  <c r="AA994" i="12" s="1"/>
  <c r="O995" i="12"/>
  <c r="AA995" i="12" s="1"/>
  <c r="O996" i="12"/>
  <c r="AA996" i="12" s="1"/>
  <c r="O997" i="12"/>
  <c r="AA997" i="12" s="1"/>
  <c r="O998" i="12"/>
  <c r="AA998" i="12" s="1"/>
  <c r="O1034" i="12"/>
  <c r="AA1034" i="12" s="1"/>
  <c r="O1035" i="12"/>
  <c r="AA1035" i="12" s="1"/>
  <c r="O1036" i="12"/>
  <c r="AA1036" i="12" s="1"/>
  <c r="O1037" i="12"/>
  <c r="AA1037" i="12" s="1"/>
  <c r="O1038" i="12"/>
  <c r="AA1038" i="12" s="1"/>
  <c r="O1039" i="12"/>
  <c r="AA1039" i="12" s="1"/>
  <c r="O1048" i="12"/>
  <c r="AA1048" i="12" s="1"/>
  <c r="O1049" i="12"/>
  <c r="AA1049" i="12" s="1"/>
  <c r="O1050" i="12"/>
  <c r="AA1050" i="12" s="1"/>
  <c r="O1051" i="12"/>
  <c r="AA1051" i="12" s="1"/>
  <c r="O1052" i="12"/>
  <c r="AA1052" i="12" s="1"/>
  <c r="O1053" i="12"/>
  <c r="AA1053" i="12" s="1"/>
  <c r="O1056" i="12"/>
  <c r="AA1056" i="12" s="1"/>
  <c r="O1057" i="12"/>
  <c r="AA1057" i="12" s="1"/>
  <c r="O1058" i="12"/>
  <c r="AA1058" i="12" s="1"/>
  <c r="O1059" i="12"/>
  <c r="AA1059" i="12" s="1"/>
  <c r="O1060" i="12"/>
  <c r="AA1060" i="12" s="1"/>
  <c r="O1061" i="12"/>
  <c r="AA1061" i="12" s="1"/>
  <c r="O1062" i="12"/>
  <c r="AA1062" i="12" s="1"/>
  <c r="O1063" i="12"/>
  <c r="AA1063" i="12" s="1"/>
  <c r="O1064" i="12"/>
  <c r="AA1064" i="12" s="1"/>
  <c r="O1076" i="12"/>
  <c r="AA1076" i="12" s="1"/>
  <c r="O1077" i="12"/>
  <c r="AA1077" i="12" s="1"/>
  <c r="O1078" i="12"/>
  <c r="AA1078" i="12" s="1"/>
  <c r="O1079" i="12"/>
  <c r="AA1079" i="12" s="1"/>
  <c r="O1080" i="12"/>
  <c r="AA1080" i="12" s="1"/>
  <c r="O1081" i="12"/>
  <c r="AA1081" i="12" s="1"/>
  <c r="O1082" i="12"/>
  <c r="AA1082" i="12" s="1"/>
  <c r="O1083" i="12"/>
  <c r="AA1083" i="12" s="1"/>
  <c r="O1084" i="12"/>
  <c r="AA1084" i="12" s="1"/>
  <c r="O1093" i="12"/>
  <c r="AA1093" i="12" s="1"/>
  <c r="O1094" i="12"/>
  <c r="AA1094" i="12" s="1"/>
  <c r="O1095" i="12"/>
  <c r="AA1095" i="12" s="1"/>
  <c r="O1096" i="12"/>
  <c r="AA1096" i="12" s="1"/>
  <c r="O1097" i="12"/>
  <c r="AA1097" i="12" s="1"/>
  <c r="O1098" i="12"/>
  <c r="AA1098" i="12" s="1"/>
  <c r="O1099" i="12"/>
  <c r="AA1099" i="12" s="1"/>
  <c r="O1100" i="12"/>
  <c r="AA1100" i="12" s="1"/>
  <c r="O1101" i="12"/>
  <c r="AA1101" i="12" s="1"/>
  <c r="O1104" i="12"/>
  <c r="AA1104" i="12" s="1"/>
  <c r="O1105" i="12"/>
  <c r="AA1105" i="12" s="1"/>
  <c r="O1106" i="12"/>
  <c r="AA1106" i="12" s="1"/>
  <c r="O1107" i="12"/>
  <c r="AA1107" i="12" s="1"/>
  <c r="O1108" i="12"/>
  <c r="AA1108" i="12" s="1"/>
  <c r="O1118" i="12"/>
  <c r="AA1118" i="12" s="1"/>
  <c r="O1119" i="12"/>
  <c r="AA1119" i="12" s="1"/>
  <c r="O1120" i="12"/>
  <c r="AA1120" i="12" s="1"/>
  <c r="O1121" i="12"/>
  <c r="AA1121" i="12" s="1"/>
  <c r="O1122" i="12"/>
  <c r="AA1122" i="12" s="1"/>
  <c r="O1131" i="12"/>
  <c r="AA1131" i="12" s="1"/>
  <c r="O1132" i="12"/>
  <c r="AA1132" i="12" s="1"/>
  <c r="O1144" i="12"/>
  <c r="AA1144" i="12" s="1"/>
  <c r="O1145" i="12"/>
  <c r="AA1145" i="12" s="1"/>
  <c r="O1146" i="12"/>
  <c r="AA1146" i="12" s="1"/>
  <c r="O1147" i="12"/>
  <c r="AA1147" i="12" s="1"/>
  <c r="O1148" i="12"/>
  <c r="AA1148" i="12" s="1"/>
  <c r="O1149" i="12"/>
  <c r="AA1149" i="12" s="1"/>
  <c r="O1150" i="12"/>
  <c r="AA1150" i="12" s="1"/>
  <c r="O1160" i="12"/>
  <c r="AA1160" i="12" s="1"/>
  <c r="O1161" i="12"/>
  <c r="AA1161" i="12" s="1"/>
  <c r="O1162" i="12"/>
  <c r="AA1162" i="12" s="1"/>
  <c r="O1163" i="12"/>
  <c r="AA1163" i="12" s="1"/>
  <c r="O1164" i="12"/>
  <c r="AA1164" i="12" s="1"/>
  <c r="O1165" i="12"/>
  <c r="AA1165" i="12" s="1"/>
  <c r="O1166" i="12"/>
  <c r="AA1166" i="12" s="1"/>
  <c r="O1176" i="12"/>
  <c r="AA1176" i="12" s="1"/>
  <c r="O1177" i="12"/>
  <c r="AA1177" i="12" s="1"/>
  <c r="O1178" i="12"/>
  <c r="AA1178" i="12" s="1"/>
  <c r="O1179" i="12"/>
  <c r="AA1179" i="12" s="1"/>
  <c r="O1180" i="12"/>
  <c r="AA1180" i="12" s="1"/>
  <c r="O1181" i="12"/>
  <c r="AA1181" i="12" s="1"/>
  <c r="O1182" i="12"/>
  <c r="AA1182" i="12" s="1"/>
  <c r="O1192" i="12"/>
  <c r="AA1192" i="12" s="1"/>
  <c r="O1193" i="12"/>
  <c r="AA1193" i="12" s="1"/>
  <c r="O1194" i="12"/>
  <c r="AA1194" i="12" s="1"/>
  <c r="O1195" i="12"/>
  <c r="AA1195" i="12" s="1"/>
  <c r="O1196" i="12"/>
  <c r="AA1196" i="12" s="1"/>
  <c r="O1197" i="12"/>
  <c r="AA1197" i="12" s="1"/>
  <c r="O1198" i="12"/>
  <c r="AA1198" i="12" s="1"/>
  <c r="O1208" i="12"/>
  <c r="AA1208" i="12" s="1"/>
  <c r="O1209" i="12"/>
  <c r="AA1209" i="12" s="1"/>
  <c r="O1210" i="12"/>
  <c r="AA1210" i="12" s="1"/>
  <c r="O1211" i="12"/>
  <c r="AA1211" i="12" s="1"/>
  <c r="O1212" i="12"/>
  <c r="AA1212" i="12" s="1"/>
  <c r="O1213" i="12"/>
  <c r="AA1213" i="12" s="1"/>
  <c r="O1214" i="12"/>
  <c r="AA1214" i="12" s="1"/>
  <c r="O1224" i="12"/>
  <c r="AA1224" i="12" s="1"/>
  <c r="O1225" i="12"/>
  <c r="AA1225" i="12" s="1"/>
  <c r="O1226" i="12"/>
  <c r="AA1226" i="12" s="1"/>
  <c r="O1227" i="12"/>
  <c r="AA1227" i="12" s="1"/>
  <c r="O1228" i="12"/>
  <c r="AA1228" i="12" s="1"/>
  <c r="O1229" i="12"/>
  <c r="AA1229" i="12" s="1"/>
  <c r="O1230" i="12"/>
  <c r="AA1230" i="12" s="1"/>
  <c r="O1235" i="12"/>
  <c r="AA1235" i="12" s="1"/>
  <c r="O1236" i="12"/>
  <c r="AA1236" i="12" s="1"/>
  <c r="O1237" i="12"/>
  <c r="AA1237" i="12" s="1"/>
  <c r="O1238" i="12"/>
  <c r="AA1238" i="12" s="1"/>
  <c r="O1248" i="12"/>
  <c r="AA1248" i="12" s="1"/>
  <c r="O1249" i="12"/>
  <c r="AA1249" i="12" s="1"/>
  <c r="O1250" i="12"/>
  <c r="AA1250" i="12" s="1"/>
  <c r="O1251" i="12"/>
  <c r="AA1251" i="12" s="1"/>
  <c r="O1252" i="12"/>
  <c r="AA1252" i="12" s="1"/>
  <c r="O1253" i="12"/>
  <c r="AA1253" i="12" s="1"/>
  <c r="O1254" i="12"/>
  <c r="AA1254" i="12" s="1"/>
  <c r="O1264" i="12"/>
  <c r="AA1264" i="12" s="1"/>
  <c r="O1265" i="12"/>
  <c r="AA1265" i="12" s="1"/>
  <c r="O1266" i="12"/>
  <c r="AA1266" i="12" s="1"/>
  <c r="O1267" i="12"/>
  <c r="AA1267" i="12" s="1"/>
  <c r="O1268" i="12"/>
  <c r="AA1268" i="12" s="1"/>
  <c r="O1269" i="12"/>
  <c r="AA1269" i="12" s="1"/>
  <c r="O1270" i="12"/>
  <c r="AA1270" i="12" s="1"/>
  <c r="O1280" i="12"/>
  <c r="AA1280" i="12" s="1"/>
  <c r="O1281" i="12"/>
  <c r="AA1281" i="12" s="1"/>
  <c r="O1282" i="12"/>
  <c r="AA1282" i="12" s="1"/>
  <c r="O1283" i="12"/>
  <c r="AA1283" i="12" s="1"/>
  <c r="O1284" i="12"/>
  <c r="AA1284" i="12" s="1"/>
  <c r="O1285" i="12"/>
  <c r="AA1285" i="12" s="1"/>
  <c r="O1286" i="12"/>
  <c r="AA1286" i="12" s="1"/>
  <c r="O1296" i="12"/>
  <c r="AA1296" i="12" s="1"/>
  <c r="O1297" i="12"/>
  <c r="AA1297" i="12" s="1"/>
  <c r="O1298" i="12"/>
  <c r="AA1298" i="12" s="1"/>
  <c r="O1299" i="12"/>
  <c r="AA1299" i="12" s="1"/>
  <c r="O1300" i="12"/>
  <c r="AA1300" i="12" s="1"/>
  <c r="O1301" i="12"/>
  <c r="AA1301" i="12" s="1"/>
  <c r="O1302" i="12"/>
  <c r="AA1302" i="12" s="1"/>
  <c r="O1312" i="12"/>
  <c r="AA1312" i="12" s="1"/>
  <c r="O1313" i="12"/>
  <c r="AA1313" i="12" s="1"/>
  <c r="O1314" i="12"/>
  <c r="AA1314" i="12" s="1"/>
  <c r="O1315" i="12"/>
  <c r="AA1315" i="12" s="1"/>
  <c r="O1316" i="12"/>
  <c r="AA1316" i="12" s="1"/>
  <c r="O1317" i="12"/>
  <c r="AA1317" i="12" s="1"/>
  <c r="O1318" i="12"/>
  <c r="AA1318" i="12" s="1"/>
  <c r="O1337" i="12"/>
  <c r="AA1337" i="12" s="1"/>
  <c r="O1338" i="12"/>
  <c r="AA1338" i="12" s="1"/>
  <c r="O1339" i="12"/>
  <c r="AA1339" i="12" s="1"/>
  <c r="O1340" i="12"/>
  <c r="AA1340" i="12" s="1"/>
  <c r="O1341" i="12"/>
  <c r="AA1341" i="12" s="1"/>
  <c r="O1342" i="12"/>
  <c r="AA1342" i="12" s="1"/>
  <c r="O1343" i="12"/>
  <c r="AA1343" i="12" s="1"/>
  <c r="O1353" i="12"/>
  <c r="AA1353" i="12" s="1"/>
  <c r="O1354" i="12"/>
  <c r="AA1354" i="12" s="1"/>
  <c r="O1355" i="12"/>
  <c r="AA1355" i="12" s="1"/>
  <c r="O1356" i="12"/>
  <c r="AA1356" i="12" s="1"/>
  <c r="O1357" i="12"/>
  <c r="AA1357" i="12" s="1"/>
  <c r="O1358" i="12"/>
  <c r="AA1358" i="12" s="1"/>
  <c r="O1359" i="12"/>
  <c r="AA1359" i="12" s="1"/>
  <c r="O1369" i="12"/>
  <c r="AA1369" i="12" s="1"/>
  <c r="O1370" i="12"/>
  <c r="AA1370" i="12" s="1"/>
  <c r="O1371" i="12"/>
  <c r="AA1371" i="12" s="1"/>
  <c r="O1372" i="12"/>
  <c r="AA1372" i="12" s="1"/>
  <c r="O1373" i="12"/>
  <c r="AA1373" i="12" s="1"/>
  <c r="O1374" i="12"/>
  <c r="AA1374" i="12" s="1"/>
  <c r="O1375" i="12"/>
  <c r="AA1375" i="12" s="1"/>
  <c r="O1385" i="12"/>
  <c r="AA1385" i="12" s="1"/>
  <c r="O1386" i="12"/>
  <c r="AA1386" i="12" s="1"/>
  <c r="O1387" i="12"/>
  <c r="AA1387" i="12" s="1"/>
  <c r="O1388" i="12"/>
  <c r="AA1388" i="12" s="1"/>
  <c r="O1389" i="12"/>
  <c r="AA1389" i="12" s="1"/>
  <c r="O1390" i="12"/>
  <c r="AA1390" i="12" s="1"/>
  <c r="O1391" i="12"/>
  <c r="AA1391" i="12" s="1"/>
  <c r="O1401" i="12"/>
  <c r="AA1401" i="12" s="1"/>
  <c r="O1402" i="12"/>
  <c r="AA1402" i="12" s="1"/>
  <c r="O1403" i="12"/>
  <c r="AA1403" i="12" s="1"/>
  <c r="O1404" i="12"/>
  <c r="AA1404" i="12" s="1"/>
  <c r="O1405" i="12"/>
  <c r="AA1405" i="12" s="1"/>
  <c r="O1406" i="12"/>
  <c r="AA1406" i="12" s="1"/>
  <c r="O1407" i="12"/>
  <c r="AA1407" i="12" s="1"/>
  <c r="O1417" i="12"/>
  <c r="AA1417" i="12" s="1"/>
  <c r="O1418" i="12"/>
  <c r="AA1418" i="12" s="1"/>
  <c r="O1419" i="12"/>
  <c r="AA1419" i="12" s="1"/>
  <c r="O1420" i="12"/>
  <c r="AA1420" i="12" s="1"/>
  <c r="O1421" i="12"/>
  <c r="AA1421" i="12" s="1"/>
  <c r="O1422" i="12"/>
  <c r="AA1422" i="12" s="1"/>
  <c r="O1423" i="12"/>
  <c r="AA1423" i="12" s="1"/>
  <c r="O1433" i="12"/>
  <c r="AA1433" i="12" s="1"/>
  <c r="O1434" i="12"/>
  <c r="AA1434" i="12" s="1"/>
  <c r="O1435" i="12"/>
  <c r="AA1435" i="12" s="1"/>
  <c r="O1436" i="12"/>
  <c r="AA1436" i="12" s="1"/>
  <c r="O1437" i="12"/>
  <c r="AA1437" i="12" s="1"/>
  <c r="O1438" i="12"/>
  <c r="AA1438" i="12" s="1"/>
  <c r="O1439" i="12"/>
  <c r="AA1439" i="12" s="1"/>
  <c r="O1449" i="12"/>
  <c r="AA1449" i="12" s="1"/>
  <c r="O1450" i="12"/>
  <c r="AA1450" i="12" s="1"/>
  <c r="O1451" i="12"/>
  <c r="AA1451" i="12" s="1"/>
  <c r="O1452" i="12"/>
  <c r="AA1452" i="12" s="1"/>
  <c r="O1453" i="12"/>
  <c r="AA1453" i="12" s="1"/>
  <c r="O1454" i="12"/>
  <c r="AA1454" i="12" s="1"/>
  <c r="O1455" i="12"/>
  <c r="AA1455" i="12" s="1"/>
  <c r="O1465" i="12"/>
  <c r="AA1465" i="12" s="1"/>
  <c r="O1466" i="12"/>
  <c r="AA1466" i="12" s="1"/>
  <c r="O1467" i="12"/>
  <c r="AA1467" i="12" s="1"/>
  <c r="O1468" i="12"/>
  <c r="AA1468" i="12" s="1"/>
  <c r="O1469" i="12"/>
  <c r="AA1469" i="12" s="1"/>
  <c r="O1470" i="12"/>
  <c r="AA1470" i="12" s="1"/>
  <c r="O1471" i="12"/>
  <c r="AA1471" i="12" s="1"/>
  <c r="O1481" i="12"/>
  <c r="AA1481" i="12" s="1"/>
  <c r="O1482" i="12"/>
  <c r="AA1482" i="12" s="1"/>
  <c r="O1483" i="12"/>
  <c r="AA1483" i="12" s="1"/>
  <c r="O1484" i="12"/>
  <c r="AA1484" i="12" s="1"/>
  <c r="O1485" i="12"/>
  <c r="AA1485" i="12" s="1"/>
  <c r="O1486" i="12"/>
  <c r="AA1486" i="12" s="1"/>
  <c r="O1487" i="12"/>
  <c r="AA1487" i="12" s="1"/>
  <c r="O1497" i="12"/>
  <c r="AA1497" i="12" s="1"/>
  <c r="O1498" i="12"/>
  <c r="AA1498" i="12" s="1"/>
  <c r="O1499" i="12"/>
  <c r="AA1499" i="12" s="1"/>
  <c r="O1500" i="12"/>
  <c r="AA1500" i="12" s="1"/>
  <c r="O1501" i="12"/>
  <c r="AA1501" i="12" s="1"/>
  <c r="O1502" i="12"/>
  <c r="AA1502" i="12" s="1"/>
  <c r="O1503" i="12"/>
  <c r="AA1503" i="12" s="1"/>
  <c r="O1513" i="12"/>
  <c r="AA1513" i="12" s="1"/>
  <c r="O1514" i="12"/>
  <c r="AA1514" i="12" s="1"/>
  <c r="O1515" i="12"/>
  <c r="AA1515" i="12" s="1"/>
  <c r="O1516" i="12"/>
  <c r="AA1516" i="12" s="1"/>
  <c r="O1517" i="12"/>
  <c r="AA1517" i="12" s="1"/>
  <c r="O1518" i="12"/>
  <c r="AA1518" i="12" s="1"/>
  <c r="O1519" i="12"/>
  <c r="AA1519" i="12" s="1"/>
  <c r="R54" i="16"/>
  <c r="O54" i="12" s="1"/>
  <c r="AA54" i="12" s="1"/>
  <c r="R58" i="16"/>
  <c r="O58" i="12" s="1"/>
  <c r="AA58" i="12" s="1"/>
  <c r="O410" i="12"/>
  <c r="AA410" i="12" s="1"/>
  <c r="O411" i="12"/>
  <c r="AA411" i="12" s="1"/>
  <c r="O412" i="12"/>
  <c r="AA412" i="12" s="1"/>
  <c r="O413" i="12"/>
  <c r="AA413" i="12" s="1"/>
  <c r="O414" i="12"/>
  <c r="AA414" i="12" s="1"/>
  <c r="O415" i="12"/>
  <c r="AA415" i="12" s="1"/>
  <c r="O416" i="12"/>
  <c r="AA416" i="12" s="1"/>
  <c r="O426" i="12"/>
  <c r="AA426" i="12" s="1"/>
  <c r="O427" i="12"/>
  <c r="AA427" i="12" s="1"/>
  <c r="O428" i="12"/>
  <c r="AA428" i="12" s="1"/>
  <c r="O429" i="12"/>
  <c r="AA429" i="12" s="1"/>
  <c r="O430" i="12"/>
  <c r="AA430" i="12" s="1"/>
  <c r="O431" i="12"/>
  <c r="AA431" i="12" s="1"/>
  <c r="O432" i="12"/>
  <c r="AA432" i="12" s="1"/>
  <c r="O450" i="12"/>
  <c r="AA450" i="12" s="1"/>
  <c r="O451" i="12"/>
  <c r="AA451" i="12" s="1"/>
  <c r="O452" i="12"/>
  <c r="AA452" i="12" s="1"/>
  <c r="O453" i="12"/>
  <c r="AA453" i="12" s="1"/>
  <c r="O454" i="12"/>
  <c r="AA454" i="12" s="1"/>
  <c r="O455" i="12"/>
  <c r="AA455" i="12" s="1"/>
  <c r="O456" i="12"/>
  <c r="AA456" i="12" s="1"/>
  <c r="O474" i="12"/>
  <c r="AA474" i="12" s="1"/>
  <c r="O475" i="12"/>
  <c r="AA475" i="12" s="1"/>
  <c r="O476" i="12"/>
  <c r="AA476" i="12" s="1"/>
  <c r="O477" i="12"/>
  <c r="AA477" i="12" s="1"/>
  <c r="O478" i="12"/>
  <c r="AA478" i="12" s="1"/>
  <c r="O479" i="12"/>
  <c r="AA479" i="12" s="1"/>
  <c r="O480" i="12"/>
  <c r="AA480" i="12" s="1"/>
  <c r="O490" i="12"/>
  <c r="AA490" i="12" s="1"/>
  <c r="O491" i="12"/>
  <c r="AA491" i="12" s="1"/>
  <c r="O492" i="12"/>
  <c r="AA492" i="12" s="1"/>
  <c r="O493" i="12"/>
  <c r="AA493" i="12" s="1"/>
  <c r="O494" i="12"/>
  <c r="AA494" i="12" s="1"/>
  <c r="O495" i="12"/>
  <c r="AA495" i="12" s="1"/>
  <c r="O496" i="12"/>
  <c r="AA496" i="12" s="1"/>
  <c r="O506" i="12"/>
  <c r="AA506" i="12" s="1"/>
  <c r="O507" i="12"/>
  <c r="AA507" i="12" s="1"/>
  <c r="O508" i="12"/>
  <c r="AA508" i="12" s="1"/>
  <c r="O509" i="12"/>
  <c r="AA509" i="12" s="1"/>
  <c r="O510" i="12"/>
  <c r="AA510" i="12" s="1"/>
  <c r="O511" i="12"/>
  <c r="AA511" i="12" s="1"/>
  <c r="O512" i="12"/>
  <c r="AA512" i="12" s="1"/>
  <c r="O522" i="12"/>
  <c r="AA522" i="12" s="1"/>
  <c r="O523" i="12"/>
  <c r="AA523" i="12" s="1"/>
  <c r="O524" i="12"/>
  <c r="AA524" i="12" s="1"/>
  <c r="O525" i="12"/>
  <c r="AA525" i="12" s="1"/>
  <c r="O526" i="12"/>
  <c r="AA526" i="12" s="1"/>
  <c r="O527" i="12"/>
  <c r="AA527" i="12" s="1"/>
  <c r="O528" i="12"/>
  <c r="AA528" i="12" s="1"/>
  <c r="O538" i="12"/>
  <c r="AA538" i="12" s="1"/>
  <c r="O539" i="12"/>
  <c r="AA539" i="12" s="1"/>
  <c r="O540" i="12"/>
  <c r="AA540" i="12" s="1"/>
  <c r="O541" i="12"/>
  <c r="AA541" i="12" s="1"/>
  <c r="O542" i="12"/>
  <c r="AA542" i="12" s="1"/>
  <c r="O543" i="12"/>
  <c r="AA543" i="12" s="1"/>
  <c r="O544" i="12"/>
  <c r="AA544" i="12" s="1"/>
  <c r="O554" i="12"/>
  <c r="AA554" i="12" s="1"/>
  <c r="O555" i="12"/>
  <c r="AA555" i="12" s="1"/>
  <c r="O556" i="12"/>
  <c r="AA556" i="12" s="1"/>
  <c r="O557" i="12"/>
  <c r="AA557" i="12" s="1"/>
  <c r="O558" i="12"/>
  <c r="AA558" i="12" s="1"/>
  <c r="O559" i="12"/>
  <c r="AA559" i="12" s="1"/>
  <c r="O560" i="12"/>
  <c r="AA560" i="12" s="1"/>
  <c r="O570" i="12"/>
  <c r="AA570" i="12" s="1"/>
  <c r="O571" i="12"/>
  <c r="AA571" i="12" s="1"/>
  <c r="O572" i="12"/>
  <c r="AA572" i="12" s="1"/>
  <c r="O573" i="12"/>
  <c r="AA573" i="12" s="1"/>
  <c r="O574" i="12"/>
  <c r="AA574" i="12" s="1"/>
  <c r="O575" i="12"/>
  <c r="AA575" i="12" s="1"/>
  <c r="O576" i="12"/>
  <c r="AA576" i="12" s="1"/>
  <c r="O580" i="12"/>
  <c r="AA580" i="12" s="1"/>
  <c r="O581" i="12"/>
  <c r="AA581" i="12" s="1"/>
  <c r="O593" i="12"/>
  <c r="AA593" i="12" s="1"/>
  <c r="O594" i="12"/>
  <c r="AA594" i="12" s="1"/>
  <c r="O595" i="12"/>
  <c r="AA595" i="12" s="1"/>
  <c r="O596" i="12"/>
  <c r="AA596" i="12" s="1"/>
  <c r="O597" i="12"/>
  <c r="AA597" i="12" s="1"/>
  <c r="O598" i="12"/>
  <c r="AA598" i="12" s="1"/>
  <c r="O599" i="12"/>
  <c r="AA599" i="12" s="1"/>
  <c r="O609" i="12"/>
  <c r="AA609" i="12" s="1"/>
  <c r="O610" i="12"/>
  <c r="AA610" i="12" s="1"/>
  <c r="O611" i="12"/>
  <c r="AA611" i="12" s="1"/>
  <c r="O612" i="12"/>
  <c r="AA612" i="12" s="1"/>
  <c r="O613" i="12"/>
  <c r="AA613" i="12" s="1"/>
  <c r="O614" i="12"/>
  <c r="AA614" i="12" s="1"/>
  <c r="O615" i="12"/>
  <c r="AA615" i="12" s="1"/>
  <c r="O625" i="12"/>
  <c r="AA625" i="12" s="1"/>
  <c r="O626" i="12"/>
  <c r="AA626" i="12" s="1"/>
  <c r="O627" i="12"/>
  <c r="AA627" i="12" s="1"/>
  <c r="O628" i="12"/>
  <c r="AA628" i="12" s="1"/>
  <c r="O629" i="12"/>
  <c r="AA629" i="12" s="1"/>
  <c r="O630" i="12"/>
  <c r="AA630" i="12" s="1"/>
  <c r="O631" i="12"/>
  <c r="AA631" i="12" s="1"/>
  <c r="O641" i="12"/>
  <c r="AA641" i="12" s="1"/>
  <c r="O642" i="12"/>
  <c r="AA642" i="12" s="1"/>
  <c r="O643" i="12"/>
  <c r="AA643" i="12" s="1"/>
  <c r="O644" i="12"/>
  <c r="AA644" i="12" s="1"/>
  <c r="O645" i="12"/>
  <c r="AA645" i="12" s="1"/>
  <c r="O646" i="12"/>
  <c r="AA646" i="12" s="1"/>
  <c r="O647" i="12"/>
  <c r="AA647" i="12" s="1"/>
  <c r="O657" i="12"/>
  <c r="AA657" i="12" s="1"/>
  <c r="O658" i="12"/>
  <c r="AA658" i="12" s="1"/>
  <c r="O659" i="12"/>
  <c r="AA659" i="12" s="1"/>
  <c r="O660" i="12"/>
  <c r="AA660" i="12" s="1"/>
  <c r="O661" i="12"/>
  <c r="AA661" i="12" s="1"/>
  <c r="O662" i="12"/>
  <c r="AA662" i="12" s="1"/>
  <c r="O663" i="12"/>
  <c r="AA663" i="12" s="1"/>
  <c r="O673" i="12"/>
  <c r="AA673" i="12" s="1"/>
  <c r="O674" i="12"/>
  <c r="AA674" i="12" s="1"/>
  <c r="O675" i="12"/>
  <c r="AA675" i="12" s="1"/>
  <c r="O676" i="12"/>
  <c r="AA676" i="12" s="1"/>
  <c r="O677" i="12"/>
  <c r="AA677" i="12" s="1"/>
  <c r="O678" i="12"/>
  <c r="AA678" i="12" s="1"/>
  <c r="O679" i="12"/>
  <c r="AA679" i="12" s="1"/>
  <c r="O689" i="12"/>
  <c r="AA689" i="12" s="1"/>
  <c r="O690" i="12"/>
  <c r="AA690" i="12" s="1"/>
  <c r="O691" i="12"/>
  <c r="AA691" i="12" s="1"/>
  <c r="O692" i="12"/>
  <c r="AA692" i="12" s="1"/>
  <c r="O693" i="12"/>
  <c r="AA693" i="12" s="1"/>
  <c r="O694" i="12"/>
  <c r="AA694" i="12" s="1"/>
  <c r="O695" i="12"/>
  <c r="AA695" i="12" s="1"/>
  <c r="O705" i="12"/>
  <c r="AA705" i="12" s="1"/>
  <c r="O706" i="12"/>
  <c r="AA706" i="12" s="1"/>
  <c r="O707" i="12"/>
  <c r="AA707" i="12" s="1"/>
  <c r="O708" i="12"/>
  <c r="AA708" i="12" s="1"/>
  <c r="O709" i="12"/>
  <c r="AA709" i="12" s="1"/>
  <c r="O710" i="12"/>
  <c r="AA710" i="12" s="1"/>
  <c r="O711" i="12"/>
  <c r="AA711" i="12" s="1"/>
  <c r="O714" i="12"/>
  <c r="AA714" i="12" s="1"/>
  <c r="O715" i="12"/>
  <c r="AA715" i="12" s="1"/>
  <c r="O716" i="12"/>
  <c r="AA716" i="12" s="1"/>
  <c r="O717" i="12"/>
  <c r="AA717" i="12" s="1"/>
  <c r="O718" i="12"/>
  <c r="AA718" i="12" s="1"/>
  <c r="O719" i="12"/>
  <c r="AA719" i="12" s="1"/>
  <c r="O720" i="12"/>
  <c r="AA720" i="12" s="1"/>
  <c r="O730" i="12"/>
  <c r="AA730" i="12" s="1"/>
  <c r="O731" i="12"/>
  <c r="AA731" i="12" s="1"/>
  <c r="O732" i="12"/>
  <c r="AA732" i="12" s="1"/>
  <c r="O733" i="12"/>
  <c r="AA733" i="12" s="1"/>
  <c r="O734" i="12"/>
  <c r="AA734" i="12" s="1"/>
  <c r="O735" i="12"/>
  <c r="AA735" i="12" s="1"/>
  <c r="O736" i="12"/>
  <c r="AA736" i="12" s="1"/>
  <c r="O746" i="12"/>
  <c r="AA746" i="12" s="1"/>
  <c r="O747" i="12"/>
  <c r="AA747" i="12" s="1"/>
  <c r="O748" i="12"/>
  <c r="AA748" i="12" s="1"/>
  <c r="O749" i="12"/>
  <c r="AA749" i="12" s="1"/>
  <c r="O750" i="12"/>
  <c r="AA750" i="12" s="1"/>
  <c r="O751" i="12"/>
  <c r="AA751" i="12" s="1"/>
  <c r="O752" i="12"/>
  <c r="AA752" i="12" s="1"/>
  <c r="O762" i="12"/>
  <c r="AA762" i="12" s="1"/>
  <c r="O763" i="12"/>
  <c r="AA763" i="12" s="1"/>
  <c r="O764" i="12"/>
  <c r="AA764" i="12" s="1"/>
  <c r="O765" i="12"/>
  <c r="AA765" i="12" s="1"/>
  <c r="O766" i="12"/>
  <c r="AA766" i="12" s="1"/>
  <c r="O767" i="12"/>
  <c r="AA767" i="12" s="1"/>
  <c r="O768" i="12"/>
  <c r="AA768" i="12" s="1"/>
  <c r="O778" i="12"/>
  <c r="AA778" i="12" s="1"/>
  <c r="O779" i="12"/>
  <c r="AA779" i="12" s="1"/>
  <c r="O780" i="12"/>
  <c r="AA780" i="12" s="1"/>
  <c r="O781" i="12"/>
  <c r="AA781" i="12" s="1"/>
  <c r="O782" i="12"/>
  <c r="AA782" i="12" s="1"/>
  <c r="O783" i="12"/>
  <c r="AA783" i="12" s="1"/>
  <c r="O784" i="12"/>
  <c r="AA784" i="12" s="1"/>
  <c r="O794" i="12"/>
  <c r="AA794" i="12" s="1"/>
  <c r="O795" i="12"/>
  <c r="AA795" i="12" s="1"/>
  <c r="O796" i="12"/>
  <c r="AA796" i="12" s="1"/>
  <c r="O797" i="12"/>
  <c r="AA797" i="12" s="1"/>
  <c r="O798" i="12"/>
  <c r="AA798" i="12" s="1"/>
  <c r="O799" i="12"/>
  <c r="AA799" i="12" s="1"/>
  <c r="O800" i="12"/>
  <c r="AA800" i="12" s="1"/>
  <c r="O836" i="12"/>
  <c r="AA836" i="12" s="1"/>
  <c r="O837" i="12"/>
  <c r="AA837" i="12" s="1"/>
  <c r="O838" i="12"/>
  <c r="AA838" i="12" s="1"/>
  <c r="O839" i="12"/>
  <c r="AA839" i="12" s="1"/>
  <c r="O840" i="12"/>
  <c r="AA840" i="12" s="1"/>
  <c r="O841" i="12"/>
  <c r="AA841" i="12" s="1"/>
  <c r="O850" i="12"/>
  <c r="AA850" i="12" s="1"/>
  <c r="O851" i="12"/>
  <c r="AA851" i="12" s="1"/>
  <c r="O852" i="12"/>
  <c r="AA852" i="12" s="1"/>
  <c r="O853" i="12"/>
  <c r="AA853" i="12" s="1"/>
  <c r="O854" i="12"/>
  <c r="AA854" i="12" s="1"/>
  <c r="O855" i="12"/>
  <c r="AA855" i="12" s="1"/>
  <c r="O866" i="12"/>
  <c r="AA866" i="12" s="1"/>
  <c r="O867" i="12"/>
  <c r="AA867" i="12" s="1"/>
  <c r="O868" i="12"/>
  <c r="AA868" i="12" s="1"/>
  <c r="O869" i="12"/>
  <c r="AA869" i="12" s="1"/>
  <c r="O870" i="12"/>
  <c r="AA870" i="12" s="1"/>
  <c r="O871" i="12"/>
  <c r="AA871" i="12" s="1"/>
  <c r="O872" i="12"/>
  <c r="AA872" i="12" s="1"/>
  <c r="O883" i="12"/>
  <c r="AA883" i="12" s="1"/>
  <c r="O884" i="12"/>
  <c r="AA884" i="12" s="1"/>
  <c r="O885" i="12"/>
  <c r="AA885" i="12" s="1"/>
  <c r="O886" i="12"/>
  <c r="AA886" i="12" s="1"/>
  <c r="O887" i="12"/>
  <c r="AA887" i="12" s="1"/>
  <c r="O888" i="12"/>
  <c r="AA888" i="12" s="1"/>
  <c r="O889" i="12"/>
  <c r="AA889" i="12" s="1"/>
  <c r="O890" i="12"/>
  <c r="AA890" i="12" s="1"/>
  <c r="O901" i="12"/>
  <c r="AA901" i="12" s="1"/>
  <c r="O902" i="12"/>
  <c r="AA902" i="12" s="1"/>
  <c r="O903" i="12"/>
  <c r="AA903" i="12" s="1"/>
  <c r="O904" i="12"/>
  <c r="AA904" i="12" s="1"/>
  <c r="O905" i="12"/>
  <c r="AA905" i="12" s="1"/>
  <c r="O906" i="12"/>
  <c r="AA906" i="12" s="1"/>
  <c r="O907" i="12"/>
  <c r="AA907" i="12" s="1"/>
  <c r="O908" i="12"/>
  <c r="AA908" i="12" s="1"/>
  <c r="O911" i="12"/>
  <c r="AA911" i="12" s="1"/>
  <c r="O912" i="12"/>
  <c r="AA912" i="12" s="1"/>
  <c r="O913" i="12"/>
  <c r="AA913" i="12" s="1"/>
  <c r="O914" i="12"/>
  <c r="AA914" i="12" s="1"/>
  <c r="O915" i="12"/>
  <c r="AA915" i="12" s="1"/>
  <c r="O931" i="12"/>
  <c r="AA931" i="12" s="1"/>
  <c r="O932" i="12"/>
  <c r="AA932" i="12" s="1"/>
  <c r="O933" i="12"/>
  <c r="AA933" i="12" s="1"/>
  <c r="O934" i="12"/>
  <c r="AA934" i="12" s="1"/>
  <c r="O935" i="12"/>
  <c r="AA935" i="12" s="1"/>
  <c r="O936" i="12"/>
  <c r="AA936" i="12" s="1"/>
  <c r="O943" i="12"/>
  <c r="AA943" i="12" s="1"/>
  <c r="O944" i="12"/>
  <c r="AA944" i="12" s="1"/>
  <c r="O945" i="12"/>
  <c r="AA945" i="12" s="1"/>
  <c r="O946" i="12"/>
  <c r="AA946" i="12" s="1"/>
  <c r="O947" i="12"/>
  <c r="AA947" i="12" s="1"/>
  <c r="O948" i="12"/>
  <c r="AA948" i="12" s="1"/>
  <c r="O949" i="12"/>
  <c r="AA949" i="12" s="1"/>
  <c r="O968" i="12"/>
  <c r="AA968" i="12" s="1"/>
  <c r="O969" i="12"/>
  <c r="AA969" i="12" s="1"/>
  <c r="O970" i="12"/>
  <c r="AA970" i="12" s="1"/>
  <c r="O971" i="12"/>
  <c r="AA971" i="12" s="1"/>
  <c r="O972" i="12"/>
  <c r="AA972" i="12" s="1"/>
  <c r="O973" i="12"/>
  <c r="AA973" i="12" s="1"/>
  <c r="O974" i="12"/>
  <c r="AA974" i="12" s="1"/>
  <c r="O984" i="12"/>
  <c r="AA984" i="12" s="1"/>
  <c r="O985" i="12"/>
  <c r="AA985" i="12" s="1"/>
  <c r="O986" i="12"/>
  <c r="AA986" i="12" s="1"/>
  <c r="O987" i="12"/>
  <c r="AA987" i="12" s="1"/>
  <c r="O988" i="12"/>
  <c r="AA988" i="12" s="1"/>
  <c r="O989" i="12"/>
  <c r="AA989" i="12" s="1"/>
  <c r="O990" i="12"/>
  <c r="AA990" i="12" s="1"/>
  <c r="O1000" i="12"/>
  <c r="AA1000" i="12" s="1"/>
  <c r="O1001" i="12"/>
  <c r="AA1001" i="12" s="1"/>
  <c r="O1002" i="12"/>
  <c r="AA1002" i="12" s="1"/>
  <c r="O1003" i="12"/>
  <c r="AA1003" i="12" s="1"/>
  <c r="O1004" i="12"/>
  <c r="AA1004" i="12" s="1"/>
  <c r="O1005" i="12"/>
  <c r="AA1005" i="12" s="1"/>
  <c r="O1006" i="12"/>
  <c r="AA1006" i="12" s="1"/>
  <c r="O1009" i="12"/>
  <c r="AA1009" i="12" s="1"/>
  <c r="O1010" i="12"/>
  <c r="AA1010" i="12" s="1"/>
  <c r="O1011" i="12"/>
  <c r="AA1011" i="12" s="1"/>
  <c r="O1012" i="12"/>
  <c r="AA1012" i="12" s="1"/>
  <c r="O1013" i="12"/>
  <c r="AA1013" i="12" s="1"/>
  <c r="O1014" i="12"/>
  <c r="AA1014" i="12" s="1"/>
  <c r="O1015" i="12"/>
  <c r="AA1015" i="12" s="1"/>
  <c r="O1016" i="12"/>
  <c r="AA1016" i="12" s="1"/>
  <c r="O1017" i="12"/>
  <c r="AA1017" i="12" s="1"/>
  <c r="O1018" i="12"/>
  <c r="AA1018" i="12" s="1"/>
  <c r="O1019" i="12"/>
  <c r="AA1019" i="12" s="1"/>
  <c r="O1020" i="12"/>
  <c r="AA1020" i="12" s="1"/>
  <c r="O1021" i="12"/>
  <c r="AA1021" i="12" s="1"/>
  <c r="O1022" i="12"/>
  <c r="AA1022" i="12" s="1"/>
  <c r="O1041" i="12"/>
  <c r="AA1041" i="12" s="1"/>
  <c r="O1042" i="12"/>
  <c r="AA1042" i="12" s="1"/>
  <c r="O1043" i="12"/>
  <c r="AA1043" i="12" s="1"/>
  <c r="O1044" i="12"/>
  <c r="AA1044" i="12" s="1"/>
  <c r="O1045" i="12"/>
  <c r="AA1045" i="12" s="1"/>
  <c r="O1046" i="12"/>
  <c r="AA1046" i="12" s="1"/>
  <c r="O1066" i="12"/>
  <c r="AA1066" i="12" s="1"/>
  <c r="O1067" i="12"/>
  <c r="AA1067" i="12" s="1"/>
  <c r="O1068" i="12"/>
  <c r="AA1068" i="12" s="1"/>
  <c r="O1069" i="12"/>
  <c r="AA1069" i="12" s="1"/>
  <c r="O1070" i="12"/>
  <c r="AA1070" i="12" s="1"/>
  <c r="O1071" i="12"/>
  <c r="AA1071" i="12" s="1"/>
  <c r="O1072" i="12"/>
  <c r="AA1072" i="12" s="1"/>
  <c r="O1073" i="12"/>
  <c r="AA1073" i="12" s="1"/>
  <c r="O1074" i="12"/>
  <c r="AA1074" i="12" s="1"/>
  <c r="O1086" i="12"/>
  <c r="AA1086" i="12" s="1"/>
  <c r="O1087" i="12"/>
  <c r="AA1087" i="12" s="1"/>
  <c r="O1088" i="12"/>
  <c r="AA1088" i="12" s="1"/>
  <c r="O1089" i="12"/>
  <c r="AA1089" i="12" s="1"/>
  <c r="O1090" i="12"/>
  <c r="AA1090" i="12" s="1"/>
  <c r="O1091" i="12"/>
  <c r="AA1091" i="12" s="1"/>
  <c r="O1110" i="12"/>
  <c r="AA1110" i="12" s="1"/>
  <c r="O1111" i="12"/>
  <c r="AA1111" i="12" s="1"/>
  <c r="O1112" i="12"/>
  <c r="AA1112" i="12" s="1"/>
  <c r="O1113" i="12"/>
  <c r="AA1113" i="12" s="1"/>
  <c r="O1114" i="12"/>
  <c r="AA1114" i="12" s="1"/>
  <c r="O1124" i="12"/>
  <c r="AA1124" i="12" s="1"/>
  <c r="O1125" i="12"/>
  <c r="AA1125" i="12" s="1"/>
  <c r="O1126" i="12"/>
  <c r="AA1126" i="12" s="1"/>
  <c r="O1127" i="12"/>
  <c r="AA1127" i="12" s="1"/>
  <c r="O1128" i="12"/>
  <c r="AA1128" i="12" s="1"/>
  <c r="O1129" i="12"/>
  <c r="AA1129" i="12" s="1"/>
  <c r="O1136" i="12"/>
  <c r="AA1136" i="12" s="1"/>
  <c r="O1137" i="12"/>
  <c r="AA1137" i="12" s="1"/>
  <c r="O1138" i="12"/>
  <c r="AA1138" i="12" s="1"/>
  <c r="O1139" i="12"/>
  <c r="AA1139" i="12" s="1"/>
  <c r="O1140" i="12"/>
  <c r="AA1140" i="12" s="1"/>
  <c r="O1141" i="12"/>
  <c r="AA1141" i="12" s="1"/>
  <c r="O1142" i="12"/>
  <c r="AA1142" i="12" s="1"/>
  <c r="O1152" i="12"/>
  <c r="AA1152" i="12" s="1"/>
  <c r="O1153" i="12"/>
  <c r="AA1153" i="12" s="1"/>
  <c r="O1154" i="12"/>
  <c r="AA1154" i="12" s="1"/>
  <c r="O1155" i="12"/>
  <c r="AA1155" i="12" s="1"/>
  <c r="O1156" i="12"/>
  <c r="AA1156" i="12" s="1"/>
  <c r="O1157" i="12"/>
  <c r="AA1157" i="12" s="1"/>
  <c r="O1158" i="12"/>
  <c r="AA1158" i="12" s="1"/>
  <c r="O1168" i="12"/>
  <c r="AA1168" i="12" s="1"/>
  <c r="O1169" i="12"/>
  <c r="AA1169" i="12" s="1"/>
  <c r="O1170" i="12"/>
  <c r="AA1170" i="12" s="1"/>
  <c r="O1171" i="12"/>
  <c r="AA1171" i="12" s="1"/>
  <c r="O1172" i="12"/>
  <c r="AA1172" i="12" s="1"/>
  <c r="O1173" i="12"/>
  <c r="AA1173" i="12" s="1"/>
  <c r="O1174" i="12"/>
  <c r="AA1174" i="12" s="1"/>
  <c r="O1184" i="12"/>
  <c r="AA1184" i="12" s="1"/>
  <c r="O1185" i="12"/>
  <c r="AA1185" i="12" s="1"/>
  <c r="O1186" i="12"/>
  <c r="AA1186" i="12" s="1"/>
  <c r="O1187" i="12"/>
  <c r="AA1187" i="12" s="1"/>
  <c r="O1188" i="12"/>
  <c r="AA1188" i="12" s="1"/>
  <c r="O1189" i="12"/>
  <c r="AA1189" i="12" s="1"/>
  <c r="O1190" i="12"/>
  <c r="AA1190" i="12" s="1"/>
  <c r="O1200" i="12"/>
  <c r="AA1200" i="12" s="1"/>
  <c r="O1201" i="12"/>
  <c r="AA1201" i="12" s="1"/>
  <c r="O1202" i="12"/>
  <c r="AA1202" i="12" s="1"/>
  <c r="O1203" i="12"/>
  <c r="AA1203" i="12" s="1"/>
  <c r="O1204" i="12"/>
  <c r="AA1204" i="12" s="1"/>
  <c r="O1205" i="12"/>
  <c r="AA1205" i="12" s="1"/>
  <c r="O1206" i="12"/>
  <c r="AA1206" i="12" s="1"/>
  <c r="O1216" i="12"/>
  <c r="AA1216" i="12" s="1"/>
  <c r="O1217" i="12"/>
  <c r="AA1217" i="12" s="1"/>
  <c r="O1218" i="12"/>
  <c r="AA1218" i="12" s="1"/>
  <c r="O1219" i="12"/>
  <c r="AA1219" i="12" s="1"/>
  <c r="O1220" i="12"/>
  <c r="AA1220" i="12" s="1"/>
  <c r="O1221" i="12"/>
  <c r="AA1221" i="12" s="1"/>
  <c r="O1222" i="12"/>
  <c r="AA1222" i="12" s="1"/>
  <c r="O1232" i="12"/>
  <c r="AA1232" i="12" s="1"/>
  <c r="O1233" i="12"/>
  <c r="AA1233" i="12" s="1"/>
  <c r="O1240" i="12"/>
  <c r="AA1240" i="12" s="1"/>
  <c r="O1241" i="12"/>
  <c r="AA1241" i="12" s="1"/>
  <c r="O1242" i="12"/>
  <c r="AA1242" i="12" s="1"/>
  <c r="O1243" i="12"/>
  <c r="AA1243" i="12" s="1"/>
  <c r="O1244" i="12"/>
  <c r="AA1244" i="12" s="1"/>
  <c r="O1245" i="12"/>
  <c r="AA1245" i="12" s="1"/>
  <c r="O1246" i="12"/>
  <c r="AA1246" i="12" s="1"/>
  <c r="O1256" i="12"/>
  <c r="AA1256" i="12" s="1"/>
  <c r="O1257" i="12"/>
  <c r="AA1257" i="12" s="1"/>
  <c r="O1258" i="12"/>
  <c r="AA1258" i="12" s="1"/>
  <c r="O1259" i="12"/>
  <c r="AA1259" i="12" s="1"/>
  <c r="O1260" i="12"/>
  <c r="AA1260" i="12" s="1"/>
  <c r="O1261" i="12"/>
  <c r="AA1261" i="12" s="1"/>
  <c r="O1262" i="12"/>
  <c r="AA1262" i="12" s="1"/>
  <c r="O1272" i="12"/>
  <c r="AA1272" i="12" s="1"/>
  <c r="O1273" i="12"/>
  <c r="AA1273" i="12" s="1"/>
  <c r="O1274" i="12"/>
  <c r="AA1274" i="12" s="1"/>
  <c r="O1275" i="12"/>
  <c r="AA1275" i="12" s="1"/>
  <c r="O1276" i="12"/>
  <c r="AA1276" i="12" s="1"/>
  <c r="O1277" i="12"/>
  <c r="AA1277" i="12" s="1"/>
  <c r="O1278" i="12"/>
  <c r="AA1278" i="12" s="1"/>
  <c r="O1288" i="12"/>
  <c r="AA1288" i="12" s="1"/>
  <c r="O1289" i="12"/>
  <c r="AA1289" i="12" s="1"/>
  <c r="O1290" i="12"/>
  <c r="AA1290" i="12" s="1"/>
  <c r="O1291" i="12"/>
  <c r="AA1291" i="12" s="1"/>
  <c r="O1292" i="12"/>
  <c r="AA1292" i="12" s="1"/>
  <c r="O1293" i="12"/>
  <c r="AA1293" i="12" s="1"/>
  <c r="O1294" i="12"/>
  <c r="AA1294" i="12" s="1"/>
  <c r="O1304" i="12"/>
  <c r="AA1304" i="12" s="1"/>
  <c r="O1305" i="12"/>
  <c r="AA1305" i="12" s="1"/>
  <c r="O1306" i="12"/>
  <c r="AA1306" i="12" s="1"/>
  <c r="O1307" i="12"/>
  <c r="AA1307" i="12" s="1"/>
  <c r="O1308" i="12"/>
  <c r="AA1308" i="12" s="1"/>
  <c r="O1309" i="12"/>
  <c r="AA1309" i="12" s="1"/>
  <c r="O1310" i="12"/>
  <c r="AA1310" i="12" s="1"/>
  <c r="O1320" i="12"/>
  <c r="AA1320" i="12" s="1"/>
  <c r="O1321" i="12"/>
  <c r="AA1321" i="12" s="1"/>
  <c r="O1322" i="12"/>
  <c r="AA1322" i="12" s="1"/>
  <c r="O1323" i="12"/>
  <c r="AA1323" i="12" s="1"/>
  <c r="O1324" i="12"/>
  <c r="AA1324" i="12" s="1"/>
  <c r="O1325" i="12"/>
  <c r="AA1325" i="12" s="1"/>
  <c r="O1326" i="12"/>
  <c r="AA1326" i="12" s="1"/>
  <c r="O1329" i="12"/>
  <c r="AA1329" i="12" s="1"/>
  <c r="O1330" i="12"/>
  <c r="AA1330" i="12" s="1"/>
  <c r="O1331" i="12"/>
  <c r="AA1331" i="12" s="1"/>
  <c r="O1332" i="12"/>
  <c r="AA1332" i="12" s="1"/>
  <c r="O1333" i="12"/>
  <c r="AA1333" i="12" s="1"/>
  <c r="O1334" i="12"/>
  <c r="AA1334" i="12" s="1"/>
  <c r="O1335" i="12"/>
  <c r="AA1335" i="12" s="1"/>
  <c r="O1345" i="12"/>
  <c r="AA1345" i="12" s="1"/>
  <c r="O1346" i="12"/>
  <c r="AA1346" i="12" s="1"/>
  <c r="O1347" i="12"/>
  <c r="AA1347" i="12" s="1"/>
  <c r="O1348" i="12"/>
  <c r="AA1348" i="12" s="1"/>
  <c r="O1349" i="12"/>
  <c r="AA1349" i="12" s="1"/>
  <c r="O1350" i="12"/>
  <c r="AA1350" i="12" s="1"/>
  <c r="O1351" i="12"/>
  <c r="AA1351" i="12" s="1"/>
  <c r="O1361" i="12"/>
  <c r="AA1361" i="12" s="1"/>
  <c r="O1362" i="12"/>
  <c r="AA1362" i="12" s="1"/>
  <c r="O1363" i="12"/>
  <c r="AA1363" i="12" s="1"/>
  <c r="O1364" i="12"/>
  <c r="AA1364" i="12" s="1"/>
  <c r="O1365" i="12"/>
  <c r="AA1365" i="12" s="1"/>
  <c r="O1366" i="12"/>
  <c r="AA1366" i="12" s="1"/>
  <c r="O1367" i="12"/>
  <c r="AA1367" i="12" s="1"/>
  <c r="O1377" i="12"/>
  <c r="AA1377" i="12" s="1"/>
  <c r="O1378" i="12"/>
  <c r="AA1378" i="12" s="1"/>
  <c r="O1379" i="12"/>
  <c r="AA1379" i="12" s="1"/>
  <c r="O1380" i="12"/>
  <c r="AA1380" i="12" s="1"/>
  <c r="O1381" i="12"/>
  <c r="AA1381" i="12" s="1"/>
  <c r="O1382" i="12"/>
  <c r="AA1382" i="12" s="1"/>
  <c r="O1383" i="12"/>
  <c r="AA1383" i="12" s="1"/>
  <c r="O1393" i="12"/>
  <c r="AA1393" i="12" s="1"/>
  <c r="O1394" i="12"/>
  <c r="AA1394" i="12" s="1"/>
  <c r="O1395" i="12"/>
  <c r="AA1395" i="12" s="1"/>
  <c r="O1396" i="12"/>
  <c r="AA1396" i="12" s="1"/>
  <c r="O1397" i="12"/>
  <c r="AA1397" i="12" s="1"/>
  <c r="O1398" i="12"/>
  <c r="AA1398" i="12" s="1"/>
  <c r="O1399" i="12"/>
  <c r="AA1399" i="12" s="1"/>
  <c r="O1409" i="12"/>
  <c r="AA1409" i="12" s="1"/>
  <c r="O1410" i="12"/>
  <c r="AA1410" i="12" s="1"/>
  <c r="O1411" i="12"/>
  <c r="AA1411" i="12" s="1"/>
  <c r="O1412" i="12"/>
  <c r="AA1412" i="12" s="1"/>
  <c r="O1413" i="12"/>
  <c r="AA1413" i="12" s="1"/>
  <c r="O1414" i="12"/>
  <c r="AA1414" i="12" s="1"/>
  <c r="O1415" i="12"/>
  <c r="AA1415" i="12" s="1"/>
  <c r="O1425" i="12"/>
  <c r="AA1425" i="12" s="1"/>
  <c r="O1426" i="12"/>
  <c r="AA1426" i="12" s="1"/>
  <c r="O1427" i="12"/>
  <c r="AA1427" i="12" s="1"/>
  <c r="O1428" i="12"/>
  <c r="AA1428" i="12" s="1"/>
  <c r="O1429" i="12"/>
  <c r="AA1429" i="12" s="1"/>
  <c r="O1430" i="12"/>
  <c r="AA1430" i="12" s="1"/>
  <c r="O1431" i="12"/>
  <c r="AA1431" i="12" s="1"/>
  <c r="O1441" i="12"/>
  <c r="AA1441" i="12" s="1"/>
  <c r="O1442" i="12"/>
  <c r="AA1442" i="12" s="1"/>
  <c r="O1443" i="12"/>
  <c r="AA1443" i="12" s="1"/>
  <c r="O1444" i="12"/>
  <c r="AA1444" i="12" s="1"/>
  <c r="O1445" i="12"/>
  <c r="AA1445" i="12" s="1"/>
  <c r="O1446" i="12"/>
  <c r="AA1446" i="12" s="1"/>
  <c r="O1447" i="12"/>
  <c r="AA1447" i="12" s="1"/>
  <c r="O1457" i="12"/>
  <c r="AA1457" i="12" s="1"/>
  <c r="O1458" i="12"/>
  <c r="AA1458" i="12" s="1"/>
  <c r="O1459" i="12"/>
  <c r="AA1459" i="12" s="1"/>
  <c r="O1460" i="12"/>
  <c r="AA1460" i="12" s="1"/>
  <c r="O1461" i="12"/>
  <c r="AA1461" i="12" s="1"/>
  <c r="O1462" i="12"/>
  <c r="AA1462" i="12" s="1"/>
  <c r="O1463" i="12"/>
  <c r="AA1463" i="12" s="1"/>
  <c r="O1473" i="12"/>
  <c r="AA1473" i="12" s="1"/>
  <c r="O1474" i="12"/>
  <c r="AA1474" i="12" s="1"/>
  <c r="O1475" i="12"/>
  <c r="AA1475" i="12" s="1"/>
  <c r="O1476" i="12"/>
  <c r="AA1476" i="12" s="1"/>
  <c r="O1477" i="12"/>
  <c r="AA1477" i="12" s="1"/>
  <c r="O1478" i="12"/>
  <c r="AA1478" i="12" s="1"/>
  <c r="O1479" i="12"/>
  <c r="AA1479" i="12" s="1"/>
  <c r="O1489" i="12"/>
  <c r="AA1489" i="12" s="1"/>
  <c r="O1490" i="12"/>
  <c r="AA1490" i="12" s="1"/>
  <c r="O1491" i="12"/>
  <c r="AA1491" i="12" s="1"/>
  <c r="O1492" i="12"/>
  <c r="AA1492" i="12" s="1"/>
  <c r="O1493" i="12"/>
  <c r="AA1493" i="12" s="1"/>
  <c r="O1494" i="12"/>
  <c r="AA1494" i="12" s="1"/>
  <c r="O1495" i="12"/>
  <c r="AA1495" i="12" s="1"/>
  <c r="O1505" i="12"/>
  <c r="AA1505" i="12" s="1"/>
  <c r="O1506" i="12"/>
  <c r="AA1506" i="12" s="1"/>
  <c r="O1507" i="12"/>
  <c r="AA1507" i="12" s="1"/>
  <c r="O1508" i="12"/>
  <c r="AA1508" i="12" s="1"/>
  <c r="O1509" i="12"/>
  <c r="AA1509" i="12" s="1"/>
  <c r="O1510" i="12"/>
  <c r="AA1510" i="12" s="1"/>
  <c r="O1511" i="12"/>
  <c r="AA1511" i="12" s="1"/>
  <c r="O1521" i="12"/>
  <c r="AA1521" i="12" s="1"/>
  <c r="O1522" i="12"/>
  <c r="AA1522" i="12" s="1"/>
  <c r="O1523" i="12"/>
  <c r="AA1523" i="12" s="1"/>
  <c r="O1524" i="12"/>
  <c r="AA1524" i="12" s="1"/>
  <c r="O1525" i="12"/>
  <c r="AA1525" i="12" s="1"/>
  <c r="O1526" i="12"/>
  <c r="AA1526" i="12" s="1"/>
  <c r="O1527" i="12"/>
  <c r="AA1527" i="12" s="1"/>
  <c r="R15" i="16"/>
  <c r="O15" i="12" s="1"/>
  <c r="AA15" i="12" s="1"/>
  <c r="R19" i="16"/>
  <c r="O19" i="12" s="1"/>
  <c r="AA19" i="12" s="1"/>
  <c r="R23" i="16"/>
  <c r="O23" i="12" s="1"/>
  <c r="AA23" i="12" s="1"/>
  <c r="R27" i="16"/>
  <c r="O27" i="12" s="1"/>
  <c r="AA27" i="12" s="1"/>
  <c r="R78" i="16"/>
  <c r="O78" i="12" s="1"/>
  <c r="AA78" i="12" s="1"/>
  <c r="R1384" i="16"/>
  <c r="R1448" i="16"/>
  <c r="R1512" i="16"/>
  <c r="R1328" i="16"/>
  <c r="R1263" i="16"/>
  <c r="R569" i="16"/>
  <c r="R842" i="16"/>
  <c r="R1279" i="16"/>
  <c r="R1303" i="16"/>
  <c r="R1255" i="16"/>
  <c r="R1116" i="16"/>
  <c r="R1143" i="16"/>
  <c r="R1311" i="16"/>
  <c r="R1392" i="16"/>
  <c r="R1456" i="16"/>
  <c r="R1520" i="16"/>
  <c r="R1319" i="16"/>
  <c r="R1400" i="16"/>
  <c r="R1464" i="16"/>
  <c r="R1472" i="16"/>
  <c r="R1480" i="16"/>
  <c r="R856" i="16"/>
  <c r="R1247" i="16"/>
  <c r="R1360" i="16"/>
  <c r="R1424" i="16"/>
  <c r="R1488" i="16"/>
  <c r="R1344" i="16"/>
  <c r="R1416" i="16"/>
  <c r="R1287" i="16"/>
  <c r="R1368" i="16"/>
  <c r="R1432" i="16"/>
  <c r="R1496" i="16"/>
  <c r="R1408" i="16"/>
  <c r="R1352" i="16"/>
  <c r="R1295" i="16"/>
  <c r="R1376" i="16"/>
  <c r="R1440" i="16"/>
  <c r="R1504" i="16"/>
  <c r="R579" i="16"/>
  <c r="R1159" i="16"/>
  <c r="R1223" i="16"/>
  <c r="R1336" i="16"/>
  <c r="R42" i="16"/>
  <c r="O42" i="12" s="1"/>
  <c r="AA42" i="12" s="1"/>
  <c r="R1175" i="16"/>
  <c r="R1239" i="16"/>
  <c r="R1033" i="16"/>
  <c r="R1191" i="16"/>
  <c r="R1271" i="16"/>
  <c r="R849" i="16"/>
  <c r="R942" i="16"/>
  <c r="R51" i="16"/>
  <c r="O51" i="12" s="1"/>
  <c r="AA51" i="12" s="1"/>
  <c r="R48" i="16"/>
  <c r="O48" i="12" s="1"/>
  <c r="AA48" i="12" s="1"/>
  <c r="R297" i="16"/>
  <c r="O297" i="12" s="1"/>
  <c r="AA297" i="12" s="1"/>
  <c r="R304" i="16"/>
  <c r="O304" i="12" s="1"/>
  <c r="AA304" i="12" s="1"/>
  <c r="R537" i="16"/>
  <c r="R721" i="16"/>
  <c r="R737" i="16"/>
  <c r="R835" i="16"/>
  <c r="R950" i="16"/>
  <c r="R235" i="16"/>
  <c r="O235" i="12" s="1"/>
  <c r="AA235" i="12" s="1"/>
  <c r="R263" i="16"/>
  <c r="O263" i="12" s="1"/>
  <c r="AA263" i="12" s="1"/>
  <c r="R828" i="16"/>
  <c r="R873" i="16"/>
  <c r="R910" i="16"/>
  <c r="R930" i="16"/>
  <c r="R937" i="16"/>
  <c r="R959" i="16"/>
  <c r="R975" i="16"/>
  <c r="R991" i="16"/>
  <c r="R1008" i="16"/>
  <c r="R1135" i="16"/>
  <c r="R1151" i="16"/>
  <c r="R1167" i="16"/>
  <c r="R1183" i="16"/>
  <c r="R1215" i="16"/>
  <c r="R36" i="16"/>
  <c r="O36" i="12" s="1"/>
  <c r="AA36" i="12" s="1"/>
  <c r="R253" i="16"/>
  <c r="O253" i="12" s="1"/>
  <c r="AA253" i="12" s="1"/>
  <c r="R273" i="16"/>
  <c r="O273" i="12" s="1"/>
  <c r="AA273" i="12" s="1"/>
  <c r="R290" i="16"/>
  <c r="O290" i="12" s="1"/>
  <c r="AA290" i="12" s="1"/>
  <c r="R713" i="16"/>
  <c r="R729" i="16"/>
  <c r="R745" i="16"/>
  <c r="R916" i="16"/>
  <c r="R967" i="16"/>
  <c r="R983" i="16"/>
  <c r="R999" i="16"/>
  <c r="R1026" i="16"/>
  <c r="R1065" i="16"/>
  <c r="R1123" i="16"/>
  <c r="R1130" i="16"/>
  <c r="R1199" i="16"/>
  <c r="R1231" i="16"/>
  <c r="R409" i="16"/>
  <c r="R489" i="16"/>
  <c r="R505" i="16"/>
  <c r="R521" i="16"/>
  <c r="R553" i="16"/>
  <c r="R584" i="16"/>
  <c r="R600" i="16"/>
  <c r="R616" i="16"/>
  <c r="R632" i="16"/>
  <c r="R648" i="16"/>
  <c r="R664" i="16"/>
  <c r="R680" i="16"/>
  <c r="R696" i="16"/>
  <c r="R753" i="16"/>
  <c r="R769" i="16"/>
  <c r="R785" i="16"/>
  <c r="R801" i="16"/>
  <c r="R891" i="16"/>
  <c r="R923" i="16"/>
  <c r="R1055" i="16"/>
  <c r="R1075" i="16"/>
  <c r="R1103" i="16"/>
  <c r="R93" i="16"/>
  <c r="O93" i="12" s="1"/>
  <c r="AA93" i="12" s="1"/>
  <c r="R1207" i="16"/>
  <c r="R1047" i="16"/>
  <c r="R1085" i="16"/>
  <c r="R1092" i="16"/>
  <c r="R1109" i="16"/>
  <c r="R864" i="16"/>
  <c r="R882" i="16"/>
  <c r="R900" i="16"/>
  <c r="R761" i="16"/>
  <c r="R777" i="16"/>
  <c r="R793" i="16"/>
  <c r="R321" i="16"/>
  <c r="O321" i="12" s="1"/>
  <c r="AA321" i="12" s="1"/>
  <c r="R481" i="16"/>
  <c r="R497" i="16"/>
  <c r="R513" i="16"/>
  <c r="R159" i="16"/>
  <c r="O159" i="12" s="1"/>
  <c r="AA159" i="12" s="1"/>
  <c r="T159" i="16"/>
  <c r="R228" i="16"/>
  <c r="O228" i="12" s="1"/>
  <c r="AA228" i="12" s="1"/>
  <c r="R337" i="16"/>
  <c r="O337" i="12" s="1"/>
  <c r="AA337" i="12" s="1"/>
  <c r="R385" i="16"/>
  <c r="O385" i="12" s="1"/>
  <c r="AA385" i="12" s="1"/>
  <c r="R401" i="16"/>
  <c r="O401" i="12" s="1"/>
  <c r="AA401" i="12" s="1"/>
  <c r="R417" i="16"/>
  <c r="R433" i="16"/>
  <c r="R449" i="16"/>
  <c r="R465" i="16"/>
  <c r="R529" i="16"/>
  <c r="R592" i="16"/>
  <c r="R608" i="16"/>
  <c r="R624" i="16"/>
  <c r="R640" i="16"/>
  <c r="R656" i="16"/>
  <c r="R672" i="16"/>
  <c r="R688" i="16"/>
  <c r="R704" i="16"/>
  <c r="R61" i="16"/>
  <c r="O61" i="12" s="1"/>
  <c r="AA61" i="12" s="1"/>
  <c r="R353" i="16"/>
  <c r="O353" i="12" s="1"/>
  <c r="AA353" i="12" s="1"/>
  <c r="R369" i="16"/>
  <c r="O369" i="12" s="1"/>
  <c r="AA369" i="12" s="1"/>
  <c r="R425" i="16"/>
  <c r="R441" i="16"/>
  <c r="R457" i="16"/>
  <c r="R561" i="16"/>
  <c r="T125" i="16"/>
  <c r="R125" i="16"/>
  <c r="O125" i="12" s="1"/>
  <c r="AA125" i="12" s="1"/>
  <c r="T142" i="16"/>
  <c r="R142" i="16"/>
  <c r="O142" i="12" s="1"/>
  <c r="AA142" i="12" s="1"/>
  <c r="T146" i="16"/>
  <c r="R146" i="16"/>
  <c r="O146" i="12" s="1"/>
  <c r="AA146" i="12" s="1"/>
  <c r="T150" i="16"/>
  <c r="R150" i="16"/>
  <c r="O150" i="12" s="1"/>
  <c r="AA150" i="12" s="1"/>
  <c r="T155" i="16"/>
  <c r="R155" i="16"/>
  <c r="O155" i="12" s="1"/>
  <c r="AA155" i="12" s="1"/>
  <c r="T160" i="16"/>
  <c r="R160" i="16"/>
  <c r="O160" i="12" s="1"/>
  <c r="AA160" i="12" s="1"/>
  <c r="T161" i="16"/>
  <c r="R161" i="16"/>
  <c r="O161" i="12" s="1"/>
  <c r="AA161" i="12" s="1"/>
  <c r="T162" i="16"/>
  <c r="R162" i="16"/>
  <c r="O162" i="12" s="1"/>
  <c r="AA162" i="12" s="1"/>
  <c r="T163" i="16"/>
  <c r="R163" i="16"/>
  <c r="O163" i="12" s="1"/>
  <c r="AA163" i="12" s="1"/>
  <c r="T164" i="16"/>
  <c r="R164" i="16"/>
  <c r="O164" i="12" s="1"/>
  <c r="AA164" i="12" s="1"/>
  <c r="T165" i="16"/>
  <c r="R165" i="16"/>
  <c r="O165" i="12" s="1"/>
  <c r="AA165" i="12" s="1"/>
  <c r="R168" i="16"/>
  <c r="O168" i="12" s="1"/>
  <c r="AA168" i="12" s="1"/>
  <c r="T171" i="16"/>
  <c r="R171" i="16"/>
  <c r="O171" i="12" s="1"/>
  <c r="AA171" i="12" s="1"/>
  <c r="R173" i="16"/>
  <c r="O173" i="12" s="1"/>
  <c r="AA173" i="12" s="1"/>
  <c r="R175" i="16"/>
  <c r="O175" i="12" s="1"/>
  <c r="AA175" i="12" s="1"/>
  <c r="R177" i="16"/>
  <c r="O177" i="12" s="1"/>
  <c r="AA177" i="12" s="1"/>
  <c r="R179" i="16"/>
  <c r="O179" i="12" s="1"/>
  <c r="AA179" i="12" s="1"/>
  <c r="R196" i="16"/>
  <c r="O196" i="12" s="1"/>
  <c r="AA196" i="12" s="1"/>
  <c r="R198" i="16"/>
  <c r="O198" i="12" s="1"/>
  <c r="AA198" i="12" s="1"/>
  <c r="R200" i="16"/>
  <c r="O200" i="12" s="1"/>
  <c r="AA200" i="12" s="1"/>
  <c r="R202" i="16"/>
  <c r="O202" i="12" s="1"/>
  <c r="AA202" i="12" s="1"/>
  <c r="R204" i="16"/>
  <c r="O204" i="12" s="1"/>
  <c r="AA204" i="12" s="1"/>
  <c r="R206" i="16"/>
  <c r="O206" i="12" s="1"/>
  <c r="AA206" i="12" s="1"/>
  <c r="R313" i="16"/>
  <c r="O313" i="12" s="1"/>
  <c r="AA313" i="12" s="1"/>
  <c r="R329" i="16"/>
  <c r="O329" i="12" s="1"/>
  <c r="AA329" i="12" s="1"/>
  <c r="R345" i="16"/>
  <c r="O345" i="12" s="1"/>
  <c r="AA345" i="12" s="1"/>
  <c r="R361" i="16"/>
  <c r="O361" i="12" s="1"/>
  <c r="AA361" i="12" s="1"/>
  <c r="R377" i="16"/>
  <c r="O377" i="12" s="1"/>
  <c r="AA377" i="12" s="1"/>
  <c r="R393" i="16"/>
  <c r="O393" i="12" s="1"/>
  <c r="AA393" i="12" s="1"/>
  <c r="R473" i="16"/>
  <c r="R124" i="16"/>
  <c r="O124" i="12" s="1"/>
  <c r="AA124" i="12" s="1"/>
  <c r="R141" i="16"/>
  <c r="O141" i="12" s="1"/>
  <c r="AA141" i="12" s="1"/>
  <c r="T144" i="16"/>
  <c r="R144" i="16"/>
  <c r="O144" i="12" s="1"/>
  <c r="AA144" i="12" s="1"/>
  <c r="T148" i="16"/>
  <c r="R148" i="16"/>
  <c r="O148" i="12" s="1"/>
  <c r="AA148" i="12" s="1"/>
  <c r="T157" i="16"/>
  <c r="R157" i="16"/>
  <c r="O157" i="12" s="1"/>
  <c r="AA157" i="12" s="1"/>
  <c r="T169" i="16"/>
  <c r="R169" i="16"/>
  <c r="O169" i="12" s="1"/>
  <c r="AA169" i="12" s="1"/>
  <c r="R810" i="16"/>
  <c r="R545" i="16"/>
  <c r="R1040" i="16"/>
  <c r="R208" i="16"/>
  <c r="O208" i="12" s="1"/>
  <c r="AA208" i="12" s="1"/>
  <c r="T112" i="16"/>
  <c r="T85" i="16"/>
  <c r="T182" i="16"/>
  <c r="T184" i="16"/>
  <c r="R186" i="16"/>
  <c r="O186" i="12" s="1"/>
  <c r="AA186" i="12" s="1"/>
  <c r="T186" i="16"/>
  <c r="R188" i="16"/>
  <c r="O188" i="12" s="1"/>
  <c r="AA188" i="12" s="1"/>
  <c r="T188" i="16"/>
  <c r="T190" i="16"/>
  <c r="T193" i="16"/>
  <c r="T183" i="16"/>
  <c r="T185" i="16"/>
  <c r="T187" i="16"/>
  <c r="T189" i="16"/>
  <c r="T194" i="16"/>
  <c r="T84" i="16"/>
  <c r="T87" i="16"/>
  <c r="T89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13" i="16"/>
  <c r="T114" i="16"/>
  <c r="T124" i="16"/>
  <c r="T141" i="16"/>
  <c r="T143" i="16"/>
  <c r="T145" i="16"/>
  <c r="T147" i="16"/>
  <c r="T149" i="16"/>
  <c r="T151" i="16"/>
  <c r="T154" i="16"/>
  <c r="T156" i="16"/>
  <c r="T158" i="16"/>
  <c r="T166" i="16"/>
  <c r="T168" i="16"/>
  <c r="T170" i="16"/>
  <c r="T172" i="16"/>
  <c r="T174" i="16"/>
  <c r="T176" i="16"/>
  <c r="T178" i="16"/>
  <c r="T180" i="16"/>
  <c r="T197" i="16"/>
  <c r="T199" i="16"/>
  <c r="T201" i="16"/>
  <c r="T203" i="16"/>
  <c r="T205" i="16"/>
  <c r="T207" i="16"/>
  <c r="AE1198" i="12" l="1"/>
  <c r="AC1198" i="12"/>
  <c r="AE1527" i="12"/>
  <c r="AC1527" i="12"/>
  <c r="AE1489" i="12"/>
  <c r="AC1489" i="12"/>
  <c r="AE1446" i="12"/>
  <c r="AC1446" i="12"/>
  <c r="AE1412" i="12"/>
  <c r="AC1412" i="12"/>
  <c r="AE1378" i="12"/>
  <c r="AC1378" i="12"/>
  <c r="AE1335" i="12"/>
  <c r="AC1335" i="12"/>
  <c r="AE1308" i="12"/>
  <c r="AC1308" i="12"/>
  <c r="AE1274" i="12"/>
  <c r="AC1274" i="12"/>
  <c r="AE1221" i="12"/>
  <c r="AC1221" i="12"/>
  <c r="AE1187" i="12"/>
  <c r="AC1187" i="12"/>
  <c r="AE1153" i="12"/>
  <c r="AC1153" i="12"/>
  <c r="AE1113" i="12"/>
  <c r="AC1113" i="12"/>
  <c r="AE1068" i="12"/>
  <c r="AC1068" i="12"/>
  <c r="AE1011" i="12"/>
  <c r="AC1011" i="12"/>
  <c r="AE984" i="12"/>
  <c r="AC984" i="12"/>
  <c r="AE935" i="12"/>
  <c r="AC935" i="12"/>
  <c r="AE902" i="12"/>
  <c r="AC902" i="12"/>
  <c r="AE868" i="12"/>
  <c r="AC868" i="12"/>
  <c r="AE800" i="12"/>
  <c r="AC800" i="12"/>
  <c r="AE783" i="12"/>
  <c r="AC783" i="12"/>
  <c r="AE762" i="12"/>
  <c r="AC762" i="12"/>
  <c r="AE736" i="12"/>
  <c r="AC736" i="12"/>
  <c r="AE732" i="12"/>
  <c r="AC732" i="12"/>
  <c r="AE719" i="12"/>
  <c r="AC719" i="12"/>
  <c r="AE705" i="12"/>
  <c r="AC705" i="12"/>
  <c r="AE679" i="12"/>
  <c r="AC679" i="12"/>
  <c r="AE675" i="12"/>
  <c r="AC675" i="12"/>
  <c r="AE662" i="12"/>
  <c r="AC662" i="12"/>
  <c r="AE658" i="12"/>
  <c r="AC658" i="12"/>
  <c r="AE645" i="12"/>
  <c r="AC645" i="12"/>
  <c r="AE641" i="12"/>
  <c r="AC641" i="12"/>
  <c r="AE628" i="12"/>
  <c r="AC628" i="12"/>
  <c r="AE611" i="12"/>
  <c r="AC611" i="12"/>
  <c r="AE598" i="12"/>
  <c r="AC598" i="12"/>
  <c r="AE576" i="12"/>
  <c r="AC576" i="12"/>
  <c r="AE559" i="12"/>
  <c r="AC559" i="12"/>
  <c r="AE555" i="12"/>
  <c r="AC555" i="12"/>
  <c r="AE542" i="12"/>
  <c r="AC542" i="12"/>
  <c r="AE538" i="12"/>
  <c r="AC538" i="12"/>
  <c r="AE525" i="12"/>
  <c r="AC525" i="12"/>
  <c r="AE512" i="12"/>
  <c r="AC512" i="12"/>
  <c r="AE508" i="12"/>
  <c r="AC508" i="12"/>
  <c r="AE495" i="12"/>
  <c r="AC495" i="12"/>
  <c r="AE491" i="12"/>
  <c r="AC491" i="12"/>
  <c r="AE478" i="12"/>
  <c r="AC478" i="12"/>
  <c r="AE474" i="12"/>
  <c r="AC474" i="12"/>
  <c r="AE453" i="12"/>
  <c r="AC453" i="12"/>
  <c r="AE432" i="12"/>
  <c r="AC432" i="12"/>
  <c r="AE428" i="12"/>
  <c r="AC428" i="12"/>
  <c r="AE415" i="12"/>
  <c r="AC415" i="12"/>
  <c r="AE411" i="12"/>
  <c r="AC411" i="12"/>
  <c r="AE398" i="12"/>
  <c r="AC398" i="12"/>
  <c r="AE394" i="12"/>
  <c r="AC394" i="12"/>
  <c r="AE381" i="12"/>
  <c r="AC381" i="12"/>
  <c r="AE368" i="12"/>
  <c r="AC368" i="12"/>
  <c r="AE364" i="12"/>
  <c r="AC364" i="12"/>
  <c r="AE351" i="12"/>
  <c r="AC351" i="12"/>
  <c r="AE334" i="12"/>
  <c r="AC334" i="12"/>
  <c r="AE330" i="12"/>
  <c r="AC330" i="12"/>
  <c r="AE317" i="12"/>
  <c r="AC317" i="12"/>
  <c r="AE295" i="12"/>
  <c r="AC295" i="12"/>
  <c r="AE269" i="12"/>
  <c r="AC269" i="12"/>
  <c r="AE265" i="12"/>
  <c r="AC265" i="12"/>
  <c r="AE239" i="12"/>
  <c r="AC239" i="12"/>
  <c r="AE207" i="12"/>
  <c r="AC207" i="12"/>
  <c r="AE199" i="12"/>
  <c r="AC199" i="12"/>
  <c r="AE182" i="12"/>
  <c r="AC182" i="12"/>
  <c r="AE174" i="12"/>
  <c r="AC174" i="12"/>
  <c r="AE151" i="12"/>
  <c r="AC151" i="12"/>
  <c r="AE66" i="12"/>
  <c r="AC66" i="12"/>
  <c r="AE62" i="12"/>
  <c r="AC62" i="12"/>
  <c r="AE50" i="12"/>
  <c r="AC50" i="12"/>
  <c r="AE137" i="12"/>
  <c r="AC137" i="12"/>
  <c r="AE128" i="12"/>
  <c r="AC128" i="12"/>
  <c r="AE117" i="12"/>
  <c r="AC117" i="12"/>
  <c r="AE109" i="12"/>
  <c r="AC109" i="12"/>
  <c r="AE100" i="12"/>
  <c r="AC100" i="12"/>
  <c r="AE91" i="12"/>
  <c r="AC91" i="12"/>
  <c r="AE565" i="12"/>
  <c r="AC565" i="12"/>
  <c r="AE552" i="12"/>
  <c r="AC552" i="12"/>
  <c r="AE535" i="12"/>
  <c r="AC535" i="12"/>
  <c r="AE531" i="12"/>
  <c r="AC531" i="12"/>
  <c r="AE514" i="12"/>
  <c r="AC514" i="12"/>
  <c r="AE501" i="12"/>
  <c r="AC501" i="12"/>
  <c r="AE488" i="12"/>
  <c r="AC488" i="12"/>
  <c r="AE471" i="12"/>
  <c r="AC471" i="12"/>
  <c r="AE467" i="12"/>
  <c r="AC467" i="12"/>
  <c r="AE461" i="12"/>
  <c r="AC461" i="12"/>
  <c r="AE448" i="12"/>
  <c r="AC448" i="12"/>
  <c r="AE444" i="12"/>
  <c r="AC444" i="12"/>
  <c r="AE438" i="12"/>
  <c r="AC438" i="12"/>
  <c r="AE434" i="12"/>
  <c r="AC434" i="12"/>
  <c r="AE421" i="12"/>
  <c r="AC421" i="12"/>
  <c r="AE408" i="12"/>
  <c r="AC408" i="12"/>
  <c r="AE404" i="12"/>
  <c r="AC404" i="12"/>
  <c r="AE391" i="12"/>
  <c r="AC391" i="12"/>
  <c r="AE387" i="12"/>
  <c r="AC387" i="12"/>
  <c r="AE374" i="12"/>
  <c r="AC374" i="12"/>
  <c r="AE370" i="12"/>
  <c r="AC370" i="12"/>
  <c r="AE357" i="12"/>
  <c r="AC357" i="12"/>
  <c r="AE344" i="12"/>
  <c r="AC344" i="12"/>
  <c r="AE340" i="12"/>
  <c r="AC340" i="12"/>
  <c r="AE327" i="12"/>
  <c r="AC327" i="12"/>
  <c r="AE323" i="12"/>
  <c r="AC323" i="12"/>
  <c r="AE308" i="12"/>
  <c r="AC308" i="12"/>
  <c r="AE289" i="12"/>
  <c r="AC289" i="12"/>
  <c r="AE285" i="12"/>
  <c r="AC285" i="12"/>
  <c r="AE279" i="12"/>
  <c r="AC279" i="12"/>
  <c r="AE275" i="12"/>
  <c r="AC275" i="12"/>
  <c r="AE260" i="12"/>
  <c r="AC260" i="12"/>
  <c r="AE256" i="12"/>
  <c r="AC256" i="12"/>
  <c r="AE234" i="12"/>
  <c r="AC234" i="12"/>
  <c r="AE230" i="12"/>
  <c r="AC230" i="12"/>
  <c r="AE53" i="12"/>
  <c r="AC53" i="12"/>
  <c r="AE45" i="12"/>
  <c r="AC45" i="12"/>
  <c r="AE25" i="12"/>
  <c r="AC25" i="12"/>
  <c r="AE28" i="12"/>
  <c r="AC28" i="12"/>
  <c r="AE20" i="12"/>
  <c r="AC20" i="12"/>
  <c r="AE10" i="12"/>
  <c r="AC10" i="12"/>
  <c r="AE131" i="12"/>
  <c r="AC131" i="12"/>
  <c r="AE120" i="12"/>
  <c r="AC120" i="12"/>
  <c r="AE112" i="12"/>
  <c r="AC112" i="12"/>
  <c r="AE103" i="12"/>
  <c r="AC103" i="12"/>
  <c r="AE95" i="12"/>
  <c r="AC95" i="12"/>
  <c r="AE88" i="12"/>
  <c r="AC88" i="12"/>
  <c r="AE81" i="12"/>
  <c r="AC81" i="12"/>
  <c r="AE70" i="12"/>
  <c r="AC70" i="12"/>
  <c r="AE1518" i="12"/>
  <c r="AC1518" i="12"/>
  <c r="AE1514" i="12"/>
  <c r="AC1514" i="12"/>
  <c r="AE1501" i="12"/>
  <c r="AC1501" i="12"/>
  <c r="AE1497" i="12"/>
  <c r="AC1497" i="12"/>
  <c r="AE1484" i="12"/>
  <c r="AC1484" i="12"/>
  <c r="AE1471" i="12"/>
  <c r="AC1471" i="12"/>
  <c r="AE1467" i="12"/>
  <c r="AC1467" i="12"/>
  <c r="AE1454" i="12"/>
  <c r="AC1454" i="12"/>
  <c r="AE1450" i="12"/>
  <c r="AC1450" i="12"/>
  <c r="AE1437" i="12"/>
  <c r="AC1437" i="12"/>
  <c r="AE1433" i="12"/>
  <c r="AC1433" i="12"/>
  <c r="AE1420" i="12"/>
  <c r="AC1420" i="12"/>
  <c r="AE1407" i="12"/>
  <c r="AC1407" i="12"/>
  <c r="AE1403" i="12"/>
  <c r="AC1403" i="12"/>
  <c r="AE1390" i="12"/>
  <c r="AC1390" i="12"/>
  <c r="AE1386" i="12"/>
  <c r="AC1386" i="12"/>
  <c r="AE1373" i="12"/>
  <c r="AC1373" i="12"/>
  <c r="AE1369" i="12"/>
  <c r="AC1369" i="12"/>
  <c r="AE1356" i="12"/>
  <c r="AC1356" i="12"/>
  <c r="AE1343" i="12"/>
  <c r="AC1343" i="12"/>
  <c r="AE1339" i="12"/>
  <c r="AC1339" i="12"/>
  <c r="AE1317" i="12"/>
  <c r="AC1317" i="12"/>
  <c r="AE1313" i="12"/>
  <c r="AC1313" i="12"/>
  <c r="AE1300" i="12"/>
  <c r="AC1300" i="12"/>
  <c r="AE1296" i="12"/>
  <c r="AC1296" i="12"/>
  <c r="AE1283" i="12"/>
  <c r="AC1283" i="12"/>
  <c r="AE1270" i="12"/>
  <c r="AC1270" i="12"/>
  <c r="AE1266" i="12"/>
  <c r="AC1266" i="12"/>
  <c r="AE1253" i="12"/>
  <c r="AC1253" i="12"/>
  <c r="AE1249" i="12"/>
  <c r="AC1249" i="12"/>
  <c r="AE1236" i="12"/>
  <c r="AC1236" i="12"/>
  <c r="AE1228" i="12"/>
  <c r="AC1228" i="12"/>
  <c r="AE1224" i="12"/>
  <c r="AC1224" i="12"/>
  <c r="AE1211" i="12"/>
  <c r="AC1211" i="12"/>
  <c r="AE1194" i="12"/>
  <c r="AC1194" i="12"/>
  <c r="AE430" i="12"/>
  <c r="AC430" i="12"/>
  <c r="AE1523" i="12"/>
  <c r="AC1523" i="12"/>
  <c r="AE1493" i="12"/>
  <c r="AC1493" i="12"/>
  <c r="AE1459" i="12"/>
  <c r="AC1459" i="12"/>
  <c r="AE1429" i="12"/>
  <c r="AC1429" i="12"/>
  <c r="AE1395" i="12"/>
  <c r="AC1395" i="12"/>
  <c r="AE1348" i="12"/>
  <c r="AC1348" i="12"/>
  <c r="AE1321" i="12"/>
  <c r="AC1321" i="12"/>
  <c r="AE1278" i="12"/>
  <c r="AC1278" i="12"/>
  <c r="AE1244" i="12"/>
  <c r="AC1244" i="12"/>
  <c r="AE1204" i="12"/>
  <c r="AC1204" i="12"/>
  <c r="AE1170" i="12"/>
  <c r="AC1170" i="12"/>
  <c r="AE1136" i="12"/>
  <c r="AC1136" i="12"/>
  <c r="AE1087" i="12"/>
  <c r="AC1087" i="12"/>
  <c r="AE1041" i="12"/>
  <c r="AC1041" i="12"/>
  <c r="AE1005" i="12"/>
  <c r="AC1005" i="12"/>
  <c r="AE971" i="12"/>
  <c r="AC971" i="12"/>
  <c r="AE931" i="12"/>
  <c r="AC931" i="12"/>
  <c r="AE889" i="12"/>
  <c r="AC889" i="12"/>
  <c r="AE855" i="12"/>
  <c r="AC855" i="12"/>
  <c r="AE796" i="12"/>
  <c r="AC796" i="12"/>
  <c r="AE749" i="12"/>
  <c r="AC749" i="12"/>
  <c r="AE692" i="12"/>
  <c r="AC692" i="12"/>
  <c r="AE572" i="12"/>
  <c r="AC572" i="12"/>
  <c r="AE291" i="12"/>
  <c r="AC291" i="12"/>
  <c r="AE548" i="12"/>
  <c r="AC548" i="12"/>
  <c r="AE133" i="12"/>
  <c r="AC133" i="12"/>
  <c r="AE105" i="12"/>
  <c r="AC105" i="12"/>
  <c r="AE1519" i="12"/>
  <c r="AC1519" i="12"/>
  <c r="AE1502" i="12"/>
  <c r="AC1502" i="12"/>
  <c r="AE1481" i="12"/>
  <c r="AC1481" i="12"/>
  <c r="AE1451" i="12"/>
  <c r="AC1451" i="12"/>
  <c r="AE1421" i="12"/>
  <c r="AC1421" i="12"/>
  <c r="AE1391" i="12"/>
  <c r="AC1391" i="12"/>
  <c r="AE1357" i="12"/>
  <c r="AC1357" i="12"/>
  <c r="AE1340" i="12"/>
  <c r="AC1340" i="12"/>
  <c r="AE1301" i="12"/>
  <c r="AC1301" i="12"/>
  <c r="AE1280" i="12"/>
  <c r="AC1280" i="12"/>
  <c r="AE1250" i="12"/>
  <c r="AC1250" i="12"/>
  <c r="AE1225" i="12"/>
  <c r="AC1225" i="12"/>
  <c r="AE1195" i="12"/>
  <c r="AC1195" i="12"/>
  <c r="AE1165" i="12"/>
  <c r="AC1165" i="12"/>
  <c r="AE1144" i="12"/>
  <c r="AC1144" i="12"/>
  <c r="AE1108" i="12"/>
  <c r="AC1108" i="12"/>
  <c r="AE1094" i="12"/>
  <c r="AC1094" i="12"/>
  <c r="AE1063" i="12"/>
  <c r="AC1063" i="12"/>
  <c r="AE1049" i="12"/>
  <c r="AC1049" i="12"/>
  <c r="AE994" i="12"/>
  <c r="AC994" i="12"/>
  <c r="AE964" i="12"/>
  <c r="AC964" i="12"/>
  <c r="AE939" i="12"/>
  <c r="AC939" i="12"/>
  <c r="AE917" i="12"/>
  <c r="AC917" i="12"/>
  <c r="AE879" i="12"/>
  <c r="AC879" i="12"/>
  <c r="AE857" i="12"/>
  <c r="AC857" i="12"/>
  <c r="AE803" i="12"/>
  <c r="AC803" i="12"/>
  <c r="AE773" i="12"/>
  <c r="AC773" i="12"/>
  <c r="AE743" i="12"/>
  <c r="AC743" i="12"/>
  <c r="AE722" i="12"/>
  <c r="AC722" i="12"/>
  <c r="AE670" i="12"/>
  <c r="AC670" i="12"/>
  <c r="AE649" i="12"/>
  <c r="AC649" i="12"/>
  <c r="AE619" i="12"/>
  <c r="AC619" i="12"/>
  <c r="AE589" i="12"/>
  <c r="AC589" i="12"/>
  <c r="AE57" i="12"/>
  <c r="AC57" i="12"/>
  <c r="AE1525" i="12"/>
  <c r="AC1525" i="12"/>
  <c r="AE1495" i="12"/>
  <c r="AC1495" i="12"/>
  <c r="AE1461" i="12"/>
  <c r="AC1461" i="12"/>
  <c r="AE1431" i="12"/>
  <c r="AC1431" i="12"/>
  <c r="AE1410" i="12"/>
  <c r="AC1410" i="12"/>
  <c r="AE1380" i="12"/>
  <c r="AC1380" i="12"/>
  <c r="AE1350" i="12"/>
  <c r="AC1350" i="12"/>
  <c r="AE1329" i="12"/>
  <c r="AC1329" i="12"/>
  <c r="AE1306" i="12"/>
  <c r="AC1306" i="12"/>
  <c r="AE1276" i="12"/>
  <c r="AC1276" i="12"/>
  <c r="AE1259" i="12"/>
  <c r="AC1259" i="12"/>
  <c r="AE1232" i="12"/>
  <c r="AC1232" i="12"/>
  <c r="AE1202" i="12"/>
  <c r="AC1202" i="12"/>
  <c r="AE1172" i="12"/>
  <c r="AC1172" i="12"/>
  <c r="AE1142" i="12"/>
  <c r="AC1142" i="12"/>
  <c r="AE1124" i="12"/>
  <c r="AC1124" i="12"/>
  <c r="AE1074" i="12"/>
  <c r="AC1074" i="12"/>
  <c r="AE1043" i="12"/>
  <c r="AC1043" i="12"/>
  <c r="AE1013" i="12"/>
  <c r="AC1013" i="12"/>
  <c r="AE986" i="12"/>
  <c r="AC986" i="12"/>
  <c r="AE947" i="12"/>
  <c r="AC947" i="12"/>
  <c r="AE914" i="12"/>
  <c r="AC914" i="12"/>
  <c r="AE901" i="12"/>
  <c r="AC901" i="12"/>
  <c r="AE870" i="12"/>
  <c r="AC870" i="12"/>
  <c r="AE841" i="12"/>
  <c r="AC841" i="12"/>
  <c r="AE794" i="12"/>
  <c r="AC794" i="12"/>
  <c r="AE768" i="12"/>
  <c r="AC768" i="12"/>
  <c r="AE747" i="12"/>
  <c r="AC747" i="12"/>
  <c r="AE717" i="12"/>
  <c r="AC717" i="12"/>
  <c r="AE694" i="12"/>
  <c r="AC694" i="12"/>
  <c r="AE673" i="12"/>
  <c r="AC673" i="12"/>
  <c r="AE643" i="12"/>
  <c r="AC643" i="12"/>
  <c r="AE613" i="12"/>
  <c r="AC613" i="12"/>
  <c r="AE581" i="12"/>
  <c r="AC581" i="12"/>
  <c r="AE544" i="12"/>
  <c r="AC544" i="12"/>
  <c r="AE506" i="12"/>
  <c r="AC506" i="12"/>
  <c r="AE426" i="12"/>
  <c r="AC426" i="12"/>
  <c r="AE69" i="12"/>
  <c r="AC69" i="12"/>
  <c r="AE1506" i="12"/>
  <c r="AC1506" i="12"/>
  <c r="AE1476" i="12"/>
  <c r="AC1476" i="12"/>
  <c r="AE1442" i="12"/>
  <c r="AC1442" i="12"/>
  <c r="AE1399" i="12"/>
  <c r="AC1399" i="12"/>
  <c r="AE1365" i="12"/>
  <c r="AC1365" i="12"/>
  <c r="AE1331" i="12"/>
  <c r="AC1331" i="12"/>
  <c r="AE1304" i="12"/>
  <c r="AC1304" i="12"/>
  <c r="AE1257" i="12"/>
  <c r="AC1257" i="12"/>
  <c r="AE1217" i="12"/>
  <c r="AC1217" i="12"/>
  <c r="AE1174" i="12"/>
  <c r="AC1174" i="12"/>
  <c r="AE1140" i="12"/>
  <c r="AC1140" i="12"/>
  <c r="AE1091" i="12"/>
  <c r="AC1091" i="12"/>
  <c r="AE1045" i="12"/>
  <c r="AC1045" i="12"/>
  <c r="AE1015" i="12"/>
  <c r="AC1015" i="12"/>
  <c r="AE988" i="12"/>
  <c r="AC988" i="12"/>
  <c r="AE945" i="12"/>
  <c r="AC945" i="12"/>
  <c r="AE906" i="12"/>
  <c r="AC906" i="12"/>
  <c r="AE872" i="12"/>
  <c r="AC872" i="12"/>
  <c r="AE839" i="12"/>
  <c r="AC839" i="12"/>
  <c r="AE766" i="12"/>
  <c r="AC766" i="12"/>
  <c r="AE709" i="12"/>
  <c r="AC709" i="12"/>
  <c r="AE594" i="12"/>
  <c r="AC594" i="12"/>
  <c r="AE303" i="12"/>
  <c r="AC303" i="12"/>
  <c r="AE518" i="12"/>
  <c r="AC518" i="12"/>
  <c r="AE114" i="12"/>
  <c r="AC114" i="12"/>
  <c r="AE84" i="12"/>
  <c r="AC84" i="12"/>
  <c r="AE1515" i="12"/>
  <c r="AC1515" i="12"/>
  <c r="AE1485" i="12"/>
  <c r="AC1485" i="12"/>
  <c r="AE1455" i="12"/>
  <c r="AC1455" i="12"/>
  <c r="AE1434" i="12"/>
  <c r="AC1434" i="12"/>
  <c r="AE1404" i="12"/>
  <c r="AC1404" i="12"/>
  <c r="AE1374" i="12"/>
  <c r="AC1374" i="12"/>
  <c r="AE1353" i="12"/>
  <c r="AC1353" i="12"/>
  <c r="AE1314" i="12"/>
  <c r="AC1314" i="12"/>
  <c r="AE1284" i="12"/>
  <c r="AC1284" i="12"/>
  <c r="AE1254" i="12"/>
  <c r="AC1254" i="12"/>
  <c r="AE1237" i="12"/>
  <c r="AC1237" i="12"/>
  <c r="AE1212" i="12"/>
  <c r="AC1212" i="12"/>
  <c r="AE1182" i="12"/>
  <c r="AC1182" i="12"/>
  <c r="AE1148" i="12"/>
  <c r="AC1148" i="12"/>
  <c r="AE1104" i="12"/>
  <c r="AC1104" i="12"/>
  <c r="AE1082" i="12"/>
  <c r="AC1082" i="12"/>
  <c r="AE1059" i="12"/>
  <c r="AC1059" i="12"/>
  <c r="AE1037" i="12"/>
  <c r="AC1037" i="12"/>
  <c r="AE981" i="12"/>
  <c r="AC981" i="12"/>
  <c r="AE960" i="12"/>
  <c r="AC960" i="12"/>
  <c r="AE927" i="12"/>
  <c r="AC927" i="12"/>
  <c r="AE861" i="12"/>
  <c r="AC861" i="12"/>
  <c r="AE807" i="12"/>
  <c r="AC807" i="12"/>
  <c r="AE786" i="12"/>
  <c r="AC786" i="12"/>
  <c r="AE756" i="12"/>
  <c r="AC756" i="12"/>
  <c r="AE726" i="12"/>
  <c r="AC726" i="12"/>
  <c r="AE687" i="12"/>
  <c r="AC687" i="12"/>
  <c r="AE666" i="12"/>
  <c r="AC666" i="12"/>
  <c r="AE636" i="12"/>
  <c r="AC636" i="12"/>
  <c r="AE606" i="12"/>
  <c r="AC606" i="12"/>
  <c r="AE585" i="12"/>
  <c r="AC585" i="12"/>
  <c r="AE1508" i="12"/>
  <c r="AC1508" i="12"/>
  <c r="AE1478" i="12"/>
  <c r="AC1478" i="12"/>
  <c r="AE1457" i="12"/>
  <c r="AC1457" i="12"/>
  <c r="AE1427" i="12"/>
  <c r="AC1427" i="12"/>
  <c r="AE1397" i="12"/>
  <c r="AC1397" i="12"/>
  <c r="AE1367" i="12"/>
  <c r="AC1367" i="12"/>
  <c r="AE1346" i="12"/>
  <c r="AC1346" i="12"/>
  <c r="AE1323" i="12"/>
  <c r="AC1323" i="12"/>
  <c r="AE1293" i="12"/>
  <c r="AC1293" i="12"/>
  <c r="AE1272" i="12"/>
  <c r="AC1272" i="12"/>
  <c r="AE1242" i="12"/>
  <c r="AC1242" i="12"/>
  <c r="AE1206" i="12"/>
  <c r="AC1206" i="12"/>
  <c r="AE1185" i="12"/>
  <c r="AC1185" i="12"/>
  <c r="AE1155" i="12"/>
  <c r="AC1155" i="12"/>
  <c r="AE1128" i="12"/>
  <c r="AC1128" i="12"/>
  <c r="AE1089" i="12"/>
  <c r="AC1089" i="12"/>
  <c r="AE1066" i="12"/>
  <c r="AC1066" i="12"/>
  <c r="AE1017" i="12"/>
  <c r="AC1017" i="12"/>
  <c r="AE1003" i="12"/>
  <c r="AC1003" i="12"/>
  <c r="AE973" i="12"/>
  <c r="AC973" i="12"/>
  <c r="AE943" i="12"/>
  <c r="AC943" i="12"/>
  <c r="AE908" i="12"/>
  <c r="AC908" i="12"/>
  <c r="AE887" i="12"/>
  <c r="AC887" i="12"/>
  <c r="AE866" i="12"/>
  <c r="AC866" i="12"/>
  <c r="AE837" i="12"/>
  <c r="AC837" i="12"/>
  <c r="AE781" i="12"/>
  <c r="AC781" i="12"/>
  <c r="AE751" i="12"/>
  <c r="AC751" i="12"/>
  <c r="AE730" i="12"/>
  <c r="AC730" i="12"/>
  <c r="AE707" i="12"/>
  <c r="AC707" i="12"/>
  <c r="AE677" i="12"/>
  <c r="AC677" i="12"/>
  <c r="AE647" i="12"/>
  <c r="AC647" i="12"/>
  <c r="AE626" i="12"/>
  <c r="AC626" i="12"/>
  <c r="AE596" i="12"/>
  <c r="AC596" i="12"/>
  <c r="AE570" i="12"/>
  <c r="AC570" i="12"/>
  <c r="AE527" i="12"/>
  <c r="AC527" i="12"/>
  <c r="AE480" i="12"/>
  <c r="AC480" i="12"/>
  <c r="AE413" i="12"/>
  <c r="AC413" i="12"/>
  <c r="AE82" i="12"/>
  <c r="AC82" i="12"/>
  <c r="AE1510" i="12"/>
  <c r="AC1510" i="12"/>
  <c r="AE1463" i="12"/>
  <c r="AC1463" i="12"/>
  <c r="AE1425" i="12"/>
  <c r="AC1425" i="12"/>
  <c r="AE1382" i="12"/>
  <c r="AC1382" i="12"/>
  <c r="AE1361" i="12"/>
  <c r="AC1361" i="12"/>
  <c r="AE1325" i="12"/>
  <c r="AC1325" i="12"/>
  <c r="AE1291" i="12"/>
  <c r="AC1291" i="12"/>
  <c r="AE1261" i="12"/>
  <c r="AC1261" i="12"/>
  <c r="AE1240" i="12"/>
  <c r="AC1240" i="12"/>
  <c r="AE1200" i="12"/>
  <c r="AC1200" i="12"/>
  <c r="AE1157" i="12"/>
  <c r="AC1157" i="12"/>
  <c r="AE1126" i="12"/>
  <c r="AC1126" i="12"/>
  <c r="AE1072" i="12"/>
  <c r="AC1072" i="12"/>
  <c r="AE1019" i="12"/>
  <c r="AC1019" i="12"/>
  <c r="AE1001" i="12"/>
  <c r="AC1001" i="12"/>
  <c r="AE949" i="12"/>
  <c r="AC949" i="12"/>
  <c r="AE912" i="12"/>
  <c r="AC912" i="12"/>
  <c r="AE885" i="12"/>
  <c r="AC885" i="12"/>
  <c r="AE851" i="12"/>
  <c r="AC851" i="12"/>
  <c r="AE779" i="12"/>
  <c r="AC779" i="12"/>
  <c r="AE715" i="12"/>
  <c r="AC715" i="12"/>
  <c r="AE615" i="12"/>
  <c r="AC615" i="12"/>
  <c r="AE347" i="12"/>
  <c r="AC347" i="12"/>
  <c r="AE484" i="12"/>
  <c r="AC484" i="12"/>
  <c r="AE122" i="12"/>
  <c r="AC122" i="12"/>
  <c r="AE97" i="12"/>
  <c r="AC97" i="12"/>
  <c r="AE55" i="12"/>
  <c r="AC55" i="12"/>
  <c r="AE68" i="12"/>
  <c r="AC68" i="12"/>
  <c r="AE1498" i="12"/>
  <c r="AC1498" i="12"/>
  <c r="AE1468" i="12"/>
  <c r="AC1468" i="12"/>
  <c r="AE1438" i="12"/>
  <c r="AC1438" i="12"/>
  <c r="AE1417" i="12"/>
  <c r="AC1417" i="12"/>
  <c r="AE1387" i="12"/>
  <c r="AC1387" i="12"/>
  <c r="AE1370" i="12"/>
  <c r="AC1370" i="12"/>
  <c r="AE1318" i="12"/>
  <c r="AC1318" i="12"/>
  <c r="AE1297" i="12"/>
  <c r="AC1297" i="12"/>
  <c r="AE1267" i="12"/>
  <c r="AC1267" i="12"/>
  <c r="AE1229" i="12"/>
  <c r="AC1229" i="12"/>
  <c r="AE1208" i="12"/>
  <c r="AC1208" i="12"/>
  <c r="AE1178" i="12"/>
  <c r="AC1178" i="12"/>
  <c r="AE1161" i="12"/>
  <c r="AC1161" i="12"/>
  <c r="AE1121" i="12"/>
  <c r="AC1121" i="12"/>
  <c r="AE1098" i="12"/>
  <c r="AC1098" i="12"/>
  <c r="AE1078" i="12"/>
  <c r="AC1078" i="12"/>
  <c r="AE1053" i="12"/>
  <c r="AC1053" i="12"/>
  <c r="AE998" i="12"/>
  <c r="AC998" i="12"/>
  <c r="AE977" i="12"/>
  <c r="AC977" i="12"/>
  <c r="AE954" i="12"/>
  <c r="AC954" i="12"/>
  <c r="AE921" i="12"/>
  <c r="AC921" i="12"/>
  <c r="AE896" i="12"/>
  <c r="AC896" i="12"/>
  <c r="AE875" i="12"/>
  <c r="AC875" i="12"/>
  <c r="AE845" i="12"/>
  <c r="AC845" i="12"/>
  <c r="AE790" i="12"/>
  <c r="AC790" i="12"/>
  <c r="AE760" i="12"/>
  <c r="AC760" i="12"/>
  <c r="AE739" i="12"/>
  <c r="AC739" i="12"/>
  <c r="AE700" i="12"/>
  <c r="AC700" i="12"/>
  <c r="AE683" i="12"/>
  <c r="AC683" i="12"/>
  <c r="AE653" i="12"/>
  <c r="AC653" i="12"/>
  <c r="AE623" i="12"/>
  <c r="AC623" i="12"/>
  <c r="AE602" i="12"/>
  <c r="AC602" i="12"/>
  <c r="AE158" i="12"/>
  <c r="AC158" i="12"/>
  <c r="AE13" i="12"/>
  <c r="AC13" i="12"/>
  <c r="AE90" i="12"/>
  <c r="AC90" i="12"/>
  <c r="AE73" i="12"/>
  <c r="AC73" i="12"/>
  <c r="AE1521" i="12"/>
  <c r="AC1521" i="12"/>
  <c r="AE1491" i="12"/>
  <c r="AC1491" i="12"/>
  <c r="AE1474" i="12"/>
  <c r="AC1474" i="12"/>
  <c r="AE1444" i="12"/>
  <c r="AC1444" i="12"/>
  <c r="AE1414" i="12"/>
  <c r="AC1414" i="12"/>
  <c r="AE1393" i="12"/>
  <c r="AC1393" i="12"/>
  <c r="AE1363" i="12"/>
  <c r="AC1363" i="12"/>
  <c r="AE1333" i="12"/>
  <c r="AC1333" i="12"/>
  <c r="AE1310" i="12"/>
  <c r="AC1310" i="12"/>
  <c r="AE1289" i="12"/>
  <c r="AC1289" i="12"/>
  <c r="AE1246" i="12"/>
  <c r="AC1246" i="12"/>
  <c r="AE1219" i="12"/>
  <c r="AC1219" i="12"/>
  <c r="AE1189" i="12"/>
  <c r="AC1189" i="12"/>
  <c r="AE1168" i="12"/>
  <c r="AC1168" i="12"/>
  <c r="AE1138" i="12"/>
  <c r="AC1138" i="12"/>
  <c r="AE1111" i="12"/>
  <c r="AC1111" i="12"/>
  <c r="AE1070" i="12"/>
  <c r="AC1070" i="12"/>
  <c r="AE1021" i="12"/>
  <c r="AC1021" i="12"/>
  <c r="AE1009" i="12"/>
  <c r="AC1009" i="12"/>
  <c r="AE990" i="12"/>
  <c r="AC990" i="12"/>
  <c r="AE969" i="12"/>
  <c r="AC969" i="12"/>
  <c r="AE933" i="12"/>
  <c r="AC933" i="12"/>
  <c r="AE904" i="12"/>
  <c r="AC904" i="12"/>
  <c r="AE853" i="12"/>
  <c r="AC853" i="12"/>
  <c r="AE798" i="12"/>
  <c r="AC798" i="12"/>
  <c r="AE764" i="12"/>
  <c r="AC764" i="12"/>
  <c r="AE734" i="12"/>
  <c r="AC734" i="12"/>
  <c r="AE711" i="12"/>
  <c r="AC711" i="12"/>
  <c r="AE690" i="12"/>
  <c r="AC690" i="12"/>
  <c r="AE660" i="12"/>
  <c r="AC660" i="12"/>
  <c r="AE630" i="12"/>
  <c r="AC630" i="12"/>
  <c r="AE609" i="12"/>
  <c r="AC609" i="12"/>
  <c r="AE574" i="12"/>
  <c r="AC574" i="12"/>
  <c r="AE557" i="12"/>
  <c r="AC557" i="12"/>
  <c r="AE540" i="12"/>
  <c r="AC540" i="12"/>
  <c r="AE523" i="12"/>
  <c r="AC523" i="12"/>
  <c r="AE510" i="12"/>
  <c r="AC510" i="12"/>
  <c r="AE493" i="12"/>
  <c r="AC493" i="12"/>
  <c r="AE476" i="12"/>
  <c r="AC476" i="12"/>
  <c r="AE455" i="12"/>
  <c r="AC455" i="12"/>
  <c r="AE451" i="12"/>
  <c r="AC451" i="12"/>
  <c r="AE400" i="12"/>
  <c r="AC400" i="12"/>
  <c r="AE1181" i="12"/>
  <c r="AC1181" i="12"/>
  <c r="AE1177" i="12"/>
  <c r="AC1177" i="12"/>
  <c r="AE1164" i="12"/>
  <c r="AC1164" i="12"/>
  <c r="AE1160" i="12"/>
  <c r="AC1160" i="12"/>
  <c r="AE1147" i="12"/>
  <c r="AC1147" i="12"/>
  <c r="AE1132" i="12"/>
  <c r="AC1132" i="12"/>
  <c r="AE1120" i="12"/>
  <c r="AC1120" i="12"/>
  <c r="AE1107" i="12"/>
  <c r="AC1107" i="12"/>
  <c r="AE1101" i="12"/>
  <c r="AC1101" i="12"/>
  <c r="AE1097" i="12"/>
  <c r="AC1097" i="12"/>
  <c r="AE1093" i="12"/>
  <c r="AC1093" i="12"/>
  <c r="AE1081" i="12"/>
  <c r="AC1081" i="12"/>
  <c r="AE1077" i="12"/>
  <c r="AC1077" i="12"/>
  <c r="AE1062" i="12"/>
  <c r="AC1062" i="12"/>
  <c r="AE1058" i="12"/>
  <c r="AC1058" i="12"/>
  <c r="AE1052" i="12"/>
  <c r="AC1052" i="12"/>
  <c r="AE1048" i="12"/>
  <c r="AC1048" i="12"/>
  <c r="AE1036" i="12"/>
  <c r="AC1036" i="12"/>
  <c r="AE997" i="12"/>
  <c r="AC997" i="12"/>
  <c r="AE993" i="12"/>
  <c r="AC993" i="12"/>
  <c r="AE980" i="12"/>
  <c r="AC980" i="12"/>
  <c r="AE976" i="12"/>
  <c r="AC976" i="12"/>
  <c r="AE963" i="12"/>
  <c r="AC963" i="12"/>
  <c r="AE957" i="12"/>
  <c r="AC957" i="12"/>
  <c r="AE953" i="12"/>
  <c r="AC953" i="12"/>
  <c r="AE938" i="12"/>
  <c r="AC938" i="12"/>
  <c r="AE926" i="12"/>
  <c r="AC926" i="12"/>
  <c r="AE920" i="12"/>
  <c r="AC920" i="12"/>
  <c r="AE899" i="12"/>
  <c r="AC899" i="12"/>
  <c r="AE895" i="12"/>
  <c r="AC895" i="12"/>
  <c r="AE892" i="12"/>
  <c r="AC892" i="12"/>
  <c r="AE878" i="12"/>
  <c r="AC878" i="12"/>
  <c r="AE860" i="12"/>
  <c r="AC860" i="12"/>
  <c r="AE848" i="12"/>
  <c r="AC848" i="12"/>
  <c r="AE844" i="12"/>
  <c r="AC844" i="12"/>
  <c r="AE806" i="12"/>
  <c r="AC806" i="12"/>
  <c r="AE802" i="12"/>
  <c r="AC802" i="12"/>
  <c r="AE789" i="12"/>
  <c r="AC789" i="12"/>
  <c r="AE776" i="12"/>
  <c r="AC776" i="12"/>
  <c r="AE772" i="12"/>
  <c r="AC772" i="12"/>
  <c r="AE759" i="12"/>
  <c r="AC759" i="12"/>
  <c r="AE755" i="12"/>
  <c r="AC755" i="12"/>
  <c r="AE742" i="12"/>
  <c r="AC742" i="12"/>
  <c r="AE738" i="12"/>
  <c r="AC738" i="12"/>
  <c r="AE725" i="12"/>
  <c r="AC725" i="12"/>
  <c r="AE703" i="12"/>
  <c r="AC703" i="12"/>
  <c r="AE699" i="12"/>
  <c r="AC699" i="12"/>
  <c r="AE686" i="12"/>
  <c r="AC686" i="12"/>
  <c r="AE682" i="12"/>
  <c r="AC682" i="12"/>
  <c r="AE669" i="12"/>
  <c r="AC669" i="12"/>
  <c r="AE665" i="12"/>
  <c r="AC665" i="12"/>
  <c r="AE652" i="12"/>
  <c r="AC652" i="12"/>
  <c r="AE639" i="12"/>
  <c r="AC639" i="12"/>
  <c r="AE635" i="12"/>
  <c r="AC635" i="12"/>
  <c r="AE622" i="12"/>
  <c r="AC622" i="12"/>
  <c r="AE618" i="12"/>
  <c r="AC618" i="12"/>
  <c r="AE605" i="12"/>
  <c r="AC605" i="12"/>
  <c r="AE601" i="12"/>
  <c r="AC601" i="12"/>
  <c r="AE588" i="12"/>
  <c r="AC588" i="12"/>
  <c r="AE578" i="12"/>
  <c r="AC578" i="12"/>
  <c r="AE189" i="12"/>
  <c r="AC189" i="12"/>
  <c r="AE154" i="12"/>
  <c r="AC154" i="12"/>
  <c r="AE14" i="12"/>
  <c r="AC14" i="12"/>
  <c r="AE67" i="12"/>
  <c r="AC67" i="12"/>
  <c r="AE75" i="12"/>
  <c r="AC75" i="12"/>
  <c r="AE1524" i="12"/>
  <c r="AC1524" i="12"/>
  <c r="AE1511" i="12"/>
  <c r="AC1511" i="12"/>
  <c r="AE1507" i="12"/>
  <c r="AC1507" i="12"/>
  <c r="AE1494" i="12"/>
  <c r="AC1494" i="12"/>
  <c r="AE1490" i="12"/>
  <c r="AC1490" i="12"/>
  <c r="AE1477" i="12"/>
  <c r="AC1477" i="12"/>
  <c r="AE1473" i="12"/>
  <c r="AC1473" i="12"/>
  <c r="AE1460" i="12"/>
  <c r="AC1460" i="12"/>
  <c r="AE1447" i="12"/>
  <c r="AC1447" i="12"/>
  <c r="AE1443" i="12"/>
  <c r="AC1443" i="12"/>
  <c r="AE1430" i="12"/>
  <c r="AC1430" i="12"/>
  <c r="AE1426" i="12"/>
  <c r="AC1426" i="12"/>
  <c r="AE1413" i="12"/>
  <c r="AC1413" i="12"/>
  <c r="AE1409" i="12"/>
  <c r="AC1409" i="12"/>
  <c r="AE1396" i="12"/>
  <c r="AC1396" i="12"/>
  <c r="AE1383" i="12"/>
  <c r="AC1383" i="12"/>
  <c r="AE1379" i="12"/>
  <c r="AC1379" i="12"/>
  <c r="AE1366" i="12"/>
  <c r="AC1366" i="12"/>
  <c r="AE1362" i="12"/>
  <c r="AC1362" i="12"/>
  <c r="AE1349" i="12"/>
  <c r="AC1349" i="12"/>
  <c r="AE1345" i="12"/>
  <c r="AC1345" i="12"/>
  <c r="AE1332" i="12"/>
  <c r="AC1332" i="12"/>
  <c r="AE1326" i="12"/>
  <c r="AC1326" i="12"/>
  <c r="AE1322" i="12"/>
  <c r="AC1322" i="12"/>
  <c r="AE1309" i="12"/>
  <c r="AC1309" i="12"/>
  <c r="AE1305" i="12"/>
  <c r="AC1305" i="12"/>
  <c r="AE1292" i="12"/>
  <c r="AC1292" i="12"/>
  <c r="AE1288" i="12"/>
  <c r="AC1288" i="12"/>
  <c r="AE1275" i="12"/>
  <c r="AC1275" i="12"/>
  <c r="AE1262" i="12"/>
  <c r="AC1262" i="12"/>
  <c r="AE1258" i="12"/>
  <c r="AC1258" i="12"/>
  <c r="AE1245" i="12"/>
  <c r="AC1245" i="12"/>
  <c r="AE1241" i="12"/>
  <c r="AC1241" i="12"/>
  <c r="AE1222" i="12"/>
  <c r="AC1222" i="12"/>
  <c r="AE1218" i="12"/>
  <c r="AC1218" i="12"/>
  <c r="AE1205" i="12"/>
  <c r="AC1205" i="12"/>
  <c r="AE1201" i="12"/>
  <c r="AC1201" i="12"/>
  <c r="AE1188" i="12"/>
  <c r="AC1188" i="12"/>
  <c r="AE1184" i="12"/>
  <c r="AC1184" i="12"/>
  <c r="AE1171" i="12"/>
  <c r="AC1171" i="12"/>
  <c r="AE1158" i="12"/>
  <c r="AC1158" i="12"/>
  <c r="AE1154" i="12"/>
  <c r="AC1154" i="12"/>
  <c r="AE1141" i="12"/>
  <c r="AC1141" i="12"/>
  <c r="AE1137" i="12"/>
  <c r="AC1137" i="12"/>
  <c r="AE1127" i="12"/>
  <c r="AC1127" i="12"/>
  <c r="AE1114" i="12"/>
  <c r="AC1114" i="12"/>
  <c r="AE1110" i="12"/>
  <c r="AC1110" i="12"/>
  <c r="AE1088" i="12"/>
  <c r="AC1088" i="12"/>
  <c r="AE1073" i="12"/>
  <c r="AC1073" i="12"/>
  <c r="AE1069" i="12"/>
  <c r="AC1069" i="12"/>
  <c r="AE1046" i="12"/>
  <c r="AC1046" i="12"/>
  <c r="AE1042" i="12"/>
  <c r="AC1042" i="12"/>
  <c r="AE1020" i="12"/>
  <c r="AC1020" i="12"/>
  <c r="AE1016" i="12"/>
  <c r="AC1016" i="12"/>
  <c r="AE1012" i="12"/>
  <c r="AC1012" i="12"/>
  <c r="AE1006" i="12"/>
  <c r="AC1006" i="12"/>
  <c r="AE1002" i="12"/>
  <c r="AC1002" i="12"/>
  <c r="AE989" i="12"/>
  <c r="AC989" i="12"/>
  <c r="AE985" i="12"/>
  <c r="AC985" i="12"/>
  <c r="AE972" i="12"/>
  <c r="AC972" i="12"/>
  <c r="AE968" i="12"/>
  <c r="AC968" i="12"/>
  <c r="AE946" i="12"/>
  <c r="AC946" i="12"/>
  <c r="AE936" i="12"/>
  <c r="AC936" i="12"/>
  <c r="AE932" i="12"/>
  <c r="AC932" i="12"/>
  <c r="AE913" i="12"/>
  <c r="AC913" i="12"/>
  <c r="AE907" i="12"/>
  <c r="AC907" i="12"/>
  <c r="AE903" i="12"/>
  <c r="AC903" i="12"/>
  <c r="AE890" i="12"/>
  <c r="AC890" i="12"/>
  <c r="AE886" i="12"/>
  <c r="AC886" i="12"/>
  <c r="AE883" i="12"/>
  <c r="AC883" i="12"/>
  <c r="AE869" i="12"/>
  <c r="AC869" i="12"/>
  <c r="AE852" i="12"/>
  <c r="AC852" i="12"/>
  <c r="AE840" i="12"/>
  <c r="AC840" i="12"/>
  <c r="AE836" i="12"/>
  <c r="AC836" i="12"/>
  <c r="AE797" i="12"/>
  <c r="AC797" i="12"/>
  <c r="AE784" i="12"/>
  <c r="AC784" i="12"/>
  <c r="AE780" i="12"/>
  <c r="AC780" i="12"/>
  <c r="AE767" i="12"/>
  <c r="AC767" i="12"/>
  <c r="AE763" i="12"/>
  <c r="AC763" i="12"/>
  <c r="AE750" i="12"/>
  <c r="AC750" i="12"/>
  <c r="AE746" i="12"/>
  <c r="AC746" i="12"/>
  <c r="AE733" i="12"/>
  <c r="AC733" i="12"/>
  <c r="AE720" i="12"/>
  <c r="AC720" i="12"/>
  <c r="AE716" i="12"/>
  <c r="AC716" i="12"/>
  <c r="AE710" i="12"/>
  <c r="AC710" i="12"/>
  <c r="AE706" i="12"/>
  <c r="AC706" i="12"/>
  <c r="AE693" i="12"/>
  <c r="AC693" i="12"/>
  <c r="AE689" i="12"/>
  <c r="AC689" i="12"/>
  <c r="AE676" i="12"/>
  <c r="AC676" i="12"/>
  <c r="AE663" i="12"/>
  <c r="AC663" i="12"/>
  <c r="AE659" i="12"/>
  <c r="AC659" i="12"/>
  <c r="AE646" i="12"/>
  <c r="AC646" i="12"/>
  <c r="AE642" i="12"/>
  <c r="AC642" i="12"/>
  <c r="AE629" i="12"/>
  <c r="AC629" i="12"/>
  <c r="AE625" i="12"/>
  <c r="AC625" i="12"/>
  <c r="AE612" i="12"/>
  <c r="AC612" i="12"/>
  <c r="AE599" i="12"/>
  <c r="AC599" i="12"/>
  <c r="AE595" i="12"/>
  <c r="AC595" i="12"/>
  <c r="AE580" i="12"/>
  <c r="AC580" i="12"/>
  <c r="AE573" i="12"/>
  <c r="AC573" i="12"/>
  <c r="AE560" i="12"/>
  <c r="AC560" i="12"/>
  <c r="AE556" i="12"/>
  <c r="AC556" i="12"/>
  <c r="AE543" i="12"/>
  <c r="AC543" i="12"/>
  <c r="AE539" i="12"/>
  <c r="AC539" i="12"/>
  <c r="AE526" i="12"/>
  <c r="AC526" i="12"/>
  <c r="AE522" i="12"/>
  <c r="AC522" i="12"/>
  <c r="AE509" i="12"/>
  <c r="AC509" i="12"/>
  <c r="AE496" i="12"/>
  <c r="AC496" i="12"/>
  <c r="AE492" i="12"/>
  <c r="AC492" i="12"/>
  <c r="AE479" i="12"/>
  <c r="AC479" i="12"/>
  <c r="AE475" i="12"/>
  <c r="AC475" i="12"/>
  <c r="AE454" i="12"/>
  <c r="AC454" i="12"/>
  <c r="AE450" i="12"/>
  <c r="AC450" i="12"/>
  <c r="AE429" i="12"/>
  <c r="AC429" i="12"/>
  <c r="AE416" i="12"/>
  <c r="AC416" i="12"/>
  <c r="AE412" i="12"/>
  <c r="AC412" i="12"/>
  <c r="AE399" i="12"/>
  <c r="AC399" i="12"/>
  <c r="AE395" i="12"/>
  <c r="AC395" i="12"/>
  <c r="AE382" i="12"/>
  <c r="AC382" i="12"/>
  <c r="AE378" i="12"/>
  <c r="AC378" i="12"/>
  <c r="AE365" i="12"/>
  <c r="AC365" i="12"/>
  <c r="AE352" i="12"/>
  <c r="AC352" i="12"/>
  <c r="AE348" i="12"/>
  <c r="AC348" i="12"/>
  <c r="AE335" i="12"/>
  <c r="AC335" i="12"/>
  <c r="AE331" i="12"/>
  <c r="AC331" i="12"/>
  <c r="AE318" i="12"/>
  <c r="AC318" i="12"/>
  <c r="AE314" i="12"/>
  <c r="AC314" i="12"/>
  <c r="AE300" i="12"/>
  <c r="AC300" i="12"/>
  <c r="AE292" i="12"/>
  <c r="AC292" i="12"/>
  <c r="AE270" i="12"/>
  <c r="AC270" i="12"/>
  <c r="AE266" i="12"/>
  <c r="AC266" i="12"/>
  <c r="AE240" i="12"/>
  <c r="AC240" i="12"/>
  <c r="AE236" i="12"/>
  <c r="AC236" i="12"/>
  <c r="AE201" i="12"/>
  <c r="AC201" i="12"/>
  <c r="AE184" i="12"/>
  <c r="AC184" i="12"/>
  <c r="AE176" i="12"/>
  <c r="AC176" i="12"/>
  <c r="AE156" i="12"/>
  <c r="AC156" i="12"/>
  <c r="AE136" i="12"/>
  <c r="AC136" i="12"/>
  <c r="AE63" i="12"/>
  <c r="AC63" i="12"/>
  <c r="AE37" i="12"/>
  <c r="AC37" i="12"/>
  <c r="AE130" i="12"/>
  <c r="AC130" i="12"/>
  <c r="AE119" i="12"/>
  <c r="AC119" i="12"/>
  <c r="AE111" i="12"/>
  <c r="AC111" i="12"/>
  <c r="AE102" i="12"/>
  <c r="AC102" i="12"/>
  <c r="AE94" i="12"/>
  <c r="AC94" i="12"/>
  <c r="AE87" i="12"/>
  <c r="AC87" i="12"/>
  <c r="AE566" i="12"/>
  <c r="AC566" i="12"/>
  <c r="AE562" i="12"/>
  <c r="AC562" i="12"/>
  <c r="AE549" i="12"/>
  <c r="AC549" i="12"/>
  <c r="AE536" i="12"/>
  <c r="AC536" i="12"/>
  <c r="AE532" i="12"/>
  <c r="AC532" i="12"/>
  <c r="AE519" i="12"/>
  <c r="AC519" i="12"/>
  <c r="AE515" i="12"/>
  <c r="AC515" i="12"/>
  <c r="AE502" i="12"/>
  <c r="AC502" i="12"/>
  <c r="AE498" i="12"/>
  <c r="AC498" i="12"/>
  <c r="AE485" i="12"/>
  <c r="AC485" i="12"/>
  <c r="AE472" i="12"/>
  <c r="AC472" i="12"/>
  <c r="AE468" i="12"/>
  <c r="AC468" i="12"/>
  <c r="AE462" i="12"/>
  <c r="AC462" i="12"/>
  <c r="AE458" i="12"/>
  <c r="AC458" i="12"/>
  <c r="AE445" i="12"/>
  <c r="AC445" i="12"/>
  <c r="AE439" i="12"/>
  <c r="AC439" i="12"/>
  <c r="AE435" i="12"/>
  <c r="AC435" i="12"/>
  <c r="AE422" i="12"/>
  <c r="AC422" i="12"/>
  <c r="AE418" i="12"/>
  <c r="AC418" i="12"/>
  <c r="AE405" i="12"/>
  <c r="AC405" i="12"/>
  <c r="AE392" i="12"/>
  <c r="AC392" i="12"/>
  <c r="AE388" i="12"/>
  <c r="AC388" i="12"/>
  <c r="AE375" i="12"/>
  <c r="AC375" i="12"/>
  <c r="AE371" i="12"/>
  <c r="AC371" i="12"/>
  <c r="AE358" i="12"/>
  <c r="AC358" i="12"/>
  <c r="AE354" i="12"/>
  <c r="AC354" i="12"/>
  <c r="AE341" i="12"/>
  <c r="AC341" i="12"/>
  <c r="AE328" i="12"/>
  <c r="AC328" i="12"/>
  <c r="AE324" i="12"/>
  <c r="AC324" i="12"/>
  <c r="AE309" i="12"/>
  <c r="AC309" i="12"/>
  <c r="AE305" i="12"/>
  <c r="AC305" i="12"/>
  <c r="AE286" i="12"/>
  <c r="AC286" i="12"/>
  <c r="AE280" i="12"/>
  <c r="AC280" i="12"/>
  <c r="AE276" i="12"/>
  <c r="AC276" i="12"/>
  <c r="AE261" i="12"/>
  <c r="AC261" i="12"/>
  <c r="AE257" i="12"/>
  <c r="AC257" i="12"/>
  <c r="AE243" i="12"/>
  <c r="AC243" i="12"/>
  <c r="AE231" i="12"/>
  <c r="AC231" i="12"/>
  <c r="AE46" i="12"/>
  <c r="AC46" i="12"/>
  <c r="AE40" i="12"/>
  <c r="AC40" i="12"/>
  <c r="AE29" i="12"/>
  <c r="AC29" i="12"/>
  <c r="AE32" i="12"/>
  <c r="AC32" i="12"/>
  <c r="AE22" i="12"/>
  <c r="AC22" i="12"/>
  <c r="AE396" i="12"/>
  <c r="AC396" i="12"/>
  <c r="AE366" i="12"/>
  <c r="AC366" i="12"/>
  <c r="AE336" i="12"/>
  <c r="AC336" i="12"/>
  <c r="AE319" i="12"/>
  <c r="AC319" i="12"/>
  <c r="AE293" i="12"/>
  <c r="AC293" i="12"/>
  <c r="AE241" i="12"/>
  <c r="AC241" i="12"/>
  <c r="AE187" i="12"/>
  <c r="AC187" i="12"/>
  <c r="AE143" i="12"/>
  <c r="AC143" i="12"/>
  <c r="AE38" i="12"/>
  <c r="AC38" i="12"/>
  <c r="AE121" i="12"/>
  <c r="AC121" i="12"/>
  <c r="AE96" i="12"/>
  <c r="AC96" i="12"/>
  <c r="AE83" i="12"/>
  <c r="AC83" i="12"/>
  <c r="AE563" i="12"/>
  <c r="AC563" i="12"/>
  <c r="AE520" i="12"/>
  <c r="AC520" i="12"/>
  <c r="AE499" i="12"/>
  <c r="AC499" i="12"/>
  <c r="AE469" i="12"/>
  <c r="AC469" i="12"/>
  <c r="AE446" i="12"/>
  <c r="AC446" i="12"/>
  <c r="AE423" i="12"/>
  <c r="AC423" i="12"/>
  <c r="AE402" i="12"/>
  <c r="AC402" i="12"/>
  <c r="AE372" i="12"/>
  <c r="AC372" i="12"/>
  <c r="AE338" i="12"/>
  <c r="AC338" i="12"/>
  <c r="AE254" i="12"/>
  <c r="AC254" i="12"/>
  <c r="AE135" i="12"/>
  <c r="AC135" i="12"/>
  <c r="AE127" i="12"/>
  <c r="AC127" i="12"/>
  <c r="AE116" i="12"/>
  <c r="AC116" i="12"/>
  <c r="AE107" i="12"/>
  <c r="AC107" i="12"/>
  <c r="AE99" i="12"/>
  <c r="AC99" i="12"/>
  <c r="AE80" i="12"/>
  <c r="AC80" i="12"/>
  <c r="AE89" i="12"/>
  <c r="AC89" i="12"/>
  <c r="AE74" i="12"/>
  <c r="AC74" i="12"/>
  <c r="AE1516" i="12"/>
  <c r="AC1516" i="12"/>
  <c r="AE1503" i="12"/>
  <c r="AC1503" i="12"/>
  <c r="AE1499" i="12"/>
  <c r="AC1499" i="12"/>
  <c r="AE1486" i="12"/>
  <c r="AC1486" i="12"/>
  <c r="AE1482" i="12"/>
  <c r="AC1482" i="12"/>
  <c r="AE1469" i="12"/>
  <c r="AC1469" i="12"/>
  <c r="AE1465" i="12"/>
  <c r="AC1465" i="12"/>
  <c r="AE1452" i="12"/>
  <c r="AC1452" i="12"/>
  <c r="AE1439" i="12"/>
  <c r="AC1439" i="12"/>
  <c r="AE1435" i="12"/>
  <c r="AC1435" i="12"/>
  <c r="AE1422" i="12"/>
  <c r="AC1422" i="12"/>
  <c r="AE1418" i="12"/>
  <c r="AC1418" i="12"/>
  <c r="AE1405" i="12"/>
  <c r="AC1405" i="12"/>
  <c r="AE1401" i="12"/>
  <c r="AC1401" i="12"/>
  <c r="AE1388" i="12"/>
  <c r="AC1388" i="12"/>
  <c r="AE1375" i="12"/>
  <c r="AC1375" i="12"/>
  <c r="AE1371" i="12"/>
  <c r="AC1371" i="12"/>
  <c r="AE1358" i="12"/>
  <c r="AC1358" i="12"/>
  <c r="AE1354" i="12"/>
  <c r="AC1354" i="12"/>
  <c r="AE1341" i="12"/>
  <c r="AC1341" i="12"/>
  <c r="AE1337" i="12"/>
  <c r="AC1337" i="12"/>
  <c r="AE1315" i="12"/>
  <c r="AC1315" i="12"/>
  <c r="AE1302" i="12"/>
  <c r="AC1302" i="12"/>
  <c r="AE1298" i="12"/>
  <c r="AC1298" i="12"/>
  <c r="AE1285" i="12"/>
  <c r="AC1285" i="12"/>
  <c r="AE1281" i="12"/>
  <c r="AC1281" i="12"/>
  <c r="AE1268" i="12"/>
  <c r="AC1268" i="12"/>
  <c r="AE1264" i="12"/>
  <c r="AC1264" i="12"/>
  <c r="AE1251" i="12"/>
  <c r="AC1251" i="12"/>
  <c r="AE1238" i="12"/>
  <c r="AC1238" i="12"/>
  <c r="AE1230" i="12"/>
  <c r="AC1230" i="12"/>
  <c r="AE1226" i="12"/>
  <c r="AC1226" i="12"/>
  <c r="AE1213" i="12"/>
  <c r="AC1213" i="12"/>
  <c r="AE1209" i="12"/>
  <c r="AC1209" i="12"/>
  <c r="AE1196" i="12"/>
  <c r="AC1196" i="12"/>
  <c r="AE1192" i="12"/>
  <c r="AC1192" i="12"/>
  <c r="AE1179" i="12"/>
  <c r="AC1179" i="12"/>
  <c r="AE1166" i="12"/>
  <c r="AC1166" i="12"/>
  <c r="AE1162" i="12"/>
  <c r="AC1162" i="12"/>
  <c r="AE1149" i="12"/>
  <c r="AC1149" i="12"/>
  <c r="AE1145" i="12"/>
  <c r="AC1145" i="12"/>
  <c r="AE1122" i="12"/>
  <c r="AC1122" i="12"/>
  <c r="AE1118" i="12"/>
  <c r="AC1118" i="12"/>
  <c r="AE1105" i="12"/>
  <c r="AC1105" i="12"/>
  <c r="AE1099" i="12"/>
  <c r="AC1099" i="12"/>
  <c r="AE1095" i="12"/>
  <c r="AC1095" i="12"/>
  <c r="AE1083" i="12"/>
  <c r="AC1083" i="12"/>
  <c r="AE1079" i="12"/>
  <c r="AC1079" i="12"/>
  <c r="AE1064" i="12"/>
  <c r="AC1064" i="12"/>
  <c r="AE1060" i="12"/>
  <c r="AC1060" i="12"/>
  <c r="AE1056" i="12"/>
  <c r="AC1056" i="12"/>
  <c r="AE1050" i="12"/>
  <c r="AC1050" i="12"/>
  <c r="AE1038" i="12"/>
  <c r="AC1038" i="12"/>
  <c r="AE1034" i="12"/>
  <c r="AC1034" i="12"/>
  <c r="AE995" i="12"/>
  <c r="AC995" i="12"/>
  <c r="AE982" i="12"/>
  <c r="AC982" i="12"/>
  <c r="AE978" i="12"/>
  <c r="AC978" i="12"/>
  <c r="AE965" i="12"/>
  <c r="AC965" i="12"/>
  <c r="AE961" i="12"/>
  <c r="AC961" i="12"/>
  <c r="AE955" i="12"/>
  <c r="AC955" i="12"/>
  <c r="AE951" i="12"/>
  <c r="AC951" i="12"/>
  <c r="AE928" i="12"/>
  <c r="AC928" i="12"/>
  <c r="AE924" i="12"/>
  <c r="AC924" i="12"/>
  <c r="AE918" i="12"/>
  <c r="AC918" i="12"/>
  <c r="AE897" i="12"/>
  <c r="AC897" i="12"/>
  <c r="AE893" i="12"/>
  <c r="AC893" i="12"/>
  <c r="AE880" i="12"/>
  <c r="AC880" i="12"/>
  <c r="AE876" i="12"/>
  <c r="AC876" i="12"/>
  <c r="AE862" i="12"/>
  <c r="AC862" i="12"/>
  <c r="AE858" i="12"/>
  <c r="AC858" i="12"/>
  <c r="AE846" i="12"/>
  <c r="AC846" i="12"/>
  <c r="AE808" i="12"/>
  <c r="AC808" i="12"/>
  <c r="AE804" i="12"/>
  <c r="AC804" i="12"/>
  <c r="AE791" i="12"/>
  <c r="AC791" i="12"/>
  <c r="AE787" i="12"/>
  <c r="AC787" i="12"/>
  <c r="AE774" i="12"/>
  <c r="AC774" i="12"/>
  <c r="AE770" i="12"/>
  <c r="AC770" i="12"/>
  <c r="AE757" i="12"/>
  <c r="AC757" i="12"/>
  <c r="AE744" i="12"/>
  <c r="AC744" i="12"/>
  <c r="AE740" i="12"/>
  <c r="AC740" i="12"/>
  <c r="AE727" i="12"/>
  <c r="AC727" i="12"/>
  <c r="AE723" i="12"/>
  <c r="AC723" i="12"/>
  <c r="AE701" i="12"/>
  <c r="AC701" i="12"/>
  <c r="AE697" i="12"/>
  <c r="AC697" i="12"/>
  <c r="AE684" i="12"/>
  <c r="AC684" i="12"/>
  <c r="AE671" i="12"/>
  <c r="AC671" i="12"/>
  <c r="AE667" i="12"/>
  <c r="AC667" i="12"/>
  <c r="AE654" i="12"/>
  <c r="AC654" i="12"/>
  <c r="AE650" i="12"/>
  <c r="AC650" i="12"/>
  <c r="AE637" i="12"/>
  <c r="AC637" i="12"/>
  <c r="AE633" i="12"/>
  <c r="AC633" i="12"/>
  <c r="AE620" i="12"/>
  <c r="AC620" i="12"/>
  <c r="AE607" i="12"/>
  <c r="AC607" i="12"/>
  <c r="AE603" i="12"/>
  <c r="AC603" i="12"/>
  <c r="AE590" i="12"/>
  <c r="AC590" i="12"/>
  <c r="AE586" i="12"/>
  <c r="AC586" i="12"/>
  <c r="AE183" i="12"/>
  <c r="AC183" i="12"/>
  <c r="AE145" i="12"/>
  <c r="AC145" i="12"/>
  <c r="AE31" i="12"/>
  <c r="AC31" i="12"/>
  <c r="AE9" i="12"/>
  <c r="AC9" i="12"/>
  <c r="AE8" i="12"/>
  <c r="AC8" i="12"/>
  <c r="AE383" i="12"/>
  <c r="AC383" i="12"/>
  <c r="AE349" i="12"/>
  <c r="AC349" i="12"/>
  <c r="AE315" i="12"/>
  <c r="AC315" i="12"/>
  <c r="AE271" i="12"/>
  <c r="AC271" i="12"/>
  <c r="AE203" i="12"/>
  <c r="AC203" i="12"/>
  <c r="AE166" i="12"/>
  <c r="AC166" i="12"/>
  <c r="AE113" i="12"/>
  <c r="AC113" i="12"/>
  <c r="AE550" i="12"/>
  <c r="AC550" i="12"/>
  <c r="AE533" i="12"/>
  <c r="AC533" i="12"/>
  <c r="AE503" i="12"/>
  <c r="AC503" i="12"/>
  <c r="AE482" i="12"/>
  <c r="AC482" i="12"/>
  <c r="AE459" i="12"/>
  <c r="AC459" i="12"/>
  <c r="AE436" i="12"/>
  <c r="AC436" i="12"/>
  <c r="AE419" i="12"/>
  <c r="AC419" i="12"/>
  <c r="AE389" i="12"/>
  <c r="AC389" i="12"/>
  <c r="AE359" i="12"/>
  <c r="AC359" i="12"/>
  <c r="AE342" i="12"/>
  <c r="AC342" i="12"/>
  <c r="AE310" i="12"/>
  <c r="AC310" i="12"/>
  <c r="AE287" i="12"/>
  <c r="AC287" i="12"/>
  <c r="AE277" i="12"/>
  <c r="AC277" i="12"/>
  <c r="AE258" i="12"/>
  <c r="AC258" i="12"/>
  <c r="AE210" i="12"/>
  <c r="AC210" i="12"/>
  <c r="AE43" i="12"/>
  <c r="AC43" i="12"/>
  <c r="AE24" i="12"/>
  <c r="AC24" i="12"/>
  <c r="AE86" i="12"/>
  <c r="AC86" i="12"/>
  <c r="AE71" i="12"/>
  <c r="AC71" i="12"/>
  <c r="AE1526" i="12"/>
  <c r="AC1526" i="12"/>
  <c r="AE1522" i="12"/>
  <c r="AC1522" i="12"/>
  <c r="AE1509" i="12"/>
  <c r="AC1509" i="12"/>
  <c r="AE1505" i="12"/>
  <c r="AC1505" i="12"/>
  <c r="AE1492" i="12"/>
  <c r="AC1492" i="12"/>
  <c r="AE1479" i="12"/>
  <c r="AC1479" i="12"/>
  <c r="AE1475" i="12"/>
  <c r="AC1475" i="12"/>
  <c r="AE1462" i="12"/>
  <c r="AC1462" i="12"/>
  <c r="AE1458" i="12"/>
  <c r="AC1458" i="12"/>
  <c r="AE1445" i="12"/>
  <c r="AC1445" i="12"/>
  <c r="AE1441" i="12"/>
  <c r="AC1441" i="12"/>
  <c r="AE1428" i="12"/>
  <c r="AC1428" i="12"/>
  <c r="AE1415" i="12"/>
  <c r="AC1415" i="12"/>
  <c r="AE1411" i="12"/>
  <c r="AC1411" i="12"/>
  <c r="AE1398" i="12"/>
  <c r="AC1398" i="12"/>
  <c r="AE1394" i="12"/>
  <c r="AC1394" i="12"/>
  <c r="AE1381" i="12"/>
  <c r="AC1381" i="12"/>
  <c r="AE1377" i="12"/>
  <c r="AC1377" i="12"/>
  <c r="AE1364" i="12"/>
  <c r="AC1364" i="12"/>
  <c r="AE1351" i="12"/>
  <c r="AC1351" i="12"/>
  <c r="AE1347" i="12"/>
  <c r="AC1347" i="12"/>
  <c r="AE1334" i="12"/>
  <c r="AC1334" i="12"/>
  <c r="AE1330" i="12"/>
  <c r="AC1330" i="12"/>
  <c r="AE1324" i="12"/>
  <c r="AC1324" i="12"/>
  <c r="AE1320" i="12"/>
  <c r="AC1320" i="12"/>
  <c r="AE1307" i="12"/>
  <c r="AC1307" i="12"/>
  <c r="AE1294" i="12"/>
  <c r="AC1294" i="12"/>
  <c r="AE1290" i="12"/>
  <c r="AC1290" i="12"/>
  <c r="AE1277" i="12"/>
  <c r="AC1277" i="12"/>
  <c r="AE1273" i="12"/>
  <c r="AC1273" i="12"/>
  <c r="AE1260" i="12"/>
  <c r="AC1260" i="12"/>
  <c r="AE1256" i="12"/>
  <c r="AC1256" i="12"/>
  <c r="AE1243" i="12"/>
  <c r="AC1243" i="12"/>
  <c r="AE1233" i="12"/>
  <c r="AC1233" i="12"/>
  <c r="AE1220" i="12"/>
  <c r="AC1220" i="12"/>
  <c r="AE1216" i="12"/>
  <c r="AC1216" i="12"/>
  <c r="AE1203" i="12"/>
  <c r="AC1203" i="12"/>
  <c r="AE1190" i="12"/>
  <c r="AC1190" i="12"/>
  <c r="AE1186" i="12"/>
  <c r="AC1186" i="12"/>
  <c r="AE1173" i="12"/>
  <c r="AC1173" i="12"/>
  <c r="AE1169" i="12"/>
  <c r="AC1169" i="12"/>
  <c r="AE1156" i="12"/>
  <c r="AC1156" i="12"/>
  <c r="AE1152" i="12"/>
  <c r="AC1152" i="12"/>
  <c r="AE1139" i="12"/>
  <c r="AC1139" i="12"/>
  <c r="AE1129" i="12"/>
  <c r="AC1129" i="12"/>
  <c r="AE1125" i="12"/>
  <c r="AC1125" i="12"/>
  <c r="AE1112" i="12"/>
  <c r="AC1112" i="12"/>
  <c r="AE1090" i="12"/>
  <c r="AC1090" i="12"/>
  <c r="AE1086" i="12"/>
  <c r="AC1086" i="12"/>
  <c r="AE1071" i="12"/>
  <c r="AC1071" i="12"/>
  <c r="AE1067" i="12"/>
  <c r="AC1067" i="12"/>
  <c r="AE1044" i="12"/>
  <c r="AC1044" i="12"/>
  <c r="AE1022" i="12"/>
  <c r="AC1022" i="12"/>
  <c r="AE1018" i="12"/>
  <c r="AC1018" i="12"/>
  <c r="AE1014" i="12"/>
  <c r="AC1014" i="12"/>
  <c r="AE1010" i="12"/>
  <c r="AC1010" i="12"/>
  <c r="AE1004" i="12"/>
  <c r="AC1004" i="12"/>
  <c r="AE1000" i="12"/>
  <c r="AC1000" i="12"/>
  <c r="AE987" i="12"/>
  <c r="AC987" i="12"/>
  <c r="AE974" i="12"/>
  <c r="AC974" i="12"/>
  <c r="AE970" i="12"/>
  <c r="AC970" i="12"/>
  <c r="AE948" i="12"/>
  <c r="AC948" i="12"/>
  <c r="AE944" i="12"/>
  <c r="AC944" i="12"/>
  <c r="AE934" i="12"/>
  <c r="AC934" i="12"/>
  <c r="AE915" i="12"/>
  <c r="AC915" i="12"/>
  <c r="AE911" i="12"/>
  <c r="AC911" i="12"/>
  <c r="AE905" i="12"/>
  <c r="AC905" i="12"/>
  <c r="AE888" i="12"/>
  <c r="AC888" i="12"/>
  <c r="AE884" i="12"/>
  <c r="AC884" i="12"/>
  <c r="AE871" i="12"/>
  <c r="AC871" i="12"/>
  <c r="AE867" i="12"/>
  <c r="AC867" i="12"/>
  <c r="AE854" i="12"/>
  <c r="AC854" i="12"/>
  <c r="AE850" i="12"/>
  <c r="AC850" i="12"/>
  <c r="AE838" i="12"/>
  <c r="AC838" i="12"/>
  <c r="AE799" i="12"/>
  <c r="AC799" i="12"/>
  <c r="AE795" i="12"/>
  <c r="AC795" i="12"/>
  <c r="AE782" i="12"/>
  <c r="AC782" i="12"/>
  <c r="AE778" i="12"/>
  <c r="AC778" i="12"/>
  <c r="AE765" i="12"/>
  <c r="AC765" i="12"/>
  <c r="AE752" i="12"/>
  <c r="AC752" i="12"/>
  <c r="AE748" i="12"/>
  <c r="AC748" i="12"/>
  <c r="AE735" i="12"/>
  <c r="AC735" i="12"/>
  <c r="AE731" i="12"/>
  <c r="AC731" i="12"/>
  <c r="AE718" i="12"/>
  <c r="AC718" i="12"/>
  <c r="AE714" i="12"/>
  <c r="AC714" i="12"/>
  <c r="AE708" i="12"/>
  <c r="AC708" i="12"/>
  <c r="AE695" i="12"/>
  <c r="AC695" i="12"/>
  <c r="AE691" i="12"/>
  <c r="AC691" i="12"/>
  <c r="AE678" i="12"/>
  <c r="AC678" i="12"/>
  <c r="AE674" i="12"/>
  <c r="AC674" i="12"/>
  <c r="AE661" i="12"/>
  <c r="AC661" i="12"/>
  <c r="AE657" i="12"/>
  <c r="AC657" i="12"/>
  <c r="AE644" i="12"/>
  <c r="AC644" i="12"/>
  <c r="AE631" i="12"/>
  <c r="AC631" i="12"/>
  <c r="AE627" i="12"/>
  <c r="AC627" i="12"/>
  <c r="AE614" i="12"/>
  <c r="AC614" i="12"/>
  <c r="AE610" i="12"/>
  <c r="AC610" i="12"/>
  <c r="AE597" i="12"/>
  <c r="AC597" i="12"/>
  <c r="AE593" i="12"/>
  <c r="AC593" i="12"/>
  <c r="AE575" i="12"/>
  <c r="AC575" i="12"/>
  <c r="AE571" i="12"/>
  <c r="AC571" i="12"/>
  <c r="AE558" i="12"/>
  <c r="AC558" i="12"/>
  <c r="AE554" i="12"/>
  <c r="AC554" i="12"/>
  <c r="AE541" i="12"/>
  <c r="AC541" i="12"/>
  <c r="AE528" i="12"/>
  <c r="AC528" i="12"/>
  <c r="AE524" i="12"/>
  <c r="AC524" i="12"/>
  <c r="AE511" i="12"/>
  <c r="AC511" i="12"/>
  <c r="AE507" i="12"/>
  <c r="AC507" i="12"/>
  <c r="AE494" i="12"/>
  <c r="AC494" i="12"/>
  <c r="AE490" i="12"/>
  <c r="AC490" i="12"/>
  <c r="AE477" i="12"/>
  <c r="AC477" i="12"/>
  <c r="AE456" i="12"/>
  <c r="AC456" i="12"/>
  <c r="AE452" i="12"/>
  <c r="AC452" i="12"/>
  <c r="AE431" i="12"/>
  <c r="AC431" i="12"/>
  <c r="AE427" i="12"/>
  <c r="AC427" i="12"/>
  <c r="AE414" i="12"/>
  <c r="AC414" i="12"/>
  <c r="AE410" i="12"/>
  <c r="AC410" i="12"/>
  <c r="AE397" i="12"/>
  <c r="AC397" i="12"/>
  <c r="AE384" i="12"/>
  <c r="AC384" i="12"/>
  <c r="AE380" i="12"/>
  <c r="AC380" i="12"/>
  <c r="AE367" i="12"/>
  <c r="AC367" i="12"/>
  <c r="AE363" i="12"/>
  <c r="AC363" i="12"/>
  <c r="AE350" i="12"/>
  <c r="AC350" i="12"/>
  <c r="AE346" i="12"/>
  <c r="AC346" i="12"/>
  <c r="AE333" i="12"/>
  <c r="AC333" i="12"/>
  <c r="AE320" i="12"/>
  <c r="AC320" i="12"/>
  <c r="AE316" i="12"/>
  <c r="AC316" i="12"/>
  <c r="AE302" i="12"/>
  <c r="AC302" i="12"/>
  <c r="AE294" i="12"/>
  <c r="AC294" i="12"/>
  <c r="AE272" i="12"/>
  <c r="AC272" i="12"/>
  <c r="AE268" i="12"/>
  <c r="AC268" i="12"/>
  <c r="AE264" i="12"/>
  <c r="AC264" i="12"/>
  <c r="AE238" i="12"/>
  <c r="AC238" i="12"/>
  <c r="AE205" i="12"/>
  <c r="AC205" i="12"/>
  <c r="AE197" i="12"/>
  <c r="AC197" i="12"/>
  <c r="AE180" i="12"/>
  <c r="AC180" i="12"/>
  <c r="AE172" i="12"/>
  <c r="AC172" i="12"/>
  <c r="AE147" i="12"/>
  <c r="AC147" i="12"/>
  <c r="AE65" i="12"/>
  <c r="AC65" i="12"/>
  <c r="AE59" i="12"/>
  <c r="AC59" i="12"/>
  <c r="AE49" i="12"/>
  <c r="AC49" i="12"/>
  <c r="AE134" i="12"/>
  <c r="AC134" i="12"/>
  <c r="AE126" i="12"/>
  <c r="AC126" i="12"/>
  <c r="AE115" i="12"/>
  <c r="AC115" i="12"/>
  <c r="AE106" i="12"/>
  <c r="AC106" i="12"/>
  <c r="AE98" i="12"/>
  <c r="AC98" i="12"/>
  <c r="AE79" i="12"/>
  <c r="AC79" i="12"/>
  <c r="AE568" i="12"/>
  <c r="AC568" i="12"/>
  <c r="AE564" i="12"/>
  <c r="AC564" i="12"/>
  <c r="AE551" i="12"/>
  <c r="AC551" i="12"/>
  <c r="AE547" i="12"/>
  <c r="AC547" i="12"/>
  <c r="AE534" i="12"/>
  <c r="AC534" i="12"/>
  <c r="AE530" i="12"/>
  <c r="AC530" i="12"/>
  <c r="AE517" i="12"/>
  <c r="AC517" i="12"/>
  <c r="AE504" i="12"/>
  <c r="AC504" i="12"/>
  <c r="AE500" i="12"/>
  <c r="AC500" i="12"/>
  <c r="AE487" i="12"/>
  <c r="AC487" i="12"/>
  <c r="AE483" i="12"/>
  <c r="AC483" i="12"/>
  <c r="AE470" i="12"/>
  <c r="AC470" i="12"/>
  <c r="AE464" i="12"/>
  <c r="AC464" i="12"/>
  <c r="AE460" i="12"/>
  <c r="AC460" i="12"/>
  <c r="AE447" i="12"/>
  <c r="AC447" i="12"/>
  <c r="AE443" i="12"/>
  <c r="AC443" i="12"/>
  <c r="AE437" i="12"/>
  <c r="AC437" i="12"/>
  <c r="AE424" i="12"/>
  <c r="AC424" i="12"/>
  <c r="AE420" i="12"/>
  <c r="AC420" i="12"/>
  <c r="AE407" i="12"/>
  <c r="AC407" i="12"/>
  <c r="AE403" i="12"/>
  <c r="AC403" i="12"/>
  <c r="AE390" i="12"/>
  <c r="AC390" i="12"/>
  <c r="AE386" i="12"/>
  <c r="AC386" i="12"/>
  <c r="AE373" i="12"/>
  <c r="AC373" i="12"/>
  <c r="AE360" i="12"/>
  <c r="AC360" i="12"/>
  <c r="AE356" i="12"/>
  <c r="AC356" i="12"/>
  <c r="AE343" i="12"/>
  <c r="AC343" i="12"/>
  <c r="AE339" i="12"/>
  <c r="AC339" i="12"/>
  <c r="AE326" i="12"/>
  <c r="AC326" i="12"/>
  <c r="AE322" i="12"/>
  <c r="AC322" i="12"/>
  <c r="AE307" i="12"/>
  <c r="AC307" i="12"/>
  <c r="AE288" i="12"/>
  <c r="AC288" i="12"/>
  <c r="AE282" i="12"/>
  <c r="AC282" i="12"/>
  <c r="AE278" i="12"/>
  <c r="AC278" i="12"/>
  <c r="AE274" i="12"/>
  <c r="AC274" i="12"/>
  <c r="AE259" i="12"/>
  <c r="AC259" i="12"/>
  <c r="AE255" i="12"/>
  <c r="AC255" i="12"/>
  <c r="AE233" i="12"/>
  <c r="AC233" i="12"/>
  <c r="AE229" i="12"/>
  <c r="AC229" i="12"/>
  <c r="AE52" i="12"/>
  <c r="AC52" i="12"/>
  <c r="AE44" i="12"/>
  <c r="AC44" i="12"/>
  <c r="AE21" i="12"/>
  <c r="AC21" i="12"/>
  <c r="AE12" i="12"/>
  <c r="AC12" i="12"/>
  <c r="AE26" i="12"/>
  <c r="AC26" i="12"/>
  <c r="AE18" i="12"/>
  <c r="AC18" i="12"/>
  <c r="AE379" i="12"/>
  <c r="AC379" i="12"/>
  <c r="AE362" i="12"/>
  <c r="AC362" i="12"/>
  <c r="AE332" i="12"/>
  <c r="AC332" i="12"/>
  <c r="AE301" i="12"/>
  <c r="AC301" i="12"/>
  <c r="AE267" i="12"/>
  <c r="AC267" i="12"/>
  <c r="AE237" i="12"/>
  <c r="AC237" i="12"/>
  <c r="AE178" i="12"/>
  <c r="AC178" i="12"/>
  <c r="AE64" i="12"/>
  <c r="AC64" i="12"/>
  <c r="AE132" i="12"/>
  <c r="AC132" i="12"/>
  <c r="AE104" i="12"/>
  <c r="AC104" i="12"/>
  <c r="AE567" i="12"/>
  <c r="AC567" i="12"/>
  <c r="AE546" i="12"/>
  <c r="AC546" i="12"/>
  <c r="AE516" i="12"/>
  <c r="AC516" i="12"/>
  <c r="AE486" i="12"/>
  <c r="AC486" i="12"/>
  <c r="AE463" i="12"/>
  <c r="AC463" i="12"/>
  <c r="AE440" i="12"/>
  <c r="AC440" i="12"/>
  <c r="AE406" i="12"/>
  <c r="AC406" i="12"/>
  <c r="AE376" i="12"/>
  <c r="AC376" i="12"/>
  <c r="AE355" i="12"/>
  <c r="AC355" i="12"/>
  <c r="AE325" i="12"/>
  <c r="AC325" i="12"/>
  <c r="AE306" i="12"/>
  <c r="AC306" i="12"/>
  <c r="AE281" i="12"/>
  <c r="AC281" i="12"/>
  <c r="AE262" i="12"/>
  <c r="AC262" i="12"/>
  <c r="AE232" i="12"/>
  <c r="AC232" i="12"/>
  <c r="AE47" i="12"/>
  <c r="AC47" i="12"/>
  <c r="AE17" i="12"/>
  <c r="AC17" i="12"/>
  <c r="AE16" i="12"/>
  <c r="AC16" i="12"/>
  <c r="AE152" i="12"/>
  <c r="AC152" i="12"/>
  <c r="AE129" i="12"/>
  <c r="AC129" i="12"/>
  <c r="AE118" i="12"/>
  <c r="AC118" i="12"/>
  <c r="AE110" i="12"/>
  <c r="AC110" i="12"/>
  <c r="AE101" i="12"/>
  <c r="AC101" i="12"/>
  <c r="AE92" i="12"/>
  <c r="AC92" i="12"/>
  <c r="AE85" i="12"/>
  <c r="AC85" i="12"/>
  <c r="AE72" i="12"/>
  <c r="AC72" i="12"/>
  <c r="AE1517" i="12"/>
  <c r="AC1517" i="12"/>
  <c r="AE1513" i="12"/>
  <c r="AC1513" i="12"/>
  <c r="AE1500" i="12"/>
  <c r="AC1500" i="12"/>
  <c r="AE1487" i="12"/>
  <c r="AC1487" i="12"/>
  <c r="AE1483" i="12"/>
  <c r="AC1483" i="12"/>
  <c r="AE1470" i="12"/>
  <c r="AC1470" i="12"/>
  <c r="AE1466" i="12"/>
  <c r="AC1466" i="12"/>
  <c r="AE1453" i="12"/>
  <c r="AC1453" i="12"/>
  <c r="AE1449" i="12"/>
  <c r="AC1449" i="12"/>
  <c r="AE1436" i="12"/>
  <c r="AC1436" i="12"/>
  <c r="AE1423" i="12"/>
  <c r="AC1423" i="12"/>
  <c r="AE1419" i="12"/>
  <c r="AC1419" i="12"/>
  <c r="AE1406" i="12"/>
  <c r="AC1406" i="12"/>
  <c r="AE1402" i="12"/>
  <c r="AC1402" i="12"/>
  <c r="AE1389" i="12"/>
  <c r="AC1389" i="12"/>
  <c r="AE1385" i="12"/>
  <c r="AC1385" i="12"/>
  <c r="AE1372" i="12"/>
  <c r="AC1372" i="12"/>
  <c r="AE1359" i="12"/>
  <c r="AC1359" i="12"/>
  <c r="AE1355" i="12"/>
  <c r="AC1355" i="12"/>
  <c r="AE1342" i="12"/>
  <c r="AC1342" i="12"/>
  <c r="AE1338" i="12"/>
  <c r="AC1338" i="12"/>
  <c r="AE1316" i="12"/>
  <c r="AC1316" i="12"/>
  <c r="AE1312" i="12"/>
  <c r="AC1312" i="12"/>
  <c r="AE1299" i="12"/>
  <c r="AC1299" i="12"/>
  <c r="AE1286" i="12"/>
  <c r="AC1286" i="12"/>
  <c r="AE1282" i="12"/>
  <c r="AC1282" i="12"/>
  <c r="AE1269" i="12"/>
  <c r="AC1269" i="12"/>
  <c r="AE1265" i="12"/>
  <c r="AC1265" i="12"/>
  <c r="AE1252" i="12"/>
  <c r="AC1252" i="12"/>
  <c r="AE1248" i="12"/>
  <c r="AC1248" i="12"/>
  <c r="AE1235" i="12"/>
  <c r="AC1235" i="12"/>
  <c r="AE1227" i="12"/>
  <c r="AC1227" i="12"/>
  <c r="AE1214" i="12"/>
  <c r="AC1214" i="12"/>
  <c r="AE1210" i="12"/>
  <c r="AC1210" i="12"/>
  <c r="AE1197" i="12"/>
  <c r="AC1197" i="12"/>
  <c r="AE1193" i="12"/>
  <c r="AC1193" i="12"/>
  <c r="AE1180" i="12"/>
  <c r="AC1180" i="12"/>
  <c r="AE1176" i="12"/>
  <c r="AC1176" i="12"/>
  <c r="AE1163" i="12"/>
  <c r="AC1163" i="12"/>
  <c r="AE1150" i="12"/>
  <c r="AC1150" i="12"/>
  <c r="AE1146" i="12"/>
  <c r="AC1146" i="12"/>
  <c r="AE1131" i="12"/>
  <c r="AC1131" i="12"/>
  <c r="AE1119" i="12"/>
  <c r="AC1119" i="12"/>
  <c r="AE1106" i="12"/>
  <c r="AC1106" i="12"/>
  <c r="AE1100" i="12"/>
  <c r="AC1100" i="12"/>
  <c r="AE1096" i="12"/>
  <c r="AC1096" i="12"/>
  <c r="AE1084" i="12"/>
  <c r="AC1084" i="12"/>
  <c r="AE1080" i="12"/>
  <c r="AC1080" i="12"/>
  <c r="AE1076" i="12"/>
  <c r="AC1076" i="12"/>
  <c r="AE1061" i="12"/>
  <c r="AC1061" i="12"/>
  <c r="AE1057" i="12"/>
  <c r="AC1057" i="12"/>
  <c r="AE1051" i="12"/>
  <c r="AC1051" i="12"/>
  <c r="AE1039" i="12"/>
  <c r="AC1039" i="12"/>
  <c r="AE1035" i="12"/>
  <c r="AC1035" i="12"/>
  <c r="AE996" i="12"/>
  <c r="AC996" i="12"/>
  <c r="AE992" i="12"/>
  <c r="AC992" i="12"/>
  <c r="AE979" i="12"/>
  <c r="AC979" i="12"/>
  <c r="AE966" i="12"/>
  <c r="AC966" i="12"/>
  <c r="AE962" i="12"/>
  <c r="AC962" i="12"/>
  <c r="AE956" i="12"/>
  <c r="AC956" i="12"/>
  <c r="AE952" i="12"/>
  <c r="AC952" i="12"/>
  <c r="AE929" i="12"/>
  <c r="AC929" i="12"/>
  <c r="AE925" i="12"/>
  <c r="AC925" i="12"/>
  <c r="AE919" i="12"/>
  <c r="AC919" i="12"/>
  <c r="AE898" i="12"/>
  <c r="AC898" i="12"/>
  <c r="AE894" i="12"/>
  <c r="AC894" i="12"/>
  <c r="AE881" i="12"/>
  <c r="AC881" i="12"/>
  <c r="AE877" i="12"/>
  <c r="AC877" i="12"/>
  <c r="AE874" i="12"/>
  <c r="AC874" i="12"/>
  <c r="AE859" i="12"/>
  <c r="AC859" i="12"/>
  <c r="AE847" i="12"/>
  <c r="AC847" i="12"/>
  <c r="AE843" i="12"/>
  <c r="AC843" i="12"/>
  <c r="AE805" i="12"/>
  <c r="AC805" i="12"/>
  <c r="AE792" i="12"/>
  <c r="AC792" i="12"/>
  <c r="AE788" i="12"/>
  <c r="AC788" i="12"/>
  <c r="AE775" i="12"/>
  <c r="AC775" i="12"/>
  <c r="AE771" i="12"/>
  <c r="AC771" i="12"/>
  <c r="AE758" i="12"/>
  <c r="AC758" i="12"/>
  <c r="AE754" i="12"/>
  <c r="AC754" i="12"/>
  <c r="AE741" i="12"/>
  <c r="AC741" i="12"/>
  <c r="AE728" i="12"/>
  <c r="AC728" i="12"/>
  <c r="AE724" i="12"/>
  <c r="AC724" i="12"/>
  <c r="AE702" i="12"/>
  <c r="AC702" i="12"/>
  <c r="AE698" i="12"/>
  <c r="AC698" i="12"/>
  <c r="AE685" i="12"/>
  <c r="AC685" i="12"/>
  <c r="AE681" i="12"/>
  <c r="AC681" i="12"/>
  <c r="AE668" i="12"/>
  <c r="AC668" i="12"/>
  <c r="AE655" i="12"/>
  <c r="AC655" i="12"/>
  <c r="AE651" i="12"/>
  <c r="AC651" i="12"/>
  <c r="AE638" i="12"/>
  <c r="AC638" i="12"/>
  <c r="AE634" i="12"/>
  <c r="AC634" i="12"/>
  <c r="AE621" i="12"/>
  <c r="AC621" i="12"/>
  <c r="AE617" i="12"/>
  <c r="AC617" i="12"/>
  <c r="AE604" i="12"/>
  <c r="AC604" i="12"/>
  <c r="AE591" i="12"/>
  <c r="AC591" i="12"/>
  <c r="AE587" i="12"/>
  <c r="AC587" i="12"/>
  <c r="AE185" i="12"/>
  <c r="AC185" i="12"/>
  <c r="AE149" i="12"/>
  <c r="AC149" i="12"/>
  <c r="AE33" i="12"/>
  <c r="AC33" i="12"/>
  <c r="O11" i="12"/>
  <c r="AA11" i="12" s="1"/>
  <c r="O7" i="12"/>
  <c r="AA7" i="12" s="1"/>
  <c r="O545" i="12"/>
  <c r="AA545" i="12" s="1"/>
  <c r="O441" i="12"/>
  <c r="AA441" i="12" s="1"/>
  <c r="O688" i="12"/>
  <c r="AA688" i="12" s="1"/>
  <c r="O1040" i="12"/>
  <c r="AA1040" i="12" s="1"/>
  <c r="O810" i="12"/>
  <c r="AA810" i="12" s="1"/>
  <c r="O457" i="12"/>
  <c r="AA457" i="12" s="1"/>
  <c r="O425" i="12"/>
  <c r="AA425" i="12" s="1"/>
  <c r="O704" i="12"/>
  <c r="AA704" i="12" s="1"/>
  <c r="O672" i="12"/>
  <c r="AA672" i="12" s="1"/>
  <c r="O640" i="12"/>
  <c r="AA640" i="12" s="1"/>
  <c r="O608" i="12"/>
  <c r="AA608" i="12" s="1"/>
  <c r="O529" i="12"/>
  <c r="AA529" i="12" s="1"/>
  <c r="O449" i="12"/>
  <c r="AA449" i="12" s="1"/>
  <c r="O417" i="12"/>
  <c r="AA417" i="12" s="1"/>
  <c r="O497" i="12"/>
  <c r="AA497" i="12" s="1"/>
  <c r="O793" i="12"/>
  <c r="AA793" i="12" s="1"/>
  <c r="O761" i="12"/>
  <c r="AA761" i="12" s="1"/>
  <c r="O882" i="12"/>
  <c r="AA882" i="12" s="1"/>
  <c r="O1109" i="12"/>
  <c r="AA1109" i="12" s="1"/>
  <c r="O1085" i="12"/>
  <c r="AA1085" i="12" s="1"/>
  <c r="O1207" i="12"/>
  <c r="AA1207" i="12" s="1"/>
  <c r="O1103" i="12"/>
  <c r="AA1103" i="12" s="1"/>
  <c r="O1055" i="12"/>
  <c r="AA1055" i="12" s="1"/>
  <c r="O891" i="12"/>
  <c r="AA891" i="12" s="1"/>
  <c r="O785" i="12"/>
  <c r="AA785" i="12" s="1"/>
  <c r="O753" i="12"/>
  <c r="AA753" i="12" s="1"/>
  <c r="O680" i="12"/>
  <c r="AA680" i="12" s="1"/>
  <c r="O648" i="12"/>
  <c r="AA648" i="12" s="1"/>
  <c r="O616" i="12"/>
  <c r="AA616" i="12" s="1"/>
  <c r="O584" i="12"/>
  <c r="AA584" i="12" s="1"/>
  <c r="O521" i="12"/>
  <c r="AA521" i="12" s="1"/>
  <c r="O489" i="12"/>
  <c r="AA489" i="12" s="1"/>
  <c r="O1231" i="12"/>
  <c r="AA1231" i="12" s="1"/>
  <c r="O1130" i="12"/>
  <c r="AA1130" i="12" s="1"/>
  <c r="O1065" i="12"/>
  <c r="AA1065" i="12" s="1"/>
  <c r="O999" i="12"/>
  <c r="AA999" i="12" s="1"/>
  <c r="O967" i="12"/>
  <c r="AA967" i="12" s="1"/>
  <c r="O745" i="12"/>
  <c r="AA745" i="12" s="1"/>
  <c r="O713" i="12"/>
  <c r="AA713" i="12" s="1"/>
  <c r="R35" i="16"/>
  <c r="O35" i="12" s="1"/>
  <c r="AA35" i="12" s="1"/>
  <c r="O1183" i="12"/>
  <c r="AA1183" i="12" s="1"/>
  <c r="O1151" i="12"/>
  <c r="AA1151" i="12" s="1"/>
  <c r="O1008" i="12"/>
  <c r="AA1008" i="12" s="1"/>
  <c r="O975" i="12"/>
  <c r="AA975" i="12" s="1"/>
  <c r="O937" i="12"/>
  <c r="AA937" i="12" s="1"/>
  <c r="O910" i="12"/>
  <c r="AA910" i="12" s="1"/>
  <c r="O828" i="12"/>
  <c r="AA828" i="12" s="1"/>
  <c r="O835" i="12"/>
  <c r="AA835" i="12" s="1"/>
  <c r="O721" i="12"/>
  <c r="AA721" i="12" s="1"/>
  <c r="O942" i="12"/>
  <c r="AA942" i="12" s="1"/>
  <c r="O1271" i="12"/>
  <c r="AA1271" i="12" s="1"/>
  <c r="O1033" i="12"/>
  <c r="AA1033" i="12" s="1"/>
  <c r="O1175" i="12"/>
  <c r="AA1175" i="12" s="1"/>
  <c r="O1336" i="12"/>
  <c r="AA1336" i="12" s="1"/>
  <c r="O1159" i="12"/>
  <c r="AA1159" i="12" s="1"/>
  <c r="O1504" i="12"/>
  <c r="AA1504" i="12" s="1"/>
  <c r="O1376" i="12"/>
  <c r="AA1376" i="12" s="1"/>
  <c r="O1352" i="12"/>
  <c r="AA1352" i="12" s="1"/>
  <c r="O1496" i="12"/>
  <c r="AA1496" i="12" s="1"/>
  <c r="O1368" i="12"/>
  <c r="AA1368" i="12" s="1"/>
  <c r="O1416" i="12"/>
  <c r="AA1416" i="12" s="1"/>
  <c r="O1488" i="12"/>
  <c r="AA1488" i="12" s="1"/>
  <c r="O1360" i="12"/>
  <c r="AA1360" i="12" s="1"/>
  <c r="O856" i="12"/>
  <c r="AA856" i="12" s="1"/>
  <c r="O1472" i="12"/>
  <c r="AA1472" i="12" s="1"/>
  <c r="O1400" i="12"/>
  <c r="AA1400" i="12" s="1"/>
  <c r="O1520" i="12"/>
  <c r="AA1520" i="12" s="1"/>
  <c r="O1392" i="12"/>
  <c r="AA1392" i="12" s="1"/>
  <c r="O1143" i="12"/>
  <c r="AA1143" i="12" s="1"/>
  <c r="O1255" i="12"/>
  <c r="AA1255" i="12" s="1"/>
  <c r="O1279" i="12"/>
  <c r="AA1279" i="12" s="1"/>
  <c r="O569" i="12"/>
  <c r="AA569" i="12" s="1"/>
  <c r="O1328" i="12"/>
  <c r="AA1328" i="12" s="1"/>
  <c r="O1448" i="12"/>
  <c r="AA1448" i="12" s="1"/>
  <c r="O577" i="12"/>
  <c r="AA577" i="12" s="1"/>
  <c r="O473" i="12"/>
  <c r="AA473" i="12" s="1"/>
  <c r="O561" i="12"/>
  <c r="AA561" i="12" s="1"/>
  <c r="O656" i="12"/>
  <c r="AA656" i="12" s="1"/>
  <c r="O624" i="12"/>
  <c r="AA624" i="12" s="1"/>
  <c r="O592" i="12"/>
  <c r="AA592" i="12" s="1"/>
  <c r="O465" i="12"/>
  <c r="AA465" i="12" s="1"/>
  <c r="O433" i="12"/>
  <c r="AA433" i="12" s="1"/>
  <c r="O513" i="12"/>
  <c r="AA513" i="12" s="1"/>
  <c r="O481" i="12"/>
  <c r="AA481" i="12" s="1"/>
  <c r="O777" i="12"/>
  <c r="AA777" i="12" s="1"/>
  <c r="O900" i="12"/>
  <c r="AA900" i="12" s="1"/>
  <c r="O864" i="12"/>
  <c r="AA864" i="12" s="1"/>
  <c r="O1092" i="12"/>
  <c r="AA1092" i="12" s="1"/>
  <c r="O1047" i="12"/>
  <c r="AA1047" i="12" s="1"/>
  <c r="O1075" i="12"/>
  <c r="AA1075" i="12" s="1"/>
  <c r="O923" i="12"/>
  <c r="AA923" i="12" s="1"/>
  <c r="O801" i="12"/>
  <c r="AA801" i="12" s="1"/>
  <c r="O769" i="12"/>
  <c r="AA769" i="12" s="1"/>
  <c r="O696" i="12"/>
  <c r="AA696" i="12" s="1"/>
  <c r="O664" i="12"/>
  <c r="AA664" i="12" s="1"/>
  <c r="O632" i="12"/>
  <c r="AA632" i="12" s="1"/>
  <c r="O600" i="12"/>
  <c r="AA600" i="12" s="1"/>
  <c r="O553" i="12"/>
  <c r="AA553" i="12" s="1"/>
  <c r="O505" i="12"/>
  <c r="AA505" i="12" s="1"/>
  <c r="O409" i="12"/>
  <c r="AA409" i="12" s="1"/>
  <c r="O1199" i="12"/>
  <c r="AA1199" i="12" s="1"/>
  <c r="O1123" i="12"/>
  <c r="AA1123" i="12" s="1"/>
  <c r="O1026" i="12"/>
  <c r="AA1026" i="12" s="1"/>
  <c r="O983" i="12"/>
  <c r="AA983" i="12" s="1"/>
  <c r="O916" i="12"/>
  <c r="AA916" i="12" s="1"/>
  <c r="O729" i="12"/>
  <c r="AA729" i="12" s="1"/>
  <c r="O1215" i="12"/>
  <c r="AA1215" i="12" s="1"/>
  <c r="O1167" i="12"/>
  <c r="AA1167" i="12" s="1"/>
  <c r="O1135" i="12"/>
  <c r="AA1135" i="12" s="1"/>
  <c r="O991" i="12"/>
  <c r="AA991" i="12" s="1"/>
  <c r="O959" i="12"/>
  <c r="AA959" i="12" s="1"/>
  <c r="O930" i="12"/>
  <c r="AA930" i="12" s="1"/>
  <c r="O873" i="12"/>
  <c r="AA873" i="12" s="1"/>
  <c r="O950" i="12"/>
  <c r="AA950" i="12" s="1"/>
  <c r="O737" i="12"/>
  <c r="AA737" i="12" s="1"/>
  <c r="O537" i="12"/>
  <c r="AA537" i="12" s="1"/>
  <c r="O849" i="12"/>
  <c r="AA849" i="12" s="1"/>
  <c r="O1191" i="12"/>
  <c r="AA1191" i="12" s="1"/>
  <c r="O1239" i="12"/>
  <c r="AA1239" i="12" s="1"/>
  <c r="O1223" i="12"/>
  <c r="AA1223" i="12" s="1"/>
  <c r="O579" i="12"/>
  <c r="AA579" i="12" s="1"/>
  <c r="O1440" i="12"/>
  <c r="AA1440" i="12" s="1"/>
  <c r="O1295" i="12"/>
  <c r="AA1295" i="12" s="1"/>
  <c r="O1408" i="12"/>
  <c r="AA1408" i="12" s="1"/>
  <c r="O1432" i="12"/>
  <c r="AA1432" i="12" s="1"/>
  <c r="O1287" i="12"/>
  <c r="AA1287" i="12" s="1"/>
  <c r="O1344" i="12"/>
  <c r="AA1344" i="12" s="1"/>
  <c r="O1424" i="12"/>
  <c r="AA1424" i="12" s="1"/>
  <c r="O1247" i="12"/>
  <c r="AA1247" i="12" s="1"/>
  <c r="O1480" i="12"/>
  <c r="AA1480" i="12" s="1"/>
  <c r="O1464" i="12"/>
  <c r="AA1464" i="12" s="1"/>
  <c r="O1319" i="12"/>
  <c r="AA1319" i="12" s="1"/>
  <c r="O1456" i="12"/>
  <c r="AA1456" i="12" s="1"/>
  <c r="O1311" i="12"/>
  <c r="AA1311" i="12" s="1"/>
  <c r="O1116" i="12"/>
  <c r="AA1116" i="12" s="1"/>
  <c r="O1303" i="12"/>
  <c r="AA1303" i="12" s="1"/>
  <c r="O842" i="12"/>
  <c r="AA842" i="12" s="1"/>
  <c r="O1263" i="12"/>
  <c r="AA1263" i="12" s="1"/>
  <c r="O1512" i="12"/>
  <c r="AA1512" i="12" s="1"/>
  <c r="O1384" i="12"/>
  <c r="AA1384" i="12" s="1"/>
  <c r="R1115" i="16"/>
  <c r="R6" i="16"/>
  <c r="R827" i="16"/>
  <c r="R153" i="16"/>
  <c r="O153" i="12" s="1"/>
  <c r="AA153" i="12" s="1"/>
  <c r="R123" i="16"/>
  <c r="O123" i="12" s="1"/>
  <c r="AA123" i="12" s="1"/>
  <c r="R296" i="16"/>
  <c r="O296" i="12" s="1"/>
  <c r="AA296" i="12" s="1"/>
  <c r="R283" i="16"/>
  <c r="O283" i="12" s="1"/>
  <c r="AA283" i="12" s="1"/>
  <c r="R1102" i="16"/>
  <c r="R1054" i="16"/>
  <c r="R1327" i="16"/>
  <c r="R41" i="16"/>
  <c r="O41" i="12" s="1"/>
  <c r="AA41" i="12" s="1"/>
  <c r="R1025" i="16"/>
  <c r="R941" i="16"/>
  <c r="R242" i="16"/>
  <c r="O242" i="12" s="1"/>
  <c r="AA242" i="12" s="1"/>
  <c r="R213" i="16"/>
  <c r="O213" i="12" s="1"/>
  <c r="AA213" i="12" s="1"/>
  <c r="R922" i="16"/>
  <c r="R909" i="16"/>
  <c r="R583" i="16"/>
  <c r="R712" i="16"/>
  <c r="R958" i="16"/>
  <c r="R1134" i="16"/>
  <c r="R863" i="16"/>
  <c r="R167" i="16"/>
  <c r="O167" i="12" s="1"/>
  <c r="AA167" i="12" s="1"/>
  <c r="R181" i="16"/>
  <c r="O181" i="12" s="1"/>
  <c r="AA181" i="12" s="1"/>
  <c r="R139" i="16"/>
  <c r="O139" i="12" s="1"/>
  <c r="AA139" i="12" s="1"/>
  <c r="R312" i="16"/>
  <c r="O312" i="12" s="1"/>
  <c r="AA312" i="12" s="1"/>
  <c r="R195" i="16"/>
  <c r="O195" i="12" s="1"/>
  <c r="AA195" i="12" s="1"/>
  <c r="R108" i="16"/>
  <c r="O108" i="12" s="1"/>
  <c r="AA108" i="12" s="1"/>
  <c r="AE39" i="12" l="1"/>
  <c r="AC39" i="12"/>
  <c r="AE1247" i="12"/>
  <c r="AC1247" i="12"/>
  <c r="AE579" i="12"/>
  <c r="AC579" i="12"/>
  <c r="AE1191" i="12"/>
  <c r="AC1191" i="12"/>
  <c r="AE1135" i="12"/>
  <c r="AC1135" i="12"/>
  <c r="AE290" i="12"/>
  <c r="AC290" i="12"/>
  <c r="AE505" i="12"/>
  <c r="AC505" i="12"/>
  <c r="AE664" i="12"/>
  <c r="AC664" i="12"/>
  <c r="AE923" i="12"/>
  <c r="AC923" i="12"/>
  <c r="AE1092" i="12"/>
  <c r="AC1092" i="12"/>
  <c r="AE321" i="12"/>
  <c r="AC321" i="12"/>
  <c r="AE401" i="12"/>
  <c r="AC401" i="12"/>
  <c r="AE177" i="12"/>
  <c r="AC177" i="12"/>
  <c r="AE473" i="12"/>
  <c r="AC473" i="12"/>
  <c r="AE56" i="12"/>
  <c r="AC56" i="12"/>
  <c r="AE54" i="12"/>
  <c r="AC54" i="12"/>
  <c r="AE1448" i="12"/>
  <c r="AC1448" i="12"/>
  <c r="AE1255" i="12"/>
  <c r="AC1255" i="12"/>
  <c r="AE1400" i="12"/>
  <c r="AC1400" i="12"/>
  <c r="AE1488" i="12"/>
  <c r="AC1488" i="12"/>
  <c r="AE1352" i="12"/>
  <c r="AC1352" i="12"/>
  <c r="AE1336" i="12"/>
  <c r="AC1336" i="12"/>
  <c r="AE942" i="12"/>
  <c r="AC942" i="12"/>
  <c r="AE835" i="12"/>
  <c r="AC835" i="12"/>
  <c r="AE937" i="12"/>
  <c r="AC937" i="12"/>
  <c r="AE1183" i="12"/>
  <c r="AC1183" i="12"/>
  <c r="AE713" i="12"/>
  <c r="AC713" i="12"/>
  <c r="AE1065" i="12"/>
  <c r="AC1065" i="12"/>
  <c r="AE521" i="12"/>
  <c r="AC521" i="12"/>
  <c r="AE680" i="12"/>
  <c r="AC680" i="12"/>
  <c r="AE1055" i="12"/>
  <c r="AC1055" i="12"/>
  <c r="AE1109" i="12"/>
  <c r="AC1109" i="12"/>
  <c r="AE284" i="12"/>
  <c r="AC284" i="12"/>
  <c r="AE385" i="12"/>
  <c r="AC385" i="12"/>
  <c r="AE608" i="12"/>
  <c r="AC608" i="12"/>
  <c r="AE353" i="12"/>
  <c r="AC353" i="12"/>
  <c r="AE171" i="12"/>
  <c r="AC171" i="12"/>
  <c r="AE202" i="12"/>
  <c r="AC202" i="12"/>
  <c r="AE393" i="12"/>
  <c r="AC393" i="12"/>
  <c r="AE186" i="12"/>
  <c r="AC186" i="12"/>
  <c r="AE441" i="12"/>
  <c r="AC441" i="12"/>
  <c r="AE160" i="12"/>
  <c r="AC160" i="12"/>
  <c r="AE173" i="12"/>
  <c r="AC173" i="12"/>
  <c r="AE141" i="12"/>
  <c r="AC141" i="12"/>
  <c r="AE19" i="12"/>
  <c r="AC19" i="12"/>
  <c r="AE1263" i="12"/>
  <c r="AC1263" i="12"/>
  <c r="AE1311" i="12"/>
  <c r="AC1311" i="12"/>
  <c r="AE1480" i="12"/>
  <c r="AC1480" i="12"/>
  <c r="AE1287" i="12"/>
  <c r="AC1287" i="12"/>
  <c r="AE1440" i="12"/>
  <c r="AC1440" i="12"/>
  <c r="AE1239" i="12"/>
  <c r="AC1239" i="12"/>
  <c r="AE297" i="12"/>
  <c r="AC297" i="12"/>
  <c r="AE263" i="12"/>
  <c r="AC263" i="12"/>
  <c r="AE991" i="12"/>
  <c r="AC991" i="12"/>
  <c r="AE253" i="12"/>
  <c r="AC253" i="12"/>
  <c r="AE983" i="12"/>
  <c r="AC983" i="12"/>
  <c r="AE409" i="12"/>
  <c r="AC409" i="12"/>
  <c r="AE632" i="12"/>
  <c r="AC632" i="12"/>
  <c r="AE801" i="12"/>
  <c r="AC801" i="12"/>
  <c r="AE1047" i="12"/>
  <c r="AC1047" i="12"/>
  <c r="AE777" i="12"/>
  <c r="AC777" i="12"/>
  <c r="AE337" i="12"/>
  <c r="AC337" i="12"/>
  <c r="AE592" i="12"/>
  <c r="AC592" i="12"/>
  <c r="AE561" i="12"/>
  <c r="AC561" i="12"/>
  <c r="AE164" i="12"/>
  <c r="AC164" i="12"/>
  <c r="AE345" i="12"/>
  <c r="AC345" i="12"/>
  <c r="AE208" i="12"/>
  <c r="AC208" i="12"/>
  <c r="AE577" i="12"/>
  <c r="AC577" i="12"/>
  <c r="AE78" i="12"/>
  <c r="AC78" i="12"/>
  <c r="AE1279" i="12"/>
  <c r="AC1279" i="12"/>
  <c r="AE1520" i="12"/>
  <c r="AC1520" i="12"/>
  <c r="AE1360" i="12"/>
  <c r="AC1360" i="12"/>
  <c r="AE1496" i="12"/>
  <c r="AC1496" i="12"/>
  <c r="AE1159" i="12"/>
  <c r="AC1159" i="12"/>
  <c r="AE1271" i="12"/>
  <c r="AC1271" i="12"/>
  <c r="AE721" i="12"/>
  <c r="AC721" i="12"/>
  <c r="AE910" i="12"/>
  <c r="AC910" i="12"/>
  <c r="AE1151" i="12"/>
  <c r="AC1151" i="12"/>
  <c r="AE30" i="12"/>
  <c r="AC30" i="12"/>
  <c r="AE1456" i="12"/>
  <c r="AC1456" i="12"/>
  <c r="AE873" i="12"/>
  <c r="AC873" i="12"/>
  <c r="AE142" i="12"/>
  <c r="AC142" i="12"/>
  <c r="AE999" i="12"/>
  <c r="AC999" i="12"/>
  <c r="AE891" i="12"/>
  <c r="AC891" i="12"/>
  <c r="AE529" i="12"/>
  <c r="AC529" i="12"/>
  <c r="AE198" i="12"/>
  <c r="AC198" i="12"/>
  <c r="AE369" i="12"/>
  <c r="AC369" i="12"/>
  <c r="AE377" i="12"/>
  <c r="AC377" i="12"/>
  <c r="AE1116" i="12"/>
  <c r="AC1116" i="12"/>
  <c r="AE1295" i="12"/>
  <c r="AC1295" i="12"/>
  <c r="AE950" i="12"/>
  <c r="AC950" i="12"/>
  <c r="AE916" i="12"/>
  <c r="AC916" i="12"/>
  <c r="AE769" i="12"/>
  <c r="AC769" i="12"/>
  <c r="AE513" i="12"/>
  <c r="AC513" i="12"/>
  <c r="AE161" i="12"/>
  <c r="AC161" i="12"/>
  <c r="AE569" i="12"/>
  <c r="AC569" i="12"/>
  <c r="AE1368" i="12"/>
  <c r="AC1368" i="12"/>
  <c r="AE1033" i="12"/>
  <c r="AC1033" i="12"/>
  <c r="AE1008" i="12"/>
  <c r="AC1008" i="12"/>
  <c r="AE967" i="12"/>
  <c r="AC967" i="12"/>
  <c r="AE1231" i="12"/>
  <c r="AC1231" i="12"/>
  <c r="AE616" i="12"/>
  <c r="AC616" i="12"/>
  <c r="AE785" i="12"/>
  <c r="AC785" i="12"/>
  <c r="AE1207" i="12"/>
  <c r="AC1207" i="12"/>
  <c r="AE761" i="12"/>
  <c r="AC761" i="12"/>
  <c r="AE159" i="12"/>
  <c r="AC159" i="12"/>
  <c r="AE449" i="12"/>
  <c r="AC449" i="12"/>
  <c r="AE672" i="12"/>
  <c r="AC672" i="12"/>
  <c r="AE457" i="12"/>
  <c r="AC457" i="12"/>
  <c r="AE179" i="12"/>
  <c r="AC179" i="12"/>
  <c r="AE329" i="12"/>
  <c r="AC329" i="12"/>
  <c r="AE810" i="12"/>
  <c r="AC810" i="12"/>
  <c r="AE688" i="12"/>
  <c r="AC688" i="12"/>
  <c r="AE146" i="12"/>
  <c r="AC146" i="12"/>
  <c r="AE163" i="12"/>
  <c r="AC163" i="12"/>
  <c r="AE313" i="12"/>
  <c r="AC313" i="12"/>
  <c r="AE157" i="12"/>
  <c r="AC157" i="12"/>
  <c r="AE7" i="12"/>
  <c r="AC7" i="12"/>
  <c r="AE23" i="12"/>
  <c r="AC23" i="12"/>
  <c r="AE58" i="12"/>
  <c r="AC58" i="12"/>
  <c r="AE842" i="12"/>
  <c r="AC842" i="12"/>
  <c r="AE537" i="12"/>
  <c r="AC537" i="12"/>
  <c r="AE624" i="12"/>
  <c r="AC624" i="12"/>
  <c r="AE489" i="12"/>
  <c r="AC489" i="12"/>
  <c r="AE793" i="12"/>
  <c r="AC793" i="12"/>
  <c r="AE704" i="12"/>
  <c r="AC704" i="12"/>
  <c r="AE361" i="12"/>
  <c r="AC361" i="12"/>
  <c r="AE150" i="12"/>
  <c r="AC150" i="12"/>
  <c r="AE545" i="12"/>
  <c r="AC545" i="12"/>
  <c r="AE1464" i="12"/>
  <c r="AC1464" i="12"/>
  <c r="AE42" i="12"/>
  <c r="AC42" i="12"/>
  <c r="AE959" i="12"/>
  <c r="AC959" i="12"/>
  <c r="AE1199" i="12"/>
  <c r="AC1199" i="12"/>
  <c r="AE93" i="12"/>
  <c r="AC93" i="12"/>
  <c r="AE465" i="12"/>
  <c r="AC465" i="12"/>
  <c r="AE204" i="12"/>
  <c r="AC204" i="12"/>
  <c r="AE856" i="12"/>
  <c r="AC856" i="12"/>
  <c r="AE304" i="12"/>
  <c r="AC304" i="12"/>
  <c r="AE209" i="12"/>
  <c r="AC209" i="12"/>
  <c r="AE1384" i="12"/>
  <c r="AC1384" i="12"/>
  <c r="AE1303" i="12"/>
  <c r="AC1303" i="12"/>
  <c r="AE1319" i="12"/>
  <c r="AC1319" i="12"/>
  <c r="AE1424" i="12"/>
  <c r="AC1424" i="12"/>
  <c r="AE1408" i="12"/>
  <c r="AC1408" i="12"/>
  <c r="AE1223" i="12"/>
  <c r="AC1223" i="12"/>
  <c r="AE849" i="12"/>
  <c r="AC849" i="12"/>
  <c r="AE737" i="12"/>
  <c r="AC737" i="12"/>
  <c r="AE930" i="12"/>
  <c r="AC930" i="12"/>
  <c r="AE1167" i="12"/>
  <c r="AC1167" i="12"/>
  <c r="AE729" i="12"/>
  <c r="AC729" i="12"/>
  <c r="AE1123" i="12"/>
  <c r="AC1123" i="12"/>
  <c r="AE553" i="12"/>
  <c r="AC553" i="12"/>
  <c r="AE696" i="12"/>
  <c r="AC696" i="12"/>
  <c r="AE1075" i="12"/>
  <c r="AC1075" i="12"/>
  <c r="AE864" i="12"/>
  <c r="AC864" i="12"/>
  <c r="AE481" i="12"/>
  <c r="AC481" i="12"/>
  <c r="AE433" i="12"/>
  <c r="AC433" i="12"/>
  <c r="AE656" i="12"/>
  <c r="AC656" i="12"/>
  <c r="AE155" i="12"/>
  <c r="AC155" i="12"/>
  <c r="AE200" i="12"/>
  <c r="AC200" i="12"/>
  <c r="AE144" i="12"/>
  <c r="AC144" i="12"/>
  <c r="AE1328" i="12"/>
  <c r="AC1328" i="12"/>
  <c r="AE1143" i="12"/>
  <c r="AC1143" i="12"/>
  <c r="AE1472" i="12"/>
  <c r="AC1472" i="12"/>
  <c r="AE1416" i="12"/>
  <c r="AC1416" i="12"/>
  <c r="AE1376" i="12"/>
  <c r="AC1376" i="12"/>
  <c r="AE1175" i="12"/>
  <c r="AC1175" i="12"/>
  <c r="AE48" i="12"/>
  <c r="AC48" i="12"/>
  <c r="AE235" i="12"/>
  <c r="AC235" i="12"/>
  <c r="AE975" i="12"/>
  <c r="AC975" i="12"/>
  <c r="AE36" i="12"/>
  <c r="AC36" i="12"/>
  <c r="AE1432" i="12"/>
  <c r="AC1432" i="12"/>
  <c r="AE1026" i="12"/>
  <c r="AC1026" i="12"/>
  <c r="AE273" i="12"/>
  <c r="AC273" i="12"/>
  <c r="AE648" i="12"/>
  <c r="AC648" i="12"/>
  <c r="AE1085" i="12"/>
  <c r="AC1085" i="12"/>
  <c r="AE228" i="12"/>
  <c r="AC228" i="12"/>
  <c r="AE168" i="12"/>
  <c r="AC168" i="12"/>
  <c r="AE1040" i="12"/>
  <c r="AC1040" i="12"/>
  <c r="AE165" i="12"/>
  <c r="AC165" i="12"/>
  <c r="AE1512" i="12"/>
  <c r="AC1512" i="12"/>
  <c r="AE1344" i="12"/>
  <c r="AC1344" i="12"/>
  <c r="AE51" i="12"/>
  <c r="AC51" i="12"/>
  <c r="AE1215" i="12"/>
  <c r="AC1215" i="12"/>
  <c r="AE600" i="12"/>
  <c r="AC600" i="12"/>
  <c r="AE900" i="12"/>
  <c r="AC900" i="12"/>
  <c r="AE61" i="12"/>
  <c r="AC61" i="12"/>
  <c r="AE169" i="12"/>
  <c r="AC169" i="12"/>
  <c r="AE1392" i="12"/>
  <c r="AC1392" i="12"/>
  <c r="AE1504" i="12"/>
  <c r="AC1504" i="12"/>
  <c r="AE828" i="12"/>
  <c r="AC828" i="12"/>
  <c r="AE745" i="12"/>
  <c r="AC745" i="12"/>
  <c r="AE1130" i="12"/>
  <c r="AC1130" i="12"/>
  <c r="AE584" i="12"/>
  <c r="AC584" i="12"/>
  <c r="AE753" i="12"/>
  <c r="AC753" i="12"/>
  <c r="AE1103" i="12"/>
  <c r="AC1103" i="12"/>
  <c r="AE882" i="12"/>
  <c r="AC882" i="12"/>
  <c r="AE497" i="12"/>
  <c r="AC497" i="12"/>
  <c r="AE417" i="12"/>
  <c r="AC417" i="12"/>
  <c r="AE640" i="12"/>
  <c r="AC640" i="12"/>
  <c r="AE425" i="12"/>
  <c r="AC425" i="12"/>
  <c r="AE175" i="12"/>
  <c r="AC175" i="12"/>
  <c r="AE206" i="12"/>
  <c r="AC206" i="12"/>
  <c r="AE124" i="12"/>
  <c r="AC124" i="12"/>
  <c r="AE188" i="12"/>
  <c r="AC188" i="12"/>
  <c r="AE125" i="12"/>
  <c r="AC125" i="12"/>
  <c r="AE162" i="12"/>
  <c r="AC162" i="12"/>
  <c r="AE196" i="12"/>
  <c r="AC196" i="12"/>
  <c r="AE148" i="12"/>
  <c r="AC148" i="12"/>
  <c r="AE27" i="12"/>
  <c r="AC27" i="12"/>
  <c r="AE11" i="12"/>
  <c r="AC11" i="12"/>
  <c r="AE15" i="12"/>
  <c r="AC15" i="12"/>
  <c r="V6" i="16"/>
  <c r="O6" i="12"/>
  <c r="AA6" i="12" s="1"/>
  <c r="O1134" i="12"/>
  <c r="AA1134" i="12" s="1"/>
  <c r="O941" i="12"/>
  <c r="AA941" i="12" s="1"/>
  <c r="O1054" i="12"/>
  <c r="AA1054" i="12" s="1"/>
  <c r="O827" i="12"/>
  <c r="AA827" i="12" s="1"/>
  <c r="O712" i="12"/>
  <c r="AA712" i="12" s="1"/>
  <c r="O909" i="12"/>
  <c r="AA909" i="12" s="1"/>
  <c r="V41" i="16"/>
  <c r="O1115" i="12"/>
  <c r="AA1115" i="12" s="1"/>
  <c r="R311" i="16"/>
  <c r="O311" i="12" s="1"/>
  <c r="AA311" i="12" s="1"/>
  <c r="O863" i="12"/>
  <c r="AA863" i="12" s="1"/>
  <c r="O958" i="12"/>
  <c r="AA958" i="12" s="1"/>
  <c r="O583" i="12"/>
  <c r="AA583" i="12" s="1"/>
  <c r="O922" i="12"/>
  <c r="AA922" i="12" s="1"/>
  <c r="O1025" i="12"/>
  <c r="AA1025" i="12" s="1"/>
  <c r="O1327" i="12"/>
  <c r="AA1327" i="12" s="1"/>
  <c r="O1102" i="12"/>
  <c r="AA1102" i="12" s="1"/>
  <c r="V35" i="16"/>
  <c r="R940" i="16"/>
  <c r="R1024" i="16"/>
  <c r="R77" i="16"/>
  <c r="O77" i="12" s="1"/>
  <c r="AA77" i="12" s="1"/>
  <c r="R1133" i="16"/>
  <c r="R826" i="16"/>
  <c r="R212" i="16"/>
  <c r="O212" i="12" s="1"/>
  <c r="AA212" i="12" s="1"/>
  <c r="R582" i="16"/>
  <c r="R138" i="16"/>
  <c r="O138" i="12" s="1"/>
  <c r="AA138" i="12" s="1"/>
  <c r="AE941" i="12" l="1"/>
  <c r="AC941" i="12"/>
  <c r="AE312" i="12"/>
  <c r="AC312" i="12"/>
  <c r="AE1102" i="12"/>
  <c r="AC1102" i="12"/>
  <c r="AE922" i="12"/>
  <c r="AC922" i="12"/>
  <c r="AE181" i="12"/>
  <c r="AC181" i="12"/>
  <c r="AE712" i="12"/>
  <c r="AC712" i="12"/>
  <c r="AE283" i="12"/>
  <c r="AC283" i="12"/>
  <c r="AE1134" i="12"/>
  <c r="AC1134" i="12"/>
  <c r="AE1025" i="12"/>
  <c r="AC1025" i="12"/>
  <c r="AE1327" i="12"/>
  <c r="AC1327" i="12"/>
  <c r="AE167" i="12"/>
  <c r="AC167" i="12"/>
  <c r="AE1115" i="12"/>
  <c r="AC1115" i="12"/>
  <c r="AE153" i="12"/>
  <c r="AC153" i="12"/>
  <c r="AE41" i="12"/>
  <c r="AC41" i="12"/>
  <c r="AE583" i="12"/>
  <c r="AC583" i="12"/>
  <c r="AE1054" i="12"/>
  <c r="AC1054" i="12"/>
  <c r="AE35" i="12"/>
  <c r="AC35" i="12"/>
  <c r="AE296" i="12"/>
  <c r="AC296" i="12"/>
  <c r="AE242" i="12"/>
  <c r="AC242" i="12"/>
  <c r="AE863" i="12"/>
  <c r="AC863" i="12"/>
  <c r="AE909" i="12"/>
  <c r="AC909" i="12"/>
  <c r="AE827" i="12"/>
  <c r="AC827" i="12"/>
  <c r="AE213" i="12"/>
  <c r="AC213" i="12"/>
  <c r="AE958" i="12"/>
  <c r="AC958" i="12"/>
  <c r="AE195" i="12"/>
  <c r="AC195" i="12"/>
  <c r="AE139" i="12"/>
  <c r="AC139" i="12"/>
  <c r="AE123" i="12"/>
  <c r="AC123" i="12"/>
  <c r="AE108" i="12"/>
  <c r="AC108" i="12"/>
  <c r="AE6" i="12"/>
  <c r="AC6" i="12"/>
  <c r="O582" i="12"/>
  <c r="AA582" i="12" s="1"/>
  <c r="R211" i="16"/>
  <c r="O211" i="12" s="1"/>
  <c r="AA211" i="12" s="1"/>
  <c r="O1133" i="12"/>
  <c r="AA1133" i="12" s="1"/>
  <c r="R1023" i="16"/>
  <c r="R1007" i="16" s="1"/>
  <c r="O1024" i="12"/>
  <c r="AA1024" i="12" s="1"/>
  <c r="R825" i="16"/>
  <c r="R809" i="16" s="1"/>
  <c r="O826" i="12"/>
  <c r="AA826" i="12" s="1"/>
  <c r="O940" i="12"/>
  <c r="AA940" i="12" s="1"/>
  <c r="R76" i="16"/>
  <c r="O76" i="12" s="1"/>
  <c r="AA76" i="12" s="1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196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54" i="15"/>
  <c r="O141" i="15"/>
  <c r="O142" i="15"/>
  <c r="O143" i="15"/>
  <c r="O144" i="15"/>
  <c r="O145" i="15"/>
  <c r="O146" i="15"/>
  <c r="O147" i="15"/>
  <c r="O148" i="15"/>
  <c r="O149" i="15"/>
  <c r="O150" i="15"/>
  <c r="O151" i="15"/>
  <c r="O140" i="15"/>
  <c r="O125" i="15"/>
  <c r="O124" i="15"/>
  <c r="AE1024" i="12" l="1"/>
  <c r="AC1024" i="12"/>
  <c r="AE138" i="12"/>
  <c r="AC138" i="12"/>
  <c r="AE940" i="12"/>
  <c r="AC940" i="12"/>
  <c r="AE212" i="12"/>
  <c r="AC212" i="12"/>
  <c r="AE311" i="12"/>
  <c r="AC311" i="12"/>
  <c r="AE582" i="12"/>
  <c r="AC582" i="12"/>
  <c r="AE1133" i="12"/>
  <c r="AC1133" i="12"/>
  <c r="AE826" i="12"/>
  <c r="AC826" i="12"/>
  <c r="AE77" i="12"/>
  <c r="AC77" i="12"/>
  <c r="R60" i="16"/>
  <c r="O60" i="12" s="1"/>
  <c r="AA60" i="12" s="1"/>
  <c r="V809" i="16"/>
  <c r="O809" i="12"/>
  <c r="AA809" i="12" s="1"/>
  <c r="O1023" i="12"/>
  <c r="AA1023" i="12" s="1"/>
  <c r="V1007" i="16"/>
  <c r="O1007" i="12"/>
  <c r="AA1007" i="12" s="1"/>
  <c r="O825" i="12"/>
  <c r="AA825" i="12" s="1"/>
  <c r="R122" i="15"/>
  <c r="P115" i="15"/>
  <c r="O115" i="15" s="1"/>
  <c r="R115" i="15" s="1"/>
  <c r="P112" i="15"/>
  <c r="O112" i="15" s="1"/>
  <c r="R112" i="15" s="1"/>
  <c r="O110" i="15"/>
  <c r="R110" i="15" s="1"/>
  <c r="O111" i="15"/>
  <c r="R111" i="15" s="1"/>
  <c r="O113" i="15"/>
  <c r="R113" i="15" s="1"/>
  <c r="O114" i="15"/>
  <c r="R114" i="15" s="1"/>
  <c r="O116" i="15"/>
  <c r="R116" i="15" s="1"/>
  <c r="O117" i="15"/>
  <c r="R117" i="15" s="1"/>
  <c r="O118" i="15"/>
  <c r="R118" i="15" s="1"/>
  <c r="O119" i="15"/>
  <c r="R119" i="15" s="1"/>
  <c r="O120" i="15"/>
  <c r="R120" i="15" s="1"/>
  <c r="O121" i="15"/>
  <c r="R121" i="15" s="1"/>
  <c r="O109" i="15"/>
  <c r="R109" i="15" s="1"/>
  <c r="O95" i="15"/>
  <c r="O96" i="15"/>
  <c r="O97" i="15"/>
  <c r="O98" i="15"/>
  <c r="O99" i="15"/>
  <c r="O100" i="15"/>
  <c r="R100" i="15" s="1"/>
  <c r="O101" i="15"/>
  <c r="R101" i="15" s="1"/>
  <c r="O102" i="15"/>
  <c r="R102" i="15" s="1"/>
  <c r="O103" i="15"/>
  <c r="R103" i="15" s="1"/>
  <c r="O104" i="15"/>
  <c r="R104" i="15" s="1"/>
  <c r="O105" i="15"/>
  <c r="R105" i="15" s="1"/>
  <c r="O106" i="15"/>
  <c r="R106" i="15" s="1"/>
  <c r="O107" i="15"/>
  <c r="R107" i="15" s="1"/>
  <c r="O94" i="15"/>
  <c r="P85" i="15"/>
  <c r="O85" i="15" s="1"/>
  <c r="N85" i="15" s="1"/>
  <c r="P82" i="15"/>
  <c r="O83" i="15"/>
  <c r="N83" i="15" s="1"/>
  <c r="O84" i="15"/>
  <c r="N84" i="15" s="1"/>
  <c r="O86" i="15"/>
  <c r="N86" i="15" s="1"/>
  <c r="O87" i="15"/>
  <c r="N87" i="15" s="1"/>
  <c r="O88" i="15"/>
  <c r="N88" i="15" s="1"/>
  <c r="O89" i="15"/>
  <c r="N89" i="15" s="1"/>
  <c r="O90" i="15"/>
  <c r="N90" i="15" s="1"/>
  <c r="O91" i="15"/>
  <c r="N91" i="15" s="1"/>
  <c r="O92" i="15"/>
  <c r="N92" i="15" s="1"/>
  <c r="AE211" i="12" l="1"/>
  <c r="AC211" i="12"/>
  <c r="AE1007" i="12"/>
  <c r="AC1007" i="12"/>
  <c r="AE76" i="12"/>
  <c r="AC76" i="12"/>
  <c r="AE1023" i="12"/>
  <c r="AC1023" i="12"/>
  <c r="AE825" i="12"/>
  <c r="AC825" i="12"/>
  <c r="AE809" i="12"/>
  <c r="AC809" i="12"/>
  <c r="V60" i="16"/>
  <c r="R34" i="16"/>
  <c r="L244" i="15"/>
  <c r="L245" i="15"/>
  <c r="L246" i="15"/>
  <c r="L247" i="15"/>
  <c r="L248" i="15"/>
  <c r="L249" i="15"/>
  <c r="L250" i="15"/>
  <c r="L251" i="15"/>
  <c r="L40" i="15"/>
  <c r="L43" i="15"/>
  <c r="L44" i="15"/>
  <c r="L45" i="15"/>
  <c r="L46" i="15"/>
  <c r="L47" i="15"/>
  <c r="L49" i="15"/>
  <c r="L50" i="15"/>
  <c r="L52" i="15"/>
  <c r="L79" i="15"/>
  <c r="R5" i="16" l="1"/>
  <c r="O34" i="12"/>
  <c r="AE60" i="12"/>
  <c r="AC60" i="12"/>
  <c r="L215" i="15"/>
  <c r="N215" i="15" s="1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09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94" i="15"/>
  <c r="N49" i="15"/>
  <c r="L209" i="15"/>
  <c r="N209" i="15" s="1"/>
  <c r="L210" i="15"/>
  <c r="N210" i="15" s="1"/>
  <c r="L211" i="15"/>
  <c r="N211" i="15" s="1"/>
  <c r="L212" i="15"/>
  <c r="N212" i="15" s="1"/>
  <c r="L213" i="15"/>
  <c r="N213" i="15" s="1"/>
  <c r="L214" i="15"/>
  <c r="N214" i="15" s="1"/>
  <c r="L216" i="15"/>
  <c r="N216" i="15" s="1"/>
  <c r="L217" i="15"/>
  <c r="N217" i="15" s="1"/>
  <c r="L218" i="15"/>
  <c r="N218" i="15" s="1"/>
  <c r="L219" i="15"/>
  <c r="N219" i="15" s="1"/>
  <c r="L220" i="15"/>
  <c r="N220" i="15" s="1"/>
  <c r="L221" i="15"/>
  <c r="N221" i="15" s="1"/>
  <c r="L222" i="15"/>
  <c r="N222" i="15" s="1"/>
  <c r="L223" i="15"/>
  <c r="N223" i="15" s="1"/>
  <c r="L224" i="15"/>
  <c r="N224" i="15" s="1"/>
  <c r="L225" i="15"/>
  <c r="N225" i="15" s="1"/>
  <c r="L226" i="15"/>
  <c r="N226" i="15" s="1"/>
  <c r="L227" i="15"/>
  <c r="N227" i="15" s="1"/>
  <c r="L228" i="15"/>
  <c r="N228" i="15" s="1"/>
  <c r="L229" i="15"/>
  <c r="N229" i="15" s="1"/>
  <c r="L230" i="15"/>
  <c r="N230" i="15" s="1"/>
  <c r="L231" i="15"/>
  <c r="N231" i="15" s="1"/>
  <c r="L232" i="15"/>
  <c r="N232" i="15" s="1"/>
  <c r="L233" i="15"/>
  <c r="N233" i="15" s="1"/>
  <c r="L234" i="15"/>
  <c r="N234" i="15" s="1"/>
  <c r="L235" i="15"/>
  <c r="N235" i="15" s="1"/>
  <c r="L236" i="15"/>
  <c r="N236" i="15" s="1"/>
  <c r="L237" i="15"/>
  <c r="N237" i="15" s="1"/>
  <c r="L238" i="15"/>
  <c r="N238" i="15" s="1"/>
  <c r="L239" i="15"/>
  <c r="N239" i="15" s="1"/>
  <c r="L240" i="15"/>
  <c r="N240" i="15" s="1"/>
  <c r="L241" i="15"/>
  <c r="N241" i="15" s="1"/>
  <c r="L242" i="15"/>
  <c r="N242" i="15" s="1"/>
  <c r="L243" i="15"/>
  <c r="N243" i="15" s="1"/>
  <c r="N244" i="15"/>
  <c r="N246" i="15"/>
  <c r="N247" i="15"/>
  <c r="N248" i="15"/>
  <c r="N250" i="15"/>
  <c r="N251" i="15"/>
  <c r="L252" i="15"/>
  <c r="N252" i="15" s="1"/>
  <c r="L253" i="15"/>
  <c r="N253" i="15" s="1"/>
  <c r="L254" i="15"/>
  <c r="N254" i="15" s="1"/>
  <c r="L255" i="15"/>
  <c r="N255" i="15" s="1"/>
  <c r="L256" i="15"/>
  <c r="N256" i="15" s="1"/>
  <c r="L257" i="15"/>
  <c r="N257" i="15" s="1"/>
  <c r="L258" i="15"/>
  <c r="N258" i="15" s="1"/>
  <c r="L259" i="15"/>
  <c r="N259" i="15" s="1"/>
  <c r="L260" i="15"/>
  <c r="N260" i="15" s="1"/>
  <c r="L261" i="15"/>
  <c r="N261" i="15" s="1"/>
  <c r="L262" i="15"/>
  <c r="N262" i="15" s="1"/>
  <c r="L263" i="15"/>
  <c r="N263" i="15" s="1"/>
  <c r="L264" i="15"/>
  <c r="N264" i="15" s="1"/>
  <c r="L265" i="15"/>
  <c r="N265" i="15" s="1"/>
  <c r="L266" i="15"/>
  <c r="N266" i="15" s="1"/>
  <c r="L267" i="15"/>
  <c r="N267" i="15" s="1"/>
  <c r="L268" i="15"/>
  <c r="N268" i="15" s="1"/>
  <c r="L269" i="15"/>
  <c r="N269" i="15" s="1"/>
  <c r="L270" i="15"/>
  <c r="N270" i="15" s="1"/>
  <c r="L271" i="15"/>
  <c r="N271" i="15" s="1"/>
  <c r="L272" i="15"/>
  <c r="N272" i="15" s="1"/>
  <c r="L273" i="15"/>
  <c r="N273" i="15" s="1"/>
  <c r="L274" i="15"/>
  <c r="N274" i="15" s="1"/>
  <c r="L275" i="15"/>
  <c r="N275" i="15" s="1"/>
  <c r="L276" i="15"/>
  <c r="N276" i="15" s="1"/>
  <c r="L277" i="15"/>
  <c r="N277" i="15" s="1"/>
  <c r="L278" i="15"/>
  <c r="N278" i="15" s="1"/>
  <c r="L279" i="15"/>
  <c r="N279" i="15" s="1"/>
  <c r="L280" i="15"/>
  <c r="N280" i="15" s="1"/>
  <c r="L281" i="15"/>
  <c r="N281" i="15" s="1"/>
  <c r="L282" i="15"/>
  <c r="N282" i="15" s="1"/>
  <c r="L283" i="15"/>
  <c r="N283" i="15" s="1"/>
  <c r="L284" i="15"/>
  <c r="N284" i="15" s="1"/>
  <c r="L285" i="15"/>
  <c r="N285" i="15" s="1"/>
  <c r="L286" i="15"/>
  <c r="N286" i="15" s="1"/>
  <c r="L287" i="15"/>
  <c r="N287" i="15" s="1"/>
  <c r="L288" i="15"/>
  <c r="N288" i="15" s="1"/>
  <c r="L289" i="15"/>
  <c r="N289" i="15" s="1"/>
  <c r="L290" i="15"/>
  <c r="N290" i="15" s="1"/>
  <c r="L291" i="15"/>
  <c r="N291" i="15" s="1"/>
  <c r="L292" i="15"/>
  <c r="N292" i="15" s="1"/>
  <c r="L293" i="15"/>
  <c r="N293" i="15" s="1"/>
  <c r="L294" i="15"/>
  <c r="N294" i="15" s="1"/>
  <c r="L295" i="15"/>
  <c r="N295" i="15" s="1"/>
  <c r="L296" i="15"/>
  <c r="N296" i="15" s="1"/>
  <c r="L297" i="15"/>
  <c r="N297" i="15" s="1"/>
  <c r="L298" i="15"/>
  <c r="N298" i="15" s="1"/>
  <c r="L299" i="15"/>
  <c r="N299" i="15" s="1"/>
  <c r="L300" i="15"/>
  <c r="N300" i="15" s="1"/>
  <c r="L301" i="15"/>
  <c r="N301" i="15" s="1"/>
  <c r="L302" i="15"/>
  <c r="N302" i="15" s="1"/>
  <c r="L303" i="15"/>
  <c r="N303" i="15" s="1"/>
  <c r="L304" i="15"/>
  <c r="N304" i="15" s="1"/>
  <c r="L305" i="15"/>
  <c r="N305" i="15" s="1"/>
  <c r="L306" i="15"/>
  <c r="N306" i="15" s="1"/>
  <c r="L307" i="15"/>
  <c r="N307" i="15" s="1"/>
  <c r="L308" i="15"/>
  <c r="N308" i="15" s="1"/>
  <c r="L309" i="15"/>
  <c r="N309" i="15" s="1"/>
  <c r="L310" i="15"/>
  <c r="N310" i="15" s="1"/>
  <c r="L311" i="15"/>
  <c r="N311" i="15" s="1"/>
  <c r="L312" i="15"/>
  <c r="N312" i="15" s="1"/>
  <c r="L313" i="15"/>
  <c r="N313" i="15" s="1"/>
  <c r="L314" i="15"/>
  <c r="N314" i="15" s="1"/>
  <c r="L315" i="15"/>
  <c r="N315" i="15" s="1"/>
  <c r="L316" i="15"/>
  <c r="N316" i="15" s="1"/>
  <c r="L317" i="15"/>
  <c r="N317" i="15" s="1"/>
  <c r="L318" i="15"/>
  <c r="N318" i="15" s="1"/>
  <c r="L319" i="15"/>
  <c r="N319" i="15" s="1"/>
  <c r="L320" i="15"/>
  <c r="N320" i="15" s="1"/>
  <c r="L321" i="15"/>
  <c r="N321" i="15" s="1"/>
  <c r="L322" i="15"/>
  <c r="N322" i="15" s="1"/>
  <c r="L323" i="15"/>
  <c r="N323" i="15" s="1"/>
  <c r="L324" i="15"/>
  <c r="N324" i="15" s="1"/>
  <c r="L325" i="15"/>
  <c r="N325" i="15" s="1"/>
  <c r="L326" i="15"/>
  <c r="N326" i="15" s="1"/>
  <c r="L327" i="15"/>
  <c r="N327" i="15" s="1"/>
  <c r="L328" i="15"/>
  <c r="N328" i="15" s="1"/>
  <c r="L329" i="15"/>
  <c r="N329" i="15" s="1"/>
  <c r="L330" i="15"/>
  <c r="N330" i="15" s="1"/>
  <c r="L331" i="15"/>
  <c r="N331" i="15" s="1"/>
  <c r="L332" i="15"/>
  <c r="N332" i="15" s="1"/>
  <c r="L333" i="15"/>
  <c r="N333" i="15" s="1"/>
  <c r="L334" i="15"/>
  <c r="N334" i="15" s="1"/>
  <c r="L335" i="15"/>
  <c r="N335" i="15" s="1"/>
  <c r="L336" i="15"/>
  <c r="N336" i="15" s="1"/>
  <c r="L337" i="15"/>
  <c r="N337" i="15" s="1"/>
  <c r="L338" i="15"/>
  <c r="N338" i="15" s="1"/>
  <c r="L339" i="15"/>
  <c r="N339" i="15" s="1"/>
  <c r="L340" i="15"/>
  <c r="N340" i="15" s="1"/>
  <c r="L341" i="15"/>
  <c r="N341" i="15" s="1"/>
  <c r="L342" i="15"/>
  <c r="N342" i="15" s="1"/>
  <c r="L343" i="15"/>
  <c r="N343" i="15" s="1"/>
  <c r="L344" i="15"/>
  <c r="N344" i="15" s="1"/>
  <c r="L345" i="15"/>
  <c r="N345" i="15" s="1"/>
  <c r="L346" i="15"/>
  <c r="N346" i="15" s="1"/>
  <c r="L347" i="15"/>
  <c r="N347" i="15" s="1"/>
  <c r="L348" i="15"/>
  <c r="N348" i="15" s="1"/>
  <c r="L349" i="15"/>
  <c r="N349" i="15" s="1"/>
  <c r="L350" i="15"/>
  <c r="N350" i="15" s="1"/>
  <c r="L351" i="15"/>
  <c r="N351" i="15" s="1"/>
  <c r="L352" i="15"/>
  <c r="N352" i="15" s="1"/>
  <c r="L353" i="15"/>
  <c r="N353" i="15" s="1"/>
  <c r="L354" i="15"/>
  <c r="N354" i="15" s="1"/>
  <c r="L355" i="15"/>
  <c r="N355" i="15" s="1"/>
  <c r="L356" i="15"/>
  <c r="N356" i="15" s="1"/>
  <c r="L357" i="15"/>
  <c r="N357" i="15" s="1"/>
  <c r="L358" i="15"/>
  <c r="N358" i="15" s="1"/>
  <c r="L359" i="15"/>
  <c r="N359" i="15" s="1"/>
  <c r="L360" i="15"/>
  <c r="N360" i="15" s="1"/>
  <c r="L361" i="15"/>
  <c r="N361" i="15" s="1"/>
  <c r="L362" i="15"/>
  <c r="N362" i="15" s="1"/>
  <c r="L363" i="15"/>
  <c r="N363" i="15" s="1"/>
  <c r="L364" i="15"/>
  <c r="N364" i="15" s="1"/>
  <c r="L365" i="15"/>
  <c r="N365" i="15" s="1"/>
  <c r="L366" i="15"/>
  <c r="N366" i="15" s="1"/>
  <c r="L367" i="15"/>
  <c r="N367" i="15" s="1"/>
  <c r="L368" i="15"/>
  <c r="N368" i="15" s="1"/>
  <c r="L369" i="15"/>
  <c r="N369" i="15" s="1"/>
  <c r="L370" i="15"/>
  <c r="N370" i="15" s="1"/>
  <c r="L371" i="15"/>
  <c r="N371" i="15" s="1"/>
  <c r="L372" i="15"/>
  <c r="N372" i="15" s="1"/>
  <c r="L373" i="15"/>
  <c r="N373" i="15" s="1"/>
  <c r="L374" i="15"/>
  <c r="N374" i="15" s="1"/>
  <c r="L375" i="15"/>
  <c r="N375" i="15" s="1"/>
  <c r="L376" i="15"/>
  <c r="N376" i="15" s="1"/>
  <c r="L377" i="15"/>
  <c r="N377" i="15" s="1"/>
  <c r="L378" i="15"/>
  <c r="N378" i="15" s="1"/>
  <c r="L379" i="15"/>
  <c r="N379" i="15" s="1"/>
  <c r="L380" i="15"/>
  <c r="N380" i="15" s="1"/>
  <c r="L381" i="15"/>
  <c r="N381" i="15" s="1"/>
  <c r="L382" i="15"/>
  <c r="N382" i="15" s="1"/>
  <c r="L383" i="15"/>
  <c r="N383" i="15" s="1"/>
  <c r="L384" i="15"/>
  <c r="N384" i="15" s="1"/>
  <c r="L385" i="15"/>
  <c r="N385" i="15" s="1"/>
  <c r="L386" i="15"/>
  <c r="N386" i="15" s="1"/>
  <c r="L387" i="15"/>
  <c r="N387" i="15" s="1"/>
  <c r="L388" i="15"/>
  <c r="L389" i="15"/>
  <c r="N389" i="15" s="1"/>
  <c r="L390" i="15"/>
  <c r="N390" i="15" s="1"/>
  <c r="L391" i="15"/>
  <c r="N391" i="15" s="1"/>
  <c r="L392" i="15"/>
  <c r="N392" i="15" s="1"/>
  <c r="L393" i="15"/>
  <c r="N393" i="15" s="1"/>
  <c r="L394" i="15"/>
  <c r="N394" i="15" s="1"/>
  <c r="L395" i="15"/>
  <c r="N395" i="15" s="1"/>
  <c r="L396" i="15"/>
  <c r="L397" i="15"/>
  <c r="N397" i="15" s="1"/>
  <c r="L398" i="15"/>
  <c r="N398" i="15" s="1"/>
  <c r="L399" i="15"/>
  <c r="N399" i="15" s="1"/>
  <c r="L400" i="15"/>
  <c r="N400" i="15" s="1"/>
  <c r="L401" i="15"/>
  <c r="N401" i="15" s="1"/>
  <c r="L402" i="15"/>
  <c r="N402" i="15" s="1"/>
  <c r="L403" i="15"/>
  <c r="N403" i="15" s="1"/>
  <c r="L404" i="15"/>
  <c r="N404" i="15" s="1"/>
  <c r="L405" i="15"/>
  <c r="N405" i="15" s="1"/>
  <c r="L406" i="15"/>
  <c r="N406" i="15" s="1"/>
  <c r="L407" i="15"/>
  <c r="N407" i="15" s="1"/>
  <c r="L408" i="15"/>
  <c r="N408" i="15" s="1"/>
  <c r="L409" i="15"/>
  <c r="N409" i="15" s="1"/>
  <c r="L410" i="15"/>
  <c r="N410" i="15" s="1"/>
  <c r="L411" i="15"/>
  <c r="N411" i="15" s="1"/>
  <c r="L412" i="15"/>
  <c r="L413" i="15"/>
  <c r="L414" i="15"/>
  <c r="L415" i="15"/>
  <c r="N415" i="15" s="1"/>
  <c r="L416" i="15"/>
  <c r="N416" i="15" s="1"/>
  <c r="L417" i="15"/>
  <c r="N417" i="15" s="1"/>
  <c r="L418" i="15"/>
  <c r="N418" i="15" s="1"/>
  <c r="L419" i="15"/>
  <c r="N419" i="15" s="1"/>
  <c r="L420" i="15"/>
  <c r="N420" i="15" s="1"/>
  <c r="L421" i="15"/>
  <c r="N421" i="15" s="1"/>
  <c r="L422" i="15"/>
  <c r="N422" i="15" s="1"/>
  <c r="L423" i="15"/>
  <c r="N423" i="15" s="1"/>
  <c r="L424" i="15"/>
  <c r="N424" i="15" s="1"/>
  <c r="L425" i="15"/>
  <c r="N425" i="15" s="1"/>
  <c r="L426" i="15"/>
  <c r="N426" i="15" s="1"/>
  <c r="L427" i="15"/>
  <c r="N427" i="15" s="1"/>
  <c r="L428" i="15"/>
  <c r="N428" i="15" s="1"/>
  <c r="L429" i="15"/>
  <c r="N429" i="15" s="1"/>
  <c r="L430" i="15"/>
  <c r="N430" i="15" s="1"/>
  <c r="L431" i="15"/>
  <c r="N431" i="15" s="1"/>
  <c r="L432" i="15"/>
  <c r="N432" i="15" s="1"/>
  <c r="L433" i="15"/>
  <c r="N433" i="15" s="1"/>
  <c r="L434" i="15"/>
  <c r="N434" i="15" s="1"/>
  <c r="L435" i="15"/>
  <c r="N435" i="15" s="1"/>
  <c r="L436" i="15"/>
  <c r="N436" i="15" s="1"/>
  <c r="L437" i="15"/>
  <c r="N437" i="15" s="1"/>
  <c r="L438" i="15"/>
  <c r="N438" i="15" s="1"/>
  <c r="L439" i="15"/>
  <c r="N439" i="15" s="1"/>
  <c r="L440" i="15"/>
  <c r="N440" i="15" s="1"/>
  <c r="L441" i="15"/>
  <c r="N441" i="15" s="1"/>
  <c r="L442" i="15"/>
  <c r="N442" i="15" s="1"/>
  <c r="L443" i="15"/>
  <c r="N443" i="15" s="1"/>
  <c r="L444" i="15"/>
  <c r="L445" i="15"/>
  <c r="L446" i="15"/>
  <c r="L447" i="15"/>
  <c r="L448" i="15"/>
  <c r="N448" i="15" s="1"/>
  <c r="L449" i="15"/>
  <c r="N449" i="15" s="1"/>
  <c r="L450" i="15"/>
  <c r="N450" i="15" s="1"/>
  <c r="L451" i="15"/>
  <c r="N451" i="15" s="1"/>
  <c r="L452" i="15"/>
  <c r="N452" i="15" s="1"/>
  <c r="L453" i="15"/>
  <c r="N453" i="15" s="1"/>
  <c r="L454" i="15"/>
  <c r="N454" i="15" s="1"/>
  <c r="L455" i="15"/>
  <c r="N455" i="15" s="1"/>
  <c r="L456" i="15"/>
  <c r="N456" i="15" s="1"/>
  <c r="L457" i="15"/>
  <c r="N457" i="15" s="1"/>
  <c r="L458" i="15"/>
  <c r="N458" i="15" s="1"/>
  <c r="L459" i="15"/>
  <c r="N459" i="15" s="1"/>
  <c r="L460" i="15"/>
  <c r="N460" i="15" s="1"/>
  <c r="L461" i="15"/>
  <c r="N461" i="15" s="1"/>
  <c r="L462" i="15"/>
  <c r="N462" i="15" s="1"/>
  <c r="L463" i="15"/>
  <c r="N463" i="15" s="1"/>
  <c r="L464" i="15"/>
  <c r="N464" i="15" s="1"/>
  <c r="L465" i="15"/>
  <c r="N465" i="15" s="1"/>
  <c r="L466" i="15"/>
  <c r="N466" i="15" s="1"/>
  <c r="L467" i="15"/>
  <c r="N467" i="15" s="1"/>
  <c r="L468" i="15"/>
  <c r="N468" i="15" s="1"/>
  <c r="L469" i="15"/>
  <c r="N469" i="15" s="1"/>
  <c r="L470" i="15"/>
  <c r="N470" i="15" s="1"/>
  <c r="L471" i="15"/>
  <c r="N471" i="15" s="1"/>
  <c r="L472" i="15"/>
  <c r="N472" i="15" s="1"/>
  <c r="L473" i="15"/>
  <c r="N473" i="15" s="1"/>
  <c r="L474" i="15"/>
  <c r="N474" i="15" s="1"/>
  <c r="L475" i="15"/>
  <c r="N475" i="15" s="1"/>
  <c r="L476" i="15"/>
  <c r="L477" i="15"/>
  <c r="N477" i="15" s="1"/>
  <c r="L478" i="15"/>
  <c r="N478" i="15" s="1"/>
  <c r="L479" i="15"/>
  <c r="N479" i="15" s="1"/>
  <c r="L480" i="15"/>
  <c r="N480" i="15" s="1"/>
  <c r="L481" i="15"/>
  <c r="N481" i="15" s="1"/>
  <c r="L482" i="15"/>
  <c r="N482" i="15" s="1"/>
  <c r="L483" i="15"/>
  <c r="N483" i="15" s="1"/>
  <c r="L484" i="15"/>
  <c r="N484" i="15" s="1"/>
  <c r="L485" i="15"/>
  <c r="N485" i="15" s="1"/>
  <c r="L486" i="15"/>
  <c r="N486" i="15" s="1"/>
  <c r="L487" i="15"/>
  <c r="L488" i="15"/>
  <c r="N488" i="15" s="1"/>
  <c r="L489" i="15"/>
  <c r="N489" i="15" s="1"/>
  <c r="L490" i="15"/>
  <c r="N490" i="15" s="1"/>
  <c r="L491" i="15"/>
  <c r="N491" i="15" s="1"/>
  <c r="L492" i="15"/>
  <c r="N492" i="15" s="1"/>
  <c r="L493" i="15"/>
  <c r="N493" i="15" s="1"/>
  <c r="L494" i="15"/>
  <c r="N494" i="15" s="1"/>
  <c r="L495" i="15"/>
  <c r="N495" i="15" s="1"/>
  <c r="L496" i="15"/>
  <c r="N496" i="15" s="1"/>
  <c r="L497" i="15"/>
  <c r="N497" i="15" s="1"/>
  <c r="L498" i="15"/>
  <c r="N498" i="15" s="1"/>
  <c r="L499" i="15"/>
  <c r="N499" i="15" s="1"/>
  <c r="L500" i="15"/>
  <c r="N500" i="15" s="1"/>
  <c r="L501" i="15"/>
  <c r="N501" i="15" s="1"/>
  <c r="L502" i="15"/>
  <c r="N502" i="15" s="1"/>
  <c r="L503" i="15"/>
  <c r="N503" i="15" s="1"/>
  <c r="L504" i="15"/>
  <c r="N504" i="15" s="1"/>
  <c r="L505" i="15"/>
  <c r="N505" i="15" s="1"/>
  <c r="L506" i="15"/>
  <c r="N506" i="15" s="1"/>
  <c r="L507" i="15"/>
  <c r="N507" i="15" s="1"/>
  <c r="L508" i="15"/>
  <c r="N508" i="15" s="1"/>
  <c r="L509" i="15"/>
  <c r="N509" i="15" s="1"/>
  <c r="L510" i="15"/>
  <c r="N510" i="15" s="1"/>
  <c r="L511" i="15"/>
  <c r="N511" i="15" s="1"/>
  <c r="L512" i="15"/>
  <c r="N512" i="15" s="1"/>
  <c r="L513" i="15"/>
  <c r="N513" i="15" s="1"/>
  <c r="L514" i="15"/>
  <c r="N514" i="15" s="1"/>
  <c r="L515" i="15"/>
  <c r="N515" i="15" s="1"/>
  <c r="L516" i="15"/>
  <c r="N516" i="15" s="1"/>
  <c r="L517" i="15"/>
  <c r="N517" i="15" s="1"/>
  <c r="L518" i="15"/>
  <c r="N518" i="15" s="1"/>
  <c r="L519" i="15"/>
  <c r="N519" i="15" s="1"/>
  <c r="L520" i="15"/>
  <c r="N520" i="15" s="1"/>
  <c r="L521" i="15"/>
  <c r="N521" i="15" s="1"/>
  <c r="L522" i="15"/>
  <c r="N522" i="15" s="1"/>
  <c r="L523" i="15"/>
  <c r="N523" i="15" s="1"/>
  <c r="L524" i="15"/>
  <c r="N524" i="15" s="1"/>
  <c r="L525" i="15"/>
  <c r="N525" i="15" s="1"/>
  <c r="L526" i="15"/>
  <c r="N526" i="15" s="1"/>
  <c r="L527" i="15"/>
  <c r="N527" i="15" s="1"/>
  <c r="L528" i="15"/>
  <c r="N528" i="15" s="1"/>
  <c r="L529" i="15"/>
  <c r="N529" i="15" s="1"/>
  <c r="L530" i="15"/>
  <c r="N530" i="15" s="1"/>
  <c r="L531" i="15"/>
  <c r="N531" i="15" s="1"/>
  <c r="L532" i="15"/>
  <c r="N532" i="15" s="1"/>
  <c r="L533" i="15"/>
  <c r="L534" i="15"/>
  <c r="L535" i="15"/>
  <c r="N535" i="15" s="1"/>
  <c r="L536" i="15"/>
  <c r="N536" i="15" s="1"/>
  <c r="L537" i="15"/>
  <c r="N537" i="15" s="1"/>
  <c r="L538" i="15"/>
  <c r="N538" i="15" s="1"/>
  <c r="L539" i="15"/>
  <c r="N539" i="15" s="1"/>
  <c r="L540" i="15"/>
  <c r="N540" i="15" s="1"/>
  <c r="L541" i="15"/>
  <c r="N541" i="15" s="1"/>
  <c r="L542" i="15"/>
  <c r="N542" i="15" s="1"/>
  <c r="L543" i="15"/>
  <c r="N543" i="15" s="1"/>
  <c r="L544" i="15"/>
  <c r="N544" i="15" s="1"/>
  <c r="L545" i="15"/>
  <c r="N545" i="15" s="1"/>
  <c r="L546" i="15"/>
  <c r="N546" i="15" s="1"/>
  <c r="L547" i="15"/>
  <c r="N547" i="15" s="1"/>
  <c r="L548" i="15"/>
  <c r="N548" i="15" s="1"/>
  <c r="L549" i="15"/>
  <c r="N549" i="15" s="1"/>
  <c r="L550" i="15"/>
  <c r="N550" i="15" s="1"/>
  <c r="L551" i="15"/>
  <c r="N551" i="15" s="1"/>
  <c r="L552" i="15"/>
  <c r="N552" i="15" s="1"/>
  <c r="L553" i="15"/>
  <c r="N553" i="15" s="1"/>
  <c r="L554" i="15"/>
  <c r="N554" i="15" s="1"/>
  <c r="L555" i="15"/>
  <c r="N555" i="15" s="1"/>
  <c r="L556" i="15"/>
  <c r="N556" i="15" s="1"/>
  <c r="L557" i="15"/>
  <c r="N557" i="15" s="1"/>
  <c r="L558" i="15"/>
  <c r="N558" i="15" s="1"/>
  <c r="L559" i="15"/>
  <c r="N559" i="15" s="1"/>
  <c r="L560" i="15"/>
  <c r="N560" i="15" s="1"/>
  <c r="L561" i="15"/>
  <c r="N561" i="15" s="1"/>
  <c r="L562" i="15"/>
  <c r="N562" i="15" s="1"/>
  <c r="L563" i="15"/>
  <c r="N563" i="15" s="1"/>
  <c r="L564" i="15"/>
  <c r="N564" i="15" s="1"/>
  <c r="L565" i="15"/>
  <c r="N565" i="15" s="1"/>
  <c r="L566" i="15"/>
  <c r="N566" i="15" s="1"/>
  <c r="L567" i="15"/>
  <c r="N567" i="15" s="1"/>
  <c r="L568" i="15"/>
  <c r="N568" i="15" s="1"/>
  <c r="L569" i="15"/>
  <c r="N569" i="15" s="1"/>
  <c r="L570" i="15"/>
  <c r="N570" i="15" s="1"/>
  <c r="L571" i="15"/>
  <c r="N571" i="15" s="1"/>
  <c r="L572" i="15"/>
  <c r="N572" i="15" s="1"/>
  <c r="L573" i="15"/>
  <c r="N573" i="15" s="1"/>
  <c r="L574" i="15"/>
  <c r="N574" i="15" s="1"/>
  <c r="L575" i="15"/>
  <c r="N575" i="15" s="1"/>
  <c r="L576" i="15"/>
  <c r="N576" i="15" s="1"/>
  <c r="L577" i="15"/>
  <c r="N577" i="15" s="1"/>
  <c r="L578" i="15"/>
  <c r="N578" i="15" s="1"/>
  <c r="L579" i="15"/>
  <c r="N579" i="15" s="1"/>
  <c r="L580" i="15"/>
  <c r="N580" i="15" s="1"/>
  <c r="L581" i="15"/>
  <c r="N581" i="15" s="1"/>
  <c r="L582" i="15"/>
  <c r="N582" i="15" s="1"/>
  <c r="L583" i="15"/>
  <c r="N583" i="15" s="1"/>
  <c r="L584" i="15"/>
  <c r="N584" i="15" s="1"/>
  <c r="L585" i="15"/>
  <c r="N585" i="15" s="1"/>
  <c r="L586" i="15"/>
  <c r="N586" i="15" s="1"/>
  <c r="L587" i="15"/>
  <c r="N587" i="15" s="1"/>
  <c r="L588" i="15"/>
  <c r="N588" i="15" s="1"/>
  <c r="L589" i="15"/>
  <c r="N589" i="15" s="1"/>
  <c r="L590" i="15"/>
  <c r="N590" i="15" s="1"/>
  <c r="L591" i="15"/>
  <c r="N591" i="15" s="1"/>
  <c r="L592" i="15"/>
  <c r="N592" i="15" s="1"/>
  <c r="L593" i="15"/>
  <c r="N593" i="15" s="1"/>
  <c r="L594" i="15"/>
  <c r="N594" i="15" s="1"/>
  <c r="L595" i="15"/>
  <c r="N595" i="15" s="1"/>
  <c r="L596" i="15"/>
  <c r="N596" i="15" s="1"/>
  <c r="L597" i="15"/>
  <c r="N597" i="15" s="1"/>
  <c r="L598" i="15"/>
  <c r="N598" i="15" s="1"/>
  <c r="L599" i="15"/>
  <c r="N599" i="15" s="1"/>
  <c r="L600" i="15"/>
  <c r="N600" i="15" s="1"/>
  <c r="L601" i="15"/>
  <c r="N601" i="15" s="1"/>
  <c r="L602" i="15"/>
  <c r="N602" i="15" s="1"/>
  <c r="L603" i="15"/>
  <c r="N603" i="15" s="1"/>
  <c r="L604" i="15"/>
  <c r="N604" i="15" s="1"/>
  <c r="L605" i="15"/>
  <c r="N605" i="15" s="1"/>
  <c r="L606" i="15"/>
  <c r="N606" i="15" s="1"/>
  <c r="L607" i="15"/>
  <c r="N607" i="15" s="1"/>
  <c r="L608" i="15"/>
  <c r="N608" i="15" s="1"/>
  <c r="L609" i="15"/>
  <c r="N609" i="15" s="1"/>
  <c r="L610" i="15"/>
  <c r="N610" i="15" s="1"/>
  <c r="L611" i="15"/>
  <c r="N611" i="15" s="1"/>
  <c r="L612" i="15"/>
  <c r="N612" i="15" s="1"/>
  <c r="L613" i="15"/>
  <c r="N613" i="15" s="1"/>
  <c r="L614" i="15"/>
  <c r="N614" i="15" s="1"/>
  <c r="L615" i="15"/>
  <c r="N615" i="15" s="1"/>
  <c r="L616" i="15"/>
  <c r="L617" i="15"/>
  <c r="N617" i="15" s="1"/>
  <c r="L618" i="15"/>
  <c r="N618" i="15" s="1"/>
  <c r="L619" i="15"/>
  <c r="N619" i="15" s="1"/>
  <c r="L620" i="15"/>
  <c r="N620" i="15" s="1"/>
  <c r="L621" i="15"/>
  <c r="N621" i="15" s="1"/>
  <c r="L622" i="15"/>
  <c r="N622" i="15" s="1"/>
  <c r="L623" i="15"/>
  <c r="N623" i="15" s="1"/>
  <c r="L624" i="15"/>
  <c r="N624" i="15" s="1"/>
  <c r="L625" i="15"/>
  <c r="N625" i="15" s="1"/>
  <c r="L626" i="15"/>
  <c r="N626" i="15" s="1"/>
  <c r="L627" i="15"/>
  <c r="N627" i="15" s="1"/>
  <c r="L628" i="15"/>
  <c r="N628" i="15" s="1"/>
  <c r="L629" i="15"/>
  <c r="N629" i="15" s="1"/>
  <c r="L630" i="15"/>
  <c r="N630" i="15" s="1"/>
  <c r="L631" i="15"/>
  <c r="N631" i="15" s="1"/>
  <c r="L632" i="15"/>
  <c r="N632" i="15" s="1"/>
  <c r="L633" i="15"/>
  <c r="N633" i="15" s="1"/>
  <c r="L634" i="15"/>
  <c r="N634" i="15" s="1"/>
  <c r="L635" i="15"/>
  <c r="N635" i="15" s="1"/>
  <c r="L636" i="15"/>
  <c r="N636" i="15" s="1"/>
  <c r="L637" i="15"/>
  <c r="N637" i="15" s="1"/>
  <c r="L638" i="15"/>
  <c r="N638" i="15" s="1"/>
  <c r="L639" i="15"/>
  <c r="N639" i="15" s="1"/>
  <c r="L640" i="15"/>
  <c r="N640" i="15" s="1"/>
  <c r="L641" i="15"/>
  <c r="N641" i="15" s="1"/>
  <c r="L642" i="15"/>
  <c r="N642" i="15" s="1"/>
  <c r="L643" i="15"/>
  <c r="N643" i="15" s="1"/>
  <c r="L644" i="15"/>
  <c r="N644" i="15" s="1"/>
  <c r="L645" i="15"/>
  <c r="N645" i="15" s="1"/>
  <c r="L646" i="15"/>
  <c r="N646" i="15" s="1"/>
  <c r="L647" i="15"/>
  <c r="N647" i="15" s="1"/>
  <c r="L648" i="15"/>
  <c r="N648" i="15" s="1"/>
  <c r="L649" i="15"/>
  <c r="N649" i="15" s="1"/>
  <c r="L650" i="15"/>
  <c r="N650" i="15" s="1"/>
  <c r="L651" i="15"/>
  <c r="N651" i="15" s="1"/>
  <c r="L652" i="15"/>
  <c r="N652" i="15" s="1"/>
  <c r="L653" i="15"/>
  <c r="N653" i="15" s="1"/>
  <c r="L654" i="15"/>
  <c r="N654" i="15" s="1"/>
  <c r="L655" i="15"/>
  <c r="N655" i="15" s="1"/>
  <c r="L656" i="15"/>
  <c r="N656" i="15" s="1"/>
  <c r="L657" i="15"/>
  <c r="N657" i="15" s="1"/>
  <c r="L658" i="15"/>
  <c r="N658" i="15" s="1"/>
  <c r="L659" i="15"/>
  <c r="N659" i="15" s="1"/>
  <c r="L660" i="15"/>
  <c r="N660" i="15" s="1"/>
  <c r="L661" i="15"/>
  <c r="N661" i="15" s="1"/>
  <c r="L662" i="15"/>
  <c r="N662" i="15" s="1"/>
  <c r="L663" i="15"/>
  <c r="N663" i="15" s="1"/>
  <c r="L664" i="15"/>
  <c r="N664" i="15" s="1"/>
  <c r="L665" i="15"/>
  <c r="N665" i="15" s="1"/>
  <c r="L666" i="15"/>
  <c r="N666" i="15" s="1"/>
  <c r="L667" i="15"/>
  <c r="N667" i="15" s="1"/>
  <c r="L668" i="15"/>
  <c r="N668" i="15" s="1"/>
  <c r="L669" i="15"/>
  <c r="N669" i="15" s="1"/>
  <c r="L670" i="15"/>
  <c r="N670" i="15" s="1"/>
  <c r="L671" i="15"/>
  <c r="N671" i="15" s="1"/>
  <c r="L672" i="15"/>
  <c r="N672" i="15" s="1"/>
  <c r="L673" i="15"/>
  <c r="N673" i="15" s="1"/>
  <c r="L674" i="15"/>
  <c r="N674" i="15" s="1"/>
  <c r="L675" i="15"/>
  <c r="N675" i="15" s="1"/>
  <c r="L676" i="15"/>
  <c r="N676" i="15" s="1"/>
  <c r="L677" i="15"/>
  <c r="N677" i="15" s="1"/>
  <c r="L678" i="15"/>
  <c r="N678" i="15" s="1"/>
  <c r="L679" i="15"/>
  <c r="N679" i="15" s="1"/>
  <c r="L680" i="15"/>
  <c r="N680" i="15" s="1"/>
  <c r="L681" i="15"/>
  <c r="N681" i="15" s="1"/>
  <c r="L682" i="15"/>
  <c r="N682" i="15" s="1"/>
  <c r="L683" i="15"/>
  <c r="L684" i="15"/>
  <c r="N684" i="15" s="1"/>
  <c r="L685" i="15"/>
  <c r="N685" i="15" s="1"/>
  <c r="L686" i="15"/>
  <c r="N686" i="15" s="1"/>
  <c r="L687" i="15"/>
  <c r="N687" i="15" s="1"/>
  <c r="L688" i="15"/>
  <c r="N688" i="15" s="1"/>
  <c r="L689" i="15"/>
  <c r="N689" i="15" s="1"/>
  <c r="L690" i="15"/>
  <c r="N690" i="15" s="1"/>
  <c r="L691" i="15"/>
  <c r="N691" i="15" s="1"/>
  <c r="L692" i="15"/>
  <c r="N692" i="15" s="1"/>
  <c r="L693" i="15"/>
  <c r="N693" i="15" s="1"/>
  <c r="L694" i="15"/>
  <c r="N694" i="15" s="1"/>
  <c r="L695" i="15"/>
  <c r="N695" i="15" s="1"/>
  <c r="L696" i="15"/>
  <c r="N696" i="15" s="1"/>
  <c r="L697" i="15"/>
  <c r="N697" i="15" s="1"/>
  <c r="L698" i="15"/>
  <c r="N698" i="15" s="1"/>
  <c r="L699" i="15"/>
  <c r="N699" i="15" s="1"/>
  <c r="L700" i="15"/>
  <c r="N700" i="15" s="1"/>
  <c r="L701" i="15"/>
  <c r="N701" i="15" s="1"/>
  <c r="L702" i="15"/>
  <c r="N702" i="15" s="1"/>
  <c r="L703" i="15"/>
  <c r="N703" i="15" s="1"/>
  <c r="L704" i="15"/>
  <c r="N704" i="15" s="1"/>
  <c r="L705" i="15"/>
  <c r="N705" i="15" s="1"/>
  <c r="L706" i="15"/>
  <c r="N706" i="15" s="1"/>
  <c r="L707" i="15"/>
  <c r="N707" i="15" s="1"/>
  <c r="L708" i="15"/>
  <c r="N708" i="15" s="1"/>
  <c r="L709" i="15"/>
  <c r="N709" i="15" s="1"/>
  <c r="L710" i="15"/>
  <c r="N710" i="15" s="1"/>
  <c r="L711" i="15"/>
  <c r="N711" i="15" s="1"/>
  <c r="L712" i="15"/>
  <c r="N712" i="15" s="1"/>
  <c r="L713" i="15"/>
  <c r="N713" i="15" s="1"/>
  <c r="L714" i="15"/>
  <c r="N714" i="15" s="1"/>
  <c r="L715" i="15"/>
  <c r="N715" i="15" s="1"/>
  <c r="L716" i="15"/>
  <c r="N716" i="15" s="1"/>
  <c r="L717" i="15"/>
  <c r="N717" i="15" s="1"/>
  <c r="L718" i="15"/>
  <c r="N718" i="15" s="1"/>
  <c r="L719" i="15"/>
  <c r="N719" i="15" s="1"/>
  <c r="L720" i="15"/>
  <c r="N720" i="15" s="1"/>
  <c r="L721" i="15"/>
  <c r="N721" i="15" s="1"/>
  <c r="L722" i="15"/>
  <c r="N722" i="15" s="1"/>
  <c r="L723" i="15"/>
  <c r="N723" i="15" s="1"/>
  <c r="L724" i="15"/>
  <c r="N724" i="15" s="1"/>
  <c r="L725" i="15"/>
  <c r="N725" i="15" s="1"/>
  <c r="L726" i="15"/>
  <c r="N726" i="15" s="1"/>
  <c r="L727" i="15"/>
  <c r="N727" i="15" s="1"/>
  <c r="L728" i="15"/>
  <c r="N728" i="15" s="1"/>
  <c r="L729" i="15"/>
  <c r="N729" i="15" s="1"/>
  <c r="L730" i="15"/>
  <c r="N730" i="15" s="1"/>
  <c r="L731" i="15"/>
  <c r="N731" i="15" s="1"/>
  <c r="L732" i="15"/>
  <c r="N732" i="15" s="1"/>
  <c r="L733" i="15"/>
  <c r="N733" i="15" s="1"/>
  <c r="L734" i="15"/>
  <c r="N734" i="15" s="1"/>
  <c r="L735" i="15"/>
  <c r="N735" i="15" s="1"/>
  <c r="L736" i="15"/>
  <c r="N736" i="15" s="1"/>
  <c r="L737" i="15"/>
  <c r="N737" i="15" s="1"/>
  <c r="L738" i="15"/>
  <c r="N738" i="15" s="1"/>
  <c r="L739" i="15"/>
  <c r="N739" i="15" s="1"/>
  <c r="L740" i="15"/>
  <c r="N740" i="15" s="1"/>
  <c r="L741" i="15"/>
  <c r="N741" i="15" s="1"/>
  <c r="L742" i="15"/>
  <c r="N742" i="15" s="1"/>
  <c r="L743" i="15"/>
  <c r="N743" i="15" s="1"/>
  <c r="L744" i="15"/>
  <c r="N744" i="15" s="1"/>
  <c r="L745" i="15"/>
  <c r="N745" i="15" s="1"/>
  <c r="L746" i="15"/>
  <c r="N746" i="15" s="1"/>
  <c r="L747" i="15"/>
  <c r="N747" i="15" s="1"/>
  <c r="L748" i="15"/>
  <c r="N748" i="15" s="1"/>
  <c r="L749" i="15"/>
  <c r="N749" i="15" s="1"/>
  <c r="L750" i="15"/>
  <c r="N750" i="15" s="1"/>
  <c r="L751" i="15"/>
  <c r="N751" i="15" s="1"/>
  <c r="L752" i="15"/>
  <c r="N752" i="15" s="1"/>
  <c r="L753" i="15"/>
  <c r="N753" i="15" s="1"/>
  <c r="L754" i="15"/>
  <c r="N754" i="15" s="1"/>
  <c r="L755" i="15"/>
  <c r="N755" i="15" s="1"/>
  <c r="L756" i="15"/>
  <c r="N756" i="15" s="1"/>
  <c r="L757" i="15"/>
  <c r="N757" i="15" s="1"/>
  <c r="L758" i="15"/>
  <c r="N758" i="15" s="1"/>
  <c r="L759" i="15"/>
  <c r="N759" i="15" s="1"/>
  <c r="L760" i="15"/>
  <c r="N760" i="15" s="1"/>
  <c r="L761" i="15"/>
  <c r="N761" i="15" s="1"/>
  <c r="L762" i="15"/>
  <c r="N762" i="15" s="1"/>
  <c r="L763" i="15"/>
  <c r="N763" i="15" s="1"/>
  <c r="L764" i="15"/>
  <c r="N764" i="15" s="1"/>
  <c r="L765" i="15"/>
  <c r="N765" i="15" s="1"/>
  <c r="L766" i="15"/>
  <c r="N766" i="15" s="1"/>
  <c r="L767" i="15"/>
  <c r="N767" i="15" s="1"/>
  <c r="L768" i="15"/>
  <c r="N768" i="15" s="1"/>
  <c r="L769" i="15"/>
  <c r="N769" i="15" s="1"/>
  <c r="L770" i="15"/>
  <c r="N770" i="15" s="1"/>
  <c r="L771" i="15"/>
  <c r="N771" i="15" s="1"/>
  <c r="L772" i="15"/>
  <c r="N772" i="15" s="1"/>
  <c r="L773" i="15"/>
  <c r="N773" i="15" s="1"/>
  <c r="L774" i="15"/>
  <c r="N774" i="15" s="1"/>
  <c r="L775" i="15"/>
  <c r="N775" i="15" s="1"/>
  <c r="L776" i="15"/>
  <c r="N776" i="15" s="1"/>
  <c r="L777" i="15"/>
  <c r="N777" i="15" s="1"/>
  <c r="L778" i="15"/>
  <c r="N778" i="15" s="1"/>
  <c r="L779" i="15"/>
  <c r="N779" i="15" s="1"/>
  <c r="L780" i="15"/>
  <c r="N780" i="15" s="1"/>
  <c r="L781" i="15"/>
  <c r="N781" i="15" s="1"/>
  <c r="L782" i="15"/>
  <c r="N782" i="15" s="1"/>
  <c r="L783" i="15"/>
  <c r="N783" i="15" s="1"/>
  <c r="L784" i="15"/>
  <c r="N784" i="15" s="1"/>
  <c r="L785" i="15"/>
  <c r="N785" i="15" s="1"/>
  <c r="L786" i="15"/>
  <c r="N786" i="15" s="1"/>
  <c r="L787" i="15"/>
  <c r="N787" i="15" s="1"/>
  <c r="L788" i="15"/>
  <c r="N788" i="15" s="1"/>
  <c r="L789" i="15"/>
  <c r="N789" i="15" s="1"/>
  <c r="L790" i="15"/>
  <c r="N790" i="15" s="1"/>
  <c r="L791" i="15"/>
  <c r="N791" i="15" s="1"/>
  <c r="L792" i="15"/>
  <c r="N792" i="15" s="1"/>
  <c r="L793" i="15"/>
  <c r="N793" i="15" s="1"/>
  <c r="L794" i="15"/>
  <c r="N794" i="15" s="1"/>
  <c r="L795" i="15"/>
  <c r="N795" i="15" s="1"/>
  <c r="L796" i="15"/>
  <c r="N796" i="15" s="1"/>
  <c r="L797" i="15"/>
  <c r="N797" i="15" s="1"/>
  <c r="L798" i="15"/>
  <c r="N798" i="15" s="1"/>
  <c r="L799" i="15"/>
  <c r="N799" i="15" s="1"/>
  <c r="L800" i="15"/>
  <c r="N800" i="15" s="1"/>
  <c r="L801" i="15"/>
  <c r="N801" i="15" s="1"/>
  <c r="L802" i="15"/>
  <c r="N802" i="15" s="1"/>
  <c r="L803" i="15"/>
  <c r="N803" i="15" s="1"/>
  <c r="L804" i="15"/>
  <c r="N804" i="15" s="1"/>
  <c r="L805" i="15"/>
  <c r="N805" i="15" s="1"/>
  <c r="L806" i="15"/>
  <c r="N806" i="15" s="1"/>
  <c r="L807" i="15"/>
  <c r="N807" i="15" s="1"/>
  <c r="L808" i="15"/>
  <c r="N808" i="15" s="1"/>
  <c r="L809" i="15"/>
  <c r="N809" i="15" s="1"/>
  <c r="L810" i="15"/>
  <c r="N810" i="15" s="1"/>
  <c r="L811" i="15"/>
  <c r="N811" i="15" s="1"/>
  <c r="L812" i="15"/>
  <c r="N812" i="15" s="1"/>
  <c r="L813" i="15"/>
  <c r="N813" i="15" s="1"/>
  <c r="L814" i="15"/>
  <c r="N814" i="15" s="1"/>
  <c r="L815" i="15"/>
  <c r="N815" i="15" s="1"/>
  <c r="L817" i="15"/>
  <c r="N817" i="15" s="1"/>
  <c r="L818" i="15"/>
  <c r="N818" i="15" s="1"/>
  <c r="L819" i="15"/>
  <c r="N819" i="15" s="1"/>
  <c r="L820" i="15"/>
  <c r="N820" i="15" s="1"/>
  <c r="L821" i="15"/>
  <c r="N821" i="15" s="1"/>
  <c r="L822" i="15"/>
  <c r="N822" i="15" s="1"/>
  <c r="L823" i="15"/>
  <c r="N823" i="15" s="1"/>
  <c r="L824" i="15"/>
  <c r="N824" i="15" s="1"/>
  <c r="L825" i="15"/>
  <c r="N825" i="15" s="1"/>
  <c r="L826" i="15"/>
  <c r="N826" i="15" s="1"/>
  <c r="L827" i="15"/>
  <c r="N827" i="15" s="1"/>
  <c r="L828" i="15"/>
  <c r="N828" i="15" s="1"/>
  <c r="L835" i="15"/>
  <c r="N835" i="15" s="1"/>
  <c r="L836" i="15"/>
  <c r="N836" i="15" s="1"/>
  <c r="L837" i="15"/>
  <c r="N837" i="15" s="1"/>
  <c r="L838" i="15"/>
  <c r="N838" i="15" s="1"/>
  <c r="L839" i="15"/>
  <c r="N839" i="15" s="1"/>
  <c r="L840" i="15"/>
  <c r="N840" i="15" s="1"/>
  <c r="L841" i="15"/>
  <c r="N841" i="15" s="1"/>
  <c r="L842" i="15"/>
  <c r="N842" i="15" s="1"/>
  <c r="L843" i="15"/>
  <c r="N843" i="15" s="1"/>
  <c r="L844" i="15"/>
  <c r="N844" i="15" s="1"/>
  <c r="L845" i="15"/>
  <c r="N845" i="15" s="1"/>
  <c r="L846" i="15"/>
  <c r="N846" i="15" s="1"/>
  <c r="L847" i="15"/>
  <c r="N847" i="15" s="1"/>
  <c r="L848" i="15"/>
  <c r="N848" i="15" s="1"/>
  <c r="L849" i="15"/>
  <c r="N849" i="15" s="1"/>
  <c r="L850" i="15"/>
  <c r="N850" i="15" s="1"/>
  <c r="L851" i="15"/>
  <c r="N851" i="15" s="1"/>
  <c r="L852" i="15"/>
  <c r="N852" i="15" s="1"/>
  <c r="L853" i="15"/>
  <c r="N853" i="15" s="1"/>
  <c r="L854" i="15"/>
  <c r="N854" i="15" s="1"/>
  <c r="L855" i="15"/>
  <c r="N855" i="15" s="1"/>
  <c r="L856" i="15"/>
  <c r="N856" i="15" s="1"/>
  <c r="L857" i="15"/>
  <c r="N857" i="15" s="1"/>
  <c r="L858" i="15"/>
  <c r="N858" i="15" s="1"/>
  <c r="L859" i="15"/>
  <c r="N859" i="15" s="1"/>
  <c r="L860" i="15"/>
  <c r="N860" i="15" s="1"/>
  <c r="L861" i="15"/>
  <c r="N861" i="15" s="1"/>
  <c r="L862" i="15"/>
  <c r="N862" i="15" s="1"/>
  <c r="L863" i="15"/>
  <c r="N863" i="15" s="1"/>
  <c r="L864" i="15"/>
  <c r="N864" i="15" s="1"/>
  <c r="L874" i="15"/>
  <c r="N874" i="15" s="1"/>
  <c r="L875" i="15"/>
  <c r="N875" i="15" s="1"/>
  <c r="L876" i="15"/>
  <c r="N876" i="15" s="1"/>
  <c r="L877" i="15"/>
  <c r="N877" i="15" s="1"/>
  <c r="L878" i="15"/>
  <c r="N878" i="15" s="1"/>
  <c r="L879" i="15"/>
  <c r="N879" i="15" s="1"/>
  <c r="L880" i="15"/>
  <c r="N880" i="15" s="1"/>
  <c r="L881" i="15"/>
  <c r="N881" i="15" s="1"/>
  <c r="L882" i="15"/>
  <c r="N882" i="15" s="1"/>
  <c r="L883" i="15"/>
  <c r="N883" i="15" s="1"/>
  <c r="L884" i="15"/>
  <c r="N884" i="15" s="1"/>
  <c r="L885" i="15"/>
  <c r="N885" i="15" s="1"/>
  <c r="L886" i="15"/>
  <c r="N886" i="15" s="1"/>
  <c r="L887" i="15"/>
  <c r="N887" i="15" s="1"/>
  <c r="L888" i="15"/>
  <c r="N888" i="15" s="1"/>
  <c r="L889" i="15"/>
  <c r="N889" i="15" s="1"/>
  <c r="L890" i="15"/>
  <c r="N890" i="15" s="1"/>
  <c r="L891" i="15"/>
  <c r="N891" i="15" s="1"/>
  <c r="L892" i="15"/>
  <c r="N892" i="15" s="1"/>
  <c r="L893" i="15"/>
  <c r="N893" i="15" s="1"/>
  <c r="L894" i="15"/>
  <c r="N894" i="15" s="1"/>
  <c r="L895" i="15"/>
  <c r="N895" i="15" s="1"/>
  <c r="L896" i="15"/>
  <c r="N896" i="15" s="1"/>
  <c r="L897" i="15"/>
  <c r="N897" i="15" s="1"/>
  <c r="L898" i="15"/>
  <c r="N898" i="15" s="1"/>
  <c r="L899" i="15"/>
  <c r="N899" i="15" s="1"/>
  <c r="L900" i="15"/>
  <c r="N900" i="15" s="1"/>
  <c r="L901" i="15"/>
  <c r="N901" i="15" s="1"/>
  <c r="L902" i="15"/>
  <c r="N902" i="15" s="1"/>
  <c r="L903" i="15"/>
  <c r="N903" i="15" s="1"/>
  <c r="L904" i="15"/>
  <c r="N904" i="15" s="1"/>
  <c r="L905" i="15"/>
  <c r="N905" i="15" s="1"/>
  <c r="L906" i="15"/>
  <c r="N906" i="15" s="1"/>
  <c r="L907" i="15"/>
  <c r="N907" i="15" s="1"/>
  <c r="L908" i="15"/>
  <c r="N908" i="15" s="1"/>
  <c r="L909" i="15"/>
  <c r="N909" i="15" s="1"/>
  <c r="L910" i="15"/>
  <c r="N910" i="15" s="1"/>
  <c r="L911" i="15"/>
  <c r="N911" i="15" s="1"/>
  <c r="L912" i="15"/>
  <c r="N912" i="15" s="1"/>
  <c r="L913" i="15"/>
  <c r="N913" i="15" s="1"/>
  <c r="L914" i="15"/>
  <c r="N914" i="15" s="1"/>
  <c r="L915" i="15"/>
  <c r="N915" i="15" s="1"/>
  <c r="L916" i="15"/>
  <c r="N916" i="15" s="1"/>
  <c r="L917" i="15"/>
  <c r="N917" i="15" s="1"/>
  <c r="L918" i="15"/>
  <c r="N918" i="15" s="1"/>
  <c r="L919" i="15"/>
  <c r="N919" i="15" s="1"/>
  <c r="L920" i="15"/>
  <c r="N920" i="15" s="1"/>
  <c r="L921" i="15"/>
  <c r="N921" i="15" s="1"/>
  <c r="L922" i="15"/>
  <c r="N922" i="15" s="1"/>
  <c r="L923" i="15"/>
  <c r="N923" i="15" s="1"/>
  <c r="L924" i="15"/>
  <c r="N924" i="15" s="1"/>
  <c r="L925" i="15"/>
  <c r="N925" i="15" s="1"/>
  <c r="L926" i="15"/>
  <c r="N926" i="15" s="1"/>
  <c r="L927" i="15"/>
  <c r="N927" i="15" s="1"/>
  <c r="L928" i="15"/>
  <c r="N928" i="15" s="1"/>
  <c r="L929" i="15"/>
  <c r="L930" i="15"/>
  <c r="L931" i="15"/>
  <c r="N931" i="15" s="1"/>
  <c r="L932" i="15"/>
  <c r="N932" i="15" s="1"/>
  <c r="L933" i="15"/>
  <c r="N933" i="15" s="1"/>
  <c r="L934" i="15"/>
  <c r="N934" i="15" s="1"/>
  <c r="L935" i="15"/>
  <c r="N935" i="15" s="1"/>
  <c r="L936" i="15"/>
  <c r="N936" i="15" s="1"/>
  <c r="L937" i="15"/>
  <c r="N937" i="15" s="1"/>
  <c r="L938" i="15"/>
  <c r="N938" i="15" s="1"/>
  <c r="L939" i="15"/>
  <c r="N939" i="15" s="1"/>
  <c r="L940" i="15"/>
  <c r="N940" i="15" s="1"/>
  <c r="L941" i="15"/>
  <c r="N941" i="15" s="1"/>
  <c r="L942" i="15"/>
  <c r="N942" i="15" s="1"/>
  <c r="L943" i="15"/>
  <c r="N943" i="15" s="1"/>
  <c r="L944" i="15"/>
  <c r="N944" i="15" s="1"/>
  <c r="L945" i="15"/>
  <c r="N945" i="15" s="1"/>
  <c r="L946" i="15"/>
  <c r="N946" i="15" s="1"/>
  <c r="L947" i="15"/>
  <c r="N947" i="15" s="1"/>
  <c r="L948" i="15"/>
  <c r="N948" i="15" s="1"/>
  <c r="L949" i="15"/>
  <c r="N949" i="15" s="1"/>
  <c r="L950" i="15"/>
  <c r="N950" i="15" s="1"/>
  <c r="L951" i="15"/>
  <c r="N951" i="15" s="1"/>
  <c r="L952" i="15"/>
  <c r="N952" i="15" s="1"/>
  <c r="L953" i="15"/>
  <c r="N953" i="15" s="1"/>
  <c r="L954" i="15"/>
  <c r="N954" i="15" s="1"/>
  <c r="L955" i="15"/>
  <c r="N955" i="15" s="1"/>
  <c r="L956" i="15"/>
  <c r="N956" i="15" s="1"/>
  <c r="L957" i="15"/>
  <c r="N957" i="15" s="1"/>
  <c r="L958" i="15"/>
  <c r="N958" i="15" s="1"/>
  <c r="L959" i="15"/>
  <c r="N959" i="15" s="1"/>
  <c r="L960" i="15"/>
  <c r="N960" i="15" s="1"/>
  <c r="L961" i="15"/>
  <c r="N961" i="15" s="1"/>
  <c r="L962" i="15"/>
  <c r="N962" i="15" s="1"/>
  <c r="L963" i="15"/>
  <c r="N963" i="15" s="1"/>
  <c r="L964" i="15"/>
  <c r="N964" i="15" s="1"/>
  <c r="L965" i="15"/>
  <c r="N965" i="15" s="1"/>
  <c r="L966" i="15"/>
  <c r="N966" i="15" s="1"/>
  <c r="L967" i="15"/>
  <c r="N967" i="15" s="1"/>
  <c r="L968" i="15"/>
  <c r="N968" i="15" s="1"/>
  <c r="L969" i="15"/>
  <c r="N969" i="15" s="1"/>
  <c r="L970" i="15"/>
  <c r="N970" i="15" s="1"/>
  <c r="L971" i="15"/>
  <c r="N971" i="15" s="1"/>
  <c r="L972" i="15"/>
  <c r="N972" i="15" s="1"/>
  <c r="L973" i="15"/>
  <c r="N973" i="15" s="1"/>
  <c r="L974" i="15"/>
  <c r="N974" i="15" s="1"/>
  <c r="L975" i="15"/>
  <c r="N975" i="15" s="1"/>
  <c r="L976" i="15"/>
  <c r="N976" i="15" s="1"/>
  <c r="L977" i="15"/>
  <c r="N977" i="15" s="1"/>
  <c r="L978" i="15"/>
  <c r="N978" i="15" s="1"/>
  <c r="L979" i="15"/>
  <c r="N979" i="15" s="1"/>
  <c r="L980" i="15"/>
  <c r="N980" i="15" s="1"/>
  <c r="L981" i="15"/>
  <c r="N981" i="15" s="1"/>
  <c r="L982" i="15"/>
  <c r="N982" i="15" s="1"/>
  <c r="L983" i="15"/>
  <c r="N983" i="15" s="1"/>
  <c r="L984" i="15"/>
  <c r="N984" i="15" s="1"/>
  <c r="L985" i="15"/>
  <c r="N985" i="15" s="1"/>
  <c r="L986" i="15"/>
  <c r="N986" i="15" s="1"/>
  <c r="L987" i="15"/>
  <c r="N987" i="15" s="1"/>
  <c r="L988" i="15"/>
  <c r="N988" i="15" s="1"/>
  <c r="L989" i="15"/>
  <c r="N989" i="15" s="1"/>
  <c r="L990" i="15"/>
  <c r="N990" i="15" s="1"/>
  <c r="L991" i="15"/>
  <c r="N991" i="15" s="1"/>
  <c r="L992" i="15"/>
  <c r="N992" i="15" s="1"/>
  <c r="L993" i="15"/>
  <c r="N993" i="15" s="1"/>
  <c r="L994" i="15"/>
  <c r="N994" i="15" s="1"/>
  <c r="L995" i="15"/>
  <c r="N995" i="15" s="1"/>
  <c r="L996" i="15"/>
  <c r="N996" i="15" s="1"/>
  <c r="L997" i="15"/>
  <c r="N997" i="15" s="1"/>
  <c r="L998" i="15"/>
  <c r="N998" i="15" s="1"/>
  <c r="L999" i="15"/>
  <c r="N999" i="15" s="1"/>
  <c r="L1000" i="15"/>
  <c r="N1000" i="15" s="1"/>
  <c r="L1001" i="15"/>
  <c r="N1001" i="15" s="1"/>
  <c r="L1002" i="15"/>
  <c r="N1002" i="15" s="1"/>
  <c r="L1003" i="15"/>
  <c r="N1003" i="15" s="1"/>
  <c r="L1004" i="15"/>
  <c r="N1004" i="15" s="1"/>
  <c r="L1005" i="15"/>
  <c r="N1005" i="15" s="1"/>
  <c r="L1006" i="15"/>
  <c r="N1006" i="15" s="1"/>
  <c r="L1007" i="15"/>
  <c r="N1007" i="15" s="1"/>
  <c r="L1008" i="15"/>
  <c r="N1008" i="15" s="1"/>
  <c r="L1009" i="15"/>
  <c r="N1009" i="15" s="1"/>
  <c r="L1010" i="15"/>
  <c r="N1010" i="15" s="1"/>
  <c r="L1011" i="15"/>
  <c r="N1011" i="15" s="1"/>
  <c r="L1012" i="15"/>
  <c r="N1012" i="15" s="1"/>
  <c r="L1013" i="15"/>
  <c r="N1013" i="15" s="1"/>
  <c r="L1014" i="15"/>
  <c r="N1014" i="15" s="1"/>
  <c r="L1015" i="15"/>
  <c r="N1015" i="15" s="1"/>
  <c r="L1016" i="15"/>
  <c r="N1016" i="15" s="1"/>
  <c r="L1017" i="15"/>
  <c r="N1017" i="15" s="1"/>
  <c r="L1018" i="15"/>
  <c r="N1018" i="15" s="1"/>
  <c r="L1019" i="15"/>
  <c r="L1020" i="15"/>
  <c r="N1020" i="15" s="1"/>
  <c r="L1021" i="15"/>
  <c r="N1021" i="15" s="1"/>
  <c r="L1022" i="15"/>
  <c r="N1022" i="15" s="1"/>
  <c r="L1023" i="15"/>
  <c r="N1023" i="15" s="1"/>
  <c r="L1024" i="15"/>
  <c r="N1024" i="15" s="1"/>
  <c r="L1025" i="15"/>
  <c r="N1025" i="15" s="1"/>
  <c r="L1026" i="15"/>
  <c r="N1026" i="15" s="1"/>
  <c r="L1027" i="15"/>
  <c r="L1028" i="15"/>
  <c r="N1028" i="15" s="1"/>
  <c r="L1029" i="15"/>
  <c r="N1029" i="15" s="1"/>
  <c r="L1030" i="15"/>
  <c r="N1030" i="15" s="1"/>
  <c r="L1031" i="15"/>
  <c r="N1031" i="15" s="1"/>
  <c r="L1032" i="15"/>
  <c r="N1032" i="15" s="1"/>
  <c r="L1033" i="15"/>
  <c r="N1033" i="15" s="1"/>
  <c r="L1034" i="15"/>
  <c r="N1034" i="15" s="1"/>
  <c r="L1035" i="15"/>
  <c r="N1035" i="15" s="1"/>
  <c r="L1036" i="15"/>
  <c r="N1036" i="15" s="1"/>
  <c r="L1037" i="15"/>
  <c r="N1037" i="15" s="1"/>
  <c r="L1038" i="15"/>
  <c r="N1038" i="15" s="1"/>
  <c r="L1039" i="15"/>
  <c r="N1039" i="15" s="1"/>
  <c r="L1040" i="15"/>
  <c r="N1040" i="15" s="1"/>
  <c r="L1041" i="15"/>
  <c r="N1041" i="15" s="1"/>
  <c r="L1042" i="15"/>
  <c r="N1042" i="15" s="1"/>
  <c r="L1043" i="15"/>
  <c r="N1043" i="15" s="1"/>
  <c r="L1044" i="15"/>
  <c r="N1044" i="15" s="1"/>
  <c r="L1045" i="15"/>
  <c r="N1045" i="15" s="1"/>
  <c r="L1046" i="15"/>
  <c r="N1046" i="15" s="1"/>
  <c r="L1047" i="15"/>
  <c r="N1047" i="15" s="1"/>
  <c r="L1048" i="15"/>
  <c r="N1048" i="15" s="1"/>
  <c r="L1049" i="15"/>
  <c r="N1049" i="15" s="1"/>
  <c r="L1050" i="15"/>
  <c r="N1050" i="15" s="1"/>
  <c r="L1051" i="15"/>
  <c r="N1051" i="15" s="1"/>
  <c r="L1052" i="15"/>
  <c r="N1052" i="15" s="1"/>
  <c r="L1053" i="15"/>
  <c r="N1053" i="15" s="1"/>
  <c r="L1054" i="15"/>
  <c r="N1054" i="15" s="1"/>
  <c r="L1055" i="15"/>
  <c r="N1055" i="15" s="1"/>
  <c r="L1056" i="15"/>
  <c r="N1056" i="15" s="1"/>
  <c r="L1057" i="15"/>
  <c r="N1057" i="15" s="1"/>
  <c r="L1058" i="15"/>
  <c r="N1058" i="15" s="1"/>
  <c r="L1059" i="15"/>
  <c r="N1059" i="15" s="1"/>
  <c r="L1060" i="15"/>
  <c r="N1060" i="15" s="1"/>
  <c r="L1061" i="15"/>
  <c r="N1061" i="15" s="1"/>
  <c r="L1062" i="15"/>
  <c r="N1062" i="15" s="1"/>
  <c r="L1063" i="15"/>
  <c r="N1063" i="15" s="1"/>
  <c r="L1064" i="15"/>
  <c r="N1064" i="15" s="1"/>
  <c r="L1065" i="15"/>
  <c r="N1065" i="15" s="1"/>
  <c r="L1066" i="15"/>
  <c r="N1066" i="15" s="1"/>
  <c r="L1067" i="15"/>
  <c r="N1067" i="15" s="1"/>
  <c r="L1068" i="15"/>
  <c r="N1068" i="15" s="1"/>
  <c r="L1069" i="15"/>
  <c r="N1069" i="15" s="1"/>
  <c r="L1070" i="15"/>
  <c r="N1070" i="15" s="1"/>
  <c r="L1071" i="15"/>
  <c r="N1071" i="15" s="1"/>
  <c r="L1072" i="15"/>
  <c r="N1072" i="15" s="1"/>
  <c r="L1073" i="15"/>
  <c r="N1073" i="15" s="1"/>
  <c r="L1074" i="15"/>
  <c r="N1074" i="15" s="1"/>
  <c r="L1075" i="15"/>
  <c r="N1075" i="15" s="1"/>
  <c r="L1076" i="15"/>
  <c r="N1076" i="15" s="1"/>
  <c r="L1077" i="15"/>
  <c r="N1077" i="15" s="1"/>
  <c r="L1078" i="15"/>
  <c r="N1078" i="15" s="1"/>
  <c r="L1079" i="15"/>
  <c r="N1079" i="15" s="1"/>
  <c r="L1080" i="15"/>
  <c r="N1080" i="15" s="1"/>
  <c r="L1081" i="15"/>
  <c r="N1081" i="15" s="1"/>
  <c r="L1082" i="15"/>
  <c r="N1082" i="15" s="1"/>
  <c r="L1083" i="15"/>
  <c r="N1083" i="15" s="1"/>
  <c r="L1084" i="15"/>
  <c r="N1084" i="15" s="1"/>
  <c r="L1085" i="15"/>
  <c r="N1085" i="15" s="1"/>
  <c r="L1086" i="15"/>
  <c r="N1086" i="15" s="1"/>
  <c r="L1087" i="15"/>
  <c r="N1087" i="15" s="1"/>
  <c r="L1088" i="15"/>
  <c r="N1088" i="15" s="1"/>
  <c r="L1089" i="15"/>
  <c r="N1089" i="15" s="1"/>
  <c r="L1090" i="15"/>
  <c r="N1090" i="15" s="1"/>
  <c r="L1091" i="15"/>
  <c r="N1091" i="15" s="1"/>
  <c r="L1092" i="15"/>
  <c r="N1092" i="15" s="1"/>
  <c r="L1093" i="15"/>
  <c r="N1093" i="15" s="1"/>
  <c r="L1094" i="15"/>
  <c r="N1094" i="15" s="1"/>
  <c r="L1095" i="15"/>
  <c r="N1095" i="15" s="1"/>
  <c r="L1096" i="15"/>
  <c r="N1096" i="15" s="1"/>
  <c r="L1097" i="15"/>
  <c r="N1097" i="15" s="1"/>
  <c r="L1098" i="15"/>
  <c r="N1098" i="15" s="1"/>
  <c r="L1099" i="15"/>
  <c r="N1099" i="15" s="1"/>
  <c r="L1100" i="15"/>
  <c r="N1100" i="15" s="1"/>
  <c r="L1101" i="15"/>
  <c r="N1101" i="15" s="1"/>
  <c r="L1102" i="15"/>
  <c r="N1102" i="15" s="1"/>
  <c r="L1103" i="15"/>
  <c r="N1103" i="15" s="1"/>
  <c r="L1104" i="15"/>
  <c r="N1104" i="15" s="1"/>
  <c r="L1105" i="15"/>
  <c r="N1105" i="15" s="1"/>
  <c r="L1106" i="15"/>
  <c r="N1106" i="15" s="1"/>
  <c r="L1107" i="15"/>
  <c r="N1107" i="15" s="1"/>
  <c r="L1108" i="15"/>
  <c r="N1108" i="15" s="1"/>
  <c r="L1109" i="15"/>
  <c r="N1109" i="15" s="1"/>
  <c r="L1110" i="15"/>
  <c r="N1110" i="15" s="1"/>
  <c r="L1111" i="15"/>
  <c r="N1111" i="15" s="1"/>
  <c r="L1112" i="15"/>
  <c r="N1112" i="15" s="1"/>
  <c r="L1113" i="15"/>
  <c r="N1113" i="15" s="1"/>
  <c r="L1114" i="15"/>
  <c r="N1114" i="15" s="1"/>
  <c r="L1115" i="15"/>
  <c r="N1115" i="15" s="1"/>
  <c r="L1116" i="15"/>
  <c r="N1116" i="15" s="1"/>
  <c r="L1117" i="15"/>
  <c r="N1117" i="15" s="1"/>
  <c r="L1118" i="15"/>
  <c r="N1118" i="15" s="1"/>
  <c r="L1119" i="15"/>
  <c r="N1119" i="15" s="1"/>
  <c r="L1120" i="15"/>
  <c r="N1120" i="15" s="1"/>
  <c r="L1121" i="15"/>
  <c r="N1121" i="15" s="1"/>
  <c r="L1122" i="15"/>
  <c r="N1122" i="15" s="1"/>
  <c r="L1123" i="15"/>
  <c r="L1124" i="15"/>
  <c r="N1124" i="15" s="1"/>
  <c r="L1125" i="15"/>
  <c r="N1125" i="15" s="1"/>
  <c r="L1126" i="15"/>
  <c r="N1126" i="15" s="1"/>
  <c r="L1127" i="15"/>
  <c r="N1127" i="15" s="1"/>
  <c r="L1128" i="15"/>
  <c r="N1128" i="15" s="1"/>
  <c r="L1129" i="15"/>
  <c r="N1129" i="15" s="1"/>
  <c r="L1130" i="15"/>
  <c r="N1130" i="15" s="1"/>
  <c r="L1131" i="15"/>
  <c r="N1131" i="15" s="1"/>
  <c r="L1132" i="15"/>
  <c r="N1132" i="15" s="1"/>
  <c r="L1133" i="15"/>
  <c r="N1133" i="15" s="1"/>
  <c r="L1134" i="15"/>
  <c r="N1134" i="15" s="1"/>
  <c r="L1135" i="15"/>
  <c r="N1135" i="15" s="1"/>
  <c r="L1136" i="15"/>
  <c r="N1136" i="15" s="1"/>
  <c r="L1137" i="15"/>
  <c r="N1137" i="15" s="1"/>
  <c r="L1138" i="15"/>
  <c r="N1138" i="15" s="1"/>
  <c r="L1139" i="15"/>
  <c r="N1139" i="15" s="1"/>
  <c r="L1140" i="15"/>
  <c r="N1140" i="15" s="1"/>
  <c r="L1141" i="15"/>
  <c r="N1141" i="15" s="1"/>
  <c r="L1142" i="15"/>
  <c r="N1142" i="15" s="1"/>
  <c r="L1143" i="15"/>
  <c r="N1143" i="15" s="1"/>
  <c r="L1144" i="15"/>
  <c r="N1144" i="15" s="1"/>
  <c r="L1145" i="15"/>
  <c r="N1145" i="15" s="1"/>
  <c r="L1146" i="15"/>
  <c r="N1146" i="15" s="1"/>
  <c r="L1147" i="15"/>
  <c r="N1147" i="15" s="1"/>
  <c r="L1148" i="15"/>
  <c r="N1148" i="15" s="1"/>
  <c r="L1149" i="15"/>
  <c r="N1149" i="15" s="1"/>
  <c r="L1150" i="15"/>
  <c r="N1150" i="15" s="1"/>
  <c r="L1151" i="15"/>
  <c r="N1151" i="15" s="1"/>
  <c r="L1152" i="15"/>
  <c r="N1152" i="15" s="1"/>
  <c r="L1153" i="15"/>
  <c r="N1153" i="15" s="1"/>
  <c r="L1154" i="15"/>
  <c r="N1154" i="15" s="1"/>
  <c r="L1155" i="15"/>
  <c r="N1155" i="15" s="1"/>
  <c r="L1156" i="15"/>
  <c r="N1156" i="15" s="1"/>
  <c r="L1157" i="15"/>
  <c r="N1157" i="15" s="1"/>
  <c r="L1158" i="15"/>
  <c r="N1158" i="15" s="1"/>
  <c r="L1159" i="15"/>
  <c r="N1159" i="15" s="1"/>
  <c r="L1160" i="15"/>
  <c r="N1160" i="15" s="1"/>
  <c r="L1161" i="15"/>
  <c r="N1161" i="15" s="1"/>
  <c r="L1162" i="15"/>
  <c r="N1162" i="15" s="1"/>
  <c r="L1163" i="15"/>
  <c r="N1163" i="15" s="1"/>
  <c r="L1164" i="15"/>
  <c r="N1164" i="15" s="1"/>
  <c r="L1165" i="15"/>
  <c r="N1165" i="15" s="1"/>
  <c r="L1166" i="15"/>
  <c r="N1166" i="15" s="1"/>
  <c r="L1167" i="15"/>
  <c r="N1167" i="15" s="1"/>
  <c r="L1168" i="15"/>
  <c r="N1168" i="15" s="1"/>
  <c r="L1169" i="15"/>
  <c r="N1169" i="15" s="1"/>
  <c r="L1170" i="15"/>
  <c r="N1170" i="15" s="1"/>
  <c r="L1171" i="15"/>
  <c r="N1171" i="15" s="1"/>
  <c r="L1172" i="15"/>
  <c r="N1172" i="15" s="1"/>
  <c r="L1173" i="15"/>
  <c r="N1173" i="15" s="1"/>
  <c r="L1174" i="15"/>
  <c r="N1174" i="15" s="1"/>
  <c r="L1175" i="15"/>
  <c r="N1175" i="15" s="1"/>
  <c r="L1176" i="15"/>
  <c r="N1176" i="15" s="1"/>
  <c r="L1177" i="15"/>
  <c r="N1177" i="15" s="1"/>
  <c r="L1178" i="15"/>
  <c r="N1178" i="15" s="1"/>
  <c r="L1179" i="15"/>
  <c r="N1179" i="15" s="1"/>
  <c r="L1180" i="15"/>
  <c r="N1180" i="15" s="1"/>
  <c r="L1181" i="15"/>
  <c r="N1181" i="15" s="1"/>
  <c r="L1182" i="15"/>
  <c r="N1182" i="15" s="1"/>
  <c r="L1183" i="15"/>
  <c r="N1183" i="15" s="1"/>
  <c r="L1184" i="15"/>
  <c r="N1184" i="15" s="1"/>
  <c r="L1185" i="15"/>
  <c r="N1185" i="15" s="1"/>
  <c r="L1186" i="15"/>
  <c r="N1186" i="15" s="1"/>
  <c r="L1187" i="15"/>
  <c r="N1187" i="15" s="1"/>
  <c r="L1188" i="15"/>
  <c r="N1188" i="15" s="1"/>
  <c r="L1189" i="15"/>
  <c r="N1189" i="15" s="1"/>
  <c r="L1190" i="15"/>
  <c r="N1190" i="15" s="1"/>
  <c r="L1191" i="15"/>
  <c r="N1191" i="15" s="1"/>
  <c r="L1192" i="15"/>
  <c r="N1192" i="15" s="1"/>
  <c r="L1193" i="15"/>
  <c r="N1193" i="15" s="1"/>
  <c r="L1194" i="15"/>
  <c r="N1194" i="15" s="1"/>
  <c r="L1195" i="15"/>
  <c r="N1195" i="15" s="1"/>
  <c r="L1196" i="15"/>
  <c r="N1196" i="15" s="1"/>
  <c r="L1197" i="15"/>
  <c r="N1197" i="15" s="1"/>
  <c r="L1198" i="15"/>
  <c r="N1198" i="15" s="1"/>
  <c r="L1199" i="15"/>
  <c r="N1199" i="15" s="1"/>
  <c r="L1200" i="15"/>
  <c r="N1200" i="15" s="1"/>
  <c r="L1201" i="15"/>
  <c r="N1201" i="15" s="1"/>
  <c r="L1202" i="15"/>
  <c r="N1202" i="15" s="1"/>
  <c r="L1203" i="15"/>
  <c r="N1203" i="15" s="1"/>
  <c r="L1204" i="15"/>
  <c r="N1204" i="15" s="1"/>
  <c r="L1205" i="15"/>
  <c r="N1205" i="15" s="1"/>
  <c r="L1206" i="15"/>
  <c r="N1206" i="15" s="1"/>
  <c r="L1207" i="15"/>
  <c r="N1207" i="15" s="1"/>
  <c r="L1208" i="15"/>
  <c r="N1208" i="15" s="1"/>
  <c r="L1209" i="15"/>
  <c r="N1209" i="15" s="1"/>
  <c r="L1210" i="15"/>
  <c r="N1210" i="15" s="1"/>
  <c r="L1211" i="15"/>
  <c r="N1211" i="15" s="1"/>
  <c r="L1212" i="15"/>
  <c r="N1212" i="15" s="1"/>
  <c r="L1213" i="15"/>
  <c r="N1213" i="15" s="1"/>
  <c r="L1214" i="15"/>
  <c r="N1214" i="15" s="1"/>
  <c r="L1215" i="15"/>
  <c r="N1215" i="15" s="1"/>
  <c r="L1216" i="15"/>
  <c r="N1216" i="15" s="1"/>
  <c r="L1217" i="15"/>
  <c r="N1217" i="15" s="1"/>
  <c r="L1218" i="15"/>
  <c r="N1218" i="15" s="1"/>
  <c r="L1219" i="15"/>
  <c r="N1219" i="15" s="1"/>
  <c r="L1220" i="15"/>
  <c r="N1220" i="15" s="1"/>
  <c r="L1221" i="15"/>
  <c r="N1221" i="15" s="1"/>
  <c r="L1222" i="15"/>
  <c r="N1222" i="15" s="1"/>
  <c r="L1223" i="15"/>
  <c r="N1223" i="15" s="1"/>
  <c r="L1224" i="15"/>
  <c r="N1224" i="15" s="1"/>
  <c r="L1225" i="15"/>
  <c r="N1225" i="15" s="1"/>
  <c r="L1226" i="15"/>
  <c r="N1226" i="15" s="1"/>
  <c r="L1227" i="15"/>
  <c r="N1227" i="15" s="1"/>
  <c r="L1228" i="15"/>
  <c r="N1228" i="15" s="1"/>
  <c r="L1229" i="15"/>
  <c r="N1229" i="15" s="1"/>
  <c r="L1230" i="15"/>
  <c r="N1230" i="15" s="1"/>
  <c r="L1231" i="15"/>
  <c r="N1231" i="15" s="1"/>
  <c r="L1232" i="15"/>
  <c r="N1232" i="15" s="1"/>
  <c r="L1233" i="15"/>
  <c r="N1233" i="15" s="1"/>
  <c r="L1234" i="15"/>
  <c r="N1234" i="15" s="1"/>
  <c r="L1235" i="15"/>
  <c r="N1235" i="15" s="1"/>
  <c r="L1236" i="15"/>
  <c r="N1236" i="15" s="1"/>
  <c r="L1237" i="15"/>
  <c r="N1237" i="15" s="1"/>
  <c r="L1238" i="15"/>
  <c r="N1238" i="15" s="1"/>
  <c r="L1239" i="15"/>
  <c r="N1239" i="15" s="1"/>
  <c r="L1240" i="15"/>
  <c r="N1240" i="15" s="1"/>
  <c r="L1241" i="15"/>
  <c r="N1241" i="15" s="1"/>
  <c r="L1242" i="15"/>
  <c r="N1242" i="15" s="1"/>
  <c r="L1243" i="15"/>
  <c r="N1243" i="15" s="1"/>
  <c r="L1244" i="15"/>
  <c r="N1244" i="15" s="1"/>
  <c r="L1245" i="15"/>
  <c r="N1245" i="15" s="1"/>
  <c r="L1246" i="15"/>
  <c r="N1246" i="15" s="1"/>
  <c r="L1247" i="15"/>
  <c r="N1247" i="15" s="1"/>
  <c r="L1248" i="15"/>
  <c r="N1248" i="15" s="1"/>
  <c r="L1249" i="15"/>
  <c r="N1249" i="15" s="1"/>
  <c r="L1250" i="15"/>
  <c r="N1250" i="15" s="1"/>
  <c r="L1251" i="15"/>
  <c r="N1251" i="15" s="1"/>
  <c r="L1252" i="15"/>
  <c r="N1252" i="15" s="1"/>
  <c r="L1253" i="15"/>
  <c r="N1253" i="15" s="1"/>
  <c r="L1254" i="15"/>
  <c r="L1255" i="15"/>
  <c r="N1255" i="15" s="1"/>
  <c r="L1256" i="15"/>
  <c r="N1256" i="15" s="1"/>
  <c r="L1257" i="15"/>
  <c r="N1257" i="15" s="1"/>
  <c r="L1258" i="15"/>
  <c r="N1258" i="15" s="1"/>
  <c r="L1259" i="15"/>
  <c r="N1259" i="15" s="1"/>
  <c r="L1260" i="15"/>
  <c r="N1260" i="15" s="1"/>
  <c r="L1261" i="15"/>
  <c r="N1261" i="15" s="1"/>
  <c r="L1262" i="15"/>
  <c r="N1262" i="15" s="1"/>
  <c r="L1263" i="15"/>
  <c r="N1263" i="15" s="1"/>
  <c r="L1264" i="15"/>
  <c r="N1264" i="15" s="1"/>
  <c r="L1265" i="15"/>
  <c r="N1265" i="15" s="1"/>
  <c r="L1266" i="15"/>
  <c r="N1266" i="15" s="1"/>
  <c r="L1267" i="15"/>
  <c r="N1267" i="15" s="1"/>
  <c r="L1268" i="15"/>
  <c r="N1268" i="15" s="1"/>
  <c r="L1269" i="15"/>
  <c r="N1269" i="15" s="1"/>
  <c r="L1270" i="15"/>
  <c r="N1270" i="15" s="1"/>
  <c r="L1271" i="15"/>
  <c r="N1271" i="15" s="1"/>
  <c r="L1272" i="15"/>
  <c r="N1272" i="15" s="1"/>
  <c r="L1273" i="15"/>
  <c r="N1273" i="15" s="1"/>
  <c r="L1274" i="15"/>
  <c r="N1274" i="15" s="1"/>
  <c r="L1275" i="15"/>
  <c r="N1275" i="15" s="1"/>
  <c r="L1276" i="15"/>
  <c r="N1276" i="15" s="1"/>
  <c r="L1277" i="15"/>
  <c r="N1277" i="15" s="1"/>
  <c r="L1278" i="15"/>
  <c r="N1278" i="15" s="1"/>
  <c r="L1279" i="15"/>
  <c r="N1279" i="15" s="1"/>
  <c r="L1280" i="15"/>
  <c r="N1280" i="15" s="1"/>
  <c r="L1281" i="15"/>
  <c r="N1281" i="15" s="1"/>
  <c r="L1282" i="15"/>
  <c r="N1282" i="15" s="1"/>
  <c r="L1283" i="15"/>
  <c r="N1283" i="15" s="1"/>
  <c r="L1284" i="15"/>
  <c r="N1284" i="15" s="1"/>
  <c r="L1285" i="15"/>
  <c r="N1285" i="15" s="1"/>
  <c r="L1286" i="15"/>
  <c r="N1286" i="15" s="1"/>
  <c r="L1287" i="15"/>
  <c r="N1287" i="15" s="1"/>
  <c r="L1288" i="15"/>
  <c r="N1288" i="15" s="1"/>
  <c r="L1289" i="15"/>
  <c r="N1289" i="15" s="1"/>
  <c r="L1290" i="15"/>
  <c r="N1290" i="15" s="1"/>
  <c r="L1291" i="15"/>
  <c r="N1291" i="15" s="1"/>
  <c r="L1292" i="15"/>
  <c r="N1292" i="15" s="1"/>
  <c r="L1293" i="15"/>
  <c r="N1293" i="15" s="1"/>
  <c r="L1294" i="15"/>
  <c r="N1294" i="15" s="1"/>
  <c r="L1295" i="15"/>
  <c r="N1295" i="15" s="1"/>
  <c r="L1296" i="15"/>
  <c r="N1296" i="15" s="1"/>
  <c r="L1297" i="15"/>
  <c r="N1297" i="15" s="1"/>
  <c r="L1298" i="15"/>
  <c r="N1298" i="15" s="1"/>
  <c r="L1299" i="15"/>
  <c r="N1299" i="15" s="1"/>
  <c r="L1300" i="15"/>
  <c r="N1300" i="15" s="1"/>
  <c r="L1301" i="15"/>
  <c r="N1301" i="15" s="1"/>
  <c r="L1302" i="15"/>
  <c r="N1302" i="15" s="1"/>
  <c r="L1303" i="15"/>
  <c r="N1303" i="15" s="1"/>
  <c r="L1304" i="15"/>
  <c r="N1304" i="15" s="1"/>
  <c r="L1305" i="15"/>
  <c r="N1305" i="15" s="1"/>
  <c r="L1306" i="15"/>
  <c r="N1306" i="15" s="1"/>
  <c r="L1307" i="15"/>
  <c r="N1307" i="15" s="1"/>
  <c r="L1308" i="15"/>
  <c r="N1308" i="15" s="1"/>
  <c r="L1309" i="15"/>
  <c r="N1309" i="15" s="1"/>
  <c r="L1310" i="15"/>
  <c r="N1310" i="15" s="1"/>
  <c r="L1311" i="15"/>
  <c r="N1311" i="15" s="1"/>
  <c r="L1312" i="15"/>
  <c r="N1312" i="15" s="1"/>
  <c r="L1313" i="15"/>
  <c r="N1313" i="15" s="1"/>
  <c r="L1314" i="15"/>
  <c r="N1314" i="15" s="1"/>
  <c r="L1315" i="15"/>
  <c r="N1315" i="15" s="1"/>
  <c r="L1316" i="15"/>
  <c r="N1316" i="15" s="1"/>
  <c r="L1317" i="15"/>
  <c r="N1317" i="15" s="1"/>
  <c r="L1318" i="15"/>
  <c r="N1318" i="15" s="1"/>
  <c r="L1319" i="15"/>
  <c r="N1319" i="15" s="1"/>
  <c r="L1320" i="15"/>
  <c r="N1320" i="15" s="1"/>
  <c r="L1321" i="15"/>
  <c r="N1321" i="15" s="1"/>
  <c r="L1322" i="15"/>
  <c r="N1322" i="15" s="1"/>
  <c r="L1323" i="15"/>
  <c r="N1323" i="15" s="1"/>
  <c r="L1324" i="15"/>
  <c r="N1324" i="15" s="1"/>
  <c r="L1325" i="15"/>
  <c r="N1325" i="15" s="1"/>
  <c r="L1326" i="15"/>
  <c r="N1326" i="15" s="1"/>
  <c r="L1327" i="15"/>
  <c r="N1327" i="15" s="1"/>
  <c r="L1328" i="15"/>
  <c r="N1328" i="15" s="1"/>
  <c r="L1329" i="15"/>
  <c r="N1329" i="15" s="1"/>
  <c r="L1330" i="15"/>
  <c r="N1330" i="15" s="1"/>
  <c r="L1331" i="15"/>
  <c r="N1331" i="15" s="1"/>
  <c r="L1332" i="15"/>
  <c r="N1332" i="15" s="1"/>
  <c r="L1333" i="15"/>
  <c r="N1333" i="15" s="1"/>
  <c r="L1334" i="15"/>
  <c r="N1334" i="15" s="1"/>
  <c r="L1335" i="15"/>
  <c r="N1335" i="15" s="1"/>
  <c r="L1336" i="15"/>
  <c r="N1336" i="15" s="1"/>
  <c r="L1337" i="15"/>
  <c r="N1337" i="15" s="1"/>
  <c r="L1338" i="15"/>
  <c r="N1338" i="15" s="1"/>
  <c r="L1339" i="15"/>
  <c r="N1339" i="15" s="1"/>
  <c r="L1340" i="15"/>
  <c r="N1340" i="15" s="1"/>
  <c r="L1341" i="15"/>
  <c r="N1341" i="15" s="1"/>
  <c r="L1342" i="15"/>
  <c r="N1342" i="15" s="1"/>
  <c r="L1343" i="15"/>
  <c r="N1343" i="15" s="1"/>
  <c r="L1344" i="15"/>
  <c r="N1344" i="15" s="1"/>
  <c r="L1345" i="15"/>
  <c r="N1345" i="15" s="1"/>
  <c r="L1346" i="15"/>
  <c r="N1346" i="15" s="1"/>
  <c r="L1347" i="15"/>
  <c r="N1347" i="15" s="1"/>
  <c r="L1348" i="15"/>
  <c r="N1348" i="15" s="1"/>
  <c r="L1349" i="15"/>
  <c r="N1349" i="15" s="1"/>
  <c r="L1350" i="15"/>
  <c r="N1350" i="15" s="1"/>
  <c r="L1351" i="15"/>
  <c r="N1351" i="15" s="1"/>
  <c r="L1352" i="15"/>
  <c r="N1352" i="15" s="1"/>
  <c r="L1353" i="15"/>
  <c r="N1353" i="15" s="1"/>
  <c r="L1354" i="15"/>
  <c r="N1354" i="15" s="1"/>
  <c r="L1355" i="15"/>
  <c r="N1355" i="15" s="1"/>
  <c r="L1356" i="15"/>
  <c r="N1356" i="15" s="1"/>
  <c r="L1357" i="15"/>
  <c r="N1357" i="15" s="1"/>
  <c r="L1358" i="15"/>
  <c r="N1358" i="15" s="1"/>
  <c r="L1359" i="15"/>
  <c r="N1359" i="15" s="1"/>
  <c r="L1360" i="15"/>
  <c r="N1360" i="15" s="1"/>
  <c r="L1361" i="15"/>
  <c r="N1361" i="15" s="1"/>
  <c r="L1362" i="15"/>
  <c r="N1362" i="15" s="1"/>
  <c r="L1363" i="15"/>
  <c r="N1363" i="15" s="1"/>
  <c r="L1364" i="15"/>
  <c r="N1364" i="15" s="1"/>
  <c r="L1365" i="15"/>
  <c r="N1365" i="15" s="1"/>
  <c r="L1366" i="15"/>
  <c r="N1366" i="15" s="1"/>
  <c r="L1367" i="15"/>
  <c r="N1367" i="15" s="1"/>
  <c r="L1368" i="15"/>
  <c r="N1368" i="15" s="1"/>
  <c r="L1369" i="15"/>
  <c r="N1369" i="15" s="1"/>
  <c r="L1370" i="15"/>
  <c r="N1370" i="15" s="1"/>
  <c r="L1371" i="15"/>
  <c r="N1371" i="15" s="1"/>
  <c r="L1372" i="15"/>
  <c r="N1372" i="15" s="1"/>
  <c r="L1373" i="15"/>
  <c r="N1373" i="15" s="1"/>
  <c r="L1374" i="15"/>
  <c r="N1374" i="15" s="1"/>
  <c r="L1375" i="15"/>
  <c r="N1375" i="15" s="1"/>
  <c r="L1376" i="15"/>
  <c r="N1376" i="15" s="1"/>
  <c r="L1377" i="15"/>
  <c r="N1377" i="15" s="1"/>
  <c r="L1378" i="15"/>
  <c r="N1378" i="15" s="1"/>
  <c r="L1379" i="15"/>
  <c r="N1379" i="15" s="1"/>
  <c r="L1380" i="15"/>
  <c r="N1380" i="15" s="1"/>
  <c r="L1381" i="15"/>
  <c r="N1381" i="15" s="1"/>
  <c r="L1382" i="15"/>
  <c r="N1382" i="15" s="1"/>
  <c r="L1383" i="15"/>
  <c r="N1383" i="15" s="1"/>
  <c r="L1384" i="15"/>
  <c r="N1384" i="15" s="1"/>
  <c r="L1385" i="15"/>
  <c r="N1385" i="15" s="1"/>
  <c r="L1386" i="15"/>
  <c r="N1386" i="15" s="1"/>
  <c r="L1387" i="15"/>
  <c r="N1387" i="15" s="1"/>
  <c r="L1388" i="15"/>
  <c r="N1388" i="15" s="1"/>
  <c r="L1389" i="15"/>
  <c r="N1389" i="15" s="1"/>
  <c r="L1390" i="15"/>
  <c r="N1390" i="15" s="1"/>
  <c r="L1391" i="15"/>
  <c r="N1391" i="15" s="1"/>
  <c r="L1392" i="15"/>
  <c r="N1392" i="15" s="1"/>
  <c r="L1393" i="15"/>
  <c r="N1393" i="15" s="1"/>
  <c r="L1394" i="15"/>
  <c r="N1394" i="15" s="1"/>
  <c r="L1395" i="15"/>
  <c r="N1395" i="15" s="1"/>
  <c r="L1396" i="15"/>
  <c r="N1396" i="15" s="1"/>
  <c r="L1397" i="15"/>
  <c r="N1397" i="15" s="1"/>
  <c r="L1398" i="15"/>
  <c r="N1398" i="15" s="1"/>
  <c r="L1399" i="15"/>
  <c r="N1399" i="15" s="1"/>
  <c r="L1400" i="15"/>
  <c r="N1400" i="15" s="1"/>
  <c r="L1401" i="15"/>
  <c r="N1401" i="15" s="1"/>
  <c r="L1402" i="15"/>
  <c r="N1402" i="15" s="1"/>
  <c r="L1403" i="15"/>
  <c r="N1403" i="15" s="1"/>
  <c r="L1404" i="15"/>
  <c r="N1404" i="15" s="1"/>
  <c r="L1405" i="15"/>
  <c r="N1405" i="15" s="1"/>
  <c r="L1406" i="15"/>
  <c r="N1406" i="15" s="1"/>
  <c r="L1407" i="15"/>
  <c r="N1407" i="15" s="1"/>
  <c r="L1408" i="15"/>
  <c r="N1408" i="15" s="1"/>
  <c r="L1409" i="15"/>
  <c r="N1409" i="15" s="1"/>
  <c r="L1410" i="15"/>
  <c r="N1410" i="15" s="1"/>
  <c r="L1411" i="15"/>
  <c r="N1411" i="15" s="1"/>
  <c r="L1412" i="15"/>
  <c r="N1412" i="15" s="1"/>
  <c r="L1413" i="15"/>
  <c r="N1413" i="15" s="1"/>
  <c r="L1414" i="15"/>
  <c r="N1414" i="15" s="1"/>
  <c r="L1415" i="15"/>
  <c r="N1415" i="15" s="1"/>
  <c r="L1416" i="15"/>
  <c r="N1416" i="15" s="1"/>
  <c r="L1417" i="15"/>
  <c r="N1417" i="15" s="1"/>
  <c r="L1418" i="15"/>
  <c r="N1418" i="15" s="1"/>
  <c r="L1419" i="15"/>
  <c r="N1419" i="15" s="1"/>
  <c r="L1420" i="15"/>
  <c r="N1420" i="15" s="1"/>
  <c r="L1421" i="15"/>
  <c r="N1421" i="15" s="1"/>
  <c r="L1422" i="15"/>
  <c r="N1422" i="15" s="1"/>
  <c r="L1423" i="15"/>
  <c r="N1423" i="15" s="1"/>
  <c r="L1424" i="15"/>
  <c r="N1424" i="15" s="1"/>
  <c r="L1425" i="15"/>
  <c r="N1425" i="15" s="1"/>
  <c r="L1426" i="15"/>
  <c r="N1426" i="15" s="1"/>
  <c r="L1427" i="15"/>
  <c r="N1427" i="15" s="1"/>
  <c r="L1428" i="15"/>
  <c r="N1428" i="15" s="1"/>
  <c r="L1429" i="15"/>
  <c r="N1429" i="15" s="1"/>
  <c r="L1430" i="15"/>
  <c r="N1430" i="15" s="1"/>
  <c r="L1431" i="15"/>
  <c r="N1431" i="15" s="1"/>
  <c r="L1432" i="15"/>
  <c r="N1432" i="15" s="1"/>
  <c r="L1433" i="15"/>
  <c r="N1433" i="15" s="1"/>
  <c r="L1434" i="15"/>
  <c r="N1434" i="15" s="1"/>
  <c r="L1435" i="15"/>
  <c r="N1435" i="15" s="1"/>
  <c r="L1436" i="15"/>
  <c r="N1436" i="15" s="1"/>
  <c r="L1437" i="15"/>
  <c r="N1437" i="15" s="1"/>
  <c r="L1438" i="15"/>
  <c r="N1438" i="15" s="1"/>
  <c r="L1439" i="15"/>
  <c r="N1439" i="15" s="1"/>
  <c r="L1440" i="15"/>
  <c r="N1440" i="15" s="1"/>
  <c r="L1441" i="15"/>
  <c r="N1441" i="15" s="1"/>
  <c r="L1442" i="15"/>
  <c r="N1442" i="15" s="1"/>
  <c r="L1443" i="15"/>
  <c r="N1443" i="15" s="1"/>
  <c r="L1444" i="15"/>
  <c r="N1444" i="15" s="1"/>
  <c r="L1445" i="15"/>
  <c r="N1445" i="15" s="1"/>
  <c r="L1446" i="15"/>
  <c r="N1446" i="15" s="1"/>
  <c r="L1447" i="15"/>
  <c r="N1447" i="15" s="1"/>
  <c r="L1448" i="15"/>
  <c r="N1448" i="15" s="1"/>
  <c r="L1449" i="15"/>
  <c r="N1449" i="15" s="1"/>
  <c r="L1450" i="15"/>
  <c r="N1450" i="15" s="1"/>
  <c r="L1451" i="15"/>
  <c r="N1451" i="15" s="1"/>
  <c r="L1452" i="15"/>
  <c r="N1452" i="15" s="1"/>
  <c r="L1453" i="15"/>
  <c r="N1453" i="15" s="1"/>
  <c r="L1454" i="15"/>
  <c r="L1455" i="15"/>
  <c r="L1456" i="15"/>
  <c r="N1456" i="15" s="1"/>
  <c r="L1457" i="15"/>
  <c r="N1457" i="15" s="1"/>
  <c r="L1458" i="15"/>
  <c r="N1458" i="15" s="1"/>
  <c r="L1459" i="15"/>
  <c r="N1459" i="15" s="1"/>
  <c r="L1460" i="15"/>
  <c r="N1460" i="15" s="1"/>
  <c r="L1461" i="15"/>
  <c r="N1461" i="15" s="1"/>
  <c r="L1462" i="15"/>
  <c r="N1462" i="15" s="1"/>
  <c r="L1463" i="15"/>
  <c r="N1463" i="15" s="1"/>
  <c r="L1464" i="15"/>
  <c r="N1464" i="15" s="1"/>
  <c r="L1465" i="15"/>
  <c r="N1465" i="15" s="1"/>
  <c r="L1466" i="15"/>
  <c r="N1466" i="15" s="1"/>
  <c r="L1467" i="15"/>
  <c r="N1467" i="15" s="1"/>
  <c r="L1468" i="15"/>
  <c r="N1468" i="15" s="1"/>
  <c r="L1469" i="15"/>
  <c r="N1469" i="15" s="1"/>
  <c r="L1470" i="15"/>
  <c r="N1470" i="15" s="1"/>
  <c r="L1471" i="15"/>
  <c r="N1471" i="15" s="1"/>
  <c r="L1472" i="15"/>
  <c r="N1472" i="15" s="1"/>
  <c r="L1473" i="15"/>
  <c r="N1473" i="15" s="1"/>
  <c r="L1474" i="15"/>
  <c r="N1474" i="15" s="1"/>
  <c r="L1475" i="15"/>
  <c r="N1475" i="15" s="1"/>
  <c r="L1476" i="15"/>
  <c r="N1476" i="15" s="1"/>
  <c r="L1477" i="15"/>
  <c r="N1477" i="15" s="1"/>
  <c r="L1478" i="15"/>
  <c r="N1478" i="15" s="1"/>
  <c r="L1479" i="15"/>
  <c r="N1479" i="15" s="1"/>
  <c r="L1480" i="15"/>
  <c r="N1480" i="15" s="1"/>
  <c r="L1481" i="15"/>
  <c r="N1481" i="15" s="1"/>
  <c r="L1482" i="15"/>
  <c r="N1482" i="15" s="1"/>
  <c r="L1483" i="15"/>
  <c r="N1483" i="15" s="1"/>
  <c r="L1484" i="15"/>
  <c r="N1484" i="15" s="1"/>
  <c r="L1485" i="15"/>
  <c r="N1485" i="15" s="1"/>
  <c r="L1486" i="15"/>
  <c r="N1486" i="15" s="1"/>
  <c r="L1487" i="15"/>
  <c r="N1487" i="15" s="1"/>
  <c r="L1488" i="15"/>
  <c r="N1488" i="15" s="1"/>
  <c r="L1489" i="15"/>
  <c r="N1489" i="15" s="1"/>
  <c r="L1490" i="15"/>
  <c r="N1490" i="15" s="1"/>
  <c r="L1491" i="15"/>
  <c r="N1491" i="15" s="1"/>
  <c r="L1492" i="15"/>
  <c r="N1492" i="15" s="1"/>
  <c r="L1493" i="15"/>
  <c r="N1493" i="15" s="1"/>
  <c r="L1494" i="15"/>
  <c r="N1494" i="15" s="1"/>
  <c r="L1495" i="15"/>
  <c r="N1495" i="15" s="1"/>
  <c r="L1496" i="15"/>
  <c r="N1496" i="15" s="1"/>
  <c r="L1497" i="15"/>
  <c r="N1497" i="15" s="1"/>
  <c r="L1498" i="15"/>
  <c r="N1498" i="15" s="1"/>
  <c r="L1499" i="15"/>
  <c r="N1499" i="15" s="1"/>
  <c r="L1500" i="15"/>
  <c r="N1500" i="15" s="1"/>
  <c r="L1501" i="15"/>
  <c r="N1501" i="15" s="1"/>
  <c r="L1502" i="15"/>
  <c r="N1502" i="15" s="1"/>
  <c r="L1503" i="15"/>
  <c r="N1503" i="15" s="1"/>
  <c r="L1504" i="15"/>
  <c r="N1504" i="15" s="1"/>
  <c r="L1505" i="15"/>
  <c r="N1505" i="15" s="1"/>
  <c r="L1506" i="15"/>
  <c r="N1506" i="15" s="1"/>
  <c r="L1507" i="15"/>
  <c r="N1507" i="15" s="1"/>
  <c r="L1508" i="15"/>
  <c r="N1508" i="15" s="1"/>
  <c r="L1509" i="15"/>
  <c r="N1509" i="15" s="1"/>
  <c r="L1510" i="15"/>
  <c r="N1510" i="15" s="1"/>
  <c r="L1511" i="15"/>
  <c r="N1511" i="15" s="1"/>
  <c r="L1512" i="15"/>
  <c r="N1512" i="15" s="1"/>
  <c r="L1513" i="15"/>
  <c r="N1513" i="15" s="1"/>
  <c r="L1514" i="15"/>
  <c r="N1514" i="15" s="1"/>
  <c r="L1515" i="15"/>
  <c r="N1515" i="15" s="1"/>
  <c r="L1516" i="15"/>
  <c r="N1516" i="15" s="1"/>
  <c r="L1517" i="15"/>
  <c r="N1517" i="15" s="1"/>
  <c r="L1518" i="15"/>
  <c r="N1518" i="15" s="1"/>
  <c r="L1519" i="15"/>
  <c r="N1519" i="15" s="1"/>
  <c r="L1520" i="15"/>
  <c r="N1520" i="15" s="1"/>
  <c r="L1521" i="15"/>
  <c r="N1521" i="15" s="1"/>
  <c r="L1522" i="15"/>
  <c r="N1522" i="15" s="1"/>
  <c r="L1523" i="15"/>
  <c r="N1523" i="15" s="1"/>
  <c r="L1524" i="15"/>
  <c r="N1524" i="15" s="1"/>
  <c r="L1525" i="15"/>
  <c r="N1525" i="15" s="1"/>
  <c r="L1526" i="15"/>
  <c r="N1526" i="15" s="1"/>
  <c r="L1527" i="15"/>
  <c r="N1527" i="15" s="1"/>
  <c r="L1528" i="15"/>
  <c r="N1528" i="15" s="1"/>
  <c r="L1529" i="15"/>
  <c r="N1529" i="15" s="1"/>
  <c r="L1530" i="15"/>
  <c r="N1530" i="15" s="1"/>
  <c r="L1531" i="15"/>
  <c r="N1531" i="15" s="1"/>
  <c r="L1532" i="15"/>
  <c r="N1532" i="15" s="1"/>
  <c r="N245" i="15"/>
  <c r="N249" i="15"/>
  <c r="N487" i="15"/>
  <c r="N616" i="15"/>
  <c r="N683" i="15"/>
  <c r="L208" i="15"/>
  <c r="N208" i="15" s="1"/>
  <c r="L183" i="15"/>
  <c r="L184" i="15"/>
  <c r="L185" i="15"/>
  <c r="L186" i="15"/>
  <c r="L187" i="15"/>
  <c r="L188" i="15"/>
  <c r="L189" i="15"/>
  <c r="L190" i="15"/>
  <c r="L191" i="15"/>
  <c r="P191" i="15" s="1"/>
  <c r="O191" i="15" s="1"/>
  <c r="L192" i="15"/>
  <c r="P192" i="15" s="1"/>
  <c r="O192" i="15" s="1"/>
  <c r="L193" i="15"/>
  <c r="L194" i="15"/>
  <c r="L182" i="15"/>
  <c r="L169" i="15"/>
  <c r="N169" i="15" s="1"/>
  <c r="L170" i="15"/>
  <c r="N170" i="15" s="1"/>
  <c r="L171" i="15"/>
  <c r="L172" i="15"/>
  <c r="N172" i="15" s="1"/>
  <c r="L173" i="15"/>
  <c r="N173" i="15" s="1"/>
  <c r="L174" i="15"/>
  <c r="N174" i="15" s="1"/>
  <c r="L175" i="15"/>
  <c r="N175" i="15" s="1"/>
  <c r="L176" i="15"/>
  <c r="N176" i="15" s="1"/>
  <c r="L177" i="15"/>
  <c r="N177" i="15" s="1"/>
  <c r="L178" i="15"/>
  <c r="N178" i="15" s="1"/>
  <c r="L179" i="15"/>
  <c r="N179" i="15" s="1"/>
  <c r="L180" i="15"/>
  <c r="N180" i="15" s="1"/>
  <c r="L168" i="15"/>
  <c r="N168" i="15" s="1"/>
  <c r="L155" i="15"/>
  <c r="N155" i="15" s="1"/>
  <c r="L156" i="15"/>
  <c r="N156" i="15" s="1"/>
  <c r="L157" i="15"/>
  <c r="N157" i="15" s="1"/>
  <c r="L158" i="15"/>
  <c r="N158" i="15" s="1"/>
  <c r="L159" i="15"/>
  <c r="N159" i="15" s="1"/>
  <c r="L160" i="15"/>
  <c r="N160" i="15" s="1"/>
  <c r="L161" i="15"/>
  <c r="N161" i="15" s="1"/>
  <c r="L162" i="15"/>
  <c r="N162" i="15" s="1"/>
  <c r="L163" i="15"/>
  <c r="N163" i="15" s="1"/>
  <c r="L164" i="15"/>
  <c r="N164" i="15" s="1"/>
  <c r="L165" i="15"/>
  <c r="N165" i="15" s="1"/>
  <c r="L166" i="15"/>
  <c r="N166" i="15" s="1"/>
  <c r="L154" i="15"/>
  <c r="N154" i="15" s="1"/>
  <c r="L141" i="15"/>
  <c r="N141" i="15" s="1"/>
  <c r="L142" i="15"/>
  <c r="N142" i="15" s="1"/>
  <c r="L143" i="15"/>
  <c r="N143" i="15" s="1"/>
  <c r="L144" i="15"/>
  <c r="N144" i="15" s="1"/>
  <c r="L145" i="15"/>
  <c r="N145" i="15" s="1"/>
  <c r="L146" i="15"/>
  <c r="N146" i="15" s="1"/>
  <c r="L147" i="15"/>
  <c r="N147" i="15" s="1"/>
  <c r="L148" i="15"/>
  <c r="N148" i="15" s="1"/>
  <c r="L149" i="15"/>
  <c r="N149" i="15" s="1"/>
  <c r="L150" i="15"/>
  <c r="N150" i="15" s="1"/>
  <c r="L151" i="15"/>
  <c r="N151" i="15" s="1"/>
  <c r="L152" i="15"/>
  <c r="N152" i="15" s="1"/>
  <c r="L140" i="15"/>
  <c r="L125" i="15"/>
  <c r="N125" i="15" s="1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N39" i="15"/>
  <c r="N41" i="15"/>
  <c r="N42" i="15"/>
  <c r="N48" i="15"/>
  <c r="N51" i="15"/>
  <c r="N54" i="15"/>
  <c r="N56" i="15"/>
  <c r="N58" i="15"/>
  <c r="N60" i="15"/>
  <c r="N61" i="15"/>
  <c r="N93" i="15"/>
  <c r="N108" i="15"/>
  <c r="N123" i="15"/>
  <c r="N138" i="15"/>
  <c r="N139" i="15"/>
  <c r="N153" i="15"/>
  <c r="N167" i="15"/>
  <c r="N171" i="15"/>
  <c r="N181" i="15"/>
  <c r="N195" i="15"/>
  <c r="N447" i="15"/>
  <c r="N1254" i="15"/>
  <c r="L37" i="15"/>
  <c r="N37" i="15" s="1"/>
  <c r="L38" i="15"/>
  <c r="N38" i="15" s="1"/>
  <c r="N40" i="15"/>
  <c r="N43" i="15"/>
  <c r="N44" i="15"/>
  <c r="N45" i="15"/>
  <c r="N46" i="15"/>
  <c r="N47" i="15"/>
  <c r="N50" i="15"/>
  <c r="N52" i="15"/>
  <c r="L53" i="15"/>
  <c r="N53" i="15" s="1"/>
  <c r="L55" i="15"/>
  <c r="N55" i="15" s="1"/>
  <c r="L57" i="15"/>
  <c r="N57" i="15" s="1"/>
  <c r="L59" i="15"/>
  <c r="N59" i="15" s="1"/>
  <c r="L62" i="15"/>
  <c r="N62" i="15" s="1"/>
  <c r="L63" i="15"/>
  <c r="N63" i="15" s="1"/>
  <c r="L64" i="15"/>
  <c r="N64" i="15" s="1"/>
  <c r="L65" i="15"/>
  <c r="N65" i="15" s="1"/>
  <c r="L66" i="15"/>
  <c r="N66" i="15" s="1"/>
  <c r="L67" i="15"/>
  <c r="N67" i="15" s="1"/>
  <c r="L68" i="15"/>
  <c r="N68" i="15" s="1"/>
  <c r="L69" i="15"/>
  <c r="N69" i="15" s="1"/>
  <c r="L70" i="15"/>
  <c r="N70" i="15" s="1"/>
  <c r="L71" i="15"/>
  <c r="N71" i="15" s="1"/>
  <c r="L72" i="15"/>
  <c r="N72" i="15" s="1"/>
  <c r="L73" i="15"/>
  <c r="N73" i="15" s="1"/>
  <c r="L74" i="15"/>
  <c r="N74" i="15" s="1"/>
  <c r="L75" i="15"/>
  <c r="N75" i="15" s="1"/>
  <c r="L124" i="15"/>
  <c r="N124" i="15" s="1"/>
  <c r="L126" i="15"/>
  <c r="N126" i="15" s="1"/>
  <c r="L127" i="15"/>
  <c r="N127" i="15" s="1"/>
  <c r="L128" i="15"/>
  <c r="N128" i="15" s="1"/>
  <c r="L129" i="15"/>
  <c r="N129" i="15" s="1"/>
  <c r="L130" i="15"/>
  <c r="N130" i="15" s="1"/>
  <c r="L131" i="15"/>
  <c r="N131" i="15" s="1"/>
  <c r="L132" i="15"/>
  <c r="N132" i="15" s="1"/>
  <c r="L133" i="15"/>
  <c r="N133" i="15" s="1"/>
  <c r="L134" i="15"/>
  <c r="N134" i="15" s="1"/>
  <c r="L135" i="15"/>
  <c r="N135" i="15" s="1"/>
  <c r="L136" i="15"/>
  <c r="N136" i="15" s="1"/>
  <c r="L137" i="15"/>
  <c r="N137" i="15" s="1"/>
  <c r="L196" i="15"/>
  <c r="N196" i="15" s="1"/>
  <c r="L197" i="15"/>
  <c r="N197" i="15" s="1"/>
  <c r="L198" i="15"/>
  <c r="N198" i="15" s="1"/>
  <c r="L199" i="15"/>
  <c r="N199" i="15" s="1"/>
  <c r="L200" i="15"/>
  <c r="N200" i="15" s="1"/>
  <c r="L201" i="15"/>
  <c r="N201" i="15" s="1"/>
  <c r="L202" i="15"/>
  <c r="N202" i="15" s="1"/>
  <c r="L203" i="15"/>
  <c r="N203" i="15" s="1"/>
  <c r="L204" i="15"/>
  <c r="N204" i="15" s="1"/>
  <c r="L205" i="15"/>
  <c r="N205" i="15" s="1"/>
  <c r="L206" i="15"/>
  <c r="N206" i="15" s="1"/>
  <c r="L207" i="15"/>
  <c r="N207" i="15" s="1"/>
  <c r="T37" i="15"/>
  <c r="R10" i="15"/>
  <c r="R8" i="15"/>
  <c r="T1534" i="15"/>
  <c r="T1533" i="15"/>
  <c r="T1532" i="15"/>
  <c r="R1532" i="15"/>
  <c r="T1531" i="15"/>
  <c r="R1531" i="15"/>
  <c r="T1530" i="15"/>
  <c r="R1530" i="15"/>
  <c r="T1529" i="15"/>
  <c r="R1529" i="15"/>
  <c r="T1528" i="15"/>
  <c r="R1528" i="15"/>
  <c r="T1527" i="15"/>
  <c r="R1527" i="15"/>
  <c r="T1526" i="15"/>
  <c r="R1526" i="15"/>
  <c r="T1525" i="15"/>
  <c r="T1524" i="15"/>
  <c r="R1524" i="15"/>
  <c r="T1523" i="15"/>
  <c r="R1523" i="15"/>
  <c r="T1522" i="15"/>
  <c r="R1522" i="15"/>
  <c r="T1521" i="15"/>
  <c r="R1521" i="15"/>
  <c r="T1520" i="15"/>
  <c r="R1520" i="15"/>
  <c r="T1519" i="15"/>
  <c r="R1519" i="15"/>
  <c r="T1518" i="15"/>
  <c r="R1518" i="15"/>
  <c r="T1517" i="15"/>
  <c r="T1516" i="15"/>
  <c r="R1516" i="15"/>
  <c r="T1515" i="15"/>
  <c r="R1515" i="15"/>
  <c r="T1514" i="15"/>
  <c r="R1514" i="15"/>
  <c r="T1513" i="15"/>
  <c r="R1513" i="15"/>
  <c r="T1512" i="15"/>
  <c r="R1512" i="15"/>
  <c r="T1511" i="15"/>
  <c r="R1511" i="15"/>
  <c r="T1510" i="15"/>
  <c r="R1510" i="15"/>
  <c r="T1509" i="15"/>
  <c r="T1508" i="15"/>
  <c r="R1508" i="15"/>
  <c r="T1507" i="15"/>
  <c r="R1507" i="15"/>
  <c r="T1506" i="15"/>
  <c r="R1506" i="15"/>
  <c r="T1505" i="15"/>
  <c r="R1505" i="15"/>
  <c r="T1504" i="15"/>
  <c r="R1504" i="15"/>
  <c r="T1503" i="15"/>
  <c r="R1503" i="15"/>
  <c r="T1502" i="15"/>
  <c r="R1502" i="15"/>
  <c r="T1501" i="15"/>
  <c r="T1500" i="15"/>
  <c r="R1500" i="15"/>
  <c r="T1499" i="15"/>
  <c r="R1499" i="15"/>
  <c r="T1498" i="15"/>
  <c r="R1498" i="15"/>
  <c r="T1497" i="15"/>
  <c r="R1497" i="15"/>
  <c r="T1496" i="15"/>
  <c r="R1496" i="15"/>
  <c r="T1495" i="15"/>
  <c r="R1495" i="15"/>
  <c r="T1494" i="15"/>
  <c r="R1494" i="15"/>
  <c r="T1493" i="15"/>
  <c r="T1492" i="15"/>
  <c r="R1492" i="15"/>
  <c r="T1491" i="15"/>
  <c r="R1491" i="15"/>
  <c r="T1490" i="15"/>
  <c r="R1490" i="15"/>
  <c r="T1489" i="15"/>
  <c r="R1489" i="15"/>
  <c r="T1488" i="15"/>
  <c r="R1488" i="15"/>
  <c r="T1487" i="15"/>
  <c r="R1487" i="15"/>
  <c r="T1486" i="15"/>
  <c r="R1486" i="15"/>
  <c r="T1485" i="15"/>
  <c r="T1484" i="15"/>
  <c r="R1484" i="15"/>
  <c r="T1483" i="15"/>
  <c r="R1483" i="15"/>
  <c r="T1482" i="15"/>
  <c r="R1482" i="15"/>
  <c r="T1481" i="15"/>
  <c r="R1481" i="15"/>
  <c r="T1480" i="15"/>
  <c r="R1480" i="15"/>
  <c r="T1479" i="15"/>
  <c r="R1479" i="15"/>
  <c r="T1478" i="15"/>
  <c r="R1478" i="15"/>
  <c r="T1477" i="15"/>
  <c r="T1476" i="15"/>
  <c r="R1476" i="15"/>
  <c r="T1475" i="15"/>
  <c r="R1475" i="15"/>
  <c r="T1474" i="15"/>
  <c r="R1474" i="15"/>
  <c r="T1473" i="15"/>
  <c r="R1473" i="15"/>
  <c r="T1472" i="15"/>
  <c r="R1472" i="15"/>
  <c r="T1471" i="15"/>
  <c r="R1471" i="15"/>
  <c r="T1470" i="15"/>
  <c r="R1470" i="15"/>
  <c r="T1469" i="15"/>
  <c r="T1468" i="15"/>
  <c r="R1468" i="15"/>
  <c r="T1467" i="15"/>
  <c r="R1467" i="15"/>
  <c r="T1466" i="15"/>
  <c r="R1466" i="15"/>
  <c r="T1465" i="15"/>
  <c r="R1465" i="15"/>
  <c r="T1464" i="15"/>
  <c r="R1464" i="15"/>
  <c r="T1463" i="15"/>
  <c r="R1463" i="15"/>
  <c r="T1462" i="15"/>
  <c r="R1462" i="15"/>
  <c r="T1461" i="15"/>
  <c r="T1460" i="15"/>
  <c r="R1460" i="15"/>
  <c r="T1459" i="15"/>
  <c r="R1459" i="15"/>
  <c r="T1458" i="15"/>
  <c r="R1458" i="15"/>
  <c r="T1457" i="15"/>
  <c r="R1457" i="15"/>
  <c r="T1456" i="15"/>
  <c r="R1456" i="15"/>
  <c r="T1455" i="15"/>
  <c r="R1455" i="15"/>
  <c r="T1454" i="15"/>
  <c r="R1454" i="15"/>
  <c r="T1453" i="15"/>
  <c r="T1452" i="15"/>
  <c r="R1452" i="15"/>
  <c r="T1451" i="15"/>
  <c r="R1451" i="15"/>
  <c r="T1450" i="15"/>
  <c r="R1450" i="15"/>
  <c r="T1449" i="15"/>
  <c r="R1449" i="15"/>
  <c r="T1448" i="15"/>
  <c r="R1448" i="15"/>
  <c r="T1447" i="15"/>
  <c r="R1447" i="15"/>
  <c r="T1446" i="15"/>
  <c r="R1446" i="15"/>
  <c r="T1445" i="15"/>
  <c r="T1444" i="15"/>
  <c r="R1444" i="15"/>
  <c r="T1443" i="15"/>
  <c r="R1443" i="15"/>
  <c r="T1442" i="15"/>
  <c r="R1442" i="15"/>
  <c r="T1441" i="15"/>
  <c r="R1441" i="15"/>
  <c r="T1440" i="15"/>
  <c r="R1440" i="15"/>
  <c r="T1439" i="15"/>
  <c r="R1439" i="15"/>
  <c r="T1438" i="15"/>
  <c r="R1438" i="15"/>
  <c r="T1437" i="15"/>
  <c r="T1436" i="15"/>
  <c r="R1436" i="15"/>
  <c r="T1435" i="15"/>
  <c r="R1435" i="15"/>
  <c r="T1434" i="15"/>
  <c r="R1434" i="15"/>
  <c r="T1433" i="15"/>
  <c r="R1433" i="15"/>
  <c r="T1432" i="15"/>
  <c r="R1432" i="15"/>
  <c r="T1431" i="15"/>
  <c r="R1431" i="15"/>
  <c r="T1430" i="15"/>
  <c r="R1430" i="15"/>
  <c r="T1429" i="15"/>
  <c r="T1428" i="15"/>
  <c r="R1428" i="15"/>
  <c r="T1427" i="15"/>
  <c r="R1427" i="15"/>
  <c r="T1426" i="15"/>
  <c r="R1426" i="15"/>
  <c r="T1425" i="15"/>
  <c r="R1425" i="15"/>
  <c r="T1424" i="15"/>
  <c r="R1424" i="15"/>
  <c r="T1423" i="15"/>
  <c r="R1423" i="15"/>
  <c r="T1422" i="15"/>
  <c r="R1422" i="15"/>
  <c r="T1421" i="15"/>
  <c r="T1420" i="15"/>
  <c r="R1420" i="15"/>
  <c r="T1419" i="15"/>
  <c r="R1419" i="15"/>
  <c r="T1418" i="15"/>
  <c r="R1418" i="15"/>
  <c r="T1417" i="15"/>
  <c r="R1417" i="15"/>
  <c r="T1416" i="15"/>
  <c r="R1416" i="15"/>
  <c r="T1415" i="15"/>
  <c r="R1415" i="15"/>
  <c r="T1414" i="15"/>
  <c r="R1414" i="15"/>
  <c r="T1413" i="15"/>
  <c r="T1412" i="15"/>
  <c r="R1412" i="15"/>
  <c r="T1411" i="15"/>
  <c r="R1411" i="15"/>
  <c r="T1410" i="15"/>
  <c r="R1410" i="15"/>
  <c r="T1409" i="15"/>
  <c r="R1409" i="15"/>
  <c r="T1408" i="15"/>
  <c r="R1408" i="15"/>
  <c r="T1407" i="15"/>
  <c r="R1407" i="15"/>
  <c r="T1406" i="15"/>
  <c r="R1406" i="15"/>
  <c r="T1405" i="15"/>
  <c r="T1404" i="15"/>
  <c r="R1404" i="15"/>
  <c r="T1403" i="15"/>
  <c r="R1403" i="15"/>
  <c r="T1402" i="15"/>
  <c r="R1402" i="15"/>
  <c r="T1401" i="15"/>
  <c r="R1401" i="15"/>
  <c r="T1400" i="15"/>
  <c r="R1400" i="15"/>
  <c r="T1399" i="15"/>
  <c r="R1399" i="15"/>
  <c r="T1398" i="15"/>
  <c r="R1398" i="15"/>
  <c r="T1397" i="15"/>
  <c r="T1396" i="15"/>
  <c r="R1396" i="15"/>
  <c r="T1395" i="15"/>
  <c r="R1395" i="15"/>
  <c r="T1394" i="15"/>
  <c r="R1394" i="15"/>
  <c r="T1393" i="15"/>
  <c r="R1393" i="15"/>
  <c r="T1392" i="15"/>
  <c r="R1392" i="15"/>
  <c r="T1391" i="15"/>
  <c r="R1391" i="15"/>
  <c r="T1390" i="15"/>
  <c r="R1390" i="15"/>
  <c r="T1389" i="15"/>
  <c r="T1388" i="15"/>
  <c r="R1388" i="15"/>
  <c r="T1387" i="15"/>
  <c r="R1387" i="15"/>
  <c r="T1386" i="15"/>
  <c r="R1386" i="15"/>
  <c r="T1385" i="15"/>
  <c r="R1385" i="15"/>
  <c r="T1384" i="15"/>
  <c r="R1384" i="15"/>
  <c r="T1383" i="15"/>
  <c r="R1383" i="15"/>
  <c r="T1382" i="15"/>
  <c r="R1382" i="15"/>
  <c r="T1381" i="15"/>
  <c r="T1380" i="15"/>
  <c r="R1380" i="15"/>
  <c r="T1379" i="15"/>
  <c r="R1379" i="15"/>
  <c r="T1378" i="15"/>
  <c r="R1378" i="15"/>
  <c r="T1377" i="15"/>
  <c r="R1377" i="15"/>
  <c r="T1376" i="15"/>
  <c r="R1376" i="15"/>
  <c r="T1375" i="15"/>
  <c r="R1375" i="15"/>
  <c r="T1374" i="15"/>
  <c r="R1374" i="15"/>
  <c r="T1373" i="15"/>
  <c r="T1372" i="15"/>
  <c r="R1372" i="15"/>
  <c r="T1371" i="15"/>
  <c r="R1371" i="15"/>
  <c r="T1370" i="15"/>
  <c r="R1370" i="15"/>
  <c r="T1369" i="15"/>
  <c r="R1369" i="15"/>
  <c r="T1368" i="15"/>
  <c r="R1368" i="15"/>
  <c r="T1367" i="15"/>
  <c r="R1367" i="15"/>
  <c r="T1366" i="15"/>
  <c r="R1366" i="15"/>
  <c r="T1365" i="15"/>
  <c r="T1364" i="15"/>
  <c r="R1364" i="15"/>
  <c r="T1363" i="15"/>
  <c r="R1363" i="15"/>
  <c r="T1362" i="15"/>
  <c r="R1362" i="15"/>
  <c r="T1361" i="15"/>
  <c r="R1361" i="15"/>
  <c r="T1360" i="15"/>
  <c r="R1360" i="15"/>
  <c r="T1359" i="15"/>
  <c r="R1359" i="15"/>
  <c r="T1358" i="15"/>
  <c r="R1358" i="15"/>
  <c r="T1357" i="15"/>
  <c r="T1356" i="15"/>
  <c r="R1356" i="15"/>
  <c r="T1355" i="15"/>
  <c r="R1355" i="15"/>
  <c r="T1354" i="15"/>
  <c r="R1354" i="15"/>
  <c r="T1353" i="15"/>
  <c r="R1353" i="15"/>
  <c r="T1352" i="15"/>
  <c r="R1352" i="15"/>
  <c r="T1351" i="15"/>
  <c r="R1351" i="15"/>
  <c r="T1350" i="15"/>
  <c r="R1350" i="15"/>
  <c r="T1349" i="15"/>
  <c r="T1348" i="15"/>
  <c r="R1348" i="15"/>
  <c r="T1347" i="15"/>
  <c r="R1347" i="15"/>
  <c r="T1346" i="15"/>
  <c r="R1346" i="15"/>
  <c r="T1345" i="15"/>
  <c r="R1345" i="15"/>
  <c r="T1344" i="15"/>
  <c r="R1344" i="15"/>
  <c r="T1343" i="15"/>
  <c r="R1343" i="15"/>
  <c r="T1342" i="15"/>
  <c r="R1342" i="15"/>
  <c r="T1341" i="15"/>
  <c r="T1340" i="15"/>
  <c r="R1340" i="15"/>
  <c r="T1339" i="15"/>
  <c r="R1339" i="15"/>
  <c r="T1338" i="15"/>
  <c r="R1338" i="15"/>
  <c r="T1337" i="15"/>
  <c r="R1337" i="15"/>
  <c r="T1336" i="15"/>
  <c r="R1336" i="15"/>
  <c r="T1335" i="15"/>
  <c r="R1335" i="15"/>
  <c r="T1334" i="15"/>
  <c r="R1334" i="15"/>
  <c r="T1333" i="15"/>
  <c r="T1332" i="15"/>
  <c r="T1331" i="15"/>
  <c r="R1331" i="15"/>
  <c r="T1330" i="15"/>
  <c r="R1330" i="15"/>
  <c r="T1329" i="15"/>
  <c r="R1329" i="15"/>
  <c r="T1328" i="15"/>
  <c r="R1328" i="15"/>
  <c r="T1327" i="15"/>
  <c r="R1327" i="15"/>
  <c r="T1326" i="15"/>
  <c r="R1326" i="15"/>
  <c r="T1325" i="15"/>
  <c r="R1325" i="15"/>
  <c r="T1324" i="15"/>
  <c r="T1323" i="15"/>
  <c r="R1323" i="15"/>
  <c r="T1322" i="15"/>
  <c r="R1322" i="15"/>
  <c r="T1321" i="15"/>
  <c r="R1321" i="15"/>
  <c r="T1320" i="15"/>
  <c r="R1320" i="15"/>
  <c r="T1319" i="15"/>
  <c r="R1319" i="15"/>
  <c r="T1318" i="15"/>
  <c r="R1318" i="15"/>
  <c r="T1317" i="15"/>
  <c r="R1317" i="15"/>
  <c r="T1316" i="15"/>
  <c r="T1315" i="15"/>
  <c r="R1315" i="15"/>
  <c r="T1314" i="15"/>
  <c r="R1314" i="15"/>
  <c r="T1313" i="15"/>
  <c r="R1313" i="15"/>
  <c r="T1312" i="15"/>
  <c r="R1312" i="15"/>
  <c r="T1311" i="15"/>
  <c r="R1311" i="15"/>
  <c r="T1310" i="15"/>
  <c r="R1310" i="15"/>
  <c r="T1309" i="15"/>
  <c r="R1309" i="15"/>
  <c r="T1308" i="15"/>
  <c r="T1307" i="15"/>
  <c r="R1307" i="15"/>
  <c r="T1306" i="15"/>
  <c r="R1306" i="15"/>
  <c r="T1305" i="15"/>
  <c r="R1305" i="15"/>
  <c r="T1304" i="15"/>
  <c r="R1304" i="15"/>
  <c r="T1303" i="15"/>
  <c r="R1303" i="15"/>
  <c r="T1302" i="15"/>
  <c r="R1302" i="15"/>
  <c r="T1301" i="15"/>
  <c r="R1301" i="15"/>
  <c r="T1300" i="15"/>
  <c r="T1299" i="15"/>
  <c r="R1299" i="15"/>
  <c r="T1298" i="15"/>
  <c r="R1298" i="15"/>
  <c r="T1297" i="15"/>
  <c r="R1297" i="15"/>
  <c r="T1296" i="15"/>
  <c r="R1296" i="15"/>
  <c r="T1295" i="15"/>
  <c r="R1295" i="15"/>
  <c r="T1294" i="15"/>
  <c r="R1294" i="15"/>
  <c r="T1293" i="15"/>
  <c r="R1293" i="15"/>
  <c r="T1292" i="15"/>
  <c r="T1291" i="15"/>
  <c r="R1291" i="15"/>
  <c r="T1290" i="15"/>
  <c r="R1290" i="15"/>
  <c r="T1289" i="15"/>
  <c r="R1289" i="15"/>
  <c r="T1288" i="15"/>
  <c r="R1288" i="15"/>
  <c r="T1287" i="15"/>
  <c r="R1287" i="15"/>
  <c r="T1286" i="15"/>
  <c r="R1286" i="15"/>
  <c r="T1285" i="15"/>
  <c r="R1285" i="15"/>
  <c r="T1284" i="15"/>
  <c r="T1283" i="15"/>
  <c r="R1283" i="15"/>
  <c r="T1282" i="15"/>
  <c r="R1282" i="15"/>
  <c r="T1281" i="15"/>
  <c r="R1281" i="15"/>
  <c r="T1280" i="15"/>
  <c r="R1280" i="15"/>
  <c r="T1279" i="15"/>
  <c r="R1279" i="15"/>
  <c r="T1278" i="15"/>
  <c r="R1278" i="15"/>
  <c r="T1277" i="15"/>
  <c r="R1277" i="15"/>
  <c r="T1276" i="15"/>
  <c r="T1275" i="15"/>
  <c r="R1275" i="15"/>
  <c r="T1274" i="15"/>
  <c r="R1274" i="15"/>
  <c r="T1273" i="15"/>
  <c r="R1273" i="15"/>
  <c r="T1272" i="15"/>
  <c r="R1272" i="15"/>
  <c r="T1271" i="15"/>
  <c r="R1271" i="15"/>
  <c r="T1270" i="15"/>
  <c r="R1270" i="15"/>
  <c r="T1269" i="15"/>
  <c r="R1269" i="15"/>
  <c r="T1268" i="15"/>
  <c r="T1267" i="15"/>
  <c r="R1267" i="15"/>
  <c r="T1266" i="15"/>
  <c r="R1266" i="15"/>
  <c r="T1265" i="15"/>
  <c r="R1265" i="15"/>
  <c r="T1264" i="15"/>
  <c r="R1264" i="15"/>
  <c r="T1263" i="15"/>
  <c r="R1263" i="15"/>
  <c r="T1262" i="15"/>
  <c r="R1262" i="15"/>
  <c r="T1261" i="15"/>
  <c r="R1261" i="15"/>
  <c r="T1260" i="15"/>
  <c r="T1259" i="15"/>
  <c r="R1259" i="15"/>
  <c r="T1258" i="15"/>
  <c r="R1258" i="15"/>
  <c r="T1257" i="15"/>
  <c r="R1257" i="15"/>
  <c r="T1256" i="15"/>
  <c r="R1256" i="15"/>
  <c r="T1255" i="15"/>
  <c r="R1255" i="15"/>
  <c r="T1254" i="15"/>
  <c r="R1254" i="15"/>
  <c r="T1253" i="15"/>
  <c r="R1253" i="15"/>
  <c r="T1252" i="15"/>
  <c r="T1251" i="15"/>
  <c r="R1251" i="15"/>
  <c r="T1250" i="15"/>
  <c r="R1250" i="15"/>
  <c r="T1249" i="15"/>
  <c r="R1249" i="15"/>
  <c r="T1248" i="15"/>
  <c r="R1248" i="15"/>
  <c r="T1247" i="15"/>
  <c r="R1247" i="15"/>
  <c r="T1246" i="15"/>
  <c r="R1246" i="15"/>
  <c r="T1245" i="15"/>
  <c r="R1245" i="15"/>
  <c r="T1244" i="15"/>
  <c r="T1243" i="15"/>
  <c r="R1243" i="15"/>
  <c r="T1242" i="15"/>
  <c r="R1242" i="15"/>
  <c r="T1241" i="15"/>
  <c r="R1241" i="15"/>
  <c r="T1240" i="15"/>
  <c r="R1240" i="15"/>
  <c r="T1239" i="15"/>
  <c r="R1239" i="15"/>
  <c r="T1238" i="15"/>
  <c r="R1238" i="15"/>
  <c r="T1237" i="15"/>
  <c r="R1237" i="15"/>
  <c r="T1236" i="15"/>
  <c r="T1235" i="15"/>
  <c r="R1235" i="15"/>
  <c r="T1234" i="15"/>
  <c r="R1234" i="15"/>
  <c r="T1233" i="15"/>
  <c r="R1233" i="15"/>
  <c r="T1232" i="15"/>
  <c r="R1232" i="15"/>
  <c r="T1231" i="15"/>
  <c r="R1231" i="15"/>
  <c r="T1230" i="15"/>
  <c r="R1230" i="15"/>
  <c r="T1229" i="15"/>
  <c r="R1229" i="15"/>
  <c r="T1228" i="15"/>
  <c r="T1227" i="15"/>
  <c r="R1227" i="15"/>
  <c r="T1226" i="15"/>
  <c r="R1226" i="15"/>
  <c r="T1225" i="15"/>
  <c r="R1225" i="15"/>
  <c r="T1224" i="15"/>
  <c r="R1224" i="15"/>
  <c r="T1223" i="15"/>
  <c r="R1223" i="15"/>
  <c r="T1222" i="15"/>
  <c r="R1222" i="15"/>
  <c r="T1221" i="15"/>
  <c r="R1221" i="15"/>
  <c r="T1220" i="15"/>
  <c r="T1219" i="15"/>
  <c r="R1219" i="15"/>
  <c r="T1218" i="15"/>
  <c r="R1218" i="15"/>
  <c r="T1217" i="15"/>
  <c r="R1217" i="15"/>
  <c r="T1216" i="15"/>
  <c r="R1216" i="15"/>
  <c r="T1215" i="15"/>
  <c r="R1215" i="15"/>
  <c r="T1214" i="15"/>
  <c r="R1214" i="15"/>
  <c r="T1213" i="15"/>
  <c r="R1213" i="15"/>
  <c r="T1212" i="15"/>
  <c r="T1211" i="15"/>
  <c r="R1211" i="15"/>
  <c r="T1210" i="15"/>
  <c r="R1210" i="15"/>
  <c r="T1209" i="15"/>
  <c r="R1209" i="15"/>
  <c r="T1208" i="15"/>
  <c r="R1208" i="15"/>
  <c r="T1207" i="15"/>
  <c r="R1207" i="15"/>
  <c r="T1206" i="15"/>
  <c r="R1206" i="15"/>
  <c r="T1205" i="15"/>
  <c r="R1205" i="15"/>
  <c r="T1204" i="15"/>
  <c r="T1203" i="15"/>
  <c r="R1203" i="15"/>
  <c r="T1202" i="15"/>
  <c r="R1202" i="15"/>
  <c r="T1201" i="15"/>
  <c r="R1201" i="15"/>
  <c r="T1200" i="15"/>
  <c r="R1200" i="15"/>
  <c r="T1199" i="15"/>
  <c r="R1199" i="15"/>
  <c r="T1198" i="15"/>
  <c r="R1198" i="15"/>
  <c r="T1197" i="15"/>
  <c r="R1197" i="15"/>
  <c r="T1196" i="15"/>
  <c r="T1195" i="15"/>
  <c r="R1195" i="15"/>
  <c r="T1194" i="15"/>
  <c r="R1194" i="15"/>
  <c r="T1193" i="15"/>
  <c r="R1193" i="15"/>
  <c r="T1192" i="15"/>
  <c r="R1192" i="15"/>
  <c r="T1191" i="15"/>
  <c r="R1191" i="15"/>
  <c r="T1190" i="15"/>
  <c r="R1190" i="15"/>
  <c r="T1189" i="15"/>
  <c r="R1189" i="15"/>
  <c r="T1188" i="15"/>
  <c r="T1187" i="15"/>
  <c r="R1187" i="15"/>
  <c r="T1186" i="15"/>
  <c r="R1186" i="15"/>
  <c r="T1185" i="15"/>
  <c r="R1185" i="15"/>
  <c r="T1184" i="15"/>
  <c r="R1184" i="15"/>
  <c r="T1183" i="15"/>
  <c r="R1183" i="15"/>
  <c r="T1182" i="15"/>
  <c r="R1182" i="15"/>
  <c r="T1181" i="15"/>
  <c r="R1181" i="15"/>
  <c r="T1180" i="15"/>
  <c r="T1179" i="15"/>
  <c r="R1179" i="15"/>
  <c r="T1178" i="15"/>
  <c r="R1178" i="15"/>
  <c r="T1177" i="15"/>
  <c r="R1177" i="15"/>
  <c r="T1176" i="15"/>
  <c r="R1176" i="15"/>
  <c r="T1175" i="15"/>
  <c r="R1175" i="15"/>
  <c r="T1174" i="15"/>
  <c r="R1174" i="15"/>
  <c r="T1173" i="15"/>
  <c r="R1173" i="15"/>
  <c r="T1172" i="15"/>
  <c r="T1171" i="15"/>
  <c r="R1171" i="15"/>
  <c r="T1170" i="15"/>
  <c r="R1170" i="15"/>
  <c r="T1169" i="15"/>
  <c r="R1169" i="15"/>
  <c r="T1168" i="15"/>
  <c r="R1168" i="15"/>
  <c r="T1167" i="15"/>
  <c r="R1167" i="15"/>
  <c r="T1166" i="15"/>
  <c r="R1166" i="15"/>
  <c r="T1165" i="15"/>
  <c r="R1165" i="15"/>
  <c r="T1164" i="15"/>
  <c r="T1163" i="15"/>
  <c r="R1163" i="15"/>
  <c r="T1162" i="15"/>
  <c r="R1162" i="15"/>
  <c r="T1161" i="15"/>
  <c r="R1161" i="15"/>
  <c r="T1160" i="15"/>
  <c r="R1160" i="15"/>
  <c r="T1159" i="15"/>
  <c r="R1159" i="15"/>
  <c r="T1158" i="15"/>
  <c r="R1158" i="15"/>
  <c r="T1157" i="15"/>
  <c r="R1157" i="15"/>
  <c r="T1156" i="15"/>
  <c r="T1155" i="15"/>
  <c r="R1155" i="15"/>
  <c r="T1154" i="15"/>
  <c r="R1154" i="15"/>
  <c r="T1153" i="15"/>
  <c r="R1153" i="15"/>
  <c r="T1152" i="15"/>
  <c r="R1152" i="15"/>
  <c r="T1151" i="15"/>
  <c r="R1151" i="15"/>
  <c r="T1150" i="15"/>
  <c r="R1150" i="15"/>
  <c r="T1149" i="15"/>
  <c r="R1149" i="15"/>
  <c r="T1148" i="15"/>
  <c r="T1147" i="15"/>
  <c r="R1147" i="15"/>
  <c r="T1146" i="15"/>
  <c r="R1146" i="15"/>
  <c r="T1145" i="15"/>
  <c r="R1145" i="15"/>
  <c r="T1144" i="15"/>
  <c r="R1144" i="15"/>
  <c r="T1143" i="15"/>
  <c r="R1143" i="15"/>
  <c r="T1142" i="15"/>
  <c r="R1142" i="15"/>
  <c r="T1141" i="15"/>
  <c r="R1141" i="15"/>
  <c r="T1140" i="15"/>
  <c r="T1139" i="15"/>
  <c r="T1138" i="15"/>
  <c r="T1137" i="15"/>
  <c r="R1137" i="15"/>
  <c r="T1136" i="15"/>
  <c r="R1136" i="15"/>
  <c r="T1135" i="15"/>
  <c r="T1134" i="15"/>
  <c r="R1134" i="15"/>
  <c r="T1133" i="15"/>
  <c r="R1133" i="15"/>
  <c r="T1132" i="15"/>
  <c r="R1132" i="15"/>
  <c r="T1131" i="15"/>
  <c r="R1131" i="15"/>
  <c r="T1130" i="15"/>
  <c r="R1130" i="15"/>
  <c r="T1129" i="15"/>
  <c r="R1129" i="15"/>
  <c r="T1128" i="15"/>
  <c r="T1127" i="15"/>
  <c r="R1127" i="15"/>
  <c r="T1126" i="15"/>
  <c r="R1126" i="15"/>
  <c r="T1125" i="15"/>
  <c r="R1125" i="15"/>
  <c r="T1124" i="15"/>
  <c r="R1124" i="15"/>
  <c r="T1123" i="15"/>
  <c r="R1123" i="15"/>
  <c r="T1122" i="15"/>
  <c r="T1121" i="15"/>
  <c r="T1120" i="15"/>
  <c r="T1119" i="15"/>
  <c r="R1119" i="15"/>
  <c r="T1118" i="15"/>
  <c r="R1118" i="15"/>
  <c r="T1117" i="15"/>
  <c r="R1117" i="15"/>
  <c r="T1116" i="15"/>
  <c r="R1116" i="15"/>
  <c r="T1115" i="15"/>
  <c r="R1115" i="15"/>
  <c r="T1114" i="15"/>
  <c r="T1113" i="15"/>
  <c r="R1113" i="15"/>
  <c r="T1112" i="15"/>
  <c r="R1112" i="15"/>
  <c r="T1111" i="15"/>
  <c r="R1111" i="15"/>
  <c r="T1110" i="15"/>
  <c r="R1110" i="15"/>
  <c r="T1109" i="15"/>
  <c r="R1109" i="15"/>
  <c r="T1108" i="15"/>
  <c r="T1107" i="15"/>
  <c r="T1106" i="15"/>
  <c r="R1106" i="15"/>
  <c r="T1105" i="15"/>
  <c r="R1105" i="15"/>
  <c r="T1104" i="15"/>
  <c r="R1104" i="15"/>
  <c r="T1103" i="15"/>
  <c r="R1103" i="15"/>
  <c r="T1102" i="15"/>
  <c r="R1102" i="15"/>
  <c r="T1101" i="15"/>
  <c r="R1101" i="15"/>
  <c r="T1100" i="15"/>
  <c r="R1100" i="15"/>
  <c r="T1099" i="15"/>
  <c r="R1099" i="15"/>
  <c r="T1098" i="15"/>
  <c r="R1098" i="15"/>
  <c r="T1097" i="15"/>
  <c r="T1096" i="15"/>
  <c r="R1096" i="15"/>
  <c r="T1095" i="15"/>
  <c r="R1095" i="15"/>
  <c r="T1094" i="15"/>
  <c r="R1094" i="15"/>
  <c r="T1093" i="15"/>
  <c r="R1093" i="15"/>
  <c r="T1092" i="15"/>
  <c r="R1092" i="15"/>
  <c r="T1091" i="15"/>
  <c r="R1091" i="15"/>
  <c r="T1090" i="15"/>
  <c r="T1089" i="15"/>
  <c r="R1089" i="15"/>
  <c r="T1088" i="15"/>
  <c r="R1088" i="15"/>
  <c r="T1087" i="15"/>
  <c r="R1087" i="15"/>
  <c r="T1086" i="15"/>
  <c r="R1086" i="15"/>
  <c r="T1085" i="15"/>
  <c r="R1085" i="15"/>
  <c r="T1084" i="15"/>
  <c r="R1084" i="15"/>
  <c r="T1083" i="15"/>
  <c r="R1083" i="15"/>
  <c r="T1082" i="15"/>
  <c r="R1082" i="15"/>
  <c r="T1081" i="15"/>
  <c r="R1081" i="15"/>
  <c r="T1080" i="15"/>
  <c r="T1079" i="15"/>
  <c r="R1079" i="15"/>
  <c r="T1078" i="15"/>
  <c r="R1078" i="15"/>
  <c r="T1077" i="15"/>
  <c r="R1077" i="15"/>
  <c r="T1076" i="15"/>
  <c r="R1076" i="15"/>
  <c r="T1075" i="15"/>
  <c r="R1075" i="15"/>
  <c r="T1074" i="15"/>
  <c r="R1074" i="15"/>
  <c r="T1073" i="15"/>
  <c r="R1073" i="15"/>
  <c r="T1072" i="15"/>
  <c r="R1072" i="15"/>
  <c r="T1071" i="15"/>
  <c r="R1071" i="15"/>
  <c r="T1070" i="15"/>
  <c r="T1069" i="15"/>
  <c r="R1069" i="15"/>
  <c r="T1068" i="15"/>
  <c r="R1068" i="15"/>
  <c r="T1067" i="15"/>
  <c r="R1067" i="15"/>
  <c r="T1066" i="15"/>
  <c r="R1066" i="15"/>
  <c r="T1065" i="15"/>
  <c r="R1065" i="15"/>
  <c r="T1064" i="15"/>
  <c r="R1064" i="15"/>
  <c r="T1063" i="15"/>
  <c r="R1063" i="15"/>
  <c r="T1062" i="15"/>
  <c r="R1062" i="15"/>
  <c r="T1061" i="15"/>
  <c r="R1061" i="15"/>
  <c r="T1060" i="15"/>
  <c r="T1059" i="15"/>
  <c r="T1058" i="15"/>
  <c r="R1058" i="15"/>
  <c r="T1057" i="15"/>
  <c r="R1057" i="15"/>
  <c r="T1056" i="15"/>
  <c r="R1056" i="15"/>
  <c r="T1055" i="15"/>
  <c r="R1055" i="15"/>
  <c r="T1054" i="15"/>
  <c r="R1054" i="15"/>
  <c r="T1053" i="15"/>
  <c r="R1053" i="15"/>
  <c r="T1052" i="15"/>
  <c r="T1051" i="15"/>
  <c r="R1051" i="15"/>
  <c r="T1050" i="15"/>
  <c r="R1050" i="15"/>
  <c r="T1049" i="15"/>
  <c r="R1049" i="15"/>
  <c r="T1048" i="15"/>
  <c r="R1048" i="15"/>
  <c r="T1047" i="15"/>
  <c r="R1047" i="15"/>
  <c r="T1046" i="15"/>
  <c r="R1046" i="15"/>
  <c r="T1045" i="15"/>
  <c r="T1044" i="15"/>
  <c r="R1044" i="15"/>
  <c r="T1043" i="15"/>
  <c r="R1043" i="15"/>
  <c r="T1042" i="15"/>
  <c r="R1042" i="15"/>
  <c r="T1041" i="15"/>
  <c r="R1041" i="15"/>
  <c r="T1040" i="15"/>
  <c r="R1040" i="15"/>
  <c r="T1039" i="15"/>
  <c r="R1039" i="15"/>
  <c r="T1038" i="15"/>
  <c r="T1037" i="15"/>
  <c r="R1037" i="15"/>
  <c r="T1036" i="15"/>
  <c r="R1036" i="15"/>
  <c r="T1035" i="15"/>
  <c r="R1035" i="15"/>
  <c r="T1034" i="15"/>
  <c r="R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R1011" i="15"/>
  <c r="T1010" i="15"/>
  <c r="R1010" i="15"/>
  <c r="T1009" i="15"/>
  <c r="R1009" i="15"/>
  <c r="T1008" i="15"/>
  <c r="R1008" i="15"/>
  <c r="T1007" i="15"/>
  <c r="R1007" i="15"/>
  <c r="T1006" i="15"/>
  <c r="R1006" i="15"/>
  <c r="T1005" i="15"/>
  <c r="R1005" i="15"/>
  <c r="T1004" i="15"/>
  <c r="T1003" i="15"/>
  <c r="R1003" i="15"/>
  <c r="T1002" i="15"/>
  <c r="R1002" i="15"/>
  <c r="T1001" i="15"/>
  <c r="R1001" i="15"/>
  <c r="T1000" i="15"/>
  <c r="R1000" i="15"/>
  <c r="T999" i="15"/>
  <c r="R999" i="15"/>
  <c r="T998" i="15"/>
  <c r="R998" i="15"/>
  <c r="T997" i="15"/>
  <c r="R997" i="15"/>
  <c r="T996" i="15"/>
  <c r="T995" i="15"/>
  <c r="R995" i="15"/>
  <c r="T994" i="15"/>
  <c r="R994" i="15"/>
  <c r="T993" i="15"/>
  <c r="R993" i="15"/>
  <c r="T992" i="15"/>
  <c r="R992" i="15"/>
  <c r="T991" i="15"/>
  <c r="R991" i="15"/>
  <c r="T990" i="15"/>
  <c r="R990" i="15"/>
  <c r="T989" i="15"/>
  <c r="R989" i="15"/>
  <c r="T988" i="15"/>
  <c r="T987" i="15"/>
  <c r="R987" i="15"/>
  <c r="T986" i="15"/>
  <c r="R986" i="15"/>
  <c r="T985" i="15"/>
  <c r="R985" i="15"/>
  <c r="T984" i="15"/>
  <c r="R984" i="15"/>
  <c r="T983" i="15"/>
  <c r="R983" i="15"/>
  <c r="T982" i="15"/>
  <c r="R982" i="15"/>
  <c r="T981" i="15"/>
  <c r="R981" i="15"/>
  <c r="T980" i="15"/>
  <c r="T979" i="15"/>
  <c r="R979" i="15"/>
  <c r="T978" i="15"/>
  <c r="R978" i="15"/>
  <c r="T977" i="15"/>
  <c r="R977" i="15"/>
  <c r="T976" i="15"/>
  <c r="R976" i="15"/>
  <c r="T975" i="15"/>
  <c r="R975" i="15"/>
  <c r="T974" i="15"/>
  <c r="R974" i="15"/>
  <c r="T973" i="15"/>
  <c r="R973" i="15"/>
  <c r="T972" i="15"/>
  <c r="T971" i="15"/>
  <c r="R971" i="15"/>
  <c r="T970" i="15"/>
  <c r="R970" i="15"/>
  <c r="T969" i="15"/>
  <c r="R969" i="15"/>
  <c r="T968" i="15"/>
  <c r="R968" i="15"/>
  <c r="T967" i="15"/>
  <c r="R967" i="15"/>
  <c r="T966" i="15"/>
  <c r="R966" i="15"/>
  <c r="T965" i="15"/>
  <c r="R965" i="15"/>
  <c r="T964" i="15"/>
  <c r="T963" i="15"/>
  <c r="T962" i="15"/>
  <c r="R962" i="15"/>
  <c r="T961" i="15"/>
  <c r="R961" i="15"/>
  <c r="T960" i="15"/>
  <c r="R960" i="15"/>
  <c r="T959" i="15"/>
  <c r="R959" i="15"/>
  <c r="T958" i="15"/>
  <c r="R958" i="15"/>
  <c r="T957" i="15"/>
  <c r="R957" i="15"/>
  <c r="T956" i="15"/>
  <c r="R956" i="15"/>
  <c r="T955" i="15"/>
  <c r="T954" i="15"/>
  <c r="R954" i="15"/>
  <c r="T953" i="15"/>
  <c r="R953" i="15"/>
  <c r="T952" i="15"/>
  <c r="R952" i="15"/>
  <c r="T951" i="15"/>
  <c r="R951" i="15"/>
  <c r="T950" i="15"/>
  <c r="R950" i="15"/>
  <c r="T949" i="15"/>
  <c r="R949" i="15"/>
  <c r="T948" i="15"/>
  <c r="R948" i="15"/>
  <c r="T947" i="15"/>
  <c r="T946" i="15"/>
  <c r="T945" i="15"/>
  <c r="T944" i="15"/>
  <c r="R944" i="15"/>
  <c r="T943" i="15"/>
  <c r="R943" i="15"/>
  <c r="T942" i="15"/>
  <c r="T941" i="15"/>
  <c r="R941" i="15"/>
  <c r="T940" i="15"/>
  <c r="R940" i="15"/>
  <c r="T939" i="15"/>
  <c r="R939" i="15"/>
  <c r="T938" i="15"/>
  <c r="R938" i="15"/>
  <c r="T937" i="15"/>
  <c r="R937" i="15"/>
  <c r="T936" i="15"/>
  <c r="R936" i="15"/>
  <c r="T935" i="15"/>
  <c r="T934" i="15"/>
  <c r="R934" i="15"/>
  <c r="T933" i="15"/>
  <c r="R933" i="15"/>
  <c r="T932" i="15"/>
  <c r="R932" i="15"/>
  <c r="T931" i="15"/>
  <c r="R931" i="15"/>
  <c r="T930" i="15"/>
  <c r="R930" i="15"/>
  <c r="T929" i="15"/>
  <c r="R929" i="15"/>
  <c r="T928" i="15"/>
  <c r="T927" i="15"/>
  <c r="T926" i="15"/>
  <c r="R926" i="15"/>
  <c r="T925" i="15"/>
  <c r="R925" i="15"/>
  <c r="T924" i="15"/>
  <c r="R924" i="15"/>
  <c r="T923" i="15"/>
  <c r="R923" i="15"/>
  <c r="T922" i="15"/>
  <c r="R922" i="15"/>
  <c r="T921" i="15"/>
  <c r="T920" i="15"/>
  <c r="R920" i="15"/>
  <c r="T919" i="15"/>
  <c r="R919" i="15"/>
  <c r="T918" i="15"/>
  <c r="R918" i="15"/>
  <c r="T917" i="15"/>
  <c r="R917" i="15"/>
  <c r="T916" i="15"/>
  <c r="R916" i="15"/>
  <c r="T915" i="15"/>
  <c r="T914" i="15"/>
  <c r="T913" i="15"/>
  <c r="R913" i="15"/>
  <c r="T912" i="15"/>
  <c r="R912" i="15"/>
  <c r="T911" i="15"/>
  <c r="R911" i="15"/>
  <c r="T910" i="15"/>
  <c r="R910" i="15"/>
  <c r="T909" i="15"/>
  <c r="R909" i="15"/>
  <c r="T908" i="15"/>
  <c r="R908" i="15"/>
  <c r="T907" i="15"/>
  <c r="R907" i="15"/>
  <c r="T906" i="15"/>
  <c r="R906" i="15"/>
  <c r="T905" i="15"/>
  <c r="R905" i="15"/>
  <c r="T904" i="15"/>
  <c r="T903" i="15"/>
  <c r="R903" i="15"/>
  <c r="T902" i="15"/>
  <c r="R902" i="15"/>
  <c r="T901" i="15"/>
  <c r="R901" i="15"/>
  <c r="T900" i="15"/>
  <c r="R900" i="15"/>
  <c r="T899" i="15"/>
  <c r="R899" i="15"/>
  <c r="T898" i="15"/>
  <c r="R898" i="15"/>
  <c r="T897" i="15"/>
  <c r="R897" i="15"/>
  <c r="T896" i="15"/>
  <c r="R896" i="15"/>
  <c r="T895" i="15"/>
  <c r="R895" i="15"/>
  <c r="T894" i="15"/>
  <c r="T893" i="15"/>
  <c r="R893" i="15"/>
  <c r="T892" i="15"/>
  <c r="R892" i="15"/>
  <c r="T891" i="15"/>
  <c r="R891" i="15"/>
  <c r="T890" i="15"/>
  <c r="R890" i="15"/>
  <c r="T889" i="15"/>
  <c r="R889" i="15"/>
  <c r="T888" i="15"/>
  <c r="R888" i="15"/>
  <c r="T887" i="15"/>
  <c r="R887" i="15"/>
  <c r="T886" i="15"/>
  <c r="R886" i="15"/>
  <c r="T885" i="15"/>
  <c r="R885" i="15"/>
  <c r="T884" i="15"/>
  <c r="T883" i="15"/>
  <c r="R883" i="15"/>
  <c r="T882" i="15"/>
  <c r="R882" i="15"/>
  <c r="T881" i="15"/>
  <c r="R881" i="15"/>
  <c r="T880" i="15"/>
  <c r="R880" i="15"/>
  <c r="T879" i="15"/>
  <c r="R879" i="15"/>
  <c r="T878" i="15"/>
  <c r="R878" i="15"/>
  <c r="T877" i="15"/>
  <c r="R877" i="15"/>
  <c r="T876" i="15"/>
  <c r="R876" i="15"/>
  <c r="T875" i="15"/>
  <c r="R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R862" i="15"/>
  <c r="T861" i="15"/>
  <c r="R861" i="15"/>
  <c r="T860" i="15"/>
  <c r="R860" i="15"/>
  <c r="T859" i="15"/>
  <c r="R859" i="15"/>
  <c r="T858" i="15"/>
  <c r="R858" i="15"/>
  <c r="T857" i="15"/>
  <c r="R857" i="15"/>
  <c r="T856" i="15"/>
  <c r="T855" i="15"/>
  <c r="R855" i="15"/>
  <c r="T854" i="15"/>
  <c r="R854" i="15"/>
  <c r="T853" i="15"/>
  <c r="R853" i="15"/>
  <c r="T852" i="15"/>
  <c r="R852" i="15"/>
  <c r="T851" i="15"/>
  <c r="R851" i="15"/>
  <c r="T850" i="15"/>
  <c r="R850" i="15"/>
  <c r="T849" i="15"/>
  <c r="T848" i="15"/>
  <c r="R848" i="15"/>
  <c r="T847" i="15"/>
  <c r="R847" i="15"/>
  <c r="T846" i="15"/>
  <c r="R846" i="15"/>
  <c r="T845" i="15"/>
  <c r="R845" i="15"/>
  <c r="T844" i="15"/>
  <c r="R844" i="15"/>
  <c r="T843" i="15"/>
  <c r="R843" i="15"/>
  <c r="T842" i="15"/>
  <c r="T841" i="15"/>
  <c r="R841" i="15"/>
  <c r="T840" i="15"/>
  <c r="R840" i="15"/>
  <c r="T839" i="15"/>
  <c r="R839" i="15"/>
  <c r="T838" i="15"/>
  <c r="R838" i="15"/>
  <c r="T837" i="15"/>
  <c r="R837" i="15"/>
  <c r="T836" i="15"/>
  <c r="R836" i="15"/>
  <c r="T835" i="15"/>
  <c r="T834" i="15"/>
  <c r="R834" i="15"/>
  <c r="T833" i="15"/>
  <c r="R833" i="15"/>
  <c r="T832" i="15"/>
  <c r="R832" i="15"/>
  <c r="T831" i="15"/>
  <c r="T830" i="15"/>
  <c r="T829" i="15"/>
  <c r="T828" i="15"/>
  <c r="T827" i="15"/>
  <c r="T826" i="15"/>
  <c r="T825" i="15"/>
  <c r="T824" i="15"/>
  <c r="R824" i="15"/>
  <c r="T823" i="15"/>
  <c r="T822" i="15"/>
  <c r="R822" i="15"/>
  <c r="T821" i="15"/>
  <c r="R821" i="15"/>
  <c r="T820" i="15"/>
  <c r="T819" i="15"/>
  <c r="T818" i="15"/>
  <c r="T817" i="15"/>
  <c r="T816" i="15"/>
  <c r="T815" i="15"/>
  <c r="R815" i="15"/>
  <c r="T814" i="15"/>
  <c r="R814" i="15"/>
  <c r="T813" i="15"/>
  <c r="R813" i="15"/>
  <c r="T812" i="15"/>
  <c r="R812" i="15"/>
  <c r="T811" i="15"/>
  <c r="R811" i="15"/>
  <c r="T810" i="15"/>
  <c r="T809" i="15"/>
  <c r="T808" i="15"/>
  <c r="R808" i="15"/>
  <c r="T807" i="15"/>
  <c r="R807" i="15"/>
  <c r="T806" i="15"/>
  <c r="R806" i="15"/>
  <c r="T805" i="15"/>
  <c r="R805" i="15"/>
  <c r="T804" i="15"/>
  <c r="R804" i="15"/>
  <c r="T803" i="15"/>
  <c r="R803" i="15"/>
  <c r="T802" i="15"/>
  <c r="R802" i="15"/>
  <c r="T801" i="15"/>
  <c r="T800" i="15"/>
  <c r="R800" i="15"/>
  <c r="T799" i="15"/>
  <c r="R799" i="15"/>
  <c r="T798" i="15"/>
  <c r="R798" i="15"/>
  <c r="T797" i="15"/>
  <c r="R797" i="15"/>
  <c r="T796" i="15"/>
  <c r="R796" i="15"/>
  <c r="T795" i="15"/>
  <c r="R795" i="15"/>
  <c r="T794" i="15"/>
  <c r="R794" i="15"/>
  <c r="T793" i="15"/>
  <c r="T792" i="15"/>
  <c r="R792" i="15"/>
  <c r="T791" i="15"/>
  <c r="R791" i="15"/>
  <c r="T790" i="15"/>
  <c r="R790" i="15"/>
  <c r="T789" i="15"/>
  <c r="R789" i="15"/>
  <c r="T788" i="15"/>
  <c r="R788" i="15"/>
  <c r="T787" i="15"/>
  <c r="R787" i="15"/>
  <c r="T786" i="15"/>
  <c r="R786" i="15"/>
  <c r="T785" i="15"/>
  <c r="T784" i="15"/>
  <c r="R784" i="15"/>
  <c r="T783" i="15"/>
  <c r="R783" i="15"/>
  <c r="T782" i="15"/>
  <c r="R782" i="15"/>
  <c r="T781" i="15"/>
  <c r="R781" i="15"/>
  <c r="T780" i="15"/>
  <c r="R780" i="15"/>
  <c r="T779" i="15"/>
  <c r="R779" i="15"/>
  <c r="T778" i="15"/>
  <c r="R778" i="15"/>
  <c r="T777" i="15"/>
  <c r="T776" i="15"/>
  <c r="R776" i="15"/>
  <c r="T775" i="15"/>
  <c r="R775" i="15"/>
  <c r="T774" i="15"/>
  <c r="R774" i="15"/>
  <c r="T773" i="15"/>
  <c r="R773" i="15"/>
  <c r="T772" i="15"/>
  <c r="R772" i="15"/>
  <c r="T771" i="15"/>
  <c r="R771" i="15"/>
  <c r="T770" i="15"/>
  <c r="R770" i="15"/>
  <c r="T769" i="15"/>
  <c r="T768" i="15"/>
  <c r="R768" i="15"/>
  <c r="T767" i="15"/>
  <c r="R767" i="15"/>
  <c r="T766" i="15"/>
  <c r="R766" i="15"/>
  <c r="T765" i="15"/>
  <c r="R765" i="15"/>
  <c r="T764" i="15"/>
  <c r="R764" i="15"/>
  <c r="T763" i="15"/>
  <c r="R763" i="15"/>
  <c r="T762" i="15"/>
  <c r="R762" i="15"/>
  <c r="T761" i="15"/>
  <c r="T760" i="15"/>
  <c r="R760" i="15"/>
  <c r="T759" i="15"/>
  <c r="R759" i="15"/>
  <c r="T758" i="15"/>
  <c r="R758" i="15"/>
  <c r="T757" i="15"/>
  <c r="R757" i="15"/>
  <c r="T756" i="15"/>
  <c r="R756" i="15"/>
  <c r="T755" i="15"/>
  <c r="R755" i="15"/>
  <c r="T754" i="15"/>
  <c r="R754" i="15"/>
  <c r="T753" i="15"/>
  <c r="T752" i="15"/>
  <c r="R752" i="15"/>
  <c r="T751" i="15"/>
  <c r="R751" i="15"/>
  <c r="T750" i="15"/>
  <c r="R750" i="15"/>
  <c r="T749" i="15"/>
  <c r="R749" i="15"/>
  <c r="T748" i="15"/>
  <c r="R748" i="15"/>
  <c r="T747" i="15"/>
  <c r="R747" i="15"/>
  <c r="T746" i="15"/>
  <c r="R746" i="15"/>
  <c r="T745" i="15"/>
  <c r="T744" i="15"/>
  <c r="R744" i="15"/>
  <c r="T743" i="15"/>
  <c r="R743" i="15"/>
  <c r="T742" i="15"/>
  <c r="R742" i="15"/>
  <c r="T741" i="15"/>
  <c r="R741" i="15"/>
  <c r="T740" i="15"/>
  <c r="R740" i="15"/>
  <c r="T739" i="15"/>
  <c r="R739" i="15"/>
  <c r="T738" i="15"/>
  <c r="R738" i="15"/>
  <c r="T737" i="15"/>
  <c r="T736" i="15"/>
  <c r="R736" i="15"/>
  <c r="T735" i="15"/>
  <c r="R735" i="15"/>
  <c r="T734" i="15"/>
  <c r="R734" i="15"/>
  <c r="T733" i="15"/>
  <c r="R733" i="15"/>
  <c r="T732" i="15"/>
  <c r="R732" i="15"/>
  <c r="T731" i="15"/>
  <c r="R731" i="15"/>
  <c r="T730" i="15"/>
  <c r="R730" i="15"/>
  <c r="T729" i="15"/>
  <c r="T728" i="15"/>
  <c r="R728" i="15"/>
  <c r="T727" i="15"/>
  <c r="R727" i="15"/>
  <c r="T726" i="15"/>
  <c r="R726" i="15"/>
  <c r="T725" i="15"/>
  <c r="R725" i="15"/>
  <c r="T724" i="15"/>
  <c r="R724" i="15"/>
  <c r="T723" i="15"/>
  <c r="R723" i="15"/>
  <c r="T722" i="15"/>
  <c r="R722" i="15"/>
  <c r="T721" i="15"/>
  <c r="T720" i="15"/>
  <c r="R720" i="15"/>
  <c r="T719" i="15"/>
  <c r="R719" i="15"/>
  <c r="T718" i="15"/>
  <c r="R718" i="15"/>
  <c r="T717" i="15"/>
  <c r="R717" i="15"/>
  <c r="T716" i="15"/>
  <c r="R716" i="15"/>
  <c r="T715" i="15"/>
  <c r="R715" i="15"/>
  <c r="T714" i="15"/>
  <c r="R714" i="15"/>
  <c r="T713" i="15"/>
  <c r="T712" i="15"/>
  <c r="T711" i="15"/>
  <c r="R711" i="15"/>
  <c r="T710" i="15"/>
  <c r="R710" i="15"/>
  <c r="T709" i="15"/>
  <c r="R709" i="15"/>
  <c r="T708" i="15"/>
  <c r="R708" i="15"/>
  <c r="T707" i="15"/>
  <c r="R707" i="15"/>
  <c r="T706" i="15"/>
  <c r="R706" i="15"/>
  <c r="T705" i="15"/>
  <c r="R705" i="15"/>
  <c r="T704" i="15"/>
  <c r="T703" i="15"/>
  <c r="R703" i="15"/>
  <c r="T702" i="15"/>
  <c r="R702" i="15"/>
  <c r="T701" i="15"/>
  <c r="R701" i="15"/>
  <c r="T700" i="15"/>
  <c r="R700" i="15"/>
  <c r="T699" i="15"/>
  <c r="R699" i="15"/>
  <c r="T698" i="15"/>
  <c r="R698" i="15"/>
  <c r="T697" i="15"/>
  <c r="R697" i="15"/>
  <c r="T696" i="15"/>
  <c r="T695" i="15"/>
  <c r="R695" i="15"/>
  <c r="T694" i="15"/>
  <c r="R694" i="15"/>
  <c r="T693" i="15"/>
  <c r="R693" i="15"/>
  <c r="T692" i="15"/>
  <c r="R692" i="15"/>
  <c r="T691" i="15"/>
  <c r="R691" i="15"/>
  <c r="T690" i="15"/>
  <c r="R690" i="15"/>
  <c r="T689" i="15"/>
  <c r="R689" i="15"/>
  <c r="T688" i="15"/>
  <c r="T687" i="15"/>
  <c r="R687" i="15"/>
  <c r="T686" i="15"/>
  <c r="R686" i="15"/>
  <c r="T685" i="15"/>
  <c r="R685" i="15"/>
  <c r="T684" i="15"/>
  <c r="R684" i="15"/>
  <c r="T683" i="15"/>
  <c r="R683" i="15"/>
  <c r="T682" i="15"/>
  <c r="R682" i="15"/>
  <c r="T681" i="15"/>
  <c r="R681" i="15"/>
  <c r="T680" i="15"/>
  <c r="T679" i="15"/>
  <c r="R679" i="15"/>
  <c r="T678" i="15"/>
  <c r="R678" i="15"/>
  <c r="T677" i="15"/>
  <c r="R677" i="15"/>
  <c r="T676" i="15"/>
  <c r="R676" i="15"/>
  <c r="T675" i="15"/>
  <c r="R675" i="15"/>
  <c r="T674" i="15"/>
  <c r="R674" i="15"/>
  <c r="T673" i="15"/>
  <c r="R673" i="15"/>
  <c r="T672" i="15"/>
  <c r="T671" i="15"/>
  <c r="R671" i="15"/>
  <c r="T670" i="15"/>
  <c r="R670" i="15"/>
  <c r="T669" i="15"/>
  <c r="R669" i="15"/>
  <c r="T668" i="15"/>
  <c r="R668" i="15"/>
  <c r="T667" i="15"/>
  <c r="R667" i="15"/>
  <c r="T666" i="15"/>
  <c r="R666" i="15"/>
  <c r="T665" i="15"/>
  <c r="R665" i="15"/>
  <c r="T664" i="15"/>
  <c r="T663" i="15"/>
  <c r="R663" i="15"/>
  <c r="T662" i="15"/>
  <c r="R662" i="15"/>
  <c r="T661" i="15"/>
  <c r="R661" i="15"/>
  <c r="T660" i="15"/>
  <c r="R660" i="15"/>
  <c r="T659" i="15"/>
  <c r="R659" i="15"/>
  <c r="T658" i="15"/>
  <c r="R658" i="15"/>
  <c r="T657" i="15"/>
  <c r="R657" i="15"/>
  <c r="T656" i="15"/>
  <c r="T655" i="15"/>
  <c r="R655" i="15"/>
  <c r="T654" i="15"/>
  <c r="R654" i="15"/>
  <c r="T653" i="15"/>
  <c r="R653" i="15"/>
  <c r="T652" i="15"/>
  <c r="R652" i="15"/>
  <c r="T651" i="15"/>
  <c r="R651" i="15"/>
  <c r="T650" i="15"/>
  <c r="R650" i="15"/>
  <c r="T649" i="15"/>
  <c r="R649" i="15"/>
  <c r="T648" i="15"/>
  <c r="T647" i="15"/>
  <c r="R647" i="15"/>
  <c r="T646" i="15"/>
  <c r="R646" i="15"/>
  <c r="T645" i="15"/>
  <c r="R645" i="15"/>
  <c r="T644" i="15"/>
  <c r="R644" i="15"/>
  <c r="T643" i="15"/>
  <c r="R643" i="15"/>
  <c r="T642" i="15"/>
  <c r="R642" i="15"/>
  <c r="T641" i="15"/>
  <c r="R641" i="15"/>
  <c r="T640" i="15"/>
  <c r="T639" i="15"/>
  <c r="R639" i="15"/>
  <c r="T638" i="15"/>
  <c r="R638" i="15"/>
  <c r="T637" i="15"/>
  <c r="R637" i="15"/>
  <c r="T636" i="15"/>
  <c r="R636" i="15"/>
  <c r="T635" i="15"/>
  <c r="R635" i="15"/>
  <c r="T634" i="15"/>
  <c r="R634" i="15"/>
  <c r="T633" i="15"/>
  <c r="R633" i="15"/>
  <c r="T632" i="15"/>
  <c r="T631" i="15"/>
  <c r="R631" i="15"/>
  <c r="T630" i="15"/>
  <c r="R630" i="15"/>
  <c r="T629" i="15"/>
  <c r="R629" i="15"/>
  <c r="T628" i="15"/>
  <c r="R628" i="15"/>
  <c r="T627" i="15"/>
  <c r="R627" i="15"/>
  <c r="T626" i="15"/>
  <c r="R626" i="15"/>
  <c r="T625" i="15"/>
  <c r="R625" i="15"/>
  <c r="T624" i="15"/>
  <c r="T623" i="15"/>
  <c r="R623" i="15"/>
  <c r="T622" i="15"/>
  <c r="R622" i="15"/>
  <c r="T621" i="15"/>
  <c r="R621" i="15"/>
  <c r="T620" i="15"/>
  <c r="R620" i="15"/>
  <c r="T619" i="15"/>
  <c r="R619" i="15"/>
  <c r="T618" i="15"/>
  <c r="R618" i="15"/>
  <c r="T617" i="15"/>
  <c r="R617" i="15"/>
  <c r="T616" i="15"/>
  <c r="T615" i="15"/>
  <c r="R615" i="15"/>
  <c r="T614" i="15"/>
  <c r="R614" i="15"/>
  <c r="T613" i="15"/>
  <c r="R613" i="15"/>
  <c r="T612" i="15"/>
  <c r="R612" i="15"/>
  <c r="T611" i="15"/>
  <c r="R611" i="15"/>
  <c r="T610" i="15"/>
  <c r="R610" i="15"/>
  <c r="T609" i="15"/>
  <c r="R609" i="15"/>
  <c r="T608" i="15"/>
  <c r="T607" i="15"/>
  <c r="R607" i="15"/>
  <c r="T606" i="15"/>
  <c r="R606" i="15"/>
  <c r="T605" i="15"/>
  <c r="R605" i="15"/>
  <c r="T604" i="15"/>
  <c r="R604" i="15"/>
  <c r="T603" i="15"/>
  <c r="R603" i="15"/>
  <c r="T602" i="15"/>
  <c r="R602" i="15"/>
  <c r="T601" i="15"/>
  <c r="R601" i="15"/>
  <c r="T600" i="15"/>
  <c r="T599" i="15"/>
  <c r="R599" i="15"/>
  <c r="T598" i="15"/>
  <c r="R598" i="15"/>
  <c r="T597" i="15"/>
  <c r="R597" i="15"/>
  <c r="T596" i="15"/>
  <c r="R596" i="15"/>
  <c r="T595" i="15"/>
  <c r="R595" i="15"/>
  <c r="T594" i="15"/>
  <c r="R594" i="15"/>
  <c r="T593" i="15"/>
  <c r="R593" i="15"/>
  <c r="T592" i="15"/>
  <c r="T591" i="15"/>
  <c r="R591" i="15"/>
  <c r="T590" i="15"/>
  <c r="R590" i="15"/>
  <c r="T589" i="15"/>
  <c r="R589" i="15"/>
  <c r="T588" i="15"/>
  <c r="R588" i="15"/>
  <c r="T587" i="15"/>
  <c r="R587" i="15"/>
  <c r="T586" i="15"/>
  <c r="R586" i="15"/>
  <c r="T585" i="15"/>
  <c r="R585" i="15"/>
  <c r="Z584" i="15"/>
  <c r="T584" i="15"/>
  <c r="Z583" i="15"/>
  <c r="T583" i="15"/>
  <c r="Z582" i="15"/>
  <c r="T582" i="15"/>
  <c r="Z581" i="15"/>
  <c r="T581" i="15"/>
  <c r="R581" i="15"/>
  <c r="Z580" i="15"/>
  <c r="T580" i="15"/>
  <c r="R580" i="15"/>
  <c r="Z579" i="15"/>
  <c r="T579" i="15"/>
  <c r="Z578" i="15"/>
  <c r="T578" i="15"/>
  <c r="R578" i="15"/>
  <c r="Z577" i="15"/>
  <c r="T577" i="15"/>
  <c r="Z576" i="15"/>
  <c r="T576" i="15"/>
  <c r="R576" i="15"/>
  <c r="Z575" i="15"/>
  <c r="T575" i="15"/>
  <c r="R575" i="15"/>
  <c r="Z574" i="15"/>
  <c r="T574" i="15"/>
  <c r="R574" i="15"/>
  <c r="Z573" i="15"/>
  <c r="T573" i="15"/>
  <c r="R573" i="15"/>
  <c r="Z572" i="15"/>
  <c r="T572" i="15"/>
  <c r="R572" i="15"/>
  <c r="Z571" i="15"/>
  <c r="T571" i="15"/>
  <c r="R571" i="15"/>
  <c r="Z570" i="15"/>
  <c r="T570" i="15"/>
  <c r="R570" i="15"/>
  <c r="Z569" i="15"/>
  <c r="T569" i="15"/>
  <c r="Z568" i="15"/>
  <c r="T568" i="15"/>
  <c r="R568" i="15"/>
  <c r="Z567" i="15"/>
  <c r="T567" i="15"/>
  <c r="R567" i="15"/>
  <c r="Z566" i="15"/>
  <c r="T566" i="15"/>
  <c r="R566" i="15"/>
  <c r="Z565" i="15"/>
  <c r="T565" i="15"/>
  <c r="R565" i="15"/>
  <c r="Z564" i="15"/>
  <c r="T564" i="15"/>
  <c r="R564" i="15"/>
  <c r="Z563" i="15"/>
  <c r="T563" i="15"/>
  <c r="R563" i="15"/>
  <c r="Z562" i="15"/>
  <c r="T562" i="15"/>
  <c r="R562" i="15"/>
  <c r="Z561" i="15"/>
  <c r="T561" i="15"/>
  <c r="Z560" i="15"/>
  <c r="T560" i="15"/>
  <c r="R560" i="15"/>
  <c r="Z559" i="15"/>
  <c r="T559" i="15"/>
  <c r="R559" i="15"/>
  <c r="Z558" i="15"/>
  <c r="T558" i="15"/>
  <c r="R558" i="15"/>
  <c r="Z557" i="15"/>
  <c r="T557" i="15"/>
  <c r="R557" i="15"/>
  <c r="Z556" i="15"/>
  <c r="T556" i="15"/>
  <c r="R556" i="15"/>
  <c r="Z555" i="15"/>
  <c r="T555" i="15"/>
  <c r="R555" i="15"/>
  <c r="Z554" i="15"/>
  <c r="T554" i="15"/>
  <c r="R554" i="15"/>
  <c r="Z553" i="15"/>
  <c r="T553" i="15"/>
  <c r="Z552" i="15"/>
  <c r="T552" i="15"/>
  <c r="R552" i="15"/>
  <c r="Z551" i="15"/>
  <c r="T551" i="15"/>
  <c r="R551" i="15"/>
  <c r="Z550" i="15"/>
  <c r="T550" i="15"/>
  <c r="R550" i="15"/>
  <c r="Z549" i="15"/>
  <c r="T549" i="15"/>
  <c r="R549" i="15"/>
  <c r="Z548" i="15"/>
  <c r="T548" i="15"/>
  <c r="R548" i="15"/>
  <c r="Z547" i="15"/>
  <c r="T547" i="15"/>
  <c r="R547" i="15"/>
  <c r="Z546" i="15"/>
  <c r="T546" i="15"/>
  <c r="R546" i="15"/>
  <c r="T545" i="15"/>
  <c r="T544" i="15"/>
  <c r="R544" i="15"/>
  <c r="T543" i="15"/>
  <c r="R543" i="15"/>
  <c r="T542" i="15"/>
  <c r="R542" i="15"/>
  <c r="T541" i="15"/>
  <c r="R541" i="15"/>
  <c r="T540" i="15"/>
  <c r="R540" i="15"/>
  <c r="T539" i="15"/>
  <c r="R539" i="15"/>
  <c r="T538" i="15"/>
  <c r="R538" i="15"/>
  <c r="T537" i="15"/>
  <c r="T536" i="15"/>
  <c r="R536" i="15"/>
  <c r="T535" i="15"/>
  <c r="R535" i="15"/>
  <c r="T534" i="15"/>
  <c r="R534" i="15"/>
  <c r="T533" i="15"/>
  <c r="R533" i="15"/>
  <c r="T532" i="15"/>
  <c r="R532" i="15"/>
  <c r="T531" i="15"/>
  <c r="R531" i="15"/>
  <c r="T530" i="15"/>
  <c r="R530" i="15"/>
  <c r="T529" i="15"/>
  <c r="T528" i="15"/>
  <c r="R528" i="15"/>
  <c r="T527" i="15"/>
  <c r="R527" i="15"/>
  <c r="T526" i="15"/>
  <c r="R526" i="15"/>
  <c r="T525" i="15"/>
  <c r="R525" i="15"/>
  <c r="T524" i="15"/>
  <c r="R524" i="15"/>
  <c r="T523" i="15"/>
  <c r="R523" i="15"/>
  <c r="T522" i="15"/>
  <c r="R522" i="15"/>
  <c r="T521" i="15"/>
  <c r="T520" i="15"/>
  <c r="R520" i="15"/>
  <c r="T519" i="15"/>
  <c r="R519" i="15"/>
  <c r="T518" i="15"/>
  <c r="R518" i="15"/>
  <c r="T517" i="15"/>
  <c r="R517" i="15"/>
  <c r="T516" i="15"/>
  <c r="R516" i="15"/>
  <c r="T515" i="15"/>
  <c r="R515" i="15"/>
  <c r="T514" i="15"/>
  <c r="R514" i="15"/>
  <c r="T513" i="15"/>
  <c r="T512" i="15"/>
  <c r="R512" i="15"/>
  <c r="T511" i="15"/>
  <c r="R511" i="15"/>
  <c r="T510" i="15"/>
  <c r="R510" i="15"/>
  <c r="T509" i="15"/>
  <c r="R509" i="15"/>
  <c r="T508" i="15"/>
  <c r="R508" i="15"/>
  <c r="T507" i="15"/>
  <c r="R507" i="15"/>
  <c r="T506" i="15"/>
  <c r="R506" i="15"/>
  <c r="T505" i="15"/>
  <c r="T504" i="15"/>
  <c r="R504" i="15"/>
  <c r="T503" i="15"/>
  <c r="R503" i="15"/>
  <c r="T502" i="15"/>
  <c r="R502" i="15"/>
  <c r="T501" i="15"/>
  <c r="R501" i="15"/>
  <c r="T500" i="15"/>
  <c r="R500" i="15"/>
  <c r="T499" i="15"/>
  <c r="R499" i="15"/>
  <c r="T498" i="15"/>
  <c r="R498" i="15"/>
  <c r="T497" i="15"/>
  <c r="T496" i="15"/>
  <c r="R496" i="15"/>
  <c r="T495" i="15"/>
  <c r="R495" i="15"/>
  <c r="T494" i="15"/>
  <c r="R494" i="15"/>
  <c r="T493" i="15"/>
  <c r="R493" i="15"/>
  <c r="T492" i="15"/>
  <c r="R492" i="15"/>
  <c r="T491" i="15"/>
  <c r="R491" i="15"/>
  <c r="T490" i="15"/>
  <c r="R490" i="15"/>
  <c r="T489" i="15"/>
  <c r="T488" i="15"/>
  <c r="R488" i="15"/>
  <c r="T487" i="15"/>
  <c r="R487" i="15"/>
  <c r="T486" i="15"/>
  <c r="R486" i="15"/>
  <c r="T485" i="15"/>
  <c r="R485" i="15"/>
  <c r="T484" i="15"/>
  <c r="R484" i="15"/>
  <c r="T483" i="15"/>
  <c r="R483" i="15"/>
  <c r="T482" i="15"/>
  <c r="R482" i="15"/>
  <c r="T481" i="15"/>
  <c r="T480" i="15"/>
  <c r="R480" i="15"/>
  <c r="T479" i="15"/>
  <c r="R479" i="15"/>
  <c r="T478" i="15"/>
  <c r="R478" i="15"/>
  <c r="T477" i="15"/>
  <c r="R477" i="15"/>
  <c r="T476" i="15"/>
  <c r="R476" i="15"/>
  <c r="T475" i="15"/>
  <c r="R475" i="15"/>
  <c r="T474" i="15"/>
  <c r="R474" i="15"/>
  <c r="T473" i="15"/>
  <c r="T472" i="15"/>
  <c r="R472" i="15"/>
  <c r="T471" i="15"/>
  <c r="R471" i="15"/>
  <c r="T470" i="15"/>
  <c r="R470" i="15"/>
  <c r="T469" i="15"/>
  <c r="R469" i="15"/>
  <c r="T468" i="15"/>
  <c r="R468" i="15"/>
  <c r="T467" i="15"/>
  <c r="R467" i="15"/>
  <c r="T466" i="15"/>
  <c r="R466" i="15"/>
  <c r="T465" i="15"/>
  <c r="T464" i="15"/>
  <c r="R464" i="15"/>
  <c r="T463" i="15"/>
  <c r="R463" i="15"/>
  <c r="T462" i="15"/>
  <c r="R462" i="15"/>
  <c r="T461" i="15"/>
  <c r="R461" i="15"/>
  <c r="T460" i="15"/>
  <c r="R460" i="15"/>
  <c r="T459" i="15"/>
  <c r="R459" i="15"/>
  <c r="T458" i="15"/>
  <c r="R458" i="15"/>
  <c r="T457" i="15"/>
  <c r="T456" i="15"/>
  <c r="R456" i="15"/>
  <c r="T455" i="15"/>
  <c r="R455" i="15"/>
  <c r="T454" i="15"/>
  <c r="R454" i="15"/>
  <c r="T453" i="15"/>
  <c r="R453" i="15"/>
  <c r="T452" i="15"/>
  <c r="R452" i="15"/>
  <c r="T451" i="15"/>
  <c r="R451" i="15"/>
  <c r="T450" i="15"/>
  <c r="R450" i="15"/>
  <c r="T449" i="15"/>
  <c r="T448" i="15"/>
  <c r="R448" i="15"/>
  <c r="T447" i="15"/>
  <c r="R447" i="15"/>
  <c r="T446" i="15"/>
  <c r="R446" i="15"/>
  <c r="T445" i="15"/>
  <c r="R445" i="15"/>
  <c r="T444" i="15"/>
  <c r="R444" i="15"/>
  <c r="T443" i="15"/>
  <c r="R443" i="15"/>
  <c r="T442" i="15"/>
  <c r="R442" i="15"/>
  <c r="T441" i="15"/>
  <c r="T440" i="15"/>
  <c r="R440" i="15"/>
  <c r="T439" i="15"/>
  <c r="R439" i="15"/>
  <c r="T438" i="15"/>
  <c r="R438" i="15"/>
  <c r="T437" i="15"/>
  <c r="R437" i="15"/>
  <c r="T436" i="15"/>
  <c r="R436" i="15"/>
  <c r="T435" i="15"/>
  <c r="R435" i="15"/>
  <c r="T434" i="15"/>
  <c r="R434" i="15"/>
  <c r="T433" i="15"/>
  <c r="T432" i="15"/>
  <c r="R432" i="15"/>
  <c r="T431" i="15"/>
  <c r="R431" i="15"/>
  <c r="T430" i="15"/>
  <c r="R430" i="15"/>
  <c r="T429" i="15"/>
  <c r="R429" i="15"/>
  <c r="T428" i="15"/>
  <c r="R428" i="15"/>
  <c r="T427" i="15"/>
  <c r="R427" i="15"/>
  <c r="T426" i="15"/>
  <c r="R426" i="15"/>
  <c r="T425" i="15"/>
  <c r="T424" i="15"/>
  <c r="R424" i="15"/>
  <c r="T423" i="15"/>
  <c r="R423" i="15"/>
  <c r="T422" i="15"/>
  <c r="R422" i="15"/>
  <c r="T421" i="15"/>
  <c r="R421" i="15"/>
  <c r="T420" i="15"/>
  <c r="R420" i="15"/>
  <c r="T419" i="15"/>
  <c r="R419" i="15"/>
  <c r="T418" i="15"/>
  <c r="R418" i="15"/>
  <c r="T417" i="15"/>
  <c r="T416" i="15"/>
  <c r="R416" i="15"/>
  <c r="T415" i="15"/>
  <c r="R415" i="15"/>
  <c r="T414" i="15"/>
  <c r="R414" i="15"/>
  <c r="T413" i="15"/>
  <c r="R413" i="15"/>
  <c r="T412" i="15"/>
  <c r="R412" i="15"/>
  <c r="T411" i="15"/>
  <c r="R411" i="15"/>
  <c r="T410" i="15"/>
  <c r="R410" i="15"/>
  <c r="T409" i="15"/>
  <c r="T408" i="15"/>
  <c r="R408" i="15"/>
  <c r="T407" i="15"/>
  <c r="R407" i="15"/>
  <c r="T406" i="15"/>
  <c r="R406" i="15"/>
  <c r="T405" i="15"/>
  <c r="R405" i="15"/>
  <c r="T404" i="15"/>
  <c r="R404" i="15"/>
  <c r="T403" i="15"/>
  <c r="R403" i="15"/>
  <c r="T402" i="15"/>
  <c r="R402" i="15"/>
  <c r="T401" i="15"/>
  <c r="T400" i="15"/>
  <c r="R400" i="15"/>
  <c r="T399" i="15"/>
  <c r="R399" i="15"/>
  <c r="T398" i="15"/>
  <c r="R398" i="15"/>
  <c r="T397" i="15"/>
  <c r="R397" i="15"/>
  <c r="T396" i="15"/>
  <c r="R396" i="15"/>
  <c r="T395" i="15"/>
  <c r="R395" i="15"/>
  <c r="T394" i="15"/>
  <c r="R394" i="15"/>
  <c r="T393" i="15"/>
  <c r="T392" i="15"/>
  <c r="R392" i="15"/>
  <c r="T391" i="15"/>
  <c r="R391" i="15"/>
  <c r="T390" i="15"/>
  <c r="R390" i="15"/>
  <c r="T389" i="15"/>
  <c r="R389" i="15"/>
  <c r="T388" i="15"/>
  <c r="R388" i="15"/>
  <c r="T387" i="15"/>
  <c r="R387" i="15"/>
  <c r="T386" i="15"/>
  <c r="R386" i="15"/>
  <c r="T385" i="15"/>
  <c r="T384" i="15"/>
  <c r="R384" i="15"/>
  <c r="T383" i="15"/>
  <c r="R383" i="15"/>
  <c r="T382" i="15"/>
  <c r="R382" i="15"/>
  <c r="T381" i="15"/>
  <c r="R381" i="15"/>
  <c r="T380" i="15"/>
  <c r="R380" i="15"/>
  <c r="T379" i="15"/>
  <c r="R379" i="15"/>
  <c r="T378" i="15"/>
  <c r="R378" i="15"/>
  <c r="T377" i="15"/>
  <c r="T376" i="15"/>
  <c r="R376" i="15"/>
  <c r="T375" i="15"/>
  <c r="R375" i="15"/>
  <c r="T374" i="15"/>
  <c r="R374" i="15"/>
  <c r="T373" i="15"/>
  <c r="R373" i="15"/>
  <c r="T372" i="15"/>
  <c r="R372" i="15"/>
  <c r="T371" i="15"/>
  <c r="R371" i="15"/>
  <c r="T370" i="15"/>
  <c r="R370" i="15"/>
  <c r="T369" i="15"/>
  <c r="T368" i="15"/>
  <c r="R368" i="15"/>
  <c r="T367" i="15"/>
  <c r="R367" i="15"/>
  <c r="T366" i="15"/>
  <c r="R366" i="15"/>
  <c r="T365" i="15"/>
  <c r="R365" i="15"/>
  <c r="T364" i="15"/>
  <c r="R364" i="15"/>
  <c r="T363" i="15"/>
  <c r="R363" i="15"/>
  <c r="T362" i="15"/>
  <c r="R362" i="15"/>
  <c r="T361" i="15"/>
  <c r="T360" i="15"/>
  <c r="R360" i="15"/>
  <c r="T359" i="15"/>
  <c r="R359" i="15"/>
  <c r="T358" i="15"/>
  <c r="R358" i="15"/>
  <c r="T357" i="15"/>
  <c r="R357" i="15"/>
  <c r="T356" i="15"/>
  <c r="R356" i="15"/>
  <c r="T355" i="15"/>
  <c r="R355" i="15"/>
  <c r="T354" i="15"/>
  <c r="R354" i="15"/>
  <c r="T353" i="15"/>
  <c r="T352" i="15"/>
  <c r="R352" i="15"/>
  <c r="T351" i="15"/>
  <c r="R351" i="15"/>
  <c r="T350" i="15"/>
  <c r="R350" i="15"/>
  <c r="T349" i="15"/>
  <c r="R349" i="15"/>
  <c r="T348" i="15"/>
  <c r="R348" i="15"/>
  <c r="T347" i="15"/>
  <c r="R347" i="15"/>
  <c r="T346" i="15"/>
  <c r="R346" i="15"/>
  <c r="T345" i="15"/>
  <c r="T344" i="15"/>
  <c r="R344" i="15"/>
  <c r="T343" i="15"/>
  <c r="R343" i="15"/>
  <c r="T342" i="15"/>
  <c r="R342" i="15"/>
  <c r="T341" i="15"/>
  <c r="R341" i="15"/>
  <c r="T340" i="15"/>
  <c r="R340" i="15"/>
  <c r="T339" i="15"/>
  <c r="R339" i="15"/>
  <c r="T338" i="15"/>
  <c r="R338" i="15"/>
  <c r="T337" i="15"/>
  <c r="T336" i="15"/>
  <c r="R336" i="15"/>
  <c r="T335" i="15"/>
  <c r="R335" i="15"/>
  <c r="T334" i="15"/>
  <c r="R334" i="15"/>
  <c r="T333" i="15"/>
  <c r="R333" i="15"/>
  <c r="T332" i="15"/>
  <c r="R332" i="15"/>
  <c r="T331" i="15"/>
  <c r="R331" i="15"/>
  <c r="T330" i="15"/>
  <c r="R330" i="15"/>
  <c r="T329" i="15"/>
  <c r="T328" i="15"/>
  <c r="R328" i="15"/>
  <c r="T327" i="15"/>
  <c r="R327" i="15"/>
  <c r="T326" i="15"/>
  <c r="R326" i="15"/>
  <c r="T325" i="15"/>
  <c r="R325" i="15"/>
  <c r="T324" i="15"/>
  <c r="R324" i="15"/>
  <c r="T323" i="15"/>
  <c r="R323" i="15"/>
  <c r="T322" i="15"/>
  <c r="R322" i="15"/>
  <c r="T321" i="15"/>
  <c r="T320" i="15"/>
  <c r="R320" i="15"/>
  <c r="T319" i="15"/>
  <c r="R319" i="15"/>
  <c r="T318" i="15"/>
  <c r="R318" i="15"/>
  <c r="T317" i="15"/>
  <c r="R317" i="15"/>
  <c r="T316" i="15"/>
  <c r="R316" i="15"/>
  <c r="T315" i="15"/>
  <c r="R315" i="15"/>
  <c r="T314" i="15"/>
  <c r="R314" i="15"/>
  <c r="T313" i="15"/>
  <c r="T312" i="15"/>
  <c r="T311" i="15"/>
  <c r="T310" i="15"/>
  <c r="R310" i="15"/>
  <c r="T309" i="15"/>
  <c r="R309" i="15"/>
  <c r="T308" i="15"/>
  <c r="R308" i="15"/>
  <c r="T307" i="15"/>
  <c r="R307" i="15"/>
  <c r="T306" i="15"/>
  <c r="R306" i="15"/>
  <c r="T305" i="15"/>
  <c r="R305" i="15"/>
  <c r="T304" i="15"/>
  <c r="T303" i="15"/>
  <c r="R303" i="15"/>
  <c r="T302" i="15"/>
  <c r="R302" i="15"/>
  <c r="T301" i="15"/>
  <c r="R301" i="15"/>
  <c r="T300" i="15"/>
  <c r="R300" i="15"/>
  <c r="T299" i="15"/>
  <c r="T298" i="15"/>
  <c r="T297" i="15"/>
  <c r="T296" i="15"/>
  <c r="T295" i="15"/>
  <c r="R295" i="15"/>
  <c r="T294" i="15"/>
  <c r="R294" i="15"/>
  <c r="T293" i="15"/>
  <c r="R293" i="15"/>
  <c r="T292" i="15"/>
  <c r="R292" i="15"/>
  <c r="T291" i="15"/>
  <c r="R291" i="15"/>
  <c r="T290" i="15"/>
  <c r="T289" i="15"/>
  <c r="R289" i="15"/>
  <c r="T288" i="15"/>
  <c r="R288" i="15"/>
  <c r="T287" i="15"/>
  <c r="R287" i="15"/>
  <c r="T286" i="15"/>
  <c r="R286" i="15"/>
  <c r="T285" i="15"/>
  <c r="R285" i="15"/>
  <c r="T284" i="15"/>
  <c r="T283" i="15"/>
  <c r="T282" i="15"/>
  <c r="R282" i="15"/>
  <c r="T281" i="15"/>
  <c r="R281" i="15"/>
  <c r="T280" i="15"/>
  <c r="R280" i="15"/>
  <c r="T279" i="15"/>
  <c r="R279" i="15"/>
  <c r="T278" i="15"/>
  <c r="R278" i="15"/>
  <c r="T277" i="15"/>
  <c r="R277" i="15"/>
  <c r="T276" i="15"/>
  <c r="R276" i="15"/>
  <c r="T275" i="15"/>
  <c r="R275" i="15"/>
  <c r="T274" i="15"/>
  <c r="R274" i="15"/>
  <c r="T273" i="15"/>
  <c r="T272" i="15"/>
  <c r="R272" i="15"/>
  <c r="T271" i="15"/>
  <c r="R271" i="15"/>
  <c r="T270" i="15"/>
  <c r="R270" i="15"/>
  <c r="T269" i="15"/>
  <c r="R269" i="15"/>
  <c r="T268" i="15"/>
  <c r="R268" i="15"/>
  <c r="T267" i="15"/>
  <c r="R267" i="15"/>
  <c r="T266" i="15"/>
  <c r="R266" i="15"/>
  <c r="T265" i="15"/>
  <c r="R265" i="15"/>
  <c r="T264" i="15"/>
  <c r="R264" i="15"/>
  <c r="T263" i="15"/>
  <c r="T262" i="15"/>
  <c r="R262" i="15"/>
  <c r="T261" i="15"/>
  <c r="R261" i="15"/>
  <c r="T260" i="15"/>
  <c r="R260" i="15"/>
  <c r="T259" i="15"/>
  <c r="R259" i="15"/>
  <c r="T258" i="15"/>
  <c r="R258" i="15"/>
  <c r="T257" i="15"/>
  <c r="R257" i="15"/>
  <c r="T256" i="15"/>
  <c r="R256" i="15"/>
  <c r="T255" i="15"/>
  <c r="R255" i="15"/>
  <c r="T254" i="15"/>
  <c r="R254" i="15"/>
  <c r="T253" i="15"/>
  <c r="T252" i="15"/>
  <c r="R252" i="15"/>
  <c r="T251" i="15"/>
  <c r="R251" i="15"/>
  <c r="T250" i="15"/>
  <c r="R250" i="15"/>
  <c r="T249" i="15"/>
  <c r="R249" i="15"/>
  <c r="T248" i="15"/>
  <c r="T247" i="15"/>
  <c r="R247" i="15"/>
  <c r="T246" i="15"/>
  <c r="T245" i="15"/>
  <c r="T244" i="15"/>
  <c r="T243" i="15"/>
  <c r="T242" i="15"/>
  <c r="T241" i="15"/>
  <c r="R241" i="15"/>
  <c r="T240" i="15"/>
  <c r="R240" i="15"/>
  <c r="T239" i="15"/>
  <c r="R239" i="15"/>
  <c r="T238" i="15"/>
  <c r="R238" i="15"/>
  <c r="T237" i="15"/>
  <c r="R237" i="15"/>
  <c r="T236" i="15"/>
  <c r="R236" i="15"/>
  <c r="T235" i="15"/>
  <c r="T234" i="15"/>
  <c r="R234" i="15"/>
  <c r="T233" i="15"/>
  <c r="R233" i="15"/>
  <c r="T232" i="15"/>
  <c r="R232" i="15"/>
  <c r="T231" i="15"/>
  <c r="R231" i="15"/>
  <c r="T230" i="15"/>
  <c r="R230" i="15"/>
  <c r="T229" i="15"/>
  <c r="R229" i="15"/>
  <c r="T228" i="15"/>
  <c r="T227" i="15"/>
  <c r="R227" i="15"/>
  <c r="T226" i="15"/>
  <c r="R226" i="15"/>
  <c r="T225" i="15"/>
  <c r="R225" i="15"/>
  <c r="T224" i="15"/>
  <c r="R224" i="15"/>
  <c r="T223" i="15"/>
  <c r="R223" i="15"/>
  <c r="T222" i="15"/>
  <c r="R222" i="15"/>
  <c r="T221" i="15"/>
  <c r="T220" i="15"/>
  <c r="T219" i="15"/>
  <c r="T218" i="15"/>
  <c r="T217" i="15"/>
  <c r="T216" i="15"/>
  <c r="T215" i="15"/>
  <c r="T214" i="15"/>
  <c r="R214" i="15"/>
  <c r="T213" i="15"/>
  <c r="T212" i="15"/>
  <c r="T211" i="15"/>
  <c r="T210" i="15"/>
  <c r="R210" i="15"/>
  <c r="T209" i="15"/>
  <c r="T208" i="15"/>
  <c r="R208" i="15"/>
  <c r="T207" i="15"/>
  <c r="R207" i="15"/>
  <c r="T206" i="15"/>
  <c r="R206" i="15"/>
  <c r="T205" i="15"/>
  <c r="R205" i="15"/>
  <c r="T204" i="15"/>
  <c r="R204" i="15"/>
  <c r="T203" i="15"/>
  <c r="R203" i="15"/>
  <c r="T202" i="15"/>
  <c r="R202" i="15"/>
  <c r="T201" i="15"/>
  <c r="R201" i="15"/>
  <c r="T200" i="15"/>
  <c r="R200" i="15"/>
  <c r="T199" i="15"/>
  <c r="R199" i="15"/>
  <c r="T198" i="15"/>
  <c r="R198" i="15"/>
  <c r="T197" i="15"/>
  <c r="R197" i="15"/>
  <c r="T196" i="15"/>
  <c r="R196" i="15"/>
  <c r="T195" i="15"/>
  <c r="T191" i="15"/>
  <c r="T181" i="15"/>
  <c r="T180" i="15"/>
  <c r="R180" i="15"/>
  <c r="T179" i="15"/>
  <c r="R179" i="15"/>
  <c r="T178" i="15"/>
  <c r="R178" i="15"/>
  <c r="T177" i="15"/>
  <c r="R177" i="15"/>
  <c r="T176" i="15"/>
  <c r="R176" i="15"/>
  <c r="T175" i="15"/>
  <c r="R175" i="15"/>
  <c r="T174" i="15"/>
  <c r="R174" i="15"/>
  <c r="T173" i="15"/>
  <c r="R173" i="15"/>
  <c r="T172" i="15"/>
  <c r="R172" i="15"/>
  <c r="T171" i="15"/>
  <c r="R171" i="15"/>
  <c r="T170" i="15"/>
  <c r="R170" i="15"/>
  <c r="T169" i="15"/>
  <c r="R169" i="15"/>
  <c r="T168" i="15"/>
  <c r="R168" i="15"/>
  <c r="T167" i="15"/>
  <c r="T166" i="15"/>
  <c r="R166" i="15"/>
  <c r="T165" i="15"/>
  <c r="T164" i="15"/>
  <c r="T163" i="15"/>
  <c r="T162" i="15"/>
  <c r="T161" i="15"/>
  <c r="T160" i="15"/>
  <c r="R160" i="15"/>
  <c r="T159" i="15"/>
  <c r="T158" i="15"/>
  <c r="R158" i="15"/>
  <c r="T157" i="15"/>
  <c r="R157" i="15"/>
  <c r="T156" i="15"/>
  <c r="R156" i="15"/>
  <c r="T155" i="15"/>
  <c r="R155" i="15"/>
  <c r="T154" i="15"/>
  <c r="R154" i="15"/>
  <c r="T153" i="15"/>
  <c r="T152" i="15"/>
  <c r="R152" i="15"/>
  <c r="T151" i="15"/>
  <c r="R151" i="15"/>
  <c r="T150" i="15"/>
  <c r="R150" i="15"/>
  <c r="T149" i="15"/>
  <c r="R149" i="15"/>
  <c r="T148" i="15"/>
  <c r="R148" i="15"/>
  <c r="T147" i="15"/>
  <c r="R147" i="15"/>
  <c r="T146" i="15"/>
  <c r="R146" i="15"/>
  <c r="T145" i="15"/>
  <c r="R145" i="15"/>
  <c r="T144" i="15"/>
  <c r="R144" i="15"/>
  <c r="T143" i="15"/>
  <c r="R143" i="15"/>
  <c r="T142" i="15"/>
  <c r="R142" i="15"/>
  <c r="T141" i="15"/>
  <c r="R141" i="15"/>
  <c r="T140" i="15"/>
  <c r="T139" i="15"/>
  <c r="T138" i="15"/>
  <c r="T137" i="15"/>
  <c r="R137" i="15"/>
  <c r="T136" i="15"/>
  <c r="R136" i="15"/>
  <c r="T135" i="15"/>
  <c r="R135" i="15"/>
  <c r="T134" i="15"/>
  <c r="R134" i="15"/>
  <c r="T133" i="15"/>
  <c r="R133" i="15"/>
  <c r="T132" i="15"/>
  <c r="R132" i="15"/>
  <c r="T131" i="15"/>
  <c r="R131" i="15"/>
  <c r="T130" i="15"/>
  <c r="R130" i="15"/>
  <c r="T129" i="15"/>
  <c r="R129" i="15"/>
  <c r="T128" i="15"/>
  <c r="R128" i="15"/>
  <c r="T127" i="15"/>
  <c r="R127" i="15"/>
  <c r="T126" i="15"/>
  <c r="R126" i="15"/>
  <c r="T125" i="15"/>
  <c r="R125" i="15"/>
  <c r="T124" i="15"/>
  <c r="R124" i="15"/>
  <c r="T123" i="15"/>
  <c r="T121" i="15"/>
  <c r="T120" i="15"/>
  <c r="T116" i="15"/>
  <c r="T114" i="15"/>
  <c r="T113" i="15"/>
  <c r="T108" i="15"/>
  <c r="R108" i="15"/>
  <c r="T107" i="15"/>
  <c r="T106" i="15"/>
  <c r="T105" i="15"/>
  <c r="T104" i="15"/>
  <c r="T99" i="15"/>
  <c r="R99" i="15"/>
  <c r="T98" i="15"/>
  <c r="R98" i="15"/>
  <c r="T97" i="15"/>
  <c r="R97" i="15"/>
  <c r="T96" i="15"/>
  <c r="R96" i="15"/>
  <c r="T95" i="15"/>
  <c r="R95" i="15"/>
  <c r="T94" i="15"/>
  <c r="R94" i="15"/>
  <c r="T93" i="15"/>
  <c r="T92" i="15"/>
  <c r="R92" i="15"/>
  <c r="T90" i="15"/>
  <c r="T89" i="15"/>
  <c r="R89" i="15"/>
  <c r="T88" i="15"/>
  <c r="R88" i="15"/>
  <c r="T87" i="15"/>
  <c r="R87" i="15"/>
  <c r="T86" i="15"/>
  <c r="R86" i="15"/>
  <c r="T85" i="15"/>
  <c r="R85" i="15"/>
  <c r="T84" i="15"/>
  <c r="R84" i="15"/>
  <c r="T83" i="15"/>
  <c r="R83" i="15"/>
  <c r="T82" i="15"/>
  <c r="R82" i="15"/>
  <c r="T81" i="15"/>
  <c r="R81" i="15"/>
  <c r="T80" i="15"/>
  <c r="R80" i="15"/>
  <c r="T79" i="15"/>
  <c r="R79" i="15"/>
  <c r="T78" i="15"/>
  <c r="T77" i="15"/>
  <c r="T76" i="15"/>
  <c r="T75" i="15"/>
  <c r="R75" i="15"/>
  <c r="T74" i="15"/>
  <c r="T73" i="15"/>
  <c r="R73" i="15"/>
  <c r="T72" i="15"/>
  <c r="R72" i="15"/>
  <c r="T71" i="15"/>
  <c r="T70" i="15"/>
  <c r="T69" i="15"/>
  <c r="T68" i="15"/>
  <c r="T67" i="15"/>
  <c r="T66" i="15"/>
  <c r="R66" i="15"/>
  <c r="T65" i="15"/>
  <c r="R65" i="15"/>
  <c r="T64" i="15"/>
  <c r="R64" i="15"/>
  <c r="T63" i="15"/>
  <c r="R63" i="15"/>
  <c r="T62" i="15"/>
  <c r="R62" i="15"/>
  <c r="T61" i="15"/>
  <c r="T60" i="15"/>
  <c r="T59" i="15"/>
  <c r="R59" i="15"/>
  <c r="R58" i="15" s="1"/>
  <c r="T58" i="15"/>
  <c r="T57" i="15"/>
  <c r="R57" i="15"/>
  <c r="T56" i="15"/>
  <c r="T55" i="15"/>
  <c r="R55" i="15"/>
  <c r="R54" i="15" s="1"/>
  <c r="T54" i="15"/>
  <c r="T53" i="15"/>
  <c r="R53" i="15"/>
  <c r="T52" i="15"/>
  <c r="R52" i="15"/>
  <c r="T51" i="15"/>
  <c r="T50" i="15"/>
  <c r="R50" i="15"/>
  <c r="T49" i="15"/>
  <c r="R49" i="15"/>
  <c r="T48" i="15"/>
  <c r="T47" i="15"/>
  <c r="R47" i="15"/>
  <c r="T46" i="15"/>
  <c r="R46" i="15"/>
  <c r="T45" i="15"/>
  <c r="R45" i="15"/>
  <c r="T44" i="15"/>
  <c r="R44" i="15"/>
  <c r="T43" i="15"/>
  <c r="R43" i="15"/>
  <c r="T42" i="15"/>
  <c r="T41" i="15"/>
  <c r="T40" i="15"/>
  <c r="R40" i="15"/>
  <c r="T39" i="15"/>
  <c r="T38" i="15"/>
  <c r="R38" i="15"/>
  <c r="R37" i="15"/>
  <c r="T36" i="15"/>
  <c r="T35" i="15"/>
  <c r="T34" i="15"/>
  <c r="R33" i="15"/>
  <c r="R32" i="15"/>
  <c r="R31" i="15"/>
  <c r="T30" i="15"/>
  <c r="R29" i="15"/>
  <c r="R28" i="15"/>
  <c r="T27" i="15"/>
  <c r="R26" i="15"/>
  <c r="R25" i="15"/>
  <c r="R24" i="15"/>
  <c r="T23" i="15"/>
  <c r="R22" i="15"/>
  <c r="R21" i="15"/>
  <c r="R20" i="15"/>
  <c r="T19" i="15"/>
  <c r="R18" i="15"/>
  <c r="R17" i="15"/>
  <c r="R16" i="15"/>
  <c r="R14" i="15"/>
  <c r="R13" i="15"/>
  <c r="R12" i="15"/>
  <c r="R9" i="15"/>
  <c r="J2" i="15"/>
  <c r="AC34" i="12" l="1"/>
  <c r="P1529" i="12" s="1"/>
  <c r="AA34" i="12"/>
  <c r="AE34" i="12"/>
  <c r="O5" i="12"/>
  <c r="P182" i="15"/>
  <c r="O182" i="15" s="1"/>
  <c r="P193" i="15"/>
  <c r="O193" i="15" s="1"/>
  <c r="N193" i="15" s="1"/>
  <c r="P189" i="15"/>
  <c r="O189" i="15" s="1"/>
  <c r="P187" i="15"/>
  <c r="O187" i="15" s="1"/>
  <c r="P185" i="15"/>
  <c r="O185" i="15" s="1"/>
  <c r="P183" i="15"/>
  <c r="O183" i="15" s="1"/>
  <c r="P194" i="15"/>
  <c r="O194" i="15" s="1"/>
  <c r="P190" i="15"/>
  <c r="O190" i="15" s="1"/>
  <c r="P188" i="15"/>
  <c r="O188" i="15" s="1"/>
  <c r="P186" i="15"/>
  <c r="O186" i="15" s="1"/>
  <c r="P184" i="15"/>
  <c r="O184" i="15" s="1"/>
  <c r="R78" i="15"/>
  <c r="T109" i="15"/>
  <c r="T91" i="15"/>
  <c r="T100" i="15"/>
  <c r="T111" i="15"/>
  <c r="T119" i="15"/>
  <c r="T192" i="15"/>
  <c r="T101" i="15"/>
  <c r="T112" i="15"/>
  <c r="N140" i="15"/>
  <c r="T115" i="15"/>
  <c r="T103" i="15"/>
  <c r="T110" i="15"/>
  <c r="T118" i="15"/>
  <c r="T122" i="15"/>
  <c r="T102" i="15"/>
  <c r="T117" i="15"/>
  <c r="R36" i="15"/>
  <c r="R721" i="15"/>
  <c r="R608" i="15"/>
  <c r="R1421" i="15"/>
  <c r="R48" i="15"/>
  <c r="R417" i="15"/>
  <c r="R632" i="15"/>
  <c r="R505" i="15"/>
  <c r="R810" i="15"/>
  <c r="R947" i="15"/>
  <c r="R1300" i="15"/>
  <c r="R209" i="15"/>
  <c r="R884" i="15"/>
  <c r="R425" i="15"/>
  <c r="R640" i="15"/>
  <c r="R235" i="15"/>
  <c r="R19" i="15"/>
  <c r="R56" i="15"/>
  <c r="R537" i="15"/>
  <c r="R842" i="15"/>
  <c r="R15" i="15"/>
  <c r="R584" i="15"/>
  <c r="R921" i="15"/>
  <c r="R1148" i="15"/>
  <c r="R93" i="15"/>
  <c r="R433" i="15"/>
  <c r="R600" i="15"/>
  <c r="R737" i="15"/>
  <c r="R457" i="15"/>
  <c r="R592" i="15"/>
  <c r="R648" i="15"/>
  <c r="R195" i="15"/>
  <c r="R263" i="15"/>
  <c r="R393" i="15"/>
  <c r="R401" i="15"/>
  <c r="R441" i="15"/>
  <c r="R529" i="15"/>
  <c r="R577" i="15"/>
  <c r="R793" i="15"/>
  <c r="R801" i="15"/>
  <c r="R894" i="15"/>
  <c r="R980" i="15"/>
  <c r="R1045" i="15"/>
  <c r="R1052" i="15"/>
  <c r="R1121" i="15"/>
  <c r="R1140" i="15"/>
  <c r="R616" i="15"/>
  <c r="R849" i="15"/>
  <c r="R1164" i="15"/>
  <c r="R42" i="15"/>
  <c r="R167" i="15"/>
  <c r="R449" i="15"/>
  <c r="R465" i="15"/>
  <c r="R713" i="15"/>
  <c r="R988" i="15"/>
  <c r="R1405" i="15"/>
  <c r="R1429" i="15"/>
  <c r="R228" i="15"/>
  <c r="R409" i="15"/>
  <c r="R497" i="15"/>
  <c r="R753" i="15"/>
  <c r="R1031" i="15"/>
  <c r="R489" i="15"/>
  <c r="R521" i="15"/>
  <c r="R729" i="15"/>
  <c r="R745" i="15"/>
  <c r="R761" i="15"/>
  <c r="R777" i="15"/>
  <c r="R835" i="15"/>
  <c r="R935" i="15"/>
  <c r="R972" i="15"/>
  <c r="R1128" i="15"/>
  <c r="R1156" i="15"/>
  <c r="R1437" i="15"/>
  <c r="R481" i="15"/>
  <c r="R513" i="15"/>
  <c r="R545" i="15"/>
  <c r="R785" i="15"/>
  <c r="R915" i="15"/>
  <c r="R964" i="15"/>
  <c r="R1013" i="15"/>
  <c r="R1060" i="15"/>
  <c r="R1316" i="15"/>
  <c r="R1389" i="15"/>
  <c r="R1397" i="15"/>
  <c r="R1413" i="15"/>
  <c r="R7" i="15"/>
  <c r="R11" i="15"/>
  <c r="R243" i="15"/>
  <c r="R290" i="15"/>
  <c r="R304" i="15"/>
  <c r="R337" i="15"/>
  <c r="R329" i="15"/>
  <c r="R361" i="15"/>
  <c r="R385" i="15"/>
  <c r="R624" i="15"/>
  <c r="R23" i="15"/>
  <c r="R39" i="15"/>
  <c r="R51" i="15"/>
  <c r="R61" i="15"/>
  <c r="R284" i="15"/>
  <c r="R297" i="15"/>
  <c r="R321" i="15"/>
  <c r="R353" i="15"/>
  <c r="R377" i="15"/>
  <c r="R473" i="15"/>
  <c r="R579" i="15"/>
  <c r="R27" i="15"/>
  <c r="R30" i="15"/>
  <c r="R123" i="15"/>
  <c r="R139" i="15"/>
  <c r="R153" i="15"/>
  <c r="R221" i="15"/>
  <c r="R253" i="15"/>
  <c r="R273" i="15"/>
  <c r="R313" i="15"/>
  <c r="R345" i="15"/>
  <c r="R369" i="15"/>
  <c r="R553" i="15"/>
  <c r="R561" i="15"/>
  <c r="R569" i="15"/>
  <c r="R656" i="15"/>
  <c r="R672" i="15"/>
  <c r="R664" i="15"/>
  <c r="R680" i="15"/>
  <c r="R688" i="15"/>
  <c r="R696" i="15"/>
  <c r="R704" i="15"/>
  <c r="R828" i="15"/>
  <c r="R864" i="15"/>
  <c r="R856" i="15"/>
  <c r="R769" i="15"/>
  <c r="R1097" i="15"/>
  <c r="R1114" i="15"/>
  <c r="R1236" i="15"/>
  <c r="R1108" i="15"/>
  <c r="R1252" i="15"/>
  <c r="R1268" i="15"/>
  <c r="R1292" i="15"/>
  <c r="R874" i="15"/>
  <c r="R1220" i="15"/>
  <c r="R955" i="15"/>
  <c r="R1070" i="15"/>
  <c r="R1080" i="15"/>
  <c r="R1090" i="15"/>
  <c r="R1212" i="15"/>
  <c r="R1244" i="15"/>
  <c r="R1276" i="15"/>
  <c r="R1308" i="15"/>
  <c r="R904" i="15"/>
  <c r="R928" i="15"/>
  <c r="R942" i="15"/>
  <c r="R996" i="15"/>
  <c r="R1004" i="15"/>
  <c r="R1038" i="15"/>
  <c r="R1228" i="15"/>
  <c r="R1260" i="15"/>
  <c r="R1284" i="15"/>
  <c r="R1135" i="15"/>
  <c r="R1172" i="15"/>
  <c r="R1180" i="15"/>
  <c r="R1188" i="15"/>
  <c r="R1196" i="15"/>
  <c r="R1204" i="15"/>
  <c r="R1453" i="15"/>
  <c r="R1324" i="15"/>
  <c r="R1357" i="15"/>
  <c r="R1341" i="15"/>
  <c r="R1373" i="15"/>
  <c r="R1517" i="15"/>
  <c r="R1333" i="15"/>
  <c r="R1365" i="15"/>
  <c r="R1349" i="15"/>
  <c r="R1381" i="15"/>
  <c r="R1485" i="15"/>
  <c r="R1461" i="15"/>
  <c r="R1493" i="15"/>
  <c r="R1525" i="15"/>
  <c r="R1445" i="15"/>
  <c r="R1477" i="15"/>
  <c r="R1509" i="15"/>
  <c r="R1469" i="15"/>
  <c r="R1501" i="15"/>
  <c r="W1534" i="14"/>
  <c r="W1533" i="14"/>
  <c r="W1532" i="14"/>
  <c r="Q1532" i="14"/>
  <c r="N1532" i="14"/>
  <c r="W1531" i="14"/>
  <c r="Q1531" i="14"/>
  <c r="N1531" i="14"/>
  <c r="W1530" i="14"/>
  <c r="Q1530" i="14"/>
  <c r="N1530" i="14"/>
  <c r="W1529" i="14"/>
  <c r="Q1529" i="14"/>
  <c r="N1529" i="14"/>
  <c r="W1528" i="14"/>
  <c r="Q1528" i="14"/>
  <c r="N1528" i="14"/>
  <c r="W1527" i="14"/>
  <c r="Q1527" i="14"/>
  <c r="N1527" i="14"/>
  <c r="W1526" i="14"/>
  <c r="N1526" i="14"/>
  <c r="W1525" i="14"/>
  <c r="N1525" i="14"/>
  <c r="W1524" i="14"/>
  <c r="Q1524" i="14"/>
  <c r="N1524" i="14"/>
  <c r="W1523" i="14"/>
  <c r="Q1523" i="14"/>
  <c r="N1523" i="14"/>
  <c r="W1522" i="14"/>
  <c r="Q1522" i="14"/>
  <c r="N1522" i="14"/>
  <c r="W1521" i="14"/>
  <c r="Q1521" i="14"/>
  <c r="N1521" i="14"/>
  <c r="W1520" i="14"/>
  <c r="Q1520" i="14"/>
  <c r="N1520" i="14"/>
  <c r="W1519" i="14"/>
  <c r="Q1519" i="14"/>
  <c r="N1519" i="14"/>
  <c r="W1518" i="14"/>
  <c r="N1518" i="14"/>
  <c r="T1518" i="14" s="1"/>
  <c r="R1518" i="14" s="1"/>
  <c r="W1517" i="14"/>
  <c r="N1517" i="14"/>
  <c r="W1516" i="14"/>
  <c r="Q1516" i="14"/>
  <c r="N1516" i="14"/>
  <c r="W1515" i="14"/>
  <c r="Q1515" i="14"/>
  <c r="N1515" i="14"/>
  <c r="T1515" i="14" s="1"/>
  <c r="R1515" i="14" s="1"/>
  <c r="W1514" i="14"/>
  <c r="Q1514" i="14"/>
  <c r="N1514" i="14"/>
  <c r="W1513" i="14"/>
  <c r="Q1513" i="14"/>
  <c r="N1513" i="14"/>
  <c r="W1512" i="14"/>
  <c r="Q1512" i="14"/>
  <c r="N1512" i="14"/>
  <c r="W1511" i="14"/>
  <c r="Q1511" i="14"/>
  <c r="N1511" i="14"/>
  <c r="T1511" i="14" s="1"/>
  <c r="R1511" i="14" s="1"/>
  <c r="W1510" i="14"/>
  <c r="N1510" i="14"/>
  <c r="W1509" i="14"/>
  <c r="N1509" i="14"/>
  <c r="W1508" i="14"/>
  <c r="N1508" i="14"/>
  <c r="W1507" i="14"/>
  <c r="N1507" i="14"/>
  <c r="W1506" i="14"/>
  <c r="N1506" i="14"/>
  <c r="W1505" i="14"/>
  <c r="N1505" i="14"/>
  <c r="W1504" i="14"/>
  <c r="N1504" i="14"/>
  <c r="W1503" i="14"/>
  <c r="N1503" i="14"/>
  <c r="W1502" i="14"/>
  <c r="N1502" i="14"/>
  <c r="W1501" i="14"/>
  <c r="N1501" i="14"/>
  <c r="W1500" i="14"/>
  <c r="N1500" i="14"/>
  <c r="W1499" i="14"/>
  <c r="N1499" i="14"/>
  <c r="W1498" i="14"/>
  <c r="N1498" i="14"/>
  <c r="W1497" i="14"/>
  <c r="N1497" i="14"/>
  <c r="W1496" i="14"/>
  <c r="N1496" i="14"/>
  <c r="W1495" i="14"/>
  <c r="N1495" i="14"/>
  <c r="W1494" i="14"/>
  <c r="N1494" i="14"/>
  <c r="W1493" i="14"/>
  <c r="N1493" i="14"/>
  <c r="W1492" i="14"/>
  <c r="N1492" i="14"/>
  <c r="W1491" i="14"/>
  <c r="N1491" i="14"/>
  <c r="W1490" i="14"/>
  <c r="Q1490" i="14"/>
  <c r="N1490" i="14"/>
  <c r="W1489" i="14"/>
  <c r="Q1489" i="14"/>
  <c r="N1489" i="14"/>
  <c r="W1488" i="14"/>
  <c r="Q1488" i="14"/>
  <c r="N1488" i="14"/>
  <c r="W1487" i="14"/>
  <c r="Q1487" i="14"/>
  <c r="N1487" i="14"/>
  <c r="W1486" i="14"/>
  <c r="Q1486" i="14"/>
  <c r="N1486" i="14"/>
  <c r="W1485" i="14"/>
  <c r="N1485" i="14"/>
  <c r="W1484" i="14"/>
  <c r="Q1484" i="14"/>
  <c r="N1484" i="14"/>
  <c r="W1483" i="14"/>
  <c r="Q1483" i="14"/>
  <c r="N1483" i="14"/>
  <c r="W1482" i="14"/>
  <c r="Q1482" i="14"/>
  <c r="N1482" i="14"/>
  <c r="W1481" i="14"/>
  <c r="Q1481" i="14"/>
  <c r="N1481" i="14"/>
  <c r="W1480" i="14"/>
  <c r="Q1480" i="14"/>
  <c r="N1480" i="14"/>
  <c r="W1479" i="14"/>
  <c r="Q1479" i="14"/>
  <c r="N1479" i="14"/>
  <c r="W1478" i="14"/>
  <c r="Q1478" i="14"/>
  <c r="N1478" i="14"/>
  <c r="W1477" i="14"/>
  <c r="N1477" i="14"/>
  <c r="W1476" i="14"/>
  <c r="Q1476" i="14"/>
  <c r="N1476" i="14"/>
  <c r="W1475" i="14"/>
  <c r="Q1475" i="14"/>
  <c r="N1475" i="14"/>
  <c r="W1474" i="14"/>
  <c r="Q1474" i="14"/>
  <c r="N1474" i="14"/>
  <c r="W1473" i="14"/>
  <c r="Q1473" i="14"/>
  <c r="N1473" i="14"/>
  <c r="W1472" i="14"/>
  <c r="Q1472" i="14"/>
  <c r="N1472" i="14"/>
  <c r="W1471" i="14"/>
  <c r="Q1471" i="14"/>
  <c r="N1471" i="14"/>
  <c r="W1470" i="14"/>
  <c r="Q1470" i="14"/>
  <c r="N1470" i="14"/>
  <c r="W1469" i="14"/>
  <c r="N1469" i="14"/>
  <c r="W1468" i="14"/>
  <c r="Q1468" i="14"/>
  <c r="N1468" i="14"/>
  <c r="W1467" i="14"/>
  <c r="Q1467" i="14"/>
  <c r="N1467" i="14"/>
  <c r="W1466" i="14"/>
  <c r="Q1466" i="14"/>
  <c r="N1466" i="14"/>
  <c r="W1465" i="14"/>
  <c r="Q1465" i="14"/>
  <c r="N1465" i="14"/>
  <c r="W1464" i="14"/>
  <c r="N1464" i="14"/>
  <c r="W1463" i="14"/>
  <c r="N1463" i="14"/>
  <c r="W1462" i="14"/>
  <c r="N1462" i="14"/>
  <c r="W1461" i="14"/>
  <c r="N1461" i="14"/>
  <c r="W1460" i="14"/>
  <c r="N1460" i="14"/>
  <c r="W1459" i="14"/>
  <c r="N1459" i="14"/>
  <c r="W1458" i="14"/>
  <c r="N1458" i="14"/>
  <c r="W1457" i="14"/>
  <c r="N1457" i="14"/>
  <c r="W1456" i="14"/>
  <c r="N1456" i="14"/>
  <c r="W1455" i="14"/>
  <c r="N1455" i="14"/>
  <c r="W1454" i="14"/>
  <c r="N1454" i="14"/>
  <c r="W1453" i="14"/>
  <c r="N1453" i="14"/>
  <c r="W1452" i="14"/>
  <c r="N1452" i="14"/>
  <c r="W1451" i="14"/>
  <c r="N1451" i="14"/>
  <c r="T1451" i="14" s="1"/>
  <c r="R1451" i="14" s="1"/>
  <c r="W1450" i="14"/>
  <c r="N1450" i="14"/>
  <c r="W1449" i="14"/>
  <c r="Q1449" i="14"/>
  <c r="N1449" i="14"/>
  <c r="W1448" i="14"/>
  <c r="Q1448" i="14"/>
  <c r="N1448" i="14"/>
  <c r="W1447" i="14"/>
  <c r="Q1447" i="14"/>
  <c r="N1447" i="14"/>
  <c r="W1446" i="14"/>
  <c r="Q1446" i="14"/>
  <c r="N1446" i="14"/>
  <c r="W1445" i="14"/>
  <c r="N1445" i="14"/>
  <c r="W1444" i="14"/>
  <c r="Q1444" i="14"/>
  <c r="N1444" i="14"/>
  <c r="W1443" i="14"/>
  <c r="Q1443" i="14"/>
  <c r="N1443" i="14"/>
  <c r="W1442" i="14"/>
  <c r="Q1442" i="14"/>
  <c r="N1442" i="14"/>
  <c r="W1441" i="14"/>
  <c r="Q1441" i="14"/>
  <c r="N1441" i="14"/>
  <c r="W1440" i="14"/>
  <c r="Q1440" i="14"/>
  <c r="N1440" i="14"/>
  <c r="W1439" i="14"/>
  <c r="N1439" i="14"/>
  <c r="W1438" i="14"/>
  <c r="Q1438" i="14"/>
  <c r="N1438" i="14"/>
  <c r="W1437" i="14"/>
  <c r="N1437" i="14"/>
  <c r="W1436" i="14"/>
  <c r="Q1436" i="14"/>
  <c r="N1436" i="14"/>
  <c r="W1435" i="14"/>
  <c r="Q1435" i="14"/>
  <c r="N1435" i="14"/>
  <c r="W1434" i="14"/>
  <c r="Q1434" i="14"/>
  <c r="N1434" i="14"/>
  <c r="W1433" i="14"/>
  <c r="Q1433" i="14"/>
  <c r="N1433" i="14"/>
  <c r="W1432" i="14"/>
  <c r="Q1432" i="14"/>
  <c r="N1432" i="14"/>
  <c r="W1431" i="14"/>
  <c r="N1431" i="14"/>
  <c r="W1430" i="14"/>
  <c r="Q1430" i="14"/>
  <c r="N1430" i="14"/>
  <c r="W1429" i="14"/>
  <c r="N1429" i="14"/>
  <c r="W1428" i="14"/>
  <c r="Q1428" i="14"/>
  <c r="N1428" i="14"/>
  <c r="W1427" i="14"/>
  <c r="Q1427" i="14"/>
  <c r="N1427" i="14"/>
  <c r="W1426" i="14"/>
  <c r="Q1426" i="14"/>
  <c r="N1426" i="14"/>
  <c r="W1425" i="14"/>
  <c r="Q1425" i="14"/>
  <c r="N1425" i="14"/>
  <c r="W1424" i="14"/>
  <c r="Q1424" i="14"/>
  <c r="N1424" i="14"/>
  <c r="W1423" i="14"/>
  <c r="N1423" i="14"/>
  <c r="W1422" i="14"/>
  <c r="Q1422" i="14"/>
  <c r="N1422" i="14"/>
  <c r="W1421" i="14"/>
  <c r="N1421" i="14"/>
  <c r="W1420" i="14"/>
  <c r="Q1420" i="14"/>
  <c r="N1420" i="14"/>
  <c r="W1419" i="14"/>
  <c r="Q1419" i="14"/>
  <c r="N1419" i="14"/>
  <c r="W1418" i="14"/>
  <c r="N1418" i="14"/>
  <c r="W1417" i="14"/>
  <c r="Q1417" i="14"/>
  <c r="N1417" i="14"/>
  <c r="W1416" i="14"/>
  <c r="N1416" i="14"/>
  <c r="W1415" i="14"/>
  <c r="N1415" i="14"/>
  <c r="W1414" i="14"/>
  <c r="N1414" i="14"/>
  <c r="W1413" i="14"/>
  <c r="N1413" i="14"/>
  <c r="W1412" i="14"/>
  <c r="N1412" i="14"/>
  <c r="W1411" i="14"/>
  <c r="N1411" i="14"/>
  <c r="W1410" i="14"/>
  <c r="N1410" i="14"/>
  <c r="W1409" i="14"/>
  <c r="N1409" i="14"/>
  <c r="W1408" i="14"/>
  <c r="N1408" i="14"/>
  <c r="W1407" i="14"/>
  <c r="N1407" i="14"/>
  <c r="W1406" i="14"/>
  <c r="N1406" i="14"/>
  <c r="W1405" i="14"/>
  <c r="N1405" i="14"/>
  <c r="W1404" i="14"/>
  <c r="N1404" i="14"/>
  <c r="W1403" i="14"/>
  <c r="N1403" i="14"/>
  <c r="W1402" i="14"/>
  <c r="N1402" i="14"/>
  <c r="W1401" i="14"/>
  <c r="N1401" i="14"/>
  <c r="W1400" i="14"/>
  <c r="N1400" i="14"/>
  <c r="W1399" i="14"/>
  <c r="N1399" i="14"/>
  <c r="W1398" i="14"/>
  <c r="N1398" i="14"/>
  <c r="W1397" i="14"/>
  <c r="N1397" i="14"/>
  <c r="W1396" i="14"/>
  <c r="N1396" i="14"/>
  <c r="W1395" i="14"/>
  <c r="N1395" i="14"/>
  <c r="W1394" i="14"/>
  <c r="N1394" i="14"/>
  <c r="W1393" i="14"/>
  <c r="N1393" i="14"/>
  <c r="W1392" i="14"/>
  <c r="N1392" i="14"/>
  <c r="W1391" i="14"/>
  <c r="N1391" i="14"/>
  <c r="W1390" i="14"/>
  <c r="N1390" i="14"/>
  <c r="W1389" i="14"/>
  <c r="N1389" i="14"/>
  <c r="W1388" i="14"/>
  <c r="N1388" i="14"/>
  <c r="W1387" i="14"/>
  <c r="N1387" i="14"/>
  <c r="W1386" i="14"/>
  <c r="N1386" i="14"/>
  <c r="W1385" i="14"/>
  <c r="N1385" i="14"/>
  <c r="W1384" i="14"/>
  <c r="N1384" i="14"/>
  <c r="W1383" i="14"/>
  <c r="N1383" i="14"/>
  <c r="W1382" i="14"/>
  <c r="N1382" i="14"/>
  <c r="W1381" i="14"/>
  <c r="N1381" i="14"/>
  <c r="W1380" i="14"/>
  <c r="N1380" i="14"/>
  <c r="W1379" i="14"/>
  <c r="N1379" i="14"/>
  <c r="W1378" i="14"/>
  <c r="N1378" i="14"/>
  <c r="W1377" i="14"/>
  <c r="N1377" i="14"/>
  <c r="W1376" i="14"/>
  <c r="N1376" i="14"/>
  <c r="W1375" i="14"/>
  <c r="N1375" i="14"/>
  <c r="W1374" i="14"/>
  <c r="N1374" i="14"/>
  <c r="W1373" i="14"/>
  <c r="N1373" i="14"/>
  <c r="W1372" i="14"/>
  <c r="N1372" i="14"/>
  <c r="W1371" i="14"/>
  <c r="Q1371" i="14"/>
  <c r="N1371" i="14"/>
  <c r="W1370" i="14"/>
  <c r="Q1370" i="14"/>
  <c r="N1370" i="14"/>
  <c r="W1369" i="14"/>
  <c r="Q1369" i="14"/>
  <c r="N1369" i="14"/>
  <c r="W1368" i="14"/>
  <c r="Q1368" i="14"/>
  <c r="N1368" i="14"/>
  <c r="W1367" i="14"/>
  <c r="Q1367" i="14"/>
  <c r="N1367" i="14"/>
  <c r="W1366" i="14"/>
  <c r="Q1366" i="14"/>
  <c r="N1366" i="14"/>
  <c r="W1365" i="14"/>
  <c r="N1365" i="14"/>
  <c r="W1364" i="14"/>
  <c r="Q1364" i="14"/>
  <c r="N1364" i="14"/>
  <c r="W1363" i="14"/>
  <c r="Q1363" i="14"/>
  <c r="N1363" i="14"/>
  <c r="W1362" i="14"/>
  <c r="Q1362" i="14"/>
  <c r="N1362" i="14"/>
  <c r="W1361" i="14"/>
  <c r="Q1361" i="14"/>
  <c r="N1361" i="14"/>
  <c r="W1360" i="14"/>
  <c r="Q1360" i="14"/>
  <c r="N1360" i="14"/>
  <c r="W1359" i="14"/>
  <c r="Q1359" i="14"/>
  <c r="N1359" i="14"/>
  <c r="W1358" i="14"/>
  <c r="N1358" i="14"/>
  <c r="W1357" i="14"/>
  <c r="N1357" i="14"/>
  <c r="W1356" i="14"/>
  <c r="Q1356" i="14"/>
  <c r="N1356" i="14"/>
  <c r="W1355" i="14"/>
  <c r="Q1355" i="14"/>
  <c r="N1355" i="14"/>
  <c r="W1354" i="14"/>
  <c r="Q1354" i="14"/>
  <c r="N1354" i="14"/>
  <c r="W1353" i="14"/>
  <c r="Q1353" i="14"/>
  <c r="N1353" i="14"/>
  <c r="W1352" i="14"/>
  <c r="Q1352" i="14"/>
  <c r="N1352" i="14"/>
  <c r="W1351" i="14"/>
  <c r="Q1351" i="14"/>
  <c r="N1351" i="14"/>
  <c r="W1350" i="14"/>
  <c r="N1350" i="14"/>
  <c r="W1349" i="14"/>
  <c r="N1349" i="14"/>
  <c r="W1348" i="14"/>
  <c r="Q1348" i="14"/>
  <c r="N1348" i="14"/>
  <c r="W1347" i="14"/>
  <c r="Q1347" i="14"/>
  <c r="N1347" i="14"/>
  <c r="W1346" i="14"/>
  <c r="Q1346" i="14"/>
  <c r="N1346" i="14"/>
  <c r="W1345" i="14"/>
  <c r="Q1345" i="14"/>
  <c r="N1345" i="14"/>
  <c r="W1344" i="14"/>
  <c r="Q1344" i="14"/>
  <c r="N1344" i="14"/>
  <c r="W1343" i="14"/>
  <c r="Q1343" i="14"/>
  <c r="N1343" i="14"/>
  <c r="W1342" i="14"/>
  <c r="N1342" i="14"/>
  <c r="W1341" i="14"/>
  <c r="N1341" i="14"/>
  <c r="W1340" i="14"/>
  <c r="Q1340" i="14"/>
  <c r="N1340" i="14"/>
  <c r="W1339" i="14"/>
  <c r="Q1339" i="14"/>
  <c r="N1339" i="14"/>
  <c r="W1338" i="14"/>
  <c r="Q1338" i="14"/>
  <c r="N1338" i="14"/>
  <c r="W1337" i="14"/>
  <c r="Q1337" i="14"/>
  <c r="N1337" i="14"/>
  <c r="W1336" i="14"/>
  <c r="Q1336" i="14"/>
  <c r="N1336" i="14"/>
  <c r="W1335" i="14"/>
  <c r="Q1335" i="14"/>
  <c r="N1335" i="14"/>
  <c r="W1334" i="14"/>
  <c r="N1334" i="14"/>
  <c r="W1333" i="14"/>
  <c r="N1333" i="14"/>
  <c r="W1332" i="14"/>
  <c r="N1332" i="14"/>
  <c r="W1331" i="14"/>
  <c r="Q1331" i="14"/>
  <c r="N1331" i="14"/>
  <c r="W1330" i="14"/>
  <c r="Q1330" i="14"/>
  <c r="N1330" i="14"/>
  <c r="W1329" i="14"/>
  <c r="Q1329" i="14"/>
  <c r="N1329" i="14"/>
  <c r="W1328" i="14"/>
  <c r="Q1328" i="14"/>
  <c r="N1328" i="14"/>
  <c r="T1328" i="14" s="1"/>
  <c r="R1328" i="14" s="1"/>
  <c r="W1327" i="14"/>
  <c r="Q1327" i="14"/>
  <c r="N1327" i="14"/>
  <c r="W1326" i="14"/>
  <c r="Q1326" i="14"/>
  <c r="N1326" i="14"/>
  <c r="T1326" i="14" s="1"/>
  <c r="R1326" i="14" s="1"/>
  <c r="W1325" i="14"/>
  <c r="Q1325" i="14"/>
  <c r="N1325" i="14"/>
  <c r="W1324" i="14"/>
  <c r="N1324" i="14"/>
  <c r="W1323" i="14"/>
  <c r="Q1323" i="14"/>
  <c r="N1323" i="14"/>
  <c r="W1322" i="14"/>
  <c r="Q1322" i="14"/>
  <c r="N1322" i="14"/>
  <c r="W1321" i="14"/>
  <c r="Q1321" i="14"/>
  <c r="N1321" i="14"/>
  <c r="W1320" i="14"/>
  <c r="Q1320" i="14"/>
  <c r="N1320" i="14"/>
  <c r="W1319" i="14"/>
  <c r="Q1319" i="14"/>
  <c r="N1319" i="14"/>
  <c r="W1318" i="14"/>
  <c r="N1318" i="14"/>
  <c r="W1317" i="14"/>
  <c r="N1317" i="14"/>
  <c r="W1316" i="14"/>
  <c r="N1316" i="14"/>
  <c r="W1315" i="14"/>
  <c r="N1315" i="14"/>
  <c r="W1314" i="14"/>
  <c r="N1314" i="14"/>
  <c r="W1313" i="14"/>
  <c r="N1313" i="14"/>
  <c r="W1312" i="14"/>
  <c r="N1312" i="14"/>
  <c r="W1311" i="14"/>
  <c r="N1311" i="14"/>
  <c r="W1310" i="14"/>
  <c r="N1310" i="14"/>
  <c r="W1309" i="14"/>
  <c r="N1309" i="14"/>
  <c r="W1308" i="14"/>
  <c r="N1308" i="14"/>
  <c r="W1307" i="14"/>
  <c r="N1307" i="14"/>
  <c r="W1306" i="14"/>
  <c r="N1306" i="14"/>
  <c r="W1305" i="14"/>
  <c r="N1305" i="14"/>
  <c r="W1304" i="14"/>
  <c r="N1304" i="14"/>
  <c r="W1303" i="14"/>
  <c r="N1303" i="14"/>
  <c r="W1302" i="14"/>
  <c r="N1302" i="14"/>
  <c r="W1301" i="14"/>
  <c r="N1301" i="14"/>
  <c r="W1300" i="14"/>
  <c r="N1300" i="14"/>
  <c r="W1299" i="14"/>
  <c r="N1299" i="14"/>
  <c r="W1298" i="14"/>
  <c r="N1298" i="14"/>
  <c r="W1297" i="14"/>
  <c r="N1297" i="14"/>
  <c r="W1296" i="14"/>
  <c r="N1296" i="14"/>
  <c r="W1295" i="14"/>
  <c r="N1295" i="14"/>
  <c r="W1294" i="14"/>
  <c r="N1294" i="14"/>
  <c r="W1293" i="14"/>
  <c r="N1293" i="14"/>
  <c r="W1292" i="14"/>
  <c r="N1292" i="14"/>
  <c r="W1291" i="14"/>
  <c r="N1291" i="14"/>
  <c r="W1290" i="14"/>
  <c r="N1290" i="14"/>
  <c r="W1289" i="14"/>
  <c r="N1289" i="14"/>
  <c r="W1288" i="14"/>
  <c r="N1288" i="14"/>
  <c r="W1287" i="14"/>
  <c r="N1287" i="14"/>
  <c r="W1286" i="14"/>
  <c r="N1286" i="14"/>
  <c r="W1285" i="14"/>
  <c r="N1285" i="14"/>
  <c r="W1284" i="14"/>
  <c r="N1284" i="14"/>
  <c r="W1283" i="14"/>
  <c r="N1283" i="14"/>
  <c r="W1282" i="14"/>
  <c r="N1282" i="14"/>
  <c r="W1281" i="14"/>
  <c r="N1281" i="14"/>
  <c r="W1280" i="14"/>
  <c r="N1280" i="14"/>
  <c r="W1279" i="14"/>
  <c r="N1279" i="14"/>
  <c r="W1278" i="14"/>
  <c r="N1278" i="14"/>
  <c r="W1277" i="14"/>
  <c r="N1277" i="14"/>
  <c r="W1276" i="14"/>
  <c r="N1276" i="14"/>
  <c r="W1275" i="14"/>
  <c r="N1275" i="14"/>
  <c r="W1274" i="14"/>
  <c r="N1274" i="14"/>
  <c r="W1273" i="14"/>
  <c r="N1273" i="14"/>
  <c r="W1272" i="14"/>
  <c r="N1272" i="14"/>
  <c r="W1271" i="14"/>
  <c r="N1271" i="14"/>
  <c r="W1270" i="14"/>
  <c r="N1270" i="14"/>
  <c r="W1269" i="14"/>
  <c r="N1269" i="14"/>
  <c r="W1268" i="14"/>
  <c r="N1268" i="14"/>
  <c r="W1267" i="14"/>
  <c r="N1267" i="14"/>
  <c r="W1266" i="14"/>
  <c r="N1266" i="14"/>
  <c r="W1265" i="14"/>
  <c r="N1265" i="14"/>
  <c r="W1264" i="14"/>
  <c r="N1264" i="14"/>
  <c r="W1263" i="14"/>
  <c r="N1263" i="14"/>
  <c r="W1262" i="14"/>
  <c r="N1262" i="14"/>
  <c r="W1261" i="14"/>
  <c r="N1261" i="14"/>
  <c r="W1260" i="14"/>
  <c r="N1260" i="14"/>
  <c r="W1259" i="14"/>
  <c r="N1259" i="14"/>
  <c r="W1258" i="14"/>
  <c r="N1258" i="14"/>
  <c r="W1257" i="14"/>
  <c r="N1257" i="14"/>
  <c r="W1256" i="14"/>
  <c r="N1256" i="14"/>
  <c r="W1255" i="14"/>
  <c r="N1255" i="14"/>
  <c r="W1254" i="14"/>
  <c r="N1254" i="14"/>
  <c r="W1253" i="14"/>
  <c r="N1253" i="14"/>
  <c r="W1252" i="14"/>
  <c r="N1252" i="14"/>
  <c r="W1251" i="14"/>
  <c r="N1251" i="14"/>
  <c r="W1250" i="14"/>
  <c r="N1250" i="14"/>
  <c r="W1249" i="14"/>
  <c r="N1249" i="14"/>
  <c r="W1248" i="14"/>
  <c r="N1248" i="14"/>
  <c r="W1247" i="14"/>
  <c r="N1247" i="14"/>
  <c r="W1246" i="14"/>
  <c r="N1246" i="14"/>
  <c r="W1245" i="14"/>
  <c r="N1245" i="14"/>
  <c r="W1244" i="14"/>
  <c r="N1244" i="14"/>
  <c r="W1243" i="14"/>
  <c r="N1243" i="14"/>
  <c r="W1242" i="14"/>
  <c r="N1242" i="14"/>
  <c r="W1241" i="14"/>
  <c r="N1241" i="14"/>
  <c r="W1240" i="14"/>
  <c r="N1240" i="14"/>
  <c r="W1239" i="14"/>
  <c r="N1239" i="14"/>
  <c r="W1238" i="14"/>
  <c r="N1238" i="14"/>
  <c r="W1237" i="14"/>
  <c r="N1237" i="14"/>
  <c r="W1236" i="14"/>
  <c r="N1236" i="14"/>
  <c r="W1235" i="14"/>
  <c r="N1235" i="14"/>
  <c r="W1234" i="14"/>
  <c r="N1234" i="14"/>
  <c r="W1233" i="14"/>
  <c r="N1233" i="14"/>
  <c r="W1232" i="14"/>
  <c r="N1232" i="14"/>
  <c r="W1231" i="14"/>
  <c r="N1231" i="14"/>
  <c r="W1230" i="14"/>
  <c r="N1230" i="14"/>
  <c r="W1229" i="14"/>
  <c r="N1229" i="14"/>
  <c r="W1228" i="14"/>
  <c r="N1228" i="14"/>
  <c r="W1227" i="14"/>
  <c r="N1227" i="14"/>
  <c r="W1226" i="14"/>
  <c r="N1226" i="14"/>
  <c r="W1225" i="14"/>
  <c r="N1225" i="14"/>
  <c r="W1224" i="14"/>
  <c r="N1224" i="14"/>
  <c r="W1223" i="14"/>
  <c r="N1223" i="14"/>
  <c r="W1222" i="14"/>
  <c r="N1222" i="14"/>
  <c r="W1221" i="14"/>
  <c r="N1221" i="14"/>
  <c r="W1220" i="14"/>
  <c r="N1220" i="14"/>
  <c r="W1219" i="14"/>
  <c r="N1219" i="14"/>
  <c r="T1219" i="14" s="1"/>
  <c r="R1219" i="14" s="1"/>
  <c r="W1218" i="14"/>
  <c r="N1218" i="14"/>
  <c r="W1217" i="14"/>
  <c r="N1217" i="14"/>
  <c r="W1216" i="14"/>
  <c r="N1216" i="14"/>
  <c r="W1215" i="14"/>
  <c r="N1215" i="14"/>
  <c r="T1215" i="14" s="1"/>
  <c r="R1215" i="14" s="1"/>
  <c r="W1214" i="14"/>
  <c r="N1214" i="14"/>
  <c r="W1213" i="14"/>
  <c r="N1213" i="14"/>
  <c r="W1212" i="14"/>
  <c r="N1212" i="14"/>
  <c r="W1211" i="14"/>
  <c r="N1211" i="14"/>
  <c r="W1210" i="14"/>
  <c r="N1210" i="14"/>
  <c r="W1209" i="14"/>
  <c r="N1209" i="14"/>
  <c r="W1208" i="14"/>
  <c r="N1208" i="14"/>
  <c r="W1207" i="14"/>
  <c r="N1207" i="14"/>
  <c r="W1206" i="14"/>
  <c r="N1206" i="14"/>
  <c r="W1205" i="14"/>
  <c r="N1205" i="14"/>
  <c r="W1204" i="14"/>
  <c r="N1204" i="14"/>
  <c r="W1203" i="14"/>
  <c r="N1203" i="14"/>
  <c r="W1202" i="14"/>
  <c r="N1202" i="14"/>
  <c r="W1201" i="14"/>
  <c r="Q1201" i="14"/>
  <c r="N1201" i="14"/>
  <c r="W1200" i="14"/>
  <c r="Q1200" i="14"/>
  <c r="N1200" i="14"/>
  <c r="W1199" i="14"/>
  <c r="Q1199" i="14"/>
  <c r="N1199" i="14"/>
  <c r="W1198" i="14"/>
  <c r="Q1198" i="14"/>
  <c r="N1198" i="14"/>
  <c r="W1197" i="14"/>
  <c r="Q1197" i="14"/>
  <c r="N1197" i="14"/>
  <c r="W1196" i="14"/>
  <c r="N1196" i="14"/>
  <c r="W1195" i="14"/>
  <c r="Q1195" i="14"/>
  <c r="N1195" i="14"/>
  <c r="T1195" i="14" s="1"/>
  <c r="R1195" i="14" s="1"/>
  <c r="W1194" i="14"/>
  <c r="Q1194" i="14"/>
  <c r="N1194" i="14"/>
  <c r="W1193" i="14"/>
  <c r="Q1193" i="14"/>
  <c r="N1193" i="14"/>
  <c r="W1192" i="14"/>
  <c r="Q1192" i="14"/>
  <c r="N1192" i="14"/>
  <c r="W1191" i="14"/>
  <c r="Q1191" i="14"/>
  <c r="N1191" i="14"/>
  <c r="T1191" i="14" s="1"/>
  <c r="R1191" i="14" s="1"/>
  <c r="W1190" i="14"/>
  <c r="N1190" i="14"/>
  <c r="W1189" i="14"/>
  <c r="Q1189" i="14"/>
  <c r="N1189" i="14"/>
  <c r="W1188" i="14"/>
  <c r="N1188" i="14"/>
  <c r="W1187" i="14"/>
  <c r="Q1187" i="14"/>
  <c r="N1187" i="14"/>
  <c r="W1186" i="14"/>
  <c r="Q1186" i="14"/>
  <c r="N1186" i="14"/>
  <c r="W1185" i="14"/>
  <c r="Q1185" i="14"/>
  <c r="N1185" i="14"/>
  <c r="W1184" i="14"/>
  <c r="Q1184" i="14"/>
  <c r="N1184" i="14"/>
  <c r="W1183" i="14"/>
  <c r="Q1183" i="14"/>
  <c r="N1183" i="14"/>
  <c r="W1182" i="14"/>
  <c r="N1182" i="14"/>
  <c r="W1181" i="14"/>
  <c r="Q1181" i="14"/>
  <c r="N1181" i="14"/>
  <c r="W1180" i="14"/>
  <c r="N1180" i="14"/>
  <c r="W1179" i="14"/>
  <c r="Q1179" i="14"/>
  <c r="N1179" i="14"/>
  <c r="T1179" i="14" s="1"/>
  <c r="R1179" i="14" s="1"/>
  <c r="W1178" i="14"/>
  <c r="Q1178" i="14"/>
  <c r="N1178" i="14"/>
  <c r="W1177" i="14"/>
  <c r="Q1177" i="14"/>
  <c r="N1177" i="14"/>
  <c r="W1176" i="14"/>
  <c r="Q1176" i="14"/>
  <c r="N1176" i="14"/>
  <c r="W1175" i="14"/>
  <c r="Q1175" i="14"/>
  <c r="N1175" i="14"/>
  <c r="T1175" i="14" s="1"/>
  <c r="R1175" i="14" s="1"/>
  <c r="W1174" i="14"/>
  <c r="N1174" i="14"/>
  <c r="W1173" i="14"/>
  <c r="Q1173" i="14"/>
  <c r="N1173" i="14"/>
  <c r="W1172" i="14"/>
  <c r="N1172" i="14"/>
  <c r="W1171" i="14"/>
  <c r="Q1171" i="14"/>
  <c r="N1171" i="14"/>
  <c r="W1170" i="14"/>
  <c r="Q1170" i="14"/>
  <c r="N1170" i="14"/>
  <c r="W1169" i="14"/>
  <c r="Q1169" i="14"/>
  <c r="N1169" i="14"/>
  <c r="W1168" i="14"/>
  <c r="Q1168" i="14"/>
  <c r="N1168" i="14"/>
  <c r="W1167" i="14"/>
  <c r="Q1167" i="14"/>
  <c r="N1167" i="14"/>
  <c r="W1166" i="14"/>
  <c r="N1166" i="14"/>
  <c r="W1165" i="14"/>
  <c r="Q1165" i="14"/>
  <c r="N1165" i="14"/>
  <c r="W1164" i="14"/>
  <c r="N1164" i="14"/>
  <c r="W1163" i="14"/>
  <c r="Q1163" i="14"/>
  <c r="N1163" i="14"/>
  <c r="W1162" i="14"/>
  <c r="Q1162" i="14"/>
  <c r="N1162" i="14"/>
  <c r="W1161" i="14"/>
  <c r="Q1161" i="14"/>
  <c r="N1161" i="14"/>
  <c r="W1160" i="14"/>
  <c r="Q1160" i="14"/>
  <c r="N1160" i="14"/>
  <c r="W1159" i="14"/>
  <c r="Q1159" i="14"/>
  <c r="N1159" i="14"/>
  <c r="T1159" i="14" s="1"/>
  <c r="R1159" i="14" s="1"/>
  <c r="W1158" i="14"/>
  <c r="N1158" i="14"/>
  <c r="W1157" i="14"/>
  <c r="Q1157" i="14"/>
  <c r="N1157" i="14"/>
  <c r="W1156" i="14"/>
  <c r="N1156" i="14"/>
  <c r="W1155" i="14"/>
  <c r="Q1155" i="14"/>
  <c r="N1155" i="14"/>
  <c r="W1154" i="14"/>
  <c r="Q1154" i="14"/>
  <c r="N1154" i="14"/>
  <c r="W1153" i="14"/>
  <c r="Q1153" i="14"/>
  <c r="N1153" i="14"/>
  <c r="W1152" i="14"/>
  <c r="Q1152" i="14"/>
  <c r="N1152" i="14"/>
  <c r="W1151" i="14"/>
  <c r="Q1151" i="14"/>
  <c r="N1151" i="14"/>
  <c r="W1150" i="14"/>
  <c r="N1150" i="14"/>
  <c r="W1149" i="14"/>
  <c r="Q1149" i="14"/>
  <c r="N1149" i="14"/>
  <c r="W1148" i="14"/>
  <c r="N1148" i="14"/>
  <c r="W1147" i="14"/>
  <c r="Q1147" i="14"/>
  <c r="N1147" i="14"/>
  <c r="T1147" i="14" s="1"/>
  <c r="R1147" i="14" s="1"/>
  <c r="W1146" i="14"/>
  <c r="Q1146" i="14"/>
  <c r="N1146" i="14"/>
  <c r="W1145" i="14"/>
  <c r="Q1145" i="14"/>
  <c r="N1145" i="14"/>
  <c r="W1144" i="14"/>
  <c r="Q1144" i="14"/>
  <c r="N1144" i="14"/>
  <c r="W1143" i="14"/>
  <c r="Q1143" i="14"/>
  <c r="N1143" i="14"/>
  <c r="T1143" i="14" s="1"/>
  <c r="R1143" i="14" s="1"/>
  <c r="W1142" i="14"/>
  <c r="N1142" i="14"/>
  <c r="W1141" i="14"/>
  <c r="Q1141" i="14"/>
  <c r="N1141" i="14"/>
  <c r="W1140" i="14"/>
  <c r="N1140" i="14"/>
  <c r="W1139" i="14"/>
  <c r="N1139" i="14"/>
  <c r="W1138" i="14"/>
  <c r="N1138" i="14"/>
  <c r="W1137" i="14"/>
  <c r="Q1137" i="14"/>
  <c r="N1137" i="14"/>
  <c r="W1136" i="14"/>
  <c r="N1136" i="14"/>
  <c r="W1135" i="14"/>
  <c r="N1135" i="14"/>
  <c r="W1134" i="14"/>
  <c r="Q1134" i="14"/>
  <c r="N1134" i="14"/>
  <c r="W1133" i="14"/>
  <c r="Q1133" i="14"/>
  <c r="N1133" i="14"/>
  <c r="W1132" i="14"/>
  <c r="Q1132" i="14"/>
  <c r="N1132" i="14"/>
  <c r="W1131" i="14"/>
  <c r="Q1131" i="14"/>
  <c r="N1131" i="14"/>
  <c r="W1130" i="14"/>
  <c r="Q1130" i="14"/>
  <c r="N1130" i="14"/>
  <c r="W1129" i="14"/>
  <c r="N1129" i="14"/>
  <c r="W1128" i="14"/>
  <c r="N1128" i="14"/>
  <c r="W1127" i="14"/>
  <c r="Q1127" i="14"/>
  <c r="N1127" i="14"/>
  <c r="W1126" i="14"/>
  <c r="Q1126" i="14"/>
  <c r="N1126" i="14"/>
  <c r="W1125" i="14"/>
  <c r="Q1125" i="14"/>
  <c r="N1125" i="14"/>
  <c r="W1124" i="14"/>
  <c r="Q1124" i="14"/>
  <c r="N1124" i="14"/>
  <c r="W1123" i="14"/>
  <c r="Q1123" i="14"/>
  <c r="N1123" i="14"/>
  <c r="W1122" i="14"/>
  <c r="Q1122" i="14"/>
  <c r="N1122" i="14"/>
  <c r="T1122" i="14" s="1"/>
  <c r="R1122" i="14" s="1"/>
  <c r="W1121" i="14"/>
  <c r="N1121" i="14"/>
  <c r="W1120" i="14"/>
  <c r="N1120" i="14"/>
  <c r="W1119" i="14"/>
  <c r="N1119" i="14"/>
  <c r="W1118" i="14"/>
  <c r="N1118" i="14"/>
  <c r="W1117" i="14"/>
  <c r="N1117" i="14"/>
  <c r="W1116" i="14"/>
  <c r="N1116" i="14"/>
  <c r="W1115" i="14"/>
  <c r="N1115" i="14"/>
  <c r="W1114" i="14"/>
  <c r="N1114" i="14"/>
  <c r="W1113" i="14"/>
  <c r="N1113" i="14"/>
  <c r="W1112" i="14"/>
  <c r="N1112" i="14"/>
  <c r="W1111" i="14"/>
  <c r="N1111" i="14"/>
  <c r="W1110" i="14"/>
  <c r="N1110" i="14"/>
  <c r="W1109" i="14"/>
  <c r="N1109" i="14"/>
  <c r="W1108" i="14"/>
  <c r="N1108" i="14"/>
  <c r="W1107" i="14"/>
  <c r="N1107" i="14"/>
  <c r="W1106" i="14"/>
  <c r="N1106" i="14"/>
  <c r="W1105" i="14"/>
  <c r="N1105" i="14"/>
  <c r="T1105" i="14" s="1"/>
  <c r="R1105" i="14" s="1"/>
  <c r="W1104" i="14"/>
  <c r="N1104" i="14"/>
  <c r="W1103" i="14"/>
  <c r="N1103" i="14"/>
  <c r="W1102" i="14"/>
  <c r="N1102" i="14"/>
  <c r="W1101" i="14"/>
  <c r="N1101" i="14"/>
  <c r="T1101" i="14" s="1"/>
  <c r="R1101" i="14" s="1"/>
  <c r="W1100" i="14"/>
  <c r="N1100" i="14"/>
  <c r="W1099" i="14"/>
  <c r="N1099" i="14"/>
  <c r="W1098" i="14"/>
  <c r="N1098" i="14"/>
  <c r="W1097" i="14"/>
  <c r="N1097" i="14"/>
  <c r="W1096" i="14"/>
  <c r="N1096" i="14"/>
  <c r="W1095" i="14"/>
  <c r="N1095" i="14"/>
  <c r="W1094" i="14"/>
  <c r="N1094" i="14"/>
  <c r="W1093" i="14"/>
  <c r="N1093" i="14"/>
  <c r="W1092" i="14"/>
  <c r="N1092" i="14"/>
  <c r="W1091" i="14"/>
  <c r="N1091" i="14"/>
  <c r="W1090" i="14"/>
  <c r="N1090" i="14"/>
  <c r="W1089" i="14"/>
  <c r="N1089" i="14"/>
  <c r="W1088" i="14"/>
  <c r="N1088" i="14"/>
  <c r="W1087" i="14"/>
  <c r="N1087" i="14"/>
  <c r="W1086" i="14"/>
  <c r="N1086" i="14"/>
  <c r="W1085" i="14"/>
  <c r="N1085" i="14"/>
  <c r="W1084" i="14"/>
  <c r="N1084" i="14"/>
  <c r="W1083" i="14"/>
  <c r="N1083" i="14"/>
  <c r="W1082" i="14"/>
  <c r="N1082" i="14"/>
  <c r="W1081" i="14"/>
  <c r="N1081" i="14"/>
  <c r="W1080" i="14"/>
  <c r="N1080" i="14"/>
  <c r="W1079" i="14"/>
  <c r="N1079" i="14"/>
  <c r="W1078" i="14"/>
  <c r="N1078" i="14"/>
  <c r="W1077" i="14"/>
  <c r="N1077" i="14"/>
  <c r="W1076" i="14"/>
  <c r="N1076" i="14"/>
  <c r="W1075" i="14"/>
  <c r="N1075" i="14"/>
  <c r="W1074" i="14"/>
  <c r="N1074" i="14"/>
  <c r="W1073" i="14"/>
  <c r="N1073" i="14"/>
  <c r="W1072" i="14"/>
  <c r="N1072" i="14"/>
  <c r="W1071" i="14"/>
  <c r="N1071" i="14"/>
  <c r="W1070" i="14"/>
  <c r="N1070" i="14"/>
  <c r="W1069" i="14"/>
  <c r="N1069" i="14"/>
  <c r="W1068" i="14"/>
  <c r="N1068" i="14"/>
  <c r="W1067" i="14"/>
  <c r="N1067" i="14"/>
  <c r="W1066" i="14"/>
  <c r="N1066" i="14"/>
  <c r="W1065" i="14"/>
  <c r="N1065" i="14"/>
  <c r="W1064" i="14"/>
  <c r="N1064" i="14"/>
  <c r="W1063" i="14"/>
  <c r="N1063" i="14"/>
  <c r="W1062" i="14"/>
  <c r="N1062" i="14"/>
  <c r="W1061" i="14"/>
  <c r="N1061" i="14"/>
  <c r="W1060" i="14"/>
  <c r="N1060" i="14"/>
  <c r="W1059" i="14"/>
  <c r="N1059" i="14"/>
  <c r="W1058" i="14"/>
  <c r="N1058" i="14"/>
  <c r="W1057" i="14"/>
  <c r="N1057" i="14"/>
  <c r="W1056" i="14"/>
  <c r="N1056" i="14"/>
  <c r="W1055" i="14"/>
  <c r="N1055" i="14"/>
  <c r="W1054" i="14"/>
  <c r="N1054" i="14"/>
  <c r="W1053" i="14"/>
  <c r="N1053" i="14"/>
  <c r="W1052" i="14"/>
  <c r="N1052" i="14"/>
  <c r="W1051" i="14"/>
  <c r="N1051" i="14"/>
  <c r="W1050" i="14"/>
  <c r="N1050" i="14"/>
  <c r="W1049" i="14"/>
  <c r="N1049" i="14"/>
  <c r="W1048" i="14"/>
  <c r="N1048" i="14"/>
  <c r="W1047" i="14"/>
  <c r="N1047" i="14"/>
  <c r="W1046" i="14"/>
  <c r="N1046" i="14"/>
  <c r="W1045" i="14"/>
  <c r="N1045" i="14"/>
  <c r="W1044" i="14"/>
  <c r="N1044" i="14"/>
  <c r="W1043" i="14"/>
  <c r="N1043" i="14"/>
  <c r="W1042" i="14"/>
  <c r="N1042" i="14"/>
  <c r="W1041" i="14"/>
  <c r="N1041" i="14"/>
  <c r="W1040" i="14"/>
  <c r="N1040" i="14"/>
  <c r="W1039" i="14"/>
  <c r="N1039" i="14"/>
  <c r="W1038" i="14"/>
  <c r="N1038" i="14"/>
  <c r="W1037" i="14"/>
  <c r="N1037" i="14"/>
  <c r="W1036" i="14"/>
  <c r="N1036" i="14"/>
  <c r="W1035" i="14"/>
  <c r="N1035" i="14"/>
  <c r="W1034" i="14"/>
  <c r="N1034" i="14"/>
  <c r="W1033" i="14"/>
  <c r="Q1033" i="14"/>
  <c r="N1033" i="14"/>
  <c r="T1033" i="14" s="1"/>
  <c r="R1033" i="14" s="1"/>
  <c r="W1032" i="14"/>
  <c r="Q1032" i="14"/>
  <c r="N1032" i="14"/>
  <c r="T1032" i="14" s="1"/>
  <c r="R1032" i="14" s="1"/>
  <c r="W1031" i="14"/>
  <c r="N1031" i="14"/>
  <c r="W1030" i="14"/>
  <c r="N1030" i="14"/>
  <c r="W1029" i="14"/>
  <c r="N1029" i="14"/>
  <c r="W1028" i="14"/>
  <c r="N1028" i="14"/>
  <c r="W1027" i="14"/>
  <c r="N1027" i="14"/>
  <c r="W1026" i="14"/>
  <c r="Q1026" i="14"/>
  <c r="N1026" i="14"/>
  <c r="T1026" i="14" s="1"/>
  <c r="R1026" i="14" s="1"/>
  <c r="W1025" i="14"/>
  <c r="Q1025" i="14"/>
  <c r="N1025" i="14"/>
  <c r="W1024" i="14"/>
  <c r="Q1024" i="14"/>
  <c r="N1024" i="14"/>
  <c r="W1023" i="14"/>
  <c r="Q1023" i="14"/>
  <c r="N1023" i="14"/>
  <c r="T1023" i="14" s="1"/>
  <c r="R1023" i="14" s="1"/>
  <c r="W1022" i="14"/>
  <c r="Q1022" i="14"/>
  <c r="N1022" i="14"/>
  <c r="T1022" i="14" s="1"/>
  <c r="R1022" i="14" s="1"/>
  <c r="W1021" i="14"/>
  <c r="Q1021" i="14"/>
  <c r="N1021" i="14"/>
  <c r="T1021" i="14" s="1"/>
  <c r="R1021" i="14" s="1"/>
  <c r="W1020" i="14"/>
  <c r="Q1020" i="14"/>
  <c r="N1020" i="14"/>
  <c r="T1020" i="14" s="1"/>
  <c r="R1020" i="14" s="1"/>
  <c r="W1019" i="14"/>
  <c r="Q1019" i="14"/>
  <c r="N1019" i="14"/>
  <c r="T1019" i="14" s="1"/>
  <c r="R1019" i="14" s="1"/>
  <c r="W1018" i="14"/>
  <c r="N1018" i="14"/>
  <c r="W1017" i="14"/>
  <c r="N1017" i="14"/>
  <c r="W1016" i="14"/>
  <c r="N1016" i="14"/>
  <c r="W1015" i="14"/>
  <c r="N1015" i="14"/>
  <c r="W1014" i="14"/>
  <c r="N1014" i="14"/>
  <c r="W1013" i="14"/>
  <c r="N1013" i="14"/>
  <c r="W1012" i="14"/>
  <c r="N1012" i="14"/>
  <c r="W1011" i="14"/>
  <c r="N1011" i="14"/>
  <c r="W1010" i="14"/>
  <c r="N1010" i="14"/>
  <c r="W1009" i="14"/>
  <c r="N1009" i="14"/>
  <c r="W1008" i="14"/>
  <c r="N1008" i="14"/>
  <c r="W1007" i="14"/>
  <c r="N1007" i="14"/>
  <c r="W1006" i="14"/>
  <c r="N1006" i="14"/>
  <c r="W1005" i="14"/>
  <c r="N1005" i="14"/>
  <c r="W1004" i="14"/>
  <c r="N1004" i="14"/>
  <c r="W1003" i="14"/>
  <c r="N1003" i="14"/>
  <c r="W1002" i="14"/>
  <c r="N1002" i="14"/>
  <c r="W1001" i="14"/>
  <c r="N1001" i="14"/>
  <c r="W1000" i="14"/>
  <c r="N1000" i="14"/>
  <c r="W999" i="14"/>
  <c r="N999" i="14"/>
  <c r="W998" i="14"/>
  <c r="N998" i="14"/>
  <c r="W997" i="14"/>
  <c r="N997" i="14"/>
  <c r="W996" i="14"/>
  <c r="N996" i="14"/>
  <c r="W995" i="14"/>
  <c r="N995" i="14"/>
  <c r="W994" i="14"/>
  <c r="N994" i="14"/>
  <c r="W993" i="14"/>
  <c r="N993" i="14"/>
  <c r="W992" i="14"/>
  <c r="N992" i="14"/>
  <c r="W991" i="14"/>
  <c r="N991" i="14"/>
  <c r="W990" i="14"/>
  <c r="N990" i="14"/>
  <c r="W989" i="14"/>
  <c r="N989" i="14"/>
  <c r="W988" i="14"/>
  <c r="N988" i="14"/>
  <c r="W987" i="14"/>
  <c r="N987" i="14"/>
  <c r="W986" i="14"/>
  <c r="N986" i="14"/>
  <c r="W985" i="14"/>
  <c r="N985" i="14"/>
  <c r="W984" i="14"/>
  <c r="N984" i="14"/>
  <c r="W983" i="14"/>
  <c r="N983" i="14"/>
  <c r="W982" i="14"/>
  <c r="N982" i="14"/>
  <c r="W981" i="14"/>
  <c r="N981" i="14"/>
  <c r="W980" i="14"/>
  <c r="N980" i="14"/>
  <c r="W979" i="14"/>
  <c r="N979" i="14"/>
  <c r="W978" i="14"/>
  <c r="N978" i="14"/>
  <c r="W977" i="14"/>
  <c r="N977" i="14"/>
  <c r="W976" i="14"/>
  <c r="N976" i="14"/>
  <c r="W975" i="14"/>
  <c r="N975" i="14"/>
  <c r="W974" i="14"/>
  <c r="N974" i="14"/>
  <c r="W973" i="14"/>
  <c r="N973" i="14"/>
  <c r="W972" i="14"/>
  <c r="N972" i="14"/>
  <c r="W971" i="14"/>
  <c r="N971" i="14"/>
  <c r="W970" i="14"/>
  <c r="N970" i="14"/>
  <c r="W969" i="14"/>
  <c r="N969" i="14"/>
  <c r="W968" i="14"/>
  <c r="N968" i="14"/>
  <c r="W967" i="14"/>
  <c r="N967" i="14"/>
  <c r="W966" i="14"/>
  <c r="N966" i="14"/>
  <c r="W965" i="14"/>
  <c r="N965" i="14"/>
  <c r="W964" i="14"/>
  <c r="N964" i="14"/>
  <c r="W963" i="14"/>
  <c r="N963" i="14"/>
  <c r="W962" i="14"/>
  <c r="N962" i="14"/>
  <c r="W961" i="14"/>
  <c r="N961" i="14"/>
  <c r="W960" i="14"/>
  <c r="N960" i="14"/>
  <c r="W959" i="14"/>
  <c r="N959" i="14"/>
  <c r="W958" i="14"/>
  <c r="N958" i="14"/>
  <c r="W957" i="14"/>
  <c r="N957" i="14"/>
  <c r="W956" i="14"/>
  <c r="N956" i="14"/>
  <c r="W955" i="14"/>
  <c r="N955" i="14"/>
  <c r="W954" i="14"/>
  <c r="N954" i="14"/>
  <c r="W953" i="14"/>
  <c r="N953" i="14"/>
  <c r="W952" i="14"/>
  <c r="N952" i="14"/>
  <c r="W951" i="14"/>
  <c r="N951" i="14"/>
  <c r="W950" i="14"/>
  <c r="N950" i="14"/>
  <c r="W949" i="14"/>
  <c r="N949" i="14"/>
  <c r="W948" i="14"/>
  <c r="N948" i="14"/>
  <c r="W947" i="14"/>
  <c r="N947" i="14"/>
  <c r="W946" i="14"/>
  <c r="N946" i="14"/>
  <c r="W945" i="14"/>
  <c r="N945" i="14"/>
  <c r="W944" i="14"/>
  <c r="N944" i="14"/>
  <c r="W943" i="14"/>
  <c r="N943" i="14"/>
  <c r="W942" i="14"/>
  <c r="N942" i="14"/>
  <c r="W941" i="14"/>
  <c r="N941" i="14"/>
  <c r="W940" i="14"/>
  <c r="N940" i="14"/>
  <c r="W939" i="14"/>
  <c r="N939" i="14"/>
  <c r="W938" i="14"/>
  <c r="N938" i="14"/>
  <c r="W937" i="14"/>
  <c r="N937" i="14"/>
  <c r="W936" i="14"/>
  <c r="N936" i="14"/>
  <c r="W935" i="14"/>
  <c r="N935" i="14"/>
  <c r="W934" i="14"/>
  <c r="N934" i="14"/>
  <c r="W933" i="14"/>
  <c r="N933" i="14"/>
  <c r="W932" i="14"/>
  <c r="N932" i="14"/>
  <c r="W931" i="14"/>
  <c r="N931" i="14"/>
  <c r="W930" i="14"/>
  <c r="N930" i="14"/>
  <c r="W929" i="14"/>
  <c r="N929" i="14"/>
  <c r="W928" i="14"/>
  <c r="N928" i="14"/>
  <c r="W927" i="14"/>
  <c r="N927" i="14"/>
  <c r="W926" i="14"/>
  <c r="N926" i="14"/>
  <c r="W925" i="14"/>
  <c r="N925" i="14"/>
  <c r="W924" i="14"/>
  <c r="N924" i="14"/>
  <c r="W923" i="14"/>
  <c r="N923" i="14"/>
  <c r="W922" i="14"/>
  <c r="N922" i="14"/>
  <c r="W921" i="14"/>
  <c r="N921" i="14"/>
  <c r="W920" i="14"/>
  <c r="N920" i="14"/>
  <c r="W919" i="14"/>
  <c r="N919" i="14"/>
  <c r="W918" i="14"/>
  <c r="N918" i="14"/>
  <c r="W917" i="14"/>
  <c r="N917" i="14"/>
  <c r="W916" i="14"/>
  <c r="N916" i="14"/>
  <c r="W915" i="14"/>
  <c r="N915" i="14"/>
  <c r="W914" i="14"/>
  <c r="N914" i="14"/>
  <c r="W913" i="14"/>
  <c r="Q913" i="14"/>
  <c r="N913" i="14"/>
  <c r="W912" i="14"/>
  <c r="Q912" i="14"/>
  <c r="N912" i="14"/>
  <c r="W911" i="14"/>
  <c r="Q911" i="14"/>
  <c r="N911" i="14"/>
  <c r="W910" i="14"/>
  <c r="Q910" i="14"/>
  <c r="N910" i="14"/>
  <c r="W909" i="14"/>
  <c r="Q909" i="14"/>
  <c r="N909" i="14"/>
  <c r="W908" i="14"/>
  <c r="Q908" i="14"/>
  <c r="N908" i="14"/>
  <c r="W907" i="14"/>
  <c r="Q907" i="14"/>
  <c r="N907" i="14"/>
  <c r="W906" i="14"/>
  <c r="Q906" i="14"/>
  <c r="N906" i="14"/>
  <c r="W905" i="14"/>
  <c r="Q905" i="14"/>
  <c r="N905" i="14"/>
  <c r="W904" i="14"/>
  <c r="N904" i="14"/>
  <c r="W903" i="14"/>
  <c r="Q903" i="14"/>
  <c r="N903" i="14"/>
  <c r="W902" i="14"/>
  <c r="Q902" i="14"/>
  <c r="N902" i="14"/>
  <c r="W901" i="14"/>
  <c r="Q901" i="14"/>
  <c r="N901" i="14"/>
  <c r="W900" i="14"/>
  <c r="Q900" i="14"/>
  <c r="N900" i="14"/>
  <c r="W899" i="14"/>
  <c r="Q899" i="14"/>
  <c r="N899" i="14"/>
  <c r="W898" i="14"/>
  <c r="Q898" i="14"/>
  <c r="N898" i="14"/>
  <c r="W897" i="14"/>
  <c r="Q897" i="14"/>
  <c r="N897" i="14"/>
  <c r="W896" i="14"/>
  <c r="Q896" i="14"/>
  <c r="N896" i="14"/>
  <c r="W895" i="14"/>
  <c r="Q895" i="14"/>
  <c r="N895" i="14"/>
  <c r="W894" i="14"/>
  <c r="N894" i="14"/>
  <c r="W893" i="14"/>
  <c r="Q893" i="14"/>
  <c r="N893" i="14"/>
  <c r="W892" i="14"/>
  <c r="Q892" i="14"/>
  <c r="N892" i="14"/>
  <c r="W891" i="14"/>
  <c r="Q891" i="14"/>
  <c r="N891" i="14"/>
  <c r="W890" i="14"/>
  <c r="Q890" i="14"/>
  <c r="N890" i="14"/>
  <c r="W889" i="14"/>
  <c r="Q889" i="14"/>
  <c r="N889" i="14"/>
  <c r="W888" i="14"/>
  <c r="Q888" i="14"/>
  <c r="N888" i="14"/>
  <c r="W887" i="14"/>
  <c r="Q887" i="14"/>
  <c r="N887" i="14"/>
  <c r="W886" i="14"/>
  <c r="Q886" i="14"/>
  <c r="N886" i="14"/>
  <c r="W885" i="14"/>
  <c r="N885" i="14"/>
  <c r="W884" i="14"/>
  <c r="N884" i="14"/>
  <c r="W883" i="14"/>
  <c r="Q883" i="14"/>
  <c r="N883" i="14"/>
  <c r="W882" i="14"/>
  <c r="Q882" i="14"/>
  <c r="N882" i="14"/>
  <c r="W881" i="14"/>
  <c r="Q881" i="14"/>
  <c r="N881" i="14"/>
  <c r="W880" i="14"/>
  <c r="Q880" i="14"/>
  <c r="N880" i="14"/>
  <c r="W879" i="14"/>
  <c r="Q879" i="14"/>
  <c r="N879" i="14"/>
  <c r="W878" i="14"/>
  <c r="Q878" i="14"/>
  <c r="N878" i="14"/>
  <c r="W877" i="14"/>
  <c r="Q877" i="14"/>
  <c r="N877" i="14"/>
  <c r="W876" i="14"/>
  <c r="Q876" i="14"/>
  <c r="N876" i="14"/>
  <c r="W875" i="14"/>
  <c r="N875" i="14"/>
  <c r="W874" i="14"/>
  <c r="N874" i="14"/>
  <c r="W873" i="14"/>
  <c r="Q873" i="14"/>
  <c r="N873" i="14"/>
  <c r="W872" i="14"/>
  <c r="Q872" i="14"/>
  <c r="N872" i="14"/>
  <c r="W871" i="14"/>
  <c r="Q871" i="14"/>
  <c r="N871" i="14"/>
  <c r="W870" i="14"/>
  <c r="Q870" i="14"/>
  <c r="N870" i="14"/>
  <c r="W869" i="14"/>
  <c r="Q869" i="14"/>
  <c r="N869" i="14"/>
  <c r="T869" i="14" s="1"/>
  <c r="R869" i="14" s="1"/>
  <c r="W868" i="14"/>
  <c r="N868" i="14"/>
  <c r="W867" i="14"/>
  <c r="Q867" i="14"/>
  <c r="N867" i="14"/>
  <c r="T867" i="14" s="1"/>
  <c r="R867" i="14" s="1"/>
  <c r="W866" i="14"/>
  <c r="Q866" i="14"/>
  <c r="N866" i="14"/>
  <c r="W865" i="14"/>
  <c r="Q865" i="14"/>
  <c r="N865" i="14"/>
  <c r="T865" i="14" s="1"/>
  <c r="R865" i="14" s="1"/>
  <c r="W864" i="14"/>
  <c r="N864" i="14"/>
  <c r="W863" i="14"/>
  <c r="N863" i="14"/>
  <c r="W862" i="14"/>
  <c r="N862" i="14"/>
  <c r="W861" i="14"/>
  <c r="N861" i="14"/>
  <c r="W860" i="14"/>
  <c r="N860" i="14"/>
  <c r="W859" i="14"/>
  <c r="N859" i="14"/>
  <c r="W858" i="14"/>
  <c r="N858" i="14"/>
  <c r="W857" i="14"/>
  <c r="N857" i="14"/>
  <c r="W856" i="14"/>
  <c r="N856" i="14"/>
  <c r="W855" i="14"/>
  <c r="N855" i="14"/>
  <c r="W854" i="14"/>
  <c r="N854" i="14"/>
  <c r="W853" i="14"/>
  <c r="N853" i="14"/>
  <c r="W852" i="14"/>
  <c r="N852" i="14"/>
  <c r="W851" i="14"/>
  <c r="N851" i="14"/>
  <c r="W850" i="14"/>
  <c r="N850" i="14"/>
  <c r="W849" i="14"/>
  <c r="N849" i="14"/>
  <c r="W848" i="14"/>
  <c r="N848" i="14"/>
  <c r="W847" i="14"/>
  <c r="N847" i="14"/>
  <c r="W846" i="14"/>
  <c r="N846" i="14"/>
  <c r="W845" i="14"/>
  <c r="N845" i="14"/>
  <c r="W844" i="14"/>
  <c r="N844" i="14"/>
  <c r="W843" i="14"/>
  <c r="N843" i="14"/>
  <c r="W842" i="14"/>
  <c r="N842" i="14"/>
  <c r="W841" i="14"/>
  <c r="N841" i="14"/>
  <c r="W840" i="14"/>
  <c r="N840" i="14"/>
  <c r="W839" i="14"/>
  <c r="N839" i="14"/>
  <c r="W838" i="14"/>
  <c r="N838" i="14"/>
  <c r="W837" i="14"/>
  <c r="N837" i="14"/>
  <c r="W836" i="14"/>
  <c r="N836" i="14"/>
  <c r="W835" i="14"/>
  <c r="N835" i="14"/>
  <c r="W834" i="14"/>
  <c r="N834" i="14"/>
  <c r="W833" i="14"/>
  <c r="N833" i="14"/>
  <c r="W832" i="14"/>
  <c r="N832" i="14"/>
  <c r="W831" i="14"/>
  <c r="Q831" i="14"/>
  <c r="N831" i="14"/>
  <c r="T831" i="14" s="1"/>
  <c r="R831" i="14" s="1"/>
  <c r="W830" i="14"/>
  <c r="Q830" i="14"/>
  <c r="N830" i="14"/>
  <c r="T830" i="14" s="1"/>
  <c r="R830" i="14" s="1"/>
  <c r="W829" i="14"/>
  <c r="Q829" i="14"/>
  <c r="N829" i="14"/>
  <c r="T829" i="14" s="1"/>
  <c r="R829" i="14" s="1"/>
  <c r="W828" i="14"/>
  <c r="N828" i="14"/>
  <c r="W827" i="14"/>
  <c r="N827" i="14"/>
  <c r="W826" i="14"/>
  <c r="N826" i="14"/>
  <c r="W825" i="14"/>
  <c r="N825" i="14"/>
  <c r="W824" i="14"/>
  <c r="Q824" i="14"/>
  <c r="N824" i="14"/>
  <c r="W823" i="14"/>
  <c r="Q823" i="14"/>
  <c r="N823" i="14"/>
  <c r="T823" i="14" s="1"/>
  <c r="R823" i="14" s="1"/>
  <c r="W822" i="14"/>
  <c r="N822" i="14"/>
  <c r="W821" i="14"/>
  <c r="N821" i="14"/>
  <c r="W820" i="14"/>
  <c r="N820" i="14"/>
  <c r="W819" i="14"/>
  <c r="Q819" i="14"/>
  <c r="N819" i="14"/>
  <c r="T819" i="14" s="1"/>
  <c r="R819" i="14" s="1"/>
  <c r="W818" i="14"/>
  <c r="Q818" i="14"/>
  <c r="N818" i="14"/>
  <c r="T818" i="14" s="1"/>
  <c r="R818" i="14" s="1"/>
  <c r="W817" i="14"/>
  <c r="Q817" i="14"/>
  <c r="N817" i="14"/>
  <c r="T817" i="14" s="1"/>
  <c r="R817" i="14" s="1"/>
  <c r="W816" i="14"/>
  <c r="Q816" i="14"/>
  <c r="N816" i="14"/>
  <c r="T816" i="14" s="1"/>
  <c r="R816" i="14" s="1"/>
  <c r="W815" i="14"/>
  <c r="Q815" i="14"/>
  <c r="N815" i="14"/>
  <c r="W814" i="14"/>
  <c r="N814" i="14"/>
  <c r="W813" i="14"/>
  <c r="N813" i="14"/>
  <c r="W812" i="14"/>
  <c r="N812" i="14"/>
  <c r="W811" i="14"/>
  <c r="N811" i="14"/>
  <c r="W810" i="14"/>
  <c r="N810" i="14"/>
  <c r="W809" i="14"/>
  <c r="N809" i="14"/>
  <c r="W808" i="14"/>
  <c r="N808" i="14"/>
  <c r="W807" i="14"/>
  <c r="N807" i="14"/>
  <c r="W806" i="14"/>
  <c r="N806" i="14"/>
  <c r="W805" i="14"/>
  <c r="N805" i="14"/>
  <c r="W804" i="14"/>
  <c r="N804" i="14"/>
  <c r="W803" i="14"/>
  <c r="N803" i="14"/>
  <c r="W802" i="14"/>
  <c r="N802" i="14"/>
  <c r="W801" i="14"/>
  <c r="N801" i="14"/>
  <c r="W800" i="14"/>
  <c r="N800" i="14"/>
  <c r="W799" i="14"/>
  <c r="N799" i="14"/>
  <c r="W798" i="14"/>
  <c r="N798" i="14"/>
  <c r="W797" i="14"/>
  <c r="N797" i="14"/>
  <c r="W796" i="14"/>
  <c r="N796" i="14"/>
  <c r="W795" i="14"/>
  <c r="N795" i="14"/>
  <c r="W794" i="14"/>
  <c r="N794" i="14"/>
  <c r="W793" i="14"/>
  <c r="N793" i="14"/>
  <c r="W792" i="14"/>
  <c r="N792" i="14"/>
  <c r="W791" i="14"/>
  <c r="N791" i="14"/>
  <c r="W790" i="14"/>
  <c r="N790" i="14"/>
  <c r="W789" i="14"/>
  <c r="N789" i="14"/>
  <c r="W788" i="14"/>
  <c r="N788" i="14"/>
  <c r="W787" i="14"/>
  <c r="N787" i="14"/>
  <c r="W786" i="14"/>
  <c r="N786" i="14"/>
  <c r="W785" i="14"/>
  <c r="N785" i="14"/>
  <c r="W784" i="14"/>
  <c r="N784" i="14"/>
  <c r="W783" i="14"/>
  <c r="N783" i="14"/>
  <c r="W782" i="14"/>
  <c r="N782" i="14"/>
  <c r="W781" i="14"/>
  <c r="N781" i="14"/>
  <c r="W780" i="14"/>
  <c r="N780" i="14"/>
  <c r="W779" i="14"/>
  <c r="N779" i="14"/>
  <c r="W778" i="14"/>
  <c r="N778" i="14"/>
  <c r="W777" i="14"/>
  <c r="N777" i="14"/>
  <c r="W776" i="14"/>
  <c r="N776" i="14"/>
  <c r="W775" i="14"/>
  <c r="N775" i="14"/>
  <c r="W774" i="14"/>
  <c r="N774" i="14"/>
  <c r="W773" i="14"/>
  <c r="N773" i="14"/>
  <c r="W772" i="14"/>
  <c r="N772" i="14"/>
  <c r="W771" i="14"/>
  <c r="N771" i="14"/>
  <c r="W770" i="14"/>
  <c r="N770" i="14"/>
  <c r="W769" i="14"/>
  <c r="N769" i="14"/>
  <c r="W768" i="14"/>
  <c r="N768" i="14"/>
  <c r="W767" i="14"/>
  <c r="N767" i="14"/>
  <c r="W766" i="14"/>
  <c r="N766" i="14"/>
  <c r="W765" i="14"/>
  <c r="N765" i="14"/>
  <c r="W764" i="14"/>
  <c r="N764" i="14"/>
  <c r="W763" i="14"/>
  <c r="N763" i="14"/>
  <c r="W762" i="14"/>
  <c r="N762" i="14"/>
  <c r="W761" i="14"/>
  <c r="N761" i="14"/>
  <c r="W760" i="14"/>
  <c r="N760" i="14"/>
  <c r="W759" i="14"/>
  <c r="N759" i="14"/>
  <c r="W758" i="14"/>
  <c r="N758" i="14"/>
  <c r="W757" i="14"/>
  <c r="N757" i="14"/>
  <c r="W756" i="14"/>
  <c r="N756" i="14"/>
  <c r="W755" i="14"/>
  <c r="N755" i="14"/>
  <c r="W754" i="14"/>
  <c r="N754" i="14"/>
  <c r="W753" i="14"/>
  <c r="N753" i="14"/>
  <c r="W752" i="14"/>
  <c r="N752" i="14"/>
  <c r="W751" i="14"/>
  <c r="N751" i="14"/>
  <c r="W750" i="14"/>
  <c r="N750" i="14"/>
  <c r="W749" i="14"/>
  <c r="N749" i="14"/>
  <c r="W748" i="14"/>
  <c r="N748" i="14"/>
  <c r="W747" i="14"/>
  <c r="N747" i="14"/>
  <c r="W746" i="14"/>
  <c r="N746" i="14"/>
  <c r="W745" i="14"/>
  <c r="N745" i="14"/>
  <c r="W744" i="14"/>
  <c r="N744" i="14"/>
  <c r="W743" i="14"/>
  <c r="N743" i="14"/>
  <c r="W742" i="14"/>
  <c r="N742" i="14"/>
  <c r="W741" i="14"/>
  <c r="N741" i="14"/>
  <c r="W740" i="14"/>
  <c r="N740" i="14"/>
  <c r="W739" i="14"/>
  <c r="N739" i="14"/>
  <c r="W738" i="14"/>
  <c r="N738" i="14"/>
  <c r="W737" i="14"/>
  <c r="N737" i="14"/>
  <c r="W736" i="14"/>
  <c r="N736" i="14"/>
  <c r="W735" i="14"/>
  <c r="N735" i="14"/>
  <c r="W734" i="14"/>
  <c r="N734" i="14"/>
  <c r="W733" i="14"/>
  <c r="N733" i="14"/>
  <c r="W732" i="14"/>
  <c r="N732" i="14"/>
  <c r="W731" i="14"/>
  <c r="N731" i="14"/>
  <c r="W730" i="14"/>
  <c r="N730" i="14"/>
  <c r="W729" i="14"/>
  <c r="N729" i="14"/>
  <c r="W728" i="14"/>
  <c r="N728" i="14"/>
  <c r="W727" i="14"/>
  <c r="N727" i="14"/>
  <c r="W726" i="14"/>
  <c r="N726" i="14"/>
  <c r="W725" i="14"/>
  <c r="N725" i="14"/>
  <c r="W724" i="14"/>
  <c r="N724" i="14"/>
  <c r="W723" i="14"/>
  <c r="N723" i="14"/>
  <c r="W722" i="14"/>
  <c r="N722" i="14"/>
  <c r="W721" i="14"/>
  <c r="N721" i="14"/>
  <c r="W720" i="14"/>
  <c r="N720" i="14"/>
  <c r="W719" i="14"/>
  <c r="N719" i="14"/>
  <c r="W718" i="14"/>
  <c r="N718" i="14"/>
  <c r="W717" i="14"/>
  <c r="N717" i="14"/>
  <c r="W716" i="14"/>
  <c r="N716" i="14"/>
  <c r="W715" i="14"/>
  <c r="N715" i="14"/>
  <c r="W714" i="14"/>
  <c r="N714" i="14"/>
  <c r="W713" i="14"/>
  <c r="N713" i="14"/>
  <c r="W712" i="14"/>
  <c r="N712" i="14"/>
  <c r="W711" i="14"/>
  <c r="N711" i="14"/>
  <c r="W710" i="14"/>
  <c r="N710" i="14"/>
  <c r="W709" i="14"/>
  <c r="N709" i="14"/>
  <c r="W708" i="14"/>
  <c r="N708" i="14"/>
  <c r="W707" i="14"/>
  <c r="N707" i="14"/>
  <c r="W706" i="14"/>
  <c r="N706" i="14"/>
  <c r="W705" i="14"/>
  <c r="N705" i="14"/>
  <c r="W704" i="14"/>
  <c r="N704" i="14"/>
  <c r="W703" i="14"/>
  <c r="N703" i="14"/>
  <c r="W702" i="14"/>
  <c r="N702" i="14"/>
  <c r="W701" i="14"/>
  <c r="N701" i="14"/>
  <c r="W700" i="14"/>
  <c r="N700" i="14"/>
  <c r="W699" i="14"/>
  <c r="N699" i="14"/>
  <c r="W698" i="14"/>
  <c r="N698" i="14"/>
  <c r="W697" i="14"/>
  <c r="N697" i="14"/>
  <c r="W696" i="14"/>
  <c r="N696" i="14"/>
  <c r="W695" i="14"/>
  <c r="N695" i="14"/>
  <c r="W694" i="14"/>
  <c r="N694" i="14"/>
  <c r="W693" i="14"/>
  <c r="N693" i="14"/>
  <c r="W692" i="14"/>
  <c r="N692" i="14"/>
  <c r="W691" i="14"/>
  <c r="N691" i="14"/>
  <c r="W690" i="14"/>
  <c r="N690" i="14"/>
  <c r="W689" i="14"/>
  <c r="N689" i="14"/>
  <c r="W688" i="14"/>
  <c r="N688" i="14"/>
  <c r="W687" i="14"/>
  <c r="N687" i="14"/>
  <c r="W686" i="14"/>
  <c r="N686" i="14"/>
  <c r="W685" i="14"/>
  <c r="N685" i="14"/>
  <c r="W684" i="14"/>
  <c r="N684" i="14"/>
  <c r="W683" i="14"/>
  <c r="N683" i="14"/>
  <c r="W682" i="14"/>
  <c r="N682" i="14"/>
  <c r="W681" i="14"/>
  <c r="N681" i="14"/>
  <c r="W680" i="14"/>
  <c r="N680" i="14"/>
  <c r="W679" i="14"/>
  <c r="N679" i="14"/>
  <c r="W678" i="14"/>
  <c r="N678" i="14"/>
  <c r="W677" i="14"/>
  <c r="N677" i="14"/>
  <c r="W676" i="14"/>
  <c r="N676" i="14"/>
  <c r="W675" i="14"/>
  <c r="N675" i="14"/>
  <c r="W674" i="14"/>
  <c r="N674" i="14"/>
  <c r="W673" i="14"/>
  <c r="N673" i="14"/>
  <c r="W672" i="14"/>
  <c r="N672" i="14"/>
  <c r="W671" i="14"/>
  <c r="N671" i="14"/>
  <c r="W670" i="14"/>
  <c r="N670" i="14"/>
  <c r="W669" i="14"/>
  <c r="N669" i="14"/>
  <c r="W668" i="14"/>
  <c r="N668" i="14"/>
  <c r="W667" i="14"/>
  <c r="N667" i="14"/>
  <c r="W666" i="14"/>
  <c r="N666" i="14"/>
  <c r="W665" i="14"/>
  <c r="N665" i="14"/>
  <c r="W664" i="14"/>
  <c r="N664" i="14"/>
  <c r="W663" i="14"/>
  <c r="N663" i="14"/>
  <c r="W662" i="14"/>
  <c r="N662" i="14"/>
  <c r="W661" i="14"/>
  <c r="N661" i="14"/>
  <c r="W660" i="14"/>
  <c r="N660" i="14"/>
  <c r="W659" i="14"/>
  <c r="N659" i="14"/>
  <c r="W658" i="14"/>
  <c r="N658" i="14"/>
  <c r="W657" i="14"/>
  <c r="N657" i="14"/>
  <c r="W656" i="14"/>
  <c r="N656" i="14"/>
  <c r="W655" i="14"/>
  <c r="N655" i="14"/>
  <c r="W654" i="14"/>
  <c r="N654" i="14"/>
  <c r="W653" i="14"/>
  <c r="N653" i="14"/>
  <c r="W652" i="14"/>
  <c r="N652" i="14"/>
  <c r="W651" i="14"/>
  <c r="N651" i="14"/>
  <c r="W650" i="14"/>
  <c r="N650" i="14"/>
  <c r="W649" i="14"/>
  <c r="N649" i="14"/>
  <c r="W648" i="14"/>
  <c r="N648" i="14"/>
  <c r="W647" i="14"/>
  <c r="N647" i="14"/>
  <c r="W646" i="14"/>
  <c r="N646" i="14"/>
  <c r="W645" i="14"/>
  <c r="N645" i="14"/>
  <c r="W644" i="14"/>
  <c r="N644" i="14"/>
  <c r="W643" i="14"/>
  <c r="N643" i="14"/>
  <c r="W642" i="14"/>
  <c r="N642" i="14"/>
  <c r="W641" i="14"/>
  <c r="N641" i="14"/>
  <c r="W640" i="14"/>
  <c r="N640" i="14"/>
  <c r="W639" i="14"/>
  <c r="N639" i="14"/>
  <c r="W638" i="14"/>
  <c r="N638" i="14"/>
  <c r="W637" i="14"/>
  <c r="N637" i="14"/>
  <c r="W636" i="14"/>
  <c r="N636" i="14"/>
  <c r="W635" i="14"/>
  <c r="N635" i="14"/>
  <c r="W634" i="14"/>
  <c r="N634" i="14"/>
  <c r="W633" i="14"/>
  <c r="N633" i="14"/>
  <c r="W632" i="14"/>
  <c r="N632" i="14"/>
  <c r="W631" i="14"/>
  <c r="N631" i="14"/>
  <c r="W630" i="14"/>
  <c r="N630" i="14"/>
  <c r="W629" i="14"/>
  <c r="N629" i="14"/>
  <c r="W628" i="14"/>
  <c r="N628" i="14"/>
  <c r="W627" i="14"/>
  <c r="N627" i="14"/>
  <c r="W626" i="14"/>
  <c r="N626" i="14"/>
  <c r="W625" i="14"/>
  <c r="N625" i="14"/>
  <c r="W624" i="14"/>
  <c r="N624" i="14"/>
  <c r="W623" i="14"/>
  <c r="N623" i="14"/>
  <c r="W622" i="14"/>
  <c r="N622" i="14"/>
  <c r="W621" i="14"/>
  <c r="N621" i="14"/>
  <c r="W620" i="14"/>
  <c r="N620" i="14"/>
  <c r="W619" i="14"/>
  <c r="N619" i="14"/>
  <c r="W618" i="14"/>
  <c r="N618" i="14"/>
  <c r="W617" i="14"/>
  <c r="N617" i="14"/>
  <c r="W616" i="14"/>
  <c r="N616" i="14"/>
  <c r="W615" i="14"/>
  <c r="N615" i="14"/>
  <c r="W614" i="14"/>
  <c r="N614" i="14"/>
  <c r="W613" i="14"/>
  <c r="N613" i="14"/>
  <c r="W612" i="14"/>
  <c r="N612" i="14"/>
  <c r="W611" i="14"/>
  <c r="N611" i="14"/>
  <c r="W610" i="14"/>
  <c r="N610" i="14"/>
  <c r="W609" i="14"/>
  <c r="N609" i="14"/>
  <c r="W608" i="14"/>
  <c r="N608" i="14"/>
  <c r="W607" i="14"/>
  <c r="N607" i="14"/>
  <c r="W606" i="14"/>
  <c r="N606" i="14"/>
  <c r="W605" i="14"/>
  <c r="N605" i="14"/>
  <c r="W604" i="14"/>
  <c r="N604" i="14"/>
  <c r="W603" i="14"/>
  <c r="N603" i="14"/>
  <c r="W602" i="14"/>
  <c r="N602" i="14"/>
  <c r="W601" i="14"/>
  <c r="N601" i="14"/>
  <c r="W600" i="14"/>
  <c r="N600" i="14"/>
  <c r="W599" i="14"/>
  <c r="N599" i="14"/>
  <c r="W598" i="14"/>
  <c r="N598" i="14"/>
  <c r="W597" i="14"/>
  <c r="N597" i="14"/>
  <c r="W596" i="14"/>
  <c r="N596" i="14"/>
  <c r="W595" i="14"/>
  <c r="N595" i="14"/>
  <c r="W594" i="14"/>
  <c r="N594" i="14"/>
  <c r="W593" i="14"/>
  <c r="N593" i="14"/>
  <c r="W592" i="14"/>
  <c r="N592" i="14"/>
  <c r="W591" i="14"/>
  <c r="Q591" i="14"/>
  <c r="N591" i="14"/>
  <c r="W590" i="14"/>
  <c r="Q590" i="14"/>
  <c r="N590" i="14"/>
  <c r="W589" i="14"/>
  <c r="Q589" i="14"/>
  <c r="N589" i="14"/>
  <c r="W588" i="14"/>
  <c r="Q588" i="14"/>
  <c r="N588" i="14"/>
  <c r="W587" i="14"/>
  <c r="Q587" i="14"/>
  <c r="N587" i="14"/>
  <c r="W586" i="14"/>
  <c r="Q586" i="14"/>
  <c r="N586" i="14"/>
  <c r="W585" i="14"/>
  <c r="Q585" i="14"/>
  <c r="N585" i="14"/>
  <c r="AC584" i="14"/>
  <c r="W584" i="14"/>
  <c r="N584" i="14"/>
  <c r="AC583" i="14"/>
  <c r="W583" i="14"/>
  <c r="N583" i="14"/>
  <c r="AC582" i="14"/>
  <c r="W582" i="14"/>
  <c r="N582" i="14"/>
  <c r="AC581" i="14"/>
  <c r="W581" i="14"/>
  <c r="Q581" i="14"/>
  <c r="N581" i="14"/>
  <c r="AC580" i="14"/>
  <c r="W580" i="14"/>
  <c r="N580" i="14"/>
  <c r="AC579" i="14"/>
  <c r="W579" i="14"/>
  <c r="N579" i="14"/>
  <c r="AC578" i="14"/>
  <c r="W578" i="14"/>
  <c r="N578" i="14"/>
  <c r="AC577" i="14"/>
  <c r="W577" i="14"/>
  <c r="N577" i="14"/>
  <c r="AC576" i="14"/>
  <c r="W576" i="14"/>
  <c r="N576" i="14"/>
  <c r="AC575" i="14"/>
  <c r="W575" i="14"/>
  <c r="Q575" i="14"/>
  <c r="N575" i="14"/>
  <c r="AC574" i="14"/>
  <c r="W574" i="14"/>
  <c r="Q574" i="14"/>
  <c r="N574" i="14"/>
  <c r="AC573" i="14"/>
  <c r="W573" i="14"/>
  <c r="Q573" i="14"/>
  <c r="N573" i="14"/>
  <c r="AC572" i="14"/>
  <c r="W572" i="14"/>
  <c r="N572" i="14"/>
  <c r="AC571" i="14"/>
  <c r="W571" i="14"/>
  <c r="Q571" i="14"/>
  <c r="N571" i="14"/>
  <c r="AC570" i="14"/>
  <c r="W570" i="14"/>
  <c r="N570" i="14"/>
  <c r="AC569" i="14"/>
  <c r="W569" i="14"/>
  <c r="N569" i="14"/>
  <c r="AC568" i="14"/>
  <c r="W568" i="14"/>
  <c r="N568" i="14"/>
  <c r="AC567" i="14"/>
  <c r="W567" i="14"/>
  <c r="Q567" i="14"/>
  <c r="N567" i="14"/>
  <c r="AC566" i="14"/>
  <c r="W566" i="14"/>
  <c r="N566" i="14"/>
  <c r="AC565" i="14"/>
  <c r="W565" i="14"/>
  <c r="Q565" i="14"/>
  <c r="N565" i="14"/>
  <c r="AC564" i="14"/>
  <c r="W564" i="14"/>
  <c r="N564" i="14"/>
  <c r="AC563" i="14"/>
  <c r="W563" i="14"/>
  <c r="Q563" i="14"/>
  <c r="N563" i="14"/>
  <c r="AC562" i="14"/>
  <c r="W562" i="14"/>
  <c r="N562" i="14"/>
  <c r="AC561" i="14"/>
  <c r="W561" i="14"/>
  <c r="N561" i="14"/>
  <c r="AC560" i="14"/>
  <c r="W560" i="14"/>
  <c r="N560" i="14"/>
  <c r="AC559" i="14"/>
  <c r="W559" i="14"/>
  <c r="Q559" i="14"/>
  <c r="N559" i="14"/>
  <c r="AC558" i="14"/>
  <c r="W558" i="14"/>
  <c r="Q558" i="14"/>
  <c r="N558" i="14"/>
  <c r="AC557" i="14"/>
  <c r="W557" i="14"/>
  <c r="Q557" i="14"/>
  <c r="N557" i="14"/>
  <c r="AC556" i="14"/>
  <c r="W556" i="14"/>
  <c r="N556" i="14"/>
  <c r="AC555" i="14"/>
  <c r="W555" i="14"/>
  <c r="Q555" i="14"/>
  <c r="N555" i="14"/>
  <c r="AC554" i="14"/>
  <c r="W554" i="14"/>
  <c r="N554" i="14"/>
  <c r="AC553" i="14"/>
  <c r="W553" i="14"/>
  <c r="N553" i="14"/>
  <c r="AC552" i="14"/>
  <c r="W552" i="14"/>
  <c r="N552" i="14"/>
  <c r="AC551" i="14"/>
  <c r="W551" i="14"/>
  <c r="Q551" i="14"/>
  <c r="N551" i="14"/>
  <c r="AC550" i="14"/>
  <c r="W550" i="14"/>
  <c r="N550" i="14"/>
  <c r="AC549" i="14"/>
  <c r="W549" i="14"/>
  <c r="Q549" i="14"/>
  <c r="N549" i="14"/>
  <c r="AC548" i="14"/>
  <c r="W548" i="14"/>
  <c r="N548" i="14"/>
  <c r="AC547" i="14"/>
  <c r="W547" i="14"/>
  <c r="Q547" i="14"/>
  <c r="N547" i="14"/>
  <c r="AC546" i="14"/>
  <c r="W546" i="14"/>
  <c r="N546" i="14"/>
  <c r="W545" i="14"/>
  <c r="N545" i="14"/>
  <c r="W544" i="14"/>
  <c r="N544" i="14"/>
  <c r="W543" i="14"/>
  <c r="N543" i="14"/>
  <c r="W542" i="14"/>
  <c r="N542" i="14"/>
  <c r="W541" i="14"/>
  <c r="N541" i="14"/>
  <c r="W540" i="14"/>
  <c r="N540" i="14"/>
  <c r="W539" i="14"/>
  <c r="N539" i="14"/>
  <c r="W538" i="14"/>
  <c r="N538" i="14"/>
  <c r="W537" i="14"/>
  <c r="N537" i="14"/>
  <c r="W536" i="14"/>
  <c r="N536" i="14"/>
  <c r="W535" i="14"/>
  <c r="N535" i="14"/>
  <c r="W534" i="14"/>
  <c r="N534" i="14"/>
  <c r="W533" i="14"/>
  <c r="N533" i="14"/>
  <c r="W532" i="14"/>
  <c r="N532" i="14"/>
  <c r="W531" i="14"/>
  <c r="N531" i="14"/>
  <c r="W530" i="14"/>
  <c r="N530" i="14"/>
  <c r="W529" i="14"/>
  <c r="N529" i="14"/>
  <c r="W528" i="14"/>
  <c r="N528" i="14"/>
  <c r="W527" i="14"/>
  <c r="N527" i="14"/>
  <c r="W526" i="14"/>
  <c r="N526" i="14"/>
  <c r="W525" i="14"/>
  <c r="N525" i="14"/>
  <c r="W524" i="14"/>
  <c r="N524" i="14"/>
  <c r="W523" i="14"/>
  <c r="N523" i="14"/>
  <c r="W522" i="14"/>
  <c r="N522" i="14"/>
  <c r="W521" i="14"/>
  <c r="N521" i="14"/>
  <c r="W520" i="14"/>
  <c r="N520" i="14"/>
  <c r="W519" i="14"/>
  <c r="N519" i="14"/>
  <c r="W518" i="14"/>
  <c r="N518" i="14"/>
  <c r="W517" i="14"/>
  <c r="N517" i="14"/>
  <c r="W516" i="14"/>
  <c r="N516" i="14"/>
  <c r="W515" i="14"/>
  <c r="N515" i="14"/>
  <c r="W514" i="14"/>
  <c r="N514" i="14"/>
  <c r="W513" i="14"/>
  <c r="N513" i="14"/>
  <c r="W512" i="14"/>
  <c r="N512" i="14"/>
  <c r="W511" i="14"/>
  <c r="N511" i="14"/>
  <c r="W510" i="14"/>
  <c r="N510" i="14"/>
  <c r="W509" i="14"/>
  <c r="N509" i="14"/>
  <c r="W508" i="14"/>
  <c r="N508" i="14"/>
  <c r="W507" i="14"/>
  <c r="N507" i="14"/>
  <c r="W506" i="14"/>
  <c r="N506" i="14"/>
  <c r="W505" i="14"/>
  <c r="N505" i="14"/>
  <c r="W504" i="14"/>
  <c r="N504" i="14"/>
  <c r="W503" i="14"/>
  <c r="N503" i="14"/>
  <c r="W502" i="14"/>
  <c r="N502" i="14"/>
  <c r="W501" i="14"/>
  <c r="N501" i="14"/>
  <c r="W500" i="14"/>
  <c r="N500" i="14"/>
  <c r="W499" i="14"/>
  <c r="N499" i="14"/>
  <c r="W498" i="14"/>
  <c r="N498" i="14"/>
  <c r="W497" i="14"/>
  <c r="N497" i="14"/>
  <c r="W496" i="14"/>
  <c r="N496" i="14"/>
  <c r="W495" i="14"/>
  <c r="N495" i="14"/>
  <c r="W494" i="14"/>
  <c r="N494" i="14"/>
  <c r="W493" i="14"/>
  <c r="N493" i="14"/>
  <c r="W492" i="14"/>
  <c r="N492" i="14"/>
  <c r="W491" i="14"/>
  <c r="N491" i="14"/>
  <c r="W490" i="14"/>
  <c r="N490" i="14"/>
  <c r="W489" i="14"/>
  <c r="N489" i="14"/>
  <c r="W488" i="14"/>
  <c r="N488" i="14"/>
  <c r="W487" i="14"/>
  <c r="N487" i="14"/>
  <c r="W486" i="14"/>
  <c r="N486" i="14"/>
  <c r="W485" i="14"/>
  <c r="N485" i="14"/>
  <c r="W484" i="14"/>
  <c r="N484" i="14"/>
  <c r="W483" i="14"/>
  <c r="N483" i="14"/>
  <c r="W482" i="14"/>
  <c r="N482" i="14"/>
  <c r="W481" i="14"/>
  <c r="N481" i="14"/>
  <c r="W480" i="14"/>
  <c r="N480" i="14"/>
  <c r="W479" i="14"/>
  <c r="N479" i="14"/>
  <c r="W478" i="14"/>
  <c r="N478" i="14"/>
  <c r="W477" i="14"/>
  <c r="N477" i="14"/>
  <c r="W476" i="14"/>
  <c r="N476" i="14"/>
  <c r="W475" i="14"/>
  <c r="Q475" i="14"/>
  <c r="N475" i="14"/>
  <c r="W474" i="14"/>
  <c r="Q474" i="14"/>
  <c r="N474" i="14"/>
  <c r="W473" i="14"/>
  <c r="N473" i="14"/>
  <c r="W472" i="14"/>
  <c r="Q472" i="14"/>
  <c r="N472" i="14"/>
  <c r="W471" i="14"/>
  <c r="Q471" i="14"/>
  <c r="N471" i="14"/>
  <c r="W470" i="14"/>
  <c r="Q470" i="14"/>
  <c r="N470" i="14"/>
  <c r="W469" i="14"/>
  <c r="Q469" i="14"/>
  <c r="N469" i="14"/>
  <c r="W468" i="14"/>
  <c r="Q468" i="14"/>
  <c r="N468" i="14"/>
  <c r="W467" i="14"/>
  <c r="Q467" i="14"/>
  <c r="N467" i="14"/>
  <c r="W466" i="14"/>
  <c r="Q466" i="14"/>
  <c r="N466" i="14"/>
  <c r="W465" i="14"/>
  <c r="N465" i="14"/>
  <c r="W464" i="14"/>
  <c r="Q464" i="14"/>
  <c r="N464" i="14"/>
  <c r="W463" i="14"/>
  <c r="Q463" i="14"/>
  <c r="N463" i="14"/>
  <c r="W462" i="14"/>
  <c r="Q462" i="14"/>
  <c r="N462" i="14"/>
  <c r="W461" i="14"/>
  <c r="Q461" i="14"/>
  <c r="N461" i="14"/>
  <c r="W460" i="14"/>
  <c r="Q460" i="14"/>
  <c r="N460" i="14"/>
  <c r="W459" i="14"/>
  <c r="Q459" i="14"/>
  <c r="N459" i="14"/>
  <c r="W458" i="14"/>
  <c r="Q458" i="14"/>
  <c r="N458" i="14"/>
  <c r="W457" i="14"/>
  <c r="Q457" i="14"/>
  <c r="N457" i="14"/>
  <c r="W456" i="14"/>
  <c r="Q456" i="14"/>
  <c r="N456" i="14"/>
  <c r="W455" i="14"/>
  <c r="Q455" i="14"/>
  <c r="N455" i="14"/>
  <c r="W454" i="14"/>
  <c r="Q454" i="14"/>
  <c r="N454" i="14"/>
  <c r="W453" i="14"/>
  <c r="Q453" i="14"/>
  <c r="N453" i="14"/>
  <c r="W452" i="14"/>
  <c r="Q452" i="14"/>
  <c r="N452" i="14"/>
  <c r="W451" i="14"/>
  <c r="Q451" i="14"/>
  <c r="N451" i="14"/>
  <c r="W450" i="14"/>
  <c r="Q450" i="14"/>
  <c r="N450" i="14"/>
  <c r="W449" i="14"/>
  <c r="Q449" i="14"/>
  <c r="N449" i="14"/>
  <c r="W448" i="14"/>
  <c r="Q448" i="14"/>
  <c r="N448" i="14"/>
  <c r="W447" i="14"/>
  <c r="Q447" i="14"/>
  <c r="N447" i="14"/>
  <c r="W446" i="14"/>
  <c r="Q446" i="14"/>
  <c r="N446" i="14"/>
  <c r="W445" i="14"/>
  <c r="Q445" i="14"/>
  <c r="N445" i="14"/>
  <c r="W444" i="14"/>
  <c r="Q444" i="14"/>
  <c r="N444" i="14"/>
  <c r="T444" i="14" s="1"/>
  <c r="R444" i="14" s="1"/>
  <c r="W443" i="14"/>
  <c r="Q443" i="14"/>
  <c r="N443" i="14"/>
  <c r="W442" i="14"/>
  <c r="Q442" i="14"/>
  <c r="N442" i="14"/>
  <c r="W441" i="14"/>
  <c r="Q441" i="14"/>
  <c r="N441" i="14"/>
  <c r="W440" i="14"/>
  <c r="Q440" i="14"/>
  <c r="N440" i="14"/>
  <c r="T440" i="14" s="1"/>
  <c r="R440" i="14" s="1"/>
  <c r="W439" i="14"/>
  <c r="Q439" i="14"/>
  <c r="N439" i="14"/>
  <c r="W438" i="14"/>
  <c r="Q438" i="14"/>
  <c r="N438" i="14"/>
  <c r="T438" i="14" s="1"/>
  <c r="R438" i="14" s="1"/>
  <c r="W437" i="14"/>
  <c r="Q437" i="14"/>
  <c r="N437" i="14"/>
  <c r="W436" i="14"/>
  <c r="Q436" i="14"/>
  <c r="N436" i="14"/>
  <c r="T436" i="14" s="1"/>
  <c r="R436" i="14" s="1"/>
  <c r="W435" i="14"/>
  <c r="Q435" i="14"/>
  <c r="N435" i="14"/>
  <c r="W434" i="14"/>
  <c r="Q434" i="14"/>
  <c r="N434" i="14"/>
  <c r="T434" i="14" s="1"/>
  <c r="R434" i="14" s="1"/>
  <c r="W433" i="14"/>
  <c r="N433" i="14"/>
  <c r="W432" i="14"/>
  <c r="Q432" i="14"/>
  <c r="N432" i="14"/>
  <c r="W431" i="14"/>
  <c r="Q431" i="14"/>
  <c r="N431" i="14"/>
  <c r="W430" i="14"/>
  <c r="Q430" i="14"/>
  <c r="N430" i="14"/>
  <c r="W429" i="14"/>
  <c r="Q429" i="14"/>
  <c r="N429" i="14"/>
  <c r="W428" i="14"/>
  <c r="Q428" i="14"/>
  <c r="N428" i="14"/>
  <c r="W427" i="14"/>
  <c r="Q427" i="14"/>
  <c r="N427" i="14"/>
  <c r="W426" i="14"/>
  <c r="Q426" i="14"/>
  <c r="N426" i="14"/>
  <c r="W425" i="14"/>
  <c r="N425" i="14"/>
  <c r="W424" i="14"/>
  <c r="Q424" i="14"/>
  <c r="N424" i="14"/>
  <c r="W423" i="14"/>
  <c r="Q423" i="14"/>
  <c r="N423" i="14"/>
  <c r="W422" i="14"/>
  <c r="Q422" i="14"/>
  <c r="N422" i="14"/>
  <c r="W421" i="14"/>
  <c r="Q421" i="14"/>
  <c r="N421" i="14"/>
  <c r="W420" i="14"/>
  <c r="Q420" i="14"/>
  <c r="N420" i="14"/>
  <c r="W419" i="14"/>
  <c r="Q419" i="14"/>
  <c r="N419" i="14"/>
  <c r="W418" i="14"/>
  <c r="Q418" i="14"/>
  <c r="N418" i="14"/>
  <c r="W417" i="14"/>
  <c r="N417" i="14"/>
  <c r="W416" i="14"/>
  <c r="Q416" i="14"/>
  <c r="N416" i="14"/>
  <c r="W415" i="14"/>
  <c r="Q415" i="14"/>
  <c r="N415" i="14"/>
  <c r="W414" i="14"/>
  <c r="Q414" i="14"/>
  <c r="N414" i="14"/>
  <c r="W413" i="14"/>
  <c r="Q413" i="14"/>
  <c r="N413" i="14"/>
  <c r="W412" i="14"/>
  <c r="Q412" i="14"/>
  <c r="N412" i="14"/>
  <c r="W411" i="14"/>
  <c r="Q411" i="14"/>
  <c r="N411" i="14"/>
  <c r="W410" i="14"/>
  <c r="Q410" i="14"/>
  <c r="N410" i="14"/>
  <c r="W409" i="14"/>
  <c r="N409" i="14"/>
  <c r="W408" i="14"/>
  <c r="Q408" i="14"/>
  <c r="N408" i="14"/>
  <c r="W407" i="14"/>
  <c r="Q407" i="14"/>
  <c r="N407" i="14"/>
  <c r="W406" i="14"/>
  <c r="Q406" i="14"/>
  <c r="N406" i="14"/>
  <c r="W405" i="14"/>
  <c r="Q405" i="14"/>
  <c r="N405" i="14"/>
  <c r="W404" i="14"/>
  <c r="Q404" i="14"/>
  <c r="N404" i="14"/>
  <c r="W403" i="14"/>
  <c r="Q403" i="14"/>
  <c r="N403" i="14"/>
  <c r="W402" i="14"/>
  <c r="Q402" i="14"/>
  <c r="N402" i="14"/>
  <c r="W401" i="14"/>
  <c r="Q401" i="14"/>
  <c r="N401" i="14"/>
  <c r="W400" i="14"/>
  <c r="Q400" i="14"/>
  <c r="N400" i="14"/>
  <c r="W399" i="14"/>
  <c r="Q399" i="14"/>
  <c r="N399" i="14"/>
  <c r="W398" i="14"/>
  <c r="Q398" i="14"/>
  <c r="N398" i="14"/>
  <c r="W397" i="14"/>
  <c r="Q397" i="14"/>
  <c r="N397" i="14"/>
  <c r="W396" i="14"/>
  <c r="Q396" i="14"/>
  <c r="N396" i="14"/>
  <c r="W395" i="14"/>
  <c r="Q395" i="14"/>
  <c r="N395" i="14"/>
  <c r="W394" i="14"/>
  <c r="Q394" i="14"/>
  <c r="N394" i="14"/>
  <c r="W393" i="14"/>
  <c r="Q393" i="14"/>
  <c r="N393" i="14"/>
  <c r="W392" i="14"/>
  <c r="Q392" i="14"/>
  <c r="N392" i="14"/>
  <c r="W391" i="14"/>
  <c r="Q391" i="14"/>
  <c r="N391" i="14"/>
  <c r="W390" i="14"/>
  <c r="Q390" i="14"/>
  <c r="N390" i="14"/>
  <c r="W389" i="14"/>
  <c r="Q389" i="14"/>
  <c r="N389" i="14"/>
  <c r="W388" i="14"/>
  <c r="N388" i="14"/>
  <c r="W387" i="14"/>
  <c r="N387" i="14"/>
  <c r="W386" i="14"/>
  <c r="N386" i="14"/>
  <c r="W385" i="14"/>
  <c r="N385" i="14"/>
  <c r="W384" i="14"/>
  <c r="N384" i="14"/>
  <c r="W383" i="14"/>
  <c r="N383" i="14"/>
  <c r="W382" i="14"/>
  <c r="N382" i="14"/>
  <c r="W381" i="14"/>
  <c r="N381" i="14"/>
  <c r="W380" i="14"/>
  <c r="N380" i="14"/>
  <c r="W379" i="14"/>
  <c r="N379" i="14"/>
  <c r="W378" i="14"/>
  <c r="N378" i="14"/>
  <c r="W377" i="14"/>
  <c r="N377" i="14"/>
  <c r="W376" i="14"/>
  <c r="N376" i="14"/>
  <c r="W375" i="14"/>
  <c r="N375" i="14"/>
  <c r="W374" i="14"/>
  <c r="N374" i="14"/>
  <c r="W373" i="14"/>
  <c r="N373" i="14"/>
  <c r="W372" i="14"/>
  <c r="N372" i="14"/>
  <c r="W371" i="14"/>
  <c r="N371" i="14"/>
  <c r="W370" i="14"/>
  <c r="N370" i="14"/>
  <c r="W369" i="14"/>
  <c r="N369" i="14"/>
  <c r="W368" i="14"/>
  <c r="N368" i="14"/>
  <c r="W367" i="14"/>
  <c r="N367" i="14"/>
  <c r="W366" i="14"/>
  <c r="N366" i="14"/>
  <c r="W365" i="14"/>
  <c r="N365" i="14"/>
  <c r="W364" i="14"/>
  <c r="N364" i="14"/>
  <c r="W363" i="14"/>
  <c r="N363" i="14"/>
  <c r="W362" i="14"/>
  <c r="N362" i="14"/>
  <c r="W361" i="14"/>
  <c r="N361" i="14"/>
  <c r="W360" i="14"/>
  <c r="N360" i="14"/>
  <c r="W359" i="14"/>
  <c r="N359" i="14"/>
  <c r="W358" i="14"/>
  <c r="N358" i="14"/>
  <c r="W357" i="14"/>
  <c r="N357" i="14"/>
  <c r="W356" i="14"/>
  <c r="N356" i="14"/>
  <c r="W355" i="14"/>
  <c r="N355" i="14"/>
  <c r="W354" i="14"/>
  <c r="N354" i="14"/>
  <c r="W353" i="14"/>
  <c r="N353" i="14"/>
  <c r="W352" i="14"/>
  <c r="N352" i="14"/>
  <c r="W351" i="14"/>
  <c r="N351" i="14"/>
  <c r="W350" i="14"/>
  <c r="N350" i="14"/>
  <c r="W349" i="14"/>
  <c r="N349" i="14"/>
  <c r="W348" i="14"/>
  <c r="N348" i="14"/>
  <c r="W347" i="14"/>
  <c r="N347" i="14"/>
  <c r="W346" i="14"/>
  <c r="N346" i="14"/>
  <c r="W345" i="14"/>
  <c r="N345" i="14"/>
  <c r="W344" i="14"/>
  <c r="N344" i="14"/>
  <c r="W343" i="14"/>
  <c r="N343" i="14"/>
  <c r="W342" i="14"/>
  <c r="N342" i="14"/>
  <c r="W341" i="14"/>
  <c r="N341" i="14"/>
  <c r="W340" i="14"/>
  <c r="N340" i="14"/>
  <c r="W339" i="14"/>
  <c r="N339" i="14"/>
  <c r="W338" i="14"/>
  <c r="N338" i="14"/>
  <c r="W337" i="14"/>
  <c r="N337" i="14"/>
  <c r="W336" i="14"/>
  <c r="N336" i="14"/>
  <c r="W335" i="14"/>
  <c r="N335" i="14"/>
  <c r="W334" i="14"/>
  <c r="N334" i="14"/>
  <c r="W333" i="14"/>
  <c r="N333" i="14"/>
  <c r="W332" i="14"/>
  <c r="N332" i="14"/>
  <c r="W331" i="14"/>
  <c r="N331" i="14"/>
  <c r="W330" i="14"/>
  <c r="N330" i="14"/>
  <c r="W329" i="14"/>
  <c r="N329" i="14"/>
  <c r="W328" i="14"/>
  <c r="N328" i="14"/>
  <c r="W327" i="14"/>
  <c r="N327" i="14"/>
  <c r="W326" i="14"/>
  <c r="N326" i="14"/>
  <c r="W325" i="14"/>
  <c r="N325" i="14"/>
  <c r="W324" i="14"/>
  <c r="N324" i="14"/>
  <c r="W323" i="14"/>
  <c r="N323" i="14"/>
  <c r="W322" i="14"/>
  <c r="N322" i="14"/>
  <c r="W321" i="14"/>
  <c r="N321" i="14"/>
  <c r="W320" i="14"/>
  <c r="N320" i="14"/>
  <c r="W319" i="14"/>
  <c r="N319" i="14"/>
  <c r="W318" i="14"/>
  <c r="N318" i="14"/>
  <c r="W317" i="14"/>
  <c r="N317" i="14"/>
  <c r="W316" i="14"/>
  <c r="N316" i="14"/>
  <c r="W315" i="14"/>
  <c r="N315" i="14"/>
  <c r="W314" i="14"/>
  <c r="N314" i="14"/>
  <c r="W313" i="14"/>
  <c r="N313" i="14"/>
  <c r="W312" i="14"/>
  <c r="N312" i="14"/>
  <c r="W311" i="14"/>
  <c r="N311" i="14"/>
  <c r="W310" i="14"/>
  <c r="N310" i="14"/>
  <c r="W309" i="14"/>
  <c r="N309" i="14"/>
  <c r="W308" i="14"/>
  <c r="N308" i="14"/>
  <c r="W307" i="14"/>
  <c r="N307" i="14"/>
  <c r="W306" i="14"/>
  <c r="N306" i="14"/>
  <c r="W305" i="14"/>
  <c r="Q305" i="14"/>
  <c r="N305" i="14"/>
  <c r="W304" i="14"/>
  <c r="N304" i="14"/>
  <c r="W303" i="14"/>
  <c r="N303" i="14"/>
  <c r="W302" i="14"/>
  <c r="N302" i="14"/>
  <c r="W301" i="14"/>
  <c r="N301" i="14"/>
  <c r="W300" i="14"/>
  <c r="N300" i="14"/>
  <c r="W299" i="14"/>
  <c r="Q299" i="14"/>
  <c r="N299" i="14"/>
  <c r="T299" i="14" s="1"/>
  <c r="R299" i="14" s="1"/>
  <c r="W298" i="14"/>
  <c r="Q298" i="14"/>
  <c r="N298" i="14"/>
  <c r="T298" i="14" s="1"/>
  <c r="R298" i="14" s="1"/>
  <c r="W297" i="14"/>
  <c r="N297" i="14"/>
  <c r="W296" i="14"/>
  <c r="N296" i="14"/>
  <c r="W295" i="14"/>
  <c r="N295" i="14"/>
  <c r="W294" i="14"/>
  <c r="N294" i="14"/>
  <c r="W293" i="14"/>
  <c r="N293" i="14"/>
  <c r="W292" i="14"/>
  <c r="N292" i="14"/>
  <c r="W291" i="14"/>
  <c r="N291" i="14"/>
  <c r="W290" i="14"/>
  <c r="N290" i="14"/>
  <c r="W289" i="14"/>
  <c r="N289" i="14"/>
  <c r="W288" i="14"/>
  <c r="N288" i="14"/>
  <c r="W287" i="14"/>
  <c r="N287" i="14"/>
  <c r="W286" i="14"/>
  <c r="N286" i="14"/>
  <c r="W285" i="14"/>
  <c r="Q285" i="14"/>
  <c r="N285" i="14"/>
  <c r="W284" i="14"/>
  <c r="N284" i="14"/>
  <c r="W283" i="14"/>
  <c r="N283" i="14"/>
  <c r="W282" i="14"/>
  <c r="N282" i="14"/>
  <c r="W281" i="14"/>
  <c r="N281" i="14"/>
  <c r="W280" i="14"/>
  <c r="N280" i="14"/>
  <c r="W279" i="14"/>
  <c r="N279" i="14"/>
  <c r="W278" i="14"/>
  <c r="N278" i="14"/>
  <c r="W277" i="14"/>
  <c r="N277" i="14"/>
  <c r="W276" i="14"/>
  <c r="N276" i="14"/>
  <c r="W275" i="14"/>
  <c r="N275" i="14"/>
  <c r="W274" i="14"/>
  <c r="N274" i="14"/>
  <c r="W273" i="14"/>
  <c r="N273" i="14"/>
  <c r="W272" i="14"/>
  <c r="Q272" i="14"/>
  <c r="N272" i="14"/>
  <c r="W271" i="14"/>
  <c r="Q271" i="14"/>
  <c r="N271" i="14"/>
  <c r="W270" i="14"/>
  <c r="N270" i="14"/>
  <c r="W269" i="14"/>
  <c r="N269" i="14"/>
  <c r="W268" i="14"/>
  <c r="Q268" i="14"/>
  <c r="N268" i="14"/>
  <c r="W267" i="14"/>
  <c r="N267" i="14"/>
  <c r="W266" i="14"/>
  <c r="N266" i="14"/>
  <c r="W265" i="14"/>
  <c r="N265" i="14"/>
  <c r="W264" i="14"/>
  <c r="N264" i="14"/>
  <c r="W263" i="14"/>
  <c r="N263" i="14"/>
  <c r="W262" i="14"/>
  <c r="N262" i="14"/>
  <c r="W261" i="14"/>
  <c r="N261" i="14"/>
  <c r="W260" i="14"/>
  <c r="N260" i="14"/>
  <c r="W259" i="14"/>
  <c r="N259" i="14"/>
  <c r="W258" i="14"/>
  <c r="N258" i="14"/>
  <c r="W257" i="14"/>
  <c r="N257" i="14"/>
  <c r="W256" i="14"/>
  <c r="N256" i="14"/>
  <c r="W255" i="14"/>
  <c r="N255" i="14"/>
  <c r="W254" i="14"/>
  <c r="N254" i="14"/>
  <c r="W253" i="14"/>
  <c r="N253" i="14"/>
  <c r="W252" i="14"/>
  <c r="Q252" i="14"/>
  <c r="N252" i="14"/>
  <c r="W251" i="14"/>
  <c r="Q251" i="14"/>
  <c r="N251" i="14"/>
  <c r="W250" i="14"/>
  <c r="N250" i="14"/>
  <c r="W249" i="14"/>
  <c r="N249" i="14"/>
  <c r="W248" i="14"/>
  <c r="Q248" i="14"/>
  <c r="N248" i="14"/>
  <c r="T248" i="14" s="1"/>
  <c r="R248" i="14" s="1"/>
  <c r="W247" i="14"/>
  <c r="N247" i="14"/>
  <c r="W246" i="14"/>
  <c r="Q246" i="14"/>
  <c r="N246" i="14"/>
  <c r="T246" i="14" s="1"/>
  <c r="R246" i="14" s="1"/>
  <c r="W245" i="14"/>
  <c r="Q245" i="14"/>
  <c r="N245" i="14"/>
  <c r="T245" i="14" s="1"/>
  <c r="R245" i="14" s="1"/>
  <c r="W244" i="14"/>
  <c r="Q244" i="14"/>
  <c r="N244" i="14"/>
  <c r="T244" i="14" s="1"/>
  <c r="R244" i="14" s="1"/>
  <c r="W243" i="14"/>
  <c r="N243" i="14"/>
  <c r="W242" i="14"/>
  <c r="N242" i="14"/>
  <c r="W241" i="14"/>
  <c r="Q241" i="14"/>
  <c r="N241" i="14"/>
  <c r="W240" i="14"/>
  <c r="Q240" i="14"/>
  <c r="N240" i="14"/>
  <c r="W239" i="14"/>
  <c r="Q239" i="14"/>
  <c r="N239" i="14"/>
  <c r="W238" i="14"/>
  <c r="Q238" i="14"/>
  <c r="N238" i="14"/>
  <c r="W237" i="14"/>
  <c r="N237" i="14"/>
  <c r="W236" i="14"/>
  <c r="Q236" i="14"/>
  <c r="N236" i="14"/>
  <c r="W235" i="14"/>
  <c r="N235" i="14"/>
  <c r="W234" i="14"/>
  <c r="N234" i="14"/>
  <c r="W233" i="14"/>
  <c r="N233" i="14"/>
  <c r="W232" i="14"/>
  <c r="N232" i="14"/>
  <c r="W231" i="14"/>
  <c r="N231" i="14"/>
  <c r="W230" i="14"/>
  <c r="N230" i="14"/>
  <c r="W229" i="14"/>
  <c r="Q229" i="14"/>
  <c r="N229" i="14"/>
  <c r="W228" i="14"/>
  <c r="N228" i="14"/>
  <c r="W227" i="14"/>
  <c r="Q227" i="14"/>
  <c r="N227" i="14"/>
  <c r="W226" i="14"/>
  <c r="Q226" i="14"/>
  <c r="N226" i="14"/>
  <c r="W225" i="14"/>
  <c r="Q225" i="14"/>
  <c r="N225" i="14"/>
  <c r="W224" i="14"/>
  <c r="N224" i="14"/>
  <c r="W223" i="14"/>
  <c r="N223" i="14"/>
  <c r="W222" i="14"/>
  <c r="Q222" i="14"/>
  <c r="N222" i="14"/>
  <c r="W221" i="14"/>
  <c r="N221" i="14"/>
  <c r="W220" i="14"/>
  <c r="Q220" i="14"/>
  <c r="N220" i="14"/>
  <c r="T220" i="14" s="1"/>
  <c r="R220" i="14" s="1"/>
  <c r="W219" i="14"/>
  <c r="Q219" i="14"/>
  <c r="N219" i="14"/>
  <c r="T219" i="14" s="1"/>
  <c r="R219" i="14" s="1"/>
  <c r="W218" i="14"/>
  <c r="Q218" i="14"/>
  <c r="N218" i="14"/>
  <c r="T218" i="14" s="1"/>
  <c r="R218" i="14" s="1"/>
  <c r="W217" i="14"/>
  <c r="Q217" i="14"/>
  <c r="N217" i="14"/>
  <c r="T217" i="14" s="1"/>
  <c r="R217" i="14" s="1"/>
  <c r="W216" i="14"/>
  <c r="Q216" i="14"/>
  <c r="N216" i="14"/>
  <c r="T216" i="14" s="1"/>
  <c r="R216" i="14" s="1"/>
  <c r="W215" i="14"/>
  <c r="Q215" i="14"/>
  <c r="N215" i="14"/>
  <c r="T215" i="14" s="1"/>
  <c r="R215" i="14" s="1"/>
  <c r="W214" i="14"/>
  <c r="N214" i="14"/>
  <c r="W213" i="14"/>
  <c r="N213" i="14"/>
  <c r="W212" i="14"/>
  <c r="N212" i="14"/>
  <c r="W211" i="14"/>
  <c r="N211" i="14"/>
  <c r="W210" i="14"/>
  <c r="N210" i="14"/>
  <c r="W209" i="14"/>
  <c r="N209" i="14"/>
  <c r="W208" i="14"/>
  <c r="N208" i="14"/>
  <c r="T208" i="14" s="1"/>
  <c r="R208" i="14" s="1"/>
  <c r="W207" i="14"/>
  <c r="N207" i="14"/>
  <c r="W206" i="14"/>
  <c r="N206" i="14"/>
  <c r="W205" i="14"/>
  <c r="Q205" i="14"/>
  <c r="N205" i="14"/>
  <c r="W204" i="14"/>
  <c r="N204" i="14"/>
  <c r="W203" i="14"/>
  <c r="Q203" i="14"/>
  <c r="N203" i="14"/>
  <c r="W202" i="14"/>
  <c r="N202" i="14"/>
  <c r="W201" i="14"/>
  <c r="N201" i="14"/>
  <c r="W200" i="14"/>
  <c r="N200" i="14"/>
  <c r="W199" i="14"/>
  <c r="Q199" i="14"/>
  <c r="N199" i="14"/>
  <c r="W198" i="14"/>
  <c r="N198" i="14"/>
  <c r="W197" i="14"/>
  <c r="Q197" i="14"/>
  <c r="N197" i="14"/>
  <c r="W196" i="14"/>
  <c r="N196" i="14"/>
  <c r="W195" i="14"/>
  <c r="N195" i="14"/>
  <c r="W194" i="14"/>
  <c r="N194" i="14"/>
  <c r="W193" i="14"/>
  <c r="N193" i="14"/>
  <c r="Q192" i="14"/>
  <c r="N192" i="14"/>
  <c r="T192" i="14" s="1"/>
  <c r="R192" i="14" s="1"/>
  <c r="W192" i="14"/>
  <c r="Q191" i="14"/>
  <c r="N191" i="14"/>
  <c r="T191" i="14" s="1"/>
  <c r="R191" i="14" s="1"/>
  <c r="W191" i="14"/>
  <c r="W190" i="14"/>
  <c r="N190" i="14"/>
  <c r="W189" i="14"/>
  <c r="N189" i="14"/>
  <c r="W188" i="14"/>
  <c r="N188" i="14"/>
  <c r="W187" i="14"/>
  <c r="N187" i="14"/>
  <c r="W186" i="14"/>
  <c r="N186" i="14"/>
  <c r="W185" i="14"/>
  <c r="N185" i="14"/>
  <c r="W184" i="14"/>
  <c r="N184" i="14"/>
  <c r="W183" i="14"/>
  <c r="N183" i="14"/>
  <c r="W182" i="14"/>
  <c r="N182" i="14"/>
  <c r="W181" i="14"/>
  <c r="N181" i="14"/>
  <c r="W180" i="14"/>
  <c r="N180" i="14"/>
  <c r="W179" i="14"/>
  <c r="N179" i="14"/>
  <c r="W178" i="14"/>
  <c r="N178" i="14"/>
  <c r="W177" i="14"/>
  <c r="N177" i="14"/>
  <c r="W176" i="14"/>
  <c r="N176" i="14"/>
  <c r="W175" i="14"/>
  <c r="N175" i="14"/>
  <c r="W174" i="14"/>
  <c r="N174" i="14"/>
  <c r="W173" i="14"/>
  <c r="N173" i="14"/>
  <c r="W172" i="14"/>
  <c r="N172" i="14"/>
  <c r="W171" i="14"/>
  <c r="N171" i="14"/>
  <c r="W170" i="14"/>
  <c r="N170" i="14"/>
  <c r="W169" i="14"/>
  <c r="Q169" i="14"/>
  <c r="N169" i="14"/>
  <c r="W168" i="14"/>
  <c r="Q168" i="14"/>
  <c r="N168" i="14"/>
  <c r="W167" i="14"/>
  <c r="N167" i="14"/>
  <c r="W166" i="14"/>
  <c r="N166" i="14"/>
  <c r="W165" i="14"/>
  <c r="Q165" i="14"/>
  <c r="N165" i="14"/>
  <c r="T165" i="14" s="1"/>
  <c r="R165" i="14" s="1"/>
  <c r="W164" i="14"/>
  <c r="Q164" i="14"/>
  <c r="N164" i="14"/>
  <c r="T164" i="14" s="1"/>
  <c r="R164" i="14" s="1"/>
  <c r="W163" i="14"/>
  <c r="Q163" i="14"/>
  <c r="N163" i="14"/>
  <c r="T163" i="14" s="1"/>
  <c r="R163" i="14" s="1"/>
  <c r="W162" i="14"/>
  <c r="Q162" i="14"/>
  <c r="N162" i="14"/>
  <c r="T162" i="14" s="1"/>
  <c r="R162" i="14" s="1"/>
  <c r="W161" i="14"/>
  <c r="Q161" i="14"/>
  <c r="N161" i="14"/>
  <c r="T161" i="14" s="1"/>
  <c r="R161" i="14" s="1"/>
  <c r="W160" i="14"/>
  <c r="Q160" i="14"/>
  <c r="N160" i="14"/>
  <c r="W159" i="14"/>
  <c r="Q159" i="14"/>
  <c r="N159" i="14"/>
  <c r="T159" i="14" s="1"/>
  <c r="R159" i="14" s="1"/>
  <c r="W158" i="14"/>
  <c r="Q158" i="14"/>
  <c r="N158" i="14"/>
  <c r="W157" i="14"/>
  <c r="N157" i="14"/>
  <c r="W156" i="14"/>
  <c r="N156" i="14"/>
  <c r="W155" i="14"/>
  <c r="N155" i="14"/>
  <c r="W154" i="14"/>
  <c r="N154" i="14"/>
  <c r="W153" i="14"/>
  <c r="N153" i="14"/>
  <c r="T153" i="14" s="1"/>
  <c r="R153" i="14" s="1"/>
  <c r="W152" i="14"/>
  <c r="N152" i="14"/>
  <c r="W151" i="14"/>
  <c r="N151" i="14"/>
  <c r="T151" i="14" s="1"/>
  <c r="R151" i="14" s="1"/>
  <c r="W150" i="14"/>
  <c r="N150" i="14"/>
  <c r="W149" i="14"/>
  <c r="N149" i="14"/>
  <c r="T149" i="14" s="1"/>
  <c r="R149" i="14" s="1"/>
  <c r="W148" i="14"/>
  <c r="N148" i="14"/>
  <c r="W147" i="14"/>
  <c r="Q147" i="14"/>
  <c r="N147" i="14"/>
  <c r="W146" i="14"/>
  <c r="N146" i="14"/>
  <c r="W145" i="14"/>
  <c r="N145" i="14"/>
  <c r="W144" i="14"/>
  <c r="N144" i="14"/>
  <c r="W143" i="14"/>
  <c r="N143" i="14"/>
  <c r="W142" i="14"/>
  <c r="N142" i="14"/>
  <c r="W141" i="14"/>
  <c r="N141" i="14"/>
  <c r="Q140" i="14"/>
  <c r="N140" i="14"/>
  <c r="T140" i="14" s="1"/>
  <c r="R140" i="14" s="1"/>
  <c r="W140" i="14"/>
  <c r="W139" i="14"/>
  <c r="N139" i="14"/>
  <c r="W138" i="14"/>
  <c r="N138" i="14"/>
  <c r="W137" i="14"/>
  <c r="N137" i="14"/>
  <c r="W136" i="14"/>
  <c r="N136" i="14"/>
  <c r="W135" i="14"/>
  <c r="N135" i="14"/>
  <c r="W134" i="14"/>
  <c r="N134" i="14"/>
  <c r="W133" i="14"/>
  <c r="N133" i="14"/>
  <c r="W132" i="14"/>
  <c r="N132" i="14"/>
  <c r="W131" i="14"/>
  <c r="N131" i="14"/>
  <c r="W130" i="14"/>
  <c r="N130" i="14"/>
  <c r="W129" i="14"/>
  <c r="N129" i="14"/>
  <c r="W128" i="14"/>
  <c r="N128" i="14"/>
  <c r="W127" i="14"/>
  <c r="N127" i="14"/>
  <c r="W126" i="14"/>
  <c r="Q126" i="14"/>
  <c r="N126" i="14"/>
  <c r="W125" i="14"/>
  <c r="N125" i="14"/>
  <c r="W124" i="14"/>
  <c r="N124" i="14"/>
  <c r="W123" i="14"/>
  <c r="N123" i="14"/>
  <c r="T123" i="14" s="1"/>
  <c r="R123" i="14" s="1"/>
  <c r="Q122" i="14"/>
  <c r="N122" i="14"/>
  <c r="T122" i="14" s="1"/>
  <c r="R122" i="14" s="1"/>
  <c r="W122" i="14"/>
  <c r="Q121" i="14"/>
  <c r="N121" i="14"/>
  <c r="T121" i="14" s="1"/>
  <c r="R121" i="14" s="1"/>
  <c r="W121" i="14"/>
  <c r="Q120" i="14"/>
  <c r="N120" i="14"/>
  <c r="T120" i="14" s="1"/>
  <c r="R120" i="14" s="1"/>
  <c r="W120" i="14"/>
  <c r="Q119" i="14"/>
  <c r="N119" i="14"/>
  <c r="T119" i="14" s="1"/>
  <c r="R119" i="14" s="1"/>
  <c r="W119" i="14"/>
  <c r="Q118" i="14"/>
  <c r="N118" i="14"/>
  <c r="T118" i="14" s="1"/>
  <c r="R118" i="14" s="1"/>
  <c r="W118" i="14"/>
  <c r="Q117" i="14"/>
  <c r="N117" i="14"/>
  <c r="T117" i="14" s="1"/>
  <c r="R117" i="14" s="1"/>
  <c r="W117" i="14"/>
  <c r="Q116" i="14"/>
  <c r="N116" i="14"/>
  <c r="T116" i="14" s="1"/>
  <c r="R116" i="14" s="1"/>
  <c r="W116" i="14"/>
  <c r="Q115" i="14"/>
  <c r="N115" i="14"/>
  <c r="T115" i="14" s="1"/>
  <c r="R115" i="14" s="1"/>
  <c r="W115" i="14"/>
  <c r="Q114" i="14"/>
  <c r="N114" i="14"/>
  <c r="T114" i="14" s="1"/>
  <c r="R114" i="14" s="1"/>
  <c r="W114" i="14"/>
  <c r="Q113" i="14"/>
  <c r="N113" i="14"/>
  <c r="T113" i="14" s="1"/>
  <c r="R113" i="14" s="1"/>
  <c r="W113" i="14"/>
  <c r="Q112" i="14"/>
  <c r="N112" i="14"/>
  <c r="T112" i="14" s="1"/>
  <c r="R112" i="14" s="1"/>
  <c r="W112" i="14"/>
  <c r="Q111" i="14"/>
  <c r="N111" i="14"/>
  <c r="T111" i="14" s="1"/>
  <c r="R111" i="14" s="1"/>
  <c r="W111" i="14"/>
  <c r="Q110" i="14"/>
  <c r="N110" i="14"/>
  <c r="T110" i="14" s="1"/>
  <c r="R110" i="14" s="1"/>
  <c r="W110" i="14"/>
  <c r="Q109" i="14"/>
  <c r="N109" i="14"/>
  <c r="T109" i="14" s="1"/>
  <c r="R109" i="14" s="1"/>
  <c r="W109" i="14"/>
  <c r="W108" i="14"/>
  <c r="N108" i="14"/>
  <c r="W107" i="14"/>
  <c r="Q107" i="14"/>
  <c r="N107" i="14"/>
  <c r="T107" i="14" s="1"/>
  <c r="R107" i="14" s="1"/>
  <c r="Q106" i="14"/>
  <c r="N106" i="14"/>
  <c r="T106" i="14" s="1"/>
  <c r="R106" i="14" s="1"/>
  <c r="W106" i="14"/>
  <c r="Q105" i="14"/>
  <c r="N105" i="14"/>
  <c r="T105" i="14" s="1"/>
  <c r="R105" i="14" s="1"/>
  <c r="W105" i="14"/>
  <c r="Q104" i="14"/>
  <c r="N104" i="14"/>
  <c r="T104" i="14" s="1"/>
  <c r="R104" i="14" s="1"/>
  <c r="W104" i="14"/>
  <c r="Q103" i="14"/>
  <c r="N103" i="14"/>
  <c r="T103" i="14" s="1"/>
  <c r="R103" i="14" s="1"/>
  <c r="W103" i="14"/>
  <c r="Q102" i="14"/>
  <c r="N102" i="14"/>
  <c r="T102" i="14" s="1"/>
  <c r="R102" i="14" s="1"/>
  <c r="W102" i="14"/>
  <c r="Q101" i="14"/>
  <c r="N101" i="14"/>
  <c r="T101" i="14" s="1"/>
  <c r="R101" i="14" s="1"/>
  <c r="W101" i="14"/>
  <c r="Q100" i="14"/>
  <c r="N100" i="14"/>
  <c r="T100" i="14" s="1"/>
  <c r="R100" i="14" s="1"/>
  <c r="W100" i="14"/>
  <c r="W99" i="14"/>
  <c r="Q99" i="14"/>
  <c r="N99" i="14"/>
  <c r="W98" i="14"/>
  <c r="Q98" i="14"/>
  <c r="N98" i="14"/>
  <c r="W97" i="14"/>
  <c r="Q97" i="14"/>
  <c r="N97" i="14"/>
  <c r="W96" i="14"/>
  <c r="Q96" i="14"/>
  <c r="N96" i="14"/>
  <c r="T96" i="14" s="1"/>
  <c r="R96" i="14" s="1"/>
  <c r="W95" i="14"/>
  <c r="Q95" i="14"/>
  <c r="N95" i="14"/>
  <c r="W94" i="14"/>
  <c r="Q94" i="14"/>
  <c r="N94" i="14"/>
  <c r="T94" i="14" s="1"/>
  <c r="R94" i="14" s="1"/>
  <c r="W93" i="14"/>
  <c r="Q93" i="14"/>
  <c r="N93" i="14"/>
  <c r="W92" i="14"/>
  <c r="Q92" i="14"/>
  <c r="N92" i="14"/>
  <c r="T92" i="14" s="1"/>
  <c r="R92" i="14" s="1"/>
  <c r="Q91" i="14"/>
  <c r="N91" i="14"/>
  <c r="T91" i="14" s="1"/>
  <c r="R91" i="14" s="1"/>
  <c r="W91" i="14"/>
  <c r="Q90" i="14"/>
  <c r="N90" i="14"/>
  <c r="T90" i="14" s="1"/>
  <c r="R90" i="14" s="1"/>
  <c r="W90" i="14"/>
  <c r="W89" i="14"/>
  <c r="Q89" i="14"/>
  <c r="N89" i="14"/>
  <c r="W88" i="14"/>
  <c r="Q88" i="14"/>
  <c r="N88" i="14"/>
  <c r="T88" i="14" s="1"/>
  <c r="R88" i="14" s="1"/>
  <c r="W87" i="14"/>
  <c r="Q87" i="14"/>
  <c r="N87" i="14"/>
  <c r="W86" i="14"/>
  <c r="Q86" i="14"/>
  <c r="N86" i="14"/>
  <c r="T86" i="14" s="1"/>
  <c r="R86" i="14" s="1"/>
  <c r="W85" i="14"/>
  <c r="Q85" i="14"/>
  <c r="N85" i="14"/>
  <c r="W84" i="14"/>
  <c r="Q84" i="14"/>
  <c r="N84" i="14"/>
  <c r="T84" i="14" s="1"/>
  <c r="R84" i="14" s="1"/>
  <c r="W83" i="14"/>
  <c r="Q83" i="14"/>
  <c r="N83" i="14"/>
  <c r="W82" i="14"/>
  <c r="Q82" i="14"/>
  <c r="N82" i="14"/>
  <c r="T82" i="14" s="1"/>
  <c r="R82" i="14" s="1"/>
  <c r="W81" i="14"/>
  <c r="Q81" i="14"/>
  <c r="N81" i="14"/>
  <c r="W80" i="14"/>
  <c r="Q80" i="14"/>
  <c r="N80" i="14"/>
  <c r="T80" i="14" s="1"/>
  <c r="R80" i="14" s="1"/>
  <c r="W79" i="14"/>
  <c r="Q79" i="14"/>
  <c r="N79" i="14"/>
  <c r="W78" i="14"/>
  <c r="N78" i="14"/>
  <c r="W77" i="14"/>
  <c r="N77" i="14"/>
  <c r="W76" i="14"/>
  <c r="N76" i="14"/>
  <c r="W75" i="14"/>
  <c r="Q75" i="14"/>
  <c r="N75" i="14"/>
  <c r="W74" i="14"/>
  <c r="Q74" i="14"/>
  <c r="N74" i="14"/>
  <c r="T74" i="14" s="1"/>
  <c r="R74" i="14" s="1"/>
  <c r="W73" i="14"/>
  <c r="Q73" i="14"/>
  <c r="N73" i="14"/>
  <c r="W72" i="14"/>
  <c r="N72" i="14"/>
  <c r="W71" i="14"/>
  <c r="Q71" i="14"/>
  <c r="N71" i="14"/>
  <c r="T71" i="14" s="1"/>
  <c r="R71" i="14" s="1"/>
  <c r="W70" i="14"/>
  <c r="Q70" i="14"/>
  <c r="N70" i="14"/>
  <c r="T70" i="14" s="1"/>
  <c r="R70" i="14" s="1"/>
  <c r="W69" i="14"/>
  <c r="Q69" i="14"/>
  <c r="N69" i="14"/>
  <c r="T69" i="14" s="1"/>
  <c r="R69" i="14" s="1"/>
  <c r="W68" i="14"/>
  <c r="Q68" i="14"/>
  <c r="N68" i="14"/>
  <c r="T68" i="14" s="1"/>
  <c r="R68" i="14" s="1"/>
  <c r="W67" i="14"/>
  <c r="Q67" i="14"/>
  <c r="N67" i="14"/>
  <c r="T67" i="14" s="1"/>
  <c r="R67" i="14" s="1"/>
  <c r="W66" i="14"/>
  <c r="Q66" i="14"/>
  <c r="N66" i="14"/>
  <c r="W65" i="14"/>
  <c r="Q65" i="14"/>
  <c r="N65" i="14"/>
  <c r="W64" i="14"/>
  <c r="Q64" i="14"/>
  <c r="N64" i="14"/>
  <c r="W63" i="14"/>
  <c r="Q63" i="14"/>
  <c r="N63" i="14"/>
  <c r="W62" i="14"/>
  <c r="Q62" i="14"/>
  <c r="N62" i="14"/>
  <c r="W61" i="14"/>
  <c r="N61" i="14"/>
  <c r="W60" i="14"/>
  <c r="N60" i="14"/>
  <c r="W59" i="14"/>
  <c r="Q59" i="14"/>
  <c r="N59" i="14"/>
  <c r="W58" i="14"/>
  <c r="N58" i="14"/>
  <c r="W57" i="14"/>
  <c r="Q57" i="14"/>
  <c r="N57" i="14"/>
  <c r="W56" i="14"/>
  <c r="N56" i="14"/>
  <c r="W55" i="14"/>
  <c r="Q55" i="14"/>
  <c r="N55" i="14"/>
  <c r="W54" i="14"/>
  <c r="N54" i="14"/>
  <c r="W53" i="14"/>
  <c r="Q53" i="14"/>
  <c r="N53" i="14"/>
  <c r="W52" i="14"/>
  <c r="Q52" i="14"/>
  <c r="N52" i="14"/>
  <c r="W51" i="14"/>
  <c r="Q51" i="14"/>
  <c r="N51" i="14"/>
  <c r="W50" i="14"/>
  <c r="Q50" i="14"/>
  <c r="N50" i="14"/>
  <c r="W49" i="14"/>
  <c r="Q49" i="14"/>
  <c r="N49" i="14"/>
  <c r="W48" i="14"/>
  <c r="N48" i="14"/>
  <c r="W47" i="14"/>
  <c r="Q47" i="14"/>
  <c r="N47" i="14"/>
  <c r="W46" i="14"/>
  <c r="Q46" i="14"/>
  <c r="N46" i="14"/>
  <c r="W45" i="14"/>
  <c r="Q45" i="14"/>
  <c r="N45" i="14"/>
  <c r="W44" i="14"/>
  <c r="Q44" i="14"/>
  <c r="N44" i="14"/>
  <c r="W43" i="14"/>
  <c r="Q43" i="14"/>
  <c r="N43" i="14"/>
  <c r="W42" i="14"/>
  <c r="N42" i="14"/>
  <c r="W41" i="14"/>
  <c r="N41" i="14"/>
  <c r="W40" i="14"/>
  <c r="Q40" i="14"/>
  <c r="N40" i="14"/>
  <c r="W39" i="14"/>
  <c r="N39" i="14"/>
  <c r="W38" i="14"/>
  <c r="Q38" i="14"/>
  <c r="N38" i="14"/>
  <c r="W37" i="14"/>
  <c r="Q37" i="14"/>
  <c r="N37" i="14"/>
  <c r="W36" i="14"/>
  <c r="N36" i="14"/>
  <c r="W35" i="14"/>
  <c r="N35" i="14"/>
  <c r="W34" i="14"/>
  <c r="N33" i="14"/>
  <c r="Q32" i="14"/>
  <c r="N32" i="14"/>
  <c r="N31" i="14"/>
  <c r="W30" i="14"/>
  <c r="N30" i="14"/>
  <c r="Q29" i="14"/>
  <c r="N29" i="14"/>
  <c r="N28" i="14"/>
  <c r="W27" i="14"/>
  <c r="N27" i="14"/>
  <c r="Q26" i="14"/>
  <c r="N26" i="14"/>
  <c r="N25" i="14"/>
  <c r="Q24" i="14"/>
  <c r="N24" i="14"/>
  <c r="W23" i="14"/>
  <c r="N23" i="14"/>
  <c r="N22" i="14"/>
  <c r="Q21" i="14"/>
  <c r="N21" i="14"/>
  <c r="N20" i="14"/>
  <c r="W19" i="14"/>
  <c r="N19" i="14"/>
  <c r="Q18" i="14"/>
  <c r="N18" i="14"/>
  <c r="Q17" i="14"/>
  <c r="N17" i="14"/>
  <c r="Q16" i="14"/>
  <c r="N16" i="14"/>
  <c r="W15" i="14"/>
  <c r="N15" i="14"/>
  <c r="Q14" i="14"/>
  <c r="N14" i="14"/>
  <c r="Q13" i="14"/>
  <c r="N13" i="14"/>
  <c r="N12" i="14"/>
  <c r="W11" i="14"/>
  <c r="N11" i="14"/>
  <c r="T11" i="14" s="1"/>
  <c r="Q10" i="14"/>
  <c r="N10" i="14"/>
  <c r="N9" i="14"/>
  <c r="Q8" i="14"/>
  <c r="N8" i="14"/>
  <c r="W7" i="14"/>
  <c r="N7" i="14"/>
  <c r="W6" i="14"/>
  <c r="N6" i="14"/>
  <c r="W5" i="14"/>
  <c r="J2" i="14"/>
  <c r="P6" i="14" l="1"/>
  <c r="T6" i="14"/>
  <c r="T231" i="14"/>
  <c r="R231" i="14" s="1"/>
  <c r="T255" i="14"/>
  <c r="R255" i="14" s="1"/>
  <c r="Q465" i="14"/>
  <c r="T1522" i="14"/>
  <c r="R1522" i="14" s="1"/>
  <c r="T259" i="14"/>
  <c r="R259" i="14" s="1"/>
  <c r="T1222" i="14"/>
  <c r="R1222" i="14" s="1"/>
  <c r="T275" i="14"/>
  <c r="R275" i="14" s="1"/>
  <c r="T565" i="14"/>
  <c r="R565" i="14" s="1"/>
  <c r="T1226" i="14"/>
  <c r="R1226" i="14" s="1"/>
  <c r="Q12" i="14"/>
  <c r="T26" i="14"/>
  <c r="R26" i="14" s="1"/>
  <c r="T98" i="14"/>
  <c r="R98" i="14" s="1"/>
  <c r="T920" i="14"/>
  <c r="R920" i="14" s="1"/>
  <c r="T971" i="14"/>
  <c r="R971" i="14" s="1"/>
  <c r="T992" i="14"/>
  <c r="R992" i="14" s="1"/>
  <c r="T999" i="14"/>
  <c r="R999" i="14" s="1"/>
  <c r="T1003" i="14"/>
  <c r="R1003" i="14" s="1"/>
  <c r="T1529" i="14"/>
  <c r="R1529" i="14" s="1"/>
  <c r="T19" i="14"/>
  <c r="R19" i="14" s="1"/>
  <c r="Q39" i="14"/>
  <c r="Q48" i="14"/>
  <c r="Q54" i="14"/>
  <c r="Q56" i="14"/>
  <c r="Q58" i="14"/>
  <c r="T75" i="14"/>
  <c r="R75" i="14" s="1"/>
  <c r="Q78" i="14"/>
  <c r="T79" i="14"/>
  <c r="R79" i="14" s="1"/>
  <c r="T81" i="14"/>
  <c r="R81" i="14" s="1"/>
  <c r="T83" i="14"/>
  <c r="R83" i="14" s="1"/>
  <c r="T85" i="14"/>
  <c r="R85" i="14" s="1"/>
  <c r="T87" i="14"/>
  <c r="R87" i="14" s="1"/>
  <c r="T89" i="14"/>
  <c r="R89" i="14" s="1"/>
  <c r="T93" i="14"/>
  <c r="R93" i="14" s="1"/>
  <c r="T95" i="14"/>
  <c r="R95" i="14" s="1"/>
  <c r="T97" i="14"/>
  <c r="R97" i="14" s="1"/>
  <c r="T99" i="14"/>
  <c r="R99" i="14" s="1"/>
  <c r="Q616" i="14"/>
  <c r="T811" i="14"/>
  <c r="R811" i="14" s="1"/>
  <c r="T1167" i="14"/>
  <c r="R1167" i="14" s="1"/>
  <c r="T1171" i="14"/>
  <c r="R1171" i="14" s="1"/>
  <c r="Q35" i="14"/>
  <c r="T78" i="14"/>
  <c r="R78" i="14" s="1"/>
  <c r="T435" i="14"/>
  <c r="R435" i="14" s="1"/>
  <c r="T437" i="14"/>
  <c r="R437" i="14" s="1"/>
  <c r="T439" i="14"/>
  <c r="R439" i="14" s="1"/>
  <c r="T18" i="14"/>
  <c r="R18" i="14" s="1"/>
  <c r="T21" i="14"/>
  <c r="R21" i="14" s="1"/>
  <c r="T30" i="14"/>
  <c r="R30" i="14" s="1"/>
  <c r="Q36" i="14"/>
  <c r="Q42" i="14"/>
  <c r="T128" i="14"/>
  <c r="R128" i="14" s="1"/>
  <c r="T150" i="14"/>
  <c r="R150" i="14" s="1"/>
  <c r="T152" i="14"/>
  <c r="R152" i="14" s="1"/>
  <c r="T177" i="14"/>
  <c r="R177" i="14" s="1"/>
  <c r="T266" i="14"/>
  <c r="R266" i="14" s="1"/>
  <c r="T559" i="14"/>
  <c r="R559" i="14" s="1"/>
  <c r="T1163" i="14"/>
  <c r="R1163" i="14" s="1"/>
  <c r="T1233" i="14"/>
  <c r="R1233" i="14" s="1"/>
  <c r="T1330" i="14"/>
  <c r="R1330" i="14" s="1"/>
  <c r="T1336" i="14"/>
  <c r="R1336" i="14" s="1"/>
  <c r="T1340" i="14"/>
  <c r="R1340" i="14" s="1"/>
  <c r="T1343" i="14"/>
  <c r="R1343" i="14" s="1"/>
  <c r="T1345" i="14"/>
  <c r="R1345" i="14" s="1"/>
  <c r="T1347" i="14"/>
  <c r="R1347" i="14" s="1"/>
  <c r="T1352" i="14"/>
  <c r="R1352" i="14" s="1"/>
  <c r="T1356" i="14"/>
  <c r="R1356" i="14" s="1"/>
  <c r="T1359" i="14"/>
  <c r="R1359" i="14" s="1"/>
  <c r="T1361" i="14"/>
  <c r="R1361" i="14" s="1"/>
  <c r="T1363" i="14"/>
  <c r="R1363" i="14" s="1"/>
  <c r="T1366" i="14"/>
  <c r="R1366" i="14" s="1"/>
  <c r="T1368" i="14"/>
  <c r="R1368" i="14" s="1"/>
  <c r="T1370" i="14"/>
  <c r="R1370" i="14" s="1"/>
  <c r="T1399" i="14"/>
  <c r="R1399" i="14" s="1"/>
  <c r="T1403" i="14"/>
  <c r="R1403" i="14" s="1"/>
  <c r="Q409" i="14"/>
  <c r="Q417" i="14"/>
  <c r="Q425" i="14"/>
  <c r="T443" i="14"/>
  <c r="R443" i="14" s="1"/>
  <c r="T812" i="14"/>
  <c r="R812" i="14" s="1"/>
  <c r="T944" i="14"/>
  <c r="R944" i="14" s="1"/>
  <c r="T960" i="14"/>
  <c r="R960" i="14" s="1"/>
  <c r="T1137" i="14"/>
  <c r="R1137" i="14" s="1"/>
  <c r="R184" i="15"/>
  <c r="T184" i="15"/>
  <c r="R186" i="15"/>
  <c r="T186" i="15"/>
  <c r="R188" i="15"/>
  <c r="T188" i="15"/>
  <c r="R190" i="15"/>
  <c r="T190" i="15"/>
  <c r="R194" i="15"/>
  <c r="T194" i="15"/>
  <c r="T183" i="15"/>
  <c r="R183" i="15"/>
  <c r="T185" i="15"/>
  <c r="R185" i="15"/>
  <c r="T187" i="15"/>
  <c r="R187" i="15"/>
  <c r="T189" i="15"/>
  <c r="R189" i="15"/>
  <c r="T193" i="15"/>
  <c r="R193" i="15"/>
  <c r="R182" i="15"/>
  <c r="T182" i="15"/>
  <c r="T35" i="14"/>
  <c r="R35" i="14" s="1"/>
  <c r="T36" i="14"/>
  <c r="R36" i="14" s="1"/>
  <c r="T37" i="14"/>
  <c r="R37" i="14" s="1"/>
  <c r="T38" i="14"/>
  <c r="R38" i="14" s="1"/>
  <c r="T39" i="14"/>
  <c r="R39" i="14" s="1"/>
  <c r="T40" i="14"/>
  <c r="R40" i="14" s="1"/>
  <c r="T42" i="14"/>
  <c r="R42" i="14" s="1"/>
  <c r="T43" i="14"/>
  <c r="R43" i="14" s="1"/>
  <c r="T44" i="14"/>
  <c r="R44" i="14" s="1"/>
  <c r="T45" i="14"/>
  <c r="R45" i="14" s="1"/>
  <c r="T46" i="14"/>
  <c r="R46" i="14" s="1"/>
  <c r="T47" i="14"/>
  <c r="R47" i="14" s="1"/>
  <c r="T48" i="14"/>
  <c r="R48" i="14" s="1"/>
  <c r="T49" i="14"/>
  <c r="R49" i="14" s="1"/>
  <c r="T50" i="14"/>
  <c r="R50" i="14" s="1"/>
  <c r="T51" i="14"/>
  <c r="R51" i="14" s="1"/>
  <c r="T52" i="14"/>
  <c r="R52" i="14" s="1"/>
  <c r="T53" i="14"/>
  <c r="R53" i="14" s="1"/>
  <c r="T54" i="14"/>
  <c r="R54" i="14" s="1"/>
  <c r="T55" i="14"/>
  <c r="R55" i="14" s="1"/>
  <c r="T56" i="14"/>
  <c r="R56" i="14" s="1"/>
  <c r="T57" i="14"/>
  <c r="R57" i="14" s="1"/>
  <c r="T58" i="14"/>
  <c r="R58" i="14" s="1"/>
  <c r="T59" i="14"/>
  <c r="R59" i="14" s="1"/>
  <c r="Q128" i="14"/>
  <c r="T129" i="14"/>
  <c r="R129" i="14" s="1"/>
  <c r="T137" i="14"/>
  <c r="R137" i="14" s="1"/>
  <c r="Q149" i="14"/>
  <c r="Q150" i="14"/>
  <c r="Q151" i="14"/>
  <c r="Q152" i="14"/>
  <c r="T160" i="14"/>
  <c r="R160" i="14" s="1"/>
  <c r="T185" i="14"/>
  <c r="R185" i="14" s="1"/>
  <c r="T189" i="14"/>
  <c r="R189" i="14" s="1"/>
  <c r="T313" i="14"/>
  <c r="R313" i="14" s="1"/>
  <c r="Q1469" i="14"/>
  <c r="Q1477" i="14"/>
  <c r="T183" i="14"/>
  <c r="R183" i="14" s="1"/>
  <c r="T206" i="14"/>
  <c r="R206" i="14" s="1"/>
  <c r="T253" i="14"/>
  <c r="R253" i="14" s="1"/>
  <c r="T262" i="14"/>
  <c r="R262" i="14" s="1"/>
  <c r="T277" i="14"/>
  <c r="R277" i="14" s="1"/>
  <c r="T300" i="14"/>
  <c r="R300" i="14" s="1"/>
  <c r="T640" i="14"/>
  <c r="R640" i="14" s="1"/>
  <c r="T672" i="14"/>
  <c r="R672" i="14" s="1"/>
  <c r="T715" i="14"/>
  <c r="R715" i="14" s="1"/>
  <c r="T719" i="14"/>
  <c r="R719" i="14" s="1"/>
  <c r="T740" i="14"/>
  <c r="R740" i="14" s="1"/>
  <c r="T22" i="14"/>
  <c r="R22" i="14" s="1"/>
  <c r="T265" i="14"/>
  <c r="R265" i="14" s="1"/>
  <c r="T608" i="14"/>
  <c r="R608" i="14" s="1"/>
  <c r="T704" i="14"/>
  <c r="R704" i="14" s="1"/>
  <c r="T726" i="14"/>
  <c r="R726" i="14" s="1"/>
  <c r="T814" i="14"/>
  <c r="R814" i="14" s="1"/>
  <c r="T1040" i="14"/>
  <c r="R1040" i="14" s="1"/>
  <c r="T1044" i="14"/>
  <c r="R1044" i="14" s="1"/>
  <c r="T1051" i="14"/>
  <c r="R1051" i="14" s="1"/>
  <c r="T1068" i="14"/>
  <c r="R1068" i="14" s="1"/>
  <c r="T1093" i="14"/>
  <c r="R1093" i="14" s="1"/>
  <c r="T1100" i="14"/>
  <c r="R1100" i="14" s="1"/>
  <c r="T1104" i="14"/>
  <c r="R1104" i="14" s="1"/>
  <c r="T1117" i="14"/>
  <c r="R1117" i="14" s="1"/>
  <c r="T1463" i="14"/>
  <c r="R1463" i="14" s="1"/>
  <c r="T10" i="14"/>
  <c r="R10" i="14" s="1"/>
  <c r="T171" i="14"/>
  <c r="R171" i="14" s="1"/>
  <c r="T175" i="14"/>
  <c r="R175" i="14" s="1"/>
  <c r="T529" i="14"/>
  <c r="R529" i="14" s="1"/>
  <c r="T199" i="14"/>
  <c r="R199" i="14" s="1"/>
  <c r="T256" i="14"/>
  <c r="R256" i="14" s="1"/>
  <c r="T321" i="14"/>
  <c r="R321" i="14" s="1"/>
  <c r="T353" i="14"/>
  <c r="R353" i="14" s="1"/>
  <c r="T389" i="14"/>
  <c r="R389" i="14" s="1"/>
  <c r="T390" i="14"/>
  <c r="R390" i="14" s="1"/>
  <c r="T391" i="14"/>
  <c r="R391" i="14" s="1"/>
  <c r="T392" i="14"/>
  <c r="R392" i="14" s="1"/>
  <c r="T393" i="14"/>
  <c r="R393" i="14" s="1"/>
  <c r="T394" i="14"/>
  <c r="R394" i="14" s="1"/>
  <c r="T395" i="14"/>
  <c r="R395" i="14" s="1"/>
  <c r="T396" i="14"/>
  <c r="R396" i="14" s="1"/>
  <c r="T397" i="14"/>
  <c r="R397" i="14" s="1"/>
  <c r="T398" i="14"/>
  <c r="R398" i="14" s="1"/>
  <c r="T399" i="14"/>
  <c r="R399" i="14" s="1"/>
  <c r="T400" i="14"/>
  <c r="R400" i="14" s="1"/>
  <c r="T401" i="14"/>
  <c r="R401" i="14" s="1"/>
  <c r="T402" i="14"/>
  <c r="R402" i="14" s="1"/>
  <c r="T403" i="14"/>
  <c r="R403" i="14" s="1"/>
  <c r="T404" i="14"/>
  <c r="R404" i="14" s="1"/>
  <c r="T405" i="14"/>
  <c r="R405" i="14" s="1"/>
  <c r="T406" i="14"/>
  <c r="R406" i="14" s="1"/>
  <c r="T407" i="14"/>
  <c r="R407" i="14" s="1"/>
  <c r="T408" i="14"/>
  <c r="R408" i="14" s="1"/>
  <c r="T409" i="14"/>
  <c r="R409" i="14" s="1"/>
  <c r="T410" i="14"/>
  <c r="R410" i="14" s="1"/>
  <c r="T411" i="14"/>
  <c r="R411" i="14" s="1"/>
  <c r="T412" i="14"/>
  <c r="R412" i="14" s="1"/>
  <c r="T413" i="14"/>
  <c r="R413" i="14" s="1"/>
  <c r="T414" i="14"/>
  <c r="R414" i="14" s="1"/>
  <c r="T415" i="14"/>
  <c r="R415" i="14" s="1"/>
  <c r="T416" i="14"/>
  <c r="R416" i="14" s="1"/>
  <c r="T418" i="14"/>
  <c r="R418" i="14" s="1"/>
  <c r="T419" i="14"/>
  <c r="R419" i="14" s="1"/>
  <c r="T420" i="14"/>
  <c r="R420" i="14" s="1"/>
  <c r="T421" i="14"/>
  <c r="R421" i="14" s="1"/>
  <c r="T422" i="14"/>
  <c r="R422" i="14" s="1"/>
  <c r="T423" i="14"/>
  <c r="R423" i="14" s="1"/>
  <c r="T424" i="14"/>
  <c r="R424" i="14" s="1"/>
  <c r="T425" i="14"/>
  <c r="R425" i="14" s="1"/>
  <c r="T426" i="14"/>
  <c r="R426" i="14" s="1"/>
  <c r="T427" i="14"/>
  <c r="R427" i="14" s="1"/>
  <c r="T428" i="14"/>
  <c r="R428" i="14" s="1"/>
  <c r="T429" i="14"/>
  <c r="R429" i="14" s="1"/>
  <c r="T430" i="14"/>
  <c r="R430" i="14" s="1"/>
  <c r="T431" i="14"/>
  <c r="R431" i="14" s="1"/>
  <c r="T432" i="14"/>
  <c r="R432" i="14" s="1"/>
  <c r="T624" i="14"/>
  <c r="R624" i="14" s="1"/>
  <c r="Q656" i="14"/>
  <c r="Q904" i="14"/>
  <c r="T1151" i="14"/>
  <c r="R1151" i="14" s="1"/>
  <c r="T1155" i="14"/>
  <c r="R1155" i="14" s="1"/>
  <c r="T1183" i="14"/>
  <c r="R1183" i="14" s="1"/>
  <c r="T1187" i="14"/>
  <c r="R1187" i="14" s="1"/>
  <c r="T1513" i="14"/>
  <c r="R1513" i="14" s="1"/>
  <c r="T200" i="14"/>
  <c r="R200" i="14" s="1"/>
  <c r="T205" i="14"/>
  <c r="R205" i="14" s="1"/>
  <c r="T261" i="14"/>
  <c r="R261" i="14" s="1"/>
  <c r="T269" i="14"/>
  <c r="R269" i="14" s="1"/>
  <c r="T329" i="14"/>
  <c r="R329" i="14" s="1"/>
  <c r="T600" i="14"/>
  <c r="R600" i="14" s="1"/>
  <c r="T632" i="14"/>
  <c r="R632" i="14" s="1"/>
  <c r="T664" i="14"/>
  <c r="R664" i="14" s="1"/>
  <c r="T696" i="14"/>
  <c r="R696" i="14" s="1"/>
  <c r="T813" i="14"/>
  <c r="R813" i="14" s="1"/>
  <c r="T868" i="14"/>
  <c r="R868" i="14" s="1"/>
  <c r="T1024" i="14"/>
  <c r="R1024" i="14" s="1"/>
  <c r="T1025" i="14"/>
  <c r="R1025" i="14" s="1"/>
  <c r="T1027" i="14"/>
  <c r="R1027" i="14" s="1"/>
  <c r="T1203" i="14"/>
  <c r="R1203" i="14" s="1"/>
  <c r="T1231" i="14"/>
  <c r="R1231" i="14" s="1"/>
  <c r="T1235" i="14"/>
  <c r="R1235" i="14" s="1"/>
  <c r="T1383" i="14"/>
  <c r="R1383" i="14" s="1"/>
  <c r="T1387" i="14"/>
  <c r="R1387" i="14" s="1"/>
  <c r="T1394" i="14"/>
  <c r="R1394" i="14" s="1"/>
  <c r="T1415" i="14"/>
  <c r="R1415" i="14" s="1"/>
  <c r="R914" i="15"/>
  <c r="R946" i="15"/>
  <c r="R1120" i="15"/>
  <c r="R1059" i="15"/>
  <c r="R1030" i="15"/>
  <c r="R712" i="15"/>
  <c r="R1332" i="15"/>
  <c r="R863" i="15"/>
  <c r="R296" i="15"/>
  <c r="R6" i="15"/>
  <c r="R927" i="15"/>
  <c r="R312" i="15"/>
  <c r="R213" i="15"/>
  <c r="R35" i="15"/>
  <c r="R963" i="15"/>
  <c r="R1107" i="15"/>
  <c r="R827" i="15"/>
  <c r="R283" i="15"/>
  <c r="R242" i="15"/>
  <c r="R1139" i="15"/>
  <c r="R77" i="15"/>
  <c r="R41" i="15"/>
  <c r="R583" i="15"/>
  <c r="Q1129" i="14"/>
  <c r="Q1128" i="14"/>
  <c r="Q1136" i="14"/>
  <c r="Q1135" i="14"/>
  <c r="Q1166" i="14"/>
  <c r="Q1164" i="14"/>
  <c r="T136" i="14"/>
  <c r="R136" i="14" s="1"/>
  <c r="T143" i="14"/>
  <c r="R143" i="14" s="1"/>
  <c r="T223" i="14"/>
  <c r="R223" i="14" s="1"/>
  <c r="T282" i="14"/>
  <c r="R282" i="14" s="1"/>
  <c r="Q282" i="14"/>
  <c r="T1121" i="14"/>
  <c r="R1121" i="14" s="1"/>
  <c r="Q1439" i="14"/>
  <c r="Q1437" i="14"/>
  <c r="T12" i="14"/>
  <c r="R12" i="14" s="1"/>
  <c r="T28" i="14"/>
  <c r="R28" i="14" s="1"/>
  <c r="T32" i="14"/>
  <c r="R32" i="14" s="1"/>
  <c r="T131" i="14"/>
  <c r="R131" i="14" s="1"/>
  <c r="T135" i="14"/>
  <c r="R135" i="14" s="1"/>
  <c r="T155" i="14"/>
  <c r="R155" i="14" s="1"/>
  <c r="T172" i="14"/>
  <c r="R172" i="14" s="1"/>
  <c r="T176" i="14"/>
  <c r="R176" i="14" s="1"/>
  <c r="Q183" i="14"/>
  <c r="T184" i="14"/>
  <c r="R184" i="14" s="1"/>
  <c r="T222" i="14"/>
  <c r="R222" i="14" s="1"/>
  <c r="T249" i="14"/>
  <c r="R249" i="14" s="1"/>
  <c r="Q261" i="14"/>
  <c r="Q262" i="14"/>
  <c r="T273" i="14"/>
  <c r="R273" i="14" s="1"/>
  <c r="T294" i="14"/>
  <c r="R294" i="14" s="1"/>
  <c r="T297" i="14"/>
  <c r="R297" i="14" s="1"/>
  <c r="Q433" i="14"/>
  <c r="T442" i="14"/>
  <c r="R442" i="14" s="1"/>
  <c r="T575" i="14"/>
  <c r="R575" i="14" s="1"/>
  <c r="T688" i="14"/>
  <c r="R688" i="14" s="1"/>
  <c r="Q875" i="14"/>
  <c r="Q874" i="14"/>
  <c r="Q894" i="14"/>
  <c r="T1037" i="14"/>
  <c r="R1037" i="14" s="1"/>
  <c r="Q1031" i="14"/>
  <c r="Q1431" i="14"/>
  <c r="Q1429" i="14"/>
  <c r="T722" i="14"/>
  <c r="R722" i="14" s="1"/>
  <c r="T721" i="14"/>
  <c r="R721" i="14" s="1"/>
  <c r="T13" i="14"/>
  <c r="R13" i="14" s="1"/>
  <c r="T27" i="14"/>
  <c r="R27" i="14" s="1"/>
  <c r="T29" i="14"/>
  <c r="R29" i="14" s="1"/>
  <c r="Q255" i="14"/>
  <c r="T441" i="14"/>
  <c r="R441" i="14" s="1"/>
  <c r="T445" i="14"/>
  <c r="R445" i="14" s="1"/>
  <c r="T616" i="14"/>
  <c r="R616" i="14" s="1"/>
  <c r="T648" i="14"/>
  <c r="R648" i="14" s="1"/>
  <c r="T680" i="14"/>
  <c r="R680" i="14" s="1"/>
  <c r="Q811" i="14"/>
  <c r="Q812" i="14"/>
  <c r="Q813" i="14"/>
  <c r="Q814" i="14"/>
  <c r="Q1142" i="14"/>
  <c r="Q1140" i="14"/>
  <c r="Q1174" i="14"/>
  <c r="Q1172" i="14"/>
  <c r="Q1423" i="14"/>
  <c r="Q1421" i="14"/>
  <c r="T497" i="14"/>
  <c r="R497" i="14" s="1"/>
  <c r="T596" i="14"/>
  <c r="R596" i="14" s="1"/>
  <c r="T604" i="14"/>
  <c r="R604" i="14" s="1"/>
  <c r="T612" i="14"/>
  <c r="R612" i="14" s="1"/>
  <c r="T620" i="14"/>
  <c r="R620" i="14" s="1"/>
  <c r="T628" i="14"/>
  <c r="R628" i="14" s="1"/>
  <c r="T636" i="14"/>
  <c r="R636" i="14" s="1"/>
  <c r="T644" i="14"/>
  <c r="R644" i="14" s="1"/>
  <c r="T652" i="14"/>
  <c r="R652" i="14" s="1"/>
  <c r="T660" i="14"/>
  <c r="R660" i="14" s="1"/>
  <c r="T668" i="14"/>
  <c r="R668" i="14" s="1"/>
  <c r="T676" i="14"/>
  <c r="R676" i="14" s="1"/>
  <c r="T684" i="14"/>
  <c r="R684" i="14" s="1"/>
  <c r="T692" i="14"/>
  <c r="R692" i="14" s="1"/>
  <c r="T700" i="14"/>
  <c r="R700" i="14" s="1"/>
  <c r="T708" i="14"/>
  <c r="R708" i="14" s="1"/>
  <c r="T984" i="14"/>
  <c r="R984" i="14" s="1"/>
  <c r="T991" i="14"/>
  <c r="R991" i="14" s="1"/>
  <c r="T995" i="14"/>
  <c r="R995" i="14" s="1"/>
  <c r="T1015" i="14"/>
  <c r="R1015" i="14" s="1"/>
  <c r="T1036" i="14"/>
  <c r="R1036" i="14" s="1"/>
  <c r="T1043" i="14"/>
  <c r="R1043" i="14" s="1"/>
  <c r="T1053" i="14"/>
  <c r="R1053" i="14" s="1"/>
  <c r="T1057" i="14"/>
  <c r="R1057" i="14" s="1"/>
  <c r="Q1060" i="14"/>
  <c r="T1081" i="14"/>
  <c r="R1081" i="14" s="1"/>
  <c r="T1080" i="14"/>
  <c r="R1080" i="14" s="1"/>
  <c r="T1085" i="14"/>
  <c r="R1085" i="14" s="1"/>
  <c r="T1089" i="14"/>
  <c r="R1089" i="14" s="1"/>
  <c r="T1092" i="14"/>
  <c r="R1092" i="14" s="1"/>
  <c r="T1096" i="14"/>
  <c r="R1096" i="14" s="1"/>
  <c r="T1103" i="14"/>
  <c r="R1103" i="14" s="1"/>
  <c r="T1109" i="14"/>
  <c r="R1109" i="14" s="1"/>
  <c r="T1113" i="14"/>
  <c r="R1113" i="14" s="1"/>
  <c r="T1116" i="14"/>
  <c r="R1116" i="14" s="1"/>
  <c r="Q1158" i="14"/>
  <c r="Q1156" i="14"/>
  <c r="Q1190" i="14"/>
  <c r="Q1188" i="14"/>
  <c r="T842" i="14"/>
  <c r="R842" i="14" s="1"/>
  <c r="T928" i="14"/>
  <c r="R928" i="14" s="1"/>
  <c r="T936" i="14"/>
  <c r="R936" i="14" s="1"/>
  <c r="T940" i="14"/>
  <c r="R940" i="14" s="1"/>
  <c r="T942" i="14"/>
  <c r="R942" i="14" s="1"/>
  <c r="T952" i="14"/>
  <c r="R952" i="14" s="1"/>
  <c r="Q964" i="14"/>
  <c r="T976" i="14"/>
  <c r="R976" i="14" s="1"/>
  <c r="T983" i="14"/>
  <c r="R983" i="14" s="1"/>
  <c r="T987" i="14"/>
  <c r="R987" i="14" s="1"/>
  <c r="T994" i="14"/>
  <c r="R994" i="14" s="1"/>
  <c r="T1008" i="14"/>
  <c r="R1008" i="14" s="1"/>
  <c r="T1018" i="14"/>
  <c r="R1018" i="14" s="1"/>
  <c r="T1049" i="14"/>
  <c r="R1049" i="14" s="1"/>
  <c r="T1056" i="14"/>
  <c r="R1056" i="14" s="1"/>
  <c r="Q1150" i="14"/>
  <c r="Q1148" i="14"/>
  <c r="Q1182" i="14"/>
  <c r="Q1180" i="14"/>
  <c r="T1073" i="14"/>
  <c r="R1073" i="14" s="1"/>
  <c r="T1077" i="14"/>
  <c r="R1077" i="14" s="1"/>
  <c r="T1308" i="14"/>
  <c r="R1308" i="14" s="1"/>
  <c r="T62" i="14"/>
  <c r="R62" i="14" s="1"/>
  <c r="T63" i="14"/>
  <c r="R63" i="14" s="1"/>
  <c r="T64" i="14"/>
  <c r="R64" i="14" s="1"/>
  <c r="T65" i="14"/>
  <c r="R65" i="14" s="1"/>
  <c r="T66" i="14"/>
  <c r="R66" i="14" s="1"/>
  <c r="T130" i="14"/>
  <c r="R130" i="14" s="1"/>
  <c r="T134" i="14"/>
  <c r="R134" i="14" s="1"/>
  <c r="T154" i="14"/>
  <c r="R154" i="14" s="1"/>
  <c r="T186" i="14"/>
  <c r="R186" i="14" s="1"/>
  <c r="T190" i="14"/>
  <c r="R190" i="14" s="1"/>
  <c r="T207" i="14"/>
  <c r="R207" i="14" s="1"/>
  <c r="T243" i="14"/>
  <c r="R243" i="14" s="1"/>
  <c r="T258" i="14"/>
  <c r="R258" i="14" s="1"/>
  <c r="T268" i="14"/>
  <c r="R268" i="14" s="1"/>
  <c r="T274" i="14"/>
  <c r="R274" i="14" s="1"/>
  <c r="T476" i="14"/>
  <c r="T549" i="14"/>
  <c r="R549" i="14" s="1"/>
  <c r="T725" i="14"/>
  <c r="R725" i="14" s="1"/>
  <c r="Q885" i="14"/>
  <c r="Q884" i="14"/>
  <c r="T918" i="14"/>
  <c r="R918" i="14" s="1"/>
  <c r="T932" i="14"/>
  <c r="R932" i="14" s="1"/>
  <c r="T1209" i="14"/>
  <c r="R1209" i="14" s="1"/>
  <c r="T1223" i="14"/>
  <c r="R1223" i="14" s="1"/>
  <c r="T1227" i="14"/>
  <c r="R1227" i="14" s="1"/>
  <c r="T1230" i="14"/>
  <c r="R1230" i="14" s="1"/>
  <c r="T1234" i="14"/>
  <c r="R1234" i="14" s="1"/>
  <c r="T1241" i="14"/>
  <c r="R1241" i="14" s="1"/>
  <c r="Q1300" i="14"/>
  <c r="T1322" i="14"/>
  <c r="R1322" i="14" s="1"/>
  <c r="T1335" i="14"/>
  <c r="R1335" i="14" s="1"/>
  <c r="T1339" i="14"/>
  <c r="R1339" i="14" s="1"/>
  <c r="T1353" i="14"/>
  <c r="R1353" i="14" s="1"/>
  <c r="T1360" i="14"/>
  <c r="R1360" i="14" s="1"/>
  <c r="T1364" i="14"/>
  <c r="R1364" i="14" s="1"/>
  <c r="T1375" i="14"/>
  <c r="R1375" i="14" s="1"/>
  <c r="T1379" i="14"/>
  <c r="R1379" i="14" s="1"/>
  <c r="T1407" i="14"/>
  <c r="R1407" i="14" s="1"/>
  <c r="T1411" i="14"/>
  <c r="R1411" i="14" s="1"/>
  <c r="T1455" i="14"/>
  <c r="R1455" i="14" s="1"/>
  <c r="T1459" i="14"/>
  <c r="R1459" i="14" s="1"/>
  <c r="T1510" i="14"/>
  <c r="R1510" i="14" s="1"/>
  <c r="T1514" i="14"/>
  <c r="R1514" i="14" s="1"/>
  <c r="T1521" i="14"/>
  <c r="R1521" i="14" s="1"/>
  <c r="T446" i="14"/>
  <c r="R446" i="14" s="1"/>
  <c r="T447" i="14"/>
  <c r="R447" i="14" s="1"/>
  <c r="T448" i="14"/>
  <c r="R448" i="14" s="1"/>
  <c r="T449" i="14"/>
  <c r="R449" i="14" s="1"/>
  <c r="T450" i="14"/>
  <c r="R450" i="14" s="1"/>
  <c r="T451" i="14"/>
  <c r="R451" i="14" s="1"/>
  <c r="T452" i="14"/>
  <c r="R452" i="14" s="1"/>
  <c r="T453" i="14"/>
  <c r="R453" i="14" s="1"/>
  <c r="T454" i="14"/>
  <c r="R454" i="14" s="1"/>
  <c r="T455" i="14"/>
  <c r="R455" i="14" s="1"/>
  <c r="T456" i="14"/>
  <c r="R456" i="14" s="1"/>
  <c r="T457" i="14"/>
  <c r="R457" i="14" s="1"/>
  <c r="T458" i="14"/>
  <c r="R458" i="14" s="1"/>
  <c r="T459" i="14"/>
  <c r="R459" i="14" s="1"/>
  <c r="T460" i="14"/>
  <c r="R460" i="14" s="1"/>
  <c r="T461" i="14"/>
  <c r="R461" i="14" s="1"/>
  <c r="T462" i="14"/>
  <c r="R462" i="14" s="1"/>
  <c r="T463" i="14"/>
  <c r="R463" i="14" s="1"/>
  <c r="T464" i="14"/>
  <c r="R464" i="14" s="1"/>
  <c r="T465" i="14"/>
  <c r="R465" i="14" s="1"/>
  <c r="T466" i="14"/>
  <c r="R466" i="14" s="1"/>
  <c r="T467" i="14"/>
  <c r="R467" i="14" s="1"/>
  <c r="T468" i="14"/>
  <c r="R468" i="14" s="1"/>
  <c r="T469" i="14"/>
  <c r="R469" i="14" s="1"/>
  <c r="T470" i="14"/>
  <c r="R470" i="14" s="1"/>
  <c r="T471" i="14"/>
  <c r="R471" i="14" s="1"/>
  <c r="T472" i="14"/>
  <c r="R472" i="14" s="1"/>
  <c r="T555" i="14"/>
  <c r="R555" i="14" s="1"/>
  <c r="T571" i="14"/>
  <c r="R571" i="14" s="1"/>
  <c r="T716" i="14"/>
  <c r="R716" i="14" s="1"/>
  <c r="T924" i="14"/>
  <c r="R924" i="14" s="1"/>
  <c r="T968" i="14"/>
  <c r="R968" i="14" s="1"/>
  <c r="T975" i="14"/>
  <c r="R975" i="14" s="1"/>
  <c r="T979" i="14"/>
  <c r="R979" i="14" s="1"/>
  <c r="T986" i="14"/>
  <c r="R986" i="14" s="1"/>
  <c r="T1000" i="14"/>
  <c r="R1000" i="14" s="1"/>
  <c r="T1007" i="14"/>
  <c r="R1007" i="14" s="1"/>
  <c r="T1011" i="14"/>
  <c r="R1011" i="14" s="1"/>
  <c r="T1041" i="14"/>
  <c r="R1041" i="14" s="1"/>
  <c r="T1048" i="14"/>
  <c r="R1048" i="14" s="1"/>
  <c r="T1055" i="14"/>
  <c r="R1055" i="14" s="1"/>
  <c r="T1061" i="14"/>
  <c r="R1061" i="14" s="1"/>
  <c r="T1069" i="14"/>
  <c r="R1069" i="14" s="1"/>
  <c r="T1072" i="14"/>
  <c r="R1072" i="14" s="1"/>
  <c r="T1076" i="14"/>
  <c r="R1076" i="14" s="1"/>
  <c r="T1084" i="14"/>
  <c r="R1084" i="14" s="1"/>
  <c r="T1088" i="14"/>
  <c r="R1088" i="14" s="1"/>
  <c r="T1112" i="14"/>
  <c r="R1112" i="14" s="1"/>
  <c r="T1119" i="14"/>
  <c r="R1119" i="14" s="1"/>
  <c r="T1207" i="14"/>
  <c r="R1207" i="14" s="1"/>
  <c r="T1211" i="14"/>
  <c r="R1211" i="14" s="1"/>
  <c r="T1214" i="14"/>
  <c r="R1214" i="14" s="1"/>
  <c r="T1218" i="14"/>
  <c r="R1218" i="14" s="1"/>
  <c r="T1225" i="14"/>
  <c r="R1225" i="14" s="1"/>
  <c r="T1239" i="14"/>
  <c r="R1239" i="14" s="1"/>
  <c r="T1243" i="14"/>
  <c r="R1243" i="14" s="1"/>
  <c r="T1320" i="14"/>
  <c r="R1320" i="14" s="1"/>
  <c r="T1337" i="14"/>
  <c r="R1337" i="14" s="1"/>
  <c r="T1344" i="14"/>
  <c r="R1344" i="14" s="1"/>
  <c r="T1348" i="14"/>
  <c r="R1348" i="14" s="1"/>
  <c r="T1351" i="14"/>
  <c r="R1351" i="14" s="1"/>
  <c r="T1355" i="14"/>
  <c r="R1355" i="14" s="1"/>
  <c r="T1369" i="14"/>
  <c r="R1369" i="14" s="1"/>
  <c r="T1391" i="14"/>
  <c r="R1391" i="14" s="1"/>
  <c r="T1395" i="14"/>
  <c r="R1395" i="14" s="1"/>
  <c r="T1492" i="14"/>
  <c r="R1492" i="14" s="1"/>
  <c r="T1519" i="14"/>
  <c r="R1519" i="14" s="1"/>
  <c r="T1523" i="14"/>
  <c r="R1523" i="14" s="1"/>
  <c r="T1526" i="14"/>
  <c r="R1526" i="14" s="1"/>
  <c r="T1530" i="14"/>
  <c r="R1530" i="14" s="1"/>
  <c r="T144" i="14"/>
  <c r="R144" i="14" s="1"/>
  <c r="Q144" i="14"/>
  <c r="T166" i="14"/>
  <c r="R166" i="14" s="1"/>
  <c r="Q166" i="14"/>
  <c r="T180" i="14"/>
  <c r="R180" i="14" s="1"/>
  <c r="Q180" i="14"/>
  <c r="T288" i="14"/>
  <c r="R288" i="14" s="1"/>
  <c r="Q288" i="14"/>
  <c r="T295" i="14"/>
  <c r="R295" i="14" s="1"/>
  <c r="Q295" i="14"/>
  <c r="T492" i="14"/>
  <c r="R492" i="14" s="1"/>
  <c r="Q492" i="14"/>
  <c r="T496" i="14"/>
  <c r="R496" i="14" s="1"/>
  <c r="Q496" i="14"/>
  <c r="T524" i="14"/>
  <c r="R524" i="14" s="1"/>
  <c r="Q524" i="14"/>
  <c r="T528" i="14"/>
  <c r="R528" i="14" s="1"/>
  <c r="Q528" i="14"/>
  <c r="T720" i="14"/>
  <c r="R720" i="14" s="1"/>
  <c r="Q720" i="14"/>
  <c r="T732" i="14"/>
  <c r="R732" i="14" s="1"/>
  <c r="Q732" i="14"/>
  <c r="T736" i="14"/>
  <c r="R736" i="14" s="1"/>
  <c r="Q736" i="14"/>
  <c r="T747" i="14"/>
  <c r="R747" i="14" s="1"/>
  <c r="Q747" i="14"/>
  <c r="T751" i="14"/>
  <c r="R751" i="14" s="1"/>
  <c r="Q751" i="14"/>
  <c r="T779" i="14"/>
  <c r="R779" i="14" s="1"/>
  <c r="Q779" i="14"/>
  <c r="T783" i="14"/>
  <c r="R783" i="14" s="1"/>
  <c r="Q783" i="14"/>
  <c r="T834" i="14"/>
  <c r="R834" i="14" s="1"/>
  <c r="Q834" i="14"/>
  <c r="T838" i="14"/>
  <c r="R838" i="14" s="1"/>
  <c r="Q838" i="14"/>
  <c r="T846" i="14"/>
  <c r="R846" i="14" s="1"/>
  <c r="Q846" i="14"/>
  <c r="T850" i="14"/>
  <c r="R850" i="14" s="1"/>
  <c r="Q850" i="14"/>
  <c r="T854" i="14"/>
  <c r="R854" i="14" s="1"/>
  <c r="Q854" i="14"/>
  <c r="T858" i="14"/>
  <c r="R858" i="14" s="1"/>
  <c r="Q858" i="14"/>
  <c r="T862" i="14"/>
  <c r="R862" i="14" s="1"/>
  <c r="Q862" i="14"/>
  <c r="T982" i="14"/>
  <c r="R982" i="14" s="1"/>
  <c r="T980" i="14"/>
  <c r="R980" i="14" s="1"/>
  <c r="Q1342" i="14"/>
  <c r="Q1341" i="14"/>
  <c r="T108" i="14"/>
  <c r="R108" i="14" s="1"/>
  <c r="T182" i="14"/>
  <c r="R182" i="14" s="1"/>
  <c r="T181" i="14"/>
  <c r="R181" i="14" s="1"/>
  <c r="T188" i="14"/>
  <c r="R188" i="14" s="1"/>
  <c r="T221" i="14"/>
  <c r="R221" i="14" s="1"/>
  <c r="T230" i="14"/>
  <c r="R230" i="14" s="1"/>
  <c r="T278" i="14"/>
  <c r="R278" i="14" s="1"/>
  <c r="Q278" i="14"/>
  <c r="T287" i="14"/>
  <c r="R287" i="14" s="1"/>
  <c r="Q287" i="14"/>
  <c r="T484" i="14"/>
  <c r="R484" i="14" s="1"/>
  <c r="Q484" i="14"/>
  <c r="T488" i="14"/>
  <c r="R488" i="14" s="1"/>
  <c r="Q488" i="14"/>
  <c r="T556" i="14"/>
  <c r="R556" i="14" s="1"/>
  <c r="Q556" i="14"/>
  <c r="T572" i="14"/>
  <c r="R572" i="14" s="1"/>
  <c r="Q572" i="14"/>
  <c r="T735" i="14"/>
  <c r="R735" i="14" s="1"/>
  <c r="Q735" i="14"/>
  <c r="T803" i="14"/>
  <c r="R803" i="14" s="1"/>
  <c r="Q803" i="14"/>
  <c r="T833" i="14"/>
  <c r="R833" i="14" s="1"/>
  <c r="Q833" i="14"/>
  <c r="T837" i="14"/>
  <c r="R837" i="14" s="1"/>
  <c r="Q837" i="14"/>
  <c r="T841" i="14"/>
  <c r="R841" i="14" s="1"/>
  <c r="Q841" i="14"/>
  <c r="T845" i="14"/>
  <c r="R845" i="14" s="1"/>
  <c r="Q845" i="14"/>
  <c r="T853" i="14"/>
  <c r="R853" i="14" s="1"/>
  <c r="Q853" i="14"/>
  <c r="T861" i="14"/>
  <c r="R861" i="14" s="1"/>
  <c r="Q861" i="14"/>
  <c r="Q1334" i="14"/>
  <c r="Q1333" i="14"/>
  <c r="T1502" i="14"/>
  <c r="R1502" i="14" s="1"/>
  <c r="Q1502" i="14"/>
  <c r="T9" i="14"/>
  <c r="R9" i="14" s="1"/>
  <c r="Q9" i="14"/>
  <c r="T127" i="14"/>
  <c r="R127" i="14" s="1"/>
  <c r="T148" i="14"/>
  <c r="R148" i="14" s="1"/>
  <c r="T170" i="14"/>
  <c r="R170" i="14" s="1"/>
  <c r="T167" i="14"/>
  <c r="R167" i="14" s="1"/>
  <c r="T174" i="14"/>
  <c r="R174" i="14" s="1"/>
  <c r="T179" i="14"/>
  <c r="R179" i="14" s="1"/>
  <c r="Q179" i="14"/>
  <c r="T194" i="14"/>
  <c r="R194" i="14" s="1"/>
  <c r="Q194" i="14"/>
  <c r="T198" i="14"/>
  <c r="R198" i="14" s="1"/>
  <c r="T204" i="14"/>
  <c r="R204" i="14" s="1"/>
  <c r="T210" i="14"/>
  <c r="R210" i="14" s="1"/>
  <c r="Q210" i="14"/>
  <c r="T234" i="14"/>
  <c r="R234" i="14" s="1"/>
  <c r="Q234" i="14"/>
  <c r="T516" i="14"/>
  <c r="R516" i="14" s="1"/>
  <c r="Q516" i="14"/>
  <c r="T520" i="14"/>
  <c r="R520" i="14" s="1"/>
  <c r="Q520" i="14"/>
  <c r="T584" i="14"/>
  <c r="R584" i="14" s="1"/>
  <c r="Q584" i="14"/>
  <c r="T731" i="14"/>
  <c r="R731" i="14" s="1"/>
  <c r="Q731" i="14"/>
  <c r="T739" i="14"/>
  <c r="R739" i="14" s="1"/>
  <c r="Q739" i="14"/>
  <c r="T743" i="14"/>
  <c r="R743" i="14" s="1"/>
  <c r="Q743" i="14"/>
  <c r="T771" i="14"/>
  <c r="R771" i="14" s="1"/>
  <c r="Q771" i="14"/>
  <c r="T775" i="14"/>
  <c r="R775" i="14" s="1"/>
  <c r="Q775" i="14"/>
  <c r="T807" i="14"/>
  <c r="R807" i="14" s="1"/>
  <c r="Q807" i="14"/>
  <c r="T857" i="14"/>
  <c r="R857" i="14" s="1"/>
  <c r="Q857" i="14"/>
  <c r="T956" i="14"/>
  <c r="R956" i="14" s="1"/>
  <c r="T955" i="14"/>
  <c r="R955" i="14" s="1"/>
  <c r="T1450" i="14"/>
  <c r="R1450" i="14" s="1"/>
  <c r="T1495" i="14"/>
  <c r="R1495" i="14" s="1"/>
  <c r="Q1495" i="14"/>
  <c r="T1499" i="14"/>
  <c r="R1499" i="14" s="1"/>
  <c r="Q1499" i="14"/>
  <c r="T1506" i="14"/>
  <c r="R1506" i="14" s="1"/>
  <c r="Q1506" i="14"/>
  <c r="T132" i="14"/>
  <c r="R132" i="14" s="1"/>
  <c r="Q132" i="14"/>
  <c r="T142" i="14"/>
  <c r="R142" i="14" s="1"/>
  <c r="T156" i="14"/>
  <c r="R156" i="14" s="1"/>
  <c r="Q156" i="14"/>
  <c r="T178" i="14"/>
  <c r="R178" i="14" s="1"/>
  <c r="Q178" i="14"/>
  <c r="T193" i="14"/>
  <c r="R193" i="14" s="1"/>
  <c r="Q193" i="14"/>
  <c r="T196" i="14"/>
  <c r="R196" i="14" s="1"/>
  <c r="T195" i="14"/>
  <c r="R195" i="14" s="1"/>
  <c r="T197" i="14"/>
  <c r="R197" i="14" s="1"/>
  <c r="T214" i="14"/>
  <c r="R214" i="14" s="1"/>
  <c r="T228" i="14"/>
  <c r="R228" i="14" s="1"/>
  <c r="T229" i="14"/>
  <c r="R229" i="14" s="1"/>
  <c r="T233" i="14"/>
  <c r="R233" i="14" s="1"/>
  <c r="Q233" i="14"/>
  <c r="T237" i="14"/>
  <c r="R237" i="14" s="1"/>
  <c r="T235" i="14"/>
  <c r="R235" i="14" s="1"/>
  <c r="T238" i="14"/>
  <c r="R238" i="14" s="1"/>
  <c r="T239" i="14"/>
  <c r="R239" i="14" s="1"/>
  <c r="T240" i="14"/>
  <c r="R240" i="14" s="1"/>
  <c r="T241" i="14"/>
  <c r="R241" i="14" s="1"/>
  <c r="T247" i="14"/>
  <c r="R247" i="14" s="1"/>
  <c r="T263" i="14"/>
  <c r="R263" i="14" s="1"/>
  <c r="T281" i="14"/>
  <c r="R281" i="14" s="1"/>
  <c r="T286" i="14"/>
  <c r="R286" i="14" s="1"/>
  <c r="T293" i="14"/>
  <c r="R293" i="14" s="1"/>
  <c r="T290" i="14"/>
  <c r="R290" i="14" s="1"/>
  <c r="T480" i="14"/>
  <c r="R480" i="14" s="1"/>
  <c r="Q480" i="14"/>
  <c r="T508" i="14"/>
  <c r="R508" i="14" s="1"/>
  <c r="Q508" i="14"/>
  <c r="T512" i="14"/>
  <c r="R512" i="14" s="1"/>
  <c r="Q512" i="14"/>
  <c r="T540" i="14"/>
  <c r="R540" i="14" s="1"/>
  <c r="Q540" i="14"/>
  <c r="T544" i="14"/>
  <c r="R544" i="14" s="1"/>
  <c r="Q544" i="14"/>
  <c r="T730" i="14"/>
  <c r="R730" i="14" s="1"/>
  <c r="Q730" i="14"/>
  <c r="T734" i="14"/>
  <c r="R734" i="14" s="1"/>
  <c r="Q734" i="14"/>
  <c r="T738" i="14"/>
  <c r="R738" i="14" s="1"/>
  <c r="Q738" i="14"/>
  <c r="T763" i="14"/>
  <c r="R763" i="14" s="1"/>
  <c r="Q763" i="14"/>
  <c r="T767" i="14"/>
  <c r="R767" i="14" s="1"/>
  <c r="Q767" i="14"/>
  <c r="T795" i="14"/>
  <c r="R795" i="14" s="1"/>
  <c r="Q795" i="14"/>
  <c r="T799" i="14"/>
  <c r="R799" i="14" s="1"/>
  <c r="Q799" i="14"/>
  <c r="T832" i="14"/>
  <c r="R832" i="14" s="1"/>
  <c r="Q832" i="14"/>
  <c r="T836" i="14"/>
  <c r="R836" i="14" s="1"/>
  <c r="Q836" i="14"/>
  <c r="T840" i="14"/>
  <c r="R840" i="14" s="1"/>
  <c r="Q840" i="14"/>
  <c r="T844" i="14"/>
  <c r="R844" i="14" s="1"/>
  <c r="Q844" i="14"/>
  <c r="T848" i="14"/>
  <c r="R848" i="14" s="1"/>
  <c r="Q848" i="14"/>
  <c r="T852" i="14"/>
  <c r="R852" i="14" s="1"/>
  <c r="Q852" i="14"/>
  <c r="T860" i="14"/>
  <c r="R860" i="14" s="1"/>
  <c r="Q860" i="14"/>
  <c r="T948" i="14"/>
  <c r="R948" i="14" s="1"/>
  <c r="T1031" i="14"/>
  <c r="R1031" i="14" s="1"/>
  <c r="T1039" i="14"/>
  <c r="R1039" i="14" s="1"/>
  <c r="T1038" i="14"/>
  <c r="R1038" i="14" s="1"/>
  <c r="T1111" i="14"/>
  <c r="R1111" i="14" s="1"/>
  <c r="T1263" i="14"/>
  <c r="R1263" i="14" s="1"/>
  <c r="Q1263" i="14"/>
  <c r="T1267" i="14"/>
  <c r="R1267" i="14" s="1"/>
  <c r="Q1267" i="14"/>
  <c r="T1295" i="14"/>
  <c r="R1295" i="14" s="1"/>
  <c r="Q1295" i="14"/>
  <c r="T1299" i="14"/>
  <c r="R1299" i="14" s="1"/>
  <c r="Q1299" i="14"/>
  <c r="Q1358" i="14"/>
  <c r="Q1357" i="14"/>
  <c r="T1390" i="14"/>
  <c r="R1390" i="14" s="1"/>
  <c r="T1389" i="14"/>
  <c r="R1389" i="14" s="1"/>
  <c r="R11" i="14"/>
  <c r="T16" i="14"/>
  <c r="R16" i="14" s="1"/>
  <c r="T25" i="14"/>
  <c r="R25" i="14" s="1"/>
  <c r="Q25" i="14"/>
  <c r="Q28" i="14"/>
  <c r="T31" i="14"/>
  <c r="R31" i="14" s="1"/>
  <c r="T33" i="14"/>
  <c r="R33" i="14" s="1"/>
  <c r="T124" i="14"/>
  <c r="R124" i="14" s="1"/>
  <c r="Q124" i="14"/>
  <c r="Q130" i="14"/>
  <c r="Q135" i="14"/>
  <c r="Q136" i="14"/>
  <c r="Q137" i="14"/>
  <c r="T141" i="14"/>
  <c r="R141" i="14" s="1"/>
  <c r="T139" i="14"/>
  <c r="R139" i="14" s="1"/>
  <c r="T145" i="14"/>
  <c r="R145" i="14" s="1"/>
  <c r="Q145" i="14"/>
  <c r="Q154" i="14"/>
  <c r="Q176" i="14"/>
  <c r="Q185" i="14"/>
  <c r="T201" i="14"/>
  <c r="R201" i="14" s="1"/>
  <c r="Q201" i="14"/>
  <c r="Q207" i="14"/>
  <c r="T232" i="14"/>
  <c r="R232" i="14" s="1"/>
  <c r="Q232" i="14"/>
  <c r="Q247" i="14"/>
  <c r="T254" i="14"/>
  <c r="R254" i="14" s="1"/>
  <c r="Q259" i="14"/>
  <c r="T260" i="14"/>
  <c r="R260" i="14" s="1"/>
  <c r="Q266" i="14"/>
  <c r="T267" i="14"/>
  <c r="R267" i="14" s="1"/>
  <c r="Q274" i="14"/>
  <c r="Q275" i="14"/>
  <c r="T276" i="14"/>
  <c r="R276" i="14" s="1"/>
  <c r="T280" i="14"/>
  <c r="R280" i="14" s="1"/>
  <c r="T284" i="14"/>
  <c r="R284" i="14" s="1"/>
  <c r="T285" i="14"/>
  <c r="R285" i="14" s="1"/>
  <c r="T289" i="14"/>
  <c r="R289" i="14" s="1"/>
  <c r="Q289" i="14"/>
  <c r="T500" i="14"/>
  <c r="R500" i="14" s="1"/>
  <c r="Q500" i="14"/>
  <c r="T504" i="14"/>
  <c r="R504" i="14" s="1"/>
  <c r="Q504" i="14"/>
  <c r="T532" i="14"/>
  <c r="R532" i="14" s="1"/>
  <c r="Q532" i="14"/>
  <c r="T536" i="14"/>
  <c r="R536" i="14" s="1"/>
  <c r="Q536" i="14"/>
  <c r="T548" i="14"/>
  <c r="R548" i="14" s="1"/>
  <c r="Q548" i="14"/>
  <c r="T564" i="14"/>
  <c r="R564" i="14" s="1"/>
  <c r="Q564" i="14"/>
  <c r="T729" i="14"/>
  <c r="R729" i="14" s="1"/>
  <c r="T733" i="14"/>
  <c r="R733" i="14" s="1"/>
  <c r="Q733" i="14"/>
  <c r="T755" i="14"/>
  <c r="R755" i="14" s="1"/>
  <c r="Q755" i="14"/>
  <c r="T759" i="14"/>
  <c r="R759" i="14" s="1"/>
  <c r="Q759" i="14"/>
  <c r="T787" i="14"/>
  <c r="R787" i="14" s="1"/>
  <c r="Q787" i="14"/>
  <c r="T791" i="14"/>
  <c r="R791" i="14" s="1"/>
  <c r="Q791" i="14"/>
  <c r="T822" i="14"/>
  <c r="R822" i="14" s="1"/>
  <c r="Q822" i="14"/>
  <c r="T839" i="14"/>
  <c r="R839" i="14" s="1"/>
  <c r="Q839" i="14"/>
  <c r="T843" i="14"/>
  <c r="R843" i="14" s="1"/>
  <c r="Q843" i="14"/>
  <c r="T847" i="14"/>
  <c r="R847" i="14" s="1"/>
  <c r="Q847" i="14"/>
  <c r="T851" i="14"/>
  <c r="R851" i="14" s="1"/>
  <c r="Q851" i="14"/>
  <c r="T855" i="14"/>
  <c r="R855" i="14" s="1"/>
  <c r="Q855" i="14"/>
  <c r="T859" i="14"/>
  <c r="R859" i="14" s="1"/>
  <c r="Q859" i="14"/>
  <c r="T1014" i="14"/>
  <c r="R1014" i="14" s="1"/>
  <c r="T1013" i="14"/>
  <c r="R1013" i="14" s="1"/>
  <c r="T1099" i="14"/>
  <c r="R1099" i="14" s="1"/>
  <c r="T1097" i="14"/>
  <c r="R1097" i="14" s="1"/>
  <c r="Q1350" i="14"/>
  <c r="Q1349" i="14"/>
  <c r="T291" i="14"/>
  <c r="R291" i="14" s="1"/>
  <c r="T301" i="14"/>
  <c r="R301" i="14" s="1"/>
  <c r="T302" i="14"/>
  <c r="R302" i="14" s="1"/>
  <c r="T306" i="14"/>
  <c r="R306" i="14" s="1"/>
  <c r="T304" i="14"/>
  <c r="R304" i="14" s="1"/>
  <c r="T307" i="14"/>
  <c r="R307" i="14" s="1"/>
  <c r="T308" i="14"/>
  <c r="R308" i="14" s="1"/>
  <c r="T309" i="14"/>
  <c r="R309" i="14" s="1"/>
  <c r="T310" i="14"/>
  <c r="R310" i="14" s="1"/>
  <c r="T314" i="14"/>
  <c r="R314" i="14" s="1"/>
  <c r="T315" i="14"/>
  <c r="R315" i="14" s="1"/>
  <c r="T316" i="14"/>
  <c r="R316" i="14" s="1"/>
  <c r="T317" i="14"/>
  <c r="R317" i="14" s="1"/>
  <c r="T318" i="14"/>
  <c r="R318" i="14" s="1"/>
  <c r="T319" i="14"/>
  <c r="R319" i="14" s="1"/>
  <c r="T320" i="14"/>
  <c r="R320" i="14" s="1"/>
  <c r="T322" i="14"/>
  <c r="R322" i="14" s="1"/>
  <c r="T323" i="14"/>
  <c r="R323" i="14" s="1"/>
  <c r="T324" i="14"/>
  <c r="R324" i="14" s="1"/>
  <c r="T325" i="14"/>
  <c r="R325" i="14" s="1"/>
  <c r="T326" i="14"/>
  <c r="R326" i="14" s="1"/>
  <c r="T327" i="14"/>
  <c r="R327" i="14" s="1"/>
  <c r="T328" i="14"/>
  <c r="R328" i="14" s="1"/>
  <c r="T330" i="14"/>
  <c r="R330" i="14" s="1"/>
  <c r="T331" i="14"/>
  <c r="R331" i="14" s="1"/>
  <c r="T332" i="14"/>
  <c r="R332" i="14" s="1"/>
  <c r="T333" i="14"/>
  <c r="R333" i="14" s="1"/>
  <c r="T334" i="14"/>
  <c r="R334" i="14" s="1"/>
  <c r="T335" i="14"/>
  <c r="R335" i="14" s="1"/>
  <c r="T336" i="14"/>
  <c r="R336" i="14" s="1"/>
  <c r="T337" i="14"/>
  <c r="R337" i="14" s="1"/>
  <c r="T338" i="14"/>
  <c r="R338" i="14" s="1"/>
  <c r="T339" i="14"/>
  <c r="R339" i="14" s="1"/>
  <c r="T340" i="14"/>
  <c r="R340" i="14" s="1"/>
  <c r="T341" i="14"/>
  <c r="R341" i="14" s="1"/>
  <c r="T342" i="14"/>
  <c r="R342" i="14" s="1"/>
  <c r="T343" i="14"/>
  <c r="R343" i="14" s="1"/>
  <c r="T344" i="14"/>
  <c r="R344" i="14" s="1"/>
  <c r="T345" i="14"/>
  <c r="R345" i="14" s="1"/>
  <c r="T346" i="14"/>
  <c r="R346" i="14" s="1"/>
  <c r="T347" i="14"/>
  <c r="R347" i="14" s="1"/>
  <c r="T348" i="14"/>
  <c r="R348" i="14" s="1"/>
  <c r="T349" i="14"/>
  <c r="R349" i="14" s="1"/>
  <c r="T350" i="14"/>
  <c r="R350" i="14" s="1"/>
  <c r="T351" i="14"/>
  <c r="R351" i="14" s="1"/>
  <c r="T352" i="14"/>
  <c r="R352" i="14" s="1"/>
  <c r="T354" i="14"/>
  <c r="R354" i="14" s="1"/>
  <c r="T355" i="14"/>
  <c r="R355" i="14" s="1"/>
  <c r="T356" i="14"/>
  <c r="R356" i="14" s="1"/>
  <c r="T357" i="14"/>
  <c r="R357" i="14" s="1"/>
  <c r="T358" i="14"/>
  <c r="R358" i="14" s="1"/>
  <c r="T359" i="14"/>
  <c r="R359" i="14" s="1"/>
  <c r="T360" i="14"/>
  <c r="R360" i="14" s="1"/>
  <c r="T361" i="14"/>
  <c r="R361" i="14" s="1"/>
  <c r="T362" i="14"/>
  <c r="R362" i="14" s="1"/>
  <c r="T363" i="14"/>
  <c r="R363" i="14" s="1"/>
  <c r="T364" i="14"/>
  <c r="R364" i="14" s="1"/>
  <c r="T365" i="14"/>
  <c r="R365" i="14" s="1"/>
  <c r="T366" i="14"/>
  <c r="R366" i="14" s="1"/>
  <c r="T367" i="14"/>
  <c r="R367" i="14" s="1"/>
  <c r="T368" i="14"/>
  <c r="R368" i="14" s="1"/>
  <c r="T369" i="14"/>
  <c r="R369" i="14" s="1"/>
  <c r="T370" i="14"/>
  <c r="R370" i="14" s="1"/>
  <c r="T371" i="14"/>
  <c r="R371" i="14" s="1"/>
  <c r="T372" i="14"/>
  <c r="R372" i="14" s="1"/>
  <c r="T373" i="14"/>
  <c r="R373" i="14" s="1"/>
  <c r="T374" i="14"/>
  <c r="R374" i="14" s="1"/>
  <c r="T375" i="14"/>
  <c r="R375" i="14" s="1"/>
  <c r="T376" i="14"/>
  <c r="R376" i="14" s="1"/>
  <c r="T377" i="14"/>
  <c r="R377" i="14" s="1"/>
  <c r="T378" i="14"/>
  <c r="R378" i="14" s="1"/>
  <c r="T379" i="14"/>
  <c r="R379" i="14" s="1"/>
  <c r="T380" i="14"/>
  <c r="R380" i="14" s="1"/>
  <c r="T381" i="14"/>
  <c r="R381" i="14" s="1"/>
  <c r="T382" i="14"/>
  <c r="R382" i="14" s="1"/>
  <c r="T383" i="14"/>
  <c r="R383" i="14" s="1"/>
  <c r="T384" i="14"/>
  <c r="R384" i="14" s="1"/>
  <c r="T385" i="14"/>
  <c r="R385" i="14" s="1"/>
  <c r="T386" i="14"/>
  <c r="R386" i="14" s="1"/>
  <c r="T387" i="14"/>
  <c r="R387" i="14" s="1"/>
  <c r="T388" i="14"/>
  <c r="T477" i="14"/>
  <c r="R477" i="14" s="1"/>
  <c r="Q477" i="14"/>
  <c r="T485" i="14"/>
  <c r="R485" i="14" s="1"/>
  <c r="Q485" i="14"/>
  <c r="T493" i="14"/>
  <c r="R493" i="14" s="1"/>
  <c r="Q493" i="14"/>
  <c r="T501" i="14"/>
  <c r="R501" i="14" s="1"/>
  <c r="Q501" i="14"/>
  <c r="T509" i="14"/>
  <c r="R509" i="14" s="1"/>
  <c r="Q509" i="14"/>
  <c r="T517" i="14"/>
  <c r="R517" i="14" s="1"/>
  <c r="Q517" i="14"/>
  <c r="T525" i="14"/>
  <c r="R525" i="14" s="1"/>
  <c r="Q525" i="14"/>
  <c r="T533" i="14"/>
  <c r="R533" i="14" s="1"/>
  <c r="Q533" i="14"/>
  <c r="T541" i="14"/>
  <c r="R541" i="14" s="1"/>
  <c r="Q541" i="14"/>
  <c r="T552" i="14"/>
  <c r="R552" i="14" s="1"/>
  <c r="T554" i="14"/>
  <c r="R554" i="14" s="1"/>
  <c r="T560" i="14"/>
  <c r="R560" i="14" s="1"/>
  <c r="Q560" i="14"/>
  <c r="T568" i="14"/>
  <c r="R568" i="14" s="1"/>
  <c r="T570" i="14"/>
  <c r="R570" i="14" s="1"/>
  <c r="T576" i="14"/>
  <c r="R576" i="14" s="1"/>
  <c r="Q576" i="14"/>
  <c r="T744" i="14"/>
  <c r="R744" i="14" s="1"/>
  <c r="Q744" i="14"/>
  <c r="T748" i="14"/>
  <c r="R748" i="14" s="1"/>
  <c r="Q748" i="14"/>
  <c r="T752" i="14"/>
  <c r="R752" i="14" s="1"/>
  <c r="Q752" i="14"/>
  <c r="T756" i="14"/>
  <c r="R756" i="14" s="1"/>
  <c r="Q756" i="14"/>
  <c r="T760" i="14"/>
  <c r="R760" i="14" s="1"/>
  <c r="Q760" i="14"/>
  <c r="T764" i="14"/>
  <c r="R764" i="14" s="1"/>
  <c r="Q764" i="14"/>
  <c r="T768" i="14"/>
  <c r="R768" i="14" s="1"/>
  <c r="Q768" i="14"/>
  <c r="T772" i="14"/>
  <c r="R772" i="14" s="1"/>
  <c r="Q772" i="14"/>
  <c r="T776" i="14"/>
  <c r="R776" i="14" s="1"/>
  <c r="Q776" i="14"/>
  <c r="T780" i="14"/>
  <c r="R780" i="14" s="1"/>
  <c r="Q780" i="14"/>
  <c r="T784" i="14"/>
  <c r="R784" i="14" s="1"/>
  <c r="Q784" i="14"/>
  <c r="T788" i="14"/>
  <c r="R788" i="14" s="1"/>
  <c r="Q788" i="14"/>
  <c r="T792" i="14"/>
  <c r="R792" i="14" s="1"/>
  <c r="Q792" i="14"/>
  <c r="T796" i="14"/>
  <c r="R796" i="14" s="1"/>
  <c r="Q796" i="14"/>
  <c r="T800" i="14"/>
  <c r="R800" i="14" s="1"/>
  <c r="Q800" i="14"/>
  <c r="T804" i="14"/>
  <c r="R804" i="14" s="1"/>
  <c r="Q804" i="14"/>
  <c r="T808" i="14"/>
  <c r="R808" i="14" s="1"/>
  <c r="Q808" i="14"/>
  <c r="T919" i="14"/>
  <c r="R919" i="14" s="1"/>
  <c r="T922" i="14"/>
  <c r="R922" i="14" s="1"/>
  <c r="T921" i="14"/>
  <c r="R921" i="14" s="1"/>
  <c r="T926" i="14"/>
  <c r="R926" i="14" s="1"/>
  <c r="T930" i="14"/>
  <c r="R930" i="14" s="1"/>
  <c r="T934" i="14"/>
  <c r="R934" i="14" s="1"/>
  <c r="T938" i="14"/>
  <c r="R938" i="14" s="1"/>
  <c r="T990" i="14"/>
  <c r="R990" i="14" s="1"/>
  <c r="T988" i="14"/>
  <c r="R988" i="14" s="1"/>
  <c r="T1047" i="14"/>
  <c r="R1047" i="14" s="1"/>
  <c r="T1045" i="14"/>
  <c r="R1045" i="14" s="1"/>
  <c r="T1115" i="14"/>
  <c r="R1115" i="14" s="1"/>
  <c r="T1114" i="14"/>
  <c r="R1114" i="14" s="1"/>
  <c r="T1221" i="14"/>
  <c r="R1221" i="14" s="1"/>
  <c r="T1220" i="14"/>
  <c r="R1220" i="14" s="1"/>
  <c r="T1271" i="14"/>
  <c r="R1271" i="14" s="1"/>
  <c r="Q1271" i="14"/>
  <c r="T1275" i="14"/>
  <c r="R1275" i="14" s="1"/>
  <c r="Q1275" i="14"/>
  <c r="T1303" i="14"/>
  <c r="R1303" i="14" s="1"/>
  <c r="Q1303" i="14"/>
  <c r="T1307" i="14"/>
  <c r="R1307" i="14" s="1"/>
  <c r="Q1307" i="14"/>
  <c r="T479" i="14"/>
  <c r="R479" i="14" s="1"/>
  <c r="Q479" i="14"/>
  <c r="T483" i="14"/>
  <c r="R483" i="14" s="1"/>
  <c r="Q483" i="14"/>
  <c r="T487" i="14"/>
  <c r="R487" i="14" s="1"/>
  <c r="Q487" i="14"/>
  <c r="T491" i="14"/>
  <c r="R491" i="14" s="1"/>
  <c r="Q491" i="14"/>
  <c r="T495" i="14"/>
  <c r="R495" i="14" s="1"/>
  <c r="Q495" i="14"/>
  <c r="T499" i="14"/>
  <c r="R499" i="14" s="1"/>
  <c r="Q499" i="14"/>
  <c r="T503" i="14"/>
  <c r="R503" i="14" s="1"/>
  <c r="Q503" i="14"/>
  <c r="T507" i="14"/>
  <c r="R507" i="14" s="1"/>
  <c r="Q507" i="14"/>
  <c r="T511" i="14"/>
  <c r="R511" i="14" s="1"/>
  <c r="Q511" i="14"/>
  <c r="T515" i="14"/>
  <c r="R515" i="14" s="1"/>
  <c r="Q515" i="14"/>
  <c r="T519" i="14"/>
  <c r="R519" i="14" s="1"/>
  <c r="Q519" i="14"/>
  <c r="T523" i="14"/>
  <c r="R523" i="14" s="1"/>
  <c r="Q523" i="14"/>
  <c r="T527" i="14"/>
  <c r="R527" i="14" s="1"/>
  <c r="Q527" i="14"/>
  <c r="T531" i="14"/>
  <c r="R531" i="14" s="1"/>
  <c r="Q531" i="14"/>
  <c r="T535" i="14"/>
  <c r="R535" i="14" s="1"/>
  <c r="Q535" i="14"/>
  <c r="T539" i="14"/>
  <c r="R539" i="14" s="1"/>
  <c r="Q539" i="14"/>
  <c r="T543" i="14"/>
  <c r="R543" i="14" s="1"/>
  <c r="Q543" i="14"/>
  <c r="T550" i="14"/>
  <c r="R550" i="14" s="1"/>
  <c r="Q550" i="14"/>
  <c r="T566" i="14"/>
  <c r="R566" i="14" s="1"/>
  <c r="Q566" i="14"/>
  <c r="T580" i="14"/>
  <c r="R580" i="14" s="1"/>
  <c r="Q580" i="14"/>
  <c r="T595" i="14"/>
  <c r="R595" i="14" s="1"/>
  <c r="T599" i="14"/>
  <c r="R599" i="14" s="1"/>
  <c r="T603" i="14"/>
  <c r="R603" i="14" s="1"/>
  <c r="T607" i="14"/>
  <c r="R607" i="14" s="1"/>
  <c r="T611" i="14"/>
  <c r="R611" i="14" s="1"/>
  <c r="T615" i="14"/>
  <c r="R615" i="14" s="1"/>
  <c r="T619" i="14"/>
  <c r="R619" i="14" s="1"/>
  <c r="T623" i="14"/>
  <c r="R623" i="14" s="1"/>
  <c r="T627" i="14"/>
  <c r="R627" i="14" s="1"/>
  <c r="T631" i="14"/>
  <c r="R631" i="14" s="1"/>
  <c r="T635" i="14"/>
  <c r="R635" i="14" s="1"/>
  <c r="T639" i="14"/>
  <c r="R639" i="14" s="1"/>
  <c r="T643" i="14"/>
  <c r="R643" i="14" s="1"/>
  <c r="T647" i="14"/>
  <c r="R647" i="14" s="1"/>
  <c r="T651" i="14"/>
  <c r="R651" i="14" s="1"/>
  <c r="T655" i="14"/>
  <c r="R655" i="14" s="1"/>
  <c r="T659" i="14"/>
  <c r="R659" i="14" s="1"/>
  <c r="T663" i="14"/>
  <c r="R663" i="14" s="1"/>
  <c r="T667" i="14"/>
  <c r="R667" i="14" s="1"/>
  <c r="T671" i="14"/>
  <c r="R671" i="14" s="1"/>
  <c r="T675" i="14"/>
  <c r="R675" i="14" s="1"/>
  <c r="T679" i="14"/>
  <c r="R679" i="14" s="1"/>
  <c r="T683" i="14"/>
  <c r="R683" i="14" s="1"/>
  <c r="T687" i="14"/>
  <c r="R687" i="14" s="1"/>
  <c r="T691" i="14"/>
  <c r="R691" i="14" s="1"/>
  <c r="T695" i="14"/>
  <c r="R695" i="14" s="1"/>
  <c r="T699" i="14"/>
  <c r="R699" i="14" s="1"/>
  <c r="T703" i="14"/>
  <c r="R703" i="14" s="1"/>
  <c r="T707" i="14"/>
  <c r="R707" i="14" s="1"/>
  <c r="T711" i="14"/>
  <c r="R711" i="14" s="1"/>
  <c r="T714" i="14"/>
  <c r="R714" i="14" s="1"/>
  <c r="Q713" i="14"/>
  <c r="T718" i="14"/>
  <c r="R718" i="14" s="1"/>
  <c r="T724" i="14"/>
  <c r="R724" i="14" s="1"/>
  <c r="T728" i="14"/>
  <c r="R728" i="14" s="1"/>
  <c r="T742" i="14"/>
  <c r="R742" i="14" s="1"/>
  <c r="Q742" i="14"/>
  <c r="T746" i="14"/>
  <c r="R746" i="14" s="1"/>
  <c r="Q746" i="14"/>
  <c r="T750" i="14"/>
  <c r="R750" i="14" s="1"/>
  <c r="Q750" i="14"/>
  <c r="T754" i="14"/>
  <c r="R754" i="14" s="1"/>
  <c r="Q754" i="14"/>
  <c r="T758" i="14"/>
  <c r="R758" i="14" s="1"/>
  <c r="Q758" i="14"/>
  <c r="T762" i="14"/>
  <c r="R762" i="14" s="1"/>
  <c r="Q762" i="14"/>
  <c r="T766" i="14"/>
  <c r="R766" i="14" s="1"/>
  <c r="Q766" i="14"/>
  <c r="T770" i="14"/>
  <c r="R770" i="14" s="1"/>
  <c r="Q770" i="14"/>
  <c r="T774" i="14"/>
  <c r="R774" i="14" s="1"/>
  <c r="Q774" i="14"/>
  <c r="T778" i="14"/>
  <c r="R778" i="14" s="1"/>
  <c r="Q778" i="14"/>
  <c r="T782" i="14"/>
  <c r="R782" i="14" s="1"/>
  <c r="Q782" i="14"/>
  <c r="T786" i="14"/>
  <c r="R786" i="14" s="1"/>
  <c r="Q786" i="14"/>
  <c r="T790" i="14"/>
  <c r="R790" i="14" s="1"/>
  <c r="Q790" i="14"/>
  <c r="T794" i="14"/>
  <c r="R794" i="14" s="1"/>
  <c r="Q794" i="14"/>
  <c r="T798" i="14"/>
  <c r="R798" i="14" s="1"/>
  <c r="Q798" i="14"/>
  <c r="T802" i="14"/>
  <c r="R802" i="14" s="1"/>
  <c r="Q802" i="14"/>
  <c r="T806" i="14"/>
  <c r="R806" i="14" s="1"/>
  <c r="Q806" i="14"/>
  <c r="T815" i="14"/>
  <c r="R815" i="14" s="1"/>
  <c r="T821" i="14"/>
  <c r="R821" i="14" s="1"/>
  <c r="Q821" i="14"/>
  <c r="T951" i="14"/>
  <c r="R951" i="14" s="1"/>
  <c r="T959" i="14"/>
  <c r="R959" i="14" s="1"/>
  <c r="T967" i="14"/>
  <c r="R967" i="14" s="1"/>
  <c r="T974" i="14"/>
  <c r="R974" i="14" s="1"/>
  <c r="T972" i="14"/>
  <c r="R972" i="14" s="1"/>
  <c r="T978" i="14"/>
  <c r="R978" i="14" s="1"/>
  <c r="T1006" i="14"/>
  <c r="R1006" i="14" s="1"/>
  <c r="T1004" i="14"/>
  <c r="R1004" i="14" s="1"/>
  <c r="T1010" i="14"/>
  <c r="R1010" i="14" s="1"/>
  <c r="T1017" i="14"/>
  <c r="R1017" i="14" s="1"/>
  <c r="T1035" i="14"/>
  <c r="R1035" i="14" s="1"/>
  <c r="T1091" i="14"/>
  <c r="R1091" i="14" s="1"/>
  <c r="T1090" i="14"/>
  <c r="R1090" i="14" s="1"/>
  <c r="T1095" i="14"/>
  <c r="R1095" i="14" s="1"/>
  <c r="T1255" i="14"/>
  <c r="R1255" i="14" s="1"/>
  <c r="Q1255" i="14"/>
  <c r="T1259" i="14"/>
  <c r="R1259" i="14" s="1"/>
  <c r="Q1259" i="14"/>
  <c r="T1287" i="14"/>
  <c r="R1287" i="14" s="1"/>
  <c r="Q1287" i="14"/>
  <c r="T1291" i="14"/>
  <c r="R1291" i="14" s="1"/>
  <c r="Q1291" i="14"/>
  <c r="T1300" i="14"/>
  <c r="R1300" i="14" s="1"/>
  <c r="T1382" i="14"/>
  <c r="R1382" i="14" s="1"/>
  <c r="T1381" i="14"/>
  <c r="R1381" i="14" s="1"/>
  <c r="T1386" i="14"/>
  <c r="R1386" i="14" s="1"/>
  <c r="T1414" i="14"/>
  <c r="R1414" i="14" s="1"/>
  <c r="T1413" i="14"/>
  <c r="R1413" i="14" s="1"/>
  <c r="T1491" i="14"/>
  <c r="R1491" i="14" s="1"/>
  <c r="T1494" i="14"/>
  <c r="R1494" i="14" s="1"/>
  <c r="Q1494" i="14"/>
  <c r="T1493" i="14"/>
  <c r="R1493" i="14" s="1"/>
  <c r="T1498" i="14"/>
  <c r="R1498" i="14" s="1"/>
  <c r="Q1498" i="14"/>
  <c r="Q1526" i="14"/>
  <c r="Q1525" i="14"/>
  <c r="T8" i="14"/>
  <c r="R8" i="14" s="1"/>
  <c r="T14" i="14"/>
  <c r="R14" i="14" s="1"/>
  <c r="T17" i="14"/>
  <c r="R17" i="14" s="1"/>
  <c r="T20" i="14"/>
  <c r="R20" i="14" s="1"/>
  <c r="T24" i="14"/>
  <c r="R24" i="14" s="1"/>
  <c r="T72" i="14"/>
  <c r="R72" i="14" s="1"/>
  <c r="T73" i="14"/>
  <c r="R73" i="14" s="1"/>
  <c r="T125" i="14"/>
  <c r="R125" i="14" s="1"/>
  <c r="T126" i="14"/>
  <c r="R126" i="14" s="1"/>
  <c r="T133" i="14"/>
  <c r="R133" i="14" s="1"/>
  <c r="T146" i="14"/>
  <c r="R146" i="14" s="1"/>
  <c r="T147" i="14"/>
  <c r="R147" i="14" s="1"/>
  <c r="T157" i="14"/>
  <c r="R157" i="14" s="1"/>
  <c r="T158" i="14"/>
  <c r="R158" i="14" s="1"/>
  <c r="T168" i="14"/>
  <c r="R168" i="14" s="1"/>
  <c r="T169" i="14"/>
  <c r="R169" i="14" s="1"/>
  <c r="T173" i="14"/>
  <c r="R173" i="14" s="1"/>
  <c r="T187" i="14"/>
  <c r="R187" i="14" s="1"/>
  <c r="T202" i="14"/>
  <c r="R202" i="14" s="1"/>
  <c r="T203" i="14"/>
  <c r="R203" i="14" s="1"/>
  <c r="T224" i="14"/>
  <c r="R224" i="14" s="1"/>
  <c r="T225" i="14"/>
  <c r="R225" i="14" s="1"/>
  <c r="T226" i="14"/>
  <c r="R226" i="14" s="1"/>
  <c r="T227" i="14"/>
  <c r="R227" i="14" s="1"/>
  <c r="T236" i="14"/>
  <c r="R236" i="14" s="1"/>
  <c r="T250" i="14"/>
  <c r="R250" i="14" s="1"/>
  <c r="T251" i="14"/>
  <c r="R251" i="14" s="1"/>
  <c r="T252" i="14"/>
  <c r="R252" i="14" s="1"/>
  <c r="T257" i="14"/>
  <c r="R257" i="14" s="1"/>
  <c r="T264" i="14"/>
  <c r="R264" i="14" s="1"/>
  <c r="T270" i="14"/>
  <c r="R270" i="14" s="1"/>
  <c r="T271" i="14"/>
  <c r="R271" i="14" s="1"/>
  <c r="T272" i="14"/>
  <c r="R272" i="14" s="1"/>
  <c r="T279" i="14"/>
  <c r="R279" i="14" s="1"/>
  <c r="Q291" i="14"/>
  <c r="T292" i="14"/>
  <c r="R292" i="14" s="1"/>
  <c r="Q301" i="14"/>
  <c r="Q302" i="14"/>
  <c r="T303" i="14"/>
  <c r="R303" i="14" s="1"/>
  <c r="Q303" i="14"/>
  <c r="Q307" i="14"/>
  <c r="Q308" i="14"/>
  <c r="Q309" i="14"/>
  <c r="Q310" i="14"/>
  <c r="Q314" i="14"/>
  <c r="Q315" i="14"/>
  <c r="Q316" i="14"/>
  <c r="Q317" i="14"/>
  <c r="Q318" i="14"/>
  <c r="Q319" i="14"/>
  <c r="Q320" i="14"/>
  <c r="Q322" i="14"/>
  <c r="Q323" i="14"/>
  <c r="Q324" i="14"/>
  <c r="Q325" i="14"/>
  <c r="Q326" i="14"/>
  <c r="Q327" i="14"/>
  <c r="Q328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T478" i="14"/>
  <c r="R478" i="14" s="1"/>
  <c r="Q478" i="14"/>
  <c r="T482" i="14"/>
  <c r="R482" i="14" s="1"/>
  <c r="Q482" i="14"/>
  <c r="T486" i="14"/>
  <c r="R486" i="14" s="1"/>
  <c r="Q486" i="14"/>
  <c r="T490" i="14"/>
  <c r="R490" i="14" s="1"/>
  <c r="Q490" i="14"/>
  <c r="T494" i="14"/>
  <c r="R494" i="14" s="1"/>
  <c r="Q494" i="14"/>
  <c r="T498" i="14"/>
  <c r="R498" i="14" s="1"/>
  <c r="Q498" i="14"/>
  <c r="T502" i="14"/>
  <c r="R502" i="14" s="1"/>
  <c r="Q502" i="14"/>
  <c r="T506" i="14"/>
  <c r="R506" i="14" s="1"/>
  <c r="Q506" i="14"/>
  <c r="T510" i="14"/>
  <c r="R510" i="14" s="1"/>
  <c r="Q510" i="14"/>
  <c r="T514" i="14"/>
  <c r="R514" i="14" s="1"/>
  <c r="Q514" i="14"/>
  <c r="T518" i="14"/>
  <c r="R518" i="14" s="1"/>
  <c r="Q518" i="14"/>
  <c r="T522" i="14"/>
  <c r="R522" i="14" s="1"/>
  <c r="Q522" i="14"/>
  <c r="T526" i="14"/>
  <c r="R526" i="14" s="1"/>
  <c r="Q526" i="14"/>
  <c r="T530" i="14"/>
  <c r="R530" i="14" s="1"/>
  <c r="Q530" i="14"/>
  <c r="T534" i="14"/>
  <c r="R534" i="14" s="1"/>
  <c r="Q534" i="14"/>
  <c r="T538" i="14"/>
  <c r="R538" i="14" s="1"/>
  <c r="Q538" i="14"/>
  <c r="T542" i="14"/>
  <c r="R542" i="14" s="1"/>
  <c r="Q542" i="14"/>
  <c r="T546" i="14"/>
  <c r="R546" i="14" s="1"/>
  <c r="Q546" i="14"/>
  <c r="Q552" i="14"/>
  <c r="Q554" i="14"/>
  <c r="T558" i="14"/>
  <c r="R558" i="14" s="1"/>
  <c r="T562" i="14"/>
  <c r="R562" i="14" s="1"/>
  <c r="Q562" i="14"/>
  <c r="Q568" i="14"/>
  <c r="Q570" i="14"/>
  <c r="T574" i="14"/>
  <c r="R574" i="14" s="1"/>
  <c r="T578" i="14"/>
  <c r="R578" i="14" s="1"/>
  <c r="Q578" i="14"/>
  <c r="T594" i="14"/>
  <c r="R594" i="14" s="1"/>
  <c r="T598" i="14"/>
  <c r="R598" i="14" s="1"/>
  <c r="T602" i="14"/>
  <c r="R602" i="14" s="1"/>
  <c r="T606" i="14"/>
  <c r="R606" i="14" s="1"/>
  <c r="T610" i="14"/>
  <c r="R610" i="14" s="1"/>
  <c r="T614" i="14"/>
  <c r="R614" i="14" s="1"/>
  <c r="T618" i="14"/>
  <c r="R618" i="14" s="1"/>
  <c r="T622" i="14"/>
  <c r="R622" i="14" s="1"/>
  <c r="T626" i="14"/>
  <c r="R626" i="14" s="1"/>
  <c r="T630" i="14"/>
  <c r="R630" i="14" s="1"/>
  <c r="T634" i="14"/>
  <c r="R634" i="14" s="1"/>
  <c r="T638" i="14"/>
  <c r="R638" i="14" s="1"/>
  <c r="T642" i="14"/>
  <c r="R642" i="14" s="1"/>
  <c r="T646" i="14"/>
  <c r="R646" i="14" s="1"/>
  <c r="T650" i="14"/>
  <c r="R650" i="14" s="1"/>
  <c r="T654" i="14"/>
  <c r="R654" i="14" s="1"/>
  <c r="T658" i="14"/>
  <c r="R658" i="14" s="1"/>
  <c r="T662" i="14"/>
  <c r="R662" i="14" s="1"/>
  <c r="T666" i="14"/>
  <c r="R666" i="14" s="1"/>
  <c r="T670" i="14"/>
  <c r="R670" i="14" s="1"/>
  <c r="T674" i="14"/>
  <c r="R674" i="14" s="1"/>
  <c r="T678" i="14"/>
  <c r="R678" i="14" s="1"/>
  <c r="T682" i="14"/>
  <c r="R682" i="14" s="1"/>
  <c r="T686" i="14"/>
  <c r="R686" i="14" s="1"/>
  <c r="T690" i="14"/>
  <c r="R690" i="14" s="1"/>
  <c r="T694" i="14"/>
  <c r="R694" i="14" s="1"/>
  <c r="T698" i="14"/>
  <c r="R698" i="14" s="1"/>
  <c r="T702" i="14"/>
  <c r="R702" i="14" s="1"/>
  <c r="T706" i="14"/>
  <c r="R706" i="14" s="1"/>
  <c r="T710" i="14"/>
  <c r="R710" i="14" s="1"/>
  <c r="T741" i="14"/>
  <c r="R741" i="14" s="1"/>
  <c r="Q741" i="14"/>
  <c r="T749" i="14"/>
  <c r="R749" i="14" s="1"/>
  <c r="Q749" i="14"/>
  <c r="T757" i="14"/>
  <c r="R757" i="14" s="1"/>
  <c r="Q757" i="14"/>
  <c r="T765" i="14"/>
  <c r="R765" i="14" s="1"/>
  <c r="Q765" i="14"/>
  <c r="T773" i="14"/>
  <c r="R773" i="14" s="1"/>
  <c r="Q773" i="14"/>
  <c r="T781" i="14"/>
  <c r="R781" i="14" s="1"/>
  <c r="Q781" i="14"/>
  <c r="T789" i="14"/>
  <c r="R789" i="14" s="1"/>
  <c r="Q789" i="14"/>
  <c r="T797" i="14"/>
  <c r="R797" i="14" s="1"/>
  <c r="Q797" i="14"/>
  <c r="T805" i="14"/>
  <c r="R805" i="14" s="1"/>
  <c r="Q805" i="14"/>
  <c r="T820" i="14"/>
  <c r="R820" i="14" s="1"/>
  <c r="Q820" i="14"/>
  <c r="T824" i="14"/>
  <c r="R824" i="14" s="1"/>
  <c r="T866" i="14"/>
  <c r="R866" i="14" s="1"/>
  <c r="Q868" i="14"/>
  <c r="T923" i="14"/>
  <c r="R923" i="14" s="1"/>
  <c r="T931" i="14"/>
  <c r="R931" i="14" s="1"/>
  <c r="T935" i="14"/>
  <c r="R935" i="14" s="1"/>
  <c r="T939" i="14"/>
  <c r="R939" i="14" s="1"/>
  <c r="T943" i="14"/>
  <c r="R943" i="14" s="1"/>
  <c r="T950" i="14"/>
  <c r="R950" i="14" s="1"/>
  <c r="T954" i="14"/>
  <c r="R954" i="14" s="1"/>
  <c r="T958" i="14"/>
  <c r="R958" i="14" s="1"/>
  <c r="T962" i="14"/>
  <c r="R962" i="14" s="1"/>
  <c r="T966" i="14"/>
  <c r="R966" i="14" s="1"/>
  <c r="T970" i="14"/>
  <c r="R970" i="14" s="1"/>
  <c r="T998" i="14"/>
  <c r="R998" i="14" s="1"/>
  <c r="T996" i="14"/>
  <c r="R996" i="14" s="1"/>
  <c r="T1002" i="14"/>
  <c r="R1002" i="14" s="1"/>
  <c r="T1052" i="14"/>
  <c r="R1052" i="14" s="1"/>
  <c r="T1071" i="14"/>
  <c r="R1071" i="14" s="1"/>
  <c r="T1070" i="14"/>
  <c r="R1070" i="14" s="1"/>
  <c r="T1075" i="14"/>
  <c r="R1075" i="14" s="1"/>
  <c r="T1079" i="14"/>
  <c r="R1079" i="14" s="1"/>
  <c r="T1083" i="14"/>
  <c r="R1083" i="14" s="1"/>
  <c r="T1087" i="14"/>
  <c r="R1087" i="14" s="1"/>
  <c r="T1247" i="14"/>
  <c r="R1247" i="14" s="1"/>
  <c r="Q1247" i="14"/>
  <c r="T1251" i="14"/>
  <c r="R1251" i="14" s="1"/>
  <c r="Q1251" i="14"/>
  <c r="T1279" i="14"/>
  <c r="R1279" i="14" s="1"/>
  <c r="Q1279" i="14"/>
  <c r="T1283" i="14"/>
  <c r="R1283" i="14" s="1"/>
  <c r="Q1283" i="14"/>
  <c r="T1311" i="14"/>
  <c r="R1311" i="14" s="1"/>
  <c r="Q1311" i="14"/>
  <c r="T1315" i="14"/>
  <c r="R1315" i="14" s="1"/>
  <c r="Q1315" i="14"/>
  <c r="T1140" i="14"/>
  <c r="R1140" i="14" s="1"/>
  <c r="T1144" i="14"/>
  <c r="R1144" i="14" s="1"/>
  <c r="T1152" i="14"/>
  <c r="R1152" i="14" s="1"/>
  <c r="T1160" i="14"/>
  <c r="R1160" i="14" s="1"/>
  <c r="T1168" i="14"/>
  <c r="R1168" i="14" s="1"/>
  <c r="T1172" i="14"/>
  <c r="R1172" i="14" s="1"/>
  <c r="T1176" i="14"/>
  <c r="R1176" i="14" s="1"/>
  <c r="T1184" i="14"/>
  <c r="R1184" i="14" s="1"/>
  <c r="T1188" i="14"/>
  <c r="R1188" i="14" s="1"/>
  <c r="T1192" i="14"/>
  <c r="R1192" i="14" s="1"/>
  <c r="T1229" i="14"/>
  <c r="R1229" i="14" s="1"/>
  <c r="T1228" i="14"/>
  <c r="R1228" i="14" s="1"/>
  <c r="T1248" i="14"/>
  <c r="R1248" i="14" s="1"/>
  <c r="Q1248" i="14"/>
  <c r="T1256" i="14"/>
  <c r="R1256" i="14" s="1"/>
  <c r="Q1256" i="14"/>
  <c r="T1264" i="14"/>
  <c r="R1264" i="14" s="1"/>
  <c r="Q1264" i="14"/>
  <c r="T1272" i="14"/>
  <c r="R1272" i="14" s="1"/>
  <c r="Q1272" i="14"/>
  <c r="T1280" i="14"/>
  <c r="R1280" i="14" s="1"/>
  <c r="Q1280" i="14"/>
  <c r="T1288" i="14"/>
  <c r="R1288" i="14" s="1"/>
  <c r="Q1288" i="14"/>
  <c r="T1296" i="14"/>
  <c r="R1296" i="14" s="1"/>
  <c r="Q1296" i="14"/>
  <c r="T1304" i="14"/>
  <c r="R1304" i="14" s="1"/>
  <c r="Q1304" i="14"/>
  <c r="T1312" i="14"/>
  <c r="R1312" i="14" s="1"/>
  <c r="Q1312" i="14"/>
  <c r="T1319" i="14"/>
  <c r="R1319" i="14" s="1"/>
  <c r="T1323" i="14"/>
  <c r="R1323" i="14" s="1"/>
  <c r="Q1324" i="14"/>
  <c r="T1327" i="14"/>
  <c r="R1327" i="14" s="1"/>
  <c r="T1331" i="14"/>
  <c r="R1331" i="14" s="1"/>
  <c r="T1334" i="14"/>
  <c r="R1334" i="14" s="1"/>
  <c r="T1338" i="14"/>
  <c r="R1338" i="14" s="1"/>
  <c r="T1342" i="14"/>
  <c r="R1342" i="14" s="1"/>
  <c r="T1346" i="14"/>
  <c r="R1346" i="14" s="1"/>
  <c r="T1350" i="14"/>
  <c r="R1350" i="14" s="1"/>
  <c r="T1354" i="14"/>
  <c r="R1354" i="14" s="1"/>
  <c r="T1358" i="14"/>
  <c r="R1358" i="14" s="1"/>
  <c r="T1362" i="14"/>
  <c r="R1362" i="14" s="1"/>
  <c r="T1398" i="14"/>
  <c r="R1398" i="14" s="1"/>
  <c r="T1397" i="14"/>
  <c r="R1397" i="14" s="1"/>
  <c r="T1402" i="14"/>
  <c r="R1402" i="14" s="1"/>
  <c r="T1454" i="14"/>
  <c r="R1454" i="14" s="1"/>
  <c r="T1453" i="14"/>
  <c r="R1453" i="14" s="1"/>
  <c r="T1458" i="14"/>
  <c r="R1458" i="14" s="1"/>
  <c r="T305" i="14"/>
  <c r="R305" i="14" s="1"/>
  <c r="T474" i="14"/>
  <c r="R474" i="14" s="1"/>
  <c r="T475" i="14"/>
  <c r="R475" i="14" s="1"/>
  <c r="T547" i="14"/>
  <c r="R547" i="14" s="1"/>
  <c r="T551" i="14"/>
  <c r="R551" i="14" s="1"/>
  <c r="T557" i="14"/>
  <c r="R557" i="14" s="1"/>
  <c r="T563" i="14"/>
  <c r="R563" i="14" s="1"/>
  <c r="T567" i="14"/>
  <c r="R567" i="14" s="1"/>
  <c r="T573" i="14"/>
  <c r="R573" i="14" s="1"/>
  <c r="T581" i="14"/>
  <c r="R581" i="14" s="1"/>
  <c r="T585" i="14"/>
  <c r="R585" i="14" s="1"/>
  <c r="T586" i="14"/>
  <c r="R586" i="14" s="1"/>
  <c r="T587" i="14"/>
  <c r="R587" i="14" s="1"/>
  <c r="T588" i="14"/>
  <c r="R588" i="14" s="1"/>
  <c r="T589" i="14"/>
  <c r="R589" i="14" s="1"/>
  <c r="T590" i="14"/>
  <c r="R590" i="14" s="1"/>
  <c r="T591" i="14"/>
  <c r="R591" i="14" s="1"/>
  <c r="T593" i="14"/>
  <c r="R593" i="14" s="1"/>
  <c r="T597" i="14"/>
  <c r="R597" i="14" s="1"/>
  <c r="T601" i="14"/>
  <c r="R601" i="14" s="1"/>
  <c r="T605" i="14"/>
  <c r="R605" i="14" s="1"/>
  <c r="T609" i="14"/>
  <c r="R609" i="14" s="1"/>
  <c r="T613" i="14"/>
  <c r="R613" i="14" s="1"/>
  <c r="T617" i="14"/>
  <c r="R617" i="14" s="1"/>
  <c r="T621" i="14"/>
  <c r="R621" i="14" s="1"/>
  <c r="T625" i="14"/>
  <c r="R625" i="14" s="1"/>
  <c r="T629" i="14"/>
  <c r="R629" i="14" s="1"/>
  <c r="T633" i="14"/>
  <c r="R633" i="14" s="1"/>
  <c r="T637" i="14"/>
  <c r="R637" i="14" s="1"/>
  <c r="T641" i="14"/>
  <c r="R641" i="14" s="1"/>
  <c r="T645" i="14"/>
  <c r="R645" i="14" s="1"/>
  <c r="T649" i="14"/>
  <c r="R649" i="14" s="1"/>
  <c r="T653" i="14"/>
  <c r="R653" i="14" s="1"/>
  <c r="T657" i="14"/>
  <c r="R657" i="14" s="1"/>
  <c r="T661" i="14"/>
  <c r="R661" i="14" s="1"/>
  <c r="T665" i="14"/>
  <c r="R665" i="14" s="1"/>
  <c r="T669" i="14"/>
  <c r="R669" i="14" s="1"/>
  <c r="T673" i="14"/>
  <c r="R673" i="14" s="1"/>
  <c r="T677" i="14"/>
  <c r="R677" i="14" s="1"/>
  <c r="T681" i="14"/>
  <c r="R681" i="14" s="1"/>
  <c r="T685" i="14"/>
  <c r="R685" i="14" s="1"/>
  <c r="T689" i="14"/>
  <c r="R689" i="14" s="1"/>
  <c r="T693" i="14"/>
  <c r="R693" i="14" s="1"/>
  <c r="T697" i="14"/>
  <c r="R697" i="14" s="1"/>
  <c r="T701" i="14"/>
  <c r="R701" i="14" s="1"/>
  <c r="T705" i="14"/>
  <c r="R705" i="14" s="1"/>
  <c r="T709" i="14"/>
  <c r="R709" i="14" s="1"/>
  <c r="T717" i="14"/>
  <c r="R717" i="14" s="1"/>
  <c r="T723" i="14"/>
  <c r="R723" i="14" s="1"/>
  <c r="T727" i="14"/>
  <c r="R727" i="14" s="1"/>
  <c r="T870" i="14"/>
  <c r="R870" i="14" s="1"/>
  <c r="T871" i="14"/>
  <c r="R871" i="14" s="1"/>
  <c r="T872" i="14"/>
  <c r="R872" i="14" s="1"/>
  <c r="T873" i="14"/>
  <c r="R873" i="14" s="1"/>
  <c r="T875" i="14"/>
  <c r="R875" i="14" s="1"/>
  <c r="T876" i="14"/>
  <c r="R876" i="14" s="1"/>
  <c r="T877" i="14"/>
  <c r="R877" i="14" s="1"/>
  <c r="T878" i="14"/>
  <c r="R878" i="14" s="1"/>
  <c r="T879" i="14"/>
  <c r="R879" i="14" s="1"/>
  <c r="T880" i="14"/>
  <c r="R880" i="14" s="1"/>
  <c r="T881" i="14"/>
  <c r="R881" i="14" s="1"/>
  <c r="T882" i="14"/>
  <c r="R882" i="14" s="1"/>
  <c r="T883" i="14"/>
  <c r="R883" i="14" s="1"/>
  <c r="T885" i="14"/>
  <c r="R885" i="14" s="1"/>
  <c r="T886" i="14"/>
  <c r="R886" i="14" s="1"/>
  <c r="T887" i="14"/>
  <c r="R887" i="14" s="1"/>
  <c r="T888" i="14"/>
  <c r="R888" i="14" s="1"/>
  <c r="T889" i="14"/>
  <c r="R889" i="14" s="1"/>
  <c r="T890" i="14"/>
  <c r="R890" i="14" s="1"/>
  <c r="T891" i="14"/>
  <c r="R891" i="14" s="1"/>
  <c r="T892" i="14"/>
  <c r="R892" i="14" s="1"/>
  <c r="T893" i="14"/>
  <c r="R893" i="14" s="1"/>
  <c r="T894" i="14"/>
  <c r="R894" i="14" s="1"/>
  <c r="T895" i="14"/>
  <c r="R895" i="14" s="1"/>
  <c r="T896" i="14"/>
  <c r="R896" i="14" s="1"/>
  <c r="T897" i="14"/>
  <c r="R897" i="14" s="1"/>
  <c r="T898" i="14"/>
  <c r="R898" i="14" s="1"/>
  <c r="T899" i="14"/>
  <c r="R899" i="14" s="1"/>
  <c r="T900" i="14"/>
  <c r="R900" i="14" s="1"/>
  <c r="T901" i="14"/>
  <c r="R901" i="14" s="1"/>
  <c r="T902" i="14"/>
  <c r="R902" i="14" s="1"/>
  <c r="T903" i="14"/>
  <c r="R903" i="14" s="1"/>
  <c r="T904" i="14"/>
  <c r="R904" i="14" s="1"/>
  <c r="T905" i="14"/>
  <c r="R905" i="14" s="1"/>
  <c r="T906" i="14"/>
  <c r="R906" i="14" s="1"/>
  <c r="T907" i="14"/>
  <c r="R907" i="14" s="1"/>
  <c r="T908" i="14"/>
  <c r="R908" i="14" s="1"/>
  <c r="T909" i="14"/>
  <c r="R909" i="14" s="1"/>
  <c r="T910" i="14"/>
  <c r="R910" i="14" s="1"/>
  <c r="T911" i="14"/>
  <c r="R911" i="14" s="1"/>
  <c r="T912" i="14"/>
  <c r="R912" i="14" s="1"/>
  <c r="T913" i="14"/>
  <c r="R913" i="14" s="1"/>
  <c r="T917" i="14"/>
  <c r="R917" i="14" s="1"/>
  <c r="T925" i="14"/>
  <c r="R925" i="14" s="1"/>
  <c r="T929" i="14"/>
  <c r="R929" i="14" s="1"/>
  <c r="T933" i="14"/>
  <c r="R933" i="14" s="1"/>
  <c r="T937" i="14"/>
  <c r="R937" i="14" s="1"/>
  <c r="T941" i="14"/>
  <c r="R941" i="14" s="1"/>
  <c r="T949" i="14"/>
  <c r="R949" i="14" s="1"/>
  <c r="T953" i="14"/>
  <c r="R953" i="14" s="1"/>
  <c r="T957" i="14"/>
  <c r="R957" i="14" s="1"/>
  <c r="T961" i="14"/>
  <c r="R961" i="14" s="1"/>
  <c r="T965" i="14"/>
  <c r="R965" i="14" s="1"/>
  <c r="T969" i="14"/>
  <c r="R969" i="14" s="1"/>
  <c r="T973" i="14"/>
  <c r="R973" i="14" s="1"/>
  <c r="T977" i="14"/>
  <c r="R977" i="14" s="1"/>
  <c r="T981" i="14"/>
  <c r="R981" i="14" s="1"/>
  <c r="T985" i="14"/>
  <c r="R985" i="14" s="1"/>
  <c r="T989" i="14"/>
  <c r="R989" i="14" s="1"/>
  <c r="T993" i="14"/>
  <c r="R993" i="14" s="1"/>
  <c r="T997" i="14"/>
  <c r="R997" i="14" s="1"/>
  <c r="T1001" i="14"/>
  <c r="R1001" i="14" s="1"/>
  <c r="T1005" i="14"/>
  <c r="R1005" i="14" s="1"/>
  <c r="T1009" i="14"/>
  <c r="R1009" i="14" s="1"/>
  <c r="T1016" i="14"/>
  <c r="R1016" i="14" s="1"/>
  <c r="T1034" i="14"/>
  <c r="R1034" i="14" s="1"/>
  <c r="T1042" i="14"/>
  <c r="R1042" i="14" s="1"/>
  <c r="T1046" i="14"/>
  <c r="R1046" i="14" s="1"/>
  <c r="T1050" i="14"/>
  <c r="R1050" i="14" s="1"/>
  <c r="T1054" i="14"/>
  <c r="R1054" i="14" s="1"/>
  <c r="T1058" i="14"/>
  <c r="R1058" i="14" s="1"/>
  <c r="T1074" i="14"/>
  <c r="R1074" i="14" s="1"/>
  <c r="T1078" i="14"/>
  <c r="R1078" i="14" s="1"/>
  <c r="T1082" i="14"/>
  <c r="R1082" i="14" s="1"/>
  <c r="T1086" i="14"/>
  <c r="R1086" i="14" s="1"/>
  <c r="T1094" i="14"/>
  <c r="R1094" i="14" s="1"/>
  <c r="T1098" i="14"/>
  <c r="R1098" i="14" s="1"/>
  <c r="T1102" i="14"/>
  <c r="R1102" i="14" s="1"/>
  <c r="T1106" i="14"/>
  <c r="R1106" i="14" s="1"/>
  <c r="T1110" i="14"/>
  <c r="R1110" i="14" s="1"/>
  <c r="T1118" i="14"/>
  <c r="R1118" i="14" s="1"/>
  <c r="T1141" i="14"/>
  <c r="R1141" i="14" s="1"/>
  <c r="T1145" i="14"/>
  <c r="R1145" i="14" s="1"/>
  <c r="T1149" i="14"/>
  <c r="R1149" i="14" s="1"/>
  <c r="T1153" i="14"/>
  <c r="R1153" i="14" s="1"/>
  <c r="T1157" i="14"/>
  <c r="R1157" i="14" s="1"/>
  <c r="T1161" i="14"/>
  <c r="R1161" i="14" s="1"/>
  <c r="T1165" i="14"/>
  <c r="R1165" i="14" s="1"/>
  <c r="T1169" i="14"/>
  <c r="R1169" i="14" s="1"/>
  <c r="T1173" i="14"/>
  <c r="R1173" i="14" s="1"/>
  <c r="T1177" i="14"/>
  <c r="R1177" i="14" s="1"/>
  <c r="T1181" i="14"/>
  <c r="R1181" i="14" s="1"/>
  <c r="T1185" i="14"/>
  <c r="R1185" i="14" s="1"/>
  <c r="T1189" i="14"/>
  <c r="R1189" i="14" s="1"/>
  <c r="T1193" i="14"/>
  <c r="R1193" i="14" s="1"/>
  <c r="T1205" i="14"/>
  <c r="R1205" i="14" s="1"/>
  <c r="T1204" i="14"/>
  <c r="R1204" i="14" s="1"/>
  <c r="T1237" i="14"/>
  <c r="R1237" i="14" s="1"/>
  <c r="T1236" i="14"/>
  <c r="R1236" i="14" s="1"/>
  <c r="T1245" i="14"/>
  <c r="R1245" i="14" s="1"/>
  <c r="Q1245" i="14"/>
  <c r="T1249" i="14"/>
  <c r="R1249" i="14" s="1"/>
  <c r="Q1249" i="14"/>
  <c r="T1253" i="14"/>
  <c r="R1253" i="14" s="1"/>
  <c r="Q1253" i="14"/>
  <c r="T1257" i="14"/>
  <c r="R1257" i="14" s="1"/>
  <c r="Q1257" i="14"/>
  <c r="T1261" i="14"/>
  <c r="R1261" i="14" s="1"/>
  <c r="Q1261" i="14"/>
  <c r="T1265" i="14"/>
  <c r="R1265" i="14" s="1"/>
  <c r="Q1265" i="14"/>
  <c r="T1269" i="14"/>
  <c r="R1269" i="14" s="1"/>
  <c r="Q1269" i="14"/>
  <c r="T1273" i="14"/>
  <c r="R1273" i="14" s="1"/>
  <c r="Q1273" i="14"/>
  <c r="T1277" i="14"/>
  <c r="R1277" i="14" s="1"/>
  <c r="Q1277" i="14"/>
  <c r="T1281" i="14"/>
  <c r="R1281" i="14" s="1"/>
  <c r="Q1281" i="14"/>
  <c r="T1285" i="14"/>
  <c r="R1285" i="14" s="1"/>
  <c r="Q1285" i="14"/>
  <c r="T1289" i="14"/>
  <c r="R1289" i="14" s="1"/>
  <c r="Q1289" i="14"/>
  <c r="T1293" i="14"/>
  <c r="R1293" i="14" s="1"/>
  <c r="Q1293" i="14"/>
  <c r="T1297" i="14"/>
  <c r="R1297" i="14" s="1"/>
  <c r="Q1297" i="14"/>
  <c r="T1301" i="14"/>
  <c r="R1301" i="14" s="1"/>
  <c r="Q1301" i="14"/>
  <c r="T1305" i="14"/>
  <c r="R1305" i="14" s="1"/>
  <c r="Q1305" i="14"/>
  <c r="T1309" i="14"/>
  <c r="R1309" i="14" s="1"/>
  <c r="Q1309" i="14"/>
  <c r="T1313" i="14"/>
  <c r="R1313" i="14" s="1"/>
  <c r="Q1313" i="14"/>
  <c r="T1317" i="14"/>
  <c r="R1317" i="14" s="1"/>
  <c r="Q1317" i="14"/>
  <c r="T1374" i="14"/>
  <c r="R1374" i="14" s="1"/>
  <c r="T1373" i="14"/>
  <c r="R1373" i="14" s="1"/>
  <c r="T1378" i="14"/>
  <c r="R1378" i="14" s="1"/>
  <c r="T1406" i="14"/>
  <c r="R1406" i="14" s="1"/>
  <c r="T1405" i="14"/>
  <c r="R1405" i="14" s="1"/>
  <c r="T1410" i="14"/>
  <c r="R1410" i="14" s="1"/>
  <c r="T1462" i="14"/>
  <c r="R1462" i="14" s="1"/>
  <c r="T1461" i="14"/>
  <c r="R1461" i="14" s="1"/>
  <c r="T1123" i="14"/>
  <c r="R1123" i="14" s="1"/>
  <c r="T1124" i="14"/>
  <c r="R1124" i="14" s="1"/>
  <c r="T1125" i="14"/>
  <c r="R1125" i="14" s="1"/>
  <c r="T1126" i="14"/>
  <c r="R1126" i="14" s="1"/>
  <c r="T1127" i="14"/>
  <c r="R1127" i="14" s="1"/>
  <c r="T1128" i="14"/>
  <c r="R1128" i="14" s="1"/>
  <c r="T1129" i="14"/>
  <c r="R1129" i="14" s="1"/>
  <c r="T1130" i="14"/>
  <c r="R1130" i="14" s="1"/>
  <c r="T1131" i="14"/>
  <c r="R1131" i="14" s="1"/>
  <c r="T1132" i="14"/>
  <c r="R1132" i="14" s="1"/>
  <c r="T1133" i="14"/>
  <c r="R1133" i="14" s="1"/>
  <c r="T1134" i="14"/>
  <c r="R1134" i="14" s="1"/>
  <c r="T1136" i="14"/>
  <c r="R1136" i="14" s="1"/>
  <c r="T1142" i="14"/>
  <c r="R1142" i="14" s="1"/>
  <c r="T1146" i="14"/>
  <c r="R1146" i="14" s="1"/>
  <c r="T1150" i="14"/>
  <c r="R1150" i="14" s="1"/>
  <c r="T1154" i="14"/>
  <c r="R1154" i="14" s="1"/>
  <c r="T1158" i="14"/>
  <c r="R1158" i="14" s="1"/>
  <c r="T1162" i="14"/>
  <c r="R1162" i="14" s="1"/>
  <c r="T1166" i="14"/>
  <c r="R1166" i="14" s="1"/>
  <c r="T1170" i="14"/>
  <c r="R1170" i="14" s="1"/>
  <c r="T1174" i="14"/>
  <c r="R1174" i="14" s="1"/>
  <c r="T1178" i="14"/>
  <c r="R1178" i="14" s="1"/>
  <c r="T1182" i="14"/>
  <c r="R1182" i="14" s="1"/>
  <c r="T1186" i="14"/>
  <c r="R1186" i="14" s="1"/>
  <c r="T1190" i="14"/>
  <c r="R1190" i="14" s="1"/>
  <c r="T1194" i="14"/>
  <c r="R1194" i="14" s="1"/>
  <c r="T1197" i="14"/>
  <c r="R1197" i="14" s="1"/>
  <c r="T1198" i="14"/>
  <c r="R1198" i="14" s="1"/>
  <c r="T1199" i="14"/>
  <c r="R1199" i="14" s="1"/>
  <c r="T1200" i="14"/>
  <c r="R1200" i="14" s="1"/>
  <c r="T1201" i="14"/>
  <c r="R1201" i="14" s="1"/>
  <c r="T1206" i="14"/>
  <c r="R1206" i="14" s="1"/>
  <c r="T1210" i="14"/>
  <c r="R1210" i="14" s="1"/>
  <c r="T1213" i="14"/>
  <c r="R1213" i="14" s="1"/>
  <c r="T1212" i="14"/>
  <c r="R1212" i="14" s="1"/>
  <c r="T1217" i="14"/>
  <c r="R1217" i="14" s="1"/>
  <c r="T1238" i="14"/>
  <c r="R1238" i="14" s="1"/>
  <c r="T1242" i="14"/>
  <c r="R1242" i="14" s="1"/>
  <c r="T1246" i="14"/>
  <c r="R1246" i="14" s="1"/>
  <c r="Q1246" i="14"/>
  <c r="T1250" i="14"/>
  <c r="R1250" i="14" s="1"/>
  <c r="Q1250" i="14"/>
  <c r="T1254" i="14"/>
  <c r="R1254" i="14" s="1"/>
  <c r="Q1254" i="14"/>
  <c r="T1258" i="14"/>
  <c r="R1258" i="14" s="1"/>
  <c r="Q1258" i="14"/>
  <c r="T1262" i="14"/>
  <c r="R1262" i="14" s="1"/>
  <c r="Q1262" i="14"/>
  <c r="T1266" i="14"/>
  <c r="R1266" i="14" s="1"/>
  <c r="Q1266" i="14"/>
  <c r="T1270" i="14"/>
  <c r="R1270" i="14" s="1"/>
  <c r="Q1270" i="14"/>
  <c r="T1274" i="14"/>
  <c r="R1274" i="14" s="1"/>
  <c r="Q1274" i="14"/>
  <c r="T1278" i="14"/>
  <c r="R1278" i="14" s="1"/>
  <c r="Q1278" i="14"/>
  <c r="T1282" i="14"/>
  <c r="R1282" i="14" s="1"/>
  <c r="Q1282" i="14"/>
  <c r="T1286" i="14"/>
  <c r="R1286" i="14" s="1"/>
  <c r="Q1286" i="14"/>
  <c r="T1290" i="14"/>
  <c r="R1290" i="14" s="1"/>
  <c r="Q1290" i="14"/>
  <c r="T1294" i="14"/>
  <c r="R1294" i="14" s="1"/>
  <c r="Q1294" i="14"/>
  <c r="T1298" i="14"/>
  <c r="R1298" i="14" s="1"/>
  <c r="Q1298" i="14"/>
  <c r="T1302" i="14"/>
  <c r="R1302" i="14" s="1"/>
  <c r="Q1302" i="14"/>
  <c r="T1306" i="14"/>
  <c r="R1306" i="14" s="1"/>
  <c r="Q1306" i="14"/>
  <c r="T1310" i="14"/>
  <c r="R1310" i="14" s="1"/>
  <c r="Q1310" i="14"/>
  <c r="T1314" i="14"/>
  <c r="R1314" i="14" s="1"/>
  <c r="Q1314" i="14"/>
  <c r="T1318" i="14"/>
  <c r="R1318" i="14" s="1"/>
  <c r="Q1318" i="14"/>
  <c r="T1321" i="14"/>
  <c r="R1321" i="14" s="1"/>
  <c r="T1325" i="14"/>
  <c r="R1325" i="14" s="1"/>
  <c r="T1329" i="14"/>
  <c r="R1329" i="14" s="1"/>
  <c r="T1367" i="14"/>
  <c r="R1367" i="14" s="1"/>
  <c r="T1496" i="14"/>
  <c r="R1496" i="14" s="1"/>
  <c r="Q1496" i="14"/>
  <c r="T1500" i="14"/>
  <c r="R1500" i="14" s="1"/>
  <c r="Q1500" i="14"/>
  <c r="T1503" i="14"/>
  <c r="R1503" i="14" s="1"/>
  <c r="Q1503" i="14"/>
  <c r="T1507" i="14"/>
  <c r="R1507" i="14" s="1"/>
  <c r="Q1507" i="14"/>
  <c r="Q1510" i="14"/>
  <c r="T1527" i="14"/>
  <c r="R1527" i="14" s="1"/>
  <c r="T1531" i="14"/>
  <c r="R1531" i="14" s="1"/>
  <c r="T1377" i="14"/>
  <c r="R1377" i="14" s="1"/>
  <c r="T1385" i="14"/>
  <c r="R1385" i="14" s="1"/>
  <c r="T1393" i="14"/>
  <c r="R1393" i="14" s="1"/>
  <c r="T1401" i="14"/>
  <c r="R1401" i="14" s="1"/>
  <c r="T1409" i="14"/>
  <c r="R1409" i="14" s="1"/>
  <c r="T1418" i="14"/>
  <c r="R1418" i="14" s="1"/>
  <c r="T1419" i="14"/>
  <c r="R1419" i="14" s="1"/>
  <c r="T1420" i="14"/>
  <c r="R1420" i="14" s="1"/>
  <c r="T1422" i="14"/>
  <c r="R1422" i="14" s="1"/>
  <c r="T1423" i="14"/>
  <c r="R1423" i="14" s="1"/>
  <c r="T1424" i="14"/>
  <c r="R1424" i="14" s="1"/>
  <c r="T1425" i="14"/>
  <c r="R1425" i="14" s="1"/>
  <c r="T1426" i="14"/>
  <c r="R1426" i="14" s="1"/>
  <c r="T1427" i="14"/>
  <c r="R1427" i="14" s="1"/>
  <c r="T1428" i="14"/>
  <c r="R1428" i="14" s="1"/>
  <c r="T1429" i="14"/>
  <c r="R1429" i="14" s="1"/>
  <c r="T1430" i="14"/>
  <c r="R1430" i="14" s="1"/>
  <c r="T1431" i="14"/>
  <c r="R1431" i="14" s="1"/>
  <c r="T1432" i="14"/>
  <c r="R1432" i="14" s="1"/>
  <c r="T1433" i="14"/>
  <c r="R1433" i="14" s="1"/>
  <c r="T1434" i="14"/>
  <c r="R1434" i="14" s="1"/>
  <c r="T1435" i="14"/>
  <c r="R1435" i="14" s="1"/>
  <c r="T1436" i="14"/>
  <c r="R1436" i="14" s="1"/>
  <c r="T1438" i="14"/>
  <c r="R1438" i="14" s="1"/>
  <c r="T1439" i="14"/>
  <c r="R1439" i="14" s="1"/>
  <c r="T1440" i="14"/>
  <c r="R1440" i="14" s="1"/>
  <c r="T1441" i="14"/>
  <c r="R1441" i="14" s="1"/>
  <c r="T1442" i="14"/>
  <c r="R1442" i="14" s="1"/>
  <c r="T1443" i="14"/>
  <c r="R1443" i="14" s="1"/>
  <c r="T1444" i="14"/>
  <c r="R1444" i="14" s="1"/>
  <c r="T1446" i="14"/>
  <c r="R1446" i="14" s="1"/>
  <c r="T1447" i="14"/>
  <c r="R1447" i="14" s="1"/>
  <c r="T1448" i="14"/>
  <c r="R1448" i="14" s="1"/>
  <c r="T1449" i="14"/>
  <c r="R1449" i="14" s="1"/>
  <c r="T1457" i="14"/>
  <c r="R1457" i="14" s="1"/>
  <c r="T1504" i="14"/>
  <c r="R1504" i="14" s="1"/>
  <c r="Q1504" i="14"/>
  <c r="T1508" i="14"/>
  <c r="R1508" i="14" s="1"/>
  <c r="Q1508" i="14"/>
  <c r="Q1518" i="14"/>
  <c r="Q1517" i="14"/>
  <c r="T1208" i="14"/>
  <c r="R1208" i="14" s="1"/>
  <c r="T1216" i="14"/>
  <c r="R1216" i="14" s="1"/>
  <c r="T1224" i="14"/>
  <c r="R1224" i="14" s="1"/>
  <c r="T1232" i="14"/>
  <c r="R1232" i="14" s="1"/>
  <c r="T1240" i="14"/>
  <c r="R1240" i="14" s="1"/>
  <c r="T1371" i="14"/>
  <c r="R1371" i="14" s="1"/>
  <c r="T1497" i="14"/>
  <c r="R1497" i="14" s="1"/>
  <c r="Q1497" i="14"/>
  <c r="T1505" i="14"/>
  <c r="R1505" i="14" s="1"/>
  <c r="Q1505" i="14"/>
  <c r="T1512" i="14"/>
  <c r="R1512" i="14" s="1"/>
  <c r="T1516" i="14"/>
  <c r="R1516" i="14" s="1"/>
  <c r="T1520" i="14"/>
  <c r="R1520" i="14" s="1"/>
  <c r="T1524" i="14"/>
  <c r="R1524" i="14" s="1"/>
  <c r="T1528" i="14"/>
  <c r="R1528" i="14" s="1"/>
  <c r="T1532" i="14"/>
  <c r="R1532" i="14" s="1"/>
  <c r="T1376" i="14"/>
  <c r="R1376" i="14" s="1"/>
  <c r="T1380" i="14"/>
  <c r="R1380" i="14" s="1"/>
  <c r="T1384" i="14"/>
  <c r="R1384" i="14" s="1"/>
  <c r="T1388" i="14"/>
  <c r="R1388" i="14" s="1"/>
  <c r="T1392" i="14"/>
  <c r="R1392" i="14" s="1"/>
  <c r="T1396" i="14"/>
  <c r="R1396" i="14" s="1"/>
  <c r="T1400" i="14"/>
  <c r="R1400" i="14" s="1"/>
  <c r="T1404" i="14"/>
  <c r="R1404" i="14" s="1"/>
  <c r="T1408" i="14"/>
  <c r="R1408" i="14" s="1"/>
  <c r="T1412" i="14"/>
  <c r="R1412" i="14" s="1"/>
  <c r="T1416" i="14"/>
  <c r="R1416" i="14" s="1"/>
  <c r="T1417" i="14"/>
  <c r="R1417" i="14" s="1"/>
  <c r="T1452" i="14"/>
  <c r="R1452" i="14" s="1"/>
  <c r="T1456" i="14"/>
  <c r="R1456" i="14" s="1"/>
  <c r="T1460" i="14"/>
  <c r="R1460" i="14" s="1"/>
  <c r="T1464" i="14"/>
  <c r="R1464" i="14" s="1"/>
  <c r="T1465" i="14"/>
  <c r="R1465" i="14" s="1"/>
  <c r="T1466" i="14"/>
  <c r="R1466" i="14" s="1"/>
  <c r="T1467" i="14"/>
  <c r="R1467" i="14" s="1"/>
  <c r="T1468" i="14"/>
  <c r="R1468" i="14" s="1"/>
  <c r="T1470" i="14"/>
  <c r="R1470" i="14" s="1"/>
  <c r="T1471" i="14"/>
  <c r="R1471" i="14" s="1"/>
  <c r="T1472" i="14"/>
  <c r="R1472" i="14" s="1"/>
  <c r="T1473" i="14"/>
  <c r="R1473" i="14" s="1"/>
  <c r="T1474" i="14"/>
  <c r="R1474" i="14" s="1"/>
  <c r="T1475" i="14"/>
  <c r="R1475" i="14" s="1"/>
  <c r="T1476" i="14"/>
  <c r="R1476" i="14" s="1"/>
  <c r="T1478" i="14"/>
  <c r="R1478" i="14" s="1"/>
  <c r="T1479" i="14"/>
  <c r="R1479" i="14" s="1"/>
  <c r="T1480" i="14"/>
  <c r="R1480" i="14" s="1"/>
  <c r="T1481" i="14"/>
  <c r="R1481" i="14" s="1"/>
  <c r="T1482" i="14"/>
  <c r="R1482" i="14" s="1"/>
  <c r="T1483" i="14"/>
  <c r="R1483" i="14" s="1"/>
  <c r="T1484" i="14"/>
  <c r="R1484" i="14" s="1"/>
  <c r="T1486" i="14"/>
  <c r="R1486" i="14" s="1"/>
  <c r="T1487" i="14"/>
  <c r="R1487" i="14" s="1"/>
  <c r="T1488" i="14"/>
  <c r="R1488" i="14" s="1"/>
  <c r="T1489" i="14"/>
  <c r="R1489" i="14" s="1"/>
  <c r="T1490" i="14"/>
  <c r="R1490" i="14" s="1"/>
  <c r="Q72" i="14"/>
  <c r="Q123" i="14"/>
  <c r="Q125" i="14"/>
  <c r="Q127" i="14"/>
  <c r="Q131" i="14"/>
  <c r="Q134" i="14"/>
  <c r="Q153" i="14"/>
  <c r="Q155" i="14"/>
  <c r="Q157" i="14"/>
  <c r="Q177" i="14"/>
  <c r="Q181" i="14"/>
  <c r="Q182" i="14"/>
  <c r="Q184" i="14"/>
  <c r="Q196" i="14"/>
  <c r="Q198" i="14"/>
  <c r="Q200" i="14"/>
  <c r="Q202" i="14"/>
  <c r="Q204" i="14"/>
  <c r="Q206" i="14"/>
  <c r="Q208" i="14"/>
  <c r="Q235" i="14"/>
  <c r="Q237" i="14"/>
  <c r="Q257" i="14"/>
  <c r="Q258" i="14"/>
  <c r="Q260" i="14"/>
  <c r="Q264" i="14"/>
  <c r="Q265" i="14"/>
  <c r="Q267" i="14"/>
  <c r="Q270" i="14"/>
  <c r="Q277" i="14"/>
  <c r="Q286" i="14"/>
  <c r="Q294" i="14"/>
  <c r="Q300" i="14"/>
  <c r="Q306" i="14"/>
  <c r="T592" i="14"/>
  <c r="R592" i="14" s="1"/>
  <c r="Q11" i="14"/>
  <c r="Q19" i="14"/>
  <c r="Q20" i="14"/>
  <c r="Q22" i="14"/>
  <c r="Q27" i="14"/>
  <c r="Q30" i="14"/>
  <c r="Q31" i="14"/>
  <c r="Q33" i="14"/>
  <c r="Q108" i="14"/>
  <c r="Q129" i="14"/>
  <c r="Q133" i="14"/>
  <c r="Q141" i="14"/>
  <c r="Q142" i="14"/>
  <c r="Q143" i="14"/>
  <c r="Q146" i="14"/>
  <c r="Q148" i="14"/>
  <c r="Q167" i="14"/>
  <c r="Q170" i="14"/>
  <c r="Q171" i="14"/>
  <c r="Q172" i="14"/>
  <c r="Q173" i="14"/>
  <c r="Q174" i="14"/>
  <c r="Q175" i="14"/>
  <c r="Q186" i="14"/>
  <c r="Q187" i="14"/>
  <c r="Q188" i="14"/>
  <c r="Q189" i="14"/>
  <c r="Q190" i="14"/>
  <c r="Q214" i="14"/>
  <c r="Q223" i="14"/>
  <c r="Q224" i="14"/>
  <c r="Q230" i="14"/>
  <c r="Q231" i="14"/>
  <c r="Q249" i="14"/>
  <c r="Q250" i="14"/>
  <c r="Q253" i="14"/>
  <c r="Q254" i="14"/>
  <c r="Q256" i="14"/>
  <c r="Q269" i="14"/>
  <c r="Q273" i="14"/>
  <c r="Q276" i="14"/>
  <c r="Q279" i="14"/>
  <c r="Q280" i="14"/>
  <c r="Q281" i="14"/>
  <c r="Q292" i="14"/>
  <c r="Q293" i="14"/>
  <c r="Q304" i="14"/>
  <c r="Q476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9" i="14"/>
  <c r="Q610" i="14"/>
  <c r="Q611" i="14"/>
  <c r="Q612" i="14"/>
  <c r="Q613" i="14"/>
  <c r="Q614" i="14"/>
  <c r="Q615" i="14"/>
  <c r="Q617" i="14"/>
  <c r="Q618" i="14"/>
  <c r="Q619" i="14"/>
  <c r="Q620" i="14"/>
  <c r="Q621" i="14"/>
  <c r="Q622" i="14"/>
  <c r="Q623" i="14"/>
  <c r="Q625" i="14"/>
  <c r="Q626" i="14"/>
  <c r="Q627" i="14"/>
  <c r="Q628" i="14"/>
  <c r="Q629" i="14"/>
  <c r="Q630" i="14"/>
  <c r="Q631" i="14"/>
  <c r="Q633" i="14"/>
  <c r="Q634" i="14"/>
  <c r="Q635" i="14"/>
  <c r="Q636" i="14"/>
  <c r="Q637" i="14"/>
  <c r="Q638" i="14"/>
  <c r="Q639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7" i="14"/>
  <c r="Q658" i="14"/>
  <c r="Q659" i="14"/>
  <c r="Q660" i="14"/>
  <c r="Q661" i="14"/>
  <c r="Q662" i="14"/>
  <c r="Q663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4" i="14"/>
  <c r="Q715" i="14"/>
  <c r="Q716" i="14"/>
  <c r="Q717" i="14"/>
  <c r="Q718" i="14"/>
  <c r="Q719" i="14"/>
  <c r="Q722" i="14"/>
  <c r="Q723" i="14"/>
  <c r="Q724" i="14"/>
  <c r="Q725" i="14"/>
  <c r="Q726" i="14"/>
  <c r="Q727" i="14"/>
  <c r="Q728" i="14"/>
  <c r="Q740" i="14"/>
  <c r="T916" i="14"/>
  <c r="R916" i="14" s="1"/>
  <c r="T1063" i="14"/>
  <c r="R1063" i="14" s="1"/>
  <c r="Q1063" i="14"/>
  <c r="T1065" i="14"/>
  <c r="R1065" i="14" s="1"/>
  <c r="Q1065" i="14"/>
  <c r="T1067" i="14"/>
  <c r="R1067" i="14" s="1"/>
  <c r="Q1067" i="14"/>
  <c r="Q916" i="14"/>
  <c r="Q917" i="14"/>
  <c r="Q918" i="14"/>
  <c r="Q919" i="14"/>
  <c r="Q920" i="14"/>
  <c r="Q922" i="14"/>
  <c r="Q923" i="14"/>
  <c r="Q924" i="14"/>
  <c r="Q925" i="14"/>
  <c r="Q926" i="14"/>
  <c r="Q929" i="14"/>
  <c r="Q930" i="14"/>
  <c r="Q931" i="14"/>
  <c r="Q932" i="14"/>
  <c r="Q933" i="14"/>
  <c r="Q934" i="14"/>
  <c r="Q936" i="14"/>
  <c r="Q937" i="14"/>
  <c r="Q938" i="14"/>
  <c r="Q939" i="14"/>
  <c r="Q940" i="14"/>
  <c r="Q941" i="14"/>
  <c r="Q943" i="14"/>
  <c r="Q944" i="14"/>
  <c r="Q948" i="14"/>
  <c r="Q949" i="14"/>
  <c r="Q950" i="14"/>
  <c r="Q951" i="14"/>
  <c r="Q952" i="14"/>
  <c r="Q953" i="14"/>
  <c r="Q954" i="14"/>
  <c r="Q956" i="14"/>
  <c r="Q957" i="14"/>
  <c r="Q958" i="14"/>
  <c r="Q959" i="14"/>
  <c r="Q960" i="14"/>
  <c r="Q961" i="14"/>
  <c r="Q962" i="14"/>
  <c r="Q965" i="14"/>
  <c r="Q966" i="14"/>
  <c r="Q967" i="14"/>
  <c r="Q968" i="14"/>
  <c r="Q969" i="14"/>
  <c r="Q970" i="14"/>
  <c r="Q971" i="14"/>
  <c r="Q973" i="14"/>
  <c r="Q974" i="14"/>
  <c r="Q975" i="14"/>
  <c r="Q976" i="14"/>
  <c r="Q977" i="14"/>
  <c r="Q978" i="14"/>
  <c r="Q979" i="14"/>
  <c r="Q981" i="14"/>
  <c r="Q982" i="14"/>
  <c r="Q983" i="14"/>
  <c r="Q984" i="14"/>
  <c r="Q985" i="14"/>
  <c r="Q986" i="14"/>
  <c r="Q987" i="14"/>
  <c r="Q989" i="14"/>
  <c r="Q990" i="14"/>
  <c r="Q991" i="14"/>
  <c r="Q992" i="14"/>
  <c r="Q993" i="14"/>
  <c r="Q994" i="14"/>
  <c r="Q995" i="14"/>
  <c r="Q997" i="14"/>
  <c r="Q998" i="14"/>
  <c r="Q999" i="14"/>
  <c r="Q1000" i="14"/>
  <c r="Q1001" i="14"/>
  <c r="Q1002" i="14"/>
  <c r="Q1003" i="14"/>
  <c r="Q1005" i="14"/>
  <c r="Q1006" i="14"/>
  <c r="Q1007" i="14"/>
  <c r="Q1008" i="14"/>
  <c r="Q1009" i="14"/>
  <c r="Q1010" i="14"/>
  <c r="Q1011" i="14"/>
  <c r="Q1014" i="14"/>
  <c r="Q1015" i="14"/>
  <c r="Q1016" i="14"/>
  <c r="Q1017" i="14"/>
  <c r="Q1018" i="14"/>
  <c r="Q1027" i="14"/>
  <c r="Q1034" i="14"/>
  <c r="Q1035" i="14"/>
  <c r="Q1036" i="14"/>
  <c r="Q1037" i="14"/>
  <c r="Q1039" i="14"/>
  <c r="Q1040" i="14"/>
  <c r="Q1041" i="14"/>
  <c r="Q1042" i="14"/>
  <c r="Q1043" i="14"/>
  <c r="Q1044" i="14"/>
  <c r="Q1046" i="14"/>
  <c r="Q1047" i="14"/>
  <c r="Q1048" i="14"/>
  <c r="Q1049" i="14"/>
  <c r="Q1050" i="14"/>
  <c r="Q1051" i="14"/>
  <c r="Q1053" i="14"/>
  <c r="Q1054" i="14"/>
  <c r="Q1055" i="14"/>
  <c r="Q1056" i="14"/>
  <c r="Q1057" i="14"/>
  <c r="Q1058" i="14"/>
  <c r="Q1061" i="14"/>
  <c r="T1062" i="14"/>
  <c r="R1062" i="14" s="1"/>
  <c r="Q1062" i="14"/>
  <c r="T1064" i="14"/>
  <c r="R1064" i="14" s="1"/>
  <c r="Q1064" i="14"/>
  <c r="T1066" i="14"/>
  <c r="R1066" i="14" s="1"/>
  <c r="Q1066" i="14"/>
  <c r="Q1068" i="14"/>
  <c r="Q1069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1" i="14"/>
  <c r="Q1092" i="14"/>
  <c r="Q1093" i="14"/>
  <c r="Q1094" i="14"/>
  <c r="Q1095" i="14"/>
  <c r="Q1096" i="14"/>
  <c r="Q1098" i="14"/>
  <c r="Q1099" i="14"/>
  <c r="Q1100" i="14"/>
  <c r="Q1101" i="14"/>
  <c r="Q1102" i="14"/>
  <c r="Q1103" i="14"/>
  <c r="Q1104" i="14"/>
  <c r="Q1105" i="14"/>
  <c r="Q1106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1" i="14"/>
  <c r="T1202" i="14"/>
  <c r="R1202" i="14" s="1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7" i="14"/>
  <c r="Q1238" i="14"/>
  <c r="Q1239" i="14"/>
  <c r="Q1240" i="14"/>
  <c r="Q1241" i="14"/>
  <c r="Q1242" i="14"/>
  <c r="Q1243" i="14"/>
  <c r="T1372" i="14"/>
  <c r="R1372" i="14" s="1"/>
  <c r="Q1372" i="14"/>
  <c r="Q1374" i="14"/>
  <c r="Q1375" i="14"/>
  <c r="Q1376" i="14"/>
  <c r="Q1377" i="14"/>
  <c r="Q1378" i="14"/>
  <c r="Q1379" i="14"/>
  <c r="Q1380" i="14"/>
  <c r="Q1382" i="14"/>
  <c r="Q1383" i="14"/>
  <c r="Q1384" i="14"/>
  <c r="Q1385" i="14"/>
  <c r="Q1386" i="14"/>
  <c r="Q1387" i="14"/>
  <c r="Q1388" i="14"/>
  <c r="Q1390" i="14"/>
  <c r="Q1391" i="14"/>
  <c r="Q1392" i="14"/>
  <c r="Q1393" i="14"/>
  <c r="Q1394" i="14"/>
  <c r="Q1395" i="14"/>
  <c r="Q1396" i="14"/>
  <c r="Q1398" i="14"/>
  <c r="Q1399" i="14"/>
  <c r="Q1400" i="14"/>
  <c r="Q1401" i="14"/>
  <c r="Q1402" i="14"/>
  <c r="Q1403" i="14"/>
  <c r="Q1404" i="14"/>
  <c r="Q1406" i="14"/>
  <c r="Q1407" i="14"/>
  <c r="Q1408" i="14"/>
  <c r="Q1409" i="14"/>
  <c r="Q1410" i="14"/>
  <c r="Q1411" i="14"/>
  <c r="Q1412" i="14"/>
  <c r="Q1414" i="14"/>
  <c r="Q1415" i="14"/>
  <c r="Q1416" i="14"/>
  <c r="Q1418" i="14"/>
  <c r="Q1450" i="14"/>
  <c r="Q1451" i="14"/>
  <c r="Q1452" i="14"/>
  <c r="Q1454" i="14"/>
  <c r="Q1455" i="14"/>
  <c r="Q1456" i="14"/>
  <c r="Q1457" i="14"/>
  <c r="Q1458" i="14"/>
  <c r="Q1459" i="14"/>
  <c r="Q1460" i="14"/>
  <c r="Q1462" i="14"/>
  <c r="Q1463" i="14"/>
  <c r="Q1464" i="14"/>
  <c r="Q1491" i="14"/>
  <c r="Q1492" i="14"/>
  <c r="Q729" i="14" l="1"/>
  <c r="T583" i="14"/>
  <c r="R583" i="14" s="1"/>
  <c r="T417" i="14"/>
  <c r="R417" i="14" s="1"/>
  <c r="Q290" i="14"/>
  <c r="R181" i="15"/>
  <c r="R138" i="15" s="1"/>
  <c r="R76" i="15" s="1"/>
  <c r="R945" i="15"/>
  <c r="T1060" i="14"/>
  <c r="R1060" i="14" s="1"/>
  <c r="Q1389" i="14"/>
  <c r="Q935" i="14"/>
  <c r="T884" i="14"/>
  <c r="R884" i="14" s="1"/>
  <c r="Q842" i="14"/>
  <c r="Q529" i="14"/>
  <c r="T656" i="14"/>
  <c r="R656" i="14" s="1"/>
  <c r="Q228" i="14"/>
  <c r="Q195" i="14"/>
  <c r="T1156" i="14"/>
  <c r="R1156" i="14" s="1"/>
  <c r="Q1236" i="14"/>
  <c r="Q942" i="14"/>
  <c r="Q664" i="14"/>
  <c r="Q640" i="14"/>
  <c r="Q632" i="14"/>
  <c r="Q624" i="14"/>
  <c r="Q608" i="14"/>
  <c r="Q284" i="14"/>
  <c r="T1477" i="14"/>
  <c r="R1477" i="14" s="1"/>
  <c r="T1469" i="14"/>
  <c r="R1469" i="14" s="1"/>
  <c r="T1164" i="14"/>
  <c r="R1164" i="14" s="1"/>
  <c r="Q353" i="14"/>
  <c r="Q329" i="14"/>
  <c r="Q321" i="14"/>
  <c r="Q313" i="14"/>
  <c r="R1029" i="15"/>
  <c r="R1028" i="15" s="1"/>
  <c r="R826" i="15"/>
  <c r="R212" i="15"/>
  <c r="R311" i="15"/>
  <c r="R582" i="15"/>
  <c r="R1138" i="15"/>
  <c r="Q1493" i="14"/>
  <c r="Q1397" i="14"/>
  <c r="Q1381" i="14"/>
  <c r="Q1373" i="14"/>
  <c r="Q1090" i="14"/>
  <c r="Q1070" i="14"/>
  <c r="Q297" i="14"/>
  <c r="Q243" i="14"/>
  <c r="T1517" i="14"/>
  <c r="R1517" i="14" s="1"/>
  <c r="T1135" i="14"/>
  <c r="R1135" i="14" s="1"/>
  <c r="T874" i="14"/>
  <c r="R874" i="14" s="1"/>
  <c r="Q721" i="14"/>
  <c r="T1333" i="14"/>
  <c r="R1333" i="14" s="1"/>
  <c r="T964" i="14"/>
  <c r="R964" i="14" s="1"/>
  <c r="Q1453" i="14"/>
  <c r="Q1413" i="14"/>
  <c r="Q1097" i="14"/>
  <c r="Q1052" i="14"/>
  <c r="Q1013" i="14"/>
  <c r="Q1004" i="14"/>
  <c r="Q996" i="14"/>
  <c r="Q988" i="14"/>
  <c r="Q980" i="14"/>
  <c r="Q972" i="14"/>
  <c r="Q955" i="14"/>
  <c r="Q928" i="14"/>
  <c r="T296" i="14"/>
  <c r="R296" i="14" s="1"/>
  <c r="T1437" i="14"/>
  <c r="R1437" i="14" s="1"/>
  <c r="T1421" i="14"/>
  <c r="R1421" i="14" s="1"/>
  <c r="T1324" i="14"/>
  <c r="R1324" i="14" s="1"/>
  <c r="T1180" i="14"/>
  <c r="R1180" i="14" s="1"/>
  <c r="T1148" i="14"/>
  <c r="R1148" i="14" s="1"/>
  <c r="T1357" i="14"/>
  <c r="R1357" i="14" s="1"/>
  <c r="Q1308" i="14"/>
  <c r="T1341" i="14"/>
  <c r="R1341" i="14" s="1"/>
  <c r="Q497" i="14"/>
  <c r="T433" i="14"/>
  <c r="R433" i="14" s="1"/>
  <c r="T1525" i="14"/>
  <c r="R1525" i="14" s="1"/>
  <c r="T1509" i="14"/>
  <c r="R1509" i="14" s="1"/>
  <c r="Q1509" i="14"/>
  <c r="T785" i="14"/>
  <c r="R785" i="14" s="1"/>
  <c r="Q785" i="14"/>
  <c r="T753" i="14"/>
  <c r="R753" i="14" s="1"/>
  <c r="Q753" i="14"/>
  <c r="T1284" i="14"/>
  <c r="R1284" i="14" s="1"/>
  <c r="Q1284" i="14"/>
  <c r="T810" i="14"/>
  <c r="R810" i="14" s="1"/>
  <c r="Q810" i="14"/>
  <c r="T1292" i="14"/>
  <c r="R1292" i="14" s="1"/>
  <c r="Q1292" i="14"/>
  <c r="T1108" i="14"/>
  <c r="R1108" i="14" s="1"/>
  <c r="T947" i="14"/>
  <c r="R947" i="14" s="1"/>
  <c r="T513" i="14"/>
  <c r="R513" i="14" s="1"/>
  <c r="Q513" i="14"/>
  <c r="T1445" i="14"/>
  <c r="R1445" i="14" s="1"/>
  <c r="Q1445" i="14"/>
  <c r="T1501" i="14"/>
  <c r="R1501" i="14" s="1"/>
  <c r="Q1501" i="14"/>
  <c r="Q1220" i="14"/>
  <c r="Q1038" i="14"/>
  <c r="Q947" i="14"/>
  <c r="T1276" i="14"/>
  <c r="R1276" i="14" s="1"/>
  <c r="Q1276" i="14"/>
  <c r="T761" i="14"/>
  <c r="R761" i="14" s="1"/>
  <c r="Q761" i="14"/>
  <c r="T1485" i="14"/>
  <c r="R1485" i="14" s="1"/>
  <c r="Q1485" i="14"/>
  <c r="T1268" i="14"/>
  <c r="R1268" i="14" s="1"/>
  <c r="Q1268" i="14"/>
  <c r="T1260" i="14"/>
  <c r="R1260" i="14" s="1"/>
  <c r="Q1260" i="14"/>
  <c r="T856" i="14"/>
  <c r="R856" i="14" s="1"/>
  <c r="Q856" i="14"/>
  <c r="T481" i="14"/>
  <c r="R481" i="14" s="1"/>
  <c r="Q481" i="14"/>
  <c r="T209" i="14"/>
  <c r="R209" i="14" s="1"/>
  <c r="Q209" i="14"/>
  <c r="T521" i="14"/>
  <c r="R521" i="14" s="1"/>
  <c r="Q521" i="14"/>
  <c r="T1349" i="14"/>
  <c r="R1349" i="14" s="1"/>
  <c r="Q1461" i="14"/>
  <c r="Q1405" i="14"/>
  <c r="Q1045" i="14"/>
  <c r="Q221" i="14"/>
  <c r="T1244" i="14"/>
  <c r="R1244" i="14" s="1"/>
  <c r="Q1244" i="14"/>
  <c r="T801" i="14"/>
  <c r="R801" i="14" s="1"/>
  <c r="Q801" i="14"/>
  <c r="T769" i="14"/>
  <c r="R769" i="14" s="1"/>
  <c r="Q769" i="14"/>
  <c r="T713" i="14"/>
  <c r="R713" i="14" s="1"/>
  <c r="T1316" i="14"/>
  <c r="R1316" i="14" s="1"/>
  <c r="Q1316" i="14"/>
  <c r="T537" i="14"/>
  <c r="R537" i="14" s="1"/>
  <c r="Q537" i="14"/>
  <c r="T864" i="14"/>
  <c r="R864" i="14" s="1"/>
  <c r="Q864" i="14"/>
  <c r="T489" i="14"/>
  <c r="R489" i="14" s="1"/>
  <c r="Q489" i="14"/>
  <c r="T793" i="14"/>
  <c r="R793" i="14" s="1"/>
  <c r="Q793" i="14"/>
  <c r="T1252" i="14"/>
  <c r="R1252" i="14" s="1"/>
  <c r="Q1252" i="14"/>
  <c r="Q1108" i="14"/>
  <c r="Q921" i="14"/>
  <c r="T242" i="14"/>
  <c r="R242" i="14" s="1"/>
  <c r="Q139" i="14"/>
  <c r="Q263" i="14"/>
  <c r="T777" i="14"/>
  <c r="R777" i="14" s="1"/>
  <c r="Q777" i="14"/>
  <c r="T745" i="14"/>
  <c r="R745" i="14" s="1"/>
  <c r="Q745" i="14"/>
  <c r="T835" i="14"/>
  <c r="R835" i="14" s="1"/>
  <c r="Q835" i="14"/>
  <c r="T737" i="14"/>
  <c r="R737" i="14" s="1"/>
  <c r="Q737" i="14"/>
  <c r="T545" i="14"/>
  <c r="R545" i="14" s="1"/>
  <c r="Q545" i="14"/>
  <c r="T505" i="14"/>
  <c r="R505" i="14" s="1"/>
  <c r="Q505" i="14"/>
  <c r="T849" i="14"/>
  <c r="R849" i="14" s="1"/>
  <c r="Q849" i="14"/>
  <c r="Q1365" i="14"/>
  <c r="T1365" i="14"/>
  <c r="R1365" i="14" s="1"/>
  <c r="Q1196" i="14"/>
  <c r="T1196" i="14"/>
  <c r="R1196" i="14" s="1"/>
  <c r="Q828" i="14"/>
  <c r="T828" i="14"/>
  <c r="R828" i="14" s="1"/>
  <c r="Q579" i="14"/>
  <c r="T579" i="14"/>
  <c r="R579" i="14" s="1"/>
  <c r="Q569" i="14"/>
  <c r="T569" i="14"/>
  <c r="R569" i="14" s="1"/>
  <c r="Q553" i="14"/>
  <c r="T553" i="14"/>
  <c r="R553" i="14" s="1"/>
  <c r="Q473" i="14"/>
  <c r="T473" i="14"/>
  <c r="R473" i="14" s="1"/>
  <c r="Q61" i="14"/>
  <c r="T61" i="14"/>
  <c r="R61" i="14" s="1"/>
  <c r="Q15" i="14"/>
  <c r="T15" i="14"/>
  <c r="R15" i="14" s="1"/>
  <c r="T283" i="14"/>
  <c r="R283" i="14" s="1"/>
  <c r="Q283" i="14"/>
  <c r="T138" i="14"/>
  <c r="R138" i="14" s="1"/>
  <c r="Q138" i="14"/>
  <c r="Q915" i="14"/>
  <c r="T915" i="14"/>
  <c r="R915" i="14" s="1"/>
  <c r="Q583" i="14"/>
  <c r="Q577" i="14"/>
  <c r="T577" i="14"/>
  <c r="R577" i="14" s="1"/>
  <c r="Q561" i="14"/>
  <c r="T561" i="14"/>
  <c r="R561" i="14" s="1"/>
  <c r="Q77" i="14"/>
  <c r="T77" i="14"/>
  <c r="R77" i="14" s="1"/>
  <c r="Q23" i="14"/>
  <c r="T23" i="14"/>
  <c r="R23" i="14" s="1"/>
  <c r="Q7" i="14"/>
  <c r="T7" i="14"/>
  <c r="R7" i="14" s="1"/>
  <c r="Q242" i="14"/>
  <c r="Q41" i="14" l="1"/>
  <c r="T41" i="14"/>
  <c r="R41" i="14" s="1"/>
  <c r="T212" i="14"/>
  <c r="R212" i="14" s="1"/>
  <c r="T927" i="14"/>
  <c r="R927" i="14" s="1"/>
  <c r="Q927" i="14"/>
  <c r="T1120" i="14"/>
  <c r="R1120" i="14" s="1"/>
  <c r="Q1120" i="14"/>
  <c r="Q213" i="14"/>
  <c r="T213" i="14"/>
  <c r="R213" i="14" s="1"/>
  <c r="Q296" i="14"/>
  <c r="R1012" i="15"/>
  <c r="R825" i="15"/>
  <c r="R211" i="15"/>
  <c r="R60" i="15" s="1"/>
  <c r="T1030" i="14"/>
  <c r="R1030" i="14" s="1"/>
  <c r="Q1030" i="14"/>
  <c r="T863" i="14"/>
  <c r="R863" i="14" s="1"/>
  <c r="Q863" i="14"/>
  <c r="T963" i="14"/>
  <c r="R963" i="14" s="1"/>
  <c r="Q963" i="14"/>
  <c r="T712" i="14"/>
  <c r="R712" i="14" s="1"/>
  <c r="Q712" i="14"/>
  <c r="T1107" i="14"/>
  <c r="R1107" i="14" s="1"/>
  <c r="Q1107" i="14"/>
  <c r="T946" i="14"/>
  <c r="R946" i="14" s="1"/>
  <c r="Q946" i="14"/>
  <c r="T1059" i="14"/>
  <c r="R1059" i="14" s="1"/>
  <c r="Q1059" i="14"/>
  <c r="Q212" i="14"/>
  <c r="Q6" i="14"/>
  <c r="R6" i="14"/>
  <c r="T312" i="14"/>
  <c r="R312" i="14" s="1"/>
  <c r="Q312" i="14"/>
  <c r="Q827" i="14"/>
  <c r="T827" i="14"/>
  <c r="R827" i="14" s="1"/>
  <c r="Q1332" i="14"/>
  <c r="T1332" i="14"/>
  <c r="R1332" i="14" s="1"/>
  <c r="Q76" i="14"/>
  <c r="T76" i="14"/>
  <c r="R76" i="14" s="1"/>
  <c r="T582" i="14"/>
  <c r="R582" i="14" s="1"/>
  <c r="Q582" i="14"/>
  <c r="Q914" i="14"/>
  <c r="T914" i="14"/>
  <c r="R914" i="14" s="1"/>
  <c r="Q1139" i="14"/>
  <c r="T1139" i="14"/>
  <c r="R1139" i="14" s="1"/>
  <c r="Q211" i="14" l="1"/>
  <c r="R809" i="15"/>
  <c r="T1029" i="14"/>
  <c r="R1029" i="14" s="1"/>
  <c r="Q1029" i="14"/>
  <c r="T945" i="14"/>
  <c r="R945" i="14" s="1"/>
  <c r="Q945" i="14"/>
  <c r="Q1138" i="14"/>
  <c r="T1138" i="14"/>
  <c r="R1138" i="14" s="1"/>
  <c r="Q826" i="14"/>
  <c r="T826" i="14"/>
  <c r="R826" i="14" s="1"/>
  <c r="T311" i="14"/>
  <c r="R311" i="14" s="1"/>
  <c r="Q311" i="14"/>
  <c r="T211" i="14"/>
  <c r="R211" i="14" s="1"/>
  <c r="T60" i="14" l="1"/>
  <c r="R60" i="14" s="1"/>
  <c r="R34" i="15"/>
  <c r="T1028" i="14"/>
  <c r="R1028" i="14" s="1"/>
  <c r="Q1028" i="14"/>
  <c r="T1012" i="14"/>
  <c r="R1012" i="14" s="1"/>
  <c r="Q1012" i="14"/>
  <c r="Q825" i="14"/>
  <c r="T825" i="14"/>
  <c r="R825" i="14" s="1"/>
  <c r="Q60" i="14" l="1"/>
  <c r="R5" i="15"/>
  <c r="T809" i="14"/>
  <c r="R809" i="14" s="1"/>
  <c r="Q809" i="14"/>
  <c r="Q34" i="14" l="1"/>
  <c r="T34" i="14"/>
  <c r="R34" i="14" s="1"/>
  <c r="R5" i="14" l="1"/>
  <c r="L554" i="11" l="1"/>
  <c r="L533" i="11"/>
  <c r="L532" i="11"/>
  <c r="N532" i="11"/>
  <c r="U35" i="11" l="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U966" i="11"/>
  <c r="U967" i="11"/>
  <c r="U968" i="11"/>
  <c r="U969" i="11"/>
  <c r="U970" i="11"/>
  <c r="U971" i="11"/>
  <c r="U972" i="11"/>
  <c r="U973" i="11"/>
  <c r="U974" i="11"/>
  <c r="U975" i="11"/>
  <c r="U976" i="11"/>
  <c r="U977" i="11"/>
  <c r="U978" i="11"/>
  <c r="U979" i="11"/>
  <c r="U980" i="11"/>
  <c r="U981" i="11"/>
  <c r="U982" i="11"/>
  <c r="U983" i="11"/>
  <c r="U984" i="11"/>
  <c r="U985" i="11"/>
  <c r="U986" i="11"/>
  <c r="U987" i="11"/>
  <c r="U988" i="11"/>
  <c r="U989" i="11"/>
  <c r="U990" i="11"/>
  <c r="U991" i="11"/>
  <c r="U992" i="11"/>
  <c r="U993" i="11"/>
  <c r="U994" i="11"/>
  <c r="U995" i="11"/>
  <c r="U996" i="11"/>
  <c r="U997" i="11"/>
  <c r="U998" i="11"/>
  <c r="U999" i="11"/>
  <c r="U1000" i="11"/>
  <c r="U1001" i="11"/>
  <c r="U1002" i="11"/>
  <c r="U1003" i="11"/>
  <c r="U1004" i="11"/>
  <c r="U1005" i="11"/>
  <c r="U1006" i="11"/>
  <c r="U1007" i="11"/>
  <c r="U1008" i="11"/>
  <c r="U1009" i="11"/>
  <c r="U1010" i="11"/>
  <c r="U1011" i="11"/>
  <c r="U1012" i="11"/>
  <c r="U1013" i="11"/>
  <c r="U1014" i="11"/>
  <c r="U1015" i="11"/>
  <c r="U1016" i="11"/>
  <c r="U1017" i="11"/>
  <c r="U1018" i="11"/>
  <c r="U1019" i="11"/>
  <c r="U1020" i="11"/>
  <c r="U1021" i="11"/>
  <c r="U1022" i="11"/>
  <c r="U1023" i="11"/>
  <c r="U1024" i="11"/>
  <c r="U1025" i="11"/>
  <c r="U1026" i="11"/>
  <c r="U1027" i="11"/>
  <c r="U1028" i="11"/>
  <c r="U1029" i="11"/>
  <c r="U1030" i="11"/>
  <c r="U1031" i="11"/>
  <c r="U1032" i="11"/>
  <c r="U1033" i="11"/>
  <c r="U1034" i="11"/>
  <c r="U1035" i="11"/>
  <c r="U1036" i="11"/>
  <c r="U1037" i="11"/>
  <c r="U1038" i="11"/>
  <c r="U1039" i="11"/>
  <c r="U1040" i="11"/>
  <c r="U1041" i="11"/>
  <c r="U1042" i="11"/>
  <c r="U1043" i="11"/>
  <c r="U1044" i="11"/>
  <c r="U1045" i="11"/>
  <c r="U1046" i="11"/>
  <c r="U1047" i="11"/>
  <c r="U1048" i="11"/>
  <c r="U1049" i="11"/>
  <c r="U1050" i="11"/>
  <c r="U1051" i="11"/>
  <c r="U1052" i="11"/>
  <c r="U1053" i="11"/>
  <c r="U1054" i="11"/>
  <c r="U1055" i="11"/>
  <c r="U1056" i="11"/>
  <c r="U1057" i="11"/>
  <c r="U1058" i="11"/>
  <c r="U1059" i="11"/>
  <c r="U1060" i="11"/>
  <c r="U1061" i="11"/>
  <c r="U1062" i="11"/>
  <c r="U1063" i="11"/>
  <c r="U1064" i="11"/>
  <c r="U1065" i="11"/>
  <c r="U1066" i="11"/>
  <c r="U1067" i="11"/>
  <c r="U1068" i="11"/>
  <c r="U1069" i="11"/>
  <c r="U1070" i="11"/>
  <c r="U1071" i="11"/>
  <c r="U1072" i="11"/>
  <c r="U1073" i="11"/>
  <c r="U1074" i="11"/>
  <c r="U1075" i="11"/>
  <c r="U1076" i="11"/>
  <c r="U1077" i="11"/>
  <c r="U1078" i="11"/>
  <c r="U1079" i="11"/>
  <c r="U1080" i="11"/>
  <c r="U1081" i="11"/>
  <c r="U1082" i="11"/>
  <c r="U1083" i="11"/>
  <c r="U1084" i="11"/>
  <c r="U1085" i="11"/>
  <c r="U1086" i="11"/>
  <c r="U1087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U1205" i="11"/>
  <c r="U1206" i="11"/>
  <c r="U1207" i="11"/>
  <c r="U1208" i="11"/>
  <c r="U1209" i="11"/>
  <c r="U1210" i="11"/>
  <c r="U1211" i="11"/>
  <c r="U1212" i="11"/>
  <c r="U1213" i="11"/>
  <c r="U1214" i="11"/>
  <c r="U1215" i="11"/>
  <c r="U1216" i="11"/>
  <c r="U1217" i="11"/>
  <c r="U1218" i="11"/>
  <c r="U1219" i="11"/>
  <c r="U1220" i="11"/>
  <c r="U1221" i="11"/>
  <c r="U1222" i="11"/>
  <c r="U1223" i="11"/>
  <c r="U1224" i="11"/>
  <c r="U1225" i="11"/>
  <c r="U1226" i="11"/>
  <c r="U1227" i="11"/>
  <c r="U1228" i="11"/>
  <c r="U1229" i="11"/>
  <c r="U1230" i="11"/>
  <c r="U1231" i="11"/>
  <c r="U1232" i="11"/>
  <c r="U1233" i="11"/>
  <c r="U1234" i="11"/>
  <c r="U1235" i="11"/>
  <c r="U1236" i="11"/>
  <c r="U1237" i="11"/>
  <c r="U1238" i="11"/>
  <c r="U1239" i="11"/>
  <c r="U1240" i="11"/>
  <c r="U1241" i="11"/>
  <c r="U1242" i="11"/>
  <c r="U1243" i="11"/>
  <c r="U1244" i="11"/>
  <c r="U1245" i="11"/>
  <c r="U1246" i="11"/>
  <c r="U1247" i="11"/>
  <c r="U1248" i="11"/>
  <c r="U1249" i="11"/>
  <c r="U1250" i="11"/>
  <c r="U1251" i="11"/>
  <c r="U1252" i="11"/>
  <c r="U1253" i="11"/>
  <c r="U1254" i="11"/>
  <c r="U1255" i="11"/>
  <c r="U1256" i="11"/>
  <c r="U1257" i="11"/>
  <c r="U1258" i="11"/>
  <c r="U1259" i="11"/>
  <c r="U1260" i="11"/>
  <c r="U1261" i="11"/>
  <c r="U1262" i="11"/>
  <c r="U1263" i="11"/>
  <c r="U1264" i="11"/>
  <c r="U1265" i="11"/>
  <c r="U1266" i="11"/>
  <c r="U1267" i="11"/>
  <c r="U1268" i="11"/>
  <c r="U1269" i="11"/>
  <c r="U1270" i="11"/>
  <c r="U1271" i="11"/>
  <c r="U1272" i="11"/>
  <c r="U1273" i="11"/>
  <c r="U1274" i="11"/>
  <c r="U1275" i="11"/>
  <c r="U1276" i="11"/>
  <c r="U1277" i="11"/>
  <c r="U1278" i="11"/>
  <c r="U1279" i="11"/>
  <c r="U1280" i="11"/>
  <c r="U1281" i="11"/>
  <c r="U1282" i="11"/>
  <c r="U1283" i="11"/>
  <c r="U1284" i="11"/>
  <c r="U1285" i="11"/>
  <c r="U1286" i="11"/>
  <c r="U1287" i="11"/>
  <c r="U1288" i="11"/>
  <c r="U1289" i="11"/>
  <c r="U1290" i="11"/>
  <c r="U1291" i="11"/>
  <c r="U1292" i="11"/>
  <c r="U1293" i="11"/>
  <c r="U1294" i="11"/>
  <c r="U1295" i="11"/>
  <c r="U1296" i="11"/>
  <c r="U1297" i="11"/>
  <c r="U1298" i="11"/>
  <c r="U1299" i="11"/>
  <c r="U1300" i="11"/>
  <c r="U1301" i="11"/>
  <c r="U1302" i="11"/>
  <c r="U1303" i="11"/>
  <c r="U1304" i="11"/>
  <c r="U1305" i="11"/>
  <c r="U1306" i="11"/>
  <c r="U1307" i="11"/>
  <c r="U1308" i="11"/>
  <c r="U1309" i="11"/>
  <c r="U1310" i="11"/>
  <c r="U1311" i="11"/>
  <c r="U1312" i="11"/>
  <c r="U1313" i="11"/>
  <c r="U1314" i="11"/>
  <c r="U1315" i="11"/>
  <c r="U1316" i="11"/>
  <c r="U1317" i="11"/>
  <c r="U1318" i="11"/>
  <c r="U1319" i="11"/>
  <c r="U1320" i="11"/>
  <c r="U1321" i="11"/>
  <c r="U1322" i="11"/>
  <c r="U1323" i="11"/>
  <c r="U1324" i="11"/>
  <c r="U1325" i="11"/>
  <c r="U1326" i="11"/>
  <c r="U1327" i="11"/>
  <c r="U1328" i="11"/>
  <c r="U1329" i="11"/>
  <c r="U1330" i="11"/>
  <c r="U1331" i="11"/>
  <c r="U1332" i="11"/>
  <c r="U1333" i="11"/>
  <c r="U1334" i="11"/>
  <c r="U1335" i="11"/>
  <c r="U1336" i="11"/>
  <c r="U1337" i="11"/>
  <c r="U1338" i="11"/>
  <c r="U1339" i="11"/>
  <c r="U1340" i="11"/>
  <c r="U1341" i="11"/>
  <c r="U1342" i="11"/>
  <c r="U1343" i="11"/>
  <c r="U1344" i="11"/>
  <c r="U1345" i="11"/>
  <c r="U1346" i="11"/>
  <c r="U1347" i="11"/>
  <c r="U1348" i="11"/>
  <c r="U1349" i="11"/>
  <c r="U1350" i="11"/>
  <c r="U1351" i="11"/>
  <c r="U1352" i="11"/>
  <c r="U1353" i="11"/>
  <c r="U1354" i="11"/>
  <c r="U1355" i="11"/>
  <c r="U1356" i="11"/>
  <c r="U1357" i="11"/>
  <c r="U1358" i="11"/>
  <c r="U1359" i="11"/>
  <c r="U1360" i="11"/>
  <c r="U1361" i="11"/>
  <c r="U1362" i="11"/>
  <c r="U1363" i="11"/>
  <c r="U1364" i="11"/>
  <c r="U1365" i="11"/>
  <c r="U1366" i="11"/>
  <c r="U1367" i="11"/>
  <c r="U1368" i="11"/>
  <c r="U1369" i="11"/>
  <c r="U1370" i="11"/>
  <c r="U1371" i="11"/>
  <c r="U1372" i="11"/>
  <c r="U1373" i="11"/>
  <c r="U1374" i="11"/>
  <c r="U1375" i="11"/>
  <c r="U1376" i="11"/>
  <c r="U1377" i="11"/>
  <c r="U1378" i="11"/>
  <c r="U1379" i="11"/>
  <c r="U1380" i="11"/>
  <c r="U1381" i="11"/>
  <c r="U1382" i="11"/>
  <c r="U1383" i="11"/>
  <c r="U1384" i="11"/>
  <c r="U1385" i="11"/>
  <c r="U1386" i="11"/>
  <c r="U1387" i="11"/>
  <c r="U1388" i="11"/>
  <c r="U1389" i="11"/>
  <c r="U1390" i="11"/>
  <c r="U1391" i="11"/>
  <c r="U1392" i="11"/>
  <c r="U1393" i="11"/>
  <c r="U1394" i="11"/>
  <c r="U1395" i="11"/>
  <c r="U1396" i="11"/>
  <c r="U1397" i="11"/>
  <c r="U1398" i="11"/>
  <c r="U1399" i="11"/>
  <c r="U1400" i="11"/>
  <c r="U1401" i="11"/>
  <c r="U1402" i="11"/>
  <c r="U1403" i="11"/>
  <c r="U1404" i="11"/>
  <c r="U1405" i="11"/>
  <c r="U1406" i="11"/>
  <c r="U1407" i="11"/>
  <c r="U1408" i="11"/>
  <c r="U1409" i="11"/>
  <c r="U1410" i="11"/>
  <c r="U1411" i="11"/>
  <c r="U1412" i="11"/>
  <c r="U1413" i="11"/>
  <c r="U1414" i="11"/>
  <c r="U1415" i="11"/>
  <c r="U1416" i="11"/>
  <c r="U1417" i="11"/>
  <c r="U1418" i="11"/>
  <c r="U1419" i="11"/>
  <c r="U1420" i="11"/>
  <c r="U1421" i="11"/>
  <c r="U1422" i="11"/>
  <c r="U1423" i="11"/>
  <c r="U1424" i="11"/>
  <c r="U1425" i="11"/>
  <c r="U1426" i="11"/>
  <c r="U1427" i="11"/>
  <c r="U1428" i="11"/>
  <c r="U1429" i="11"/>
  <c r="U1430" i="11"/>
  <c r="U1431" i="11"/>
  <c r="U1432" i="11"/>
  <c r="U1433" i="11"/>
  <c r="U1434" i="11"/>
  <c r="U1435" i="11"/>
  <c r="U1436" i="11"/>
  <c r="U1437" i="11"/>
  <c r="U1438" i="11"/>
  <c r="U1439" i="11"/>
  <c r="U1440" i="11"/>
  <c r="U1441" i="11"/>
  <c r="U1442" i="11"/>
  <c r="U1443" i="11"/>
  <c r="U1444" i="11"/>
  <c r="U1445" i="11"/>
  <c r="U1446" i="11"/>
  <c r="U1447" i="11"/>
  <c r="U1448" i="11"/>
  <c r="U1449" i="11"/>
  <c r="U1450" i="11"/>
  <c r="U1451" i="11"/>
  <c r="U1452" i="11"/>
  <c r="U1453" i="11"/>
  <c r="U1454" i="11"/>
  <c r="U1455" i="11"/>
  <c r="U1456" i="11"/>
  <c r="U1457" i="11"/>
  <c r="U1458" i="11"/>
  <c r="U1459" i="11"/>
  <c r="U1460" i="11"/>
  <c r="U1461" i="11"/>
  <c r="U1462" i="11"/>
  <c r="U1463" i="11"/>
  <c r="U1464" i="11"/>
  <c r="U1465" i="11"/>
  <c r="U1466" i="11"/>
  <c r="U1467" i="11"/>
  <c r="U1468" i="11"/>
  <c r="U1469" i="11"/>
  <c r="U1470" i="11"/>
  <c r="U1471" i="11"/>
  <c r="U1472" i="11"/>
  <c r="U1473" i="11"/>
  <c r="U1474" i="11"/>
  <c r="U1475" i="11"/>
  <c r="U1476" i="11"/>
  <c r="U1477" i="11"/>
  <c r="U1478" i="11"/>
  <c r="U1479" i="11"/>
  <c r="U1480" i="11"/>
  <c r="U1481" i="11"/>
  <c r="U1482" i="11"/>
  <c r="U1483" i="11"/>
  <c r="U1484" i="11"/>
  <c r="U1485" i="11"/>
  <c r="U1486" i="11"/>
  <c r="U1487" i="11"/>
  <c r="U1488" i="11"/>
  <c r="U1489" i="11"/>
  <c r="U1490" i="11"/>
  <c r="U1491" i="11"/>
  <c r="U1492" i="11"/>
  <c r="U1493" i="11"/>
  <c r="U1494" i="11"/>
  <c r="U1495" i="11"/>
  <c r="U1496" i="11"/>
  <c r="U1497" i="11"/>
  <c r="U1498" i="11"/>
  <c r="U1499" i="11"/>
  <c r="U1500" i="11"/>
  <c r="U1501" i="11"/>
  <c r="U1502" i="11"/>
  <c r="U1503" i="11"/>
  <c r="U1504" i="11"/>
  <c r="U1505" i="11"/>
  <c r="U1506" i="11"/>
  <c r="U1507" i="11"/>
  <c r="U1508" i="11"/>
  <c r="U1509" i="11"/>
  <c r="U1510" i="11"/>
  <c r="U1511" i="11"/>
  <c r="U1512" i="11"/>
  <c r="U1513" i="11"/>
  <c r="U1514" i="11"/>
  <c r="U1515" i="11"/>
  <c r="U1516" i="11"/>
  <c r="U1517" i="11"/>
  <c r="U1518" i="11"/>
  <c r="U1519" i="11"/>
  <c r="U1520" i="11"/>
  <c r="U1521" i="11"/>
  <c r="U1522" i="11"/>
  <c r="U1523" i="11"/>
  <c r="U1524" i="11"/>
  <c r="U1525" i="11"/>
  <c r="U1526" i="11"/>
  <c r="U1527" i="11"/>
  <c r="U1528" i="11"/>
  <c r="U1529" i="11"/>
  <c r="U1530" i="11"/>
  <c r="U1531" i="11"/>
  <c r="U1532" i="11"/>
  <c r="U1533" i="11"/>
  <c r="U34" i="11" l="1"/>
  <c r="O410" i="11" l="1"/>
  <c r="M37" i="11"/>
  <c r="M38" i="11"/>
  <c r="M40" i="11"/>
  <c r="M43" i="11"/>
  <c r="M44" i="11"/>
  <c r="M45" i="11"/>
  <c r="M46" i="11"/>
  <c r="M47" i="11"/>
  <c r="M49" i="11"/>
  <c r="M50" i="11"/>
  <c r="M52" i="11"/>
  <c r="M53" i="11"/>
  <c r="M55" i="11"/>
  <c r="M57" i="11"/>
  <c r="M59" i="11"/>
  <c r="M62" i="11"/>
  <c r="M63" i="11"/>
  <c r="M64" i="11"/>
  <c r="M65" i="11"/>
  <c r="M66" i="11"/>
  <c r="M67" i="11"/>
  <c r="M68" i="11"/>
  <c r="M69" i="11"/>
  <c r="M70" i="11"/>
  <c r="M71" i="11"/>
  <c r="M75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5" i="11"/>
  <c r="M216" i="11"/>
  <c r="M217" i="11"/>
  <c r="M218" i="11"/>
  <c r="M219" i="11"/>
  <c r="M220" i="11"/>
  <c r="M222" i="11"/>
  <c r="M223" i="11"/>
  <c r="M224" i="11"/>
  <c r="M225" i="11"/>
  <c r="M226" i="11"/>
  <c r="M227" i="11"/>
  <c r="M229" i="11"/>
  <c r="M230" i="11"/>
  <c r="M231" i="11"/>
  <c r="M232" i="11"/>
  <c r="M233" i="11"/>
  <c r="M234" i="11"/>
  <c r="M236" i="11"/>
  <c r="M237" i="11"/>
  <c r="M238" i="11"/>
  <c r="M239" i="11"/>
  <c r="M240" i="11"/>
  <c r="M241" i="11"/>
  <c r="M244" i="11"/>
  <c r="M245" i="11"/>
  <c r="M246" i="11"/>
  <c r="M247" i="11"/>
  <c r="M248" i="11"/>
  <c r="M249" i="11"/>
  <c r="M250" i="11"/>
  <c r="M251" i="11"/>
  <c r="M252" i="11"/>
  <c r="M254" i="11"/>
  <c r="M255" i="11"/>
  <c r="M256" i="11"/>
  <c r="M257" i="11"/>
  <c r="M258" i="11"/>
  <c r="M259" i="11"/>
  <c r="M260" i="11"/>
  <c r="M261" i="11"/>
  <c r="M262" i="11"/>
  <c r="M264" i="11"/>
  <c r="M265" i="11"/>
  <c r="M266" i="11"/>
  <c r="M267" i="11"/>
  <c r="M268" i="11"/>
  <c r="M269" i="11"/>
  <c r="M270" i="11"/>
  <c r="M271" i="11"/>
  <c r="M272" i="11"/>
  <c r="M274" i="11"/>
  <c r="M275" i="11"/>
  <c r="M276" i="11"/>
  <c r="M277" i="11"/>
  <c r="M278" i="11"/>
  <c r="M279" i="11"/>
  <c r="M280" i="11"/>
  <c r="M281" i="11"/>
  <c r="M282" i="11"/>
  <c r="M286" i="11"/>
  <c r="M287" i="11"/>
  <c r="M288" i="11"/>
  <c r="M289" i="11"/>
  <c r="M292" i="11"/>
  <c r="M293" i="11"/>
  <c r="M294" i="11"/>
  <c r="M295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4" i="11"/>
  <c r="M315" i="11"/>
  <c r="M316" i="11"/>
  <c r="M317" i="11"/>
  <c r="M318" i="11"/>
  <c r="M319" i="11"/>
  <c r="M320" i="11"/>
  <c r="M322" i="11"/>
  <c r="M323" i="11"/>
  <c r="M324" i="11"/>
  <c r="M325" i="11"/>
  <c r="M326" i="11"/>
  <c r="M327" i="11"/>
  <c r="M328" i="11"/>
  <c r="M330" i="11"/>
  <c r="M331" i="11"/>
  <c r="M332" i="11"/>
  <c r="M333" i="11"/>
  <c r="M334" i="11"/>
  <c r="M335" i="11"/>
  <c r="M336" i="11"/>
  <c r="M338" i="11"/>
  <c r="M339" i="11"/>
  <c r="M340" i="11"/>
  <c r="M341" i="11"/>
  <c r="M342" i="11"/>
  <c r="M343" i="11"/>
  <c r="M344" i="11"/>
  <c r="M346" i="11"/>
  <c r="M347" i="11"/>
  <c r="M348" i="11"/>
  <c r="M349" i="11"/>
  <c r="M350" i="11"/>
  <c r="M351" i="11"/>
  <c r="M352" i="11"/>
  <c r="M354" i="11"/>
  <c r="M355" i="11"/>
  <c r="M356" i="11"/>
  <c r="M357" i="11"/>
  <c r="M358" i="11"/>
  <c r="M359" i="11"/>
  <c r="M360" i="11"/>
  <c r="M362" i="11"/>
  <c r="M363" i="11"/>
  <c r="M364" i="11"/>
  <c r="M365" i="11"/>
  <c r="M366" i="11"/>
  <c r="M367" i="11"/>
  <c r="M368" i="11"/>
  <c r="M370" i="11"/>
  <c r="M371" i="11"/>
  <c r="M372" i="11"/>
  <c r="M373" i="11"/>
  <c r="M374" i="11"/>
  <c r="M375" i="11"/>
  <c r="M376" i="11"/>
  <c r="M378" i="11"/>
  <c r="M379" i="11"/>
  <c r="M380" i="11"/>
  <c r="M381" i="11"/>
  <c r="M382" i="11"/>
  <c r="M383" i="11"/>
  <c r="M384" i="11"/>
  <c r="M386" i="11"/>
  <c r="M387" i="11"/>
  <c r="M388" i="11"/>
  <c r="M389" i="11"/>
  <c r="M390" i="11"/>
  <c r="M391" i="11"/>
  <c r="M392" i="11"/>
  <c r="M394" i="11"/>
  <c r="M395" i="11"/>
  <c r="M396" i="11"/>
  <c r="M397" i="11"/>
  <c r="M398" i="11"/>
  <c r="M399" i="11"/>
  <c r="M400" i="11"/>
  <c r="M402" i="11"/>
  <c r="M403" i="11"/>
  <c r="M404" i="11"/>
  <c r="M405" i="11"/>
  <c r="M406" i="11"/>
  <c r="M407" i="11"/>
  <c r="M408" i="11"/>
  <c r="M410" i="11"/>
  <c r="M411" i="11"/>
  <c r="M412" i="11"/>
  <c r="M413" i="11"/>
  <c r="M414" i="11"/>
  <c r="M415" i="11"/>
  <c r="M416" i="11"/>
  <c r="M418" i="11"/>
  <c r="M419" i="11"/>
  <c r="M420" i="11"/>
  <c r="M421" i="11"/>
  <c r="M422" i="11"/>
  <c r="M423" i="11"/>
  <c r="M424" i="11"/>
  <c r="M426" i="11"/>
  <c r="M427" i="11"/>
  <c r="M428" i="11"/>
  <c r="M429" i="11"/>
  <c r="M430" i="11"/>
  <c r="M431" i="11"/>
  <c r="M432" i="11"/>
  <c r="M434" i="11"/>
  <c r="M435" i="11"/>
  <c r="M436" i="11"/>
  <c r="M437" i="11"/>
  <c r="M438" i="11"/>
  <c r="M439" i="11"/>
  <c r="M440" i="11"/>
  <c r="M442" i="11"/>
  <c r="M443" i="11"/>
  <c r="M444" i="11"/>
  <c r="M445" i="11"/>
  <c r="M446" i="11"/>
  <c r="M447" i="11"/>
  <c r="M448" i="11"/>
  <c r="M450" i="11"/>
  <c r="M451" i="11"/>
  <c r="M452" i="11"/>
  <c r="M453" i="11"/>
  <c r="M454" i="11"/>
  <c r="M455" i="11"/>
  <c r="M456" i="11"/>
  <c r="M458" i="11"/>
  <c r="M459" i="11"/>
  <c r="M460" i="11"/>
  <c r="M461" i="11"/>
  <c r="M462" i="11"/>
  <c r="M463" i="11"/>
  <c r="M464" i="11"/>
  <c r="M466" i="11"/>
  <c r="M467" i="11"/>
  <c r="M468" i="11"/>
  <c r="M469" i="11"/>
  <c r="M470" i="11"/>
  <c r="M471" i="11"/>
  <c r="M472" i="11"/>
  <c r="M474" i="11"/>
  <c r="M475" i="11"/>
  <c r="M476" i="11"/>
  <c r="M477" i="11"/>
  <c r="M478" i="11"/>
  <c r="M479" i="11"/>
  <c r="M480" i="11"/>
  <c r="M482" i="11"/>
  <c r="M483" i="11"/>
  <c r="M484" i="11"/>
  <c r="M485" i="11"/>
  <c r="M486" i="11"/>
  <c r="M487" i="11"/>
  <c r="M488" i="11"/>
  <c r="M490" i="11"/>
  <c r="M491" i="11"/>
  <c r="M492" i="11"/>
  <c r="M493" i="11"/>
  <c r="M494" i="11"/>
  <c r="M495" i="11"/>
  <c r="M496" i="11"/>
  <c r="M498" i="11"/>
  <c r="M499" i="11"/>
  <c r="M500" i="11"/>
  <c r="M501" i="11"/>
  <c r="M502" i="11"/>
  <c r="M503" i="11"/>
  <c r="M504" i="11"/>
  <c r="M506" i="11"/>
  <c r="M507" i="11"/>
  <c r="M508" i="11"/>
  <c r="M509" i="11"/>
  <c r="M510" i="11"/>
  <c r="M511" i="11"/>
  <c r="M512" i="11"/>
  <c r="M514" i="11"/>
  <c r="M515" i="11"/>
  <c r="M516" i="11"/>
  <c r="M517" i="11"/>
  <c r="M518" i="11"/>
  <c r="M519" i="11"/>
  <c r="M520" i="11"/>
  <c r="M522" i="11"/>
  <c r="M523" i="11"/>
  <c r="M524" i="11"/>
  <c r="M525" i="11"/>
  <c r="M526" i="11"/>
  <c r="M527" i="11"/>
  <c r="M528" i="11"/>
  <c r="M530" i="11"/>
  <c r="M531" i="11"/>
  <c r="M532" i="11"/>
  <c r="M533" i="11"/>
  <c r="M534" i="11"/>
  <c r="M535" i="11"/>
  <c r="M536" i="11"/>
  <c r="M538" i="11"/>
  <c r="M539" i="11"/>
  <c r="M540" i="11"/>
  <c r="M541" i="11"/>
  <c r="M542" i="11"/>
  <c r="M543" i="11"/>
  <c r="M544" i="11"/>
  <c r="M546" i="11"/>
  <c r="M547" i="11"/>
  <c r="M548" i="11"/>
  <c r="M549" i="11"/>
  <c r="M550" i="11"/>
  <c r="M551" i="11"/>
  <c r="M552" i="11"/>
  <c r="M554" i="11"/>
  <c r="M555" i="11"/>
  <c r="M556" i="11"/>
  <c r="M557" i="11"/>
  <c r="M558" i="11"/>
  <c r="M559" i="11"/>
  <c r="M560" i="11"/>
  <c r="M562" i="11"/>
  <c r="M563" i="11"/>
  <c r="M564" i="11"/>
  <c r="M567" i="11"/>
  <c r="M568" i="11"/>
  <c r="M570" i="11"/>
  <c r="M571" i="11"/>
  <c r="M572" i="11"/>
  <c r="M573" i="11"/>
  <c r="M574" i="11"/>
  <c r="M575" i="11"/>
  <c r="M576" i="11"/>
  <c r="M578" i="11"/>
  <c r="M580" i="11"/>
  <c r="M581" i="11"/>
  <c r="M585" i="11"/>
  <c r="M586" i="11"/>
  <c r="M587" i="11"/>
  <c r="M588" i="11"/>
  <c r="M589" i="11"/>
  <c r="M590" i="11"/>
  <c r="M591" i="11"/>
  <c r="M593" i="11"/>
  <c r="M594" i="11"/>
  <c r="M595" i="11"/>
  <c r="M596" i="11"/>
  <c r="M597" i="11"/>
  <c r="M598" i="11"/>
  <c r="M599" i="11"/>
  <c r="M601" i="11"/>
  <c r="M602" i="11"/>
  <c r="M603" i="11"/>
  <c r="M604" i="11"/>
  <c r="M605" i="11"/>
  <c r="M606" i="11"/>
  <c r="M607" i="11"/>
  <c r="M609" i="11"/>
  <c r="M610" i="11"/>
  <c r="M611" i="11"/>
  <c r="M612" i="11"/>
  <c r="M613" i="11"/>
  <c r="M614" i="11"/>
  <c r="M615" i="11"/>
  <c r="M617" i="11"/>
  <c r="M618" i="11"/>
  <c r="M619" i="11"/>
  <c r="M620" i="11"/>
  <c r="M621" i="11"/>
  <c r="M622" i="11"/>
  <c r="M623" i="11"/>
  <c r="M625" i="11"/>
  <c r="M626" i="11"/>
  <c r="M627" i="11"/>
  <c r="M628" i="11"/>
  <c r="M629" i="11"/>
  <c r="M630" i="11"/>
  <c r="M631" i="11"/>
  <c r="M633" i="11"/>
  <c r="M634" i="11"/>
  <c r="M635" i="11"/>
  <c r="M636" i="11"/>
  <c r="M637" i="11"/>
  <c r="M638" i="11"/>
  <c r="M639" i="11"/>
  <c r="M641" i="11"/>
  <c r="M642" i="11"/>
  <c r="M643" i="11"/>
  <c r="M644" i="11"/>
  <c r="M645" i="11"/>
  <c r="M646" i="11"/>
  <c r="M647" i="11"/>
  <c r="M649" i="11"/>
  <c r="M650" i="11"/>
  <c r="M651" i="11"/>
  <c r="M652" i="11"/>
  <c r="M653" i="11"/>
  <c r="M654" i="11"/>
  <c r="M655" i="11"/>
  <c r="M657" i="11"/>
  <c r="M658" i="11"/>
  <c r="M659" i="11"/>
  <c r="M660" i="11"/>
  <c r="M661" i="11"/>
  <c r="M662" i="11"/>
  <c r="M663" i="11"/>
  <c r="M665" i="11"/>
  <c r="M666" i="11"/>
  <c r="M667" i="11"/>
  <c r="M668" i="11"/>
  <c r="M669" i="11"/>
  <c r="M670" i="11"/>
  <c r="M671" i="11"/>
  <c r="M673" i="11"/>
  <c r="M674" i="11"/>
  <c r="M675" i="11"/>
  <c r="M676" i="11"/>
  <c r="M677" i="11"/>
  <c r="M678" i="11"/>
  <c r="M679" i="11"/>
  <c r="M681" i="11"/>
  <c r="M682" i="11"/>
  <c r="M683" i="11"/>
  <c r="M684" i="11"/>
  <c r="M685" i="11"/>
  <c r="M686" i="11"/>
  <c r="M687" i="11"/>
  <c r="M689" i="11"/>
  <c r="M690" i="11"/>
  <c r="M691" i="11"/>
  <c r="M692" i="11"/>
  <c r="M693" i="11"/>
  <c r="M694" i="11"/>
  <c r="M695" i="11"/>
  <c r="M697" i="11"/>
  <c r="M698" i="11"/>
  <c r="M699" i="11"/>
  <c r="M700" i="11"/>
  <c r="M701" i="11"/>
  <c r="M702" i="11"/>
  <c r="M703" i="11"/>
  <c r="M705" i="11"/>
  <c r="M706" i="11"/>
  <c r="M707" i="11"/>
  <c r="M708" i="11"/>
  <c r="M709" i="11"/>
  <c r="M710" i="11"/>
  <c r="M711" i="11"/>
  <c r="M714" i="11"/>
  <c r="M715" i="11"/>
  <c r="M716" i="11"/>
  <c r="M717" i="11"/>
  <c r="M718" i="11"/>
  <c r="M719" i="11"/>
  <c r="M720" i="11"/>
  <c r="M722" i="11"/>
  <c r="M723" i="11"/>
  <c r="M724" i="11"/>
  <c r="M725" i="11"/>
  <c r="M726" i="11"/>
  <c r="M727" i="11"/>
  <c r="M728" i="11"/>
  <c r="M730" i="11"/>
  <c r="M731" i="11"/>
  <c r="M732" i="11"/>
  <c r="M733" i="11"/>
  <c r="M734" i="11"/>
  <c r="M735" i="11"/>
  <c r="M736" i="11"/>
  <c r="M738" i="11"/>
  <c r="M739" i="11"/>
  <c r="M740" i="11"/>
  <c r="M741" i="11"/>
  <c r="M742" i="11"/>
  <c r="M743" i="11"/>
  <c r="M744" i="11"/>
  <c r="M746" i="11"/>
  <c r="M747" i="11"/>
  <c r="M748" i="11"/>
  <c r="M749" i="11"/>
  <c r="M750" i="11"/>
  <c r="M751" i="11"/>
  <c r="M752" i="11"/>
  <c r="M754" i="11"/>
  <c r="M755" i="11"/>
  <c r="M756" i="11"/>
  <c r="M757" i="11"/>
  <c r="M758" i="11"/>
  <c r="M759" i="11"/>
  <c r="M760" i="11"/>
  <c r="M762" i="11"/>
  <c r="M763" i="11"/>
  <c r="M764" i="11"/>
  <c r="M765" i="11"/>
  <c r="M766" i="11"/>
  <c r="M767" i="11"/>
  <c r="M768" i="11"/>
  <c r="M770" i="11"/>
  <c r="M771" i="11"/>
  <c r="M772" i="11"/>
  <c r="M773" i="11"/>
  <c r="M774" i="11"/>
  <c r="M775" i="11"/>
  <c r="M776" i="11"/>
  <c r="M778" i="11"/>
  <c r="M779" i="11"/>
  <c r="M780" i="11"/>
  <c r="M781" i="11"/>
  <c r="M782" i="11"/>
  <c r="M783" i="11"/>
  <c r="M784" i="11"/>
  <c r="M786" i="11"/>
  <c r="M787" i="11"/>
  <c r="M788" i="11"/>
  <c r="M789" i="11"/>
  <c r="M790" i="11"/>
  <c r="M791" i="11"/>
  <c r="M792" i="11"/>
  <c r="M794" i="11"/>
  <c r="M795" i="11"/>
  <c r="M796" i="11"/>
  <c r="M797" i="11"/>
  <c r="M798" i="11"/>
  <c r="M799" i="11"/>
  <c r="M800" i="11"/>
  <c r="M802" i="11"/>
  <c r="M803" i="11"/>
  <c r="M804" i="11"/>
  <c r="M805" i="11"/>
  <c r="M806" i="11"/>
  <c r="M807" i="11"/>
  <c r="M808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9" i="11"/>
  <c r="M830" i="11"/>
  <c r="M831" i="11"/>
  <c r="M832" i="11"/>
  <c r="M833" i="11"/>
  <c r="M834" i="11"/>
  <c r="M836" i="11"/>
  <c r="M837" i="11"/>
  <c r="M838" i="11"/>
  <c r="M839" i="11"/>
  <c r="M840" i="11"/>
  <c r="M841" i="11"/>
  <c r="M843" i="11"/>
  <c r="M844" i="11"/>
  <c r="M845" i="11"/>
  <c r="M846" i="11"/>
  <c r="M847" i="11"/>
  <c r="M848" i="11"/>
  <c r="M850" i="11"/>
  <c r="M851" i="11"/>
  <c r="M852" i="11"/>
  <c r="M853" i="11"/>
  <c r="M854" i="11"/>
  <c r="M855" i="11"/>
  <c r="M857" i="11"/>
  <c r="M858" i="11"/>
  <c r="M859" i="11"/>
  <c r="M860" i="11"/>
  <c r="M861" i="11"/>
  <c r="M862" i="11"/>
  <c r="M865" i="11"/>
  <c r="M866" i="11"/>
  <c r="M867" i="11"/>
  <c r="M868" i="11"/>
  <c r="M869" i="11"/>
  <c r="M870" i="11"/>
  <c r="M871" i="11"/>
  <c r="M872" i="11"/>
  <c r="M873" i="11"/>
  <c r="M875" i="11"/>
  <c r="M876" i="11"/>
  <c r="M877" i="11"/>
  <c r="M878" i="11"/>
  <c r="M879" i="11"/>
  <c r="M880" i="11"/>
  <c r="M881" i="11"/>
  <c r="M882" i="11"/>
  <c r="M883" i="11"/>
  <c r="M885" i="11"/>
  <c r="M886" i="11"/>
  <c r="M887" i="11"/>
  <c r="M888" i="11"/>
  <c r="M889" i="11"/>
  <c r="M890" i="11"/>
  <c r="M891" i="11"/>
  <c r="M892" i="11"/>
  <c r="M893" i="11"/>
  <c r="M895" i="11"/>
  <c r="M896" i="11"/>
  <c r="M897" i="11"/>
  <c r="M898" i="11"/>
  <c r="M899" i="11"/>
  <c r="M900" i="11"/>
  <c r="M901" i="11"/>
  <c r="M902" i="11"/>
  <c r="M903" i="11"/>
  <c r="M905" i="11"/>
  <c r="M906" i="11"/>
  <c r="M907" i="11"/>
  <c r="M908" i="11"/>
  <c r="M909" i="11"/>
  <c r="M910" i="11"/>
  <c r="M911" i="11"/>
  <c r="M912" i="11"/>
  <c r="M913" i="11"/>
  <c r="M918" i="11"/>
  <c r="M919" i="11"/>
  <c r="M920" i="11"/>
  <c r="M922" i="11"/>
  <c r="M923" i="11"/>
  <c r="M924" i="11"/>
  <c r="M925" i="11"/>
  <c r="M926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3" i="11"/>
  <c r="M944" i="11"/>
  <c r="M948" i="11"/>
  <c r="M949" i="11"/>
  <c r="M950" i="11"/>
  <c r="M951" i="11"/>
  <c r="M952" i="11"/>
  <c r="M953" i="11"/>
  <c r="M954" i="11"/>
  <c r="M956" i="11"/>
  <c r="M957" i="11"/>
  <c r="M958" i="11"/>
  <c r="M959" i="11"/>
  <c r="M960" i="11"/>
  <c r="M961" i="11"/>
  <c r="M962" i="11"/>
  <c r="M965" i="11"/>
  <c r="M966" i="11"/>
  <c r="M967" i="11"/>
  <c r="M968" i="11"/>
  <c r="M969" i="11"/>
  <c r="M970" i="11"/>
  <c r="M971" i="11"/>
  <c r="M973" i="11"/>
  <c r="M974" i="11"/>
  <c r="M975" i="11"/>
  <c r="M976" i="11"/>
  <c r="M977" i="11"/>
  <c r="M978" i="11"/>
  <c r="M979" i="11"/>
  <c r="M981" i="11"/>
  <c r="M982" i="11"/>
  <c r="M983" i="11"/>
  <c r="M984" i="11"/>
  <c r="M985" i="11"/>
  <c r="M986" i="11"/>
  <c r="M987" i="11"/>
  <c r="M989" i="11"/>
  <c r="M990" i="11"/>
  <c r="M991" i="11"/>
  <c r="M992" i="11"/>
  <c r="M993" i="11"/>
  <c r="M994" i="11"/>
  <c r="M995" i="11"/>
  <c r="M997" i="11"/>
  <c r="M998" i="11"/>
  <c r="M999" i="11"/>
  <c r="M1000" i="11"/>
  <c r="M1001" i="11"/>
  <c r="M1002" i="11"/>
  <c r="M1003" i="11"/>
  <c r="M1005" i="11"/>
  <c r="M1006" i="11"/>
  <c r="M1007" i="11"/>
  <c r="M1008" i="11"/>
  <c r="M1009" i="11"/>
  <c r="M1010" i="11"/>
  <c r="M1011" i="11"/>
  <c r="M1014" i="11"/>
  <c r="M1015" i="11"/>
  <c r="M1016" i="11"/>
  <c r="M1017" i="11"/>
  <c r="M1018" i="11"/>
  <c r="M1019" i="11"/>
  <c r="M1020" i="11"/>
  <c r="M1021" i="11"/>
  <c r="M1022" i="11"/>
  <c r="M1023" i="11"/>
  <c r="M1027" i="11"/>
  <c r="M1032" i="11"/>
  <c r="M1033" i="11"/>
  <c r="M1034" i="11"/>
  <c r="M1035" i="11"/>
  <c r="M1036" i="11"/>
  <c r="M1037" i="11"/>
  <c r="M1039" i="11"/>
  <c r="M1040" i="11"/>
  <c r="M1041" i="11"/>
  <c r="M1042" i="11"/>
  <c r="M1043" i="11"/>
  <c r="M1044" i="11"/>
  <c r="M1046" i="11"/>
  <c r="M1047" i="11"/>
  <c r="M1048" i="11"/>
  <c r="M1049" i="11"/>
  <c r="M1050" i="11"/>
  <c r="M1051" i="11"/>
  <c r="M1053" i="11"/>
  <c r="M1054" i="11"/>
  <c r="M1055" i="11"/>
  <c r="M1056" i="11"/>
  <c r="M1057" i="11"/>
  <c r="M1058" i="11"/>
  <c r="M1061" i="11"/>
  <c r="M1062" i="11"/>
  <c r="M1063" i="11"/>
  <c r="M1064" i="11"/>
  <c r="M1065" i="11"/>
  <c r="M1066" i="11"/>
  <c r="M1067" i="11"/>
  <c r="M1068" i="11"/>
  <c r="M1069" i="11"/>
  <c r="M1071" i="11"/>
  <c r="M1072" i="11"/>
  <c r="M1073" i="11"/>
  <c r="M1074" i="11"/>
  <c r="M1075" i="11"/>
  <c r="M1076" i="11"/>
  <c r="M1077" i="11"/>
  <c r="M1078" i="11"/>
  <c r="M1079" i="11"/>
  <c r="M1081" i="11"/>
  <c r="M1082" i="11"/>
  <c r="M1083" i="11"/>
  <c r="M1084" i="11"/>
  <c r="M1085" i="11"/>
  <c r="M1086" i="11"/>
  <c r="M1087" i="11"/>
  <c r="M1088" i="11"/>
  <c r="M1089" i="11"/>
  <c r="M1091" i="11"/>
  <c r="M1092" i="11"/>
  <c r="M1093" i="11"/>
  <c r="M1094" i="11"/>
  <c r="M1095" i="11"/>
  <c r="M1096" i="11"/>
  <c r="M1098" i="11"/>
  <c r="M1099" i="11"/>
  <c r="M1100" i="11"/>
  <c r="M1101" i="11"/>
  <c r="M1102" i="11"/>
  <c r="M1103" i="11"/>
  <c r="M1104" i="11"/>
  <c r="M1105" i="11"/>
  <c r="M1106" i="11"/>
  <c r="M1109" i="11"/>
  <c r="M1110" i="11"/>
  <c r="M1111" i="11"/>
  <c r="M1112" i="11"/>
  <c r="M1113" i="11"/>
  <c r="M1115" i="11"/>
  <c r="M1116" i="11"/>
  <c r="M1117" i="11"/>
  <c r="M1118" i="11"/>
  <c r="M1119" i="11"/>
  <c r="M1121" i="11"/>
  <c r="M1122" i="11"/>
  <c r="M1123" i="11"/>
  <c r="M1124" i="11"/>
  <c r="M1125" i="11"/>
  <c r="M1126" i="11"/>
  <c r="M1127" i="11"/>
  <c r="M1128" i="11"/>
  <c r="M1129" i="11"/>
  <c r="M1130" i="11"/>
  <c r="M1131" i="11"/>
  <c r="M1132" i="11"/>
  <c r="M1133" i="11"/>
  <c r="M1134" i="11"/>
  <c r="M1136" i="11"/>
  <c r="M1137" i="11"/>
  <c r="M1141" i="11"/>
  <c r="M1142" i="11"/>
  <c r="M1143" i="11"/>
  <c r="M1144" i="11"/>
  <c r="M1145" i="11"/>
  <c r="M1146" i="11"/>
  <c r="M1147" i="11"/>
  <c r="M1149" i="11"/>
  <c r="M1150" i="11"/>
  <c r="M1151" i="11"/>
  <c r="M1152" i="11"/>
  <c r="M1153" i="11"/>
  <c r="M1154" i="11"/>
  <c r="M1155" i="11"/>
  <c r="M1157" i="11"/>
  <c r="M1158" i="11"/>
  <c r="M1159" i="11"/>
  <c r="M1160" i="11"/>
  <c r="M1161" i="11"/>
  <c r="M1162" i="11"/>
  <c r="M1163" i="11"/>
  <c r="M1165" i="11"/>
  <c r="M1166" i="11"/>
  <c r="M1167" i="11"/>
  <c r="M1168" i="11"/>
  <c r="M1169" i="11"/>
  <c r="M1170" i="11"/>
  <c r="M1171" i="11"/>
  <c r="M1173" i="11"/>
  <c r="M1174" i="11"/>
  <c r="M1175" i="11"/>
  <c r="M1176" i="11"/>
  <c r="M1177" i="11"/>
  <c r="M1178" i="11"/>
  <c r="M1179" i="11"/>
  <c r="M1181" i="11"/>
  <c r="M1182" i="11"/>
  <c r="M1183" i="11"/>
  <c r="M1184" i="11"/>
  <c r="M1185" i="11"/>
  <c r="M1186" i="11"/>
  <c r="M1187" i="11"/>
  <c r="M1189" i="11"/>
  <c r="M1190" i="11"/>
  <c r="M1191" i="11"/>
  <c r="M1192" i="11"/>
  <c r="M1193" i="11"/>
  <c r="M1194" i="11"/>
  <c r="M1195" i="11"/>
  <c r="M1197" i="11"/>
  <c r="M1198" i="11"/>
  <c r="M1199" i="11"/>
  <c r="M1200" i="11"/>
  <c r="M1201" i="11"/>
  <c r="M1202" i="11"/>
  <c r="M1203" i="11"/>
  <c r="M1205" i="11"/>
  <c r="M1206" i="11"/>
  <c r="M1207" i="11"/>
  <c r="M1208" i="11"/>
  <c r="M1209" i="11"/>
  <c r="M1210" i="11"/>
  <c r="M1211" i="11"/>
  <c r="M1213" i="11"/>
  <c r="M1214" i="11"/>
  <c r="M1215" i="11"/>
  <c r="M1216" i="11"/>
  <c r="M1217" i="11"/>
  <c r="M1218" i="11"/>
  <c r="M1219" i="11"/>
  <c r="M1221" i="11"/>
  <c r="M1222" i="11"/>
  <c r="M1223" i="11"/>
  <c r="M1224" i="11"/>
  <c r="M1225" i="11"/>
  <c r="M1226" i="11"/>
  <c r="M1227" i="11"/>
  <c r="M1229" i="11"/>
  <c r="M1230" i="11"/>
  <c r="M1231" i="11"/>
  <c r="M1232" i="11"/>
  <c r="M1233" i="11"/>
  <c r="M1234" i="11"/>
  <c r="M1235" i="11"/>
  <c r="M1237" i="11"/>
  <c r="M1238" i="11"/>
  <c r="M1239" i="11"/>
  <c r="M1240" i="11"/>
  <c r="M1241" i="11"/>
  <c r="M1242" i="11"/>
  <c r="M1243" i="11"/>
  <c r="M1245" i="11"/>
  <c r="M1246" i="11"/>
  <c r="M1247" i="11"/>
  <c r="M1248" i="11"/>
  <c r="M1249" i="11"/>
  <c r="M1250" i="11"/>
  <c r="M1251" i="11"/>
  <c r="M1253" i="11"/>
  <c r="M1254" i="11"/>
  <c r="M1255" i="11"/>
  <c r="M1256" i="11"/>
  <c r="M1257" i="11"/>
  <c r="M1258" i="11"/>
  <c r="M1259" i="11"/>
  <c r="M1261" i="11"/>
  <c r="M1262" i="11"/>
  <c r="M1263" i="11"/>
  <c r="M1264" i="11"/>
  <c r="M1265" i="11"/>
  <c r="M1266" i="11"/>
  <c r="M1267" i="11"/>
  <c r="M1269" i="11"/>
  <c r="M1270" i="11"/>
  <c r="M1271" i="11"/>
  <c r="M1272" i="11"/>
  <c r="M1273" i="11"/>
  <c r="M1274" i="11"/>
  <c r="M1275" i="11"/>
  <c r="M1277" i="11"/>
  <c r="M1278" i="11"/>
  <c r="M1279" i="11"/>
  <c r="M1280" i="11"/>
  <c r="M1281" i="11"/>
  <c r="M1282" i="11"/>
  <c r="M1283" i="11"/>
  <c r="M1285" i="11"/>
  <c r="M1286" i="11"/>
  <c r="M1287" i="11"/>
  <c r="M1288" i="11"/>
  <c r="M1289" i="11"/>
  <c r="M1290" i="11"/>
  <c r="M1291" i="11"/>
  <c r="M1293" i="11"/>
  <c r="M1294" i="11"/>
  <c r="M1295" i="11"/>
  <c r="M1296" i="11"/>
  <c r="M1297" i="11"/>
  <c r="M1298" i="11"/>
  <c r="M1299" i="11"/>
  <c r="M1301" i="11"/>
  <c r="M1302" i="11"/>
  <c r="M1303" i="11"/>
  <c r="M1304" i="11"/>
  <c r="M1305" i="11"/>
  <c r="M1306" i="11"/>
  <c r="M1307" i="11"/>
  <c r="M1309" i="11"/>
  <c r="M1310" i="11"/>
  <c r="M1311" i="11"/>
  <c r="M1312" i="11"/>
  <c r="M1313" i="11"/>
  <c r="M1314" i="11"/>
  <c r="M1315" i="11"/>
  <c r="M1317" i="11"/>
  <c r="M1318" i="11"/>
  <c r="M1319" i="11"/>
  <c r="M1320" i="11"/>
  <c r="M1321" i="11"/>
  <c r="M1322" i="11"/>
  <c r="M1323" i="11"/>
  <c r="M1325" i="11"/>
  <c r="M1326" i="11"/>
  <c r="M1327" i="11"/>
  <c r="M1328" i="11"/>
  <c r="M1329" i="11"/>
  <c r="M1330" i="11"/>
  <c r="M1331" i="11"/>
  <c r="M1334" i="11"/>
  <c r="M1335" i="11"/>
  <c r="M1336" i="11"/>
  <c r="M1337" i="11"/>
  <c r="M1338" i="11"/>
  <c r="M1339" i="11"/>
  <c r="M1340" i="11"/>
  <c r="M1342" i="11"/>
  <c r="M1343" i="11"/>
  <c r="M1344" i="11"/>
  <c r="M1345" i="11"/>
  <c r="M1346" i="11"/>
  <c r="M1347" i="11"/>
  <c r="M1348" i="11"/>
  <c r="M1350" i="11"/>
  <c r="M1351" i="11"/>
  <c r="M1352" i="11"/>
  <c r="M1353" i="11"/>
  <c r="M1354" i="11"/>
  <c r="M1355" i="11"/>
  <c r="M1356" i="11"/>
  <c r="M1358" i="11"/>
  <c r="M1359" i="11"/>
  <c r="M1360" i="11"/>
  <c r="M1361" i="11"/>
  <c r="M1362" i="11"/>
  <c r="M1363" i="11"/>
  <c r="M1364" i="11"/>
  <c r="M1366" i="11"/>
  <c r="M1367" i="11"/>
  <c r="M1368" i="11"/>
  <c r="M1369" i="11"/>
  <c r="M1370" i="11"/>
  <c r="M1371" i="11"/>
  <c r="M1372" i="11"/>
  <c r="M1374" i="11"/>
  <c r="M1375" i="11"/>
  <c r="M1376" i="11"/>
  <c r="M1377" i="11"/>
  <c r="M1378" i="11"/>
  <c r="M1379" i="11"/>
  <c r="M1380" i="11"/>
  <c r="M1382" i="11"/>
  <c r="M1383" i="11"/>
  <c r="M1384" i="11"/>
  <c r="M1385" i="11"/>
  <c r="M1386" i="11"/>
  <c r="M1387" i="11"/>
  <c r="M1388" i="11"/>
  <c r="M1390" i="11"/>
  <c r="M1391" i="11"/>
  <c r="M1392" i="11"/>
  <c r="M1393" i="11"/>
  <c r="M1394" i="11"/>
  <c r="M1395" i="11"/>
  <c r="M1396" i="11"/>
  <c r="M1398" i="11"/>
  <c r="M1399" i="11"/>
  <c r="M1400" i="11"/>
  <c r="M1401" i="11"/>
  <c r="M1402" i="11"/>
  <c r="M1403" i="11"/>
  <c r="M1404" i="11"/>
  <c r="M1406" i="11"/>
  <c r="M1407" i="11"/>
  <c r="M1408" i="11"/>
  <c r="M1409" i="11"/>
  <c r="M1410" i="11"/>
  <c r="M1411" i="11"/>
  <c r="M1412" i="11"/>
  <c r="M1414" i="11"/>
  <c r="M1415" i="11"/>
  <c r="M1416" i="11"/>
  <c r="M1417" i="11"/>
  <c r="M1418" i="11"/>
  <c r="M1419" i="11"/>
  <c r="M1420" i="11"/>
  <c r="M1422" i="11"/>
  <c r="M1423" i="11"/>
  <c r="M1424" i="11"/>
  <c r="M1425" i="11"/>
  <c r="M1426" i="11"/>
  <c r="M1427" i="11"/>
  <c r="M1428" i="11"/>
  <c r="M1430" i="11"/>
  <c r="M1431" i="11"/>
  <c r="M1432" i="11"/>
  <c r="M1433" i="11"/>
  <c r="M1434" i="11"/>
  <c r="M1435" i="11"/>
  <c r="M1436" i="11"/>
  <c r="M1438" i="11"/>
  <c r="M1439" i="11"/>
  <c r="M1440" i="11"/>
  <c r="M1441" i="11"/>
  <c r="M1442" i="11"/>
  <c r="M1443" i="11"/>
  <c r="M1444" i="11"/>
  <c r="M1446" i="11"/>
  <c r="M1447" i="11"/>
  <c r="M1448" i="11"/>
  <c r="M1449" i="11"/>
  <c r="M1450" i="11"/>
  <c r="M1451" i="11"/>
  <c r="M1452" i="11"/>
  <c r="M1454" i="11"/>
  <c r="M1455" i="11"/>
  <c r="M1456" i="11"/>
  <c r="M1457" i="11"/>
  <c r="M1458" i="11"/>
  <c r="M1459" i="11"/>
  <c r="M1460" i="11"/>
  <c r="M1462" i="11"/>
  <c r="M1463" i="11"/>
  <c r="M1464" i="11"/>
  <c r="M1465" i="11"/>
  <c r="M1466" i="11"/>
  <c r="M1467" i="11"/>
  <c r="M1468" i="11"/>
  <c r="M1470" i="11"/>
  <c r="M1471" i="11"/>
  <c r="M1472" i="11"/>
  <c r="M1473" i="11"/>
  <c r="M1474" i="11"/>
  <c r="M1475" i="11"/>
  <c r="M1476" i="11"/>
  <c r="M1478" i="11"/>
  <c r="M1479" i="11"/>
  <c r="M1480" i="11"/>
  <c r="M1481" i="11"/>
  <c r="M1482" i="11"/>
  <c r="M1483" i="11"/>
  <c r="M1484" i="11"/>
  <c r="M1486" i="11"/>
  <c r="M1487" i="11"/>
  <c r="M1488" i="11"/>
  <c r="M1489" i="11"/>
  <c r="M1490" i="11"/>
  <c r="M1491" i="11"/>
  <c r="M1492" i="11"/>
  <c r="M1494" i="11"/>
  <c r="M1495" i="11"/>
  <c r="M1496" i="11"/>
  <c r="M1497" i="11"/>
  <c r="M1498" i="11"/>
  <c r="M1499" i="11"/>
  <c r="M1500" i="11"/>
  <c r="M1502" i="11"/>
  <c r="M1503" i="11"/>
  <c r="M1504" i="11"/>
  <c r="M1505" i="11"/>
  <c r="M1506" i="11"/>
  <c r="M1507" i="11"/>
  <c r="M1508" i="11"/>
  <c r="M1510" i="11"/>
  <c r="M1511" i="11"/>
  <c r="M1512" i="11"/>
  <c r="M1513" i="11"/>
  <c r="M1514" i="11"/>
  <c r="M1515" i="11"/>
  <c r="M1516" i="11"/>
  <c r="M1518" i="11"/>
  <c r="M1519" i="11"/>
  <c r="M1520" i="11"/>
  <c r="M1521" i="11"/>
  <c r="M1522" i="11"/>
  <c r="M1523" i="11"/>
  <c r="M1524" i="11"/>
  <c r="M1526" i="11"/>
  <c r="M1527" i="11"/>
  <c r="M1528" i="11"/>
  <c r="M1529" i="11"/>
  <c r="M1530" i="11"/>
  <c r="M1531" i="11"/>
  <c r="M1532" i="11"/>
  <c r="W35" i="11" l="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5" i="11"/>
  <c r="W276" i="11"/>
  <c r="W277" i="11"/>
  <c r="W278" i="11"/>
  <c r="W279" i="11"/>
  <c r="W280" i="11"/>
  <c r="W281" i="11"/>
  <c r="W282" i="11"/>
  <c r="W283" i="11"/>
  <c r="W284" i="11"/>
  <c r="W285" i="11"/>
  <c r="W286" i="11"/>
  <c r="W287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1" i="11"/>
  <c r="W302" i="11"/>
  <c r="W303" i="11"/>
  <c r="W304" i="11"/>
  <c r="W305" i="11"/>
  <c r="W306" i="11"/>
  <c r="W307" i="11"/>
  <c r="W308" i="11"/>
  <c r="W309" i="11"/>
  <c r="W310" i="11"/>
  <c r="W311" i="11"/>
  <c r="W312" i="11"/>
  <c r="W313" i="11"/>
  <c r="W314" i="11"/>
  <c r="W315" i="11"/>
  <c r="W316" i="11"/>
  <c r="W317" i="11"/>
  <c r="W318" i="11"/>
  <c r="W319" i="11"/>
  <c r="W320" i="11"/>
  <c r="W321" i="11"/>
  <c r="W322" i="11"/>
  <c r="W323" i="11"/>
  <c r="W324" i="11"/>
  <c r="W325" i="11"/>
  <c r="W326" i="11"/>
  <c r="W327" i="11"/>
  <c r="W328" i="11"/>
  <c r="W329" i="11"/>
  <c r="W330" i="11"/>
  <c r="W331" i="11"/>
  <c r="W332" i="11"/>
  <c r="W333" i="11"/>
  <c r="W334" i="11"/>
  <c r="W335" i="11"/>
  <c r="W336" i="11"/>
  <c r="W337" i="11"/>
  <c r="W338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361" i="11"/>
  <c r="W362" i="11"/>
  <c r="W363" i="11"/>
  <c r="W364" i="11"/>
  <c r="W365" i="11"/>
  <c r="W366" i="11"/>
  <c r="W367" i="11"/>
  <c r="W368" i="11"/>
  <c r="W369" i="11"/>
  <c r="W370" i="11"/>
  <c r="W371" i="11"/>
  <c r="W372" i="11"/>
  <c r="W373" i="11"/>
  <c r="W374" i="11"/>
  <c r="W375" i="11"/>
  <c r="W376" i="11"/>
  <c r="W377" i="11"/>
  <c r="W378" i="11"/>
  <c r="W379" i="11"/>
  <c r="W380" i="11"/>
  <c r="W381" i="11"/>
  <c r="W382" i="11"/>
  <c r="W383" i="11"/>
  <c r="W384" i="11"/>
  <c r="W385" i="11"/>
  <c r="W386" i="11"/>
  <c r="W387" i="11"/>
  <c r="W388" i="11"/>
  <c r="W389" i="11"/>
  <c r="W390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08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431" i="11"/>
  <c r="W432" i="11"/>
  <c r="W433" i="11"/>
  <c r="W434" i="11"/>
  <c r="W435" i="11"/>
  <c r="W436" i="11"/>
  <c r="W437" i="11"/>
  <c r="W438" i="11"/>
  <c r="W439" i="11"/>
  <c r="W440" i="11"/>
  <c r="W441" i="11"/>
  <c r="W442" i="11"/>
  <c r="W443" i="11"/>
  <c r="W444" i="11"/>
  <c r="W445" i="11"/>
  <c r="W446" i="11"/>
  <c r="W447" i="11"/>
  <c r="W448" i="11"/>
  <c r="W449" i="11"/>
  <c r="W450" i="11"/>
  <c r="W451" i="11"/>
  <c r="W452" i="11"/>
  <c r="W453" i="11"/>
  <c r="W454" i="11"/>
  <c r="W455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78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493" i="11"/>
  <c r="W494" i="11"/>
  <c r="W495" i="11"/>
  <c r="W496" i="11"/>
  <c r="W497" i="11"/>
  <c r="W498" i="11"/>
  <c r="W499" i="11"/>
  <c r="W500" i="11"/>
  <c r="W501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524" i="11"/>
  <c r="W525" i="11"/>
  <c r="W526" i="11"/>
  <c r="W527" i="11"/>
  <c r="W528" i="11"/>
  <c r="W529" i="11"/>
  <c r="W530" i="11"/>
  <c r="W531" i="11"/>
  <c r="W532" i="11"/>
  <c r="W533" i="11"/>
  <c r="W534" i="11"/>
  <c r="W535" i="11"/>
  <c r="W536" i="11"/>
  <c r="W537" i="11"/>
  <c r="W538" i="11"/>
  <c r="W539" i="11"/>
  <c r="W540" i="11"/>
  <c r="W541" i="11"/>
  <c r="W542" i="11"/>
  <c r="W543" i="11"/>
  <c r="W544" i="11"/>
  <c r="W545" i="11"/>
  <c r="W546" i="11"/>
  <c r="W547" i="11"/>
  <c r="W548" i="11"/>
  <c r="W549" i="11"/>
  <c r="W550" i="11"/>
  <c r="W551" i="11"/>
  <c r="W552" i="11"/>
  <c r="W553" i="11"/>
  <c r="W554" i="11"/>
  <c r="W555" i="11"/>
  <c r="W556" i="11"/>
  <c r="W557" i="11"/>
  <c r="W558" i="11"/>
  <c r="W559" i="11"/>
  <c r="W560" i="11"/>
  <c r="W561" i="11"/>
  <c r="W562" i="11"/>
  <c r="W563" i="11"/>
  <c r="W564" i="11"/>
  <c r="W565" i="11"/>
  <c r="W566" i="11"/>
  <c r="W567" i="11"/>
  <c r="W568" i="11"/>
  <c r="W569" i="11"/>
  <c r="W570" i="11"/>
  <c r="W571" i="11"/>
  <c r="W572" i="11"/>
  <c r="W573" i="11"/>
  <c r="W574" i="11"/>
  <c r="W575" i="11"/>
  <c r="W576" i="11"/>
  <c r="W577" i="11"/>
  <c r="W578" i="11"/>
  <c r="W579" i="11"/>
  <c r="W580" i="11"/>
  <c r="W581" i="11"/>
  <c r="W582" i="11"/>
  <c r="W583" i="11"/>
  <c r="W584" i="11"/>
  <c r="W585" i="11"/>
  <c r="W586" i="11"/>
  <c r="W587" i="11"/>
  <c r="W588" i="11"/>
  <c r="W589" i="11"/>
  <c r="W590" i="11"/>
  <c r="W591" i="11"/>
  <c r="W592" i="11"/>
  <c r="W593" i="11"/>
  <c r="W594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17" i="11"/>
  <c r="W618" i="11"/>
  <c r="W619" i="11"/>
  <c r="W620" i="11"/>
  <c r="W621" i="11"/>
  <c r="W622" i="11"/>
  <c r="W623" i="11"/>
  <c r="W624" i="11"/>
  <c r="W625" i="11"/>
  <c r="W626" i="11"/>
  <c r="W627" i="11"/>
  <c r="W628" i="11"/>
  <c r="W629" i="11"/>
  <c r="W630" i="11"/>
  <c r="W631" i="11"/>
  <c r="W632" i="11"/>
  <c r="W633" i="11"/>
  <c r="W634" i="11"/>
  <c r="W635" i="11"/>
  <c r="W636" i="11"/>
  <c r="W637" i="11"/>
  <c r="W638" i="11"/>
  <c r="W639" i="11"/>
  <c r="W640" i="11"/>
  <c r="W641" i="11"/>
  <c r="W642" i="11"/>
  <c r="W643" i="11"/>
  <c r="W644" i="11"/>
  <c r="W645" i="11"/>
  <c r="W646" i="11"/>
  <c r="W647" i="11"/>
  <c r="W648" i="11"/>
  <c r="W649" i="11"/>
  <c r="W650" i="11"/>
  <c r="W651" i="11"/>
  <c r="W652" i="11"/>
  <c r="W653" i="11"/>
  <c r="W654" i="11"/>
  <c r="W655" i="11"/>
  <c r="W656" i="11"/>
  <c r="W657" i="11"/>
  <c r="W658" i="11"/>
  <c r="W659" i="11"/>
  <c r="W660" i="11"/>
  <c r="W661" i="11"/>
  <c r="W662" i="11"/>
  <c r="W663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68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09" i="11"/>
  <c r="W710" i="11"/>
  <c r="W711" i="11"/>
  <c r="W712" i="11"/>
  <c r="W713" i="11"/>
  <c r="W714" i="11"/>
  <c r="W715" i="11"/>
  <c r="W716" i="11"/>
  <c r="W717" i="11"/>
  <c r="W718" i="11"/>
  <c r="W719" i="11"/>
  <c r="W720" i="11"/>
  <c r="W721" i="11"/>
  <c r="W722" i="11"/>
  <c r="W723" i="11"/>
  <c r="W724" i="11"/>
  <c r="W725" i="11"/>
  <c r="W726" i="11"/>
  <c r="W727" i="11"/>
  <c r="W728" i="11"/>
  <c r="W729" i="11"/>
  <c r="W730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5" i="11"/>
  <c r="W746" i="11"/>
  <c r="W747" i="11"/>
  <c r="W748" i="11"/>
  <c r="W749" i="11"/>
  <c r="W750" i="11"/>
  <c r="W751" i="11"/>
  <c r="W752" i="11"/>
  <c r="W753" i="11"/>
  <c r="W754" i="11"/>
  <c r="W75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778" i="11"/>
  <c r="W779" i="11"/>
  <c r="W780" i="11"/>
  <c r="W781" i="11"/>
  <c r="W782" i="11"/>
  <c r="W783" i="11"/>
  <c r="W784" i="11"/>
  <c r="W785" i="11"/>
  <c r="W786" i="11"/>
  <c r="W787" i="11"/>
  <c r="W788" i="11"/>
  <c r="W789" i="11"/>
  <c r="W790" i="11"/>
  <c r="W791" i="11"/>
  <c r="W792" i="11"/>
  <c r="W793" i="11"/>
  <c r="W794" i="11"/>
  <c r="W795" i="11"/>
  <c r="W796" i="11"/>
  <c r="W797" i="11"/>
  <c r="W798" i="11"/>
  <c r="W799" i="11"/>
  <c r="W800" i="11"/>
  <c r="W801" i="11"/>
  <c r="W802" i="11"/>
  <c r="W803" i="11"/>
  <c r="W804" i="11"/>
  <c r="W805" i="11"/>
  <c r="W806" i="11"/>
  <c r="W807" i="11"/>
  <c r="W808" i="11"/>
  <c r="W809" i="11"/>
  <c r="W810" i="11"/>
  <c r="W811" i="11"/>
  <c r="W812" i="11"/>
  <c r="W813" i="11"/>
  <c r="W814" i="11"/>
  <c r="W815" i="11"/>
  <c r="W816" i="11"/>
  <c r="W817" i="11"/>
  <c r="W818" i="11"/>
  <c r="W819" i="11"/>
  <c r="W820" i="11"/>
  <c r="W821" i="11"/>
  <c r="W822" i="11"/>
  <c r="W823" i="11"/>
  <c r="W824" i="11"/>
  <c r="W825" i="11"/>
  <c r="W826" i="11"/>
  <c r="W827" i="11"/>
  <c r="W828" i="11"/>
  <c r="W829" i="11"/>
  <c r="W830" i="11"/>
  <c r="W831" i="11"/>
  <c r="W832" i="11"/>
  <c r="W833" i="11"/>
  <c r="W834" i="11"/>
  <c r="W835" i="11"/>
  <c r="W836" i="11"/>
  <c r="W837" i="11"/>
  <c r="W838" i="11"/>
  <c r="W839" i="11"/>
  <c r="W840" i="11"/>
  <c r="W841" i="11"/>
  <c r="W842" i="11"/>
  <c r="W843" i="11"/>
  <c r="W844" i="11"/>
  <c r="W845" i="11"/>
  <c r="W846" i="11"/>
  <c r="W847" i="11"/>
  <c r="W848" i="11"/>
  <c r="W849" i="11"/>
  <c r="W850" i="11"/>
  <c r="W851" i="11"/>
  <c r="W852" i="11"/>
  <c r="W853" i="11"/>
  <c r="W854" i="11"/>
  <c r="W855" i="11"/>
  <c r="W856" i="11"/>
  <c r="W857" i="11"/>
  <c r="W858" i="11"/>
  <c r="W859" i="11"/>
  <c r="W860" i="11"/>
  <c r="W861" i="11"/>
  <c r="W862" i="11"/>
  <c r="W863" i="11"/>
  <c r="W864" i="11"/>
  <c r="W865" i="11"/>
  <c r="W866" i="11"/>
  <c r="W867" i="11"/>
  <c r="W868" i="11"/>
  <c r="W869" i="11"/>
  <c r="W870" i="11"/>
  <c r="W871" i="11"/>
  <c r="W872" i="11"/>
  <c r="W873" i="11"/>
  <c r="W874" i="11"/>
  <c r="W875" i="11"/>
  <c r="W876" i="11"/>
  <c r="W877" i="11"/>
  <c r="W878" i="11"/>
  <c r="W879" i="11"/>
  <c r="W880" i="11"/>
  <c r="W881" i="11"/>
  <c r="W882" i="11"/>
  <c r="W883" i="11"/>
  <c r="W884" i="11"/>
  <c r="W885" i="11"/>
  <c r="W886" i="11"/>
  <c r="W887" i="11"/>
  <c r="W888" i="11"/>
  <c r="W889" i="11"/>
  <c r="W890" i="11"/>
  <c r="W891" i="11"/>
  <c r="W892" i="11"/>
  <c r="W893" i="11"/>
  <c r="W894" i="11"/>
  <c r="W895" i="11"/>
  <c r="W896" i="11"/>
  <c r="W897" i="11"/>
  <c r="W898" i="11"/>
  <c r="W899" i="11"/>
  <c r="W900" i="11"/>
  <c r="W901" i="11"/>
  <c r="W902" i="11"/>
  <c r="W903" i="11"/>
  <c r="W904" i="11"/>
  <c r="W905" i="11"/>
  <c r="W906" i="11"/>
  <c r="W907" i="11"/>
  <c r="W908" i="11"/>
  <c r="W909" i="11"/>
  <c r="W910" i="11"/>
  <c r="W911" i="11"/>
  <c r="W912" i="11"/>
  <c r="W913" i="11"/>
  <c r="W914" i="11"/>
  <c r="W915" i="11"/>
  <c r="W916" i="11"/>
  <c r="W917" i="11"/>
  <c r="W918" i="11"/>
  <c r="W919" i="11"/>
  <c r="W920" i="11"/>
  <c r="W921" i="11"/>
  <c r="W922" i="11"/>
  <c r="W923" i="11"/>
  <c r="W924" i="11"/>
  <c r="W925" i="11"/>
  <c r="W926" i="11"/>
  <c r="W927" i="11"/>
  <c r="W928" i="11"/>
  <c r="W929" i="11"/>
  <c r="W930" i="11"/>
  <c r="W931" i="11"/>
  <c r="W932" i="11"/>
  <c r="W933" i="11"/>
  <c r="W934" i="11"/>
  <c r="W935" i="11"/>
  <c r="W936" i="11"/>
  <c r="W937" i="11"/>
  <c r="W938" i="11"/>
  <c r="W939" i="11"/>
  <c r="W940" i="11"/>
  <c r="W941" i="11"/>
  <c r="W942" i="11"/>
  <c r="W943" i="11"/>
  <c r="W944" i="11"/>
  <c r="W945" i="11"/>
  <c r="W946" i="11"/>
  <c r="W947" i="11"/>
  <c r="W948" i="11"/>
  <c r="W949" i="11"/>
  <c r="W950" i="11"/>
  <c r="W951" i="11"/>
  <c r="W952" i="11"/>
  <c r="W953" i="11"/>
  <c r="W954" i="11"/>
  <c r="W955" i="11"/>
  <c r="W956" i="11"/>
  <c r="W957" i="11"/>
  <c r="W958" i="11"/>
  <c r="W959" i="11"/>
  <c r="W960" i="11"/>
  <c r="W961" i="11"/>
  <c r="W962" i="11"/>
  <c r="W963" i="11"/>
  <c r="W964" i="11"/>
  <c r="W965" i="11"/>
  <c r="W966" i="11"/>
  <c r="W967" i="11"/>
  <c r="W968" i="11"/>
  <c r="W969" i="11"/>
  <c r="W970" i="11"/>
  <c r="W971" i="11"/>
  <c r="W972" i="11"/>
  <c r="W973" i="11"/>
  <c r="W974" i="11"/>
  <c r="W975" i="11"/>
  <c r="W976" i="11"/>
  <c r="W977" i="11"/>
  <c r="W978" i="11"/>
  <c r="W979" i="11"/>
  <c r="W980" i="11"/>
  <c r="W981" i="11"/>
  <c r="W982" i="11"/>
  <c r="W983" i="11"/>
  <c r="W984" i="11"/>
  <c r="W985" i="11"/>
  <c r="W986" i="11"/>
  <c r="W987" i="11"/>
  <c r="W988" i="11"/>
  <c r="W989" i="11"/>
  <c r="W990" i="11"/>
  <c r="W991" i="11"/>
  <c r="W992" i="11"/>
  <c r="W993" i="11"/>
  <c r="W994" i="11"/>
  <c r="W995" i="11"/>
  <c r="W996" i="11"/>
  <c r="W997" i="11"/>
  <c r="W998" i="11"/>
  <c r="W999" i="11"/>
  <c r="W1000" i="11"/>
  <c r="W1001" i="11"/>
  <c r="W1002" i="11"/>
  <c r="W1003" i="11"/>
  <c r="W1004" i="11"/>
  <c r="W1005" i="11"/>
  <c r="W1006" i="11"/>
  <c r="W1007" i="11"/>
  <c r="W1008" i="11"/>
  <c r="W1009" i="11"/>
  <c r="W1010" i="11"/>
  <c r="W1011" i="11"/>
  <c r="W1012" i="11"/>
  <c r="W1013" i="11"/>
  <c r="W1014" i="11"/>
  <c r="W1015" i="11"/>
  <c r="W1016" i="11"/>
  <c r="W1017" i="11"/>
  <c r="W1018" i="11"/>
  <c r="W1019" i="11"/>
  <c r="W1020" i="11"/>
  <c r="W1021" i="11"/>
  <c r="W1022" i="11"/>
  <c r="W1023" i="11"/>
  <c r="W1024" i="11"/>
  <c r="W1025" i="11"/>
  <c r="W1026" i="11"/>
  <c r="W1027" i="11"/>
  <c r="W1028" i="11"/>
  <c r="W1029" i="11"/>
  <c r="W1030" i="11"/>
  <c r="W1031" i="11"/>
  <c r="W1032" i="11"/>
  <c r="W1033" i="11"/>
  <c r="W1034" i="11"/>
  <c r="W1035" i="11"/>
  <c r="W1036" i="11"/>
  <c r="W1037" i="11"/>
  <c r="W1038" i="11"/>
  <c r="W1039" i="11"/>
  <c r="W1040" i="11"/>
  <c r="W1041" i="11"/>
  <c r="W1042" i="11"/>
  <c r="W1043" i="11"/>
  <c r="W1044" i="11"/>
  <c r="W1045" i="11"/>
  <c r="W1046" i="11"/>
  <c r="W1047" i="11"/>
  <c r="W1048" i="11"/>
  <c r="W1049" i="11"/>
  <c r="W1050" i="11"/>
  <c r="W1051" i="11"/>
  <c r="W1052" i="11"/>
  <c r="W1053" i="11"/>
  <c r="W1054" i="11"/>
  <c r="W1055" i="11"/>
  <c r="W1056" i="11"/>
  <c r="W1057" i="11"/>
  <c r="W1058" i="11"/>
  <c r="W1059" i="11"/>
  <c r="W1060" i="11"/>
  <c r="W1061" i="11"/>
  <c r="W1062" i="11"/>
  <c r="W1063" i="11"/>
  <c r="W1064" i="11"/>
  <c r="W1065" i="11"/>
  <c r="W1066" i="11"/>
  <c r="W1067" i="11"/>
  <c r="W1068" i="11"/>
  <c r="W1069" i="11"/>
  <c r="W1070" i="11"/>
  <c r="W1071" i="11"/>
  <c r="W1072" i="11"/>
  <c r="W1073" i="11"/>
  <c r="W1074" i="11"/>
  <c r="W1075" i="11"/>
  <c r="W1076" i="11"/>
  <c r="W1077" i="11"/>
  <c r="W1078" i="11"/>
  <c r="W1079" i="11"/>
  <c r="W1080" i="11"/>
  <c r="W1081" i="11"/>
  <c r="W1082" i="11"/>
  <c r="W1083" i="11"/>
  <c r="W1084" i="11"/>
  <c r="W1085" i="11"/>
  <c r="W1086" i="11"/>
  <c r="W1087" i="11"/>
  <c r="W1088" i="11"/>
  <c r="W1089" i="11"/>
  <c r="W1090" i="11"/>
  <c r="W1091" i="11"/>
  <c r="W1092" i="11"/>
  <c r="W1093" i="11"/>
  <c r="W1094" i="11"/>
  <c r="W1095" i="11"/>
  <c r="W1096" i="11"/>
  <c r="W1097" i="11"/>
  <c r="W1098" i="11"/>
  <c r="W1099" i="11"/>
  <c r="W1100" i="11"/>
  <c r="W1101" i="11"/>
  <c r="W1102" i="11"/>
  <c r="W1103" i="11"/>
  <c r="W1104" i="11"/>
  <c r="W1105" i="11"/>
  <c r="W1106" i="11"/>
  <c r="W1107" i="11"/>
  <c r="W1108" i="11"/>
  <c r="W1109" i="11"/>
  <c r="W1110" i="11"/>
  <c r="W1111" i="11"/>
  <c r="W1112" i="11"/>
  <c r="W1113" i="11"/>
  <c r="W1114" i="11"/>
  <c r="W1115" i="11"/>
  <c r="W1116" i="11"/>
  <c r="W1117" i="11"/>
  <c r="W1118" i="11"/>
  <c r="W1119" i="11"/>
  <c r="W1120" i="11"/>
  <c r="W1121" i="11"/>
  <c r="W1122" i="11"/>
  <c r="W1123" i="11"/>
  <c r="W1124" i="11"/>
  <c r="W1125" i="11"/>
  <c r="W1126" i="11"/>
  <c r="W1127" i="11"/>
  <c r="W1128" i="11"/>
  <c r="W1129" i="11"/>
  <c r="W1130" i="11"/>
  <c r="W1131" i="11"/>
  <c r="W1132" i="11"/>
  <c r="W1133" i="11"/>
  <c r="W1134" i="11"/>
  <c r="W1135" i="11"/>
  <c r="W1136" i="11"/>
  <c r="W1137" i="11"/>
  <c r="W1138" i="11"/>
  <c r="W1139" i="11"/>
  <c r="W1140" i="11"/>
  <c r="W1141" i="11"/>
  <c r="W1142" i="11"/>
  <c r="W1143" i="11"/>
  <c r="W1144" i="11"/>
  <c r="W1145" i="11"/>
  <c r="W1146" i="11"/>
  <c r="W1147" i="11"/>
  <c r="W1148" i="11"/>
  <c r="W1149" i="11"/>
  <c r="W1150" i="11"/>
  <c r="W1151" i="11"/>
  <c r="W1152" i="11"/>
  <c r="W1153" i="11"/>
  <c r="W1154" i="11"/>
  <c r="W1155" i="11"/>
  <c r="W1156" i="11"/>
  <c r="W1157" i="11"/>
  <c r="W1158" i="11"/>
  <c r="W1159" i="11"/>
  <c r="W1160" i="11"/>
  <c r="W1161" i="11"/>
  <c r="W1162" i="11"/>
  <c r="W1163" i="11"/>
  <c r="W1164" i="11"/>
  <c r="W1165" i="11"/>
  <c r="W1166" i="11"/>
  <c r="W1167" i="11"/>
  <c r="W1168" i="11"/>
  <c r="W1169" i="11"/>
  <c r="W1170" i="11"/>
  <c r="W1171" i="11"/>
  <c r="W1172" i="11"/>
  <c r="W1173" i="11"/>
  <c r="W1174" i="11"/>
  <c r="W1175" i="11"/>
  <c r="W1176" i="11"/>
  <c r="W1177" i="11"/>
  <c r="W1178" i="11"/>
  <c r="W1179" i="11"/>
  <c r="W1180" i="11"/>
  <c r="W1181" i="11"/>
  <c r="W1182" i="11"/>
  <c r="W1183" i="11"/>
  <c r="W1184" i="11"/>
  <c r="W1185" i="11"/>
  <c r="W1186" i="11"/>
  <c r="W1187" i="11"/>
  <c r="W1188" i="11"/>
  <c r="W1189" i="11"/>
  <c r="W1190" i="11"/>
  <c r="W1191" i="11"/>
  <c r="W1192" i="11"/>
  <c r="W1193" i="11"/>
  <c r="W1194" i="11"/>
  <c r="W1195" i="11"/>
  <c r="W1196" i="11"/>
  <c r="W1197" i="11"/>
  <c r="W1198" i="11"/>
  <c r="W1199" i="11"/>
  <c r="W1200" i="11"/>
  <c r="W1201" i="11"/>
  <c r="W1202" i="11"/>
  <c r="W1203" i="11"/>
  <c r="W1204" i="11"/>
  <c r="W1205" i="11"/>
  <c r="W1206" i="11"/>
  <c r="W1207" i="11"/>
  <c r="W1208" i="11"/>
  <c r="W1209" i="11"/>
  <c r="W1210" i="11"/>
  <c r="W1211" i="11"/>
  <c r="W1212" i="11"/>
  <c r="W1213" i="11"/>
  <c r="W1214" i="11"/>
  <c r="W1215" i="11"/>
  <c r="W1216" i="11"/>
  <c r="W1217" i="11"/>
  <c r="W1218" i="11"/>
  <c r="W1219" i="11"/>
  <c r="W1220" i="11"/>
  <c r="W1221" i="11"/>
  <c r="W1222" i="11"/>
  <c r="W1223" i="11"/>
  <c r="W1224" i="11"/>
  <c r="W1225" i="11"/>
  <c r="W1226" i="11"/>
  <c r="W1227" i="11"/>
  <c r="W1228" i="11"/>
  <c r="W1229" i="11"/>
  <c r="W1230" i="11"/>
  <c r="W1231" i="11"/>
  <c r="W1232" i="11"/>
  <c r="W1233" i="11"/>
  <c r="W1234" i="11"/>
  <c r="W1235" i="11"/>
  <c r="W1236" i="11"/>
  <c r="W1237" i="11"/>
  <c r="W1238" i="11"/>
  <c r="W1239" i="11"/>
  <c r="W1240" i="11"/>
  <c r="W1241" i="11"/>
  <c r="W1242" i="11"/>
  <c r="W1243" i="11"/>
  <c r="W1244" i="11"/>
  <c r="W1245" i="11"/>
  <c r="W1246" i="11"/>
  <c r="W1247" i="11"/>
  <c r="W1248" i="11"/>
  <c r="W1249" i="11"/>
  <c r="W1250" i="11"/>
  <c r="W1251" i="11"/>
  <c r="W1252" i="11"/>
  <c r="W1253" i="11"/>
  <c r="W1254" i="11"/>
  <c r="W1255" i="11"/>
  <c r="W1256" i="11"/>
  <c r="W1257" i="11"/>
  <c r="W1258" i="11"/>
  <c r="W1259" i="11"/>
  <c r="W1260" i="11"/>
  <c r="W1261" i="11"/>
  <c r="W1262" i="11"/>
  <c r="W1263" i="11"/>
  <c r="W1264" i="11"/>
  <c r="W1265" i="11"/>
  <c r="W1266" i="11"/>
  <c r="W1267" i="11"/>
  <c r="W1268" i="11"/>
  <c r="W1269" i="11"/>
  <c r="W1270" i="11"/>
  <c r="W1271" i="11"/>
  <c r="W1272" i="11"/>
  <c r="W1273" i="11"/>
  <c r="W1274" i="11"/>
  <c r="W1275" i="11"/>
  <c r="W1276" i="11"/>
  <c r="W1277" i="11"/>
  <c r="W1278" i="11"/>
  <c r="W1279" i="11"/>
  <c r="W1280" i="11"/>
  <c r="W1281" i="11"/>
  <c r="W1282" i="11"/>
  <c r="W1283" i="11"/>
  <c r="W1284" i="11"/>
  <c r="W1285" i="11"/>
  <c r="W1286" i="11"/>
  <c r="W1287" i="11"/>
  <c r="W1288" i="11"/>
  <c r="W1289" i="11"/>
  <c r="W1290" i="11"/>
  <c r="W1291" i="11"/>
  <c r="W1292" i="11"/>
  <c r="W1293" i="11"/>
  <c r="W1294" i="11"/>
  <c r="W1295" i="11"/>
  <c r="W1296" i="11"/>
  <c r="W1297" i="11"/>
  <c r="W1298" i="11"/>
  <c r="W1299" i="11"/>
  <c r="W1300" i="11"/>
  <c r="W1301" i="11"/>
  <c r="W1302" i="11"/>
  <c r="W1303" i="11"/>
  <c r="W1304" i="11"/>
  <c r="W1305" i="11"/>
  <c r="W1306" i="11"/>
  <c r="W1307" i="11"/>
  <c r="W1308" i="11"/>
  <c r="W1309" i="11"/>
  <c r="W1310" i="11"/>
  <c r="W1311" i="11"/>
  <c r="W1312" i="11"/>
  <c r="W1313" i="11"/>
  <c r="W1314" i="11"/>
  <c r="W1315" i="11"/>
  <c r="W1316" i="11"/>
  <c r="W1317" i="11"/>
  <c r="W1318" i="11"/>
  <c r="W1319" i="11"/>
  <c r="W1320" i="11"/>
  <c r="W1321" i="11"/>
  <c r="W1322" i="11"/>
  <c r="W1323" i="11"/>
  <c r="W1324" i="11"/>
  <c r="W1325" i="11"/>
  <c r="W1326" i="11"/>
  <c r="W1327" i="11"/>
  <c r="W1328" i="11"/>
  <c r="W1329" i="11"/>
  <c r="W1330" i="11"/>
  <c r="W1331" i="11"/>
  <c r="W1332" i="11"/>
  <c r="W1333" i="11"/>
  <c r="W1334" i="11"/>
  <c r="W1335" i="11"/>
  <c r="W1336" i="11"/>
  <c r="W1337" i="11"/>
  <c r="W1338" i="11"/>
  <c r="W1339" i="11"/>
  <c r="W1340" i="11"/>
  <c r="W1341" i="11"/>
  <c r="W1342" i="11"/>
  <c r="W1343" i="11"/>
  <c r="W1344" i="11"/>
  <c r="W1345" i="11"/>
  <c r="W1346" i="11"/>
  <c r="W1347" i="11"/>
  <c r="W1348" i="11"/>
  <c r="W1349" i="11"/>
  <c r="W1350" i="11"/>
  <c r="W1351" i="11"/>
  <c r="W1352" i="11"/>
  <c r="W1353" i="11"/>
  <c r="W1354" i="11"/>
  <c r="W1355" i="11"/>
  <c r="W1356" i="11"/>
  <c r="W1357" i="11"/>
  <c r="W1358" i="11"/>
  <c r="W1359" i="11"/>
  <c r="W1360" i="11"/>
  <c r="W1361" i="11"/>
  <c r="W1362" i="11"/>
  <c r="W1363" i="11"/>
  <c r="W1364" i="11"/>
  <c r="W1365" i="11"/>
  <c r="W1366" i="11"/>
  <c r="W1367" i="11"/>
  <c r="W1368" i="11"/>
  <c r="W1369" i="11"/>
  <c r="W1370" i="11"/>
  <c r="W1371" i="11"/>
  <c r="W1372" i="11"/>
  <c r="W1373" i="11"/>
  <c r="W1374" i="11"/>
  <c r="W1375" i="11"/>
  <c r="W1376" i="11"/>
  <c r="W1377" i="11"/>
  <c r="W1378" i="11"/>
  <c r="W1379" i="11"/>
  <c r="W1380" i="11"/>
  <c r="W1381" i="11"/>
  <c r="W1382" i="11"/>
  <c r="W1383" i="11"/>
  <c r="W1384" i="11"/>
  <c r="W1385" i="11"/>
  <c r="W1386" i="11"/>
  <c r="W1387" i="11"/>
  <c r="W1388" i="11"/>
  <c r="W1389" i="11"/>
  <c r="W1390" i="11"/>
  <c r="W1391" i="11"/>
  <c r="W1392" i="11"/>
  <c r="W1393" i="11"/>
  <c r="W1394" i="11"/>
  <c r="W1395" i="11"/>
  <c r="W1396" i="11"/>
  <c r="W1397" i="11"/>
  <c r="W1398" i="11"/>
  <c r="W1399" i="11"/>
  <c r="W1400" i="11"/>
  <c r="W1401" i="11"/>
  <c r="W1402" i="11"/>
  <c r="W1403" i="11"/>
  <c r="W1404" i="11"/>
  <c r="W1405" i="11"/>
  <c r="W1406" i="11"/>
  <c r="W1407" i="11"/>
  <c r="W1408" i="11"/>
  <c r="W1409" i="11"/>
  <c r="W1410" i="11"/>
  <c r="W1411" i="11"/>
  <c r="W1412" i="11"/>
  <c r="W1413" i="11"/>
  <c r="W1414" i="11"/>
  <c r="W1415" i="11"/>
  <c r="W1416" i="11"/>
  <c r="W1417" i="11"/>
  <c r="W1418" i="11"/>
  <c r="W1419" i="11"/>
  <c r="W1420" i="11"/>
  <c r="W1421" i="11"/>
  <c r="W1422" i="11"/>
  <c r="W1423" i="11"/>
  <c r="W1424" i="11"/>
  <c r="W1425" i="11"/>
  <c r="W1426" i="11"/>
  <c r="W1427" i="11"/>
  <c r="W1428" i="11"/>
  <c r="W1429" i="11"/>
  <c r="W1430" i="11"/>
  <c r="W1431" i="11"/>
  <c r="W1432" i="11"/>
  <c r="W1433" i="11"/>
  <c r="W1434" i="11"/>
  <c r="W1435" i="11"/>
  <c r="W1436" i="11"/>
  <c r="W1437" i="11"/>
  <c r="W1438" i="11"/>
  <c r="W1439" i="11"/>
  <c r="W1440" i="11"/>
  <c r="W1441" i="11"/>
  <c r="W1442" i="11"/>
  <c r="W1443" i="11"/>
  <c r="W1444" i="11"/>
  <c r="W1445" i="11"/>
  <c r="W1446" i="11"/>
  <c r="W1447" i="11"/>
  <c r="W1448" i="11"/>
  <c r="W1449" i="11"/>
  <c r="W1450" i="11"/>
  <c r="W1451" i="11"/>
  <c r="W1452" i="11"/>
  <c r="W1453" i="11"/>
  <c r="W1454" i="11"/>
  <c r="W1455" i="11"/>
  <c r="W1456" i="11"/>
  <c r="W1457" i="11"/>
  <c r="W1458" i="11"/>
  <c r="W1459" i="11"/>
  <c r="W1460" i="11"/>
  <c r="W1461" i="11"/>
  <c r="W1462" i="11"/>
  <c r="W1463" i="11"/>
  <c r="W1464" i="11"/>
  <c r="W1465" i="11"/>
  <c r="W1466" i="11"/>
  <c r="W1467" i="11"/>
  <c r="W1468" i="11"/>
  <c r="W1469" i="11"/>
  <c r="W1470" i="11"/>
  <c r="W1471" i="11"/>
  <c r="W1472" i="11"/>
  <c r="W1473" i="11"/>
  <c r="W1474" i="11"/>
  <c r="W1475" i="11"/>
  <c r="W1476" i="11"/>
  <c r="W1477" i="11"/>
  <c r="W1478" i="11"/>
  <c r="W1479" i="11"/>
  <c r="W1480" i="11"/>
  <c r="W1481" i="11"/>
  <c r="W1482" i="11"/>
  <c r="W1483" i="11"/>
  <c r="W1484" i="11"/>
  <c r="W1485" i="11"/>
  <c r="W1486" i="11"/>
  <c r="W1487" i="11"/>
  <c r="W1488" i="11"/>
  <c r="W1489" i="11"/>
  <c r="W1490" i="11"/>
  <c r="W1491" i="11"/>
  <c r="W1492" i="11"/>
  <c r="W1493" i="11"/>
  <c r="W1494" i="11"/>
  <c r="W1495" i="11"/>
  <c r="W1496" i="11"/>
  <c r="W1497" i="11"/>
  <c r="W1498" i="11"/>
  <c r="W1499" i="11"/>
  <c r="W1500" i="11"/>
  <c r="W1501" i="11"/>
  <c r="W1502" i="11"/>
  <c r="W1503" i="11"/>
  <c r="W1504" i="11"/>
  <c r="W1505" i="11"/>
  <c r="W1506" i="11"/>
  <c r="W1507" i="11"/>
  <c r="W1508" i="11"/>
  <c r="W1509" i="11"/>
  <c r="W1510" i="11"/>
  <c r="W1511" i="11"/>
  <c r="W1512" i="11"/>
  <c r="W1513" i="11"/>
  <c r="W1514" i="11"/>
  <c r="W1515" i="11"/>
  <c r="W1516" i="11"/>
  <c r="W1517" i="11"/>
  <c r="W1518" i="11"/>
  <c r="W1519" i="11"/>
  <c r="W1520" i="11"/>
  <c r="W1521" i="11"/>
  <c r="W1522" i="11"/>
  <c r="W1523" i="11"/>
  <c r="W1524" i="11"/>
  <c r="W1525" i="11"/>
  <c r="W1526" i="11"/>
  <c r="W1527" i="11"/>
  <c r="W1528" i="11"/>
  <c r="W1529" i="11"/>
  <c r="W1530" i="11"/>
  <c r="W1531" i="11"/>
  <c r="W1532" i="11"/>
  <c r="W1533" i="11"/>
  <c r="W34" i="11"/>
  <c r="Q30" i="12" l="1"/>
  <c r="Q27" i="12"/>
  <c r="Q23" i="12"/>
  <c r="Q19" i="12"/>
  <c r="Q15" i="12"/>
  <c r="Q11" i="12"/>
  <c r="Q7" i="12"/>
  <c r="O33" i="11"/>
  <c r="M33" i="11"/>
  <c r="O32" i="11"/>
  <c r="M32" i="11"/>
  <c r="O31" i="11"/>
  <c r="M31" i="11"/>
  <c r="O29" i="11"/>
  <c r="M29" i="11"/>
  <c r="O28" i="11"/>
  <c r="M28" i="11"/>
  <c r="O26" i="11"/>
  <c r="M26" i="11"/>
  <c r="O25" i="11"/>
  <c r="M25" i="11"/>
  <c r="O24" i="11"/>
  <c r="M24" i="11"/>
  <c r="O22" i="11"/>
  <c r="M22" i="11"/>
  <c r="O21" i="11"/>
  <c r="M21" i="11"/>
  <c r="O20" i="11"/>
  <c r="M20" i="11"/>
  <c r="O18" i="11"/>
  <c r="O17" i="11"/>
  <c r="M17" i="11"/>
  <c r="O16" i="11"/>
  <c r="M16" i="11"/>
  <c r="O14" i="11"/>
  <c r="M14" i="11"/>
  <c r="O13" i="11"/>
  <c r="M13" i="11"/>
  <c r="O12" i="11"/>
  <c r="M12" i="11"/>
  <c r="O8" i="11"/>
  <c r="O9" i="11"/>
  <c r="O10" i="11"/>
  <c r="M8" i="11"/>
  <c r="M9" i="11"/>
  <c r="M10" i="11"/>
  <c r="S6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26" i="12"/>
  <c r="S227" i="12"/>
  <c r="S228" i="12"/>
  <c r="S229" i="12"/>
  <c r="S230" i="12"/>
  <c r="S231" i="12"/>
  <c r="S232" i="12"/>
  <c r="S233" i="12"/>
  <c r="S234" i="12"/>
  <c r="S235" i="12"/>
  <c r="S236" i="12"/>
  <c r="S237" i="12"/>
  <c r="S238" i="12"/>
  <c r="S239" i="12"/>
  <c r="S240" i="12"/>
  <c r="S241" i="12"/>
  <c r="S242" i="12"/>
  <c r="S243" i="12"/>
  <c r="S244" i="12"/>
  <c r="S245" i="12"/>
  <c r="S246" i="12"/>
  <c r="S247" i="12"/>
  <c r="S248" i="12"/>
  <c r="S249" i="12"/>
  <c r="S250" i="12"/>
  <c r="S251" i="12"/>
  <c r="S252" i="12"/>
  <c r="S253" i="12"/>
  <c r="S254" i="12"/>
  <c r="S255" i="12"/>
  <c r="S256" i="12"/>
  <c r="S257" i="12"/>
  <c r="S258" i="12"/>
  <c r="S259" i="12"/>
  <c r="S260" i="12"/>
  <c r="S261" i="12"/>
  <c r="S262" i="12"/>
  <c r="S263" i="12"/>
  <c r="S264" i="12"/>
  <c r="S265" i="12"/>
  <c r="S266" i="12"/>
  <c r="S267" i="12"/>
  <c r="S268" i="12"/>
  <c r="S269" i="12"/>
  <c r="S270" i="12"/>
  <c r="S271" i="12"/>
  <c r="S272" i="12"/>
  <c r="S273" i="12"/>
  <c r="S274" i="12"/>
  <c r="S275" i="12"/>
  <c r="S276" i="12"/>
  <c r="S277" i="12"/>
  <c r="S278" i="12"/>
  <c r="S279" i="12"/>
  <c r="S280" i="12"/>
  <c r="S281" i="12"/>
  <c r="S282" i="12"/>
  <c r="S283" i="12"/>
  <c r="S284" i="12"/>
  <c r="S285" i="12"/>
  <c r="S286" i="12"/>
  <c r="S287" i="12"/>
  <c r="S288" i="12"/>
  <c r="S289" i="12"/>
  <c r="S290" i="12"/>
  <c r="S291" i="12"/>
  <c r="S292" i="12"/>
  <c r="S293" i="12"/>
  <c r="S294" i="12"/>
  <c r="S295" i="12"/>
  <c r="S296" i="12"/>
  <c r="S297" i="12"/>
  <c r="S298" i="12"/>
  <c r="S299" i="12"/>
  <c r="S300" i="12"/>
  <c r="S301" i="12"/>
  <c r="S302" i="12"/>
  <c r="S303" i="12"/>
  <c r="S304" i="12"/>
  <c r="S305" i="12"/>
  <c r="S306" i="12"/>
  <c r="S307" i="12"/>
  <c r="S308" i="12"/>
  <c r="S309" i="12"/>
  <c r="S310" i="12"/>
  <c r="S311" i="12"/>
  <c r="S312" i="12"/>
  <c r="S313" i="12"/>
  <c r="S314" i="12"/>
  <c r="S315" i="12"/>
  <c r="S316" i="12"/>
  <c r="S317" i="12"/>
  <c r="S318" i="12"/>
  <c r="S319" i="12"/>
  <c r="S320" i="12"/>
  <c r="S321" i="12"/>
  <c r="S322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37" i="12"/>
  <c r="S338" i="12"/>
  <c r="S339" i="12"/>
  <c r="S340" i="12"/>
  <c r="S341" i="12"/>
  <c r="S342" i="12"/>
  <c r="S343" i="12"/>
  <c r="S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77" i="12"/>
  <c r="S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401" i="12"/>
  <c r="S402" i="12"/>
  <c r="S403" i="12"/>
  <c r="S404" i="12"/>
  <c r="S405" i="12"/>
  <c r="S406" i="12"/>
  <c r="S407" i="12"/>
  <c r="S408" i="12"/>
  <c r="S409" i="12"/>
  <c r="S410" i="12"/>
  <c r="S411" i="12"/>
  <c r="S412" i="12"/>
  <c r="S413" i="12"/>
  <c r="S414" i="12"/>
  <c r="S415" i="12"/>
  <c r="S416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35" i="12"/>
  <c r="S436" i="12"/>
  <c r="S437" i="12"/>
  <c r="S438" i="12"/>
  <c r="S439" i="12"/>
  <c r="S440" i="12"/>
  <c r="S441" i="12"/>
  <c r="S442" i="12"/>
  <c r="S443" i="12"/>
  <c r="S444" i="12"/>
  <c r="S445" i="12"/>
  <c r="S446" i="12"/>
  <c r="S447" i="12"/>
  <c r="S448" i="12"/>
  <c r="S449" i="12"/>
  <c r="S450" i="12"/>
  <c r="S451" i="12"/>
  <c r="S452" i="12"/>
  <c r="S453" i="12"/>
  <c r="S454" i="12"/>
  <c r="S455" i="12"/>
  <c r="S456" i="12"/>
  <c r="S457" i="12"/>
  <c r="S458" i="12"/>
  <c r="S459" i="12"/>
  <c r="S460" i="12"/>
  <c r="S461" i="12"/>
  <c r="S462" i="12"/>
  <c r="S463" i="12"/>
  <c r="S464" i="12"/>
  <c r="S465" i="12"/>
  <c r="S466" i="12"/>
  <c r="S467" i="12"/>
  <c r="S468" i="12"/>
  <c r="S469" i="12"/>
  <c r="S470" i="12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S483" i="12"/>
  <c r="S484" i="12"/>
  <c r="S485" i="12"/>
  <c r="S486" i="12"/>
  <c r="S487" i="12"/>
  <c r="S488" i="12"/>
  <c r="S489" i="12"/>
  <c r="S490" i="12"/>
  <c r="S491" i="12"/>
  <c r="S492" i="12"/>
  <c r="S493" i="12"/>
  <c r="S494" i="12"/>
  <c r="S495" i="12"/>
  <c r="S496" i="12"/>
  <c r="S497" i="12"/>
  <c r="S498" i="12"/>
  <c r="S499" i="12"/>
  <c r="S500" i="12"/>
  <c r="S501" i="12"/>
  <c r="S502" i="12"/>
  <c r="S503" i="12"/>
  <c r="S504" i="12"/>
  <c r="S505" i="12"/>
  <c r="S506" i="12"/>
  <c r="S507" i="12"/>
  <c r="S508" i="12"/>
  <c r="S509" i="12"/>
  <c r="S510" i="12"/>
  <c r="S511" i="12"/>
  <c r="S512" i="12"/>
  <c r="S513" i="12"/>
  <c r="S514" i="12"/>
  <c r="S515" i="12"/>
  <c r="S516" i="12"/>
  <c r="S517" i="12"/>
  <c r="S518" i="12"/>
  <c r="S519" i="12"/>
  <c r="S520" i="12"/>
  <c r="S521" i="12"/>
  <c r="S522" i="12"/>
  <c r="S523" i="12"/>
  <c r="S524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45" i="12"/>
  <c r="S546" i="12"/>
  <c r="S547" i="12"/>
  <c r="S548" i="12"/>
  <c r="S549" i="12"/>
  <c r="S550" i="12"/>
  <c r="S551" i="12"/>
  <c r="S552" i="12"/>
  <c r="S553" i="12"/>
  <c r="S554" i="12"/>
  <c r="S555" i="12"/>
  <c r="S556" i="12"/>
  <c r="S557" i="12"/>
  <c r="S558" i="12"/>
  <c r="S559" i="12"/>
  <c r="S560" i="12"/>
  <c r="S561" i="12"/>
  <c r="S562" i="12"/>
  <c r="S563" i="12"/>
  <c r="S564" i="12"/>
  <c r="S565" i="12"/>
  <c r="S566" i="12"/>
  <c r="S567" i="12"/>
  <c r="S568" i="12"/>
  <c r="S569" i="12"/>
  <c r="S570" i="12"/>
  <c r="S571" i="12"/>
  <c r="S572" i="12"/>
  <c r="S573" i="12"/>
  <c r="S574" i="12"/>
  <c r="S575" i="12"/>
  <c r="S576" i="12"/>
  <c r="S577" i="12"/>
  <c r="S578" i="12"/>
  <c r="S579" i="12"/>
  <c r="S580" i="12"/>
  <c r="S581" i="12"/>
  <c r="S582" i="12"/>
  <c r="S583" i="12"/>
  <c r="S584" i="12"/>
  <c r="S585" i="12"/>
  <c r="S586" i="12"/>
  <c r="S587" i="12"/>
  <c r="S588" i="12"/>
  <c r="S589" i="12"/>
  <c r="S590" i="12"/>
  <c r="S591" i="12"/>
  <c r="S592" i="12"/>
  <c r="S593" i="12"/>
  <c r="S594" i="12"/>
  <c r="S595" i="12"/>
  <c r="S596" i="12"/>
  <c r="S597" i="12"/>
  <c r="S598" i="12"/>
  <c r="S599" i="12"/>
  <c r="S600" i="12"/>
  <c r="S601" i="12"/>
  <c r="S602" i="12"/>
  <c r="S603" i="12"/>
  <c r="S604" i="12"/>
  <c r="S605" i="12"/>
  <c r="S606" i="12"/>
  <c r="S607" i="12"/>
  <c r="S608" i="12"/>
  <c r="S609" i="12"/>
  <c r="S610" i="12"/>
  <c r="S611" i="12"/>
  <c r="S612" i="12"/>
  <c r="S613" i="12"/>
  <c r="S614" i="12"/>
  <c r="S615" i="12"/>
  <c r="S616" i="12"/>
  <c r="S617" i="12"/>
  <c r="S618" i="12"/>
  <c r="S619" i="12"/>
  <c r="S620" i="12"/>
  <c r="S621" i="12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34" i="12"/>
  <c r="S635" i="12"/>
  <c r="S636" i="12"/>
  <c r="S637" i="12"/>
  <c r="S638" i="12"/>
  <c r="S639" i="12"/>
  <c r="S640" i="12"/>
  <c r="S641" i="12"/>
  <c r="S642" i="12"/>
  <c r="S643" i="12"/>
  <c r="S644" i="12"/>
  <c r="S645" i="12"/>
  <c r="S646" i="12"/>
  <c r="S647" i="12"/>
  <c r="S648" i="12"/>
  <c r="S649" i="12"/>
  <c r="S650" i="12"/>
  <c r="S651" i="12"/>
  <c r="S652" i="12"/>
  <c r="S653" i="12"/>
  <c r="S654" i="12"/>
  <c r="S655" i="12"/>
  <c r="S656" i="12"/>
  <c r="S657" i="12"/>
  <c r="S658" i="12"/>
  <c r="S659" i="12"/>
  <c r="S660" i="12"/>
  <c r="S661" i="12"/>
  <c r="S662" i="12"/>
  <c r="S663" i="12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S677" i="12"/>
  <c r="S678" i="12"/>
  <c r="S679" i="12"/>
  <c r="S680" i="12"/>
  <c r="S681" i="12"/>
  <c r="S682" i="12"/>
  <c r="S683" i="12"/>
  <c r="S684" i="12"/>
  <c r="S685" i="12"/>
  <c r="S686" i="12"/>
  <c r="S687" i="12"/>
  <c r="S688" i="12"/>
  <c r="S689" i="12"/>
  <c r="S690" i="12"/>
  <c r="S691" i="12"/>
  <c r="S692" i="12"/>
  <c r="S693" i="12"/>
  <c r="S694" i="12"/>
  <c r="S695" i="12"/>
  <c r="S696" i="12"/>
  <c r="S697" i="12"/>
  <c r="S698" i="12"/>
  <c r="S699" i="12"/>
  <c r="S700" i="12"/>
  <c r="S701" i="12"/>
  <c r="S702" i="12"/>
  <c r="S703" i="12"/>
  <c r="S704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743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61" i="12"/>
  <c r="S762" i="12"/>
  <c r="S763" i="12"/>
  <c r="S764" i="12"/>
  <c r="S765" i="12"/>
  <c r="S766" i="12"/>
  <c r="S767" i="12"/>
  <c r="S768" i="12"/>
  <c r="S769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84" i="12"/>
  <c r="S785" i="12"/>
  <c r="S786" i="12"/>
  <c r="S787" i="12"/>
  <c r="S788" i="12"/>
  <c r="S789" i="12"/>
  <c r="S790" i="12"/>
  <c r="S791" i="12"/>
  <c r="S792" i="12"/>
  <c r="S793" i="12"/>
  <c r="S794" i="12"/>
  <c r="S795" i="12"/>
  <c r="S796" i="12"/>
  <c r="S797" i="12"/>
  <c r="S798" i="12"/>
  <c r="S799" i="12"/>
  <c r="S800" i="12"/>
  <c r="S801" i="12"/>
  <c r="S802" i="12"/>
  <c r="S803" i="12"/>
  <c r="S804" i="12"/>
  <c r="S805" i="12"/>
  <c r="S806" i="12"/>
  <c r="S807" i="12"/>
  <c r="S808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28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41" i="12"/>
  <c r="S842" i="12"/>
  <c r="S843" i="12"/>
  <c r="S844" i="12"/>
  <c r="S845" i="12"/>
  <c r="S846" i="12"/>
  <c r="S847" i="12"/>
  <c r="S848" i="12"/>
  <c r="S849" i="12"/>
  <c r="S850" i="12"/>
  <c r="S851" i="12"/>
  <c r="S852" i="12"/>
  <c r="S853" i="12"/>
  <c r="S854" i="12"/>
  <c r="S855" i="12"/>
  <c r="S856" i="12"/>
  <c r="S857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71" i="12"/>
  <c r="S872" i="12"/>
  <c r="S873" i="12"/>
  <c r="S874" i="12"/>
  <c r="S875" i="12"/>
  <c r="S876" i="12"/>
  <c r="S877" i="12"/>
  <c r="S878" i="12"/>
  <c r="S879" i="12"/>
  <c r="S880" i="12"/>
  <c r="S881" i="12"/>
  <c r="S882" i="12"/>
  <c r="S883" i="12"/>
  <c r="S884" i="12"/>
  <c r="S885" i="12"/>
  <c r="S886" i="12"/>
  <c r="S887" i="12"/>
  <c r="S888" i="12"/>
  <c r="S889" i="12"/>
  <c r="S890" i="12"/>
  <c r="S891" i="12"/>
  <c r="S892" i="12"/>
  <c r="S893" i="12"/>
  <c r="S894" i="12"/>
  <c r="S895" i="12"/>
  <c r="S896" i="12"/>
  <c r="S897" i="12"/>
  <c r="S898" i="12"/>
  <c r="S899" i="12"/>
  <c r="S900" i="12"/>
  <c r="S901" i="12"/>
  <c r="S902" i="12"/>
  <c r="S903" i="12"/>
  <c r="S904" i="12"/>
  <c r="S905" i="12"/>
  <c r="S906" i="12"/>
  <c r="S907" i="12"/>
  <c r="S908" i="12"/>
  <c r="S909" i="12"/>
  <c r="S910" i="12"/>
  <c r="S911" i="12"/>
  <c r="S912" i="12"/>
  <c r="S913" i="12"/>
  <c r="S914" i="12"/>
  <c r="S915" i="12"/>
  <c r="S916" i="12"/>
  <c r="S917" i="12"/>
  <c r="S918" i="12"/>
  <c r="S919" i="12"/>
  <c r="S920" i="12"/>
  <c r="S921" i="12"/>
  <c r="S922" i="12"/>
  <c r="S923" i="12"/>
  <c r="S924" i="12"/>
  <c r="S925" i="12"/>
  <c r="S926" i="12"/>
  <c r="S927" i="12"/>
  <c r="S928" i="12"/>
  <c r="S929" i="12"/>
  <c r="S930" i="12"/>
  <c r="S931" i="12"/>
  <c r="S932" i="12"/>
  <c r="S933" i="12"/>
  <c r="S934" i="12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S952" i="12"/>
  <c r="S953" i="12"/>
  <c r="S954" i="12"/>
  <c r="S955" i="12"/>
  <c r="S956" i="12"/>
  <c r="S957" i="12"/>
  <c r="S958" i="12"/>
  <c r="S959" i="12"/>
  <c r="S960" i="12"/>
  <c r="S961" i="12"/>
  <c r="S962" i="12"/>
  <c r="S963" i="12"/>
  <c r="S964" i="12"/>
  <c r="S965" i="12"/>
  <c r="S966" i="12"/>
  <c r="S967" i="12"/>
  <c r="S968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S982" i="12"/>
  <c r="S983" i="12"/>
  <c r="S984" i="12"/>
  <c r="S985" i="12"/>
  <c r="S986" i="12"/>
  <c r="S987" i="12"/>
  <c r="S988" i="12"/>
  <c r="S989" i="12"/>
  <c r="S990" i="12"/>
  <c r="S991" i="12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1011" i="12"/>
  <c r="S1012" i="12"/>
  <c r="S1013" i="12"/>
  <c r="S1014" i="12"/>
  <c r="S1015" i="12"/>
  <c r="S1016" i="12"/>
  <c r="S1017" i="12"/>
  <c r="S1018" i="12"/>
  <c r="S1019" i="12"/>
  <c r="S1020" i="12"/>
  <c r="S1021" i="12"/>
  <c r="S1022" i="12"/>
  <c r="S1023" i="12"/>
  <c r="S1024" i="12"/>
  <c r="S1025" i="12"/>
  <c r="S1026" i="12"/>
  <c r="S1027" i="12"/>
  <c r="S1028" i="12"/>
  <c r="S1029" i="12"/>
  <c r="S1030" i="12"/>
  <c r="S1031" i="12"/>
  <c r="S1032" i="12"/>
  <c r="S1033" i="12"/>
  <c r="S1034" i="12"/>
  <c r="S1035" i="12"/>
  <c r="S1036" i="12"/>
  <c r="S1037" i="12"/>
  <c r="S1038" i="12"/>
  <c r="S1039" i="12"/>
  <c r="S1040" i="12"/>
  <c r="S1041" i="12"/>
  <c r="S1042" i="12"/>
  <c r="S1043" i="12"/>
  <c r="S1044" i="12"/>
  <c r="S1045" i="12"/>
  <c r="S1046" i="12"/>
  <c r="S1047" i="12"/>
  <c r="S1048" i="12"/>
  <c r="S1049" i="12"/>
  <c r="S1050" i="12"/>
  <c r="S1051" i="12"/>
  <c r="S1052" i="12"/>
  <c r="S1053" i="12"/>
  <c r="S1054" i="12"/>
  <c r="S1055" i="12"/>
  <c r="S1056" i="12"/>
  <c r="S1057" i="12"/>
  <c r="S1058" i="12"/>
  <c r="S1059" i="12"/>
  <c r="S1060" i="12"/>
  <c r="S1061" i="12"/>
  <c r="S1062" i="12"/>
  <c r="S1063" i="12"/>
  <c r="S1064" i="12"/>
  <c r="S1065" i="12"/>
  <c r="S1066" i="12"/>
  <c r="S1067" i="12"/>
  <c r="S1068" i="12"/>
  <c r="S1069" i="12"/>
  <c r="S1070" i="12"/>
  <c r="S1071" i="12"/>
  <c r="S1072" i="12"/>
  <c r="S1073" i="12"/>
  <c r="S1074" i="12"/>
  <c r="S1075" i="12"/>
  <c r="S1076" i="12"/>
  <c r="S1077" i="12"/>
  <c r="S1078" i="12"/>
  <c r="S1079" i="12"/>
  <c r="S1080" i="12"/>
  <c r="S1081" i="12"/>
  <c r="S1082" i="12"/>
  <c r="S1083" i="12"/>
  <c r="S1084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100" i="12"/>
  <c r="S1101" i="12"/>
  <c r="S1102" i="12"/>
  <c r="S1103" i="12"/>
  <c r="S1104" i="12"/>
  <c r="S1105" i="12"/>
  <c r="S1106" i="12"/>
  <c r="S1107" i="12"/>
  <c r="S1108" i="12"/>
  <c r="S1109" i="12"/>
  <c r="S1110" i="12"/>
  <c r="S1111" i="12"/>
  <c r="S1112" i="12"/>
  <c r="S1113" i="12"/>
  <c r="S1114" i="12"/>
  <c r="S1115" i="12"/>
  <c r="S1116" i="12"/>
  <c r="S1117" i="12"/>
  <c r="S1118" i="12"/>
  <c r="S1119" i="12"/>
  <c r="S1120" i="12"/>
  <c r="S1121" i="12"/>
  <c r="S1122" i="12"/>
  <c r="S1123" i="12"/>
  <c r="S1124" i="12"/>
  <c r="S1125" i="12"/>
  <c r="S1126" i="12"/>
  <c r="S1127" i="12"/>
  <c r="S1128" i="12"/>
  <c r="S1129" i="12"/>
  <c r="S1130" i="12"/>
  <c r="S1131" i="12"/>
  <c r="S1132" i="12"/>
  <c r="S1133" i="12"/>
  <c r="S1134" i="12"/>
  <c r="S1135" i="12"/>
  <c r="S1136" i="12"/>
  <c r="S1137" i="12"/>
  <c r="S1138" i="12"/>
  <c r="S1139" i="12"/>
  <c r="S1140" i="12"/>
  <c r="S1141" i="12"/>
  <c r="S1142" i="12"/>
  <c r="S1143" i="12"/>
  <c r="S1144" i="12"/>
  <c r="S1145" i="12"/>
  <c r="S114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S1161" i="12"/>
  <c r="S1162" i="12"/>
  <c r="S1163" i="12"/>
  <c r="S1164" i="12"/>
  <c r="S1165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77" i="12"/>
  <c r="S1178" i="12"/>
  <c r="S1179" i="12"/>
  <c r="S1180" i="12"/>
  <c r="S1181" i="12"/>
  <c r="S1182" i="12"/>
  <c r="S1183" i="12"/>
  <c r="S1184" i="12"/>
  <c r="S1185" i="12"/>
  <c r="S1186" i="12"/>
  <c r="S1187" i="12"/>
  <c r="S1188" i="12"/>
  <c r="S1189" i="12"/>
  <c r="S1190" i="12"/>
  <c r="S1191" i="12"/>
  <c r="S1192" i="12"/>
  <c r="S1193" i="12"/>
  <c r="S1194" i="12"/>
  <c r="S1195" i="12"/>
  <c r="S1196" i="12"/>
  <c r="S1197" i="12"/>
  <c r="S1198" i="12"/>
  <c r="S1199" i="12"/>
  <c r="S1200" i="12"/>
  <c r="S1201" i="12"/>
  <c r="S1202" i="12"/>
  <c r="S1203" i="12"/>
  <c r="S1204" i="12"/>
  <c r="S1205" i="12"/>
  <c r="S1206" i="12"/>
  <c r="S1207" i="12"/>
  <c r="S1208" i="12"/>
  <c r="S1209" i="12"/>
  <c r="S1210" i="12"/>
  <c r="S1211" i="12"/>
  <c r="S1212" i="12"/>
  <c r="S1213" i="12"/>
  <c r="S1214" i="12"/>
  <c r="S1215" i="12"/>
  <c r="S1216" i="12"/>
  <c r="S1217" i="12"/>
  <c r="S1218" i="12"/>
  <c r="S1219" i="12"/>
  <c r="S1220" i="12"/>
  <c r="S1221" i="12"/>
  <c r="S1222" i="12"/>
  <c r="S1223" i="12"/>
  <c r="S1224" i="12"/>
  <c r="S1225" i="12"/>
  <c r="S1226" i="12"/>
  <c r="S1227" i="12"/>
  <c r="S1228" i="12"/>
  <c r="S1229" i="12"/>
  <c r="S1230" i="12"/>
  <c r="S1231" i="12"/>
  <c r="S1232" i="12"/>
  <c r="S1233" i="12"/>
  <c r="S1234" i="12"/>
  <c r="S1235" i="12"/>
  <c r="S1236" i="12"/>
  <c r="S1237" i="12"/>
  <c r="S1238" i="12"/>
  <c r="S1239" i="12"/>
  <c r="S1240" i="12"/>
  <c r="S1241" i="12"/>
  <c r="S1242" i="12"/>
  <c r="S1243" i="12"/>
  <c r="S1244" i="12"/>
  <c r="S1245" i="12"/>
  <c r="S1246" i="12"/>
  <c r="S1247" i="12"/>
  <c r="S1248" i="12"/>
  <c r="S1249" i="12"/>
  <c r="S1250" i="12"/>
  <c r="S1251" i="12"/>
  <c r="S1252" i="12"/>
  <c r="S1253" i="12"/>
  <c r="S1254" i="12"/>
  <c r="S1255" i="12"/>
  <c r="S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78" i="12"/>
  <c r="S1279" i="12"/>
  <c r="S1280" i="12"/>
  <c r="S1281" i="12"/>
  <c r="S1282" i="12"/>
  <c r="S1283" i="12"/>
  <c r="S1284" i="12"/>
  <c r="S1285" i="12"/>
  <c r="S1286" i="12"/>
  <c r="S1287" i="12"/>
  <c r="S1288" i="12"/>
  <c r="S1289" i="12"/>
  <c r="S1290" i="12"/>
  <c r="S1291" i="12"/>
  <c r="S1292" i="12"/>
  <c r="S1293" i="12"/>
  <c r="S1294" i="12"/>
  <c r="S1295" i="12"/>
  <c r="S1296" i="12"/>
  <c r="S1297" i="12"/>
  <c r="S1298" i="12"/>
  <c r="S1299" i="12"/>
  <c r="S1300" i="12"/>
  <c r="S1301" i="12"/>
  <c r="S1302" i="12"/>
  <c r="S1303" i="12"/>
  <c r="S1304" i="12"/>
  <c r="S1305" i="12"/>
  <c r="S1306" i="12"/>
  <c r="S1307" i="12"/>
  <c r="S1308" i="12"/>
  <c r="S1309" i="12"/>
  <c r="S1310" i="12"/>
  <c r="S1311" i="12"/>
  <c r="S1312" i="12"/>
  <c r="S1313" i="12"/>
  <c r="S1314" i="12"/>
  <c r="S1315" i="12"/>
  <c r="S1316" i="12"/>
  <c r="S1317" i="12"/>
  <c r="S1318" i="12"/>
  <c r="S1319" i="12"/>
  <c r="S1320" i="12"/>
  <c r="S1321" i="12"/>
  <c r="S1322" i="12"/>
  <c r="S1323" i="12"/>
  <c r="S1324" i="12"/>
  <c r="S1325" i="12"/>
  <c r="S1326" i="12"/>
  <c r="S1327" i="12"/>
  <c r="S1328" i="12"/>
  <c r="S1329" i="12"/>
  <c r="S1330" i="12"/>
  <c r="S1331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48" i="12"/>
  <c r="S1349" i="12"/>
  <c r="S1350" i="12"/>
  <c r="S1351" i="12"/>
  <c r="S1352" i="12"/>
  <c r="S1353" i="12"/>
  <c r="S1354" i="12"/>
  <c r="S1355" i="12"/>
  <c r="S1356" i="12"/>
  <c r="S1357" i="12"/>
  <c r="S1358" i="12"/>
  <c r="S1359" i="12"/>
  <c r="S1360" i="12"/>
  <c r="S1361" i="12"/>
  <c r="S1362" i="12"/>
  <c r="S1363" i="12"/>
  <c r="S1364" i="12"/>
  <c r="S1365" i="12"/>
  <c r="S1366" i="12"/>
  <c r="S1367" i="12"/>
  <c r="S1368" i="12"/>
  <c r="S1369" i="12"/>
  <c r="S1370" i="12"/>
  <c r="S1371" i="12"/>
  <c r="S1372" i="12"/>
  <c r="S1373" i="12"/>
  <c r="S1374" i="12"/>
  <c r="S1375" i="12"/>
  <c r="S1376" i="12"/>
  <c r="S1377" i="12"/>
  <c r="S1378" i="12"/>
  <c r="S1379" i="12"/>
  <c r="S1380" i="12"/>
  <c r="S1381" i="12"/>
  <c r="S1382" i="12"/>
  <c r="S1383" i="12"/>
  <c r="S1384" i="12"/>
  <c r="S1385" i="12"/>
  <c r="S1386" i="12"/>
  <c r="S1387" i="12"/>
  <c r="S1388" i="12"/>
  <c r="S1389" i="12"/>
  <c r="S1390" i="12"/>
  <c r="S1391" i="12"/>
  <c r="S1392" i="12"/>
  <c r="S1393" i="12"/>
  <c r="S1394" i="12"/>
  <c r="S1395" i="12"/>
  <c r="S1396" i="12"/>
  <c r="S1397" i="12"/>
  <c r="S1398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S1410" i="12"/>
  <c r="S1411" i="12"/>
  <c r="S1412" i="12"/>
  <c r="S1413" i="12"/>
  <c r="S1414" i="12"/>
  <c r="S1415" i="12"/>
  <c r="S1416" i="12"/>
  <c r="S1417" i="12"/>
  <c r="S1418" i="12"/>
  <c r="S1419" i="12"/>
  <c r="S1420" i="12"/>
  <c r="S1421" i="12"/>
  <c r="S1422" i="12"/>
  <c r="S1423" i="12"/>
  <c r="S1424" i="12"/>
  <c r="S1425" i="12"/>
  <c r="S1426" i="12"/>
  <c r="S1427" i="12"/>
  <c r="S1428" i="12"/>
  <c r="S1429" i="12"/>
  <c r="S1430" i="12"/>
  <c r="S1431" i="12"/>
  <c r="S1432" i="12"/>
  <c r="S1433" i="12"/>
  <c r="S1434" i="12"/>
  <c r="S1435" i="12"/>
  <c r="S1436" i="12"/>
  <c r="S1437" i="12"/>
  <c r="S1438" i="12"/>
  <c r="S1439" i="12"/>
  <c r="S1440" i="12"/>
  <c r="S1441" i="12"/>
  <c r="S1442" i="12"/>
  <c r="S1443" i="12"/>
  <c r="S1444" i="12"/>
  <c r="S1445" i="12"/>
  <c r="S1446" i="12"/>
  <c r="S1447" i="12"/>
  <c r="S1448" i="12"/>
  <c r="S1449" i="12"/>
  <c r="S1450" i="12"/>
  <c r="S1451" i="12"/>
  <c r="S1452" i="12"/>
  <c r="S1453" i="12"/>
  <c r="S1454" i="12"/>
  <c r="S1455" i="12"/>
  <c r="S1456" i="12"/>
  <c r="S1457" i="12"/>
  <c r="S1458" i="12"/>
  <c r="S1459" i="12"/>
  <c r="S1460" i="12"/>
  <c r="S1461" i="12"/>
  <c r="S1462" i="12"/>
  <c r="S1463" i="12"/>
  <c r="S1464" i="12"/>
  <c r="S1465" i="12"/>
  <c r="S1466" i="12"/>
  <c r="S1467" i="12"/>
  <c r="S1468" i="12"/>
  <c r="S1469" i="12"/>
  <c r="S1470" i="12"/>
  <c r="S1471" i="12"/>
  <c r="S1472" i="12"/>
  <c r="S1473" i="12"/>
  <c r="S1474" i="12"/>
  <c r="S1475" i="12"/>
  <c r="S1476" i="12"/>
  <c r="S1477" i="12"/>
  <c r="S1478" i="12"/>
  <c r="S1479" i="12"/>
  <c r="S1480" i="12"/>
  <c r="S1481" i="12"/>
  <c r="S1482" i="12"/>
  <c r="S1483" i="12"/>
  <c r="S1484" i="12"/>
  <c r="S1485" i="12"/>
  <c r="S1486" i="12"/>
  <c r="S1487" i="12"/>
  <c r="S1488" i="12"/>
  <c r="S1489" i="12"/>
  <c r="S1490" i="12"/>
  <c r="S1491" i="12"/>
  <c r="S1492" i="12"/>
  <c r="S1493" i="12"/>
  <c r="S1494" i="12"/>
  <c r="S1495" i="12"/>
  <c r="S1496" i="12"/>
  <c r="S1497" i="12"/>
  <c r="S1498" i="12"/>
  <c r="S1499" i="12"/>
  <c r="S1500" i="12"/>
  <c r="S1501" i="12"/>
  <c r="S1502" i="12"/>
  <c r="S1503" i="12"/>
  <c r="S1504" i="12"/>
  <c r="S1505" i="12"/>
  <c r="S1506" i="12"/>
  <c r="S1507" i="12"/>
  <c r="S1508" i="12"/>
  <c r="S1509" i="12"/>
  <c r="S1510" i="12"/>
  <c r="S1511" i="12"/>
  <c r="S1512" i="12"/>
  <c r="S1513" i="12"/>
  <c r="S1514" i="12"/>
  <c r="S1515" i="12"/>
  <c r="S1516" i="12"/>
  <c r="S1517" i="12"/>
  <c r="S1518" i="12"/>
  <c r="S1519" i="12"/>
  <c r="S1520" i="12"/>
  <c r="S1521" i="12"/>
  <c r="S1522" i="12"/>
  <c r="S1523" i="12"/>
  <c r="S1524" i="12"/>
  <c r="S1525" i="12"/>
  <c r="S1526" i="12"/>
  <c r="S1527" i="12"/>
  <c r="S1528" i="12"/>
  <c r="S5" i="12"/>
  <c r="T1117" i="12" l="1"/>
  <c r="T1118" i="12" s="1"/>
  <c r="T1119" i="12" s="1"/>
  <c r="P246" i="12"/>
  <c r="Q6" i="11" l="1"/>
  <c r="R1536" i="13" l="1"/>
  <c r="R1137" i="13"/>
  <c r="R1136" i="13"/>
  <c r="R1135" i="13"/>
  <c r="R1119" i="13"/>
  <c r="R1118" i="13"/>
  <c r="R1117" i="13"/>
  <c r="R1116" i="13"/>
  <c r="R1115" i="13"/>
  <c r="R1114" i="13"/>
  <c r="R1113" i="13"/>
  <c r="R1112" i="13"/>
  <c r="R1111" i="13"/>
  <c r="R1110" i="13"/>
  <c r="R1109" i="13"/>
  <c r="R1108" i="13"/>
  <c r="R1107" i="13"/>
  <c r="R1106" i="13"/>
  <c r="R1105" i="13"/>
  <c r="R1104" i="13"/>
  <c r="R1103" i="13"/>
  <c r="R1102" i="13"/>
  <c r="R1101" i="13"/>
  <c r="R1100" i="13"/>
  <c r="R1099" i="13"/>
  <c r="R1098" i="13"/>
  <c r="R1097" i="13"/>
  <c r="R1096" i="13"/>
  <c r="R1095" i="13"/>
  <c r="R1094" i="13"/>
  <c r="R1093" i="13"/>
  <c r="R1092" i="13"/>
  <c r="R1091" i="13"/>
  <c r="R1090" i="13"/>
  <c r="R1089" i="13"/>
  <c r="R1088" i="13"/>
  <c r="R1087" i="13"/>
  <c r="R1086" i="13"/>
  <c r="R1085" i="13"/>
  <c r="R1084" i="13"/>
  <c r="R1083" i="13"/>
  <c r="R1082" i="13"/>
  <c r="R1081" i="13"/>
  <c r="R1080" i="13"/>
  <c r="R1079" i="13"/>
  <c r="R1078" i="13"/>
  <c r="R1077" i="13"/>
  <c r="R1076" i="13"/>
  <c r="R1075" i="13"/>
  <c r="R1074" i="13"/>
  <c r="R1073" i="13"/>
  <c r="R1072" i="13"/>
  <c r="R1071" i="13"/>
  <c r="R1070" i="13"/>
  <c r="R1069" i="13"/>
  <c r="R1068" i="13"/>
  <c r="R1067" i="13"/>
  <c r="R1066" i="13"/>
  <c r="R1065" i="13"/>
  <c r="R1064" i="13"/>
  <c r="R1063" i="13"/>
  <c r="R1062" i="13"/>
  <c r="R1061" i="13"/>
  <c r="R1060" i="13"/>
  <c r="R1059" i="13"/>
  <c r="R1058" i="13"/>
  <c r="R1057" i="13"/>
  <c r="R1056" i="13"/>
  <c r="R1055" i="13"/>
  <c r="R1054" i="13"/>
  <c r="R1053" i="13"/>
  <c r="R1052" i="13"/>
  <c r="R1051" i="13"/>
  <c r="R1050" i="13"/>
  <c r="R1049" i="13"/>
  <c r="R1048" i="13"/>
  <c r="R1047" i="13"/>
  <c r="R1046" i="13"/>
  <c r="R1045" i="13"/>
  <c r="R1044" i="13"/>
  <c r="R1043" i="13"/>
  <c r="R1042" i="13"/>
  <c r="R1041" i="13"/>
  <c r="R1040" i="13"/>
  <c r="R1039" i="13"/>
  <c r="R1038" i="13"/>
  <c r="R1037" i="13"/>
  <c r="R1036" i="13"/>
  <c r="R1035" i="13"/>
  <c r="R1034" i="13"/>
  <c r="R1033" i="13"/>
  <c r="R1032" i="13"/>
  <c r="R1031" i="13"/>
  <c r="R1030" i="13"/>
  <c r="R1029" i="13"/>
  <c r="R1028" i="13"/>
  <c r="R1027" i="13"/>
  <c r="R1026" i="13"/>
  <c r="R1025" i="13"/>
  <c r="R1024" i="13"/>
  <c r="R1023" i="13"/>
  <c r="R1022" i="13"/>
  <c r="R1021" i="13"/>
  <c r="R1020" i="13"/>
  <c r="R1019" i="13"/>
  <c r="R1018" i="13"/>
  <c r="R1017" i="13"/>
  <c r="R1016" i="13"/>
  <c r="R1015" i="13"/>
  <c r="R1014" i="13"/>
  <c r="R1013" i="13"/>
  <c r="R1012" i="13"/>
  <c r="R944" i="13"/>
  <c r="R943" i="13"/>
  <c r="R942" i="13"/>
  <c r="R926" i="13"/>
  <c r="R925" i="13"/>
  <c r="R924" i="13"/>
  <c r="R923" i="13"/>
  <c r="R922" i="13"/>
  <c r="R921" i="13"/>
  <c r="R920" i="13"/>
  <c r="R919" i="13"/>
  <c r="R918" i="13"/>
  <c r="R917" i="13"/>
  <c r="R916" i="13"/>
  <c r="R915" i="13"/>
  <c r="R914" i="13"/>
  <c r="R913" i="13"/>
  <c r="R912" i="13"/>
  <c r="R911" i="13"/>
  <c r="R910" i="13"/>
  <c r="R909" i="13"/>
  <c r="R908" i="13"/>
  <c r="R907" i="13"/>
  <c r="R906" i="13"/>
  <c r="R905" i="13"/>
  <c r="R904" i="13"/>
  <c r="R903" i="13"/>
  <c r="R902" i="13"/>
  <c r="R901" i="13"/>
  <c r="R900" i="13"/>
  <c r="R899" i="13"/>
  <c r="R898" i="13"/>
  <c r="R897" i="13"/>
  <c r="R896" i="13"/>
  <c r="R895" i="13"/>
  <c r="R894" i="13"/>
  <c r="R893" i="13"/>
  <c r="R892" i="13"/>
  <c r="R891" i="13"/>
  <c r="R890" i="13"/>
  <c r="R889" i="13"/>
  <c r="R888" i="13"/>
  <c r="R887" i="13"/>
  <c r="R886" i="13"/>
  <c r="R885" i="13"/>
  <c r="R884" i="13"/>
  <c r="R883" i="13"/>
  <c r="R882" i="13"/>
  <c r="R881" i="13"/>
  <c r="R880" i="13"/>
  <c r="R879" i="13"/>
  <c r="R878" i="13"/>
  <c r="R877" i="13"/>
  <c r="R876" i="13"/>
  <c r="R875" i="13"/>
  <c r="R874" i="13"/>
  <c r="R873" i="13"/>
  <c r="R872" i="13"/>
  <c r="R871" i="13"/>
  <c r="R870" i="13"/>
  <c r="R869" i="13"/>
  <c r="R868" i="13"/>
  <c r="R867" i="13"/>
  <c r="R866" i="13"/>
  <c r="R865" i="13"/>
  <c r="R864" i="13"/>
  <c r="R863" i="13"/>
  <c r="R862" i="13"/>
  <c r="R861" i="13"/>
  <c r="R860" i="13"/>
  <c r="R859" i="13"/>
  <c r="R858" i="13"/>
  <c r="R857" i="13"/>
  <c r="R856" i="13"/>
  <c r="R855" i="13"/>
  <c r="R854" i="13"/>
  <c r="R853" i="13"/>
  <c r="R852" i="13"/>
  <c r="R851" i="13"/>
  <c r="R850" i="13"/>
  <c r="R849" i="13"/>
  <c r="R848" i="13"/>
  <c r="R847" i="13"/>
  <c r="R846" i="13"/>
  <c r="R845" i="13"/>
  <c r="R844" i="13"/>
  <c r="R843" i="13"/>
  <c r="R842" i="13"/>
  <c r="R841" i="13"/>
  <c r="R840" i="13"/>
  <c r="R839" i="13"/>
  <c r="R838" i="13"/>
  <c r="R837" i="13"/>
  <c r="R836" i="13"/>
  <c r="R835" i="13"/>
  <c r="R834" i="13"/>
  <c r="R833" i="13"/>
  <c r="R832" i="13"/>
  <c r="R831" i="13"/>
  <c r="R830" i="13"/>
  <c r="R829" i="13"/>
  <c r="R828" i="13"/>
  <c r="R827" i="13"/>
  <c r="R826" i="13"/>
  <c r="R825" i="13"/>
  <c r="R824" i="13"/>
  <c r="R823" i="13"/>
  <c r="R822" i="13"/>
  <c r="R821" i="13"/>
  <c r="R820" i="13"/>
  <c r="R819" i="13"/>
  <c r="R818" i="13"/>
  <c r="R817" i="13"/>
  <c r="R816" i="13"/>
  <c r="R815" i="13"/>
  <c r="R814" i="13"/>
  <c r="R813" i="13"/>
  <c r="R812" i="13"/>
  <c r="R811" i="13"/>
  <c r="R810" i="13"/>
  <c r="R809" i="13"/>
  <c r="R581" i="13"/>
  <c r="R580" i="13"/>
  <c r="R579" i="13"/>
  <c r="R578" i="13"/>
  <c r="R577" i="13"/>
  <c r="R576" i="13"/>
  <c r="R575" i="13"/>
  <c r="R574" i="13"/>
  <c r="R573" i="13"/>
  <c r="R572" i="13"/>
  <c r="R571" i="13"/>
  <c r="R570" i="13"/>
  <c r="R569" i="13"/>
  <c r="R568" i="13"/>
  <c r="R567" i="13"/>
  <c r="R566" i="13"/>
  <c r="R565" i="13"/>
  <c r="R564" i="13"/>
  <c r="R563" i="13"/>
  <c r="R562" i="13"/>
  <c r="R561" i="13"/>
  <c r="R560" i="13"/>
  <c r="R559" i="13"/>
  <c r="R558" i="13"/>
  <c r="R557" i="13"/>
  <c r="R556" i="13"/>
  <c r="R555" i="13"/>
  <c r="R554" i="13"/>
  <c r="R553" i="13"/>
  <c r="R552" i="13"/>
  <c r="R551" i="13"/>
  <c r="R550" i="13"/>
  <c r="R549" i="13"/>
  <c r="R548" i="13"/>
  <c r="R547" i="13"/>
  <c r="R546" i="13"/>
  <c r="R545" i="13"/>
  <c r="R544" i="13"/>
  <c r="R543" i="13"/>
  <c r="R542" i="13"/>
  <c r="R541" i="13"/>
  <c r="R540" i="13"/>
  <c r="R539" i="13"/>
  <c r="R538" i="13"/>
  <c r="R537" i="13"/>
  <c r="R536" i="13"/>
  <c r="R535" i="13"/>
  <c r="R534" i="13"/>
  <c r="R533" i="13"/>
  <c r="R532" i="13"/>
  <c r="R531" i="13"/>
  <c r="R530" i="13"/>
  <c r="R529" i="13"/>
  <c r="R528" i="13"/>
  <c r="R527" i="13"/>
  <c r="R526" i="13"/>
  <c r="R525" i="13"/>
  <c r="R524" i="13"/>
  <c r="R523" i="13"/>
  <c r="R522" i="13"/>
  <c r="R521" i="13"/>
  <c r="R520" i="13"/>
  <c r="R519" i="13"/>
  <c r="R518" i="13"/>
  <c r="R517" i="13"/>
  <c r="R516" i="13"/>
  <c r="R515" i="13"/>
  <c r="R514" i="13"/>
  <c r="R513" i="13"/>
  <c r="R512" i="13"/>
  <c r="R511" i="13"/>
  <c r="R510" i="13"/>
  <c r="R509" i="13"/>
  <c r="R508" i="13"/>
  <c r="R507" i="13"/>
  <c r="R506" i="13"/>
  <c r="R505" i="13"/>
  <c r="R504" i="13"/>
  <c r="R503" i="13"/>
  <c r="R502" i="13"/>
  <c r="R501" i="13"/>
  <c r="R500" i="13"/>
  <c r="R499" i="13"/>
  <c r="R498" i="13"/>
  <c r="R497" i="13"/>
  <c r="R496" i="13"/>
  <c r="R495" i="13"/>
  <c r="R494" i="13"/>
  <c r="R493" i="13"/>
  <c r="R492" i="13"/>
  <c r="R491" i="13"/>
  <c r="R490" i="13"/>
  <c r="R489" i="13"/>
  <c r="R488" i="13"/>
  <c r="R487" i="13"/>
  <c r="R486" i="13"/>
  <c r="R485" i="13"/>
  <c r="R484" i="13"/>
  <c r="R483" i="13"/>
  <c r="R482" i="13"/>
  <c r="R481" i="13"/>
  <c r="R480" i="13"/>
  <c r="R479" i="13"/>
  <c r="R478" i="13"/>
  <c r="R477" i="13"/>
  <c r="R476" i="13"/>
  <c r="R475" i="13"/>
  <c r="R474" i="13"/>
  <c r="R473" i="13"/>
  <c r="R472" i="13"/>
  <c r="R471" i="13"/>
  <c r="R470" i="13"/>
  <c r="R469" i="13"/>
  <c r="R468" i="13"/>
  <c r="R467" i="13"/>
  <c r="R466" i="13"/>
  <c r="R465" i="13"/>
  <c r="R464" i="13"/>
  <c r="R463" i="13"/>
  <c r="R462" i="13"/>
  <c r="R461" i="13"/>
  <c r="R460" i="13"/>
  <c r="R459" i="13"/>
  <c r="R458" i="13"/>
  <c r="R457" i="13"/>
  <c r="R456" i="13"/>
  <c r="R455" i="13"/>
  <c r="R454" i="13"/>
  <c r="R453" i="13"/>
  <c r="R452" i="13"/>
  <c r="R451" i="13"/>
  <c r="R450" i="13"/>
  <c r="R449" i="13"/>
  <c r="R448" i="13"/>
  <c r="R447" i="13"/>
  <c r="R446" i="13"/>
  <c r="R445" i="13"/>
  <c r="R444" i="13"/>
  <c r="R443" i="13"/>
  <c r="R442" i="13"/>
  <c r="R441" i="13"/>
  <c r="R440" i="13"/>
  <c r="R439" i="13"/>
  <c r="R438" i="13"/>
  <c r="R437" i="13"/>
  <c r="R436" i="13"/>
  <c r="R435" i="13"/>
  <c r="R434" i="13"/>
  <c r="R433" i="13"/>
  <c r="R432" i="13"/>
  <c r="R431" i="13"/>
  <c r="R430" i="13"/>
  <c r="R429" i="13"/>
  <c r="R428" i="13"/>
  <c r="R427" i="13"/>
  <c r="R426" i="13"/>
  <c r="R425" i="13"/>
  <c r="R424" i="13"/>
  <c r="R423" i="13"/>
  <c r="R422" i="13"/>
  <c r="R421" i="13"/>
  <c r="R420" i="13"/>
  <c r="R419" i="13"/>
  <c r="R418" i="13"/>
  <c r="R417" i="13"/>
  <c r="R416" i="13"/>
  <c r="R415" i="13"/>
  <c r="R414" i="13"/>
  <c r="R413" i="13"/>
  <c r="R412" i="13"/>
  <c r="R411" i="13"/>
  <c r="R410" i="13"/>
  <c r="R409" i="13"/>
  <c r="R408" i="13"/>
  <c r="R407" i="13"/>
  <c r="R406" i="13"/>
  <c r="R405" i="13"/>
  <c r="R404" i="13"/>
  <c r="R403" i="13"/>
  <c r="R402" i="13"/>
  <c r="R401" i="13"/>
  <c r="R400" i="13"/>
  <c r="R399" i="13"/>
  <c r="R398" i="13"/>
  <c r="R397" i="13"/>
  <c r="R396" i="13"/>
  <c r="R395" i="13"/>
  <c r="R394" i="13"/>
  <c r="R393" i="13"/>
  <c r="R392" i="13"/>
  <c r="R391" i="13"/>
  <c r="R390" i="13"/>
  <c r="R389" i="13"/>
  <c r="R388" i="13"/>
  <c r="R387" i="13"/>
  <c r="R386" i="13"/>
  <c r="R385" i="13"/>
  <c r="R384" i="13"/>
  <c r="R383" i="13"/>
  <c r="R382" i="13"/>
  <c r="R381" i="13"/>
  <c r="R380" i="13"/>
  <c r="R379" i="13"/>
  <c r="R378" i="13"/>
  <c r="R377" i="13"/>
  <c r="R376" i="13"/>
  <c r="R375" i="13"/>
  <c r="R374" i="13"/>
  <c r="R373" i="13"/>
  <c r="R372" i="13"/>
  <c r="R371" i="13"/>
  <c r="R370" i="13"/>
  <c r="R369" i="13"/>
  <c r="R368" i="13"/>
  <c r="R367" i="13"/>
  <c r="R366" i="13"/>
  <c r="R365" i="13"/>
  <c r="R364" i="13"/>
  <c r="R363" i="13"/>
  <c r="R362" i="13"/>
  <c r="R361" i="13"/>
  <c r="R360" i="13"/>
  <c r="R359" i="13"/>
  <c r="R358" i="13"/>
  <c r="R357" i="13"/>
  <c r="R356" i="13"/>
  <c r="R355" i="13"/>
  <c r="R354" i="13"/>
  <c r="R353" i="13"/>
  <c r="R352" i="13"/>
  <c r="R351" i="13"/>
  <c r="R350" i="13"/>
  <c r="R349" i="13"/>
  <c r="R348" i="13"/>
  <c r="R347" i="13"/>
  <c r="R346" i="13"/>
  <c r="R345" i="13"/>
  <c r="R344" i="13"/>
  <c r="R343" i="13"/>
  <c r="R342" i="13"/>
  <c r="R341" i="13"/>
  <c r="R340" i="13"/>
  <c r="R339" i="13"/>
  <c r="R338" i="13"/>
  <c r="R337" i="13"/>
  <c r="R336" i="13"/>
  <c r="R335" i="13"/>
  <c r="R334" i="13"/>
  <c r="R333" i="13"/>
  <c r="R332" i="13"/>
  <c r="R331" i="13"/>
  <c r="R330" i="13"/>
  <c r="R329" i="13"/>
  <c r="R328" i="13"/>
  <c r="R327" i="13"/>
  <c r="R326" i="13"/>
  <c r="R325" i="13"/>
  <c r="R324" i="13"/>
  <c r="R323" i="13"/>
  <c r="R322" i="13"/>
  <c r="R321" i="13"/>
  <c r="R320" i="13"/>
  <c r="R319" i="13"/>
  <c r="R318" i="13"/>
  <c r="R317" i="13"/>
  <c r="R316" i="13"/>
  <c r="R315" i="13"/>
  <c r="R314" i="13"/>
  <c r="R313" i="13"/>
  <c r="R312" i="13"/>
  <c r="R311" i="13"/>
  <c r="R295" i="13"/>
  <c r="R294" i="13"/>
  <c r="R293" i="13"/>
  <c r="R292" i="13"/>
  <c r="R291" i="13"/>
  <c r="R290" i="13"/>
  <c r="R289" i="13"/>
  <c r="R288" i="13"/>
  <c r="R287" i="13"/>
  <c r="R286" i="13"/>
  <c r="R285" i="13"/>
  <c r="R284" i="13"/>
  <c r="R283" i="13"/>
  <c r="R282" i="13"/>
  <c r="R281" i="13"/>
  <c r="R280" i="13"/>
  <c r="R279" i="13"/>
  <c r="R278" i="13"/>
  <c r="R277" i="13"/>
  <c r="R276" i="13"/>
  <c r="R275" i="13"/>
  <c r="R274" i="13"/>
  <c r="R273" i="13"/>
  <c r="R272" i="13"/>
  <c r="R271" i="13"/>
  <c r="R270" i="13"/>
  <c r="R269" i="13"/>
  <c r="R268" i="13"/>
  <c r="R267" i="13"/>
  <c r="R266" i="13"/>
  <c r="R265" i="13"/>
  <c r="R264" i="13"/>
  <c r="R263" i="13"/>
  <c r="R262" i="13"/>
  <c r="R261" i="13"/>
  <c r="R260" i="13"/>
  <c r="R259" i="13"/>
  <c r="R258" i="13"/>
  <c r="R257" i="13"/>
  <c r="R256" i="13"/>
  <c r="R255" i="13"/>
  <c r="R254" i="13"/>
  <c r="R253" i="13"/>
  <c r="R252" i="13"/>
  <c r="R251" i="13"/>
  <c r="R250" i="13"/>
  <c r="R249" i="13"/>
  <c r="R248" i="13"/>
  <c r="R247" i="13"/>
  <c r="R246" i="13"/>
  <c r="R245" i="13"/>
  <c r="R244" i="13"/>
  <c r="R243" i="13"/>
  <c r="R242" i="13"/>
  <c r="R241" i="13"/>
  <c r="R240" i="13"/>
  <c r="R239" i="13"/>
  <c r="R238" i="13"/>
  <c r="R237" i="13"/>
  <c r="R236" i="13"/>
  <c r="R235" i="13"/>
  <c r="R234" i="13"/>
  <c r="R233" i="13"/>
  <c r="R232" i="13"/>
  <c r="R231" i="13"/>
  <c r="R230" i="13"/>
  <c r="R229" i="13"/>
  <c r="R228" i="13"/>
  <c r="R227" i="13"/>
  <c r="R226" i="13"/>
  <c r="R225" i="13"/>
  <c r="R224" i="13"/>
  <c r="R223" i="13"/>
  <c r="R222" i="13"/>
  <c r="R221" i="13"/>
  <c r="R220" i="13"/>
  <c r="R219" i="13"/>
  <c r="R218" i="13"/>
  <c r="R217" i="13"/>
  <c r="R216" i="13"/>
  <c r="R215" i="13"/>
  <c r="R214" i="13"/>
  <c r="R213" i="13"/>
  <c r="R212" i="13"/>
  <c r="R211" i="13"/>
  <c r="R208" i="13"/>
  <c r="R207" i="13"/>
  <c r="R206" i="13"/>
  <c r="R205" i="13"/>
  <c r="R204" i="13"/>
  <c r="R203" i="13"/>
  <c r="R202" i="13"/>
  <c r="R197" i="13"/>
  <c r="R196" i="13"/>
  <c r="R195" i="13"/>
  <c r="R194" i="13"/>
  <c r="R193" i="13"/>
  <c r="R192" i="13"/>
  <c r="R191" i="13"/>
  <c r="R190" i="13"/>
  <c r="R189" i="13"/>
  <c r="R188" i="13"/>
  <c r="R183" i="13"/>
  <c r="R182" i="13"/>
  <c r="R181" i="13"/>
  <c r="R180" i="13"/>
  <c r="R179" i="13"/>
  <c r="R178" i="13"/>
  <c r="R177" i="13"/>
  <c r="R176" i="13"/>
  <c r="R175" i="13"/>
  <c r="R174" i="13"/>
  <c r="R169" i="13"/>
  <c r="R168" i="13"/>
  <c r="R167" i="13"/>
  <c r="R166" i="13"/>
  <c r="R165" i="13"/>
  <c r="R164" i="13"/>
  <c r="R163" i="13"/>
  <c r="R162" i="13"/>
  <c r="R157" i="13"/>
  <c r="R156" i="13"/>
  <c r="R155" i="13"/>
  <c r="R154" i="13"/>
  <c r="R153" i="13"/>
  <c r="R152" i="13"/>
  <c r="R151" i="13"/>
  <c r="R150" i="13"/>
  <c r="R149" i="13"/>
  <c r="R148" i="13"/>
  <c r="R147" i="13"/>
  <c r="R142" i="13"/>
  <c r="R141" i="13"/>
  <c r="R140" i="13"/>
  <c r="R139" i="13"/>
  <c r="R138" i="13"/>
  <c r="R137" i="13"/>
  <c r="R136" i="13"/>
  <c r="R135" i="13"/>
  <c r="R134" i="13"/>
  <c r="R133" i="13"/>
  <c r="R132" i="13"/>
  <c r="R131" i="13"/>
  <c r="R130" i="13"/>
  <c r="R129" i="13"/>
  <c r="R128" i="13"/>
  <c r="R127" i="13"/>
  <c r="R126" i="13"/>
  <c r="R125" i="13"/>
  <c r="R124" i="13"/>
  <c r="R123" i="13"/>
  <c r="R122" i="13"/>
  <c r="R121" i="13"/>
  <c r="R120" i="13"/>
  <c r="R119" i="13"/>
  <c r="R118" i="13"/>
  <c r="R117" i="13"/>
  <c r="R116" i="13"/>
  <c r="R115" i="13"/>
  <c r="R114" i="13"/>
  <c r="R113" i="13"/>
  <c r="R112" i="13"/>
  <c r="R111" i="13"/>
  <c r="R110" i="13"/>
  <c r="R109" i="13"/>
  <c r="R108" i="13"/>
  <c r="R107" i="13"/>
  <c r="R106" i="13"/>
  <c r="R105" i="13"/>
  <c r="R104" i="13"/>
  <c r="R103" i="13"/>
  <c r="R102" i="13"/>
  <c r="R101" i="13"/>
  <c r="R100" i="13"/>
  <c r="R99" i="13"/>
  <c r="R98" i="13"/>
  <c r="R97" i="13"/>
  <c r="R96" i="13"/>
  <c r="R95" i="13"/>
  <c r="R94" i="13"/>
  <c r="R93" i="13"/>
  <c r="R92" i="13"/>
  <c r="R91" i="13"/>
  <c r="R90" i="13"/>
  <c r="R89" i="13"/>
  <c r="R88" i="13"/>
  <c r="R87" i="13"/>
  <c r="R86" i="13"/>
  <c r="R85" i="13"/>
  <c r="R84" i="13"/>
  <c r="R83" i="13"/>
  <c r="R82" i="13"/>
  <c r="R81" i="13"/>
  <c r="R80" i="13"/>
  <c r="R79" i="13"/>
  <c r="R78" i="13"/>
  <c r="R77" i="13"/>
  <c r="R76" i="13"/>
  <c r="R75" i="13"/>
  <c r="R74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0" i="13"/>
  <c r="R27" i="13"/>
  <c r="R23" i="13"/>
  <c r="R19" i="13"/>
  <c r="R15" i="13"/>
  <c r="R11" i="13"/>
  <c r="R7" i="13"/>
  <c r="R6" i="13"/>
  <c r="Q1531" i="12"/>
  <c r="Q1132" i="12"/>
  <c r="Q1131" i="12"/>
  <c r="Q1130" i="12"/>
  <c r="Q1114" i="12"/>
  <c r="Q1113" i="12"/>
  <c r="Q1112" i="12"/>
  <c r="Q1111" i="12"/>
  <c r="Q1110" i="12"/>
  <c r="Q1109" i="12"/>
  <c r="Q1108" i="12"/>
  <c r="Q1107" i="12"/>
  <c r="Q1106" i="12"/>
  <c r="Q1105" i="12"/>
  <c r="Q1104" i="12"/>
  <c r="Q1103" i="12"/>
  <c r="Q1102" i="12"/>
  <c r="Q1101" i="12"/>
  <c r="Q1100" i="12"/>
  <c r="Q1099" i="12"/>
  <c r="Q1098" i="12"/>
  <c r="Q1097" i="12"/>
  <c r="Q1096" i="12"/>
  <c r="Q1095" i="12"/>
  <c r="Q1094" i="12"/>
  <c r="Q1093" i="12"/>
  <c r="Q1092" i="12"/>
  <c r="Q1091" i="12"/>
  <c r="Q1090" i="12"/>
  <c r="Q1089" i="12"/>
  <c r="Q1088" i="12"/>
  <c r="Q1087" i="12"/>
  <c r="Q1086" i="12"/>
  <c r="Q1085" i="12"/>
  <c r="Q1084" i="12"/>
  <c r="Q1083" i="12"/>
  <c r="Q1082" i="12"/>
  <c r="Q1081" i="12"/>
  <c r="Q1080" i="12"/>
  <c r="Q1079" i="12"/>
  <c r="Q1078" i="12"/>
  <c r="Q1077" i="12"/>
  <c r="Q1076" i="12"/>
  <c r="Q1075" i="12"/>
  <c r="Q1074" i="12"/>
  <c r="Q1073" i="12"/>
  <c r="Q1072" i="12"/>
  <c r="Q1071" i="12"/>
  <c r="Q1070" i="12"/>
  <c r="Q1069" i="12"/>
  <c r="Q1068" i="12"/>
  <c r="Q1067" i="12"/>
  <c r="Q1066" i="12"/>
  <c r="Q1065" i="12"/>
  <c r="Q1064" i="12"/>
  <c r="Q1063" i="12"/>
  <c r="Q1062" i="12"/>
  <c r="Q1061" i="12"/>
  <c r="Q1060" i="12"/>
  <c r="Q1059" i="12"/>
  <c r="Q1058" i="12"/>
  <c r="Q1057" i="12"/>
  <c r="Q1056" i="12"/>
  <c r="Q1055" i="12"/>
  <c r="Q1054" i="12"/>
  <c r="Q1053" i="12"/>
  <c r="Q1052" i="12"/>
  <c r="Q1051" i="12"/>
  <c r="Q1050" i="12"/>
  <c r="Q1049" i="12"/>
  <c r="Q1048" i="12"/>
  <c r="Q1047" i="12"/>
  <c r="Q1046" i="12"/>
  <c r="Q1045" i="12"/>
  <c r="Q1044" i="12"/>
  <c r="Q1043" i="12"/>
  <c r="Q1042" i="12"/>
  <c r="Q1041" i="12"/>
  <c r="Q1040" i="12"/>
  <c r="Q1039" i="12"/>
  <c r="Q1038" i="12"/>
  <c r="Q1037" i="12"/>
  <c r="Q1036" i="12"/>
  <c r="Q1035" i="12"/>
  <c r="Q1034" i="12"/>
  <c r="Q1033" i="12"/>
  <c r="Q1032" i="12"/>
  <c r="Q1031" i="12"/>
  <c r="Q1030" i="12"/>
  <c r="Q1029" i="12"/>
  <c r="Q1028" i="12"/>
  <c r="Q1027" i="12"/>
  <c r="Q1026" i="12"/>
  <c r="Q1025" i="12"/>
  <c r="Q1024" i="12"/>
  <c r="Q1023" i="12"/>
  <c r="Q1022" i="12"/>
  <c r="Q1021" i="12"/>
  <c r="Q1020" i="12"/>
  <c r="Q1019" i="12"/>
  <c r="Q1018" i="12"/>
  <c r="Q1017" i="12"/>
  <c r="Q1016" i="12"/>
  <c r="Q1015" i="12"/>
  <c r="Q1014" i="12"/>
  <c r="Q1013" i="12"/>
  <c r="Q1012" i="12"/>
  <c r="Q1011" i="12"/>
  <c r="Q1010" i="12"/>
  <c r="Q1009" i="12"/>
  <c r="Q1008" i="12"/>
  <c r="Q1007" i="12"/>
  <c r="Q939" i="12"/>
  <c r="Q938" i="12"/>
  <c r="Q937" i="12"/>
  <c r="Q921" i="12"/>
  <c r="Q920" i="12"/>
  <c r="Q919" i="12"/>
  <c r="Q918" i="12"/>
  <c r="Q917" i="12"/>
  <c r="Q916" i="12"/>
  <c r="Q915" i="12"/>
  <c r="Q914" i="12"/>
  <c r="Q913" i="12"/>
  <c r="Q912" i="12"/>
  <c r="Q911" i="12"/>
  <c r="Q910" i="12"/>
  <c r="Q909" i="12"/>
  <c r="Q908" i="12"/>
  <c r="Q907" i="12"/>
  <c r="Q906" i="12"/>
  <c r="Q905" i="12"/>
  <c r="Q904" i="12"/>
  <c r="Q903" i="12"/>
  <c r="Q902" i="12"/>
  <c r="Q901" i="12"/>
  <c r="Q900" i="12"/>
  <c r="Q899" i="12"/>
  <c r="Q898" i="12"/>
  <c r="Q897" i="12"/>
  <c r="Q896" i="12"/>
  <c r="Q895" i="12"/>
  <c r="Q894" i="12"/>
  <c r="Q893" i="12"/>
  <c r="Q892" i="12"/>
  <c r="Q891" i="12"/>
  <c r="Q890" i="12"/>
  <c r="Q889" i="12"/>
  <c r="Q888" i="12"/>
  <c r="Q887" i="12"/>
  <c r="Q886" i="12"/>
  <c r="Q885" i="12"/>
  <c r="Q884" i="12"/>
  <c r="Q883" i="12"/>
  <c r="Q882" i="12"/>
  <c r="Q881" i="12"/>
  <c r="Q880" i="12"/>
  <c r="Q879" i="12"/>
  <c r="Q878" i="12"/>
  <c r="Q877" i="12"/>
  <c r="Q876" i="12"/>
  <c r="Q875" i="12"/>
  <c r="Q874" i="12"/>
  <c r="Q873" i="12"/>
  <c r="Q872" i="12"/>
  <c r="Q871" i="12"/>
  <c r="Q870" i="12"/>
  <c r="Q869" i="12"/>
  <c r="Q868" i="12"/>
  <c r="Q867" i="12"/>
  <c r="Q866" i="12"/>
  <c r="Q865" i="12"/>
  <c r="Q864" i="12"/>
  <c r="Q863" i="12"/>
  <c r="Q862" i="12"/>
  <c r="Q861" i="12"/>
  <c r="Q860" i="12"/>
  <c r="Q859" i="12"/>
  <c r="Q858" i="12"/>
  <c r="Q857" i="12"/>
  <c r="Q856" i="12"/>
  <c r="Q855" i="12"/>
  <c r="Q854" i="12"/>
  <c r="Q853" i="12"/>
  <c r="Q852" i="12"/>
  <c r="Q851" i="12"/>
  <c r="Q850" i="12"/>
  <c r="Q849" i="12"/>
  <c r="Q848" i="12"/>
  <c r="Q847" i="12"/>
  <c r="Q846" i="12"/>
  <c r="Q845" i="12"/>
  <c r="Q844" i="12"/>
  <c r="Q843" i="12"/>
  <c r="Q842" i="12"/>
  <c r="Q841" i="12"/>
  <c r="Q840" i="12"/>
  <c r="Q839" i="12"/>
  <c r="Q838" i="12"/>
  <c r="Q837" i="12"/>
  <c r="Q836" i="12"/>
  <c r="Q835" i="12"/>
  <c r="Q834" i="12"/>
  <c r="Q833" i="12"/>
  <c r="Q832" i="12"/>
  <c r="Q831" i="12"/>
  <c r="Q830" i="12"/>
  <c r="Q829" i="12"/>
  <c r="Q828" i="12"/>
  <c r="Q827" i="12"/>
  <c r="Q826" i="12"/>
  <c r="Q825" i="12"/>
  <c r="Q824" i="12"/>
  <c r="Q823" i="12"/>
  <c r="Q822" i="12"/>
  <c r="Q821" i="12"/>
  <c r="Q820" i="12"/>
  <c r="Q819" i="12"/>
  <c r="Q818" i="12"/>
  <c r="Q817" i="12"/>
  <c r="Q816" i="12"/>
  <c r="Q815" i="12"/>
  <c r="Q814" i="12"/>
  <c r="Q813" i="12"/>
  <c r="Q812" i="12"/>
  <c r="Q811" i="12"/>
  <c r="Q810" i="12"/>
  <c r="Q809" i="12"/>
  <c r="Q581" i="12"/>
  <c r="Q580" i="12"/>
  <c r="Q579" i="12"/>
  <c r="Q578" i="12"/>
  <c r="Q577" i="12"/>
  <c r="Q576" i="12"/>
  <c r="Q575" i="12"/>
  <c r="Q574" i="12"/>
  <c r="Q573" i="12"/>
  <c r="Q572" i="12"/>
  <c r="Q571" i="12"/>
  <c r="Q570" i="12"/>
  <c r="Q569" i="12"/>
  <c r="Q568" i="12"/>
  <c r="Q567" i="12"/>
  <c r="Q566" i="12"/>
  <c r="Q565" i="12"/>
  <c r="Q564" i="12"/>
  <c r="Q563" i="12"/>
  <c r="Q562" i="12"/>
  <c r="Q561" i="12"/>
  <c r="Q560" i="12"/>
  <c r="Q559" i="12"/>
  <c r="Q558" i="12"/>
  <c r="Q557" i="12"/>
  <c r="Q556" i="12"/>
  <c r="Q555" i="12"/>
  <c r="Q554" i="12"/>
  <c r="Q553" i="12"/>
  <c r="Q552" i="12"/>
  <c r="Q551" i="12"/>
  <c r="Q550" i="12"/>
  <c r="Q549" i="12"/>
  <c r="Q548" i="12"/>
  <c r="Q547" i="12"/>
  <c r="Q546" i="12"/>
  <c r="Q545" i="12"/>
  <c r="Q544" i="12"/>
  <c r="Q543" i="12"/>
  <c r="Q542" i="12"/>
  <c r="Q541" i="12"/>
  <c r="Q540" i="12"/>
  <c r="Q539" i="12"/>
  <c r="Q538" i="12"/>
  <c r="Q537" i="12"/>
  <c r="Q536" i="12"/>
  <c r="Q535" i="12"/>
  <c r="Q534" i="12"/>
  <c r="Q533" i="12"/>
  <c r="Q532" i="12"/>
  <c r="Q531" i="12"/>
  <c r="Q530" i="12"/>
  <c r="Q529" i="12"/>
  <c r="Q528" i="12"/>
  <c r="Q527" i="12"/>
  <c r="Q526" i="12"/>
  <c r="Q525" i="12"/>
  <c r="Q524" i="12"/>
  <c r="Q523" i="12"/>
  <c r="Q522" i="12"/>
  <c r="Q521" i="12"/>
  <c r="Q520" i="12"/>
  <c r="Q519" i="12"/>
  <c r="Q518" i="12"/>
  <c r="Q517" i="12"/>
  <c r="Q516" i="12"/>
  <c r="Q515" i="12"/>
  <c r="Q514" i="12"/>
  <c r="Q513" i="12"/>
  <c r="Q512" i="12"/>
  <c r="Q511" i="12"/>
  <c r="Q510" i="12"/>
  <c r="Q509" i="12"/>
  <c r="Q508" i="12"/>
  <c r="Q507" i="12"/>
  <c r="Q506" i="12"/>
  <c r="Q505" i="12"/>
  <c r="Q504" i="12"/>
  <c r="Q503" i="12"/>
  <c r="Q502" i="12"/>
  <c r="Q501" i="12"/>
  <c r="Q500" i="12"/>
  <c r="Q499" i="12"/>
  <c r="Q498" i="12"/>
  <c r="Q497" i="12"/>
  <c r="Q496" i="12"/>
  <c r="Q495" i="12"/>
  <c r="Q494" i="12"/>
  <c r="Q493" i="12"/>
  <c r="Q492" i="12"/>
  <c r="Q491" i="12"/>
  <c r="Q490" i="12"/>
  <c r="Q489" i="12"/>
  <c r="Q488" i="12"/>
  <c r="Q487" i="12"/>
  <c r="Q486" i="12"/>
  <c r="Q485" i="12"/>
  <c r="Q484" i="12"/>
  <c r="Q483" i="12"/>
  <c r="Q482" i="12"/>
  <c r="Q481" i="12"/>
  <c r="Q480" i="12"/>
  <c r="Q479" i="12"/>
  <c r="Q478" i="12"/>
  <c r="Q477" i="12"/>
  <c r="Q476" i="12"/>
  <c r="Q475" i="12"/>
  <c r="Q474" i="12"/>
  <c r="Q473" i="12"/>
  <c r="Q472" i="12"/>
  <c r="Q471" i="12"/>
  <c r="Q470" i="12"/>
  <c r="Q469" i="12"/>
  <c r="Q468" i="12"/>
  <c r="Q467" i="12"/>
  <c r="Q466" i="12"/>
  <c r="Q465" i="12"/>
  <c r="Q464" i="12"/>
  <c r="Q463" i="12"/>
  <c r="Q462" i="12"/>
  <c r="Q461" i="12"/>
  <c r="Q460" i="12"/>
  <c r="Q459" i="12"/>
  <c r="Q458" i="12"/>
  <c r="Q457" i="12"/>
  <c r="Q456" i="12"/>
  <c r="Q455" i="12"/>
  <c r="Q454" i="12"/>
  <c r="Q453" i="12"/>
  <c r="Q452" i="12"/>
  <c r="Q451" i="12"/>
  <c r="Q450" i="12"/>
  <c r="Q449" i="12"/>
  <c r="Q448" i="12"/>
  <c r="Q447" i="12"/>
  <c r="Q446" i="12"/>
  <c r="Q445" i="12"/>
  <c r="Q444" i="12"/>
  <c r="Q443" i="12"/>
  <c r="Q442" i="12"/>
  <c r="Q441" i="12"/>
  <c r="Q440" i="12"/>
  <c r="Q439" i="12"/>
  <c r="Q438" i="12"/>
  <c r="Q437" i="12"/>
  <c r="Q436" i="12"/>
  <c r="Q435" i="12"/>
  <c r="Q434" i="12"/>
  <c r="Q433" i="12"/>
  <c r="Q432" i="12"/>
  <c r="Q431" i="12"/>
  <c r="Q430" i="12"/>
  <c r="Q429" i="12"/>
  <c r="Q428" i="12"/>
  <c r="Q427" i="12"/>
  <c r="Q426" i="12"/>
  <c r="Q425" i="12"/>
  <c r="Q424" i="12"/>
  <c r="Q423" i="12"/>
  <c r="Q422" i="12"/>
  <c r="Q421" i="12"/>
  <c r="Q420" i="12"/>
  <c r="Q419" i="12"/>
  <c r="Q418" i="12"/>
  <c r="Q417" i="12"/>
  <c r="Q416" i="12"/>
  <c r="Q415" i="12"/>
  <c r="Q414" i="12"/>
  <c r="Q413" i="12"/>
  <c r="Q412" i="12"/>
  <c r="Q411" i="12"/>
  <c r="Q410" i="12"/>
  <c r="Q409" i="12"/>
  <c r="Q408" i="12"/>
  <c r="Q407" i="12"/>
  <c r="Q406" i="12"/>
  <c r="Q405" i="12"/>
  <c r="Q404" i="12"/>
  <c r="Q403" i="12"/>
  <c r="Q402" i="12"/>
  <c r="Q401" i="12"/>
  <c r="Q400" i="12"/>
  <c r="Q399" i="12"/>
  <c r="Q398" i="12"/>
  <c r="Q397" i="12"/>
  <c r="Q396" i="12"/>
  <c r="Q395" i="12"/>
  <c r="Q394" i="12"/>
  <c r="Q393" i="12"/>
  <c r="Q392" i="12"/>
  <c r="Q391" i="12"/>
  <c r="Q390" i="12"/>
  <c r="Q389" i="12"/>
  <c r="Q388" i="12"/>
  <c r="Q387" i="12"/>
  <c r="Q386" i="12"/>
  <c r="Q385" i="12"/>
  <c r="Q384" i="12"/>
  <c r="Q383" i="12"/>
  <c r="Q382" i="12"/>
  <c r="Q381" i="12"/>
  <c r="Q380" i="12"/>
  <c r="Q379" i="12"/>
  <c r="Q378" i="12"/>
  <c r="Q377" i="12"/>
  <c r="Q376" i="12"/>
  <c r="Q375" i="12"/>
  <c r="Q374" i="12"/>
  <c r="Q373" i="12"/>
  <c r="Q372" i="12"/>
  <c r="Q371" i="12"/>
  <c r="Q370" i="12"/>
  <c r="Q369" i="12"/>
  <c r="Q368" i="12"/>
  <c r="Q367" i="12"/>
  <c r="Q366" i="12"/>
  <c r="Q365" i="12"/>
  <c r="Q364" i="12"/>
  <c r="Q363" i="12"/>
  <c r="Q362" i="12"/>
  <c r="Q361" i="12"/>
  <c r="Q360" i="12"/>
  <c r="Q359" i="12"/>
  <c r="Q358" i="12"/>
  <c r="Q357" i="12"/>
  <c r="Q356" i="12"/>
  <c r="Q355" i="12"/>
  <c r="Q354" i="12"/>
  <c r="Q353" i="12"/>
  <c r="Q352" i="12"/>
  <c r="Q351" i="12"/>
  <c r="Q350" i="12"/>
  <c r="Q349" i="12"/>
  <c r="Q348" i="12"/>
  <c r="Q347" i="12"/>
  <c r="Q346" i="12"/>
  <c r="Q345" i="12"/>
  <c r="Q344" i="12"/>
  <c r="Q343" i="12"/>
  <c r="Q342" i="12"/>
  <c r="Q341" i="12"/>
  <c r="Q340" i="12"/>
  <c r="Q339" i="12"/>
  <c r="Q338" i="12"/>
  <c r="Q337" i="12"/>
  <c r="Q336" i="12"/>
  <c r="Q335" i="12"/>
  <c r="Q334" i="12"/>
  <c r="Q333" i="12"/>
  <c r="Q332" i="12"/>
  <c r="Q331" i="12"/>
  <c r="Q330" i="12"/>
  <c r="Q329" i="12"/>
  <c r="Q328" i="12"/>
  <c r="Q327" i="12"/>
  <c r="Q326" i="12"/>
  <c r="Q325" i="12"/>
  <c r="Q324" i="12"/>
  <c r="Q323" i="12"/>
  <c r="Q322" i="12"/>
  <c r="Q321" i="12"/>
  <c r="Q320" i="12"/>
  <c r="Q319" i="12"/>
  <c r="Q318" i="12"/>
  <c r="Q317" i="12"/>
  <c r="Q316" i="12"/>
  <c r="Q315" i="12"/>
  <c r="Q314" i="12"/>
  <c r="Q313" i="12"/>
  <c r="Q312" i="12"/>
  <c r="Q311" i="12"/>
  <c r="Q295" i="12"/>
  <c r="Q294" i="12"/>
  <c r="Q293" i="12"/>
  <c r="Q292" i="12"/>
  <c r="Q291" i="12"/>
  <c r="Q290" i="12"/>
  <c r="Q289" i="12"/>
  <c r="Q288" i="12"/>
  <c r="Q287" i="12"/>
  <c r="Q286" i="12"/>
  <c r="Q285" i="12"/>
  <c r="Q284" i="12"/>
  <c r="Q283" i="12"/>
  <c r="Q282" i="12"/>
  <c r="Q281" i="12"/>
  <c r="Q280" i="12"/>
  <c r="Q279" i="12"/>
  <c r="Q278" i="12"/>
  <c r="Q277" i="12"/>
  <c r="Q276" i="12"/>
  <c r="Q275" i="12"/>
  <c r="Q274" i="12"/>
  <c r="Q273" i="12"/>
  <c r="Q272" i="12"/>
  <c r="Q271" i="12"/>
  <c r="Q270" i="12"/>
  <c r="Q269" i="12"/>
  <c r="Q268" i="12"/>
  <c r="Q267" i="12"/>
  <c r="Q266" i="12"/>
  <c r="Q265" i="12"/>
  <c r="Q264" i="12"/>
  <c r="Q263" i="12"/>
  <c r="Q262" i="12"/>
  <c r="Q261" i="12"/>
  <c r="Q260" i="12"/>
  <c r="Q259" i="12"/>
  <c r="Q258" i="12"/>
  <c r="Q257" i="12"/>
  <c r="Q256" i="12"/>
  <c r="Q255" i="12"/>
  <c r="Q254" i="12"/>
  <c r="Q253" i="12"/>
  <c r="Q252" i="12"/>
  <c r="Q251" i="12"/>
  <c r="Q250" i="12"/>
  <c r="Q249" i="12"/>
  <c r="Q248" i="12"/>
  <c r="Q247" i="12"/>
  <c r="Q246" i="12"/>
  <c r="Q245" i="12"/>
  <c r="Q244" i="12"/>
  <c r="Q243" i="12"/>
  <c r="Q242" i="12"/>
  <c r="Q241" i="12"/>
  <c r="Q240" i="12"/>
  <c r="Q239" i="12"/>
  <c r="Q238" i="12"/>
  <c r="Q237" i="12"/>
  <c r="Q236" i="12"/>
  <c r="Q235" i="12"/>
  <c r="Q234" i="12"/>
  <c r="Q233" i="12"/>
  <c r="Q232" i="12"/>
  <c r="Q231" i="12"/>
  <c r="Q230" i="12"/>
  <c r="Q229" i="12"/>
  <c r="Q228" i="12"/>
  <c r="Q227" i="12"/>
  <c r="Q226" i="12"/>
  <c r="Q225" i="12"/>
  <c r="Q224" i="12"/>
  <c r="Q223" i="12"/>
  <c r="Q222" i="12"/>
  <c r="Q221" i="12"/>
  <c r="Q220" i="12"/>
  <c r="Q219" i="12"/>
  <c r="Q218" i="12"/>
  <c r="Q217" i="12"/>
  <c r="Q216" i="12"/>
  <c r="Q215" i="12"/>
  <c r="Q214" i="12"/>
  <c r="Q213" i="12"/>
  <c r="Q212" i="12"/>
  <c r="Q211" i="12"/>
  <c r="Q208" i="12"/>
  <c r="Q207" i="12"/>
  <c r="Q206" i="12"/>
  <c r="Q205" i="12"/>
  <c r="Q204" i="12"/>
  <c r="Q203" i="12"/>
  <c r="Q202" i="12"/>
  <c r="Q197" i="12"/>
  <c r="Q196" i="12"/>
  <c r="Q195" i="12"/>
  <c r="Q194" i="12"/>
  <c r="Q193" i="12"/>
  <c r="Q192" i="12"/>
  <c r="Q191" i="12"/>
  <c r="Q190" i="12"/>
  <c r="Q189" i="12"/>
  <c r="Q188" i="12"/>
  <c r="Q183" i="12"/>
  <c r="Q182" i="12"/>
  <c r="Q181" i="12"/>
  <c r="Q180" i="12"/>
  <c r="Q179" i="12"/>
  <c r="Q178" i="12"/>
  <c r="Q177" i="12"/>
  <c r="Q176" i="12"/>
  <c r="Q175" i="12"/>
  <c r="Q174" i="12"/>
  <c r="Q169" i="12"/>
  <c r="Q168" i="12"/>
  <c r="Q167" i="12"/>
  <c r="Q166" i="12"/>
  <c r="Q165" i="12"/>
  <c r="Q164" i="12"/>
  <c r="Q163" i="12"/>
  <c r="Q162" i="12"/>
  <c r="Q157" i="12"/>
  <c r="Q156" i="12"/>
  <c r="Q155" i="12"/>
  <c r="Q154" i="12"/>
  <c r="Q153" i="12"/>
  <c r="Q152" i="12"/>
  <c r="Q151" i="12"/>
  <c r="Q150" i="12"/>
  <c r="Q149" i="12"/>
  <c r="Q148" i="12"/>
  <c r="Q147" i="12"/>
  <c r="Q142" i="12"/>
  <c r="Q141" i="12"/>
  <c r="Q140" i="12"/>
  <c r="Q139" i="12"/>
  <c r="Q138" i="12"/>
  <c r="Q137" i="12"/>
  <c r="Q136" i="12"/>
  <c r="Q135" i="12"/>
  <c r="Q134" i="12"/>
  <c r="Q133" i="12"/>
  <c r="Q132" i="12"/>
  <c r="Q131" i="12"/>
  <c r="Q130" i="12"/>
  <c r="Q129" i="12"/>
  <c r="Q128" i="12"/>
  <c r="Q127" i="12"/>
  <c r="Q126" i="12"/>
  <c r="Q125" i="12"/>
  <c r="Q124" i="12"/>
  <c r="Q123" i="12"/>
  <c r="Q122" i="12"/>
  <c r="Q121" i="12"/>
  <c r="Q120" i="12"/>
  <c r="Q119" i="12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Q106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80" i="12"/>
  <c r="Q79" i="12"/>
  <c r="Q78" i="12"/>
  <c r="Q77" i="12"/>
  <c r="Q76" i="12"/>
  <c r="Q75" i="12"/>
  <c r="Q74" i="12"/>
  <c r="Q73" i="12"/>
  <c r="Q72" i="12"/>
  <c r="Q71" i="12"/>
  <c r="Q70" i="12"/>
  <c r="Q69" i="12"/>
  <c r="Q68" i="12"/>
  <c r="Q67" i="12"/>
  <c r="Q66" i="12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Q39" i="12"/>
  <c r="Q38" i="12"/>
  <c r="Q37" i="12"/>
  <c r="Q36" i="12"/>
  <c r="Q35" i="12"/>
  <c r="Q34" i="12"/>
  <c r="Q6" i="12"/>
  <c r="O1532" i="11" l="1"/>
  <c r="O1531" i="11"/>
  <c r="O1530" i="11"/>
  <c r="O1529" i="11"/>
  <c r="O1528" i="11"/>
  <c r="O1527" i="11"/>
  <c r="O1526" i="11"/>
  <c r="O1524" i="11"/>
  <c r="O1523" i="11"/>
  <c r="O1522" i="11"/>
  <c r="O1521" i="11"/>
  <c r="O1520" i="11"/>
  <c r="O1519" i="11"/>
  <c r="O1518" i="11"/>
  <c r="O1516" i="11"/>
  <c r="O1515" i="11"/>
  <c r="O1514" i="11"/>
  <c r="O1513" i="11"/>
  <c r="O1512" i="11"/>
  <c r="O1511" i="11"/>
  <c r="O1510" i="11"/>
  <c r="O1508" i="11"/>
  <c r="O1507" i="11"/>
  <c r="O1506" i="11"/>
  <c r="O1505" i="11"/>
  <c r="O1504" i="11"/>
  <c r="O1503" i="11"/>
  <c r="O1502" i="11"/>
  <c r="O1500" i="11"/>
  <c r="O1499" i="11"/>
  <c r="O1498" i="11"/>
  <c r="O1497" i="11"/>
  <c r="O1496" i="11"/>
  <c r="O1495" i="11"/>
  <c r="O1494" i="11"/>
  <c r="O1492" i="11"/>
  <c r="O1491" i="11"/>
  <c r="O1490" i="11"/>
  <c r="O1489" i="11"/>
  <c r="O1488" i="11"/>
  <c r="O1487" i="11"/>
  <c r="O1486" i="11"/>
  <c r="O1484" i="11"/>
  <c r="O1483" i="11"/>
  <c r="O1482" i="11"/>
  <c r="O1481" i="11"/>
  <c r="O1480" i="11"/>
  <c r="O1479" i="11"/>
  <c r="O1478" i="11"/>
  <c r="O1476" i="11"/>
  <c r="O1475" i="11"/>
  <c r="O1474" i="11"/>
  <c r="O1473" i="11"/>
  <c r="O1472" i="11"/>
  <c r="O1471" i="11"/>
  <c r="O1470" i="11"/>
  <c r="O1468" i="11"/>
  <c r="O1467" i="11"/>
  <c r="O1466" i="11"/>
  <c r="O1465" i="11"/>
  <c r="O1464" i="11"/>
  <c r="O1463" i="11"/>
  <c r="O1462" i="11"/>
  <c r="O1460" i="11"/>
  <c r="O1459" i="11"/>
  <c r="O1458" i="11"/>
  <c r="O1457" i="11"/>
  <c r="O1456" i="11"/>
  <c r="O1455" i="11"/>
  <c r="O1454" i="11"/>
  <c r="O1452" i="11"/>
  <c r="O1451" i="11"/>
  <c r="O1450" i="11"/>
  <c r="O1449" i="11"/>
  <c r="O1448" i="11"/>
  <c r="O1447" i="11"/>
  <c r="O1446" i="11"/>
  <c r="O1444" i="11"/>
  <c r="O1443" i="11"/>
  <c r="O1442" i="11"/>
  <c r="O1441" i="11"/>
  <c r="O1440" i="11"/>
  <c r="O1439" i="11"/>
  <c r="O1438" i="11"/>
  <c r="O1436" i="11"/>
  <c r="O1435" i="11"/>
  <c r="O1434" i="11"/>
  <c r="O1433" i="11"/>
  <c r="O1432" i="11"/>
  <c r="O1431" i="11"/>
  <c r="O1430" i="11"/>
  <c r="O1428" i="11"/>
  <c r="O1427" i="11"/>
  <c r="O1426" i="11"/>
  <c r="O1425" i="11"/>
  <c r="O1424" i="11"/>
  <c r="O1423" i="11"/>
  <c r="O1422" i="11"/>
  <c r="O1420" i="11"/>
  <c r="O1419" i="11"/>
  <c r="O1418" i="11"/>
  <c r="O1417" i="11"/>
  <c r="O1416" i="11"/>
  <c r="O1415" i="11"/>
  <c r="O1414" i="11"/>
  <c r="O1412" i="11"/>
  <c r="O1411" i="11"/>
  <c r="O1410" i="11"/>
  <c r="O1409" i="11"/>
  <c r="O1408" i="11"/>
  <c r="O1407" i="11"/>
  <c r="O1406" i="11"/>
  <c r="O1404" i="11"/>
  <c r="O1403" i="11"/>
  <c r="O1402" i="11"/>
  <c r="O1401" i="11"/>
  <c r="O1400" i="11"/>
  <c r="O1399" i="11"/>
  <c r="O1398" i="11"/>
  <c r="O1396" i="11"/>
  <c r="O1395" i="11"/>
  <c r="O1394" i="11"/>
  <c r="O1393" i="11"/>
  <c r="O1392" i="11"/>
  <c r="O1391" i="11"/>
  <c r="O1390" i="11"/>
  <c r="O1388" i="11"/>
  <c r="O1387" i="11"/>
  <c r="O1386" i="11"/>
  <c r="O1385" i="11"/>
  <c r="O1384" i="11"/>
  <c r="O1383" i="11"/>
  <c r="O1382" i="11"/>
  <c r="O1380" i="11"/>
  <c r="O1379" i="11"/>
  <c r="O1378" i="11"/>
  <c r="O1377" i="11"/>
  <c r="O1376" i="11"/>
  <c r="O1375" i="11"/>
  <c r="O1374" i="11"/>
  <c r="O1372" i="11"/>
  <c r="O1371" i="11"/>
  <c r="O1370" i="11"/>
  <c r="O1369" i="11"/>
  <c r="O1368" i="11"/>
  <c r="O1367" i="11"/>
  <c r="O1366" i="11"/>
  <c r="O1364" i="11"/>
  <c r="O1363" i="11"/>
  <c r="O1362" i="11"/>
  <c r="O1361" i="11"/>
  <c r="O1360" i="11"/>
  <c r="O1359" i="11"/>
  <c r="O1358" i="11"/>
  <c r="O1356" i="11"/>
  <c r="O1355" i="11"/>
  <c r="O1354" i="11"/>
  <c r="O1353" i="11"/>
  <c r="O1352" i="11"/>
  <c r="O1351" i="11"/>
  <c r="O1350" i="11"/>
  <c r="O1348" i="11"/>
  <c r="O1347" i="11"/>
  <c r="O1346" i="11"/>
  <c r="O1345" i="11"/>
  <c r="O1344" i="11"/>
  <c r="O1343" i="11"/>
  <c r="O1342" i="11"/>
  <c r="O1340" i="11"/>
  <c r="O1339" i="11"/>
  <c r="O1338" i="11"/>
  <c r="O1337" i="11"/>
  <c r="O1336" i="11"/>
  <c r="O1335" i="11"/>
  <c r="O1334" i="11"/>
  <c r="O1331" i="11"/>
  <c r="O1330" i="11"/>
  <c r="O1329" i="11"/>
  <c r="O1328" i="11"/>
  <c r="O1327" i="11"/>
  <c r="O1326" i="11"/>
  <c r="O1325" i="11"/>
  <c r="O1323" i="11"/>
  <c r="O1322" i="11"/>
  <c r="O1321" i="11"/>
  <c r="O1320" i="11"/>
  <c r="O1319" i="11"/>
  <c r="O1318" i="11"/>
  <c r="O1317" i="11"/>
  <c r="O1315" i="11"/>
  <c r="O1314" i="11"/>
  <c r="O1313" i="11"/>
  <c r="O1312" i="11"/>
  <c r="O1311" i="11"/>
  <c r="O1310" i="11"/>
  <c r="O1309" i="11"/>
  <c r="O1307" i="11"/>
  <c r="O1306" i="11"/>
  <c r="O1305" i="11"/>
  <c r="O1304" i="11"/>
  <c r="O1303" i="11"/>
  <c r="O1302" i="11"/>
  <c r="O1301" i="11"/>
  <c r="O1299" i="11"/>
  <c r="O1298" i="11"/>
  <c r="O1297" i="11"/>
  <c r="O1296" i="11"/>
  <c r="O1295" i="11"/>
  <c r="O1294" i="11"/>
  <c r="O1293" i="11"/>
  <c r="O1291" i="11"/>
  <c r="O1290" i="11"/>
  <c r="O1289" i="11"/>
  <c r="O1288" i="11"/>
  <c r="O1287" i="11"/>
  <c r="O1286" i="11"/>
  <c r="O1285" i="11"/>
  <c r="O1283" i="11"/>
  <c r="O1282" i="11"/>
  <c r="O1281" i="11"/>
  <c r="O1280" i="11"/>
  <c r="O1279" i="11"/>
  <c r="O1278" i="11"/>
  <c r="O1277" i="11"/>
  <c r="O1275" i="11"/>
  <c r="O1274" i="11"/>
  <c r="O1273" i="11"/>
  <c r="O1272" i="11"/>
  <c r="O1271" i="11"/>
  <c r="O1270" i="11"/>
  <c r="O1269" i="11"/>
  <c r="O1267" i="11"/>
  <c r="O1266" i="11"/>
  <c r="O1265" i="11"/>
  <c r="O1264" i="11"/>
  <c r="O1263" i="11"/>
  <c r="O1262" i="11"/>
  <c r="O1261" i="11"/>
  <c r="O1259" i="11"/>
  <c r="O1258" i="11"/>
  <c r="O1257" i="11"/>
  <c r="O1256" i="11"/>
  <c r="O1255" i="11"/>
  <c r="O1254" i="11"/>
  <c r="O1253" i="11"/>
  <c r="O1251" i="11"/>
  <c r="O1250" i="11"/>
  <c r="O1249" i="11"/>
  <c r="O1248" i="11"/>
  <c r="O1247" i="11"/>
  <c r="O1246" i="11"/>
  <c r="O1245" i="11"/>
  <c r="O1243" i="11"/>
  <c r="O1242" i="11"/>
  <c r="O1241" i="11"/>
  <c r="O1240" i="11"/>
  <c r="O1239" i="11"/>
  <c r="O1238" i="11"/>
  <c r="O1237" i="11"/>
  <c r="O1235" i="11"/>
  <c r="O1234" i="11"/>
  <c r="O1233" i="11"/>
  <c r="O1232" i="11"/>
  <c r="O1231" i="11"/>
  <c r="O1230" i="11"/>
  <c r="O1229" i="11"/>
  <c r="O1227" i="11"/>
  <c r="O1226" i="11"/>
  <c r="O1225" i="11"/>
  <c r="O1224" i="11"/>
  <c r="O1223" i="11"/>
  <c r="O1222" i="11"/>
  <c r="O1221" i="11"/>
  <c r="O1219" i="11"/>
  <c r="O1218" i="11"/>
  <c r="O1217" i="11"/>
  <c r="O1216" i="11"/>
  <c r="O1215" i="11"/>
  <c r="O1214" i="11"/>
  <c r="O1213" i="11"/>
  <c r="O1211" i="11"/>
  <c r="O1210" i="11"/>
  <c r="O1209" i="11"/>
  <c r="O1208" i="11"/>
  <c r="O1207" i="11"/>
  <c r="O1206" i="11"/>
  <c r="O1205" i="11"/>
  <c r="O1203" i="11"/>
  <c r="O1202" i="11"/>
  <c r="O1201" i="11"/>
  <c r="O1200" i="11"/>
  <c r="O1199" i="11"/>
  <c r="O1198" i="11"/>
  <c r="O1197" i="11"/>
  <c r="O1195" i="11"/>
  <c r="O1194" i="11"/>
  <c r="O1193" i="11"/>
  <c r="O1192" i="11"/>
  <c r="O1191" i="11"/>
  <c r="O1190" i="11"/>
  <c r="O1189" i="11"/>
  <c r="O1187" i="11"/>
  <c r="O1186" i="11"/>
  <c r="O1185" i="11"/>
  <c r="O1184" i="11"/>
  <c r="O1183" i="11"/>
  <c r="O1182" i="11"/>
  <c r="O1181" i="11"/>
  <c r="O1179" i="11"/>
  <c r="O1178" i="11"/>
  <c r="O1177" i="11"/>
  <c r="O1176" i="11"/>
  <c r="O1175" i="11"/>
  <c r="O1174" i="11"/>
  <c r="O1173" i="11"/>
  <c r="O1171" i="11"/>
  <c r="O1170" i="11"/>
  <c r="O1169" i="11"/>
  <c r="O1168" i="11"/>
  <c r="O1167" i="11"/>
  <c r="O1166" i="11"/>
  <c r="O1165" i="11"/>
  <c r="O1163" i="11"/>
  <c r="O1162" i="11"/>
  <c r="O1161" i="11"/>
  <c r="O1160" i="11"/>
  <c r="O1159" i="11"/>
  <c r="O1158" i="11"/>
  <c r="O1157" i="11"/>
  <c r="O1155" i="11"/>
  <c r="O1154" i="11"/>
  <c r="O1153" i="11"/>
  <c r="O1152" i="11"/>
  <c r="O1151" i="11"/>
  <c r="O1150" i="11"/>
  <c r="O1149" i="11"/>
  <c r="O1147" i="11"/>
  <c r="O1146" i="11"/>
  <c r="O1145" i="11"/>
  <c r="O1144" i="11"/>
  <c r="O1143" i="11"/>
  <c r="O1142" i="11"/>
  <c r="O1141" i="11"/>
  <c r="O1134" i="11"/>
  <c r="O1133" i="11"/>
  <c r="O1132" i="11"/>
  <c r="O1131" i="11"/>
  <c r="O1130" i="11"/>
  <c r="O1129" i="11"/>
  <c r="O1127" i="11"/>
  <c r="O1126" i="11"/>
  <c r="O1125" i="11"/>
  <c r="O1124" i="11"/>
  <c r="O1123" i="11"/>
  <c r="O1122" i="11"/>
  <c r="O1011" i="11"/>
  <c r="O1010" i="11"/>
  <c r="O1009" i="11"/>
  <c r="O1008" i="11"/>
  <c r="O1007" i="11"/>
  <c r="O1006" i="11"/>
  <c r="O1005" i="11"/>
  <c r="O1003" i="11"/>
  <c r="O1002" i="11"/>
  <c r="O1001" i="11"/>
  <c r="O1000" i="11"/>
  <c r="O999" i="11"/>
  <c r="O998" i="11"/>
  <c r="O997" i="11"/>
  <c r="O995" i="11"/>
  <c r="O994" i="11"/>
  <c r="O993" i="11"/>
  <c r="O992" i="11"/>
  <c r="O991" i="11"/>
  <c r="O990" i="11"/>
  <c r="O989" i="11"/>
  <c r="O987" i="11"/>
  <c r="O986" i="11"/>
  <c r="O985" i="11"/>
  <c r="O984" i="11"/>
  <c r="O983" i="11"/>
  <c r="O982" i="11"/>
  <c r="O981" i="11"/>
  <c r="O979" i="11"/>
  <c r="O978" i="11"/>
  <c r="O977" i="11"/>
  <c r="O976" i="11"/>
  <c r="O975" i="11"/>
  <c r="O974" i="11"/>
  <c r="O973" i="11"/>
  <c r="O971" i="11"/>
  <c r="O970" i="11"/>
  <c r="O969" i="11"/>
  <c r="O968" i="11"/>
  <c r="O967" i="11"/>
  <c r="O966" i="11"/>
  <c r="O965" i="11"/>
  <c r="O962" i="11"/>
  <c r="O961" i="11"/>
  <c r="O960" i="11"/>
  <c r="O959" i="11"/>
  <c r="O958" i="11"/>
  <c r="O957" i="11"/>
  <c r="O956" i="11"/>
  <c r="O954" i="11"/>
  <c r="O953" i="11"/>
  <c r="O952" i="11"/>
  <c r="O951" i="11"/>
  <c r="O950" i="11"/>
  <c r="O949" i="11"/>
  <c r="O948" i="11"/>
  <c r="O941" i="11"/>
  <c r="O940" i="11"/>
  <c r="O939" i="11"/>
  <c r="O938" i="11"/>
  <c r="O937" i="11"/>
  <c r="O936" i="11"/>
  <c r="O934" i="11"/>
  <c r="O933" i="11"/>
  <c r="O932" i="11"/>
  <c r="O931" i="11"/>
  <c r="O930" i="11"/>
  <c r="O929" i="11"/>
  <c r="O808" i="11"/>
  <c r="O807" i="11"/>
  <c r="O806" i="11"/>
  <c r="O805" i="11"/>
  <c r="O804" i="11"/>
  <c r="O803" i="11"/>
  <c r="O802" i="11"/>
  <c r="O800" i="11"/>
  <c r="O799" i="11"/>
  <c r="O798" i="11"/>
  <c r="O797" i="11"/>
  <c r="O796" i="11"/>
  <c r="O795" i="11"/>
  <c r="O794" i="11"/>
  <c r="O792" i="11"/>
  <c r="O791" i="11"/>
  <c r="O790" i="11"/>
  <c r="O789" i="11"/>
  <c r="O788" i="11"/>
  <c r="O787" i="11"/>
  <c r="O786" i="11"/>
  <c r="O784" i="11"/>
  <c r="O783" i="11"/>
  <c r="O782" i="11"/>
  <c r="O781" i="11"/>
  <c r="O780" i="11"/>
  <c r="O779" i="11"/>
  <c r="O778" i="11"/>
  <c r="O776" i="11"/>
  <c r="O775" i="11"/>
  <c r="O774" i="11"/>
  <c r="O773" i="11"/>
  <c r="O772" i="11"/>
  <c r="O771" i="11"/>
  <c r="O770" i="11"/>
  <c r="O768" i="11"/>
  <c r="O767" i="11"/>
  <c r="O766" i="11"/>
  <c r="O765" i="11"/>
  <c r="O764" i="11"/>
  <c r="O763" i="11"/>
  <c r="O762" i="11"/>
  <c r="O760" i="11"/>
  <c r="O759" i="11"/>
  <c r="O758" i="11"/>
  <c r="O757" i="11"/>
  <c r="O756" i="11"/>
  <c r="O755" i="11"/>
  <c r="O754" i="11"/>
  <c r="O752" i="11"/>
  <c r="O751" i="11"/>
  <c r="O750" i="11"/>
  <c r="O749" i="11"/>
  <c r="O748" i="11"/>
  <c r="O747" i="11"/>
  <c r="O746" i="11"/>
  <c r="O744" i="11"/>
  <c r="O743" i="11"/>
  <c r="O742" i="11"/>
  <c r="O741" i="11"/>
  <c r="O740" i="11"/>
  <c r="O739" i="11"/>
  <c r="O738" i="11"/>
  <c r="O736" i="11"/>
  <c r="O735" i="11"/>
  <c r="O734" i="11"/>
  <c r="O733" i="11"/>
  <c r="O732" i="11"/>
  <c r="O731" i="11"/>
  <c r="O730" i="11"/>
  <c r="O728" i="11"/>
  <c r="O727" i="11"/>
  <c r="O726" i="11"/>
  <c r="O725" i="11"/>
  <c r="O724" i="11"/>
  <c r="O723" i="11"/>
  <c r="O722" i="11"/>
  <c r="O720" i="11"/>
  <c r="O719" i="11"/>
  <c r="O718" i="11"/>
  <c r="O717" i="11"/>
  <c r="O716" i="11"/>
  <c r="O715" i="11"/>
  <c r="O714" i="11"/>
  <c r="O711" i="11"/>
  <c r="O710" i="11"/>
  <c r="O709" i="11"/>
  <c r="O708" i="11"/>
  <c r="O707" i="11"/>
  <c r="O706" i="11"/>
  <c r="O705" i="11"/>
  <c r="O703" i="11"/>
  <c r="O702" i="11"/>
  <c r="O701" i="11"/>
  <c r="O700" i="11"/>
  <c r="O699" i="11"/>
  <c r="O698" i="11"/>
  <c r="O697" i="11"/>
  <c r="O695" i="11"/>
  <c r="O694" i="11"/>
  <c r="O693" i="11"/>
  <c r="O692" i="11"/>
  <c r="O691" i="11"/>
  <c r="O690" i="11"/>
  <c r="O689" i="11"/>
  <c r="O687" i="11"/>
  <c r="O686" i="11"/>
  <c r="O685" i="11"/>
  <c r="O684" i="11"/>
  <c r="O683" i="11"/>
  <c r="O682" i="11"/>
  <c r="O681" i="11"/>
  <c r="O679" i="11"/>
  <c r="O678" i="11"/>
  <c r="O677" i="11"/>
  <c r="O676" i="11"/>
  <c r="O675" i="11"/>
  <c r="O674" i="11"/>
  <c r="O673" i="11"/>
  <c r="O671" i="11"/>
  <c r="O670" i="11"/>
  <c r="O669" i="11"/>
  <c r="O668" i="11"/>
  <c r="O667" i="11"/>
  <c r="O666" i="11"/>
  <c r="O665" i="11"/>
  <c r="O663" i="11"/>
  <c r="O662" i="11"/>
  <c r="O661" i="11"/>
  <c r="O660" i="11"/>
  <c r="O659" i="11"/>
  <c r="O658" i="11"/>
  <c r="O657" i="11"/>
  <c r="O655" i="11"/>
  <c r="O654" i="11"/>
  <c r="O653" i="11"/>
  <c r="O652" i="11"/>
  <c r="O651" i="11"/>
  <c r="O650" i="11"/>
  <c r="O649" i="11"/>
  <c r="O647" i="11"/>
  <c r="O646" i="11"/>
  <c r="O645" i="11"/>
  <c r="O644" i="11"/>
  <c r="O643" i="11"/>
  <c r="O642" i="11"/>
  <c r="O641" i="11"/>
  <c r="O639" i="11"/>
  <c r="O638" i="11"/>
  <c r="O637" i="11"/>
  <c r="O636" i="11"/>
  <c r="O635" i="11"/>
  <c r="O634" i="11"/>
  <c r="O633" i="11"/>
  <c r="O631" i="11"/>
  <c r="O630" i="11"/>
  <c r="O629" i="11"/>
  <c r="O628" i="11"/>
  <c r="O627" i="11"/>
  <c r="O626" i="11"/>
  <c r="O625" i="11"/>
  <c r="O623" i="11"/>
  <c r="O622" i="11"/>
  <c r="O621" i="11"/>
  <c r="O620" i="11"/>
  <c r="O619" i="11"/>
  <c r="O618" i="11"/>
  <c r="O617" i="11"/>
  <c r="O615" i="11"/>
  <c r="O614" i="11"/>
  <c r="O613" i="11"/>
  <c r="O612" i="11"/>
  <c r="O611" i="11"/>
  <c r="O610" i="11"/>
  <c r="O609" i="11"/>
  <c r="O607" i="11"/>
  <c r="O606" i="11"/>
  <c r="O605" i="11"/>
  <c r="O604" i="11"/>
  <c r="O603" i="11"/>
  <c r="O602" i="11"/>
  <c r="O601" i="11"/>
  <c r="O599" i="11"/>
  <c r="O598" i="11"/>
  <c r="O597" i="11"/>
  <c r="O596" i="11"/>
  <c r="O595" i="11"/>
  <c r="O594" i="11"/>
  <c r="O593" i="11"/>
  <c r="O591" i="11"/>
  <c r="O590" i="11"/>
  <c r="O589" i="11"/>
  <c r="O588" i="11"/>
  <c r="O587" i="11"/>
  <c r="O586" i="11"/>
  <c r="O585" i="11"/>
  <c r="O310" i="11"/>
  <c r="O309" i="11"/>
  <c r="O308" i="11"/>
  <c r="O307" i="11"/>
  <c r="O306" i="11"/>
  <c r="O305" i="11"/>
  <c r="O303" i="11"/>
  <c r="O302" i="11"/>
  <c r="O301" i="11"/>
  <c r="O300" i="11"/>
  <c r="O299" i="11"/>
  <c r="O298" i="11"/>
  <c r="O210" i="11"/>
  <c r="Q1536" i="11" l="1"/>
  <c r="Q1137" i="11"/>
  <c r="O1137" i="11"/>
  <c r="Q1136" i="11"/>
  <c r="O1136" i="11"/>
  <c r="Q1135" i="11"/>
  <c r="Q1119" i="11"/>
  <c r="O1119" i="11"/>
  <c r="Q1118" i="11"/>
  <c r="O1118" i="11"/>
  <c r="Q1117" i="11"/>
  <c r="O1117" i="11"/>
  <c r="Q1116" i="11"/>
  <c r="O1116" i="11"/>
  <c r="Q1115" i="11"/>
  <c r="O1115" i="11"/>
  <c r="Q1114" i="11"/>
  <c r="Q1113" i="11"/>
  <c r="O1113" i="11"/>
  <c r="Q1112" i="11"/>
  <c r="O1112" i="11"/>
  <c r="Q1111" i="11"/>
  <c r="O1111" i="11"/>
  <c r="Q1110" i="11"/>
  <c r="O1110" i="11"/>
  <c r="Q1109" i="11"/>
  <c r="O1109" i="11"/>
  <c r="Q1108" i="11"/>
  <c r="Q1107" i="11"/>
  <c r="Q1106" i="11"/>
  <c r="O1106" i="11"/>
  <c r="Q1105" i="11"/>
  <c r="O1105" i="11"/>
  <c r="Q1104" i="11"/>
  <c r="O1104" i="11"/>
  <c r="Q1103" i="11"/>
  <c r="O1103" i="11"/>
  <c r="Q1102" i="11"/>
  <c r="O1102" i="11"/>
  <c r="Q1101" i="11"/>
  <c r="O1101" i="11"/>
  <c r="Q1100" i="11"/>
  <c r="O1100" i="11"/>
  <c r="Q1099" i="11"/>
  <c r="O1099" i="11"/>
  <c r="Q1098" i="11"/>
  <c r="O1098" i="11"/>
  <c r="Q1097" i="11"/>
  <c r="Q1096" i="11"/>
  <c r="O1096" i="11"/>
  <c r="Q1095" i="11"/>
  <c r="O1095" i="11"/>
  <c r="Q1094" i="11"/>
  <c r="O1094" i="11"/>
  <c r="Q1093" i="11"/>
  <c r="O1093" i="11"/>
  <c r="Q1092" i="11"/>
  <c r="O1092" i="11"/>
  <c r="Q1091" i="11"/>
  <c r="O1091" i="11"/>
  <c r="Q1090" i="11"/>
  <c r="Q1089" i="11"/>
  <c r="O1089" i="11"/>
  <c r="Q1088" i="11"/>
  <c r="O1088" i="11"/>
  <c r="Q1087" i="11"/>
  <c r="O1087" i="11"/>
  <c r="Q1086" i="11"/>
  <c r="O1086" i="11"/>
  <c r="Q1085" i="11"/>
  <c r="O1085" i="11"/>
  <c r="Q1084" i="11"/>
  <c r="O1084" i="11"/>
  <c r="Q1083" i="11"/>
  <c r="O1083" i="11"/>
  <c r="Q1082" i="11"/>
  <c r="O1082" i="11"/>
  <c r="Q1081" i="11"/>
  <c r="O1081" i="11"/>
  <c r="Q1080" i="11"/>
  <c r="Q1079" i="11"/>
  <c r="O1079" i="11"/>
  <c r="Q1078" i="11"/>
  <c r="O1078" i="11"/>
  <c r="Q1077" i="11"/>
  <c r="O1077" i="11"/>
  <c r="Q1076" i="11"/>
  <c r="O1076" i="11"/>
  <c r="Q1075" i="11"/>
  <c r="O1075" i="11"/>
  <c r="Q1074" i="11"/>
  <c r="O1074" i="11"/>
  <c r="Q1073" i="11"/>
  <c r="O1073" i="11"/>
  <c r="Q1072" i="11"/>
  <c r="O1072" i="11"/>
  <c r="Q1071" i="11"/>
  <c r="O1071" i="11"/>
  <c r="Q1070" i="11"/>
  <c r="Q1069" i="11"/>
  <c r="O1069" i="11"/>
  <c r="Q1068" i="11"/>
  <c r="O1068" i="11"/>
  <c r="Q1067" i="11"/>
  <c r="O1067" i="11"/>
  <c r="Q1066" i="11"/>
  <c r="O1066" i="11"/>
  <c r="Q1065" i="11"/>
  <c r="O1065" i="11"/>
  <c r="Q1064" i="11"/>
  <c r="O1064" i="11"/>
  <c r="Q1063" i="11"/>
  <c r="O1063" i="11"/>
  <c r="Q1062" i="11"/>
  <c r="O1062" i="11"/>
  <c r="Q1061" i="11"/>
  <c r="O1061" i="11"/>
  <c r="Q1060" i="11"/>
  <c r="Q1059" i="11"/>
  <c r="Q1058" i="11"/>
  <c r="O1058" i="11"/>
  <c r="Q1057" i="11"/>
  <c r="O1057" i="11"/>
  <c r="Q1056" i="11"/>
  <c r="O1056" i="11"/>
  <c r="Q1055" i="11"/>
  <c r="O1055" i="11"/>
  <c r="Q1054" i="11"/>
  <c r="O1054" i="11"/>
  <c r="Q1053" i="11"/>
  <c r="O1053" i="11"/>
  <c r="Q1052" i="11"/>
  <c r="Q1051" i="11"/>
  <c r="O1051" i="11"/>
  <c r="Q1050" i="11"/>
  <c r="O1050" i="11"/>
  <c r="Q1049" i="11"/>
  <c r="O1049" i="11"/>
  <c r="Q1048" i="11"/>
  <c r="O1048" i="11"/>
  <c r="Q1047" i="11"/>
  <c r="O1047" i="11"/>
  <c r="Q1046" i="11"/>
  <c r="O1046" i="11"/>
  <c r="Q1045" i="11"/>
  <c r="Q1044" i="11"/>
  <c r="O1044" i="11"/>
  <c r="Q1043" i="11"/>
  <c r="O1043" i="11"/>
  <c r="Q1042" i="11"/>
  <c r="O1042" i="11"/>
  <c r="Q1041" i="11"/>
  <c r="O1041" i="11"/>
  <c r="Q1040" i="11"/>
  <c r="O1040" i="11"/>
  <c r="Q1039" i="11"/>
  <c r="O1039" i="11"/>
  <c r="Q1038" i="11"/>
  <c r="Q1037" i="11"/>
  <c r="O1037" i="11"/>
  <c r="Q1036" i="11"/>
  <c r="O1036" i="11"/>
  <c r="Q1035" i="11"/>
  <c r="O1035" i="11"/>
  <c r="Q1034" i="11"/>
  <c r="O1034" i="11"/>
  <c r="Q1033" i="11"/>
  <c r="O1033" i="11"/>
  <c r="Q1032" i="11"/>
  <c r="O1032" i="11"/>
  <c r="Q1031" i="11"/>
  <c r="Q1030" i="11"/>
  <c r="Q1029" i="11"/>
  <c r="Q1028" i="11"/>
  <c r="Q1027" i="11"/>
  <c r="O1027" i="11"/>
  <c r="Q1026" i="11"/>
  <c r="O1026" i="11"/>
  <c r="Q1025" i="11"/>
  <c r="O1025" i="11"/>
  <c r="Q1024" i="11"/>
  <c r="O1024" i="11"/>
  <c r="Q1023" i="11"/>
  <c r="O1023" i="11"/>
  <c r="Q1022" i="11"/>
  <c r="O1022" i="11"/>
  <c r="Q1021" i="11"/>
  <c r="O1021" i="11"/>
  <c r="Q1020" i="11"/>
  <c r="O1020" i="11"/>
  <c r="Q1019" i="11"/>
  <c r="O1019" i="11"/>
  <c r="Q1018" i="11"/>
  <c r="O1018" i="11"/>
  <c r="Q1017" i="11"/>
  <c r="O1017" i="11"/>
  <c r="Q1016" i="11"/>
  <c r="O1016" i="11"/>
  <c r="Q1015" i="11"/>
  <c r="O1015" i="11"/>
  <c r="Q1014" i="11"/>
  <c r="O1014" i="11"/>
  <c r="Q1013" i="11"/>
  <c r="Q1012" i="11"/>
  <c r="Q944" i="11"/>
  <c r="O944" i="11"/>
  <c r="Q943" i="11"/>
  <c r="O943" i="11"/>
  <c r="Q942" i="11"/>
  <c r="Q926" i="11"/>
  <c r="O926" i="11"/>
  <c r="Q925" i="11"/>
  <c r="O925" i="11"/>
  <c r="Q924" i="11"/>
  <c r="O924" i="11"/>
  <c r="Q923" i="11"/>
  <c r="O923" i="11"/>
  <c r="Q922" i="11"/>
  <c r="O922" i="11"/>
  <c r="Q921" i="11"/>
  <c r="Q920" i="11"/>
  <c r="O920" i="11"/>
  <c r="Q919" i="11"/>
  <c r="O919" i="11"/>
  <c r="Q918" i="11"/>
  <c r="O918" i="11"/>
  <c r="Q917" i="11"/>
  <c r="O917" i="11"/>
  <c r="Q916" i="11"/>
  <c r="O916" i="11"/>
  <c r="Q915" i="11"/>
  <c r="Q914" i="11"/>
  <c r="Q913" i="11"/>
  <c r="O913" i="11"/>
  <c r="Q912" i="11"/>
  <c r="O912" i="11"/>
  <c r="Q911" i="11"/>
  <c r="O911" i="11"/>
  <c r="Q910" i="11"/>
  <c r="O910" i="11"/>
  <c r="Q909" i="11"/>
  <c r="O909" i="11"/>
  <c r="Q908" i="11"/>
  <c r="O908" i="11"/>
  <c r="Q907" i="11"/>
  <c r="O907" i="11"/>
  <c r="Q906" i="11"/>
  <c r="O906" i="11"/>
  <c r="Q905" i="11"/>
  <c r="O905" i="11"/>
  <c r="Q904" i="11"/>
  <c r="Q903" i="11"/>
  <c r="O903" i="11"/>
  <c r="Q902" i="11"/>
  <c r="O902" i="11"/>
  <c r="Q901" i="11"/>
  <c r="O901" i="11"/>
  <c r="Q900" i="11"/>
  <c r="O900" i="11"/>
  <c r="Q899" i="11"/>
  <c r="O899" i="11"/>
  <c r="Q898" i="11"/>
  <c r="O898" i="11"/>
  <c r="Q897" i="11"/>
  <c r="O897" i="11"/>
  <c r="Q896" i="11"/>
  <c r="O896" i="11"/>
  <c r="Q895" i="11"/>
  <c r="O895" i="11"/>
  <c r="Q894" i="11"/>
  <c r="Q893" i="11"/>
  <c r="O893" i="11"/>
  <c r="Q892" i="11"/>
  <c r="O892" i="11"/>
  <c r="Q891" i="11"/>
  <c r="O891" i="11"/>
  <c r="Q890" i="11"/>
  <c r="O890" i="11"/>
  <c r="Q889" i="11"/>
  <c r="O889" i="11"/>
  <c r="Q888" i="11"/>
  <c r="O888" i="11"/>
  <c r="Q887" i="11"/>
  <c r="O887" i="11"/>
  <c r="Q886" i="11"/>
  <c r="O886" i="11"/>
  <c r="Q885" i="11"/>
  <c r="O885" i="11"/>
  <c r="Q884" i="11"/>
  <c r="Q883" i="11"/>
  <c r="O883" i="11"/>
  <c r="Q882" i="11"/>
  <c r="O882" i="11"/>
  <c r="Q881" i="11"/>
  <c r="O881" i="11"/>
  <c r="Q880" i="11"/>
  <c r="O880" i="11"/>
  <c r="Q879" i="11"/>
  <c r="O879" i="11"/>
  <c r="Q878" i="11"/>
  <c r="O878" i="11"/>
  <c r="Q877" i="11"/>
  <c r="O877" i="11"/>
  <c r="Q876" i="11"/>
  <c r="O876" i="11"/>
  <c r="Q875" i="11"/>
  <c r="O875" i="11"/>
  <c r="Q874" i="11"/>
  <c r="Q873" i="11"/>
  <c r="O873" i="11"/>
  <c r="Q872" i="11"/>
  <c r="O872" i="11"/>
  <c r="Q871" i="11"/>
  <c r="O871" i="11"/>
  <c r="Q870" i="11"/>
  <c r="O870" i="11"/>
  <c r="Q869" i="11"/>
  <c r="O869" i="11"/>
  <c r="Q868" i="11"/>
  <c r="O868" i="11"/>
  <c r="Q867" i="11"/>
  <c r="O867" i="11"/>
  <c r="Q866" i="11"/>
  <c r="O866" i="11"/>
  <c r="Q865" i="11"/>
  <c r="O865" i="11"/>
  <c r="Q864" i="11"/>
  <c r="Q863" i="11"/>
  <c r="Q862" i="11"/>
  <c r="O862" i="11"/>
  <c r="Q861" i="11"/>
  <c r="O861" i="11"/>
  <c r="Q860" i="11"/>
  <c r="O860" i="11"/>
  <c r="Q859" i="11"/>
  <c r="O859" i="11"/>
  <c r="Q858" i="11"/>
  <c r="O858" i="11"/>
  <c r="Q857" i="11"/>
  <c r="O857" i="11"/>
  <c r="Q856" i="11"/>
  <c r="Q855" i="11"/>
  <c r="O855" i="11"/>
  <c r="Q854" i="11"/>
  <c r="O854" i="11"/>
  <c r="Q853" i="11"/>
  <c r="O853" i="11"/>
  <c r="Q852" i="11"/>
  <c r="O852" i="11"/>
  <c r="Q851" i="11"/>
  <c r="O851" i="11"/>
  <c r="Q850" i="11"/>
  <c r="O850" i="11"/>
  <c r="Q849" i="11"/>
  <c r="Q848" i="11"/>
  <c r="O848" i="11"/>
  <c r="Q847" i="11"/>
  <c r="O847" i="11"/>
  <c r="Q846" i="11"/>
  <c r="O846" i="11"/>
  <c r="Q845" i="11"/>
  <c r="O845" i="11"/>
  <c r="Q844" i="11"/>
  <c r="O844" i="11"/>
  <c r="Q843" i="11"/>
  <c r="O843" i="11"/>
  <c r="Q842" i="11"/>
  <c r="Q841" i="11"/>
  <c r="O841" i="11"/>
  <c r="Q840" i="11"/>
  <c r="O840" i="11"/>
  <c r="Q839" i="11"/>
  <c r="O839" i="11"/>
  <c r="Q838" i="11"/>
  <c r="O838" i="11"/>
  <c r="Q837" i="11"/>
  <c r="O837" i="11"/>
  <c r="Q836" i="11"/>
  <c r="O836" i="11"/>
  <c r="Q835" i="11"/>
  <c r="Q834" i="11"/>
  <c r="O834" i="11"/>
  <c r="Q833" i="11"/>
  <c r="O833" i="11"/>
  <c r="Q832" i="11"/>
  <c r="O832" i="11"/>
  <c r="Q831" i="11"/>
  <c r="O831" i="11"/>
  <c r="Q830" i="11"/>
  <c r="O830" i="11"/>
  <c r="Q829" i="11"/>
  <c r="O829" i="11"/>
  <c r="Q828" i="11"/>
  <c r="Q827" i="11"/>
  <c r="Q826" i="11"/>
  <c r="Q825" i="11"/>
  <c r="Q824" i="11"/>
  <c r="O824" i="11"/>
  <c r="Q823" i="11"/>
  <c r="O823" i="11"/>
  <c r="Q822" i="11"/>
  <c r="O822" i="11"/>
  <c r="Q821" i="11"/>
  <c r="O821" i="11"/>
  <c r="Q820" i="11"/>
  <c r="O820" i="11"/>
  <c r="Q819" i="11"/>
  <c r="O819" i="11"/>
  <c r="Q818" i="11"/>
  <c r="O818" i="11"/>
  <c r="Q817" i="11"/>
  <c r="O817" i="11"/>
  <c r="Q816" i="11"/>
  <c r="O816" i="11"/>
  <c r="Q815" i="11"/>
  <c r="O815" i="11"/>
  <c r="Q814" i="11"/>
  <c r="O814" i="11"/>
  <c r="Q813" i="11"/>
  <c r="O813" i="11"/>
  <c r="Q812" i="11"/>
  <c r="O812" i="11"/>
  <c r="Q811" i="11"/>
  <c r="O811" i="11"/>
  <c r="Q810" i="11"/>
  <c r="Q809" i="11"/>
  <c r="Q581" i="11"/>
  <c r="O581" i="11"/>
  <c r="Q580" i="11"/>
  <c r="O580" i="11"/>
  <c r="Q579" i="11"/>
  <c r="Q578" i="11"/>
  <c r="O578" i="11"/>
  <c r="Q577" i="11"/>
  <c r="Q576" i="11"/>
  <c r="O576" i="11"/>
  <c r="Q575" i="11"/>
  <c r="O575" i="11"/>
  <c r="Q574" i="11"/>
  <c r="O574" i="11"/>
  <c r="Q573" i="11"/>
  <c r="O573" i="11"/>
  <c r="Q572" i="11"/>
  <c r="O572" i="11"/>
  <c r="Q571" i="11"/>
  <c r="O571" i="11"/>
  <c r="Q570" i="11"/>
  <c r="O570" i="11"/>
  <c r="Q569" i="11"/>
  <c r="Q568" i="11"/>
  <c r="O568" i="11"/>
  <c r="Q567" i="11"/>
  <c r="O567" i="11"/>
  <c r="Q566" i="11"/>
  <c r="O566" i="11"/>
  <c r="Q565" i="11"/>
  <c r="O565" i="11"/>
  <c r="Q564" i="11"/>
  <c r="O564" i="11"/>
  <c r="Q563" i="11"/>
  <c r="O563" i="11"/>
  <c r="Q562" i="11"/>
  <c r="O562" i="11"/>
  <c r="Q561" i="11"/>
  <c r="Q560" i="11"/>
  <c r="O560" i="11"/>
  <c r="Q559" i="11"/>
  <c r="O559" i="11"/>
  <c r="Q558" i="11"/>
  <c r="O558" i="11"/>
  <c r="Q557" i="11"/>
  <c r="O557" i="11"/>
  <c r="Q556" i="11"/>
  <c r="O556" i="11"/>
  <c r="Q555" i="11"/>
  <c r="O555" i="11"/>
  <c r="Q554" i="11"/>
  <c r="O554" i="11"/>
  <c r="Q553" i="11"/>
  <c r="Q552" i="11"/>
  <c r="O552" i="11"/>
  <c r="Q551" i="11"/>
  <c r="O551" i="11"/>
  <c r="Q550" i="11"/>
  <c r="O550" i="11"/>
  <c r="Q549" i="11"/>
  <c r="O549" i="11"/>
  <c r="Q548" i="11"/>
  <c r="O548" i="11"/>
  <c r="Q547" i="11"/>
  <c r="O547" i="11"/>
  <c r="Q546" i="11"/>
  <c r="O546" i="11"/>
  <c r="Q545" i="11"/>
  <c r="Q544" i="11"/>
  <c r="O544" i="11"/>
  <c r="Q543" i="11"/>
  <c r="O543" i="11"/>
  <c r="Q542" i="11"/>
  <c r="O542" i="11"/>
  <c r="Q541" i="11"/>
  <c r="O541" i="11"/>
  <c r="Q540" i="11"/>
  <c r="O540" i="11"/>
  <c r="Q539" i="11"/>
  <c r="O539" i="11"/>
  <c r="Q538" i="11"/>
  <c r="O538" i="11"/>
  <c r="Q537" i="11"/>
  <c r="Q536" i="11"/>
  <c r="O536" i="11"/>
  <c r="Q535" i="11"/>
  <c r="O535" i="11"/>
  <c r="Q534" i="11"/>
  <c r="O534" i="11"/>
  <c r="Q533" i="11"/>
  <c r="O533" i="11"/>
  <c r="Q532" i="11"/>
  <c r="O532" i="11"/>
  <c r="Q531" i="11"/>
  <c r="O531" i="11"/>
  <c r="Q530" i="11"/>
  <c r="O530" i="11"/>
  <c r="Q529" i="11"/>
  <c r="Q528" i="11"/>
  <c r="O528" i="11"/>
  <c r="Q527" i="11"/>
  <c r="O527" i="11"/>
  <c r="Q526" i="11"/>
  <c r="O526" i="11"/>
  <c r="Q525" i="11"/>
  <c r="O525" i="11"/>
  <c r="Q524" i="11"/>
  <c r="O524" i="11"/>
  <c r="Q523" i="11"/>
  <c r="O523" i="11"/>
  <c r="Q522" i="11"/>
  <c r="O522" i="11"/>
  <c r="Q521" i="11"/>
  <c r="Q520" i="11"/>
  <c r="O520" i="11"/>
  <c r="Q519" i="11"/>
  <c r="O519" i="11"/>
  <c r="Q518" i="11"/>
  <c r="O518" i="11"/>
  <c r="Q517" i="11"/>
  <c r="O517" i="11"/>
  <c r="Q516" i="11"/>
  <c r="O516" i="11"/>
  <c r="Q515" i="11"/>
  <c r="O515" i="11"/>
  <c r="Q514" i="11"/>
  <c r="O514" i="11"/>
  <c r="Q513" i="11"/>
  <c r="Q512" i="11"/>
  <c r="O512" i="11"/>
  <c r="Q511" i="11"/>
  <c r="O511" i="11"/>
  <c r="Q510" i="11"/>
  <c r="O510" i="11"/>
  <c r="Q509" i="11"/>
  <c r="O509" i="11"/>
  <c r="Q508" i="11"/>
  <c r="O508" i="11"/>
  <c r="Q507" i="11"/>
  <c r="O507" i="11"/>
  <c r="Q506" i="11"/>
  <c r="O506" i="11"/>
  <c r="Q505" i="11"/>
  <c r="Q504" i="11"/>
  <c r="O504" i="11"/>
  <c r="Q503" i="11"/>
  <c r="O503" i="11"/>
  <c r="Q502" i="11"/>
  <c r="O502" i="11"/>
  <c r="Q501" i="11"/>
  <c r="O501" i="11"/>
  <c r="Q500" i="11"/>
  <c r="O500" i="11"/>
  <c r="Q499" i="11"/>
  <c r="O499" i="11"/>
  <c r="Q498" i="11"/>
  <c r="O498" i="11"/>
  <c r="Q497" i="11"/>
  <c r="Q496" i="11"/>
  <c r="O496" i="11"/>
  <c r="Q495" i="11"/>
  <c r="O495" i="11"/>
  <c r="Q494" i="11"/>
  <c r="O494" i="11"/>
  <c r="Q493" i="11"/>
  <c r="O493" i="11"/>
  <c r="Q492" i="11"/>
  <c r="O492" i="11"/>
  <c r="Q491" i="11"/>
  <c r="O491" i="11"/>
  <c r="Q490" i="11"/>
  <c r="O490" i="11"/>
  <c r="Q489" i="11"/>
  <c r="Q488" i="11"/>
  <c r="O488" i="11"/>
  <c r="Q487" i="11"/>
  <c r="O487" i="11"/>
  <c r="Q486" i="11"/>
  <c r="O486" i="11"/>
  <c r="Q485" i="11"/>
  <c r="O485" i="11"/>
  <c r="Q484" i="11"/>
  <c r="O484" i="11"/>
  <c r="Q483" i="11"/>
  <c r="O483" i="11"/>
  <c r="Q482" i="11"/>
  <c r="O482" i="11"/>
  <c r="Q481" i="11"/>
  <c r="Q480" i="11"/>
  <c r="O480" i="11"/>
  <c r="Q479" i="11"/>
  <c r="O479" i="11"/>
  <c r="Q478" i="11"/>
  <c r="O478" i="11"/>
  <c r="Q477" i="11"/>
  <c r="O477" i="11"/>
  <c r="Q476" i="11"/>
  <c r="O476" i="11"/>
  <c r="Q475" i="11"/>
  <c r="O475" i="11"/>
  <c r="Q474" i="11"/>
  <c r="O474" i="11"/>
  <c r="Q473" i="11"/>
  <c r="Q472" i="11"/>
  <c r="O472" i="11"/>
  <c r="Q471" i="11"/>
  <c r="O471" i="11"/>
  <c r="Q470" i="11"/>
  <c r="O470" i="11"/>
  <c r="Q469" i="11"/>
  <c r="O469" i="11"/>
  <c r="Q468" i="11"/>
  <c r="O468" i="11"/>
  <c r="Q467" i="11"/>
  <c r="O467" i="11"/>
  <c r="Q466" i="11"/>
  <c r="O466" i="11"/>
  <c r="Q465" i="11"/>
  <c r="Q464" i="11"/>
  <c r="O464" i="11"/>
  <c r="Q463" i="11"/>
  <c r="O463" i="11"/>
  <c r="Q462" i="11"/>
  <c r="O462" i="11"/>
  <c r="Q461" i="11"/>
  <c r="O461" i="11"/>
  <c r="Q460" i="11"/>
  <c r="O460" i="11"/>
  <c r="Q459" i="11"/>
  <c r="O459" i="11"/>
  <c r="Q458" i="11"/>
  <c r="O458" i="11"/>
  <c r="Q457" i="11"/>
  <c r="Q456" i="11"/>
  <c r="O456" i="11"/>
  <c r="Q455" i="11"/>
  <c r="O455" i="11"/>
  <c r="Q454" i="11"/>
  <c r="O454" i="11"/>
  <c r="Q453" i="11"/>
  <c r="O453" i="11"/>
  <c r="Q452" i="11"/>
  <c r="O452" i="11"/>
  <c r="Q451" i="11"/>
  <c r="O451" i="11"/>
  <c r="Q450" i="11"/>
  <c r="O450" i="11"/>
  <c r="Q449" i="11"/>
  <c r="Q448" i="11"/>
  <c r="O448" i="11"/>
  <c r="Q447" i="11"/>
  <c r="O447" i="11"/>
  <c r="Q446" i="11"/>
  <c r="O446" i="11"/>
  <c r="Q445" i="11"/>
  <c r="O445" i="11"/>
  <c r="Q444" i="11"/>
  <c r="O444" i="11"/>
  <c r="Q443" i="11"/>
  <c r="O443" i="11"/>
  <c r="Q442" i="11"/>
  <c r="O442" i="11"/>
  <c r="Q441" i="11"/>
  <c r="Q440" i="11"/>
  <c r="O440" i="11"/>
  <c r="Q439" i="11"/>
  <c r="O439" i="11"/>
  <c r="Q438" i="11"/>
  <c r="O438" i="11"/>
  <c r="Q437" i="11"/>
  <c r="O437" i="11"/>
  <c r="Q436" i="11"/>
  <c r="O436" i="11"/>
  <c r="Q435" i="11"/>
  <c r="O435" i="11"/>
  <c r="Q434" i="11"/>
  <c r="O434" i="11"/>
  <c r="Q433" i="11"/>
  <c r="Q432" i="11"/>
  <c r="O432" i="11"/>
  <c r="Q431" i="11"/>
  <c r="O431" i="11"/>
  <c r="Q430" i="11"/>
  <c r="O430" i="11"/>
  <c r="Q429" i="11"/>
  <c r="O429" i="11"/>
  <c r="Q428" i="11"/>
  <c r="O428" i="11"/>
  <c r="Q427" i="11"/>
  <c r="O427" i="11"/>
  <c r="Q426" i="11"/>
  <c r="O426" i="11"/>
  <c r="Q425" i="11"/>
  <c r="Q424" i="11"/>
  <c r="O424" i="11"/>
  <c r="Q423" i="11"/>
  <c r="O423" i="11"/>
  <c r="Q422" i="11"/>
  <c r="O422" i="11"/>
  <c r="Q421" i="11"/>
  <c r="O421" i="11"/>
  <c r="Q420" i="11"/>
  <c r="O420" i="11"/>
  <c r="Q419" i="11"/>
  <c r="O419" i="11"/>
  <c r="Q418" i="11"/>
  <c r="O418" i="11"/>
  <c r="Q417" i="11"/>
  <c r="Q416" i="11"/>
  <c r="O416" i="11"/>
  <c r="Q415" i="11"/>
  <c r="O415" i="11"/>
  <c r="Q414" i="11"/>
  <c r="O414" i="11"/>
  <c r="Q413" i="11"/>
  <c r="O413" i="11"/>
  <c r="Q412" i="11"/>
  <c r="O412" i="11"/>
  <c r="Q411" i="11"/>
  <c r="O411" i="11"/>
  <c r="Q410" i="11"/>
  <c r="Q409" i="11"/>
  <c r="Q408" i="11"/>
  <c r="O408" i="11"/>
  <c r="Q407" i="11"/>
  <c r="O407" i="11"/>
  <c r="Q406" i="11"/>
  <c r="O406" i="11"/>
  <c r="Q405" i="11"/>
  <c r="O405" i="11"/>
  <c r="Q404" i="11"/>
  <c r="O404" i="11"/>
  <c r="Q403" i="11"/>
  <c r="O403" i="11"/>
  <c r="Q402" i="11"/>
  <c r="O402" i="11"/>
  <c r="Q401" i="11"/>
  <c r="Q400" i="11"/>
  <c r="O400" i="11"/>
  <c r="Q399" i="11"/>
  <c r="O399" i="11"/>
  <c r="Q398" i="11"/>
  <c r="O398" i="11"/>
  <c r="Q397" i="11"/>
  <c r="O397" i="11"/>
  <c r="Q396" i="11"/>
  <c r="O396" i="11"/>
  <c r="Q395" i="11"/>
  <c r="O395" i="11"/>
  <c r="Q394" i="11"/>
  <c r="O394" i="11"/>
  <c r="Q393" i="11"/>
  <c r="Q392" i="11"/>
  <c r="O392" i="11"/>
  <c r="Q391" i="11"/>
  <c r="O391" i="11"/>
  <c r="Q390" i="11"/>
  <c r="O390" i="11"/>
  <c r="Q389" i="11"/>
  <c r="O389" i="11"/>
  <c r="Q388" i="11"/>
  <c r="O388" i="11"/>
  <c r="Q387" i="11"/>
  <c r="O387" i="11"/>
  <c r="Q386" i="11"/>
  <c r="O386" i="11"/>
  <c r="Q385" i="11"/>
  <c r="Q384" i="11"/>
  <c r="O384" i="11"/>
  <c r="Q383" i="11"/>
  <c r="O383" i="11"/>
  <c r="Q382" i="11"/>
  <c r="O382" i="11"/>
  <c r="Q381" i="11"/>
  <c r="O381" i="11"/>
  <c r="Q380" i="11"/>
  <c r="O380" i="11"/>
  <c r="Q379" i="11"/>
  <c r="O379" i="11"/>
  <c r="Q378" i="11"/>
  <c r="O378" i="11"/>
  <c r="Q377" i="11"/>
  <c r="Q376" i="11"/>
  <c r="O376" i="11"/>
  <c r="Q375" i="11"/>
  <c r="O375" i="11"/>
  <c r="Q374" i="11"/>
  <c r="O374" i="11"/>
  <c r="Q373" i="11"/>
  <c r="O373" i="11"/>
  <c r="Q372" i="11"/>
  <c r="O372" i="11"/>
  <c r="Q371" i="11"/>
  <c r="O371" i="11"/>
  <c r="Q370" i="11"/>
  <c r="O370" i="11"/>
  <c r="Q369" i="11"/>
  <c r="Q368" i="11"/>
  <c r="O368" i="11"/>
  <c r="Q367" i="11"/>
  <c r="O367" i="11"/>
  <c r="Q366" i="11"/>
  <c r="O366" i="11"/>
  <c r="Q365" i="11"/>
  <c r="O365" i="11"/>
  <c r="Q364" i="11"/>
  <c r="O364" i="11"/>
  <c r="Q363" i="11"/>
  <c r="O363" i="11"/>
  <c r="Q362" i="11"/>
  <c r="O362" i="11"/>
  <c r="Q361" i="11"/>
  <c r="Q360" i="11"/>
  <c r="O360" i="11"/>
  <c r="Q359" i="11"/>
  <c r="O359" i="11"/>
  <c r="Q358" i="11"/>
  <c r="O358" i="11"/>
  <c r="Q357" i="11"/>
  <c r="O357" i="11"/>
  <c r="Q356" i="11"/>
  <c r="O356" i="11"/>
  <c r="Q355" i="11"/>
  <c r="O355" i="11"/>
  <c r="Q354" i="11"/>
  <c r="O354" i="11"/>
  <c r="Q353" i="11"/>
  <c r="Q352" i="11"/>
  <c r="O352" i="11"/>
  <c r="Q351" i="11"/>
  <c r="O351" i="11"/>
  <c r="Q350" i="11"/>
  <c r="O350" i="11"/>
  <c r="Q349" i="11"/>
  <c r="O349" i="11"/>
  <c r="Q348" i="11"/>
  <c r="O348" i="11"/>
  <c r="Q347" i="11"/>
  <c r="O347" i="11"/>
  <c r="Q346" i="11"/>
  <c r="O346" i="11"/>
  <c r="Q345" i="11"/>
  <c r="Q344" i="11"/>
  <c r="O344" i="11"/>
  <c r="Q343" i="11"/>
  <c r="O343" i="11"/>
  <c r="Q342" i="11"/>
  <c r="O342" i="11"/>
  <c r="Q341" i="11"/>
  <c r="O341" i="11"/>
  <c r="Q340" i="11"/>
  <c r="O340" i="11"/>
  <c r="Q339" i="11"/>
  <c r="O339" i="11"/>
  <c r="Q338" i="11"/>
  <c r="O338" i="11"/>
  <c r="Q337" i="11"/>
  <c r="Q336" i="11"/>
  <c r="O336" i="11"/>
  <c r="Q335" i="11"/>
  <c r="O335" i="11"/>
  <c r="Q334" i="11"/>
  <c r="O334" i="11"/>
  <c r="Q333" i="11"/>
  <c r="O333" i="11"/>
  <c r="Q332" i="11"/>
  <c r="O332" i="11"/>
  <c r="Q331" i="11"/>
  <c r="O331" i="11"/>
  <c r="Q330" i="11"/>
  <c r="O330" i="11"/>
  <c r="Q329" i="11"/>
  <c r="Q328" i="11"/>
  <c r="O328" i="11"/>
  <c r="Q327" i="11"/>
  <c r="O327" i="11"/>
  <c r="Q326" i="11"/>
  <c r="O326" i="11"/>
  <c r="Q325" i="11"/>
  <c r="O325" i="11"/>
  <c r="Q324" i="11"/>
  <c r="O324" i="11"/>
  <c r="Q323" i="11"/>
  <c r="O323" i="11"/>
  <c r="Q322" i="11"/>
  <c r="O322" i="11"/>
  <c r="Q321" i="11"/>
  <c r="Q320" i="11"/>
  <c r="O320" i="11"/>
  <c r="Q319" i="11"/>
  <c r="O319" i="11"/>
  <c r="Q318" i="11"/>
  <c r="O318" i="11"/>
  <c r="Q317" i="11"/>
  <c r="O317" i="11"/>
  <c r="Q316" i="11"/>
  <c r="O316" i="11"/>
  <c r="Q315" i="11"/>
  <c r="O315" i="11"/>
  <c r="Q314" i="11"/>
  <c r="O314" i="11"/>
  <c r="Q313" i="11"/>
  <c r="Q312" i="11"/>
  <c r="Q311" i="11"/>
  <c r="Q295" i="11"/>
  <c r="O295" i="11"/>
  <c r="Q294" i="11"/>
  <c r="O294" i="11"/>
  <c r="Q293" i="11"/>
  <c r="O293" i="11"/>
  <c r="Q292" i="11"/>
  <c r="O292" i="11"/>
  <c r="Q291" i="11"/>
  <c r="O291" i="11"/>
  <c r="Q290" i="11"/>
  <c r="Q289" i="11"/>
  <c r="O289" i="11"/>
  <c r="Q288" i="11"/>
  <c r="O288" i="11"/>
  <c r="Q287" i="11"/>
  <c r="O287" i="11"/>
  <c r="Q286" i="11"/>
  <c r="O286" i="11"/>
  <c r="Q285" i="11"/>
  <c r="O285" i="11"/>
  <c r="Q284" i="11"/>
  <c r="Q283" i="11"/>
  <c r="Q282" i="11"/>
  <c r="O282" i="11"/>
  <c r="Q281" i="11"/>
  <c r="O281" i="11"/>
  <c r="Q280" i="11"/>
  <c r="O280" i="11"/>
  <c r="Q279" i="11"/>
  <c r="O279" i="11"/>
  <c r="Q278" i="11"/>
  <c r="O278" i="11"/>
  <c r="Q277" i="11"/>
  <c r="O277" i="11"/>
  <c r="Q276" i="11"/>
  <c r="O276" i="11"/>
  <c r="Q275" i="11"/>
  <c r="O275" i="11"/>
  <c r="Q274" i="11"/>
  <c r="O274" i="11"/>
  <c r="Q273" i="11"/>
  <c r="Q272" i="11"/>
  <c r="O272" i="11"/>
  <c r="Q271" i="11"/>
  <c r="O271" i="11"/>
  <c r="Q270" i="11"/>
  <c r="O270" i="11"/>
  <c r="Q269" i="11"/>
  <c r="O269" i="11"/>
  <c r="Q268" i="11"/>
  <c r="O268" i="11"/>
  <c r="Q267" i="11"/>
  <c r="O267" i="11"/>
  <c r="Q266" i="11"/>
  <c r="O266" i="11"/>
  <c r="Q265" i="11"/>
  <c r="O265" i="11"/>
  <c r="Q264" i="11"/>
  <c r="O264" i="11"/>
  <c r="Q263" i="11"/>
  <c r="Q262" i="11"/>
  <c r="O262" i="11"/>
  <c r="Q261" i="11"/>
  <c r="O261" i="11"/>
  <c r="Q260" i="11"/>
  <c r="O260" i="11"/>
  <c r="Q259" i="11"/>
  <c r="O259" i="11"/>
  <c r="Q258" i="11"/>
  <c r="O258" i="11"/>
  <c r="Q257" i="11"/>
  <c r="O257" i="11"/>
  <c r="Q256" i="11"/>
  <c r="O256" i="11"/>
  <c r="Q255" i="11"/>
  <c r="O255" i="11"/>
  <c r="Q254" i="11"/>
  <c r="O254" i="11"/>
  <c r="Q253" i="11"/>
  <c r="Q252" i="11"/>
  <c r="O252" i="11"/>
  <c r="Q251" i="11"/>
  <c r="O251" i="11"/>
  <c r="Q250" i="11"/>
  <c r="O250" i="11"/>
  <c r="Q249" i="11"/>
  <c r="O249" i="11"/>
  <c r="Q248" i="11"/>
  <c r="O248" i="11"/>
  <c r="Q247" i="11"/>
  <c r="O247" i="11"/>
  <c r="Q246" i="11"/>
  <c r="O246" i="11"/>
  <c r="Q245" i="11"/>
  <c r="O245" i="11"/>
  <c r="Q244" i="11"/>
  <c r="O244" i="11"/>
  <c r="Q243" i="11"/>
  <c r="Q242" i="11"/>
  <c r="Q241" i="11"/>
  <c r="O241" i="11"/>
  <c r="Q240" i="11"/>
  <c r="O240" i="11"/>
  <c r="Q239" i="11"/>
  <c r="O239" i="11"/>
  <c r="Q238" i="11"/>
  <c r="O238" i="11"/>
  <c r="Q237" i="11"/>
  <c r="O237" i="11"/>
  <c r="Q236" i="11"/>
  <c r="O236" i="11"/>
  <c r="Q235" i="11"/>
  <c r="Q234" i="11"/>
  <c r="O234" i="11"/>
  <c r="Q233" i="11"/>
  <c r="O233" i="11"/>
  <c r="Q232" i="11"/>
  <c r="O232" i="11"/>
  <c r="Q231" i="11"/>
  <c r="O231" i="11"/>
  <c r="Q230" i="11"/>
  <c r="O230" i="11"/>
  <c r="Q229" i="11"/>
  <c r="O229" i="11"/>
  <c r="Q228" i="11"/>
  <c r="Q227" i="11"/>
  <c r="O227" i="11"/>
  <c r="Q226" i="11"/>
  <c r="O226" i="11"/>
  <c r="Q225" i="11"/>
  <c r="O225" i="11"/>
  <c r="Q224" i="11"/>
  <c r="O224" i="11"/>
  <c r="Q223" i="11"/>
  <c r="O223" i="11"/>
  <c r="Q222" i="11"/>
  <c r="O222" i="11"/>
  <c r="Q221" i="11"/>
  <c r="Q220" i="11"/>
  <c r="O220" i="11"/>
  <c r="Q219" i="11"/>
  <c r="O219" i="11"/>
  <c r="Q218" i="11"/>
  <c r="O218" i="11"/>
  <c r="Q217" i="11"/>
  <c r="O217" i="11"/>
  <c r="Q216" i="11"/>
  <c r="O216" i="11"/>
  <c r="Q215" i="11"/>
  <c r="O215" i="11"/>
  <c r="Q214" i="11"/>
  <c r="Q213" i="11"/>
  <c r="Q212" i="11"/>
  <c r="Q211" i="11"/>
  <c r="Q208" i="11"/>
  <c r="O208" i="11"/>
  <c r="Q207" i="11"/>
  <c r="O207" i="11"/>
  <c r="Q206" i="11"/>
  <c r="O206" i="11"/>
  <c r="Q205" i="11"/>
  <c r="O205" i="11"/>
  <c r="Q204" i="11"/>
  <c r="O204" i="11"/>
  <c r="Q203" i="11"/>
  <c r="O203" i="11"/>
  <c r="Q202" i="11"/>
  <c r="O202" i="11"/>
  <c r="O201" i="11"/>
  <c r="O200" i="11"/>
  <c r="O199" i="11"/>
  <c r="O198" i="11"/>
  <c r="Q197" i="11"/>
  <c r="O197" i="11"/>
  <c r="Q196" i="11"/>
  <c r="O196" i="11"/>
  <c r="Q195" i="11"/>
  <c r="Q194" i="11"/>
  <c r="O194" i="11"/>
  <c r="Q193" i="11"/>
  <c r="O193" i="11"/>
  <c r="Q192" i="11"/>
  <c r="O192" i="11"/>
  <c r="Q191" i="11"/>
  <c r="O191" i="11"/>
  <c r="Q190" i="11"/>
  <c r="O190" i="11"/>
  <c r="Q189" i="11"/>
  <c r="O189" i="11"/>
  <c r="Q188" i="11"/>
  <c r="O188" i="11"/>
  <c r="O187" i="11"/>
  <c r="O186" i="11"/>
  <c r="O185" i="11"/>
  <c r="O184" i="11"/>
  <c r="Q183" i="11"/>
  <c r="O183" i="11"/>
  <c r="Q182" i="11"/>
  <c r="O182" i="11"/>
  <c r="Q181" i="11"/>
  <c r="Q180" i="11"/>
  <c r="O180" i="11"/>
  <c r="Q179" i="11"/>
  <c r="O179" i="11"/>
  <c r="Q178" i="11"/>
  <c r="O178" i="11"/>
  <c r="Q177" i="11"/>
  <c r="O177" i="11"/>
  <c r="Q176" i="11"/>
  <c r="O176" i="11"/>
  <c r="Q175" i="11"/>
  <c r="O175" i="11"/>
  <c r="Q174" i="11"/>
  <c r="O174" i="11"/>
  <c r="O173" i="11"/>
  <c r="O172" i="11"/>
  <c r="O171" i="11"/>
  <c r="O170" i="11"/>
  <c r="Q169" i="11"/>
  <c r="O169" i="11"/>
  <c r="Q168" i="11"/>
  <c r="O168" i="11"/>
  <c r="Q167" i="11"/>
  <c r="Q166" i="11"/>
  <c r="O166" i="11"/>
  <c r="Q165" i="11"/>
  <c r="O165" i="11"/>
  <c r="Q164" i="11"/>
  <c r="O164" i="11"/>
  <c r="Q163" i="11"/>
  <c r="O163" i="11"/>
  <c r="Q162" i="11"/>
  <c r="O162" i="11"/>
  <c r="O161" i="11"/>
  <c r="O160" i="11"/>
  <c r="O159" i="11"/>
  <c r="O158" i="11"/>
  <c r="Q157" i="11"/>
  <c r="O157" i="11"/>
  <c r="Q156" i="11"/>
  <c r="O156" i="11"/>
  <c r="Q155" i="11"/>
  <c r="O155" i="11"/>
  <c r="Q154" i="11"/>
  <c r="O154" i="11"/>
  <c r="Q153" i="11"/>
  <c r="Q152" i="11"/>
  <c r="O152" i="11"/>
  <c r="Q151" i="11"/>
  <c r="O151" i="11"/>
  <c r="Q150" i="11"/>
  <c r="O150" i="11"/>
  <c r="Q149" i="11"/>
  <c r="O149" i="11"/>
  <c r="Q148" i="11"/>
  <c r="O148" i="11"/>
  <c r="Q147" i="11"/>
  <c r="O147" i="11"/>
  <c r="O146" i="11"/>
  <c r="O145" i="11"/>
  <c r="O144" i="11"/>
  <c r="O143" i="11"/>
  <c r="Q142" i="11"/>
  <c r="O142" i="11"/>
  <c r="Q141" i="11"/>
  <c r="O141" i="11"/>
  <c r="Q140" i="11"/>
  <c r="O140" i="11"/>
  <c r="Q139" i="11"/>
  <c r="Q138" i="11"/>
  <c r="Q137" i="11"/>
  <c r="O137" i="11"/>
  <c r="Q136" i="11"/>
  <c r="O136" i="11"/>
  <c r="Q135" i="11"/>
  <c r="O135" i="11"/>
  <c r="Q134" i="11"/>
  <c r="O134" i="11"/>
  <c r="Q133" i="11"/>
  <c r="O133" i="11"/>
  <c r="Q132" i="11"/>
  <c r="O132" i="11"/>
  <c r="Q131" i="11"/>
  <c r="O131" i="11"/>
  <c r="Q130" i="11"/>
  <c r="O130" i="11"/>
  <c r="Q129" i="11"/>
  <c r="O129" i="11"/>
  <c r="Q128" i="11"/>
  <c r="O128" i="11"/>
  <c r="Q127" i="11"/>
  <c r="O127" i="11"/>
  <c r="Q126" i="11"/>
  <c r="O126" i="11"/>
  <c r="Q125" i="11"/>
  <c r="O125" i="11"/>
  <c r="Q124" i="11"/>
  <c r="O124" i="11"/>
  <c r="Q123" i="11"/>
  <c r="Q122" i="11"/>
  <c r="O122" i="11"/>
  <c r="Q121" i="11"/>
  <c r="O121" i="11"/>
  <c r="Q120" i="11"/>
  <c r="O120" i="11"/>
  <c r="Q119" i="11"/>
  <c r="O119" i="11"/>
  <c r="Q118" i="11"/>
  <c r="O118" i="11"/>
  <c r="Q117" i="11"/>
  <c r="O117" i="11"/>
  <c r="Q116" i="11"/>
  <c r="O116" i="11"/>
  <c r="Q115" i="11"/>
  <c r="O115" i="11"/>
  <c r="Q114" i="11"/>
  <c r="O114" i="11"/>
  <c r="Q113" i="11"/>
  <c r="O113" i="11"/>
  <c r="Q112" i="11"/>
  <c r="O112" i="11"/>
  <c r="Q111" i="11"/>
  <c r="O111" i="11"/>
  <c r="Q110" i="11"/>
  <c r="O110" i="11"/>
  <c r="Q109" i="11"/>
  <c r="O109" i="11"/>
  <c r="Q108" i="11"/>
  <c r="Q107" i="11"/>
  <c r="O107" i="11"/>
  <c r="Q106" i="11"/>
  <c r="O106" i="11"/>
  <c r="Q105" i="11"/>
  <c r="O105" i="11"/>
  <c r="Q104" i="11"/>
  <c r="O104" i="11"/>
  <c r="Q103" i="11"/>
  <c r="O103" i="11"/>
  <c r="Q102" i="11"/>
  <c r="O102" i="11"/>
  <c r="Q101" i="11"/>
  <c r="O101" i="11"/>
  <c r="Q100" i="11"/>
  <c r="O100" i="11"/>
  <c r="Q99" i="11"/>
  <c r="O99" i="11"/>
  <c r="Q98" i="11"/>
  <c r="O98" i="11"/>
  <c r="Q97" i="11"/>
  <c r="O97" i="11"/>
  <c r="Q96" i="11"/>
  <c r="O96" i="11"/>
  <c r="Q95" i="11"/>
  <c r="O95" i="11"/>
  <c r="Q94" i="11"/>
  <c r="O94" i="11"/>
  <c r="Q93" i="11"/>
  <c r="Q92" i="11"/>
  <c r="O92" i="11"/>
  <c r="Q91" i="11"/>
  <c r="O91" i="11"/>
  <c r="Q90" i="11"/>
  <c r="O90" i="11"/>
  <c r="Q89" i="11"/>
  <c r="O89" i="11"/>
  <c r="Q88" i="11"/>
  <c r="O88" i="11"/>
  <c r="Q87" i="11"/>
  <c r="O87" i="11"/>
  <c r="Q86" i="11"/>
  <c r="O86" i="11"/>
  <c r="Q85" i="11"/>
  <c r="O85" i="11"/>
  <c r="Q84" i="11"/>
  <c r="O84" i="11"/>
  <c r="Q83" i="11"/>
  <c r="O83" i="11"/>
  <c r="Q82" i="11"/>
  <c r="O82" i="11"/>
  <c r="Q81" i="11"/>
  <c r="O81" i="11"/>
  <c r="Q80" i="11"/>
  <c r="O80" i="11"/>
  <c r="Q79" i="11"/>
  <c r="O79" i="11"/>
  <c r="Q78" i="11"/>
  <c r="Q77" i="11"/>
  <c r="Q76" i="11"/>
  <c r="Q75" i="11"/>
  <c r="O75" i="11"/>
  <c r="Q74" i="11"/>
  <c r="O74" i="11"/>
  <c r="Q73" i="11"/>
  <c r="O73" i="11"/>
  <c r="Q72" i="11"/>
  <c r="O72" i="11"/>
  <c r="Q71" i="11"/>
  <c r="O71" i="11"/>
  <c r="Q70" i="11"/>
  <c r="O70" i="11"/>
  <c r="Q69" i="11"/>
  <c r="O69" i="11"/>
  <c r="Q68" i="11"/>
  <c r="O68" i="11"/>
  <c r="Q67" i="11"/>
  <c r="O67" i="11"/>
  <c r="Q66" i="11"/>
  <c r="O66" i="11"/>
  <c r="Q65" i="11"/>
  <c r="O65" i="11"/>
  <c r="Q64" i="11"/>
  <c r="O64" i="11"/>
  <c r="Q63" i="11"/>
  <c r="O63" i="11"/>
  <c r="Q62" i="11"/>
  <c r="O62" i="11"/>
  <c r="Q61" i="11"/>
  <c r="Q60" i="11"/>
  <c r="Q59" i="11"/>
  <c r="O59" i="11"/>
  <c r="Q58" i="11"/>
  <c r="Q57" i="11"/>
  <c r="O57" i="11"/>
  <c r="Q56" i="11"/>
  <c r="Q55" i="11"/>
  <c r="O55" i="11"/>
  <c r="Q54" i="11"/>
  <c r="Q53" i="11"/>
  <c r="O53" i="11"/>
  <c r="Q52" i="11"/>
  <c r="O52" i="11"/>
  <c r="Q51" i="11"/>
  <c r="Q50" i="11"/>
  <c r="O50" i="11"/>
  <c r="Q49" i="11"/>
  <c r="O49" i="11"/>
  <c r="Q48" i="11"/>
  <c r="Q47" i="11"/>
  <c r="O47" i="11"/>
  <c r="Q46" i="11"/>
  <c r="O46" i="11"/>
  <c r="Q45" i="11"/>
  <c r="O45" i="11"/>
  <c r="Q44" i="11"/>
  <c r="O44" i="11"/>
  <c r="Q43" i="11"/>
  <c r="O43" i="11"/>
  <c r="Q42" i="11"/>
  <c r="Q41" i="11"/>
  <c r="Q40" i="11"/>
  <c r="O40" i="11"/>
  <c r="Q39" i="11"/>
  <c r="Q38" i="11"/>
  <c r="O38" i="11"/>
  <c r="Q37" i="11"/>
  <c r="O37" i="11"/>
  <c r="Q36" i="11"/>
  <c r="Q35" i="11"/>
  <c r="Q34" i="11"/>
  <c r="Q30" i="11"/>
  <c r="Q27" i="11"/>
  <c r="Q23" i="11"/>
  <c r="Q19" i="11"/>
  <c r="Q15" i="11"/>
  <c r="Q11" i="11"/>
  <c r="Q7" i="11"/>
</calcChain>
</file>

<file path=xl/sharedStrings.xml><?xml version="1.0" encoding="utf-8"?>
<sst xmlns="http://schemas.openxmlformats.org/spreadsheetml/2006/main" count="17863" uniqueCount="547">
  <si>
    <t>Procurement</t>
  </si>
  <si>
    <t>fire proof</t>
  </si>
  <si>
    <t>Piping Support</t>
  </si>
  <si>
    <t>Cold Insulating</t>
  </si>
  <si>
    <t>Warm Insulating</t>
  </si>
  <si>
    <t>Paint</t>
  </si>
  <si>
    <t>Electrode</t>
  </si>
  <si>
    <t>Plant Construction</t>
  </si>
  <si>
    <t>General</t>
  </si>
  <si>
    <t>mobolization</t>
  </si>
  <si>
    <t>primary mobilozation</t>
  </si>
  <si>
    <t>countiuse mobilization</t>
  </si>
  <si>
    <t>Demobilizaton</t>
  </si>
  <si>
    <t>Gate House</t>
  </si>
  <si>
    <t>civil</t>
  </si>
  <si>
    <t>Mechanical</t>
  </si>
  <si>
    <t>electrical</t>
  </si>
  <si>
    <t>telecom</t>
  </si>
  <si>
    <t>architect</t>
  </si>
  <si>
    <t>final works</t>
  </si>
  <si>
    <t>Unit 140</t>
  </si>
  <si>
    <t>Welding &amp; NDT Procedures</t>
  </si>
  <si>
    <t>Prepare and qualify welding procedures (welding procedures qualfication tests (WPQT) including lab. Tests) for structural and pipe welding</t>
  </si>
  <si>
    <t>Qualification of welders including lab testing for structural and pipe welding</t>
  </si>
  <si>
    <t>Qualification of welding equipment</t>
  </si>
  <si>
    <t>Maintaining welder qualification records</t>
  </si>
  <si>
    <t>Monitoring welder performance</t>
  </si>
  <si>
    <t>Prepare and NDT Procedures and obtain certification</t>
  </si>
  <si>
    <t>Qualification of NDT equipment and dimensional control (UT, RT, MT,...)</t>
  </si>
  <si>
    <t>Qualification of equipment operators for NDT and dimensional control</t>
  </si>
  <si>
    <t>Perform NDT as per the procedures</t>
  </si>
  <si>
    <t>Supply of associated Elec. Power, consumables, Materials construction equipments</t>
  </si>
  <si>
    <t>Prepare PWHT procedure and obtain certification</t>
  </si>
  <si>
    <t>Perform PWHT testing</t>
  </si>
  <si>
    <t>Provide and maintain secure storage for radioactive sources</t>
  </si>
  <si>
    <t>Implement specific safety procedures relating to radioactive sources</t>
  </si>
  <si>
    <t>Civil</t>
  </si>
  <si>
    <t>West HP</t>
  </si>
  <si>
    <t>excavation</t>
  </si>
  <si>
    <t>level&amp;compact</t>
  </si>
  <si>
    <t>lean</t>
  </si>
  <si>
    <t>footing rebar</t>
  </si>
  <si>
    <t>footing form</t>
  </si>
  <si>
    <t>foting concrete</t>
  </si>
  <si>
    <t>ped rebar</t>
  </si>
  <si>
    <t>ped form</t>
  </si>
  <si>
    <t>anchor</t>
  </si>
  <si>
    <t>ped concrete</t>
  </si>
  <si>
    <t>curing</t>
  </si>
  <si>
    <t>coating</t>
  </si>
  <si>
    <t>back fill</t>
  </si>
  <si>
    <t>Final Certificate</t>
  </si>
  <si>
    <t>East HP</t>
  </si>
  <si>
    <t>West LP</t>
  </si>
  <si>
    <t>East LP</t>
  </si>
  <si>
    <t>Retaining wall</t>
  </si>
  <si>
    <t>Piping</t>
  </si>
  <si>
    <t>AG Piping</t>
  </si>
  <si>
    <t>Shop</t>
  </si>
  <si>
    <t>Carbon Steel</t>
  </si>
  <si>
    <t>Material Handling From Lay down To Shop</t>
  </si>
  <si>
    <t>Cutting &amp; Bevelling &amp; Fit Up</t>
  </si>
  <si>
    <t>Welding</t>
  </si>
  <si>
    <t>NDT</t>
  </si>
  <si>
    <t>PWHT</t>
  </si>
  <si>
    <t>Low Temperature CS</t>
  </si>
  <si>
    <t>Stainless Steel</t>
  </si>
  <si>
    <t>Field</t>
  </si>
  <si>
    <t>Material Handling From  Shop To Field</t>
  </si>
  <si>
    <t>Erection &amp; Fit Up</t>
  </si>
  <si>
    <t>Valve Installation</t>
  </si>
  <si>
    <t>Hydro test</t>
  </si>
  <si>
    <t>Handling</t>
  </si>
  <si>
    <t>shop drawing</t>
  </si>
  <si>
    <t>Cutting &amp; assembling</t>
  </si>
  <si>
    <t>Erection</t>
  </si>
  <si>
    <t>Painting &amp; Sandblasting</t>
  </si>
  <si>
    <t>Steel Structure</t>
  </si>
  <si>
    <t>Installation Steel Structure</t>
  </si>
  <si>
    <t>140-IM-A1</t>
  </si>
  <si>
    <t>Alignment</t>
  </si>
  <si>
    <t>Bolt Tightening &amp; Test</t>
  </si>
  <si>
    <t>Grouting</t>
  </si>
  <si>
    <t>Final test &amp; Documents</t>
  </si>
  <si>
    <t>140-IM-A2</t>
  </si>
  <si>
    <t>140-IM-A3</t>
  </si>
  <si>
    <t>140-IM-A4</t>
  </si>
  <si>
    <t>140-IM-A5</t>
  </si>
  <si>
    <t>140-IM-A7</t>
  </si>
  <si>
    <t>140-IM-B1</t>
  </si>
  <si>
    <t>140-IM-B2</t>
  </si>
  <si>
    <t>140-IM-B3</t>
  </si>
  <si>
    <t>140-IM-B4</t>
  </si>
  <si>
    <t>140-IM-B5</t>
  </si>
  <si>
    <t>140-IM-B6</t>
  </si>
  <si>
    <t>140-IM-B7</t>
  </si>
  <si>
    <t>140-IM-B8</t>
  </si>
  <si>
    <t>140-IM-B9</t>
  </si>
  <si>
    <t>140-IM-B10</t>
  </si>
  <si>
    <t>140-IM-B11</t>
  </si>
  <si>
    <t>140-IM-B12</t>
  </si>
  <si>
    <t>140-IM-B13</t>
  </si>
  <si>
    <t>140-IM-C1</t>
  </si>
  <si>
    <t>140-IM-C2</t>
  </si>
  <si>
    <t>140-IM-C3</t>
  </si>
  <si>
    <t>140-IM-D1</t>
  </si>
  <si>
    <t>140-IM-D2</t>
  </si>
  <si>
    <t>140-IM-D3</t>
  </si>
  <si>
    <t>140-IM-D4</t>
  </si>
  <si>
    <t>140-IM-E1</t>
  </si>
  <si>
    <t>140-IM-E2</t>
  </si>
  <si>
    <t>140-IM-E3</t>
  </si>
  <si>
    <t>140-IM-E4</t>
  </si>
  <si>
    <t>140-IM-F1</t>
  </si>
  <si>
    <t>140-IM-F2</t>
  </si>
  <si>
    <t>Fireproofing</t>
  </si>
  <si>
    <t>Insulation</t>
  </si>
  <si>
    <t>Cold Insulation</t>
  </si>
  <si>
    <t>Hot Insulation</t>
  </si>
  <si>
    <t>Equipment Packages</t>
  </si>
  <si>
    <t>Static Equipment</t>
  </si>
  <si>
    <t>HP FLARE  140-X-101</t>
  </si>
  <si>
    <t>HP FLARE  140-X-201</t>
  </si>
  <si>
    <t>LP FLARE  140-X-102</t>
  </si>
  <si>
    <t>LP FLARE  140-X-202</t>
  </si>
  <si>
    <t>MP FLARE  140-X-103</t>
  </si>
  <si>
    <t>MP FLARE  140-X-203</t>
  </si>
  <si>
    <t>HP Wet Flare K.O. Drum Heater  140-DH-101</t>
  </si>
  <si>
    <t>HP Wet Flare K.O. Drum Heater  140-DH-103</t>
  </si>
  <si>
    <t>HP Cold Flare K.O. Drum Heater 140-DH-104</t>
  </si>
  <si>
    <t>HP Wet Flare K.O. Drum Heater 140-DH-201</t>
  </si>
  <si>
    <t>MP Flare K.O. Drum Heater  140-DH-203</t>
  </si>
  <si>
    <t>HP Cold Flare K.O. Drum Heater 140-DH-204</t>
  </si>
  <si>
    <t>HP Flare Stack K.O. Drum Heater  140-DH-105</t>
  </si>
  <si>
    <t>HP Flare Stack K.O. Drum Heater  140-DH-106</t>
  </si>
  <si>
    <t>HP Flare Stack K.O. Drum Heater  140-DH-205</t>
  </si>
  <si>
    <t>HP Flare Stack K.O. Drum Heater  140-DH-206</t>
  </si>
  <si>
    <t>Rotary Equipment</t>
  </si>
  <si>
    <t>HP FLARE STACKS PUMPS, 140-P-104A</t>
  </si>
  <si>
    <t>HP FLARE STACKS PUMPS, 140-P-104B</t>
  </si>
  <si>
    <t>LP FLARE STACKS PUMPS, 140-P-105A</t>
  </si>
  <si>
    <t>LP FLARE STACKS PUMPS, 140-P-105B</t>
  </si>
  <si>
    <t>MP FLARE STACKS PUMPS, 140-P-106A</t>
  </si>
  <si>
    <t>MP FLARE STACKS PUMPS, 140-P-106B</t>
  </si>
  <si>
    <t>HP FLARE STACKS PUMPS, 140-P-204A</t>
  </si>
  <si>
    <t>HP FLARE STACKS PUMPS, 140-P-204B</t>
  </si>
  <si>
    <t>LP FLARE STACKS PUMPS, 140-P-205A</t>
  </si>
  <si>
    <t>LP FLARE STACKS PUMPS, 140-P-205B</t>
  </si>
  <si>
    <t>MP FLARE STACKS PUMPS, 140-P-206A</t>
  </si>
  <si>
    <t>MP FLARE STACKS PUMPS, 140-P-206B</t>
  </si>
  <si>
    <t>Unit 143</t>
  </si>
  <si>
    <t>Prepare &amp; Qualify Welding Procedures for Structural &amp; Pipe Welding</t>
  </si>
  <si>
    <t>Qualification of Welders including Lab Testing For Structural &amp; Piping</t>
  </si>
  <si>
    <t>Qualification  of Welding Equipments</t>
  </si>
  <si>
    <t>Maintaining Welder Qualification Records</t>
  </si>
  <si>
    <t>Monitoring Welder Performance</t>
  </si>
  <si>
    <t xml:space="preserve">Prepare NDT Procedures &amp; Obtain Certification </t>
  </si>
  <si>
    <t>Qualification of NDT Equipment &amp; Dimensional Control (UT,RT,MT)</t>
  </si>
  <si>
    <t>Qualification of Equipment Operators for NDT &amp; Dimensional Control</t>
  </si>
  <si>
    <t>Perform NDT as per the Procedures</t>
  </si>
  <si>
    <t>Supply of Associated Elec.,Power, Consumables, Milts Construction Equipments</t>
  </si>
  <si>
    <t>Prepare PWHT Procedures &amp; Obtain Certification</t>
  </si>
  <si>
    <t>Perform PWHT Testing</t>
  </si>
  <si>
    <t>Sump Drum 143-D-101</t>
  </si>
  <si>
    <t>Degassing Boot 143-D-102</t>
  </si>
  <si>
    <t>Pump 143-P-101</t>
  </si>
  <si>
    <t>Pump 143-P-102</t>
  </si>
  <si>
    <t>Pump 143-P-103 A</t>
  </si>
  <si>
    <t>Pump 143-P-103 B</t>
  </si>
  <si>
    <t>Pump 143-P-103 C</t>
  </si>
  <si>
    <t>Pump 143-P-104</t>
  </si>
  <si>
    <t>Unit 147/148</t>
  </si>
  <si>
    <t>Air cooler 147-A-101</t>
  </si>
  <si>
    <t>Drum (Vert.) 147-D-101 A</t>
  </si>
  <si>
    <t>Drum (Vert.) 147-D-101 B</t>
  </si>
  <si>
    <t>Drum (Vert.) 147-D-102 A</t>
  </si>
  <si>
    <t>Drum (Vert.) 147-D-102 B</t>
  </si>
  <si>
    <t>Drum (Vert.) 147-D-103 A</t>
  </si>
  <si>
    <t>Drum (Vert.) 147-D-103 B</t>
  </si>
  <si>
    <t>Drum (Hori) 147-D-104</t>
  </si>
  <si>
    <t>Drum (Vert.) 147-D-105</t>
  </si>
  <si>
    <t>Drum (Hori) 147-D-106</t>
  </si>
  <si>
    <t>Drum (Hori) 147-D-107</t>
  </si>
  <si>
    <t>Drum (Hori) 147-D-108</t>
  </si>
  <si>
    <t>Drum (Hori.) in Sump 147-D-109</t>
  </si>
  <si>
    <t>Drum (Hori) on St. 147-D-110</t>
  </si>
  <si>
    <t>LP FLARE K.O. DRUM  147-D-111</t>
  </si>
  <si>
    <t>Electric Heater 147-DH-107</t>
  </si>
  <si>
    <t>Electric Heater 147-DH-108</t>
  </si>
  <si>
    <t>Electric Heater 147-DH-109</t>
  </si>
  <si>
    <t>Electric Heater 147-DH-110</t>
  </si>
  <si>
    <t>LPG TANK FLARE 147-X-101</t>
  </si>
  <si>
    <t>LOW PRESSURE PROPANE CHILLER 147-E-101</t>
  </si>
  <si>
    <t>MEDUIM PRESSURE PROPANE CHILLER 147-E-102</t>
  </si>
  <si>
    <t>HIGH PRESSURE PROPANE CHILLER 147-E-103</t>
  </si>
  <si>
    <t>PROPANE BOIL OFF GAS CONDENSER 147-E-104</t>
  </si>
  <si>
    <t>Compressor 147-K-101A</t>
  </si>
  <si>
    <t>Compressor 147-K-101B</t>
  </si>
  <si>
    <t>Compressor 147-K-102A</t>
  </si>
  <si>
    <t>Pump 147-P-101A</t>
  </si>
  <si>
    <t>Pump 147-P-101B</t>
  </si>
  <si>
    <t>Pump 147-P-101C</t>
  </si>
  <si>
    <t>Pump 147-P-102</t>
  </si>
  <si>
    <t>Pump 147-P-103A</t>
  </si>
  <si>
    <t>Pump 147-P-103B</t>
  </si>
  <si>
    <t>Pump 147-P-103C</t>
  </si>
  <si>
    <t>Pump 147-P-104</t>
  </si>
  <si>
    <t>Pump 147-P-106</t>
  </si>
  <si>
    <t>Pump 147-P-107</t>
  </si>
  <si>
    <t>Pump 147-P-108</t>
  </si>
  <si>
    <t>Pump 147-P-109A</t>
  </si>
  <si>
    <t>Pump 147-P-109B</t>
  </si>
  <si>
    <t>Pump 148-P-101A</t>
  </si>
  <si>
    <t>Pump 148-P-101B</t>
  </si>
  <si>
    <t>Pump 148-P-101C</t>
  </si>
  <si>
    <t>Pump 148-P-102</t>
  </si>
  <si>
    <t>Pump 148-P-103A</t>
  </si>
  <si>
    <t>Pump 148-P-103B</t>
  </si>
  <si>
    <t>Pump 148-P-103C</t>
  </si>
  <si>
    <t>Pump 148-P-104</t>
  </si>
  <si>
    <t>Package NO.2</t>
  </si>
  <si>
    <t>Description</t>
  </si>
  <si>
    <t>Price</t>
  </si>
  <si>
    <t>`</t>
  </si>
  <si>
    <t>Pipe Support</t>
  </si>
  <si>
    <t>Foundation</t>
  </si>
  <si>
    <t>Floor</t>
  </si>
  <si>
    <t>Roof</t>
  </si>
  <si>
    <t>Wall</t>
  </si>
  <si>
    <t>columns</t>
  </si>
  <si>
    <t xml:space="preserve">Piping </t>
  </si>
  <si>
    <t>Installation</t>
  </si>
  <si>
    <t>Cabling</t>
  </si>
  <si>
    <t>Galva</t>
  </si>
  <si>
    <t>GRE</t>
  </si>
  <si>
    <t>Material Handling To Field</t>
  </si>
  <si>
    <t>Erection &amp; Fittup</t>
  </si>
  <si>
    <t>Bonding</t>
  </si>
  <si>
    <t>CU-NI</t>
  </si>
  <si>
    <t>Chip&amp;Padding</t>
  </si>
  <si>
    <t>Rebar</t>
  </si>
  <si>
    <t>Scoffolding</t>
  </si>
  <si>
    <t>Retaining wall 7</t>
  </si>
  <si>
    <t>Retaining wall 9</t>
  </si>
  <si>
    <t>Retaining wall 11</t>
  </si>
  <si>
    <t>Retaining wall 12</t>
  </si>
  <si>
    <t>Retaining wall 13</t>
  </si>
  <si>
    <t>Scaffolding</t>
  </si>
  <si>
    <t>Wall rebar</t>
  </si>
  <si>
    <t>Wall form</t>
  </si>
  <si>
    <t>Wall concrete</t>
  </si>
  <si>
    <t>Unit</t>
  </si>
  <si>
    <t>Estimate</t>
  </si>
  <si>
    <t>Up To Last</t>
  </si>
  <si>
    <t>This Month</t>
  </si>
  <si>
    <t>Progress</t>
  </si>
  <si>
    <t>Kg</t>
  </si>
  <si>
    <t>%</t>
  </si>
  <si>
    <t>m3</t>
  </si>
  <si>
    <t>m2</t>
  </si>
  <si>
    <t>NO.</t>
  </si>
  <si>
    <t>ID</t>
  </si>
  <si>
    <r>
      <t>m</t>
    </r>
    <r>
      <rPr>
        <vertAlign val="superscript"/>
        <sz val="22"/>
        <color theme="1"/>
        <rFont val="Times New Roman"/>
        <family val="1"/>
      </rPr>
      <t>2</t>
    </r>
  </si>
  <si>
    <t>NO</t>
  </si>
  <si>
    <r>
      <t>M</t>
    </r>
    <r>
      <rPr>
        <vertAlign val="superscript"/>
        <sz val="22"/>
        <color theme="1"/>
        <rFont val="Times New Roman"/>
        <family val="1"/>
      </rPr>
      <t>2</t>
    </r>
  </si>
  <si>
    <t>Work Performed</t>
  </si>
  <si>
    <t xml:space="preserve">South Pars Gas Field Development
 Phases 14
</t>
  </si>
  <si>
    <t>Work  Statement Ticket</t>
  </si>
  <si>
    <t>Package Number 2</t>
  </si>
  <si>
    <t xml:space="preserve">     Cut of Date : </t>
  </si>
  <si>
    <t xml:space="preserve">  </t>
  </si>
  <si>
    <t>Client :</t>
  </si>
  <si>
    <t>IPMI Co.</t>
  </si>
  <si>
    <t>Contractor :</t>
  </si>
  <si>
    <t>MAROON KARAN Co.</t>
  </si>
  <si>
    <t>Quantity Approved
Planning</t>
  </si>
  <si>
    <t>Quantity</t>
  </si>
  <si>
    <t>Date</t>
  </si>
  <si>
    <t>No.</t>
  </si>
  <si>
    <t>FIN(Up To Last)</t>
  </si>
  <si>
    <t>FIN(This Month)</t>
  </si>
  <si>
    <t xml:space="preserve">                                                                      Cut Of Date :</t>
  </si>
  <si>
    <t>Plat Form</t>
  </si>
  <si>
    <t>Base</t>
  </si>
  <si>
    <t>Pipe</t>
  </si>
  <si>
    <t>Sand Blast</t>
  </si>
  <si>
    <t>Primer</t>
  </si>
  <si>
    <t>Middle Paint</t>
  </si>
  <si>
    <t>Final Paint</t>
  </si>
  <si>
    <t>Touch Up &amp; Punch</t>
  </si>
  <si>
    <t>Support</t>
  </si>
  <si>
    <t>Material Handling</t>
  </si>
  <si>
    <t>Chipping &amp; Padding</t>
  </si>
  <si>
    <t>External Installation</t>
  </si>
  <si>
    <t>Final Inspection</t>
  </si>
  <si>
    <t xml:space="preserve">
South Pars Gas Field Development Phase 14
Package Number 2</t>
  </si>
  <si>
    <t>Quantity Approved
QC</t>
  </si>
  <si>
    <t>M2</t>
  </si>
  <si>
    <t>2/8/13 , 2/17/13 , 2/17/13
 2/17/13 , 2/27/13 , 2/27/13,3/8/13 , 3/7/13 , 4/20/13 , 4/22/13</t>
  </si>
  <si>
    <t>40002 , 40010 ,40012
40014 , 40024 , 40036 , 40042 , 40044 , 40068 , 40070</t>
  </si>
  <si>
    <t>2/28/2013 , 4/20/2013</t>
  </si>
  <si>
    <t>40024 , 40066</t>
  </si>
  <si>
    <t>4/25/13 , 4/25/13</t>
  </si>
  <si>
    <t>40078 , 40080</t>
  </si>
  <si>
    <t>00001</t>
  </si>
  <si>
    <t>00051</t>
  </si>
  <si>
    <t>00002</t>
  </si>
  <si>
    <t>00040</t>
  </si>
  <si>
    <t>00047</t>
  </si>
  <si>
    <t>00049</t>
  </si>
  <si>
    <t>00003</t>
  </si>
  <si>
    <t>00019</t>
  </si>
  <si>
    <t>00048</t>
  </si>
  <si>
    <t>00050</t>
  </si>
  <si>
    <t>00004</t>
  </si>
  <si>
    <t>00005</t>
  </si>
  <si>
    <t>00033</t>
  </si>
  <si>
    <t>00037</t>
  </si>
  <si>
    <t>00038</t>
  </si>
  <si>
    <t>00006</t>
  </si>
  <si>
    <t>00034</t>
  </si>
  <si>
    <t>00039</t>
  </si>
  <si>
    <t>00025</t>
  </si>
  <si>
    <t>00007</t>
  </si>
  <si>
    <t>00008</t>
  </si>
  <si>
    <t>00009</t>
  </si>
  <si>
    <t>00010</t>
  </si>
  <si>
    <t>00011</t>
  </si>
  <si>
    <t>00012</t>
  </si>
  <si>
    <t>00017</t>
  </si>
  <si>
    <t>00018</t>
  </si>
  <si>
    <t>1/4/2013,01/13/2013</t>
  </si>
  <si>
    <t>00020,00031-1</t>
  </si>
  <si>
    <t>00026-1</t>
  </si>
  <si>
    <t>00027-1</t>
  </si>
  <si>
    <t>00028-1</t>
  </si>
  <si>
    <t>00013-1</t>
  </si>
  <si>
    <t>00014-1</t>
  </si>
  <si>
    <t>00015-2</t>
  </si>
  <si>
    <t>00016-2</t>
  </si>
  <si>
    <t>00022</t>
  </si>
  <si>
    <t>00029</t>
  </si>
  <si>
    <t>00030</t>
  </si>
  <si>
    <t>00032</t>
  </si>
  <si>
    <t>00056</t>
  </si>
  <si>
    <t>00057</t>
  </si>
  <si>
    <t>00067</t>
  </si>
  <si>
    <t>00053</t>
  </si>
  <si>
    <t>00068</t>
  </si>
  <si>
    <t>00054</t>
  </si>
  <si>
    <t>00061</t>
  </si>
  <si>
    <t>00063</t>
  </si>
  <si>
    <t>00055</t>
  </si>
  <si>
    <t>00062</t>
  </si>
  <si>
    <t>00064</t>
  </si>
  <si>
    <t>00060</t>
  </si>
  <si>
    <t>00041</t>
  </si>
  <si>
    <t>00047-4</t>
  </si>
  <si>
    <t>00035</t>
  </si>
  <si>
    <t>00082-1</t>
  </si>
  <si>
    <t>00083-1</t>
  </si>
  <si>
    <t>00059</t>
  </si>
  <si>
    <t>00076</t>
  </si>
  <si>
    <t>00070</t>
  </si>
  <si>
    <t>00058</t>
  </si>
  <si>
    <t>00071</t>
  </si>
  <si>
    <t>00080</t>
  </si>
  <si>
    <t>00077</t>
  </si>
  <si>
    <t>00066</t>
  </si>
  <si>
    <t>00073</t>
  </si>
  <si>
    <t>00089</t>
  </si>
  <si>
    <t>00085</t>
  </si>
  <si>
    <t>00042</t>
  </si>
  <si>
    <t>00090</t>
  </si>
  <si>
    <t>00087</t>
  </si>
  <si>
    <t>00069</t>
  </si>
  <si>
    <t>00093</t>
  </si>
  <si>
    <t>00088</t>
  </si>
  <si>
    <t>00074</t>
  </si>
  <si>
    <t>00036</t>
  </si>
  <si>
    <t>00084</t>
  </si>
  <si>
    <t>00086</t>
  </si>
  <si>
    <t>00023-4</t>
  </si>
  <si>
    <t>00091</t>
  </si>
  <si>
    <t>00065</t>
  </si>
  <si>
    <t>00024-4</t>
  </si>
  <si>
    <t>00092</t>
  </si>
  <si>
    <t>00079</t>
  </si>
  <si>
    <t>5/24/2013 , 5/8/2013 , 5/8/2013</t>
  </si>
  <si>
    <t>00006 , 00004 , 00002</t>
  </si>
  <si>
    <t>00078</t>
  </si>
  <si>
    <t>00072</t>
  </si>
  <si>
    <t>PO Placement</t>
  </si>
  <si>
    <t>Fabrication &amp; Test</t>
  </si>
  <si>
    <t>Delivery</t>
  </si>
  <si>
    <t>00096</t>
  </si>
  <si>
    <t>00102</t>
  </si>
  <si>
    <t>00110</t>
  </si>
  <si>
    <t>00112</t>
  </si>
  <si>
    <t>00075</t>
  </si>
  <si>
    <t>00103</t>
  </si>
  <si>
    <t>00108</t>
  </si>
  <si>
    <t>00100</t>
  </si>
  <si>
    <t>00105</t>
  </si>
  <si>
    <t>00107</t>
  </si>
  <si>
    <t>00104</t>
  </si>
  <si>
    <t>00106</t>
  </si>
  <si>
    <t>00111</t>
  </si>
  <si>
    <t>00109</t>
  </si>
  <si>
    <t>00081</t>
  </si>
  <si>
    <t>00095-1</t>
  </si>
  <si>
    <t>00101</t>
  </si>
  <si>
    <t>00099</t>
  </si>
  <si>
    <t>00097</t>
  </si>
  <si>
    <t>00115</t>
  </si>
  <si>
    <t>00116</t>
  </si>
  <si>
    <t>00117</t>
  </si>
  <si>
    <t>40098,40100</t>
  </si>
  <si>
    <t>140-IM-A6 &amp; A6-1</t>
  </si>
  <si>
    <t>GRE &amp; Stainless Steel</t>
  </si>
  <si>
    <t>Compressor 147-K-102B</t>
  </si>
  <si>
    <t>3/7/13 , 3/7/13 , 3/7/13 , 3/7/13 , 4/27/13 , 4/27/13,7/9/2013</t>
  </si>
  <si>
    <t>40046 , 40048 , 40050
40052 , 40082 , 40084,40092-2</t>
  </si>
  <si>
    <t>6/13/2013,7/20/2013</t>
  </si>
  <si>
    <t>40074,40072-2</t>
  </si>
  <si>
    <t>5/26/13 , 5/19/13 , 6/5/13 , 6/12/13 , 6/23/13 , 6/30/13 , 7/10/13 , 7/16/13 , 7/23/13
7/29/13</t>
  </si>
  <si>
    <t>10044,10045</t>
  </si>
  <si>
    <t>60010-2,60011-2</t>
  </si>
  <si>
    <t>60012-2,60013-2</t>
  </si>
  <si>
    <t>60022-1,60023</t>
  </si>
  <si>
    <t>9/12/2013 ,9/07/2013</t>
  </si>
  <si>
    <t>60024</t>
  </si>
  <si>
    <t xml:space="preserve">
South Pars Gas Field Development Phase 14
Invoice : No/08</t>
  </si>
  <si>
    <t>Date :</t>
  </si>
  <si>
    <t>Work
Performed</t>
  </si>
  <si>
    <t>W.F</t>
  </si>
  <si>
    <t>Activity Total
Price</t>
  </si>
  <si>
    <t>Up To Now</t>
  </si>
  <si>
    <t>%
Actual</t>
  </si>
  <si>
    <t>Cost</t>
  </si>
  <si>
    <t>140-IM-A6</t>
  </si>
  <si>
    <t>Copper Alloys</t>
  </si>
  <si>
    <t>per</t>
  </si>
  <si>
    <t>civ</t>
  </si>
  <si>
    <t>pip</t>
  </si>
  <si>
    <t>pan</t>
  </si>
  <si>
    <t>str</t>
  </si>
  <si>
    <t>ins</t>
  </si>
  <si>
    <t>equ</t>
  </si>
  <si>
    <t>Remain</t>
  </si>
  <si>
    <t>South Pars Gas Field Development
 Phases 14</t>
  </si>
  <si>
    <t>پیمانکار</t>
  </si>
  <si>
    <t>تاییدی</t>
  </si>
  <si>
    <t>اختلاف</t>
  </si>
  <si>
    <t>last</t>
  </si>
  <si>
    <t>Up To Last % Actual</t>
  </si>
  <si>
    <t>140-IM-A6&amp; A6/1</t>
  </si>
  <si>
    <t>4/10/13 , 4/22/13 , 4/20/13 , 4/20/13 , 4/20/13 4/25/13,9/28/2013</t>
  </si>
  <si>
    <t>40054 , 40058 , 40060 , 40062 , 40064 , 40076,40156</t>
  </si>
  <si>
    <t>7/10/13 , 7/16/13 , 7/23/13
7/29/13,09/04/13 ,09/28/13 ,09/25/13 ,09/21/13 ,09/18/13 ,09/10/13 ,</t>
  </si>
  <si>
    <t>00024 , 00027 , 00029
00031,00056-00054-00050-00048-00046-00044</t>
  </si>
  <si>
    <t>5/24/2013 , 5/8/2013 , 5/8/2013 , 7/5/13 , 7/12/13 , 7/19/13,9/7/13 , 9/13/13 , 9/20/13 ,9/27/13</t>
  </si>
  <si>
    <t>00006 , 00004 , 00002, 00013 , 00014 , 00016
00016, 00021~00025</t>
  </si>
  <si>
    <t>5/10/2013,9/10/2013,28/10/2013,20/10/2013,12/10/2013,2/10/2013,5/10/2013,</t>
  </si>
  <si>
    <t>00083,00089,00076,00070,00067,00062,00058,00</t>
  </si>
  <si>
    <t>2/10/2013,12/10/2013,20/10/2013,28/10/2013,9/11/2013,05/11/2013,05/11/2013,28/10/2013,20/10/2013,05/10/2013,</t>
  </si>
  <si>
    <t>00058,00067,00070,00076,00089,00083,00081,00074,00068,00065,00060,00054,00048</t>
  </si>
  <si>
    <t>09/11/2013,05/11/2013,28/10/2013,20/10/2013,12/10/2013,05/10/2013,</t>
  </si>
  <si>
    <t>,00086,00080,00077,00071,00064,00059,</t>
  </si>
  <si>
    <t>40083,40085,40125,40129,40131</t>
  </si>
  <si>
    <t>2/11/2013,29/10/2013,</t>
  </si>
  <si>
    <t>2/10/2013,23/10/2013</t>
  </si>
  <si>
    <t>40162-40170-1&amp;2,</t>
  </si>
  <si>
    <t>17/10/2013,09/10/2013,</t>
  </si>
  <si>
    <t>1/10/2013,07/10/2013,12/10/2013,17/10/2013,</t>
  </si>
  <si>
    <t>05070-1,05072-2,05073-2,05074-2,05075-2,05076-1,05077-2,05078-2,05084,05086-1,05089,05090,05091,05092,05093,05094,05095,</t>
  </si>
  <si>
    <t>Material Hndling</t>
  </si>
  <si>
    <t>fit up</t>
  </si>
  <si>
    <t>welding</t>
  </si>
  <si>
    <t>تاییدی قبل</t>
  </si>
  <si>
    <t>دوره</t>
  </si>
  <si>
    <t>تاییدی حجم</t>
  </si>
  <si>
    <t>0.0123*</t>
  </si>
  <si>
    <t>Invoice No. 13</t>
  </si>
  <si>
    <t xml:space="preserve">00003, 00013 , 00014 , 00016,00021~00025,00043~00046
</t>
  </si>
  <si>
    <t>5/8/2013 , 7/5/13 , 7/12/13 , 7/19/13,9/7/13 , 9/13/13 , 9/20/13 ,9/27/13,9/04/2014,26/04/2014</t>
  </si>
  <si>
    <t>6/5/13 , 6/12/13 , 7/10/13 , 7/16/13 , 7/23/1309/11/2013,05/11/2013,28/10/2013,20/10/2013,12/10/2013,05/10/2013,
7/29/13,09/04/13 ,09/28/13 ,09/25/13 ,09/21/13 ,09/18/13 ,09/10/13 ,</t>
  </si>
  <si>
    <t>6/5/13 , 6/12/13 , 7/10/13 , 7/16/13 , 7/23/132/10/2013,12/10/2013,20/10/2013,28/10/2013,9/11/2013,05/11/2013,05/11/2013,28/10/2013,20/10/2013,05/10/2013,
7/29/13,09/04/13 ,09/28/13 ,09/25/13 ,09/21/13 ,09/18/13 ,09/10/13 ,</t>
  </si>
  <si>
    <t>00015 , 00017 , 00025 , 00026 , 00028 ,00086,00080,00077,00071,00064,00059,
00030,00043,00055,00053,00049,00047,00045,00043</t>
  </si>
  <si>
    <t>00016 , 00018 , 00024 , 00027 , 0002900058,00067,00070,00076,00089,00083,00081,00074,00068,00065,00060,00054,00048
00031,00056-00054-00050-00048-00046-00044</t>
  </si>
  <si>
    <t>5/21/2013 , 5/17/2013 , 5/8/2013 , 6/5/13 , 6/12/13 , 7/10/13 , 7/16/13 , 7/23/1309/11/2013,05/11/2013,28/10/2013,20/10/2013,12/10/2013,05/10/2013,02/10/2013,
7/29/13,09/04/13 ,09/28/13 ,09/25/13 ,09/21/13 ,09/18/13 ,09/10/13 ,</t>
  </si>
  <si>
    <t>5/21/2013 , 5/17/2013 , 5/13/2013 , 5/13/2013 5/10/2013
6/5/13 , 6/12/13 , 7/10/13 , 7/16/13 , 7/23/13
7/29/13,09/04/13 ,09/28/13 ,09/25/13 ,09/21/13 ,09/18/13 ,09/10/13 ,</t>
  </si>
  <si>
    <t>00011 , 00006 , 00004 , 00003 , 00016 , 00018, 00024 , 00027 , 00029,00062
00031 ,00056-00054-00050-00048-00046-00044</t>
  </si>
  <si>
    <t>00010 , 00007 , 00001,00057,00061,00066,,00069,00075,00082,00088
00015 , 00017 , 00025 , 00026 , 00028 
00030,00043,00055,00053,00049,00047,00045,00043</t>
  </si>
  <si>
    <t>00051,00042,00039,00090,00084,000,00078~85,00079,,00073,,00072,,00063</t>
  </si>
  <si>
    <t>22/09/2013,3/09/2013,27/08/2013,9/10/2013,6/10/2013,13/10/2013,28/10/2013,29/10/2013,20/10/2013,07/10/2013</t>
  </si>
  <si>
    <t>19/04/2014</t>
  </si>
  <si>
    <t>99,105</t>
  </si>
  <si>
    <t>19/04/2014,26/04/2014</t>
  </si>
  <si>
    <t>0096,102</t>
  </si>
  <si>
    <t>00024 , 00027 , 00029,00062,
00031,00056-00054-00050-00048-00046-00044</t>
  </si>
  <si>
    <t>7/10/13 , 7/16/13 , 7/23/13,5/10/2013
7/29/13,09/04/13 ,09/28/13 ,09/25/13 ,09/21/13 ,09/18/13 ,09/10/13 ,</t>
  </si>
  <si>
    <t>105</t>
  </si>
  <si>
    <t>26/04/2014</t>
  </si>
  <si>
    <t>,0096</t>
  </si>
  <si>
    <t>00014 , 00009 , 00015 , 00017 , 00019, 00021 , 00025 , 00026 , 00028 ,00057,00061,00066,,00069,00075,00082,00088,09/11/2013,05/11/2013,28/10/2013,20/10/2013,12/10/2013,05/10/2013,02/10/2013,
00030</t>
  </si>
  <si>
    <t>00051,00042,00039,00090,00084,000,00078~85,00079,,00073,,00072,,00063,</t>
  </si>
  <si>
    <t>0097,00103</t>
  </si>
  <si>
    <t>12/4/2014,26/04/2014</t>
  </si>
  <si>
    <t>00094,00104,00099</t>
  </si>
  <si>
    <t>12/04/2014,26/04/2014,1904/2014</t>
  </si>
  <si>
    <t>2/12/13 , 2/12/13 , 2/21/13,2/10/2013,06/10/2013
2/27/13 , 2/21/13 , 2/27/13
2/27/13 , 2/27/13 , 2/27/13 , 3/3/13 , 3/5/13 , 3/12/13</t>
  </si>
  <si>
    <t>40004 , 40006 , 40016,40156-1,40156-2
40020 , 40022 , 40028
40030 , 40032 , 40034 , 40020-1 , 40040 , 40054</t>
  </si>
  <si>
    <t>05000,05002-3,05003, 05004-3, 05007-1,05008, 05010,05011 ,5012, 5013 ,5015 ,5019~5032, 5040~5048,5059~5066,,05111,05129,05130,05131,05132,05133,05134,05135,05136 ,05129,05130,05131,05132,05133,05134,05135,05136</t>
  </si>
  <si>
    <t>9/10/2013,9/02/2013,9/03/2013, 9/07/2013, 9/08/2013,9/19/2013, 9/27/2013 , 9/10/1513,02/10/2013,12/10/2013,03/10/2013,07/10/2013,19/10/2013,26/10/2013, 30/10/2013,</t>
  </si>
  <si>
    <t>may13,</t>
  </si>
  <si>
    <t>05079-2,05080-2,05081-2,05083-1,</t>
  </si>
  <si>
    <t>05121,05122,05123,05124,05125,05126,05127,05128,05137,05138,05139</t>
  </si>
  <si>
    <t>5005,5006,5016,5017,5018,5034,5035,5048,5049,5050,5056,5057,5058,05088-2,05112-1,05115,05118</t>
  </si>
  <si>
    <t>9/5/2013,9/16/2013,9/11/2013,9/20/2013,9/21/2013, 9/24/2013,15/10/2013,31/10/2013,05/11/2013,10/11/2013</t>
  </si>
  <si>
    <t>7/10/2013 , 7/21/2013,29/10/2013
7/25/2013 , 7/31/2013</t>
  </si>
  <si>
    <t>40102 , 40108 , 40414,40119,40123
40118</t>
  </si>
  <si>
    <t>7/16/13 , 7/21/13 ,7/23/13  7/25/13 , 7/31/13,29/10/2013</t>
  </si>
  <si>
    <t>40104 , 40110 , 40112,40113,40121,
40116 , 40120</t>
  </si>
  <si>
    <t>7/10/13 , 7/16/13 , 7/23/13,09/11/2013,05/11/2013,28/10/2013,20/10/2013,12/10/2013,05/10/2013,
7/29/13,09/04/13 ,09/28/13 ,09/25/13 ,09/21/13 ,09/18/13 ,09/10/13 ,</t>
  </si>
  <si>
    <t>00025 , 00026 , 00028 ,,00086,00080,00077,00071,00064,00059,0096,00096
00030,00043,00055,00053,00049,00047,00045,00043</t>
  </si>
  <si>
    <t>7/10/13 , 7/16/13 , 7/23/13,2/10/2013,12/10/2013,20/10/2013,28/10/2013,9/11/2013,05/11/2013,05/11/2013,28/10/2013,20/10/2013,05/10/2013,
7/29/13,09/04/13 ,09/28/13 ,09/25/13 ,09/21/13 ,09/18/13 ,09/10/13 ,</t>
  </si>
  <si>
    <t>00024 , 00027 , 00029,00058,00067,00070,00076,00089,00083,00081,00074,00068,00065,00060,00054,00048,00105
00031,00056-00054-00050-00048-00046-00044</t>
  </si>
  <si>
    <t>Maroonkaran Planning Manager</t>
  </si>
  <si>
    <t>Maroonkaran Project Manager</t>
  </si>
  <si>
    <t>IPMI Planning Manager</t>
  </si>
  <si>
    <t xml:space="preserve">IPMI Supervisor </t>
  </si>
  <si>
    <t>IPMI Area Manager</t>
  </si>
  <si>
    <t>IPMI Site Manager</t>
  </si>
  <si>
    <t>Name :</t>
  </si>
  <si>
    <t>M.Babadi</t>
  </si>
  <si>
    <t>K.Changalvaie</t>
  </si>
  <si>
    <t>H.Bijan</t>
  </si>
  <si>
    <t>Mr.Ghanad Pour</t>
  </si>
  <si>
    <t xml:space="preserve">Date : </t>
  </si>
  <si>
    <t>Sige :</t>
  </si>
  <si>
    <t>Mr.Bagheri</t>
  </si>
  <si>
    <t>ادعای پیمانکار</t>
  </si>
  <si>
    <t>Work Performed
Approved</t>
  </si>
  <si>
    <t>Progress
Approved</t>
  </si>
  <si>
    <t xml:space="preserve">
South Pars Gas Field Development Phase 14
</t>
  </si>
  <si>
    <t>Base &amp; Burn Pit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</si>
</sst>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* #,##0.00_);_(* \(#,##0.00\);_(* &quot;-&quot;??_);_(@_)"/>
    <numFmt numFmtId="165" formatCode="0.0000%"/>
    <numFmt numFmtId="166" formatCode="0.000%"/>
    <numFmt numFmtId="167" formatCode="[$-409]d\-mmm\-yy;@"/>
    <numFmt numFmtId="168" formatCode="[$-F800]dddd\,\ mmmm\ dd\,\ yyyy"/>
    <numFmt numFmtId="169" formatCode="_(* #,##0_);_(* \(#,##0\);_(* &quot;-&quot;??_);_(@_)"/>
    <numFmt numFmtId="170" formatCode="_ * #,##0_ ;_ * \-#,##0_ ;_ * &quot;-&quot;_ ;_ @_ "/>
    <numFmt numFmtId="171" formatCode="#,##0.0"/>
    <numFmt numFmtId="172" formatCode="0.000000%"/>
  </numFmts>
  <fonts count="4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0"/>
      <color theme="1"/>
      <name val="Times New Roman"/>
      <family val="1"/>
    </font>
    <font>
      <b/>
      <sz val="22"/>
      <color theme="1"/>
      <name val="Times New Roman"/>
      <family val="1"/>
    </font>
    <font>
      <sz val="22"/>
      <color theme="1"/>
      <name val="Times New Roman"/>
      <family val="1"/>
    </font>
    <font>
      <vertAlign val="superscript"/>
      <sz val="22"/>
      <color theme="1"/>
      <name val="Times New Roman"/>
      <family val="1"/>
    </font>
    <font>
      <sz val="10"/>
      <name val="Arial"/>
      <family val="2"/>
    </font>
    <font>
      <b/>
      <sz val="10"/>
      <color indexed="62"/>
      <name val="Times New Roman"/>
      <family val="1"/>
    </font>
    <font>
      <sz val="10"/>
      <name val="Times New Roman"/>
      <family val="1"/>
    </font>
    <font>
      <b/>
      <sz val="36"/>
      <name val="Times New Roman"/>
      <family val="1"/>
    </font>
    <font>
      <b/>
      <sz val="25"/>
      <name val="Times New Roman"/>
      <family val="1"/>
    </font>
    <font>
      <b/>
      <sz val="22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2"/>
      <color indexed="62"/>
      <name val="Times New Roman"/>
      <family val="1"/>
    </font>
    <font>
      <b/>
      <sz val="22"/>
      <color theme="0"/>
      <name val="Times New Roman"/>
      <family val="1"/>
    </font>
    <font>
      <b/>
      <sz val="22"/>
      <color theme="9" tint="0.79998168889431442"/>
      <name val="Times New Roman"/>
      <family val="1"/>
    </font>
    <font>
      <sz val="22"/>
      <color theme="9" tint="0.79998168889431442"/>
      <name val="Times New Roman"/>
      <family val="1"/>
    </font>
    <font>
      <sz val="22"/>
      <color rgb="FFFF0000"/>
      <name val="Times New Roman"/>
      <family val="1"/>
    </font>
    <font>
      <b/>
      <sz val="28"/>
      <color theme="1"/>
      <name val="Times New Roman"/>
      <family val="1"/>
    </font>
    <font>
      <sz val="14"/>
      <color theme="1"/>
      <name val="Times New Roman"/>
      <family val="1"/>
    </font>
    <font>
      <sz val="18"/>
      <color theme="1"/>
      <name val="Times New Roman"/>
      <family val="1"/>
    </font>
    <font>
      <b/>
      <sz val="24"/>
      <color theme="1"/>
      <name val="Times New Roman"/>
      <family val="1"/>
    </font>
    <font>
      <b/>
      <sz val="24"/>
      <color theme="9" tint="0.79998168889431442"/>
      <name val="Times New Roman"/>
      <family val="1"/>
    </font>
    <font>
      <sz val="24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color theme="1"/>
      <name val="Arial"/>
      <family val="2"/>
      <charset val="178"/>
      <scheme val="minor"/>
    </font>
    <font>
      <b/>
      <sz val="36"/>
      <color theme="1"/>
      <name val="Times New Roman"/>
      <family val="1"/>
    </font>
    <font>
      <sz val="36"/>
      <color theme="1"/>
      <name val="Times New Roman"/>
      <family val="1"/>
    </font>
    <font>
      <sz val="28"/>
      <color theme="1"/>
      <name val="Times New Roman"/>
      <family val="1"/>
    </font>
    <font>
      <b/>
      <sz val="18"/>
      <color theme="0"/>
      <name val="Times New Roman"/>
      <family val="1"/>
    </font>
    <font>
      <sz val="26"/>
      <color theme="1"/>
      <name val="Times New Roman"/>
      <family val="1"/>
    </font>
    <font>
      <b/>
      <sz val="36"/>
      <color theme="9" tint="0.79998168889431442"/>
      <name val="Times New Roman"/>
      <family val="1"/>
    </font>
    <font>
      <b/>
      <sz val="48"/>
      <color theme="9" tint="0.79998168889431442"/>
      <name val="Times New Roman"/>
      <family val="1"/>
    </font>
    <font>
      <b/>
      <sz val="25"/>
      <color theme="9" tint="0.79998168889431442"/>
      <name val="Times New Roman"/>
      <family val="1"/>
    </font>
    <font>
      <b/>
      <sz val="25"/>
      <color theme="1"/>
      <name val="Times New Roman"/>
      <family val="1"/>
    </font>
    <font>
      <sz val="25"/>
      <color theme="1"/>
      <name val="Times New Roman"/>
      <family val="1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48"/>
      <color theme="1"/>
      <name val="Times New Roman"/>
      <family val="1"/>
    </font>
    <font>
      <b/>
      <sz val="48"/>
      <color theme="1"/>
      <name val="Times New Roman"/>
      <family val="1"/>
    </font>
    <font>
      <sz val="48"/>
      <color rgb="FFFF0000"/>
      <name val="Times New Roman"/>
      <family val="1"/>
    </font>
    <font>
      <sz val="22"/>
      <color rgb="FFFFFF00"/>
      <name val="Times New Roman"/>
      <family val="1"/>
    </font>
    <font>
      <b/>
      <sz val="26"/>
      <color rgb="FFFFFF00"/>
      <name val="Times New Roman"/>
      <family val="1"/>
    </font>
    <font>
      <b/>
      <sz val="36"/>
      <color rgb="FFFFFF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theme="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theme="0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theme="0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28" fillId="0" borderId="0"/>
    <xf numFmtId="0" fontId="6" fillId="0" borderId="0"/>
    <xf numFmtId="9" fontId="28" fillId="0" borderId="0" applyFont="0" applyFill="0" applyBorder="0" applyAlignment="0" applyProtection="0"/>
    <xf numFmtId="0" fontId="1" fillId="0" borderId="0"/>
  </cellStyleXfs>
  <cellXfs count="685">
    <xf numFmtId="0" fontId="0" fillId="0" borderId="0" xfId="0"/>
    <xf numFmtId="0" fontId="3" fillId="8" borderId="0" xfId="0" applyFont="1" applyFill="1" applyBorder="1" applyAlignment="1">
      <alignment vertical="center"/>
    </xf>
    <xf numFmtId="3" fontId="3" fillId="8" borderId="0" xfId="1" applyNumberFormat="1" applyFont="1" applyFill="1" applyBorder="1" applyAlignment="1">
      <alignment horizontal="center" vertical="center"/>
    </xf>
    <xf numFmtId="10" fontId="3" fillId="8" borderId="0" xfId="1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3" fontId="4" fillId="0" borderId="6" xfId="1" applyNumberFormat="1" applyFont="1" applyBorder="1" applyAlignment="1">
      <alignment horizontal="center" vertical="center"/>
    </xf>
    <xf numFmtId="10" fontId="4" fillId="0" borderId="6" xfId="1" applyNumberFormat="1" applyFont="1" applyBorder="1" applyAlignment="1">
      <alignment horizontal="center" vertical="center"/>
    </xf>
    <xf numFmtId="0" fontId="3" fillId="8" borderId="5" xfId="0" applyFont="1" applyFill="1" applyBorder="1" applyAlignment="1">
      <alignment vertical="center"/>
    </xf>
    <xf numFmtId="3" fontId="3" fillId="8" borderId="6" xfId="1" applyNumberFormat="1" applyFont="1" applyFill="1" applyBorder="1" applyAlignment="1">
      <alignment horizontal="center" vertical="center"/>
    </xf>
    <xf numFmtId="10" fontId="3" fillId="8" borderId="6" xfId="1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/>
    </xf>
    <xf numFmtId="3" fontId="4" fillId="9" borderId="6" xfId="1" applyNumberFormat="1" applyFont="1" applyFill="1" applyBorder="1" applyAlignment="1">
      <alignment horizontal="center" vertical="center"/>
    </xf>
    <xf numFmtId="10" fontId="4" fillId="9" borderId="6" xfId="1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3" fontId="4" fillId="3" borderId="6" xfId="1" applyNumberFormat="1" applyFont="1" applyFill="1" applyBorder="1" applyAlignment="1">
      <alignment horizontal="center" vertical="center"/>
    </xf>
    <xf numFmtId="10" fontId="4" fillId="3" borderId="6" xfId="1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3" fontId="4" fillId="0" borderId="6" xfId="1" applyNumberFormat="1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3" fontId="4" fillId="4" borderId="6" xfId="1" applyNumberFormat="1" applyFont="1" applyFill="1" applyBorder="1" applyAlignment="1">
      <alignment horizontal="center" vertical="center"/>
    </xf>
    <xf numFmtId="10" fontId="4" fillId="4" borderId="6" xfId="1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/>
    </xf>
    <xf numFmtId="3" fontId="4" fillId="5" borderId="6" xfId="1" applyNumberFormat="1" applyFont="1" applyFill="1" applyBorder="1" applyAlignment="1">
      <alignment horizontal="center" vertical="center"/>
    </xf>
    <xf numFmtId="10" fontId="4" fillId="5" borderId="6" xfId="1" applyNumberFormat="1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vertical="center"/>
    </xf>
    <xf numFmtId="3" fontId="4" fillId="2" borderId="6" xfId="1" applyNumberFormat="1" applyFont="1" applyFill="1" applyBorder="1" applyAlignment="1">
      <alignment horizontal="center" vertical="center"/>
    </xf>
    <xf numFmtId="10" fontId="4" fillId="2" borderId="6" xfId="1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4" fillId="4" borderId="5" xfId="0" applyFont="1" applyFill="1" applyBorder="1" applyAlignment="1">
      <alignment horizontal="left" vertical="center"/>
    </xf>
    <xf numFmtId="0" fontId="4" fillId="0" borderId="16" xfId="0" applyFont="1" applyBorder="1" applyAlignment="1">
      <alignment vertical="center"/>
    </xf>
    <xf numFmtId="10" fontId="4" fillId="0" borderId="17" xfId="1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3" fontId="4" fillId="0" borderId="8" xfId="1" applyNumberFormat="1" applyFont="1" applyFill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4" fillId="0" borderId="7" xfId="1" applyNumberFormat="1" applyFont="1" applyBorder="1" applyAlignment="1">
      <alignment horizontal="center" vertical="center"/>
    </xf>
    <xf numFmtId="3" fontId="4" fillId="0" borderId="8" xfId="1" applyNumberFormat="1" applyFont="1" applyBorder="1" applyAlignment="1">
      <alignment horizontal="center" vertical="center"/>
    </xf>
    <xf numFmtId="165" fontId="3" fillId="8" borderId="11" xfId="1" applyNumberFormat="1" applyFont="1" applyFill="1" applyBorder="1" applyAlignment="1">
      <alignment horizontal="center" vertical="center"/>
    </xf>
    <xf numFmtId="165" fontId="4" fillId="0" borderId="13" xfId="1" applyNumberFormat="1" applyFont="1" applyBorder="1" applyAlignment="1">
      <alignment horizontal="center" vertical="center"/>
    </xf>
    <xf numFmtId="165" fontId="3" fillId="8" borderId="13" xfId="1" applyNumberFormat="1" applyFont="1" applyFill="1" applyBorder="1" applyAlignment="1">
      <alignment horizontal="center" vertical="center"/>
    </xf>
    <xf numFmtId="165" fontId="4" fillId="9" borderId="13" xfId="1" applyNumberFormat="1" applyFont="1" applyFill="1" applyBorder="1" applyAlignment="1">
      <alignment horizontal="center" vertical="center"/>
    </xf>
    <xf numFmtId="165" fontId="4" fillId="3" borderId="13" xfId="1" applyNumberFormat="1" applyFont="1" applyFill="1" applyBorder="1" applyAlignment="1">
      <alignment horizontal="center" vertical="center"/>
    </xf>
    <xf numFmtId="10" fontId="4" fillId="0" borderId="13" xfId="1" applyNumberFormat="1" applyFont="1" applyBorder="1" applyAlignment="1">
      <alignment horizontal="center" vertical="center"/>
    </xf>
    <xf numFmtId="166" fontId="4" fillId="3" borderId="13" xfId="1" applyNumberFormat="1" applyFont="1" applyFill="1" applyBorder="1" applyAlignment="1">
      <alignment horizontal="center" vertical="center"/>
    </xf>
    <xf numFmtId="166" fontId="4" fillId="0" borderId="13" xfId="1" applyNumberFormat="1" applyFont="1" applyBorder="1" applyAlignment="1">
      <alignment horizontal="center" vertical="center"/>
    </xf>
    <xf numFmtId="165" fontId="4" fillId="0" borderId="13" xfId="1" applyNumberFormat="1" applyFont="1" applyFill="1" applyBorder="1" applyAlignment="1">
      <alignment horizontal="center" vertical="center"/>
    </xf>
    <xf numFmtId="165" fontId="4" fillId="4" borderId="13" xfId="1" applyNumberFormat="1" applyFont="1" applyFill="1" applyBorder="1" applyAlignment="1">
      <alignment horizontal="center" vertical="center"/>
    </xf>
    <xf numFmtId="165" fontId="4" fillId="5" borderId="13" xfId="1" applyNumberFormat="1" applyFont="1" applyFill="1" applyBorder="1" applyAlignment="1">
      <alignment horizontal="center" vertical="center"/>
    </xf>
    <xf numFmtId="10" fontId="4" fillId="2" borderId="13" xfId="1" applyNumberFormat="1" applyFont="1" applyFill="1" applyBorder="1" applyAlignment="1">
      <alignment horizontal="center" vertical="center"/>
    </xf>
    <xf numFmtId="10" fontId="4" fillId="0" borderId="13" xfId="1" applyNumberFormat="1" applyFont="1" applyFill="1" applyBorder="1" applyAlignment="1">
      <alignment horizontal="center" vertical="center"/>
    </xf>
    <xf numFmtId="165" fontId="4" fillId="2" borderId="13" xfId="1" applyNumberFormat="1" applyFont="1" applyFill="1" applyBorder="1" applyAlignment="1">
      <alignment horizontal="center" vertical="center"/>
    </xf>
    <xf numFmtId="167" fontId="7" fillId="0" borderId="0" xfId="3" applyFont="1" applyFill="1" applyBorder="1" applyAlignment="1">
      <alignment vertical="center"/>
    </xf>
    <xf numFmtId="167" fontId="8" fillId="0" borderId="0" xfId="3" applyFont="1" applyFill="1"/>
    <xf numFmtId="167" fontId="7" fillId="0" borderId="0" xfId="3" applyFont="1" applyFill="1" applyBorder="1" applyAlignment="1">
      <alignment horizontal="right" vertical="center"/>
    </xf>
    <xf numFmtId="167" fontId="7" fillId="10" borderId="0" xfId="3" applyFont="1" applyFill="1" applyBorder="1" applyAlignment="1">
      <alignment vertical="center"/>
    </xf>
    <xf numFmtId="167" fontId="7" fillId="10" borderId="0" xfId="3" applyFont="1" applyFill="1" applyBorder="1" applyAlignment="1">
      <alignment horizontal="right" vertical="center"/>
    </xf>
    <xf numFmtId="167" fontId="8" fillId="10" borderId="0" xfId="3" applyFont="1" applyFill="1"/>
    <xf numFmtId="167" fontId="10" fillId="10" borderId="0" xfId="3" applyFont="1" applyFill="1" applyBorder="1" applyAlignment="1">
      <alignment horizontal="left" vertical="center"/>
    </xf>
    <xf numFmtId="167" fontId="8" fillId="10" borderId="0" xfId="3" applyFont="1" applyFill="1" applyAlignment="1">
      <alignment vertical="center"/>
    </xf>
    <xf numFmtId="167" fontId="8" fillId="0" borderId="0" xfId="3" applyFont="1" applyFill="1" applyAlignment="1">
      <alignment vertical="center"/>
    </xf>
    <xf numFmtId="167" fontId="11" fillId="10" borderId="0" xfId="3" applyFont="1" applyFill="1" applyBorder="1" applyAlignment="1">
      <alignment vertical="center"/>
    </xf>
    <xf numFmtId="167" fontId="12" fillId="10" borderId="0" xfId="3" applyFont="1" applyFill="1" applyBorder="1" applyAlignment="1">
      <alignment vertical="center"/>
    </xf>
    <xf numFmtId="167" fontId="13" fillId="0" borderId="0" xfId="3" applyFont="1" applyFill="1" applyBorder="1" applyAlignment="1">
      <alignment vertical="center"/>
    </xf>
    <xf numFmtId="167" fontId="13" fillId="10" borderId="0" xfId="3" applyFont="1" applyFill="1" applyBorder="1" applyAlignment="1">
      <alignment vertical="center"/>
    </xf>
    <xf numFmtId="49" fontId="13" fillId="0" borderId="0" xfId="3" applyNumberFormat="1" applyFont="1" applyFill="1" applyBorder="1" applyAlignment="1">
      <alignment vertical="center"/>
    </xf>
    <xf numFmtId="49" fontId="13" fillId="10" borderId="0" xfId="3" applyNumberFormat="1" applyFont="1" applyFill="1" applyBorder="1" applyAlignment="1">
      <alignment vertical="center"/>
    </xf>
    <xf numFmtId="167" fontId="15" fillId="0" borderId="0" xfId="3" applyFont="1" applyFill="1" applyBorder="1" applyAlignment="1">
      <alignment vertical="center"/>
    </xf>
    <xf numFmtId="167" fontId="16" fillId="0" borderId="0" xfId="3" applyFont="1" applyFill="1" applyBorder="1" applyAlignment="1">
      <alignment horizontal="left" vertical="center"/>
    </xf>
    <xf numFmtId="167" fontId="16" fillId="0" borderId="0" xfId="3" applyFont="1" applyFill="1" applyBorder="1" applyAlignment="1">
      <alignment horizontal="right" vertical="center"/>
    </xf>
    <xf numFmtId="167" fontId="8" fillId="0" borderId="0" xfId="3" applyFont="1" applyFill="1" applyBorder="1" applyAlignment="1">
      <alignment vertical="center"/>
    </xf>
    <xf numFmtId="16" fontId="7" fillId="0" borderId="0" xfId="3" applyNumberFormat="1" applyFont="1" applyFill="1" applyBorder="1" applyAlignment="1">
      <alignment vertical="center"/>
    </xf>
    <xf numFmtId="3" fontId="4" fillId="0" borderId="7" xfId="1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37" fontId="4" fillId="0" borderId="2" xfId="2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37" fontId="4" fillId="0" borderId="0" xfId="2" applyNumberFormat="1" applyFont="1" applyAlignment="1">
      <alignment horizontal="center" vertical="center"/>
    </xf>
    <xf numFmtId="3" fontId="17" fillId="6" borderId="1" xfId="1" applyNumberFormat="1" applyFont="1" applyFill="1" applyBorder="1" applyAlignment="1">
      <alignment vertical="center"/>
    </xf>
    <xf numFmtId="3" fontId="17" fillId="6" borderId="1" xfId="1" applyNumberFormat="1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3" fontId="18" fillId="7" borderId="0" xfId="1" applyNumberFormat="1" applyFont="1" applyFill="1" applyBorder="1" applyAlignment="1">
      <alignment horizontal="center" vertical="center"/>
    </xf>
    <xf numFmtId="10" fontId="18" fillId="7" borderId="0" xfId="1" applyNumberFormat="1" applyFont="1" applyFill="1" applyBorder="1" applyAlignment="1">
      <alignment horizontal="center" vertical="center"/>
    </xf>
    <xf numFmtId="165" fontId="18" fillId="7" borderId="11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Alignment="1">
      <alignment horizontal="center" vertical="center"/>
    </xf>
    <xf numFmtId="0" fontId="4" fillId="7" borderId="10" xfId="0" applyFont="1" applyFill="1" applyBorder="1" applyAlignment="1">
      <alignment vertical="center"/>
    </xf>
    <xf numFmtId="3" fontId="3" fillId="8" borderId="0" xfId="1" applyNumberFormat="1" applyFont="1" applyFill="1" applyAlignment="1">
      <alignment horizontal="center" vertical="center"/>
    </xf>
    <xf numFmtId="0" fontId="4" fillId="8" borderId="0" xfId="0" applyFont="1" applyFill="1" applyBorder="1" applyAlignment="1">
      <alignment vertical="center"/>
    </xf>
    <xf numFmtId="3" fontId="4" fillId="0" borderId="9" xfId="1" applyNumberFormat="1" applyFont="1" applyBorder="1" applyAlignment="1">
      <alignment horizontal="center" vertical="center"/>
    </xf>
    <xf numFmtId="0" fontId="4" fillId="9" borderId="0" xfId="0" applyFont="1" applyFill="1" applyBorder="1" applyAlignment="1">
      <alignment vertical="center"/>
    </xf>
    <xf numFmtId="3" fontId="4" fillId="9" borderId="0" xfId="1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3" fontId="4" fillId="3" borderId="0" xfId="1" applyNumberFormat="1" applyFont="1" applyFill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3" fontId="4" fillId="0" borderId="9" xfId="1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3" fontId="4" fillId="4" borderId="0" xfId="1" applyNumberFormat="1" applyFont="1" applyFill="1" applyAlignment="1">
      <alignment horizontal="center" vertical="center"/>
    </xf>
    <xf numFmtId="0" fontId="4" fillId="5" borderId="0" xfId="0" applyFont="1" applyFill="1" applyBorder="1" applyAlignment="1">
      <alignment vertical="center"/>
    </xf>
    <xf numFmtId="3" fontId="4" fillId="5" borderId="0" xfId="1" applyNumberFormat="1" applyFont="1" applyFill="1" applyAlignment="1">
      <alignment horizontal="center" vertical="center"/>
    </xf>
    <xf numFmtId="165" fontId="4" fillId="4" borderId="6" xfId="1" applyNumberFormat="1" applyFont="1" applyFill="1" applyBorder="1" applyAlignment="1">
      <alignment horizontal="center" vertical="center"/>
    </xf>
    <xf numFmtId="166" fontId="4" fillId="4" borderId="6" xfId="1" applyNumberFormat="1" applyFont="1" applyFill="1" applyBorder="1" applyAlignment="1">
      <alignment horizontal="center" vertical="center"/>
    </xf>
    <xf numFmtId="10" fontId="4" fillId="0" borderId="6" xfId="1" applyNumberFormat="1" applyFont="1" applyFill="1" applyBorder="1" applyAlignment="1">
      <alignment horizontal="center" vertical="center"/>
    </xf>
    <xf numFmtId="165" fontId="4" fillId="0" borderId="6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10" fontId="4" fillId="0" borderId="0" xfId="1" applyNumberFormat="1" applyFont="1" applyAlignment="1">
      <alignment horizontal="center" vertical="center"/>
    </xf>
    <xf numFmtId="3" fontId="4" fillId="2" borderId="0" xfId="1" applyNumberFormat="1" applyFont="1" applyFill="1" applyAlignment="1">
      <alignment horizontal="center" vertical="center"/>
    </xf>
    <xf numFmtId="165" fontId="4" fillId="3" borderId="6" xfId="1" applyNumberFormat="1" applyFont="1" applyFill="1" applyBorder="1" applyAlignment="1">
      <alignment horizontal="center" vertical="center"/>
    </xf>
    <xf numFmtId="166" fontId="4" fillId="0" borderId="6" xfId="1" applyNumberFormat="1" applyFont="1" applyBorder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5" fontId="4" fillId="5" borderId="6" xfId="1" applyNumberFormat="1" applyFont="1" applyFill="1" applyBorder="1" applyAlignment="1">
      <alignment horizontal="center" vertical="center"/>
    </xf>
    <xf numFmtId="165" fontId="4" fillId="0" borderId="6" xfId="1" applyNumberFormat="1" applyFont="1" applyBorder="1" applyAlignment="1">
      <alignment horizontal="center" vertical="center"/>
    </xf>
    <xf numFmtId="0" fontId="4" fillId="7" borderId="14" xfId="0" applyFont="1" applyFill="1" applyBorder="1" applyAlignment="1">
      <alignment vertical="center"/>
    </xf>
    <xf numFmtId="0" fontId="4" fillId="8" borderId="15" xfId="0" applyFont="1" applyFill="1" applyBorder="1" applyAlignment="1">
      <alignment vertical="center"/>
    </xf>
    <xf numFmtId="0" fontId="4" fillId="9" borderId="15" xfId="0" applyFont="1" applyFill="1" applyBorder="1" applyAlignment="1">
      <alignment vertical="center"/>
    </xf>
    <xf numFmtId="0" fontId="4" fillId="3" borderId="15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4" fillId="5" borderId="15" xfId="0" applyFont="1" applyFill="1" applyBorder="1" applyAlignment="1">
      <alignment vertical="center"/>
    </xf>
    <xf numFmtId="165" fontId="4" fillId="0" borderId="17" xfId="1" applyNumberFormat="1" applyFont="1" applyBorder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0" fontId="4" fillId="9" borderId="0" xfId="0" applyFont="1" applyFill="1" applyAlignment="1">
      <alignment vertical="center"/>
    </xf>
    <xf numFmtId="3" fontId="4" fillId="0" borderId="1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25" xfId="1" applyNumberFormat="1" applyFont="1" applyBorder="1" applyAlignment="1">
      <alignment horizontal="center" vertical="center"/>
    </xf>
    <xf numFmtId="14" fontId="4" fillId="0" borderId="6" xfId="1" applyNumberFormat="1" applyFont="1" applyBorder="1" applyAlignment="1">
      <alignment horizontal="center" vertical="center"/>
    </xf>
    <xf numFmtId="14" fontId="17" fillId="6" borderId="1" xfId="1" applyNumberFormat="1" applyFont="1" applyFill="1" applyBorder="1" applyAlignment="1">
      <alignment horizontal="center" vertical="center"/>
    </xf>
    <xf numFmtId="14" fontId="18" fillId="7" borderId="0" xfId="1" applyNumberFormat="1" applyFont="1" applyFill="1" applyBorder="1" applyAlignment="1">
      <alignment horizontal="center" vertical="center"/>
    </xf>
    <xf numFmtId="14" fontId="3" fillId="8" borderId="0" xfId="1" applyNumberFormat="1" applyFont="1" applyFill="1" applyBorder="1" applyAlignment="1">
      <alignment horizontal="center" vertical="center"/>
    </xf>
    <xf numFmtId="14" fontId="3" fillId="8" borderId="6" xfId="1" applyNumberFormat="1" applyFont="1" applyFill="1" applyBorder="1" applyAlignment="1">
      <alignment horizontal="center" vertical="center"/>
    </xf>
    <xf numFmtId="14" fontId="4" fillId="9" borderId="6" xfId="1" applyNumberFormat="1" applyFont="1" applyFill="1" applyBorder="1" applyAlignment="1">
      <alignment horizontal="center" vertical="center"/>
    </xf>
    <xf numFmtId="14" fontId="4" fillId="3" borderId="6" xfId="1" applyNumberFormat="1" applyFont="1" applyFill="1" applyBorder="1" applyAlignment="1">
      <alignment horizontal="center" vertical="center"/>
    </xf>
    <xf numFmtId="14" fontId="4" fillId="4" borderId="6" xfId="1" applyNumberFormat="1" applyFont="1" applyFill="1" applyBorder="1" applyAlignment="1">
      <alignment horizontal="center" vertical="center"/>
    </xf>
    <xf numFmtId="14" fontId="4" fillId="5" borderId="6" xfId="1" applyNumberFormat="1" applyFont="1" applyFill="1" applyBorder="1" applyAlignment="1">
      <alignment horizontal="center" vertical="center"/>
    </xf>
    <xf numFmtId="14" fontId="4" fillId="0" borderId="6" xfId="1" applyNumberFormat="1" applyFont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/>
    </xf>
    <xf numFmtId="14" fontId="4" fillId="0" borderId="0" xfId="1" applyNumberFormat="1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17" fillId="6" borderId="1" xfId="1" applyNumberFormat="1" applyFont="1" applyFill="1" applyBorder="1" applyAlignment="1">
      <alignment horizontal="center" vertical="center"/>
    </xf>
    <xf numFmtId="49" fontId="18" fillId="7" borderId="0" xfId="1" applyNumberFormat="1" applyFont="1" applyFill="1" applyBorder="1" applyAlignment="1">
      <alignment horizontal="center" vertical="center"/>
    </xf>
    <xf numFmtId="49" fontId="3" fillId="8" borderId="0" xfId="1" applyNumberFormat="1" applyFont="1" applyFill="1" applyBorder="1" applyAlignment="1">
      <alignment horizontal="center" vertical="center"/>
    </xf>
    <xf numFmtId="49" fontId="4" fillId="0" borderId="6" xfId="1" applyNumberFormat="1" applyFont="1" applyBorder="1" applyAlignment="1">
      <alignment horizontal="center" vertical="center"/>
    </xf>
    <xf numFmtId="49" fontId="3" fillId="8" borderId="6" xfId="1" applyNumberFormat="1" applyFont="1" applyFill="1" applyBorder="1" applyAlignment="1">
      <alignment horizontal="center" vertical="center"/>
    </xf>
    <xf numFmtId="49" fontId="4" fillId="9" borderId="6" xfId="1" applyNumberFormat="1" applyFont="1" applyFill="1" applyBorder="1" applyAlignment="1">
      <alignment horizontal="center" vertical="center"/>
    </xf>
    <xf numFmtId="49" fontId="4" fillId="3" borderId="6" xfId="1" applyNumberFormat="1" applyFont="1" applyFill="1" applyBorder="1" applyAlignment="1">
      <alignment horizontal="center" vertical="center"/>
    </xf>
    <xf numFmtId="49" fontId="4" fillId="4" borderId="6" xfId="1" applyNumberFormat="1" applyFont="1" applyFill="1" applyBorder="1" applyAlignment="1">
      <alignment horizontal="center" vertical="center"/>
    </xf>
    <xf numFmtId="49" fontId="4" fillId="5" borderId="6" xfId="1" applyNumberFormat="1" applyFont="1" applyFill="1" applyBorder="1" applyAlignment="1">
      <alignment horizontal="center" vertical="center"/>
    </xf>
    <xf numFmtId="49" fontId="4" fillId="0" borderId="6" xfId="1" applyNumberFormat="1" applyFont="1" applyBorder="1" applyAlignment="1">
      <alignment horizontal="center" vertical="center" wrapText="1"/>
    </xf>
    <xf numFmtId="49" fontId="4" fillId="2" borderId="6" xfId="1" applyNumberFormat="1" applyFont="1" applyFill="1" applyBorder="1" applyAlignment="1">
      <alignment horizontal="center" vertical="center"/>
    </xf>
    <xf numFmtId="49" fontId="4" fillId="0" borderId="0" xfId="1" applyNumberFormat="1" applyFont="1" applyAlignment="1">
      <alignment horizontal="center" vertical="center"/>
    </xf>
    <xf numFmtId="49" fontId="4" fillId="0" borderId="7" xfId="1" applyNumberFormat="1" applyFont="1" applyBorder="1" applyAlignment="1">
      <alignment horizontal="center" vertical="center"/>
    </xf>
    <xf numFmtId="49" fontId="4" fillId="0" borderId="7" xfId="1" applyNumberFormat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4" fillId="0" borderId="17" xfId="1" applyNumberFormat="1" applyFont="1" applyBorder="1" applyAlignment="1">
      <alignment horizontal="center" vertical="center"/>
    </xf>
    <xf numFmtId="0" fontId="4" fillId="0" borderId="39" xfId="0" applyFont="1" applyBorder="1" applyAlignment="1">
      <alignment vertical="center"/>
    </xf>
    <xf numFmtId="10" fontId="4" fillId="0" borderId="25" xfId="1" applyNumberFormat="1" applyFont="1" applyBorder="1" applyAlignment="1">
      <alignment horizontal="center" vertical="center"/>
    </xf>
    <xf numFmtId="165" fontId="4" fillId="0" borderId="40" xfId="1" applyNumberFormat="1" applyFont="1" applyBorder="1" applyAlignment="1">
      <alignment horizontal="center" vertical="center"/>
    </xf>
    <xf numFmtId="0" fontId="4" fillId="11" borderId="3" xfId="0" applyFont="1" applyFill="1" applyBorder="1" applyAlignment="1">
      <alignment vertical="center"/>
    </xf>
    <xf numFmtId="3" fontId="4" fillId="11" borderId="25" xfId="1" applyNumberFormat="1" applyFont="1" applyFill="1" applyBorder="1" applyAlignment="1">
      <alignment horizontal="center" vertical="center"/>
    </xf>
    <xf numFmtId="3" fontId="4" fillId="11" borderId="4" xfId="1" applyNumberFormat="1" applyFont="1" applyFill="1" applyBorder="1" applyAlignment="1">
      <alignment horizontal="center" vertical="center"/>
    </xf>
    <xf numFmtId="10" fontId="4" fillId="11" borderId="4" xfId="1" applyNumberFormat="1" applyFont="1" applyFill="1" applyBorder="1" applyAlignment="1">
      <alignment horizontal="center" vertical="center"/>
    </xf>
    <xf numFmtId="165" fontId="4" fillId="11" borderId="12" xfId="1" applyNumberFormat="1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vertical="center"/>
    </xf>
    <xf numFmtId="3" fontId="4" fillId="11" borderId="6" xfId="1" applyNumberFormat="1" applyFont="1" applyFill="1" applyBorder="1" applyAlignment="1">
      <alignment horizontal="center" vertical="center"/>
    </xf>
    <xf numFmtId="10" fontId="4" fillId="11" borderId="6" xfId="1" applyNumberFormat="1" applyFont="1" applyFill="1" applyBorder="1" applyAlignment="1">
      <alignment horizontal="center" vertical="center"/>
    </xf>
    <xf numFmtId="165" fontId="4" fillId="11" borderId="13" xfId="1" applyNumberFormat="1" applyFont="1" applyFill="1" applyBorder="1" applyAlignment="1">
      <alignment horizontal="center" vertical="center"/>
    </xf>
    <xf numFmtId="14" fontId="4" fillId="0" borderId="25" xfId="1" applyNumberFormat="1" applyFont="1" applyBorder="1" applyAlignment="1">
      <alignment horizontal="center" vertical="center"/>
    </xf>
    <xf numFmtId="49" fontId="4" fillId="0" borderId="25" xfId="1" applyNumberFormat="1" applyFont="1" applyBorder="1" applyAlignment="1">
      <alignment horizontal="center" vertical="center"/>
    </xf>
    <xf numFmtId="14" fontId="4" fillId="11" borderId="4" xfId="1" applyNumberFormat="1" applyFont="1" applyFill="1" applyBorder="1" applyAlignment="1">
      <alignment horizontal="center" vertical="center"/>
    </xf>
    <xf numFmtId="49" fontId="4" fillId="11" borderId="4" xfId="1" applyNumberFormat="1" applyFont="1" applyFill="1" applyBorder="1" applyAlignment="1">
      <alignment horizontal="center" vertical="center"/>
    </xf>
    <xf numFmtId="14" fontId="4" fillId="11" borderId="6" xfId="1" applyNumberFormat="1" applyFont="1" applyFill="1" applyBorder="1" applyAlignment="1">
      <alignment horizontal="center" vertical="center"/>
    </xf>
    <xf numFmtId="49" fontId="4" fillId="11" borderId="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37" fontId="4" fillId="0" borderId="0" xfId="2" applyNumberFormat="1" applyFont="1" applyBorder="1" applyAlignment="1">
      <alignment horizontal="center" vertical="center"/>
    </xf>
    <xf numFmtId="165" fontId="17" fillId="6" borderId="0" xfId="1" applyNumberFormat="1" applyFont="1" applyFill="1" applyBorder="1" applyAlignment="1">
      <alignment horizontal="center" vertical="center"/>
    </xf>
    <xf numFmtId="3" fontId="4" fillId="0" borderId="0" xfId="1" applyNumberFormat="1" applyFont="1" applyBorder="1" applyAlignment="1">
      <alignment horizontal="center" vertical="center"/>
    </xf>
    <xf numFmtId="3" fontId="4" fillId="0" borderId="0" xfId="1" applyNumberFormat="1" applyFont="1" applyFill="1" applyBorder="1" applyAlignment="1">
      <alignment horizontal="center" vertical="center"/>
    </xf>
    <xf numFmtId="165" fontId="4" fillId="4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165" fontId="4" fillId="3" borderId="0" xfId="1" applyNumberFormat="1" applyFont="1" applyFill="1" applyBorder="1" applyAlignment="1">
      <alignment horizontal="center" vertical="center"/>
    </xf>
    <xf numFmtId="166" fontId="4" fillId="4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5" fontId="4" fillId="5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 vertical="center"/>
    </xf>
    <xf numFmtId="169" fontId="4" fillId="0" borderId="13" xfId="2" applyNumberFormat="1" applyFont="1" applyFill="1" applyBorder="1" applyAlignment="1">
      <alignment horizontal="center" vertical="center"/>
    </xf>
    <xf numFmtId="169" fontId="4" fillId="0" borderId="13" xfId="2" applyNumberFormat="1" applyFont="1" applyBorder="1" applyAlignment="1">
      <alignment horizontal="center" vertical="center"/>
    </xf>
    <xf numFmtId="14" fontId="20" fillId="0" borderId="6" xfId="1" applyNumberFormat="1" applyFont="1" applyBorder="1" applyAlignment="1">
      <alignment horizontal="center" vertical="center"/>
    </xf>
    <xf numFmtId="14" fontId="20" fillId="0" borderId="6" xfId="1" applyNumberFormat="1" applyFont="1" applyBorder="1" applyAlignment="1">
      <alignment horizontal="center" vertical="center" wrapText="1"/>
    </xf>
    <xf numFmtId="49" fontId="20" fillId="0" borderId="7" xfId="1" applyNumberFormat="1" applyFont="1" applyBorder="1" applyAlignment="1">
      <alignment horizontal="center" vertical="center" wrapText="1"/>
    </xf>
    <xf numFmtId="10" fontId="17" fillId="6" borderId="27" xfId="1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10" fontId="23" fillId="0" borderId="0" xfId="1" applyNumberFormat="1" applyFont="1" applyAlignment="1">
      <alignment vertical="center"/>
    </xf>
    <xf numFmtId="0" fontId="24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horizontal="center" vertical="top"/>
    </xf>
    <xf numFmtId="0" fontId="24" fillId="0" borderId="0" xfId="0" applyFont="1" applyBorder="1" applyAlignment="1">
      <alignment horizontal="right" vertical="center"/>
    </xf>
    <xf numFmtId="3" fontId="24" fillId="0" borderId="0" xfId="0" applyNumberFormat="1" applyFont="1" applyBorder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10" fontId="22" fillId="0" borderId="0" xfId="1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17" fillId="6" borderId="32" xfId="1" applyNumberFormat="1" applyFont="1" applyFill="1" applyBorder="1" applyAlignment="1">
      <alignment horizontal="center" vertical="center"/>
    </xf>
    <xf numFmtId="3" fontId="17" fillId="6" borderId="27" xfId="1" applyNumberFormat="1" applyFont="1" applyFill="1" applyBorder="1" applyAlignment="1">
      <alignment horizontal="center" vertical="center" wrapText="1"/>
    </xf>
    <xf numFmtId="3" fontId="17" fillId="6" borderId="52" xfId="1" applyNumberFormat="1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horizontal="center" vertical="center"/>
    </xf>
    <xf numFmtId="3" fontId="25" fillId="7" borderId="0" xfId="1" applyNumberFormat="1" applyFont="1" applyFill="1" applyBorder="1" applyAlignment="1">
      <alignment horizontal="center" vertical="center"/>
    </xf>
    <xf numFmtId="9" fontId="25" fillId="7" borderId="0" xfId="1" applyNumberFormat="1" applyFont="1" applyFill="1" applyBorder="1" applyAlignment="1">
      <alignment horizontal="center" vertical="center"/>
    </xf>
    <xf numFmtId="10" fontId="25" fillId="7" borderId="0" xfId="1" applyNumberFormat="1" applyFont="1" applyFill="1" applyBorder="1" applyAlignment="1">
      <alignment horizontal="center" vertical="center"/>
    </xf>
    <xf numFmtId="3" fontId="25" fillId="7" borderId="11" xfId="1" applyNumberFormat="1" applyFont="1" applyFill="1" applyBorder="1" applyAlignment="1">
      <alignment horizontal="center" vertical="center"/>
    </xf>
    <xf numFmtId="10" fontId="25" fillId="7" borderId="30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3" fontId="26" fillId="0" borderId="0" xfId="0" applyNumberFormat="1" applyFont="1" applyAlignment="1">
      <alignment vertical="center"/>
    </xf>
    <xf numFmtId="0" fontId="23" fillId="7" borderId="10" xfId="0" applyFont="1" applyFill="1" applyBorder="1" applyAlignment="1">
      <alignment vertical="center"/>
    </xf>
    <xf numFmtId="0" fontId="27" fillId="8" borderId="0" xfId="0" applyFont="1" applyFill="1" applyBorder="1" applyAlignment="1">
      <alignment vertical="center"/>
    </xf>
    <xf numFmtId="0" fontId="3" fillId="8" borderId="0" xfId="0" applyFont="1" applyFill="1" applyBorder="1" applyAlignment="1">
      <alignment horizontal="center" vertical="center"/>
    </xf>
    <xf numFmtId="3" fontId="3" fillId="8" borderId="11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3" fontId="23" fillId="0" borderId="0" xfId="0" applyNumberFormat="1" applyFont="1" applyAlignment="1">
      <alignment vertical="center"/>
    </xf>
    <xf numFmtId="0" fontId="23" fillId="8" borderId="0" xfId="0" applyFont="1" applyFill="1" applyBorder="1" applyAlignment="1">
      <alignment vertical="center"/>
    </xf>
    <xf numFmtId="0" fontId="4" fillId="11" borderId="4" xfId="0" applyFont="1" applyFill="1" applyBorder="1" applyAlignment="1">
      <alignment horizontal="center" vertical="center"/>
    </xf>
    <xf numFmtId="3" fontId="4" fillId="11" borderId="25" xfId="5" applyNumberFormat="1" applyFont="1" applyFill="1" applyBorder="1" applyAlignment="1">
      <alignment horizontal="center" vertical="center"/>
    </xf>
    <xf numFmtId="165" fontId="4" fillId="11" borderId="4" xfId="1" applyNumberFormat="1" applyFont="1" applyFill="1" applyBorder="1" applyAlignment="1">
      <alignment horizontal="center" vertical="center"/>
    </xf>
    <xf numFmtId="3" fontId="4" fillId="11" borderId="40" xfId="0" applyNumberFormat="1" applyFont="1" applyFill="1" applyBorder="1" applyAlignment="1">
      <alignment horizontal="center" vertical="center"/>
    </xf>
    <xf numFmtId="10" fontId="4" fillId="11" borderId="25" xfId="5" applyNumberFormat="1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3" fontId="4" fillId="0" borderId="25" xfId="5" applyNumberFormat="1" applyFont="1" applyBorder="1" applyAlignment="1">
      <alignment horizontal="center" vertical="center"/>
    </xf>
    <xf numFmtId="165" fontId="4" fillId="0" borderId="25" xfId="1" applyNumberFormat="1" applyFont="1" applyBorder="1" applyAlignment="1">
      <alignment horizontal="center" vertical="center"/>
    </xf>
    <xf numFmtId="3" fontId="4" fillId="0" borderId="40" xfId="0" applyNumberFormat="1" applyFont="1" applyBorder="1" applyAlignment="1">
      <alignment horizontal="center" vertical="center"/>
    </xf>
    <xf numFmtId="10" fontId="4" fillId="0" borderId="25" xfId="5" applyNumberFormat="1" applyFont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165" fontId="4" fillId="11" borderId="6" xfId="1" applyNumberFormat="1" applyFont="1" applyFill="1" applyBorder="1" applyAlignment="1">
      <alignment horizontal="center" vertical="center"/>
    </xf>
    <xf numFmtId="3" fontId="4" fillId="11" borderId="13" xfId="0" applyNumberFormat="1" applyFont="1" applyFill="1" applyBorder="1" applyAlignment="1">
      <alignment horizontal="center" vertical="center"/>
    </xf>
    <xf numFmtId="10" fontId="4" fillId="11" borderId="6" xfId="5" applyNumberFormat="1" applyFont="1" applyFill="1" applyBorder="1" applyAlignment="1">
      <alignment horizontal="center" vertical="center"/>
    </xf>
    <xf numFmtId="3" fontId="4" fillId="11" borderId="6" xfId="5" applyNumberFormat="1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center" vertical="center"/>
    </xf>
    <xf numFmtId="3" fontId="3" fillId="8" borderId="6" xfId="5" applyNumberFormat="1" applyFont="1" applyFill="1" applyBorder="1" applyAlignment="1">
      <alignment horizontal="center" vertical="center"/>
    </xf>
    <xf numFmtId="165" fontId="3" fillId="8" borderId="6" xfId="1" applyNumberFormat="1" applyFont="1" applyFill="1" applyBorder="1" applyAlignment="1">
      <alignment horizontal="center" vertical="center"/>
    </xf>
    <xf numFmtId="3" fontId="3" fillId="8" borderId="13" xfId="1" applyNumberFormat="1" applyFont="1" applyFill="1" applyBorder="1" applyAlignment="1">
      <alignment horizontal="center" vertical="center"/>
    </xf>
    <xf numFmtId="10" fontId="3" fillId="8" borderId="6" xfId="5" applyNumberFormat="1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/>
    </xf>
    <xf numFmtId="3" fontId="4" fillId="9" borderId="6" xfId="5" applyNumberFormat="1" applyFont="1" applyFill="1" applyBorder="1" applyAlignment="1">
      <alignment horizontal="center" vertical="center"/>
    </xf>
    <xf numFmtId="165" fontId="4" fillId="9" borderId="6" xfId="1" applyNumberFormat="1" applyFont="1" applyFill="1" applyBorder="1" applyAlignment="1">
      <alignment horizontal="center" vertical="center"/>
    </xf>
    <xf numFmtId="3" fontId="4" fillId="9" borderId="13" xfId="1" applyNumberFormat="1" applyFont="1" applyFill="1" applyBorder="1" applyAlignment="1">
      <alignment horizontal="center" vertical="center"/>
    </xf>
    <xf numFmtId="10" fontId="4" fillId="9" borderId="6" xfId="5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3" fontId="4" fillId="3" borderId="6" xfId="5" applyNumberFormat="1" applyFont="1" applyFill="1" applyBorder="1" applyAlignment="1">
      <alignment horizontal="center" vertical="center"/>
    </xf>
    <xf numFmtId="10" fontId="4" fillId="3" borderId="6" xfId="5" applyNumberFormat="1" applyFont="1" applyFill="1" applyBorder="1" applyAlignment="1">
      <alignment horizontal="center" vertical="center"/>
    </xf>
    <xf numFmtId="3" fontId="4" fillId="3" borderId="13" xfId="5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4" fillId="0" borderId="13" xfId="0" applyNumberFormat="1" applyFont="1" applyBorder="1" applyAlignment="1">
      <alignment horizontal="center" vertical="center"/>
    </xf>
    <xf numFmtId="10" fontId="4" fillId="0" borderId="6" xfId="5" applyNumberFormat="1" applyFont="1" applyBorder="1" applyAlignment="1">
      <alignment horizontal="center" vertical="center"/>
    </xf>
    <xf numFmtId="3" fontId="4" fillId="0" borderId="6" xfId="5" applyNumberFormat="1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3" fontId="4" fillId="9" borderId="13" xfId="5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/>
    </xf>
    <xf numFmtId="3" fontId="4" fillId="4" borderId="6" xfId="5" applyNumberFormat="1" applyFont="1" applyFill="1" applyBorder="1" applyAlignment="1">
      <alignment horizontal="center" vertical="center"/>
    </xf>
    <xf numFmtId="10" fontId="4" fillId="4" borderId="6" xfId="5" applyNumberFormat="1" applyFont="1" applyFill="1" applyBorder="1" applyAlignment="1">
      <alignment horizontal="center" vertical="center"/>
    </xf>
    <xf numFmtId="3" fontId="4" fillId="4" borderId="13" xfId="5" applyNumberFormat="1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vertical="center"/>
    </xf>
    <xf numFmtId="0" fontId="4" fillId="5" borderId="6" xfId="0" applyFont="1" applyFill="1" applyBorder="1" applyAlignment="1">
      <alignment horizontal="center" vertical="center"/>
    </xf>
    <xf numFmtId="3" fontId="4" fillId="5" borderId="6" xfId="5" applyNumberFormat="1" applyFont="1" applyFill="1" applyBorder="1" applyAlignment="1">
      <alignment horizontal="center" vertical="center"/>
    </xf>
    <xf numFmtId="10" fontId="4" fillId="5" borderId="6" xfId="5" applyNumberFormat="1" applyFont="1" applyFill="1" applyBorder="1" applyAlignment="1">
      <alignment horizontal="center" vertical="center"/>
    </xf>
    <xf numFmtId="3" fontId="4" fillId="5" borderId="13" xfId="5" applyNumberFormat="1" applyFont="1" applyFill="1" applyBorder="1" applyAlignment="1">
      <alignment horizontal="center" vertical="center"/>
    </xf>
    <xf numFmtId="3" fontId="4" fillId="0" borderId="6" xfId="5" applyNumberFormat="1" applyFont="1" applyFill="1" applyBorder="1" applyAlignment="1">
      <alignment horizontal="center" vertical="center"/>
    </xf>
    <xf numFmtId="10" fontId="4" fillId="0" borderId="6" xfId="5" applyNumberFormat="1" applyFont="1" applyFill="1" applyBorder="1" applyAlignment="1">
      <alignment horizontal="center" vertical="center"/>
    </xf>
    <xf numFmtId="3" fontId="4" fillId="4" borderId="13" xfId="1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vertical="center"/>
    </xf>
    <xf numFmtId="0" fontId="4" fillId="2" borderId="6" xfId="0" applyFont="1" applyFill="1" applyBorder="1" applyAlignment="1">
      <alignment horizontal="center" vertical="center"/>
    </xf>
    <xf numFmtId="165" fontId="4" fillId="2" borderId="6" xfId="1" applyNumberFormat="1" applyFont="1" applyFill="1" applyBorder="1" applyAlignment="1">
      <alignment horizontal="center" vertical="center"/>
    </xf>
    <xf numFmtId="3" fontId="4" fillId="2" borderId="13" xfId="1" applyNumberFormat="1" applyFont="1" applyFill="1" applyBorder="1" applyAlignment="1">
      <alignment horizontal="center" vertical="center"/>
    </xf>
    <xf numFmtId="3" fontId="4" fillId="2" borderId="6" xfId="5" applyNumberFormat="1" applyFont="1" applyFill="1" applyBorder="1" applyAlignment="1">
      <alignment horizontal="center" vertical="center"/>
    </xf>
    <xf numFmtId="10" fontId="4" fillId="2" borderId="6" xfId="5" applyNumberFormat="1" applyFont="1" applyFill="1" applyBorder="1" applyAlignment="1">
      <alignment horizontal="center" vertical="center"/>
    </xf>
    <xf numFmtId="10" fontId="23" fillId="0" borderId="0" xfId="0" applyNumberFormat="1" applyFont="1" applyAlignment="1">
      <alignment vertical="center"/>
    </xf>
    <xf numFmtId="166" fontId="4" fillId="3" borderId="6" xfId="1" applyNumberFormat="1" applyFont="1" applyFill="1" applyBorder="1" applyAlignment="1">
      <alignment horizontal="center" vertical="center"/>
    </xf>
    <xf numFmtId="3" fontId="4" fillId="12" borderId="6" xfId="1" applyNumberFormat="1" applyFont="1" applyFill="1" applyBorder="1" applyAlignment="1">
      <alignment horizontal="center" vertical="center"/>
    </xf>
    <xf numFmtId="165" fontId="4" fillId="12" borderId="6" xfId="1" applyNumberFormat="1" applyFont="1" applyFill="1" applyBorder="1" applyAlignment="1">
      <alignment horizontal="center" vertical="center"/>
    </xf>
    <xf numFmtId="10" fontId="4" fillId="12" borderId="6" xfId="1" applyNumberFormat="1" applyFont="1" applyFill="1" applyBorder="1" applyAlignment="1">
      <alignment horizontal="center" vertical="center"/>
    </xf>
    <xf numFmtId="3" fontId="4" fillId="12" borderId="13" xfId="0" applyNumberFormat="1" applyFont="1" applyFill="1" applyBorder="1" applyAlignment="1">
      <alignment horizontal="center" vertical="center"/>
    </xf>
    <xf numFmtId="0" fontId="23" fillId="7" borderId="14" xfId="0" applyFont="1" applyFill="1" applyBorder="1" applyAlignment="1">
      <alignment vertical="center"/>
    </xf>
    <xf numFmtId="0" fontId="23" fillId="8" borderId="15" xfId="0" applyFont="1" applyFill="1" applyBorder="1" applyAlignment="1">
      <alignment vertical="center"/>
    </xf>
    <xf numFmtId="0" fontId="23" fillId="9" borderId="15" xfId="0" applyFont="1" applyFill="1" applyBorder="1" applyAlignment="1">
      <alignment vertical="center"/>
    </xf>
    <xf numFmtId="0" fontId="23" fillId="3" borderId="15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0" fontId="23" fillId="5" borderId="15" xfId="0" applyFont="1" applyFill="1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3" fontId="4" fillId="0" borderId="53" xfId="5" applyNumberFormat="1" applyFont="1" applyBorder="1" applyAlignment="1">
      <alignment horizontal="center" vertical="center"/>
    </xf>
    <xf numFmtId="3" fontId="4" fillId="0" borderId="54" xfId="0" applyNumberFormat="1" applyFont="1" applyBorder="1" applyAlignment="1">
      <alignment horizontal="center" vertical="center"/>
    </xf>
    <xf numFmtId="10" fontId="4" fillId="0" borderId="17" xfId="5" applyNumberFormat="1" applyFont="1" applyBorder="1" applyAlignment="1">
      <alignment horizontal="center" vertical="center"/>
    </xf>
    <xf numFmtId="3" fontId="4" fillId="0" borderId="17" xfId="5" applyNumberFormat="1" applyFont="1" applyBorder="1" applyAlignment="1">
      <alignment horizontal="center" vertical="center"/>
    </xf>
    <xf numFmtId="0" fontId="22" fillId="7" borderId="0" xfId="0" applyFont="1" applyFill="1" applyAlignment="1">
      <alignment vertical="center"/>
    </xf>
    <xf numFmtId="0" fontId="22" fillId="8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2" fillId="0" borderId="0" xfId="0" applyFont="1" applyAlignment="1">
      <alignment horizontal="center" vertical="center"/>
    </xf>
    <xf numFmtId="3" fontId="22" fillId="0" borderId="0" xfId="1" applyNumberFormat="1" applyFont="1" applyAlignment="1">
      <alignment horizontal="center" vertical="center"/>
    </xf>
    <xf numFmtId="165" fontId="22" fillId="0" borderId="0" xfId="1" applyNumberFormat="1" applyFont="1" applyAlignment="1">
      <alignment horizontal="center" vertical="center"/>
    </xf>
    <xf numFmtId="0" fontId="4" fillId="11" borderId="25" xfId="0" applyFont="1" applyFill="1" applyBorder="1" applyAlignment="1">
      <alignment horizontal="center" vertical="center"/>
    </xf>
    <xf numFmtId="0" fontId="21" fillId="0" borderId="36" xfId="4" applyFont="1" applyBorder="1" applyAlignment="1">
      <alignment vertical="top" wrapText="1"/>
    </xf>
    <xf numFmtId="0" fontId="21" fillId="0" borderId="37" xfId="4" applyFont="1" applyBorder="1" applyAlignment="1">
      <alignment vertical="top" wrapText="1"/>
    </xf>
    <xf numFmtId="14" fontId="24" fillId="0" borderId="37" xfId="0" applyNumberFormat="1" applyFont="1" applyBorder="1" applyAlignment="1">
      <alignment vertical="center"/>
    </xf>
    <xf numFmtId="10" fontId="25" fillId="7" borderId="0" xfId="0" applyNumberFormat="1" applyFont="1" applyFill="1" applyBorder="1" applyAlignment="1">
      <alignment horizontal="center" vertical="center"/>
    </xf>
    <xf numFmtId="10" fontId="4" fillId="11" borderId="25" xfId="0" applyNumberFormat="1" applyFont="1" applyFill="1" applyBorder="1" applyAlignment="1">
      <alignment horizontal="center" vertical="center"/>
    </xf>
    <xf numFmtId="10" fontId="4" fillId="0" borderId="25" xfId="0" applyNumberFormat="1" applyFont="1" applyBorder="1" applyAlignment="1">
      <alignment horizontal="center" vertical="center"/>
    </xf>
    <xf numFmtId="1" fontId="24" fillId="0" borderId="37" xfId="0" applyNumberFormat="1" applyFont="1" applyBorder="1" applyAlignment="1">
      <alignment vertical="center"/>
    </xf>
    <xf numFmtId="1" fontId="25" fillId="7" borderId="0" xfId="0" applyNumberFormat="1" applyFont="1" applyFill="1" applyBorder="1" applyAlignment="1">
      <alignment horizontal="center" vertical="center"/>
    </xf>
    <xf numFmtId="1" fontId="3" fillId="8" borderId="0" xfId="0" applyNumberFormat="1" applyFont="1" applyFill="1" applyBorder="1" applyAlignment="1">
      <alignment horizontal="center" vertical="center"/>
    </xf>
    <xf numFmtId="1" fontId="4" fillId="11" borderId="25" xfId="0" applyNumberFormat="1" applyFont="1" applyFill="1" applyBorder="1" applyAlignment="1">
      <alignment horizontal="center" vertical="center"/>
    </xf>
    <xf numFmtId="1" fontId="4" fillId="0" borderId="25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3" fontId="17" fillId="6" borderId="47" xfId="1" applyNumberFormat="1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165" fontId="17" fillId="6" borderId="55" xfId="1" applyNumberFormat="1" applyFont="1" applyFill="1" applyBorder="1" applyAlignment="1">
      <alignment horizontal="center" vertical="center"/>
    </xf>
    <xf numFmtId="3" fontId="17" fillId="6" borderId="52" xfId="1" applyNumberFormat="1" applyFont="1" applyFill="1" applyBorder="1" applyAlignment="1">
      <alignment horizontal="center" vertical="center" wrapText="1"/>
    </xf>
    <xf numFmtId="10" fontId="25" fillId="7" borderId="11" xfId="1" applyNumberFormat="1" applyFont="1" applyFill="1" applyBorder="1" applyAlignment="1">
      <alignment horizontal="center" vertical="center"/>
    </xf>
    <xf numFmtId="10" fontId="4" fillId="11" borderId="13" xfId="1" applyNumberFormat="1" applyFont="1" applyFill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0" fontId="29" fillId="8" borderId="6" xfId="0" applyFont="1" applyFill="1" applyBorder="1" applyAlignment="1">
      <alignment horizontal="center" vertical="center"/>
    </xf>
    <xf numFmtId="1" fontId="29" fillId="8" borderId="6" xfId="0" applyNumberFormat="1" applyFont="1" applyFill="1" applyBorder="1" applyAlignment="1">
      <alignment horizontal="center" vertical="center"/>
    </xf>
    <xf numFmtId="10" fontId="29" fillId="8" borderId="6" xfId="0" applyNumberFormat="1" applyFont="1" applyFill="1" applyBorder="1" applyAlignment="1">
      <alignment horizontal="center" vertical="center"/>
    </xf>
    <xf numFmtId="3" fontId="29" fillId="8" borderId="6" xfId="5" applyNumberFormat="1" applyFont="1" applyFill="1" applyBorder="1" applyAlignment="1">
      <alignment horizontal="center" vertical="center"/>
    </xf>
    <xf numFmtId="165" fontId="29" fillId="8" borderId="6" xfId="1" applyNumberFormat="1" applyFont="1" applyFill="1" applyBorder="1" applyAlignment="1">
      <alignment horizontal="center" vertical="center"/>
    </xf>
    <xf numFmtId="10" fontId="29" fillId="8" borderId="13" xfId="1" applyNumberFormat="1" applyFont="1" applyFill="1" applyBorder="1" applyAlignment="1">
      <alignment horizontal="center" vertical="center"/>
    </xf>
    <xf numFmtId="0" fontId="30" fillId="9" borderId="6" xfId="0" applyFont="1" applyFill="1" applyBorder="1" applyAlignment="1">
      <alignment horizontal="center" vertical="center"/>
    </xf>
    <xf numFmtId="1" fontId="30" fillId="9" borderId="6" xfId="0" applyNumberFormat="1" applyFont="1" applyFill="1" applyBorder="1" applyAlignment="1">
      <alignment horizontal="center" vertical="center"/>
    </xf>
    <xf numFmtId="10" fontId="30" fillId="9" borderId="6" xfId="0" applyNumberFormat="1" applyFont="1" applyFill="1" applyBorder="1" applyAlignment="1">
      <alignment horizontal="center" vertical="center"/>
    </xf>
    <xf numFmtId="3" fontId="30" fillId="9" borderId="6" xfId="5" applyNumberFormat="1" applyFont="1" applyFill="1" applyBorder="1" applyAlignment="1">
      <alignment horizontal="center" vertical="center"/>
    </xf>
    <xf numFmtId="165" fontId="30" fillId="9" borderId="6" xfId="1" applyNumberFormat="1" applyFont="1" applyFill="1" applyBorder="1" applyAlignment="1">
      <alignment horizontal="center" vertical="center"/>
    </xf>
    <xf numFmtId="10" fontId="30" fillId="9" borderId="13" xfId="1" applyNumberFormat="1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/>
    </xf>
    <xf numFmtId="1" fontId="30" fillId="3" borderId="6" xfId="0" applyNumberFormat="1" applyFont="1" applyFill="1" applyBorder="1" applyAlignment="1">
      <alignment horizontal="center" vertical="center"/>
    </xf>
    <xf numFmtId="10" fontId="30" fillId="3" borderId="6" xfId="0" applyNumberFormat="1" applyFont="1" applyFill="1" applyBorder="1" applyAlignment="1">
      <alignment horizontal="center" vertical="center"/>
    </xf>
    <xf numFmtId="3" fontId="30" fillId="3" borderId="6" xfId="5" applyNumberFormat="1" applyFont="1" applyFill="1" applyBorder="1" applyAlignment="1">
      <alignment horizontal="center" vertical="center"/>
    </xf>
    <xf numFmtId="165" fontId="30" fillId="3" borderId="6" xfId="1" applyNumberFormat="1" applyFont="1" applyFill="1" applyBorder="1" applyAlignment="1">
      <alignment horizontal="center" vertical="center"/>
    </xf>
    <xf numFmtId="10" fontId="30" fillId="3" borderId="13" xfId="5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25" xfId="0" applyNumberFormat="1" applyFont="1" applyBorder="1" applyAlignment="1">
      <alignment horizontal="center" vertical="center"/>
    </xf>
    <xf numFmtId="10" fontId="30" fillId="0" borderId="25" xfId="0" applyNumberFormat="1" applyFont="1" applyBorder="1" applyAlignment="1">
      <alignment horizontal="center" vertical="center"/>
    </xf>
    <xf numFmtId="3" fontId="30" fillId="0" borderId="25" xfId="0" applyNumberFormat="1" applyFont="1" applyBorder="1" applyAlignment="1">
      <alignment horizontal="center" vertical="center"/>
    </xf>
    <xf numFmtId="3" fontId="30" fillId="0" borderId="25" xfId="5" applyNumberFormat="1" applyFont="1" applyBorder="1" applyAlignment="1">
      <alignment horizontal="center" vertical="center"/>
    </xf>
    <xf numFmtId="165" fontId="30" fillId="0" borderId="6" xfId="1" applyNumberFormat="1" applyFont="1" applyBorder="1" applyAlignment="1">
      <alignment horizontal="center" vertical="center"/>
    </xf>
    <xf numFmtId="10" fontId="30" fillId="0" borderId="13" xfId="1" applyNumberFormat="1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1" fontId="30" fillId="0" borderId="25" xfId="0" applyNumberFormat="1" applyFont="1" applyFill="1" applyBorder="1" applyAlignment="1">
      <alignment horizontal="center" vertical="center"/>
    </xf>
    <xf numFmtId="10" fontId="30" fillId="0" borderId="25" xfId="0" applyNumberFormat="1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/>
    </xf>
    <xf numFmtId="10" fontId="30" fillId="9" borderId="13" xfId="5" applyNumberFormat="1" applyFont="1" applyFill="1" applyBorder="1" applyAlignment="1">
      <alignment horizontal="center" vertical="center"/>
    </xf>
    <xf numFmtId="0" fontId="30" fillId="4" borderId="6" xfId="0" applyFont="1" applyFill="1" applyBorder="1" applyAlignment="1">
      <alignment horizontal="center" vertical="center"/>
    </xf>
    <xf numFmtId="1" fontId="30" fillId="4" borderId="6" xfId="0" applyNumberFormat="1" applyFont="1" applyFill="1" applyBorder="1" applyAlignment="1">
      <alignment horizontal="center" vertical="center"/>
    </xf>
    <xf numFmtId="10" fontId="30" fillId="4" borderId="6" xfId="0" applyNumberFormat="1" applyFont="1" applyFill="1" applyBorder="1" applyAlignment="1">
      <alignment horizontal="center" vertical="center"/>
    </xf>
    <xf numFmtId="3" fontId="30" fillId="4" borderId="6" xfId="5" applyNumberFormat="1" applyFont="1" applyFill="1" applyBorder="1" applyAlignment="1">
      <alignment horizontal="center" vertical="center"/>
    </xf>
    <xf numFmtId="165" fontId="30" fillId="4" borderId="6" xfId="1" applyNumberFormat="1" applyFont="1" applyFill="1" applyBorder="1" applyAlignment="1">
      <alignment horizontal="center" vertical="center"/>
    </xf>
    <xf numFmtId="10" fontId="30" fillId="4" borderId="13" xfId="5" applyNumberFormat="1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1" fontId="30" fillId="5" borderId="6" xfId="0" applyNumberFormat="1" applyFont="1" applyFill="1" applyBorder="1" applyAlignment="1">
      <alignment horizontal="center" vertical="center"/>
    </xf>
    <xf numFmtId="10" fontId="30" fillId="5" borderId="6" xfId="0" applyNumberFormat="1" applyFont="1" applyFill="1" applyBorder="1" applyAlignment="1">
      <alignment horizontal="center" vertical="center"/>
    </xf>
    <xf numFmtId="3" fontId="30" fillId="5" borderId="6" xfId="5" applyNumberFormat="1" applyFont="1" applyFill="1" applyBorder="1" applyAlignment="1">
      <alignment horizontal="center" vertical="center"/>
    </xf>
    <xf numFmtId="165" fontId="30" fillId="5" borderId="6" xfId="1" applyNumberFormat="1" applyFont="1" applyFill="1" applyBorder="1" applyAlignment="1">
      <alignment horizontal="center" vertical="center"/>
    </xf>
    <xf numFmtId="10" fontId="30" fillId="5" borderId="13" xfId="5" applyNumberFormat="1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1" fontId="30" fillId="0" borderId="6" xfId="0" applyNumberFormat="1" applyFont="1" applyFill="1" applyBorder="1" applyAlignment="1">
      <alignment horizontal="center" vertical="center"/>
    </xf>
    <xf numFmtId="10" fontId="30" fillId="0" borderId="6" xfId="0" applyNumberFormat="1" applyFont="1" applyFill="1" applyBorder="1" applyAlignment="1">
      <alignment horizontal="center" vertical="center"/>
    </xf>
    <xf numFmtId="3" fontId="30" fillId="4" borderId="6" xfId="1" applyNumberFormat="1" applyFont="1" applyFill="1" applyBorder="1" applyAlignment="1">
      <alignment horizontal="center" vertical="center"/>
    </xf>
    <xf numFmtId="10" fontId="30" fillId="4" borderId="13" xfId="1" applyNumberFormat="1" applyFont="1" applyFill="1" applyBorder="1" applyAlignment="1">
      <alignment horizontal="center" vertical="center"/>
    </xf>
    <xf numFmtId="3" fontId="30" fillId="3" borderId="6" xfId="1" applyNumberFormat="1" applyFont="1" applyFill="1" applyBorder="1" applyAlignment="1">
      <alignment horizontal="center" vertical="center"/>
    </xf>
    <xf numFmtId="166" fontId="30" fillId="4" borderId="6" xfId="1" applyNumberFormat="1" applyFont="1" applyFill="1" applyBorder="1" applyAlignment="1">
      <alignment horizontal="center" vertical="center"/>
    </xf>
    <xf numFmtId="3" fontId="30" fillId="5" borderId="6" xfId="1" applyNumberFormat="1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1" fontId="30" fillId="2" borderId="6" xfId="0" applyNumberFormat="1" applyFont="1" applyFill="1" applyBorder="1" applyAlignment="1">
      <alignment horizontal="center" vertical="center"/>
    </xf>
    <xf numFmtId="10" fontId="30" fillId="2" borderId="6" xfId="0" applyNumberFormat="1" applyFont="1" applyFill="1" applyBorder="1" applyAlignment="1">
      <alignment horizontal="center" vertical="center"/>
    </xf>
    <xf numFmtId="3" fontId="30" fillId="2" borderId="6" xfId="1" applyNumberFormat="1" applyFont="1" applyFill="1" applyBorder="1" applyAlignment="1">
      <alignment horizontal="center" vertical="center"/>
    </xf>
    <xf numFmtId="165" fontId="30" fillId="2" borderId="6" xfId="1" applyNumberFormat="1" applyFont="1" applyFill="1" applyBorder="1" applyAlignment="1">
      <alignment horizontal="center" vertical="center"/>
    </xf>
    <xf numFmtId="10" fontId="30" fillId="2" borderId="13" xfId="1" applyNumberFormat="1" applyFont="1" applyFill="1" applyBorder="1" applyAlignment="1">
      <alignment horizontal="center" vertical="center"/>
    </xf>
    <xf numFmtId="165" fontId="30" fillId="0" borderId="6" xfId="1" applyNumberFormat="1" applyFont="1" applyFill="1" applyBorder="1" applyAlignment="1">
      <alignment horizontal="center" vertical="center"/>
    </xf>
    <xf numFmtId="3" fontId="30" fillId="2" borderId="6" xfId="5" applyNumberFormat="1" applyFont="1" applyFill="1" applyBorder="1" applyAlignment="1">
      <alignment horizontal="center" vertical="center"/>
    </xf>
    <xf numFmtId="3" fontId="30" fillId="9" borderId="6" xfId="1" applyNumberFormat="1" applyFont="1" applyFill="1" applyBorder="1" applyAlignment="1">
      <alignment horizontal="center" vertical="center"/>
    </xf>
    <xf numFmtId="166" fontId="30" fillId="3" borderId="6" xfId="1" applyNumberFormat="1" applyFont="1" applyFill="1" applyBorder="1" applyAlignment="1">
      <alignment horizontal="center" vertical="center"/>
    </xf>
    <xf numFmtId="3" fontId="30" fillId="12" borderId="6" xfId="1" applyNumberFormat="1" applyFont="1" applyFill="1" applyBorder="1" applyAlignment="1">
      <alignment horizontal="center" vertical="center"/>
    </xf>
    <xf numFmtId="165" fontId="30" fillId="12" borderId="6" xfId="1" applyNumberFormat="1" applyFont="1" applyFill="1" applyBorder="1" applyAlignment="1">
      <alignment horizontal="center" vertical="center"/>
    </xf>
    <xf numFmtId="10" fontId="30" fillId="12" borderId="13" xfId="1" applyNumberFormat="1" applyFont="1" applyFill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1" fontId="30" fillId="0" borderId="53" xfId="0" applyNumberFormat="1" applyFont="1" applyBorder="1" applyAlignment="1">
      <alignment horizontal="center" vertical="center"/>
    </xf>
    <xf numFmtId="10" fontId="30" fillId="0" borderId="53" xfId="0" applyNumberFormat="1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3" fontId="30" fillId="0" borderId="53" xfId="5" applyNumberFormat="1" applyFont="1" applyBorder="1" applyAlignment="1">
      <alignment horizontal="center" vertical="center"/>
    </xf>
    <xf numFmtId="165" fontId="30" fillId="0" borderId="17" xfId="1" applyNumberFormat="1" applyFont="1" applyBorder="1" applyAlignment="1">
      <alignment horizontal="center" vertical="center"/>
    </xf>
    <xf numFmtId="10" fontId="30" fillId="0" borderId="54" xfId="1" applyNumberFormat="1" applyFont="1" applyBorder="1" applyAlignment="1">
      <alignment horizontal="center" vertical="center"/>
    </xf>
    <xf numFmtId="0" fontId="29" fillId="8" borderId="0" xfId="0" applyFont="1" applyFill="1" applyBorder="1" applyAlignment="1">
      <alignment vertical="center"/>
    </xf>
    <xf numFmtId="0" fontId="30" fillId="11" borderId="3" xfId="0" applyFont="1" applyFill="1" applyBorder="1" applyAlignment="1">
      <alignment vertical="center"/>
    </xf>
    <xf numFmtId="0" fontId="30" fillId="0" borderId="39" xfId="0" applyFont="1" applyBorder="1" applyAlignment="1">
      <alignment vertical="center"/>
    </xf>
    <xf numFmtId="0" fontId="30" fillId="11" borderId="5" xfId="0" applyFont="1" applyFill="1" applyBorder="1" applyAlignment="1">
      <alignment vertical="center"/>
    </xf>
    <xf numFmtId="0" fontId="29" fillId="8" borderId="5" xfId="0" applyFont="1" applyFill="1" applyBorder="1" applyAlignment="1">
      <alignment vertical="center"/>
    </xf>
    <xf numFmtId="0" fontId="30" fillId="9" borderId="5" xfId="0" applyFont="1" applyFill="1" applyBorder="1" applyAlignment="1">
      <alignment vertical="center"/>
    </xf>
    <xf numFmtId="0" fontId="30" fillId="3" borderId="5" xfId="0" applyFont="1" applyFill="1" applyBorder="1" applyAlignment="1">
      <alignment vertical="center"/>
    </xf>
    <xf numFmtId="0" fontId="30" fillId="0" borderId="5" xfId="0" applyFont="1" applyBorder="1" applyAlignment="1">
      <alignment vertical="center"/>
    </xf>
    <xf numFmtId="0" fontId="30" fillId="0" borderId="5" xfId="0" applyFont="1" applyFill="1" applyBorder="1" applyAlignment="1">
      <alignment vertical="center"/>
    </xf>
    <xf numFmtId="0" fontId="30" fillId="4" borderId="5" xfId="0" applyFont="1" applyFill="1" applyBorder="1" applyAlignment="1">
      <alignment vertical="center"/>
    </xf>
    <xf numFmtId="0" fontId="30" fillId="5" borderId="5" xfId="0" applyFont="1" applyFill="1" applyBorder="1" applyAlignment="1">
      <alignment vertical="center"/>
    </xf>
    <xf numFmtId="0" fontId="30" fillId="5" borderId="5" xfId="0" applyFont="1" applyFill="1" applyBorder="1" applyAlignment="1">
      <alignment horizontal="left" vertical="center"/>
    </xf>
    <xf numFmtId="0" fontId="30" fillId="0" borderId="5" xfId="0" applyFont="1" applyFill="1" applyBorder="1" applyAlignment="1">
      <alignment horizontal="left" vertical="center"/>
    </xf>
    <xf numFmtId="0" fontId="30" fillId="2" borderId="5" xfId="0" applyFont="1" applyFill="1" applyBorder="1" applyAlignment="1">
      <alignment vertical="center"/>
    </xf>
    <xf numFmtId="0" fontId="30" fillId="4" borderId="5" xfId="0" applyFont="1" applyFill="1" applyBorder="1" applyAlignment="1">
      <alignment horizontal="left" vertical="center"/>
    </xf>
    <xf numFmtId="0" fontId="30" fillId="0" borderId="16" xfId="0" applyFont="1" applyBorder="1" applyAlignment="1">
      <alignment vertical="center"/>
    </xf>
    <xf numFmtId="0" fontId="21" fillId="0" borderId="38" xfId="4" applyFont="1" applyBorder="1" applyAlignment="1">
      <alignment vertical="top" wrapText="1"/>
    </xf>
    <xf numFmtId="0" fontId="24" fillId="0" borderId="14" xfId="0" applyFont="1" applyBorder="1" applyAlignment="1">
      <alignment horizontal="center" vertical="top" wrapText="1"/>
    </xf>
    <xf numFmtId="0" fontId="24" fillId="0" borderId="15" xfId="0" applyFont="1" applyBorder="1" applyAlignment="1">
      <alignment horizontal="center" vertical="top"/>
    </xf>
    <xf numFmtId="0" fontId="24" fillId="0" borderId="15" xfId="0" applyFont="1" applyBorder="1" applyAlignment="1">
      <alignment horizontal="right" vertical="center"/>
    </xf>
    <xf numFmtId="10" fontId="22" fillId="0" borderId="56" xfId="1" applyNumberFormat="1" applyFont="1" applyBorder="1" applyAlignment="1">
      <alignment horizontal="center" vertical="center"/>
    </xf>
    <xf numFmtId="10" fontId="29" fillId="8" borderId="0" xfId="0" applyNumberFormat="1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/>
    </xf>
    <xf numFmtId="3" fontId="29" fillId="8" borderId="0" xfId="1" applyNumberFormat="1" applyFont="1" applyFill="1" applyBorder="1" applyAlignment="1">
      <alignment horizontal="center" vertical="center"/>
    </xf>
    <xf numFmtId="10" fontId="29" fillId="8" borderId="11" xfId="1" applyNumberFormat="1" applyFont="1" applyFill="1" applyBorder="1" applyAlignment="1">
      <alignment horizontal="center" vertical="center"/>
    </xf>
    <xf numFmtId="0" fontId="30" fillId="0" borderId="25" xfId="0" applyNumberFormat="1" applyFont="1" applyBorder="1" applyAlignment="1">
      <alignment horizontal="center" vertical="center"/>
    </xf>
    <xf numFmtId="10" fontId="22" fillId="0" borderId="0" xfId="0" applyNumberFormat="1" applyFont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10" fontId="23" fillId="0" borderId="0" xfId="0" applyNumberFormat="1" applyFont="1" applyAlignment="1">
      <alignment horizontal="center" vertical="center"/>
    </xf>
    <xf numFmtId="10" fontId="26" fillId="0" borderId="1" xfId="0" applyNumberFormat="1" applyFont="1" applyBorder="1" applyAlignment="1">
      <alignment horizontal="center" vertical="center"/>
    </xf>
    <xf numFmtId="10" fontId="31" fillId="13" borderId="0" xfId="0" applyNumberFormat="1" applyFont="1" applyFill="1" applyAlignment="1">
      <alignment horizontal="center" vertical="center"/>
    </xf>
    <xf numFmtId="10" fontId="31" fillId="13" borderId="1" xfId="0" applyNumberFormat="1" applyFont="1" applyFill="1" applyBorder="1" applyAlignment="1">
      <alignment horizontal="center" vertical="center"/>
    </xf>
    <xf numFmtId="3" fontId="25" fillId="7" borderId="0" xfId="0" applyNumberFormat="1" applyFont="1" applyFill="1" applyBorder="1" applyAlignment="1">
      <alignment horizontal="center" vertical="center"/>
    </xf>
    <xf numFmtId="3" fontId="30" fillId="9" borderId="6" xfId="0" applyNumberFormat="1" applyFont="1" applyFill="1" applyBorder="1" applyAlignment="1">
      <alignment horizontal="center" vertical="center"/>
    </xf>
    <xf numFmtId="3" fontId="30" fillId="3" borderId="6" xfId="0" applyNumberFormat="1" applyFont="1" applyFill="1" applyBorder="1" applyAlignment="1">
      <alignment horizontal="center" vertical="center"/>
    </xf>
    <xf numFmtId="3" fontId="30" fillId="0" borderId="6" xfId="0" applyNumberFormat="1" applyFont="1" applyBorder="1" applyAlignment="1">
      <alignment horizontal="center" vertical="center"/>
    </xf>
    <xf numFmtId="3" fontId="30" fillId="0" borderId="6" xfId="0" applyNumberFormat="1" applyFont="1" applyFill="1" applyBorder="1" applyAlignment="1">
      <alignment horizontal="center" vertical="center"/>
    </xf>
    <xf numFmtId="3" fontId="30" fillId="4" borderId="6" xfId="0" applyNumberFormat="1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/>
    </xf>
    <xf numFmtId="3" fontId="30" fillId="2" borderId="6" xfId="0" applyNumberFormat="1" applyFont="1" applyFill="1" applyBorder="1" applyAlignment="1">
      <alignment horizontal="center" vertical="center"/>
    </xf>
    <xf numFmtId="3" fontId="30" fillId="0" borderId="17" xfId="0" applyNumberFormat="1" applyFont="1" applyBorder="1" applyAlignment="1">
      <alignment horizontal="center" vertical="center"/>
    </xf>
    <xf numFmtId="9" fontId="23" fillId="0" borderId="0" xfId="1" applyFont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10" fontId="31" fillId="13" borderId="1" xfId="0" applyNumberFormat="1" applyFont="1" applyFill="1" applyBorder="1" applyAlignment="1">
      <alignment horizontal="center" vertical="center"/>
    </xf>
    <xf numFmtId="165" fontId="30" fillId="0" borderId="25" xfId="1" applyNumberFormat="1" applyFont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/>
    </xf>
    <xf numFmtId="4" fontId="30" fillId="0" borderId="25" xfId="5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171" fontId="4" fillId="0" borderId="6" xfId="1" applyNumberFormat="1" applyFont="1" applyBorder="1" applyAlignment="1">
      <alignment horizontal="center" vertical="center"/>
    </xf>
    <xf numFmtId="4" fontId="4" fillId="0" borderId="6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9" fontId="4" fillId="0" borderId="1" xfId="1" applyFont="1" applyBorder="1" applyAlignment="1">
      <alignment horizontal="center" vertical="center"/>
    </xf>
    <xf numFmtId="10" fontId="4" fillId="0" borderId="1" xfId="1" applyNumberFormat="1" applyFont="1" applyBorder="1" applyAlignment="1">
      <alignment horizontal="center" vertical="center"/>
    </xf>
    <xf numFmtId="172" fontId="23" fillId="0" borderId="0" xfId="1" applyNumberFormat="1" applyFont="1" applyAlignment="1">
      <alignment horizontal="center" vertical="center"/>
    </xf>
    <xf numFmtId="10" fontId="4" fillId="0" borderId="0" xfId="1" applyNumberFormat="1" applyFont="1" applyAlignment="1">
      <alignment vertical="center"/>
    </xf>
    <xf numFmtId="10" fontId="33" fillId="0" borderId="1" xfId="1" applyNumberFormat="1" applyFont="1" applyBorder="1" applyAlignment="1">
      <alignment horizontal="center" vertical="center"/>
    </xf>
    <xf numFmtId="166" fontId="4" fillId="0" borderId="0" xfId="1" applyNumberFormat="1" applyFont="1" applyAlignment="1">
      <alignment vertical="center"/>
    </xf>
    <xf numFmtId="165" fontId="34" fillId="7" borderId="0" xfId="0" applyNumberFormat="1" applyFont="1" applyFill="1" applyBorder="1" applyAlignment="1">
      <alignment horizontal="center" vertical="center"/>
    </xf>
    <xf numFmtId="0" fontId="36" fillId="7" borderId="0" xfId="0" applyFont="1" applyFill="1" applyBorder="1" applyAlignment="1">
      <alignment horizontal="center" vertical="center"/>
    </xf>
    <xf numFmtId="3" fontId="36" fillId="7" borderId="0" xfId="1" applyNumberFormat="1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center" vertical="center"/>
    </xf>
    <xf numFmtId="3" fontId="37" fillId="8" borderId="0" xfId="0" applyNumberFormat="1" applyFont="1" applyFill="1" applyBorder="1" applyAlignment="1">
      <alignment horizontal="center" vertical="center"/>
    </xf>
    <xf numFmtId="3" fontId="37" fillId="8" borderId="0" xfId="1" applyNumberFormat="1" applyFont="1" applyFill="1" applyBorder="1" applyAlignment="1">
      <alignment horizontal="center" vertical="center"/>
    </xf>
    <xf numFmtId="10" fontId="37" fillId="8" borderId="0" xfId="1" applyNumberFormat="1" applyFont="1" applyFill="1" applyBorder="1" applyAlignment="1">
      <alignment horizontal="center" vertical="center"/>
    </xf>
    <xf numFmtId="0" fontId="38" fillId="11" borderId="4" xfId="0" applyFont="1" applyFill="1" applyBorder="1" applyAlignment="1">
      <alignment horizontal="center" vertical="center"/>
    </xf>
    <xf numFmtId="3" fontId="38" fillId="11" borderId="25" xfId="5" applyNumberFormat="1" applyFont="1" applyFill="1" applyBorder="1" applyAlignment="1">
      <alignment horizontal="center" vertical="center"/>
    </xf>
    <xf numFmtId="165" fontId="38" fillId="11" borderId="4" xfId="1" applyNumberFormat="1" applyFont="1" applyFill="1" applyBorder="1" applyAlignment="1">
      <alignment horizontal="center" vertical="center"/>
    </xf>
    <xf numFmtId="0" fontId="38" fillId="0" borderId="25" xfId="0" applyFont="1" applyBorder="1" applyAlignment="1">
      <alignment horizontal="center" vertical="center"/>
    </xf>
    <xf numFmtId="3" fontId="38" fillId="0" borderId="25" xfId="5" applyNumberFormat="1" applyFont="1" applyBorder="1" applyAlignment="1">
      <alignment horizontal="center" vertical="center"/>
    </xf>
    <xf numFmtId="165" fontId="38" fillId="0" borderId="25" xfId="1" applyNumberFormat="1" applyFont="1" applyBorder="1" applyAlignment="1">
      <alignment horizontal="center" vertical="center"/>
    </xf>
    <xf numFmtId="0" fontId="38" fillId="11" borderId="6" xfId="0" applyFont="1" applyFill="1" applyBorder="1" applyAlignment="1">
      <alignment horizontal="center" vertical="center"/>
    </xf>
    <xf numFmtId="165" fontId="38" fillId="11" borderId="6" xfId="1" applyNumberFormat="1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horizontal="center" vertical="center"/>
    </xf>
    <xf numFmtId="3" fontId="37" fillId="8" borderId="6" xfId="5" applyNumberFormat="1" applyFont="1" applyFill="1" applyBorder="1" applyAlignment="1">
      <alignment horizontal="center" vertical="center"/>
    </xf>
    <xf numFmtId="165" fontId="37" fillId="8" borderId="6" xfId="1" applyNumberFormat="1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3" fontId="38" fillId="9" borderId="6" xfId="5" applyNumberFormat="1" applyFont="1" applyFill="1" applyBorder="1" applyAlignment="1">
      <alignment horizontal="center" vertical="center"/>
    </xf>
    <xf numFmtId="165" fontId="38" fillId="9" borderId="6" xfId="1" applyNumberFormat="1" applyFont="1" applyFill="1" applyBorder="1" applyAlignment="1">
      <alignment horizontal="center" vertical="center"/>
    </xf>
    <xf numFmtId="3" fontId="38" fillId="9" borderId="6" xfId="1" applyNumberFormat="1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center" vertical="center"/>
    </xf>
    <xf numFmtId="3" fontId="38" fillId="3" borderId="6" xfId="5" applyNumberFormat="1" applyFont="1" applyFill="1" applyBorder="1" applyAlignment="1">
      <alignment horizontal="center" vertical="center"/>
    </xf>
    <xf numFmtId="165" fontId="38" fillId="3" borderId="6" xfId="1" applyNumberFormat="1" applyFont="1" applyFill="1" applyBorder="1" applyAlignment="1">
      <alignment horizontal="center" vertical="center"/>
    </xf>
    <xf numFmtId="3" fontId="38" fillId="3" borderId="6" xfId="1" applyNumberFormat="1" applyFont="1" applyFill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165" fontId="38" fillId="0" borderId="6" xfId="1" applyNumberFormat="1" applyFont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/>
    </xf>
    <xf numFmtId="0" fontId="38" fillId="4" borderId="6" xfId="0" applyFont="1" applyFill="1" applyBorder="1" applyAlignment="1">
      <alignment horizontal="center" vertical="center"/>
    </xf>
    <xf numFmtId="3" fontId="38" fillId="4" borderId="6" xfId="5" applyNumberFormat="1" applyFont="1" applyFill="1" applyBorder="1" applyAlignment="1">
      <alignment horizontal="center" vertical="center"/>
    </xf>
    <xf numFmtId="165" fontId="38" fillId="4" borderId="6" xfId="1" applyNumberFormat="1" applyFont="1" applyFill="1" applyBorder="1" applyAlignment="1">
      <alignment horizontal="center" vertical="center"/>
    </xf>
    <xf numFmtId="3" fontId="38" fillId="4" borderId="6" xfId="1" applyNumberFormat="1" applyFont="1" applyFill="1" applyBorder="1" applyAlignment="1">
      <alignment horizontal="center" vertical="center"/>
    </xf>
    <xf numFmtId="0" fontId="38" fillId="5" borderId="6" xfId="0" applyFont="1" applyFill="1" applyBorder="1" applyAlignment="1">
      <alignment horizontal="center" vertical="center"/>
    </xf>
    <xf numFmtId="3" fontId="38" fillId="5" borderId="6" xfId="5" applyNumberFormat="1" applyFont="1" applyFill="1" applyBorder="1" applyAlignment="1">
      <alignment horizontal="center" vertical="center"/>
    </xf>
    <xf numFmtId="165" fontId="38" fillId="5" borderId="6" xfId="1" applyNumberFormat="1" applyFont="1" applyFill="1" applyBorder="1" applyAlignment="1">
      <alignment horizontal="center" vertical="center"/>
    </xf>
    <xf numFmtId="3" fontId="38" fillId="5" borderId="6" xfId="1" applyNumberFormat="1" applyFont="1" applyFill="1" applyBorder="1" applyAlignment="1">
      <alignment horizontal="center" vertical="center"/>
    </xf>
    <xf numFmtId="3" fontId="38" fillId="0" borderId="6" xfId="5" applyNumberFormat="1" applyFont="1" applyFill="1" applyBorder="1" applyAlignment="1">
      <alignment horizontal="center" vertical="center"/>
    </xf>
    <xf numFmtId="166" fontId="38" fillId="4" borderId="6" xfId="1" applyNumberFormat="1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3" fontId="38" fillId="2" borderId="6" xfId="1" applyNumberFormat="1" applyFont="1" applyFill="1" applyBorder="1" applyAlignment="1">
      <alignment horizontal="center" vertical="center"/>
    </xf>
    <xf numFmtId="165" fontId="38" fillId="2" borderId="6" xfId="1" applyNumberFormat="1" applyFont="1" applyFill="1" applyBorder="1" applyAlignment="1">
      <alignment horizontal="center" vertical="center"/>
    </xf>
    <xf numFmtId="165" fontId="38" fillId="0" borderId="6" xfId="1" applyNumberFormat="1" applyFont="1" applyFill="1" applyBorder="1" applyAlignment="1">
      <alignment horizontal="center" vertical="center"/>
    </xf>
    <xf numFmtId="3" fontId="38" fillId="2" borderId="6" xfId="5" applyNumberFormat="1" applyFont="1" applyFill="1" applyBorder="1" applyAlignment="1">
      <alignment horizontal="center" vertical="center"/>
    </xf>
    <xf numFmtId="166" fontId="38" fillId="3" borderId="6" xfId="1" applyNumberFormat="1" applyFont="1" applyFill="1" applyBorder="1" applyAlignment="1">
      <alignment horizontal="center" vertical="center"/>
    </xf>
    <xf numFmtId="3" fontId="38" fillId="12" borderId="6" xfId="1" applyNumberFormat="1" applyFont="1" applyFill="1" applyBorder="1" applyAlignment="1">
      <alignment horizontal="center" vertical="center"/>
    </xf>
    <xf numFmtId="165" fontId="38" fillId="12" borderId="6" xfId="1" applyNumberFormat="1" applyFont="1" applyFill="1" applyBorder="1" applyAlignment="1">
      <alignment horizontal="center" vertical="center"/>
    </xf>
    <xf numFmtId="0" fontId="26" fillId="11" borderId="3" xfId="0" applyFont="1" applyFill="1" applyBorder="1" applyAlignment="1">
      <alignment vertical="center"/>
    </xf>
    <xf numFmtId="0" fontId="26" fillId="0" borderId="39" xfId="0" applyFont="1" applyBorder="1" applyAlignment="1">
      <alignment vertical="center"/>
    </xf>
    <xf numFmtId="0" fontId="26" fillId="11" borderId="5" xfId="0" applyFont="1" applyFill="1" applyBorder="1" applyAlignment="1">
      <alignment vertical="center"/>
    </xf>
    <xf numFmtId="0" fontId="24" fillId="8" borderId="0" xfId="0" applyFont="1" applyFill="1" applyBorder="1" applyAlignment="1">
      <alignment vertical="center"/>
    </xf>
    <xf numFmtId="0" fontId="24" fillId="8" borderId="5" xfId="0" applyFont="1" applyFill="1" applyBorder="1" applyAlignment="1">
      <alignment vertical="center"/>
    </xf>
    <xf numFmtId="0" fontId="26" fillId="9" borderId="5" xfId="0" applyFont="1" applyFill="1" applyBorder="1" applyAlignment="1">
      <alignment vertical="center"/>
    </xf>
    <xf numFmtId="0" fontId="26" fillId="3" borderId="5" xfId="0" applyFont="1" applyFill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6" fillId="4" borderId="5" xfId="0" applyFont="1" applyFill="1" applyBorder="1" applyAlignment="1">
      <alignment vertical="center"/>
    </xf>
    <xf numFmtId="0" fontId="26" fillId="5" borderId="5" xfId="0" applyFont="1" applyFill="1" applyBorder="1" applyAlignment="1">
      <alignment vertical="center"/>
    </xf>
    <xf numFmtId="0" fontId="26" fillId="5" borderId="5" xfId="0" applyFont="1" applyFill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6" fillId="2" borderId="5" xfId="0" applyFont="1" applyFill="1" applyBorder="1" applyAlignment="1">
      <alignment vertical="center"/>
    </xf>
    <xf numFmtId="0" fontId="26" fillId="4" borderId="5" xfId="0" applyFont="1" applyFill="1" applyBorder="1" applyAlignment="1">
      <alignment horizontal="left" vertical="center"/>
    </xf>
    <xf numFmtId="9" fontId="37" fillId="7" borderId="0" xfId="1" applyNumberFormat="1" applyFont="1" applyFill="1" applyBorder="1" applyAlignment="1">
      <alignment horizontal="center" vertical="center"/>
    </xf>
    <xf numFmtId="49" fontId="3" fillId="0" borderId="0" xfId="1" applyNumberFormat="1" applyFont="1" applyBorder="1" applyAlignment="1">
      <alignment horizontal="center" vertical="center" wrapText="1"/>
    </xf>
    <xf numFmtId="49" fontId="17" fillId="6" borderId="1" xfId="1" applyNumberFormat="1" applyFont="1" applyFill="1" applyBorder="1" applyAlignment="1">
      <alignment horizontal="center" vertical="center" wrapText="1"/>
    </xf>
    <xf numFmtId="49" fontId="18" fillId="7" borderId="0" xfId="1" applyNumberFormat="1" applyFont="1" applyFill="1" applyBorder="1" applyAlignment="1">
      <alignment horizontal="center" vertical="center" wrapText="1"/>
    </xf>
    <xf numFmtId="49" fontId="3" fillId="8" borderId="0" xfId="1" applyNumberFormat="1" applyFont="1" applyFill="1" applyBorder="1" applyAlignment="1">
      <alignment horizontal="center" vertical="center" wrapText="1"/>
    </xf>
    <xf numFmtId="49" fontId="4" fillId="11" borderId="18" xfId="1" applyNumberFormat="1" applyFont="1" applyFill="1" applyBorder="1" applyAlignment="1">
      <alignment horizontal="center" vertical="center" wrapText="1"/>
    </xf>
    <xf numFmtId="49" fontId="4" fillId="0" borderId="42" xfId="1" applyNumberFormat="1" applyFont="1" applyBorder="1" applyAlignment="1">
      <alignment horizontal="center" vertical="center" wrapText="1"/>
    </xf>
    <xf numFmtId="49" fontId="4" fillId="11" borderId="7" xfId="1" applyNumberFormat="1" applyFont="1" applyFill="1" applyBorder="1" applyAlignment="1">
      <alignment horizontal="center" vertical="center" wrapText="1"/>
    </xf>
    <xf numFmtId="49" fontId="3" fillId="8" borderId="7" xfId="1" applyNumberFormat="1" applyFont="1" applyFill="1" applyBorder="1" applyAlignment="1">
      <alignment horizontal="center" vertical="center" wrapText="1"/>
    </xf>
    <xf numFmtId="49" fontId="4" fillId="9" borderId="7" xfId="1" applyNumberFormat="1" applyFont="1" applyFill="1" applyBorder="1" applyAlignment="1">
      <alignment horizontal="center" vertical="center" wrapText="1"/>
    </xf>
    <xf numFmtId="49" fontId="4" fillId="3" borderId="7" xfId="1" applyNumberFormat="1" applyFont="1" applyFill="1" applyBorder="1" applyAlignment="1">
      <alignment horizontal="center" vertical="center" wrapText="1"/>
    </xf>
    <xf numFmtId="49" fontId="4" fillId="4" borderId="7" xfId="1" applyNumberFormat="1" applyFont="1" applyFill="1" applyBorder="1" applyAlignment="1">
      <alignment horizontal="center" vertical="center" wrapText="1"/>
    </xf>
    <xf numFmtId="49" fontId="4" fillId="5" borderId="7" xfId="1" applyNumberFormat="1" applyFont="1" applyFill="1" applyBorder="1" applyAlignment="1">
      <alignment horizontal="center" vertical="center" wrapText="1"/>
    </xf>
    <xf numFmtId="49" fontId="4" fillId="4" borderId="6" xfId="1" applyNumberFormat="1" applyFont="1" applyFill="1" applyBorder="1" applyAlignment="1">
      <alignment horizontal="center" vertical="center" wrapText="1"/>
    </xf>
    <xf numFmtId="49" fontId="4" fillId="2" borderId="7" xfId="1" applyNumberFormat="1" applyFont="1" applyFill="1" applyBorder="1" applyAlignment="1">
      <alignment horizontal="center" vertical="center" wrapText="1"/>
    </xf>
    <xf numFmtId="49" fontId="4" fillId="3" borderId="6" xfId="1" applyNumberFormat="1" applyFont="1" applyFill="1" applyBorder="1" applyAlignment="1">
      <alignment horizontal="center" vertical="center" wrapText="1"/>
    </xf>
    <xf numFmtId="49" fontId="4" fillId="5" borderId="6" xfId="1" applyNumberFormat="1" applyFont="1" applyFill="1" applyBorder="1" applyAlignment="1">
      <alignment horizontal="center" vertical="center" wrapText="1"/>
    </xf>
    <xf numFmtId="49" fontId="4" fillId="0" borderId="23" xfId="1" applyNumberFormat="1" applyFont="1" applyBorder="1" applyAlignment="1">
      <alignment horizontal="center" vertical="center" wrapText="1"/>
    </xf>
    <xf numFmtId="49" fontId="4" fillId="0" borderId="0" xfId="1" applyNumberFormat="1" applyFont="1" applyAlignment="1">
      <alignment horizontal="center" vertical="center" wrapText="1"/>
    </xf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39" fillId="14" borderId="57" xfId="0" applyFont="1" applyFill="1" applyBorder="1" applyAlignment="1">
      <alignment vertical="center"/>
    </xf>
    <xf numFmtId="0" fontId="39" fillId="14" borderId="58" xfId="0" applyFont="1" applyFill="1" applyBorder="1" applyAlignment="1">
      <alignment vertical="center"/>
    </xf>
    <xf numFmtId="0" fontId="39" fillId="0" borderId="58" xfId="0" applyFont="1" applyFill="1" applyBorder="1" applyAlignment="1">
      <alignment vertical="center"/>
    </xf>
    <xf numFmtId="0" fontId="39" fillId="0" borderId="55" xfId="0" applyFont="1" applyFill="1" applyBorder="1" applyAlignment="1">
      <alignment vertical="center"/>
    </xf>
    <xf numFmtId="0" fontId="40" fillId="0" borderId="59" xfId="0" applyFont="1" applyBorder="1"/>
    <xf numFmtId="0" fontId="40" fillId="0" borderId="1" xfId="0" applyFont="1" applyBorder="1"/>
    <xf numFmtId="0" fontId="40" fillId="0" borderId="60" xfId="0" applyFont="1" applyBorder="1"/>
    <xf numFmtId="0" fontId="30" fillId="11" borderId="6" xfId="0" applyFont="1" applyFill="1" applyBorder="1" applyAlignment="1">
      <alignment horizontal="center" vertical="center"/>
    </xf>
    <xf numFmtId="3" fontId="30" fillId="11" borderId="6" xfId="0" applyNumberFormat="1" applyFont="1" applyFill="1" applyBorder="1" applyAlignment="1">
      <alignment horizontal="center" vertical="center"/>
    </xf>
    <xf numFmtId="1" fontId="30" fillId="11" borderId="25" xfId="0" applyNumberFormat="1" applyFont="1" applyFill="1" applyBorder="1" applyAlignment="1">
      <alignment horizontal="center" vertical="center"/>
    </xf>
    <xf numFmtId="10" fontId="30" fillId="11" borderId="25" xfId="0" applyNumberFormat="1" applyFont="1" applyFill="1" applyBorder="1" applyAlignment="1">
      <alignment horizontal="center" vertical="center"/>
    </xf>
    <xf numFmtId="0" fontId="30" fillId="11" borderId="25" xfId="0" applyFont="1" applyFill="1" applyBorder="1" applyAlignment="1">
      <alignment horizontal="center" vertical="center"/>
    </xf>
    <xf numFmtId="3" fontId="30" fillId="11" borderId="25" xfId="5" applyNumberFormat="1" applyFont="1" applyFill="1" applyBorder="1" applyAlignment="1">
      <alignment horizontal="center" vertical="center"/>
    </xf>
    <xf numFmtId="165" fontId="30" fillId="11" borderId="6" xfId="1" applyNumberFormat="1" applyFont="1" applyFill="1" applyBorder="1" applyAlignment="1">
      <alignment horizontal="center" vertical="center"/>
    </xf>
    <xf numFmtId="10" fontId="30" fillId="11" borderId="13" xfId="1" applyNumberFormat="1" applyFont="1" applyFill="1" applyBorder="1" applyAlignment="1">
      <alignment horizontal="center" vertical="center"/>
    </xf>
    <xf numFmtId="0" fontId="41" fillId="11" borderId="6" xfId="0" applyFont="1" applyFill="1" applyBorder="1" applyAlignment="1">
      <alignment horizontal="center" vertical="center"/>
    </xf>
    <xf numFmtId="3" fontId="41" fillId="11" borderId="6" xfId="0" applyNumberFormat="1" applyFont="1" applyFill="1" applyBorder="1" applyAlignment="1">
      <alignment horizontal="center" vertical="center"/>
    </xf>
    <xf numFmtId="1" fontId="41" fillId="11" borderId="25" xfId="0" applyNumberFormat="1" applyFont="1" applyFill="1" applyBorder="1" applyAlignment="1">
      <alignment horizontal="center" vertical="center"/>
    </xf>
    <xf numFmtId="10" fontId="41" fillId="11" borderId="25" xfId="0" applyNumberFormat="1" applyFont="1" applyFill="1" applyBorder="1" applyAlignment="1">
      <alignment horizontal="center" vertical="center"/>
    </xf>
    <xf numFmtId="0" fontId="41" fillId="11" borderId="25" xfId="0" applyFont="1" applyFill="1" applyBorder="1" applyAlignment="1">
      <alignment horizontal="center" vertical="center"/>
    </xf>
    <xf numFmtId="3" fontId="41" fillId="11" borderId="25" xfId="5" applyNumberFormat="1" applyFont="1" applyFill="1" applyBorder="1" applyAlignment="1">
      <alignment horizontal="center" vertical="center"/>
    </xf>
    <xf numFmtId="165" fontId="41" fillId="11" borderId="6" xfId="1" applyNumberFormat="1" applyFont="1" applyFill="1" applyBorder="1" applyAlignment="1">
      <alignment horizontal="center" vertical="center"/>
    </xf>
    <xf numFmtId="10" fontId="41" fillId="11" borderId="13" xfId="1" applyNumberFormat="1" applyFont="1" applyFill="1" applyBorder="1" applyAlignment="1">
      <alignment horizontal="center" vertical="center"/>
    </xf>
    <xf numFmtId="0" fontId="41" fillId="0" borderId="25" xfId="0" applyFont="1" applyBorder="1" applyAlignment="1">
      <alignment horizontal="center" vertical="center"/>
    </xf>
    <xf numFmtId="3" fontId="41" fillId="0" borderId="25" xfId="0" applyNumberFormat="1" applyFont="1" applyBorder="1" applyAlignment="1">
      <alignment horizontal="center" vertical="center"/>
    </xf>
    <xf numFmtId="1" fontId="41" fillId="0" borderId="25" xfId="0" applyNumberFormat="1" applyFont="1" applyBorder="1" applyAlignment="1">
      <alignment horizontal="center" vertical="center"/>
    </xf>
    <xf numFmtId="10" fontId="41" fillId="0" borderId="25" xfId="0" applyNumberFormat="1" applyFont="1" applyBorder="1" applyAlignment="1">
      <alignment horizontal="center" vertical="center"/>
    </xf>
    <xf numFmtId="3" fontId="41" fillId="0" borderId="25" xfId="5" applyNumberFormat="1" applyFont="1" applyBorder="1" applyAlignment="1">
      <alignment horizontal="center" vertical="center"/>
    </xf>
    <xf numFmtId="165" fontId="41" fillId="0" borderId="25" xfId="1" applyNumberFormat="1" applyFont="1" applyBorder="1" applyAlignment="1">
      <alignment horizontal="center" vertical="center"/>
    </xf>
    <xf numFmtId="10" fontId="41" fillId="0" borderId="13" xfId="1" applyNumberFormat="1" applyFont="1" applyBorder="1" applyAlignment="1">
      <alignment horizontal="center" vertical="center"/>
    </xf>
    <xf numFmtId="0" fontId="42" fillId="8" borderId="6" xfId="0" applyFont="1" applyFill="1" applyBorder="1" applyAlignment="1">
      <alignment horizontal="center" vertical="center"/>
    </xf>
    <xf numFmtId="3" fontId="42" fillId="8" borderId="6" xfId="0" applyNumberFormat="1" applyFont="1" applyFill="1" applyBorder="1" applyAlignment="1">
      <alignment horizontal="center" vertical="center"/>
    </xf>
    <xf numFmtId="1" fontId="42" fillId="8" borderId="6" xfId="0" applyNumberFormat="1" applyFont="1" applyFill="1" applyBorder="1" applyAlignment="1">
      <alignment horizontal="center" vertical="center"/>
    </xf>
    <xf numFmtId="10" fontId="42" fillId="8" borderId="6" xfId="0" applyNumberFormat="1" applyFont="1" applyFill="1" applyBorder="1" applyAlignment="1">
      <alignment horizontal="center" vertical="center"/>
    </xf>
    <xf numFmtId="3" fontId="42" fillId="8" borderId="6" xfId="5" applyNumberFormat="1" applyFont="1" applyFill="1" applyBorder="1" applyAlignment="1">
      <alignment horizontal="center" vertical="center"/>
    </xf>
    <xf numFmtId="165" fontId="42" fillId="8" borderId="6" xfId="1" applyNumberFormat="1" applyFont="1" applyFill="1" applyBorder="1" applyAlignment="1">
      <alignment horizontal="center" vertical="center"/>
    </xf>
    <xf numFmtId="10" fontId="42" fillId="8" borderId="13" xfId="1" applyNumberFormat="1" applyFont="1" applyFill="1" applyBorder="1" applyAlignment="1">
      <alignment horizontal="center" vertical="center"/>
    </xf>
    <xf numFmtId="0" fontId="41" fillId="11" borderId="4" xfId="0" applyFont="1" applyFill="1" applyBorder="1" applyAlignment="1">
      <alignment horizontal="center" vertical="center"/>
    </xf>
    <xf numFmtId="3" fontId="41" fillId="11" borderId="4" xfId="0" applyNumberFormat="1" applyFont="1" applyFill="1" applyBorder="1" applyAlignment="1">
      <alignment horizontal="center" vertical="center"/>
    </xf>
    <xf numFmtId="165" fontId="41" fillId="11" borderId="4" xfId="1" applyNumberFormat="1" applyFont="1" applyFill="1" applyBorder="1" applyAlignment="1">
      <alignment horizontal="center" vertical="center"/>
    </xf>
    <xf numFmtId="0" fontId="42" fillId="8" borderId="0" xfId="0" applyFont="1" applyFill="1" applyBorder="1" applyAlignment="1">
      <alignment horizontal="center" vertical="center"/>
    </xf>
    <xf numFmtId="3" fontId="42" fillId="8" borderId="0" xfId="0" applyNumberFormat="1" applyFont="1" applyFill="1" applyBorder="1" applyAlignment="1">
      <alignment horizontal="center" vertical="center"/>
    </xf>
    <xf numFmtId="1" fontId="42" fillId="8" borderId="0" xfId="0" applyNumberFormat="1" applyFont="1" applyFill="1" applyBorder="1" applyAlignment="1">
      <alignment horizontal="center" vertical="center"/>
    </xf>
    <xf numFmtId="10" fontId="42" fillId="8" borderId="0" xfId="0" applyNumberFormat="1" applyFont="1" applyFill="1" applyBorder="1" applyAlignment="1">
      <alignment horizontal="center" vertical="center"/>
    </xf>
    <xf numFmtId="3" fontId="42" fillId="8" borderId="0" xfId="1" applyNumberFormat="1" applyFont="1" applyFill="1" applyBorder="1" applyAlignment="1">
      <alignment horizontal="center" vertical="center"/>
    </xf>
    <xf numFmtId="10" fontId="42" fillId="8" borderId="0" xfId="1" applyNumberFormat="1" applyFont="1" applyFill="1" applyBorder="1" applyAlignment="1">
      <alignment horizontal="center" vertical="center"/>
    </xf>
    <xf numFmtId="10" fontId="42" fillId="8" borderId="11" xfId="1" applyNumberFormat="1" applyFont="1" applyFill="1" applyBorder="1" applyAlignment="1">
      <alignment horizontal="center" vertical="center"/>
    </xf>
    <xf numFmtId="0" fontId="35" fillId="7" borderId="0" xfId="0" applyFont="1" applyFill="1" applyBorder="1" applyAlignment="1">
      <alignment horizontal="center" vertical="center"/>
    </xf>
    <xf numFmtId="3" fontId="35" fillId="7" borderId="0" xfId="1" applyNumberFormat="1" applyFont="1" applyFill="1" applyBorder="1" applyAlignment="1">
      <alignment horizontal="center" vertical="center"/>
    </xf>
    <xf numFmtId="9" fontId="35" fillId="7" borderId="0" xfId="1" applyNumberFormat="1" applyFont="1" applyFill="1" applyBorder="1" applyAlignment="1">
      <alignment horizontal="center" vertical="center"/>
    </xf>
    <xf numFmtId="0" fontId="29" fillId="0" borderId="15" xfId="0" applyFont="1" applyBorder="1" applyAlignment="1">
      <alignment horizontal="right" vertical="center"/>
    </xf>
    <xf numFmtId="166" fontId="42" fillId="0" borderId="11" xfId="1" applyNumberFormat="1" applyFont="1" applyFill="1" applyBorder="1" applyAlignment="1">
      <alignment horizontal="center" vertical="center"/>
    </xf>
    <xf numFmtId="10" fontId="29" fillId="0" borderId="0" xfId="1" applyNumberFormat="1" applyFont="1" applyFill="1" applyBorder="1" applyAlignment="1">
      <alignment horizontal="center" vertical="center"/>
    </xf>
    <xf numFmtId="10" fontId="4" fillId="0" borderId="0" xfId="0" applyNumberFormat="1" applyFont="1" applyAlignment="1">
      <alignment vertical="center"/>
    </xf>
    <xf numFmtId="0" fontId="43" fillId="0" borderId="1" xfId="0" applyFont="1" applyBorder="1" applyAlignment="1">
      <alignment horizontal="center" vertical="center"/>
    </xf>
    <xf numFmtId="3" fontId="44" fillId="9" borderId="6" xfId="1" applyNumberFormat="1" applyFont="1" applyFill="1" applyBorder="1" applyAlignment="1">
      <alignment horizontal="center" vertical="center"/>
    </xf>
    <xf numFmtId="10" fontId="44" fillId="0" borderId="1" xfId="1" applyNumberFormat="1" applyFont="1" applyBorder="1" applyAlignment="1">
      <alignment horizontal="center" vertical="center"/>
    </xf>
    <xf numFmtId="3" fontId="45" fillId="6" borderId="1" xfId="1" applyNumberFormat="1" applyFont="1" applyFill="1" applyBorder="1" applyAlignment="1">
      <alignment horizontal="center" vertical="center" wrapText="1"/>
    </xf>
    <xf numFmtId="10" fontId="30" fillId="0" borderId="25" xfId="5" applyNumberFormat="1" applyFont="1" applyBorder="1" applyAlignment="1">
      <alignment horizontal="center" vertical="center"/>
    </xf>
    <xf numFmtId="9" fontId="30" fillId="0" borderId="25" xfId="0" applyNumberFormat="1" applyFont="1" applyBorder="1" applyAlignment="1">
      <alignment horizontal="center" vertical="center"/>
    </xf>
    <xf numFmtId="9" fontId="30" fillId="0" borderId="25" xfId="5" applyNumberFormat="1" applyFont="1" applyBorder="1" applyAlignment="1">
      <alignment horizontal="center" vertical="center"/>
    </xf>
    <xf numFmtId="9" fontId="4" fillId="0" borderId="7" xfId="1" applyNumberFormat="1" applyFont="1" applyFill="1" applyBorder="1" applyAlignment="1">
      <alignment horizontal="center" vertical="center"/>
    </xf>
    <xf numFmtId="9" fontId="4" fillId="0" borderId="6" xfId="1" applyNumberFormat="1" applyFont="1" applyBorder="1" applyAlignment="1">
      <alignment horizontal="center" vertical="center"/>
    </xf>
    <xf numFmtId="9" fontId="4" fillId="0" borderId="7" xfId="1" applyNumberFormat="1" applyFont="1" applyBorder="1" applyAlignment="1">
      <alignment horizontal="center" vertical="center"/>
    </xf>
    <xf numFmtId="9" fontId="30" fillId="0" borderId="6" xfId="0" applyNumberFormat="1" applyFont="1" applyBorder="1" applyAlignment="1">
      <alignment horizontal="center" vertical="center"/>
    </xf>
    <xf numFmtId="167" fontId="15" fillId="0" borderId="0" xfId="3" applyFont="1" applyFill="1" applyBorder="1" applyAlignment="1">
      <alignment horizontal="center" vertical="center"/>
    </xf>
    <xf numFmtId="167" fontId="2" fillId="0" borderId="0" xfId="3" applyFont="1" applyFill="1" applyBorder="1" applyAlignment="1">
      <alignment horizontal="center" vertical="center" wrapText="1"/>
    </xf>
    <xf numFmtId="167" fontId="2" fillId="0" borderId="0" xfId="3" applyFont="1" applyFill="1" applyBorder="1" applyAlignment="1">
      <alignment horizontal="center" vertical="center"/>
    </xf>
    <xf numFmtId="167" fontId="9" fillId="10" borderId="0" xfId="3" applyFont="1" applyFill="1" applyBorder="1" applyAlignment="1">
      <alignment horizontal="center" vertical="center"/>
    </xf>
    <xf numFmtId="167" fontId="13" fillId="10" borderId="0" xfId="3" applyFont="1" applyFill="1" applyBorder="1" applyAlignment="1">
      <alignment horizontal="center" vertical="center"/>
    </xf>
    <xf numFmtId="167" fontId="12" fillId="10" borderId="0" xfId="3" applyFont="1" applyFill="1" applyBorder="1" applyAlignment="1">
      <alignment horizontal="center" vertical="center"/>
    </xf>
    <xf numFmtId="167" fontId="13" fillId="10" borderId="0" xfId="3" applyFont="1" applyFill="1" applyBorder="1" applyAlignment="1">
      <alignment horizontal="left" vertical="center"/>
    </xf>
    <xf numFmtId="168" fontId="14" fillId="10" borderId="0" xfId="3" applyNumberFormat="1" applyFont="1" applyFill="1" applyBorder="1" applyAlignment="1">
      <alignment horizontal="left" vertical="center"/>
    </xf>
    <xf numFmtId="0" fontId="4" fillId="11" borderId="41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165" fontId="17" fillId="6" borderId="26" xfId="1" applyNumberFormat="1" applyFont="1" applyFill="1" applyBorder="1" applyAlignment="1">
      <alignment horizontal="center" vertical="center"/>
    </xf>
    <xf numFmtId="165" fontId="17" fillId="6" borderId="27" xfId="1" applyNumberFormat="1" applyFont="1" applyFill="1" applyBorder="1" applyAlignment="1">
      <alignment horizontal="center" vertical="center"/>
    </xf>
    <xf numFmtId="168" fontId="3" fillId="0" borderId="35" xfId="0" applyNumberFormat="1" applyFont="1" applyBorder="1" applyAlignment="1">
      <alignment horizontal="left" vertical="center"/>
    </xf>
    <xf numFmtId="0" fontId="3" fillId="0" borderId="36" xfId="0" applyFont="1" applyBorder="1" applyAlignment="1">
      <alignment horizontal="center" vertical="top" wrapText="1"/>
    </xf>
    <xf numFmtId="0" fontId="3" fillId="0" borderId="37" xfId="0" applyFont="1" applyBorder="1" applyAlignment="1">
      <alignment horizontal="center" vertical="top" wrapText="1"/>
    </xf>
    <xf numFmtId="0" fontId="3" fillId="0" borderId="38" xfId="0" applyFont="1" applyBorder="1" applyAlignment="1">
      <alignment horizontal="center" vertical="top" wrapText="1"/>
    </xf>
    <xf numFmtId="0" fontId="17" fillId="6" borderId="29" xfId="0" applyFont="1" applyFill="1" applyBorder="1" applyAlignment="1">
      <alignment horizontal="center" vertical="center"/>
    </xf>
    <xf numFmtId="0" fontId="17" fillId="6" borderId="30" xfId="0" applyFont="1" applyFill="1" applyBorder="1" applyAlignment="1">
      <alignment horizontal="center" vertical="center"/>
    </xf>
    <xf numFmtId="0" fontId="17" fillId="6" borderId="31" xfId="0" applyFont="1" applyFill="1" applyBorder="1" applyAlignment="1">
      <alignment horizontal="center" vertical="center"/>
    </xf>
    <xf numFmtId="0" fontId="17" fillId="6" borderId="32" xfId="0" applyFont="1" applyFill="1" applyBorder="1" applyAlignment="1">
      <alignment horizontal="center" vertical="center"/>
    </xf>
    <xf numFmtId="0" fontId="17" fillId="6" borderId="33" xfId="0" applyFont="1" applyFill="1" applyBorder="1" applyAlignment="1">
      <alignment horizontal="center" vertical="center"/>
    </xf>
    <xf numFmtId="0" fontId="17" fillId="6" borderId="34" xfId="0" applyFont="1" applyFill="1" applyBorder="1" applyAlignment="1">
      <alignment horizontal="center" vertical="center"/>
    </xf>
    <xf numFmtId="3" fontId="17" fillId="6" borderId="24" xfId="1" applyNumberFormat="1" applyFont="1" applyFill="1" applyBorder="1" applyAlignment="1">
      <alignment horizontal="center" vertical="center"/>
    </xf>
    <xf numFmtId="3" fontId="17" fillId="6" borderId="28" xfId="1" applyNumberFormat="1" applyFont="1" applyFill="1" applyBorder="1" applyAlignment="1">
      <alignment horizontal="center" vertical="center"/>
    </xf>
    <xf numFmtId="3" fontId="17" fillId="6" borderId="2" xfId="1" applyNumberFormat="1" applyFont="1" applyFill="1" applyBorder="1" applyAlignment="1">
      <alignment horizontal="center" vertical="center"/>
    </xf>
    <xf numFmtId="10" fontId="17" fillId="6" borderId="26" xfId="1" applyNumberFormat="1" applyFont="1" applyFill="1" applyBorder="1" applyAlignment="1">
      <alignment horizontal="center" vertical="center"/>
    </xf>
    <xf numFmtId="10" fontId="17" fillId="6" borderId="27" xfId="1" applyNumberFormat="1" applyFont="1" applyFill="1" applyBorder="1" applyAlignment="1">
      <alignment horizontal="center" vertical="center"/>
    </xf>
    <xf numFmtId="10" fontId="17" fillId="6" borderId="26" xfId="1" applyNumberFormat="1" applyFont="1" applyFill="1" applyBorder="1" applyAlignment="1">
      <alignment horizontal="center" vertical="center" wrapText="1"/>
    </xf>
    <xf numFmtId="10" fontId="17" fillId="6" borderId="27" xfId="1" applyNumberFormat="1" applyFont="1" applyFill="1" applyBorder="1" applyAlignment="1">
      <alignment horizontal="center" vertical="center" wrapText="1"/>
    </xf>
    <xf numFmtId="14" fontId="24" fillId="0" borderId="37" xfId="0" applyNumberFormat="1" applyFont="1" applyBorder="1" applyAlignment="1">
      <alignment horizontal="center" vertical="center"/>
    </xf>
    <xf numFmtId="0" fontId="21" fillId="0" borderId="37" xfId="4" applyFont="1" applyBorder="1" applyAlignment="1">
      <alignment horizontal="center" vertical="top" wrapText="1"/>
    </xf>
    <xf numFmtId="3" fontId="17" fillId="6" borderId="46" xfId="1" applyNumberFormat="1" applyFont="1" applyFill="1" applyBorder="1" applyAlignment="1">
      <alignment horizontal="center" vertical="center" wrapText="1"/>
    </xf>
    <xf numFmtId="3" fontId="17" fillId="6" borderId="27" xfId="1" applyNumberFormat="1" applyFont="1" applyFill="1" applyBorder="1" applyAlignment="1">
      <alignment horizontal="center" vertical="center"/>
    </xf>
    <xf numFmtId="165" fontId="17" fillId="6" borderId="47" xfId="1" applyNumberFormat="1" applyFont="1" applyFill="1" applyBorder="1" applyAlignment="1">
      <alignment horizontal="center" vertical="center"/>
    </xf>
    <xf numFmtId="165" fontId="17" fillId="6" borderId="32" xfId="1" applyNumberFormat="1" applyFont="1" applyFill="1" applyBorder="1" applyAlignment="1">
      <alignment horizontal="center" vertical="center"/>
    </xf>
    <xf numFmtId="0" fontId="23" fillId="11" borderId="41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0" fontId="17" fillId="6" borderId="43" xfId="0" applyFont="1" applyFill="1" applyBorder="1" applyAlignment="1">
      <alignment horizontal="center" vertical="center"/>
    </xf>
    <xf numFmtId="0" fontId="17" fillId="6" borderId="44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  <xf numFmtId="0" fontId="17" fillId="6" borderId="51" xfId="0" applyFont="1" applyFill="1" applyBorder="1" applyAlignment="1">
      <alignment horizontal="center" vertical="center"/>
    </xf>
    <xf numFmtId="0" fontId="17" fillId="6" borderId="46" xfId="0" applyFont="1" applyFill="1" applyBorder="1" applyAlignment="1">
      <alignment horizontal="center" vertical="center" textRotation="180"/>
    </xf>
    <xf numFmtId="0" fontId="17" fillId="6" borderId="27" xfId="0" applyFont="1" applyFill="1" applyBorder="1" applyAlignment="1">
      <alignment horizontal="center" vertical="center" textRotation="180"/>
    </xf>
    <xf numFmtId="0" fontId="17" fillId="6" borderId="47" xfId="0" applyFont="1" applyFill="1" applyBorder="1" applyAlignment="1">
      <alignment horizontal="center" vertical="center"/>
    </xf>
    <xf numFmtId="10" fontId="30" fillId="0" borderId="1" xfId="0" applyNumberFormat="1" applyFont="1" applyBorder="1" applyAlignment="1">
      <alignment horizontal="center" vertical="center"/>
    </xf>
    <xf numFmtId="10" fontId="31" fillId="13" borderId="1" xfId="0" applyNumberFormat="1" applyFont="1" applyFill="1" applyBorder="1" applyAlignment="1">
      <alignment horizontal="center" vertical="center"/>
    </xf>
    <xf numFmtId="0" fontId="29" fillId="0" borderId="37" xfId="4" applyFont="1" applyBorder="1" applyAlignment="1">
      <alignment horizontal="center" vertical="top" wrapText="1"/>
    </xf>
    <xf numFmtId="14" fontId="29" fillId="0" borderId="37" xfId="0" applyNumberFormat="1" applyFont="1" applyBorder="1" applyAlignment="1">
      <alignment horizontal="center" vertical="center"/>
    </xf>
    <xf numFmtId="165" fontId="17" fillId="6" borderId="2" xfId="1" applyNumberFormat="1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/>
    </xf>
    <xf numFmtId="0" fontId="3" fillId="0" borderId="21" xfId="0" applyFont="1" applyBorder="1" applyAlignment="1">
      <alignment horizontal="center" vertical="top"/>
    </xf>
    <xf numFmtId="168" fontId="3" fillId="0" borderId="0" xfId="0" applyNumberFormat="1" applyFont="1" applyBorder="1" applyAlignment="1">
      <alignment horizontal="left" vertical="center"/>
    </xf>
    <xf numFmtId="0" fontId="17" fillId="6" borderId="1" xfId="0" applyFont="1" applyFill="1" applyBorder="1" applyAlignment="1">
      <alignment horizontal="center" vertical="center"/>
    </xf>
    <xf numFmtId="3" fontId="17" fillId="6" borderId="1" xfId="1" applyNumberFormat="1" applyFont="1" applyFill="1" applyBorder="1" applyAlignment="1">
      <alignment horizontal="center" vertical="center"/>
    </xf>
    <xf numFmtId="10" fontId="46" fillId="6" borderId="1" xfId="1" applyNumberFormat="1" applyFont="1" applyFill="1" applyBorder="1" applyAlignment="1">
      <alignment horizontal="center" vertical="center" wrapText="1"/>
    </xf>
    <xf numFmtId="10" fontId="46" fillId="6" borderId="1" xfId="1" applyNumberFormat="1" applyFont="1" applyFill="1" applyBorder="1" applyAlignment="1">
      <alignment horizontal="center" vertical="center"/>
    </xf>
    <xf numFmtId="10" fontId="17" fillId="6" borderId="1" xfId="1" applyNumberFormat="1" applyFont="1" applyFill="1" applyBorder="1" applyAlignment="1">
      <alignment horizontal="center" vertical="center" wrapText="1"/>
    </xf>
    <xf numFmtId="10" fontId="17" fillId="6" borderId="1" xfId="1" applyNumberFormat="1" applyFont="1" applyFill="1" applyBorder="1" applyAlignment="1">
      <alignment horizontal="center" vertical="center"/>
    </xf>
    <xf numFmtId="10" fontId="17" fillId="6" borderId="24" xfId="1" applyNumberFormat="1" applyFont="1" applyFill="1" applyBorder="1" applyAlignment="1">
      <alignment horizontal="center" vertical="center"/>
    </xf>
    <xf numFmtId="10" fontId="17" fillId="6" borderId="2" xfId="1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top"/>
    </xf>
    <xf numFmtId="168" fontId="29" fillId="0" borderId="0" xfId="0" applyNumberFormat="1" applyFont="1" applyBorder="1" applyAlignment="1">
      <alignment horizontal="left" vertical="center"/>
    </xf>
    <xf numFmtId="165" fontId="17" fillId="6" borderId="48" xfId="1" applyNumberFormat="1" applyFont="1" applyFill="1" applyBorder="1" applyAlignment="1">
      <alignment horizontal="center" vertical="center"/>
    </xf>
    <xf numFmtId="165" fontId="17" fillId="6" borderId="50" xfId="1" applyNumberFormat="1" applyFont="1" applyFill="1" applyBorder="1" applyAlignment="1">
      <alignment horizontal="center" vertical="center"/>
    </xf>
    <xf numFmtId="0" fontId="21" fillId="0" borderId="36" xfId="4" applyFont="1" applyBorder="1" applyAlignment="1">
      <alignment horizontal="center" vertical="top" wrapText="1"/>
    </xf>
    <xf numFmtId="0" fontId="21" fillId="0" borderId="38" xfId="4" applyFont="1" applyBorder="1" applyAlignment="1">
      <alignment horizontal="center" vertical="top" wrapText="1"/>
    </xf>
    <xf numFmtId="14" fontId="24" fillId="0" borderId="37" xfId="0" applyNumberFormat="1" applyFont="1" applyBorder="1" applyAlignment="1">
      <alignment horizontal="left" vertical="center"/>
    </xf>
    <xf numFmtId="0" fontId="17" fillId="6" borderId="46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3" fontId="17" fillId="6" borderId="47" xfId="1" applyNumberFormat="1" applyFont="1" applyFill="1" applyBorder="1" applyAlignment="1">
      <alignment horizontal="center" vertical="center" wrapText="1"/>
    </xf>
    <xf numFmtId="165" fontId="17" fillId="6" borderId="49" xfId="1" applyNumberFormat="1" applyFont="1" applyFill="1" applyBorder="1" applyAlignment="1">
      <alignment horizontal="center" vertical="center"/>
    </xf>
    <xf numFmtId="0" fontId="3" fillId="6" borderId="45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3" fontId="3" fillId="6" borderId="46" xfId="1" applyNumberFormat="1" applyFont="1" applyFill="1" applyBorder="1" applyAlignment="1">
      <alignment horizontal="center" vertical="center" wrapText="1"/>
    </xf>
    <xf numFmtId="3" fontId="3" fillId="6" borderId="27" xfId="1" applyNumberFormat="1" applyFont="1" applyFill="1" applyBorder="1" applyAlignment="1">
      <alignment horizontal="center" vertical="center"/>
    </xf>
    <xf numFmtId="165" fontId="3" fillId="6" borderId="47" xfId="1" applyNumberFormat="1" applyFont="1" applyFill="1" applyBorder="1" applyAlignment="1">
      <alignment horizontal="center" vertical="center"/>
    </xf>
    <xf numFmtId="165" fontId="3" fillId="6" borderId="32" xfId="1" applyNumberFormat="1" applyFont="1" applyFill="1" applyBorder="1" applyAlignment="1">
      <alignment horizontal="center" vertical="center"/>
    </xf>
    <xf numFmtId="165" fontId="23" fillId="0" borderId="0" xfId="0" applyNumberFormat="1" applyFont="1" applyAlignment="1">
      <alignment vertical="center"/>
    </xf>
  </cellXfs>
  <cellStyles count="11">
    <cellStyle name="Comma" xfId="2" builtinId="3"/>
    <cellStyle name="Comma 10" xfId="6"/>
    <cellStyle name="Normal" xfId="0" builtinId="0"/>
    <cellStyle name="Normal 5 11" xfId="7"/>
    <cellStyle name="Normal 55" xfId="4"/>
    <cellStyle name="Normal 55 2" xfId="10"/>
    <cellStyle name="Normal 7 11" xfId="8"/>
    <cellStyle name="Normal_Monthly Report forms-Rev. 00" xfId="3"/>
    <cellStyle name="Percent" xfId="1" builtinId="5"/>
    <cellStyle name="Percent 4 2" xfId="9"/>
    <cellStyle name="Percent 40" xfId="5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FF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252</xdr:col>
      <xdr:colOff>447675</xdr:colOff>
      <xdr:row>0</xdr:row>
      <xdr:rowOff>0</xdr:rowOff>
    </xdr:from>
    <xdr:to>
      <xdr:col>253</xdr:col>
      <xdr:colOff>0</xdr:colOff>
      <xdr:row>0</xdr:row>
      <xdr:rowOff>161925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790525" y="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252</xdr:col>
      <xdr:colOff>295275</xdr:colOff>
      <xdr:row>0</xdr:row>
      <xdr:rowOff>152400</xdr:rowOff>
    </xdr:from>
    <xdr:to>
      <xdr:col>252</xdr:col>
      <xdr:colOff>457200</xdr:colOff>
      <xdr:row>1</xdr:row>
      <xdr:rowOff>0</xdr:rowOff>
    </xdr:to>
    <xdr:pic>
      <xdr:nvPicPr>
        <xdr:cNvPr id="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638125" y="15240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252</xdr:col>
      <xdr:colOff>142875</xdr:colOff>
      <xdr:row>0</xdr:row>
      <xdr:rowOff>304800</xdr:rowOff>
    </xdr:from>
    <xdr:to>
      <xdr:col>252</xdr:col>
      <xdr:colOff>304800</xdr:colOff>
      <xdr:row>1</xdr:row>
      <xdr:rowOff>152400</xdr:rowOff>
    </xdr:to>
    <xdr:pic>
      <xdr:nvPicPr>
        <xdr:cNvPr id="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5725" y="30480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81643</xdr:colOff>
      <xdr:row>2</xdr:row>
      <xdr:rowOff>13608</xdr:rowOff>
    </xdr:from>
    <xdr:to>
      <xdr:col>14</xdr:col>
      <xdr:colOff>394607</xdr:colOff>
      <xdr:row>2</xdr:row>
      <xdr:rowOff>13608</xdr:rowOff>
    </xdr:to>
    <xdr:cxnSp macro="">
      <xdr:nvCxnSpPr>
        <xdr:cNvPr id="5" name="Straight Connector 4"/>
        <xdr:cNvCxnSpPr/>
      </xdr:nvCxnSpPr>
      <xdr:spPr>
        <a:xfrm>
          <a:off x="81643" y="1099458"/>
          <a:ext cx="7904389" cy="0"/>
        </a:xfrm>
        <a:prstGeom prst="line">
          <a:avLst/>
        </a:prstGeom>
        <a:ln w="28575"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354876</xdr:colOff>
      <xdr:row>13</xdr:row>
      <xdr:rowOff>54429</xdr:rowOff>
    </xdr:from>
    <xdr:to>
      <xdr:col>7</xdr:col>
      <xdr:colOff>64227</xdr:colOff>
      <xdr:row>15</xdr:row>
      <xdr:rowOff>54429</xdr:rowOff>
    </xdr:to>
    <xdr:pic>
      <xdr:nvPicPr>
        <xdr:cNvPr id="6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32019" y="5184322"/>
          <a:ext cx="1342208" cy="734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15</xdr:row>
      <xdr:rowOff>184880</xdr:rowOff>
    </xdr:from>
    <xdr:to>
      <xdr:col>6</xdr:col>
      <xdr:colOff>435430</xdr:colOff>
      <xdr:row>17</xdr:row>
      <xdr:rowOff>146440</xdr:rowOff>
    </xdr:to>
    <xdr:pic>
      <xdr:nvPicPr>
        <xdr:cNvPr id="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6099905"/>
          <a:ext cx="978355" cy="704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38100</xdr:colOff>
          <xdr:row>0</xdr:row>
          <xdr:rowOff>190500</xdr:rowOff>
        </xdr:from>
        <xdr:to>
          <xdr:col>18</xdr:col>
          <xdr:colOff>209550</xdr:colOff>
          <xdr:row>2</xdr:row>
          <xdr:rowOff>219075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142870</xdr:colOff>
      <xdr:row>0</xdr:row>
      <xdr:rowOff>2071687</xdr:rowOff>
    </xdr:from>
    <xdr:to>
      <xdr:col>8</xdr:col>
      <xdr:colOff>2119307</xdr:colOff>
      <xdr:row>0</xdr:row>
      <xdr:rowOff>2448853</xdr:rowOff>
    </xdr:to>
    <xdr:pic>
      <xdr:nvPicPr>
        <xdr:cNvPr id="2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t="83330"/>
        <a:stretch/>
      </xdr:blipFill>
      <xdr:spPr bwMode="auto">
        <a:xfrm>
          <a:off x="428620" y="2071687"/>
          <a:ext cx="2833687" cy="37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857250</xdr:colOff>
      <xdr:row>0</xdr:row>
      <xdr:rowOff>285491</xdr:rowOff>
    </xdr:from>
    <xdr:to>
      <xdr:col>15</xdr:col>
      <xdr:colOff>2431039</xdr:colOff>
      <xdr:row>0</xdr:row>
      <xdr:rowOff>2444825</xdr:rowOff>
    </xdr:to>
    <xdr:pic>
      <xdr:nvPicPr>
        <xdr:cNvPr id="3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478875" y="285491"/>
          <a:ext cx="3002539" cy="2159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133350</xdr:colOff>
          <xdr:row>0</xdr:row>
          <xdr:rowOff>238125</xdr:rowOff>
        </xdr:from>
        <xdr:to>
          <xdr:col>8</xdr:col>
          <xdr:colOff>1485900</xdr:colOff>
          <xdr:row>0</xdr:row>
          <xdr:rowOff>2028825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1553752</xdr:colOff>
      <xdr:row>0</xdr:row>
      <xdr:rowOff>63240</xdr:rowOff>
    </xdr:from>
    <xdr:to>
      <xdr:col>17</xdr:col>
      <xdr:colOff>2746374</xdr:colOff>
      <xdr:row>0</xdr:row>
      <xdr:rowOff>1905000</xdr:rowOff>
    </xdr:to>
    <xdr:pic>
      <xdr:nvPicPr>
        <xdr:cNvPr id="2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4127" y="63240"/>
          <a:ext cx="3605622" cy="1841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7939</xdr:colOff>
      <xdr:row>1</xdr:row>
      <xdr:rowOff>66632</xdr:rowOff>
    </xdr:from>
    <xdr:to>
      <xdr:col>8</xdr:col>
      <xdr:colOff>1619250</xdr:colOff>
      <xdr:row>1</xdr:row>
      <xdr:rowOff>418442</xdr:rowOff>
    </xdr:to>
    <xdr:pic>
      <xdr:nvPicPr>
        <xdr:cNvPr id="3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83330"/>
        <a:stretch/>
      </xdr:blipFill>
      <xdr:spPr bwMode="auto">
        <a:xfrm>
          <a:off x="166689" y="1527132"/>
          <a:ext cx="2722561" cy="351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</xdr:colOff>
          <xdr:row>0</xdr:row>
          <xdr:rowOff>76200</xdr:rowOff>
        </xdr:from>
        <xdr:to>
          <xdr:col>8</xdr:col>
          <xdr:colOff>1600200</xdr:colOff>
          <xdr:row>0</xdr:row>
          <xdr:rowOff>1952625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452437</xdr:colOff>
      <xdr:row>0</xdr:row>
      <xdr:rowOff>87055</xdr:rowOff>
    </xdr:from>
    <xdr:to>
      <xdr:col>17</xdr:col>
      <xdr:colOff>3070224</xdr:colOff>
      <xdr:row>0</xdr:row>
      <xdr:rowOff>1230315</xdr:rowOff>
    </xdr:to>
    <xdr:pic>
      <xdr:nvPicPr>
        <xdr:cNvPr id="2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36625" y="87055"/>
          <a:ext cx="2617787" cy="114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7939</xdr:colOff>
      <xdr:row>1</xdr:row>
      <xdr:rowOff>66632</xdr:rowOff>
    </xdr:from>
    <xdr:to>
      <xdr:col>8</xdr:col>
      <xdr:colOff>1936750</xdr:colOff>
      <xdr:row>1</xdr:row>
      <xdr:rowOff>418442</xdr:rowOff>
    </xdr:to>
    <xdr:pic>
      <xdr:nvPicPr>
        <xdr:cNvPr id="3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83330"/>
        <a:stretch/>
      </xdr:blipFill>
      <xdr:spPr bwMode="auto">
        <a:xfrm>
          <a:off x="484189" y="1400132"/>
          <a:ext cx="2722561" cy="351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66675</xdr:colOff>
          <xdr:row>0</xdr:row>
          <xdr:rowOff>76200</xdr:rowOff>
        </xdr:from>
        <xdr:to>
          <xdr:col>8</xdr:col>
          <xdr:colOff>1476375</xdr:colOff>
          <xdr:row>0</xdr:row>
          <xdr:rowOff>1133475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476250</xdr:colOff>
      <xdr:row>0</xdr:row>
      <xdr:rowOff>285491</xdr:rowOff>
    </xdr:from>
    <xdr:to>
      <xdr:col>16</xdr:col>
      <xdr:colOff>1484889</xdr:colOff>
      <xdr:row>0</xdr:row>
      <xdr:rowOff>2444825</xdr:rowOff>
    </xdr:to>
    <xdr:pic>
      <xdr:nvPicPr>
        <xdr:cNvPr id="3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20750" y="285491"/>
          <a:ext cx="4247139" cy="2159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2105706</xdr:rowOff>
    </xdr:from>
    <xdr:to>
      <xdr:col>8</xdr:col>
      <xdr:colOff>2180544</xdr:colOff>
      <xdr:row>0</xdr:row>
      <xdr:rowOff>2482872</xdr:rowOff>
    </xdr:to>
    <xdr:pic>
      <xdr:nvPicPr>
        <xdr:cNvPr id="4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83330"/>
        <a:stretch/>
      </xdr:blipFill>
      <xdr:spPr bwMode="auto">
        <a:xfrm>
          <a:off x="653143" y="2105706"/>
          <a:ext cx="2833687" cy="37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47625</xdr:colOff>
          <xdr:row>0</xdr:row>
          <xdr:rowOff>276225</xdr:rowOff>
        </xdr:from>
        <xdr:to>
          <xdr:col>8</xdr:col>
          <xdr:colOff>1714500</xdr:colOff>
          <xdr:row>0</xdr:row>
          <xdr:rowOff>2057400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1238250</xdr:colOff>
      <xdr:row>0</xdr:row>
      <xdr:rowOff>380740</xdr:rowOff>
    </xdr:from>
    <xdr:to>
      <xdr:col>20</xdr:col>
      <xdr:colOff>0</xdr:colOff>
      <xdr:row>0</xdr:row>
      <xdr:rowOff>1721942</xdr:rowOff>
    </xdr:to>
    <xdr:pic>
      <xdr:nvPicPr>
        <xdr:cNvPr id="2" name="Picture 1" descr="New Pictur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74650" y="380740"/>
          <a:ext cx="3162300" cy="1341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119064</xdr:colOff>
      <xdr:row>0</xdr:row>
      <xdr:rowOff>1596982</xdr:rowOff>
    </xdr:from>
    <xdr:to>
      <xdr:col>8</xdr:col>
      <xdr:colOff>2047875</xdr:colOff>
      <xdr:row>0</xdr:row>
      <xdr:rowOff>1948792</xdr:rowOff>
    </xdr:to>
    <xdr:pic>
      <xdr:nvPicPr>
        <xdr:cNvPr id="3" name="Picture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83330"/>
        <a:stretch/>
      </xdr:blipFill>
      <xdr:spPr bwMode="auto">
        <a:xfrm>
          <a:off x="576264" y="1596982"/>
          <a:ext cx="2690811" cy="351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0</xdr:row>
          <xdr:rowOff>142875</xdr:rowOff>
        </xdr:from>
        <xdr:to>
          <xdr:col>8</xdr:col>
          <xdr:colOff>1571625</xdr:colOff>
          <xdr:row>0</xdr:row>
          <xdr:rowOff>1524000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60;\Users\Mohamad\Desktop\PC\Reports\Plan%20&amp;%20Actual%20(S_curve)\WPA.PMS%20(Ver%203)\15&amp;16%20(Sepanir)\WF\PROP\DA0630\INQ'Y\STEEL\DA0463BQ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j-data\tijd\MGT-DRT\MGT-IMPR\MGT-SC@\DA0463\QTN-INSN\WILLICH\INSU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j-data\tijd\MGT-DRT\MGT-IMPR\MGT-SC@\BA0397\INSULT'N\INS\ASK\PIPE-03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lanning%20Control\Invoice\09-30-2013%20(Main)\Karami\Toyo6,7,8\Main%20Doc\STEPS\Contract\FinalRF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rami\Toyo6,7,8\Main%20Doc\STEPS\Contract\FinalRF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EFS3\PROJECTS\2004\04051\Projects\Excel\04051%20Projec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lanning%20Control\Invoice\09-30-2013%20(Main)\Documents%20and%20Settings\Mahbod\Desktop\receivefile\Forecast%20of%20Cash%20Flow%20Re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hbod\Desktop\receivefile\Forecast%20of%20Cash%20Flow%20Re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nvoice%20ahmad\09-30-2013%20(Main)\Invoice%2009.31.2013%20(OK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C\Reports\Plan%20&amp;%20Actual%20(S_curve)\WPA.PMS%20(Ver%203)\15&amp;16%20(Sepanir)\WF\PROP\DA0630\INQ'Y\STEEL\DA0463BQ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dmin\Drawing%20Registers\08037%20Drawings%20and%20Documents%20Regi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60;\Users\Mohamad\Desktop\C%20NTROL\DAILY%20.R\&#1587;&#1575;&#1604;%2083\&#1582;&#1585;&#1583;&#1575;&#1583;_&#1578;&#1610;&#1585;\&#1662;&#1610;&#1588;&#1585;&#1601;&#1578;%20&#1662;&#1585;&#1608;&#1688;&#1607;%20&#1578;&#1575;%20&#1575;&#1606;&#1578;&#1607;&#1575;&#1610;%2083.4.20\&#1608;&#1590;&#1593;&#1610;&#1578;%20&#1662;&#1610;&#1588;&#1585;&#1601;&#1578;%20&#1601;&#1610;&#1586;&#1610;&#1705;&#1610;%20&#1662;&#1585;&#1608;&#1688;&#1607;%20&#1578;&#1575;%20&#1575;&#1606;&#1578;&#1607;&#1575;&#1610;%2083.4.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%20NTROL\DAILY%20.R\&#1587;&#1575;&#1604;%2083\&#1582;&#1585;&#1583;&#1575;&#1583;_&#1578;&#1610;&#1585;\&#1662;&#1610;&#1588;&#1585;&#1601;&#1578;%20&#1662;&#1585;&#1608;&#1688;&#1607;%20&#1578;&#1575;%20&#1575;&#1606;&#1578;&#1607;&#1575;&#1610;%2083.4.20\&#1608;&#1590;&#1593;&#1610;&#1578;%20&#1662;&#1610;&#1588;&#1585;&#1601;&#1578;%20&#1601;&#1610;&#1586;&#1610;&#1705;&#1610;%20&#1662;&#1585;&#1608;&#1688;&#1607;%20&#1578;&#1575;%20&#1575;&#1606;&#1578;&#1607;&#1575;&#1610;%2083.4.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lanning%20Control\Invoice\09-30-2013%20(Main)\Karami\OIEC\Sirri\DWT\New&amp;Final%20Case\New%20Quotation\Backup%20for%20mysel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arami\OIEC\Sirri\DWT\New&amp;Final%20Case\New%20Quotation\Backup%20for%20myself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60;\Users\Mohamad\Desktop\Vendor%20Print%20Index\Documents%20and%20Settings\a.khaviari\Local%20Settings\Temporary%20Internet%20Files\OLK136\1516%20Drawings%20and%20Documents%20Regi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endor%20Print%20Index\Documents%20and%20Settings\a.khaviari\Local%20Settings\Temporary%20Internet%20Files\OLK136\1516%20Drawings%20and%20Documents%20Regist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合成単価作成表-BLDG"/>
      <sheetName val="뜃맟뭁돽띿맟?-BLDG"/>
      <sheetName val="‡¬’P‰¿ì¬?-BLDG"/>
      <sheetName val="合成??作成表-BLDG"/>
      <sheetName val="??-BLDG"/>
      <sheetName val="?-BLDG"/>
      <sheetName val="????·???·-BLDGL-03E.X"/>
      <sheetName val="‡¬’P‰¿ì¬E-BLDG"/>
      <sheetName val="¬P¿ì¬E-BLDG"/>
      <sheetName val="崌惉扨壙嶌惉?-BLDG"/>
      <sheetName val="Proposal Schedule"/>
      <sheetName val="???????-BLDG"/>
      <sheetName val="合成単価作成・-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Eng.det"/>
      <sheetName val="合成単価作成表-BLDG"/>
      <sheetName val="Pivot(Form_Glass)"/>
      <sheetName val="Pivot(Glass_Wool)"/>
      <sheetName val="ROCK_WOOL"/>
      <sheetName val="Eng_det"/>
      <sheetName val="개시대사_(2)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_Area"/>
      <sheetName val="123"/>
      <sheetName val="124"/>
      <sheetName val="125"/>
      <sheetName val="126"/>
      <sheetName val="127"/>
      <sheetName val="128"/>
      <sheetName val="129"/>
      <sheetName val="120"/>
      <sheetName val="Pivot(Form_Glass)1"/>
      <sheetName val="Pivot(Glass_Wool)1"/>
      <sheetName val="ROCK_WOOL1"/>
      <sheetName val="Eng_det1"/>
      <sheetName val="Pivot(Form_Glass)2"/>
      <sheetName val="Pivot(Glass_Wool)2"/>
      <sheetName val="ROCK_WOOL2"/>
      <sheetName val="Eng_d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BID2"/>
      <sheetName val="SILICATE"/>
      <sheetName val="ITB COST"/>
      <sheetName val="خلاصه نتايج حاصل ازجداول 1الي 3"/>
      <sheetName val="Sheet1"/>
      <sheetName val="RAYHANEH FWBS L4"/>
      <sheetName val="Equipment"/>
      <sheetName val="CAT_5"/>
    </sheetNames>
    <definedNames>
      <definedName name="DataFilter"/>
      <definedName name="DataSort"/>
      <definedName name="GoBack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OTES"/>
      <sheetName val="RFP002"/>
      <sheetName val="RFP004"/>
      <sheetName val="RFP005"/>
      <sheetName val="RFP006"/>
      <sheetName val="RFP007"/>
      <sheetName val="RFP008"/>
      <sheetName val="RFP009"/>
      <sheetName val="RFP010"/>
      <sheetName val="RFP11(1)"/>
      <sheetName val="RFP11(2)"/>
      <sheetName val="RFP11(3)"/>
      <sheetName val="RFP012"/>
      <sheetName val="RFP013"/>
      <sheetName val="RFP014"/>
      <sheetName val="RFP015"/>
    </sheetNames>
    <sheetDataSet>
      <sheetData sheetId="0"/>
      <sheetData sheetId="1"/>
      <sheetData sheetId="2"/>
      <sheetData sheetId="3">
        <row r="171">
          <cell r="K171">
            <v>196838.11382113822</v>
          </cell>
        </row>
      </sheetData>
      <sheetData sheetId="4">
        <row r="80">
          <cell r="R80">
            <v>20327453058</v>
          </cell>
          <cell r="S80">
            <v>2478957.6900000004</v>
          </cell>
        </row>
      </sheetData>
      <sheetData sheetId="5">
        <row r="154">
          <cell r="M154">
            <v>1683045.4804878049</v>
          </cell>
        </row>
      </sheetData>
      <sheetData sheetId="6">
        <row r="46">
          <cell r="L46">
            <v>826292.68292682932</v>
          </cell>
        </row>
      </sheetData>
      <sheetData sheetId="7"/>
      <sheetData sheetId="8">
        <row r="110">
          <cell r="I110">
            <v>15617000090</v>
          </cell>
          <cell r="J110">
            <v>1904512.2060975614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NOTES"/>
      <sheetName val="RFP002"/>
      <sheetName val="RFP004"/>
      <sheetName val="RFP005"/>
      <sheetName val="RFP006"/>
      <sheetName val="RFP007"/>
      <sheetName val="RFP008"/>
      <sheetName val="RFP009"/>
      <sheetName val="RFP010"/>
      <sheetName val="RFP11(1)"/>
      <sheetName val="RFP11(2)"/>
      <sheetName val="RFP11(3)"/>
      <sheetName val="RFP012"/>
      <sheetName val="RFP013"/>
      <sheetName val="RFP014"/>
      <sheetName val="RFP015"/>
    </sheetNames>
    <sheetDataSet>
      <sheetData sheetId="0"/>
      <sheetData sheetId="1"/>
      <sheetData sheetId="2"/>
      <sheetData sheetId="3">
        <row r="171">
          <cell r="K171">
            <v>196838.11382113822</v>
          </cell>
        </row>
      </sheetData>
      <sheetData sheetId="4">
        <row r="80">
          <cell r="R80">
            <v>20327453058</v>
          </cell>
          <cell r="S80">
            <v>2478957.6900000004</v>
          </cell>
        </row>
      </sheetData>
      <sheetData sheetId="5">
        <row r="154">
          <cell r="M154">
            <v>1683045.4804878049</v>
          </cell>
        </row>
      </sheetData>
      <sheetData sheetId="6">
        <row r="46">
          <cell r="L46">
            <v>826292.68292682932</v>
          </cell>
        </row>
      </sheetData>
      <sheetData sheetId="7"/>
      <sheetData sheetId="8">
        <row r="110">
          <cell r="I110">
            <v>15617000090</v>
          </cell>
          <cell r="J110">
            <v>1904512.2060975614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Project Data"/>
      <sheetName val="Project Health"/>
      <sheetName val="Manpower Graphs"/>
      <sheetName val="Manpower"/>
      <sheetName val="Group B"/>
      <sheetName val="Extras"/>
      <sheetName val="Date Sorted To Order By"/>
      <sheetName val="Profiles"/>
      <sheetName val="Cost Report"/>
      <sheetName val="Payments"/>
      <sheetName val="Currency"/>
      <sheetName val="Currency Requirements"/>
      <sheetName val="Bonds"/>
      <sheetName val="Exposure"/>
      <sheetName val="Group A"/>
      <sheetName val="Group C"/>
      <sheetName val="Group D"/>
      <sheetName val="Group E"/>
      <sheetName val="Group Y"/>
      <sheetName val="Group Z"/>
      <sheetName val="Date Sorted LGE Drawings"/>
      <sheetName val="LGE Drawings Submission"/>
      <sheetName val="LGE Drawings Sub. to Class"/>
      <sheetName val="Date Sorted Vendor Drawings"/>
      <sheetName val="Vendor Drawings Submission"/>
      <sheetName val="Additional Vendor Drawings"/>
      <sheetName val="Date Sorted Vendor Instruc"/>
      <sheetName val="Vendor Inst Instruct Submission"/>
      <sheetName val="Foreign Vendor Data"/>
      <sheetName val="Freight Rate"/>
      <sheetName val="Assembly"/>
      <sheetName val="Monthly Report"/>
      <sheetName val="Macros"/>
      <sheetName val="Original"/>
      <sheetName val="PET Curve"/>
      <sheetName val="04051 Project"/>
      <sheetName val="BASE"/>
    </sheetNames>
    <sheetDataSet>
      <sheetData sheetId="0">
        <row r="13">
          <cell r="B13">
            <v>38181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gress"/>
      <sheetName val="S Curve"/>
      <sheetName val="Main Table"/>
      <sheetName val="Material"/>
      <sheetName val="Material Monthly"/>
      <sheetName val="Equipment"/>
      <sheetName val="Manpower"/>
      <sheetName val="Temporary"/>
      <sheetName val="Temporary Sch."/>
      <sheetName val="Subcontractor"/>
      <sheetName val="Material 67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2">
          <cell r="J22">
            <v>1243200000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gress"/>
      <sheetName val="S Curve"/>
      <sheetName val="Main Table"/>
      <sheetName val="Material"/>
      <sheetName val="Material Monthly"/>
      <sheetName val="Equipment"/>
      <sheetName val="Manpower"/>
      <sheetName val="Temporary"/>
      <sheetName val="Temporary Sch."/>
      <sheetName val="Subcontractor"/>
      <sheetName val="Material 67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2">
          <cell r="J22">
            <v>1243200000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TOTAL"/>
      <sheetName val="checked"/>
      <sheetName val="Back Coverpage"/>
    </sheetNames>
    <sheetDataSet>
      <sheetData sheetId="0"/>
      <sheetData sheetId="1">
        <row r="7">
          <cell r="A7">
            <v>41517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 FORM FOR INQUIRY"/>
      <sheetName val="FORM OF PROPOSAL RFP-003"/>
      <sheetName val="合成単価作成表-BLDG"/>
      <sheetName val="뜃맟뭁돽띿맟?-BLDG"/>
      <sheetName val="‡¬’P‰¿ì¬?-BLDG"/>
      <sheetName val="合成??作成表-BLDG"/>
      <sheetName val="??-BLDG"/>
      <sheetName val="?-BLDG"/>
      <sheetName val="????·???·-BLDGL-03E.X"/>
      <sheetName val="‡¬’P‰¿ì¬E-BLDG"/>
      <sheetName val="¬P¿ì¬E-BLDG"/>
      <sheetName val="崌惉扨壙嶌惉?-BLDG"/>
      <sheetName val="Proposal Schedule"/>
      <sheetName val="???????-BLDG"/>
      <sheetName val="合成単価作成・-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finitions"/>
      <sheetName val="To Do Lists"/>
      <sheetName val="Manpower Planning"/>
      <sheetName val="Project Health"/>
      <sheetName val="Drawings"/>
      <sheetName val="Documents"/>
      <sheetName val="Vendor Print Index"/>
      <sheetName val="VPI Link Sheet"/>
      <sheetName val="Drawings %"/>
      <sheetName val="Drawings-hours"/>
      <sheetName val="Documents %"/>
      <sheetName val="Documents-hours"/>
      <sheetName val="Route cards"/>
    </sheetNames>
    <sheetDataSet>
      <sheetData sheetId="0"/>
      <sheetData sheetId="1">
        <row r="1">
          <cell r="C1" t="str">
            <v>08037</v>
          </cell>
        </row>
        <row r="29">
          <cell r="B29">
            <v>40218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C2" t="str">
            <v>00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جهيز کارگاه"/>
      <sheetName val="ويلاهاي يک طبقه"/>
      <sheetName val="ويلاهاي دو طبقه"/>
      <sheetName val="مهمانسرا"/>
      <sheetName val="پست برق"/>
      <sheetName val="Daily Report"/>
      <sheetName val="نمودار نفر روز"/>
      <sheetName val="کارگاه ساخت"/>
      <sheetName val="Original"/>
      <sheetName val="Sub-Total"/>
      <sheetName val="Weight Factor"/>
      <sheetName val="P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جهيز کارگاه"/>
      <sheetName val="ويلاهاي يک طبقه"/>
      <sheetName val="ويلاهاي دو طبقه"/>
      <sheetName val="مهمانسرا"/>
      <sheetName val="پست برق"/>
      <sheetName val="Daily Report"/>
      <sheetName val="نمودار نفر روز"/>
      <sheetName val="کارگاه ساخت"/>
      <sheetName val="Original"/>
      <sheetName val="Sub-Total"/>
      <sheetName val="Weight Factor"/>
      <sheetName val="P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gress"/>
      <sheetName val="S Curve"/>
      <sheetName val="Main Table"/>
      <sheetName val="Main Table Final"/>
      <sheetName val="Main Table Final EPC"/>
      <sheetName val="Material"/>
      <sheetName val="لیست ماشین آلات"/>
      <sheetName val="Material Monthly"/>
      <sheetName val="Equipment"/>
      <sheetName val="Equipment Monthly"/>
      <sheetName val="Manpower"/>
      <sheetName val="Temporary"/>
      <sheetName val="Temporary Monthly"/>
      <sheetName val="Subcontractor"/>
      <sheetName val="Material 6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K22">
            <v>136615.38461538462</v>
          </cell>
        </row>
      </sheetData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Progress"/>
      <sheetName val="S Curve"/>
      <sheetName val="Main Table"/>
      <sheetName val="Main Table Final"/>
      <sheetName val="Main Table Final EPC"/>
      <sheetName val="Material"/>
      <sheetName val="لیست ماشین آلات"/>
      <sheetName val="Material Monthly"/>
      <sheetName val="Equipment"/>
      <sheetName val="Equipment Monthly"/>
      <sheetName val="Manpower"/>
      <sheetName val="Temporary"/>
      <sheetName val="Temporary Monthly"/>
      <sheetName val="Subcontractor"/>
      <sheetName val="Material 67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K22">
            <v>136615.38461538462</v>
          </cell>
        </row>
      </sheetData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finitions"/>
      <sheetName val="To Do Lists"/>
      <sheetName val="Manpower Planning"/>
      <sheetName val="Project Health"/>
      <sheetName val="Drawings"/>
      <sheetName val="VPI Link Sheet"/>
      <sheetName val="Vendor Print Index"/>
      <sheetName val="Documents"/>
      <sheetName val="Drawings %"/>
      <sheetName val="Drawings-hours"/>
      <sheetName val="Documents %"/>
      <sheetName val="Documents-hours"/>
      <sheetName val="Route cards"/>
    </sheetNames>
    <sheetDataSet>
      <sheetData sheetId="0"/>
      <sheetData sheetId="1">
        <row r="1">
          <cell r="C1" t="str">
            <v>05050</v>
          </cell>
        </row>
        <row r="3">
          <cell r="C3" t="str">
            <v>OIEC / EIED</v>
          </cell>
          <cell r="D3" t="str">
            <v>Technodyne</v>
          </cell>
          <cell r="E3" t="str">
            <v xml:space="preserve">Fairhurst </v>
          </cell>
          <cell r="F3" t="str">
            <v>SGS</v>
          </cell>
          <cell r="G3" t="str">
            <v>Panahsaz</v>
          </cell>
          <cell r="H3" t="str">
            <v>Site</v>
          </cell>
        </row>
        <row r="4">
          <cell r="J4" t="str">
            <v>FI</v>
          </cell>
        </row>
        <row r="5">
          <cell r="J5" t="str">
            <v>FA</v>
          </cell>
        </row>
        <row r="6">
          <cell r="J6" t="str">
            <v>FC</v>
          </cell>
        </row>
        <row r="7">
          <cell r="J7" t="str">
            <v>AB</v>
          </cell>
        </row>
        <row r="8">
          <cell r="J8" t="str">
            <v>FAi</v>
          </cell>
        </row>
        <row r="9">
          <cell r="J9" t="str">
            <v>FCi</v>
          </cell>
        </row>
        <row r="29">
          <cell r="B29">
            <v>39498</v>
          </cell>
        </row>
      </sheetData>
      <sheetData sheetId="2"/>
      <sheetData sheetId="3"/>
      <sheetData sheetId="4"/>
      <sheetData sheetId="5"/>
      <sheetData sheetId="6">
        <row r="2">
          <cell r="C2" t="str">
            <v>00</v>
          </cell>
          <cell r="D2" t="str">
            <v/>
          </cell>
          <cell r="E2" t="str">
            <v/>
          </cell>
          <cell r="F2" t="str">
            <v>Standard drawings</v>
          </cell>
          <cell r="G2" t="str">
            <v>-</v>
          </cell>
          <cell r="H2">
            <v>0</v>
          </cell>
          <cell r="I2" t="str">
            <v>-</v>
          </cell>
          <cell r="J2" t="str">
            <v>-</v>
          </cell>
          <cell r="K2" t="str">
            <v>N</v>
          </cell>
          <cell r="L2" t="str">
            <v>Drw</v>
          </cell>
          <cell r="M2">
            <v>3</v>
          </cell>
        </row>
        <row r="3">
          <cell r="C3" t="str">
            <v>00</v>
          </cell>
          <cell r="D3" t="str">
            <v/>
          </cell>
          <cell r="E3" t="str">
            <v/>
          </cell>
          <cell r="F3" t="str">
            <v xml:space="preserve">Standard drawing--PID symbols </v>
          </cell>
          <cell r="G3">
            <v>0</v>
          </cell>
          <cell r="H3">
            <v>0</v>
          </cell>
          <cell r="I3">
            <v>0</v>
          </cell>
          <cell r="J3">
            <v>-7</v>
          </cell>
          <cell r="K3" t="str">
            <v>N</v>
          </cell>
          <cell r="L3" t="str">
            <v>Drw</v>
          </cell>
          <cell r="M3">
            <v>4</v>
          </cell>
        </row>
        <row r="4">
          <cell r="C4" t="str">
            <v>00</v>
          </cell>
          <cell r="D4" t="str">
            <v/>
          </cell>
          <cell r="E4" t="str">
            <v/>
          </cell>
          <cell r="F4" t="str">
            <v xml:space="preserve">Standard drawing--PID symbols </v>
          </cell>
          <cell r="G4">
            <v>0</v>
          </cell>
          <cell r="H4">
            <v>0</v>
          </cell>
          <cell r="I4">
            <v>0</v>
          </cell>
          <cell r="J4">
            <v>-7</v>
          </cell>
          <cell r="K4" t="str">
            <v>N</v>
          </cell>
          <cell r="L4" t="str">
            <v>Drw</v>
          </cell>
          <cell r="M4">
            <v>5</v>
          </cell>
        </row>
        <row r="5">
          <cell r="C5" t="str">
            <v>00</v>
          </cell>
          <cell r="D5" t="str">
            <v/>
          </cell>
          <cell r="E5" t="str">
            <v/>
          </cell>
          <cell r="F5" t="str">
            <v xml:space="preserve">Standard drawing--PID symbols </v>
          </cell>
          <cell r="G5">
            <v>0</v>
          </cell>
          <cell r="H5">
            <v>0</v>
          </cell>
          <cell r="I5">
            <v>0</v>
          </cell>
          <cell r="J5">
            <v>-7</v>
          </cell>
          <cell r="K5" t="str">
            <v>N</v>
          </cell>
          <cell r="L5" t="str">
            <v>Drw</v>
          </cell>
          <cell r="M5">
            <v>6</v>
          </cell>
        </row>
        <row r="6">
          <cell r="C6" t="str">
            <v>00</v>
          </cell>
          <cell r="D6" t="str">
            <v/>
          </cell>
          <cell r="E6" t="str">
            <v/>
          </cell>
          <cell r="F6" t="str">
            <v xml:space="preserve">Standard drawing--PID symbols </v>
          </cell>
          <cell r="G6">
            <v>0</v>
          </cell>
          <cell r="H6">
            <v>0</v>
          </cell>
          <cell r="I6">
            <v>0</v>
          </cell>
          <cell r="J6">
            <v>-7</v>
          </cell>
          <cell r="K6" t="str">
            <v>N</v>
          </cell>
          <cell r="L6" t="str">
            <v>Drw</v>
          </cell>
          <cell r="M6">
            <v>7</v>
          </cell>
        </row>
        <row r="7">
          <cell r="C7" t="str">
            <v>00</v>
          </cell>
          <cell r="D7" t="str">
            <v/>
          </cell>
          <cell r="E7" t="str">
            <v/>
          </cell>
          <cell r="F7" t="str">
            <v xml:space="preserve">Standard drawing--PID symbols </v>
          </cell>
          <cell r="G7">
            <v>0</v>
          </cell>
          <cell r="H7">
            <v>0</v>
          </cell>
          <cell r="I7">
            <v>0</v>
          </cell>
          <cell r="J7">
            <v>-7</v>
          </cell>
          <cell r="K7" t="str">
            <v>N</v>
          </cell>
          <cell r="L7" t="str">
            <v>Drw</v>
          </cell>
          <cell r="M7">
            <v>8</v>
          </cell>
        </row>
        <row r="8">
          <cell r="C8" t="str">
            <v>00</v>
          </cell>
          <cell r="D8" t="str">
            <v/>
          </cell>
          <cell r="E8" t="str">
            <v/>
          </cell>
          <cell r="F8" t="str">
            <v xml:space="preserve">Standard drawing--PID symbols </v>
          </cell>
          <cell r="G8">
            <v>0</v>
          </cell>
          <cell r="H8">
            <v>0</v>
          </cell>
          <cell r="I8">
            <v>0</v>
          </cell>
          <cell r="J8">
            <v>-7</v>
          </cell>
          <cell r="K8" t="str">
            <v>N</v>
          </cell>
          <cell r="L8" t="str">
            <v>Drw</v>
          </cell>
          <cell r="M8">
            <v>9</v>
          </cell>
        </row>
        <row r="9">
          <cell r="C9" t="str">
            <v>00</v>
          </cell>
          <cell r="D9" t="str">
            <v/>
          </cell>
          <cell r="E9" t="str">
            <v/>
          </cell>
          <cell r="F9" t="str">
            <v xml:space="preserve">Standard drawing--PID symbols </v>
          </cell>
          <cell r="G9">
            <v>0</v>
          </cell>
          <cell r="H9">
            <v>0</v>
          </cell>
          <cell r="I9">
            <v>0</v>
          </cell>
          <cell r="J9">
            <v>-7</v>
          </cell>
          <cell r="K9" t="str">
            <v>N</v>
          </cell>
          <cell r="L9" t="str">
            <v>Drw</v>
          </cell>
          <cell r="M9">
            <v>10</v>
          </cell>
        </row>
        <row r="10">
          <cell r="C10" t="str">
            <v>00</v>
          </cell>
          <cell r="D10" t="str">
            <v/>
          </cell>
          <cell r="E10" t="str">
            <v/>
          </cell>
          <cell r="F10" t="str">
            <v xml:space="preserve">Standard drawing--PID symbols </v>
          </cell>
          <cell r="G10">
            <v>0</v>
          </cell>
          <cell r="H10">
            <v>0</v>
          </cell>
          <cell r="I10">
            <v>0</v>
          </cell>
          <cell r="J10">
            <v>-7</v>
          </cell>
          <cell r="K10" t="str">
            <v>N</v>
          </cell>
          <cell r="L10" t="str">
            <v>Drw</v>
          </cell>
          <cell r="M10">
            <v>11</v>
          </cell>
        </row>
        <row r="11">
          <cell r="C11" t="str">
            <v>00</v>
          </cell>
          <cell r="D11" t="str">
            <v/>
          </cell>
          <cell r="E11" t="str">
            <v/>
          </cell>
          <cell r="F11" t="str">
            <v xml:space="preserve">Standard drawing--PID symbols </v>
          </cell>
          <cell r="G11">
            <v>0</v>
          </cell>
          <cell r="H11">
            <v>0</v>
          </cell>
          <cell r="I11">
            <v>0</v>
          </cell>
          <cell r="J11">
            <v>-7</v>
          </cell>
          <cell r="K11" t="str">
            <v>N</v>
          </cell>
          <cell r="L11" t="str">
            <v>Drw</v>
          </cell>
          <cell r="M11">
            <v>12</v>
          </cell>
        </row>
        <row r="12">
          <cell r="C12" t="str">
            <v>00</v>
          </cell>
          <cell r="D12" t="str">
            <v/>
          </cell>
          <cell r="E12" t="str">
            <v/>
          </cell>
          <cell r="F12" t="str">
            <v xml:space="preserve">Standard drawing--PID symbols </v>
          </cell>
          <cell r="G12">
            <v>0</v>
          </cell>
          <cell r="H12">
            <v>0</v>
          </cell>
          <cell r="I12">
            <v>0</v>
          </cell>
          <cell r="J12">
            <v>-7</v>
          </cell>
          <cell r="K12" t="str">
            <v>N</v>
          </cell>
          <cell r="L12" t="str">
            <v>Drw</v>
          </cell>
          <cell r="M12">
            <v>13</v>
          </cell>
        </row>
        <row r="13">
          <cell r="C13" t="str">
            <v>00</v>
          </cell>
          <cell r="D13" t="str">
            <v/>
          </cell>
          <cell r="E13" t="str">
            <v/>
          </cell>
          <cell r="F13" t="str">
            <v xml:space="preserve">Standard drawing--PID symbols </v>
          </cell>
          <cell r="G13">
            <v>0</v>
          </cell>
          <cell r="H13">
            <v>0</v>
          </cell>
          <cell r="I13">
            <v>0</v>
          </cell>
          <cell r="J13">
            <v>-7</v>
          </cell>
          <cell r="K13" t="str">
            <v>N</v>
          </cell>
          <cell r="L13" t="str">
            <v>Drw</v>
          </cell>
          <cell r="M13">
            <v>14</v>
          </cell>
        </row>
        <row r="14">
          <cell r="C14" t="str">
            <v>00</v>
          </cell>
          <cell r="D14" t="str">
            <v/>
          </cell>
          <cell r="E14" t="str">
            <v/>
          </cell>
          <cell r="F14" t="str">
            <v xml:space="preserve">Standard drawing--E&amp;I symbols </v>
          </cell>
          <cell r="G14">
            <v>0</v>
          </cell>
          <cell r="H14">
            <v>0</v>
          </cell>
          <cell r="I14">
            <v>0</v>
          </cell>
          <cell r="J14">
            <v>-7</v>
          </cell>
          <cell r="K14" t="str">
            <v>N</v>
          </cell>
          <cell r="L14" t="str">
            <v>Drw</v>
          </cell>
          <cell r="M14">
            <v>15</v>
          </cell>
        </row>
        <row r="15">
          <cell r="C15" t="str">
            <v>00</v>
          </cell>
          <cell r="D15" t="str">
            <v/>
          </cell>
          <cell r="E15" t="str">
            <v/>
          </cell>
          <cell r="F15" t="str">
            <v>Standard drawing--Nameplate Pressure vessel</v>
          </cell>
          <cell r="G15">
            <v>0</v>
          </cell>
          <cell r="H15">
            <v>0</v>
          </cell>
          <cell r="I15">
            <v>0</v>
          </cell>
          <cell r="J15">
            <v>-7</v>
          </cell>
          <cell r="K15" t="str">
            <v>N</v>
          </cell>
          <cell r="L15" t="str">
            <v>Drw</v>
          </cell>
          <cell r="M15">
            <v>16</v>
          </cell>
        </row>
        <row r="16">
          <cell r="C16" t="str">
            <v>00</v>
          </cell>
          <cell r="D16" t="str">
            <v/>
          </cell>
          <cell r="E16" t="str">
            <v/>
          </cell>
          <cell r="F16" t="str">
            <v>Standard drawing--Nameplate Heat exchanger</v>
          </cell>
          <cell r="G16">
            <v>0</v>
          </cell>
          <cell r="H16">
            <v>0</v>
          </cell>
          <cell r="I16">
            <v>0</v>
          </cell>
          <cell r="J16">
            <v>-7</v>
          </cell>
          <cell r="K16" t="str">
            <v>N</v>
          </cell>
          <cell r="L16" t="str">
            <v>Drw</v>
          </cell>
          <cell r="M16">
            <v>17</v>
          </cell>
        </row>
        <row r="17">
          <cell r="C17">
            <v>10</v>
          </cell>
          <cell r="D17" t="str">
            <v>05050--10--</v>
          </cell>
          <cell r="E17" t="str">
            <v>05050--10--</v>
          </cell>
          <cell r="F17" t="str">
            <v>P&amp;I diagrams</v>
          </cell>
          <cell r="G17" t="str">
            <v>-</v>
          </cell>
          <cell r="H17">
            <v>0</v>
          </cell>
          <cell r="I17" t="str">
            <v>-</v>
          </cell>
          <cell r="J17" t="str">
            <v>-</v>
          </cell>
          <cell r="K17" t="str">
            <v>Y</v>
          </cell>
          <cell r="L17" t="str">
            <v>Drw</v>
          </cell>
          <cell r="M17">
            <v>18</v>
          </cell>
        </row>
        <row r="18">
          <cell r="C18">
            <v>10</v>
          </cell>
          <cell r="D18" t="str">
            <v>05050-PD-10-001-01</v>
          </cell>
          <cell r="E18" t="str">
            <v>05050-PD-10-001-01</v>
          </cell>
          <cell r="F18" t="str">
            <v>P&amp;I Diagram-Propane Tanks-147-T-101/2  Piping</v>
          </cell>
          <cell r="G18">
            <v>0</v>
          </cell>
          <cell r="H18">
            <v>0</v>
          </cell>
          <cell r="I18">
            <v>40175</v>
          </cell>
          <cell r="J18">
            <v>40168</v>
          </cell>
          <cell r="K18" t="str">
            <v>Y</v>
          </cell>
          <cell r="L18" t="str">
            <v>Drw</v>
          </cell>
          <cell r="M18">
            <v>19</v>
          </cell>
        </row>
        <row r="19">
          <cell r="C19">
            <v>10</v>
          </cell>
          <cell r="D19" t="str">
            <v>05050-PD-10-001-02</v>
          </cell>
          <cell r="E19" t="str">
            <v>05050-PD-10-001-02</v>
          </cell>
          <cell r="F19" t="str">
            <v>P&amp;I Diagram-Propane Tanks-147-T-101/2  Piping</v>
          </cell>
          <cell r="G19">
            <v>0</v>
          </cell>
          <cell r="H19">
            <v>0</v>
          </cell>
          <cell r="I19">
            <v>40175</v>
          </cell>
          <cell r="J19">
            <v>40168</v>
          </cell>
          <cell r="K19" t="str">
            <v>Y</v>
          </cell>
          <cell r="L19" t="str">
            <v>Drw</v>
          </cell>
          <cell r="M19">
            <v>20</v>
          </cell>
        </row>
        <row r="20">
          <cell r="C20">
            <v>10</v>
          </cell>
          <cell r="D20" t="str">
            <v/>
          </cell>
          <cell r="E20" t="str">
            <v/>
          </cell>
          <cell r="F20" t="str">
            <v xml:space="preserve">P&amp;I Diagram-Refrigerant Compressor Package Stage 1- </v>
          </cell>
          <cell r="G20">
            <v>0</v>
          </cell>
          <cell r="H20">
            <v>0</v>
          </cell>
          <cell r="I20">
            <v>40175</v>
          </cell>
          <cell r="J20">
            <v>40168</v>
          </cell>
          <cell r="K20" t="str">
            <v>N</v>
          </cell>
          <cell r="L20" t="str">
            <v>Drw</v>
          </cell>
          <cell r="M20">
            <v>21</v>
          </cell>
        </row>
        <row r="21">
          <cell r="C21">
            <v>10</v>
          </cell>
          <cell r="D21" t="str">
            <v/>
          </cell>
          <cell r="E21" t="str">
            <v/>
          </cell>
          <cell r="F21" t="str">
            <v xml:space="preserve">P&amp;I Diagram-Refrigerant Compressor Package Stage 2- </v>
          </cell>
          <cell r="G21">
            <v>0</v>
          </cell>
          <cell r="H21">
            <v>0</v>
          </cell>
          <cell r="I21">
            <v>40175</v>
          </cell>
          <cell r="J21">
            <v>40168</v>
          </cell>
          <cell r="K21" t="str">
            <v>N</v>
          </cell>
          <cell r="L21" t="str">
            <v>Drw</v>
          </cell>
          <cell r="M21">
            <v>22</v>
          </cell>
        </row>
        <row r="22">
          <cell r="C22">
            <v>10</v>
          </cell>
          <cell r="D22" t="str">
            <v/>
          </cell>
          <cell r="E22" t="str">
            <v/>
          </cell>
          <cell r="F22" t="str">
            <v xml:space="preserve">P&amp;I Diagram-Propane Tanks-147-T-101/2  Water Deluge </v>
          </cell>
          <cell r="G22">
            <v>0</v>
          </cell>
          <cell r="H22">
            <v>0</v>
          </cell>
          <cell r="I22">
            <v>40175</v>
          </cell>
          <cell r="J22">
            <v>40168</v>
          </cell>
          <cell r="K22" t="str">
            <v>N</v>
          </cell>
          <cell r="L22" t="str">
            <v>Drw</v>
          </cell>
          <cell r="M22">
            <v>23</v>
          </cell>
        </row>
        <row r="23">
          <cell r="C23">
            <v>10</v>
          </cell>
          <cell r="D23" t="str">
            <v/>
          </cell>
          <cell r="E23" t="str">
            <v/>
          </cell>
          <cell r="F23" t="str">
            <v xml:space="preserve">P&amp;I Diagram-Butane Tanks-148-T-101/2 Water Deluge </v>
          </cell>
          <cell r="G23">
            <v>0</v>
          </cell>
          <cell r="H23">
            <v>0</v>
          </cell>
          <cell r="I23">
            <v>40175</v>
          </cell>
          <cell r="J23">
            <v>40168</v>
          </cell>
          <cell r="K23" t="str">
            <v>N</v>
          </cell>
          <cell r="L23" t="str">
            <v>Drw</v>
          </cell>
          <cell r="M23">
            <v>24</v>
          </cell>
        </row>
        <row r="24">
          <cell r="C24">
            <v>10</v>
          </cell>
          <cell r="D24" t="str">
            <v/>
          </cell>
          <cell r="E24" t="str">
            <v/>
          </cell>
          <cell r="F24" t="str">
            <v>P&amp;I Diagram-Propane Tanks-147-T-101/2  Instrument Air</v>
          </cell>
          <cell r="G24">
            <v>0</v>
          </cell>
          <cell r="H24">
            <v>0</v>
          </cell>
          <cell r="I24">
            <v>40175</v>
          </cell>
          <cell r="J24">
            <v>40168</v>
          </cell>
          <cell r="K24" t="str">
            <v>N</v>
          </cell>
          <cell r="L24" t="str">
            <v>Drw</v>
          </cell>
          <cell r="M24">
            <v>25</v>
          </cell>
        </row>
        <row r="25">
          <cell r="C25">
            <v>10</v>
          </cell>
          <cell r="D25" t="str">
            <v/>
          </cell>
          <cell r="E25" t="str">
            <v/>
          </cell>
          <cell r="F25" t="str">
            <v>P&amp;I Diagram-Butane Tanks-148-T-101/2 Instrument Air</v>
          </cell>
          <cell r="G25">
            <v>0</v>
          </cell>
          <cell r="H25">
            <v>0</v>
          </cell>
          <cell r="I25">
            <v>40175</v>
          </cell>
          <cell r="J25">
            <v>40168</v>
          </cell>
          <cell r="K25" t="str">
            <v>N</v>
          </cell>
          <cell r="L25" t="str">
            <v>Drw</v>
          </cell>
          <cell r="M25">
            <v>26</v>
          </cell>
        </row>
        <row r="26">
          <cell r="C26">
            <v>10</v>
          </cell>
          <cell r="D26" t="str">
            <v/>
          </cell>
          <cell r="E26" t="str">
            <v/>
          </cell>
          <cell r="F26" t="str">
            <v xml:space="preserve">P&amp;I Diagram-- </v>
          </cell>
          <cell r="G26">
            <v>0</v>
          </cell>
          <cell r="H26">
            <v>0</v>
          </cell>
          <cell r="I26">
            <v>40175</v>
          </cell>
          <cell r="J26">
            <v>40168</v>
          </cell>
          <cell r="K26" t="str">
            <v>N</v>
          </cell>
          <cell r="L26" t="str">
            <v>Drw</v>
          </cell>
          <cell r="M26">
            <v>27</v>
          </cell>
        </row>
        <row r="27">
          <cell r="C27">
            <v>10</v>
          </cell>
          <cell r="D27" t="str">
            <v/>
          </cell>
          <cell r="E27" t="str">
            <v/>
          </cell>
          <cell r="F27" t="str">
            <v xml:space="preserve">P&amp;I Diagram-- </v>
          </cell>
          <cell r="G27">
            <v>0</v>
          </cell>
          <cell r="H27">
            <v>0</v>
          </cell>
          <cell r="I27">
            <v>40175</v>
          </cell>
          <cell r="J27">
            <v>40168</v>
          </cell>
          <cell r="K27" t="str">
            <v>N</v>
          </cell>
          <cell r="L27" t="str">
            <v>Drw</v>
          </cell>
          <cell r="M27">
            <v>28</v>
          </cell>
        </row>
        <row r="28">
          <cell r="C28">
            <v>10</v>
          </cell>
          <cell r="D28" t="str">
            <v>05050-PD-10-002-01</v>
          </cell>
          <cell r="E28" t="str">
            <v>05050-PD-10-002-01</v>
          </cell>
          <cell r="F28" t="str">
            <v>P&amp;I Diagram-LPG storage tank-147-T-101/2  Instruments</v>
          </cell>
          <cell r="G28">
            <v>0</v>
          </cell>
          <cell r="H28">
            <v>0</v>
          </cell>
          <cell r="I28">
            <v>40175</v>
          </cell>
          <cell r="J28">
            <v>40168</v>
          </cell>
          <cell r="K28" t="str">
            <v>Y</v>
          </cell>
          <cell r="L28" t="str">
            <v>Drw</v>
          </cell>
          <cell r="M28">
            <v>29</v>
          </cell>
        </row>
        <row r="29">
          <cell r="C29">
            <v>10</v>
          </cell>
          <cell r="D29" t="str">
            <v>05050-PD-10-002-02</v>
          </cell>
          <cell r="E29" t="str">
            <v>05050-PD-10-002-02</v>
          </cell>
          <cell r="F29" t="str">
            <v>P&amp;I Diagram-LPG storage tank-147-T-101/2  Instruments</v>
          </cell>
          <cell r="G29">
            <v>0</v>
          </cell>
          <cell r="H29">
            <v>0</v>
          </cell>
          <cell r="I29">
            <v>40175</v>
          </cell>
          <cell r="J29">
            <v>40168</v>
          </cell>
          <cell r="K29" t="str">
            <v>Y</v>
          </cell>
          <cell r="L29" t="str">
            <v>Drw</v>
          </cell>
          <cell r="M29">
            <v>30</v>
          </cell>
        </row>
        <row r="30">
          <cell r="C30">
            <v>10</v>
          </cell>
          <cell r="D30" t="str">
            <v/>
          </cell>
          <cell r="E30" t="str">
            <v/>
          </cell>
          <cell r="F30" t="str">
            <v xml:space="preserve">P&amp;I Diagram-- </v>
          </cell>
          <cell r="G30">
            <v>0</v>
          </cell>
          <cell r="H30">
            <v>0</v>
          </cell>
          <cell r="I30">
            <v>40175</v>
          </cell>
          <cell r="J30">
            <v>40168</v>
          </cell>
          <cell r="K30" t="str">
            <v>N</v>
          </cell>
          <cell r="L30" t="str">
            <v>Drw</v>
          </cell>
          <cell r="M30">
            <v>31</v>
          </cell>
        </row>
        <row r="31">
          <cell r="C31">
            <v>10</v>
          </cell>
          <cell r="D31" t="str">
            <v/>
          </cell>
          <cell r="E31" t="str">
            <v/>
          </cell>
          <cell r="F31" t="str">
            <v xml:space="preserve">P&amp;I Diagram-- </v>
          </cell>
          <cell r="G31">
            <v>0</v>
          </cell>
          <cell r="H31">
            <v>0</v>
          </cell>
          <cell r="I31">
            <v>40175</v>
          </cell>
          <cell r="J31">
            <v>40168</v>
          </cell>
          <cell r="K31" t="str">
            <v>N</v>
          </cell>
          <cell r="L31" t="str">
            <v>Drw</v>
          </cell>
          <cell r="M31">
            <v>32</v>
          </cell>
        </row>
        <row r="32">
          <cell r="C32">
            <v>10</v>
          </cell>
          <cell r="D32" t="str">
            <v/>
          </cell>
          <cell r="E32" t="str">
            <v/>
          </cell>
          <cell r="F32" t="str">
            <v xml:space="preserve">P&amp;I Diagram-- </v>
          </cell>
          <cell r="G32">
            <v>0</v>
          </cell>
          <cell r="H32">
            <v>0</v>
          </cell>
          <cell r="I32">
            <v>40175</v>
          </cell>
          <cell r="J32">
            <v>40168</v>
          </cell>
          <cell r="K32" t="str">
            <v>N</v>
          </cell>
          <cell r="L32" t="str">
            <v>Drw</v>
          </cell>
          <cell r="M32">
            <v>33</v>
          </cell>
        </row>
        <row r="33">
          <cell r="C33">
            <v>10</v>
          </cell>
          <cell r="D33" t="str">
            <v>05050-PD-10-003-01</v>
          </cell>
          <cell r="E33" t="str">
            <v>05050-PD-10-003-01</v>
          </cell>
          <cell r="F33" t="str">
            <v>P&amp;I Diagram-Butane Tanks-148-T-101/2 Piping</v>
          </cell>
          <cell r="G33">
            <v>0</v>
          </cell>
          <cell r="H33">
            <v>0</v>
          </cell>
          <cell r="I33">
            <v>40175</v>
          </cell>
          <cell r="J33">
            <v>40168</v>
          </cell>
          <cell r="K33" t="str">
            <v>Y</v>
          </cell>
          <cell r="L33" t="str">
            <v>Drw</v>
          </cell>
          <cell r="M33">
            <v>34</v>
          </cell>
        </row>
        <row r="34">
          <cell r="C34" t="str">
            <v>10</v>
          </cell>
          <cell r="D34" t="str">
            <v>05050-PD-10-003-02</v>
          </cell>
          <cell r="E34" t="str">
            <v>05050-PD-10-003-02</v>
          </cell>
          <cell r="F34" t="str">
            <v>P&amp;I Diagram-Propane Boil-Off Gas Compressor Package</v>
          </cell>
          <cell r="G34">
            <v>0</v>
          </cell>
          <cell r="H34">
            <v>0</v>
          </cell>
          <cell r="I34">
            <v>40175</v>
          </cell>
          <cell r="J34">
            <v>40168</v>
          </cell>
          <cell r="K34" t="str">
            <v>Y</v>
          </cell>
          <cell r="L34" t="str">
            <v>Drw</v>
          </cell>
          <cell r="M34">
            <v>35</v>
          </cell>
        </row>
        <row r="35">
          <cell r="C35">
            <v>10</v>
          </cell>
          <cell r="D35" t="str">
            <v>05050-PD-10-004-01</v>
          </cell>
          <cell r="E35" t="str">
            <v>05050-PD-10-004-01</v>
          </cell>
          <cell r="F35" t="str">
            <v>P&amp;I Diagram-Butane Tanks-148-T-101/2 Instruments</v>
          </cell>
          <cell r="G35">
            <v>0</v>
          </cell>
          <cell r="H35">
            <v>0</v>
          </cell>
          <cell r="I35">
            <v>40175</v>
          </cell>
          <cell r="J35">
            <v>40168</v>
          </cell>
          <cell r="K35" t="str">
            <v>Y</v>
          </cell>
          <cell r="L35" t="str">
            <v>Drw</v>
          </cell>
          <cell r="M35">
            <v>36</v>
          </cell>
        </row>
        <row r="36">
          <cell r="C36" t="str">
            <v>10</v>
          </cell>
          <cell r="D36" t="str">
            <v>05050-PD-10-004-02</v>
          </cell>
          <cell r="E36" t="str">
            <v>05050-PD-10-004-02</v>
          </cell>
          <cell r="F36" t="str">
            <v>P&amp;I Diagram-Butane Boil-Off Gas Compressor Package</v>
          </cell>
          <cell r="G36">
            <v>0</v>
          </cell>
          <cell r="H36">
            <v>0</v>
          </cell>
          <cell r="I36">
            <v>40175</v>
          </cell>
          <cell r="J36">
            <v>40168</v>
          </cell>
          <cell r="K36" t="str">
            <v>Y</v>
          </cell>
          <cell r="L36" t="str">
            <v>Drw</v>
          </cell>
          <cell r="M36">
            <v>37</v>
          </cell>
        </row>
        <row r="37">
          <cell r="C37">
            <v>10</v>
          </cell>
          <cell r="D37" t="str">
            <v/>
          </cell>
          <cell r="E37" t="str">
            <v/>
          </cell>
          <cell r="F37" t="str">
            <v xml:space="preserve">P&amp;I Diagram-- </v>
          </cell>
          <cell r="G37">
            <v>0</v>
          </cell>
          <cell r="H37">
            <v>0</v>
          </cell>
          <cell r="I37">
            <v>40175</v>
          </cell>
          <cell r="J37">
            <v>40168</v>
          </cell>
          <cell r="K37" t="str">
            <v>N</v>
          </cell>
          <cell r="L37" t="str">
            <v>Drw</v>
          </cell>
          <cell r="M37">
            <v>38</v>
          </cell>
        </row>
        <row r="38">
          <cell r="C38">
            <v>10</v>
          </cell>
          <cell r="D38" t="str">
            <v/>
          </cell>
          <cell r="E38" t="str">
            <v/>
          </cell>
          <cell r="F38" t="str">
            <v xml:space="preserve">P&amp;I Diagram-- </v>
          </cell>
          <cell r="G38">
            <v>0</v>
          </cell>
          <cell r="H38">
            <v>0</v>
          </cell>
          <cell r="I38">
            <v>40175</v>
          </cell>
          <cell r="J38">
            <v>40168</v>
          </cell>
          <cell r="K38" t="str">
            <v>N</v>
          </cell>
          <cell r="L38" t="str">
            <v>Drw</v>
          </cell>
          <cell r="M38">
            <v>39</v>
          </cell>
        </row>
        <row r="39">
          <cell r="C39">
            <v>10</v>
          </cell>
          <cell r="D39" t="str">
            <v/>
          </cell>
          <cell r="E39" t="str">
            <v/>
          </cell>
          <cell r="F39" t="str">
            <v xml:space="preserve">P&amp;I Diagram-- </v>
          </cell>
          <cell r="G39">
            <v>0</v>
          </cell>
          <cell r="H39">
            <v>0</v>
          </cell>
          <cell r="I39">
            <v>40175</v>
          </cell>
          <cell r="J39">
            <v>40168</v>
          </cell>
          <cell r="K39" t="str">
            <v>N</v>
          </cell>
          <cell r="L39" t="str">
            <v>Drw</v>
          </cell>
          <cell r="M39">
            <v>40</v>
          </cell>
        </row>
        <row r="40">
          <cell r="C40">
            <v>10</v>
          </cell>
          <cell r="D40" t="str">
            <v/>
          </cell>
          <cell r="E40" t="str">
            <v/>
          </cell>
          <cell r="F40" t="str">
            <v xml:space="preserve">P&amp;I Diagram-- </v>
          </cell>
          <cell r="G40">
            <v>0</v>
          </cell>
          <cell r="H40">
            <v>0</v>
          </cell>
          <cell r="I40">
            <v>40175</v>
          </cell>
          <cell r="J40">
            <v>40168</v>
          </cell>
          <cell r="K40" t="str">
            <v>N</v>
          </cell>
          <cell r="L40" t="str">
            <v>Drw</v>
          </cell>
          <cell r="M40">
            <v>41</v>
          </cell>
        </row>
        <row r="41">
          <cell r="C41">
            <v>10</v>
          </cell>
          <cell r="D41" t="str">
            <v/>
          </cell>
          <cell r="E41" t="str">
            <v/>
          </cell>
          <cell r="F41" t="str">
            <v xml:space="preserve">P&amp;I Diagram-- </v>
          </cell>
          <cell r="G41">
            <v>0</v>
          </cell>
          <cell r="H41">
            <v>0</v>
          </cell>
          <cell r="I41">
            <v>40175</v>
          </cell>
          <cell r="J41">
            <v>40168</v>
          </cell>
          <cell r="K41" t="str">
            <v>N</v>
          </cell>
          <cell r="L41" t="str">
            <v>Drw</v>
          </cell>
          <cell r="M41">
            <v>42</v>
          </cell>
        </row>
        <row r="42">
          <cell r="C42">
            <v>10</v>
          </cell>
          <cell r="D42" t="str">
            <v/>
          </cell>
          <cell r="E42" t="str">
            <v/>
          </cell>
          <cell r="F42" t="str">
            <v xml:space="preserve">P&amp;I Diagram-- </v>
          </cell>
          <cell r="G42">
            <v>0</v>
          </cell>
          <cell r="H42">
            <v>0</v>
          </cell>
          <cell r="I42">
            <v>40175</v>
          </cell>
          <cell r="J42">
            <v>40168</v>
          </cell>
          <cell r="K42" t="str">
            <v>N</v>
          </cell>
          <cell r="L42" t="str">
            <v>Drw</v>
          </cell>
          <cell r="M42">
            <v>43</v>
          </cell>
        </row>
        <row r="43">
          <cell r="C43">
            <v>10</v>
          </cell>
          <cell r="D43" t="str">
            <v/>
          </cell>
          <cell r="E43" t="str">
            <v/>
          </cell>
          <cell r="F43" t="str">
            <v xml:space="preserve">P&amp;I Diagram-- </v>
          </cell>
          <cell r="G43">
            <v>0</v>
          </cell>
          <cell r="H43">
            <v>0</v>
          </cell>
          <cell r="I43">
            <v>40175</v>
          </cell>
          <cell r="J43">
            <v>40168</v>
          </cell>
          <cell r="K43" t="str">
            <v>N</v>
          </cell>
          <cell r="L43" t="str">
            <v>Drw</v>
          </cell>
          <cell r="M43">
            <v>44</v>
          </cell>
        </row>
        <row r="44">
          <cell r="C44">
            <v>10</v>
          </cell>
          <cell r="D44" t="str">
            <v/>
          </cell>
          <cell r="E44" t="str">
            <v/>
          </cell>
          <cell r="F44" t="str">
            <v xml:space="preserve">P&amp;I Diagram-- </v>
          </cell>
          <cell r="G44">
            <v>0</v>
          </cell>
          <cell r="H44">
            <v>0</v>
          </cell>
          <cell r="I44">
            <v>40175</v>
          </cell>
          <cell r="J44">
            <v>40168</v>
          </cell>
          <cell r="K44" t="str">
            <v>N</v>
          </cell>
          <cell r="L44" t="str">
            <v>Drw</v>
          </cell>
          <cell r="M44">
            <v>45</v>
          </cell>
        </row>
        <row r="45">
          <cell r="C45">
            <v>10</v>
          </cell>
          <cell r="D45" t="str">
            <v/>
          </cell>
          <cell r="E45" t="str">
            <v/>
          </cell>
          <cell r="F45" t="str">
            <v xml:space="preserve">P&amp;I Diagram-- </v>
          </cell>
          <cell r="G45">
            <v>0</v>
          </cell>
          <cell r="H45">
            <v>0</v>
          </cell>
          <cell r="I45">
            <v>40175</v>
          </cell>
          <cell r="J45">
            <v>40168</v>
          </cell>
          <cell r="K45" t="str">
            <v>N</v>
          </cell>
          <cell r="L45" t="str">
            <v>Drw</v>
          </cell>
          <cell r="M45">
            <v>46</v>
          </cell>
        </row>
        <row r="46">
          <cell r="C46">
            <v>10</v>
          </cell>
          <cell r="D46" t="str">
            <v/>
          </cell>
          <cell r="E46" t="str">
            <v/>
          </cell>
          <cell r="F46" t="str">
            <v xml:space="preserve">P&amp;I Diagram-- </v>
          </cell>
          <cell r="G46">
            <v>0</v>
          </cell>
          <cell r="H46">
            <v>0</v>
          </cell>
          <cell r="I46">
            <v>40175</v>
          </cell>
          <cell r="J46">
            <v>40168</v>
          </cell>
          <cell r="K46" t="str">
            <v>N</v>
          </cell>
          <cell r="L46" t="str">
            <v>Drw</v>
          </cell>
          <cell r="M46">
            <v>47</v>
          </cell>
        </row>
        <row r="47">
          <cell r="C47">
            <v>10</v>
          </cell>
          <cell r="D47" t="str">
            <v/>
          </cell>
          <cell r="E47" t="str">
            <v/>
          </cell>
          <cell r="F47" t="str">
            <v xml:space="preserve">P&amp;I Diagram-- </v>
          </cell>
          <cell r="G47">
            <v>0</v>
          </cell>
          <cell r="H47">
            <v>0</v>
          </cell>
          <cell r="I47">
            <v>40175</v>
          </cell>
          <cell r="J47">
            <v>40168</v>
          </cell>
          <cell r="K47" t="str">
            <v>N</v>
          </cell>
          <cell r="L47" t="str">
            <v>Drw</v>
          </cell>
          <cell r="M47">
            <v>48</v>
          </cell>
        </row>
        <row r="48">
          <cell r="C48">
            <v>10</v>
          </cell>
          <cell r="D48" t="str">
            <v/>
          </cell>
          <cell r="E48" t="str">
            <v/>
          </cell>
          <cell r="F48" t="str">
            <v xml:space="preserve">P&amp;I Diagram-- </v>
          </cell>
          <cell r="G48">
            <v>0</v>
          </cell>
          <cell r="H48">
            <v>0</v>
          </cell>
          <cell r="I48">
            <v>40175</v>
          </cell>
          <cell r="J48">
            <v>40168</v>
          </cell>
          <cell r="K48" t="str">
            <v>N</v>
          </cell>
          <cell r="L48" t="str">
            <v>Drw</v>
          </cell>
          <cell r="M48">
            <v>49</v>
          </cell>
        </row>
        <row r="49">
          <cell r="C49">
            <v>10</v>
          </cell>
          <cell r="D49" t="str">
            <v/>
          </cell>
          <cell r="E49" t="str">
            <v/>
          </cell>
          <cell r="F49" t="str">
            <v>P&amp;I Diagram--Ancillary system Control air</v>
          </cell>
          <cell r="G49">
            <v>0</v>
          </cell>
          <cell r="H49">
            <v>0</v>
          </cell>
          <cell r="I49">
            <v>40175</v>
          </cell>
          <cell r="J49">
            <v>40168</v>
          </cell>
          <cell r="K49" t="str">
            <v>N</v>
          </cell>
          <cell r="L49" t="str">
            <v>Drw</v>
          </cell>
          <cell r="M49">
            <v>50</v>
          </cell>
        </row>
        <row r="50">
          <cell r="C50">
            <v>10</v>
          </cell>
          <cell r="D50" t="str">
            <v/>
          </cell>
          <cell r="E50" t="str">
            <v/>
          </cell>
          <cell r="F50" t="str">
            <v xml:space="preserve">P&amp;I Diagram-- </v>
          </cell>
          <cell r="G50">
            <v>0</v>
          </cell>
          <cell r="H50">
            <v>0</v>
          </cell>
          <cell r="I50">
            <v>40175</v>
          </cell>
          <cell r="J50">
            <v>40168</v>
          </cell>
          <cell r="K50" t="str">
            <v>N</v>
          </cell>
          <cell r="L50" t="str">
            <v>Drw</v>
          </cell>
          <cell r="M50">
            <v>51</v>
          </cell>
        </row>
        <row r="51">
          <cell r="C51">
            <v>10</v>
          </cell>
          <cell r="D51" t="str">
            <v/>
          </cell>
          <cell r="E51" t="str">
            <v/>
          </cell>
          <cell r="F51" t="str">
            <v xml:space="preserve">P&amp;I Diagram-- </v>
          </cell>
          <cell r="G51">
            <v>0</v>
          </cell>
          <cell r="H51">
            <v>0</v>
          </cell>
          <cell r="I51">
            <v>40175</v>
          </cell>
          <cell r="J51">
            <v>40168</v>
          </cell>
          <cell r="K51" t="str">
            <v>N</v>
          </cell>
          <cell r="L51" t="str">
            <v>Drw</v>
          </cell>
          <cell r="M51">
            <v>52</v>
          </cell>
        </row>
        <row r="52">
          <cell r="C52">
            <v>10</v>
          </cell>
          <cell r="D52" t="str">
            <v/>
          </cell>
          <cell r="E52" t="str">
            <v/>
          </cell>
          <cell r="F52" t="str">
            <v xml:space="preserve">P&amp;I Diagram-- </v>
          </cell>
          <cell r="G52">
            <v>0</v>
          </cell>
          <cell r="H52">
            <v>0</v>
          </cell>
          <cell r="I52">
            <v>40175</v>
          </cell>
          <cell r="J52">
            <v>40168</v>
          </cell>
          <cell r="K52" t="str">
            <v>N</v>
          </cell>
          <cell r="L52" t="str">
            <v>Drw</v>
          </cell>
          <cell r="M52">
            <v>53</v>
          </cell>
        </row>
        <row r="53">
          <cell r="C53">
            <v>10</v>
          </cell>
          <cell r="D53" t="str">
            <v/>
          </cell>
          <cell r="E53" t="str">
            <v/>
          </cell>
          <cell r="F53" t="str">
            <v xml:space="preserve">P&amp;I Diagram-- </v>
          </cell>
          <cell r="G53">
            <v>0</v>
          </cell>
          <cell r="H53">
            <v>0</v>
          </cell>
          <cell r="I53">
            <v>40175</v>
          </cell>
          <cell r="J53">
            <v>40168</v>
          </cell>
          <cell r="K53" t="str">
            <v>N</v>
          </cell>
          <cell r="L53" t="str">
            <v>Drw</v>
          </cell>
          <cell r="M53">
            <v>54</v>
          </cell>
        </row>
        <row r="54">
          <cell r="C54">
            <v>10</v>
          </cell>
          <cell r="D54" t="str">
            <v/>
          </cell>
          <cell r="E54" t="str">
            <v/>
          </cell>
          <cell r="F54" t="str">
            <v xml:space="preserve">P&amp;I Diagram-- </v>
          </cell>
          <cell r="G54">
            <v>0</v>
          </cell>
          <cell r="H54">
            <v>0</v>
          </cell>
          <cell r="I54">
            <v>40175</v>
          </cell>
          <cell r="J54">
            <v>40168</v>
          </cell>
          <cell r="K54" t="str">
            <v>N</v>
          </cell>
          <cell r="L54" t="str">
            <v>Drw</v>
          </cell>
          <cell r="M54">
            <v>55</v>
          </cell>
        </row>
        <row r="55">
          <cell r="C55">
            <v>10</v>
          </cell>
          <cell r="D55" t="str">
            <v/>
          </cell>
          <cell r="E55" t="str">
            <v/>
          </cell>
          <cell r="F55" t="str">
            <v>P&amp;I Diagram--Ancillary system Gas detection</v>
          </cell>
          <cell r="G55">
            <v>0</v>
          </cell>
          <cell r="H55">
            <v>0</v>
          </cell>
          <cell r="I55">
            <v>40175</v>
          </cell>
          <cell r="J55">
            <v>40168</v>
          </cell>
          <cell r="K55" t="str">
            <v>N</v>
          </cell>
          <cell r="L55" t="str">
            <v>Drw</v>
          </cell>
          <cell r="M55">
            <v>56</v>
          </cell>
        </row>
        <row r="56">
          <cell r="C56">
            <v>10</v>
          </cell>
          <cell r="D56" t="str">
            <v/>
          </cell>
          <cell r="E56" t="str">
            <v/>
          </cell>
          <cell r="F56" t="str">
            <v>P&amp;I Diagram--Ancillary system Gas detection</v>
          </cell>
          <cell r="G56">
            <v>0</v>
          </cell>
          <cell r="H56">
            <v>0</v>
          </cell>
          <cell r="I56">
            <v>40175</v>
          </cell>
          <cell r="J56">
            <v>40168</v>
          </cell>
          <cell r="K56" t="str">
            <v>N</v>
          </cell>
          <cell r="L56" t="str">
            <v>Drw</v>
          </cell>
          <cell r="M56">
            <v>57</v>
          </cell>
        </row>
        <row r="57">
          <cell r="C57">
            <v>10</v>
          </cell>
          <cell r="D57" t="str">
            <v/>
          </cell>
          <cell r="E57" t="str">
            <v/>
          </cell>
          <cell r="F57" t="str">
            <v>P&amp;I Diagram--Ancillary system Fire Detection</v>
          </cell>
          <cell r="G57">
            <v>0</v>
          </cell>
          <cell r="H57">
            <v>0</v>
          </cell>
          <cell r="I57">
            <v>40175</v>
          </cell>
          <cell r="J57">
            <v>40168</v>
          </cell>
          <cell r="K57" t="str">
            <v>N</v>
          </cell>
          <cell r="L57" t="str">
            <v>Drw</v>
          </cell>
          <cell r="M57">
            <v>58</v>
          </cell>
        </row>
        <row r="58">
          <cell r="C58">
            <v>10</v>
          </cell>
          <cell r="D58" t="str">
            <v/>
          </cell>
          <cell r="E58" t="str">
            <v/>
          </cell>
          <cell r="F58" t="str">
            <v>P&amp;I Diagram--Ancillary system Emergency shutdown</v>
          </cell>
          <cell r="G58">
            <v>0</v>
          </cell>
          <cell r="H58">
            <v>0</v>
          </cell>
          <cell r="I58">
            <v>40175</v>
          </cell>
          <cell r="J58">
            <v>40168</v>
          </cell>
          <cell r="K58" t="str">
            <v>N</v>
          </cell>
          <cell r="L58" t="str">
            <v>Drw</v>
          </cell>
          <cell r="M58">
            <v>59</v>
          </cell>
        </row>
        <row r="59">
          <cell r="C59">
            <v>10</v>
          </cell>
          <cell r="D59" t="str">
            <v/>
          </cell>
          <cell r="E59" t="str">
            <v/>
          </cell>
          <cell r="F59" t="str">
            <v xml:space="preserve">P&amp;I Diagram-- </v>
          </cell>
          <cell r="G59">
            <v>0</v>
          </cell>
          <cell r="H59">
            <v>0</v>
          </cell>
          <cell r="I59">
            <v>40175</v>
          </cell>
          <cell r="J59">
            <v>40168</v>
          </cell>
          <cell r="K59" t="str">
            <v>N</v>
          </cell>
          <cell r="L59" t="str">
            <v>Drw</v>
          </cell>
          <cell r="M59">
            <v>60</v>
          </cell>
        </row>
        <row r="60">
          <cell r="C60">
            <v>10</v>
          </cell>
          <cell r="D60" t="str">
            <v/>
          </cell>
          <cell r="E60" t="str">
            <v/>
          </cell>
          <cell r="F60" t="str">
            <v xml:space="preserve">P&amp;I Diagram-- </v>
          </cell>
          <cell r="G60">
            <v>0</v>
          </cell>
          <cell r="H60">
            <v>0</v>
          </cell>
          <cell r="I60">
            <v>40175</v>
          </cell>
          <cell r="J60">
            <v>40168</v>
          </cell>
          <cell r="K60" t="str">
            <v>N</v>
          </cell>
          <cell r="L60" t="str">
            <v>Drw</v>
          </cell>
          <cell r="M60">
            <v>61</v>
          </cell>
        </row>
        <row r="61">
          <cell r="C61">
            <v>10</v>
          </cell>
          <cell r="D61" t="str">
            <v/>
          </cell>
          <cell r="E61" t="str">
            <v/>
          </cell>
          <cell r="F61" t="str">
            <v xml:space="preserve">P&amp;I Diagram-- </v>
          </cell>
          <cell r="G61">
            <v>0</v>
          </cell>
          <cell r="H61">
            <v>0</v>
          </cell>
          <cell r="I61">
            <v>40175</v>
          </cell>
          <cell r="J61">
            <v>40168</v>
          </cell>
          <cell r="K61" t="str">
            <v>N</v>
          </cell>
          <cell r="L61" t="str">
            <v>Drw</v>
          </cell>
          <cell r="M61">
            <v>62</v>
          </cell>
        </row>
        <row r="62">
          <cell r="C62">
            <v>11</v>
          </cell>
          <cell r="D62" t="str">
            <v/>
          </cell>
          <cell r="E62" t="str">
            <v/>
          </cell>
          <cell r="F62" t="str">
            <v>Process flow diagrams</v>
          </cell>
          <cell r="G62">
            <v>0</v>
          </cell>
          <cell r="H62">
            <v>0</v>
          </cell>
          <cell r="I62" t="str">
            <v>-</v>
          </cell>
          <cell r="J62" t="str">
            <v>-</v>
          </cell>
          <cell r="K62" t="str">
            <v>N</v>
          </cell>
          <cell r="L62" t="str">
            <v>Drw</v>
          </cell>
          <cell r="M62">
            <v>63</v>
          </cell>
        </row>
        <row r="63">
          <cell r="C63">
            <v>11</v>
          </cell>
          <cell r="D63" t="str">
            <v/>
          </cell>
          <cell r="E63" t="str">
            <v/>
          </cell>
          <cell r="F63" t="str">
            <v xml:space="preserve">Process flow diagram-Operating scenario 1-V2-1107 in propane service </v>
          </cell>
          <cell r="G63">
            <v>0</v>
          </cell>
          <cell r="H63">
            <v>0</v>
          </cell>
          <cell r="I63">
            <v>40175</v>
          </cell>
          <cell r="J63">
            <v>40168</v>
          </cell>
          <cell r="K63" t="str">
            <v>N</v>
          </cell>
          <cell r="L63" t="str">
            <v>Drw</v>
          </cell>
          <cell r="M63">
            <v>64</v>
          </cell>
        </row>
        <row r="64">
          <cell r="C64">
            <v>11</v>
          </cell>
          <cell r="D64" t="str">
            <v/>
          </cell>
          <cell r="E64" t="str">
            <v/>
          </cell>
          <cell r="F64" t="str">
            <v xml:space="preserve">Heat and mass balance-Operating scenario 1-V2-1107 in propane service </v>
          </cell>
          <cell r="G64">
            <v>0</v>
          </cell>
          <cell r="H64">
            <v>0</v>
          </cell>
          <cell r="I64">
            <v>40175</v>
          </cell>
          <cell r="J64">
            <v>40168</v>
          </cell>
          <cell r="K64" t="str">
            <v>N</v>
          </cell>
          <cell r="L64" t="str">
            <v>Drw</v>
          </cell>
          <cell r="M64">
            <v>65</v>
          </cell>
        </row>
        <row r="65">
          <cell r="C65">
            <v>11</v>
          </cell>
          <cell r="D65" t="str">
            <v/>
          </cell>
          <cell r="E65" t="str">
            <v/>
          </cell>
          <cell r="F65" t="str">
            <v xml:space="preserve">Process flow diagram-Operating scenario 2-V2-1107 in butane service </v>
          </cell>
          <cell r="G65">
            <v>0</v>
          </cell>
          <cell r="H65">
            <v>0</v>
          </cell>
          <cell r="I65">
            <v>40175</v>
          </cell>
          <cell r="J65">
            <v>40168</v>
          </cell>
          <cell r="K65" t="str">
            <v>N</v>
          </cell>
          <cell r="L65" t="str">
            <v>Drw</v>
          </cell>
          <cell r="M65">
            <v>66</v>
          </cell>
        </row>
        <row r="66">
          <cell r="C66">
            <v>11</v>
          </cell>
          <cell r="D66" t="str">
            <v/>
          </cell>
          <cell r="E66" t="str">
            <v/>
          </cell>
          <cell r="F66" t="str">
            <v xml:space="preserve">Heat and mass balance-Operating scenario 2-V2-1107 in butane service </v>
          </cell>
          <cell r="G66">
            <v>0</v>
          </cell>
          <cell r="H66">
            <v>0</v>
          </cell>
          <cell r="I66">
            <v>40175</v>
          </cell>
          <cell r="J66">
            <v>40168</v>
          </cell>
          <cell r="K66" t="str">
            <v>N</v>
          </cell>
          <cell r="L66" t="str">
            <v>Drw</v>
          </cell>
          <cell r="M66">
            <v>67</v>
          </cell>
        </row>
        <row r="67">
          <cell r="C67">
            <v>11</v>
          </cell>
          <cell r="D67" t="str">
            <v/>
          </cell>
          <cell r="E67" t="str">
            <v/>
          </cell>
          <cell r="F67" t="str">
            <v xml:space="preserve">Process flow diagram-- </v>
          </cell>
          <cell r="G67">
            <v>0</v>
          </cell>
          <cell r="H67">
            <v>0</v>
          </cell>
          <cell r="I67">
            <v>40175</v>
          </cell>
          <cell r="J67">
            <v>40168</v>
          </cell>
          <cell r="K67" t="str">
            <v>N</v>
          </cell>
          <cell r="L67" t="str">
            <v>Drw</v>
          </cell>
          <cell r="M67">
            <v>68</v>
          </cell>
        </row>
        <row r="68">
          <cell r="C68">
            <v>11</v>
          </cell>
          <cell r="D68" t="str">
            <v/>
          </cell>
          <cell r="E68" t="str">
            <v/>
          </cell>
          <cell r="F68" t="str">
            <v xml:space="preserve">-- </v>
          </cell>
          <cell r="G68">
            <v>0</v>
          </cell>
          <cell r="H68">
            <v>0</v>
          </cell>
          <cell r="I68">
            <v>40175</v>
          </cell>
          <cell r="J68">
            <v>40168</v>
          </cell>
          <cell r="K68" t="str">
            <v>N</v>
          </cell>
          <cell r="L68" t="str">
            <v>Drw</v>
          </cell>
          <cell r="M68">
            <v>69</v>
          </cell>
        </row>
        <row r="69">
          <cell r="C69">
            <v>11</v>
          </cell>
          <cell r="D69" t="str">
            <v/>
          </cell>
          <cell r="E69" t="str">
            <v/>
          </cell>
          <cell r="F69" t="str">
            <v xml:space="preserve">-- </v>
          </cell>
          <cell r="G69">
            <v>0</v>
          </cell>
          <cell r="H69">
            <v>0</v>
          </cell>
          <cell r="I69">
            <v>40175</v>
          </cell>
          <cell r="J69">
            <v>40168</v>
          </cell>
          <cell r="K69" t="str">
            <v>N</v>
          </cell>
          <cell r="L69" t="str">
            <v>Drw</v>
          </cell>
          <cell r="M69">
            <v>70</v>
          </cell>
        </row>
        <row r="70">
          <cell r="C70">
            <v>11</v>
          </cell>
          <cell r="D70" t="str">
            <v/>
          </cell>
          <cell r="E70" t="str">
            <v/>
          </cell>
          <cell r="F70" t="str">
            <v xml:space="preserve">-- </v>
          </cell>
          <cell r="G70">
            <v>0</v>
          </cell>
          <cell r="H70">
            <v>0</v>
          </cell>
          <cell r="I70">
            <v>40175</v>
          </cell>
          <cell r="J70">
            <v>40168</v>
          </cell>
          <cell r="K70" t="str">
            <v>N</v>
          </cell>
          <cell r="L70" t="str">
            <v>Drw</v>
          </cell>
          <cell r="M70">
            <v>71</v>
          </cell>
        </row>
        <row r="71">
          <cell r="C71">
            <v>11</v>
          </cell>
          <cell r="D71" t="str">
            <v/>
          </cell>
          <cell r="E71" t="str">
            <v/>
          </cell>
          <cell r="F71" t="str">
            <v xml:space="preserve">-- </v>
          </cell>
          <cell r="G71">
            <v>0</v>
          </cell>
          <cell r="H71">
            <v>0</v>
          </cell>
          <cell r="I71">
            <v>40175</v>
          </cell>
          <cell r="J71">
            <v>40168</v>
          </cell>
          <cell r="K71" t="str">
            <v>N</v>
          </cell>
          <cell r="L71" t="str">
            <v>Drw</v>
          </cell>
          <cell r="M71">
            <v>72</v>
          </cell>
        </row>
        <row r="72">
          <cell r="C72">
            <v>11</v>
          </cell>
          <cell r="D72" t="str">
            <v/>
          </cell>
          <cell r="E72" t="str">
            <v/>
          </cell>
          <cell r="F72" t="str">
            <v xml:space="preserve">-- </v>
          </cell>
          <cell r="G72">
            <v>0</v>
          </cell>
          <cell r="H72">
            <v>0</v>
          </cell>
          <cell r="I72">
            <v>40175</v>
          </cell>
          <cell r="J72">
            <v>40168</v>
          </cell>
          <cell r="K72" t="str">
            <v>N</v>
          </cell>
          <cell r="L72" t="str">
            <v>Drw</v>
          </cell>
          <cell r="M72">
            <v>73</v>
          </cell>
        </row>
        <row r="73">
          <cell r="C73">
            <v>11</v>
          </cell>
          <cell r="D73" t="str">
            <v/>
          </cell>
          <cell r="E73" t="str">
            <v/>
          </cell>
          <cell r="F73" t="str">
            <v xml:space="preserve">-- </v>
          </cell>
          <cell r="G73">
            <v>0</v>
          </cell>
          <cell r="H73">
            <v>0</v>
          </cell>
          <cell r="I73">
            <v>40175</v>
          </cell>
          <cell r="J73">
            <v>40168</v>
          </cell>
          <cell r="K73" t="str">
            <v>N</v>
          </cell>
          <cell r="L73" t="str">
            <v>Drw</v>
          </cell>
          <cell r="M73">
            <v>74</v>
          </cell>
        </row>
        <row r="74">
          <cell r="C74">
            <v>11</v>
          </cell>
          <cell r="D74" t="str">
            <v/>
          </cell>
          <cell r="E74" t="str">
            <v/>
          </cell>
          <cell r="F74" t="str">
            <v xml:space="preserve">-- </v>
          </cell>
          <cell r="G74">
            <v>0</v>
          </cell>
          <cell r="H74">
            <v>0</v>
          </cell>
          <cell r="I74">
            <v>40175</v>
          </cell>
          <cell r="J74">
            <v>40168</v>
          </cell>
          <cell r="K74" t="str">
            <v>N</v>
          </cell>
          <cell r="L74" t="str">
            <v>Drw</v>
          </cell>
          <cell r="M74">
            <v>75</v>
          </cell>
        </row>
        <row r="75">
          <cell r="C75">
            <v>11</v>
          </cell>
          <cell r="D75" t="str">
            <v/>
          </cell>
          <cell r="E75" t="str">
            <v/>
          </cell>
          <cell r="F75" t="str">
            <v xml:space="preserve">-- </v>
          </cell>
          <cell r="G75">
            <v>0</v>
          </cell>
          <cell r="H75">
            <v>0</v>
          </cell>
          <cell r="I75">
            <v>40175</v>
          </cell>
          <cell r="J75">
            <v>40168</v>
          </cell>
          <cell r="K75" t="str">
            <v>N</v>
          </cell>
          <cell r="L75" t="str">
            <v>Drw</v>
          </cell>
          <cell r="M75">
            <v>76</v>
          </cell>
        </row>
        <row r="76">
          <cell r="C76">
            <v>11</v>
          </cell>
          <cell r="D76" t="str">
            <v/>
          </cell>
          <cell r="E76" t="str">
            <v/>
          </cell>
          <cell r="F76" t="str">
            <v xml:space="preserve">-- </v>
          </cell>
          <cell r="G76">
            <v>0</v>
          </cell>
          <cell r="H76">
            <v>0</v>
          </cell>
          <cell r="I76">
            <v>40175</v>
          </cell>
          <cell r="J76">
            <v>40168</v>
          </cell>
          <cell r="K76" t="str">
            <v>N</v>
          </cell>
          <cell r="L76" t="str">
            <v>Drw</v>
          </cell>
          <cell r="M76">
            <v>77</v>
          </cell>
        </row>
        <row r="77">
          <cell r="C77">
            <v>11</v>
          </cell>
          <cell r="D77" t="str">
            <v/>
          </cell>
          <cell r="E77" t="str">
            <v/>
          </cell>
          <cell r="F77" t="str">
            <v xml:space="preserve">-- </v>
          </cell>
          <cell r="G77">
            <v>0</v>
          </cell>
          <cell r="H77">
            <v>0</v>
          </cell>
          <cell r="I77">
            <v>40175</v>
          </cell>
          <cell r="J77">
            <v>40168</v>
          </cell>
          <cell r="K77" t="str">
            <v>N</v>
          </cell>
          <cell r="L77" t="str">
            <v>Drw</v>
          </cell>
          <cell r="M77">
            <v>78</v>
          </cell>
        </row>
        <row r="78">
          <cell r="C78">
            <v>11</v>
          </cell>
          <cell r="D78" t="str">
            <v/>
          </cell>
          <cell r="E78" t="str">
            <v/>
          </cell>
          <cell r="F78" t="str">
            <v xml:space="preserve">-- </v>
          </cell>
          <cell r="G78">
            <v>0</v>
          </cell>
          <cell r="H78">
            <v>0</v>
          </cell>
          <cell r="I78">
            <v>40175</v>
          </cell>
          <cell r="J78">
            <v>40168</v>
          </cell>
          <cell r="K78" t="str">
            <v>N</v>
          </cell>
          <cell r="L78" t="str">
            <v>Drw</v>
          </cell>
          <cell r="M78">
            <v>79</v>
          </cell>
        </row>
        <row r="79">
          <cell r="C79">
            <v>11</v>
          </cell>
          <cell r="D79" t="str">
            <v/>
          </cell>
          <cell r="E79" t="str">
            <v/>
          </cell>
          <cell r="F79" t="str">
            <v xml:space="preserve">-- </v>
          </cell>
          <cell r="G79">
            <v>0</v>
          </cell>
          <cell r="H79">
            <v>0</v>
          </cell>
          <cell r="I79">
            <v>40175</v>
          </cell>
          <cell r="J79">
            <v>40168</v>
          </cell>
          <cell r="K79" t="str">
            <v>N</v>
          </cell>
          <cell r="L79" t="str">
            <v>Drw</v>
          </cell>
          <cell r="M79">
            <v>80</v>
          </cell>
        </row>
        <row r="80">
          <cell r="C80">
            <v>11</v>
          </cell>
          <cell r="D80" t="str">
            <v/>
          </cell>
          <cell r="E80" t="str">
            <v/>
          </cell>
          <cell r="F80" t="str">
            <v xml:space="preserve">-- </v>
          </cell>
          <cell r="G80">
            <v>0</v>
          </cell>
          <cell r="H80">
            <v>0</v>
          </cell>
          <cell r="I80">
            <v>40175</v>
          </cell>
          <cell r="J80">
            <v>40168</v>
          </cell>
          <cell r="K80" t="str">
            <v>N</v>
          </cell>
          <cell r="L80" t="str">
            <v>Drw</v>
          </cell>
          <cell r="M80">
            <v>81</v>
          </cell>
        </row>
        <row r="81">
          <cell r="C81">
            <v>11</v>
          </cell>
          <cell r="D81" t="str">
            <v/>
          </cell>
          <cell r="E81" t="str">
            <v/>
          </cell>
          <cell r="F81" t="str">
            <v xml:space="preserve">-- </v>
          </cell>
          <cell r="G81">
            <v>0</v>
          </cell>
          <cell r="H81">
            <v>0</v>
          </cell>
          <cell r="I81">
            <v>40175</v>
          </cell>
          <cell r="J81">
            <v>40168</v>
          </cell>
          <cell r="K81" t="str">
            <v>N</v>
          </cell>
          <cell r="L81" t="str">
            <v>Drw</v>
          </cell>
          <cell r="M81">
            <v>82</v>
          </cell>
        </row>
        <row r="82">
          <cell r="C82">
            <v>11</v>
          </cell>
          <cell r="D82" t="str">
            <v/>
          </cell>
          <cell r="E82" t="str">
            <v/>
          </cell>
          <cell r="F82" t="str">
            <v xml:space="preserve">-- </v>
          </cell>
          <cell r="G82">
            <v>0</v>
          </cell>
          <cell r="H82">
            <v>0</v>
          </cell>
          <cell r="I82">
            <v>40175</v>
          </cell>
          <cell r="J82">
            <v>40168</v>
          </cell>
          <cell r="K82" t="str">
            <v>N</v>
          </cell>
          <cell r="L82" t="str">
            <v>Drw</v>
          </cell>
          <cell r="M82">
            <v>83</v>
          </cell>
        </row>
        <row r="83">
          <cell r="C83">
            <v>11</v>
          </cell>
          <cell r="D83" t="str">
            <v/>
          </cell>
          <cell r="E83" t="str">
            <v/>
          </cell>
          <cell r="F83" t="str">
            <v xml:space="preserve">-- </v>
          </cell>
          <cell r="G83">
            <v>0</v>
          </cell>
          <cell r="H83">
            <v>0</v>
          </cell>
          <cell r="I83">
            <v>40175</v>
          </cell>
          <cell r="J83">
            <v>40168</v>
          </cell>
          <cell r="K83" t="str">
            <v>N</v>
          </cell>
          <cell r="L83" t="str">
            <v>Drw</v>
          </cell>
          <cell r="M83">
            <v>84</v>
          </cell>
        </row>
        <row r="84">
          <cell r="C84">
            <v>11</v>
          </cell>
          <cell r="D84" t="str">
            <v/>
          </cell>
          <cell r="E84" t="str">
            <v/>
          </cell>
          <cell r="F84" t="str">
            <v xml:space="preserve">-- </v>
          </cell>
          <cell r="G84">
            <v>0</v>
          </cell>
          <cell r="H84">
            <v>0</v>
          </cell>
          <cell r="I84">
            <v>40175</v>
          </cell>
          <cell r="J84">
            <v>40168</v>
          </cell>
          <cell r="K84" t="str">
            <v>N</v>
          </cell>
          <cell r="L84" t="str">
            <v>Drw</v>
          </cell>
          <cell r="M84">
            <v>85</v>
          </cell>
        </row>
        <row r="85">
          <cell r="C85">
            <v>12</v>
          </cell>
          <cell r="D85" t="str">
            <v/>
          </cell>
          <cell r="E85" t="str">
            <v/>
          </cell>
          <cell r="F85" t="str">
            <v>Plot plans</v>
          </cell>
          <cell r="G85">
            <v>0</v>
          </cell>
          <cell r="H85">
            <v>0</v>
          </cell>
          <cell r="I85" t="str">
            <v>-</v>
          </cell>
          <cell r="J85" t="str">
            <v>-</v>
          </cell>
          <cell r="K85" t="str">
            <v>N</v>
          </cell>
          <cell r="L85" t="str">
            <v>Drw</v>
          </cell>
          <cell r="M85">
            <v>86</v>
          </cell>
        </row>
        <row r="86">
          <cell r="C86">
            <v>12</v>
          </cell>
          <cell r="D86" t="str">
            <v/>
          </cell>
          <cell r="E86" t="str">
            <v/>
          </cell>
          <cell r="F86" t="str">
            <v xml:space="preserve">Site Layout, Civil-- </v>
          </cell>
          <cell r="G86">
            <v>0</v>
          </cell>
          <cell r="H86" t="str">
            <v>VP-1516-2500-OI-0001-090</v>
          </cell>
          <cell r="I86">
            <v>38647</v>
          </cell>
          <cell r="J86">
            <v>38640</v>
          </cell>
          <cell r="K86" t="str">
            <v>N</v>
          </cell>
          <cell r="L86" t="str">
            <v>Drw</v>
          </cell>
          <cell r="M86">
            <v>87</v>
          </cell>
        </row>
        <row r="87">
          <cell r="C87">
            <v>12</v>
          </cell>
          <cell r="D87" t="str">
            <v/>
          </cell>
          <cell r="E87" t="str">
            <v/>
          </cell>
          <cell r="F87" t="str">
            <v xml:space="preserve">Site topography plan-- </v>
          </cell>
          <cell r="G87">
            <v>0</v>
          </cell>
          <cell r="H87">
            <v>0</v>
          </cell>
          <cell r="I87">
            <v>40175</v>
          </cell>
          <cell r="J87">
            <v>40168</v>
          </cell>
          <cell r="K87" t="str">
            <v>N</v>
          </cell>
          <cell r="L87" t="str">
            <v>Drw</v>
          </cell>
          <cell r="M87">
            <v>88</v>
          </cell>
        </row>
        <row r="88">
          <cell r="C88">
            <v>12</v>
          </cell>
          <cell r="D88" t="str">
            <v/>
          </cell>
          <cell r="E88" t="str">
            <v/>
          </cell>
          <cell r="F88" t="str">
            <v xml:space="preserve">Plot plan-- </v>
          </cell>
          <cell r="G88">
            <v>0</v>
          </cell>
          <cell r="H88">
            <v>0</v>
          </cell>
          <cell r="I88">
            <v>40175</v>
          </cell>
          <cell r="J88">
            <v>40168</v>
          </cell>
          <cell r="K88" t="str">
            <v>N</v>
          </cell>
          <cell r="L88" t="str">
            <v>Drw</v>
          </cell>
          <cell r="M88">
            <v>89</v>
          </cell>
        </row>
        <row r="89">
          <cell r="C89">
            <v>12</v>
          </cell>
          <cell r="D89" t="str">
            <v/>
          </cell>
          <cell r="E89" t="str">
            <v/>
          </cell>
          <cell r="F89" t="str">
            <v xml:space="preserve">-- </v>
          </cell>
          <cell r="G89">
            <v>0</v>
          </cell>
          <cell r="H89">
            <v>0</v>
          </cell>
          <cell r="I89">
            <v>40175</v>
          </cell>
          <cell r="J89">
            <v>40168</v>
          </cell>
          <cell r="K89" t="str">
            <v>N</v>
          </cell>
          <cell r="L89" t="str">
            <v>Drw</v>
          </cell>
          <cell r="M89">
            <v>90</v>
          </cell>
        </row>
        <row r="90">
          <cell r="C90">
            <v>12</v>
          </cell>
          <cell r="D90" t="str">
            <v/>
          </cell>
          <cell r="E90" t="str">
            <v/>
          </cell>
          <cell r="F90" t="str">
            <v xml:space="preserve">Plot plan-- </v>
          </cell>
          <cell r="G90">
            <v>0</v>
          </cell>
          <cell r="H90">
            <v>0</v>
          </cell>
          <cell r="I90">
            <v>40175</v>
          </cell>
          <cell r="J90">
            <v>40168</v>
          </cell>
          <cell r="K90" t="str">
            <v>N</v>
          </cell>
          <cell r="L90" t="str">
            <v>Drw</v>
          </cell>
          <cell r="M90">
            <v>91</v>
          </cell>
        </row>
        <row r="91">
          <cell r="C91">
            <v>12</v>
          </cell>
          <cell r="D91" t="str">
            <v/>
          </cell>
          <cell r="E91" t="str">
            <v/>
          </cell>
          <cell r="F91" t="str">
            <v xml:space="preserve">Site Layout-(Butane)- </v>
          </cell>
          <cell r="G91">
            <v>0</v>
          </cell>
          <cell r="H91">
            <v>0</v>
          </cell>
          <cell r="I91">
            <v>40175</v>
          </cell>
          <cell r="J91">
            <v>40168</v>
          </cell>
          <cell r="K91" t="str">
            <v>N</v>
          </cell>
          <cell r="L91" t="str">
            <v>Drw</v>
          </cell>
          <cell r="M91">
            <v>92</v>
          </cell>
        </row>
        <row r="92">
          <cell r="C92">
            <v>12</v>
          </cell>
          <cell r="D92" t="str">
            <v/>
          </cell>
          <cell r="E92" t="str">
            <v/>
          </cell>
          <cell r="F92" t="str">
            <v xml:space="preserve">-- </v>
          </cell>
          <cell r="G92">
            <v>0</v>
          </cell>
          <cell r="H92">
            <v>0</v>
          </cell>
          <cell r="I92">
            <v>40175</v>
          </cell>
          <cell r="J92">
            <v>40168</v>
          </cell>
          <cell r="K92" t="str">
            <v>N</v>
          </cell>
          <cell r="L92" t="str">
            <v>Drw</v>
          </cell>
          <cell r="M92">
            <v>93</v>
          </cell>
        </row>
        <row r="93">
          <cell r="C93">
            <v>25</v>
          </cell>
          <cell r="D93" t="str">
            <v>05050--25--</v>
          </cell>
          <cell r="E93" t="str">
            <v>05050--25--</v>
          </cell>
          <cell r="F93" t="str">
            <v>Storage tanks</v>
          </cell>
          <cell r="G93">
            <v>0</v>
          </cell>
          <cell r="H93">
            <v>0</v>
          </cell>
          <cell r="I93" t="str">
            <v>-</v>
          </cell>
          <cell r="J93" t="str">
            <v>-</v>
          </cell>
          <cell r="K93" t="str">
            <v>Y</v>
          </cell>
          <cell r="L93" t="str">
            <v>Drw</v>
          </cell>
          <cell r="M93">
            <v>94</v>
          </cell>
        </row>
        <row r="94">
          <cell r="C94" t="str">
            <v>25</v>
          </cell>
          <cell r="D94" t="str">
            <v>05050-MD-25-001-00</v>
          </cell>
          <cell r="E94" t="str">
            <v>05050-MD-25-001-00</v>
          </cell>
          <cell r="F94" t="str">
            <v>Tank-Interface Drawing- (Propane)</v>
          </cell>
          <cell r="G94">
            <v>0</v>
          </cell>
          <cell r="H94" t="str">
            <v>VP-1516-147-T-101/2-122 (sheet 1 of 1)</v>
          </cell>
          <cell r="I94">
            <v>40175</v>
          </cell>
          <cell r="J94">
            <v>40168</v>
          </cell>
          <cell r="K94" t="str">
            <v>Y</v>
          </cell>
          <cell r="L94" t="str">
            <v>Drw</v>
          </cell>
          <cell r="M94">
            <v>95</v>
          </cell>
        </row>
        <row r="95">
          <cell r="C95" t="str">
            <v>25</v>
          </cell>
          <cell r="D95" t="str">
            <v>05050-MD-25-002-00</v>
          </cell>
          <cell r="E95" t="str">
            <v>05050-MD-25-002-00</v>
          </cell>
          <cell r="F95" t="str">
            <v>Tank-Advance Bill of Material- (Propane)</v>
          </cell>
          <cell r="G95">
            <v>0</v>
          </cell>
          <cell r="H95">
            <v>0</v>
          </cell>
          <cell r="I95">
            <v>40175</v>
          </cell>
          <cell r="J95">
            <v>40168</v>
          </cell>
          <cell r="K95" t="str">
            <v>Y</v>
          </cell>
          <cell r="L95" t="str">
            <v>Drw</v>
          </cell>
          <cell r="M95">
            <v>96</v>
          </cell>
        </row>
        <row r="96">
          <cell r="C96" t="str">
            <v>25</v>
          </cell>
          <cell r="D96" t="str">
            <v>05050-MD-25-003-00</v>
          </cell>
          <cell r="E96" t="str">
            <v>05050-MD-25-003-00</v>
          </cell>
          <cell r="F96" t="str">
            <v>Tank-Advance Bill of Material- (Propane)</v>
          </cell>
          <cell r="G96">
            <v>0</v>
          </cell>
          <cell r="H96">
            <v>0</v>
          </cell>
          <cell r="I96">
            <v>40175</v>
          </cell>
          <cell r="J96">
            <v>40168</v>
          </cell>
          <cell r="K96" t="str">
            <v>Y</v>
          </cell>
          <cell r="L96" t="str">
            <v>Drw</v>
          </cell>
          <cell r="M96">
            <v>97</v>
          </cell>
        </row>
        <row r="97">
          <cell r="C97" t="str">
            <v>25</v>
          </cell>
          <cell r="D97" t="str">
            <v>05050-MD-25-004-00</v>
          </cell>
          <cell r="E97" t="str">
            <v>05050-MD-25-004-00</v>
          </cell>
          <cell r="F97" t="str">
            <v>Tank-Advance Bill of Material- (Propane)</v>
          </cell>
          <cell r="G97">
            <v>0</v>
          </cell>
          <cell r="H97">
            <v>0</v>
          </cell>
          <cell r="I97">
            <v>40175</v>
          </cell>
          <cell r="J97">
            <v>40168</v>
          </cell>
          <cell r="K97" t="str">
            <v>Y</v>
          </cell>
          <cell r="L97" t="str">
            <v>Drw</v>
          </cell>
          <cell r="M97">
            <v>98</v>
          </cell>
        </row>
        <row r="98">
          <cell r="C98" t="str">
            <v>25</v>
          </cell>
          <cell r="D98" t="str">
            <v>05050-MD-25-005-00</v>
          </cell>
          <cell r="E98" t="str">
            <v>05050-MD-25-005-00</v>
          </cell>
          <cell r="F98" t="str">
            <v>Tank-Anchor Strap Setting Plan- (Propane)</v>
          </cell>
          <cell r="G98">
            <v>0</v>
          </cell>
          <cell r="H98" t="str">
            <v>VP-1516-147-T-101/2-130 (sheet 1 of 1)</v>
          </cell>
          <cell r="I98">
            <v>40175</v>
          </cell>
          <cell r="J98">
            <v>40168</v>
          </cell>
          <cell r="K98" t="str">
            <v>Y</v>
          </cell>
          <cell r="L98" t="str">
            <v>Drw</v>
          </cell>
          <cell r="M98">
            <v>99</v>
          </cell>
        </row>
        <row r="99">
          <cell r="C99" t="str">
            <v>25</v>
          </cell>
          <cell r="D99" t="str">
            <v/>
          </cell>
          <cell r="E99" t="str">
            <v/>
          </cell>
          <cell r="F99" t="str">
            <v>Tank-Anchor Strap Setting Plan- (Propane)</v>
          </cell>
          <cell r="G99">
            <v>0</v>
          </cell>
          <cell r="H99">
            <v>0</v>
          </cell>
          <cell r="I99">
            <v>40175</v>
          </cell>
          <cell r="J99">
            <v>40168</v>
          </cell>
          <cell r="K99" t="str">
            <v>n</v>
          </cell>
          <cell r="L99" t="str">
            <v>Drw</v>
          </cell>
          <cell r="M99">
            <v>100</v>
          </cell>
        </row>
        <row r="100">
          <cell r="C100" t="str">
            <v>25</v>
          </cell>
          <cell r="D100" t="str">
            <v>05050-MD-25-007-00</v>
          </cell>
          <cell r="E100" t="str">
            <v>05050-MD-25-007-00</v>
          </cell>
          <cell r="F100" t="str">
            <v>Tank-Anchor Strap Details- (Propane)</v>
          </cell>
          <cell r="G100">
            <v>0</v>
          </cell>
          <cell r="H100" t="str">
            <v>VP-1516-147-T-101/2-131 (sheet 1 of 1)</v>
          </cell>
          <cell r="I100">
            <v>40175</v>
          </cell>
          <cell r="J100">
            <v>40168</v>
          </cell>
          <cell r="K100" t="str">
            <v>Y</v>
          </cell>
          <cell r="L100" t="str">
            <v>Drw</v>
          </cell>
          <cell r="M100">
            <v>101</v>
          </cell>
        </row>
        <row r="101">
          <cell r="C101" t="str">
            <v>25</v>
          </cell>
          <cell r="D101" t="str">
            <v>05050-MD-25-008-00</v>
          </cell>
          <cell r="E101" t="str">
            <v>05050-MD-25-008-00</v>
          </cell>
          <cell r="F101" t="str">
            <v>Tank-Inner Bottom Layout with Annular Plates- (Propane)</v>
          </cell>
          <cell r="G101">
            <v>0</v>
          </cell>
          <cell r="H101" t="str">
            <v>VP-1516-147-T-101/2-133 (sheet 1 of 1)</v>
          </cell>
          <cell r="I101">
            <v>40175</v>
          </cell>
          <cell r="J101">
            <v>40168</v>
          </cell>
          <cell r="K101" t="str">
            <v>Y</v>
          </cell>
          <cell r="L101" t="str">
            <v>Drw</v>
          </cell>
          <cell r="M101">
            <v>102</v>
          </cell>
        </row>
        <row r="102">
          <cell r="C102" t="str">
            <v>25</v>
          </cell>
          <cell r="D102" t="str">
            <v>05050-MD-25-009-00</v>
          </cell>
          <cell r="E102" t="str">
            <v>05050-MD-25-009-00</v>
          </cell>
          <cell r="F102" t="str">
            <v>Tank-Inner Tank Shell Top Stiffener- (Propane)</v>
          </cell>
          <cell r="G102">
            <v>0</v>
          </cell>
          <cell r="H102" t="str">
            <v>VP-1516-147-T-101/2-134 (sheet 1 of 1)</v>
          </cell>
          <cell r="I102">
            <v>40175</v>
          </cell>
          <cell r="J102">
            <v>40168</v>
          </cell>
          <cell r="K102" t="str">
            <v>Y</v>
          </cell>
          <cell r="L102" t="str">
            <v>Drw</v>
          </cell>
          <cell r="M102">
            <v>103</v>
          </cell>
        </row>
        <row r="103">
          <cell r="C103" t="str">
            <v>25</v>
          </cell>
          <cell r="D103" t="str">
            <v>05050-MD-25-010-00</v>
          </cell>
          <cell r="E103" t="str">
            <v>05050-MD-25-010-00</v>
          </cell>
          <cell r="F103" t="str">
            <v>Tank-Inner Tank Intermediate Stiffener- (Propane)</v>
          </cell>
          <cell r="G103">
            <v>0</v>
          </cell>
          <cell r="H103" t="str">
            <v>VP-1516-147-T-101/2-135 (sheet 1 of 1)</v>
          </cell>
          <cell r="I103">
            <v>40175</v>
          </cell>
          <cell r="J103">
            <v>40168</v>
          </cell>
          <cell r="K103" t="str">
            <v>Y</v>
          </cell>
          <cell r="L103" t="str">
            <v>Drw</v>
          </cell>
          <cell r="M103">
            <v>104</v>
          </cell>
        </row>
        <row r="104">
          <cell r="C104" t="str">
            <v>25</v>
          </cell>
          <cell r="D104" t="str">
            <v>05050-MD-25-011-01</v>
          </cell>
          <cell r="E104" t="str">
            <v>05050-MD-25-011-01</v>
          </cell>
          <cell r="F104" t="str">
            <v>Tank-Inner Tank Shell - (Propane)</v>
          </cell>
          <cell r="G104">
            <v>0</v>
          </cell>
          <cell r="H104" t="str">
            <v>VP-1516-147-T-101/2-136 (sheet 1 of 10)</v>
          </cell>
          <cell r="I104">
            <v>40175</v>
          </cell>
          <cell r="J104">
            <v>40168</v>
          </cell>
          <cell r="K104" t="str">
            <v>Y</v>
          </cell>
          <cell r="L104" t="str">
            <v>Drw</v>
          </cell>
          <cell r="M104">
            <v>105</v>
          </cell>
        </row>
        <row r="105">
          <cell r="C105" t="str">
            <v>25</v>
          </cell>
          <cell r="D105" t="str">
            <v>05050-MD-25-012-01</v>
          </cell>
          <cell r="E105" t="str">
            <v>05050-MD-25-012-01</v>
          </cell>
          <cell r="F105" t="str">
            <v>Tank-Cutting Sketch- (Propane)</v>
          </cell>
          <cell r="G105">
            <v>0</v>
          </cell>
          <cell r="H105" t="str">
            <v>VP-1516-147-T-101/2-293 (sheet 1 of 10)</v>
          </cell>
          <cell r="I105">
            <v>40175</v>
          </cell>
          <cell r="J105">
            <v>40168</v>
          </cell>
          <cell r="K105" t="str">
            <v>Y</v>
          </cell>
          <cell r="L105" t="str">
            <v>Drw</v>
          </cell>
          <cell r="M105">
            <v>106</v>
          </cell>
        </row>
        <row r="106">
          <cell r="C106" t="str">
            <v>25</v>
          </cell>
          <cell r="D106" t="str">
            <v>05050-MD-25-012-02</v>
          </cell>
          <cell r="E106" t="str">
            <v>05050-MD-25-012-02</v>
          </cell>
          <cell r="F106" t="str">
            <v>Tank-Cutting Sketch- (Propane)</v>
          </cell>
          <cell r="G106">
            <v>0</v>
          </cell>
          <cell r="H106" t="str">
            <v>VP-1516-147-T-101/2-293 (sheet 2 of 10)</v>
          </cell>
          <cell r="I106">
            <v>40175</v>
          </cell>
          <cell r="J106">
            <v>40168</v>
          </cell>
          <cell r="K106" t="str">
            <v>Y</v>
          </cell>
          <cell r="L106" t="str">
            <v>Drw</v>
          </cell>
          <cell r="M106">
            <v>107</v>
          </cell>
        </row>
        <row r="107">
          <cell r="C107" t="str">
            <v>25</v>
          </cell>
          <cell r="D107" t="str">
            <v>05050-MD-25-012-03</v>
          </cell>
          <cell r="E107" t="str">
            <v>05050-MD-25-012-03</v>
          </cell>
          <cell r="F107" t="str">
            <v>Tank-Cutting Sketch- (Propane)</v>
          </cell>
          <cell r="G107">
            <v>0</v>
          </cell>
          <cell r="H107" t="str">
            <v>VP-1516-147-T-101/2-293 (sheet 3 of 10)</v>
          </cell>
          <cell r="I107">
            <v>40175</v>
          </cell>
          <cell r="J107">
            <v>40168</v>
          </cell>
          <cell r="K107" t="str">
            <v>Y</v>
          </cell>
          <cell r="L107" t="str">
            <v>Drw</v>
          </cell>
          <cell r="M107">
            <v>108</v>
          </cell>
        </row>
        <row r="108">
          <cell r="C108" t="str">
            <v>25</v>
          </cell>
          <cell r="D108" t="str">
            <v>05050-MD-25-012-04</v>
          </cell>
          <cell r="E108" t="str">
            <v>05050-MD-25-012-04</v>
          </cell>
          <cell r="F108" t="str">
            <v>Tank-Cutting Sketch- (Propane)</v>
          </cell>
          <cell r="G108">
            <v>0</v>
          </cell>
          <cell r="H108" t="str">
            <v>VP-1516-147-T-101/2-293 (sheet 4 of 10)</v>
          </cell>
          <cell r="I108">
            <v>40175</v>
          </cell>
          <cell r="J108">
            <v>40168</v>
          </cell>
          <cell r="K108" t="str">
            <v>Y</v>
          </cell>
          <cell r="L108" t="str">
            <v>Drw</v>
          </cell>
          <cell r="M108">
            <v>109</v>
          </cell>
        </row>
        <row r="109">
          <cell r="C109" t="str">
            <v>25</v>
          </cell>
          <cell r="D109" t="str">
            <v>05050-MD-25-012-05</v>
          </cell>
          <cell r="E109" t="str">
            <v>05050-MD-25-012-05</v>
          </cell>
          <cell r="F109" t="str">
            <v>Tank-Cutting Sketch- (Propane)</v>
          </cell>
          <cell r="G109">
            <v>0</v>
          </cell>
          <cell r="H109" t="str">
            <v>VP-1516-147-T-101/2-293 (sheet 5 of 10)</v>
          </cell>
          <cell r="I109">
            <v>40175</v>
          </cell>
          <cell r="J109">
            <v>40168</v>
          </cell>
          <cell r="K109" t="str">
            <v>Y</v>
          </cell>
          <cell r="L109" t="str">
            <v>Drw</v>
          </cell>
          <cell r="M109">
            <v>110</v>
          </cell>
        </row>
        <row r="110">
          <cell r="C110" t="str">
            <v>25</v>
          </cell>
          <cell r="D110" t="str">
            <v/>
          </cell>
          <cell r="E110" t="str">
            <v/>
          </cell>
          <cell r="F110" t="str">
            <v>Tank-Cutting Sketch- (Propane)</v>
          </cell>
          <cell r="G110">
            <v>0</v>
          </cell>
          <cell r="H110" t="str">
            <v>VP-1516-147-T-101/2-293 (sheet 6 of 10)</v>
          </cell>
          <cell r="I110">
            <v>38773</v>
          </cell>
          <cell r="J110">
            <v>38766</v>
          </cell>
          <cell r="K110" t="str">
            <v>N</v>
          </cell>
          <cell r="L110" t="str">
            <v>Drw</v>
          </cell>
          <cell r="M110">
            <v>111</v>
          </cell>
        </row>
        <row r="111">
          <cell r="C111" t="str">
            <v>25</v>
          </cell>
          <cell r="D111" t="str">
            <v/>
          </cell>
          <cell r="E111" t="str">
            <v/>
          </cell>
          <cell r="F111" t="str">
            <v>Tank-Cutting Sketch- (Propane)</v>
          </cell>
          <cell r="G111">
            <v>0</v>
          </cell>
          <cell r="H111" t="str">
            <v>VP-1516-147-T-101/2-293 (sheet 7 of 10)</v>
          </cell>
          <cell r="I111">
            <v>38773</v>
          </cell>
          <cell r="J111">
            <v>38766</v>
          </cell>
          <cell r="K111" t="str">
            <v>N</v>
          </cell>
          <cell r="L111" t="str">
            <v>Drw</v>
          </cell>
          <cell r="M111">
            <v>112</v>
          </cell>
        </row>
        <row r="112">
          <cell r="C112" t="str">
            <v>25</v>
          </cell>
          <cell r="D112" t="str">
            <v/>
          </cell>
          <cell r="E112" t="str">
            <v/>
          </cell>
          <cell r="F112" t="str">
            <v>Tank-Cutting Sketch- (Propane)</v>
          </cell>
          <cell r="G112">
            <v>0</v>
          </cell>
          <cell r="H112" t="str">
            <v>VP-1516-147-T-101/2-293 (sheet 8 of 10)</v>
          </cell>
          <cell r="I112">
            <v>38773</v>
          </cell>
          <cell r="J112">
            <v>38766</v>
          </cell>
          <cell r="K112" t="str">
            <v>N</v>
          </cell>
          <cell r="L112" t="str">
            <v>Drw</v>
          </cell>
          <cell r="M112">
            <v>113</v>
          </cell>
        </row>
        <row r="113">
          <cell r="C113" t="str">
            <v>25</v>
          </cell>
          <cell r="D113" t="str">
            <v/>
          </cell>
          <cell r="E113" t="str">
            <v/>
          </cell>
          <cell r="F113" t="str">
            <v>Tank-Cutting Sketch- (Propane)</v>
          </cell>
          <cell r="G113">
            <v>0</v>
          </cell>
          <cell r="H113" t="str">
            <v>VP-1516-147-T-101/2-293 (sheet 9 of 10)</v>
          </cell>
          <cell r="I113">
            <v>38773</v>
          </cell>
          <cell r="J113">
            <v>38766</v>
          </cell>
          <cell r="K113" t="str">
            <v>N</v>
          </cell>
          <cell r="L113" t="str">
            <v>Drw</v>
          </cell>
          <cell r="M113">
            <v>114</v>
          </cell>
        </row>
        <row r="114">
          <cell r="C114" t="str">
            <v>25</v>
          </cell>
          <cell r="D114" t="str">
            <v/>
          </cell>
          <cell r="E114" t="str">
            <v/>
          </cell>
          <cell r="F114" t="str">
            <v>Tank-Cutting Sketch- (Propane)</v>
          </cell>
          <cell r="G114">
            <v>0</v>
          </cell>
          <cell r="H114" t="str">
            <v>VP-1516-147-T-101/2-293 (sheet 10 of 10)</v>
          </cell>
          <cell r="I114">
            <v>38773</v>
          </cell>
          <cell r="J114">
            <v>38766</v>
          </cell>
          <cell r="K114" t="str">
            <v>N</v>
          </cell>
          <cell r="L114" t="str">
            <v>Drw</v>
          </cell>
          <cell r="M114">
            <v>115</v>
          </cell>
        </row>
        <row r="115">
          <cell r="C115" t="str">
            <v>25</v>
          </cell>
          <cell r="D115" t="str">
            <v>05050-MD-25-015-00</v>
          </cell>
          <cell r="E115" t="str">
            <v>05050-MD-25-015-00</v>
          </cell>
          <cell r="F115" t="str">
            <v>Tank-Outer Bottom Liner Layout with Annular Plates- (Propane)</v>
          </cell>
          <cell r="G115">
            <v>0</v>
          </cell>
          <cell r="H115" t="str">
            <v>VP-1516-147-T-101/2-137 (sheet 1 of 1)</v>
          </cell>
          <cell r="I115">
            <v>40175</v>
          </cell>
          <cell r="J115">
            <v>40168</v>
          </cell>
          <cell r="K115" t="str">
            <v>Y</v>
          </cell>
          <cell r="L115" t="str">
            <v>Drw</v>
          </cell>
          <cell r="M115">
            <v>116</v>
          </cell>
        </row>
        <row r="116">
          <cell r="C116" t="str">
            <v>25</v>
          </cell>
          <cell r="D116" t="str">
            <v/>
          </cell>
          <cell r="E116" t="str">
            <v/>
          </cell>
          <cell r="F116" t="str">
            <v>Tank-Outer Bottom Liner Layout with Annular Plates- (Propane)</v>
          </cell>
          <cell r="G116">
            <v>0</v>
          </cell>
          <cell r="H116">
            <v>0</v>
          </cell>
          <cell r="I116">
            <v>40175</v>
          </cell>
          <cell r="J116">
            <v>40168</v>
          </cell>
          <cell r="K116" t="str">
            <v>n</v>
          </cell>
          <cell r="L116" t="str">
            <v>Drw</v>
          </cell>
          <cell r="M116">
            <v>117</v>
          </cell>
        </row>
        <row r="117">
          <cell r="C117" t="str">
            <v>25</v>
          </cell>
          <cell r="D117" t="str">
            <v>05050-MD-25-017-01</v>
          </cell>
          <cell r="E117" t="str">
            <v>05050-MD-25-017-01</v>
          </cell>
          <cell r="F117" t="str">
            <v>Tank-Outer Tank Wall Embedment Layout- (Propane)</v>
          </cell>
          <cell r="G117">
            <v>0</v>
          </cell>
          <cell r="H117" t="str">
            <v>VP-1516-147-T-101/2-145 (sheet 1 of 3)</v>
          </cell>
          <cell r="I117">
            <v>40175</v>
          </cell>
          <cell r="J117">
            <v>40168</v>
          </cell>
          <cell r="K117" t="str">
            <v>Y</v>
          </cell>
          <cell r="L117" t="str">
            <v>Drw</v>
          </cell>
          <cell r="M117">
            <v>118</v>
          </cell>
        </row>
        <row r="118">
          <cell r="C118" t="str">
            <v>25</v>
          </cell>
          <cell r="D118" t="str">
            <v>05050-MD-25-017-02</v>
          </cell>
          <cell r="E118" t="str">
            <v>05050-MD-25-017-02</v>
          </cell>
          <cell r="F118" t="str">
            <v>Tank-Outer Tank Wall Embedment Layout- (Propane)</v>
          </cell>
          <cell r="G118">
            <v>0</v>
          </cell>
          <cell r="H118" t="str">
            <v>VP-1516-147-T-101/2-145 (sheet 2 of 3)</v>
          </cell>
          <cell r="I118">
            <v>40175</v>
          </cell>
          <cell r="J118">
            <v>40168</v>
          </cell>
          <cell r="K118" t="str">
            <v>Y</v>
          </cell>
          <cell r="L118" t="str">
            <v>Drw</v>
          </cell>
          <cell r="M118">
            <v>119</v>
          </cell>
        </row>
        <row r="119">
          <cell r="C119" t="str">
            <v>25</v>
          </cell>
          <cell r="D119" t="str">
            <v>05050-MD-25-017-03</v>
          </cell>
          <cell r="E119" t="str">
            <v>05050-MD-25-017-03</v>
          </cell>
          <cell r="F119" t="str">
            <v>Tank-Outer Tank Wall Embedment Layout- (Propane)</v>
          </cell>
          <cell r="G119">
            <v>0</v>
          </cell>
          <cell r="H119" t="str">
            <v>VP-1516-147-T-101/2-145 (sheet 3 of 3)</v>
          </cell>
          <cell r="I119">
            <v>40175</v>
          </cell>
          <cell r="J119">
            <v>40168</v>
          </cell>
          <cell r="K119" t="str">
            <v>Y</v>
          </cell>
          <cell r="L119" t="str">
            <v>Drw</v>
          </cell>
          <cell r="M119">
            <v>120</v>
          </cell>
        </row>
        <row r="120">
          <cell r="C120" t="str">
            <v>25</v>
          </cell>
          <cell r="D120" t="str">
            <v/>
          </cell>
          <cell r="E120" t="str">
            <v/>
          </cell>
          <cell r="F120" t="str">
            <v>Tank-Embedment Layout at Construction Opening- (Propane)</v>
          </cell>
          <cell r="G120">
            <v>0</v>
          </cell>
          <cell r="H120" t="str">
            <v>VP-1516-147-T-101/2-146</v>
          </cell>
          <cell r="I120">
            <v>40175</v>
          </cell>
          <cell r="J120">
            <v>40168</v>
          </cell>
          <cell r="K120" t="str">
            <v>N</v>
          </cell>
          <cell r="L120" t="str">
            <v>Drw</v>
          </cell>
          <cell r="M120">
            <v>121</v>
          </cell>
        </row>
        <row r="121">
          <cell r="C121" t="str">
            <v>25</v>
          </cell>
          <cell r="D121" t="str">
            <v>05050-MD-25-019-01</v>
          </cell>
          <cell r="E121" t="str">
            <v>05050-MD-25-019-01</v>
          </cell>
          <cell r="F121" t="str">
            <v>Tank-Wall Liner Details- (Propane)</v>
          </cell>
          <cell r="G121">
            <v>0</v>
          </cell>
          <cell r="H121" t="str">
            <v>VP-1516-147-T-101/2-147 (sheet 1 of 2)</v>
          </cell>
          <cell r="I121">
            <v>40175</v>
          </cell>
          <cell r="J121">
            <v>40168</v>
          </cell>
          <cell r="K121" t="str">
            <v>Y</v>
          </cell>
          <cell r="L121" t="str">
            <v>Drw</v>
          </cell>
          <cell r="M121">
            <v>122</v>
          </cell>
        </row>
        <row r="122">
          <cell r="C122" t="str">
            <v>25</v>
          </cell>
          <cell r="D122" t="str">
            <v>05050-MD-25-019-02</v>
          </cell>
          <cell r="E122" t="str">
            <v>05050-MD-25-019-02</v>
          </cell>
          <cell r="F122" t="str">
            <v>Tank-Wall Liner Details- (Propane)</v>
          </cell>
          <cell r="G122">
            <v>0</v>
          </cell>
          <cell r="H122" t="str">
            <v>VP-1516-147-T-101/2-147 (sheet 2 of 2)</v>
          </cell>
          <cell r="I122">
            <v>40175</v>
          </cell>
          <cell r="J122">
            <v>40168</v>
          </cell>
          <cell r="K122" t="str">
            <v>Y</v>
          </cell>
          <cell r="L122" t="str">
            <v>Drw</v>
          </cell>
          <cell r="M122">
            <v>123</v>
          </cell>
        </row>
        <row r="123">
          <cell r="C123" t="str">
            <v>25</v>
          </cell>
          <cell r="D123" t="str">
            <v/>
          </cell>
          <cell r="E123" t="str">
            <v/>
          </cell>
          <cell r="F123" t="str">
            <v>Tank-Embedment Layout Stretchout- (Propane)</v>
          </cell>
          <cell r="G123">
            <v>0</v>
          </cell>
          <cell r="H123" t="str">
            <v>VP-1516-147-T-101/2-148</v>
          </cell>
          <cell r="I123">
            <v>40175</v>
          </cell>
          <cell r="J123">
            <v>40168</v>
          </cell>
          <cell r="K123" t="str">
            <v>N</v>
          </cell>
          <cell r="L123" t="str">
            <v>Drw</v>
          </cell>
          <cell r="M123">
            <v>124</v>
          </cell>
        </row>
        <row r="124">
          <cell r="C124" t="str">
            <v>25</v>
          </cell>
          <cell r="D124" t="str">
            <v/>
          </cell>
          <cell r="E124" t="str">
            <v/>
          </cell>
          <cell r="F124" t="str">
            <v>Tank-Wall Liner Plates- (Propane)</v>
          </cell>
          <cell r="G124">
            <v>0</v>
          </cell>
          <cell r="H124">
            <v>0</v>
          </cell>
          <cell r="I124">
            <v>40175</v>
          </cell>
          <cell r="J124">
            <v>40168</v>
          </cell>
          <cell r="K124" t="str">
            <v>N</v>
          </cell>
          <cell r="L124" t="str">
            <v>Drw</v>
          </cell>
          <cell r="M124">
            <v>125</v>
          </cell>
        </row>
        <row r="125">
          <cell r="C125" t="str">
            <v>25</v>
          </cell>
          <cell r="D125" t="str">
            <v/>
          </cell>
          <cell r="E125" t="str">
            <v/>
          </cell>
          <cell r="F125" t="str">
            <v>Tank-Outer Tank Wall Liner Top Section- (Propane)</v>
          </cell>
          <cell r="G125">
            <v>0</v>
          </cell>
          <cell r="H125">
            <v>0</v>
          </cell>
          <cell r="I125">
            <v>40175</v>
          </cell>
          <cell r="J125">
            <v>40168</v>
          </cell>
          <cell r="K125" t="str">
            <v>N</v>
          </cell>
          <cell r="L125" t="str">
            <v>Drw</v>
          </cell>
          <cell r="M125">
            <v>126</v>
          </cell>
        </row>
        <row r="126">
          <cell r="C126" t="str">
            <v>25</v>
          </cell>
          <cell r="D126" t="str">
            <v>05050-MD-25-023-01</v>
          </cell>
          <cell r="E126" t="str">
            <v>05050-MD-25-023-01</v>
          </cell>
          <cell r="F126" t="str">
            <v>Tank-Compression Bar Details- (Propane)</v>
          </cell>
          <cell r="G126">
            <v>0</v>
          </cell>
          <cell r="H126" t="str">
            <v>VP-1516-147-T-101/2-149 (sheet 1 of 2)</v>
          </cell>
          <cell r="I126">
            <v>40175</v>
          </cell>
          <cell r="J126">
            <v>40168</v>
          </cell>
          <cell r="K126" t="str">
            <v>Y</v>
          </cell>
          <cell r="L126" t="str">
            <v>Drw</v>
          </cell>
          <cell r="M126">
            <v>127</v>
          </cell>
        </row>
        <row r="127">
          <cell r="C127" t="str">
            <v>25</v>
          </cell>
          <cell r="D127" t="str">
            <v>05050-MD-25-023-02</v>
          </cell>
          <cell r="E127" t="str">
            <v>05050-MD-25-023-02</v>
          </cell>
          <cell r="F127" t="str">
            <v>Tank-Compression Bar Details- (Propane)</v>
          </cell>
          <cell r="G127">
            <v>0</v>
          </cell>
          <cell r="H127" t="str">
            <v>VP-1516-147-T-101/2-149 (sheet 1 of 2)</v>
          </cell>
          <cell r="I127">
            <v>40175</v>
          </cell>
          <cell r="J127">
            <v>40168</v>
          </cell>
          <cell r="K127" t="str">
            <v>Y</v>
          </cell>
          <cell r="L127" t="str">
            <v>Drw</v>
          </cell>
          <cell r="M127">
            <v>128</v>
          </cell>
        </row>
        <row r="128">
          <cell r="C128" t="str">
            <v>25</v>
          </cell>
          <cell r="D128" t="str">
            <v/>
          </cell>
          <cell r="E128" t="str">
            <v/>
          </cell>
          <cell r="F128" t="str">
            <v>Tank-Compression Bar Details- (Propane)</v>
          </cell>
          <cell r="G128">
            <v>0</v>
          </cell>
          <cell r="H128" t="str">
            <v>VP-1516-147-T-101/2-149 (sheet 2 of 2)</v>
          </cell>
          <cell r="I128">
            <v>40175</v>
          </cell>
          <cell r="J128">
            <v>40168</v>
          </cell>
          <cell r="K128" t="str">
            <v>N</v>
          </cell>
          <cell r="L128" t="str">
            <v>Drw</v>
          </cell>
          <cell r="M128">
            <v>129</v>
          </cell>
        </row>
        <row r="129">
          <cell r="C129" t="str">
            <v>25</v>
          </cell>
          <cell r="D129" t="str">
            <v/>
          </cell>
          <cell r="E129" t="str">
            <v/>
          </cell>
          <cell r="F129" t="str">
            <v>Tank-Compression Bar Details- (Propane)</v>
          </cell>
          <cell r="G129">
            <v>0</v>
          </cell>
          <cell r="H129" t="str">
            <v>VP-1516-147-T-101/2-149 (sheet 1 of 2)</v>
          </cell>
          <cell r="I129">
            <v>40175</v>
          </cell>
          <cell r="J129">
            <v>40168</v>
          </cell>
          <cell r="K129" t="str">
            <v>N</v>
          </cell>
          <cell r="L129" t="str">
            <v>Drw</v>
          </cell>
          <cell r="M129">
            <v>130</v>
          </cell>
        </row>
        <row r="130">
          <cell r="C130" t="str">
            <v>25</v>
          </cell>
          <cell r="D130" t="str">
            <v>05050-MD-25-024-00</v>
          </cell>
          <cell r="E130" t="str">
            <v>05050-MD-25-024-00</v>
          </cell>
          <cell r="F130" t="str">
            <v xml:space="preserve">Tank-Propane Suspended Deck Structural- </v>
          </cell>
          <cell r="G130">
            <v>0</v>
          </cell>
          <cell r="H130" t="str">
            <v>VP-1516-147-T-101/2-151 (sheet 1 of 1)</v>
          </cell>
          <cell r="I130">
            <v>40175</v>
          </cell>
          <cell r="J130">
            <v>40168</v>
          </cell>
          <cell r="K130" t="str">
            <v>Y</v>
          </cell>
          <cell r="L130" t="str">
            <v>Drw</v>
          </cell>
          <cell r="M130">
            <v>131</v>
          </cell>
        </row>
        <row r="131">
          <cell r="C131" t="str">
            <v>25</v>
          </cell>
          <cell r="D131" t="str">
            <v/>
          </cell>
          <cell r="E131" t="str">
            <v/>
          </cell>
          <cell r="F131" t="str">
            <v>Tank-Cutting Sketch- (Propane)</v>
          </cell>
          <cell r="G131">
            <v>0</v>
          </cell>
          <cell r="H131">
            <v>0</v>
          </cell>
          <cell r="I131">
            <v>40175</v>
          </cell>
          <cell r="J131">
            <v>40168</v>
          </cell>
          <cell r="K131" t="str">
            <v>n</v>
          </cell>
          <cell r="L131" t="str">
            <v>Drw</v>
          </cell>
          <cell r="M131">
            <v>132</v>
          </cell>
        </row>
        <row r="132">
          <cell r="C132" t="str">
            <v>25</v>
          </cell>
          <cell r="D132" t="str">
            <v/>
          </cell>
          <cell r="E132" t="str">
            <v/>
          </cell>
          <cell r="F132" t="str">
            <v>Tank-Suspended Deck Stiffeners- (Propane)</v>
          </cell>
          <cell r="G132">
            <v>0</v>
          </cell>
          <cell r="H132">
            <v>0</v>
          </cell>
          <cell r="I132">
            <v>40175</v>
          </cell>
          <cell r="J132">
            <v>40168</v>
          </cell>
          <cell r="K132" t="str">
            <v>N</v>
          </cell>
          <cell r="L132" t="str">
            <v>Drw</v>
          </cell>
          <cell r="M132">
            <v>133</v>
          </cell>
        </row>
        <row r="133">
          <cell r="C133" t="str">
            <v>25</v>
          </cell>
          <cell r="D133" t="str">
            <v>05050-MD-25-027-00</v>
          </cell>
          <cell r="E133" t="str">
            <v>05050-MD-25-027-00</v>
          </cell>
          <cell r="F133" t="str">
            <v>Tank-Suspended Deck Plate Layout- (Propane)</v>
          </cell>
          <cell r="G133">
            <v>0</v>
          </cell>
          <cell r="H133" t="str">
            <v>VP-1516-147-T-101/2-152 (sheet 1 of 1)</v>
          </cell>
          <cell r="I133">
            <v>40175</v>
          </cell>
          <cell r="J133">
            <v>40168</v>
          </cell>
          <cell r="K133" t="str">
            <v>Y</v>
          </cell>
          <cell r="L133" t="str">
            <v>Drw</v>
          </cell>
          <cell r="M133">
            <v>134</v>
          </cell>
        </row>
        <row r="134">
          <cell r="C134" t="str">
            <v>25</v>
          </cell>
          <cell r="D134" t="str">
            <v/>
          </cell>
          <cell r="E134" t="str">
            <v/>
          </cell>
          <cell r="F134" t="str">
            <v>Tank-Suspended Deck Hanger Rods- (Propane)</v>
          </cell>
          <cell r="G134">
            <v>0</v>
          </cell>
          <cell r="H134">
            <v>0</v>
          </cell>
          <cell r="I134">
            <v>40175</v>
          </cell>
          <cell r="J134">
            <v>40168</v>
          </cell>
          <cell r="K134" t="str">
            <v>N</v>
          </cell>
          <cell r="L134" t="str">
            <v>Drw</v>
          </cell>
          <cell r="M134">
            <v>135</v>
          </cell>
        </row>
        <row r="135">
          <cell r="C135" t="str">
            <v>25</v>
          </cell>
          <cell r="D135" t="str">
            <v/>
          </cell>
          <cell r="E135" t="str">
            <v/>
          </cell>
          <cell r="F135" t="str">
            <v>Tank-Suspended Deck Seal Details- (Propane)</v>
          </cell>
          <cell r="G135">
            <v>0</v>
          </cell>
          <cell r="H135">
            <v>0</v>
          </cell>
          <cell r="I135">
            <v>40175</v>
          </cell>
          <cell r="J135">
            <v>40168</v>
          </cell>
          <cell r="K135" t="str">
            <v>N</v>
          </cell>
          <cell r="L135" t="str">
            <v>Drw</v>
          </cell>
          <cell r="M135">
            <v>136</v>
          </cell>
        </row>
        <row r="136">
          <cell r="C136" t="str">
            <v>25</v>
          </cell>
          <cell r="D136" t="str">
            <v/>
          </cell>
          <cell r="E136" t="str">
            <v/>
          </cell>
          <cell r="F136" t="str">
            <v>Tank-Suspended Deck Vents- (Propane)</v>
          </cell>
          <cell r="G136">
            <v>0</v>
          </cell>
          <cell r="H136">
            <v>0</v>
          </cell>
          <cell r="I136">
            <v>40175</v>
          </cell>
          <cell r="J136">
            <v>40168</v>
          </cell>
          <cell r="K136" t="str">
            <v>N</v>
          </cell>
          <cell r="L136" t="str">
            <v>Drw</v>
          </cell>
          <cell r="M136">
            <v>137</v>
          </cell>
        </row>
        <row r="137">
          <cell r="C137" t="str">
            <v>25</v>
          </cell>
          <cell r="D137" t="str">
            <v>05050-MD-25-031-01</v>
          </cell>
          <cell r="E137" t="str">
            <v>05050-MD-25-031-01</v>
          </cell>
          <cell r="F137" t="str">
            <v>Tank-Suspended Deck Seal Details- (Propane)</v>
          </cell>
          <cell r="G137">
            <v>0</v>
          </cell>
          <cell r="H137" t="str">
            <v>VP-1516-147-T-101/2-154 (sheet 1 of 2)</v>
          </cell>
          <cell r="I137">
            <v>40175</v>
          </cell>
          <cell r="J137">
            <v>40168</v>
          </cell>
          <cell r="K137" t="str">
            <v>Y</v>
          </cell>
          <cell r="L137" t="str">
            <v>Drw</v>
          </cell>
          <cell r="M137">
            <v>138</v>
          </cell>
        </row>
        <row r="138">
          <cell r="C138" t="str">
            <v>25</v>
          </cell>
          <cell r="D138" t="str">
            <v>05050-MD-25-031-02</v>
          </cell>
          <cell r="E138" t="str">
            <v>05050-MD-25-031-02</v>
          </cell>
          <cell r="F138" t="str">
            <v>Tank-Suspended Deck Seal Details- (Propane)</v>
          </cell>
          <cell r="G138">
            <v>0</v>
          </cell>
          <cell r="H138" t="str">
            <v>VP-1516-147-T-101/2-154 (sheet 2 of 2)</v>
          </cell>
          <cell r="I138">
            <v>40175</v>
          </cell>
          <cell r="J138">
            <v>40168</v>
          </cell>
          <cell r="K138" t="str">
            <v>Y</v>
          </cell>
          <cell r="L138" t="str">
            <v>Drw</v>
          </cell>
          <cell r="M138">
            <v>139</v>
          </cell>
        </row>
        <row r="139">
          <cell r="C139" t="str">
            <v>25</v>
          </cell>
          <cell r="D139" t="str">
            <v/>
          </cell>
          <cell r="E139" t="str">
            <v/>
          </cell>
          <cell r="F139" t="str">
            <v>Tank-Suspended Deck Vents- (Propane)</v>
          </cell>
          <cell r="G139">
            <v>0</v>
          </cell>
          <cell r="H139" t="str">
            <v>VP-1516-147-T-101/2-155</v>
          </cell>
          <cell r="I139">
            <v>40175</v>
          </cell>
          <cell r="J139">
            <v>40168</v>
          </cell>
          <cell r="K139" t="str">
            <v>N</v>
          </cell>
          <cell r="L139" t="str">
            <v>Drw</v>
          </cell>
          <cell r="M139">
            <v>140</v>
          </cell>
        </row>
        <row r="140">
          <cell r="C140" t="str">
            <v>25</v>
          </cell>
          <cell r="D140" t="str">
            <v>05050-MD-25-033-00</v>
          </cell>
          <cell r="E140" t="str">
            <v>05050-MD-25-033-00</v>
          </cell>
          <cell r="F140" t="str">
            <v>Tank-Tank Roof Assembly - Elevation- (Propane)</v>
          </cell>
          <cell r="G140">
            <v>0</v>
          </cell>
          <cell r="H140" t="str">
            <v>VP-1516-147-T-101/2-157 (sheet 1 of 1)</v>
          </cell>
          <cell r="I140">
            <v>40175</v>
          </cell>
          <cell r="J140">
            <v>40168</v>
          </cell>
          <cell r="K140" t="str">
            <v>Y</v>
          </cell>
          <cell r="L140" t="str">
            <v>Drw</v>
          </cell>
          <cell r="M140">
            <v>141</v>
          </cell>
        </row>
        <row r="141">
          <cell r="C141" t="str">
            <v>25</v>
          </cell>
          <cell r="D141" t="str">
            <v>05050-MD-25-034-01</v>
          </cell>
          <cell r="E141" t="str">
            <v>05050-MD-25-034-01</v>
          </cell>
          <cell r="F141" t="str">
            <v>Tank-Tank Roof Assembly - Plan- (Propane)</v>
          </cell>
          <cell r="G141">
            <v>0</v>
          </cell>
          <cell r="H141" t="str">
            <v>VP-1516-147-T-101/2-158</v>
          </cell>
          <cell r="I141">
            <v>40175</v>
          </cell>
          <cell r="J141">
            <v>40168</v>
          </cell>
          <cell r="K141" t="str">
            <v>Y</v>
          </cell>
          <cell r="L141" t="str">
            <v>Drw</v>
          </cell>
          <cell r="M141">
            <v>142</v>
          </cell>
        </row>
        <row r="142">
          <cell r="C142" t="str">
            <v>25</v>
          </cell>
          <cell r="D142" t="str">
            <v>05050-MD-25-034-02</v>
          </cell>
          <cell r="E142" t="str">
            <v>05050-MD-25-034-02</v>
          </cell>
          <cell r="F142" t="str">
            <v>Tank-Tank Roof Assembly - Plan- (Propane)</v>
          </cell>
          <cell r="G142">
            <v>0</v>
          </cell>
          <cell r="H142" t="str">
            <v>VP-1516-147-T-101/2-158</v>
          </cell>
          <cell r="I142">
            <v>40175</v>
          </cell>
          <cell r="J142">
            <v>40168</v>
          </cell>
          <cell r="K142" t="str">
            <v>Y</v>
          </cell>
          <cell r="L142" t="str">
            <v>Drw</v>
          </cell>
          <cell r="M142">
            <v>143</v>
          </cell>
        </row>
        <row r="143">
          <cell r="C143" t="str">
            <v>25</v>
          </cell>
          <cell r="D143" t="str">
            <v>05050-MD-25-035-01</v>
          </cell>
          <cell r="E143" t="str">
            <v>05050-MD-25-035-01</v>
          </cell>
          <cell r="F143" t="str">
            <v>Tank-Polar Beam Details- (Propane)</v>
          </cell>
          <cell r="G143">
            <v>0</v>
          </cell>
          <cell r="H143" t="str">
            <v>VP-1516-147-T-101/2-159 (sheet 1 of 3)</v>
          </cell>
          <cell r="I143">
            <v>40175</v>
          </cell>
          <cell r="J143">
            <v>40168</v>
          </cell>
          <cell r="K143" t="str">
            <v>Y</v>
          </cell>
          <cell r="L143" t="str">
            <v>Drw</v>
          </cell>
          <cell r="M143">
            <v>144</v>
          </cell>
        </row>
        <row r="144">
          <cell r="C144" t="str">
            <v>25</v>
          </cell>
          <cell r="D144" t="str">
            <v>05050-MD-25-035-02</v>
          </cell>
          <cell r="E144" t="str">
            <v>05050-MD-25-035-02</v>
          </cell>
          <cell r="F144" t="str">
            <v>Tank-Polar Beam Details- (Propane)</v>
          </cell>
          <cell r="G144">
            <v>0</v>
          </cell>
          <cell r="H144" t="str">
            <v>VP-1516-147-T-101/2-159 (sheet 2 of 3)</v>
          </cell>
          <cell r="I144">
            <v>40175</v>
          </cell>
          <cell r="J144">
            <v>40168</v>
          </cell>
          <cell r="K144" t="str">
            <v>Y</v>
          </cell>
          <cell r="L144" t="str">
            <v>Drw</v>
          </cell>
          <cell r="M144">
            <v>145</v>
          </cell>
        </row>
        <row r="145">
          <cell r="C145" t="str">
            <v>25</v>
          </cell>
          <cell r="D145" t="str">
            <v>05050-MD-25-035-03</v>
          </cell>
          <cell r="E145" t="str">
            <v>05050-MD-25-035-03</v>
          </cell>
          <cell r="F145" t="str">
            <v>Tank-Polar Beam Details- (Propane)</v>
          </cell>
          <cell r="G145">
            <v>0</v>
          </cell>
          <cell r="H145" t="str">
            <v>VP-1516-147-T-101/2-159 (sheet 3 of 3)</v>
          </cell>
          <cell r="I145">
            <v>40175</v>
          </cell>
          <cell r="J145">
            <v>40168</v>
          </cell>
          <cell r="K145" t="str">
            <v>Y</v>
          </cell>
          <cell r="L145" t="str">
            <v>Drw</v>
          </cell>
          <cell r="M145">
            <v>146</v>
          </cell>
        </row>
        <row r="146">
          <cell r="C146" t="str">
            <v>25</v>
          </cell>
          <cell r="D146" t="str">
            <v>05050-MD-25-036-01</v>
          </cell>
          <cell r="E146" t="str">
            <v>05050-MD-25-036-01</v>
          </cell>
          <cell r="F146" t="str">
            <v>Tank-Polar Beam Attachment Details- (Propane)</v>
          </cell>
          <cell r="G146">
            <v>0</v>
          </cell>
          <cell r="H146" t="str">
            <v>VP-1516-147-T-101/2-160 (sheet 1 of 2)</v>
          </cell>
          <cell r="I146">
            <v>40175</v>
          </cell>
          <cell r="J146">
            <v>40168</v>
          </cell>
          <cell r="K146" t="str">
            <v>Y</v>
          </cell>
          <cell r="L146" t="str">
            <v>Drw</v>
          </cell>
          <cell r="M146">
            <v>147</v>
          </cell>
        </row>
        <row r="147">
          <cell r="C147" t="str">
            <v>25</v>
          </cell>
          <cell r="D147" t="str">
            <v>05050-MD-25-036-02</v>
          </cell>
          <cell r="E147" t="str">
            <v>05050-MD-25-036-02</v>
          </cell>
          <cell r="F147" t="str">
            <v>Tank-Polar Beam Attachment Details- (Propane)</v>
          </cell>
          <cell r="G147">
            <v>0</v>
          </cell>
          <cell r="H147" t="str">
            <v>VP-1516-147-T-101/2-160 (sheet 2 of 2)</v>
          </cell>
          <cell r="I147">
            <v>40175</v>
          </cell>
          <cell r="J147">
            <v>40168</v>
          </cell>
          <cell r="K147" t="str">
            <v>Y</v>
          </cell>
          <cell r="L147" t="str">
            <v>Drw</v>
          </cell>
          <cell r="M147">
            <v>148</v>
          </cell>
        </row>
        <row r="148">
          <cell r="C148" t="str">
            <v>25</v>
          </cell>
          <cell r="D148" t="str">
            <v>05050-MD-25-038-00</v>
          </cell>
          <cell r="E148" t="str">
            <v>05050-MD-25-038-00</v>
          </cell>
          <cell r="F148" t="str">
            <v>Tank-Lateral Beam Details- (Propane)</v>
          </cell>
          <cell r="G148">
            <v>0</v>
          </cell>
          <cell r="H148" t="str">
            <v>VP-1516-147-T-101/2-161 (sheet 1 of 1)</v>
          </cell>
          <cell r="I148">
            <v>40175</v>
          </cell>
          <cell r="J148">
            <v>40168</v>
          </cell>
          <cell r="K148" t="str">
            <v>Y</v>
          </cell>
          <cell r="L148" t="str">
            <v>Drw</v>
          </cell>
          <cell r="M148">
            <v>149</v>
          </cell>
        </row>
        <row r="149">
          <cell r="C149" t="str">
            <v>25</v>
          </cell>
          <cell r="D149" t="str">
            <v/>
          </cell>
          <cell r="E149" t="str">
            <v/>
          </cell>
          <cell r="F149" t="str">
            <v>Tank-Diagonal Bracing Details- (Propane)</v>
          </cell>
          <cell r="G149">
            <v>0</v>
          </cell>
          <cell r="H149" t="str">
            <v>VP-1516-147-T-101/2-162</v>
          </cell>
          <cell r="I149">
            <v>40175</v>
          </cell>
          <cell r="J149">
            <v>40168</v>
          </cell>
          <cell r="K149" t="str">
            <v>N</v>
          </cell>
          <cell r="L149" t="str">
            <v>Drw</v>
          </cell>
          <cell r="M149">
            <v>150</v>
          </cell>
        </row>
        <row r="150">
          <cell r="C150" t="str">
            <v>25</v>
          </cell>
          <cell r="D150" t="str">
            <v>05050-MD-25-040-01</v>
          </cell>
          <cell r="E150" t="str">
            <v>05050-MD-25-040-01</v>
          </cell>
          <cell r="F150" t="str">
            <v>Tank-Centre Ring Details- (Propane)</v>
          </cell>
          <cell r="G150">
            <v>0</v>
          </cell>
          <cell r="H150" t="str">
            <v>VP-1516-147-T-101/2-163 (sheet 1 of 2)</v>
          </cell>
          <cell r="I150">
            <v>40175</v>
          </cell>
          <cell r="J150">
            <v>40168</v>
          </cell>
          <cell r="K150" t="str">
            <v>Y</v>
          </cell>
          <cell r="L150" t="str">
            <v>Drw</v>
          </cell>
          <cell r="M150">
            <v>151</v>
          </cell>
        </row>
        <row r="151">
          <cell r="C151" t="str">
            <v>25</v>
          </cell>
          <cell r="D151" t="str">
            <v>05050-MD-25-040-02</v>
          </cell>
          <cell r="E151" t="str">
            <v>05050-MD-25-040-02</v>
          </cell>
          <cell r="F151" t="str">
            <v>Tank-Centre Ring Details- (Propane)</v>
          </cell>
          <cell r="G151">
            <v>0</v>
          </cell>
          <cell r="H151" t="str">
            <v>VP-1516-147-T-101/2-163 (sheet 2 of 2)</v>
          </cell>
          <cell r="I151">
            <v>40175</v>
          </cell>
          <cell r="J151">
            <v>40168</v>
          </cell>
          <cell r="K151" t="str">
            <v>Y</v>
          </cell>
          <cell r="L151" t="str">
            <v>Drw</v>
          </cell>
          <cell r="M151">
            <v>152</v>
          </cell>
        </row>
        <row r="152">
          <cell r="C152" t="str">
            <v>25</v>
          </cell>
          <cell r="D152" t="str">
            <v>05050-MD-25-041-00</v>
          </cell>
          <cell r="E152" t="str">
            <v>05050-MD-25-041-00</v>
          </cell>
          <cell r="F152" t="str">
            <v>Tank-Roof Plates- (Propane)</v>
          </cell>
          <cell r="G152">
            <v>0</v>
          </cell>
          <cell r="H152" t="str">
            <v>VP-1516-147-T-101/2-164</v>
          </cell>
          <cell r="I152">
            <v>40175</v>
          </cell>
          <cell r="J152">
            <v>40168</v>
          </cell>
          <cell r="K152" t="str">
            <v>Y</v>
          </cell>
          <cell r="L152" t="str">
            <v>Drw</v>
          </cell>
          <cell r="M152">
            <v>153</v>
          </cell>
        </row>
        <row r="153">
          <cell r="C153" t="str">
            <v>25</v>
          </cell>
          <cell r="D153" t="str">
            <v>05050-MD-25-042-00</v>
          </cell>
          <cell r="E153" t="str">
            <v>05050-MD-25-042-00</v>
          </cell>
          <cell r="F153" t="str">
            <v>Tank-Construction Monorail- (Propane)</v>
          </cell>
          <cell r="G153">
            <v>0</v>
          </cell>
          <cell r="H153" t="str">
            <v>VP-1516-147-T-101/2-165</v>
          </cell>
          <cell r="I153">
            <v>40175</v>
          </cell>
          <cell r="J153">
            <v>40168</v>
          </cell>
          <cell r="K153" t="str">
            <v>Y</v>
          </cell>
          <cell r="L153" t="str">
            <v>Drw</v>
          </cell>
          <cell r="M153">
            <v>154</v>
          </cell>
        </row>
        <row r="154">
          <cell r="C154" t="str">
            <v>25</v>
          </cell>
          <cell r="D154" t="str">
            <v>05050-MD-25-043-00</v>
          </cell>
          <cell r="E154" t="str">
            <v>05050-MD-25-043-00</v>
          </cell>
          <cell r="F154" t="str">
            <v>Tank-Insulation Monorail- (Propane)</v>
          </cell>
          <cell r="G154">
            <v>0</v>
          </cell>
          <cell r="H154" t="str">
            <v>VP-1516-147-T-101/2-166</v>
          </cell>
          <cell r="I154">
            <v>40175</v>
          </cell>
          <cell r="J154">
            <v>40168</v>
          </cell>
          <cell r="K154" t="str">
            <v>Y</v>
          </cell>
          <cell r="L154" t="str">
            <v>Drw</v>
          </cell>
          <cell r="M154">
            <v>155</v>
          </cell>
        </row>
        <row r="155">
          <cell r="C155" t="str">
            <v>25</v>
          </cell>
          <cell r="D155" t="str">
            <v>05050-MD-25-044-01</v>
          </cell>
          <cell r="E155" t="str">
            <v>05050-MD-25-044-01</v>
          </cell>
          <cell r="F155" t="str">
            <v>Tank-Propane Tank Deluge Support Structure- (Propane)</v>
          </cell>
          <cell r="G155">
            <v>0</v>
          </cell>
          <cell r="H155" t="str">
            <v>VP-1516-147-T-101/2-167</v>
          </cell>
          <cell r="I155">
            <v>40175</v>
          </cell>
          <cell r="J155">
            <v>40168</v>
          </cell>
          <cell r="K155" t="str">
            <v>Y</v>
          </cell>
          <cell r="L155" t="str">
            <v>Drw</v>
          </cell>
          <cell r="M155">
            <v>156</v>
          </cell>
        </row>
        <row r="156">
          <cell r="C156" t="str">
            <v>25</v>
          </cell>
          <cell r="D156" t="str">
            <v>05050-MD-25-044-02</v>
          </cell>
          <cell r="E156" t="str">
            <v>05050-MD-25-044-02</v>
          </cell>
          <cell r="F156" t="str">
            <v>Tank-Propane Tank Deluge Support Structure- (Propane)</v>
          </cell>
          <cell r="G156">
            <v>0</v>
          </cell>
          <cell r="H156" t="str">
            <v>VP-1516-147-T-101/2-167</v>
          </cell>
          <cell r="I156">
            <v>40175</v>
          </cell>
          <cell r="J156">
            <v>40168</v>
          </cell>
          <cell r="K156" t="str">
            <v>Y</v>
          </cell>
          <cell r="L156" t="str">
            <v>Drw</v>
          </cell>
          <cell r="M156">
            <v>157</v>
          </cell>
        </row>
        <row r="157">
          <cell r="C157" t="str">
            <v>25</v>
          </cell>
          <cell r="D157" t="str">
            <v>05050-MD-25-044-03</v>
          </cell>
          <cell r="E157" t="str">
            <v>05050-MD-25-044-03</v>
          </cell>
          <cell r="F157" t="str">
            <v>Tank-Propane Tank Deluge Support Structure- (Propane)</v>
          </cell>
          <cell r="G157">
            <v>0</v>
          </cell>
          <cell r="H157" t="str">
            <v>VP-1516-147-T-101/2-167</v>
          </cell>
          <cell r="I157">
            <v>40175</v>
          </cell>
          <cell r="J157">
            <v>40168</v>
          </cell>
          <cell r="K157" t="str">
            <v>Y</v>
          </cell>
          <cell r="L157" t="str">
            <v>Drw</v>
          </cell>
          <cell r="M157">
            <v>158</v>
          </cell>
        </row>
        <row r="158">
          <cell r="C158" t="str">
            <v>25</v>
          </cell>
          <cell r="D158" t="str">
            <v>05050-MD-25-044-04</v>
          </cell>
          <cell r="E158" t="str">
            <v>05050-MD-25-044-04</v>
          </cell>
          <cell r="F158" t="str">
            <v>Tank-Propane Tank Deluge Support Structure- (Propane)</v>
          </cell>
          <cell r="G158">
            <v>0</v>
          </cell>
          <cell r="H158" t="str">
            <v>VP-1516-147-T-101/2-167</v>
          </cell>
          <cell r="I158">
            <v>40175</v>
          </cell>
          <cell r="J158">
            <v>40168</v>
          </cell>
          <cell r="K158" t="str">
            <v>Y</v>
          </cell>
          <cell r="L158" t="str">
            <v>Drw</v>
          </cell>
          <cell r="M158">
            <v>159</v>
          </cell>
        </row>
        <row r="159">
          <cell r="C159" t="str">
            <v>25</v>
          </cell>
          <cell r="D159" t="str">
            <v>05050-MD-25-044-05</v>
          </cell>
          <cell r="E159" t="str">
            <v>05050-MD-25-044-05</v>
          </cell>
          <cell r="F159" t="str">
            <v>Tank-Propane Tank Deluge Support Structure- (Propane)</v>
          </cell>
          <cell r="G159">
            <v>0</v>
          </cell>
          <cell r="H159" t="str">
            <v>VP-1516-147-T-101/2-167</v>
          </cell>
          <cell r="I159">
            <v>40175</v>
          </cell>
          <cell r="J159">
            <v>40168</v>
          </cell>
          <cell r="K159" t="str">
            <v>Y</v>
          </cell>
          <cell r="L159" t="str">
            <v>Drw</v>
          </cell>
          <cell r="M159">
            <v>160</v>
          </cell>
        </row>
        <row r="160">
          <cell r="C160" t="str">
            <v>25</v>
          </cell>
          <cell r="D160" t="str">
            <v>05050-MD-25-044-06</v>
          </cell>
          <cell r="E160" t="str">
            <v>05050-MD-25-044-06</v>
          </cell>
          <cell r="F160" t="str">
            <v>Tank-Propane Tank Deluge Support Structure- (Propane)</v>
          </cell>
          <cell r="G160">
            <v>0</v>
          </cell>
          <cell r="H160" t="str">
            <v>VP-1516-147-T-101/2-167</v>
          </cell>
          <cell r="I160">
            <v>40175</v>
          </cell>
          <cell r="J160">
            <v>40168</v>
          </cell>
          <cell r="K160" t="str">
            <v>Y</v>
          </cell>
          <cell r="L160" t="str">
            <v>Drw</v>
          </cell>
          <cell r="M160">
            <v>161</v>
          </cell>
        </row>
        <row r="161">
          <cell r="C161" t="str">
            <v>25</v>
          </cell>
          <cell r="D161" t="str">
            <v>05050-MD-25-044-07</v>
          </cell>
          <cell r="E161" t="str">
            <v>05050-MD-25-044-07</v>
          </cell>
          <cell r="F161" t="str">
            <v>Tank-Propane Tank Deluge Support Structure- (Propane)</v>
          </cell>
          <cell r="G161">
            <v>0</v>
          </cell>
          <cell r="H161" t="str">
            <v>VP-1516-147-T-101/2-167</v>
          </cell>
          <cell r="I161">
            <v>40175</v>
          </cell>
          <cell r="J161">
            <v>40168</v>
          </cell>
          <cell r="K161" t="str">
            <v>Y</v>
          </cell>
          <cell r="L161" t="str">
            <v>Drw</v>
          </cell>
          <cell r="M161">
            <v>162</v>
          </cell>
        </row>
        <row r="162">
          <cell r="C162" t="str">
            <v>25</v>
          </cell>
          <cell r="D162" t="str">
            <v>05050-MD-25-044-08</v>
          </cell>
          <cell r="E162" t="str">
            <v>05050-MD-25-044-08</v>
          </cell>
          <cell r="F162" t="str">
            <v>Tank-Propane Tank Deluge Support Structure- (Propane)</v>
          </cell>
          <cell r="G162">
            <v>0</v>
          </cell>
          <cell r="H162" t="str">
            <v>VP-1516-147-T-101/2-167</v>
          </cell>
          <cell r="I162">
            <v>40175</v>
          </cell>
          <cell r="J162">
            <v>40168</v>
          </cell>
          <cell r="K162" t="str">
            <v>Y</v>
          </cell>
          <cell r="L162" t="str">
            <v>Drw</v>
          </cell>
          <cell r="M162">
            <v>163</v>
          </cell>
        </row>
        <row r="163">
          <cell r="C163" t="str">
            <v>25</v>
          </cell>
          <cell r="D163" t="str">
            <v>05050-MD-25-044-09</v>
          </cell>
          <cell r="E163" t="str">
            <v>05050-MD-25-044-09</v>
          </cell>
          <cell r="F163" t="str">
            <v>Tank-Propane Tank Deluge Support Structure- (Propane)</v>
          </cell>
          <cell r="G163">
            <v>0</v>
          </cell>
          <cell r="H163" t="str">
            <v>VP-1516-147-T-101/2-167</v>
          </cell>
          <cell r="I163">
            <v>40175</v>
          </cell>
          <cell r="J163">
            <v>40168</v>
          </cell>
          <cell r="K163" t="str">
            <v>Y</v>
          </cell>
          <cell r="L163" t="str">
            <v>Drw</v>
          </cell>
          <cell r="M163">
            <v>164</v>
          </cell>
        </row>
        <row r="164">
          <cell r="C164" t="str">
            <v>25</v>
          </cell>
          <cell r="D164" t="str">
            <v>05050-MD-25-044-10</v>
          </cell>
          <cell r="E164" t="str">
            <v>05050-MD-25-044-10</v>
          </cell>
          <cell r="F164" t="str">
            <v>Tank-Propane Tank Deluge Support Structure- (Propane)</v>
          </cell>
          <cell r="G164">
            <v>0</v>
          </cell>
          <cell r="H164" t="str">
            <v>VP-1516-147-T-101/2-167</v>
          </cell>
          <cell r="I164">
            <v>40175</v>
          </cell>
          <cell r="J164">
            <v>40168</v>
          </cell>
          <cell r="K164" t="str">
            <v>Y</v>
          </cell>
          <cell r="L164" t="str">
            <v>Drw</v>
          </cell>
          <cell r="M164">
            <v>165</v>
          </cell>
        </row>
        <row r="165">
          <cell r="C165" t="str">
            <v>25</v>
          </cell>
          <cell r="D165" t="str">
            <v>05050-MD-25-044-11</v>
          </cell>
          <cell r="E165" t="str">
            <v>05050-MD-25-044-11</v>
          </cell>
          <cell r="F165" t="str">
            <v>Tank-Propane Tank Deluge Support Structure- (Propane)</v>
          </cell>
          <cell r="G165">
            <v>0</v>
          </cell>
          <cell r="H165" t="str">
            <v>VP-1516-147-T-101/2-167</v>
          </cell>
          <cell r="I165">
            <v>40175</v>
          </cell>
          <cell r="J165">
            <v>40168</v>
          </cell>
          <cell r="K165" t="str">
            <v>Y</v>
          </cell>
          <cell r="L165" t="str">
            <v>Drw</v>
          </cell>
          <cell r="M165">
            <v>166</v>
          </cell>
        </row>
        <row r="166">
          <cell r="C166" t="str">
            <v>25</v>
          </cell>
          <cell r="D166" t="str">
            <v>05050-MD-25-044-12</v>
          </cell>
          <cell r="E166" t="str">
            <v>05050-MD-25-044-12</v>
          </cell>
          <cell r="F166" t="str">
            <v>Tank-Propane Tank Deluge Support Structure- (Propane)</v>
          </cell>
          <cell r="G166">
            <v>0</v>
          </cell>
          <cell r="H166" t="str">
            <v>VP-1516-147-T-101/2-167</v>
          </cell>
          <cell r="I166">
            <v>40175</v>
          </cell>
          <cell r="J166">
            <v>40168</v>
          </cell>
          <cell r="K166" t="str">
            <v>Y</v>
          </cell>
          <cell r="L166" t="str">
            <v>Drw</v>
          </cell>
          <cell r="M166">
            <v>167</v>
          </cell>
        </row>
        <row r="167">
          <cell r="C167" t="str">
            <v>25</v>
          </cell>
          <cell r="D167" t="str">
            <v>05050-MD-25-044-13</v>
          </cell>
          <cell r="E167" t="str">
            <v>05050-MD-25-044-13</v>
          </cell>
          <cell r="F167" t="str">
            <v>Tank-Propane Tank Deluge Support Structure- (Propane)</v>
          </cell>
          <cell r="G167">
            <v>0</v>
          </cell>
          <cell r="H167" t="str">
            <v>VP-1516-147-T-101/2-167</v>
          </cell>
          <cell r="I167">
            <v>40175</v>
          </cell>
          <cell r="J167">
            <v>40168</v>
          </cell>
          <cell r="K167" t="str">
            <v>Y</v>
          </cell>
          <cell r="L167" t="str">
            <v>Drw</v>
          </cell>
          <cell r="M167">
            <v>168</v>
          </cell>
        </row>
        <row r="168">
          <cell r="C168" t="str">
            <v>25</v>
          </cell>
          <cell r="D168" t="str">
            <v>05050-MD-25-044-14</v>
          </cell>
          <cell r="E168" t="str">
            <v>05050-MD-25-044-14</v>
          </cell>
          <cell r="F168" t="str">
            <v>Tank-Propane Tank Deluge Support Structure- (Propane)</v>
          </cell>
          <cell r="G168">
            <v>0</v>
          </cell>
          <cell r="H168" t="str">
            <v>VP-1516-147-T-101/2-167</v>
          </cell>
          <cell r="I168">
            <v>40175</v>
          </cell>
          <cell r="J168">
            <v>40168</v>
          </cell>
          <cell r="K168" t="str">
            <v>Y</v>
          </cell>
          <cell r="L168" t="str">
            <v>Drw</v>
          </cell>
          <cell r="M168">
            <v>169</v>
          </cell>
        </row>
        <row r="169">
          <cell r="C169" t="str">
            <v>25</v>
          </cell>
          <cell r="D169" t="str">
            <v>05050-MD-25-044-15</v>
          </cell>
          <cell r="E169" t="str">
            <v>05050-MD-25-044-15</v>
          </cell>
          <cell r="F169" t="str">
            <v>Tank-Propane Tank Deluge Support Structure- (Propane)</v>
          </cell>
          <cell r="G169">
            <v>0</v>
          </cell>
          <cell r="H169" t="str">
            <v>VP-1516-147-T-101/2-167</v>
          </cell>
          <cell r="I169">
            <v>40175</v>
          </cell>
          <cell r="J169">
            <v>40168</v>
          </cell>
          <cell r="K169" t="str">
            <v>Y</v>
          </cell>
          <cell r="L169" t="str">
            <v>Drw</v>
          </cell>
          <cell r="M169">
            <v>170</v>
          </cell>
        </row>
        <row r="170">
          <cell r="C170" t="str">
            <v>25</v>
          </cell>
          <cell r="D170" t="str">
            <v>05050-MD-25-044-16</v>
          </cell>
          <cell r="E170" t="str">
            <v>05050-MD-25-044-16</v>
          </cell>
          <cell r="F170" t="str">
            <v>Tank-Propane Tank Deluge Support Structure- (Propane)</v>
          </cell>
          <cell r="G170">
            <v>0</v>
          </cell>
          <cell r="H170" t="str">
            <v>VP-1516-147-T-101/2-167</v>
          </cell>
          <cell r="I170">
            <v>40175</v>
          </cell>
          <cell r="J170">
            <v>40168</v>
          </cell>
          <cell r="K170" t="str">
            <v>Y</v>
          </cell>
          <cell r="L170" t="str">
            <v>Drw</v>
          </cell>
          <cell r="M170">
            <v>171</v>
          </cell>
        </row>
        <row r="171">
          <cell r="C171" t="str">
            <v>25</v>
          </cell>
          <cell r="D171" t="str">
            <v>05050-MD-25-044-17</v>
          </cell>
          <cell r="E171" t="str">
            <v>05050-MD-25-044-17</v>
          </cell>
          <cell r="F171" t="str">
            <v>Tank-Propane Tank Deluge Support Structure- (Propane)</v>
          </cell>
          <cell r="G171">
            <v>0</v>
          </cell>
          <cell r="H171" t="str">
            <v>VP-1516-147-T-101/2-167</v>
          </cell>
          <cell r="I171">
            <v>40175</v>
          </cell>
          <cell r="J171">
            <v>40168</v>
          </cell>
          <cell r="K171" t="str">
            <v>Y</v>
          </cell>
          <cell r="L171" t="str">
            <v>Drw</v>
          </cell>
          <cell r="M171">
            <v>172</v>
          </cell>
        </row>
        <row r="172">
          <cell r="C172" t="str">
            <v>25</v>
          </cell>
          <cell r="D172" t="str">
            <v>05050-MD-25-044-18</v>
          </cell>
          <cell r="E172" t="str">
            <v>05050-MD-25-044-18</v>
          </cell>
          <cell r="F172" t="str">
            <v>Tank-Propane Tank Deluge Support Structure- (Propane)</v>
          </cell>
          <cell r="G172">
            <v>0</v>
          </cell>
          <cell r="H172" t="str">
            <v>VP-1516-147-T-101/2-167</v>
          </cell>
          <cell r="I172">
            <v>40175</v>
          </cell>
          <cell r="J172">
            <v>40168</v>
          </cell>
          <cell r="K172" t="str">
            <v>Y</v>
          </cell>
          <cell r="L172" t="str">
            <v>Drw</v>
          </cell>
          <cell r="M172">
            <v>173</v>
          </cell>
        </row>
        <row r="173">
          <cell r="C173" t="str">
            <v>25</v>
          </cell>
          <cell r="D173" t="str">
            <v>05050-MD-25-044-19</v>
          </cell>
          <cell r="E173" t="str">
            <v>05050-MD-25-044-19</v>
          </cell>
          <cell r="F173" t="str">
            <v>Tank-Propane Tank Deluge Support Structure- (Propane)</v>
          </cell>
          <cell r="G173">
            <v>0</v>
          </cell>
          <cell r="H173" t="str">
            <v>VP-1516-147-T-101/2-167</v>
          </cell>
          <cell r="I173">
            <v>40175</v>
          </cell>
          <cell r="J173">
            <v>40168</v>
          </cell>
          <cell r="K173" t="str">
            <v>Y</v>
          </cell>
          <cell r="L173" t="str">
            <v>Drw</v>
          </cell>
          <cell r="M173">
            <v>174</v>
          </cell>
        </row>
        <row r="174">
          <cell r="C174" t="str">
            <v>25</v>
          </cell>
          <cell r="D174" t="str">
            <v>05050-MD-25-044-20</v>
          </cell>
          <cell r="E174" t="str">
            <v>05050-MD-25-044-20</v>
          </cell>
          <cell r="F174" t="str">
            <v>Tank-Propane Tank Deluge Support Structure- (Propane)</v>
          </cell>
          <cell r="G174">
            <v>0</v>
          </cell>
          <cell r="H174" t="str">
            <v>VP-1516-147-T-101/2-167</v>
          </cell>
          <cell r="I174">
            <v>40175</v>
          </cell>
          <cell r="J174">
            <v>40168</v>
          </cell>
          <cell r="K174" t="str">
            <v>Y</v>
          </cell>
          <cell r="L174" t="str">
            <v>Drw</v>
          </cell>
          <cell r="M174">
            <v>175</v>
          </cell>
        </row>
        <row r="175">
          <cell r="C175" t="str">
            <v>25</v>
          </cell>
          <cell r="D175" t="str">
            <v>05050-MD-25-044-21</v>
          </cell>
          <cell r="E175" t="str">
            <v>05050-MD-25-044-21</v>
          </cell>
          <cell r="F175" t="str">
            <v>Tank-Propane Tank Deluge Support Structure- (Propane)</v>
          </cell>
          <cell r="G175">
            <v>0</v>
          </cell>
          <cell r="H175" t="str">
            <v>VP-1516-147-T-101/2-167</v>
          </cell>
          <cell r="I175">
            <v>40175</v>
          </cell>
          <cell r="J175">
            <v>40168</v>
          </cell>
          <cell r="K175" t="str">
            <v>Y</v>
          </cell>
          <cell r="L175" t="str">
            <v>Drw</v>
          </cell>
          <cell r="M175">
            <v>176</v>
          </cell>
        </row>
        <row r="176">
          <cell r="C176" t="str">
            <v>25</v>
          </cell>
          <cell r="D176" t="str">
            <v>05050-MD-25-044-22</v>
          </cell>
          <cell r="E176" t="str">
            <v>05050-MD-25-044-22</v>
          </cell>
          <cell r="F176" t="str">
            <v>Tank-Propane Tank Deluge Support Structure- (Propane)</v>
          </cell>
          <cell r="G176">
            <v>0</v>
          </cell>
          <cell r="H176" t="str">
            <v>VP-1516-147-T-101/2-167</v>
          </cell>
          <cell r="I176">
            <v>40175</v>
          </cell>
          <cell r="J176">
            <v>40168</v>
          </cell>
          <cell r="K176" t="str">
            <v>Y</v>
          </cell>
          <cell r="L176" t="str">
            <v>Drw</v>
          </cell>
          <cell r="M176">
            <v>177</v>
          </cell>
        </row>
        <row r="177">
          <cell r="C177" t="str">
            <v>25</v>
          </cell>
          <cell r="D177" t="str">
            <v>05050-MD-25-044-23</v>
          </cell>
          <cell r="E177" t="str">
            <v>05050-MD-25-044-23</v>
          </cell>
          <cell r="F177" t="str">
            <v>Tank-Propane Tank Deluge Support Structure- (Propane)</v>
          </cell>
          <cell r="G177">
            <v>0</v>
          </cell>
          <cell r="H177" t="str">
            <v>VP-1516-147-T-101/2-167</v>
          </cell>
          <cell r="I177">
            <v>40175</v>
          </cell>
          <cell r="J177">
            <v>40168</v>
          </cell>
          <cell r="K177" t="str">
            <v>Y</v>
          </cell>
          <cell r="L177" t="str">
            <v>Drw</v>
          </cell>
          <cell r="M177">
            <v>178</v>
          </cell>
        </row>
        <row r="178">
          <cell r="C178" t="str">
            <v>25</v>
          </cell>
          <cell r="D178" t="str">
            <v>05050-MD-25-044-24</v>
          </cell>
          <cell r="E178" t="str">
            <v>05050-MD-25-044-24</v>
          </cell>
          <cell r="F178" t="str">
            <v>Tank-Propane Tank Deluge Support Structure- (Propane)</v>
          </cell>
          <cell r="G178">
            <v>0</v>
          </cell>
          <cell r="H178" t="str">
            <v>VP-1516-147-T-101/2-167</v>
          </cell>
          <cell r="I178">
            <v>40175</v>
          </cell>
          <cell r="J178">
            <v>40168</v>
          </cell>
          <cell r="K178" t="str">
            <v>Y</v>
          </cell>
          <cell r="L178" t="str">
            <v>Drw</v>
          </cell>
          <cell r="M178">
            <v>179</v>
          </cell>
        </row>
        <row r="179">
          <cell r="C179" t="str">
            <v>25</v>
          </cell>
          <cell r="D179" t="str">
            <v>05050-MD-25-044-25</v>
          </cell>
          <cell r="E179" t="str">
            <v>05050-MD-25-044-25</v>
          </cell>
          <cell r="F179" t="str">
            <v>Tank-Propane Tank Deluge Support Structure- (Propane)</v>
          </cell>
          <cell r="G179">
            <v>0</v>
          </cell>
          <cell r="H179" t="str">
            <v>VP-1516-147-T-101/2-167</v>
          </cell>
          <cell r="I179">
            <v>40175</v>
          </cell>
          <cell r="J179">
            <v>40168</v>
          </cell>
          <cell r="K179" t="str">
            <v>Y</v>
          </cell>
          <cell r="L179" t="str">
            <v>Drw</v>
          </cell>
          <cell r="M179">
            <v>180</v>
          </cell>
        </row>
        <row r="180">
          <cell r="C180" t="str">
            <v>25</v>
          </cell>
          <cell r="D180" t="str">
            <v>05050-MD-25-044-26</v>
          </cell>
          <cell r="E180" t="str">
            <v>05050-MD-25-044-26</v>
          </cell>
          <cell r="F180" t="str">
            <v>Tank-Propane Tank Deluge Support Structure- (Propane)</v>
          </cell>
          <cell r="G180">
            <v>0</v>
          </cell>
          <cell r="H180" t="str">
            <v>VP-1516-147-T-101/2-167</v>
          </cell>
          <cell r="I180">
            <v>40175</v>
          </cell>
          <cell r="J180">
            <v>40168</v>
          </cell>
          <cell r="K180" t="str">
            <v>Y</v>
          </cell>
          <cell r="L180" t="str">
            <v>Drw</v>
          </cell>
          <cell r="M180">
            <v>181</v>
          </cell>
        </row>
        <row r="181">
          <cell r="C181" t="str">
            <v>25</v>
          </cell>
          <cell r="D181" t="str">
            <v>05050-MD-25-044-27</v>
          </cell>
          <cell r="E181" t="str">
            <v>05050-MD-25-044-27</v>
          </cell>
          <cell r="F181" t="str">
            <v>Tank-Propane Tank Deluge Support Structure- (Propane)</v>
          </cell>
          <cell r="G181">
            <v>0</v>
          </cell>
          <cell r="H181" t="str">
            <v>VP-1516-147-T-101/2-167</v>
          </cell>
          <cell r="I181">
            <v>40175</v>
          </cell>
          <cell r="J181">
            <v>40168</v>
          </cell>
          <cell r="K181" t="str">
            <v>Y</v>
          </cell>
          <cell r="L181" t="str">
            <v>Drw</v>
          </cell>
          <cell r="M181">
            <v>182</v>
          </cell>
        </row>
        <row r="182">
          <cell r="C182" t="str">
            <v>25</v>
          </cell>
          <cell r="D182" t="str">
            <v>05050-MD-25-044-28</v>
          </cell>
          <cell r="E182" t="str">
            <v>05050-MD-25-044-28</v>
          </cell>
          <cell r="F182" t="str">
            <v>Tank-Propane Tank Deluge Support Structure- (Propane)</v>
          </cell>
          <cell r="G182">
            <v>0</v>
          </cell>
          <cell r="H182" t="str">
            <v>VP-1516-147-T-101/2-167</v>
          </cell>
          <cell r="I182">
            <v>40175</v>
          </cell>
          <cell r="J182">
            <v>40168</v>
          </cell>
          <cell r="K182" t="str">
            <v>Y</v>
          </cell>
          <cell r="L182" t="str">
            <v>Drw</v>
          </cell>
          <cell r="M182">
            <v>183</v>
          </cell>
        </row>
        <row r="183">
          <cell r="C183" t="str">
            <v>25</v>
          </cell>
          <cell r="D183" t="str">
            <v>05050-MD-25-044-29</v>
          </cell>
          <cell r="E183" t="str">
            <v>05050-MD-25-044-29</v>
          </cell>
          <cell r="F183" t="str">
            <v>Tank-Propane Tank Deluge Support Structure- (Propane)</v>
          </cell>
          <cell r="G183">
            <v>0</v>
          </cell>
          <cell r="H183" t="str">
            <v>VP-1516-147-T-101/2-167</v>
          </cell>
          <cell r="I183">
            <v>40175</v>
          </cell>
          <cell r="J183">
            <v>40168</v>
          </cell>
          <cell r="K183" t="str">
            <v>Y</v>
          </cell>
          <cell r="L183" t="str">
            <v>Drw</v>
          </cell>
          <cell r="M183">
            <v>184</v>
          </cell>
        </row>
        <row r="184">
          <cell r="C184" t="str">
            <v>25</v>
          </cell>
          <cell r="D184" t="str">
            <v>05050-MD-25-044-30</v>
          </cell>
          <cell r="E184" t="str">
            <v>05050-MD-25-044-30</v>
          </cell>
          <cell r="F184" t="str">
            <v>Tank-Propane Tank Deluge Support Structure- (Propane)</v>
          </cell>
          <cell r="G184">
            <v>0</v>
          </cell>
          <cell r="H184" t="str">
            <v>VP-1516-147-T-101/2-167</v>
          </cell>
          <cell r="I184">
            <v>40175</v>
          </cell>
          <cell r="J184">
            <v>40168</v>
          </cell>
          <cell r="K184" t="str">
            <v>Y</v>
          </cell>
          <cell r="L184" t="str">
            <v>Drw</v>
          </cell>
          <cell r="M184">
            <v>185</v>
          </cell>
        </row>
        <row r="185">
          <cell r="C185" t="str">
            <v>25</v>
          </cell>
          <cell r="D185" t="str">
            <v>05050-MD-25-044-31</v>
          </cell>
          <cell r="E185" t="str">
            <v>05050-MD-25-044-31</v>
          </cell>
          <cell r="F185" t="str">
            <v>Tank-Propane Tank Deluge Support Structure- (Propane)</v>
          </cell>
          <cell r="G185">
            <v>0</v>
          </cell>
          <cell r="H185" t="str">
            <v>VP-1516-147-T-101/2-167</v>
          </cell>
          <cell r="I185">
            <v>40175</v>
          </cell>
          <cell r="J185">
            <v>40168</v>
          </cell>
          <cell r="K185" t="str">
            <v>Y</v>
          </cell>
          <cell r="L185" t="str">
            <v>Drw</v>
          </cell>
          <cell r="M185">
            <v>186</v>
          </cell>
        </row>
        <row r="186">
          <cell r="C186" t="str">
            <v>25</v>
          </cell>
          <cell r="D186" t="str">
            <v>05050-MD-25-044-32</v>
          </cell>
          <cell r="E186" t="str">
            <v>05050-MD-25-044-32</v>
          </cell>
          <cell r="F186" t="str">
            <v>Tank-Propane Tank Deluge Support Structure- (Propane)</v>
          </cell>
          <cell r="G186">
            <v>0</v>
          </cell>
          <cell r="H186" t="str">
            <v>VP-1516-147-T-101/2-167</v>
          </cell>
          <cell r="I186">
            <v>40175</v>
          </cell>
          <cell r="J186">
            <v>40168</v>
          </cell>
          <cell r="K186" t="str">
            <v>Y</v>
          </cell>
          <cell r="L186" t="str">
            <v>Drw</v>
          </cell>
          <cell r="M186">
            <v>187</v>
          </cell>
        </row>
        <row r="187">
          <cell r="C187" t="str">
            <v>25</v>
          </cell>
          <cell r="D187" t="str">
            <v>05050-MD-25-044-33</v>
          </cell>
          <cell r="E187" t="str">
            <v>05050-MD-25-044-33</v>
          </cell>
          <cell r="F187" t="str">
            <v>Tank-Propane Tank Deluge Support Structure- (Propane)</v>
          </cell>
          <cell r="G187">
            <v>0</v>
          </cell>
          <cell r="H187" t="str">
            <v>VP-1516-147-T-101/2-167</v>
          </cell>
          <cell r="I187">
            <v>40175</v>
          </cell>
          <cell r="J187">
            <v>40168</v>
          </cell>
          <cell r="K187" t="str">
            <v>Y</v>
          </cell>
          <cell r="L187" t="str">
            <v>Drw</v>
          </cell>
          <cell r="M187">
            <v>188</v>
          </cell>
        </row>
        <row r="188">
          <cell r="C188" t="str">
            <v>25</v>
          </cell>
          <cell r="D188" t="str">
            <v>05050-MD-25-044-34</v>
          </cell>
          <cell r="E188" t="str">
            <v>05050-MD-25-044-34</v>
          </cell>
          <cell r="F188" t="str">
            <v>Tank-Propane Tank Deluge Support Structure- (Propane)</v>
          </cell>
          <cell r="G188">
            <v>0</v>
          </cell>
          <cell r="H188" t="str">
            <v>VP-1516-147-T-101/2-167</v>
          </cell>
          <cell r="I188">
            <v>40175</v>
          </cell>
          <cell r="J188">
            <v>40168</v>
          </cell>
          <cell r="K188" t="str">
            <v>Y</v>
          </cell>
          <cell r="L188" t="str">
            <v>Drw</v>
          </cell>
          <cell r="M188">
            <v>189</v>
          </cell>
        </row>
        <row r="189">
          <cell r="C189" t="str">
            <v>25</v>
          </cell>
          <cell r="D189" t="str">
            <v>05050-MD-25-044-35</v>
          </cell>
          <cell r="E189" t="str">
            <v>05050-MD-25-044-35</v>
          </cell>
          <cell r="F189" t="str">
            <v>Tank-Propane Tank Deluge Support Structure- (Propane)</v>
          </cell>
          <cell r="G189">
            <v>0</v>
          </cell>
          <cell r="H189" t="str">
            <v>VP-1516-147-T-101/2-167</v>
          </cell>
          <cell r="I189">
            <v>40175</v>
          </cell>
          <cell r="J189">
            <v>40168</v>
          </cell>
          <cell r="K189" t="str">
            <v>Y</v>
          </cell>
          <cell r="L189" t="str">
            <v>Drw</v>
          </cell>
          <cell r="M189">
            <v>190</v>
          </cell>
        </row>
        <row r="190">
          <cell r="C190" t="str">
            <v>25</v>
          </cell>
          <cell r="D190" t="str">
            <v>05050-MD-25-044-36</v>
          </cell>
          <cell r="E190" t="str">
            <v>05050-MD-25-044-36</v>
          </cell>
          <cell r="F190" t="str">
            <v>Tank-Propane Tank Deluge Support Structure- (Propane)</v>
          </cell>
          <cell r="G190">
            <v>0</v>
          </cell>
          <cell r="H190" t="str">
            <v>VP-1516-147-T-101/2-167</v>
          </cell>
          <cell r="I190">
            <v>40175</v>
          </cell>
          <cell r="J190">
            <v>40168</v>
          </cell>
          <cell r="K190" t="str">
            <v>Y</v>
          </cell>
          <cell r="L190" t="str">
            <v>Drw</v>
          </cell>
          <cell r="M190">
            <v>191</v>
          </cell>
        </row>
        <row r="191">
          <cell r="C191" t="str">
            <v>25</v>
          </cell>
          <cell r="D191" t="str">
            <v>05050-MD-25-044-37</v>
          </cell>
          <cell r="E191" t="str">
            <v>05050-MD-25-044-37</v>
          </cell>
          <cell r="F191" t="str">
            <v>Tank-Propane Tank Deluge Support Structure- (Propane)</v>
          </cell>
          <cell r="G191">
            <v>0</v>
          </cell>
          <cell r="H191" t="str">
            <v>VP-1516-147-T-101/2-167</v>
          </cell>
          <cell r="I191">
            <v>40175</v>
          </cell>
          <cell r="J191">
            <v>40168</v>
          </cell>
          <cell r="K191" t="str">
            <v>Y</v>
          </cell>
          <cell r="L191" t="str">
            <v>Drw</v>
          </cell>
          <cell r="M191">
            <v>192</v>
          </cell>
        </row>
        <row r="192">
          <cell r="C192" t="str">
            <v>25</v>
          </cell>
          <cell r="D192" t="str">
            <v>05050-MD-25-044-38</v>
          </cell>
          <cell r="E192" t="str">
            <v>05050-MD-25-044-38</v>
          </cell>
          <cell r="F192" t="str">
            <v>Tank-Propane Tank Deluge Support Structure- (Propane)</v>
          </cell>
          <cell r="G192">
            <v>0</v>
          </cell>
          <cell r="H192" t="str">
            <v>VP-1516-147-T-101/2-167</v>
          </cell>
          <cell r="I192">
            <v>40175</v>
          </cell>
          <cell r="J192">
            <v>40168</v>
          </cell>
          <cell r="K192" t="str">
            <v>Y</v>
          </cell>
          <cell r="L192" t="str">
            <v>Drw</v>
          </cell>
          <cell r="M192">
            <v>193</v>
          </cell>
        </row>
        <row r="193">
          <cell r="C193" t="str">
            <v>25</v>
          </cell>
          <cell r="D193" t="str">
            <v>05050-MD-25-044-39</v>
          </cell>
          <cell r="E193" t="str">
            <v>05050-MD-25-044-39</v>
          </cell>
          <cell r="F193" t="str">
            <v>Tank-Propane Tank Deluge Support Structure- (Propane)</v>
          </cell>
          <cell r="G193">
            <v>0</v>
          </cell>
          <cell r="H193" t="str">
            <v>VP-1516-147-T-101/2-167</v>
          </cell>
          <cell r="I193">
            <v>40175</v>
          </cell>
          <cell r="J193">
            <v>40168</v>
          </cell>
          <cell r="K193" t="str">
            <v>Y</v>
          </cell>
          <cell r="L193" t="str">
            <v>Drw</v>
          </cell>
          <cell r="M193">
            <v>194</v>
          </cell>
        </row>
        <row r="194">
          <cell r="C194" t="str">
            <v>25</v>
          </cell>
          <cell r="D194" t="str">
            <v>05050-MD-25-044-40</v>
          </cell>
          <cell r="E194" t="str">
            <v>05050-MD-25-044-40</v>
          </cell>
          <cell r="F194" t="str">
            <v>Tank-Propane Tank Deluge Support Structure- (Propane)</v>
          </cell>
          <cell r="G194">
            <v>0</v>
          </cell>
          <cell r="H194" t="str">
            <v>VP-1516-147-T-101/2-167</v>
          </cell>
          <cell r="I194">
            <v>40175</v>
          </cell>
          <cell r="J194">
            <v>40168</v>
          </cell>
          <cell r="K194" t="str">
            <v>Y</v>
          </cell>
          <cell r="L194" t="str">
            <v>Drw</v>
          </cell>
          <cell r="M194">
            <v>195</v>
          </cell>
        </row>
        <row r="195">
          <cell r="C195" t="str">
            <v>25</v>
          </cell>
          <cell r="D195" t="str">
            <v>05050-MD-25-044-41</v>
          </cell>
          <cell r="E195" t="str">
            <v>05050-MD-25-044-41</v>
          </cell>
          <cell r="F195" t="str">
            <v>Tank-Propane Tank Deluge Support Structure- (Propane)</v>
          </cell>
          <cell r="G195">
            <v>0</v>
          </cell>
          <cell r="H195" t="str">
            <v>VP-1516-147-T-101/2-167</v>
          </cell>
          <cell r="I195">
            <v>40175</v>
          </cell>
          <cell r="J195">
            <v>40168</v>
          </cell>
          <cell r="K195" t="str">
            <v>Y</v>
          </cell>
          <cell r="L195" t="str">
            <v>Drw</v>
          </cell>
          <cell r="M195">
            <v>196</v>
          </cell>
        </row>
        <row r="196">
          <cell r="C196" t="str">
            <v>25</v>
          </cell>
          <cell r="D196" t="str">
            <v>05050-MD-25-044-42</v>
          </cell>
          <cell r="E196" t="str">
            <v>05050-MD-25-044-42</v>
          </cell>
          <cell r="F196" t="str">
            <v>Tank-Propane Tank Deluge Support Structure- (Propane)</v>
          </cell>
          <cell r="G196">
            <v>0</v>
          </cell>
          <cell r="H196" t="str">
            <v>VP-1516-147-T-101/2-167</v>
          </cell>
          <cell r="I196">
            <v>40175</v>
          </cell>
          <cell r="J196">
            <v>40168</v>
          </cell>
          <cell r="K196" t="str">
            <v>Y</v>
          </cell>
          <cell r="L196" t="str">
            <v>Drw</v>
          </cell>
          <cell r="M196">
            <v>197</v>
          </cell>
        </row>
        <row r="197">
          <cell r="C197" t="str">
            <v>25</v>
          </cell>
          <cell r="D197" t="str">
            <v>05050-MD-25-044-43</v>
          </cell>
          <cell r="E197" t="str">
            <v>05050-MD-25-044-43</v>
          </cell>
          <cell r="F197" t="str">
            <v>Tank-Propane Tank Deluge Support Structure- (Propane)</v>
          </cell>
          <cell r="G197">
            <v>0</v>
          </cell>
          <cell r="H197" t="str">
            <v>VP-1516-147-T-101/2-167</v>
          </cell>
          <cell r="I197">
            <v>40175</v>
          </cell>
          <cell r="J197">
            <v>40168</v>
          </cell>
          <cell r="K197" t="str">
            <v>Y</v>
          </cell>
          <cell r="L197" t="str">
            <v>Drw</v>
          </cell>
          <cell r="M197">
            <v>198</v>
          </cell>
        </row>
        <row r="198">
          <cell r="C198" t="str">
            <v>25</v>
          </cell>
          <cell r="D198" t="str">
            <v>05050-MD-25-044-44</v>
          </cell>
          <cell r="E198" t="str">
            <v>05050-MD-25-044-44</v>
          </cell>
          <cell r="F198" t="str">
            <v>Tank-Propane Tank Deluge Support Structure- (Propane)</v>
          </cell>
          <cell r="G198">
            <v>0</v>
          </cell>
          <cell r="H198" t="str">
            <v>VP-1516-147-T-101/2-167</v>
          </cell>
          <cell r="I198">
            <v>40175</v>
          </cell>
          <cell r="J198">
            <v>40168</v>
          </cell>
          <cell r="K198" t="str">
            <v>Y</v>
          </cell>
          <cell r="L198" t="str">
            <v>Drw</v>
          </cell>
          <cell r="M198">
            <v>199</v>
          </cell>
        </row>
        <row r="199">
          <cell r="C199" t="str">
            <v>25</v>
          </cell>
          <cell r="D199" t="str">
            <v>05050-MD-25-044-45</v>
          </cell>
          <cell r="E199" t="str">
            <v>05050-MD-25-044-45</v>
          </cell>
          <cell r="F199" t="str">
            <v>Tank-Propane Tank Deluge Support Structure- (Propane)</v>
          </cell>
          <cell r="G199">
            <v>0</v>
          </cell>
          <cell r="H199" t="str">
            <v>VP-1516-147-T-101/2-167</v>
          </cell>
          <cell r="I199">
            <v>40175</v>
          </cell>
          <cell r="J199">
            <v>40168</v>
          </cell>
          <cell r="K199" t="str">
            <v>Y</v>
          </cell>
          <cell r="L199" t="str">
            <v>Drw</v>
          </cell>
          <cell r="M199">
            <v>200</v>
          </cell>
        </row>
        <row r="200">
          <cell r="C200" t="str">
            <v>25</v>
          </cell>
          <cell r="D200" t="str">
            <v>05050-MD-25-044-46</v>
          </cell>
          <cell r="E200" t="str">
            <v>05050-MD-25-044-46</v>
          </cell>
          <cell r="F200" t="str">
            <v>Tank-Propane Tank Deluge Support Structure- (Propane)</v>
          </cell>
          <cell r="G200">
            <v>0</v>
          </cell>
          <cell r="H200" t="str">
            <v>VP-1516-147-T-101/2-167</v>
          </cell>
          <cell r="I200">
            <v>40175</v>
          </cell>
          <cell r="J200">
            <v>40168</v>
          </cell>
          <cell r="K200" t="str">
            <v>Y</v>
          </cell>
          <cell r="L200" t="str">
            <v>Drw</v>
          </cell>
          <cell r="M200">
            <v>201</v>
          </cell>
        </row>
        <row r="201">
          <cell r="C201" t="str">
            <v>25</v>
          </cell>
          <cell r="D201" t="str">
            <v>05050-MD-25-044-47</v>
          </cell>
          <cell r="E201" t="str">
            <v>05050-MD-25-044-47</v>
          </cell>
          <cell r="F201" t="str">
            <v>Tank-Propane Tank Deluge Support Structure- (Propane)</v>
          </cell>
          <cell r="G201">
            <v>0</v>
          </cell>
          <cell r="H201" t="str">
            <v>VP-1516-147-T-101/2-167</v>
          </cell>
          <cell r="I201">
            <v>40175</v>
          </cell>
          <cell r="J201">
            <v>40168</v>
          </cell>
          <cell r="K201" t="str">
            <v>Y</v>
          </cell>
          <cell r="L201" t="str">
            <v>Drw</v>
          </cell>
          <cell r="M201">
            <v>202</v>
          </cell>
        </row>
        <row r="202">
          <cell r="C202" t="str">
            <v>25</v>
          </cell>
          <cell r="D202" t="str">
            <v>05050-MD-25-044-48</v>
          </cell>
          <cell r="E202" t="str">
            <v>05050-MD-25-044-48</v>
          </cell>
          <cell r="F202" t="str">
            <v>Tank-Propane Tank Deluge Support Structure- (Propane)</v>
          </cell>
          <cell r="G202">
            <v>0</v>
          </cell>
          <cell r="H202" t="str">
            <v>VP-1516-147-T-101/2-167</v>
          </cell>
          <cell r="I202">
            <v>40175</v>
          </cell>
          <cell r="J202">
            <v>40168</v>
          </cell>
          <cell r="K202" t="str">
            <v>Y</v>
          </cell>
          <cell r="L202" t="str">
            <v>Drw</v>
          </cell>
          <cell r="M202">
            <v>203</v>
          </cell>
        </row>
        <row r="203">
          <cell r="C203" t="str">
            <v>25</v>
          </cell>
          <cell r="D203" t="str">
            <v>05050-MD-25-044-49</v>
          </cell>
          <cell r="E203" t="str">
            <v>05050-MD-25-044-49</v>
          </cell>
          <cell r="F203" t="str">
            <v>Tank-Propane Tank Deluge Support Structure- (Propane)</v>
          </cell>
          <cell r="G203">
            <v>0</v>
          </cell>
          <cell r="H203" t="str">
            <v>VP-1516-147-T-101/2-167</v>
          </cell>
          <cell r="I203">
            <v>40175</v>
          </cell>
          <cell r="J203">
            <v>40168</v>
          </cell>
          <cell r="K203" t="str">
            <v>Y</v>
          </cell>
          <cell r="L203" t="str">
            <v>Drw</v>
          </cell>
          <cell r="M203">
            <v>204</v>
          </cell>
        </row>
        <row r="204">
          <cell r="C204" t="str">
            <v>25</v>
          </cell>
          <cell r="D204" t="str">
            <v>05050-MD-25-044-50</v>
          </cell>
          <cell r="E204" t="str">
            <v>05050-MD-25-044-50</v>
          </cell>
          <cell r="F204" t="str">
            <v>Tank-Propane Tank Deluge Support Structure- (Propane)</v>
          </cell>
          <cell r="G204">
            <v>0</v>
          </cell>
          <cell r="H204" t="str">
            <v>VP-1516-147-T-101/2-167</v>
          </cell>
          <cell r="I204">
            <v>40175</v>
          </cell>
          <cell r="J204">
            <v>40168</v>
          </cell>
          <cell r="K204" t="str">
            <v>Y</v>
          </cell>
          <cell r="L204" t="str">
            <v>Drw</v>
          </cell>
          <cell r="M204">
            <v>205</v>
          </cell>
        </row>
        <row r="205">
          <cell r="C205" t="str">
            <v>25</v>
          </cell>
          <cell r="D205" t="str">
            <v>05050-MD-25-044-51</v>
          </cell>
          <cell r="E205" t="str">
            <v>05050-MD-25-044-51</v>
          </cell>
          <cell r="F205" t="str">
            <v>Tank-Propane Tank Deluge Support Structure- (Propane)</v>
          </cell>
          <cell r="G205">
            <v>0</v>
          </cell>
          <cell r="H205" t="str">
            <v>VP-1516-147-T-101/2-167</v>
          </cell>
          <cell r="I205">
            <v>40175</v>
          </cell>
          <cell r="J205">
            <v>40168</v>
          </cell>
          <cell r="K205" t="str">
            <v>Y</v>
          </cell>
          <cell r="L205" t="str">
            <v>Drw</v>
          </cell>
          <cell r="M205">
            <v>206</v>
          </cell>
        </row>
        <row r="206">
          <cell r="C206" t="str">
            <v>25</v>
          </cell>
          <cell r="D206" t="str">
            <v>05050-MD-25-044-52</v>
          </cell>
          <cell r="E206" t="str">
            <v>05050-MD-25-044-52</v>
          </cell>
          <cell r="F206" t="str">
            <v>Tank-Propane Tank Deluge Support Structure- (Propane)</v>
          </cell>
          <cell r="G206">
            <v>0</v>
          </cell>
          <cell r="H206" t="str">
            <v>VP-1516-147-T-101/2-167</v>
          </cell>
          <cell r="I206">
            <v>40175</v>
          </cell>
          <cell r="J206">
            <v>40168</v>
          </cell>
          <cell r="K206" t="str">
            <v>Y</v>
          </cell>
          <cell r="L206" t="str">
            <v>Drw</v>
          </cell>
          <cell r="M206">
            <v>207</v>
          </cell>
        </row>
        <row r="207">
          <cell r="C207" t="str">
            <v>25</v>
          </cell>
          <cell r="D207" t="str">
            <v>05050-MD-25-044-53</v>
          </cell>
          <cell r="E207" t="str">
            <v>05050-MD-25-044-53</v>
          </cell>
          <cell r="F207" t="str">
            <v>Tank-Propane Tank Deluge Support Structure- (Propane)</v>
          </cell>
          <cell r="G207">
            <v>0</v>
          </cell>
          <cell r="H207" t="str">
            <v>VP-1516-147-T-101/2-167</v>
          </cell>
          <cell r="I207">
            <v>40175</v>
          </cell>
          <cell r="J207">
            <v>40168</v>
          </cell>
          <cell r="K207" t="str">
            <v>Y</v>
          </cell>
          <cell r="L207" t="str">
            <v>Drw</v>
          </cell>
          <cell r="M207">
            <v>208</v>
          </cell>
        </row>
        <row r="208">
          <cell r="C208" t="str">
            <v>25</v>
          </cell>
          <cell r="D208" t="str">
            <v>05050-MD-25-044-54</v>
          </cell>
          <cell r="E208" t="str">
            <v>05050-MD-25-044-54</v>
          </cell>
          <cell r="F208" t="str">
            <v>Tank-Propane Tank Deluge Support Structure- (Propane)</v>
          </cell>
          <cell r="G208">
            <v>0</v>
          </cell>
          <cell r="H208" t="str">
            <v>VP-1516-147-T-101/2-167</v>
          </cell>
          <cell r="I208">
            <v>40175</v>
          </cell>
          <cell r="J208">
            <v>40168</v>
          </cell>
          <cell r="K208" t="str">
            <v>Y</v>
          </cell>
          <cell r="L208" t="str">
            <v>Drw</v>
          </cell>
          <cell r="M208">
            <v>209</v>
          </cell>
        </row>
        <row r="209">
          <cell r="C209" t="str">
            <v>25</v>
          </cell>
          <cell r="D209" t="str">
            <v>05050-MD-25-044-55</v>
          </cell>
          <cell r="E209" t="str">
            <v>05050-MD-25-044-55</v>
          </cell>
          <cell r="F209" t="str">
            <v>Tank-Propane Tank Deluge Support Structure- (Propane)</v>
          </cell>
          <cell r="G209">
            <v>0</v>
          </cell>
          <cell r="H209" t="str">
            <v>VP-1516-147-T-101/2-167</v>
          </cell>
          <cell r="I209">
            <v>40175</v>
          </cell>
          <cell r="J209">
            <v>40168</v>
          </cell>
          <cell r="K209" t="str">
            <v>Y</v>
          </cell>
          <cell r="L209" t="str">
            <v>Drw</v>
          </cell>
          <cell r="M209">
            <v>210</v>
          </cell>
        </row>
        <row r="210">
          <cell r="C210" t="str">
            <v>25</v>
          </cell>
          <cell r="D210" t="str">
            <v>05050-MD-25-044-56</v>
          </cell>
          <cell r="E210" t="str">
            <v>05050-MD-25-044-56</v>
          </cell>
          <cell r="F210" t="str">
            <v>Tank-Propane Tank Deluge Support Structure- (Propane)</v>
          </cell>
          <cell r="G210">
            <v>0</v>
          </cell>
          <cell r="H210" t="str">
            <v>VP-1516-147-T-101/2-167</v>
          </cell>
          <cell r="I210">
            <v>40175</v>
          </cell>
          <cell r="J210">
            <v>40168</v>
          </cell>
          <cell r="K210" t="str">
            <v>Y</v>
          </cell>
          <cell r="L210" t="str">
            <v>Drw</v>
          </cell>
          <cell r="M210">
            <v>211</v>
          </cell>
        </row>
        <row r="211">
          <cell r="C211" t="str">
            <v>25</v>
          </cell>
          <cell r="D211" t="str">
            <v>05050-MD-25-044-57</v>
          </cell>
          <cell r="E211" t="str">
            <v>05050-MD-25-044-57</v>
          </cell>
          <cell r="F211" t="str">
            <v>Tank-Propane Tank Deluge Support Structure- (Propane)</v>
          </cell>
          <cell r="G211">
            <v>0</v>
          </cell>
          <cell r="H211" t="str">
            <v>VP-1516-147-T-101/2-167</v>
          </cell>
          <cell r="I211">
            <v>40175</v>
          </cell>
          <cell r="J211">
            <v>40168</v>
          </cell>
          <cell r="K211" t="str">
            <v>Y</v>
          </cell>
          <cell r="L211" t="str">
            <v>Drw</v>
          </cell>
          <cell r="M211">
            <v>212</v>
          </cell>
        </row>
        <row r="212">
          <cell r="C212" t="str">
            <v>25</v>
          </cell>
          <cell r="D212" t="str">
            <v>05050-MD-25-044-58</v>
          </cell>
          <cell r="E212" t="str">
            <v>05050-MD-25-044-58</v>
          </cell>
          <cell r="F212" t="str">
            <v>Tank-Propane Tank Deluge Support Structure- (Propane)</v>
          </cell>
          <cell r="G212">
            <v>0</v>
          </cell>
          <cell r="H212" t="str">
            <v>VP-1516-147-T-101/2-167</v>
          </cell>
          <cell r="I212">
            <v>40175</v>
          </cell>
          <cell r="J212">
            <v>40168</v>
          </cell>
          <cell r="K212" t="str">
            <v>Y</v>
          </cell>
          <cell r="L212" t="str">
            <v>Drw</v>
          </cell>
          <cell r="M212">
            <v>213</v>
          </cell>
        </row>
        <row r="213">
          <cell r="C213" t="str">
            <v>25</v>
          </cell>
          <cell r="D213" t="str">
            <v>05050-MD-25-044-59</v>
          </cell>
          <cell r="E213" t="str">
            <v>05050-MD-25-044-59</v>
          </cell>
          <cell r="F213" t="str">
            <v>Tank-Propane Tank Deluge Support Structure- (Propane)</v>
          </cell>
          <cell r="G213">
            <v>0</v>
          </cell>
          <cell r="H213" t="str">
            <v>VP-1516-147-T-101/2-167</v>
          </cell>
          <cell r="I213">
            <v>40175</v>
          </cell>
          <cell r="J213">
            <v>40168</v>
          </cell>
          <cell r="K213" t="str">
            <v>Y</v>
          </cell>
          <cell r="L213" t="str">
            <v>Drw</v>
          </cell>
          <cell r="M213">
            <v>214</v>
          </cell>
        </row>
        <row r="214">
          <cell r="C214" t="str">
            <v>25</v>
          </cell>
          <cell r="D214" t="str">
            <v>05050-MD-25-044-60</v>
          </cell>
          <cell r="E214" t="str">
            <v>05050-MD-25-044-60</v>
          </cell>
          <cell r="F214" t="str">
            <v>Tank-Propane Tank Deluge Support Structure- (Propane)</v>
          </cell>
          <cell r="G214">
            <v>0</v>
          </cell>
          <cell r="H214" t="str">
            <v>VP-1516-147-T-101/2-167</v>
          </cell>
          <cell r="I214">
            <v>40175</v>
          </cell>
          <cell r="J214">
            <v>40168</v>
          </cell>
          <cell r="K214" t="str">
            <v>Y</v>
          </cell>
          <cell r="L214" t="str">
            <v>Drw</v>
          </cell>
          <cell r="M214">
            <v>215</v>
          </cell>
        </row>
        <row r="215">
          <cell r="C215" t="str">
            <v>25</v>
          </cell>
          <cell r="D215" t="str">
            <v>05050-MD-25-044-61</v>
          </cell>
          <cell r="E215" t="str">
            <v>05050-MD-25-044-61</v>
          </cell>
          <cell r="F215" t="str">
            <v>Tank-Propane Tank Deluge Support Structure- (Propane)</v>
          </cell>
          <cell r="G215">
            <v>0</v>
          </cell>
          <cell r="H215" t="str">
            <v>VP-1516-147-T-101/2-167</v>
          </cell>
          <cell r="I215">
            <v>40175</v>
          </cell>
          <cell r="J215">
            <v>40168</v>
          </cell>
          <cell r="K215" t="str">
            <v>Y</v>
          </cell>
          <cell r="L215" t="str">
            <v>Drw</v>
          </cell>
          <cell r="M215">
            <v>216</v>
          </cell>
        </row>
        <row r="216">
          <cell r="C216" t="str">
            <v>25</v>
          </cell>
          <cell r="D216" t="str">
            <v>05050-MD-25-045-00</v>
          </cell>
          <cell r="E216" t="str">
            <v>05050-MD-25-045-00</v>
          </cell>
          <cell r="F216" t="str">
            <v>Propane Tank Typical Lateral Cut</v>
          </cell>
          <cell r="G216">
            <v>0</v>
          </cell>
          <cell r="H216" t="str">
            <v>VP-1516-147-T-101/2-168</v>
          </cell>
          <cell r="I216">
            <v>40175</v>
          </cell>
          <cell r="J216">
            <v>40168</v>
          </cell>
          <cell r="K216" t="str">
            <v>Y</v>
          </cell>
          <cell r="L216" t="str">
            <v>Drw</v>
          </cell>
          <cell r="M216">
            <v>217</v>
          </cell>
        </row>
        <row r="217">
          <cell r="C217" t="str">
            <v>25</v>
          </cell>
          <cell r="D217" t="str">
            <v>05050-MD-25-046-00</v>
          </cell>
          <cell r="E217" t="str">
            <v>05050-MD-25-046-00</v>
          </cell>
          <cell r="F217" t="str">
            <v>Propane Tank Nelson Stud Layout</v>
          </cell>
          <cell r="G217">
            <v>0</v>
          </cell>
          <cell r="H217" t="str">
            <v>VP-1516-147-T-101/2-169</v>
          </cell>
          <cell r="I217">
            <v>40175</v>
          </cell>
          <cell r="J217">
            <v>40168</v>
          </cell>
          <cell r="K217" t="str">
            <v>Y</v>
          </cell>
          <cell r="L217" t="str">
            <v>Drw</v>
          </cell>
          <cell r="M217">
            <v>218</v>
          </cell>
        </row>
        <row r="218">
          <cell r="C218" t="str">
            <v>25</v>
          </cell>
          <cell r="D218" t="str">
            <v/>
          </cell>
          <cell r="E218" t="str">
            <v/>
          </cell>
          <cell r="F218" t="str">
            <v>Tank-Advance Bill of Material- (Propane)</v>
          </cell>
          <cell r="G218">
            <v>0</v>
          </cell>
          <cell r="H218">
            <v>0</v>
          </cell>
          <cell r="I218">
            <v>40175</v>
          </cell>
          <cell r="J218">
            <v>40168</v>
          </cell>
          <cell r="K218" t="str">
            <v>N</v>
          </cell>
          <cell r="L218" t="str">
            <v>Drw</v>
          </cell>
          <cell r="M218">
            <v>219</v>
          </cell>
        </row>
        <row r="219">
          <cell r="C219" t="str">
            <v>25</v>
          </cell>
          <cell r="D219" t="str">
            <v/>
          </cell>
          <cell r="E219" t="str">
            <v/>
          </cell>
          <cell r="F219" t="str">
            <v>Tank-Advance Bill of Material- (Propane)</v>
          </cell>
          <cell r="G219">
            <v>0</v>
          </cell>
          <cell r="H219">
            <v>0</v>
          </cell>
          <cell r="I219">
            <v>40175</v>
          </cell>
          <cell r="J219">
            <v>40168</v>
          </cell>
          <cell r="K219" t="str">
            <v>N</v>
          </cell>
          <cell r="L219" t="str">
            <v>Drw</v>
          </cell>
          <cell r="M219">
            <v>220</v>
          </cell>
        </row>
        <row r="220">
          <cell r="C220" t="str">
            <v>25</v>
          </cell>
          <cell r="D220" t="str">
            <v>05050-MD-25-049-00</v>
          </cell>
          <cell r="E220" t="str">
            <v>05050-MD-25-049-00</v>
          </cell>
          <cell r="F220" t="str">
            <v>Tank-Nozzle N1, 12" Inlet- (Propane)</v>
          </cell>
          <cell r="G220">
            <v>0</v>
          </cell>
          <cell r="H220" t="str">
            <v>VP-1516-147-T-101/2-171</v>
          </cell>
          <cell r="I220">
            <v>40175</v>
          </cell>
          <cell r="J220">
            <v>40168</v>
          </cell>
          <cell r="K220" t="str">
            <v>Y</v>
          </cell>
          <cell r="L220" t="str">
            <v>Drw</v>
          </cell>
          <cell r="M220">
            <v>221</v>
          </cell>
        </row>
        <row r="221">
          <cell r="C221" t="str">
            <v>25</v>
          </cell>
          <cell r="D221" t="str">
            <v/>
          </cell>
          <cell r="E221" t="str">
            <v/>
          </cell>
          <cell r="F221" t="str">
            <v>Tank-Nozzle N1, 14" Inlet- (Propane)</v>
          </cell>
          <cell r="G221">
            <v>0</v>
          </cell>
          <cell r="H221">
            <v>0</v>
          </cell>
          <cell r="I221">
            <v>40175</v>
          </cell>
          <cell r="J221">
            <v>40168</v>
          </cell>
          <cell r="K221" t="str">
            <v>n</v>
          </cell>
          <cell r="L221" t="str">
            <v>Drw</v>
          </cell>
          <cell r="M221">
            <v>222</v>
          </cell>
        </row>
        <row r="222">
          <cell r="C222" t="str">
            <v>25</v>
          </cell>
          <cell r="D222" t="str">
            <v>05050-MD-25-051-00</v>
          </cell>
          <cell r="E222" t="str">
            <v>05050-MD-25-051-00</v>
          </cell>
          <cell r="F222" t="str">
            <v>Tank-Nozzle N2, 10" Liquid- (Propane)</v>
          </cell>
          <cell r="G222">
            <v>0</v>
          </cell>
          <cell r="H222" t="str">
            <v>VP-1516-147-T-101/2-172</v>
          </cell>
          <cell r="I222">
            <v>40175</v>
          </cell>
          <cell r="J222">
            <v>40168</v>
          </cell>
          <cell r="K222" t="str">
            <v>Y</v>
          </cell>
          <cell r="L222" t="str">
            <v>Drw</v>
          </cell>
          <cell r="M222">
            <v>223</v>
          </cell>
        </row>
        <row r="223">
          <cell r="C223" t="str">
            <v>25</v>
          </cell>
          <cell r="D223" t="str">
            <v/>
          </cell>
          <cell r="E223" t="str">
            <v/>
          </cell>
          <cell r="F223" t="str">
            <v>Tank-Nozzle N2, 10" Liquid- (Propane)</v>
          </cell>
          <cell r="G223">
            <v>0</v>
          </cell>
          <cell r="H223">
            <v>0</v>
          </cell>
          <cell r="I223">
            <v>40175</v>
          </cell>
          <cell r="J223">
            <v>40168</v>
          </cell>
          <cell r="K223" t="str">
            <v>n</v>
          </cell>
          <cell r="L223" t="str">
            <v>Drw</v>
          </cell>
          <cell r="M223">
            <v>224</v>
          </cell>
        </row>
        <row r="224">
          <cell r="C224" t="str">
            <v>25</v>
          </cell>
          <cell r="D224" t="str">
            <v>05050-MD-25-053-01</v>
          </cell>
          <cell r="E224" t="str">
            <v>05050-MD-25-053-01</v>
          </cell>
          <cell r="F224" t="str">
            <v>Tank-Nozzle N3, 16" Min Flow - (Propane)</v>
          </cell>
          <cell r="G224">
            <v>0</v>
          </cell>
          <cell r="H224" t="str">
            <v>VP-1516-147-T-101/2-173</v>
          </cell>
          <cell r="I224">
            <v>40175</v>
          </cell>
          <cell r="J224">
            <v>40168</v>
          </cell>
          <cell r="K224" t="str">
            <v>Y</v>
          </cell>
          <cell r="L224" t="str">
            <v>Drw</v>
          </cell>
          <cell r="M224">
            <v>225</v>
          </cell>
        </row>
        <row r="225">
          <cell r="C225" t="str">
            <v>25</v>
          </cell>
          <cell r="D225" t="str">
            <v>05050-MD-25-053-02</v>
          </cell>
          <cell r="E225" t="str">
            <v>05050-MD-25-053-02</v>
          </cell>
          <cell r="F225" t="str">
            <v>Tank-Nozzle N3, 16" Min Flow - (Propane)</v>
          </cell>
          <cell r="G225">
            <v>0</v>
          </cell>
          <cell r="H225" t="str">
            <v>VP-1516-147-T-101/2-173</v>
          </cell>
          <cell r="I225">
            <v>40175</v>
          </cell>
          <cell r="J225">
            <v>40168</v>
          </cell>
          <cell r="K225" t="str">
            <v>Y</v>
          </cell>
          <cell r="L225" t="str">
            <v>Drw</v>
          </cell>
          <cell r="M225">
            <v>226</v>
          </cell>
        </row>
        <row r="226">
          <cell r="C226" t="str">
            <v>25</v>
          </cell>
          <cell r="D226" t="str">
            <v/>
          </cell>
          <cell r="E226" t="str">
            <v/>
          </cell>
          <cell r="F226" t="str">
            <v>Tank-Nozzle N3, 16" Min Flow - (Propane)</v>
          </cell>
          <cell r="G226">
            <v>0</v>
          </cell>
          <cell r="H226">
            <v>0</v>
          </cell>
          <cell r="I226">
            <v>40175</v>
          </cell>
          <cell r="J226">
            <v>40168</v>
          </cell>
          <cell r="K226" t="str">
            <v>n</v>
          </cell>
          <cell r="L226" t="str">
            <v>Drw</v>
          </cell>
          <cell r="M226">
            <v>227</v>
          </cell>
        </row>
        <row r="227">
          <cell r="C227" t="str">
            <v>25</v>
          </cell>
          <cell r="D227" t="str">
            <v>05050-MD-25-055-01</v>
          </cell>
          <cell r="E227" t="str">
            <v>05050-MD-25-055-01</v>
          </cell>
          <cell r="F227" t="str">
            <v>Tank-Nozzle N4, 6" Spray Ring- (Propane)</v>
          </cell>
          <cell r="G227">
            <v>0</v>
          </cell>
          <cell r="H227" t="str">
            <v>VP-1516-147-T-101/2-174</v>
          </cell>
          <cell r="I227">
            <v>40175</v>
          </cell>
          <cell r="J227">
            <v>40168</v>
          </cell>
          <cell r="K227" t="str">
            <v>Y</v>
          </cell>
          <cell r="L227" t="str">
            <v>Drw</v>
          </cell>
          <cell r="M227">
            <v>228</v>
          </cell>
        </row>
        <row r="228">
          <cell r="C228" t="str">
            <v>25</v>
          </cell>
          <cell r="D228" t="str">
            <v>05050-MD-25-055-02</v>
          </cell>
          <cell r="E228" t="str">
            <v>05050-MD-25-055-02</v>
          </cell>
          <cell r="F228" t="str">
            <v>Tank-Nozzle N4, 6" Spray Ring- (Propane)</v>
          </cell>
          <cell r="G228">
            <v>0</v>
          </cell>
          <cell r="H228" t="str">
            <v>VP-1516-147-T-101/2-174</v>
          </cell>
          <cell r="I228">
            <v>40175</v>
          </cell>
          <cell r="J228">
            <v>40168</v>
          </cell>
          <cell r="K228" t="str">
            <v>Y</v>
          </cell>
          <cell r="L228" t="str">
            <v>Drw</v>
          </cell>
          <cell r="M228">
            <v>229</v>
          </cell>
        </row>
        <row r="229">
          <cell r="C229" t="str">
            <v>25</v>
          </cell>
          <cell r="D229" t="str">
            <v>05050-MD-25-055-03</v>
          </cell>
          <cell r="E229" t="str">
            <v>05050-MD-25-055-03</v>
          </cell>
          <cell r="F229" t="str">
            <v>Tank-Nozzle N4, 6" Spray Ring- (Propane)</v>
          </cell>
          <cell r="G229">
            <v>0</v>
          </cell>
          <cell r="H229" t="str">
            <v>VP-1516-147-T-101/2-174</v>
          </cell>
          <cell r="I229">
            <v>40175</v>
          </cell>
          <cell r="J229">
            <v>40168</v>
          </cell>
          <cell r="K229" t="str">
            <v>Y</v>
          </cell>
          <cell r="L229" t="str">
            <v>Drw</v>
          </cell>
          <cell r="M229">
            <v>230</v>
          </cell>
        </row>
        <row r="230">
          <cell r="C230" t="str">
            <v>25</v>
          </cell>
          <cell r="D230" t="str">
            <v/>
          </cell>
          <cell r="E230" t="str">
            <v/>
          </cell>
          <cell r="F230" t="str">
            <v>Tank-Nozzle N4, 6" Spray Ring- (Propane)</v>
          </cell>
          <cell r="G230">
            <v>0</v>
          </cell>
          <cell r="H230">
            <v>0</v>
          </cell>
          <cell r="I230">
            <v>40175</v>
          </cell>
          <cell r="J230">
            <v>40168</v>
          </cell>
          <cell r="K230" t="str">
            <v>n</v>
          </cell>
          <cell r="L230" t="str">
            <v>Drw</v>
          </cell>
          <cell r="M230">
            <v>231</v>
          </cell>
        </row>
        <row r="231">
          <cell r="C231" t="str">
            <v>25</v>
          </cell>
          <cell r="D231" t="str">
            <v>05050-MD-25-057-01</v>
          </cell>
          <cell r="E231" t="str">
            <v>05050-MD-25-057-01</v>
          </cell>
          <cell r="F231" t="str">
            <v>Tank-Nozzle N5, 36" Boil of Gas- (Propane)</v>
          </cell>
          <cell r="G231">
            <v>0</v>
          </cell>
          <cell r="H231" t="str">
            <v>VP-1516-147-T-101/2-175</v>
          </cell>
          <cell r="I231">
            <v>40175</v>
          </cell>
          <cell r="J231">
            <v>40168</v>
          </cell>
          <cell r="K231" t="str">
            <v>Y</v>
          </cell>
          <cell r="L231" t="str">
            <v>Drw</v>
          </cell>
          <cell r="M231">
            <v>232</v>
          </cell>
        </row>
        <row r="232">
          <cell r="C232" t="str">
            <v>25</v>
          </cell>
          <cell r="D232" t="str">
            <v>05050-MD-25-057-02</v>
          </cell>
          <cell r="E232" t="str">
            <v>05050-MD-25-057-02</v>
          </cell>
          <cell r="F232" t="str">
            <v>Tank-Nozzle N5, 36" Boil of Gas- (Propane)</v>
          </cell>
          <cell r="G232">
            <v>0</v>
          </cell>
          <cell r="H232" t="str">
            <v>VP-1516-147-T-101/2-175</v>
          </cell>
          <cell r="I232">
            <v>40175</v>
          </cell>
          <cell r="J232">
            <v>40168</v>
          </cell>
          <cell r="K232" t="str">
            <v>Y</v>
          </cell>
          <cell r="L232" t="str">
            <v>Drw</v>
          </cell>
          <cell r="M232">
            <v>233</v>
          </cell>
        </row>
        <row r="233">
          <cell r="C233" t="str">
            <v>25</v>
          </cell>
          <cell r="D233" t="str">
            <v/>
          </cell>
          <cell r="E233" t="str">
            <v/>
          </cell>
          <cell r="F233" t="str">
            <v>Tank-Nozzle N5, 36" Boil of Gas- (Propane)</v>
          </cell>
          <cell r="G233">
            <v>0</v>
          </cell>
          <cell r="H233">
            <v>0</v>
          </cell>
          <cell r="I233">
            <v>40175</v>
          </cell>
          <cell r="J233">
            <v>40168</v>
          </cell>
          <cell r="K233" t="str">
            <v>n</v>
          </cell>
          <cell r="L233" t="str">
            <v>Drw</v>
          </cell>
          <cell r="M233">
            <v>234</v>
          </cell>
        </row>
        <row r="234">
          <cell r="C234" t="str">
            <v>25</v>
          </cell>
          <cell r="D234" t="str">
            <v>05050-MD-25-059-00</v>
          </cell>
          <cell r="E234" t="str">
            <v>05050-MD-25-059-00</v>
          </cell>
          <cell r="F234" t="str">
            <v>Tank-Nozzle 6, 6" Fuel Gas inlet - (Propane)</v>
          </cell>
          <cell r="G234">
            <v>0</v>
          </cell>
          <cell r="H234" t="str">
            <v>VP-1516-147-T-101/2-176</v>
          </cell>
          <cell r="I234">
            <v>40175</v>
          </cell>
          <cell r="J234">
            <v>40168</v>
          </cell>
          <cell r="K234" t="str">
            <v>Y</v>
          </cell>
          <cell r="L234" t="str">
            <v>Drw</v>
          </cell>
          <cell r="M234">
            <v>235</v>
          </cell>
        </row>
        <row r="235">
          <cell r="C235" t="str">
            <v>25</v>
          </cell>
          <cell r="D235" t="str">
            <v>05050-MD-25-060-00</v>
          </cell>
          <cell r="E235" t="str">
            <v>05050-MD-25-060-00</v>
          </cell>
          <cell r="F235" t="str">
            <v>Tank-Nozzle K7- (Propane)</v>
          </cell>
          <cell r="G235">
            <v>0</v>
          </cell>
          <cell r="H235" t="str">
            <v>VP-1516-147-T-101/2-181</v>
          </cell>
          <cell r="I235">
            <v>40175</v>
          </cell>
          <cell r="J235">
            <v>40168</v>
          </cell>
          <cell r="K235" t="str">
            <v>Y</v>
          </cell>
          <cell r="L235" t="str">
            <v>Drw</v>
          </cell>
          <cell r="M235">
            <v>236</v>
          </cell>
        </row>
        <row r="236">
          <cell r="C236" t="str">
            <v>25</v>
          </cell>
          <cell r="D236" t="str">
            <v>05050-MD-25-061-01</v>
          </cell>
          <cell r="E236" t="str">
            <v>05050-MD-25-061-01</v>
          </cell>
          <cell r="F236" t="str">
            <v>Tank-Nozzle N7 A/B/C- (Propane)</v>
          </cell>
          <cell r="G236">
            <v>0</v>
          </cell>
          <cell r="H236" t="str">
            <v>VP-1516-147-T-101/2-177</v>
          </cell>
          <cell r="I236">
            <v>40175</v>
          </cell>
          <cell r="J236">
            <v>40168</v>
          </cell>
          <cell r="K236" t="str">
            <v>Y</v>
          </cell>
          <cell r="L236" t="str">
            <v>Drw</v>
          </cell>
          <cell r="M236">
            <v>237</v>
          </cell>
        </row>
        <row r="237">
          <cell r="C237" t="str">
            <v>25</v>
          </cell>
          <cell r="D237" t="str">
            <v>05050-MD-25-061-02</v>
          </cell>
          <cell r="E237" t="str">
            <v>05050-MD-25-061-02</v>
          </cell>
          <cell r="F237" t="str">
            <v>Tank-Nozzle N7 A/B/C- (Propane)</v>
          </cell>
          <cell r="G237">
            <v>0</v>
          </cell>
          <cell r="H237" t="str">
            <v>VP-1516-147-T-101/2-177</v>
          </cell>
          <cell r="I237">
            <v>40175</v>
          </cell>
          <cell r="J237">
            <v>40168</v>
          </cell>
          <cell r="K237" t="str">
            <v>Y</v>
          </cell>
          <cell r="L237" t="str">
            <v>Drw</v>
          </cell>
          <cell r="M237">
            <v>238</v>
          </cell>
        </row>
        <row r="238">
          <cell r="C238" t="str">
            <v>25</v>
          </cell>
          <cell r="D238" t="str">
            <v>05050-MD-25-061-03</v>
          </cell>
          <cell r="E238" t="str">
            <v>05050-MD-25-061-03</v>
          </cell>
          <cell r="F238" t="str">
            <v>Tank-Nozzle N7 A/B/C- (Propane)</v>
          </cell>
          <cell r="G238">
            <v>0</v>
          </cell>
          <cell r="H238" t="str">
            <v>VP-1516-147-T-101/2-177</v>
          </cell>
          <cell r="I238">
            <v>40175</v>
          </cell>
          <cell r="J238">
            <v>40168</v>
          </cell>
          <cell r="K238" t="str">
            <v>Y</v>
          </cell>
          <cell r="L238" t="str">
            <v>Drw</v>
          </cell>
          <cell r="M238">
            <v>239</v>
          </cell>
        </row>
        <row r="239">
          <cell r="C239" t="str">
            <v>25</v>
          </cell>
          <cell r="D239" t="str">
            <v>05050-MD-25-061-04</v>
          </cell>
          <cell r="E239" t="str">
            <v>05050-MD-25-061-04</v>
          </cell>
          <cell r="F239" t="str">
            <v>Tank-Nozzle N7 A/B/C- (Propane)</v>
          </cell>
          <cell r="G239">
            <v>0</v>
          </cell>
          <cell r="H239" t="str">
            <v>VP-1516-147-T-101/2-177</v>
          </cell>
          <cell r="I239">
            <v>40175</v>
          </cell>
          <cell r="J239">
            <v>40168</v>
          </cell>
          <cell r="K239" t="str">
            <v>Y</v>
          </cell>
          <cell r="L239" t="str">
            <v>Drw</v>
          </cell>
          <cell r="M239">
            <v>240</v>
          </cell>
        </row>
        <row r="240">
          <cell r="C240" t="str">
            <v>25</v>
          </cell>
          <cell r="D240" t="str">
            <v>05050-MD-25-061-05</v>
          </cell>
          <cell r="E240" t="str">
            <v>05050-MD-25-061-05</v>
          </cell>
          <cell r="F240" t="str">
            <v>Tank-Nozzle N7 A/B/C- (Propane)</v>
          </cell>
          <cell r="G240">
            <v>0</v>
          </cell>
          <cell r="H240" t="str">
            <v>VP-1516-147-T-101/2-177</v>
          </cell>
          <cell r="I240">
            <v>40175</v>
          </cell>
          <cell r="J240">
            <v>40168</v>
          </cell>
          <cell r="K240" t="str">
            <v>Y</v>
          </cell>
          <cell r="L240" t="str">
            <v>Drw</v>
          </cell>
          <cell r="M240">
            <v>241</v>
          </cell>
        </row>
        <row r="241">
          <cell r="C241" t="str">
            <v>25</v>
          </cell>
          <cell r="D241" t="str">
            <v>05050-MD-25-062-01</v>
          </cell>
          <cell r="E241" t="str">
            <v>05050-MD-25-062-01</v>
          </cell>
          <cell r="F241" t="str">
            <v>Tank-Nozzle N12- (Propane)</v>
          </cell>
          <cell r="G241">
            <v>0</v>
          </cell>
          <cell r="H241" t="str">
            <v>VP-1516-147-T-101/2-178</v>
          </cell>
          <cell r="I241">
            <v>40175</v>
          </cell>
          <cell r="J241">
            <v>40168</v>
          </cell>
          <cell r="K241" t="str">
            <v>Y</v>
          </cell>
          <cell r="L241" t="str">
            <v>Drw</v>
          </cell>
          <cell r="M241">
            <v>242</v>
          </cell>
        </row>
        <row r="242">
          <cell r="C242" t="str">
            <v>25</v>
          </cell>
          <cell r="D242" t="str">
            <v>05050-MD-25-062-02</v>
          </cell>
          <cell r="E242" t="str">
            <v>05050-MD-25-062-02</v>
          </cell>
          <cell r="F242" t="str">
            <v>Tank-Nozzle N12- (Propane)</v>
          </cell>
          <cell r="G242">
            <v>0</v>
          </cell>
          <cell r="H242" t="str">
            <v>VP-1516-147-T-101/2-178</v>
          </cell>
          <cell r="I242">
            <v>40175</v>
          </cell>
          <cell r="J242">
            <v>40168</v>
          </cell>
          <cell r="K242" t="str">
            <v>Y</v>
          </cell>
          <cell r="L242" t="str">
            <v>Drw</v>
          </cell>
          <cell r="M242">
            <v>243</v>
          </cell>
        </row>
        <row r="243">
          <cell r="C243" t="str">
            <v>25</v>
          </cell>
          <cell r="D243" t="str">
            <v>05050-MD-25-062-03</v>
          </cell>
          <cell r="E243" t="str">
            <v>05050-MD-25-062-03</v>
          </cell>
          <cell r="F243" t="str">
            <v>Tank-Nozzle N12- (Propane)</v>
          </cell>
          <cell r="G243">
            <v>0</v>
          </cell>
          <cell r="H243" t="str">
            <v>VP-1516-147-T-101/2-178</v>
          </cell>
          <cell r="I243">
            <v>40175</v>
          </cell>
          <cell r="J243">
            <v>40168</v>
          </cell>
          <cell r="K243" t="str">
            <v>Y</v>
          </cell>
          <cell r="L243" t="str">
            <v>Drw</v>
          </cell>
          <cell r="M243">
            <v>244</v>
          </cell>
        </row>
        <row r="244">
          <cell r="C244" t="str">
            <v>25</v>
          </cell>
          <cell r="D244" t="str">
            <v>05050-MD-25-062-04</v>
          </cell>
          <cell r="E244" t="str">
            <v>05050-MD-25-062-04</v>
          </cell>
          <cell r="F244" t="str">
            <v>Tank-Nozzle N12- (Propane)</v>
          </cell>
          <cell r="G244">
            <v>0</v>
          </cell>
          <cell r="H244" t="str">
            <v>VP-1516-147-T-101/2-178</v>
          </cell>
          <cell r="I244">
            <v>40175</v>
          </cell>
          <cell r="J244">
            <v>40168</v>
          </cell>
          <cell r="K244" t="str">
            <v>Y</v>
          </cell>
          <cell r="L244" t="str">
            <v>Drw</v>
          </cell>
          <cell r="M244">
            <v>245</v>
          </cell>
        </row>
        <row r="245">
          <cell r="C245" t="str">
            <v>25</v>
          </cell>
          <cell r="D245" t="str">
            <v>05050-MD-25-062-05</v>
          </cell>
          <cell r="E245" t="str">
            <v>05050-MD-25-062-05</v>
          </cell>
          <cell r="F245" t="str">
            <v>Tank-Nozzle N12/13- (Propane)</v>
          </cell>
          <cell r="G245">
            <v>0</v>
          </cell>
          <cell r="H245" t="str">
            <v>VP-1516-147-T-101/2-178</v>
          </cell>
          <cell r="I245">
            <v>40175</v>
          </cell>
          <cell r="J245">
            <v>40168</v>
          </cell>
          <cell r="K245" t="str">
            <v>Y</v>
          </cell>
          <cell r="L245" t="str">
            <v>Drw</v>
          </cell>
          <cell r="M245">
            <v>246</v>
          </cell>
        </row>
        <row r="246">
          <cell r="C246" t="str">
            <v>25</v>
          </cell>
          <cell r="D246" t="str">
            <v/>
          </cell>
          <cell r="E246" t="str">
            <v/>
          </cell>
          <cell r="F246" t="str">
            <v>Tank-Nozzle N13- (Propane)</v>
          </cell>
          <cell r="G246">
            <v>0</v>
          </cell>
          <cell r="H246" t="str">
            <v>VP-1516-147-T-101/2-179</v>
          </cell>
          <cell r="I246">
            <v>40175</v>
          </cell>
          <cell r="J246">
            <v>40168</v>
          </cell>
          <cell r="K246" t="str">
            <v>N</v>
          </cell>
          <cell r="L246" t="str">
            <v>Drw</v>
          </cell>
          <cell r="M246">
            <v>247</v>
          </cell>
        </row>
        <row r="247">
          <cell r="C247" t="str">
            <v>25</v>
          </cell>
          <cell r="D247" t="str">
            <v>05050-MD-25-064-01</v>
          </cell>
          <cell r="E247" t="str">
            <v>05050-MD-25-064-01</v>
          </cell>
          <cell r="F247" t="str">
            <v>Tank-Nozzle N14 A/B- (Propane)</v>
          </cell>
          <cell r="G247">
            <v>0</v>
          </cell>
          <cell r="H247" t="str">
            <v>VP-1516-147-T-101/2-180</v>
          </cell>
          <cell r="I247">
            <v>40175</v>
          </cell>
          <cell r="J247">
            <v>40168</v>
          </cell>
          <cell r="K247" t="str">
            <v>Y</v>
          </cell>
          <cell r="L247" t="str">
            <v>Drw</v>
          </cell>
          <cell r="M247">
            <v>248</v>
          </cell>
        </row>
        <row r="248">
          <cell r="C248" t="str">
            <v>25</v>
          </cell>
          <cell r="D248" t="str">
            <v>05050-MD-25-064-02</v>
          </cell>
          <cell r="E248" t="str">
            <v>05050-MD-25-064-02</v>
          </cell>
          <cell r="F248" t="str">
            <v>Tank-Nozzle N14 A/B- (Propane)</v>
          </cell>
          <cell r="G248">
            <v>0</v>
          </cell>
          <cell r="H248" t="str">
            <v>VP-1516-147-T-101/2-180</v>
          </cell>
          <cell r="I248">
            <v>40175</v>
          </cell>
          <cell r="J248">
            <v>40168</v>
          </cell>
          <cell r="K248" t="str">
            <v>Y</v>
          </cell>
          <cell r="L248" t="str">
            <v>Drw</v>
          </cell>
          <cell r="M248">
            <v>249</v>
          </cell>
        </row>
        <row r="249">
          <cell r="C249" t="str">
            <v>25</v>
          </cell>
          <cell r="D249" t="str">
            <v>05050-MD-25-065-00</v>
          </cell>
          <cell r="E249" t="str">
            <v>05050-MD-25-065-00</v>
          </cell>
          <cell r="F249" t="str">
            <v>Tank-Nozzle K9- (Propane)</v>
          </cell>
          <cell r="G249">
            <v>0</v>
          </cell>
          <cell r="H249" t="str">
            <v>VP-1516-147-T-101/2-182</v>
          </cell>
          <cell r="I249">
            <v>40175</v>
          </cell>
          <cell r="J249">
            <v>40168</v>
          </cell>
          <cell r="K249" t="str">
            <v>Y</v>
          </cell>
          <cell r="L249" t="str">
            <v>Drw</v>
          </cell>
          <cell r="M249">
            <v>250</v>
          </cell>
        </row>
        <row r="250">
          <cell r="C250" t="str">
            <v>25</v>
          </cell>
          <cell r="D250" t="str">
            <v>05050-MD-25-066-00</v>
          </cell>
          <cell r="E250" t="str">
            <v>05050-MD-25-066-00</v>
          </cell>
          <cell r="F250" t="str">
            <v>Tank-Nozzle K8- (Propane)</v>
          </cell>
          <cell r="G250">
            <v>0</v>
          </cell>
          <cell r="H250" t="str">
            <v>VP-1516-147-T-101/2-183</v>
          </cell>
          <cell r="I250">
            <v>40175</v>
          </cell>
          <cell r="J250">
            <v>40168</v>
          </cell>
          <cell r="K250" t="str">
            <v>Y</v>
          </cell>
          <cell r="L250" t="str">
            <v>Drw</v>
          </cell>
          <cell r="M250">
            <v>251</v>
          </cell>
        </row>
        <row r="251">
          <cell r="C251" t="str">
            <v>25</v>
          </cell>
          <cell r="D251" t="str">
            <v>05050-MD-25-067-00</v>
          </cell>
          <cell r="E251" t="str">
            <v>05050-MD-25-067-00</v>
          </cell>
          <cell r="F251" t="str">
            <v>Tank-Nozzle N15 A/B/C- (Propane)</v>
          </cell>
          <cell r="G251">
            <v>0</v>
          </cell>
          <cell r="H251" t="str">
            <v>VP-1516-147-T-101/2-184</v>
          </cell>
          <cell r="I251">
            <v>40175</v>
          </cell>
          <cell r="J251">
            <v>40168</v>
          </cell>
          <cell r="K251" t="str">
            <v>Y</v>
          </cell>
          <cell r="L251" t="str">
            <v>Drw</v>
          </cell>
          <cell r="M251">
            <v>252</v>
          </cell>
        </row>
        <row r="252">
          <cell r="C252" t="str">
            <v>25</v>
          </cell>
          <cell r="D252" t="str">
            <v/>
          </cell>
          <cell r="E252" t="str">
            <v/>
          </cell>
          <cell r="F252" t="str">
            <v>Tank-Nozzle N26- (Propane)</v>
          </cell>
          <cell r="G252">
            <v>0</v>
          </cell>
          <cell r="H252" t="str">
            <v>VP-1516-147-T-101/2-185</v>
          </cell>
          <cell r="I252">
            <v>40175</v>
          </cell>
          <cell r="J252">
            <v>40168</v>
          </cell>
          <cell r="K252" t="str">
            <v>N</v>
          </cell>
          <cell r="L252" t="str">
            <v>Drw</v>
          </cell>
          <cell r="M252">
            <v>253</v>
          </cell>
        </row>
        <row r="253">
          <cell r="C253" t="str">
            <v>25</v>
          </cell>
          <cell r="D253" t="str">
            <v>05050-MD-25-069-01</v>
          </cell>
          <cell r="E253" t="str">
            <v>05050-MD-25-069-01</v>
          </cell>
          <cell r="F253" t="str">
            <v>Tank-Nozzle K4A/B- (Propane)</v>
          </cell>
          <cell r="G253">
            <v>0</v>
          </cell>
          <cell r="H253" t="str">
            <v>VP-1516-147-T-101/2-186 (page 1 of 2)</v>
          </cell>
          <cell r="I253">
            <v>40175</v>
          </cell>
          <cell r="J253">
            <v>40168</v>
          </cell>
          <cell r="K253" t="str">
            <v>Y</v>
          </cell>
          <cell r="L253" t="str">
            <v>Drw</v>
          </cell>
          <cell r="M253">
            <v>254</v>
          </cell>
        </row>
        <row r="254">
          <cell r="C254" t="str">
            <v>25</v>
          </cell>
          <cell r="D254" t="str">
            <v>05050-MD-25-069-02</v>
          </cell>
          <cell r="E254" t="str">
            <v>05050-MD-25-069-02</v>
          </cell>
          <cell r="F254" t="str">
            <v>Tank-Nozzle K4A/B- (Propane)</v>
          </cell>
          <cell r="G254">
            <v>0</v>
          </cell>
          <cell r="H254" t="str">
            <v>VP-1516-147-T-101/2-186 (page 2 of 2)</v>
          </cell>
          <cell r="I254">
            <v>40175</v>
          </cell>
          <cell r="J254">
            <v>40168</v>
          </cell>
          <cell r="K254" t="str">
            <v>Y</v>
          </cell>
          <cell r="L254" t="str">
            <v>Drw</v>
          </cell>
          <cell r="M254">
            <v>255</v>
          </cell>
        </row>
        <row r="255">
          <cell r="C255" t="str">
            <v>25</v>
          </cell>
          <cell r="D255" t="str">
            <v>05050-MD-25-070-00</v>
          </cell>
          <cell r="E255" t="str">
            <v>05050-MD-25-070-00</v>
          </cell>
          <cell r="F255" t="str">
            <v>Tank-Nozzle N17 A/B/C/D/E- (Propane)</v>
          </cell>
          <cell r="G255">
            <v>0</v>
          </cell>
          <cell r="H255" t="str">
            <v>VP-1516-147-T-101/2-187</v>
          </cell>
          <cell r="I255">
            <v>40175</v>
          </cell>
          <cell r="J255">
            <v>40168</v>
          </cell>
          <cell r="K255" t="str">
            <v>Y</v>
          </cell>
          <cell r="L255" t="str">
            <v>Drw</v>
          </cell>
          <cell r="M255">
            <v>256</v>
          </cell>
        </row>
        <row r="256">
          <cell r="C256" t="str">
            <v>25</v>
          </cell>
          <cell r="D256" t="str">
            <v>05050-MD-25-071-01</v>
          </cell>
          <cell r="E256" t="str">
            <v>05050-MD-25-071-01</v>
          </cell>
          <cell r="F256" t="str">
            <v>Tank-Nozzle K6 A/B- (Propane)</v>
          </cell>
          <cell r="G256">
            <v>0</v>
          </cell>
          <cell r="H256" t="str">
            <v>VP-1516-147-T-101/2-188 (sheet 1 of 2)</v>
          </cell>
          <cell r="I256">
            <v>40175</v>
          </cell>
          <cell r="J256">
            <v>40168</v>
          </cell>
          <cell r="K256" t="str">
            <v>Y</v>
          </cell>
          <cell r="L256" t="str">
            <v>Drw</v>
          </cell>
          <cell r="M256">
            <v>257</v>
          </cell>
        </row>
        <row r="257">
          <cell r="C257" t="str">
            <v>25</v>
          </cell>
          <cell r="D257" t="str">
            <v>05050-MD-25-071-02</v>
          </cell>
          <cell r="E257" t="str">
            <v>05050-MD-25-071-02</v>
          </cell>
          <cell r="F257" t="str">
            <v>Tank-Nozzle K6 A/B- (Propane)</v>
          </cell>
          <cell r="G257">
            <v>0</v>
          </cell>
          <cell r="H257" t="str">
            <v>VP-1516-147-T-101/2-188 (sheet 2 of 2)</v>
          </cell>
          <cell r="I257">
            <v>40175</v>
          </cell>
          <cell r="J257">
            <v>40168</v>
          </cell>
          <cell r="K257" t="str">
            <v>Y</v>
          </cell>
          <cell r="L257" t="str">
            <v>Drw</v>
          </cell>
          <cell r="M257">
            <v>258</v>
          </cell>
        </row>
        <row r="258">
          <cell r="C258" t="str">
            <v>25</v>
          </cell>
          <cell r="D258" t="str">
            <v>05050-MD-25-072-00</v>
          </cell>
          <cell r="E258" t="str">
            <v>05050-MD-25-072-00</v>
          </cell>
          <cell r="F258" t="str">
            <v>Tank-Nozzle K14- (Propane)</v>
          </cell>
          <cell r="G258">
            <v>0</v>
          </cell>
          <cell r="H258" t="str">
            <v>VP-1516-147-T-101/2-189</v>
          </cell>
          <cell r="I258">
            <v>40175</v>
          </cell>
          <cell r="J258">
            <v>40168</v>
          </cell>
          <cell r="K258" t="str">
            <v>Y</v>
          </cell>
          <cell r="L258" t="str">
            <v>Drw</v>
          </cell>
          <cell r="M258">
            <v>259</v>
          </cell>
        </row>
        <row r="259">
          <cell r="C259" t="str">
            <v>25</v>
          </cell>
          <cell r="D259" t="str">
            <v/>
          </cell>
          <cell r="E259" t="str">
            <v/>
          </cell>
          <cell r="F259" t="str">
            <v>Tank-Nozzle K9- (Propane)</v>
          </cell>
          <cell r="G259">
            <v>0</v>
          </cell>
          <cell r="H259" t="str">
            <v>VP-1516-147-T-101/2-181</v>
          </cell>
          <cell r="I259">
            <v>40175</v>
          </cell>
          <cell r="J259">
            <v>40168</v>
          </cell>
          <cell r="K259" t="str">
            <v>N</v>
          </cell>
          <cell r="L259" t="str">
            <v>Drw</v>
          </cell>
          <cell r="M259">
            <v>260</v>
          </cell>
        </row>
        <row r="260">
          <cell r="C260" t="str">
            <v>25</v>
          </cell>
          <cell r="D260" t="str">
            <v>05050-MD-25-074-01</v>
          </cell>
          <cell r="E260" t="str">
            <v>05050-MD-25-074-01</v>
          </cell>
          <cell r="F260" t="str">
            <v>Tank-Propane Tank Nozzle N2B, 4" - (Propane)</v>
          </cell>
          <cell r="G260">
            <v>0</v>
          </cell>
          <cell r="H260" t="str">
            <v>VP-1516-147-T-101/2-190</v>
          </cell>
          <cell r="I260">
            <v>40175</v>
          </cell>
          <cell r="J260">
            <v>40168</v>
          </cell>
          <cell r="K260" t="str">
            <v>Y</v>
          </cell>
          <cell r="L260" t="str">
            <v>Drw</v>
          </cell>
          <cell r="M260">
            <v>261</v>
          </cell>
        </row>
        <row r="261">
          <cell r="C261" t="str">
            <v>25</v>
          </cell>
          <cell r="D261" t="str">
            <v>05050-MD-25-074-02</v>
          </cell>
          <cell r="E261" t="str">
            <v>05050-MD-25-074-02</v>
          </cell>
          <cell r="F261" t="str">
            <v>Tank-Propane Tank Nozzle N2B, 4" - (Propane)</v>
          </cell>
          <cell r="G261">
            <v>0</v>
          </cell>
          <cell r="H261" t="str">
            <v>VP-1516-147-T-101/2-190</v>
          </cell>
          <cell r="I261">
            <v>40175</v>
          </cell>
          <cell r="J261">
            <v>40168</v>
          </cell>
          <cell r="K261" t="str">
            <v>Y</v>
          </cell>
          <cell r="L261" t="str">
            <v>Drw</v>
          </cell>
          <cell r="M261">
            <v>262</v>
          </cell>
        </row>
        <row r="262">
          <cell r="C262" t="e">
            <v>#REF!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str">
            <v>Drw</v>
          </cell>
          <cell r="M262">
            <v>263</v>
          </cell>
        </row>
        <row r="263">
          <cell r="C263" t="str">
            <v>25</v>
          </cell>
          <cell r="D263" t="str">
            <v>05050-MD-25-075-01</v>
          </cell>
          <cell r="E263" t="str">
            <v>05050-MD-25-075-01</v>
          </cell>
          <cell r="F263" t="str">
            <v>Tank-Propane Tank Nozzle K/2/3- (Propane)</v>
          </cell>
          <cell r="G263">
            <v>0</v>
          </cell>
          <cell r="H263" t="str">
            <v>VP-1516-147-T-101/2-191</v>
          </cell>
          <cell r="I263">
            <v>40175</v>
          </cell>
          <cell r="J263">
            <v>40168</v>
          </cell>
          <cell r="K263" t="str">
            <v>Y</v>
          </cell>
          <cell r="L263" t="str">
            <v>Drw</v>
          </cell>
          <cell r="M263">
            <v>264</v>
          </cell>
        </row>
        <row r="264">
          <cell r="C264" t="str">
            <v>25</v>
          </cell>
          <cell r="D264" t="str">
            <v>05050-MD-25-075-02</v>
          </cell>
          <cell r="E264" t="str">
            <v>05050-MD-25-075-02</v>
          </cell>
          <cell r="F264" t="str">
            <v>Tank-Propane Tank Nozzle K/2/3- (Propane)</v>
          </cell>
          <cell r="G264">
            <v>0</v>
          </cell>
          <cell r="H264" t="str">
            <v>VP-1516-147-T-101/2-191</v>
          </cell>
          <cell r="I264">
            <v>40175</v>
          </cell>
          <cell r="J264">
            <v>40168</v>
          </cell>
          <cell r="K264" t="str">
            <v>Y</v>
          </cell>
          <cell r="L264" t="str">
            <v>Drw</v>
          </cell>
          <cell r="M264">
            <v>265</v>
          </cell>
        </row>
        <row r="265">
          <cell r="C265" t="str">
            <v>25</v>
          </cell>
          <cell r="D265" t="str">
            <v>05050-MD-25-075-03</v>
          </cell>
          <cell r="E265" t="str">
            <v>05050-MD-25-075-03</v>
          </cell>
          <cell r="F265" t="str">
            <v>Tank-Propane Tank Nozzle K/2/3- (Propane)</v>
          </cell>
          <cell r="G265">
            <v>0</v>
          </cell>
          <cell r="H265" t="str">
            <v>VP-1516-147-T-101/2-191</v>
          </cell>
          <cell r="I265">
            <v>40175</v>
          </cell>
          <cell r="J265">
            <v>40168</v>
          </cell>
          <cell r="K265" t="str">
            <v>Y</v>
          </cell>
          <cell r="L265" t="str">
            <v>Drw</v>
          </cell>
          <cell r="M265">
            <v>266</v>
          </cell>
        </row>
        <row r="266">
          <cell r="C266" t="e">
            <v>#REF!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str">
            <v>Drw</v>
          </cell>
          <cell r="M266">
            <v>267</v>
          </cell>
        </row>
        <row r="267">
          <cell r="C267" t="e">
            <v>#REF!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str">
            <v>Drw</v>
          </cell>
          <cell r="M267">
            <v>268</v>
          </cell>
        </row>
        <row r="268">
          <cell r="C268" t="e">
            <v>#REF!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str">
            <v>Drw</v>
          </cell>
          <cell r="M268">
            <v>269</v>
          </cell>
        </row>
        <row r="269">
          <cell r="C269" t="e">
            <v>#REF!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str">
            <v>Drw</v>
          </cell>
          <cell r="M269">
            <v>270</v>
          </cell>
        </row>
        <row r="270">
          <cell r="C270" t="e">
            <v>#REF!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str">
            <v>Drw</v>
          </cell>
          <cell r="M270">
            <v>271</v>
          </cell>
        </row>
        <row r="271">
          <cell r="C271" t="e">
            <v>#REF!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str">
            <v>Drw</v>
          </cell>
          <cell r="M271">
            <v>272</v>
          </cell>
        </row>
        <row r="272">
          <cell r="C272" t="str">
            <v>25</v>
          </cell>
          <cell r="D272" t="str">
            <v>05050-MD-25-076-01</v>
          </cell>
          <cell r="E272" t="str">
            <v>05050-MD-25-076-01</v>
          </cell>
          <cell r="F272" t="str">
            <v>Tank-Nozzle K10- (Propane)</v>
          </cell>
          <cell r="G272">
            <v>0</v>
          </cell>
          <cell r="H272" t="str">
            <v>VP-1516-147-T-101/2-192</v>
          </cell>
          <cell r="I272">
            <v>40175</v>
          </cell>
          <cell r="J272">
            <v>40168</v>
          </cell>
          <cell r="K272" t="str">
            <v>Y</v>
          </cell>
          <cell r="L272" t="str">
            <v>Drw</v>
          </cell>
          <cell r="M272">
            <v>273</v>
          </cell>
        </row>
        <row r="273">
          <cell r="C273" t="str">
            <v>25</v>
          </cell>
          <cell r="D273" t="str">
            <v>05050-MD-25-076-02</v>
          </cell>
          <cell r="E273" t="str">
            <v>05050-MD-25-076-02</v>
          </cell>
          <cell r="F273" t="str">
            <v>Tank-Nozzle K10- (Propane)</v>
          </cell>
          <cell r="G273">
            <v>0</v>
          </cell>
          <cell r="H273" t="str">
            <v>VP-1516-147-T-101/2-192</v>
          </cell>
          <cell r="I273">
            <v>40175</v>
          </cell>
          <cell r="J273">
            <v>40168</v>
          </cell>
          <cell r="K273" t="str">
            <v>Y</v>
          </cell>
          <cell r="L273" t="str">
            <v>Drw</v>
          </cell>
          <cell r="M273">
            <v>274</v>
          </cell>
        </row>
        <row r="274">
          <cell r="C274" t="str">
            <v>25</v>
          </cell>
          <cell r="D274" t="str">
            <v>05050-MD-25-077-01</v>
          </cell>
          <cell r="E274" t="str">
            <v>05050-MD-25-077-01</v>
          </cell>
          <cell r="F274" t="str">
            <v>Tank-Propane Tank Nozzle K1- (Propane)</v>
          </cell>
          <cell r="G274">
            <v>0</v>
          </cell>
          <cell r="H274" t="str">
            <v>VP-1516-147-T-101/2-193 (Sheet 1 of 2)</v>
          </cell>
          <cell r="I274">
            <v>40175</v>
          </cell>
          <cell r="J274">
            <v>40168</v>
          </cell>
          <cell r="K274" t="str">
            <v>Y</v>
          </cell>
          <cell r="L274" t="str">
            <v>Drw</v>
          </cell>
          <cell r="M274">
            <v>275</v>
          </cell>
        </row>
        <row r="275">
          <cell r="C275" t="str">
            <v>25</v>
          </cell>
          <cell r="D275" t="str">
            <v>05050-MD-25-077-02</v>
          </cell>
          <cell r="E275" t="str">
            <v>05050-MD-25-077-02</v>
          </cell>
          <cell r="F275" t="str">
            <v>Tank-Propane Tank Nozzle K1- (Propane)</v>
          </cell>
          <cell r="G275">
            <v>0</v>
          </cell>
          <cell r="H275" t="str">
            <v>VP-1516-147-T-101/2-193 (Sheet 2 of 2)</v>
          </cell>
          <cell r="I275">
            <v>40175</v>
          </cell>
          <cell r="J275">
            <v>40168</v>
          </cell>
          <cell r="K275" t="str">
            <v>Y</v>
          </cell>
          <cell r="L275" t="str">
            <v>Drw</v>
          </cell>
          <cell r="M275">
            <v>276</v>
          </cell>
        </row>
        <row r="276">
          <cell r="C276" t="str">
            <v>25</v>
          </cell>
          <cell r="D276" t="str">
            <v>05050-MD-25-078-00</v>
          </cell>
          <cell r="E276" t="str">
            <v>05050-MD-25-078-00</v>
          </cell>
          <cell r="F276" t="str">
            <v>Tank-Manhole M1- (Propane)</v>
          </cell>
          <cell r="G276">
            <v>0</v>
          </cell>
          <cell r="H276" t="str">
            <v>VP-1516-147-T-101/2-194</v>
          </cell>
          <cell r="I276">
            <v>40175</v>
          </cell>
          <cell r="J276">
            <v>40168</v>
          </cell>
          <cell r="K276" t="str">
            <v>Y</v>
          </cell>
          <cell r="L276" t="str">
            <v>Drw</v>
          </cell>
          <cell r="M276">
            <v>277</v>
          </cell>
        </row>
        <row r="277">
          <cell r="C277" t="str">
            <v>25</v>
          </cell>
          <cell r="D277" t="str">
            <v>05050-MD-25-078-00</v>
          </cell>
          <cell r="E277" t="str">
            <v>05050-MD-25-078-00</v>
          </cell>
          <cell r="F277" t="str">
            <v>Tank-Manhole M1- (Propane)</v>
          </cell>
          <cell r="G277">
            <v>0</v>
          </cell>
          <cell r="H277" t="str">
            <v>VP-1516-147-T-101/2-194</v>
          </cell>
          <cell r="I277">
            <v>40175</v>
          </cell>
          <cell r="J277">
            <v>40168</v>
          </cell>
          <cell r="K277" t="str">
            <v>Y</v>
          </cell>
          <cell r="L277" t="str">
            <v>Drw</v>
          </cell>
          <cell r="M277">
            <v>278</v>
          </cell>
        </row>
        <row r="278">
          <cell r="C278" t="str">
            <v>25</v>
          </cell>
          <cell r="D278" t="str">
            <v>05050-MD-25-079-01</v>
          </cell>
          <cell r="E278" t="str">
            <v>05050-MD-25-079-01</v>
          </cell>
          <cell r="F278" t="str">
            <v>Tank-Propane Tank Nozzle M2A &amp; N22- (Propane)</v>
          </cell>
          <cell r="G278">
            <v>0</v>
          </cell>
          <cell r="H278" t="str">
            <v>VP-1516-147-T-101/2-195</v>
          </cell>
          <cell r="I278">
            <v>40175</v>
          </cell>
          <cell r="J278">
            <v>40168</v>
          </cell>
          <cell r="K278" t="str">
            <v>Y</v>
          </cell>
          <cell r="L278" t="str">
            <v>Drw</v>
          </cell>
          <cell r="M278">
            <v>279</v>
          </cell>
        </row>
        <row r="279">
          <cell r="C279" t="str">
            <v>25</v>
          </cell>
          <cell r="D279" t="str">
            <v>05050-MD-25-079-02</v>
          </cell>
          <cell r="E279" t="str">
            <v>05050-MD-25-079-02</v>
          </cell>
          <cell r="F279" t="str">
            <v>Tank-Propane Tank Nozzle M2A &amp; N22- (Propane)</v>
          </cell>
          <cell r="G279">
            <v>0</v>
          </cell>
          <cell r="H279" t="str">
            <v>VP-1516-147-T-101/2-195</v>
          </cell>
          <cell r="I279">
            <v>40175</v>
          </cell>
          <cell r="J279">
            <v>40168</v>
          </cell>
          <cell r="K279" t="str">
            <v>Y</v>
          </cell>
          <cell r="L279" t="str">
            <v>Drw</v>
          </cell>
          <cell r="M279">
            <v>280</v>
          </cell>
        </row>
        <row r="280">
          <cell r="C280" t="str">
            <v>25</v>
          </cell>
          <cell r="D280" t="str">
            <v/>
          </cell>
          <cell r="E280" t="str">
            <v/>
          </cell>
          <cell r="F280" t="str">
            <v>Tank-Manhole M3- (Propane)</v>
          </cell>
          <cell r="G280">
            <v>0</v>
          </cell>
          <cell r="H280" t="str">
            <v>VP-1516-147-T-101/2-196</v>
          </cell>
          <cell r="I280">
            <v>38847</v>
          </cell>
          <cell r="J280">
            <v>38840</v>
          </cell>
          <cell r="K280" t="str">
            <v>N</v>
          </cell>
          <cell r="L280" t="str">
            <v>Drw</v>
          </cell>
          <cell r="M280">
            <v>281</v>
          </cell>
        </row>
        <row r="281">
          <cell r="C281" t="str">
            <v>25</v>
          </cell>
          <cell r="D281" t="str">
            <v>05050-MD-25-081-01</v>
          </cell>
          <cell r="E281" t="str">
            <v>05050-MD-25-081-01</v>
          </cell>
          <cell r="F281" t="str">
            <v>Tank-Nozzle N20 A/B- (Propane)</v>
          </cell>
          <cell r="G281">
            <v>0</v>
          </cell>
          <cell r="H281" t="str">
            <v>VP-1516-147-T-101/2-197 (sheet 1 of 2)</v>
          </cell>
          <cell r="I281">
            <v>40175</v>
          </cell>
          <cell r="J281">
            <v>40168</v>
          </cell>
          <cell r="K281" t="str">
            <v>Y</v>
          </cell>
          <cell r="L281" t="str">
            <v>Drw</v>
          </cell>
          <cell r="M281">
            <v>282</v>
          </cell>
        </row>
        <row r="282">
          <cell r="C282" t="str">
            <v>25</v>
          </cell>
          <cell r="D282" t="str">
            <v>05050-MD-25-081-02</v>
          </cell>
          <cell r="E282" t="str">
            <v>05050-MD-25-081-02</v>
          </cell>
          <cell r="F282" t="str">
            <v>Tank-Nozzle N20 A/B- (Propane)</v>
          </cell>
          <cell r="G282">
            <v>0</v>
          </cell>
          <cell r="H282" t="str">
            <v>VP-1516-147-T-101/2-197 (sheet 2 of 2)</v>
          </cell>
          <cell r="I282">
            <v>40175</v>
          </cell>
          <cell r="J282">
            <v>40168</v>
          </cell>
          <cell r="K282" t="str">
            <v>Y</v>
          </cell>
          <cell r="L282" t="str">
            <v>Drw</v>
          </cell>
          <cell r="M282">
            <v>283</v>
          </cell>
        </row>
        <row r="283">
          <cell r="C283" t="str">
            <v>25</v>
          </cell>
          <cell r="D283" t="str">
            <v>05050-MD-25-082-01</v>
          </cell>
          <cell r="E283" t="str">
            <v>05050-MD-25-082-01</v>
          </cell>
          <cell r="F283" t="str">
            <v>Tank-Nozzle N21 A/B/C- (Propane)</v>
          </cell>
          <cell r="G283">
            <v>0</v>
          </cell>
          <cell r="H283" t="str">
            <v>VP-1516-147-T-101/2-198</v>
          </cell>
          <cell r="I283">
            <v>40175</v>
          </cell>
          <cell r="J283">
            <v>40168</v>
          </cell>
          <cell r="K283" t="str">
            <v>Y</v>
          </cell>
          <cell r="L283" t="str">
            <v>Drw</v>
          </cell>
          <cell r="M283">
            <v>284</v>
          </cell>
        </row>
        <row r="284">
          <cell r="C284" t="str">
            <v>25</v>
          </cell>
          <cell r="D284" t="str">
            <v>05050-MD-25-082-02</v>
          </cell>
          <cell r="E284" t="str">
            <v>05050-MD-25-082-02</v>
          </cell>
          <cell r="F284" t="str">
            <v>Tank-Nozzle N21 A/B/C- (Propane)</v>
          </cell>
          <cell r="G284">
            <v>0</v>
          </cell>
          <cell r="H284" t="str">
            <v>VP-1516-147-T-101/2-198</v>
          </cell>
          <cell r="I284">
            <v>40175</v>
          </cell>
          <cell r="J284">
            <v>40168</v>
          </cell>
          <cell r="K284" t="str">
            <v>Y</v>
          </cell>
          <cell r="L284" t="str">
            <v>Drw</v>
          </cell>
          <cell r="M284">
            <v>285</v>
          </cell>
        </row>
        <row r="285">
          <cell r="C285" t="str">
            <v>25</v>
          </cell>
          <cell r="D285" t="str">
            <v>05050-MD-25-083-00</v>
          </cell>
          <cell r="E285" t="str">
            <v>05050-MD-25-083-00</v>
          </cell>
          <cell r="F285" t="str">
            <v>Tank-Nozzle N23A/B/C/D- (Propane)</v>
          </cell>
          <cell r="G285">
            <v>0</v>
          </cell>
          <cell r="H285" t="str">
            <v>VP-1516-147-T-101/2-199</v>
          </cell>
          <cell r="I285">
            <v>40175</v>
          </cell>
          <cell r="J285">
            <v>40168</v>
          </cell>
          <cell r="K285" t="str">
            <v>Y</v>
          </cell>
          <cell r="L285" t="str">
            <v>Drw</v>
          </cell>
          <cell r="M285">
            <v>286</v>
          </cell>
        </row>
        <row r="286">
          <cell r="C286" t="str">
            <v>25</v>
          </cell>
          <cell r="D286" t="str">
            <v>05050-MD-25-084-00</v>
          </cell>
          <cell r="E286" t="str">
            <v>05050-MD-25-084-00</v>
          </cell>
          <cell r="F286" t="str">
            <v>Tank-Pump Column Analysis- (Propane)</v>
          </cell>
          <cell r="G286">
            <v>0</v>
          </cell>
          <cell r="H286" t="str">
            <v>VP-1516-147-T-101/2-015</v>
          </cell>
          <cell r="I286">
            <v>40175</v>
          </cell>
          <cell r="J286">
            <v>40168</v>
          </cell>
          <cell r="K286" t="str">
            <v>Y</v>
          </cell>
          <cell r="L286" t="str">
            <v>Drw</v>
          </cell>
          <cell r="M286">
            <v>287</v>
          </cell>
        </row>
        <row r="287">
          <cell r="C287" t="str">
            <v>25</v>
          </cell>
          <cell r="D287" t="str">
            <v>05050-MD-25-085-00</v>
          </cell>
          <cell r="E287" t="str">
            <v>05050-MD-25-085-00</v>
          </cell>
          <cell r="F287" t="str">
            <v>Tank-Pump Column Fabrication Spec- (Propane)</v>
          </cell>
          <cell r="G287">
            <v>0</v>
          </cell>
          <cell r="H287" t="str">
            <v>VP-1516-147-T-101/2-083</v>
          </cell>
          <cell r="I287">
            <v>40175</v>
          </cell>
          <cell r="J287">
            <v>40168</v>
          </cell>
          <cell r="K287" t="str">
            <v>Y</v>
          </cell>
          <cell r="L287" t="str">
            <v>Drw</v>
          </cell>
          <cell r="M287">
            <v>288</v>
          </cell>
        </row>
        <row r="288">
          <cell r="C288" t="str">
            <v>25</v>
          </cell>
          <cell r="D288" t="str">
            <v>05050-MD-25-086-01</v>
          </cell>
          <cell r="E288" t="str">
            <v>05050-MD-25-086-01</v>
          </cell>
          <cell r="F288" t="str">
            <v>Tank-Pipe Support Area Drawing- (Propane)</v>
          </cell>
          <cell r="G288">
            <v>0</v>
          </cell>
          <cell r="H288" t="str">
            <v>VP-1516-147-T-101/2-270</v>
          </cell>
          <cell r="I288">
            <v>40175</v>
          </cell>
          <cell r="J288">
            <v>40168</v>
          </cell>
          <cell r="K288" t="str">
            <v>Y</v>
          </cell>
          <cell r="L288" t="str">
            <v>Drw</v>
          </cell>
          <cell r="M288">
            <v>289</v>
          </cell>
        </row>
        <row r="289">
          <cell r="C289" t="str">
            <v>25</v>
          </cell>
          <cell r="D289" t="str">
            <v>05050-MD-25-086-02</v>
          </cell>
          <cell r="E289" t="str">
            <v>05050-MD-25-086-02</v>
          </cell>
          <cell r="F289" t="str">
            <v>Tank-Pipe Support Area Drawing- (Propane)</v>
          </cell>
          <cell r="G289">
            <v>0</v>
          </cell>
          <cell r="H289" t="str">
            <v>VP-1516-147-T-101/2-270</v>
          </cell>
          <cell r="I289">
            <v>40175</v>
          </cell>
          <cell r="J289">
            <v>40168</v>
          </cell>
          <cell r="K289" t="str">
            <v>Y</v>
          </cell>
          <cell r="L289" t="str">
            <v>Drw</v>
          </cell>
          <cell r="M289">
            <v>290</v>
          </cell>
        </row>
        <row r="290">
          <cell r="C290" t="str">
            <v>25</v>
          </cell>
          <cell r="D290" t="str">
            <v>05050-MD-25-086-03</v>
          </cell>
          <cell r="E290" t="str">
            <v>05050-MD-25-086-03</v>
          </cell>
          <cell r="F290" t="str">
            <v>Tank-Pipe Support Area Drawing- (Propane)</v>
          </cell>
          <cell r="G290">
            <v>0</v>
          </cell>
          <cell r="H290" t="str">
            <v>VP-1516-147-T-101/2-270</v>
          </cell>
          <cell r="I290">
            <v>40175</v>
          </cell>
          <cell r="J290">
            <v>40168</v>
          </cell>
          <cell r="K290" t="str">
            <v>Y</v>
          </cell>
          <cell r="L290" t="str">
            <v>Drw</v>
          </cell>
          <cell r="M290">
            <v>291</v>
          </cell>
        </row>
        <row r="291">
          <cell r="C291" t="str">
            <v>25</v>
          </cell>
          <cell r="D291" t="str">
            <v>05050-MD-25-086-04</v>
          </cell>
          <cell r="E291" t="str">
            <v>05050-MD-25-086-04</v>
          </cell>
          <cell r="F291" t="str">
            <v>Tank-Pipe Support Area Drawing- (Propane)</v>
          </cell>
          <cell r="G291">
            <v>0</v>
          </cell>
          <cell r="H291" t="str">
            <v>VP-1516-147-T-101/2-270</v>
          </cell>
          <cell r="I291">
            <v>40175</v>
          </cell>
          <cell r="J291">
            <v>40168</v>
          </cell>
          <cell r="K291" t="str">
            <v>Y</v>
          </cell>
          <cell r="L291" t="str">
            <v>Drw</v>
          </cell>
          <cell r="M291">
            <v>292</v>
          </cell>
        </row>
        <row r="292">
          <cell r="C292" t="str">
            <v>25</v>
          </cell>
          <cell r="D292" t="str">
            <v>05050-MD-25-086-05</v>
          </cell>
          <cell r="E292" t="str">
            <v>05050-MD-25-086-05</v>
          </cell>
          <cell r="F292" t="str">
            <v>Tank-Pipe Support Area Drawing- (Propane)</v>
          </cell>
          <cell r="G292">
            <v>0</v>
          </cell>
          <cell r="H292" t="str">
            <v>VP-1516-147-T-101/2-270</v>
          </cell>
          <cell r="I292">
            <v>40175</v>
          </cell>
          <cell r="J292">
            <v>40168</v>
          </cell>
          <cell r="K292" t="str">
            <v>Y</v>
          </cell>
          <cell r="L292" t="str">
            <v>Drw</v>
          </cell>
          <cell r="M292">
            <v>293</v>
          </cell>
        </row>
        <row r="293">
          <cell r="C293" t="str">
            <v>25</v>
          </cell>
          <cell r="D293" t="str">
            <v>05050-MD-25-086-06</v>
          </cell>
          <cell r="E293" t="str">
            <v>05050-MD-25-086-06</v>
          </cell>
          <cell r="F293" t="str">
            <v>Tank-Pipe Support Area Drawing- (Propane)</v>
          </cell>
          <cell r="G293">
            <v>0</v>
          </cell>
          <cell r="H293" t="str">
            <v>VP-1516-147-T-101/2-270</v>
          </cell>
          <cell r="I293">
            <v>40175</v>
          </cell>
          <cell r="J293">
            <v>40168</v>
          </cell>
          <cell r="K293" t="str">
            <v>Y</v>
          </cell>
          <cell r="L293" t="str">
            <v>Drw</v>
          </cell>
          <cell r="M293">
            <v>294</v>
          </cell>
        </row>
        <row r="294">
          <cell r="C294" t="str">
            <v>25</v>
          </cell>
          <cell r="D294" t="str">
            <v>05050-MD-25-091-00</v>
          </cell>
          <cell r="E294" t="str">
            <v>05050-MD-25-091-00</v>
          </cell>
          <cell r="F294" t="str">
            <v>Tank-Nozzle N25- (Propane)</v>
          </cell>
          <cell r="G294">
            <v>0</v>
          </cell>
          <cell r="H294" t="str">
            <v>VP-1516-147-T-101/2-203</v>
          </cell>
          <cell r="I294">
            <v>40175</v>
          </cell>
          <cell r="J294">
            <v>40168</v>
          </cell>
          <cell r="K294" t="str">
            <v>Y</v>
          </cell>
          <cell r="L294" t="str">
            <v>Drw</v>
          </cell>
          <cell r="M294">
            <v>295</v>
          </cell>
        </row>
        <row r="295">
          <cell r="C295" t="str">
            <v>25</v>
          </cell>
          <cell r="D295" t="str">
            <v/>
          </cell>
          <cell r="E295" t="str">
            <v/>
          </cell>
          <cell r="F295" t="str">
            <v>Tank-Nozzle N13- (Propane)</v>
          </cell>
          <cell r="G295">
            <v>0</v>
          </cell>
          <cell r="H295" t="str">
            <v>VP-1516-147-T-101/2-271</v>
          </cell>
          <cell r="I295">
            <v>40175</v>
          </cell>
          <cell r="J295">
            <v>40168</v>
          </cell>
          <cell r="K295" t="str">
            <v>N</v>
          </cell>
          <cell r="L295" t="str">
            <v>Drw</v>
          </cell>
          <cell r="M295">
            <v>296</v>
          </cell>
        </row>
        <row r="296">
          <cell r="C296" t="str">
            <v>25</v>
          </cell>
          <cell r="D296" t="str">
            <v>05050-MD-25-093-00</v>
          </cell>
          <cell r="E296" t="str">
            <v>05050-MD-25-093-00</v>
          </cell>
          <cell r="F296" t="str">
            <v>Tank-Nozzle N16A/B/C- (Propane)</v>
          </cell>
          <cell r="G296">
            <v>0</v>
          </cell>
          <cell r="H296" t="str">
            <v>VP-1516-147-T-101/2-205</v>
          </cell>
          <cell r="I296">
            <v>40175</v>
          </cell>
          <cell r="J296">
            <v>40168</v>
          </cell>
          <cell r="K296" t="str">
            <v>Y</v>
          </cell>
          <cell r="L296" t="str">
            <v>Drw</v>
          </cell>
          <cell r="M296">
            <v>297</v>
          </cell>
        </row>
        <row r="297">
          <cell r="C297" t="str">
            <v>25</v>
          </cell>
          <cell r="D297" t="str">
            <v>05050-MD-25-094-01</v>
          </cell>
          <cell r="E297" t="str">
            <v>05050-MD-25-094-01</v>
          </cell>
          <cell r="F297" t="str">
            <v>Tank-Propane Tank Nozzle N18- (Propane)</v>
          </cell>
          <cell r="G297">
            <v>0</v>
          </cell>
          <cell r="H297" t="str">
            <v>VP-1516-147-T-101/2-206</v>
          </cell>
          <cell r="I297">
            <v>40175</v>
          </cell>
          <cell r="J297">
            <v>40168</v>
          </cell>
          <cell r="K297" t="str">
            <v>Y</v>
          </cell>
          <cell r="L297" t="str">
            <v>Drw</v>
          </cell>
          <cell r="M297">
            <v>298</v>
          </cell>
        </row>
        <row r="298">
          <cell r="C298" t="str">
            <v>25</v>
          </cell>
          <cell r="D298" t="str">
            <v>05050-MD-25-094-02</v>
          </cell>
          <cell r="E298" t="str">
            <v>05050-MD-25-094-02</v>
          </cell>
          <cell r="F298" t="str">
            <v>Tank-Propane Tank Nozzle N18- (Propane)</v>
          </cell>
          <cell r="G298">
            <v>0</v>
          </cell>
          <cell r="H298" t="str">
            <v>VP-1516-147-T-101/2-206</v>
          </cell>
          <cell r="I298">
            <v>40175</v>
          </cell>
          <cell r="J298">
            <v>40168</v>
          </cell>
          <cell r="K298" t="str">
            <v>Y</v>
          </cell>
          <cell r="L298" t="str">
            <v>Drw</v>
          </cell>
          <cell r="M298">
            <v>299</v>
          </cell>
        </row>
        <row r="299">
          <cell r="C299" t="str">
            <v>25</v>
          </cell>
          <cell r="D299" t="str">
            <v>05050-MD-25-095-00</v>
          </cell>
          <cell r="E299" t="str">
            <v>05050-MD-25-095-00</v>
          </cell>
          <cell r="F299" t="str">
            <v>Tank-Nozzle N24/25/27- (Propane)</v>
          </cell>
          <cell r="G299">
            <v>0</v>
          </cell>
          <cell r="H299" t="str">
            <v>VP-1516-147-T-101/2-207</v>
          </cell>
          <cell r="I299">
            <v>40175</v>
          </cell>
          <cell r="J299">
            <v>40168</v>
          </cell>
          <cell r="K299" t="str">
            <v>Y</v>
          </cell>
          <cell r="L299" t="str">
            <v>Drw</v>
          </cell>
          <cell r="M299">
            <v>300</v>
          </cell>
        </row>
        <row r="300">
          <cell r="C300" t="str">
            <v>25</v>
          </cell>
          <cell r="D300" t="str">
            <v>05050-MD-25-090-00</v>
          </cell>
          <cell r="E300" t="str">
            <v>05050-MD-25-090-00</v>
          </cell>
          <cell r="F300" t="str">
            <v>Tank-N19  inner tank purge- (Propane)</v>
          </cell>
          <cell r="G300">
            <v>0</v>
          </cell>
          <cell r="H300">
            <v>0</v>
          </cell>
          <cell r="I300">
            <v>40175</v>
          </cell>
          <cell r="J300">
            <v>40168</v>
          </cell>
          <cell r="K300" t="str">
            <v>Y</v>
          </cell>
          <cell r="L300" t="str">
            <v>Drw</v>
          </cell>
          <cell r="M300">
            <v>301</v>
          </cell>
        </row>
        <row r="301">
          <cell r="C301" t="str">
            <v>25</v>
          </cell>
          <cell r="D301" t="str">
            <v>05050-MD-25-089-01</v>
          </cell>
          <cell r="E301" t="str">
            <v>05050-MD-25-089-01</v>
          </cell>
          <cell r="F301" t="str">
            <v>Tank-Typical Hydrostatic Drain Detail- (Propane)</v>
          </cell>
          <cell r="G301">
            <v>0</v>
          </cell>
          <cell r="H301">
            <v>0</v>
          </cell>
          <cell r="I301">
            <v>40175</v>
          </cell>
          <cell r="J301">
            <v>40168</v>
          </cell>
          <cell r="K301" t="str">
            <v>Y</v>
          </cell>
          <cell r="L301" t="str">
            <v>Drw</v>
          </cell>
          <cell r="M301">
            <v>302</v>
          </cell>
        </row>
        <row r="302">
          <cell r="C302" t="str">
            <v>25</v>
          </cell>
          <cell r="D302" t="str">
            <v>05050-MD-25-098-01</v>
          </cell>
          <cell r="E302" t="str">
            <v>05050-MD-25-098-01</v>
          </cell>
          <cell r="F302" t="str">
            <v>Tank-Platform Arrangement External- (Propane)</v>
          </cell>
          <cell r="G302">
            <v>0</v>
          </cell>
          <cell r="H302" t="str">
            <v>VP-1516-147-T-101/2-241</v>
          </cell>
          <cell r="I302">
            <v>40175</v>
          </cell>
          <cell r="J302">
            <v>40168</v>
          </cell>
          <cell r="K302" t="str">
            <v>Y</v>
          </cell>
          <cell r="L302" t="str">
            <v>Drw</v>
          </cell>
          <cell r="M302">
            <v>303</v>
          </cell>
        </row>
        <row r="303">
          <cell r="C303" t="str">
            <v>25</v>
          </cell>
          <cell r="D303" t="str">
            <v>05050-MD-25-098-02</v>
          </cell>
          <cell r="E303" t="str">
            <v>05050-MD-25-098-02</v>
          </cell>
          <cell r="F303" t="str">
            <v>Tank-Platform Arrangement External- (Propane)</v>
          </cell>
          <cell r="G303">
            <v>0</v>
          </cell>
          <cell r="H303" t="str">
            <v>VP-1516-147-T-101/2-241</v>
          </cell>
          <cell r="I303">
            <v>40175</v>
          </cell>
          <cell r="J303">
            <v>40168</v>
          </cell>
          <cell r="K303" t="str">
            <v>Y</v>
          </cell>
          <cell r="L303" t="str">
            <v>Drw</v>
          </cell>
          <cell r="M303">
            <v>304</v>
          </cell>
        </row>
        <row r="304">
          <cell r="C304" t="str">
            <v>25</v>
          </cell>
          <cell r="D304" t="str">
            <v>05050-MD-25-098-03</v>
          </cell>
          <cell r="E304" t="str">
            <v>05050-MD-25-098-03</v>
          </cell>
          <cell r="F304" t="str">
            <v>Tank-Platform Arrangement External- (Propane)</v>
          </cell>
          <cell r="G304">
            <v>0</v>
          </cell>
          <cell r="H304" t="str">
            <v>VP-1516-147-T-101/2-241</v>
          </cell>
          <cell r="I304">
            <v>40175</v>
          </cell>
          <cell r="J304">
            <v>40168</v>
          </cell>
          <cell r="K304" t="str">
            <v>Y</v>
          </cell>
          <cell r="L304" t="str">
            <v>Drw</v>
          </cell>
          <cell r="M304">
            <v>305</v>
          </cell>
        </row>
        <row r="305">
          <cell r="C305" t="str">
            <v>25</v>
          </cell>
          <cell r="D305" t="str">
            <v>05050-MD-25-098-04</v>
          </cell>
          <cell r="E305" t="str">
            <v>05050-MD-25-098-04</v>
          </cell>
          <cell r="F305" t="str">
            <v>Tank-Platform Arrangement External- (Propane)</v>
          </cell>
          <cell r="G305">
            <v>0</v>
          </cell>
          <cell r="H305" t="str">
            <v>VP-1516-147-T-101/2-241</v>
          </cell>
          <cell r="I305">
            <v>40175</v>
          </cell>
          <cell r="J305">
            <v>40168</v>
          </cell>
          <cell r="K305" t="str">
            <v>Y</v>
          </cell>
          <cell r="L305" t="str">
            <v>Drw</v>
          </cell>
          <cell r="M305">
            <v>306</v>
          </cell>
        </row>
        <row r="306">
          <cell r="C306" t="str">
            <v>25</v>
          </cell>
          <cell r="D306" t="str">
            <v/>
          </cell>
          <cell r="E306" t="str">
            <v/>
          </cell>
          <cell r="F306" t="str">
            <v>Tank-Platform Arrangement- (Propane)</v>
          </cell>
          <cell r="G306">
            <v>0</v>
          </cell>
          <cell r="H306">
            <v>0</v>
          </cell>
          <cell r="I306">
            <v>40175</v>
          </cell>
          <cell r="J306">
            <v>40168</v>
          </cell>
          <cell r="K306" t="str">
            <v>n</v>
          </cell>
          <cell r="L306" t="str">
            <v>Drw</v>
          </cell>
          <cell r="M306">
            <v>307</v>
          </cell>
        </row>
        <row r="307">
          <cell r="C307" t="str">
            <v>25</v>
          </cell>
          <cell r="D307" t="str">
            <v/>
          </cell>
          <cell r="E307" t="str">
            <v/>
          </cell>
          <cell r="F307" t="str">
            <v>Tank-Platform Arrangement- (Propane)</v>
          </cell>
          <cell r="G307">
            <v>0</v>
          </cell>
          <cell r="H307">
            <v>0</v>
          </cell>
          <cell r="I307">
            <v>40175</v>
          </cell>
          <cell r="J307">
            <v>40168</v>
          </cell>
          <cell r="K307" t="str">
            <v>n</v>
          </cell>
          <cell r="L307" t="str">
            <v>Drw</v>
          </cell>
          <cell r="M307">
            <v>308</v>
          </cell>
        </row>
        <row r="308">
          <cell r="C308" t="str">
            <v>25</v>
          </cell>
          <cell r="D308" t="str">
            <v/>
          </cell>
          <cell r="E308" t="str">
            <v/>
          </cell>
          <cell r="F308" t="str">
            <v>Tank-Platform Loads onto Roof- (Propane)</v>
          </cell>
          <cell r="G308">
            <v>0</v>
          </cell>
          <cell r="H308">
            <v>0</v>
          </cell>
          <cell r="I308">
            <v>40175</v>
          </cell>
          <cell r="J308">
            <v>40168</v>
          </cell>
          <cell r="K308" t="str">
            <v>N</v>
          </cell>
          <cell r="L308" t="str">
            <v>Drw</v>
          </cell>
          <cell r="M308">
            <v>309</v>
          </cell>
        </row>
        <row r="309">
          <cell r="C309" t="str">
            <v>25</v>
          </cell>
          <cell r="D309" t="str">
            <v/>
          </cell>
          <cell r="E309" t="str">
            <v/>
          </cell>
          <cell r="F309" t="str">
            <v>Tank-Peripheral Walkway Assembly- (Propane)</v>
          </cell>
          <cell r="G309">
            <v>0</v>
          </cell>
          <cell r="H309" t="str">
            <v>VP-1516-147-T-101/2-242</v>
          </cell>
          <cell r="I309">
            <v>38842</v>
          </cell>
          <cell r="J309">
            <v>38835</v>
          </cell>
          <cell r="K309" t="str">
            <v>N</v>
          </cell>
          <cell r="L309" t="str">
            <v>Drw</v>
          </cell>
          <cell r="M309">
            <v>310</v>
          </cell>
        </row>
        <row r="310">
          <cell r="C310" t="str">
            <v>25</v>
          </cell>
          <cell r="D310" t="str">
            <v/>
          </cell>
          <cell r="E310" t="str">
            <v/>
          </cell>
          <cell r="F310" t="str">
            <v>Tank-Peripheral Walkway Details- (Propane)</v>
          </cell>
          <cell r="G310">
            <v>0</v>
          </cell>
          <cell r="H310" t="str">
            <v>VP-1516-147-T-101/2-243</v>
          </cell>
          <cell r="I310">
            <v>38842</v>
          </cell>
          <cell r="J310">
            <v>38835</v>
          </cell>
          <cell r="K310" t="str">
            <v>N</v>
          </cell>
          <cell r="L310" t="str">
            <v>Drw</v>
          </cell>
          <cell r="M310">
            <v>311</v>
          </cell>
        </row>
        <row r="311">
          <cell r="C311" t="str">
            <v>25</v>
          </cell>
          <cell r="D311" t="str">
            <v/>
          </cell>
          <cell r="E311" t="str">
            <v/>
          </cell>
          <cell r="F311" t="str">
            <v>Tank-Peripheral Walkway Details- (Propane)</v>
          </cell>
          <cell r="G311">
            <v>0</v>
          </cell>
          <cell r="H311">
            <v>0</v>
          </cell>
          <cell r="I311">
            <v>40175</v>
          </cell>
          <cell r="J311">
            <v>40168</v>
          </cell>
          <cell r="K311" t="str">
            <v>n</v>
          </cell>
          <cell r="L311" t="str">
            <v>Drw</v>
          </cell>
          <cell r="M311">
            <v>312</v>
          </cell>
        </row>
        <row r="312">
          <cell r="C312" t="str">
            <v>25</v>
          </cell>
          <cell r="D312" t="str">
            <v>05050-MD-25-105-01</v>
          </cell>
          <cell r="E312" t="str">
            <v>05050-MD-25-105-01</v>
          </cell>
          <cell r="F312" t="str">
            <v>Tank-Pipework Support Structure Assembly- (Propane)</v>
          </cell>
          <cell r="G312">
            <v>0</v>
          </cell>
          <cell r="H312" t="str">
            <v>VP-1516-147-T-101/2-244</v>
          </cell>
          <cell r="I312">
            <v>40175</v>
          </cell>
          <cell r="J312">
            <v>40168</v>
          </cell>
          <cell r="K312" t="str">
            <v>Y</v>
          </cell>
          <cell r="L312" t="str">
            <v>Drw</v>
          </cell>
          <cell r="M312">
            <v>313</v>
          </cell>
        </row>
        <row r="313">
          <cell r="C313" t="str">
            <v>25</v>
          </cell>
          <cell r="D313" t="str">
            <v>05050-MD-25-105-02</v>
          </cell>
          <cell r="E313" t="str">
            <v>05050-MD-25-105-02</v>
          </cell>
          <cell r="F313" t="str">
            <v>Tank-Pipework Support Structure Assembly- (Propane)</v>
          </cell>
          <cell r="G313">
            <v>0</v>
          </cell>
          <cell r="H313" t="str">
            <v>VP-1516-147-T-101/2-244</v>
          </cell>
          <cell r="I313">
            <v>40175</v>
          </cell>
          <cell r="J313">
            <v>40168</v>
          </cell>
          <cell r="K313" t="str">
            <v>Y</v>
          </cell>
          <cell r="L313" t="str">
            <v>Drw</v>
          </cell>
          <cell r="M313">
            <v>314</v>
          </cell>
        </row>
        <row r="314">
          <cell r="C314" t="str">
            <v>25</v>
          </cell>
          <cell r="D314" t="str">
            <v>05050-MD-25-105-03</v>
          </cell>
          <cell r="E314" t="str">
            <v>05050-MD-25-105-03</v>
          </cell>
          <cell r="F314" t="str">
            <v>Tank-Pipework Support Structure Assembly- (Propane)</v>
          </cell>
          <cell r="G314">
            <v>0</v>
          </cell>
          <cell r="H314" t="str">
            <v>VP-1516-147-T-101/2-244</v>
          </cell>
          <cell r="I314">
            <v>40175</v>
          </cell>
          <cell r="J314">
            <v>40168</v>
          </cell>
          <cell r="K314" t="str">
            <v>Y</v>
          </cell>
          <cell r="L314" t="str">
            <v>Drw</v>
          </cell>
          <cell r="M314">
            <v>315</v>
          </cell>
        </row>
        <row r="315">
          <cell r="C315" t="str">
            <v>25</v>
          </cell>
          <cell r="D315" t="str">
            <v>05050-MD-25-105-04</v>
          </cell>
          <cell r="E315" t="str">
            <v>05050-MD-25-105-04</v>
          </cell>
          <cell r="F315" t="str">
            <v>Tank-Pipework Support Structure Assembly- (Propane)</v>
          </cell>
          <cell r="G315">
            <v>0</v>
          </cell>
          <cell r="H315" t="str">
            <v>VP-1516-147-T-101/2-244</v>
          </cell>
          <cell r="I315">
            <v>40175</v>
          </cell>
          <cell r="J315">
            <v>40168</v>
          </cell>
          <cell r="K315" t="str">
            <v>Y</v>
          </cell>
          <cell r="L315" t="str">
            <v>Drw</v>
          </cell>
          <cell r="M315">
            <v>316</v>
          </cell>
        </row>
        <row r="316">
          <cell r="C316" t="str">
            <v>25</v>
          </cell>
          <cell r="D316" t="str">
            <v>05050-MD-25-105-05</v>
          </cell>
          <cell r="E316" t="str">
            <v>05050-MD-25-105-05</v>
          </cell>
          <cell r="F316" t="str">
            <v>Tank-Pipework Support Structure Assembly- (Propane)</v>
          </cell>
          <cell r="G316">
            <v>0</v>
          </cell>
          <cell r="H316" t="str">
            <v>VP-1516-147-T-101/2-244</v>
          </cell>
          <cell r="I316">
            <v>40175</v>
          </cell>
          <cell r="J316">
            <v>40168</v>
          </cell>
          <cell r="K316" t="str">
            <v>Y</v>
          </cell>
          <cell r="L316" t="str">
            <v>Drw</v>
          </cell>
          <cell r="M316">
            <v>317</v>
          </cell>
        </row>
        <row r="317">
          <cell r="C317" t="str">
            <v>25</v>
          </cell>
          <cell r="D317" t="str">
            <v>05050-MD-25-105-06</v>
          </cell>
          <cell r="E317" t="str">
            <v>05050-MD-25-105-06</v>
          </cell>
          <cell r="F317" t="str">
            <v>Tank-Pipework Support Structure Assembly- (Propane)</v>
          </cell>
          <cell r="G317">
            <v>0</v>
          </cell>
          <cell r="H317" t="str">
            <v>VP-1516-147-T-101/2-244</v>
          </cell>
          <cell r="I317">
            <v>40175</v>
          </cell>
          <cell r="J317">
            <v>40168</v>
          </cell>
          <cell r="K317" t="str">
            <v>Y</v>
          </cell>
          <cell r="L317" t="str">
            <v>Drw</v>
          </cell>
          <cell r="M317">
            <v>318</v>
          </cell>
        </row>
        <row r="318">
          <cell r="C318" t="str">
            <v>25</v>
          </cell>
          <cell r="D318" t="str">
            <v>05050-MD-25-105-07</v>
          </cell>
          <cell r="E318" t="str">
            <v>05050-MD-25-105-07</v>
          </cell>
          <cell r="F318" t="str">
            <v>Tank-Pipework Support Structure Assembly- (Propane)</v>
          </cell>
          <cell r="G318">
            <v>0</v>
          </cell>
          <cell r="H318" t="str">
            <v>VP-1516-147-T-101/2-244</v>
          </cell>
          <cell r="I318">
            <v>40175</v>
          </cell>
          <cell r="J318">
            <v>40168</v>
          </cell>
          <cell r="K318" t="str">
            <v>Y</v>
          </cell>
          <cell r="L318" t="str">
            <v>Drw</v>
          </cell>
          <cell r="M318">
            <v>319</v>
          </cell>
        </row>
        <row r="319">
          <cell r="C319" t="str">
            <v>25</v>
          </cell>
          <cell r="D319" t="str">
            <v>05050-MD-25-105-08</v>
          </cell>
          <cell r="E319" t="str">
            <v>05050-MD-25-105-08</v>
          </cell>
          <cell r="F319" t="str">
            <v>Tank-Pipework Support Structure Assembly- (Propane)</v>
          </cell>
          <cell r="G319">
            <v>0</v>
          </cell>
          <cell r="H319" t="str">
            <v>VP-1516-147-T-101/2-244</v>
          </cell>
          <cell r="I319">
            <v>40175</v>
          </cell>
          <cell r="J319">
            <v>40168</v>
          </cell>
          <cell r="K319" t="str">
            <v>Y</v>
          </cell>
          <cell r="L319" t="str">
            <v>Drw</v>
          </cell>
          <cell r="M319">
            <v>320</v>
          </cell>
        </row>
        <row r="320">
          <cell r="C320" t="str">
            <v>25</v>
          </cell>
          <cell r="D320" t="str">
            <v>05050-MD-25-105-09</v>
          </cell>
          <cell r="E320" t="str">
            <v>05050-MD-25-105-09</v>
          </cell>
          <cell r="F320" t="str">
            <v>Tank-Pipework Support Structure Assembly- (Propane)</v>
          </cell>
          <cell r="G320">
            <v>0</v>
          </cell>
          <cell r="H320" t="str">
            <v>VP-1516-147-T-101/2-244</v>
          </cell>
          <cell r="I320">
            <v>40175</v>
          </cell>
          <cell r="J320">
            <v>40168</v>
          </cell>
          <cell r="K320" t="str">
            <v>Y</v>
          </cell>
          <cell r="L320" t="str">
            <v>Drw</v>
          </cell>
          <cell r="M320">
            <v>321</v>
          </cell>
        </row>
        <row r="321">
          <cell r="C321" t="str">
            <v>25</v>
          </cell>
          <cell r="D321" t="str">
            <v>05050-MD-25-106-01</v>
          </cell>
          <cell r="E321" t="str">
            <v>05050-MD-25-106-01</v>
          </cell>
          <cell r="F321" t="str">
            <v>Tank-Pipework Support Structure Details- (Propane)</v>
          </cell>
          <cell r="G321">
            <v>0</v>
          </cell>
          <cell r="H321" t="str">
            <v>VP-1516-147-T-101/2-245</v>
          </cell>
          <cell r="I321">
            <v>40175</v>
          </cell>
          <cell r="J321">
            <v>40168</v>
          </cell>
          <cell r="K321" t="str">
            <v>Y</v>
          </cell>
          <cell r="L321" t="str">
            <v>Drw</v>
          </cell>
          <cell r="M321">
            <v>322</v>
          </cell>
        </row>
        <row r="322">
          <cell r="C322" t="str">
            <v>25</v>
          </cell>
          <cell r="D322" t="str">
            <v>05050-MD-25-106-02</v>
          </cell>
          <cell r="E322" t="str">
            <v>05050-MD-25-106-02</v>
          </cell>
          <cell r="F322" t="str">
            <v>Tank-Pipework Support Structure Details- (Propane)</v>
          </cell>
          <cell r="G322">
            <v>0</v>
          </cell>
          <cell r="H322" t="str">
            <v>VP-1516-147-T-101/2-245</v>
          </cell>
          <cell r="I322">
            <v>40175</v>
          </cell>
          <cell r="J322">
            <v>40168</v>
          </cell>
          <cell r="K322" t="str">
            <v>Y</v>
          </cell>
          <cell r="L322" t="str">
            <v>Drw</v>
          </cell>
          <cell r="M322">
            <v>323</v>
          </cell>
        </row>
        <row r="323">
          <cell r="C323" t="str">
            <v>25</v>
          </cell>
          <cell r="D323" t="str">
            <v>05050-MD-25-106-03</v>
          </cell>
          <cell r="E323" t="str">
            <v>05050-MD-25-106-03</v>
          </cell>
          <cell r="F323" t="str">
            <v>Tank-Pipework Support Structure Details- (Propane)</v>
          </cell>
          <cell r="G323">
            <v>0</v>
          </cell>
          <cell r="H323" t="str">
            <v>VP-1516-147-T-101/2-245</v>
          </cell>
          <cell r="I323">
            <v>40175</v>
          </cell>
          <cell r="J323">
            <v>40168</v>
          </cell>
          <cell r="K323" t="str">
            <v>Y</v>
          </cell>
          <cell r="L323" t="str">
            <v>Drw</v>
          </cell>
          <cell r="M323">
            <v>324</v>
          </cell>
        </row>
        <row r="324">
          <cell r="C324" t="str">
            <v>25</v>
          </cell>
          <cell r="D324" t="str">
            <v>05050-MD-25-106-04</v>
          </cell>
          <cell r="E324" t="str">
            <v>05050-MD-25-106-04</v>
          </cell>
          <cell r="F324" t="str">
            <v>Tank-Pipework Support Structure Details- (Propane)</v>
          </cell>
          <cell r="G324">
            <v>0</v>
          </cell>
          <cell r="H324" t="str">
            <v>VP-1516-147-T-101/2-245</v>
          </cell>
          <cell r="I324">
            <v>40175</v>
          </cell>
          <cell r="J324">
            <v>40168</v>
          </cell>
          <cell r="K324" t="str">
            <v>Y</v>
          </cell>
          <cell r="L324" t="str">
            <v>Drw</v>
          </cell>
          <cell r="M324">
            <v>325</v>
          </cell>
        </row>
        <row r="325">
          <cell r="C325" t="str">
            <v>25</v>
          </cell>
          <cell r="D325" t="str">
            <v>05050-MD-25-106-05</v>
          </cell>
          <cell r="E325" t="str">
            <v>05050-MD-25-106-05</v>
          </cell>
          <cell r="F325" t="str">
            <v>Tank-Pipework Support Structure Details- (Propane)</v>
          </cell>
          <cell r="G325">
            <v>0</v>
          </cell>
          <cell r="H325" t="str">
            <v>VP-1516-147-T-101/2-245</v>
          </cell>
          <cell r="I325">
            <v>40175</v>
          </cell>
          <cell r="J325">
            <v>40168</v>
          </cell>
          <cell r="K325" t="str">
            <v>Y</v>
          </cell>
          <cell r="L325" t="str">
            <v>Drw</v>
          </cell>
          <cell r="M325">
            <v>326</v>
          </cell>
        </row>
        <row r="326">
          <cell r="C326" t="str">
            <v>25</v>
          </cell>
          <cell r="D326" t="str">
            <v>05050-MD-25-106-06</v>
          </cell>
          <cell r="E326" t="str">
            <v>05050-MD-25-106-06</v>
          </cell>
          <cell r="F326" t="str">
            <v>Tank-Pipework Support Structure Details- (Propane)</v>
          </cell>
          <cell r="G326">
            <v>0</v>
          </cell>
          <cell r="H326" t="str">
            <v>VP-1516-147-T-101/2-245</v>
          </cell>
          <cell r="I326">
            <v>40175</v>
          </cell>
          <cell r="J326">
            <v>40168</v>
          </cell>
          <cell r="K326" t="str">
            <v>Y</v>
          </cell>
          <cell r="L326" t="str">
            <v>Drw</v>
          </cell>
          <cell r="M326">
            <v>327</v>
          </cell>
        </row>
        <row r="327">
          <cell r="C327" t="str">
            <v>25</v>
          </cell>
          <cell r="D327" t="str">
            <v>05050-MD-25-106-07</v>
          </cell>
          <cell r="E327" t="str">
            <v>05050-MD-25-106-07</v>
          </cell>
          <cell r="F327" t="str">
            <v>Tank-Pipework Support Structure Details- (Propane)</v>
          </cell>
          <cell r="G327">
            <v>0</v>
          </cell>
          <cell r="H327" t="str">
            <v>VP-1516-147-T-101/2-245</v>
          </cell>
          <cell r="I327">
            <v>40175</v>
          </cell>
          <cell r="J327">
            <v>40168</v>
          </cell>
          <cell r="K327" t="str">
            <v>Y</v>
          </cell>
          <cell r="L327" t="str">
            <v>Drw</v>
          </cell>
          <cell r="M327">
            <v>328</v>
          </cell>
        </row>
        <row r="328">
          <cell r="C328" t="str">
            <v>25</v>
          </cell>
          <cell r="D328" t="str">
            <v>05050-MD-25-106-08</v>
          </cell>
          <cell r="E328" t="str">
            <v>05050-MD-25-106-08</v>
          </cell>
          <cell r="F328" t="str">
            <v>Tank-Pipework Support Structure Details- (Propane)</v>
          </cell>
          <cell r="G328">
            <v>0</v>
          </cell>
          <cell r="H328" t="str">
            <v>VP-1516-147-T-101/2-245</v>
          </cell>
          <cell r="I328">
            <v>40175</v>
          </cell>
          <cell r="J328">
            <v>40168</v>
          </cell>
          <cell r="K328" t="str">
            <v>Y</v>
          </cell>
          <cell r="L328" t="str">
            <v>Drw</v>
          </cell>
          <cell r="M328">
            <v>329</v>
          </cell>
        </row>
        <row r="329">
          <cell r="C329" t="str">
            <v>25</v>
          </cell>
          <cell r="D329" t="str">
            <v>05050-MD-25-106-09</v>
          </cell>
          <cell r="E329" t="str">
            <v>05050-MD-25-106-09</v>
          </cell>
          <cell r="F329" t="str">
            <v>Tank-Pipework Support Structure Details- (Propane)</v>
          </cell>
          <cell r="G329">
            <v>0</v>
          </cell>
          <cell r="H329" t="str">
            <v>VP-1516-147-T-101/2-245</v>
          </cell>
          <cell r="I329">
            <v>40175</v>
          </cell>
          <cell r="J329">
            <v>40168</v>
          </cell>
          <cell r="K329" t="str">
            <v>Y</v>
          </cell>
          <cell r="L329" t="str">
            <v>Drw</v>
          </cell>
          <cell r="M329">
            <v>330</v>
          </cell>
        </row>
        <row r="330">
          <cell r="C330" t="str">
            <v>25</v>
          </cell>
          <cell r="D330" t="str">
            <v>05050-MD-25-106-10</v>
          </cell>
          <cell r="E330" t="str">
            <v>05050-MD-25-106-10</v>
          </cell>
          <cell r="F330" t="str">
            <v>Tank-Pipework Support Structure Details- (Propane)</v>
          </cell>
          <cell r="G330">
            <v>0</v>
          </cell>
          <cell r="H330" t="str">
            <v>VP-1516-147-T-101/2-245</v>
          </cell>
          <cell r="I330">
            <v>40175</v>
          </cell>
          <cell r="J330">
            <v>40168</v>
          </cell>
          <cell r="K330" t="str">
            <v>Y</v>
          </cell>
          <cell r="L330" t="str">
            <v>Drw</v>
          </cell>
          <cell r="M330">
            <v>331</v>
          </cell>
        </row>
        <row r="331">
          <cell r="C331" t="str">
            <v>25</v>
          </cell>
          <cell r="D331" t="str">
            <v>05050-MD-25-106-11</v>
          </cell>
          <cell r="E331" t="str">
            <v>05050-MD-25-106-11</v>
          </cell>
          <cell r="F331" t="str">
            <v>Tank-Pipework Support Structure Details- (Propane)</v>
          </cell>
          <cell r="G331">
            <v>0</v>
          </cell>
          <cell r="H331" t="str">
            <v>VP-1516-147-T-101/2-245</v>
          </cell>
          <cell r="I331">
            <v>40175</v>
          </cell>
          <cell r="J331">
            <v>40168</v>
          </cell>
          <cell r="K331" t="str">
            <v>Y</v>
          </cell>
          <cell r="L331" t="str">
            <v>Drw</v>
          </cell>
          <cell r="M331">
            <v>332</v>
          </cell>
        </row>
        <row r="332">
          <cell r="C332" t="str">
            <v>25</v>
          </cell>
          <cell r="D332" t="str">
            <v>05050-MD-25-106-12</v>
          </cell>
          <cell r="E332" t="str">
            <v>05050-MD-25-106-12</v>
          </cell>
          <cell r="F332" t="str">
            <v>Tank-Pipework Support Structure Details- (Propane)</v>
          </cell>
          <cell r="G332">
            <v>0</v>
          </cell>
          <cell r="H332" t="str">
            <v>VP-1516-147-T-101/2-245</v>
          </cell>
          <cell r="I332">
            <v>40175</v>
          </cell>
          <cell r="J332">
            <v>40168</v>
          </cell>
          <cell r="K332" t="str">
            <v>Y</v>
          </cell>
          <cell r="L332" t="str">
            <v>Drw</v>
          </cell>
          <cell r="M332">
            <v>333</v>
          </cell>
        </row>
        <row r="333">
          <cell r="C333" t="str">
            <v>25</v>
          </cell>
          <cell r="D333" t="str">
            <v>05050-MD-25-106-13</v>
          </cell>
          <cell r="E333" t="str">
            <v>05050-MD-25-106-13</v>
          </cell>
          <cell r="F333" t="str">
            <v>Tank-Pipework Support Structure Details- (Propane)</v>
          </cell>
          <cell r="G333">
            <v>0</v>
          </cell>
          <cell r="H333" t="str">
            <v>VP-1516-147-T-101/2-245</v>
          </cell>
          <cell r="I333">
            <v>40175</v>
          </cell>
          <cell r="J333">
            <v>40168</v>
          </cell>
          <cell r="K333" t="str">
            <v>Y</v>
          </cell>
          <cell r="L333" t="str">
            <v>Drw</v>
          </cell>
          <cell r="M333">
            <v>334</v>
          </cell>
        </row>
        <row r="334">
          <cell r="C334" t="str">
            <v>25</v>
          </cell>
          <cell r="D334" t="str">
            <v>05050-MD-25-106-14</v>
          </cell>
          <cell r="E334" t="str">
            <v>05050-MD-25-106-14</v>
          </cell>
          <cell r="F334" t="str">
            <v>Tank-Pipework Support Structure Details- (Propane)</v>
          </cell>
          <cell r="G334">
            <v>0</v>
          </cell>
          <cell r="H334" t="str">
            <v>VP-1516-147-T-101/2-245</v>
          </cell>
          <cell r="I334">
            <v>40175</v>
          </cell>
          <cell r="J334">
            <v>40168</v>
          </cell>
          <cell r="K334" t="str">
            <v>Y</v>
          </cell>
          <cell r="L334" t="str">
            <v>Drw</v>
          </cell>
          <cell r="M334">
            <v>335</v>
          </cell>
        </row>
        <row r="335">
          <cell r="C335" t="str">
            <v>25</v>
          </cell>
          <cell r="D335" t="str">
            <v>05050-MD-25-106-15</v>
          </cell>
          <cell r="E335" t="str">
            <v>05050-MD-25-106-15</v>
          </cell>
          <cell r="F335" t="str">
            <v>Tank-Pipework Support Structure Details- (Propane)</v>
          </cell>
          <cell r="G335">
            <v>0</v>
          </cell>
          <cell r="H335" t="str">
            <v>VP-1516-147-T-101/2-245</v>
          </cell>
          <cell r="I335">
            <v>40175</v>
          </cell>
          <cell r="J335">
            <v>40168</v>
          </cell>
          <cell r="K335" t="str">
            <v>Y</v>
          </cell>
          <cell r="L335" t="str">
            <v>Drw</v>
          </cell>
          <cell r="M335">
            <v>336</v>
          </cell>
        </row>
        <row r="336">
          <cell r="C336" t="str">
            <v>25</v>
          </cell>
          <cell r="D336" t="str">
            <v>05050-MD-25-106-16</v>
          </cell>
          <cell r="E336" t="str">
            <v>05050-MD-25-106-16</v>
          </cell>
          <cell r="F336" t="str">
            <v>Tank-Pipework Support Structure Details- (Propane)</v>
          </cell>
          <cell r="G336">
            <v>0</v>
          </cell>
          <cell r="H336" t="str">
            <v>VP-1516-147-T-101/2-245</v>
          </cell>
          <cell r="I336">
            <v>40175</v>
          </cell>
          <cell r="J336">
            <v>40168</v>
          </cell>
          <cell r="K336" t="str">
            <v>Y</v>
          </cell>
          <cell r="L336" t="str">
            <v>Drw</v>
          </cell>
          <cell r="M336">
            <v>337</v>
          </cell>
        </row>
        <row r="337">
          <cell r="C337" t="str">
            <v>25</v>
          </cell>
          <cell r="D337" t="str">
            <v>05050-MD-25-106-17</v>
          </cell>
          <cell r="E337" t="str">
            <v>05050-MD-25-106-17</v>
          </cell>
          <cell r="F337" t="str">
            <v>Tank-Pipework Support Structure Details- (Propane)</v>
          </cell>
          <cell r="G337">
            <v>0</v>
          </cell>
          <cell r="H337" t="str">
            <v>VP-1516-147-T-101/2-245</v>
          </cell>
          <cell r="I337">
            <v>40175</v>
          </cell>
          <cell r="J337">
            <v>40168</v>
          </cell>
          <cell r="K337" t="str">
            <v>Y</v>
          </cell>
          <cell r="L337" t="str">
            <v>Drw</v>
          </cell>
          <cell r="M337">
            <v>338</v>
          </cell>
        </row>
        <row r="338">
          <cell r="C338" t="str">
            <v>25</v>
          </cell>
          <cell r="D338" t="str">
            <v>05050-MD-25-106-18</v>
          </cell>
          <cell r="E338" t="str">
            <v>05050-MD-25-106-18</v>
          </cell>
          <cell r="F338" t="str">
            <v>Tank-Pipework Support Structure Details- (Propane)</v>
          </cell>
          <cell r="G338">
            <v>0</v>
          </cell>
          <cell r="H338" t="str">
            <v>VP-1516-147-T-101/2-245</v>
          </cell>
          <cell r="I338">
            <v>40175</v>
          </cell>
          <cell r="J338">
            <v>40168</v>
          </cell>
          <cell r="K338" t="str">
            <v>Y</v>
          </cell>
          <cell r="L338" t="str">
            <v>Drw</v>
          </cell>
          <cell r="M338">
            <v>339</v>
          </cell>
        </row>
        <row r="339">
          <cell r="C339" t="str">
            <v>25</v>
          </cell>
          <cell r="D339" t="str">
            <v>05050-MD-25-106-19</v>
          </cell>
          <cell r="E339" t="str">
            <v>05050-MD-25-106-19</v>
          </cell>
          <cell r="F339" t="str">
            <v>Tank-Pipework Support Structure Details- (Propane)</v>
          </cell>
          <cell r="G339">
            <v>0</v>
          </cell>
          <cell r="H339" t="str">
            <v>VP-1516-147-T-101/2-245</v>
          </cell>
          <cell r="I339">
            <v>40175</v>
          </cell>
          <cell r="J339">
            <v>40168</v>
          </cell>
          <cell r="K339" t="str">
            <v>Y</v>
          </cell>
          <cell r="L339" t="str">
            <v>Drw</v>
          </cell>
          <cell r="M339">
            <v>340</v>
          </cell>
        </row>
        <row r="340">
          <cell r="C340" t="str">
            <v>25</v>
          </cell>
          <cell r="D340" t="str">
            <v>05050-MD-25-106-20</v>
          </cell>
          <cell r="E340" t="str">
            <v>05050-MD-25-106-20</v>
          </cell>
          <cell r="F340" t="str">
            <v>Tank-Pipework Support Structure Details- (Propane)</v>
          </cell>
          <cell r="G340">
            <v>0</v>
          </cell>
          <cell r="H340" t="str">
            <v>VP-1516-147-T-101/2-245</v>
          </cell>
          <cell r="I340">
            <v>40175</v>
          </cell>
          <cell r="J340">
            <v>40168</v>
          </cell>
          <cell r="K340" t="str">
            <v>Y</v>
          </cell>
          <cell r="L340" t="str">
            <v>Drw</v>
          </cell>
          <cell r="M340">
            <v>341</v>
          </cell>
        </row>
        <row r="341">
          <cell r="C341" t="str">
            <v>25</v>
          </cell>
          <cell r="D341" t="str">
            <v>05050-MD-25-106-21</v>
          </cell>
          <cell r="E341" t="str">
            <v>05050-MD-25-106-21</v>
          </cell>
          <cell r="F341" t="str">
            <v>Tank-Pipework Support Structure Details- (Propane)</v>
          </cell>
          <cell r="G341">
            <v>0</v>
          </cell>
          <cell r="H341" t="str">
            <v>VP-1516-147-T-101/2-245</v>
          </cell>
          <cell r="I341">
            <v>40175</v>
          </cell>
          <cell r="J341">
            <v>40168</v>
          </cell>
          <cell r="K341" t="str">
            <v>Y</v>
          </cell>
          <cell r="L341" t="str">
            <v>Drw</v>
          </cell>
          <cell r="M341">
            <v>342</v>
          </cell>
        </row>
        <row r="342">
          <cell r="C342" t="str">
            <v>25</v>
          </cell>
          <cell r="D342" t="str">
            <v>05050-MD-25-106-22</v>
          </cell>
          <cell r="E342" t="str">
            <v>05050-MD-25-106-22</v>
          </cell>
          <cell r="F342" t="str">
            <v>Tank-Pipework Support Structure Details- (Propane)</v>
          </cell>
          <cell r="G342">
            <v>0</v>
          </cell>
          <cell r="H342" t="str">
            <v>VP-1516-147-T-101/2-245</v>
          </cell>
          <cell r="I342">
            <v>40175</v>
          </cell>
          <cell r="J342">
            <v>40168</v>
          </cell>
          <cell r="K342" t="str">
            <v>Y</v>
          </cell>
          <cell r="L342" t="str">
            <v>Drw</v>
          </cell>
          <cell r="M342">
            <v>343</v>
          </cell>
        </row>
        <row r="343">
          <cell r="C343" t="str">
            <v>25</v>
          </cell>
          <cell r="D343" t="str">
            <v>05050-MD-25-106-23</v>
          </cell>
          <cell r="E343" t="str">
            <v>05050-MD-25-106-23</v>
          </cell>
          <cell r="F343" t="str">
            <v>Tank-Pipework Support Structure Details- (Propane)</v>
          </cell>
          <cell r="G343">
            <v>0</v>
          </cell>
          <cell r="H343" t="str">
            <v>VP-1516-147-T-101/2-245</v>
          </cell>
          <cell r="I343">
            <v>40175</v>
          </cell>
          <cell r="J343">
            <v>40168</v>
          </cell>
          <cell r="K343" t="str">
            <v>Y</v>
          </cell>
          <cell r="L343" t="str">
            <v>Drw</v>
          </cell>
          <cell r="M343">
            <v>344</v>
          </cell>
        </row>
        <row r="344">
          <cell r="C344" t="str">
            <v>25</v>
          </cell>
          <cell r="D344" t="str">
            <v>05050-MD-25-106-24</v>
          </cell>
          <cell r="E344" t="str">
            <v>05050-MD-25-106-24</v>
          </cell>
          <cell r="F344" t="str">
            <v>Tank-Pipework Support Structure Details- (Propane)</v>
          </cell>
          <cell r="G344">
            <v>0</v>
          </cell>
          <cell r="H344" t="str">
            <v>VP-1516-147-T-101/2-245</v>
          </cell>
          <cell r="I344">
            <v>40175</v>
          </cell>
          <cell r="J344">
            <v>40168</v>
          </cell>
          <cell r="K344" t="str">
            <v>Y</v>
          </cell>
          <cell r="L344" t="str">
            <v>Drw</v>
          </cell>
          <cell r="M344">
            <v>345</v>
          </cell>
        </row>
        <row r="345">
          <cell r="C345" t="str">
            <v>25</v>
          </cell>
          <cell r="D345" t="str">
            <v>05050-MD-25-106-25</v>
          </cell>
          <cell r="E345" t="str">
            <v>05050-MD-25-106-25</v>
          </cell>
          <cell r="F345" t="str">
            <v>Tank-Pipework Support Structure Details- (Propane)</v>
          </cell>
          <cell r="G345">
            <v>0</v>
          </cell>
          <cell r="H345" t="str">
            <v>VP-1516-147-T-101/2-245</v>
          </cell>
          <cell r="I345">
            <v>40175</v>
          </cell>
          <cell r="J345">
            <v>40168</v>
          </cell>
          <cell r="K345" t="str">
            <v>Y</v>
          </cell>
          <cell r="L345" t="str">
            <v>Drw</v>
          </cell>
          <cell r="M345">
            <v>346</v>
          </cell>
        </row>
        <row r="346">
          <cell r="C346" t="str">
            <v>25</v>
          </cell>
          <cell r="D346" t="str">
            <v>05050-MD-25-106-26</v>
          </cell>
          <cell r="E346" t="str">
            <v>05050-MD-25-106-26</v>
          </cell>
          <cell r="F346" t="str">
            <v>Tank-Pipework Support Structure Details- (Propane)</v>
          </cell>
          <cell r="G346">
            <v>0</v>
          </cell>
          <cell r="H346" t="str">
            <v>VP-1516-147-T-101/2-245</v>
          </cell>
          <cell r="I346">
            <v>40175</v>
          </cell>
          <cell r="J346">
            <v>40168</v>
          </cell>
          <cell r="K346" t="str">
            <v>Y</v>
          </cell>
          <cell r="L346" t="str">
            <v>Drw</v>
          </cell>
          <cell r="M346">
            <v>347</v>
          </cell>
        </row>
        <row r="347">
          <cell r="C347" t="str">
            <v>25</v>
          </cell>
          <cell r="D347" t="str">
            <v>05050-MD-25-106-27</v>
          </cell>
          <cell r="E347" t="str">
            <v>05050-MD-25-106-27</v>
          </cell>
          <cell r="F347" t="str">
            <v>Tank-Pipework Support Structure Details- (Propane)</v>
          </cell>
          <cell r="G347">
            <v>0</v>
          </cell>
          <cell r="H347" t="str">
            <v>VP-1516-147-T-101/2-245</v>
          </cell>
          <cell r="I347">
            <v>40175</v>
          </cell>
          <cell r="J347">
            <v>40168</v>
          </cell>
          <cell r="K347" t="str">
            <v>Y</v>
          </cell>
          <cell r="L347" t="str">
            <v>Drw</v>
          </cell>
          <cell r="M347">
            <v>348</v>
          </cell>
        </row>
        <row r="348">
          <cell r="C348" t="str">
            <v>25</v>
          </cell>
          <cell r="D348" t="str">
            <v>05050-MD-25-106-28</v>
          </cell>
          <cell r="E348" t="str">
            <v>05050-MD-25-106-28</v>
          </cell>
          <cell r="F348" t="str">
            <v>Tank-Pipework Support Structure Details- (Propane)</v>
          </cell>
          <cell r="G348">
            <v>0</v>
          </cell>
          <cell r="H348" t="str">
            <v>VP-1516-147-T-101/2-245</v>
          </cell>
          <cell r="I348">
            <v>40175</v>
          </cell>
          <cell r="J348">
            <v>40168</v>
          </cell>
          <cell r="K348" t="str">
            <v>Y</v>
          </cell>
          <cell r="L348" t="str">
            <v>Drw</v>
          </cell>
          <cell r="M348">
            <v>349</v>
          </cell>
        </row>
        <row r="349">
          <cell r="C349" t="str">
            <v>25</v>
          </cell>
          <cell r="D349" t="str">
            <v>05050-MD-25-106-29</v>
          </cell>
          <cell r="E349" t="str">
            <v>05050-MD-25-106-29</v>
          </cell>
          <cell r="F349" t="str">
            <v>Tank-Pipework Support Structure Details- (Propane)</v>
          </cell>
          <cell r="G349">
            <v>0</v>
          </cell>
          <cell r="H349" t="str">
            <v>VP-1516-147-T-101/2-245</v>
          </cell>
          <cell r="I349">
            <v>40175</v>
          </cell>
          <cell r="J349">
            <v>40168</v>
          </cell>
          <cell r="K349" t="str">
            <v>Y</v>
          </cell>
          <cell r="L349" t="str">
            <v>Drw</v>
          </cell>
          <cell r="M349">
            <v>350</v>
          </cell>
        </row>
        <row r="350">
          <cell r="C350" t="str">
            <v>25</v>
          </cell>
          <cell r="D350" t="str">
            <v>05050-MD-25-106-30</v>
          </cell>
          <cell r="E350" t="str">
            <v>05050-MD-25-106-30</v>
          </cell>
          <cell r="F350" t="str">
            <v>Tank-Pipework Support Structure Details- (Propane)</v>
          </cell>
          <cell r="G350">
            <v>0</v>
          </cell>
          <cell r="H350" t="str">
            <v>VP-1516-147-T-101/2-245</v>
          </cell>
          <cell r="I350">
            <v>40175</v>
          </cell>
          <cell r="J350">
            <v>40168</v>
          </cell>
          <cell r="K350" t="str">
            <v>Y</v>
          </cell>
          <cell r="L350" t="str">
            <v>Drw</v>
          </cell>
          <cell r="M350">
            <v>351</v>
          </cell>
        </row>
        <row r="351">
          <cell r="C351" t="str">
            <v>25</v>
          </cell>
          <cell r="D351" t="str">
            <v>05050-MD-25-106-31</v>
          </cell>
          <cell r="E351" t="str">
            <v>05050-MD-25-106-31</v>
          </cell>
          <cell r="F351" t="str">
            <v>Tank-Pipework Support Structure Details- (Propane)</v>
          </cell>
          <cell r="G351">
            <v>0</v>
          </cell>
          <cell r="H351" t="str">
            <v>VP-1516-147-T-101/2-245</v>
          </cell>
          <cell r="I351">
            <v>40175</v>
          </cell>
          <cell r="J351">
            <v>40168</v>
          </cell>
          <cell r="K351" t="str">
            <v>Y</v>
          </cell>
          <cell r="L351" t="str">
            <v>Drw</v>
          </cell>
          <cell r="M351">
            <v>352</v>
          </cell>
        </row>
        <row r="352">
          <cell r="C352" t="str">
            <v>25</v>
          </cell>
          <cell r="D352" t="str">
            <v>05050-MD-25-106-32</v>
          </cell>
          <cell r="E352" t="str">
            <v>05050-MD-25-106-32</v>
          </cell>
          <cell r="F352" t="str">
            <v>Tank-Pipework Support Structure Details- (Propane)</v>
          </cell>
          <cell r="G352">
            <v>0</v>
          </cell>
          <cell r="H352" t="str">
            <v>VP-1516-147-T-101/2-245</v>
          </cell>
          <cell r="I352">
            <v>40175</v>
          </cell>
          <cell r="J352">
            <v>40168</v>
          </cell>
          <cell r="K352" t="str">
            <v>Y</v>
          </cell>
          <cell r="L352" t="str">
            <v>Drw</v>
          </cell>
          <cell r="M352">
            <v>353</v>
          </cell>
        </row>
        <row r="353">
          <cell r="C353" t="str">
            <v>25</v>
          </cell>
          <cell r="D353" t="str">
            <v>05050-MD-25-106-33</v>
          </cell>
          <cell r="E353" t="str">
            <v>05050-MD-25-106-33</v>
          </cell>
          <cell r="F353" t="str">
            <v>Tank-Pipework Support Structure Details- (Propane)</v>
          </cell>
          <cell r="G353">
            <v>0</v>
          </cell>
          <cell r="H353" t="str">
            <v>VP-1516-147-T-101/2-245</v>
          </cell>
          <cell r="I353">
            <v>40175</v>
          </cell>
          <cell r="J353">
            <v>40168</v>
          </cell>
          <cell r="K353" t="str">
            <v>Y</v>
          </cell>
          <cell r="L353" t="str">
            <v>Drw</v>
          </cell>
          <cell r="M353">
            <v>354</v>
          </cell>
        </row>
        <row r="354">
          <cell r="C354" t="str">
            <v>25</v>
          </cell>
          <cell r="D354" t="str">
            <v>05050-MD-25-106-34</v>
          </cell>
          <cell r="E354" t="str">
            <v>05050-MD-25-106-34</v>
          </cell>
          <cell r="F354" t="str">
            <v>Tank-Pipework Support Structure Details- (Propane)</v>
          </cell>
          <cell r="G354">
            <v>0</v>
          </cell>
          <cell r="H354" t="str">
            <v>VP-1516-147-T-101/2-245</v>
          </cell>
          <cell r="I354">
            <v>40175</v>
          </cell>
          <cell r="J354">
            <v>40168</v>
          </cell>
          <cell r="K354" t="str">
            <v>Y</v>
          </cell>
          <cell r="L354" t="str">
            <v>Drw</v>
          </cell>
          <cell r="M354">
            <v>355</v>
          </cell>
        </row>
        <row r="355">
          <cell r="C355" t="str">
            <v>25</v>
          </cell>
          <cell r="D355" t="str">
            <v>05050-MD-25-106-35</v>
          </cell>
          <cell r="E355" t="str">
            <v>05050-MD-25-106-35</v>
          </cell>
          <cell r="F355" t="str">
            <v>Tank-Pipework Support Structure Details- (Propane)</v>
          </cell>
          <cell r="G355">
            <v>0</v>
          </cell>
          <cell r="H355" t="str">
            <v>VP-1516-147-T-101/2-245</v>
          </cell>
          <cell r="I355">
            <v>40175</v>
          </cell>
          <cell r="J355">
            <v>40168</v>
          </cell>
          <cell r="K355" t="str">
            <v>Y</v>
          </cell>
          <cell r="L355" t="str">
            <v>Drw</v>
          </cell>
          <cell r="M355">
            <v>356</v>
          </cell>
        </row>
        <row r="356">
          <cell r="C356" t="str">
            <v>25</v>
          </cell>
          <cell r="D356" t="str">
            <v>05050-MD-25-106-36</v>
          </cell>
          <cell r="E356" t="str">
            <v>05050-MD-25-106-36</v>
          </cell>
          <cell r="F356" t="str">
            <v>Tank-Pipework Support Structure Details- (Propane)</v>
          </cell>
          <cell r="G356">
            <v>0</v>
          </cell>
          <cell r="H356" t="str">
            <v>VP-1516-147-T-101/2-245</v>
          </cell>
          <cell r="I356">
            <v>40175</v>
          </cell>
          <cell r="J356">
            <v>40168</v>
          </cell>
          <cell r="K356" t="str">
            <v>Y</v>
          </cell>
          <cell r="L356" t="str">
            <v>Drw</v>
          </cell>
          <cell r="M356">
            <v>357</v>
          </cell>
        </row>
        <row r="357">
          <cell r="C357" t="str">
            <v>25</v>
          </cell>
          <cell r="D357" t="str">
            <v>05050-MD-25-106-37</v>
          </cell>
          <cell r="E357" t="str">
            <v>05050-MD-25-106-37</v>
          </cell>
          <cell r="F357" t="str">
            <v>Tank-Pipework Support Structure Details- (Propane)</v>
          </cell>
          <cell r="G357">
            <v>0</v>
          </cell>
          <cell r="H357" t="str">
            <v>VP-1516-147-T-101/2-245</v>
          </cell>
          <cell r="I357">
            <v>40175</v>
          </cell>
          <cell r="J357">
            <v>40168</v>
          </cell>
          <cell r="K357" t="str">
            <v>Y</v>
          </cell>
          <cell r="L357" t="str">
            <v>Drw</v>
          </cell>
          <cell r="M357">
            <v>358</v>
          </cell>
        </row>
        <row r="358">
          <cell r="C358" t="str">
            <v>25</v>
          </cell>
          <cell r="D358" t="str">
            <v>05050-MD-25-106-38</v>
          </cell>
          <cell r="E358" t="str">
            <v>05050-MD-25-106-38</v>
          </cell>
          <cell r="F358" t="str">
            <v>Tank-Pipework Support Structure Details- (Propane)</v>
          </cell>
          <cell r="G358">
            <v>0</v>
          </cell>
          <cell r="H358" t="str">
            <v>VP-1516-147-T-101/2-245</v>
          </cell>
          <cell r="I358">
            <v>40175</v>
          </cell>
          <cell r="J358">
            <v>40168</v>
          </cell>
          <cell r="K358" t="str">
            <v>Y</v>
          </cell>
          <cell r="L358" t="str">
            <v>Drw</v>
          </cell>
          <cell r="M358">
            <v>359</v>
          </cell>
        </row>
        <row r="359">
          <cell r="C359" t="str">
            <v>25</v>
          </cell>
          <cell r="D359" t="str">
            <v>05050-MD-25-106-39</v>
          </cell>
          <cell r="E359" t="str">
            <v>05050-MD-25-106-39</v>
          </cell>
          <cell r="F359" t="str">
            <v>Tank-Pipework Support Structure Details- (Propane)</v>
          </cell>
          <cell r="G359">
            <v>0</v>
          </cell>
          <cell r="H359" t="str">
            <v>VP-1516-147-T-101/2-245</v>
          </cell>
          <cell r="I359">
            <v>40175</v>
          </cell>
          <cell r="J359">
            <v>40168</v>
          </cell>
          <cell r="K359" t="str">
            <v>Y</v>
          </cell>
          <cell r="L359" t="str">
            <v>Drw</v>
          </cell>
          <cell r="M359">
            <v>360</v>
          </cell>
        </row>
        <row r="360">
          <cell r="C360" t="str">
            <v>25</v>
          </cell>
          <cell r="D360" t="str">
            <v>05050-MD-25-106-40</v>
          </cell>
          <cell r="E360" t="str">
            <v>05050-MD-25-106-40</v>
          </cell>
          <cell r="F360" t="str">
            <v>Tank-Pipework Support Structure Details- (Propane)</v>
          </cell>
          <cell r="G360">
            <v>0</v>
          </cell>
          <cell r="H360" t="str">
            <v>VP-1516-147-T-101/2-245</v>
          </cell>
          <cell r="I360">
            <v>40175</v>
          </cell>
          <cell r="J360">
            <v>40168</v>
          </cell>
          <cell r="K360" t="str">
            <v>Y</v>
          </cell>
          <cell r="L360" t="str">
            <v>Drw</v>
          </cell>
          <cell r="M360">
            <v>361</v>
          </cell>
        </row>
        <row r="361">
          <cell r="C361" t="str">
            <v>25</v>
          </cell>
          <cell r="D361" t="str">
            <v>05050-MD-25-106-41</v>
          </cell>
          <cell r="E361" t="str">
            <v>05050-MD-25-106-41</v>
          </cell>
          <cell r="F361" t="str">
            <v>Tank-Pipework Support Structure Details- (Propane)</v>
          </cell>
          <cell r="G361">
            <v>0</v>
          </cell>
          <cell r="H361" t="str">
            <v>VP-1516-147-T-101/2-245</v>
          </cell>
          <cell r="I361">
            <v>40175</v>
          </cell>
          <cell r="J361">
            <v>40168</v>
          </cell>
          <cell r="K361" t="str">
            <v>Y</v>
          </cell>
          <cell r="L361" t="str">
            <v>Drw</v>
          </cell>
          <cell r="M361">
            <v>362</v>
          </cell>
        </row>
        <row r="362">
          <cell r="C362" t="str">
            <v>25</v>
          </cell>
          <cell r="D362" t="str">
            <v>05050-MD-25-106-42</v>
          </cell>
          <cell r="E362" t="str">
            <v>05050-MD-25-106-42</v>
          </cell>
          <cell r="F362" t="str">
            <v>Tank-Pipework Support Structure Details- (Propane)</v>
          </cell>
          <cell r="G362">
            <v>0</v>
          </cell>
          <cell r="H362" t="str">
            <v>VP-1516-147-T-101/2-245</v>
          </cell>
          <cell r="I362">
            <v>40175</v>
          </cell>
          <cell r="J362">
            <v>40168</v>
          </cell>
          <cell r="K362" t="str">
            <v>Y</v>
          </cell>
          <cell r="L362" t="str">
            <v>Drw</v>
          </cell>
          <cell r="M362">
            <v>363</v>
          </cell>
        </row>
        <row r="363">
          <cell r="C363" t="str">
            <v>25</v>
          </cell>
          <cell r="D363" t="str">
            <v>05050-MD-25-106-43</v>
          </cell>
          <cell r="E363" t="str">
            <v>05050-MD-25-106-43</v>
          </cell>
          <cell r="F363" t="str">
            <v>Tank-Pipework Support Structure Details- (Propane)</v>
          </cell>
          <cell r="G363">
            <v>0</v>
          </cell>
          <cell r="H363" t="str">
            <v>VP-1516-147-T-101/2-245</v>
          </cell>
          <cell r="I363">
            <v>40175</v>
          </cell>
          <cell r="J363">
            <v>40168</v>
          </cell>
          <cell r="K363" t="str">
            <v>Y</v>
          </cell>
          <cell r="L363" t="str">
            <v>Drw</v>
          </cell>
          <cell r="M363">
            <v>364</v>
          </cell>
        </row>
        <row r="364">
          <cell r="C364" t="str">
            <v>25</v>
          </cell>
          <cell r="D364" t="str">
            <v>05050-MD-25-106-44</v>
          </cell>
          <cell r="E364" t="str">
            <v>05050-MD-25-106-44</v>
          </cell>
          <cell r="F364" t="str">
            <v>Tank-Pipework Support Structure Details- (Propane)</v>
          </cell>
          <cell r="G364">
            <v>0</v>
          </cell>
          <cell r="H364" t="str">
            <v>VP-1516-147-T-101/2-245</v>
          </cell>
          <cell r="I364">
            <v>40175</v>
          </cell>
          <cell r="J364">
            <v>40168</v>
          </cell>
          <cell r="K364" t="str">
            <v>Y</v>
          </cell>
          <cell r="L364" t="str">
            <v>Drw</v>
          </cell>
          <cell r="M364">
            <v>365</v>
          </cell>
        </row>
        <row r="365">
          <cell r="C365" t="str">
            <v>25</v>
          </cell>
          <cell r="D365" t="str">
            <v>05050-MD-25-106-45</v>
          </cell>
          <cell r="E365" t="str">
            <v>05050-MD-25-106-45</v>
          </cell>
          <cell r="F365" t="str">
            <v>Tank-Pipework Support Structure Details- (Propane)</v>
          </cell>
          <cell r="G365">
            <v>0</v>
          </cell>
          <cell r="H365" t="str">
            <v>VP-1516-147-T-101/2-245</v>
          </cell>
          <cell r="I365">
            <v>40175</v>
          </cell>
          <cell r="J365">
            <v>40168</v>
          </cell>
          <cell r="K365" t="str">
            <v>Y</v>
          </cell>
          <cell r="L365" t="str">
            <v>Drw</v>
          </cell>
          <cell r="M365">
            <v>366</v>
          </cell>
        </row>
        <row r="366">
          <cell r="C366" t="str">
            <v>25</v>
          </cell>
          <cell r="D366" t="str">
            <v>05050-MD-25-106-46</v>
          </cell>
          <cell r="E366" t="str">
            <v>05050-MD-25-106-46</v>
          </cell>
          <cell r="F366" t="str">
            <v>Tank-Pipework Support Structure Details- (Propane)</v>
          </cell>
          <cell r="G366">
            <v>0</v>
          </cell>
          <cell r="H366" t="str">
            <v>VP-1516-147-T-101/2-245</v>
          </cell>
          <cell r="I366">
            <v>40175</v>
          </cell>
          <cell r="J366">
            <v>40168</v>
          </cell>
          <cell r="K366" t="str">
            <v>Y</v>
          </cell>
          <cell r="L366" t="str">
            <v>Drw</v>
          </cell>
          <cell r="M366">
            <v>367</v>
          </cell>
        </row>
        <row r="367">
          <cell r="C367" t="str">
            <v>25</v>
          </cell>
          <cell r="D367" t="str">
            <v>05050-MD-25-106-47</v>
          </cell>
          <cell r="E367" t="str">
            <v>05050-MD-25-106-47</v>
          </cell>
          <cell r="F367" t="str">
            <v>Tank-Pipework Support Structure Details- (Propane)</v>
          </cell>
          <cell r="G367">
            <v>0</v>
          </cell>
          <cell r="H367" t="str">
            <v>VP-1516-147-T-101/2-245</v>
          </cell>
          <cell r="I367">
            <v>40175</v>
          </cell>
          <cell r="J367">
            <v>40168</v>
          </cell>
          <cell r="K367" t="str">
            <v>Y</v>
          </cell>
          <cell r="L367" t="str">
            <v>Drw</v>
          </cell>
          <cell r="M367">
            <v>368</v>
          </cell>
        </row>
        <row r="368">
          <cell r="C368" t="str">
            <v>25</v>
          </cell>
          <cell r="D368" t="str">
            <v>05050-MD-25-106-48</v>
          </cell>
          <cell r="E368" t="str">
            <v>05050-MD-25-106-48</v>
          </cell>
          <cell r="F368" t="str">
            <v>Tank-Pipework Support Structure Details- (Propane)</v>
          </cell>
          <cell r="G368">
            <v>0</v>
          </cell>
          <cell r="H368" t="str">
            <v>VP-1516-147-T-101/2-245</v>
          </cell>
          <cell r="I368">
            <v>40175</v>
          </cell>
          <cell r="J368">
            <v>40168</v>
          </cell>
          <cell r="K368" t="str">
            <v>Y</v>
          </cell>
          <cell r="L368" t="str">
            <v>Drw</v>
          </cell>
          <cell r="M368">
            <v>369</v>
          </cell>
        </row>
        <row r="369">
          <cell r="C369" t="str">
            <v>25</v>
          </cell>
          <cell r="D369" t="str">
            <v>05050-MD-25-106-49</v>
          </cell>
          <cell r="E369" t="str">
            <v>05050-MD-25-106-49</v>
          </cell>
          <cell r="F369" t="str">
            <v>Tank-Pipework Support Structure Details- (Propane)</v>
          </cell>
          <cell r="G369">
            <v>0</v>
          </cell>
          <cell r="H369" t="str">
            <v>VP-1516-147-T-101/2-245</v>
          </cell>
          <cell r="I369">
            <v>40175</v>
          </cell>
          <cell r="J369">
            <v>40168</v>
          </cell>
          <cell r="K369" t="str">
            <v>Y</v>
          </cell>
          <cell r="L369" t="str">
            <v>Drw</v>
          </cell>
          <cell r="M369">
            <v>370</v>
          </cell>
        </row>
        <row r="370">
          <cell r="C370" t="str">
            <v>25</v>
          </cell>
          <cell r="D370" t="str">
            <v>05050-MD-25-106-50</v>
          </cell>
          <cell r="E370" t="str">
            <v>05050-MD-25-106-50</v>
          </cell>
          <cell r="F370" t="str">
            <v>Tank-Pipework Support Structure Details- (Propane)</v>
          </cell>
          <cell r="G370">
            <v>0</v>
          </cell>
          <cell r="H370" t="str">
            <v>VP-1516-147-T-101/2-245</v>
          </cell>
          <cell r="I370">
            <v>40175</v>
          </cell>
          <cell r="J370">
            <v>40168</v>
          </cell>
          <cell r="K370" t="str">
            <v>Y</v>
          </cell>
          <cell r="L370" t="str">
            <v>Drw</v>
          </cell>
          <cell r="M370">
            <v>371</v>
          </cell>
        </row>
        <row r="371">
          <cell r="C371" t="str">
            <v>25</v>
          </cell>
          <cell r="D371" t="str">
            <v>05050-MD-25-106-51</v>
          </cell>
          <cell r="E371" t="str">
            <v>05050-MD-25-106-51</v>
          </cell>
          <cell r="F371" t="str">
            <v>Tank-Pipework Support Structure Details- (Propane)</v>
          </cell>
          <cell r="G371">
            <v>0</v>
          </cell>
          <cell r="H371" t="str">
            <v>VP-1516-147-T-101/2-245</v>
          </cell>
          <cell r="I371">
            <v>40175</v>
          </cell>
          <cell r="J371">
            <v>40168</v>
          </cell>
          <cell r="K371" t="str">
            <v>Y</v>
          </cell>
          <cell r="L371" t="str">
            <v>Drw</v>
          </cell>
          <cell r="M371">
            <v>372</v>
          </cell>
        </row>
        <row r="372">
          <cell r="C372" t="str">
            <v>25</v>
          </cell>
          <cell r="D372" t="str">
            <v>05050-MD-25-106-52</v>
          </cell>
          <cell r="E372" t="str">
            <v>05050-MD-25-106-52</v>
          </cell>
          <cell r="F372" t="str">
            <v>Tank-Pipework Support Structure Details- (Propane)</v>
          </cell>
          <cell r="G372">
            <v>0</v>
          </cell>
          <cell r="H372" t="str">
            <v>VP-1516-147-T-101/2-245</v>
          </cell>
          <cell r="I372">
            <v>40175</v>
          </cell>
          <cell r="J372">
            <v>40168</v>
          </cell>
          <cell r="K372" t="str">
            <v>Y</v>
          </cell>
          <cell r="L372" t="str">
            <v>Drw</v>
          </cell>
          <cell r="M372">
            <v>373</v>
          </cell>
        </row>
        <row r="373">
          <cell r="C373" t="str">
            <v>25</v>
          </cell>
          <cell r="D373" t="str">
            <v>05050-MD-25-106-53</v>
          </cell>
          <cell r="E373" t="str">
            <v>05050-MD-25-106-53</v>
          </cell>
          <cell r="F373" t="str">
            <v>Tank-Pipework Support Structure Details- (Propane)</v>
          </cell>
          <cell r="G373">
            <v>0</v>
          </cell>
          <cell r="H373" t="str">
            <v>VP-1516-147-T-101/2-245</v>
          </cell>
          <cell r="I373">
            <v>40175</v>
          </cell>
          <cell r="J373">
            <v>40168</v>
          </cell>
          <cell r="K373" t="str">
            <v>Y</v>
          </cell>
          <cell r="L373" t="str">
            <v>Drw</v>
          </cell>
          <cell r="M373">
            <v>374</v>
          </cell>
        </row>
        <row r="374">
          <cell r="C374" t="str">
            <v>25</v>
          </cell>
          <cell r="D374" t="str">
            <v>05050-MD-25-106-54</v>
          </cell>
          <cell r="E374" t="str">
            <v>05050-MD-25-106-54</v>
          </cell>
          <cell r="F374" t="str">
            <v>Tank-Pipework Support Structure Details- (Propane)</v>
          </cell>
          <cell r="G374">
            <v>0</v>
          </cell>
          <cell r="H374" t="str">
            <v>VP-1516-147-T-101/2-245</v>
          </cell>
          <cell r="I374">
            <v>40175</v>
          </cell>
          <cell r="J374">
            <v>40168</v>
          </cell>
          <cell r="K374" t="str">
            <v>Y</v>
          </cell>
          <cell r="L374" t="str">
            <v>Drw</v>
          </cell>
          <cell r="M374">
            <v>375</v>
          </cell>
        </row>
        <row r="375">
          <cell r="C375" t="str">
            <v>25</v>
          </cell>
          <cell r="D375" t="str">
            <v>05050-MD-25-106-55</v>
          </cell>
          <cell r="E375" t="str">
            <v>05050-MD-25-106-55</v>
          </cell>
          <cell r="F375" t="str">
            <v>Tank-Pipework Support Structure Details- (Propane)</v>
          </cell>
          <cell r="G375">
            <v>0</v>
          </cell>
          <cell r="H375" t="str">
            <v>VP-1516-147-T-101/2-245</v>
          </cell>
          <cell r="I375">
            <v>40175</v>
          </cell>
          <cell r="J375">
            <v>40168</v>
          </cell>
          <cell r="K375" t="str">
            <v>Y</v>
          </cell>
          <cell r="L375" t="str">
            <v>Drw</v>
          </cell>
          <cell r="M375">
            <v>376</v>
          </cell>
        </row>
        <row r="376">
          <cell r="C376" t="str">
            <v>25</v>
          </cell>
          <cell r="D376" t="str">
            <v>05050-MD-25-106-56</v>
          </cell>
          <cell r="E376" t="str">
            <v>05050-MD-25-106-56</v>
          </cell>
          <cell r="F376" t="str">
            <v>Tank-Pipework Support Structure Details- (Propane)</v>
          </cell>
          <cell r="G376">
            <v>0</v>
          </cell>
          <cell r="H376" t="str">
            <v>VP-1516-147-T-101/2-245</v>
          </cell>
          <cell r="I376">
            <v>40175</v>
          </cell>
          <cell r="J376">
            <v>40168</v>
          </cell>
          <cell r="K376" t="str">
            <v>Y</v>
          </cell>
          <cell r="L376" t="str">
            <v>Drw</v>
          </cell>
          <cell r="M376">
            <v>377</v>
          </cell>
        </row>
        <row r="377">
          <cell r="C377" t="str">
            <v>25</v>
          </cell>
          <cell r="D377" t="str">
            <v>05050-MD-25-106-57</v>
          </cell>
          <cell r="E377" t="str">
            <v>05050-MD-25-106-57</v>
          </cell>
          <cell r="F377" t="str">
            <v>Tank-Pipework Support Structure Details- (Propane)</v>
          </cell>
          <cell r="G377">
            <v>0</v>
          </cell>
          <cell r="H377" t="str">
            <v>VP-1516-147-T-101/2-245</v>
          </cell>
          <cell r="I377">
            <v>40175</v>
          </cell>
          <cell r="J377">
            <v>40168</v>
          </cell>
          <cell r="K377" t="str">
            <v>Y</v>
          </cell>
          <cell r="L377" t="str">
            <v>Drw</v>
          </cell>
          <cell r="M377">
            <v>378</v>
          </cell>
        </row>
        <row r="378">
          <cell r="C378" t="str">
            <v>25</v>
          </cell>
          <cell r="D378" t="str">
            <v>05050-MD-25-106-58</v>
          </cell>
          <cell r="E378" t="str">
            <v>05050-MD-25-106-58</v>
          </cell>
          <cell r="F378" t="str">
            <v>Tank-Pipework Support Structure Details- (Propane)</v>
          </cell>
          <cell r="G378">
            <v>0</v>
          </cell>
          <cell r="H378" t="str">
            <v>VP-1516-147-T-101/2-245</v>
          </cell>
          <cell r="I378">
            <v>40175</v>
          </cell>
          <cell r="J378">
            <v>40168</v>
          </cell>
          <cell r="K378" t="str">
            <v>Y</v>
          </cell>
          <cell r="L378" t="str">
            <v>Drw</v>
          </cell>
          <cell r="M378">
            <v>379</v>
          </cell>
        </row>
        <row r="379">
          <cell r="C379" t="str">
            <v>25</v>
          </cell>
          <cell r="D379" t="str">
            <v>05050-MD-25-106-59</v>
          </cell>
          <cell r="E379" t="str">
            <v>05050-MD-25-106-59</v>
          </cell>
          <cell r="F379" t="str">
            <v>Tank-Pipework Support Structure Details- (Propane)</v>
          </cell>
          <cell r="G379">
            <v>0</v>
          </cell>
          <cell r="H379" t="str">
            <v>VP-1516-147-T-101/2-245</v>
          </cell>
          <cell r="I379">
            <v>40175</v>
          </cell>
          <cell r="J379">
            <v>40168</v>
          </cell>
          <cell r="K379" t="str">
            <v>Y</v>
          </cell>
          <cell r="L379" t="str">
            <v>Drw</v>
          </cell>
          <cell r="M379">
            <v>380</v>
          </cell>
        </row>
        <row r="380">
          <cell r="C380" t="str">
            <v>25</v>
          </cell>
          <cell r="D380" t="str">
            <v>05050-MD-25-106-60</v>
          </cell>
          <cell r="E380" t="str">
            <v>05050-MD-25-106-60</v>
          </cell>
          <cell r="F380" t="str">
            <v>Tank-Pipework Support Structure Details- (Propane)</v>
          </cell>
          <cell r="G380">
            <v>0</v>
          </cell>
          <cell r="H380" t="str">
            <v>VP-1516-147-T-101/2-245</v>
          </cell>
          <cell r="I380">
            <v>40175</v>
          </cell>
          <cell r="J380">
            <v>40168</v>
          </cell>
          <cell r="K380" t="str">
            <v>Y</v>
          </cell>
          <cell r="L380" t="str">
            <v>Drw</v>
          </cell>
          <cell r="M380">
            <v>381</v>
          </cell>
        </row>
        <row r="381">
          <cell r="C381" t="str">
            <v>25</v>
          </cell>
          <cell r="D381" t="str">
            <v>05050-MD-25-106-61</v>
          </cell>
          <cell r="E381" t="str">
            <v>05050-MD-25-106-61</v>
          </cell>
          <cell r="F381" t="str">
            <v>Tank-Pipework Support Structure Details- (Propane)</v>
          </cell>
          <cell r="G381">
            <v>0</v>
          </cell>
          <cell r="H381" t="str">
            <v>VP-1516-147-T-101/2-245</v>
          </cell>
          <cell r="I381">
            <v>40175</v>
          </cell>
          <cell r="J381">
            <v>40168</v>
          </cell>
          <cell r="K381" t="str">
            <v>Y</v>
          </cell>
          <cell r="L381" t="str">
            <v>Drw</v>
          </cell>
          <cell r="M381">
            <v>382</v>
          </cell>
        </row>
        <row r="382">
          <cell r="C382" t="str">
            <v>25</v>
          </cell>
          <cell r="D382" t="str">
            <v>05050-MD-25-106-62</v>
          </cell>
          <cell r="E382" t="str">
            <v>05050-MD-25-106-62</v>
          </cell>
          <cell r="F382" t="str">
            <v>Tank-Pipework Support Structure Details- (Propane)</v>
          </cell>
          <cell r="G382">
            <v>0</v>
          </cell>
          <cell r="H382" t="str">
            <v>VP-1516-147-T-101/2-245</v>
          </cell>
          <cell r="I382">
            <v>40175</v>
          </cell>
          <cell r="J382">
            <v>40168</v>
          </cell>
          <cell r="K382" t="str">
            <v>Y</v>
          </cell>
          <cell r="L382" t="str">
            <v>Drw</v>
          </cell>
          <cell r="M382">
            <v>383</v>
          </cell>
        </row>
        <row r="383">
          <cell r="C383" t="str">
            <v>25</v>
          </cell>
          <cell r="D383" t="str">
            <v>05050-MD-25-106-63</v>
          </cell>
          <cell r="E383" t="str">
            <v>05050-MD-25-106-63</v>
          </cell>
          <cell r="F383" t="str">
            <v>Tank-Pipework Support Structure Details- (Propane)</v>
          </cell>
          <cell r="G383">
            <v>0</v>
          </cell>
          <cell r="H383" t="str">
            <v>VP-1516-147-T-101/2-245</v>
          </cell>
          <cell r="I383">
            <v>40175</v>
          </cell>
          <cell r="J383">
            <v>40168</v>
          </cell>
          <cell r="K383" t="str">
            <v>Y</v>
          </cell>
          <cell r="L383" t="str">
            <v>Drw</v>
          </cell>
          <cell r="M383">
            <v>384</v>
          </cell>
        </row>
        <row r="384">
          <cell r="C384" t="str">
            <v>25</v>
          </cell>
          <cell r="D384" t="str">
            <v>05050-MD-25-106-64</v>
          </cell>
          <cell r="E384" t="str">
            <v>05050-MD-25-106-64</v>
          </cell>
          <cell r="F384" t="str">
            <v>Tank-Pipework Support Structure Details- (Propane)</v>
          </cell>
          <cell r="G384">
            <v>0</v>
          </cell>
          <cell r="H384" t="str">
            <v>VP-1516-147-T-101/2-245</v>
          </cell>
          <cell r="I384">
            <v>40175</v>
          </cell>
          <cell r="J384">
            <v>40168</v>
          </cell>
          <cell r="K384" t="str">
            <v>Y</v>
          </cell>
          <cell r="L384" t="str">
            <v>Drw</v>
          </cell>
          <cell r="M384">
            <v>385</v>
          </cell>
        </row>
        <row r="385">
          <cell r="C385" t="str">
            <v>25</v>
          </cell>
          <cell r="D385" t="str">
            <v>05050-MD-25-106-65</v>
          </cell>
          <cell r="E385" t="str">
            <v>05050-MD-25-106-65</v>
          </cell>
          <cell r="F385" t="str">
            <v>Tank-Pipework Support Structure Details- (Propane)</v>
          </cell>
          <cell r="G385">
            <v>0</v>
          </cell>
          <cell r="H385" t="str">
            <v>VP-1516-147-T-101/2-245</v>
          </cell>
          <cell r="I385">
            <v>40175</v>
          </cell>
          <cell r="J385">
            <v>40168</v>
          </cell>
          <cell r="K385" t="str">
            <v>Y</v>
          </cell>
          <cell r="L385" t="str">
            <v>Drw</v>
          </cell>
          <cell r="M385">
            <v>386</v>
          </cell>
        </row>
        <row r="386">
          <cell r="C386" t="str">
            <v>25</v>
          </cell>
          <cell r="D386" t="str">
            <v>05050-MD-25-106-66</v>
          </cell>
          <cell r="E386" t="str">
            <v>05050-MD-25-106-66</v>
          </cell>
          <cell r="F386" t="str">
            <v>Tank-Pipework Support Structure Details- (Propane)</v>
          </cell>
          <cell r="G386">
            <v>0</v>
          </cell>
          <cell r="H386" t="str">
            <v>VP-1516-147-T-101/2-245</v>
          </cell>
          <cell r="I386">
            <v>40175</v>
          </cell>
          <cell r="J386">
            <v>40168</v>
          </cell>
          <cell r="K386" t="str">
            <v>Y</v>
          </cell>
          <cell r="L386" t="str">
            <v>Drw</v>
          </cell>
          <cell r="M386">
            <v>387</v>
          </cell>
        </row>
        <row r="387">
          <cell r="C387" t="str">
            <v>25</v>
          </cell>
          <cell r="D387" t="str">
            <v>05050-MD-25-106-67</v>
          </cell>
          <cell r="E387" t="str">
            <v>05050-MD-25-106-67</v>
          </cell>
          <cell r="F387" t="str">
            <v>Tank-Pipework Support Structure Details- (Propane)</v>
          </cell>
          <cell r="G387">
            <v>0</v>
          </cell>
          <cell r="H387" t="str">
            <v>VP-1516-147-T-101/2-245</v>
          </cell>
          <cell r="I387">
            <v>40175</v>
          </cell>
          <cell r="J387">
            <v>40168</v>
          </cell>
          <cell r="K387" t="str">
            <v>Y</v>
          </cell>
          <cell r="L387" t="str">
            <v>Drw</v>
          </cell>
          <cell r="M387">
            <v>388</v>
          </cell>
        </row>
        <row r="388">
          <cell r="C388" t="str">
            <v>25</v>
          </cell>
          <cell r="D388" t="str">
            <v>05050-MD-25-106-68</v>
          </cell>
          <cell r="E388" t="str">
            <v>05050-MD-25-106-68</v>
          </cell>
          <cell r="F388" t="str">
            <v>Tank-Pipework Support Structure Details- (Propane)</v>
          </cell>
          <cell r="G388">
            <v>0</v>
          </cell>
          <cell r="H388" t="str">
            <v>VP-1516-147-T-101/2-245</v>
          </cell>
          <cell r="I388">
            <v>40175</v>
          </cell>
          <cell r="J388">
            <v>40168</v>
          </cell>
          <cell r="K388" t="str">
            <v>Y</v>
          </cell>
          <cell r="L388" t="str">
            <v>Drw</v>
          </cell>
          <cell r="M388">
            <v>389</v>
          </cell>
        </row>
        <row r="389">
          <cell r="C389" t="str">
            <v>25</v>
          </cell>
          <cell r="D389" t="str">
            <v>05050-MD-25-106-69</v>
          </cell>
          <cell r="E389" t="str">
            <v>05050-MD-25-106-69</v>
          </cell>
          <cell r="F389" t="str">
            <v>Tank-Pipework Support Structure Details- (Propane)</v>
          </cell>
          <cell r="G389">
            <v>0</v>
          </cell>
          <cell r="H389" t="str">
            <v>VP-1516-147-T-101/2-245</v>
          </cell>
          <cell r="I389">
            <v>40175</v>
          </cell>
          <cell r="J389">
            <v>40168</v>
          </cell>
          <cell r="K389" t="str">
            <v>Y</v>
          </cell>
          <cell r="L389" t="str">
            <v>Drw</v>
          </cell>
          <cell r="M389">
            <v>390</v>
          </cell>
        </row>
        <row r="390">
          <cell r="C390" t="str">
            <v>25</v>
          </cell>
          <cell r="D390" t="str">
            <v>05050-MD-25-106-70</v>
          </cell>
          <cell r="E390" t="str">
            <v>05050-MD-25-106-70</v>
          </cell>
          <cell r="F390" t="str">
            <v>Tank-Pipework Support Structure Details- (Propane)</v>
          </cell>
          <cell r="G390">
            <v>0</v>
          </cell>
          <cell r="H390" t="str">
            <v>VP-1516-147-T-101/2-245</v>
          </cell>
          <cell r="I390">
            <v>40175</v>
          </cell>
          <cell r="J390">
            <v>40168</v>
          </cell>
          <cell r="K390" t="str">
            <v>Y</v>
          </cell>
          <cell r="L390" t="str">
            <v>Drw</v>
          </cell>
          <cell r="M390">
            <v>391</v>
          </cell>
        </row>
        <row r="391">
          <cell r="C391" t="str">
            <v>25</v>
          </cell>
          <cell r="D391" t="str">
            <v>05050-MD-25-106-71</v>
          </cell>
          <cell r="E391" t="str">
            <v>05050-MD-25-106-71</v>
          </cell>
          <cell r="F391" t="str">
            <v>Tank-Pipework Support Structure Details- (Propane)</v>
          </cell>
          <cell r="G391">
            <v>0</v>
          </cell>
          <cell r="H391" t="str">
            <v>VP-1516-147-T-101/2-245</v>
          </cell>
          <cell r="I391">
            <v>40175</v>
          </cell>
          <cell r="J391">
            <v>40168</v>
          </cell>
          <cell r="K391" t="str">
            <v>Y</v>
          </cell>
          <cell r="L391" t="str">
            <v>Drw</v>
          </cell>
          <cell r="M391">
            <v>392</v>
          </cell>
        </row>
        <row r="392">
          <cell r="C392" t="str">
            <v>25</v>
          </cell>
          <cell r="D392" t="str">
            <v>05050-MD-25-106-72</v>
          </cell>
          <cell r="E392" t="str">
            <v>05050-MD-25-106-72</v>
          </cell>
          <cell r="F392" t="str">
            <v>Tank-Pipework Support Structure Details- (Propane)</v>
          </cell>
          <cell r="G392">
            <v>0</v>
          </cell>
          <cell r="H392" t="str">
            <v>VP-1516-147-T-101/2-245</v>
          </cell>
          <cell r="I392">
            <v>40175</v>
          </cell>
          <cell r="J392">
            <v>40168</v>
          </cell>
          <cell r="K392" t="str">
            <v>Y</v>
          </cell>
          <cell r="L392" t="str">
            <v>Drw</v>
          </cell>
          <cell r="M392">
            <v>393</v>
          </cell>
        </row>
        <row r="393">
          <cell r="C393" t="str">
            <v>25</v>
          </cell>
          <cell r="D393" t="str">
            <v>05050-MD-25-106-73</v>
          </cell>
          <cell r="E393" t="str">
            <v>05050-MD-25-106-73</v>
          </cell>
          <cell r="F393" t="str">
            <v>Tank-Pipework Support Structure Details- (Propane)</v>
          </cell>
          <cell r="G393">
            <v>0</v>
          </cell>
          <cell r="H393" t="str">
            <v>VP-1516-147-T-101/2-245</v>
          </cell>
          <cell r="I393">
            <v>40175</v>
          </cell>
          <cell r="J393">
            <v>40168</v>
          </cell>
          <cell r="K393" t="str">
            <v>Y</v>
          </cell>
          <cell r="L393" t="str">
            <v>Drw</v>
          </cell>
          <cell r="M393">
            <v>394</v>
          </cell>
        </row>
        <row r="394">
          <cell r="C394" t="str">
            <v>25</v>
          </cell>
          <cell r="D394" t="str">
            <v>05050-MD-25-106-74</v>
          </cell>
          <cell r="E394" t="str">
            <v>05050-MD-25-106-74</v>
          </cell>
          <cell r="F394" t="str">
            <v>Tank-Pipework Support Structure Details- (Propane)</v>
          </cell>
          <cell r="G394">
            <v>0</v>
          </cell>
          <cell r="H394" t="str">
            <v>VP-1516-147-T-101/2-245</v>
          </cell>
          <cell r="I394">
            <v>40175</v>
          </cell>
          <cell r="J394">
            <v>40168</v>
          </cell>
          <cell r="K394" t="str">
            <v>Y</v>
          </cell>
          <cell r="L394" t="str">
            <v>Drw</v>
          </cell>
          <cell r="M394">
            <v>395</v>
          </cell>
        </row>
        <row r="395">
          <cell r="C395" t="str">
            <v>25</v>
          </cell>
          <cell r="D395" t="str">
            <v>05050-MD-25-106-75</v>
          </cell>
          <cell r="E395" t="str">
            <v>05050-MD-25-106-75</v>
          </cell>
          <cell r="F395" t="str">
            <v>Tank-Pipework Support Structure Details- (Propane)</v>
          </cell>
          <cell r="G395">
            <v>0</v>
          </cell>
          <cell r="H395" t="str">
            <v>VP-1516-147-T-101/2-245</v>
          </cell>
          <cell r="I395">
            <v>40175</v>
          </cell>
          <cell r="J395">
            <v>40168</v>
          </cell>
          <cell r="K395" t="str">
            <v>Y</v>
          </cell>
          <cell r="L395" t="str">
            <v>Drw</v>
          </cell>
          <cell r="M395">
            <v>396</v>
          </cell>
        </row>
        <row r="396">
          <cell r="C396" t="str">
            <v>25</v>
          </cell>
          <cell r="D396" t="str">
            <v>05050-MD-25-106-76</v>
          </cell>
          <cell r="E396" t="str">
            <v>05050-MD-25-106-76</v>
          </cell>
          <cell r="F396" t="str">
            <v>Tank-Pipework Support Structure Details- (Propane)</v>
          </cell>
          <cell r="G396">
            <v>0</v>
          </cell>
          <cell r="H396" t="str">
            <v>VP-1516-147-T-101/2-245</v>
          </cell>
          <cell r="I396">
            <v>40175</v>
          </cell>
          <cell r="J396">
            <v>40168</v>
          </cell>
          <cell r="K396" t="str">
            <v>Y</v>
          </cell>
          <cell r="L396" t="str">
            <v>Drw</v>
          </cell>
          <cell r="M396">
            <v>397</v>
          </cell>
        </row>
        <row r="397">
          <cell r="C397" t="str">
            <v>25</v>
          </cell>
          <cell r="D397" t="str">
            <v>05050-MD-25-106-77</v>
          </cell>
          <cell r="E397" t="str">
            <v>05050-MD-25-106-77</v>
          </cell>
          <cell r="F397" t="str">
            <v>Tank-Pipework Support Structure Details- (Propane)</v>
          </cell>
          <cell r="G397">
            <v>0</v>
          </cell>
          <cell r="H397" t="str">
            <v>VP-1516-147-T-101/2-245</v>
          </cell>
          <cell r="I397">
            <v>40175</v>
          </cell>
          <cell r="J397">
            <v>40168</v>
          </cell>
          <cell r="K397" t="str">
            <v>Y</v>
          </cell>
          <cell r="L397" t="str">
            <v>Drw</v>
          </cell>
          <cell r="M397">
            <v>398</v>
          </cell>
        </row>
        <row r="398">
          <cell r="C398" t="str">
            <v>25</v>
          </cell>
          <cell r="D398" t="str">
            <v>05050-MD-25-106-78</v>
          </cell>
          <cell r="E398" t="str">
            <v>05050-MD-25-106-78</v>
          </cell>
          <cell r="F398" t="str">
            <v>Tank-Pipework Support Structure Details- (Propane)</v>
          </cell>
          <cell r="G398">
            <v>0</v>
          </cell>
          <cell r="H398" t="str">
            <v>VP-1516-147-T-101/2-245</v>
          </cell>
          <cell r="I398">
            <v>40175</v>
          </cell>
          <cell r="J398">
            <v>40168</v>
          </cell>
          <cell r="K398" t="str">
            <v>Y</v>
          </cell>
          <cell r="L398" t="str">
            <v>Drw</v>
          </cell>
          <cell r="M398">
            <v>399</v>
          </cell>
        </row>
        <row r="399">
          <cell r="C399" t="str">
            <v>25</v>
          </cell>
          <cell r="D399" t="str">
            <v>05050-MD-25-106-79</v>
          </cell>
          <cell r="E399" t="str">
            <v>05050-MD-25-106-79</v>
          </cell>
          <cell r="F399" t="str">
            <v>Tank-Pipework Support Structure Details- (Propane)</v>
          </cell>
          <cell r="G399">
            <v>0</v>
          </cell>
          <cell r="H399" t="str">
            <v>VP-1516-147-T-101/2-245</v>
          </cell>
          <cell r="I399">
            <v>40175</v>
          </cell>
          <cell r="J399">
            <v>40168</v>
          </cell>
          <cell r="K399" t="str">
            <v>Y</v>
          </cell>
          <cell r="L399" t="str">
            <v>Drw</v>
          </cell>
          <cell r="M399">
            <v>400</v>
          </cell>
        </row>
        <row r="400">
          <cell r="C400" t="str">
            <v>25</v>
          </cell>
          <cell r="D400" t="str">
            <v>05050-MD-25-106-80</v>
          </cell>
          <cell r="E400" t="str">
            <v>05050-MD-25-106-80</v>
          </cell>
          <cell r="F400" t="str">
            <v>Tank-Pipework Support Structure Details- (Propane)</v>
          </cell>
          <cell r="G400">
            <v>0</v>
          </cell>
          <cell r="H400" t="str">
            <v>VP-1516-147-T-101/2-245</v>
          </cell>
          <cell r="I400">
            <v>40175</v>
          </cell>
          <cell r="J400">
            <v>40168</v>
          </cell>
          <cell r="K400" t="str">
            <v>Y</v>
          </cell>
          <cell r="L400" t="str">
            <v>Drw</v>
          </cell>
          <cell r="M400">
            <v>401</v>
          </cell>
        </row>
        <row r="401">
          <cell r="C401" t="str">
            <v>25</v>
          </cell>
          <cell r="D401" t="str">
            <v>05050-MD-25-106-81</v>
          </cell>
          <cell r="E401" t="str">
            <v>05050-MD-25-106-81</v>
          </cell>
          <cell r="F401" t="str">
            <v>Tank-Pipework Support Structure Details- (Propane)</v>
          </cell>
          <cell r="G401">
            <v>0</v>
          </cell>
          <cell r="H401" t="str">
            <v>VP-1516-147-T-101/2-245</v>
          </cell>
          <cell r="I401">
            <v>40175</v>
          </cell>
          <cell r="J401">
            <v>40168</v>
          </cell>
          <cell r="K401" t="str">
            <v>Y</v>
          </cell>
          <cell r="L401" t="str">
            <v>Drw</v>
          </cell>
          <cell r="M401">
            <v>402</v>
          </cell>
        </row>
        <row r="402">
          <cell r="C402" t="str">
            <v>25</v>
          </cell>
          <cell r="D402" t="str">
            <v>05050-MD-25-106-82</v>
          </cell>
          <cell r="E402" t="str">
            <v>05050-MD-25-106-82</v>
          </cell>
          <cell r="F402" t="str">
            <v>Tank-Pipework Support Structure Details- (Propane)</v>
          </cell>
          <cell r="G402">
            <v>0</v>
          </cell>
          <cell r="H402" t="str">
            <v>VP-1516-147-T-101/2-245</v>
          </cell>
          <cell r="I402">
            <v>40175</v>
          </cell>
          <cell r="J402">
            <v>40168</v>
          </cell>
          <cell r="K402" t="str">
            <v>Y</v>
          </cell>
          <cell r="L402" t="str">
            <v>Drw</v>
          </cell>
          <cell r="M402">
            <v>403</v>
          </cell>
        </row>
        <row r="403">
          <cell r="C403" t="str">
            <v>25</v>
          </cell>
          <cell r="D403" t="str">
            <v>05050-MD-25-106-83</v>
          </cell>
          <cell r="E403" t="str">
            <v>05050-MD-25-106-83</v>
          </cell>
          <cell r="F403" t="str">
            <v>Tank-Pipework Support Structure Details- (Propane)</v>
          </cell>
          <cell r="G403">
            <v>0</v>
          </cell>
          <cell r="H403" t="str">
            <v>VP-1516-147-T-101/2-245</v>
          </cell>
          <cell r="I403">
            <v>40175</v>
          </cell>
          <cell r="J403">
            <v>40168</v>
          </cell>
          <cell r="K403" t="str">
            <v>Y</v>
          </cell>
          <cell r="L403" t="str">
            <v>Drw</v>
          </cell>
          <cell r="M403">
            <v>404</v>
          </cell>
        </row>
        <row r="404">
          <cell r="C404" t="str">
            <v>25</v>
          </cell>
          <cell r="D404" t="str">
            <v>05050-MD-25-106-84</v>
          </cell>
          <cell r="E404" t="str">
            <v>05050-MD-25-106-84</v>
          </cell>
          <cell r="F404" t="str">
            <v>Tank-Pipework Support Structure Details- (Propane)</v>
          </cell>
          <cell r="G404">
            <v>0</v>
          </cell>
          <cell r="H404" t="str">
            <v>VP-1516-147-T-101/2-245</v>
          </cell>
          <cell r="I404">
            <v>40175</v>
          </cell>
          <cell r="J404">
            <v>40168</v>
          </cell>
          <cell r="K404" t="str">
            <v>Y</v>
          </cell>
          <cell r="L404" t="str">
            <v>Drw</v>
          </cell>
          <cell r="M404">
            <v>405</v>
          </cell>
        </row>
        <row r="405">
          <cell r="C405" t="str">
            <v>25</v>
          </cell>
          <cell r="D405" t="str">
            <v>05050-MD-25-106-85</v>
          </cell>
          <cell r="E405" t="str">
            <v>05050-MD-25-106-85</v>
          </cell>
          <cell r="F405" t="str">
            <v>Tank-Pipework Support Structure Details- (Propane)</v>
          </cell>
          <cell r="G405">
            <v>0</v>
          </cell>
          <cell r="H405" t="str">
            <v>VP-1516-147-T-101/2-245</v>
          </cell>
          <cell r="I405">
            <v>40175</v>
          </cell>
          <cell r="J405">
            <v>40168</v>
          </cell>
          <cell r="K405" t="str">
            <v>Y</v>
          </cell>
          <cell r="L405" t="str">
            <v>Drw</v>
          </cell>
          <cell r="M405">
            <v>406</v>
          </cell>
        </row>
        <row r="406">
          <cell r="C406" t="str">
            <v>25</v>
          </cell>
          <cell r="D406" t="str">
            <v>05050-MD-25-106-86</v>
          </cell>
          <cell r="E406" t="str">
            <v>05050-MD-25-106-86</v>
          </cell>
          <cell r="F406" t="str">
            <v>Tank-Pipework Support Structure Details- (Propane)</v>
          </cell>
          <cell r="G406">
            <v>0</v>
          </cell>
          <cell r="H406" t="str">
            <v>VP-1516-147-T-101/2-245</v>
          </cell>
          <cell r="I406">
            <v>40175</v>
          </cell>
          <cell r="J406">
            <v>40168</v>
          </cell>
          <cell r="K406" t="str">
            <v>Y</v>
          </cell>
          <cell r="L406" t="str">
            <v>Drw</v>
          </cell>
          <cell r="M406">
            <v>407</v>
          </cell>
        </row>
        <row r="407">
          <cell r="C407" t="str">
            <v>25</v>
          </cell>
          <cell r="D407" t="str">
            <v>05050-MD-25-106-87</v>
          </cell>
          <cell r="E407" t="str">
            <v>05050-MD-25-106-87</v>
          </cell>
          <cell r="F407" t="str">
            <v>Tank-Pipework Support Structure Details- (Propane)</v>
          </cell>
          <cell r="G407">
            <v>0</v>
          </cell>
          <cell r="H407" t="str">
            <v>VP-1516-147-T-101/2-245</v>
          </cell>
          <cell r="I407">
            <v>40175</v>
          </cell>
          <cell r="J407">
            <v>40168</v>
          </cell>
          <cell r="K407" t="str">
            <v>Y</v>
          </cell>
          <cell r="L407" t="str">
            <v>Drw</v>
          </cell>
          <cell r="M407">
            <v>408</v>
          </cell>
        </row>
        <row r="408">
          <cell r="C408" t="str">
            <v>25</v>
          </cell>
          <cell r="D408" t="str">
            <v>05050-MD-25-106-88</v>
          </cell>
          <cell r="E408" t="str">
            <v>05050-MD-25-106-88</v>
          </cell>
          <cell r="F408" t="str">
            <v>Tank-Pipework Support Structure Details- (Propane)</v>
          </cell>
          <cell r="G408">
            <v>0</v>
          </cell>
          <cell r="H408" t="str">
            <v>VP-1516-147-T-101/2-245</v>
          </cell>
          <cell r="I408">
            <v>40175</v>
          </cell>
          <cell r="J408">
            <v>40168</v>
          </cell>
          <cell r="K408" t="str">
            <v>Y</v>
          </cell>
          <cell r="L408" t="str">
            <v>Drw</v>
          </cell>
          <cell r="M408">
            <v>409</v>
          </cell>
        </row>
        <row r="409">
          <cell r="C409" t="str">
            <v>25</v>
          </cell>
          <cell r="D409" t="str">
            <v>05050-MD-25-106-89</v>
          </cell>
          <cell r="E409" t="str">
            <v>05050-MD-25-106-89</v>
          </cell>
          <cell r="F409" t="str">
            <v>Tank-Pipework Support Structure Details- (Propane)</v>
          </cell>
          <cell r="G409">
            <v>0</v>
          </cell>
          <cell r="H409" t="str">
            <v>VP-1516-147-T-101/2-245</v>
          </cell>
          <cell r="I409">
            <v>40175</v>
          </cell>
          <cell r="J409">
            <v>40168</v>
          </cell>
          <cell r="K409" t="str">
            <v>Y</v>
          </cell>
          <cell r="L409" t="str">
            <v>Drw</v>
          </cell>
          <cell r="M409">
            <v>410</v>
          </cell>
        </row>
        <row r="410">
          <cell r="C410" t="str">
            <v>25</v>
          </cell>
          <cell r="D410" t="str">
            <v>05050-MD-25-106-90</v>
          </cell>
          <cell r="E410" t="str">
            <v>05050-MD-25-106-90</v>
          </cell>
          <cell r="F410" t="str">
            <v>Tank-Pipework Support Structure Details- (Propane)</v>
          </cell>
          <cell r="G410">
            <v>0</v>
          </cell>
          <cell r="H410" t="str">
            <v>VP-1516-147-T-101/2-245</v>
          </cell>
          <cell r="I410">
            <v>40175</v>
          </cell>
          <cell r="J410">
            <v>40168</v>
          </cell>
          <cell r="K410" t="str">
            <v>Y</v>
          </cell>
          <cell r="L410" t="str">
            <v>Drw</v>
          </cell>
          <cell r="M410">
            <v>411</v>
          </cell>
        </row>
        <row r="411">
          <cell r="C411" t="str">
            <v>25</v>
          </cell>
          <cell r="D411" t="str">
            <v>05050-MD-25-106-91</v>
          </cell>
          <cell r="E411" t="str">
            <v>05050-MD-25-106-91</v>
          </cell>
          <cell r="F411" t="str">
            <v>Tank-Pipework Support Structure Details- (Propane)</v>
          </cell>
          <cell r="G411">
            <v>0</v>
          </cell>
          <cell r="H411" t="str">
            <v>VP-1516-147-T-101/2-245</v>
          </cell>
          <cell r="I411">
            <v>40175</v>
          </cell>
          <cell r="J411">
            <v>40168</v>
          </cell>
          <cell r="K411" t="str">
            <v>Y</v>
          </cell>
          <cell r="L411" t="str">
            <v>Drw</v>
          </cell>
          <cell r="M411">
            <v>412</v>
          </cell>
        </row>
        <row r="412">
          <cell r="C412" t="str">
            <v>25</v>
          </cell>
          <cell r="D412" t="str">
            <v>05050-MD-25-106-92</v>
          </cell>
          <cell r="E412" t="str">
            <v>05050-MD-25-106-92</v>
          </cell>
          <cell r="F412" t="str">
            <v>Tank-Pipework Support Structure Details- (Propane)</v>
          </cell>
          <cell r="G412">
            <v>0</v>
          </cell>
          <cell r="H412" t="str">
            <v>VP-1516-147-T-101/2-245</v>
          </cell>
          <cell r="I412">
            <v>40175</v>
          </cell>
          <cell r="J412">
            <v>40168</v>
          </cell>
          <cell r="K412" t="str">
            <v>Y</v>
          </cell>
          <cell r="L412" t="str">
            <v>Drw</v>
          </cell>
          <cell r="M412">
            <v>413</v>
          </cell>
        </row>
        <row r="413">
          <cell r="C413" t="str">
            <v>25</v>
          </cell>
          <cell r="D413" t="str">
            <v>05050-MD-25-106-93</v>
          </cell>
          <cell r="E413" t="str">
            <v>05050-MD-25-106-93</v>
          </cell>
          <cell r="F413" t="str">
            <v>Tank-Pipework Support Structure Details- (Propane)</v>
          </cell>
          <cell r="G413">
            <v>0</v>
          </cell>
          <cell r="H413" t="str">
            <v>VP-1516-147-T-101/2-245</v>
          </cell>
          <cell r="I413">
            <v>40175</v>
          </cell>
          <cell r="J413">
            <v>40168</v>
          </cell>
          <cell r="K413" t="str">
            <v>Y</v>
          </cell>
          <cell r="L413" t="str">
            <v>Drw</v>
          </cell>
          <cell r="M413">
            <v>414</v>
          </cell>
        </row>
        <row r="414">
          <cell r="C414" t="str">
            <v>25</v>
          </cell>
          <cell r="D414" t="str">
            <v>05050-MD-25-106-94</v>
          </cell>
          <cell r="E414" t="str">
            <v>05050-MD-25-106-94</v>
          </cell>
          <cell r="F414" t="str">
            <v>Tank-Pipework Support Structure Details- (Propane)</v>
          </cell>
          <cell r="G414">
            <v>0</v>
          </cell>
          <cell r="H414" t="str">
            <v>VP-1516-147-T-101/2-245</v>
          </cell>
          <cell r="I414">
            <v>40175</v>
          </cell>
          <cell r="J414">
            <v>40168</v>
          </cell>
          <cell r="K414" t="str">
            <v>Y</v>
          </cell>
          <cell r="L414" t="str">
            <v>Drw</v>
          </cell>
          <cell r="M414">
            <v>415</v>
          </cell>
        </row>
        <row r="415">
          <cell r="C415" t="str">
            <v>25</v>
          </cell>
          <cell r="D415" t="str">
            <v>05050-MD-25-106-95</v>
          </cell>
          <cell r="E415" t="str">
            <v>05050-MD-25-106-95</v>
          </cell>
          <cell r="F415" t="str">
            <v>Tank-Pipework Support Structure Details- (Propane)</v>
          </cell>
          <cell r="G415">
            <v>0</v>
          </cell>
          <cell r="H415" t="str">
            <v>VP-1516-147-T-101/2-245</v>
          </cell>
          <cell r="I415">
            <v>40175</v>
          </cell>
          <cell r="J415">
            <v>40168</v>
          </cell>
          <cell r="K415" t="str">
            <v>Y</v>
          </cell>
          <cell r="L415" t="str">
            <v>Drw</v>
          </cell>
          <cell r="M415">
            <v>416</v>
          </cell>
        </row>
        <row r="416">
          <cell r="C416" t="str">
            <v>25</v>
          </cell>
          <cell r="D416" t="str">
            <v>05050-MD-25-106-96</v>
          </cell>
          <cell r="E416" t="str">
            <v>05050-MD-25-106-96</v>
          </cell>
          <cell r="F416" t="str">
            <v>Tank-Pipework Support Structure Details- (Propane)</v>
          </cell>
          <cell r="G416">
            <v>0</v>
          </cell>
          <cell r="H416" t="str">
            <v>VP-1516-147-T-101/2-245</v>
          </cell>
          <cell r="I416">
            <v>40175</v>
          </cell>
          <cell r="J416">
            <v>40168</v>
          </cell>
          <cell r="K416" t="str">
            <v>Y</v>
          </cell>
          <cell r="L416" t="str">
            <v>Drw</v>
          </cell>
          <cell r="M416">
            <v>417</v>
          </cell>
        </row>
        <row r="417">
          <cell r="C417" t="str">
            <v>25</v>
          </cell>
          <cell r="D417" t="str">
            <v>05050-MD-25-106-97</v>
          </cell>
          <cell r="E417" t="str">
            <v>05050-MD-25-106-97</v>
          </cell>
          <cell r="F417" t="str">
            <v>Tank-Pipework Support Structure Details- (Propane)</v>
          </cell>
          <cell r="G417">
            <v>0</v>
          </cell>
          <cell r="H417" t="str">
            <v>VP-1516-147-T-101/2-245</v>
          </cell>
          <cell r="I417">
            <v>40175</v>
          </cell>
          <cell r="J417">
            <v>40168</v>
          </cell>
          <cell r="K417" t="str">
            <v>Y</v>
          </cell>
          <cell r="L417" t="str">
            <v>Drw</v>
          </cell>
          <cell r="M417">
            <v>418</v>
          </cell>
        </row>
        <row r="418">
          <cell r="C418" t="str">
            <v>25</v>
          </cell>
          <cell r="D418" t="str">
            <v>05050-MD-25-106-98</v>
          </cell>
          <cell r="E418" t="str">
            <v>05050-MD-25-106-98</v>
          </cell>
          <cell r="F418" t="str">
            <v>Tank-Pipework Support Structure Details- (Propane)</v>
          </cell>
          <cell r="G418">
            <v>0</v>
          </cell>
          <cell r="H418" t="str">
            <v>VP-1516-147-T-101/2-245</v>
          </cell>
          <cell r="I418">
            <v>40175</v>
          </cell>
          <cell r="J418">
            <v>40168</v>
          </cell>
          <cell r="K418" t="str">
            <v>Y</v>
          </cell>
          <cell r="L418" t="str">
            <v>Drw</v>
          </cell>
          <cell r="M418">
            <v>419</v>
          </cell>
        </row>
        <row r="419">
          <cell r="C419" t="str">
            <v>25</v>
          </cell>
          <cell r="D419" t="str">
            <v>05050-MD-25-106-99</v>
          </cell>
          <cell r="E419" t="str">
            <v>05050-MD-25-106-99</v>
          </cell>
          <cell r="F419" t="str">
            <v>Tank-Pipework Support Structure Details- (Propane)</v>
          </cell>
          <cell r="G419">
            <v>0</v>
          </cell>
          <cell r="H419" t="str">
            <v>VP-1516-147-T-101/2-245</v>
          </cell>
          <cell r="I419">
            <v>40175</v>
          </cell>
          <cell r="J419">
            <v>40168</v>
          </cell>
          <cell r="K419" t="str">
            <v>Y</v>
          </cell>
          <cell r="L419" t="str">
            <v>Drw</v>
          </cell>
          <cell r="M419">
            <v>420</v>
          </cell>
        </row>
        <row r="420">
          <cell r="C420" t="str">
            <v>25</v>
          </cell>
          <cell r="D420" t="str">
            <v>05050-MD-25-106-100</v>
          </cell>
          <cell r="E420" t="str">
            <v>05050-MD-25-106-100</v>
          </cell>
          <cell r="F420" t="str">
            <v>Tank-Pipework Support Structure Details- (Propane)</v>
          </cell>
          <cell r="G420">
            <v>0</v>
          </cell>
          <cell r="H420" t="str">
            <v>VP-1516-147-T-101/2-245</v>
          </cell>
          <cell r="I420">
            <v>40175</v>
          </cell>
          <cell r="J420">
            <v>40168</v>
          </cell>
          <cell r="K420" t="str">
            <v>Y</v>
          </cell>
          <cell r="L420" t="str">
            <v>Drw</v>
          </cell>
          <cell r="M420">
            <v>421</v>
          </cell>
        </row>
        <row r="421">
          <cell r="C421" t="str">
            <v>25</v>
          </cell>
          <cell r="D421" t="str">
            <v>05050-MD-25-106-101</v>
          </cell>
          <cell r="E421" t="str">
            <v>05050-MD-25-106-101</v>
          </cell>
          <cell r="F421" t="str">
            <v>Tank-Pipework Support Structure Details- (Propane)</v>
          </cell>
          <cell r="G421">
            <v>0</v>
          </cell>
          <cell r="H421" t="str">
            <v>VP-1516-147-T-101/2-245</v>
          </cell>
          <cell r="I421">
            <v>40175</v>
          </cell>
          <cell r="J421">
            <v>40168</v>
          </cell>
          <cell r="K421" t="str">
            <v>Y</v>
          </cell>
          <cell r="L421" t="str">
            <v>Drw</v>
          </cell>
          <cell r="M421">
            <v>422</v>
          </cell>
        </row>
        <row r="422">
          <cell r="C422" t="str">
            <v>25</v>
          </cell>
          <cell r="D422" t="str">
            <v>05050-MD-25-106-102</v>
          </cell>
          <cell r="E422" t="str">
            <v>05050-MD-25-106-102</v>
          </cell>
          <cell r="F422" t="str">
            <v>Tank-Pipework Support Structure Details- (Propane)</v>
          </cell>
          <cell r="G422">
            <v>0</v>
          </cell>
          <cell r="H422" t="str">
            <v>VP-1516-147-T-101/2-245</v>
          </cell>
          <cell r="I422">
            <v>40175</v>
          </cell>
          <cell r="J422">
            <v>40168</v>
          </cell>
          <cell r="K422" t="str">
            <v>Y</v>
          </cell>
          <cell r="L422" t="str">
            <v>Drw</v>
          </cell>
          <cell r="M422">
            <v>423</v>
          </cell>
        </row>
        <row r="423">
          <cell r="C423" t="str">
            <v>25</v>
          </cell>
          <cell r="D423" t="str">
            <v>05050-MD-25-106-103</v>
          </cell>
          <cell r="E423" t="str">
            <v>05050-MD-25-106-103</v>
          </cell>
          <cell r="F423" t="str">
            <v>Tank-Pipework Support Structure Details- (Propane)</v>
          </cell>
          <cell r="G423">
            <v>0</v>
          </cell>
          <cell r="H423" t="str">
            <v>VP-1516-147-T-101/2-245</v>
          </cell>
          <cell r="I423">
            <v>40175</v>
          </cell>
          <cell r="J423">
            <v>40168</v>
          </cell>
          <cell r="K423" t="str">
            <v>Y</v>
          </cell>
          <cell r="L423" t="str">
            <v>Drw</v>
          </cell>
          <cell r="M423">
            <v>424</v>
          </cell>
        </row>
        <row r="424">
          <cell r="C424" t="str">
            <v>25</v>
          </cell>
          <cell r="D424" t="str">
            <v>05050-MD-25-107-01</v>
          </cell>
          <cell r="E424" t="str">
            <v>05050-MD-25-107-01</v>
          </cell>
          <cell r="F424" t="str">
            <v>Tank-Pump &amp; Head Plate Stillage- (Propane)</v>
          </cell>
          <cell r="G424">
            <v>0</v>
          </cell>
          <cell r="H424" t="str">
            <v>VP-1516-147-T-101/2-246</v>
          </cell>
          <cell r="I424">
            <v>40175</v>
          </cell>
          <cell r="J424">
            <v>40168</v>
          </cell>
          <cell r="K424" t="str">
            <v>Y</v>
          </cell>
          <cell r="L424" t="str">
            <v>Drw</v>
          </cell>
          <cell r="M424">
            <v>425</v>
          </cell>
        </row>
        <row r="425">
          <cell r="C425" t="str">
            <v>25</v>
          </cell>
          <cell r="D425" t="str">
            <v>05050-MD-25-107-02</v>
          </cell>
          <cell r="E425" t="str">
            <v>05050-MD-25-107-02</v>
          </cell>
          <cell r="F425" t="str">
            <v>Tank-Pump &amp; Head Plate Stillage- (Propane)</v>
          </cell>
          <cell r="G425">
            <v>0</v>
          </cell>
          <cell r="H425" t="str">
            <v>VP-1516-147-T-101/2-246</v>
          </cell>
          <cell r="I425">
            <v>40175</v>
          </cell>
          <cell r="J425">
            <v>40168</v>
          </cell>
          <cell r="K425" t="str">
            <v>Y</v>
          </cell>
          <cell r="L425" t="str">
            <v>Drw</v>
          </cell>
          <cell r="M425">
            <v>426</v>
          </cell>
        </row>
        <row r="426">
          <cell r="C426" t="str">
            <v>25</v>
          </cell>
          <cell r="D426" t="str">
            <v>05050-MD-25-107-03</v>
          </cell>
          <cell r="E426" t="str">
            <v>05050-MD-25-107-03</v>
          </cell>
          <cell r="F426" t="str">
            <v>Tank-Pump &amp; Head Plate Stillage- (Propane)</v>
          </cell>
          <cell r="G426">
            <v>0</v>
          </cell>
          <cell r="H426" t="str">
            <v>VP-1516-147-T-101/2-246</v>
          </cell>
          <cell r="I426">
            <v>40175</v>
          </cell>
          <cell r="J426">
            <v>40168</v>
          </cell>
          <cell r="K426" t="str">
            <v>Y</v>
          </cell>
          <cell r="L426" t="str">
            <v>Drw</v>
          </cell>
          <cell r="M426">
            <v>427</v>
          </cell>
        </row>
        <row r="427">
          <cell r="C427" t="str">
            <v>25</v>
          </cell>
          <cell r="D427" t="str">
            <v>05050-MD-25-107-04</v>
          </cell>
          <cell r="E427" t="str">
            <v>05050-MD-25-107-04</v>
          </cell>
          <cell r="F427" t="str">
            <v>Tank-Pump &amp; Head Plate Stillage- (Propane)</v>
          </cell>
          <cell r="G427">
            <v>0</v>
          </cell>
          <cell r="H427" t="str">
            <v>VP-1516-147-T-101/2-246</v>
          </cell>
          <cell r="I427">
            <v>40175</v>
          </cell>
          <cell r="J427">
            <v>40168</v>
          </cell>
          <cell r="K427" t="str">
            <v>Y</v>
          </cell>
          <cell r="L427" t="str">
            <v>Drw</v>
          </cell>
          <cell r="M427">
            <v>428</v>
          </cell>
        </row>
        <row r="428">
          <cell r="C428" t="str">
            <v>25</v>
          </cell>
          <cell r="D428" t="str">
            <v/>
          </cell>
          <cell r="E428" t="str">
            <v/>
          </cell>
          <cell r="F428" t="str">
            <v>Tank-Pipework Support Structure Details- (Propane)</v>
          </cell>
          <cell r="G428">
            <v>0</v>
          </cell>
          <cell r="H428">
            <v>0</v>
          </cell>
          <cell r="I428">
            <v>40175</v>
          </cell>
          <cell r="J428">
            <v>40168</v>
          </cell>
          <cell r="K428" t="str">
            <v>n</v>
          </cell>
          <cell r="L428" t="str">
            <v>Drw</v>
          </cell>
          <cell r="M428">
            <v>429</v>
          </cell>
        </row>
        <row r="429">
          <cell r="C429" t="str">
            <v>25</v>
          </cell>
          <cell r="D429" t="str">
            <v/>
          </cell>
          <cell r="E429" t="str">
            <v/>
          </cell>
          <cell r="F429" t="str">
            <v>Tank-Pipework Support Structure Details- (Propane)</v>
          </cell>
          <cell r="G429">
            <v>0</v>
          </cell>
          <cell r="H429">
            <v>0</v>
          </cell>
          <cell r="I429">
            <v>40175</v>
          </cell>
          <cell r="J429">
            <v>40168</v>
          </cell>
          <cell r="K429" t="str">
            <v>n</v>
          </cell>
          <cell r="L429" t="str">
            <v>Drw</v>
          </cell>
          <cell r="M429">
            <v>430</v>
          </cell>
        </row>
        <row r="430">
          <cell r="C430" t="str">
            <v>25</v>
          </cell>
          <cell r="D430" t="str">
            <v/>
          </cell>
          <cell r="E430" t="str">
            <v/>
          </cell>
          <cell r="F430" t="str">
            <v>Tank-Pipework Support Structure Details- (Propane)</v>
          </cell>
          <cell r="G430">
            <v>0</v>
          </cell>
          <cell r="H430">
            <v>0</v>
          </cell>
          <cell r="I430">
            <v>40175</v>
          </cell>
          <cell r="J430">
            <v>40168</v>
          </cell>
          <cell r="K430" t="str">
            <v>n</v>
          </cell>
          <cell r="L430" t="str">
            <v>Drw</v>
          </cell>
          <cell r="M430">
            <v>431</v>
          </cell>
        </row>
        <row r="431">
          <cell r="C431" t="str">
            <v>25</v>
          </cell>
          <cell r="D431" t="str">
            <v/>
          </cell>
          <cell r="E431" t="str">
            <v/>
          </cell>
          <cell r="F431" t="str">
            <v>Tank-Pipework Support Structure Details- (Propane)</v>
          </cell>
          <cell r="G431">
            <v>0</v>
          </cell>
          <cell r="H431">
            <v>0</v>
          </cell>
          <cell r="I431">
            <v>40175</v>
          </cell>
          <cell r="J431">
            <v>40168</v>
          </cell>
          <cell r="K431" t="str">
            <v>n</v>
          </cell>
          <cell r="L431" t="str">
            <v>Drw</v>
          </cell>
          <cell r="M431">
            <v>432</v>
          </cell>
        </row>
        <row r="432">
          <cell r="C432" t="str">
            <v>25</v>
          </cell>
          <cell r="D432" t="str">
            <v/>
          </cell>
          <cell r="E432" t="str">
            <v/>
          </cell>
          <cell r="F432" t="str">
            <v>Tank-Pipework Support Structure Details- (Propane)</v>
          </cell>
          <cell r="G432">
            <v>0</v>
          </cell>
          <cell r="H432">
            <v>0</v>
          </cell>
          <cell r="I432">
            <v>40175</v>
          </cell>
          <cell r="J432">
            <v>40168</v>
          </cell>
          <cell r="K432" t="str">
            <v>n</v>
          </cell>
          <cell r="L432" t="str">
            <v>Drw</v>
          </cell>
          <cell r="M432">
            <v>433</v>
          </cell>
        </row>
        <row r="433">
          <cell r="C433" t="str">
            <v>25</v>
          </cell>
          <cell r="D433" t="str">
            <v>05050-MD-25-113-01</v>
          </cell>
          <cell r="E433" t="str">
            <v>05050-MD-25-113-01</v>
          </cell>
          <cell r="F433" t="str">
            <v>Tank-Vent Platform - Structure- (Propane)</v>
          </cell>
          <cell r="G433">
            <v>0</v>
          </cell>
          <cell r="H433" t="str">
            <v>VP-1516-147-T-101/2-247</v>
          </cell>
          <cell r="I433">
            <v>40175</v>
          </cell>
          <cell r="J433">
            <v>40168</v>
          </cell>
          <cell r="K433" t="str">
            <v>Y</v>
          </cell>
          <cell r="L433" t="str">
            <v>Drw</v>
          </cell>
          <cell r="M433">
            <v>434</v>
          </cell>
        </row>
        <row r="434">
          <cell r="C434" t="str">
            <v>25</v>
          </cell>
          <cell r="D434" t="str">
            <v>05050-MD-25-113-02</v>
          </cell>
          <cell r="E434" t="str">
            <v>05050-MD-25-113-02</v>
          </cell>
          <cell r="F434" t="str">
            <v>Tank-Vent Platform - Structure- (Propane)</v>
          </cell>
          <cell r="G434">
            <v>0</v>
          </cell>
          <cell r="H434" t="str">
            <v>VP-1516-147-T-101/2-247</v>
          </cell>
          <cell r="I434">
            <v>40175</v>
          </cell>
          <cell r="J434">
            <v>40168</v>
          </cell>
          <cell r="K434" t="str">
            <v>Y</v>
          </cell>
          <cell r="L434" t="str">
            <v>Drw</v>
          </cell>
          <cell r="M434">
            <v>435</v>
          </cell>
        </row>
        <row r="435">
          <cell r="C435" t="str">
            <v>25</v>
          </cell>
          <cell r="D435" t="str">
            <v>05050-MD-25-113-03</v>
          </cell>
          <cell r="E435" t="str">
            <v>05050-MD-25-113-03</v>
          </cell>
          <cell r="F435" t="str">
            <v>Tank-Vent Platform - Structure- (Propane)</v>
          </cell>
          <cell r="G435">
            <v>0</v>
          </cell>
          <cell r="H435" t="str">
            <v>VP-1516-147-T-101/2-247</v>
          </cell>
          <cell r="I435">
            <v>40175</v>
          </cell>
          <cell r="J435">
            <v>40168</v>
          </cell>
          <cell r="K435" t="str">
            <v>Y</v>
          </cell>
          <cell r="L435" t="str">
            <v>Drw</v>
          </cell>
          <cell r="M435">
            <v>436</v>
          </cell>
        </row>
        <row r="436">
          <cell r="C436" t="str">
            <v>25</v>
          </cell>
          <cell r="D436" t="str">
            <v>05050-MD-25-113-04</v>
          </cell>
          <cell r="E436" t="str">
            <v>05050-MD-25-113-04</v>
          </cell>
          <cell r="F436" t="str">
            <v>Tank-Vent Platform - Structure- (Propane)</v>
          </cell>
          <cell r="G436">
            <v>0</v>
          </cell>
          <cell r="H436" t="str">
            <v>VP-1516-147-T-101/2-247</v>
          </cell>
          <cell r="I436">
            <v>40175</v>
          </cell>
          <cell r="J436">
            <v>40168</v>
          </cell>
          <cell r="K436" t="str">
            <v>Y</v>
          </cell>
          <cell r="L436" t="str">
            <v>Drw</v>
          </cell>
          <cell r="M436">
            <v>437</v>
          </cell>
        </row>
        <row r="437">
          <cell r="C437" t="str">
            <v>25</v>
          </cell>
          <cell r="D437" t="str">
            <v>05050-MD-25-113-05</v>
          </cell>
          <cell r="E437" t="str">
            <v>05050-MD-25-113-05</v>
          </cell>
          <cell r="F437" t="str">
            <v>Tank-Vent Platform - Structure- (Propane)</v>
          </cell>
          <cell r="G437">
            <v>0</v>
          </cell>
          <cell r="H437" t="str">
            <v>VP-1516-147-T-101/2-247</v>
          </cell>
          <cell r="I437">
            <v>40175</v>
          </cell>
          <cell r="J437">
            <v>40168</v>
          </cell>
          <cell r="K437" t="str">
            <v>Y</v>
          </cell>
          <cell r="L437" t="str">
            <v>Drw</v>
          </cell>
          <cell r="M437">
            <v>438</v>
          </cell>
        </row>
        <row r="438">
          <cell r="C438" t="str">
            <v>25</v>
          </cell>
          <cell r="D438" t="str">
            <v>05050-MD-25-113-06</v>
          </cell>
          <cell r="E438" t="str">
            <v>05050-MD-25-113-06</v>
          </cell>
          <cell r="F438" t="str">
            <v>Tank-Vent Platform - Structure- (Propane)</v>
          </cell>
          <cell r="G438">
            <v>0</v>
          </cell>
          <cell r="H438" t="str">
            <v>VP-1516-147-T-101/2-247</v>
          </cell>
          <cell r="I438">
            <v>40175</v>
          </cell>
          <cell r="J438">
            <v>40168</v>
          </cell>
          <cell r="K438" t="str">
            <v>Y</v>
          </cell>
          <cell r="L438" t="str">
            <v>Drw</v>
          </cell>
          <cell r="M438">
            <v>439</v>
          </cell>
        </row>
        <row r="439">
          <cell r="C439" t="str">
            <v>25</v>
          </cell>
          <cell r="D439" t="str">
            <v>05050-MD-25-113-07</v>
          </cell>
          <cell r="E439" t="str">
            <v>05050-MD-25-113-07</v>
          </cell>
          <cell r="F439" t="str">
            <v>Tank-Vent Platform - Structure- (Propane)</v>
          </cell>
          <cell r="G439">
            <v>0</v>
          </cell>
          <cell r="H439" t="str">
            <v>VP-1516-147-T-101/2-247</v>
          </cell>
          <cell r="I439">
            <v>40175</v>
          </cell>
          <cell r="J439">
            <v>40168</v>
          </cell>
          <cell r="K439" t="str">
            <v>Y</v>
          </cell>
          <cell r="L439" t="str">
            <v>Drw</v>
          </cell>
          <cell r="M439">
            <v>440</v>
          </cell>
        </row>
        <row r="440">
          <cell r="C440" t="str">
            <v>25</v>
          </cell>
          <cell r="D440" t="str">
            <v>05050-MD-25-113-08</v>
          </cell>
          <cell r="E440" t="str">
            <v>05050-MD-25-113-08</v>
          </cell>
          <cell r="F440" t="str">
            <v>Tank-Vent Platform - Structure- (Propane)</v>
          </cell>
          <cell r="G440">
            <v>0</v>
          </cell>
          <cell r="H440" t="str">
            <v>VP-1516-147-T-101/2-247</v>
          </cell>
          <cell r="I440">
            <v>40175</v>
          </cell>
          <cell r="J440">
            <v>40168</v>
          </cell>
          <cell r="K440" t="str">
            <v>Y</v>
          </cell>
          <cell r="L440" t="str">
            <v>Drw</v>
          </cell>
          <cell r="M440">
            <v>441</v>
          </cell>
        </row>
        <row r="441">
          <cell r="C441" t="str">
            <v>25</v>
          </cell>
          <cell r="D441" t="str">
            <v>05050-MD-25-113-09</v>
          </cell>
          <cell r="E441" t="str">
            <v>05050-MD-25-113-09</v>
          </cell>
          <cell r="F441" t="str">
            <v>Tank-Vent Platform - Structure- (Propane)</v>
          </cell>
          <cell r="G441">
            <v>0</v>
          </cell>
          <cell r="H441" t="str">
            <v>VP-1516-147-T-101/2-247</v>
          </cell>
          <cell r="I441">
            <v>40175</v>
          </cell>
          <cell r="J441">
            <v>40168</v>
          </cell>
          <cell r="K441" t="str">
            <v>Y</v>
          </cell>
          <cell r="L441" t="str">
            <v>Drw</v>
          </cell>
          <cell r="M441">
            <v>442</v>
          </cell>
        </row>
        <row r="442">
          <cell r="C442" t="str">
            <v>25</v>
          </cell>
          <cell r="D442" t="str">
            <v>05050-MD-25-113-10</v>
          </cell>
          <cell r="E442" t="str">
            <v>05050-MD-25-113-10</v>
          </cell>
          <cell r="F442" t="str">
            <v>Tank-Vent Platform - Structure- (Propane)</v>
          </cell>
          <cell r="G442">
            <v>0</v>
          </cell>
          <cell r="H442" t="str">
            <v>VP-1516-147-T-101/2-247</v>
          </cell>
          <cell r="I442">
            <v>40175</v>
          </cell>
          <cell r="J442">
            <v>40168</v>
          </cell>
          <cell r="K442" t="str">
            <v>Y</v>
          </cell>
          <cell r="L442" t="str">
            <v>Drw</v>
          </cell>
          <cell r="M442">
            <v>443</v>
          </cell>
        </row>
        <row r="443">
          <cell r="C443" t="str">
            <v>25</v>
          </cell>
          <cell r="D443" t="str">
            <v>05050-MD-25-113-11</v>
          </cell>
          <cell r="E443" t="str">
            <v>05050-MD-25-113-11</v>
          </cell>
          <cell r="F443" t="str">
            <v>Tank-Vent Platform - Structure- (Propane)</v>
          </cell>
          <cell r="G443">
            <v>0</v>
          </cell>
          <cell r="H443" t="str">
            <v>VP-1516-147-T-101/2-247</v>
          </cell>
          <cell r="I443">
            <v>40175</v>
          </cell>
          <cell r="J443">
            <v>40168</v>
          </cell>
          <cell r="K443" t="str">
            <v>Y</v>
          </cell>
          <cell r="L443" t="str">
            <v>Drw</v>
          </cell>
          <cell r="M443">
            <v>444</v>
          </cell>
        </row>
        <row r="444">
          <cell r="C444" t="str">
            <v>25</v>
          </cell>
          <cell r="D444" t="str">
            <v>05050-MD-25-113-12</v>
          </cell>
          <cell r="E444" t="str">
            <v>05050-MD-25-113-12</v>
          </cell>
          <cell r="F444" t="str">
            <v>Tank-Vent Platform - Structure- (Propane)</v>
          </cell>
          <cell r="G444">
            <v>0</v>
          </cell>
          <cell r="H444" t="str">
            <v>VP-1516-147-T-101/2-247</v>
          </cell>
          <cell r="I444">
            <v>40175</v>
          </cell>
          <cell r="J444">
            <v>40168</v>
          </cell>
          <cell r="K444" t="str">
            <v>Y</v>
          </cell>
          <cell r="L444" t="str">
            <v>Drw</v>
          </cell>
          <cell r="M444">
            <v>445</v>
          </cell>
        </row>
        <row r="445">
          <cell r="C445" t="str">
            <v>25</v>
          </cell>
          <cell r="D445" t="str">
            <v>05050-MD-25-113-13</v>
          </cell>
          <cell r="E445" t="str">
            <v>05050-MD-25-113-13</v>
          </cell>
          <cell r="F445" t="str">
            <v>Tank-Vent Platform - Structure- (Propane)</v>
          </cell>
          <cell r="G445">
            <v>0</v>
          </cell>
          <cell r="H445" t="str">
            <v>VP-1516-147-T-101/2-247</v>
          </cell>
          <cell r="I445">
            <v>40175</v>
          </cell>
          <cell r="J445">
            <v>40168</v>
          </cell>
          <cell r="K445" t="str">
            <v>Y</v>
          </cell>
          <cell r="L445" t="str">
            <v>Drw</v>
          </cell>
          <cell r="M445">
            <v>446</v>
          </cell>
        </row>
        <row r="446">
          <cell r="C446" t="str">
            <v>25</v>
          </cell>
          <cell r="D446" t="str">
            <v>05050-MD-25-113-14</v>
          </cell>
          <cell r="E446" t="str">
            <v>05050-MD-25-113-14</v>
          </cell>
          <cell r="F446" t="str">
            <v>Tank-Vent Platform - Structure- (Propane)</v>
          </cell>
          <cell r="G446">
            <v>0</v>
          </cell>
          <cell r="H446" t="str">
            <v>VP-1516-147-T-101/2-247</v>
          </cell>
          <cell r="I446">
            <v>40175</v>
          </cell>
          <cell r="J446">
            <v>40168</v>
          </cell>
          <cell r="K446" t="str">
            <v>Y</v>
          </cell>
          <cell r="L446" t="str">
            <v>Drw</v>
          </cell>
          <cell r="M446">
            <v>447</v>
          </cell>
        </row>
        <row r="447">
          <cell r="C447" t="str">
            <v>25</v>
          </cell>
          <cell r="D447" t="str">
            <v>05050-MD-25-113-15</v>
          </cell>
          <cell r="E447" t="str">
            <v>05050-MD-25-113-15</v>
          </cell>
          <cell r="F447" t="str">
            <v>Tank-Vent Platform - Structure- (Propane)</v>
          </cell>
          <cell r="G447">
            <v>0</v>
          </cell>
          <cell r="H447" t="str">
            <v>VP-1516-147-T-101/2-247</v>
          </cell>
          <cell r="I447">
            <v>40175</v>
          </cell>
          <cell r="J447">
            <v>40168</v>
          </cell>
          <cell r="K447" t="str">
            <v>Y</v>
          </cell>
          <cell r="L447" t="str">
            <v>Drw</v>
          </cell>
          <cell r="M447">
            <v>448</v>
          </cell>
        </row>
        <row r="448">
          <cell r="C448" t="str">
            <v>25</v>
          </cell>
          <cell r="D448" t="str">
            <v>05050-MD-25-113-16</v>
          </cell>
          <cell r="E448" t="str">
            <v>05050-MD-25-113-16</v>
          </cell>
          <cell r="F448" t="str">
            <v>Tank-Vent Platform - Structure- (Propane)</v>
          </cell>
          <cell r="G448">
            <v>0</v>
          </cell>
          <cell r="H448" t="str">
            <v>VP-1516-147-T-101/2-247</v>
          </cell>
          <cell r="I448">
            <v>40175</v>
          </cell>
          <cell r="J448">
            <v>40168</v>
          </cell>
          <cell r="K448" t="str">
            <v>Y</v>
          </cell>
          <cell r="L448" t="str">
            <v>Drw</v>
          </cell>
          <cell r="M448">
            <v>449</v>
          </cell>
        </row>
        <row r="449">
          <cell r="C449" t="str">
            <v>25</v>
          </cell>
          <cell r="D449" t="str">
            <v>05050-MD-25-113-17</v>
          </cell>
          <cell r="E449" t="str">
            <v>05050-MD-25-113-17</v>
          </cell>
          <cell r="F449" t="str">
            <v>Tank-Vent Platform - Structure- (Propane)</v>
          </cell>
          <cell r="G449">
            <v>0</v>
          </cell>
          <cell r="H449" t="str">
            <v>VP-1516-147-T-101/2-247</v>
          </cell>
          <cell r="I449">
            <v>40175</v>
          </cell>
          <cell r="J449">
            <v>40168</v>
          </cell>
          <cell r="K449" t="str">
            <v>Y</v>
          </cell>
          <cell r="L449" t="str">
            <v>Drw</v>
          </cell>
          <cell r="M449">
            <v>450</v>
          </cell>
        </row>
        <row r="450">
          <cell r="C450" t="str">
            <v>25</v>
          </cell>
          <cell r="D450" t="str">
            <v>05050-MD-25-113-18</v>
          </cell>
          <cell r="E450" t="str">
            <v>05050-MD-25-113-18</v>
          </cell>
          <cell r="F450" t="str">
            <v>Tank-Vent Platform - Structure- (Propane)</v>
          </cell>
          <cell r="G450">
            <v>0</v>
          </cell>
          <cell r="H450" t="str">
            <v>VP-1516-147-T-101/2-247</v>
          </cell>
          <cell r="I450">
            <v>40175</v>
          </cell>
          <cell r="J450">
            <v>40168</v>
          </cell>
          <cell r="K450" t="str">
            <v>Y</v>
          </cell>
          <cell r="L450" t="str">
            <v>Drw</v>
          </cell>
          <cell r="M450">
            <v>451</v>
          </cell>
        </row>
        <row r="451">
          <cell r="C451" t="str">
            <v>25</v>
          </cell>
          <cell r="D451" t="str">
            <v>05050-MD-25-113-19</v>
          </cell>
          <cell r="E451" t="str">
            <v>05050-MD-25-113-19</v>
          </cell>
          <cell r="F451" t="str">
            <v>Tank-Vent Platform - Structure- (Propane)</v>
          </cell>
          <cell r="G451">
            <v>0</v>
          </cell>
          <cell r="H451" t="str">
            <v>VP-1516-147-T-101/2-247</v>
          </cell>
          <cell r="I451">
            <v>40175</v>
          </cell>
          <cell r="J451">
            <v>40168</v>
          </cell>
          <cell r="K451" t="str">
            <v>Y</v>
          </cell>
          <cell r="L451" t="str">
            <v>Drw</v>
          </cell>
          <cell r="M451">
            <v>452</v>
          </cell>
        </row>
        <row r="452">
          <cell r="C452" t="str">
            <v>25</v>
          </cell>
          <cell r="D452" t="str">
            <v>05050-MD-25-113-20</v>
          </cell>
          <cell r="E452" t="str">
            <v>05050-MD-25-113-20</v>
          </cell>
          <cell r="F452" t="str">
            <v>Tank-Vent Platform - Structure- (Propane)</v>
          </cell>
          <cell r="G452">
            <v>0</v>
          </cell>
          <cell r="H452" t="str">
            <v>VP-1516-147-T-101/2-247</v>
          </cell>
          <cell r="I452">
            <v>40175</v>
          </cell>
          <cell r="J452">
            <v>40168</v>
          </cell>
          <cell r="K452" t="str">
            <v>Y</v>
          </cell>
          <cell r="L452" t="str">
            <v>Drw</v>
          </cell>
          <cell r="M452">
            <v>453</v>
          </cell>
        </row>
        <row r="453">
          <cell r="C453" t="str">
            <v>25</v>
          </cell>
          <cell r="D453" t="str">
            <v>05050-MD-25-113-21</v>
          </cell>
          <cell r="E453" t="str">
            <v>05050-MD-25-113-21</v>
          </cell>
          <cell r="F453" t="str">
            <v>Tank-Vent Platform - Structure- (Propane)</v>
          </cell>
          <cell r="G453">
            <v>0</v>
          </cell>
          <cell r="H453" t="str">
            <v>VP-1516-147-T-101/2-247</v>
          </cell>
          <cell r="I453">
            <v>40175</v>
          </cell>
          <cell r="J453">
            <v>40168</v>
          </cell>
          <cell r="K453" t="str">
            <v>Y</v>
          </cell>
          <cell r="L453" t="str">
            <v>Drw</v>
          </cell>
          <cell r="M453">
            <v>454</v>
          </cell>
        </row>
        <row r="454">
          <cell r="C454" t="str">
            <v>25</v>
          </cell>
          <cell r="D454" t="str">
            <v>05050-MD-25-113-22</v>
          </cell>
          <cell r="E454" t="str">
            <v>05050-MD-25-113-22</v>
          </cell>
          <cell r="F454" t="str">
            <v>Tank-Vent Platform - Structure- (Propane)</v>
          </cell>
          <cell r="G454">
            <v>0</v>
          </cell>
          <cell r="H454" t="str">
            <v>VP-1516-147-T-101/2-247</v>
          </cell>
          <cell r="I454">
            <v>40175</v>
          </cell>
          <cell r="J454">
            <v>40168</v>
          </cell>
          <cell r="K454" t="str">
            <v>Y</v>
          </cell>
          <cell r="L454" t="str">
            <v>Drw</v>
          </cell>
          <cell r="M454">
            <v>455</v>
          </cell>
        </row>
        <row r="455">
          <cell r="C455" t="str">
            <v>25</v>
          </cell>
          <cell r="D455" t="str">
            <v>05050-MD-25-113-23</v>
          </cell>
          <cell r="E455" t="str">
            <v>05050-MD-25-113-23</v>
          </cell>
          <cell r="F455" t="str">
            <v>Tank-Vent Platform - Structure- (Propane)</v>
          </cell>
          <cell r="G455">
            <v>0</v>
          </cell>
          <cell r="H455" t="str">
            <v>VP-1516-147-T-101/2-247</v>
          </cell>
          <cell r="I455">
            <v>40175</v>
          </cell>
          <cell r="J455">
            <v>40168</v>
          </cell>
          <cell r="K455" t="str">
            <v>Y</v>
          </cell>
          <cell r="L455" t="str">
            <v>Drw</v>
          </cell>
          <cell r="M455">
            <v>456</v>
          </cell>
        </row>
        <row r="456">
          <cell r="C456" t="str">
            <v>25</v>
          </cell>
          <cell r="D456" t="str">
            <v>05050-MD-25-113-24</v>
          </cell>
          <cell r="E456" t="str">
            <v>05050-MD-25-113-24</v>
          </cell>
          <cell r="F456" t="str">
            <v>Tank-Vent Platform - Structure- (Propane)</v>
          </cell>
          <cell r="G456">
            <v>0</v>
          </cell>
          <cell r="H456" t="str">
            <v>VP-1516-147-T-101/2-247</v>
          </cell>
          <cell r="I456">
            <v>40175</v>
          </cell>
          <cell r="J456">
            <v>40168</v>
          </cell>
          <cell r="K456" t="str">
            <v>Y</v>
          </cell>
          <cell r="L456" t="str">
            <v>Drw</v>
          </cell>
          <cell r="M456">
            <v>457</v>
          </cell>
        </row>
        <row r="457">
          <cell r="C457" t="str">
            <v>25</v>
          </cell>
          <cell r="D457" t="str">
            <v>05050-MD-25-113-25</v>
          </cell>
          <cell r="E457" t="str">
            <v>05050-MD-25-113-25</v>
          </cell>
          <cell r="F457" t="str">
            <v>Tank-Vent Platform - Structure- (Propane)</v>
          </cell>
          <cell r="G457">
            <v>0</v>
          </cell>
          <cell r="H457" t="str">
            <v>VP-1516-147-T-101/2-247</v>
          </cell>
          <cell r="I457">
            <v>40175</v>
          </cell>
          <cell r="J457">
            <v>40168</v>
          </cell>
          <cell r="K457" t="str">
            <v>Y</v>
          </cell>
          <cell r="L457" t="str">
            <v>Drw</v>
          </cell>
          <cell r="M457">
            <v>458</v>
          </cell>
        </row>
        <row r="458">
          <cell r="C458" t="str">
            <v>25</v>
          </cell>
          <cell r="D458" t="str">
            <v>05050-MD-25-113-26</v>
          </cell>
          <cell r="E458" t="str">
            <v>05050-MD-25-113-26</v>
          </cell>
          <cell r="F458" t="str">
            <v>Tank-Vent Platform - Structure- (Propane)</v>
          </cell>
          <cell r="G458">
            <v>0</v>
          </cell>
          <cell r="H458" t="str">
            <v>VP-1516-147-T-101/2-247</v>
          </cell>
          <cell r="I458">
            <v>40175</v>
          </cell>
          <cell r="J458">
            <v>40168</v>
          </cell>
          <cell r="K458" t="str">
            <v>Y</v>
          </cell>
          <cell r="L458" t="str">
            <v>Drw</v>
          </cell>
          <cell r="M458">
            <v>459</v>
          </cell>
        </row>
        <row r="459">
          <cell r="C459" t="str">
            <v>25</v>
          </cell>
          <cell r="D459" t="str">
            <v>05050-MD-25-113-27</v>
          </cell>
          <cell r="E459" t="str">
            <v>05050-MD-25-113-27</v>
          </cell>
          <cell r="F459" t="str">
            <v>Tank-Vent Platform - Structure- (Propane)</v>
          </cell>
          <cell r="G459">
            <v>0</v>
          </cell>
          <cell r="H459" t="str">
            <v>VP-1516-147-T-101/2-247</v>
          </cell>
          <cell r="I459">
            <v>40175</v>
          </cell>
          <cell r="J459">
            <v>40168</v>
          </cell>
          <cell r="K459" t="str">
            <v>Y</v>
          </cell>
          <cell r="L459" t="str">
            <v>Drw</v>
          </cell>
          <cell r="M459">
            <v>460</v>
          </cell>
        </row>
        <row r="460">
          <cell r="C460" t="str">
            <v>25</v>
          </cell>
          <cell r="D460" t="str">
            <v>05050-MD-25-113-28</v>
          </cell>
          <cell r="E460" t="str">
            <v>05050-MD-25-113-28</v>
          </cell>
          <cell r="F460" t="str">
            <v>Tank-Vent Platform - Structure- (Propane)</v>
          </cell>
          <cell r="G460">
            <v>0</v>
          </cell>
          <cell r="H460" t="str">
            <v>VP-1516-147-T-101/2-247</v>
          </cell>
          <cell r="I460">
            <v>40175</v>
          </cell>
          <cell r="J460">
            <v>40168</v>
          </cell>
          <cell r="K460" t="str">
            <v>Y</v>
          </cell>
          <cell r="L460" t="str">
            <v>Drw</v>
          </cell>
          <cell r="M460">
            <v>461</v>
          </cell>
        </row>
        <row r="461">
          <cell r="C461" t="str">
            <v>25</v>
          </cell>
          <cell r="D461" t="str">
            <v>05050-MD-25-113-29</v>
          </cell>
          <cell r="E461" t="str">
            <v>05050-MD-25-113-29</v>
          </cell>
          <cell r="F461" t="str">
            <v>Tank-Vent Platform - Structure- (Propane)</v>
          </cell>
          <cell r="G461">
            <v>0</v>
          </cell>
          <cell r="H461" t="str">
            <v>VP-1516-147-T-101/2-247</v>
          </cell>
          <cell r="I461">
            <v>40175</v>
          </cell>
          <cell r="J461">
            <v>40168</v>
          </cell>
          <cell r="K461" t="str">
            <v>Y</v>
          </cell>
          <cell r="L461" t="str">
            <v>Drw</v>
          </cell>
          <cell r="M461">
            <v>462</v>
          </cell>
        </row>
        <row r="462">
          <cell r="C462" t="str">
            <v>25</v>
          </cell>
          <cell r="D462" t="str">
            <v>05050-MD-25-113-30</v>
          </cell>
          <cell r="E462" t="str">
            <v>05050-MD-25-113-30</v>
          </cell>
          <cell r="F462" t="str">
            <v>Tank-Vent Platform - Structure- (Propane)</v>
          </cell>
          <cell r="G462">
            <v>0</v>
          </cell>
          <cell r="H462" t="str">
            <v>VP-1516-147-T-101/2-247</v>
          </cell>
          <cell r="I462">
            <v>40175</v>
          </cell>
          <cell r="J462">
            <v>40168</v>
          </cell>
          <cell r="K462" t="str">
            <v>Y</v>
          </cell>
          <cell r="L462" t="str">
            <v>Drw</v>
          </cell>
          <cell r="M462">
            <v>463</v>
          </cell>
        </row>
        <row r="463">
          <cell r="C463" t="str">
            <v>25</v>
          </cell>
          <cell r="D463" t="str">
            <v>05050-MD-25-113-31</v>
          </cell>
          <cell r="E463" t="str">
            <v>05050-MD-25-113-31</v>
          </cell>
          <cell r="F463" t="str">
            <v>Tank-Vent Platform - Structure- (Propane)</v>
          </cell>
          <cell r="G463">
            <v>0</v>
          </cell>
          <cell r="H463" t="str">
            <v>VP-1516-147-T-101/2-247</v>
          </cell>
          <cell r="I463">
            <v>40175</v>
          </cell>
          <cell r="J463">
            <v>40168</v>
          </cell>
          <cell r="K463" t="str">
            <v>Y</v>
          </cell>
          <cell r="L463" t="str">
            <v>Drw</v>
          </cell>
          <cell r="M463">
            <v>464</v>
          </cell>
        </row>
        <row r="464">
          <cell r="C464" t="str">
            <v>25</v>
          </cell>
          <cell r="D464" t="str">
            <v>05050-MD-25-113-32</v>
          </cell>
          <cell r="E464" t="str">
            <v>05050-MD-25-113-32</v>
          </cell>
          <cell r="F464" t="str">
            <v>Tank-Vent Platform - Structure- (Propane)</v>
          </cell>
          <cell r="G464">
            <v>0</v>
          </cell>
          <cell r="H464" t="str">
            <v>VP-1516-147-T-101/2-247</v>
          </cell>
          <cell r="I464">
            <v>40175</v>
          </cell>
          <cell r="J464">
            <v>40168</v>
          </cell>
          <cell r="K464" t="str">
            <v>Y</v>
          </cell>
          <cell r="L464" t="str">
            <v>Drw</v>
          </cell>
          <cell r="M464">
            <v>465</v>
          </cell>
        </row>
        <row r="465">
          <cell r="C465" t="str">
            <v>25</v>
          </cell>
          <cell r="D465" t="str">
            <v>05050-MD-25-113-33</v>
          </cell>
          <cell r="E465" t="str">
            <v>05050-MD-25-113-33</v>
          </cell>
          <cell r="F465" t="str">
            <v>Tank-Vent Platform - Structure- (Propane)</v>
          </cell>
          <cell r="G465">
            <v>0</v>
          </cell>
          <cell r="H465" t="str">
            <v>VP-1516-147-T-101/2-247</v>
          </cell>
          <cell r="I465">
            <v>40175</v>
          </cell>
          <cell r="J465">
            <v>40168</v>
          </cell>
          <cell r="K465" t="str">
            <v>Y</v>
          </cell>
          <cell r="L465" t="str">
            <v>Drw</v>
          </cell>
          <cell r="M465">
            <v>466</v>
          </cell>
        </row>
        <row r="466">
          <cell r="C466" t="str">
            <v>25</v>
          </cell>
          <cell r="D466" t="str">
            <v>05050-MD-25-113-34</v>
          </cell>
          <cell r="E466" t="str">
            <v>05050-MD-25-113-34</v>
          </cell>
          <cell r="F466" t="str">
            <v>Tank-Vent Platform - Structure- (Propane)</v>
          </cell>
          <cell r="G466">
            <v>0</v>
          </cell>
          <cell r="H466" t="str">
            <v>VP-1516-147-T-101/2-247</v>
          </cell>
          <cell r="I466">
            <v>40175</v>
          </cell>
          <cell r="J466">
            <v>40168</v>
          </cell>
          <cell r="K466" t="str">
            <v>Y</v>
          </cell>
          <cell r="L466" t="str">
            <v>Drw</v>
          </cell>
          <cell r="M466">
            <v>467</v>
          </cell>
        </row>
        <row r="467">
          <cell r="C467" t="str">
            <v>25</v>
          </cell>
          <cell r="D467" t="str">
            <v>05050-MD-25-113-35</v>
          </cell>
          <cell r="E467" t="str">
            <v>05050-MD-25-113-35</v>
          </cell>
          <cell r="F467" t="str">
            <v>Tank-Vent Platform - Structure- (Propane)</v>
          </cell>
          <cell r="G467">
            <v>0</v>
          </cell>
          <cell r="H467" t="str">
            <v>VP-1516-147-T-101/2-247</v>
          </cell>
          <cell r="I467">
            <v>40175</v>
          </cell>
          <cell r="J467">
            <v>40168</v>
          </cell>
          <cell r="K467" t="str">
            <v>Y</v>
          </cell>
          <cell r="L467" t="str">
            <v>Drw</v>
          </cell>
          <cell r="M467">
            <v>468</v>
          </cell>
        </row>
        <row r="468">
          <cell r="C468" t="str">
            <v>25</v>
          </cell>
          <cell r="D468" t="str">
            <v>05050-MD-25-113-36</v>
          </cell>
          <cell r="E468" t="str">
            <v>05050-MD-25-113-36</v>
          </cell>
          <cell r="F468" t="str">
            <v>Tank-Vent Platform - Structure- (Propane)</v>
          </cell>
          <cell r="G468">
            <v>0</v>
          </cell>
          <cell r="H468" t="str">
            <v>VP-1516-147-T-101/2-247</v>
          </cell>
          <cell r="I468">
            <v>40175</v>
          </cell>
          <cell r="J468">
            <v>40168</v>
          </cell>
          <cell r="K468" t="str">
            <v>Y</v>
          </cell>
          <cell r="L468" t="str">
            <v>Drw</v>
          </cell>
          <cell r="M468">
            <v>469</v>
          </cell>
        </row>
        <row r="469">
          <cell r="C469" t="str">
            <v>25</v>
          </cell>
          <cell r="D469" t="str">
            <v>05050-MD-25-113-37</v>
          </cell>
          <cell r="E469" t="str">
            <v>05050-MD-25-113-37</v>
          </cell>
          <cell r="F469" t="str">
            <v>Tank-Vent Platform - Structure- (Propane)</v>
          </cell>
          <cell r="G469">
            <v>0</v>
          </cell>
          <cell r="H469" t="str">
            <v>VP-1516-147-T-101/2-247</v>
          </cell>
          <cell r="I469">
            <v>40175</v>
          </cell>
          <cell r="J469">
            <v>40168</v>
          </cell>
          <cell r="K469" t="str">
            <v>Y</v>
          </cell>
          <cell r="L469" t="str">
            <v>Drw</v>
          </cell>
          <cell r="M469">
            <v>470</v>
          </cell>
        </row>
        <row r="470">
          <cell r="C470" t="str">
            <v>25</v>
          </cell>
          <cell r="D470" t="str">
            <v>05050-MD-25-113-38</v>
          </cell>
          <cell r="E470" t="str">
            <v>05050-MD-25-113-38</v>
          </cell>
          <cell r="F470" t="str">
            <v>Tank-Vent Platform - Structure- (Propane)</v>
          </cell>
          <cell r="G470">
            <v>0</v>
          </cell>
          <cell r="H470" t="str">
            <v>VP-1516-147-T-101/2-247</v>
          </cell>
          <cell r="I470">
            <v>40175</v>
          </cell>
          <cell r="J470">
            <v>40168</v>
          </cell>
          <cell r="K470" t="str">
            <v>Y</v>
          </cell>
          <cell r="L470" t="str">
            <v>Drw</v>
          </cell>
          <cell r="M470">
            <v>471</v>
          </cell>
        </row>
        <row r="471">
          <cell r="C471" t="str">
            <v>25</v>
          </cell>
          <cell r="D471" t="str">
            <v>05050-MD-25-113-39</v>
          </cell>
          <cell r="E471" t="str">
            <v>05050-MD-25-113-39</v>
          </cell>
          <cell r="F471" t="str">
            <v>Tank-Vent Platform - Structure- (Propane)</v>
          </cell>
          <cell r="G471">
            <v>0</v>
          </cell>
          <cell r="H471" t="str">
            <v>VP-1516-147-T-101/2-247</v>
          </cell>
          <cell r="I471">
            <v>40175</v>
          </cell>
          <cell r="J471">
            <v>40168</v>
          </cell>
          <cell r="K471" t="str">
            <v>Y</v>
          </cell>
          <cell r="L471" t="str">
            <v>Drw</v>
          </cell>
          <cell r="M471">
            <v>472</v>
          </cell>
        </row>
        <row r="472">
          <cell r="C472" t="str">
            <v>25</v>
          </cell>
          <cell r="D472" t="str">
            <v>05050-MD-25-113-40</v>
          </cell>
          <cell r="E472" t="str">
            <v>05050-MD-25-113-40</v>
          </cell>
          <cell r="F472" t="str">
            <v>Tank-Vent Platform - Structure- (Propane)</v>
          </cell>
          <cell r="G472">
            <v>0</v>
          </cell>
          <cell r="H472" t="str">
            <v>VP-1516-147-T-101/2-247</v>
          </cell>
          <cell r="I472">
            <v>40175</v>
          </cell>
          <cell r="J472">
            <v>40168</v>
          </cell>
          <cell r="K472" t="str">
            <v>Y</v>
          </cell>
          <cell r="L472" t="str">
            <v>Drw</v>
          </cell>
          <cell r="M472">
            <v>473</v>
          </cell>
        </row>
        <row r="473">
          <cell r="C473" t="str">
            <v>25</v>
          </cell>
          <cell r="D473" t="str">
            <v>05050-MD-25-113-41</v>
          </cell>
          <cell r="E473" t="str">
            <v>05050-MD-25-113-41</v>
          </cell>
          <cell r="F473" t="str">
            <v>Tank-Vent Platform - Structure- (Propane)</v>
          </cell>
          <cell r="G473">
            <v>0</v>
          </cell>
          <cell r="H473" t="str">
            <v>VP-1516-147-T-101/2-247</v>
          </cell>
          <cell r="I473">
            <v>40175</v>
          </cell>
          <cell r="J473">
            <v>40168</v>
          </cell>
          <cell r="K473" t="str">
            <v>Y</v>
          </cell>
          <cell r="L473" t="str">
            <v>Drw</v>
          </cell>
          <cell r="M473">
            <v>474</v>
          </cell>
        </row>
        <row r="474">
          <cell r="C474" t="str">
            <v>25</v>
          </cell>
          <cell r="D474" t="str">
            <v>05050-MD-25-113-42</v>
          </cell>
          <cell r="E474" t="str">
            <v>05050-MD-25-113-42</v>
          </cell>
          <cell r="F474" t="str">
            <v>Tank-Vent Platform - Structure- (Propane)</v>
          </cell>
          <cell r="G474">
            <v>0</v>
          </cell>
          <cell r="H474" t="str">
            <v>VP-1516-147-T-101/2-247</v>
          </cell>
          <cell r="I474">
            <v>40175</v>
          </cell>
          <cell r="J474">
            <v>40168</v>
          </cell>
          <cell r="K474" t="str">
            <v>Y</v>
          </cell>
          <cell r="L474" t="str">
            <v>Drw</v>
          </cell>
          <cell r="M474">
            <v>475</v>
          </cell>
        </row>
        <row r="475">
          <cell r="C475" t="str">
            <v>25</v>
          </cell>
          <cell r="D475" t="str">
            <v>05050-MD-25-113-43</v>
          </cell>
          <cell r="E475" t="str">
            <v>05050-MD-25-113-43</v>
          </cell>
          <cell r="F475" t="str">
            <v>Tank-Vent Platform - Structure- (Propane)</v>
          </cell>
          <cell r="G475">
            <v>0</v>
          </cell>
          <cell r="H475" t="str">
            <v>VP-1516-147-T-101/2-247</v>
          </cell>
          <cell r="I475">
            <v>40175</v>
          </cell>
          <cell r="J475">
            <v>40168</v>
          </cell>
          <cell r="K475" t="str">
            <v>Y</v>
          </cell>
          <cell r="L475" t="str">
            <v>Drw</v>
          </cell>
          <cell r="M475">
            <v>476</v>
          </cell>
        </row>
        <row r="476">
          <cell r="C476" t="str">
            <v>25</v>
          </cell>
          <cell r="D476" t="str">
            <v>05050-MD-25-113-44</v>
          </cell>
          <cell r="E476" t="str">
            <v>05050-MD-25-113-44</v>
          </cell>
          <cell r="F476" t="str">
            <v>Tank-Vent Platform - Structure- (Propane)</v>
          </cell>
          <cell r="G476">
            <v>0</v>
          </cell>
          <cell r="H476" t="str">
            <v>VP-1516-147-T-101/2-247</v>
          </cell>
          <cell r="I476">
            <v>40175</v>
          </cell>
          <cell r="J476">
            <v>40168</v>
          </cell>
          <cell r="K476" t="str">
            <v>Y</v>
          </cell>
          <cell r="L476" t="str">
            <v>Drw</v>
          </cell>
          <cell r="M476">
            <v>477</v>
          </cell>
        </row>
        <row r="477">
          <cell r="C477" t="str">
            <v>25</v>
          </cell>
          <cell r="D477" t="str">
            <v>05050-MD-25-113-45</v>
          </cell>
          <cell r="E477" t="str">
            <v>05050-MD-25-113-45</v>
          </cell>
          <cell r="F477" t="str">
            <v>Tank-Vent Platform - Structure- (Propane)</v>
          </cell>
          <cell r="G477">
            <v>0</v>
          </cell>
          <cell r="H477" t="str">
            <v>VP-1516-147-T-101/2-247</v>
          </cell>
          <cell r="I477">
            <v>40175</v>
          </cell>
          <cell r="J477">
            <v>40168</v>
          </cell>
          <cell r="K477" t="str">
            <v>Y</v>
          </cell>
          <cell r="L477" t="str">
            <v>Drw</v>
          </cell>
          <cell r="M477">
            <v>478</v>
          </cell>
        </row>
        <row r="478">
          <cell r="C478" t="str">
            <v>25</v>
          </cell>
          <cell r="D478" t="str">
            <v>05050-MD-25-113-46</v>
          </cell>
          <cell r="E478" t="str">
            <v>05050-MD-25-113-46</v>
          </cell>
          <cell r="F478" t="str">
            <v>Tank-Vent Platform - Structure- (Propane)</v>
          </cell>
          <cell r="G478">
            <v>0</v>
          </cell>
          <cell r="H478" t="str">
            <v>VP-1516-147-T-101/2-247</v>
          </cell>
          <cell r="I478">
            <v>40175</v>
          </cell>
          <cell r="J478">
            <v>40168</v>
          </cell>
          <cell r="K478" t="str">
            <v>Y</v>
          </cell>
          <cell r="L478" t="str">
            <v>Drw</v>
          </cell>
          <cell r="M478">
            <v>479</v>
          </cell>
        </row>
        <row r="479">
          <cell r="C479" t="str">
            <v>25</v>
          </cell>
          <cell r="D479" t="str">
            <v>05050-MD-25-113-47</v>
          </cell>
          <cell r="E479" t="str">
            <v>05050-MD-25-113-47</v>
          </cell>
          <cell r="F479" t="str">
            <v>Tank-Vent Platform - Structure- (Propane)</v>
          </cell>
          <cell r="G479">
            <v>0</v>
          </cell>
          <cell r="H479" t="str">
            <v>VP-1516-147-T-101/2-247</v>
          </cell>
          <cell r="I479">
            <v>40175</v>
          </cell>
          <cell r="J479">
            <v>40168</v>
          </cell>
          <cell r="K479" t="str">
            <v>Y</v>
          </cell>
          <cell r="L479" t="str">
            <v>Drw</v>
          </cell>
          <cell r="M479">
            <v>480</v>
          </cell>
        </row>
        <row r="480">
          <cell r="C480" t="str">
            <v>25</v>
          </cell>
          <cell r="D480" t="str">
            <v>05050-MD-25-113-48</v>
          </cell>
          <cell r="E480" t="str">
            <v>05050-MD-25-113-48</v>
          </cell>
          <cell r="F480" t="str">
            <v>Tank-Vent Platform - Structure- (Propane)</v>
          </cell>
          <cell r="G480">
            <v>0</v>
          </cell>
          <cell r="H480" t="str">
            <v>VP-1516-147-T-101/2-247</v>
          </cell>
          <cell r="I480">
            <v>40175</v>
          </cell>
          <cell r="J480">
            <v>40168</v>
          </cell>
          <cell r="K480" t="str">
            <v>Y</v>
          </cell>
          <cell r="L480" t="str">
            <v>Drw</v>
          </cell>
          <cell r="M480">
            <v>481</v>
          </cell>
        </row>
        <row r="481">
          <cell r="C481" t="str">
            <v>25</v>
          </cell>
          <cell r="D481" t="str">
            <v>05050-MD-25-113-49</v>
          </cell>
          <cell r="E481" t="str">
            <v>05050-MD-25-113-49</v>
          </cell>
          <cell r="F481" t="str">
            <v>Tank-Vent Platform - Structure- (Propane)</v>
          </cell>
          <cell r="G481">
            <v>0</v>
          </cell>
          <cell r="H481" t="str">
            <v>VP-1516-147-T-101/2-247</v>
          </cell>
          <cell r="I481">
            <v>40175</v>
          </cell>
          <cell r="J481">
            <v>40168</v>
          </cell>
          <cell r="K481" t="str">
            <v>Y</v>
          </cell>
          <cell r="L481" t="str">
            <v>Drw</v>
          </cell>
          <cell r="M481">
            <v>482</v>
          </cell>
        </row>
        <row r="482">
          <cell r="C482" t="str">
            <v>25</v>
          </cell>
          <cell r="D482" t="str">
            <v>05050-MD-25-113-50</v>
          </cell>
          <cell r="E482" t="str">
            <v>05050-MD-25-113-50</v>
          </cell>
          <cell r="F482" t="str">
            <v>Tank-Vent Platform - Structure- (Propane)</v>
          </cell>
          <cell r="G482">
            <v>0</v>
          </cell>
          <cell r="H482" t="str">
            <v>VP-1516-147-T-101/2-247</v>
          </cell>
          <cell r="I482">
            <v>40175</v>
          </cell>
          <cell r="J482">
            <v>40168</v>
          </cell>
          <cell r="K482" t="str">
            <v>Y</v>
          </cell>
          <cell r="L482" t="str">
            <v>Drw</v>
          </cell>
          <cell r="M482">
            <v>483</v>
          </cell>
        </row>
        <row r="483">
          <cell r="C483" t="str">
            <v>25</v>
          </cell>
          <cell r="D483" t="str">
            <v>05050-MD-25-113-51</v>
          </cell>
          <cell r="E483" t="str">
            <v>05050-MD-25-113-51</v>
          </cell>
          <cell r="F483" t="str">
            <v>Tank-Vent Platform - Structure- (Propane)</v>
          </cell>
          <cell r="G483">
            <v>0</v>
          </cell>
          <cell r="H483" t="str">
            <v>VP-1516-147-T-101/2-247</v>
          </cell>
          <cell r="I483">
            <v>40175</v>
          </cell>
          <cell r="J483">
            <v>40168</v>
          </cell>
          <cell r="K483" t="str">
            <v>Y</v>
          </cell>
          <cell r="L483" t="str">
            <v>Drw</v>
          </cell>
          <cell r="M483">
            <v>484</v>
          </cell>
        </row>
        <row r="484">
          <cell r="C484" t="str">
            <v>25</v>
          </cell>
          <cell r="D484" t="str">
            <v>05050-MD-25-113-52</v>
          </cell>
          <cell r="E484" t="str">
            <v>05050-MD-25-113-52</v>
          </cell>
          <cell r="F484" t="str">
            <v>Tank-Vent Platform - Structure- (Propane)</v>
          </cell>
          <cell r="G484">
            <v>0</v>
          </cell>
          <cell r="H484" t="str">
            <v>VP-1516-147-T-101/2-247</v>
          </cell>
          <cell r="I484">
            <v>40175</v>
          </cell>
          <cell r="J484">
            <v>40168</v>
          </cell>
          <cell r="K484" t="str">
            <v>Y</v>
          </cell>
          <cell r="L484" t="str">
            <v>Drw</v>
          </cell>
          <cell r="M484">
            <v>485</v>
          </cell>
        </row>
        <row r="485">
          <cell r="C485" t="str">
            <v>25</v>
          </cell>
          <cell r="D485" t="str">
            <v>05050-MD-25-113-53</v>
          </cell>
          <cell r="E485" t="str">
            <v>05050-MD-25-113-53</v>
          </cell>
          <cell r="F485" t="str">
            <v>Tank-Vent Platform - Structure- (Propane)</v>
          </cell>
          <cell r="G485">
            <v>0</v>
          </cell>
          <cell r="H485" t="str">
            <v>VP-1516-147-T-101/2-247</v>
          </cell>
          <cell r="I485">
            <v>40175</v>
          </cell>
          <cell r="J485">
            <v>40168</v>
          </cell>
          <cell r="K485" t="str">
            <v>Y</v>
          </cell>
          <cell r="L485" t="str">
            <v>Drw</v>
          </cell>
          <cell r="M485">
            <v>486</v>
          </cell>
        </row>
        <row r="486">
          <cell r="C486" t="str">
            <v>25</v>
          </cell>
          <cell r="D486" t="str">
            <v>05050-MD-25-113-54</v>
          </cell>
          <cell r="E486" t="str">
            <v>05050-MD-25-113-54</v>
          </cell>
          <cell r="F486" t="str">
            <v>Tank-Vent Platform - Structure- (Propane)</v>
          </cell>
          <cell r="G486">
            <v>0</v>
          </cell>
          <cell r="H486" t="str">
            <v>VP-1516-147-T-101/2-247</v>
          </cell>
          <cell r="I486">
            <v>40175</v>
          </cell>
          <cell r="J486">
            <v>40168</v>
          </cell>
          <cell r="K486" t="str">
            <v>Y</v>
          </cell>
          <cell r="L486" t="str">
            <v>Drw</v>
          </cell>
          <cell r="M486">
            <v>487</v>
          </cell>
        </row>
        <row r="487">
          <cell r="C487" t="str">
            <v>25</v>
          </cell>
          <cell r="D487" t="str">
            <v>05050-MD-25-113-55</v>
          </cell>
          <cell r="E487" t="str">
            <v>05050-MD-25-113-55</v>
          </cell>
          <cell r="F487" t="str">
            <v>Tank-Vent Platform - Structure- (Propane)</v>
          </cell>
          <cell r="G487">
            <v>0</v>
          </cell>
          <cell r="H487" t="str">
            <v>VP-1516-147-T-101/2-247</v>
          </cell>
          <cell r="I487">
            <v>40175</v>
          </cell>
          <cell r="J487">
            <v>40168</v>
          </cell>
          <cell r="K487" t="str">
            <v>Y</v>
          </cell>
          <cell r="L487" t="str">
            <v>Drw</v>
          </cell>
          <cell r="M487">
            <v>488</v>
          </cell>
        </row>
        <row r="488">
          <cell r="C488" t="str">
            <v>25</v>
          </cell>
          <cell r="D488" t="str">
            <v>05050-MD-25-113-56</v>
          </cell>
          <cell r="E488" t="str">
            <v>05050-MD-25-113-56</v>
          </cell>
          <cell r="F488" t="str">
            <v>Tank-Vent Platform - Structure- (Propane)</v>
          </cell>
          <cell r="G488">
            <v>0</v>
          </cell>
          <cell r="H488" t="str">
            <v>VP-1516-147-T-101/2-247</v>
          </cell>
          <cell r="I488">
            <v>40175</v>
          </cell>
          <cell r="J488">
            <v>40168</v>
          </cell>
          <cell r="K488" t="str">
            <v>Y</v>
          </cell>
          <cell r="L488" t="str">
            <v>Drw</v>
          </cell>
          <cell r="M488">
            <v>489</v>
          </cell>
        </row>
        <row r="489">
          <cell r="C489" t="str">
            <v>25</v>
          </cell>
          <cell r="D489" t="str">
            <v>05050-MD-25-113-57</v>
          </cell>
          <cell r="E489" t="str">
            <v>05050-MD-25-113-57</v>
          </cell>
          <cell r="F489" t="str">
            <v>Tank-Vent Platform - Structure- (Propane)</v>
          </cell>
          <cell r="G489">
            <v>0</v>
          </cell>
          <cell r="H489" t="str">
            <v>VP-1516-147-T-101/2-247</v>
          </cell>
          <cell r="I489">
            <v>40175</v>
          </cell>
          <cell r="J489">
            <v>40168</v>
          </cell>
          <cell r="K489" t="str">
            <v>Y</v>
          </cell>
          <cell r="L489" t="str">
            <v>Drw</v>
          </cell>
          <cell r="M489">
            <v>490</v>
          </cell>
        </row>
        <row r="490">
          <cell r="C490" t="str">
            <v>25</v>
          </cell>
          <cell r="D490" t="str">
            <v>05050-MD-25-113-58</v>
          </cell>
          <cell r="E490" t="str">
            <v>05050-MD-25-113-58</v>
          </cell>
          <cell r="F490" t="str">
            <v>Tank-Vent Platform - Structure- (Propane)</v>
          </cell>
          <cell r="G490">
            <v>0</v>
          </cell>
          <cell r="H490" t="str">
            <v>VP-1516-147-T-101/2-247</v>
          </cell>
          <cell r="I490">
            <v>40175</v>
          </cell>
          <cell r="J490">
            <v>40168</v>
          </cell>
          <cell r="K490" t="str">
            <v>Y</v>
          </cell>
          <cell r="L490" t="str">
            <v>Drw</v>
          </cell>
          <cell r="M490">
            <v>491</v>
          </cell>
        </row>
        <row r="491">
          <cell r="C491" t="str">
            <v>25</v>
          </cell>
          <cell r="D491" t="str">
            <v>05050-MD-25-113-59</v>
          </cell>
          <cell r="E491" t="str">
            <v>05050-MD-25-113-59</v>
          </cell>
          <cell r="F491" t="str">
            <v>Tank-Vent Platform - Structure- (Propane)</v>
          </cell>
          <cell r="G491">
            <v>0</v>
          </cell>
          <cell r="H491" t="str">
            <v>VP-1516-147-T-101/2-247</v>
          </cell>
          <cell r="I491">
            <v>40175</v>
          </cell>
          <cell r="J491">
            <v>40168</v>
          </cell>
          <cell r="K491" t="str">
            <v>Y</v>
          </cell>
          <cell r="L491" t="str">
            <v>Drw</v>
          </cell>
          <cell r="M491">
            <v>492</v>
          </cell>
        </row>
        <row r="492">
          <cell r="C492" t="str">
            <v>25</v>
          </cell>
          <cell r="D492" t="str">
            <v>05050-MD-25-113-60</v>
          </cell>
          <cell r="E492" t="str">
            <v>05050-MD-25-113-60</v>
          </cell>
          <cell r="F492" t="str">
            <v>Tank-Vent Platform - Structure- (Propane)</v>
          </cell>
          <cell r="G492">
            <v>0</v>
          </cell>
          <cell r="H492" t="str">
            <v>VP-1516-147-T-101/2-247</v>
          </cell>
          <cell r="I492">
            <v>40175</v>
          </cell>
          <cell r="J492">
            <v>40168</v>
          </cell>
          <cell r="K492" t="str">
            <v>Y</v>
          </cell>
          <cell r="L492" t="str">
            <v>Drw</v>
          </cell>
          <cell r="M492">
            <v>493</v>
          </cell>
        </row>
        <row r="493">
          <cell r="C493" t="str">
            <v>25</v>
          </cell>
          <cell r="D493" t="str">
            <v>05050-MD-25-113-61</v>
          </cell>
          <cell r="E493" t="str">
            <v>05050-MD-25-113-61</v>
          </cell>
          <cell r="F493" t="str">
            <v>Tank-Vent Platform - Structure- (Propane)</v>
          </cell>
          <cell r="G493">
            <v>0</v>
          </cell>
          <cell r="H493" t="str">
            <v>VP-1516-147-T-101/2-247</v>
          </cell>
          <cell r="I493">
            <v>40175</v>
          </cell>
          <cell r="J493">
            <v>40168</v>
          </cell>
          <cell r="K493" t="str">
            <v>Y</v>
          </cell>
          <cell r="L493" t="str">
            <v>Drw</v>
          </cell>
          <cell r="M493">
            <v>494</v>
          </cell>
        </row>
        <row r="494">
          <cell r="C494" t="str">
            <v>25</v>
          </cell>
          <cell r="D494" t="str">
            <v>05050-MD-25-113-62</v>
          </cell>
          <cell r="E494" t="str">
            <v>05050-MD-25-113-62</v>
          </cell>
          <cell r="F494" t="str">
            <v>Tank-Vent Platform - Structure- (Propane)</v>
          </cell>
          <cell r="G494">
            <v>0</v>
          </cell>
          <cell r="H494" t="str">
            <v>VP-1516-147-T-101/2-247</v>
          </cell>
          <cell r="I494">
            <v>40175</v>
          </cell>
          <cell r="J494">
            <v>40168</v>
          </cell>
          <cell r="K494" t="str">
            <v>Y</v>
          </cell>
          <cell r="L494" t="str">
            <v>Drw</v>
          </cell>
          <cell r="M494">
            <v>495</v>
          </cell>
        </row>
        <row r="495">
          <cell r="C495" t="str">
            <v>25</v>
          </cell>
          <cell r="D495" t="str">
            <v>05050-MD-25-113-63</v>
          </cell>
          <cell r="E495" t="str">
            <v>05050-MD-25-113-63</v>
          </cell>
          <cell r="F495" t="str">
            <v>Tank-Vent Platform - Structure- (Propane)</v>
          </cell>
          <cell r="G495">
            <v>0</v>
          </cell>
          <cell r="H495" t="str">
            <v>VP-1516-147-T-101/2-247</v>
          </cell>
          <cell r="I495">
            <v>40175</v>
          </cell>
          <cell r="J495">
            <v>40168</v>
          </cell>
          <cell r="K495" t="str">
            <v>Y</v>
          </cell>
          <cell r="L495" t="str">
            <v>Drw</v>
          </cell>
          <cell r="M495">
            <v>496</v>
          </cell>
        </row>
        <row r="496">
          <cell r="C496" t="str">
            <v>25</v>
          </cell>
          <cell r="D496" t="str">
            <v>05050-MD-25-113-64</v>
          </cell>
          <cell r="E496" t="str">
            <v>05050-MD-25-113-64</v>
          </cell>
          <cell r="F496" t="str">
            <v>Tank-Vent Platform - Structure- (Propane)</v>
          </cell>
          <cell r="G496">
            <v>0</v>
          </cell>
          <cell r="H496" t="str">
            <v>VP-1516-147-T-101/2-247</v>
          </cell>
          <cell r="I496">
            <v>40175</v>
          </cell>
          <cell r="J496">
            <v>40168</v>
          </cell>
          <cell r="K496" t="str">
            <v>Y</v>
          </cell>
          <cell r="L496" t="str">
            <v>Drw</v>
          </cell>
          <cell r="M496">
            <v>497</v>
          </cell>
        </row>
        <row r="497">
          <cell r="C497" t="str">
            <v>25</v>
          </cell>
          <cell r="D497" t="str">
            <v>05050-MD-25-113-65</v>
          </cell>
          <cell r="E497" t="str">
            <v>05050-MD-25-113-65</v>
          </cell>
          <cell r="F497" t="str">
            <v>Tank-Vent Platform - Structure- (Propane)</v>
          </cell>
          <cell r="G497">
            <v>0</v>
          </cell>
          <cell r="H497" t="str">
            <v>VP-1516-147-T-101/2-247</v>
          </cell>
          <cell r="I497">
            <v>40175</v>
          </cell>
          <cell r="J497">
            <v>40168</v>
          </cell>
          <cell r="K497" t="str">
            <v>Y</v>
          </cell>
          <cell r="L497" t="str">
            <v>Drw</v>
          </cell>
          <cell r="M497">
            <v>498</v>
          </cell>
        </row>
        <row r="498">
          <cell r="C498" t="str">
            <v>25</v>
          </cell>
          <cell r="D498" t="str">
            <v>05050-MD-25-113-66</v>
          </cell>
          <cell r="E498" t="str">
            <v>05050-MD-25-113-66</v>
          </cell>
          <cell r="F498" t="str">
            <v>Tank-Vent Platform - Structure- (Propane)</v>
          </cell>
          <cell r="G498">
            <v>0</v>
          </cell>
          <cell r="H498" t="str">
            <v>VP-1516-147-T-101/2-247</v>
          </cell>
          <cell r="I498">
            <v>40175</v>
          </cell>
          <cell r="J498">
            <v>40168</v>
          </cell>
          <cell r="K498" t="str">
            <v>Y</v>
          </cell>
          <cell r="L498" t="str">
            <v>Drw</v>
          </cell>
          <cell r="M498">
            <v>499</v>
          </cell>
        </row>
        <row r="499">
          <cell r="C499" t="str">
            <v>25</v>
          </cell>
          <cell r="D499" t="str">
            <v>05050-MD-25-113-67</v>
          </cell>
          <cell r="E499" t="str">
            <v>05050-MD-25-113-67</v>
          </cell>
          <cell r="F499" t="str">
            <v>Tank-Vent Platform - Structure- (Propane)</v>
          </cell>
          <cell r="G499">
            <v>0</v>
          </cell>
          <cell r="H499" t="str">
            <v>VP-1516-147-T-101/2-247</v>
          </cell>
          <cell r="I499">
            <v>40175</v>
          </cell>
          <cell r="J499">
            <v>40168</v>
          </cell>
          <cell r="K499" t="str">
            <v>Y</v>
          </cell>
          <cell r="L499" t="str">
            <v>Drw</v>
          </cell>
          <cell r="M499">
            <v>500</v>
          </cell>
        </row>
        <row r="500">
          <cell r="C500" t="str">
            <v>25</v>
          </cell>
          <cell r="D500" t="str">
            <v>05050-MD-25-113-68</v>
          </cell>
          <cell r="E500" t="str">
            <v>05050-MD-25-113-68</v>
          </cell>
          <cell r="F500" t="str">
            <v>Tank-Vent Platform - Structure- (Propane)</v>
          </cell>
          <cell r="G500">
            <v>0</v>
          </cell>
          <cell r="H500" t="str">
            <v>VP-1516-147-T-101/2-247</v>
          </cell>
          <cell r="I500">
            <v>40175</v>
          </cell>
          <cell r="J500">
            <v>40168</v>
          </cell>
          <cell r="K500" t="str">
            <v>Y</v>
          </cell>
          <cell r="L500" t="str">
            <v>Drw</v>
          </cell>
          <cell r="M500">
            <v>501</v>
          </cell>
        </row>
        <row r="501">
          <cell r="C501" t="str">
            <v>25</v>
          </cell>
          <cell r="D501" t="str">
            <v>05050-MD-25-113-69</v>
          </cell>
          <cell r="E501" t="str">
            <v>05050-MD-25-113-69</v>
          </cell>
          <cell r="F501" t="str">
            <v>Tank-Vent Platform - Structure- (Propane)</v>
          </cell>
          <cell r="G501">
            <v>0</v>
          </cell>
          <cell r="H501" t="str">
            <v>VP-1516-147-T-101/2-247</v>
          </cell>
          <cell r="I501">
            <v>40175</v>
          </cell>
          <cell r="J501">
            <v>40168</v>
          </cell>
          <cell r="K501" t="str">
            <v>Y</v>
          </cell>
          <cell r="L501" t="str">
            <v>Drw</v>
          </cell>
          <cell r="M501">
            <v>502</v>
          </cell>
        </row>
        <row r="502">
          <cell r="C502" t="str">
            <v>25</v>
          </cell>
          <cell r="D502" t="str">
            <v>05050-MD-25-113-70</v>
          </cell>
          <cell r="E502" t="str">
            <v>05050-MD-25-113-70</v>
          </cell>
          <cell r="F502" t="str">
            <v>Tank-Vent Platform - Structure- (Propane)</v>
          </cell>
          <cell r="G502">
            <v>0</v>
          </cell>
          <cell r="H502" t="str">
            <v>VP-1516-147-T-101/2-247</v>
          </cell>
          <cell r="I502">
            <v>40175</v>
          </cell>
          <cell r="J502">
            <v>40168</v>
          </cell>
          <cell r="K502" t="str">
            <v>Y</v>
          </cell>
          <cell r="L502" t="str">
            <v>Drw</v>
          </cell>
          <cell r="M502">
            <v>503</v>
          </cell>
        </row>
        <row r="503">
          <cell r="C503" t="str">
            <v>25</v>
          </cell>
          <cell r="D503" t="str">
            <v>05050-MD-25-113-71</v>
          </cell>
          <cell r="E503" t="str">
            <v>05050-MD-25-113-71</v>
          </cell>
          <cell r="F503" t="str">
            <v>Tank-Vent Platform - Structure- (Propane)</v>
          </cell>
          <cell r="G503">
            <v>0</v>
          </cell>
          <cell r="H503" t="str">
            <v>VP-1516-147-T-101/2-247</v>
          </cell>
          <cell r="I503">
            <v>40175</v>
          </cell>
          <cell r="J503">
            <v>40168</v>
          </cell>
          <cell r="K503" t="str">
            <v>Y</v>
          </cell>
          <cell r="L503" t="str">
            <v>Drw</v>
          </cell>
          <cell r="M503">
            <v>504</v>
          </cell>
        </row>
        <row r="504">
          <cell r="C504" t="str">
            <v>25</v>
          </cell>
          <cell r="D504" t="str">
            <v>05050-MD-25-113-72</v>
          </cell>
          <cell r="E504" t="str">
            <v>05050-MD-25-113-72</v>
          </cell>
          <cell r="F504" t="str">
            <v>Tank-Vent Platform - Structure- (Propane)</v>
          </cell>
          <cell r="G504">
            <v>0</v>
          </cell>
          <cell r="H504" t="str">
            <v>VP-1516-147-T-101/2-247</v>
          </cell>
          <cell r="I504">
            <v>40175</v>
          </cell>
          <cell r="J504">
            <v>40168</v>
          </cell>
          <cell r="K504" t="str">
            <v>Y</v>
          </cell>
          <cell r="L504" t="str">
            <v>Drw</v>
          </cell>
          <cell r="M504">
            <v>505</v>
          </cell>
        </row>
        <row r="505">
          <cell r="C505" t="str">
            <v>25</v>
          </cell>
          <cell r="D505" t="str">
            <v>05050-MD-25-113-73</v>
          </cell>
          <cell r="E505" t="str">
            <v>05050-MD-25-113-73</v>
          </cell>
          <cell r="F505" t="str">
            <v>Tank-Vent Platform - Structure- (Propane)</v>
          </cell>
          <cell r="G505">
            <v>0</v>
          </cell>
          <cell r="H505" t="str">
            <v>VP-1516-147-T-101/2-247</v>
          </cell>
          <cell r="I505">
            <v>40175</v>
          </cell>
          <cell r="J505">
            <v>40168</v>
          </cell>
          <cell r="K505" t="str">
            <v>Y</v>
          </cell>
          <cell r="L505" t="str">
            <v>Drw</v>
          </cell>
          <cell r="M505">
            <v>506</v>
          </cell>
        </row>
        <row r="506">
          <cell r="C506" t="str">
            <v>25</v>
          </cell>
          <cell r="D506" t="str">
            <v>05050-MD-25-113-74</v>
          </cell>
          <cell r="E506" t="str">
            <v>05050-MD-25-113-74</v>
          </cell>
          <cell r="F506" t="str">
            <v>Tank-Vent Platform - Structure- (Propane)</v>
          </cell>
          <cell r="G506">
            <v>0</v>
          </cell>
          <cell r="H506" t="str">
            <v>VP-1516-147-T-101/2-247</v>
          </cell>
          <cell r="I506">
            <v>40175</v>
          </cell>
          <cell r="J506">
            <v>40168</v>
          </cell>
          <cell r="K506" t="str">
            <v>Y</v>
          </cell>
          <cell r="L506" t="str">
            <v>Drw</v>
          </cell>
          <cell r="M506">
            <v>507</v>
          </cell>
        </row>
        <row r="507">
          <cell r="C507" t="str">
            <v>25</v>
          </cell>
          <cell r="D507" t="str">
            <v>05050-MD-25-113-75</v>
          </cell>
          <cell r="E507" t="str">
            <v>05050-MD-25-113-75</v>
          </cell>
          <cell r="F507" t="str">
            <v>Tank-Vent Platform - Structure- (Propane)</v>
          </cell>
          <cell r="G507">
            <v>0</v>
          </cell>
          <cell r="H507" t="str">
            <v>VP-1516-147-T-101/2-247</v>
          </cell>
          <cell r="I507">
            <v>40175</v>
          </cell>
          <cell r="J507">
            <v>40168</v>
          </cell>
          <cell r="K507" t="str">
            <v>Y</v>
          </cell>
          <cell r="L507" t="str">
            <v>Drw</v>
          </cell>
          <cell r="M507">
            <v>508</v>
          </cell>
        </row>
        <row r="508">
          <cell r="C508" t="str">
            <v>25</v>
          </cell>
          <cell r="D508" t="str">
            <v>05050-MD-25-113-76</v>
          </cell>
          <cell r="E508" t="str">
            <v>05050-MD-25-113-76</v>
          </cell>
          <cell r="F508" t="str">
            <v>Tank-Vent Platform - Structure- (Propane)</v>
          </cell>
          <cell r="G508">
            <v>0</v>
          </cell>
          <cell r="H508" t="str">
            <v>VP-1516-147-T-101/2-247</v>
          </cell>
          <cell r="I508">
            <v>40175</v>
          </cell>
          <cell r="J508">
            <v>40168</v>
          </cell>
          <cell r="K508" t="str">
            <v>Y</v>
          </cell>
          <cell r="L508" t="str">
            <v>Drw</v>
          </cell>
          <cell r="M508">
            <v>509</v>
          </cell>
        </row>
        <row r="509">
          <cell r="C509" t="str">
            <v>25</v>
          </cell>
          <cell r="D509" t="str">
            <v>05050-MD-25-113-77</v>
          </cell>
          <cell r="E509" t="str">
            <v>05050-MD-25-113-77</v>
          </cell>
          <cell r="F509" t="str">
            <v>Tank-Vent Platform - Structure- (Propane)</v>
          </cell>
          <cell r="G509">
            <v>0</v>
          </cell>
          <cell r="H509" t="str">
            <v>VP-1516-147-T-101/2-247</v>
          </cell>
          <cell r="I509">
            <v>40175</v>
          </cell>
          <cell r="J509">
            <v>40168</v>
          </cell>
          <cell r="K509" t="str">
            <v>Y</v>
          </cell>
          <cell r="L509" t="str">
            <v>Drw</v>
          </cell>
          <cell r="M509">
            <v>510</v>
          </cell>
        </row>
        <row r="510">
          <cell r="C510" t="str">
            <v>25</v>
          </cell>
          <cell r="D510" t="str">
            <v>05050-MD-25-113-78</v>
          </cell>
          <cell r="E510" t="str">
            <v>05050-MD-25-113-78</v>
          </cell>
          <cell r="F510" t="str">
            <v>Tank-Vent Platform - Structure- (Propane)</v>
          </cell>
          <cell r="G510">
            <v>0</v>
          </cell>
          <cell r="H510" t="str">
            <v>VP-1516-147-T-101/2-247</v>
          </cell>
          <cell r="I510">
            <v>40175</v>
          </cell>
          <cell r="J510">
            <v>40168</v>
          </cell>
          <cell r="K510" t="str">
            <v>Y</v>
          </cell>
          <cell r="L510" t="str">
            <v>Drw</v>
          </cell>
          <cell r="M510">
            <v>511</v>
          </cell>
        </row>
        <row r="511">
          <cell r="C511" t="str">
            <v>25</v>
          </cell>
          <cell r="D511" t="str">
            <v>05050-MD-25-113-79</v>
          </cell>
          <cell r="E511" t="str">
            <v>05050-MD-25-113-79</v>
          </cell>
          <cell r="F511" t="str">
            <v>Tank-Vent Platform - Structure- (Propane)</v>
          </cell>
          <cell r="G511">
            <v>0</v>
          </cell>
          <cell r="H511" t="str">
            <v>VP-1516-147-T-101/2-247</v>
          </cell>
          <cell r="I511">
            <v>40175</v>
          </cell>
          <cell r="J511">
            <v>40168</v>
          </cell>
          <cell r="K511" t="str">
            <v>Y</v>
          </cell>
          <cell r="L511" t="str">
            <v>Drw</v>
          </cell>
          <cell r="M511">
            <v>512</v>
          </cell>
        </row>
        <row r="512">
          <cell r="C512" t="str">
            <v>25</v>
          </cell>
          <cell r="D512" t="str">
            <v>05050-MD-25-113-80</v>
          </cell>
          <cell r="E512" t="str">
            <v>05050-MD-25-113-80</v>
          </cell>
          <cell r="F512" t="str">
            <v>Tank-Vent Platform - Structure- (Propane)</v>
          </cell>
          <cell r="G512">
            <v>0</v>
          </cell>
          <cell r="H512" t="str">
            <v>VP-1516-147-T-101/2-247</v>
          </cell>
          <cell r="I512">
            <v>40175</v>
          </cell>
          <cell r="J512">
            <v>40168</v>
          </cell>
          <cell r="K512" t="str">
            <v>Y</v>
          </cell>
          <cell r="L512" t="str">
            <v>Drw</v>
          </cell>
          <cell r="M512">
            <v>513</v>
          </cell>
        </row>
        <row r="513">
          <cell r="C513" t="str">
            <v>25</v>
          </cell>
          <cell r="D513" t="str">
            <v>05050-MD-25-113-81</v>
          </cell>
          <cell r="E513" t="str">
            <v>05050-MD-25-113-81</v>
          </cell>
          <cell r="F513" t="str">
            <v>Tank-Vent Platform - Structure- (Propane)</v>
          </cell>
          <cell r="G513">
            <v>0</v>
          </cell>
          <cell r="H513" t="str">
            <v>VP-1516-147-T-101/2-247</v>
          </cell>
          <cell r="I513">
            <v>40175</v>
          </cell>
          <cell r="J513">
            <v>40168</v>
          </cell>
          <cell r="K513" t="str">
            <v>Y</v>
          </cell>
          <cell r="L513" t="str">
            <v>Drw</v>
          </cell>
          <cell r="M513">
            <v>514</v>
          </cell>
        </row>
        <row r="514">
          <cell r="C514" t="str">
            <v>25</v>
          </cell>
          <cell r="D514" t="str">
            <v>05050-MD-25-113-82</v>
          </cell>
          <cell r="E514" t="str">
            <v>05050-MD-25-113-82</v>
          </cell>
          <cell r="F514" t="str">
            <v>Tank-Vent Platform - Structure- (Propane)</v>
          </cell>
          <cell r="G514">
            <v>0</v>
          </cell>
          <cell r="H514" t="str">
            <v>VP-1516-147-T-101/2-247</v>
          </cell>
          <cell r="I514">
            <v>40175</v>
          </cell>
          <cell r="J514">
            <v>40168</v>
          </cell>
          <cell r="K514" t="str">
            <v>Y</v>
          </cell>
          <cell r="L514" t="str">
            <v>Drw</v>
          </cell>
          <cell r="M514">
            <v>515</v>
          </cell>
        </row>
        <row r="515">
          <cell r="C515" t="str">
            <v>25</v>
          </cell>
          <cell r="D515" t="str">
            <v>05050-MD-25-113-83</v>
          </cell>
          <cell r="E515" t="str">
            <v>05050-MD-25-113-83</v>
          </cell>
          <cell r="F515" t="str">
            <v>Tank-Vent Platform - Structure- (Propane)</v>
          </cell>
          <cell r="G515">
            <v>0</v>
          </cell>
          <cell r="H515" t="str">
            <v>VP-1516-147-T-101/2-247</v>
          </cell>
          <cell r="I515">
            <v>40175</v>
          </cell>
          <cell r="J515">
            <v>40168</v>
          </cell>
          <cell r="K515" t="str">
            <v>Y</v>
          </cell>
          <cell r="L515" t="str">
            <v>Drw</v>
          </cell>
          <cell r="M515">
            <v>516</v>
          </cell>
        </row>
        <row r="516">
          <cell r="C516" t="str">
            <v>25</v>
          </cell>
          <cell r="D516" t="str">
            <v>05050-MD-25-113-84</v>
          </cell>
          <cell r="E516" t="str">
            <v>05050-MD-25-113-84</v>
          </cell>
          <cell r="F516" t="str">
            <v>Tank-Vent Platform - Structure- (Propane)</v>
          </cell>
          <cell r="G516">
            <v>0</v>
          </cell>
          <cell r="H516" t="str">
            <v>VP-1516-147-T-101/2-247</v>
          </cell>
          <cell r="I516">
            <v>40175</v>
          </cell>
          <cell r="J516">
            <v>40168</v>
          </cell>
          <cell r="K516" t="str">
            <v>Y</v>
          </cell>
          <cell r="L516" t="str">
            <v>Drw</v>
          </cell>
          <cell r="M516">
            <v>517</v>
          </cell>
        </row>
        <row r="517">
          <cell r="C517" t="str">
            <v>25</v>
          </cell>
          <cell r="D517" t="str">
            <v>05050-MD-25-113-85</v>
          </cell>
          <cell r="E517" t="str">
            <v>05050-MD-25-113-85</v>
          </cell>
          <cell r="F517" t="str">
            <v>Tank-Vent Platform - Structure- (Propane)</v>
          </cell>
          <cell r="G517">
            <v>0</v>
          </cell>
          <cell r="H517" t="str">
            <v>VP-1516-147-T-101/2-247</v>
          </cell>
          <cell r="I517">
            <v>40175</v>
          </cell>
          <cell r="J517">
            <v>40168</v>
          </cell>
          <cell r="K517" t="str">
            <v>Y</v>
          </cell>
          <cell r="L517" t="str">
            <v>Drw</v>
          </cell>
          <cell r="M517">
            <v>518</v>
          </cell>
        </row>
        <row r="518">
          <cell r="C518" t="str">
            <v>25</v>
          </cell>
          <cell r="D518" t="str">
            <v>05050-MD-25-113-86</v>
          </cell>
          <cell r="E518" t="str">
            <v>05050-MD-25-113-86</v>
          </cell>
          <cell r="F518" t="str">
            <v>Tank-Vent Platform - Structure- (Propane)</v>
          </cell>
          <cell r="G518">
            <v>0</v>
          </cell>
          <cell r="H518" t="str">
            <v>VP-1516-147-T-101/2-247</v>
          </cell>
          <cell r="I518">
            <v>40175</v>
          </cell>
          <cell r="J518">
            <v>40168</v>
          </cell>
          <cell r="K518" t="str">
            <v>Y</v>
          </cell>
          <cell r="L518" t="str">
            <v>Drw</v>
          </cell>
          <cell r="M518">
            <v>519</v>
          </cell>
        </row>
        <row r="519">
          <cell r="C519" t="str">
            <v>25</v>
          </cell>
          <cell r="D519" t="str">
            <v>05050-MD-25-113-87</v>
          </cell>
          <cell r="E519" t="str">
            <v>05050-MD-25-113-87</v>
          </cell>
          <cell r="F519" t="str">
            <v>Tank-Vent Platform - Structure- (Propane)</v>
          </cell>
          <cell r="G519">
            <v>0</v>
          </cell>
          <cell r="H519" t="str">
            <v>VP-1516-147-T-101/2-247</v>
          </cell>
          <cell r="I519">
            <v>40175</v>
          </cell>
          <cell r="J519">
            <v>40168</v>
          </cell>
          <cell r="K519" t="str">
            <v>Y</v>
          </cell>
          <cell r="L519" t="str">
            <v>Drw</v>
          </cell>
          <cell r="M519">
            <v>520</v>
          </cell>
        </row>
        <row r="520">
          <cell r="C520" t="str">
            <v>25</v>
          </cell>
          <cell r="D520" t="str">
            <v>05050-MD-25-113-88</v>
          </cell>
          <cell r="E520" t="str">
            <v>05050-MD-25-113-88</v>
          </cell>
          <cell r="F520" t="str">
            <v>Tank-Vent Platform - Structure- (Propane)</v>
          </cell>
          <cell r="G520">
            <v>0</v>
          </cell>
          <cell r="H520" t="str">
            <v>VP-1516-147-T-101/2-247</v>
          </cell>
          <cell r="I520">
            <v>40175</v>
          </cell>
          <cell r="J520">
            <v>40168</v>
          </cell>
          <cell r="K520" t="str">
            <v>Y</v>
          </cell>
          <cell r="L520" t="str">
            <v>Drw</v>
          </cell>
          <cell r="M520">
            <v>521</v>
          </cell>
        </row>
        <row r="521">
          <cell r="C521" t="str">
            <v>25</v>
          </cell>
          <cell r="D521" t="str">
            <v>05050-MD-25-113-89</v>
          </cell>
          <cell r="E521" t="str">
            <v>05050-MD-25-113-89</v>
          </cell>
          <cell r="F521" t="str">
            <v>Tank-Vent Platform - Structure- (Propane)</v>
          </cell>
          <cell r="G521">
            <v>0</v>
          </cell>
          <cell r="H521" t="str">
            <v>VP-1516-147-T-101/2-247</v>
          </cell>
          <cell r="I521">
            <v>40175</v>
          </cell>
          <cell r="J521">
            <v>40168</v>
          </cell>
          <cell r="K521" t="str">
            <v>Y</v>
          </cell>
          <cell r="L521" t="str">
            <v>Drw</v>
          </cell>
          <cell r="M521">
            <v>522</v>
          </cell>
        </row>
        <row r="522">
          <cell r="C522" t="str">
            <v>25</v>
          </cell>
          <cell r="D522" t="str">
            <v>05050-MD-25-113-90</v>
          </cell>
          <cell r="E522" t="str">
            <v>05050-MD-25-113-90</v>
          </cell>
          <cell r="F522" t="str">
            <v>Tank-Vent Platform - Structure- (Propane)</v>
          </cell>
          <cell r="G522">
            <v>0</v>
          </cell>
          <cell r="H522" t="str">
            <v>VP-1516-147-T-101/2-247</v>
          </cell>
          <cell r="I522">
            <v>40175</v>
          </cell>
          <cell r="J522">
            <v>40168</v>
          </cell>
          <cell r="K522" t="str">
            <v>Y</v>
          </cell>
          <cell r="L522" t="str">
            <v>Drw</v>
          </cell>
          <cell r="M522">
            <v>523</v>
          </cell>
        </row>
        <row r="523">
          <cell r="C523" t="str">
            <v>25</v>
          </cell>
          <cell r="D523" t="str">
            <v>05050-MD-25-113-91</v>
          </cell>
          <cell r="E523" t="str">
            <v>05050-MD-25-113-91</v>
          </cell>
          <cell r="F523" t="str">
            <v>Tank-Vent Platform - Structure- (Propane)</v>
          </cell>
          <cell r="G523">
            <v>0</v>
          </cell>
          <cell r="H523" t="str">
            <v>VP-1516-147-T-101/2-247</v>
          </cell>
          <cell r="I523">
            <v>40175</v>
          </cell>
          <cell r="J523">
            <v>40168</v>
          </cell>
          <cell r="K523" t="str">
            <v>Y</v>
          </cell>
          <cell r="L523" t="str">
            <v>Drw</v>
          </cell>
          <cell r="M523">
            <v>524</v>
          </cell>
        </row>
        <row r="524">
          <cell r="C524" t="str">
            <v>25</v>
          </cell>
          <cell r="D524" t="str">
            <v>05050-MD-25-113-92</v>
          </cell>
          <cell r="E524" t="str">
            <v>05050-MD-25-113-92</v>
          </cell>
          <cell r="F524" t="str">
            <v>Tank-Vent Platform - Structure- (Propane)</v>
          </cell>
          <cell r="G524">
            <v>0</v>
          </cell>
          <cell r="H524" t="str">
            <v>VP-1516-147-T-101/2-247</v>
          </cell>
          <cell r="I524">
            <v>40175</v>
          </cell>
          <cell r="J524">
            <v>40168</v>
          </cell>
          <cell r="K524" t="str">
            <v>Y</v>
          </cell>
          <cell r="L524" t="str">
            <v>Drw</v>
          </cell>
          <cell r="M524">
            <v>525</v>
          </cell>
        </row>
        <row r="525">
          <cell r="C525" t="str">
            <v>25</v>
          </cell>
          <cell r="D525" t="str">
            <v>05050-MD-25-113-93</v>
          </cell>
          <cell r="E525" t="str">
            <v>05050-MD-25-113-93</v>
          </cell>
          <cell r="F525" t="str">
            <v>Tank-Vent Platform - Structure- (Propane)</v>
          </cell>
          <cell r="G525">
            <v>0</v>
          </cell>
          <cell r="H525" t="str">
            <v>VP-1516-147-T-101/2-247</v>
          </cell>
          <cell r="I525">
            <v>40175</v>
          </cell>
          <cell r="J525">
            <v>40168</v>
          </cell>
          <cell r="K525" t="str">
            <v>Y</v>
          </cell>
          <cell r="L525" t="str">
            <v>Drw</v>
          </cell>
          <cell r="M525">
            <v>526</v>
          </cell>
        </row>
        <row r="526">
          <cell r="C526" t="str">
            <v>25</v>
          </cell>
          <cell r="D526" t="str">
            <v/>
          </cell>
          <cell r="E526" t="str">
            <v/>
          </cell>
          <cell r="F526" t="str">
            <v>Tank-Vent Platform - Structure- (Propane)</v>
          </cell>
          <cell r="G526">
            <v>0</v>
          </cell>
          <cell r="H526">
            <v>0</v>
          </cell>
          <cell r="I526">
            <v>40175</v>
          </cell>
          <cell r="J526">
            <v>40168</v>
          </cell>
          <cell r="K526" t="str">
            <v>n</v>
          </cell>
          <cell r="L526" t="str">
            <v>Drw</v>
          </cell>
          <cell r="M526">
            <v>527</v>
          </cell>
        </row>
        <row r="527">
          <cell r="C527" t="str">
            <v>25</v>
          </cell>
          <cell r="D527" t="str">
            <v/>
          </cell>
          <cell r="E527" t="str">
            <v/>
          </cell>
          <cell r="F527" t="str">
            <v>Tank-Vent Platform - Structure- (Propane)</v>
          </cell>
          <cell r="G527">
            <v>0</v>
          </cell>
          <cell r="H527">
            <v>0</v>
          </cell>
          <cell r="I527">
            <v>40175</v>
          </cell>
          <cell r="J527">
            <v>40168</v>
          </cell>
          <cell r="K527" t="str">
            <v>n</v>
          </cell>
          <cell r="L527" t="str">
            <v>Drw</v>
          </cell>
          <cell r="M527">
            <v>528</v>
          </cell>
        </row>
        <row r="528">
          <cell r="C528" t="str">
            <v>25</v>
          </cell>
          <cell r="D528" t="str">
            <v/>
          </cell>
          <cell r="E528" t="str">
            <v/>
          </cell>
          <cell r="F528" t="str">
            <v>Tank-Vent Platform - Structure- (Propane)</v>
          </cell>
          <cell r="G528">
            <v>0</v>
          </cell>
          <cell r="H528">
            <v>0</v>
          </cell>
          <cell r="I528">
            <v>40175</v>
          </cell>
          <cell r="J528">
            <v>40168</v>
          </cell>
          <cell r="K528" t="str">
            <v>n</v>
          </cell>
          <cell r="L528" t="str">
            <v>Drw</v>
          </cell>
          <cell r="M528">
            <v>529</v>
          </cell>
        </row>
        <row r="529">
          <cell r="C529" t="str">
            <v>25</v>
          </cell>
          <cell r="D529" t="str">
            <v/>
          </cell>
          <cell r="E529" t="str">
            <v/>
          </cell>
          <cell r="F529" t="str">
            <v>Tank-Vent Platform - Structure- (Propane)</v>
          </cell>
          <cell r="G529">
            <v>0</v>
          </cell>
          <cell r="H529">
            <v>0</v>
          </cell>
          <cell r="I529">
            <v>40175</v>
          </cell>
          <cell r="J529">
            <v>40168</v>
          </cell>
          <cell r="K529" t="str">
            <v>n</v>
          </cell>
          <cell r="L529" t="str">
            <v>Drw</v>
          </cell>
          <cell r="M529">
            <v>530</v>
          </cell>
        </row>
        <row r="530">
          <cell r="C530" t="str">
            <v>25</v>
          </cell>
          <cell r="D530" t="str">
            <v/>
          </cell>
          <cell r="E530" t="str">
            <v/>
          </cell>
          <cell r="F530" t="str">
            <v>Tank-Vent Platform - Structure- (Propane)</v>
          </cell>
          <cell r="G530">
            <v>0</v>
          </cell>
          <cell r="H530">
            <v>0</v>
          </cell>
          <cell r="I530">
            <v>40175</v>
          </cell>
          <cell r="J530">
            <v>40168</v>
          </cell>
          <cell r="K530" t="str">
            <v>n</v>
          </cell>
          <cell r="L530" t="str">
            <v>Drw</v>
          </cell>
          <cell r="M530">
            <v>531</v>
          </cell>
        </row>
        <row r="531">
          <cell r="C531" t="str">
            <v>25</v>
          </cell>
          <cell r="D531" t="str">
            <v/>
          </cell>
          <cell r="E531" t="str">
            <v/>
          </cell>
          <cell r="F531" t="str">
            <v>Tank-Vent Platform - Structure- (Propane)</v>
          </cell>
          <cell r="G531">
            <v>0</v>
          </cell>
          <cell r="H531">
            <v>0</v>
          </cell>
          <cell r="I531">
            <v>40175</v>
          </cell>
          <cell r="J531">
            <v>40168</v>
          </cell>
          <cell r="K531" t="str">
            <v>n</v>
          </cell>
          <cell r="L531" t="str">
            <v>Drw</v>
          </cell>
          <cell r="M531">
            <v>532</v>
          </cell>
        </row>
        <row r="532">
          <cell r="C532" t="str">
            <v>25</v>
          </cell>
          <cell r="D532" t="str">
            <v>05050-MD-25-120-01</v>
          </cell>
          <cell r="E532" t="str">
            <v>05050-MD-25-120-01</v>
          </cell>
          <cell r="F532" t="str">
            <v>Tank-T-101 Tie-In- (Propane)</v>
          </cell>
          <cell r="G532">
            <v>0</v>
          </cell>
          <cell r="H532" t="str">
            <v>VP-1516-147-T-101/2-138</v>
          </cell>
          <cell r="I532">
            <v>40175</v>
          </cell>
          <cell r="J532">
            <v>40168</v>
          </cell>
          <cell r="K532" t="str">
            <v>Y</v>
          </cell>
          <cell r="L532" t="str">
            <v>Drw</v>
          </cell>
          <cell r="M532">
            <v>533</v>
          </cell>
        </row>
        <row r="533">
          <cell r="C533" t="str">
            <v>25</v>
          </cell>
          <cell r="D533" t="str">
            <v>05050-MD-25-121-01</v>
          </cell>
          <cell r="E533" t="str">
            <v>05050-MD-25-121-01</v>
          </cell>
          <cell r="F533" t="str">
            <v>Tank-T-102 Tie-In- (Propane)</v>
          </cell>
          <cell r="G533">
            <v>0</v>
          </cell>
          <cell r="H533" t="str">
            <v>VP-1516-147-T-101/2-139</v>
          </cell>
          <cell r="I533">
            <v>40175</v>
          </cell>
          <cell r="J533">
            <v>40168</v>
          </cell>
          <cell r="K533" t="str">
            <v>Y</v>
          </cell>
          <cell r="L533" t="str">
            <v>Drw</v>
          </cell>
          <cell r="M533">
            <v>534</v>
          </cell>
        </row>
        <row r="534">
          <cell r="C534" t="str">
            <v>25</v>
          </cell>
          <cell r="D534" t="str">
            <v/>
          </cell>
          <cell r="E534" t="str">
            <v/>
          </cell>
          <cell r="F534" t="str">
            <v>Tank-Vent Platform - Structure- (Propane)</v>
          </cell>
          <cell r="G534">
            <v>0</v>
          </cell>
          <cell r="H534">
            <v>0</v>
          </cell>
          <cell r="I534">
            <v>40175</v>
          </cell>
          <cell r="J534">
            <v>40168</v>
          </cell>
          <cell r="K534" t="str">
            <v>n</v>
          </cell>
          <cell r="L534" t="str">
            <v>Drw</v>
          </cell>
          <cell r="M534">
            <v>535</v>
          </cell>
        </row>
        <row r="535">
          <cell r="C535" t="str">
            <v>25</v>
          </cell>
          <cell r="D535" t="str">
            <v/>
          </cell>
          <cell r="E535" t="str">
            <v/>
          </cell>
          <cell r="F535" t="str">
            <v>Tank-Vent Platform - Structure- (Propane)</v>
          </cell>
          <cell r="G535">
            <v>0</v>
          </cell>
          <cell r="H535">
            <v>0</v>
          </cell>
          <cell r="I535">
            <v>40175</v>
          </cell>
          <cell r="J535">
            <v>40168</v>
          </cell>
          <cell r="K535" t="str">
            <v>n</v>
          </cell>
          <cell r="L535" t="str">
            <v>Drw</v>
          </cell>
          <cell r="M535">
            <v>536</v>
          </cell>
        </row>
        <row r="536">
          <cell r="C536" t="str">
            <v>25</v>
          </cell>
          <cell r="D536" t="str">
            <v/>
          </cell>
          <cell r="E536" t="str">
            <v/>
          </cell>
          <cell r="F536" t="str">
            <v>Tank-Vent Platform - Structure- (Propane)</v>
          </cell>
          <cell r="G536">
            <v>0</v>
          </cell>
          <cell r="H536">
            <v>0</v>
          </cell>
          <cell r="I536">
            <v>40175</v>
          </cell>
          <cell r="J536">
            <v>40168</v>
          </cell>
          <cell r="K536" t="str">
            <v>n</v>
          </cell>
          <cell r="L536" t="str">
            <v>Drw</v>
          </cell>
          <cell r="M536">
            <v>537</v>
          </cell>
        </row>
        <row r="537">
          <cell r="C537" t="str">
            <v>25</v>
          </cell>
          <cell r="D537" t="str">
            <v>05050-MD-25-125-01</v>
          </cell>
          <cell r="E537" t="str">
            <v>05050-MD-25-125-01</v>
          </cell>
          <cell r="F537" t="str">
            <v>Tank-Vent Handrails- (Propane)</v>
          </cell>
          <cell r="G537">
            <v>0</v>
          </cell>
          <cell r="H537" t="str">
            <v>VP-1516-147-T-101/2-248</v>
          </cell>
          <cell r="I537">
            <v>40175</v>
          </cell>
          <cell r="J537">
            <v>40168</v>
          </cell>
          <cell r="K537" t="str">
            <v>Y</v>
          </cell>
          <cell r="L537" t="str">
            <v>Drw</v>
          </cell>
          <cell r="M537">
            <v>538</v>
          </cell>
        </row>
        <row r="538">
          <cell r="C538" t="str">
            <v>25</v>
          </cell>
          <cell r="D538" t="str">
            <v>05050-MD-25-125-02</v>
          </cell>
          <cell r="E538" t="str">
            <v>05050-MD-25-125-02</v>
          </cell>
          <cell r="F538" t="str">
            <v>Tank-Vent Handrails- (Propane)</v>
          </cell>
          <cell r="G538">
            <v>0</v>
          </cell>
          <cell r="H538" t="str">
            <v>VP-1516-147-T-101/2-248</v>
          </cell>
          <cell r="I538">
            <v>40175</v>
          </cell>
          <cell r="J538">
            <v>40168</v>
          </cell>
          <cell r="K538" t="str">
            <v>Y</v>
          </cell>
          <cell r="L538" t="str">
            <v>Drw</v>
          </cell>
          <cell r="M538">
            <v>539</v>
          </cell>
        </row>
        <row r="539">
          <cell r="C539" t="str">
            <v>25</v>
          </cell>
          <cell r="D539" t="str">
            <v>05050-MD-25-125-03</v>
          </cell>
          <cell r="E539" t="str">
            <v>05050-MD-25-125-03</v>
          </cell>
          <cell r="F539" t="str">
            <v>Tank-Vent Handrails- (Propane)</v>
          </cell>
          <cell r="G539">
            <v>0</v>
          </cell>
          <cell r="H539" t="str">
            <v>VP-1516-147-T-101/2-248</v>
          </cell>
          <cell r="I539">
            <v>40175</v>
          </cell>
          <cell r="J539">
            <v>40168</v>
          </cell>
          <cell r="K539" t="str">
            <v>Y</v>
          </cell>
          <cell r="L539" t="str">
            <v>Drw</v>
          </cell>
          <cell r="M539">
            <v>540</v>
          </cell>
        </row>
        <row r="540">
          <cell r="C540" t="str">
            <v>25</v>
          </cell>
          <cell r="D540" t="str">
            <v>05050-MD-25-125-04</v>
          </cell>
          <cell r="E540" t="str">
            <v>05050-MD-25-125-04</v>
          </cell>
          <cell r="F540" t="str">
            <v>Tank-Vent Handrails- (Propane)</v>
          </cell>
          <cell r="G540">
            <v>0</v>
          </cell>
          <cell r="H540" t="str">
            <v>VP-1516-147-T-101/2-248</v>
          </cell>
          <cell r="I540">
            <v>40175</v>
          </cell>
          <cell r="J540">
            <v>40168</v>
          </cell>
          <cell r="K540" t="str">
            <v>Y</v>
          </cell>
          <cell r="L540" t="str">
            <v>Drw</v>
          </cell>
          <cell r="M540">
            <v>541</v>
          </cell>
        </row>
        <row r="541">
          <cell r="C541" t="str">
            <v>25</v>
          </cell>
          <cell r="D541" t="str">
            <v>05050-MD-25-125-05</v>
          </cell>
          <cell r="E541" t="str">
            <v>05050-MD-25-125-05</v>
          </cell>
          <cell r="F541" t="str">
            <v>Tank-Vent Handrails- (Propane)</v>
          </cell>
          <cell r="G541">
            <v>0</v>
          </cell>
          <cell r="H541" t="str">
            <v>VP-1516-147-T-101/2-248</v>
          </cell>
          <cell r="I541">
            <v>40175</v>
          </cell>
          <cell r="J541">
            <v>40168</v>
          </cell>
          <cell r="K541" t="str">
            <v>Y</v>
          </cell>
          <cell r="L541" t="str">
            <v>Drw</v>
          </cell>
          <cell r="M541">
            <v>542</v>
          </cell>
        </row>
        <row r="542">
          <cell r="C542" t="str">
            <v>25</v>
          </cell>
          <cell r="D542" t="str">
            <v>05050-MD-25-125-06</v>
          </cell>
          <cell r="E542" t="str">
            <v>05050-MD-25-125-06</v>
          </cell>
          <cell r="F542" t="str">
            <v>Tank-Vent Handrails- (Propane)</v>
          </cell>
          <cell r="G542">
            <v>0</v>
          </cell>
          <cell r="H542" t="str">
            <v>VP-1516-147-T-101/2-248</v>
          </cell>
          <cell r="I542">
            <v>40175</v>
          </cell>
          <cell r="J542">
            <v>40168</v>
          </cell>
          <cell r="K542" t="str">
            <v>Y</v>
          </cell>
          <cell r="L542" t="str">
            <v>Drw</v>
          </cell>
          <cell r="M542">
            <v>543</v>
          </cell>
        </row>
        <row r="543">
          <cell r="C543" t="str">
            <v>25</v>
          </cell>
          <cell r="D543" t="str">
            <v>05050-MD-25-125-07</v>
          </cell>
          <cell r="E543" t="str">
            <v>05050-MD-25-125-07</v>
          </cell>
          <cell r="F543" t="str">
            <v>Tank-Vent Handrails- (Propane)</v>
          </cell>
          <cell r="G543">
            <v>0</v>
          </cell>
          <cell r="H543" t="str">
            <v>VP-1516-147-T-101/2-248</v>
          </cell>
          <cell r="I543">
            <v>40175</v>
          </cell>
          <cell r="J543">
            <v>40168</v>
          </cell>
          <cell r="K543" t="str">
            <v>Y</v>
          </cell>
          <cell r="L543" t="str">
            <v>Drw</v>
          </cell>
          <cell r="M543">
            <v>544</v>
          </cell>
        </row>
        <row r="544">
          <cell r="C544" t="str">
            <v>25</v>
          </cell>
          <cell r="D544" t="str">
            <v>05050-MD-25-125-08</v>
          </cell>
          <cell r="E544" t="str">
            <v>05050-MD-25-125-08</v>
          </cell>
          <cell r="F544" t="str">
            <v>Tank-Vent Handrails- (Propane)</v>
          </cell>
          <cell r="G544">
            <v>0</v>
          </cell>
          <cell r="H544" t="str">
            <v>VP-1516-147-T-101/2-248</v>
          </cell>
          <cell r="I544">
            <v>40175</v>
          </cell>
          <cell r="J544">
            <v>40168</v>
          </cell>
          <cell r="K544" t="str">
            <v>Y</v>
          </cell>
          <cell r="L544" t="str">
            <v>Drw</v>
          </cell>
          <cell r="M544">
            <v>545</v>
          </cell>
        </row>
        <row r="545">
          <cell r="C545" t="str">
            <v>25</v>
          </cell>
          <cell r="D545" t="str">
            <v>05050-MD-25-125-09</v>
          </cell>
          <cell r="E545" t="str">
            <v>05050-MD-25-125-09</v>
          </cell>
          <cell r="F545" t="str">
            <v>Tank-Vent Handrails- (Propane)</v>
          </cell>
          <cell r="G545">
            <v>0</v>
          </cell>
          <cell r="H545" t="str">
            <v>VP-1516-147-T-101/2-248</v>
          </cell>
          <cell r="I545">
            <v>40175</v>
          </cell>
          <cell r="J545">
            <v>40168</v>
          </cell>
          <cell r="K545" t="str">
            <v>Y</v>
          </cell>
          <cell r="L545" t="str">
            <v>Drw</v>
          </cell>
          <cell r="M545">
            <v>546</v>
          </cell>
        </row>
        <row r="546">
          <cell r="C546" t="str">
            <v>25</v>
          </cell>
          <cell r="D546" t="str">
            <v>05050-MD-25-125-10</v>
          </cell>
          <cell r="E546" t="str">
            <v>05050-MD-25-125-10</v>
          </cell>
          <cell r="F546" t="str">
            <v>Tank-Vent Handrails- (Propane)</v>
          </cell>
          <cell r="G546">
            <v>0</v>
          </cell>
          <cell r="H546" t="str">
            <v>VP-1516-147-T-101/2-248</v>
          </cell>
          <cell r="I546">
            <v>40175</v>
          </cell>
          <cell r="J546">
            <v>40168</v>
          </cell>
          <cell r="K546" t="str">
            <v>Y</v>
          </cell>
          <cell r="L546" t="str">
            <v>Drw</v>
          </cell>
          <cell r="M546">
            <v>547</v>
          </cell>
        </row>
        <row r="547">
          <cell r="C547" t="str">
            <v>25</v>
          </cell>
          <cell r="D547" t="str">
            <v>05050-MD-25-125-11</v>
          </cell>
          <cell r="E547" t="str">
            <v>05050-MD-25-125-11</v>
          </cell>
          <cell r="F547" t="str">
            <v>Tank-Vent Handrails- (Propane)</v>
          </cell>
          <cell r="G547">
            <v>0</v>
          </cell>
          <cell r="H547" t="str">
            <v>VP-1516-147-T-101/2-248</v>
          </cell>
          <cell r="I547">
            <v>40175</v>
          </cell>
          <cell r="J547">
            <v>40168</v>
          </cell>
          <cell r="K547" t="str">
            <v>Y</v>
          </cell>
          <cell r="L547" t="str">
            <v>Drw</v>
          </cell>
          <cell r="M547">
            <v>548</v>
          </cell>
        </row>
        <row r="548">
          <cell r="C548" t="str">
            <v>25</v>
          </cell>
          <cell r="D548" t="str">
            <v>05050-MD-25-125-12</v>
          </cell>
          <cell r="E548" t="str">
            <v>05050-MD-25-125-12</v>
          </cell>
          <cell r="F548" t="str">
            <v>Tank-Vent Handrails- (Propane)</v>
          </cell>
          <cell r="G548">
            <v>0</v>
          </cell>
          <cell r="H548" t="str">
            <v>VP-1516-147-T-101/2-248</v>
          </cell>
          <cell r="I548">
            <v>40175</v>
          </cell>
          <cell r="J548">
            <v>40168</v>
          </cell>
          <cell r="K548" t="str">
            <v>Y</v>
          </cell>
          <cell r="L548" t="str">
            <v>Drw</v>
          </cell>
          <cell r="M548">
            <v>549</v>
          </cell>
        </row>
        <row r="549">
          <cell r="C549" t="str">
            <v>25</v>
          </cell>
          <cell r="D549" t="str">
            <v>05050-MD-25-125-13</v>
          </cell>
          <cell r="E549" t="str">
            <v>05050-MD-25-125-13</v>
          </cell>
          <cell r="F549" t="str">
            <v>Tank-Vent Handrails- (Propane)</v>
          </cell>
          <cell r="G549">
            <v>0</v>
          </cell>
          <cell r="H549" t="str">
            <v>VP-1516-147-T-101/2-248</v>
          </cell>
          <cell r="I549">
            <v>40175</v>
          </cell>
          <cell r="J549">
            <v>40168</v>
          </cell>
          <cell r="K549" t="str">
            <v>Y</v>
          </cell>
          <cell r="L549" t="str">
            <v>Drw</v>
          </cell>
          <cell r="M549">
            <v>550</v>
          </cell>
        </row>
        <row r="550">
          <cell r="C550" t="str">
            <v>25</v>
          </cell>
          <cell r="D550" t="str">
            <v>05050-MD-25-125-14</v>
          </cell>
          <cell r="E550" t="str">
            <v>05050-MD-25-125-14</v>
          </cell>
          <cell r="F550" t="str">
            <v>Tank-Vent Handrails- (Propane)</v>
          </cell>
          <cell r="G550">
            <v>0</v>
          </cell>
          <cell r="H550" t="str">
            <v>VP-1516-147-T-101/2-248</v>
          </cell>
          <cell r="I550">
            <v>40175</v>
          </cell>
          <cell r="J550">
            <v>40168</v>
          </cell>
          <cell r="K550" t="str">
            <v>Y</v>
          </cell>
          <cell r="L550" t="str">
            <v>Drw</v>
          </cell>
          <cell r="M550">
            <v>551</v>
          </cell>
        </row>
        <row r="551">
          <cell r="C551" t="str">
            <v>25</v>
          </cell>
          <cell r="D551" t="str">
            <v>05050-MD-25-125-15</v>
          </cell>
          <cell r="E551" t="str">
            <v>05050-MD-25-125-15</v>
          </cell>
          <cell r="F551" t="str">
            <v>Tank-Vent Handrails- (Propane)</v>
          </cell>
          <cell r="G551">
            <v>0</v>
          </cell>
          <cell r="H551" t="str">
            <v>VP-1516-147-T-101/2-248</v>
          </cell>
          <cell r="I551">
            <v>40175</v>
          </cell>
          <cell r="J551">
            <v>40168</v>
          </cell>
          <cell r="K551" t="str">
            <v>Y</v>
          </cell>
          <cell r="L551" t="str">
            <v>Drw</v>
          </cell>
          <cell r="M551">
            <v>552</v>
          </cell>
        </row>
        <row r="552">
          <cell r="C552" t="str">
            <v>25</v>
          </cell>
          <cell r="D552" t="str">
            <v>05050-MD-25-125-16</v>
          </cell>
          <cell r="E552" t="str">
            <v>05050-MD-25-125-16</v>
          </cell>
          <cell r="F552" t="str">
            <v>Tank-Vent Handrails- (Propane)</v>
          </cell>
          <cell r="G552">
            <v>0</v>
          </cell>
          <cell r="H552" t="str">
            <v>VP-1516-147-T-101/2-248</v>
          </cell>
          <cell r="I552">
            <v>40175</v>
          </cell>
          <cell r="J552">
            <v>40168</v>
          </cell>
          <cell r="K552" t="str">
            <v>Y</v>
          </cell>
          <cell r="L552" t="str">
            <v>Drw</v>
          </cell>
          <cell r="M552">
            <v>553</v>
          </cell>
        </row>
        <row r="553">
          <cell r="C553" t="str">
            <v>25</v>
          </cell>
          <cell r="D553" t="str">
            <v>05050-MD-25-125-17</v>
          </cell>
          <cell r="E553" t="str">
            <v>05050-MD-25-125-17</v>
          </cell>
          <cell r="F553" t="str">
            <v>Tank-Vent Handrails- (Propane)</v>
          </cell>
          <cell r="G553">
            <v>0</v>
          </cell>
          <cell r="H553" t="str">
            <v>VP-1516-147-T-101/2-248</v>
          </cell>
          <cell r="I553">
            <v>40175</v>
          </cell>
          <cell r="J553">
            <v>40168</v>
          </cell>
          <cell r="K553" t="str">
            <v>Y</v>
          </cell>
          <cell r="L553" t="str">
            <v>Drw</v>
          </cell>
          <cell r="M553">
            <v>554</v>
          </cell>
        </row>
        <row r="554">
          <cell r="C554" t="str">
            <v>25</v>
          </cell>
          <cell r="D554" t="str">
            <v/>
          </cell>
          <cell r="E554" t="str">
            <v/>
          </cell>
          <cell r="F554" t="str">
            <v>Tank-Vent Handrails- (Propane)</v>
          </cell>
          <cell r="G554">
            <v>0</v>
          </cell>
          <cell r="H554">
            <v>0</v>
          </cell>
          <cell r="I554">
            <v>40175</v>
          </cell>
          <cell r="J554">
            <v>40168</v>
          </cell>
          <cell r="K554" t="str">
            <v>n</v>
          </cell>
          <cell r="L554" t="str">
            <v>Drw</v>
          </cell>
          <cell r="M554">
            <v>555</v>
          </cell>
        </row>
        <row r="555">
          <cell r="C555" t="str">
            <v>25</v>
          </cell>
          <cell r="D555" t="str">
            <v/>
          </cell>
          <cell r="E555" t="str">
            <v/>
          </cell>
          <cell r="F555" t="str">
            <v>Tank-Vent Handrails- (Propane)</v>
          </cell>
          <cell r="G555">
            <v>0</v>
          </cell>
          <cell r="H555">
            <v>0</v>
          </cell>
          <cell r="I555">
            <v>40175</v>
          </cell>
          <cell r="J555">
            <v>40168</v>
          </cell>
          <cell r="K555" t="str">
            <v>n</v>
          </cell>
          <cell r="L555" t="str">
            <v>Drw</v>
          </cell>
          <cell r="M555">
            <v>556</v>
          </cell>
        </row>
        <row r="556">
          <cell r="C556" t="str">
            <v>25</v>
          </cell>
          <cell r="D556" t="str">
            <v/>
          </cell>
          <cell r="E556" t="str">
            <v/>
          </cell>
          <cell r="F556" t="str">
            <v>Tank-Vent Handrails- (Propane)</v>
          </cell>
          <cell r="G556">
            <v>0</v>
          </cell>
          <cell r="H556">
            <v>0</v>
          </cell>
          <cell r="I556">
            <v>40175</v>
          </cell>
          <cell r="J556">
            <v>40168</v>
          </cell>
          <cell r="K556" t="str">
            <v>n</v>
          </cell>
          <cell r="L556" t="str">
            <v>Drw</v>
          </cell>
          <cell r="M556">
            <v>557</v>
          </cell>
        </row>
        <row r="557">
          <cell r="C557" t="str">
            <v>25</v>
          </cell>
          <cell r="D557" t="str">
            <v/>
          </cell>
          <cell r="E557" t="str">
            <v/>
          </cell>
          <cell r="F557" t="str">
            <v>Tank-Vent Handrails- (Propane)</v>
          </cell>
          <cell r="G557">
            <v>0</v>
          </cell>
          <cell r="H557">
            <v>0</v>
          </cell>
          <cell r="I557">
            <v>40175</v>
          </cell>
          <cell r="J557">
            <v>40168</v>
          </cell>
          <cell r="K557" t="str">
            <v>n</v>
          </cell>
          <cell r="L557" t="str">
            <v>Drw</v>
          </cell>
          <cell r="M557">
            <v>558</v>
          </cell>
        </row>
        <row r="558">
          <cell r="C558" t="str">
            <v>25</v>
          </cell>
          <cell r="D558" t="str">
            <v/>
          </cell>
          <cell r="E558" t="str">
            <v/>
          </cell>
          <cell r="F558" t="str">
            <v>Tank-Vent Handrails- (Propane)</v>
          </cell>
          <cell r="G558">
            <v>0</v>
          </cell>
          <cell r="H558">
            <v>0</v>
          </cell>
          <cell r="I558">
            <v>40175</v>
          </cell>
          <cell r="J558">
            <v>40168</v>
          </cell>
          <cell r="K558" t="str">
            <v>n</v>
          </cell>
          <cell r="L558" t="str">
            <v>Drw</v>
          </cell>
          <cell r="M558">
            <v>559</v>
          </cell>
        </row>
        <row r="559">
          <cell r="C559" t="str">
            <v>25</v>
          </cell>
          <cell r="D559" t="str">
            <v>05050-MD-25-131-01</v>
          </cell>
          <cell r="E559" t="str">
            <v>05050-MD-25-131-01</v>
          </cell>
          <cell r="F559" t="str">
            <v>Tank-Vent Platform Floor Panels- (Propane)</v>
          </cell>
          <cell r="G559">
            <v>0</v>
          </cell>
          <cell r="H559" t="str">
            <v>VP-1516-147-T-101/2-249</v>
          </cell>
          <cell r="I559">
            <v>40175</v>
          </cell>
          <cell r="J559">
            <v>40168</v>
          </cell>
          <cell r="K559" t="str">
            <v>Y</v>
          </cell>
          <cell r="L559" t="str">
            <v>Drw</v>
          </cell>
          <cell r="M559">
            <v>560</v>
          </cell>
        </row>
        <row r="560">
          <cell r="C560" t="str">
            <v>25</v>
          </cell>
          <cell r="D560" t="str">
            <v>05050-MD-25-131-02</v>
          </cell>
          <cell r="E560" t="str">
            <v>05050-MD-25-131-02</v>
          </cell>
          <cell r="F560" t="str">
            <v>Tank-Vent Platform Floor Panels- (Propane)</v>
          </cell>
          <cell r="G560">
            <v>0</v>
          </cell>
          <cell r="H560" t="str">
            <v>VP-1516-147-T-101/2-249</v>
          </cell>
          <cell r="I560">
            <v>40175</v>
          </cell>
          <cell r="J560">
            <v>40168</v>
          </cell>
          <cell r="K560" t="str">
            <v>Y</v>
          </cell>
          <cell r="L560" t="str">
            <v>Drw</v>
          </cell>
          <cell r="M560">
            <v>561</v>
          </cell>
        </row>
        <row r="561">
          <cell r="C561" t="str">
            <v>25</v>
          </cell>
          <cell r="D561" t="str">
            <v>05050-MD-25-131-03</v>
          </cell>
          <cell r="E561" t="str">
            <v>05050-MD-25-131-03</v>
          </cell>
          <cell r="F561" t="str">
            <v>Tank-Vent Platform Floor Panels- (Propane)</v>
          </cell>
          <cell r="G561">
            <v>0</v>
          </cell>
          <cell r="H561" t="str">
            <v>VP-1516-147-T-101/2-249</v>
          </cell>
          <cell r="I561">
            <v>40175</v>
          </cell>
          <cell r="J561">
            <v>40168</v>
          </cell>
          <cell r="K561" t="str">
            <v>Y</v>
          </cell>
          <cell r="L561" t="str">
            <v>Drw</v>
          </cell>
          <cell r="M561">
            <v>562</v>
          </cell>
        </row>
        <row r="562">
          <cell r="C562" t="str">
            <v>25</v>
          </cell>
          <cell r="D562" t="str">
            <v>05050-MD-25-131-04</v>
          </cell>
          <cell r="E562" t="str">
            <v>05050-MD-25-131-04</v>
          </cell>
          <cell r="F562" t="str">
            <v>Tank-Vent Platform Floor Panels- (Propane)</v>
          </cell>
          <cell r="G562">
            <v>0</v>
          </cell>
          <cell r="H562" t="str">
            <v>VP-1516-147-T-101/2-249</v>
          </cell>
          <cell r="I562">
            <v>40175</v>
          </cell>
          <cell r="J562">
            <v>40168</v>
          </cell>
          <cell r="K562" t="str">
            <v>Y</v>
          </cell>
          <cell r="L562" t="str">
            <v>Drw</v>
          </cell>
          <cell r="M562">
            <v>563</v>
          </cell>
        </row>
        <row r="563">
          <cell r="C563" t="str">
            <v>25</v>
          </cell>
          <cell r="D563" t="str">
            <v>05050-MD-25-131-05</v>
          </cell>
          <cell r="E563" t="str">
            <v>05050-MD-25-131-05</v>
          </cell>
          <cell r="F563" t="str">
            <v>Tank-Vent Platform Floor Panels- (Propane)</v>
          </cell>
          <cell r="G563">
            <v>0</v>
          </cell>
          <cell r="H563" t="str">
            <v>VP-1516-147-T-101/2-249</v>
          </cell>
          <cell r="I563">
            <v>40175</v>
          </cell>
          <cell r="J563">
            <v>40168</v>
          </cell>
          <cell r="K563" t="str">
            <v>Y</v>
          </cell>
          <cell r="L563" t="str">
            <v>Drw</v>
          </cell>
          <cell r="M563">
            <v>564</v>
          </cell>
        </row>
        <row r="564">
          <cell r="C564" t="str">
            <v>25</v>
          </cell>
          <cell r="D564" t="str">
            <v>05050-MD-25-131-06</v>
          </cell>
          <cell r="E564" t="str">
            <v>05050-MD-25-131-06</v>
          </cell>
          <cell r="F564" t="str">
            <v>Tank-Vent Platform Floor Panels- (Propane)</v>
          </cell>
          <cell r="G564">
            <v>0</v>
          </cell>
          <cell r="H564" t="str">
            <v>VP-1516-147-T-101/2-249</v>
          </cell>
          <cell r="I564">
            <v>40175</v>
          </cell>
          <cell r="J564">
            <v>40168</v>
          </cell>
          <cell r="K564" t="str">
            <v>Y</v>
          </cell>
          <cell r="L564" t="str">
            <v>Drw</v>
          </cell>
          <cell r="M564">
            <v>565</v>
          </cell>
        </row>
        <row r="565">
          <cell r="C565" t="str">
            <v>25</v>
          </cell>
          <cell r="D565" t="str">
            <v>05050-MD-25-131-07</v>
          </cell>
          <cell r="E565" t="str">
            <v>05050-MD-25-131-07</v>
          </cell>
          <cell r="F565" t="str">
            <v>Tank-Vent Platform Floor Panels- (Propane)</v>
          </cell>
          <cell r="G565">
            <v>0</v>
          </cell>
          <cell r="H565" t="str">
            <v>VP-1516-147-T-101/2-249</v>
          </cell>
          <cell r="I565">
            <v>40175</v>
          </cell>
          <cell r="J565">
            <v>40168</v>
          </cell>
          <cell r="K565" t="str">
            <v>Y</v>
          </cell>
          <cell r="L565" t="str">
            <v>Drw</v>
          </cell>
          <cell r="M565">
            <v>566</v>
          </cell>
        </row>
        <row r="566">
          <cell r="C566" t="str">
            <v>25</v>
          </cell>
          <cell r="D566" t="str">
            <v>05050-MD-25-131-08</v>
          </cell>
          <cell r="E566" t="str">
            <v>05050-MD-25-131-08</v>
          </cell>
          <cell r="F566" t="str">
            <v>Tank-Vent Platform Floor Panels- (Propane)</v>
          </cell>
          <cell r="G566">
            <v>0</v>
          </cell>
          <cell r="H566" t="str">
            <v>VP-1516-147-T-101/2-249</v>
          </cell>
          <cell r="I566">
            <v>40175</v>
          </cell>
          <cell r="J566">
            <v>40168</v>
          </cell>
          <cell r="K566" t="str">
            <v>Y</v>
          </cell>
          <cell r="L566" t="str">
            <v>Drw</v>
          </cell>
          <cell r="M566">
            <v>567</v>
          </cell>
        </row>
        <row r="567">
          <cell r="C567" t="str">
            <v>25</v>
          </cell>
          <cell r="D567" t="str">
            <v>05050-MD-25-131-09</v>
          </cell>
          <cell r="E567" t="str">
            <v>05050-MD-25-131-09</v>
          </cell>
          <cell r="F567" t="str">
            <v>Tank-Vent Platform Floor Panels- (Propane)</v>
          </cell>
          <cell r="G567">
            <v>0</v>
          </cell>
          <cell r="H567" t="str">
            <v>VP-1516-147-T-101/2-249</v>
          </cell>
          <cell r="I567">
            <v>40175</v>
          </cell>
          <cell r="J567">
            <v>40168</v>
          </cell>
          <cell r="K567" t="str">
            <v>Y</v>
          </cell>
          <cell r="L567" t="str">
            <v>Drw</v>
          </cell>
          <cell r="M567">
            <v>568</v>
          </cell>
        </row>
        <row r="568">
          <cell r="C568" t="str">
            <v>25</v>
          </cell>
          <cell r="D568" t="str">
            <v>05050-MD-25-131-10</v>
          </cell>
          <cell r="E568" t="str">
            <v>05050-MD-25-131-10</v>
          </cell>
          <cell r="F568" t="str">
            <v>Tank-Vent Platform Floor Panels- (Propane)</v>
          </cell>
          <cell r="G568">
            <v>0</v>
          </cell>
          <cell r="H568" t="str">
            <v>VP-1516-147-T-101/2-249</v>
          </cell>
          <cell r="I568">
            <v>40175</v>
          </cell>
          <cell r="J568">
            <v>40168</v>
          </cell>
          <cell r="K568" t="str">
            <v>Y</v>
          </cell>
          <cell r="L568" t="str">
            <v>Drw</v>
          </cell>
          <cell r="M568">
            <v>569</v>
          </cell>
        </row>
        <row r="569">
          <cell r="C569" t="str">
            <v>25</v>
          </cell>
          <cell r="D569" t="str">
            <v>05050-MD-25-131-11</v>
          </cell>
          <cell r="E569" t="str">
            <v>05050-MD-25-131-11</v>
          </cell>
          <cell r="F569" t="str">
            <v>Tank-Vent Platform Floor Panels- (Propane)</v>
          </cell>
          <cell r="G569">
            <v>0</v>
          </cell>
          <cell r="H569" t="str">
            <v>VP-1516-147-T-101/2-249</v>
          </cell>
          <cell r="I569">
            <v>40175</v>
          </cell>
          <cell r="J569">
            <v>40168</v>
          </cell>
          <cell r="K569" t="str">
            <v>Y</v>
          </cell>
          <cell r="L569" t="str">
            <v>Drw</v>
          </cell>
          <cell r="M569">
            <v>570</v>
          </cell>
        </row>
        <row r="570">
          <cell r="C570" t="str">
            <v>25</v>
          </cell>
          <cell r="D570" t="str">
            <v>05050-MD-25-131-12</v>
          </cell>
          <cell r="E570" t="str">
            <v>05050-MD-25-131-12</v>
          </cell>
          <cell r="F570" t="str">
            <v>Tank-Vent Platform Floor Panels- (Propane)</v>
          </cell>
          <cell r="G570">
            <v>0</v>
          </cell>
          <cell r="H570" t="str">
            <v>VP-1516-147-T-101/2-249</v>
          </cell>
          <cell r="I570">
            <v>40175</v>
          </cell>
          <cell r="J570">
            <v>40168</v>
          </cell>
          <cell r="K570" t="str">
            <v>Y</v>
          </cell>
          <cell r="L570" t="str">
            <v>Drw</v>
          </cell>
          <cell r="M570">
            <v>571</v>
          </cell>
        </row>
        <row r="571">
          <cell r="C571" t="str">
            <v>25</v>
          </cell>
          <cell r="D571" t="str">
            <v>05050-MD-25-131-13</v>
          </cell>
          <cell r="E571" t="str">
            <v>05050-MD-25-131-13</v>
          </cell>
          <cell r="F571" t="str">
            <v>Tank-Vent Platform Floor Panels- (Propane)</v>
          </cell>
          <cell r="G571">
            <v>0</v>
          </cell>
          <cell r="H571" t="str">
            <v>VP-1516-147-T-101/2-249</v>
          </cell>
          <cell r="I571">
            <v>40175</v>
          </cell>
          <cell r="J571">
            <v>40168</v>
          </cell>
          <cell r="K571" t="str">
            <v>Y</v>
          </cell>
          <cell r="L571" t="str">
            <v>Drw</v>
          </cell>
          <cell r="M571">
            <v>572</v>
          </cell>
        </row>
        <row r="572">
          <cell r="C572" t="str">
            <v>25</v>
          </cell>
          <cell r="D572" t="str">
            <v>05050-MD-25-131-14</v>
          </cell>
          <cell r="E572" t="str">
            <v>05050-MD-25-131-14</v>
          </cell>
          <cell r="F572" t="str">
            <v>Tank-Vent Platform Floor Panels- (Propane)</v>
          </cell>
          <cell r="G572">
            <v>0</v>
          </cell>
          <cell r="H572" t="str">
            <v>VP-1516-147-T-101/2-249</v>
          </cell>
          <cell r="I572">
            <v>40175</v>
          </cell>
          <cell r="J572">
            <v>40168</v>
          </cell>
          <cell r="K572" t="str">
            <v>Y</v>
          </cell>
          <cell r="L572" t="str">
            <v>Drw</v>
          </cell>
          <cell r="M572">
            <v>573</v>
          </cell>
        </row>
        <row r="573">
          <cell r="C573" t="str">
            <v>25</v>
          </cell>
          <cell r="D573" t="str">
            <v>05050-MD-25-131-15</v>
          </cell>
          <cell r="E573" t="str">
            <v>05050-MD-25-131-15</v>
          </cell>
          <cell r="F573" t="str">
            <v>Tank-Vent Platform Floor Panels- (Propane)</v>
          </cell>
          <cell r="G573">
            <v>0</v>
          </cell>
          <cell r="H573" t="str">
            <v>VP-1516-147-T-101/2-249</v>
          </cell>
          <cell r="I573">
            <v>40175</v>
          </cell>
          <cell r="J573">
            <v>40168</v>
          </cell>
          <cell r="K573" t="str">
            <v>Y</v>
          </cell>
          <cell r="L573" t="str">
            <v>Drw</v>
          </cell>
          <cell r="M573">
            <v>574</v>
          </cell>
        </row>
        <row r="574">
          <cell r="C574" t="str">
            <v>25</v>
          </cell>
          <cell r="D574" t="str">
            <v/>
          </cell>
          <cell r="E574" t="str">
            <v/>
          </cell>
          <cell r="F574" t="str">
            <v xml:space="preserve">Tank-Propane Tank Suspended Deck Vents- </v>
          </cell>
          <cell r="G574">
            <v>0</v>
          </cell>
          <cell r="H574" t="str">
            <v>VP-1516-147-T-101/2-155</v>
          </cell>
          <cell r="I574">
            <v>40175</v>
          </cell>
          <cell r="J574">
            <v>40168</v>
          </cell>
          <cell r="K574" t="str">
            <v>N</v>
          </cell>
          <cell r="L574" t="str">
            <v>Drw</v>
          </cell>
          <cell r="M574">
            <v>575</v>
          </cell>
        </row>
        <row r="575">
          <cell r="C575" t="str">
            <v>25</v>
          </cell>
          <cell r="D575" t="str">
            <v>05050-MD-25-133-01</v>
          </cell>
          <cell r="E575" t="str">
            <v>05050-MD-25-133-01</v>
          </cell>
          <cell r="F575" t="str">
            <v>Tank-Stair Landing Platform- (Propane)</v>
          </cell>
          <cell r="G575">
            <v>0</v>
          </cell>
          <cell r="H575" t="str">
            <v>VP-1516-147-T-101/2-250</v>
          </cell>
          <cell r="I575">
            <v>40175</v>
          </cell>
          <cell r="J575">
            <v>40168</v>
          </cell>
          <cell r="K575" t="str">
            <v>Y</v>
          </cell>
          <cell r="L575" t="str">
            <v>Drw</v>
          </cell>
          <cell r="M575">
            <v>576</v>
          </cell>
        </row>
        <row r="576">
          <cell r="C576" t="str">
            <v>25</v>
          </cell>
          <cell r="D576" t="str">
            <v>05050-MD-25-133-02</v>
          </cell>
          <cell r="E576" t="str">
            <v>05050-MD-25-133-02</v>
          </cell>
          <cell r="F576" t="str">
            <v>Tank-Stair Landing Platform- (Propane)</v>
          </cell>
          <cell r="G576">
            <v>0</v>
          </cell>
          <cell r="H576" t="str">
            <v>VP-1516-147-T-101/2-250</v>
          </cell>
          <cell r="I576">
            <v>40175</v>
          </cell>
          <cell r="J576">
            <v>40168</v>
          </cell>
          <cell r="K576" t="str">
            <v>Y</v>
          </cell>
          <cell r="L576" t="str">
            <v>Drw</v>
          </cell>
          <cell r="M576">
            <v>577</v>
          </cell>
        </row>
        <row r="577">
          <cell r="C577" t="str">
            <v>25</v>
          </cell>
          <cell r="D577" t="str">
            <v>05050-MD-25-133-03</v>
          </cell>
          <cell r="E577" t="str">
            <v>05050-MD-25-133-03</v>
          </cell>
          <cell r="F577" t="str">
            <v>Tank-Stair Landing Platform- (Propane)</v>
          </cell>
          <cell r="G577">
            <v>0</v>
          </cell>
          <cell r="H577" t="str">
            <v>VP-1516-147-T-101/2-250</v>
          </cell>
          <cell r="I577">
            <v>40175</v>
          </cell>
          <cell r="J577">
            <v>40168</v>
          </cell>
          <cell r="K577" t="str">
            <v>Y</v>
          </cell>
          <cell r="L577" t="str">
            <v>Drw</v>
          </cell>
          <cell r="M577">
            <v>578</v>
          </cell>
        </row>
        <row r="578">
          <cell r="C578" t="str">
            <v>25</v>
          </cell>
          <cell r="D578" t="str">
            <v>05050-MD-25-133-04</v>
          </cell>
          <cell r="E578" t="str">
            <v>05050-MD-25-133-04</v>
          </cell>
          <cell r="F578" t="str">
            <v>Tank-Stair Landing Platform- (Propane)</v>
          </cell>
          <cell r="G578">
            <v>0</v>
          </cell>
          <cell r="H578" t="str">
            <v>VP-1516-147-T-101/2-250</v>
          </cell>
          <cell r="I578">
            <v>40175</v>
          </cell>
          <cell r="J578">
            <v>40168</v>
          </cell>
          <cell r="K578" t="str">
            <v>Y</v>
          </cell>
          <cell r="L578" t="str">
            <v>Drw</v>
          </cell>
          <cell r="M578">
            <v>579</v>
          </cell>
        </row>
        <row r="579">
          <cell r="C579" t="str">
            <v>25</v>
          </cell>
          <cell r="D579" t="str">
            <v>05050-MD-25-133-05</v>
          </cell>
          <cell r="E579" t="str">
            <v>05050-MD-25-133-05</v>
          </cell>
          <cell r="F579" t="str">
            <v>Tank-Stair Landing Platform- (Propane)</v>
          </cell>
          <cell r="G579">
            <v>0</v>
          </cell>
          <cell r="H579" t="str">
            <v>VP-1516-147-T-101/2-250</v>
          </cell>
          <cell r="I579">
            <v>40175</v>
          </cell>
          <cell r="J579">
            <v>40168</v>
          </cell>
          <cell r="K579" t="str">
            <v>Y</v>
          </cell>
          <cell r="L579" t="str">
            <v>Drw</v>
          </cell>
          <cell r="M579">
            <v>580</v>
          </cell>
        </row>
        <row r="580">
          <cell r="C580" t="str">
            <v>25</v>
          </cell>
          <cell r="D580" t="str">
            <v>05050-MD-25-133-06</v>
          </cell>
          <cell r="E580" t="str">
            <v>05050-MD-25-133-06</v>
          </cell>
          <cell r="F580" t="str">
            <v>Tank-Stair Landing Platform- (Propane)</v>
          </cell>
          <cell r="G580">
            <v>0</v>
          </cell>
          <cell r="H580" t="str">
            <v>VP-1516-147-T-101/2-250</v>
          </cell>
          <cell r="I580">
            <v>40175</v>
          </cell>
          <cell r="J580">
            <v>40168</v>
          </cell>
          <cell r="K580" t="str">
            <v>Y</v>
          </cell>
          <cell r="L580" t="str">
            <v>Drw</v>
          </cell>
          <cell r="M580">
            <v>581</v>
          </cell>
        </row>
        <row r="581">
          <cell r="C581" t="str">
            <v>25</v>
          </cell>
          <cell r="D581" t="str">
            <v>05050-MD-25-133-07</v>
          </cell>
          <cell r="E581" t="str">
            <v>05050-MD-25-133-07</v>
          </cell>
          <cell r="F581" t="str">
            <v>Tank-Stair Landing Platform- (Propane)</v>
          </cell>
          <cell r="G581">
            <v>0</v>
          </cell>
          <cell r="H581" t="str">
            <v>VP-1516-147-T-101/2-250</v>
          </cell>
          <cell r="I581">
            <v>40175</v>
          </cell>
          <cell r="J581">
            <v>40168</v>
          </cell>
          <cell r="K581" t="str">
            <v>Y</v>
          </cell>
          <cell r="L581" t="str">
            <v>Drw</v>
          </cell>
          <cell r="M581">
            <v>582</v>
          </cell>
        </row>
        <row r="582">
          <cell r="C582" t="str">
            <v>25</v>
          </cell>
          <cell r="D582" t="str">
            <v>05050-MD-25-133-08</v>
          </cell>
          <cell r="E582" t="str">
            <v>05050-MD-25-133-08</v>
          </cell>
          <cell r="F582" t="str">
            <v>Tank-Stair Landing Platform- (Propane)</v>
          </cell>
          <cell r="G582">
            <v>0</v>
          </cell>
          <cell r="H582" t="str">
            <v>VP-1516-147-T-101/2-250</v>
          </cell>
          <cell r="I582">
            <v>40175</v>
          </cell>
          <cell r="J582">
            <v>40168</v>
          </cell>
          <cell r="K582" t="str">
            <v>Y</v>
          </cell>
          <cell r="L582" t="str">
            <v>Drw</v>
          </cell>
          <cell r="M582">
            <v>583</v>
          </cell>
        </row>
        <row r="583">
          <cell r="C583" t="str">
            <v>25</v>
          </cell>
          <cell r="D583" t="str">
            <v>05050-MD-25-133-09</v>
          </cell>
          <cell r="E583" t="str">
            <v>05050-MD-25-133-09</v>
          </cell>
          <cell r="F583" t="str">
            <v>Tank-Stair Landing Platform- (Propane)</v>
          </cell>
          <cell r="G583">
            <v>0</v>
          </cell>
          <cell r="H583" t="str">
            <v>VP-1516-147-T-101/2-250</v>
          </cell>
          <cell r="I583">
            <v>40175</v>
          </cell>
          <cell r="J583">
            <v>40168</v>
          </cell>
          <cell r="K583" t="str">
            <v>Y</v>
          </cell>
          <cell r="L583" t="str">
            <v>Drw</v>
          </cell>
          <cell r="M583">
            <v>584</v>
          </cell>
        </row>
        <row r="584">
          <cell r="C584" t="str">
            <v>25</v>
          </cell>
          <cell r="D584" t="str">
            <v>05050-MD-25-133-10</v>
          </cell>
          <cell r="E584" t="str">
            <v>05050-MD-25-133-10</v>
          </cell>
          <cell r="F584" t="str">
            <v>Tank-Stair Landing Platform- (Propane)</v>
          </cell>
          <cell r="G584">
            <v>0</v>
          </cell>
          <cell r="H584" t="str">
            <v>VP-1516-147-T-101/2-250</v>
          </cell>
          <cell r="I584">
            <v>40175</v>
          </cell>
          <cell r="J584">
            <v>40168</v>
          </cell>
          <cell r="K584" t="str">
            <v>Y</v>
          </cell>
          <cell r="L584" t="str">
            <v>Drw</v>
          </cell>
          <cell r="M584">
            <v>585</v>
          </cell>
        </row>
        <row r="585">
          <cell r="C585" t="str">
            <v>25</v>
          </cell>
          <cell r="D585" t="str">
            <v>05050-MD-25-133-11</v>
          </cell>
          <cell r="E585" t="str">
            <v>05050-MD-25-133-11</v>
          </cell>
          <cell r="F585" t="str">
            <v>Tank-Stair Landing Platform- (Propane)</v>
          </cell>
          <cell r="G585">
            <v>0</v>
          </cell>
          <cell r="H585" t="str">
            <v>VP-1516-147-T-101/2-250</v>
          </cell>
          <cell r="I585">
            <v>40175</v>
          </cell>
          <cell r="J585">
            <v>40168</v>
          </cell>
          <cell r="K585" t="str">
            <v>Y</v>
          </cell>
          <cell r="L585" t="str">
            <v>Drw</v>
          </cell>
          <cell r="M585">
            <v>586</v>
          </cell>
        </row>
        <row r="586">
          <cell r="C586" t="str">
            <v>25</v>
          </cell>
          <cell r="D586" t="str">
            <v>05050-MD-25-133-12</v>
          </cell>
          <cell r="E586" t="str">
            <v>05050-MD-25-133-12</v>
          </cell>
          <cell r="F586" t="str">
            <v>Tank-Stair Landing Platform- (Propane)</v>
          </cell>
          <cell r="G586">
            <v>0</v>
          </cell>
          <cell r="H586" t="str">
            <v>VP-1516-147-T-101/2-250</v>
          </cell>
          <cell r="I586">
            <v>40175</v>
          </cell>
          <cell r="J586">
            <v>40168</v>
          </cell>
          <cell r="K586" t="str">
            <v>Y</v>
          </cell>
          <cell r="L586" t="str">
            <v>Drw</v>
          </cell>
          <cell r="M586">
            <v>587</v>
          </cell>
        </row>
        <row r="587">
          <cell r="C587" t="str">
            <v>25</v>
          </cell>
          <cell r="D587" t="str">
            <v>05050-MD-25-133-13</v>
          </cell>
          <cell r="E587" t="str">
            <v>05050-MD-25-133-13</v>
          </cell>
          <cell r="F587" t="str">
            <v>Tank-Stair Landing Platform- (Propane)</v>
          </cell>
          <cell r="G587">
            <v>0</v>
          </cell>
          <cell r="H587" t="str">
            <v>VP-1516-147-T-101/2-250</v>
          </cell>
          <cell r="I587">
            <v>40175</v>
          </cell>
          <cell r="J587">
            <v>40168</v>
          </cell>
          <cell r="K587" t="str">
            <v>Y</v>
          </cell>
          <cell r="L587" t="str">
            <v>Drw</v>
          </cell>
          <cell r="M587">
            <v>588</v>
          </cell>
        </row>
        <row r="588">
          <cell r="C588" t="str">
            <v>25</v>
          </cell>
          <cell r="D588" t="str">
            <v>05050-MD-25-133-14</v>
          </cell>
          <cell r="E588" t="str">
            <v>05050-MD-25-133-14</v>
          </cell>
          <cell r="F588" t="str">
            <v>Tank-Stair Landing Platform- (Propane)</v>
          </cell>
          <cell r="G588">
            <v>0</v>
          </cell>
          <cell r="H588" t="str">
            <v>VP-1516-147-T-101/2-250</v>
          </cell>
          <cell r="I588">
            <v>40175</v>
          </cell>
          <cell r="J588">
            <v>40168</v>
          </cell>
          <cell r="K588" t="str">
            <v>Y</v>
          </cell>
          <cell r="L588" t="str">
            <v>Drw</v>
          </cell>
          <cell r="M588">
            <v>589</v>
          </cell>
        </row>
        <row r="589">
          <cell r="C589" t="str">
            <v>25</v>
          </cell>
          <cell r="D589" t="str">
            <v>05050-MD-25-133-15</v>
          </cell>
          <cell r="E589" t="str">
            <v>05050-MD-25-133-15</v>
          </cell>
          <cell r="F589" t="str">
            <v>Tank-Stair Landing Platform- (Propane)</v>
          </cell>
          <cell r="G589">
            <v>0</v>
          </cell>
          <cell r="H589" t="str">
            <v>VP-1516-147-T-101/2-250</v>
          </cell>
          <cell r="I589">
            <v>40175</v>
          </cell>
          <cell r="J589">
            <v>40168</v>
          </cell>
          <cell r="K589" t="str">
            <v>Y</v>
          </cell>
          <cell r="L589" t="str">
            <v>Drw</v>
          </cell>
          <cell r="M589">
            <v>590</v>
          </cell>
        </row>
        <row r="590">
          <cell r="C590" t="str">
            <v>25</v>
          </cell>
          <cell r="D590" t="str">
            <v>05050-MD-25-133-16</v>
          </cell>
          <cell r="E590" t="str">
            <v>05050-MD-25-133-16</v>
          </cell>
          <cell r="F590" t="str">
            <v>Tank-Stair Landing Platform- (Propane)</v>
          </cell>
          <cell r="G590">
            <v>0</v>
          </cell>
          <cell r="H590" t="str">
            <v>VP-1516-147-T-101/2-250</v>
          </cell>
          <cell r="I590">
            <v>40175</v>
          </cell>
          <cell r="J590">
            <v>40168</v>
          </cell>
          <cell r="K590" t="str">
            <v>Y</v>
          </cell>
          <cell r="L590" t="str">
            <v>Drw</v>
          </cell>
          <cell r="M590">
            <v>591</v>
          </cell>
        </row>
        <row r="591">
          <cell r="C591" t="str">
            <v>25</v>
          </cell>
          <cell r="D591" t="str">
            <v>05050-MD-25-133-17</v>
          </cell>
          <cell r="E591" t="str">
            <v>05050-MD-25-133-17</v>
          </cell>
          <cell r="F591" t="str">
            <v>Tank-Stair Landing Platform- (Propane)</v>
          </cell>
          <cell r="G591">
            <v>0</v>
          </cell>
          <cell r="H591" t="str">
            <v>VP-1516-147-T-101/2-250</v>
          </cell>
          <cell r="I591">
            <v>40175</v>
          </cell>
          <cell r="J591">
            <v>40168</v>
          </cell>
          <cell r="K591" t="str">
            <v>Y</v>
          </cell>
          <cell r="L591" t="str">
            <v>Drw</v>
          </cell>
          <cell r="M591">
            <v>592</v>
          </cell>
        </row>
        <row r="592">
          <cell r="C592" t="str">
            <v>25</v>
          </cell>
          <cell r="D592" t="str">
            <v>05050-MD-25-133-18</v>
          </cell>
          <cell r="E592" t="str">
            <v>05050-MD-25-133-18</v>
          </cell>
          <cell r="F592" t="str">
            <v>Tank-Stair Landing Platform- (Propane)</v>
          </cell>
          <cell r="G592">
            <v>0</v>
          </cell>
          <cell r="H592" t="str">
            <v>VP-1516-147-T-101/2-250</v>
          </cell>
          <cell r="I592">
            <v>40175</v>
          </cell>
          <cell r="J592">
            <v>40168</v>
          </cell>
          <cell r="K592" t="str">
            <v>Y</v>
          </cell>
          <cell r="L592" t="str">
            <v>Drw</v>
          </cell>
          <cell r="M592">
            <v>593</v>
          </cell>
        </row>
        <row r="593">
          <cell r="C593" t="str">
            <v>25</v>
          </cell>
          <cell r="D593" t="str">
            <v>05050-MD-25-133-19</v>
          </cell>
          <cell r="E593" t="str">
            <v>05050-MD-25-133-19</v>
          </cell>
          <cell r="F593" t="str">
            <v>Tank-Stair Landing Platform- (Propane)</v>
          </cell>
          <cell r="G593">
            <v>0</v>
          </cell>
          <cell r="H593" t="str">
            <v>VP-1516-147-T-101/2-250</v>
          </cell>
          <cell r="I593">
            <v>40175</v>
          </cell>
          <cell r="J593">
            <v>40168</v>
          </cell>
          <cell r="K593" t="str">
            <v>Y</v>
          </cell>
          <cell r="L593" t="str">
            <v>Drw</v>
          </cell>
          <cell r="M593">
            <v>594</v>
          </cell>
        </row>
        <row r="594">
          <cell r="C594" t="str">
            <v>25</v>
          </cell>
          <cell r="D594" t="str">
            <v>05050-MD-25-133-20</v>
          </cell>
          <cell r="E594" t="str">
            <v>05050-MD-25-133-20</v>
          </cell>
          <cell r="F594" t="str">
            <v>Tank-Stair Landing Platform- (Propane)</v>
          </cell>
          <cell r="G594">
            <v>0</v>
          </cell>
          <cell r="H594" t="str">
            <v>VP-1516-147-T-101/2-250</v>
          </cell>
          <cell r="I594">
            <v>40175</v>
          </cell>
          <cell r="J594">
            <v>40168</v>
          </cell>
          <cell r="K594" t="str">
            <v>Y</v>
          </cell>
          <cell r="L594" t="str">
            <v>Drw</v>
          </cell>
          <cell r="M594">
            <v>595</v>
          </cell>
        </row>
        <row r="595">
          <cell r="C595" t="str">
            <v>25</v>
          </cell>
          <cell r="D595" t="str">
            <v>05050-MD-25-133-21</v>
          </cell>
          <cell r="E595" t="str">
            <v>05050-MD-25-133-21</v>
          </cell>
          <cell r="F595" t="str">
            <v>Tank-Stair Landing Platform- (Propane)</v>
          </cell>
          <cell r="G595">
            <v>0</v>
          </cell>
          <cell r="H595" t="str">
            <v>VP-1516-147-T-101/2-250</v>
          </cell>
          <cell r="I595">
            <v>40175</v>
          </cell>
          <cell r="J595">
            <v>40168</v>
          </cell>
          <cell r="K595" t="str">
            <v>Y</v>
          </cell>
          <cell r="L595" t="str">
            <v>Drw</v>
          </cell>
          <cell r="M595">
            <v>596</v>
          </cell>
        </row>
        <row r="596">
          <cell r="C596" t="str">
            <v>25</v>
          </cell>
          <cell r="D596" t="str">
            <v>05050-MD-25-133-22</v>
          </cell>
          <cell r="E596" t="str">
            <v>05050-MD-25-133-22</v>
          </cell>
          <cell r="F596" t="str">
            <v>Tank-Stair Landing Platform- (Propane)</v>
          </cell>
          <cell r="G596">
            <v>0</v>
          </cell>
          <cell r="H596" t="str">
            <v>VP-1516-147-T-101/2-250</v>
          </cell>
          <cell r="I596">
            <v>40175</v>
          </cell>
          <cell r="J596">
            <v>40168</v>
          </cell>
          <cell r="K596" t="str">
            <v>Y</v>
          </cell>
          <cell r="L596" t="str">
            <v>Drw</v>
          </cell>
          <cell r="M596">
            <v>597</v>
          </cell>
        </row>
        <row r="597">
          <cell r="C597" t="str">
            <v>25</v>
          </cell>
          <cell r="D597" t="str">
            <v>05050-MD-25-133-23</v>
          </cell>
          <cell r="E597" t="str">
            <v>05050-MD-25-133-23</v>
          </cell>
          <cell r="F597" t="str">
            <v>Tank-Stair Landing Platform- (Propane)</v>
          </cell>
          <cell r="G597">
            <v>0</v>
          </cell>
          <cell r="H597" t="str">
            <v>VP-1516-147-T-101/2-250</v>
          </cell>
          <cell r="I597">
            <v>40175</v>
          </cell>
          <cell r="J597">
            <v>40168</v>
          </cell>
          <cell r="K597" t="str">
            <v>Y</v>
          </cell>
          <cell r="L597" t="str">
            <v>Drw</v>
          </cell>
          <cell r="M597">
            <v>598</v>
          </cell>
        </row>
        <row r="598">
          <cell r="C598" t="str">
            <v>25</v>
          </cell>
          <cell r="D598" t="str">
            <v>05050-MD-25-133-24</v>
          </cell>
          <cell r="E598" t="str">
            <v>05050-MD-25-133-24</v>
          </cell>
          <cell r="F598" t="str">
            <v>Tank-Stair Landing Platform- (Propane)</v>
          </cell>
          <cell r="G598">
            <v>0</v>
          </cell>
          <cell r="H598" t="str">
            <v>VP-1516-147-T-101/2-250</v>
          </cell>
          <cell r="I598">
            <v>40175</v>
          </cell>
          <cell r="J598">
            <v>40168</v>
          </cell>
          <cell r="K598" t="str">
            <v>Y</v>
          </cell>
          <cell r="L598" t="str">
            <v>Drw</v>
          </cell>
          <cell r="M598">
            <v>599</v>
          </cell>
        </row>
        <row r="599">
          <cell r="C599" t="str">
            <v>25</v>
          </cell>
          <cell r="D599" t="str">
            <v>05050-MD-25-133-25</v>
          </cell>
          <cell r="E599" t="str">
            <v>05050-MD-25-133-25</v>
          </cell>
          <cell r="F599" t="str">
            <v>Tank-Stair Landing Platform- (Propane)</v>
          </cell>
          <cell r="G599">
            <v>0</v>
          </cell>
          <cell r="H599" t="str">
            <v>VP-1516-147-T-101/2-250</v>
          </cell>
          <cell r="I599">
            <v>40175</v>
          </cell>
          <cell r="J599">
            <v>40168</v>
          </cell>
          <cell r="K599" t="str">
            <v>Y</v>
          </cell>
          <cell r="L599" t="str">
            <v>Drw</v>
          </cell>
          <cell r="M599">
            <v>600</v>
          </cell>
        </row>
        <row r="600">
          <cell r="C600" t="str">
            <v>25</v>
          </cell>
          <cell r="D600" t="str">
            <v>05050-MD-25-133-26</v>
          </cell>
          <cell r="E600" t="str">
            <v>05050-MD-25-133-26</v>
          </cell>
          <cell r="F600" t="str">
            <v>Tank-Stair Landing Platform- (Propane)</v>
          </cell>
          <cell r="G600">
            <v>0</v>
          </cell>
          <cell r="H600" t="str">
            <v>VP-1516-147-T-101/2-250</v>
          </cell>
          <cell r="I600">
            <v>40175</v>
          </cell>
          <cell r="J600">
            <v>40168</v>
          </cell>
          <cell r="K600" t="str">
            <v>Y</v>
          </cell>
          <cell r="L600" t="str">
            <v>Drw</v>
          </cell>
          <cell r="M600">
            <v>601</v>
          </cell>
        </row>
        <row r="601">
          <cell r="C601" t="str">
            <v>25</v>
          </cell>
          <cell r="D601" t="str">
            <v>05050-MD-25-133-27</v>
          </cell>
          <cell r="E601" t="str">
            <v>05050-MD-25-133-27</v>
          </cell>
          <cell r="F601" t="str">
            <v>Tank-Stair Landing Platform- (Propane)</v>
          </cell>
          <cell r="G601">
            <v>0</v>
          </cell>
          <cell r="H601" t="str">
            <v>VP-1516-147-T-101/2-250</v>
          </cell>
          <cell r="I601">
            <v>40175</v>
          </cell>
          <cell r="J601">
            <v>40168</v>
          </cell>
          <cell r="K601" t="str">
            <v>Y</v>
          </cell>
          <cell r="L601" t="str">
            <v>Drw</v>
          </cell>
          <cell r="M601">
            <v>602</v>
          </cell>
        </row>
        <row r="602">
          <cell r="C602" t="str">
            <v>25</v>
          </cell>
          <cell r="D602" t="str">
            <v>05050-MD-25-133-28</v>
          </cell>
          <cell r="E602" t="str">
            <v>05050-MD-25-133-28</v>
          </cell>
          <cell r="F602" t="str">
            <v>Tank-Stair Landing Platform- (Propane)</v>
          </cell>
          <cell r="G602">
            <v>0</v>
          </cell>
          <cell r="H602" t="str">
            <v>VP-1516-147-T-101/2-250</v>
          </cell>
          <cell r="I602">
            <v>40175</v>
          </cell>
          <cell r="J602">
            <v>40168</v>
          </cell>
          <cell r="K602" t="str">
            <v>Y</v>
          </cell>
          <cell r="L602" t="str">
            <v>Drw</v>
          </cell>
          <cell r="M602">
            <v>603</v>
          </cell>
        </row>
        <row r="603">
          <cell r="C603" t="str">
            <v>25</v>
          </cell>
          <cell r="D603" t="str">
            <v>05050-MD-25-133-29</v>
          </cell>
          <cell r="E603" t="str">
            <v>05050-MD-25-133-29</v>
          </cell>
          <cell r="F603" t="str">
            <v>Tank-Stair Landing Platform- (Propane)</v>
          </cell>
          <cell r="G603">
            <v>0</v>
          </cell>
          <cell r="H603" t="str">
            <v>VP-1516-147-T-101/2-250</v>
          </cell>
          <cell r="I603">
            <v>40175</v>
          </cell>
          <cell r="J603">
            <v>40168</v>
          </cell>
          <cell r="K603" t="str">
            <v>Y</v>
          </cell>
          <cell r="L603" t="str">
            <v>Drw</v>
          </cell>
          <cell r="M603">
            <v>604</v>
          </cell>
        </row>
        <row r="604">
          <cell r="C604" t="str">
            <v>25</v>
          </cell>
          <cell r="D604" t="str">
            <v>05050-MD-25-133-30</v>
          </cell>
          <cell r="E604" t="str">
            <v>05050-MD-25-133-30</v>
          </cell>
          <cell r="F604" t="str">
            <v>Tank-Stair Landing Platform- (Propane)</v>
          </cell>
          <cell r="G604">
            <v>0</v>
          </cell>
          <cell r="H604" t="str">
            <v>VP-1516-147-T-101/2-250</v>
          </cell>
          <cell r="I604">
            <v>40175</v>
          </cell>
          <cell r="J604">
            <v>40168</v>
          </cell>
          <cell r="K604" t="str">
            <v>Y</v>
          </cell>
          <cell r="L604" t="str">
            <v>Drw</v>
          </cell>
          <cell r="M604">
            <v>605</v>
          </cell>
        </row>
        <row r="605">
          <cell r="C605" t="str">
            <v>25</v>
          </cell>
          <cell r="D605" t="str">
            <v>05050-MD-25-133-31</v>
          </cell>
          <cell r="E605" t="str">
            <v>05050-MD-25-133-31</v>
          </cell>
          <cell r="F605" t="str">
            <v>Tank-Stair Landing Platform- (Propane)</v>
          </cell>
          <cell r="G605">
            <v>0</v>
          </cell>
          <cell r="H605" t="str">
            <v>VP-1516-147-T-101/2-250</v>
          </cell>
          <cell r="I605">
            <v>40175</v>
          </cell>
          <cell r="J605">
            <v>40168</v>
          </cell>
          <cell r="K605" t="str">
            <v>Y</v>
          </cell>
          <cell r="L605" t="str">
            <v>Drw</v>
          </cell>
          <cell r="M605">
            <v>606</v>
          </cell>
        </row>
        <row r="606">
          <cell r="C606" t="str">
            <v>25</v>
          </cell>
          <cell r="D606" t="str">
            <v>05050-MD-25-133-32</v>
          </cell>
          <cell r="E606" t="str">
            <v>05050-MD-25-133-32</v>
          </cell>
          <cell r="F606" t="str">
            <v>Tank-Stair Landing Platform- (Propane)</v>
          </cell>
          <cell r="G606">
            <v>0</v>
          </cell>
          <cell r="H606" t="str">
            <v>VP-1516-147-T-101/2-250</v>
          </cell>
          <cell r="I606">
            <v>40175</v>
          </cell>
          <cell r="J606">
            <v>40168</v>
          </cell>
          <cell r="K606" t="str">
            <v>Y</v>
          </cell>
          <cell r="L606" t="str">
            <v>Drw</v>
          </cell>
          <cell r="M606">
            <v>607</v>
          </cell>
        </row>
        <row r="607">
          <cell r="C607" t="str">
            <v>25</v>
          </cell>
          <cell r="D607" t="str">
            <v>05050-MD-25-133-33</v>
          </cell>
          <cell r="E607" t="str">
            <v>05050-MD-25-133-33</v>
          </cell>
          <cell r="F607" t="str">
            <v>Tank-Stair Landing Platform- (Propane)</v>
          </cell>
          <cell r="G607">
            <v>0</v>
          </cell>
          <cell r="H607" t="str">
            <v>VP-1516-147-T-101/2-250</v>
          </cell>
          <cell r="I607">
            <v>40175</v>
          </cell>
          <cell r="J607">
            <v>40168</v>
          </cell>
          <cell r="K607" t="str">
            <v>Y</v>
          </cell>
          <cell r="L607" t="str">
            <v>Drw</v>
          </cell>
          <cell r="M607">
            <v>608</v>
          </cell>
        </row>
        <row r="608">
          <cell r="C608" t="str">
            <v>25</v>
          </cell>
          <cell r="D608" t="str">
            <v>05050-MD-25-133-34</v>
          </cell>
          <cell r="E608" t="str">
            <v>05050-MD-25-133-34</v>
          </cell>
          <cell r="F608" t="str">
            <v>Tank-Stair Landing Platform- (Propane)</v>
          </cell>
          <cell r="G608">
            <v>0</v>
          </cell>
          <cell r="H608" t="str">
            <v>VP-1516-147-T-101/2-250</v>
          </cell>
          <cell r="I608">
            <v>40175</v>
          </cell>
          <cell r="J608">
            <v>40168</v>
          </cell>
          <cell r="K608" t="str">
            <v>Y</v>
          </cell>
          <cell r="L608" t="str">
            <v>Drw</v>
          </cell>
          <cell r="M608">
            <v>609</v>
          </cell>
        </row>
        <row r="609">
          <cell r="C609" t="str">
            <v>25</v>
          </cell>
          <cell r="D609" t="str">
            <v>05050-MD-25-133-35</v>
          </cell>
          <cell r="E609" t="str">
            <v>05050-MD-25-133-35</v>
          </cell>
          <cell r="F609" t="str">
            <v>Tank-Stair Landing Platform- (Propane)</v>
          </cell>
          <cell r="G609">
            <v>0</v>
          </cell>
          <cell r="H609" t="str">
            <v>VP-1516-147-T-101/2-250</v>
          </cell>
          <cell r="I609">
            <v>40175</v>
          </cell>
          <cell r="J609">
            <v>40168</v>
          </cell>
          <cell r="K609" t="str">
            <v>Y</v>
          </cell>
          <cell r="L609" t="str">
            <v>Drw</v>
          </cell>
          <cell r="M609">
            <v>610</v>
          </cell>
        </row>
        <row r="610">
          <cell r="C610" t="str">
            <v>25</v>
          </cell>
          <cell r="D610" t="str">
            <v>05050-MD-25-133-36</v>
          </cell>
          <cell r="E610" t="str">
            <v>05050-MD-25-133-36</v>
          </cell>
          <cell r="F610" t="str">
            <v>Tank-Stair Landing Platform- (Propane)</v>
          </cell>
          <cell r="G610">
            <v>0</v>
          </cell>
          <cell r="H610" t="str">
            <v>VP-1516-147-T-101/2-250</v>
          </cell>
          <cell r="I610">
            <v>40175</v>
          </cell>
          <cell r="J610">
            <v>40168</v>
          </cell>
          <cell r="K610" t="str">
            <v>Y</v>
          </cell>
          <cell r="L610" t="str">
            <v>Drw</v>
          </cell>
          <cell r="M610">
            <v>611</v>
          </cell>
        </row>
        <row r="611">
          <cell r="C611" t="str">
            <v>25</v>
          </cell>
          <cell r="D611" t="str">
            <v>05050-MD-25-133-37</v>
          </cell>
          <cell r="E611" t="str">
            <v>05050-MD-25-133-37</v>
          </cell>
          <cell r="F611" t="str">
            <v>Tank-Stair Landing Platform- (Propane)</v>
          </cell>
          <cell r="G611">
            <v>0</v>
          </cell>
          <cell r="H611" t="str">
            <v>VP-1516-147-T-101/2-250</v>
          </cell>
          <cell r="I611">
            <v>40175</v>
          </cell>
          <cell r="J611">
            <v>40168</v>
          </cell>
          <cell r="K611" t="str">
            <v>Y</v>
          </cell>
          <cell r="L611" t="str">
            <v>Drw</v>
          </cell>
          <cell r="M611">
            <v>612</v>
          </cell>
        </row>
        <row r="612">
          <cell r="C612" t="str">
            <v>25</v>
          </cell>
          <cell r="D612" t="str">
            <v>05050-MD-25-133-38</v>
          </cell>
          <cell r="E612" t="str">
            <v>05050-MD-25-133-38</v>
          </cell>
          <cell r="F612" t="str">
            <v>Tank-Stair Landing Platform- (Propane)</v>
          </cell>
          <cell r="G612">
            <v>0</v>
          </cell>
          <cell r="H612" t="str">
            <v>VP-1516-147-T-101/2-250</v>
          </cell>
          <cell r="I612">
            <v>40175</v>
          </cell>
          <cell r="J612">
            <v>40168</v>
          </cell>
          <cell r="K612" t="str">
            <v>Y</v>
          </cell>
          <cell r="L612" t="str">
            <v>Drw</v>
          </cell>
          <cell r="M612">
            <v>613</v>
          </cell>
        </row>
        <row r="613">
          <cell r="C613" t="str">
            <v>25</v>
          </cell>
          <cell r="D613" t="str">
            <v>05050-MD-25-133-39</v>
          </cell>
          <cell r="E613" t="str">
            <v>05050-MD-25-133-39</v>
          </cell>
          <cell r="F613" t="str">
            <v>Tank-Stair Landing Platform- (Propane)</v>
          </cell>
          <cell r="G613">
            <v>0</v>
          </cell>
          <cell r="H613" t="str">
            <v>VP-1516-147-T-101/2-250</v>
          </cell>
          <cell r="I613">
            <v>40175</v>
          </cell>
          <cell r="J613">
            <v>40168</v>
          </cell>
          <cell r="K613" t="str">
            <v>Y</v>
          </cell>
          <cell r="L613" t="str">
            <v>Drw</v>
          </cell>
          <cell r="M613">
            <v>614</v>
          </cell>
        </row>
        <row r="614">
          <cell r="C614" t="str">
            <v>25</v>
          </cell>
          <cell r="D614" t="str">
            <v>05050-MD-25-133-40</v>
          </cell>
          <cell r="E614" t="str">
            <v>05050-MD-25-133-40</v>
          </cell>
          <cell r="F614" t="str">
            <v>Tank-Stair Landing Platform- (Propane)</v>
          </cell>
          <cell r="G614">
            <v>0</v>
          </cell>
          <cell r="H614" t="str">
            <v>VP-1516-147-T-101/2-250</v>
          </cell>
          <cell r="I614">
            <v>40175</v>
          </cell>
          <cell r="J614">
            <v>40168</v>
          </cell>
          <cell r="K614" t="str">
            <v>Y</v>
          </cell>
          <cell r="L614" t="str">
            <v>Drw</v>
          </cell>
          <cell r="M614">
            <v>615</v>
          </cell>
        </row>
        <row r="615">
          <cell r="C615" t="str">
            <v>25</v>
          </cell>
          <cell r="D615" t="str">
            <v>05050-MD-25-134-01</v>
          </cell>
          <cell r="E615" t="str">
            <v>05050-MD-25-134-01</v>
          </cell>
          <cell r="F615" t="str">
            <v>Tank-Platform Stairway- (Propane)</v>
          </cell>
          <cell r="G615">
            <v>0</v>
          </cell>
          <cell r="H615" t="str">
            <v>VP-1516-147-T-101/2-251</v>
          </cell>
          <cell r="I615">
            <v>40175</v>
          </cell>
          <cell r="J615">
            <v>40168</v>
          </cell>
          <cell r="K615" t="str">
            <v>Y</v>
          </cell>
          <cell r="L615" t="str">
            <v>Drw</v>
          </cell>
          <cell r="M615">
            <v>616</v>
          </cell>
        </row>
        <row r="616">
          <cell r="C616" t="str">
            <v>25</v>
          </cell>
          <cell r="D616" t="str">
            <v>05050-MD-25-134-02</v>
          </cell>
          <cell r="E616" t="str">
            <v>05050-MD-25-134-02</v>
          </cell>
          <cell r="F616" t="str">
            <v>Tank-Platform Stairway- (Propane)</v>
          </cell>
          <cell r="G616">
            <v>0</v>
          </cell>
          <cell r="H616" t="str">
            <v>VP-1516-147-T-101/2-251</v>
          </cell>
          <cell r="I616">
            <v>40175</v>
          </cell>
          <cell r="J616">
            <v>40168</v>
          </cell>
          <cell r="K616" t="str">
            <v>Y</v>
          </cell>
          <cell r="L616" t="str">
            <v>Drw</v>
          </cell>
          <cell r="M616">
            <v>617</v>
          </cell>
        </row>
        <row r="617">
          <cell r="C617" t="str">
            <v>25</v>
          </cell>
          <cell r="D617" t="str">
            <v>05050-MD-25-134-03</v>
          </cell>
          <cell r="E617" t="str">
            <v>05050-MD-25-134-03</v>
          </cell>
          <cell r="F617" t="str">
            <v>Tank-Platform Stairway- (Propane)</v>
          </cell>
          <cell r="G617">
            <v>0</v>
          </cell>
          <cell r="H617" t="str">
            <v>VP-1516-147-T-101/2-251</v>
          </cell>
          <cell r="I617">
            <v>40175</v>
          </cell>
          <cell r="J617">
            <v>40168</v>
          </cell>
          <cell r="K617" t="str">
            <v>Y</v>
          </cell>
          <cell r="L617" t="str">
            <v>Drw</v>
          </cell>
          <cell r="M617">
            <v>618</v>
          </cell>
        </row>
        <row r="618">
          <cell r="C618" t="str">
            <v>25</v>
          </cell>
          <cell r="D618" t="str">
            <v>05050-MD-25-134-04</v>
          </cell>
          <cell r="E618" t="str">
            <v>05050-MD-25-134-04</v>
          </cell>
          <cell r="F618" t="str">
            <v>Tank-Platform Stairway- (Propane)</v>
          </cell>
          <cell r="G618">
            <v>0</v>
          </cell>
          <cell r="H618" t="str">
            <v>VP-1516-147-T-101/2-251</v>
          </cell>
          <cell r="I618">
            <v>40175</v>
          </cell>
          <cell r="J618">
            <v>40168</v>
          </cell>
          <cell r="K618" t="str">
            <v>Y</v>
          </cell>
          <cell r="L618" t="str">
            <v>Drw</v>
          </cell>
          <cell r="M618">
            <v>619</v>
          </cell>
        </row>
        <row r="619">
          <cell r="C619" t="str">
            <v>25</v>
          </cell>
          <cell r="D619" t="str">
            <v>05050-MD-25-134-05</v>
          </cell>
          <cell r="E619" t="str">
            <v>05050-MD-25-134-05</v>
          </cell>
          <cell r="F619" t="str">
            <v>Tank-Platform Stairway- (Propane)</v>
          </cell>
          <cell r="G619">
            <v>0</v>
          </cell>
          <cell r="H619" t="str">
            <v>VP-1516-147-T-101/2-251</v>
          </cell>
          <cell r="I619">
            <v>40175</v>
          </cell>
          <cell r="J619">
            <v>40168</v>
          </cell>
          <cell r="K619" t="str">
            <v>Y</v>
          </cell>
          <cell r="L619" t="str">
            <v>Drw</v>
          </cell>
          <cell r="M619">
            <v>620</v>
          </cell>
        </row>
        <row r="620">
          <cell r="C620" t="str">
            <v>25</v>
          </cell>
          <cell r="D620" t="str">
            <v>05050-MD-25-134-06</v>
          </cell>
          <cell r="E620" t="str">
            <v>05050-MD-25-134-06</v>
          </cell>
          <cell r="F620" t="str">
            <v>Tank-Platform Stairway- (Propane)</v>
          </cell>
          <cell r="G620">
            <v>0</v>
          </cell>
          <cell r="H620" t="str">
            <v>VP-1516-147-T-101/2-251</v>
          </cell>
          <cell r="I620">
            <v>40175</v>
          </cell>
          <cell r="J620">
            <v>40168</v>
          </cell>
          <cell r="K620" t="str">
            <v>Y</v>
          </cell>
          <cell r="L620" t="str">
            <v>Drw</v>
          </cell>
          <cell r="M620">
            <v>621</v>
          </cell>
        </row>
        <row r="621">
          <cell r="C621" t="str">
            <v>25</v>
          </cell>
          <cell r="D621" t="str">
            <v>05050-MD-25-134-07</v>
          </cell>
          <cell r="E621" t="str">
            <v>05050-MD-25-134-07</v>
          </cell>
          <cell r="F621" t="str">
            <v>Tank-Platform Stairway- (Propane)</v>
          </cell>
          <cell r="G621">
            <v>0</v>
          </cell>
          <cell r="H621" t="str">
            <v>VP-1516-147-T-101/2-251</v>
          </cell>
          <cell r="I621">
            <v>40175</v>
          </cell>
          <cell r="J621">
            <v>40168</v>
          </cell>
          <cell r="K621" t="str">
            <v>Y</v>
          </cell>
          <cell r="L621" t="str">
            <v>Drw</v>
          </cell>
          <cell r="M621">
            <v>622</v>
          </cell>
        </row>
        <row r="622">
          <cell r="C622" t="str">
            <v>25</v>
          </cell>
          <cell r="D622" t="str">
            <v>05050-MD-25-134-08</v>
          </cell>
          <cell r="E622" t="str">
            <v>05050-MD-25-134-08</v>
          </cell>
          <cell r="F622" t="str">
            <v>Tank-Platform Stairway- (Propane)</v>
          </cell>
          <cell r="G622">
            <v>0</v>
          </cell>
          <cell r="H622" t="str">
            <v>VP-1516-147-T-101/2-251</v>
          </cell>
          <cell r="I622">
            <v>40175</v>
          </cell>
          <cell r="J622">
            <v>40168</v>
          </cell>
          <cell r="K622" t="str">
            <v>Y</v>
          </cell>
          <cell r="L622" t="str">
            <v>Drw</v>
          </cell>
          <cell r="M622">
            <v>623</v>
          </cell>
        </row>
        <row r="623">
          <cell r="C623" t="str">
            <v>25</v>
          </cell>
          <cell r="D623" t="str">
            <v>05050-MD-25-134-09</v>
          </cell>
          <cell r="E623" t="str">
            <v>05050-MD-25-134-09</v>
          </cell>
          <cell r="F623" t="str">
            <v>Tank-Platform Stairway- (Propane)</v>
          </cell>
          <cell r="G623">
            <v>0</v>
          </cell>
          <cell r="H623" t="str">
            <v>VP-1516-147-T-101/2-251</v>
          </cell>
          <cell r="I623">
            <v>40175</v>
          </cell>
          <cell r="J623">
            <v>40168</v>
          </cell>
          <cell r="K623" t="str">
            <v>Y</v>
          </cell>
          <cell r="L623" t="str">
            <v>Drw</v>
          </cell>
          <cell r="M623">
            <v>624</v>
          </cell>
        </row>
        <row r="624">
          <cell r="C624" t="str">
            <v>25</v>
          </cell>
          <cell r="D624" t="str">
            <v>05050-MD-25-134-10</v>
          </cell>
          <cell r="E624" t="str">
            <v>05050-MD-25-134-10</v>
          </cell>
          <cell r="F624" t="str">
            <v>Tank-Platform Stairway- (Propane)</v>
          </cell>
          <cell r="G624">
            <v>0</v>
          </cell>
          <cell r="H624" t="str">
            <v>VP-1516-147-T-101/2-251</v>
          </cell>
          <cell r="I624">
            <v>40175</v>
          </cell>
          <cell r="J624">
            <v>40168</v>
          </cell>
          <cell r="K624" t="str">
            <v>Y</v>
          </cell>
          <cell r="L624" t="str">
            <v>Drw</v>
          </cell>
          <cell r="M624">
            <v>625</v>
          </cell>
        </row>
        <row r="625">
          <cell r="C625" t="str">
            <v>25</v>
          </cell>
          <cell r="D625" t="str">
            <v>05050-MD-25-134-11</v>
          </cell>
          <cell r="E625" t="str">
            <v>05050-MD-25-134-11</v>
          </cell>
          <cell r="F625" t="str">
            <v>Tank-Platform Stairway- (Propane)</v>
          </cell>
          <cell r="G625">
            <v>0</v>
          </cell>
          <cell r="H625" t="str">
            <v>VP-1516-147-T-101/2-251</v>
          </cell>
          <cell r="I625">
            <v>40175</v>
          </cell>
          <cell r="J625">
            <v>40168</v>
          </cell>
          <cell r="K625" t="str">
            <v>Y</v>
          </cell>
          <cell r="L625" t="str">
            <v>Drw</v>
          </cell>
          <cell r="M625">
            <v>626</v>
          </cell>
        </row>
        <row r="626">
          <cell r="C626" t="str">
            <v>25</v>
          </cell>
          <cell r="D626" t="str">
            <v>05050-MD-25-134-12</v>
          </cell>
          <cell r="E626" t="str">
            <v>05050-MD-25-134-12</v>
          </cell>
          <cell r="F626" t="str">
            <v>Tank-Platform Stairway- (Propane)</v>
          </cell>
          <cell r="G626">
            <v>0</v>
          </cell>
          <cell r="H626" t="str">
            <v>VP-1516-147-T-101/2-251</v>
          </cell>
          <cell r="I626">
            <v>40175</v>
          </cell>
          <cell r="J626">
            <v>40168</v>
          </cell>
          <cell r="K626" t="str">
            <v>Y</v>
          </cell>
          <cell r="L626" t="str">
            <v>Drw</v>
          </cell>
          <cell r="M626">
            <v>627</v>
          </cell>
        </row>
        <row r="627">
          <cell r="C627" t="str">
            <v>25</v>
          </cell>
          <cell r="D627" t="str">
            <v>05050-MD-25-134-13</v>
          </cell>
          <cell r="E627" t="str">
            <v>05050-MD-25-134-13</v>
          </cell>
          <cell r="F627" t="str">
            <v>Tank-Platform Stairway- (Propane)</v>
          </cell>
          <cell r="G627">
            <v>0</v>
          </cell>
          <cell r="H627" t="str">
            <v>VP-1516-147-T-101/2-251</v>
          </cell>
          <cell r="I627">
            <v>40175</v>
          </cell>
          <cell r="J627">
            <v>40168</v>
          </cell>
          <cell r="K627" t="str">
            <v>Y</v>
          </cell>
          <cell r="L627" t="str">
            <v>Drw</v>
          </cell>
          <cell r="M627">
            <v>628</v>
          </cell>
        </row>
        <row r="628">
          <cell r="C628" t="str">
            <v>25</v>
          </cell>
          <cell r="D628" t="str">
            <v>05050-MD-25-134-14</v>
          </cell>
          <cell r="E628" t="str">
            <v>05050-MD-25-134-14</v>
          </cell>
          <cell r="F628" t="str">
            <v>Tank-Platform Stairway- (Propane)</v>
          </cell>
          <cell r="G628">
            <v>0</v>
          </cell>
          <cell r="H628" t="str">
            <v>VP-1516-147-T-101/2-251</v>
          </cell>
          <cell r="I628">
            <v>40175</v>
          </cell>
          <cell r="J628">
            <v>40168</v>
          </cell>
          <cell r="K628" t="str">
            <v>Y</v>
          </cell>
          <cell r="L628" t="str">
            <v>Drw</v>
          </cell>
          <cell r="M628">
            <v>629</v>
          </cell>
        </row>
        <row r="629">
          <cell r="C629" t="str">
            <v>25</v>
          </cell>
          <cell r="D629" t="str">
            <v>05050-MD-25-134-15</v>
          </cell>
          <cell r="E629" t="str">
            <v>05050-MD-25-134-15</v>
          </cell>
          <cell r="F629" t="str">
            <v>Tank-Platform Stairway- (Propane)</v>
          </cell>
          <cell r="G629">
            <v>0</v>
          </cell>
          <cell r="H629" t="str">
            <v>VP-1516-147-T-101/2-251</v>
          </cell>
          <cell r="I629">
            <v>40175</v>
          </cell>
          <cell r="J629">
            <v>40168</v>
          </cell>
          <cell r="K629" t="str">
            <v>Y</v>
          </cell>
          <cell r="L629" t="str">
            <v>Drw</v>
          </cell>
          <cell r="M629">
            <v>630</v>
          </cell>
        </row>
        <row r="630">
          <cell r="C630" t="str">
            <v>25</v>
          </cell>
          <cell r="D630" t="str">
            <v>05050-MD-25-134-16</v>
          </cell>
          <cell r="E630" t="str">
            <v>05050-MD-25-134-16</v>
          </cell>
          <cell r="F630" t="str">
            <v>Tank-Platform Stairway- (Propane)</v>
          </cell>
          <cell r="G630">
            <v>0</v>
          </cell>
          <cell r="H630" t="str">
            <v>VP-1516-147-T-101/2-251</v>
          </cell>
          <cell r="I630">
            <v>40175</v>
          </cell>
          <cell r="J630">
            <v>40168</v>
          </cell>
          <cell r="K630" t="str">
            <v>Y</v>
          </cell>
          <cell r="L630" t="str">
            <v>Drw</v>
          </cell>
          <cell r="M630">
            <v>631</v>
          </cell>
        </row>
        <row r="631">
          <cell r="C631" t="str">
            <v>25</v>
          </cell>
          <cell r="D631" t="str">
            <v>05050-MD-25-134-17</v>
          </cell>
          <cell r="E631" t="str">
            <v>05050-MD-25-134-17</v>
          </cell>
          <cell r="F631" t="str">
            <v>Tank-Platform Stairway- (Propane)</v>
          </cell>
          <cell r="G631">
            <v>0</v>
          </cell>
          <cell r="H631" t="str">
            <v>VP-1516-147-T-101/2-251</v>
          </cell>
          <cell r="I631">
            <v>40175</v>
          </cell>
          <cell r="J631">
            <v>40168</v>
          </cell>
          <cell r="K631" t="str">
            <v>Y</v>
          </cell>
          <cell r="L631" t="str">
            <v>Drw</v>
          </cell>
          <cell r="M631">
            <v>632</v>
          </cell>
        </row>
        <row r="632">
          <cell r="C632" t="str">
            <v>25</v>
          </cell>
          <cell r="D632" t="str">
            <v>05050-MD-25-134-18</v>
          </cell>
          <cell r="E632" t="str">
            <v>05050-MD-25-134-18</v>
          </cell>
          <cell r="F632" t="str">
            <v>Tank-Platform Stairway- (Propane)</v>
          </cell>
          <cell r="G632">
            <v>0</v>
          </cell>
          <cell r="H632" t="str">
            <v>VP-1516-147-T-101/2-251</v>
          </cell>
          <cell r="I632">
            <v>40175</v>
          </cell>
          <cell r="J632">
            <v>40168</v>
          </cell>
          <cell r="K632" t="str">
            <v>Y</v>
          </cell>
          <cell r="L632" t="str">
            <v>Drw</v>
          </cell>
          <cell r="M632">
            <v>633</v>
          </cell>
        </row>
        <row r="633">
          <cell r="C633" t="str">
            <v>25</v>
          </cell>
          <cell r="D633" t="str">
            <v>05050-MD-25-134-19</v>
          </cell>
          <cell r="E633" t="str">
            <v>05050-MD-25-134-19</v>
          </cell>
          <cell r="F633" t="str">
            <v>Tank-Platform Stairway- (Propane)</v>
          </cell>
          <cell r="G633">
            <v>0</v>
          </cell>
          <cell r="H633" t="str">
            <v>VP-1516-147-T-101/2-251</v>
          </cell>
          <cell r="I633">
            <v>40175</v>
          </cell>
          <cell r="J633">
            <v>40168</v>
          </cell>
          <cell r="K633" t="str">
            <v>Y</v>
          </cell>
          <cell r="L633" t="str">
            <v>Drw</v>
          </cell>
          <cell r="M633">
            <v>634</v>
          </cell>
        </row>
        <row r="634">
          <cell r="C634" t="str">
            <v>25</v>
          </cell>
          <cell r="D634" t="str">
            <v>05050-MD-25-134-20</v>
          </cell>
          <cell r="E634" t="str">
            <v>05050-MD-25-134-20</v>
          </cell>
          <cell r="F634" t="str">
            <v>Tank-Platform Stairway- (Propane)</v>
          </cell>
          <cell r="G634">
            <v>0</v>
          </cell>
          <cell r="H634" t="str">
            <v>VP-1516-147-T-101/2-251</v>
          </cell>
          <cell r="I634">
            <v>40175</v>
          </cell>
          <cell r="J634">
            <v>40168</v>
          </cell>
          <cell r="K634" t="str">
            <v>Y</v>
          </cell>
          <cell r="L634" t="str">
            <v>Drw</v>
          </cell>
          <cell r="M634">
            <v>635</v>
          </cell>
        </row>
        <row r="635">
          <cell r="C635" t="str">
            <v>25</v>
          </cell>
          <cell r="D635" t="str">
            <v>05050-MD-25-134-21</v>
          </cell>
          <cell r="E635" t="str">
            <v>05050-MD-25-134-21</v>
          </cell>
          <cell r="F635" t="str">
            <v>Tank-Platform Stairway- (Propane)</v>
          </cell>
          <cell r="G635">
            <v>0</v>
          </cell>
          <cell r="H635" t="str">
            <v>VP-1516-147-T-101/2-251</v>
          </cell>
          <cell r="I635">
            <v>40175</v>
          </cell>
          <cell r="J635">
            <v>40168</v>
          </cell>
          <cell r="K635" t="str">
            <v>Y</v>
          </cell>
          <cell r="L635" t="str">
            <v>Drw</v>
          </cell>
          <cell r="M635">
            <v>636</v>
          </cell>
        </row>
        <row r="636">
          <cell r="C636" t="str">
            <v>25</v>
          </cell>
          <cell r="D636" t="str">
            <v>05050-MD-25-134-22</v>
          </cell>
          <cell r="E636" t="str">
            <v>05050-MD-25-134-22</v>
          </cell>
          <cell r="F636" t="str">
            <v>Tank-Platform Stairway- (Propane)</v>
          </cell>
          <cell r="G636">
            <v>0</v>
          </cell>
          <cell r="H636" t="str">
            <v>VP-1516-147-T-101/2-251</v>
          </cell>
          <cell r="I636">
            <v>40175</v>
          </cell>
          <cell r="J636">
            <v>40168</v>
          </cell>
          <cell r="K636" t="str">
            <v>Y</v>
          </cell>
          <cell r="L636" t="str">
            <v>Drw</v>
          </cell>
          <cell r="M636">
            <v>637</v>
          </cell>
        </row>
        <row r="637">
          <cell r="C637" t="str">
            <v>25</v>
          </cell>
          <cell r="D637" t="str">
            <v>05050-MD-25-134-23</v>
          </cell>
          <cell r="E637" t="str">
            <v>05050-MD-25-134-23</v>
          </cell>
          <cell r="F637" t="str">
            <v>Tank-Platform Stairway- (Propane)</v>
          </cell>
          <cell r="G637">
            <v>0</v>
          </cell>
          <cell r="H637" t="str">
            <v>VP-1516-147-T-101/2-251</v>
          </cell>
          <cell r="I637">
            <v>40175</v>
          </cell>
          <cell r="J637">
            <v>40168</v>
          </cell>
          <cell r="K637" t="str">
            <v>Y</v>
          </cell>
          <cell r="L637" t="str">
            <v>Drw</v>
          </cell>
          <cell r="M637">
            <v>638</v>
          </cell>
        </row>
        <row r="638">
          <cell r="C638" t="str">
            <v>25</v>
          </cell>
          <cell r="D638" t="str">
            <v>05050-MD-25-134-24</v>
          </cell>
          <cell r="E638" t="str">
            <v>05050-MD-25-134-24</v>
          </cell>
          <cell r="F638" t="str">
            <v>Tank-Platform Stairway- (Propane)</v>
          </cell>
          <cell r="G638">
            <v>0</v>
          </cell>
          <cell r="H638" t="str">
            <v>VP-1516-147-T-101/2-251</v>
          </cell>
          <cell r="I638">
            <v>40175</v>
          </cell>
          <cell r="J638">
            <v>40168</v>
          </cell>
          <cell r="K638" t="str">
            <v>Y</v>
          </cell>
          <cell r="L638" t="str">
            <v>Drw</v>
          </cell>
          <cell r="M638">
            <v>639</v>
          </cell>
        </row>
        <row r="639">
          <cell r="C639" t="str">
            <v>25</v>
          </cell>
          <cell r="D639" t="str">
            <v>05050-MD-25-134-25</v>
          </cell>
          <cell r="E639" t="str">
            <v>05050-MD-25-134-25</v>
          </cell>
          <cell r="F639" t="str">
            <v>Tank-Platform Stairway- (Propane)</v>
          </cell>
          <cell r="G639">
            <v>0</v>
          </cell>
          <cell r="H639" t="str">
            <v>VP-1516-147-T-101/2-251</v>
          </cell>
          <cell r="I639">
            <v>40175</v>
          </cell>
          <cell r="J639">
            <v>40168</v>
          </cell>
          <cell r="K639" t="str">
            <v>Y</v>
          </cell>
          <cell r="L639" t="str">
            <v>Drw</v>
          </cell>
          <cell r="M639">
            <v>640</v>
          </cell>
        </row>
        <row r="640">
          <cell r="C640" t="str">
            <v>25</v>
          </cell>
          <cell r="D640" t="str">
            <v>05050-MD-25-134-26</v>
          </cell>
          <cell r="E640" t="str">
            <v>05050-MD-25-134-26</v>
          </cell>
          <cell r="F640" t="str">
            <v>Tank-Platform Stairway- (Propane)</v>
          </cell>
          <cell r="G640">
            <v>0</v>
          </cell>
          <cell r="H640" t="str">
            <v>VP-1516-147-T-101/2-251</v>
          </cell>
          <cell r="I640">
            <v>40175</v>
          </cell>
          <cell r="J640">
            <v>40168</v>
          </cell>
          <cell r="K640" t="str">
            <v>Y</v>
          </cell>
          <cell r="L640" t="str">
            <v>Drw</v>
          </cell>
          <cell r="M640">
            <v>641</v>
          </cell>
        </row>
        <row r="641">
          <cell r="C641" t="str">
            <v>25</v>
          </cell>
          <cell r="D641" t="str">
            <v>05050-MD-25-134-27</v>
          </cell>
          <cell r="E641" t="str">
            <v>05050-MD-25-134-27</v>
          </cell>
          <cell r="F641" t="str">
            <v>Tank-Platform Stairway- (Propane)</v>
          </cell>
          <cell r="G641">
            <v>0</v>
          </cell>
          <cell r="H641" t="str">
            <v>VP-1516-147-T-101/2-251</v>
          </cell>
          <cell r="I641">
            <v>40175</v>
          </cell>
          <cell r="J641">
            <v>40168</v>
          </cell>
          <cell r="K641" t="str">
            <v>Y</v>
          </cell>
          <cell r="L641" t="str">
            <v>Drw</v>
          </cell>
          <cell r="M641">
            <v>642</v>
          </cell>
        </row>
        <row r="642">
          <cell r="C642" t="str">
            <v>25</v>
          </cell>
          <cell r="D642" t="str">
            <v>05050-MD-25-134-28</v>
          </cell>
          <cell r="E642" t="str">
            <v>05050-MD-25-134-28</v>
          </cell>
          <cell r="F642" t="str">
            <v>Tank-Platform Stairway- (Propane)</v>
          </cell>
          <cell r="G642">
            <v>0</v>
          </cell>
          <cell r="H642" t="str">
            <v>VP-1516-147-T-101/2-251</v>
          </cell>
          <cell r="I642">
            <v>40175</v>
          </cell>
          <cell r="J642">
            <v>40168</v>
          </cell>
          <cell r="K642" t="str">
            <v>Y</v>
          </cell>
          <cell r="L642" t="str">
            <v>Drw</v>
          </cell>
          <cell r="M642">
            <v>643</v>
          </cell>
        </row>
        <row r="643">
          <cell r="C643" t="str">
            <v>25</v>
          </cell>
          <cell r="D643" t="str">
            <v>05050-MD-25-134-29</v>
          </cell>
          <cell r="E643" t="str">
            <v>05050-MD-25-134-29</v>
          </cell>
          <cell r="F643" t="str">
            <v>Tank-Platform Stairway- (Propane)</v>
          </cell>
          <cell r="G643">
            <v>0</v>
          </cell>
          <cell r="H643" t="str">
            <v>VP-1516-147-T-101/2-251</v>
          </cell>
          <cell r="I643">
            <v>40175</v>
          </cell>
          <cell r="J643">
            <v>40168</v>
          </cell>
          <cell r="K643" t="str">
            <v>Y</v>
          </cell>
          <cell r="L643" t="str">
            <v>Drw</v>
          </cell>
          <cell r="M643">
            <v>644</v>
          </cell>
        </row>
        <row r="644">
          <cell r="C644" t="str">
            <v>25</v>
          </cell>
          <cell r="D644" t="str">
            <v>05050-MD-25-134-30</v>
          </cell>
          <cell r="E644" t="str">
            <v>05050-MD-25-134-30</v>
          </cell>
          <cell r="F644" t="str">
            <v>Tank-Platform Stairway- (Propane)</v>
          </cell>
          <cell r="G644">
            <v>0</v>
          </cell>
          <cell r="H644" t="str">
            <v>VP-1516-147-T-101/2-251</v>
          </cell>
          <cell r="I644">
            <v>40175</v>
          </cell>
          <cell r="J644">
            <v>40168</v>
          </cell>
          <cell r="K644" t="str">
            <v>Y</v>
          </cell>
          <cell r="L644" t="str">
            <v>Drw</v>
          </cell>
          <cell r="M644">
            <v>645</v>
          </cell>
        </row>
        <row r="645">
          <cell r="C645" t="str">
            <v>25</v>
          </cell>
          <cell r="D645" t="str">
            <v>05050-MD-25-134-31</v>
          </cell>
          <cell r="E645" t="str">
            <v>05050-MD-25-134-31</v>
          </cell>
          <cell r="F645" t="str">
            <v>Tank-Platform Stairway- (Propane)</v>
          </cell>
          <cell r="G645">
            <v>0</v>
          </cell>
          <cell r="H645" t="str">
            <v>VP-1516-147-T-101/2-251</v>
          </cell>
          <cell r="I645">
            <v>40175</v>
          </cell>
          <cell r="J645">
            <v>40168</v>
          </cell>
          <cell r="K645" t="str">
            <v>Y</v>
          </cell>
          <cell r="L645" t="str">
            <v>Drw</v>
          </cell>
          <cell r="M645">
            <v>646</v>
          </cell>
        </row>
        <row r="646">
          <cell r="C646" t="str">
            <v>25</v>
          </cell>
          <cell r="D646" t="str">
            <v>05050-MD-25-134-32</v>
          </cell>
          <cell r="E646" t="str">
            <v>05050-MD-25-134-32</v>
          </cell>
          <cell r="F646" t="str">
            <v>Tank-Platform Stairway- (Propane)</v>
          </cell>
          <cell r="G646">
            <v>0</v>
          </cell>
          <cell r="H646" t="str">
            <v>VP-1516-147-T-101/2-251</v>
          </cell>
          <cell r="I646">
            <v>40175</v>
          </cell>
          <cell r="J646">
            <v>40168</v>
          </cell>
          <cell r="K646" t="str">
            <v>Y</v>
          </cell>
          <cell r="L646" t="str">
            <v>Drw</v>
          </cell>
          <cell r="M646">
            <v>647</v>
          </cell>
        </row>
        <row r="647">
          <cell r="C647" t="str">
            <v>25</v>
          </cell>
          <cell r="D647" t="str">
            <v>05050-MD-25-134-33</v>
          </cell>
          <cell r="E647" t="str">
            <v>05050-MD-25-134-33</v>
          </cell>
          <cell r="F647" t="str">
            <v>Tank-Platform Stairway- (Propane)</v>
          </cell>
          <cell r="G647">
            <v>0</v>
          </cell>
          <cell r="H647" t="str">
            <v>VP-1516-147-T-101/2-251</v>
          </cell>
          <cell r="I647">
            <v>40175</v>
          </cell>
          <cell r="J647">
            <v>40168</v>
          </cell>
          <cell r="K647" t="str">
            <v>Y</v>
          </cell>
          <cell r="L647" t="str">
            <v>Drw</v>
          </cell>
          <cell r="M647">
            <v>648</v>
          </cell>
        </row>
        <row r="648">
          <cell r="C648" t="str">
            <v>25</v>
          </cell>
          <cell r="D648" t="str">
            <v>05050-MD-25-134-34</v>
          </cell>
          <cell r="E648" t="str">
            <v>05050-MD-25-134-34</v>
          </cell>
          <cell r="F648" t="str">
            <v>Tank-Platform Stairway- (Propane)</v>
          </cell>
          <cell r="G648">
            <v>0</v>
          </cell>
          <cell r="H648" t="str">
            <v>VP-1516-147-T-101/2-251</v>
          </cell>
          <cell r="I648">
            <v>40175</v>
          </cell>
          <cell r="J648">
            <v>40168</v>
          </cell>
          <cell r="K648" t="str">
            <v>Y</v>
          </cell>
          <cell r="L648" t="str">
            <v>Drw</v>
          </cell>
          <cell r="M648">
            <v>649</v>
          </cell>
        </row>
        <row r="649">
          <cell r="C649" t="str">
            <v>25</v>
          </cell>
          <cell r="D649" t="str">
            <v>05050-MD-25-134-35</v>
          </cell>
          <cell r="E649" t="str">
            <v>05050-MD-25-134-35</v>
          </cell>
          <cell r="F649" t="str">
            <v>Tank-Platform Stairway- (Propane)</v>
          </cell>
          <cell r="G649">
            <v>0</v>
          </cell>
          <cell r="H649" t="str">
            <v>VP-1516-147-T-101/2-251</v>
          </cell>
          <cell r="I649">
            <v>40175</v>
          </cell>
          <cell r="J649">
            <v>40168</v>
          </cell>
          <cell r="K649" t="str">
            <v>Y</v>
          </cell>
          <cell r="L649" t="str">
            <v>Drw</v>
          </cell>
          <cell r="M649">
            <v>650</v>
          </cell>
        </row>
        <row r="650">
          <cell r="C650" t="str">
            <v>25</v>
          </cell>
          <cell r="D650" t="str">
            <v>05050-MD-25-134-36</v>
          </cell>
          <cell r="E650" t="str">
            <v>05050-MD-25-134-36</v>
          </cell>
          <cell r="F650" t="str">
            <v>Tank-Platform Stairway- (Propane)</v>
          </cell>
          <cell r="G650">
            <v>0</v>
          </cell>
          <cell r="H650" t="str">
            <v>VP-1516-147-T-101/2-251</v>
          </cell>
          <cell r="I650">
            <v>40175</v>
          </cell>
          <cell r="J650">
            <v>40168</v>
          </cell>
          <cell r="K650" t="str">
            <v>Y</v>
          </cell>
          <cell r="L650" t="str">
            <v>Drw</v>
          </cell>
          <cell r="M650">
            <v>651</v>
          </cell>
        </row>
        <row r="651">
          <cell r="C651" t="str">
            <v>25</v>
          </cell>
          <cell r="D651" t="str">
            <v>05050-MD-25-134-37</v>
          </cell>
          <cell r="E651" t="str">
            <v>05050-MD-25-134-37</v>
          </cell>
          <cell r="F651" t="str">
            <v>Tank-Platform Stairway- (Propane)</v>
          </cell>
          <cell r="G651">
            <v>0</v>
          </cell>
          <cell r="H651" t="str">
            <v>VP-1516-147-T-101/2-251</v>
          </cell>
          <cell r="I651">
            <v>40175</v>
          </cell>
          <cell r="J651">
            <v>40168</v>
          </cell>
          <cell r="K651" t="str">
            <v>Y</v>
          </cell>
          <cell r="L651" t="str">
            <v>Drw</v>
          </cell>
          <cell r="M651">
            <v>652</v>
          </cell>
        </row>
        <row r="652">
          <cell r="C652" t="str">
            <v>25</v>
          </cell>
          <cell r="D652" t="str">
            <v>05050-MD-25-134-38</v>
          </cell>
          <cell r="E652" t="str">
            <v>05050-MD-25-134-38</v>
          </cell>
          <cell r="F652" t="str">
            <v>Tank-Platform Stairway- (Propane)</v>
          </cell>
          <cell r="G652">
            <v>0</v>
          </cell>
          <cell r="H652" t="str">
            <v>VP-1516-147-T-101/2-251</v>
          </cell>
          <cell r="I652">
            <v>40175</v>
          </cell>
          <cell r="J652">
            <v>40168</v>
          </cell>
          <cell r="K652" t="str">
            <v>Y</v>
          </cell>
          <cell r="L652" t="str">
            <v>Drw</v>
          </cell>
          <cell r="M652">
            <v>653</v>
          </cell>
        </row>
        <row r="653">
          <cell r="C653" t="str">
            <v>25</v>
          </cell>
          <cell r="D653" t="str">
            <v>05050-MD-25-134-39</v>
          </cell>
          <cell r="E653" t="str">
            <v>05050-MD-25-134-39</v>
          </cell>
          <cell r="F653" t="str">
            <v>Tank-Platform Stairway- (Propane)</v>
          </cell>
          <cell r="G653">
            <v>0</v>
          </cell>
          <cell r="H653" t="str">
            <v>VP-1516-147-T-101/2-251</v>
          </cell>
          <cell r="I653">
            <v>40175</v>
          </cell>
          <cell r="J653">
            <v>40168</v>
          </cell>
          <cell r="K653" t="str">
            <v>Y</v>
          </cell>
          <cell r="L653" t="str">
            <v>Drw</v>
          </cell>
          <cell r="M653">
            <v>654</v>
          </cell>
        </row>
        <row r="654">
          <cell r="C654" t="str">
            <v>25</v>
          </cell>
          <cell r="D654" t="str">
            <v>05050-MD-25-134-40</v>
          </cell>
          <cell r="E654" t="str">
            <v>05050-MD-25-134-40</v>
          </cell>
          <cell r="F654" t="str">
            <v>Tank-Platform Stairway- (Propane)</v>
          </cell>
          <cell r="G654">
            <v>0</v>
          </cell>
          <cell r="H654" t="str">
            <v>VP-1516-147-T-101/2-251</v>
          </cell>
          <cell r="I654">
            <v>40175</v>
          </cell>
          <cell r="J654">
            <v>40168</v>
          </cell>
          <cell r="K654" t="str">
            <v>Y</v>
          </cell>
          <cell r="L654" t="str">
            <v>Drw</v>
          </cell>
          <cell r="M654">
            <v>655</v>
          </cell>
        </row>
        <row r="655">
          <cell r="C655" t="str">
            <v>25</v>
          </cell>
          <cell r="D655" t="str">
            <v>05050-MD-25-134-41</v>
          </cell>
          <cell r="E655" t="str">
            <v>05050-MD-25-134-41</v>
          </cell>
          <cell r="F655" t="str">
            <v>Tank-Platform Stairway- (Propane)</v>
          </cell>
          <cell r="G655">
            <v>0</v>
          </cell>
          <cell r="H655" t="str">
            <v>VP-1516-147-T-101/2-251</v>
          </cell>
          <cell r="I655">
            <v>40175</v>
          </cell>
          <cell r="J655">
            <v>40168</v>
          </cell>
          <cell r="K655" t="str">
            <v>Y</v>
          </cell>
          <cell r="L655" t="str">
            <v>Drw</v>
          </cell>
          <cell r="M655">
            <v>656</v>
          </cell>
        </row>
        <row r="656">
          <cell r="C656" t="str">
            <v>25</v>
          </cell>
          <cell r="D656" t="str">
            <v>05050-MD-25-134-42</v>
          </cell>
          <cell r="E656" t="str">
            <v>05050-MD-25-134-42</v>
          </cell>
          <cell r="F656" t="str">
            <v>Tank-Platform Stairway- (Propane)</v>
          </cell>
          <cell r="G656">
            <v>0</v>
          </cell>
          <cell r="H656" t="str">
            <v>VP-1516-147-T-101/2-251</v>
          </cell>
          <cell r="I656">
            <v>40175</v>
          </cell>
          <cell r="J656">
            <v>40168</v>
          </cell>
          <cell r="K656" t="str">
            <v>Y</v>
          </cell>
          <cell r="L656" t="str">
            <v>Drw</v>
          </cell>
          <cell r="M656">
            <v>657</v>
          </cell>
        </row>
        <row r="657">
          <cell r="C657" t="str">
            <v>25</v>
          </cell>
          <cell r="D657" t="str">
            <v>05050-MD-25-134-43</v>
          </cell>
          <cell r="E657" t="str">
            <v>05050-MD-25-134-43</v>
          </cell>
          <cell r="F657" t="str">
            <v>Tank-Platform Stairway- (Propane)</v>
          </cell>
          <cell r="G657">
            <v>0</v>
          </cell>
          <cell r="H657" t="str">
            <v>VP-1516-147-T-101/2-251</v>
          </cell>
          <cell r="I657">
            <v>40175</v>
          </cell>
          <cell r="J657">
            <v>40168</v>
          </cell>
          <cell r="K657" t="str">
            <v>Y</v>
          </cell>
          <cell r="L657" t="str">
            <v>Drw</v>
          </cell>
          <cell r="M657">
            <v>658</v>
          </cell>
        </row>
        <row r="658">
          <cell r="C658" t="str">
            <v>25</v>
          </cell>
          <cell r="D658" t="str">
            <v>05050-MD-25-134-44</v>
          </cell>
          <cell r="E658" t="str">
            <v>05050-MD-25-134-44</v>
          </cell>
          <cell r="F658" t="str">
            <v>Tank-Platform Stairway- (Propane)</v>
          </cell>
          <cell r="G658">
            <v>0</v>
          </cell>
          <cell r="H658" t="str">
            <v>VP-1516-147-T-101/2-251</v>
          </cell>
          <cell r="I658">
            <v>40175</v>
          </cell>
          <cell r="J658">
            <v>40168</v>
          </cell>
          <cell r="K658" t="str">
            <v>Y</v>
          </cell>
          <cell r="L658" t="str">
            <v>Drw</v>
          </cell>
          <cell r="M658">
            <v>659</v>
          </cell>
        </row>
        <row r="659">
          <cell r="C659" t="str">
            <v>25</v>
          </cell>
          <cell r="D659" t="str">
            <v>05050-MD-25-134-45</v>
          </cell>
          <cell r="E659" t="str">
            <v>05050-MD-25-134-45</v>
          </cell>
          <cell r="F659" t="str">
            <v>Tank-Platform Stairway- (Propane)</v>
          </cell>
          <cell r="G659">
            <v>0</v>
          </cell>
          <cell r="H659" t="str">
            <v>VP-1516-147-T-101/2-251</v>
          </cell>
          <cell r="I659">
            <v>40175</v>
          </cell>
          <cell r="J659">
            <v>40168</v>
          </cell>
          <cell r="K659" t="str">
            <v>Y</v>
          </cell>
          <cell r="L659" t="str">
            <v>Drw</v>
          </cell>
          <cell r="M659">
            <v>660</v>
          </cell>
        </row>
        <row r="660">
          <cell r="C660" t="str">
            <v>25</v>
          </cell>
          <cell r="D660" t="str">
            <v>05050-MD-25-134-46</v>
          </cell>
          <cell r="E660" t="str">
            <v>05050-MD-25-134-46</v>
          </cell>
          <cell r="F660" t="str">
            <v>Tank-Platform Stairway- (Propane)</v>
          </cell>
          <cell r="G660">
            <v>0</v>
          </cell>
          <cell r="H660" t="str">
            <v>VP-1516-147-T-101/2-251</v>
          </cell>
          <cell r="I660">
            <v>40175</v>
          </cell>
          <cell r="J660">
            <v>40168</v>
          </cell>
          <cell r="K660" t="str">
            <v>Y</v>
          </cell>
          <cell r="L660" t="str">
            <v>Drw</v>
          </cell>
          <cell r="M660">
            <v>661</v>
          </cell>
        </row>
        <row r="661">
          <cell r="C661" t="str">
            <v>25</v>
          </cell>
          <cell r="D661" t="str">
            <v>05050-MD-25-134-47</v>
          </cell>
          <cell r="E661" t="str">
            <v>05050-MD-25-134-47</v>
          </cell>
          <cell r="F661" t="str">
            <v>Tank-Platform Stairway- (Propane)</v>
          </cell>
          <cell r="G661">
            <v>0</v>
          </cell>
          <cell r="H661" t="str">
            <v>VP-1516-147-T-101/2-251</v>
          </cell>
          <cell r="I661">
            <v>40175</v>
          </cell>
          <cell r="J661">
            <v>40168</v>
          </cell>
          <cell r="K661" t="str">
            <v>Y</v>
          </cell>
          <cell r="L661" t="str">
            <v>Drw</v>
          </cell>
          <cell r="M661">
            <v>662</v>
          </cell>
        </row>
        <row r="662">
          <cell r="C662" t="str">
            <v>25</v>
          </cell>
          <cell r="D662" t="str">
            <v>05050-MD-25-134-48</v>
          </cell>
          <cell r="E662" t="str">
            <v>05050-MD-25-134-48</v>
          </cell>
          <cell r="F662" t="str">
            <v>Tank-Platform Stairway- (Propane)</v>
          </cell>
          <cell r="G662">
            <v>0</v>
          </cell>
          <cell r="H662" t="str">
            <v>VP-1516-147-T-101/2-251</v>
          </cell>
          <cell r="I662">
            <v>40175</v>
          </cell>
          <cell r="J662">
            <v>40168</v>
          </cell>
          <cell r="K662" t="str">
            <v>Y</v>
          </cell>
          <cell r="L662" t="str">
            <v>Drw</v>
          </cell>
          <cell r="M662">
            <v>663</v>
          </cell>
        </row>
        <row r="663">
          <cell r="C663" t="str">
            <v>25</v>
          </cell>
          <cell r="D663" t="str">
            <v>05050-MD-25-134-49</v>
          </cell>
          <cell r="E663" t="str">
            <v>05050-MD-25-134-49</v>
          </cell>
          <cell r="F663" t="str">
            <v>Tank-Platform Stairway- (Propane)</v>
          </cell>
          <cell r="G663">
            <v>0</v>
          </cell>
          <cell r="H663" t="str">
            <v>VP-1516-147-T-101/2-251</v>
          </cell>
          <cell r="I663">
            <v>40175</v>
          </cell>
          <cell r="J663">
            <v>40168</v>
          </cell>
          <cell r="K663" t="str">
            <v>Y</v>
          </cell>
          <cell r="L663" t="str">
            <v>Drw</v>
          </cell>
          <cell r="M663">
            <v>664</v>
          </cell>
        </row>
        <row r="664">
          <cell r="C664" t="str">
            <v>25</v>
          </cell>
          <cell r="D664" t="str">
            <v>05050-MD-25-134-50</v>
          </cell>
          <cell r="E664" t="str">
            <v>05050-MD-25-134-50</v>
          </cell>
          <cell r="F664" t="str">
            <v>Tank-Platform Stairway- (Propane)</v>
          </cell>
          <cell r="G664">
            <v>0</v>
          </cell>
          <cell r="H664" t="str">
            <v>VP-1516-147-T-101/2-251</v>
          </cell>
          <cell r="I664">
            <v>40175</v>
          </cell>
          <cell r="J664">
            <v>40168</v>
          </cell>
          <cell r="K664" t="str">
            <v>Y</v>
          </cell>
          <cell r="L664" t="str">
            <v>Drw</v>
          </cell>
          <cell r="M664">
            <v>665</v>
          </cell>
        </row>
        <row r="665">
          <cell r="C665" t="str">
            <v>25</v>
          </cell>
          <cell r="D665" t="str">
            <v>05050-MD-25-134-51</v>
          </cell>
          <cell r="E665" t="str">
            <v>05050-MD-25-134-51</v>
          </cell>
          <cell r="F665" t="str">
            <v>Tank-Platform Stairway- (Propane)</v>
          </cell>
          <cell r="G665">
            <v>0</v>
          </cell>
          <cell r="H665" t="str">
            <v>VP-1516-147-T-101/2-251</v>
          </cell>
          <cell r="I665">
            <v>40175</v>
          </cell>
          <cell r="J665">
            <v>40168</v>
          </cell>
          <cell r="K665" t="str">
            <v>Y</v>
          </cell>
          <cell r="L665" t="str">
            <v>Drw</v>
          </cell>
          <cell r="M665">
            <v>666</v>
          </cell>
        </row>
        <row r="666">
          <cell r="C666" t="str">
            <v>25</v>
          </cell>
          <cell r="D666" t="str">
            <v>05050-MD-25-134-52</v>
          </cell>
          <cell r="E666" t="str">
            <v>05050-MD-25-134-52</v>
          </cell>
          <cell r="F666" t="str">
            <v>Tank-Platform Stairway- (Propane)</v>
          </cell>
          <cell r="G666">
            <v>0</v>
          </cell>
          <cell r="H666" t="str">
            <v>VP-1516-147-T-101/2-251</v>
          </cell>
          <cell r="I666">
            <v>40175</v>
          </cell>
          <cell r="J666">
            <v>40168</v>
          </cell>
          <cell r="K666" t="str">
            <v>Y</v>
          </cell>
          <cell r="L666" t="str">
            <v>Drw</v>
          </cell>
          <cell r="M666">
            <v>667</v>
          </cell>
        </row>
        <row r="667">
          <cell r="C667" t="str">
            <v>25</v>
          </cell>
          <cell r="D667" t="str">
            <v>05050-MD-25-134-53</v>
          </cell>
          <cell r="E667" t="str">
            <v>05050-MD-25-134-53</v>
          </cell>
          <cell r="F667" t="str">
            <v>Tank-Platform Stairway- (Propane)</v>
          </cell>
          <cell r="G667">
            <v>0</v>
          </cell>
          <cell r="H667" t="str">
            <v>VP-1516-147-T-101/2-251</v>
          </cell>
          <cell r="I667">
            <v>40175</v>
          </cell>
          <cell r="J667">
            <v>40168</v>
          </cell>
          <cell r="K667" t="str">
            <v>Y</v>
          </cell>
          <cell r="L667" t="str">
            <v>Drw</v>
          </cell>
          <cell r="M667">
            <v>668</v>
          </cell>
        </row>
        <row r="668">
          <cell r="C668" t="str">
            <v>25</v>
          </cell>
          <cell r="D668" t="str">
            <v>05050-MD-25-134-54</v>
          </cell>
          <cell r="E668" t="str">
            <v>05050-MD-25-134-54</v>
          </cell>
          <cell r="F668" t="str">
            <v>Tank-Platform Stairway- (Propane)</v>
          </cell>
          <cell r="G668">
            <v>0</v>
          </cell>
          <cell r="H668" t="str">
            <v>VP-1516-147-T-101/2-251</v>
          </cell>
          <cell r="I668">
            <v>40175</v>
          </cell>
          <cell r="J668">
            <v>40168</v>
          </cell>
          <cell r="K668" t="str">
            <v>Y</v>
          </cell>
          <cell r="L668" t="str">
            <v>Drw</v>
          </cell>
          <cell r="M668">
            <v>669</v>
          </cell>
        </row>
        <row r="669">
          <cell r="C669" t="str">
            <v>25</v>
          </cell>
          <cell r="D669" t="str">
            <v>05050-MD-25-134-55</v>
          </cell>
          <cell r="E669" t="str">
            <v>05050-MD-25-134-55</v>
          </cell>
          <cell r="F669" t="str">
            <v>Tank-Platform Stairway- (Propane)</v>
          </cell>
          <cell r="G669">
            <v>0</v>
          </cell>
          <cell r="H669" t="str">
            <v>VP-1516-147-T-101/2-251</v>
          </cell>
          <cell r="I669">
            <v>40175</v>
          </cell>
          <cell r="J669">
            <v>40168</v>
          </cell>
          <cell r="K669" t="str">
            <v>Y</v>
          </cell>
          <cell r="L669" t="str">
            <v>Drw</v>
          </cell>
          <cell r="M669">
            <v>670</v>
          </cell>
        </row>
        <row r="670">
          <cell r="C670" t="str">
            <v>25</v>
          </cell>
          <cell r="D670" t="str">
            <v>05050-MD-25-134-56</v>
          </cell>
          <cell r="E670" t="str">
            <v>05050-MD-25-134-56</v>
          </cell>
          <cell r="F670" t="str">
            <v>Tank-Platform Stairway- (Propane)</v>
          </cell>
          <cell r="G670">
            <v>0</v>
          </cell>
          <cell r="H670" t="str">
            <v>VP-1516-147-T-101/2-251</v>
          </cell>
          <cell r="I670">
            <v>40175</v>
          </cell>
          <cell r="J670">
            <v>40168</v>
          </cell>
          <cell r="K670" t="str">
            <v>Y</v>
          </cell>
          <cell r="L670" t="str">
            <v>Drw</v>
          </cell>
          <cell r="M670">
            <v>671</v>
          </cell>
        </row>
        <row r="671">
          <cell r="C671" t="str">
            <v>25</v>
          </cell>
          <cell r="D671" t="str">
            <v>05050-MD-25-134-57</v>
          </cell>
          <cell r="E671" t="str">
            <v>05050-MD-25-134-57</v>
          </cell>
          <cell r="F671" t="str">
            <v>Tank-Platform Stairway- (Propane)</v>
          </cell>
          <cell r="G671">
            <v>0</v>
          </cell>
          <cell r="H671" t="str">
            <v>VP-1516-147-T-101/2-251</v>
          </cell>
          <cell r="I671">
            <v>40175</v>
          </cell>
          <cell r="J671">
            <v>40168</v>
          </cell>
          <cell r="K671" t="str">
            <v>Y</v>
          </cell>
          <cell r="L671" t="str">
            <v>Drw</v>
          </cell>
          <cell r="M671">
            <v>672</v>
          </cell>
        </row>
        <row r="672">
          <cell r="C672" t="str">
            <v>25</v>
          </cell>
          <cell r="D672" t="str">
            <v>05050-MD-25-134-58</v>
          </cell>
          <cell r="E672" t="str">
            <v>05050-MD-25-134-58</v>
          </cell>
          <cell r="F672" t="str">
            <v>Tank-Platform Stairway- (Propane)</v>
          </cell>
          <cell r="G672">
            <v>0</v>
          </cell>
          <cell r="H672" t="str">
            <v>VP-1516-147-T-101/2-251</v>
          </cell>
          <cell r="I672">
            <v>40175</v>
          </cell>
          <cell r="J672">
            <v>40168</v>
          </cell>
          <cell r="K672" t="str">
            <v>Y</v>
          </cell>
          <cell r="L672" t="str">
            <v>Drw</v>
          </cell>
          <cell r="M672">
            <v>673</v>
          </cell>
        </row>
        <row r="673">
          <cell r="C673" t="str">
            <v>25</v>
          </cell>
          <cell r="D673" t="str">
            <v>05050-MD-25-134-59</v>
          </cell>
          <cell r="E673" t="str">
            <v>05050-MD-25-134-59</v>
          </cell>
          <cell r="F673" t="str">
            <v>Tank-Platform Stairway- (Propane)</v>
          </cell>
          <cell r="G673">
            <v>0</v>
          </cell>
          <cell r="H673" t="str">
            <v>VP-1516-147-T-101/2-251</v>
          </cell>
          <cell r="I673">
            <v>40175</v>
          </cell>
          <cell r="J673">
            <v>40168</v>
          </cell>
          <cell r="K673" t="str">
            <v>Y</v>
          </cell>
          <cell r="L673" t="str">
            <v>Drw</v>
          </cell>
          <cell r="M673">
            <v>674</v>
          </cell>
        </row>
        <row r="674">
          <cell r="C674" t="str">
            <v>25</v>
          </cell>
          <cell r="D674" t="str">
            <v>05050-MD-25-134-60</v>
          </cell>
          <cell r="E674" t="str">
            <v>05050-MD-25-134-60</v>
          </cell>
          <cell r="F674" t="str">
            <v>Tank-Platform Stairway- (Propane)</v>
          </cell>
          <cell r="G674">
            <v>0</v>
          </cell>
          <cell r="H674" t="str">
            <v>VP-1516-147-T-101/2-251</v>
          </cell>
          <cell r="I674">
            <v>40175</v>
          </cell>
          <cell r="J674">
            <v>40168</v>
          </cell>
          <cell r="K674" t="str">
            <v>Y</v>
          </cell>
          <cell r="L674" t="str">
            <v>Drw</v>
          </cell>
          <cell r="M674">
            <v>675</v>
          </cell>
        </row>
        <row r="675">
          <cell r="C675" t="str">
            <v>25</v>
          </cell>
          <cell r="D675" t="str">
            <v>05050-MD-25-134-61</v>
          </cell>
          <cell r="E675" t="str">
            <v>05050-MD-25-134-61</v>
          </cell>
          <cell r="F675" t="str">
            <v>Tank-Platform Stairway- (Propane)</v>
          </cell>
          <cell r="G675">
            <v>0</v>
          </cell>
          <cell r="H675" t="str">
            <v>VP-1516-147-T-101/2-251</v>
          </cell>
          <cell r="I675">
            <v>40175</v>
          </cell>
          <cell r="J675">
            <v>40168</v>
          </cell>
          <cell r="K675" t="str">
            <v>Y</v>
          </cell>
          <cell r="L675" t="str">
            <v>Drw</v>
          </cell>
          <cell r="M675">
            <v>676</v>
          </cell>
        </row>
        <row r="676">
          <cell r="C676" t="str">
            <v>25</v>
          </cell>
          <cell r="D676" t="str">
            <v>05050-MD-25-134-62</v>
          </cell>
          <cell r="E676" t="str">
            <v>05050-MD-25-134-62</v>
          </cell>
          <cell r="F676" t="str">
            <v>Tank-Platform Stairway- (Propane)</v>
          </cell>
          <cell r="G676">
            <v>0</v>
          </cell>
          <cell r="H676" t="str">
            <v>VP-1516-147-T-101/2-251</v>
          </cell>
          <cell r="I676">
            <v>40175</v>
          </cell>
          <cell r="J676">
            <v>40168</v>
          </cell>
          <cell r="K676" t="str">
            <v>Y</v>
          </cell>
          <cell r="L676" t="str">
            <v>Drw</v>
          </cell>
          <cell r="M676">
            <v>677</v>
          </cell>
        </row>
        <row r="677">
          <cell r="C677" t="str">
            <v>25</v>
          </cell>
          <cell r="D677" t="str">
            <v>05050-MD-25-134-63</v>
          </cell>
          <cell r="E677" t="str">
            <v>05050-MD-25-134-63</v>
          </cell>
          <cell r="F677" t="str">
            <v>Tank-Platform Stairway- (Propane)</v>
          </cell>
          <cell r="G677">
            <v>0</v>
          </cell>
          <cell r="H677" t="str">
            <v>VP-1516-147-T-101/2-251</v>
          </cell>
          <cell r="I677">
            <v>40175</v>
          </cell>
          <cell r="J677">
            <v>40168</v>
          </cell>
          <cell r="K677" t="str">
            <v>Y</v>
          </cell>
          <cell r="L677" t="str">
            <v>Drw</v>
          </cell>
          <cell r="M677">
            <v>678</v>
          </cell>
        </row>
        <row r="678">
          <cell r="C678" t="str">
            <v>25</v>
          </cell>
          <cell r="D678" t="str">
            <v>05050-MD-25-134-64</v>
          </cell>
          <cell r="E678" t="str">
            <v>05050-MD-25-134-64</v>
          </cell>
          <cell r="F678" t="str">
            <v>Tank-Platform Stairway- (Propane)</v>
          </cell>
          <cell r="G678">
            <v>0</v>
          </cell>
          <cell r="H678" t="str">
            <v>VP-1516-147-T-101/2-251</v>
          </cell>
          <cell r="I678">
            <v>40175</v>
          </cell>
          <cell r="J678">
            <v>40168</v>
          </cell>
          <cell r="K678" t="str">
            <v>Y</v>
          </cell>
          <cell r="L678" t="str">
            <v>Drw</v>
          </cell>
          <cell r="M678">
            <v>679</v>
          </cell>
        </row>
        <row r="679">
          <cell r="C679" t="str">
            <v>25</v>
          </cell>
          <cell r="D679" t="str">
            <v>05050-MD-25-134-65</v>
          </cell>
          <cell r="E679" t="str">
            <v>05050-MD-25-134-65</v>
          </cell>
          <cell r="F679" t="str">
            <v>Tank-Platform Stairway- (Propane)</v>
          </cell>
          <cell r="G679">
            <v>0</v>
          </cell>
          <cell r="H679" t="str">
            <v>VP-1516-147-T-101/2-251</v>
          </cell>
          <cell r="I679">
            <v>40175</v>
          </cell>
          <cell r="J679">
            <v>40168</v>
          </cell>
          <cell r="K679" t="str">
            <v>Y</v>
          </cell>
          <cell r="L679" t="str">
            <v>Drw</v>
          </cell>
          <cell r="M679">
            <v>680</v>
          </cell>
        </row>
        <row r="680">
          <cell r="C680" t="str">
            <v>25</v>
          </cell>
          <cell r="D680" t="str">
            <v>05050-MD-25-134-66</v>
          </cell>
          <cell r="E680" t="str">
            <v>05050-MD-25-134-66</v>
          </cell>
          <cell r="F680" t="str">
            <v>Tank-Platform Stairway- (Propane)</v>
          </cell>
          <cell r="G680">
            <v>0</v>
          </cell>
          <cell r="H680" t="str">
            <v>VP-1516-147-T-101/2-251</v>
          </cell>
          <cell r="I680">
            <v>40175</v>
          </cell>
          <cell r="J680">
            <v>40168</v>
          </cell>
          <cell r="K680" t="str">
            <v>Y</v>
          </cell>
          <cell r="L680" t="str">
            <v>Drw</v>
          </cell>
          <cell r="M680">
            <v>681</v>
          </cell>
        </row>
        <row r="681">
          <cell r="C681" t="str">
            <v>25</v>
          </cell>
          <cell r="D681" t="str">
            <v>05050-MD-25-134-67</v>
          </cell>
          <cell r="E681" t="str">
            <v>05050-MD-25-134-67</v>
          </cell>
          <cell r="F681" t="str">
            <v>Tank-Platform Stairway- (Propane)</v>
          </cell>
          <cell r="G681">
            <v>0</v>
          </cell>
          <cell r="H681" t="str">
            <v>VP-1516-147-T-101/2-251</v>
          </cell>
          <cell r="I681">
            <v>40175</v>
          </cell>
          <cell r="J681">
            <v>40168</v>
          </cell>
          <cell r="K681" t="str">
            <v>Y</v>
          </cell>
          <cell r="L681" t="str">
            <v>Drw</v>
          </cell>
          <cell r="M681">
            <v>682</v>
          </cell>
        </row>
        <row r="682">
          <cell r="C682" t="str">
            <v>25</v>
          </cell>
          <cell r="D682" t="str">
            <v>05050-MD-25-134-68</v>
          </cell>
          <cell r="E682" t="str">
            <v>05050-MD-25-134-68</v>
          </cell>
          <cell r="F682" t="str">
            <v>Tank-Platform Stairway- (Propane)</v>
          </cell>
          <cell r="G682">
            <v>0</v>
          </cell>
          <cell r="H682" t="str">
            <v>VP-1516-147-T-101/2-251</v>
          </cell>
          <cell r="I682">
            <v>40175</v>
          </cell>
          <cell r="J682">
            <v>40168</v>
          </cell>
          <cell r="K682" t="str">
            <v>Y</v>
          </cell>
          <cell r="L682" t="str">
            <v>Drw</v>
          </cell>
          <cell r="M682">
            <v>683</v>
          </cell>
        </row>
        <row r="683">
          <cell r="C683" t="str">
            <v>25</v>
          </cell>
          <cell r="D683" t="str">
            <v>05050-MD-25-134-69</v>
          </cell>
          <cell r="E683" t="str">
            <v>05050-MD-25-134-69</v>
          </cell>
          <cell r="F683" t="str">
            <v>Tank-Platform Stairway- (Propane)</v>
          </cell>
          <cell r="G683">
            <v>0</v>
          </cell>
          <cell r="H683" t="str">
            <v>VP-1516-147-T-101/2-251</v>
          </cell>
          <cell r="I683">
            <v>40175</v>
          </cell>
          <cell r="J683">
            <v>40168</v>
          </cell>
          <cell r="K683" t="str">
            <v>Y</v>
          </cell>
          <cell r="L683" t="str">
            <v>Drw</v>
          </cell>
          <cell r="M683">
            <v>684</v>
          </cell>
        </row>
        <row r="684">
          <cell r="C684" t="str">
            <v>25</v>
          </cell>
          <cell r="D684" t="str">
            <v>05050-MD-25-134-70</v>
          </cell>
          <cell r="E684" t="str">
            <v>05050-MD-25-134-70</v>
          </cell>
          <cell r="F684" t="str">
            <v>Tank-Platform Stairway- (Propane)</v>
          </cell>
          <cell r="G684">
            <v>0</v>
          </cell>
          <cell r="H684" t="str">
            <v>VP-1516-147-T-101/2-251</v>
          </cell>
          <cell r="I684">
            <v>40175</v>
          </cell>
          <cell r="J684">
            <v>40168</v>
          </cell>
          <cell r="K684" t="str">
            <v>Y</v>
          </cell>
          <cell r="L684" t="str">
            <v>Drw</v>
          </cell>
          <cell r="M684">
            <v>685</v>
          </cell>
        </row>
        <row r="685">
          <cell r="C685" t="str">
            <v>25</v>
          </cell>
          <cell r="D685" t="str">
            <v>05050-MD-25-134-71</v>
          </cell>
          <cell r="E685" t="str">
            <v>05050-MD-25-134-71</v>
          </cell>
          <cell r="F685" t="str">
            <v>Tank-Platform Stairway- (Propane)</v>
          </cell>
          <cell r="G685">
            <v>0</v>
          </cell>
          <cell r="H685" t="str">
            <v>VP-1516-147-T-101/2-251</v>
          </cell>
          <cell r="I685">
            <v>40175</v>
          </cell>
          <cell r="J685">
            <v>40168</v>
          </cell>
          <cell r="K685" t="str">
            <v>Y</v>
          </cell>
          <cell r="L685" t="str">
            <v>Drw</v>
          </cell>
          <cell r="M685">
            <v>686</v>
          </cell>
        </row>
        <row r="686">
          <cell r="C686" t="str">
            <v>25</v>
          </cell>
          <cell r="D686" t="str">
            <v>05050-MD-25-134-72</v>
          </cell>
          <cell r="E686" t="str">
            <v>05050-MD-25-134-72</v>
          </cell>
          <cell r="F686" t="str">
            <v>Tank-Platform Stairway- (Propane)</v>
          </cell>
          <cell r="G686">
            <v>0</v>
          </cell>
          <cell r="H686" t="str">
            <v>VP-1516-147-T-101/2-251</v>
          </cell>
          <cell r="I686">
            <v>40175</v>
          </cell>
          <cell r="J686">
            <v>40168</v>
          </cell>
          <cell r="K686" t="str">
            <v>Y</v>
          </cell>
          <cell r="L686" t="str">
            <v>Drw</v>
          </cell>
          <cell r="M686">
            <v>687</v>
          </cell>
        </row>
        <row r="687">
          <cell r="C687" t="str">
            <v>25</v>
          </cell>
          <cell r="D687" t="str">
            <v>05050-MD-25-134-73</v>
          </cell>
          <cell r="E687" t="str">
            <v>05050-MD-25-134-73</v>
          </cell>
          <cell r="F687" t="str">
            <v>Tank-Platform Stairway- (Propane)</v>
          </cell>
          <cell r="G687">
            <v>0</v>
          </cell>
          <cell r="H687" t="str">
            <v>VP-1516-147-T-101/2-251</v>
          </cell>
          <cell r="I687">
            <v>40175</v>
          </cell>
          <cell r="J687">
            <v>40168</v>
          </cell>
          <cell r="K687" t="str">
            <v>Y</v>
          </cell>
          <cell r="L687" t="str">
            <v>Drw</v>
          </cell>
          <cell r="M687">
            <v>688</v>
          </cell>
        </row>
        <row r="688">
          <cell r="C688" t="str">
            <v>25</v>
          </cell>
          <cell r="D688" t="str">
            <v>05050-MD-25-134-74</v>
          </cell>
          <cell r="E688" t="str">
            <v>05050-MD-25-134-74</v>
          </cell>
          <cell r="F688" t="str">
            <v>Tank-Platform Stairway- (Propane)</v>
          </cell>
          <cell r="G688">
            <v>0</v>
          </cell>
          <cell r="H688" t="str">
            <v>VP-1516-147-T-101/2-251</v>
          </cell>
          <cell r="I688">
            <v>40175</v>
          </cell>
          <cell r="J688">
            <v>40168</v>
          </cell>
          <cell r="K688" t="str">
            <v>Y</v>
          </cell>
          <cell r="L688" t="str">
            <v>Drw</v>
          </cell>
          <cell r="M688">
            <v>689</v>
          </cell>
        </row>
        <row r="689">
          <cell r="C689" t="str">
            <v>25</v>
          </cell>
          <cell r="D689" t="str">
            <v>05050-MD-25-134-75</v>
          </cell>
          <cell r="E689" t="str">
            <v>05050-MD-25-134-75</v>
          </cell>
          <cell r="F689" t="str">
            <v>Tank-Platform Stairway- (Propane)</v>
          </cell>
          <cell r="G689">
            <v>0</v>
          </cell>
          <cell r="H689" t="str">
            <v>VP-1516-147-T-101/2-251</v>
          </cell>
          <cell r="I689">
            <v>40175</v>
          </cell>
          <cell r="J689">
            <v>40168</v>
          </cell>
          <cell r="K689" t="str">
            <v>Y</v>
          </cell>
          <cell r="L689" t="str">
            <v>Drw</v>
          </cell>
          <cell r="M689">
            <v>690</v>
          </cell>
        </row>
        <row r="690">
          <cell r="C690" t="str">
            <v>25</v>
          </cell>
          <cell r="D690" t="str">
            <v>05050-MD-25-134-76</v>
          </cell>
          <cell r="E690" t="str">
            <v>05050-MD-25-134-76</v>
          </cell>
          <cell r="F690" t="str">
            <v>Tank-Platform Stairway- (Propane)</v>
          </cell>
          <cell r="G690">
            <v>0</v>
          </cell>
          <cell r="H690" t="str">
            <v>VP-1516-147-T-101/2-251</v>
          </cell>
          <cell r="I690">
            <v>40175</v>
          </cell>
          <cell r="J690">
            <v>40168</v>
          </cell>
          <cell r="K690" t="str">
            <v>Y</v>
          </cell>
          <cell r="L690" t="str">
            <v>Drw</v>
          </cell>
          <cell r="M690">
            <v>691</v>
          </cell>
        </row>
        <row r="691">
          <cell r="C691" t="str">
            <v>25</v>
          </cell>
          <cell r="D691" t="str">
            <v>05050-MD-25-134-77</v>
          </cell>
          <cell r="E691" t="str">
            <v>05050-MD-25-134-77</v>
          </cell>
          <cell r="F691" t="str">
            <v>Tank-Platform Stairway- (Propane)</v>
          </cell>
          <cell r="G691">
            <v>0</v>
          </cell>
          <cell r="H691" t="str">
            <v>VP-1516-147-T-101/2-251</v>
          </cell>
          <cell r="I691">
            <v>40175</v>
          </cell>
          <cell r="J691">
            <v>40168</v>
          </cell>
          <cell r="K691" t="str">
            <v>Y</v>
          </cell>
          <cell r="L691" t="str">
            <v>Drw</v>
          </cell>
          <cell r="M691">
            <v>692</v>
          </cell>
        </row>
        <row r="692">
          <cell r="C692" t="str">
            <v>25</v>
          </cell>
          <cell r="D692" t="str">
            <v>05050-MD-25-134-78</v>
          </cell>
          <cell r="E692" t="str">
            <v>05050-MD-25-134-78</v>
          </cell>
          <cell r="F692" t="str">
            <v>Tank-Platform Stairway- (Propane)</v>
          </cell>
          <cell r="G692">
            <v>0</v>
          </cell>
          <cell r="H692" t="str">
            <v>VP-1516-147-T-101/2-251</v>
          </cell>
          <cell r="I692">
            <v>40175</v>
          </cell>
          <cell r="J692">
            <v>40168</v>
          </cell>
          <cell r="K692" t="str">
            <v>Y</v>
          </cell>
          <cell r="L692" t="str">
            <v>Drw</v>
          </cell>
          <cell r="M692">
            <v>693</v>
          </cell>
        </row>
        <row r="693">
          <cell r="C693" t="str">
            <v>25</v>
          </cell>
          <cell r="D693" t="str">
            <v>05050-MD-25-134-79</v>
          </cell>
          <cell r="E693" t="str">
            <v>05050-MD-25-134-79</v>
          </cell>
          <cell r="F693" t="str">
            <v>Tank-Platform Stairway- (Propane)</v>
          </cell>
          <cell r="G693">
            <v>0</v>
          </cell>
          <cell r="H693" t="str">
            <v>VP-1516-147-T-101/2-251</v>
          </cell>
          <cell r="I693">
            <v>40175</v>
          </cell>
          <cell r="J693">
            <v>40168</v>
          </cell>
          <cell r="K693" t="str">
            <v>Y</v>
          </cell>
          <cell r="L693" t="str">
            <v>Drw</v>
          </cell>
          <cell r="M693">
            <v>694</v>
          </cell>
        </row>
        <row r="694">
          <cell r="C694" t="str">
            <v>25</v>
          </cell>
          <cell r="D694" t="str">
            <v>05050-MD-25-134-80</v>
          </cell>
          <cell r="E694" t="str">
            <v>05050-MD-25-134-80</v>
          </cell>
          <cell r="F694" t="str">
            <v>Tank-Platform Stairway- (Propane)</v>
          </cell>
          <cell r="G694">
            <v>0</v>
          </cell>
          <cell r="H694" t="str">
            <v>VP-1516-147-T-101/2-251</v>
          </cell>
          <cell r="I694">
            <v>40175</v>
          </cell>
          <cell r="J694">
            <v>40168</v>
          </cell>
          <cell r="K694" t="str">
            <v>Y</v>
          </cell>
          <cell r="L694" t="str">
            <v>Drw</v>
          </cell>
          <cell r="M694">
            <v>695</v>
          </cell>
        </row>
        <row r="695">
          <cell r="C695" t="str">
            <v>25</v>
          </cell>
          <cell r="D695" t="str">
            <v>05050-MD-25-134-81</v>
          </cell>
          <cell r="E695" t="str">
            <v>05050-MD-25-134-81</v>
          </cell>
          <cell r="F695" t="str">
            <v>Tank-Platform Stairway- (Propane)</v>
          </cell>
          <cell r="G695">
            <v>0</v>
          </cell>
          <cell r="H695" t="str">
            <v>VP-1516-147-T-101/2-251</v>
          </cell>
          <cell r="I695">
            <v>40175</v>
          </cell>
          <cell r="J695">
            <v>40168</v>
          </cell>
          <cell r="K695" t="str">
            <v>Y</v>
          </cell>
          <cell r="L695" t="str">
            <v>Drw</v>
          </cell>
          <cell r="M695">
            <v>696</v>
          </cell>
        </row>
        <row r="696">
          <cell r="C696" t="str">
            <v>25</v>
          </cell>
          <cell r="D696" t="str">
            <v>05050-MD-25-134-82</v>
          </cell>
          <cell r="E696" t="str">
            <v>05050-MD-25-134-82</v>
          </cell>
          <cell r="F696" t="str">
            <v>Tank-Platform Stairway- (Propane)</v>
          </cell>
          <cell r="G696">
            <v>0</v>
          </cell>
          <cell r="H696" t="str">
            <v>VP-1516-147-T-101/2-251</v>
          </cell>
          <cell r="I696">
            <v>40175</v>
          </cell>
          <cell r="J696">
            <v>40168</v>
          </cell>
          <cell r="K696" t="str">
            <v>Y</v>
          </cell>
          <cell r="L696" t="str">
            <v>Drw</v>
          </cell>
          <cell r="M696">
            <v>697</v>
          </cell>
        </row>
        <row r="697">
          <cell r="C697" t="str">
            <v>25</v>
          </cell>
          <cell r="D697" t="str">
            <v>05050-MD-25-134-83</v>
          </cell>
          <cell r="E697" t="str">
            <v>05050-MD-25-134-83</v>
          </cell>
          <cell r="F697" t="str">
            <v>Tank-Platform Stairway- (Propane)</v>
          </cell>
          <cell r="G697">
            <v>0</v>
          </cell>
          <cell r="H697" t="str">
            <v>VP-1516-147-T-101/2-251</v>
          </cell>
          <cell r="I697">
            <v>40175</v>
          </cell>
          <cell r="J697">
            <v>40168</v>
          </cell>
          <cell r="K697" t="str">
            <v>Y</v>
          </cell>
          <cell r="L697" t="str">
            <v>Drw</v>
          </cell>
          <cell r="M697">
            <v>698</v>
          </cell>
        </row>
        <row r="698">
          <cell r="C698" t="str">
            <v>25</v>
          </cell>
          <cell r="D698" t="str">
            <v>05050-MD-25-134-84</v>
          </cell>
          <cell r="E698" t="str">
            <v>05050-MD-25-134-84</v>
          </cell>
          <cell r="F698" t="str">
            <v>Tank-Platform Stairway- (Propane)</v>
          </cell>
          <cell r="G698">
            <v>0</v>
          </cell>
          <cell r="H698" t="str">
            <v>VP-1516-147-T-101/2-251</v>
          </cell>
          <cell r="I698">
            <v>40175</v>
          </cell>
          <cell r="J698">
            <v>40168</v>
          </cell>
          <cell r="K698" t="str">
            <v>Y</v>
          </cell>
          <cell r="L698" t="str">
            <v>Drw</v>
          </cell>
          <cell r="M698">
            <v>699</v>
          </cell>
        </row>
        <row r="699">
          <cell r="C699" t="str">
            <v>25</v>
          </cell>
          <cell r="D699" t="str">
            <v>05050-MD-25-134-85</v>
          </cell>
          <cell r="E699" t="str">
            <v>05050-MD-25-134-85</v>
          </cell>
          <cell r="F699" t="str">
            <v>Tank-Platform Stairway- (Propane)</v>
          </cell>
          <cell r="G699">
            <v>0</v>
          </cell>
          <cell r="H699" t="str">
            <v>VP-1516-147-T-101/2-251</v>
          </cell>
          <cell r="I699">
            <v>40175</v>
          </cell>
          <cell r="J699">
            <v>40168</v>
          </cell>
          <cell r="K699" t="str">
            <v>Y</v>
          </cell>
          <cell r="L699" t="str">
            <v>Drw</v>
          </cell>
          <cell r="M699">
            <v>700</v>
          </cell>
        </row>
        <row r="700">
          <cell r="C700" t="str">
            <v>25</v>
          </cell>
          <cell r="D700" t="str">
            <v>05050-MD-25-134-86</v>
          </cell>
          <cell r="E700" t="str">
            <v>05050-MD-25-134-86</v>
          </cell>
          <cell r="F700" t="str">
            <v>Tank-Platform Stairway- (Propane)</v>
          </cell>
          <cell r="G700">
            <v>0</v>
          </cell>
          <cell r="H700" t="str">
            <v>VP-1516-147-T-101/2-251</v>
          </cell>
          <cell r="I700">
            <v>40175</v>
          </cell>
          <cell r="J700">
            <v>40168</v>
          </cell>
          <cell r="K700" t="str">
            <v>Y</v>
          </cell>
          <cell r="L700" t="str">
            <v>Drw</v>
          </cell>
          <cell r="M700">
            <v>701</v>
          </cell>
        </row>
        <row r="701">
          <cell r="C701" t="str">
            <v>25</v>
          </cell>
          <cell r="D701" t="str">
            <v>05050-MD-25-134-87</v>
          </cell>
          <cell r="E701" t="str">
            <v>05050-MD-25-134-87</v>
          </cell>
          <cell r="F701" t="str">
            <v>Tank-Platform Stairway- (Propane)</v>
          </cell>
          <cell r="G701">
            <v>0</v>
          </cell>
          <cell r="H701" t="str">
            <v>VP-1516-147-T-101/2-251</v>
          </cell>
          <cell r="I701">
            <v>40175</v>
          </cell>
          <cell r="J701">
            <v>40168</v>
          </cell>
          <cell r="K701" t="str">
            <v>Y</v>
          </cell>
          <cell r="L701" t="str">
            <v>Drw</v>
          </cell>
          <cell r="M701">
            <v>702</v>
          </cell>
        </row>
        <row r="702">
          <cell r="C702" t="str">
            <v>25</v>
          </cell>
          <cell r="D702" t="str">
            <v>05050-MD-25-134-88</v>
          </cell>
          <cell r="E702" t="str">
            <v>05050-MD-25-134-88</v>
          </cell>
          <cell r="F702" t="str">
            <v>Tank-Platform Stairway- (Propane)</v>
          </cell>
          <cell r="G702">
            <v>0</v>
          </cell>
          <cell r="H702" t="str">
            <v>VP-1516-147-T-101/2-251</v>
          </cell>
          <cell r="I702">
            <v>40175</v>
          </cell>
          <cell r="J702">
            <v>40168</v>
          </cell>
          <cell r="K702" t="str">
            <v>Y</v>
          </cell>
          <cell r="L702" t="str">
            <v>Drw</v>
          </cell>
          <cell r="M702">
            <v>703</v>
          </cell>
        </row>
        <row r="703">
          <cell r="C703" t="str">
            <v>25</v>
          </cell>
          <cell r="D703" t="str">
            <v>05050-MD-25-134-89</v>
          </cell>
          <cell r="E703" t="str">
            <v>05050-MD-25-134-89</v>
          </cell>
          <cell r="F703" t="str">
            <v>Tank-Platform Stairway- (Propane)</v>
          </cell>
          <cell r="G703">
            <v>0</v>
          </cell>
          <cell r="H703" t="str">
            <v>VP-1516-147-T-101/2-251</v>
          </cell>
          <cell r="I703">
            <v>40175</v>
          </cell>
          <cell r="J703">
            <v>40168</v>
          </cell>
          <cell r="K703" t="str">
            <v>Y</v>
          </cell>
          <cell r="L703" t="str">
            <v>Drw</v>
          </cell>
          <cell r="M703">
            <v>704</v>
          </cell>
        </row>
        <row r="704">
          <cell r="C704" t="str">
            <v>25</v>
          </cell>
          <cell r="D704" t="str">
            <v>05050-MD-25-134-90</v>
          </cell>
          <cell r="E704" t="str">
            <v>05050-MD-25-134-90</v>
          </cell>
          <cell r="F704" t="str">
            <v>Tank-Platform Stairway- (Propane)</v>
          </cell>
          <cell r="G704">
            <v>0</v>
          </cell>
          <cell r="H704" t="str">
            <v>VP-1516-147-T-101/2-251</v>
          </cell>
          <cell r="I704">
            <v>40175</v>
          </cell>
          <cell r="J704">
            <v>40168</v>
          </cell>
          <cell r="K704" t="str">
            <v>Y</v>
          </cell>
          <cell r="L704" t="str">
            <v>Drw</v>
          </cell>
          <cell r="M704">
            <v>705</v>
          </cell>
        </row>
        <row r="705">
          <cell r="C705" t="str">
            <v>25</v>
          </cell>
          <cell r="D705" t="str">
            <v>05050-MD-25-134-91</v>
          </cell>
          <cell r="E705" t="str">
            <v>05050-MD-25-134-91</v>
          </cell>
          <cell r="F705" t="str">
            <v>Tank-Platform Stairway- (Propane)</v>
          </cell>
          <cell r="G705">
            <v>0</v>
          </cell>
          <cell r="H705" t="str">
            <v>VP-1516-147-T-101/2-251</v>
          </cell>
          <cell r="I705">
            <v>40175</v>
          </cell>
          <cell r="J705">
            <v>40168</v>
          </cell>
          <cell r="K705" t="str">
            <v>Y</v>
          </cell>
          <cell r="L705" t="str">
            <v>Drw</v>
          </cell>
          <cell r="M705">
            <v>706</v>
          </cell>
        </row>
        <row r="706">
          <cell r="C706" t="str">
            <v>25</v>
          </cell>
          <cell r="D706" t="str">
            <v>05050-MD-25-134-92</v>
          </cell>
          <cell r="E706" t="str">
            <v>05050-MD-25-134-92</v>
          </cell>
          <cell r="F706" t="str">
            <v>Tank-Platform Stairway- (Propane)</v>
          </cell>
          <cell r="G706">
            <v>0</v>
          </cell>
          <cell r="H706" t="str">
            <v>VP-1516-147-T-101/2-251</v>
          </cell>
          <cell r="I706">
            <v>40175</v>
          </cell>
          <cell r="J706">
            <v>40168</v>
          </cell>
          <cell r="K706" t="str">
            <v>Y</v>
          </cell>
          <cell r="L706" t="str">
            <v>Drw</v>
          </cell>
          <cell r="M706">
            <v>707</v>
          </cell>
        </row>
        <row r="707">
          <cell r="C707" t="str">
            <v>25</v>
          </cell>
          <cell r="D707" t="str">
            <v>05050-MD-25-134-93</v>
          </cell>
          <cell r="E707" t="str">
            <v>05050-MD-25-134-93</v>
          </cell>
          <cell r="F707" t="str">
            <v>Tank-Platform Stairway- (Propane)</v>
          </cell>
          <cell r="G707">
            <v>0</v>
          </cell>
          <cell r="H707" t="str">
            <v>VP-1516-147-T-101/2-251</v>
          </cell>
          <cell r="I707">
            <v>40175</v>
          </cell>
          <cell r="J707">
            <v>40168</v>
          </cell>
          <cell r="K707" t="str">
            <v>Y</v>
          </cell>
          <cell r="L707" t="str">
            <v>Drw</v>
          </cell>
          <cell r="M707">
            <v>708</v>
          </cell>
        </row>
        <row r="708">
          <cell r="C708" t="str">
            <v>25</v>
          </cell>
          <cell r="D708" t="str">
            <v>05050-MD-25-134-94</v>
          </cell>
          <cell r="E708" t="str">
            <v>05050-MD-25-134-94</v>
          </cell>
          <cell r="F708" t="str">
            <v>Tank-Platform Stairway- (Propane)</v>
          </cell>
          <cell r="G708">
            <v>0</v>
          </cell>
          <cell r="H708" t="str">
            <v>VP-1516-147-T-101/2-251</v>
          </cell>
          <cell r="I708">
            <v>40175</v>
          </cell>
          <cell r="J708">
            <v>40168</v>
          </cell>
          <cell r="K708" t="str">
            <v>Y</v>
          </cell>
          <cell r="L708" t="str">
            <v>Drw</v>
          </cell>
          <cell r="M708">
            <v>709</v>
          </cell>
        </row>
        <row r="709">
          <cell r="C709" t="str">
            <v>25</v>
          </cell>
          <cell r="D709" t="str">
            <v>05050-MD-25-134-95</v>
          </cell>
          <cell r="E709" t="str">
            <v>05050-MD-25-134-95</v>
          </cell>
          <cell r="F709" t="str">
            <v>Tank-Platform Stairway- (Propane)</v>
          </cell>
          <cell r="G709">
            <v>0</v>
          </cell>
          <cell r="H709" t="str">
            <v>VP-1516-147-T-101/2-251</v>
          </cell>
          <cell r="I709">
            <v>40175</v>
          </cell>
          <cell r="J709">
            <v>40168</v>
          </cell>
          <cell r="K709" t="str">
            <v>Y</v>
          </cell>
          <cell r="L709" t="str">
            <v>Drw</v>
          </cell>
          <cell r="M709">
            <v>710</v>
          </cell>
        </row>
        <row r="710">
          <cell r="C710" t="str">
            <v>25</v>
          </cell>
          <cell r="D710" t="str">
            <v>05050-MD-25-134-96</v>
          </cell>
          <cell r="E710" t="str">
            <v>05050-MD-25-134-96</v>
          </cell>
          <cell r="F710" t="str">
            <v>Tank-Platform Stairway- (Propane)</v>
          </cell>
          <cell r="G710">
            <v>0</v>
          </cell>
          <cell r="H710" t="str">
            <v>VP-1516-147-T-101/2-251</v>
          </cell>
          <cell r="I710">
            <v>40175</v>
          </cell>
          <cell r="J710">
            <v>40168</v>
          </cell>
          <cell r="K710" t="str">
            <v>Y</v>
          </cell>
          <cell r="L710" t="str">
            <v>Drw</v>
          </cell>
          <cell r="M710">
            <v>711</v>
          </cell>
        </row>
        <row r="711">
          <cell r="C711" t="str">
            <v>25</v>
          </cell>
          <cell r="D711" t="str">
            <v>05050-MD-25-134-97</v>
          </cell>
          <cell r="E711" t="str">
            <v>05050-MD-25-134-97</v>
          </cell>
          <cell r="F711" t="str">
            <v>Tank-Platform Stairway- (Propane)</v>
          </cell>
          <cell r="G711">
            <v>0</v>
          </cell>
          <cell r="H711" t="str">
            <v>VP-1516-147-T-101/2-251</v>
          </cell>
          <cell r="I711">
            <v>40175</v>
          </cell>
          <cell r="J711">
            <v>40168</v>
          </cell>
          <cell r="K711" t="str">
            <v>Y</v>
          </cell>
          <cell r="L711" t="str">
            <v>Drw</v>
          </cell>
          <cell r="M711">
            <v>712</v>
          </cell>
        </row>
        <row r="712">
          <cell r="C712" t="str">
            <v>25</v>
          </cell>
          <cell r="D712" t="str">
            <v>05050-MD-25-134-98</v>
          </cell>
          <cell r="E712" t="str">
            <v>05050-MD-25-134-98</v>
          </cell>
          <cell r="F712" t="str">
            <v>Tank-Platform Stairway- (Propane)</v>
          </cell>
          <cell r="G712">
            <v>0</v>
          </cell>
          <cell r="H712" t="str">
            <v>VP-1516-147-T-101/2-251</v>
          </cell>
          <cell r="I712">
            <v>40175</v>
          </cell>
          <cell r="J712">
            <v>40168</v>
          </cell>
          <cell r="K712" t="str">
            <v>Y</v>
          </cell>
          <cell r="L712" t="str">
            <v>Drw</v>
          </cell>
          <cell r="M712">
            <v>713</v>
          </cell>
        </row>
        <row r="713">
          <cell r="C713" t="str">
            <v>25</v>
          </cell>
          <cell r="D713" t="str">
            <v>05050-MD-25-134-99</v>
          </cell>
          <cell r="E713" t="str">
            <v>05050-MD-25-134-99</v>
          </cell>
          <cell r="F713" t="str">
            <v>Tank-Platform Stairway- (Propane)</v>
          </cell>
          <cell r="G713">
            <v>0</v>
          </cell>
          <cell r="H713" t="str">
            <v>VP-1516-147-T-101/2-251</v>
          </cell>
          <cell r="I713">
            <v>40175</v>
          </cell>
          <cell r="J713">
            <v>40168</v>
          </cell>
          <cell r="K713" t="str">
            <v>Y</v>
          </cell>
          <cell r="L713" t="str">
            <v>Drw</v>
          </cell>
          <cell r="M713">
            <v>714</v>
          </cell>
        </row>
        <row r="714">
          <cell r="C714" t="str">
            <v>25</v>
          </cell>
          <cell r="D714" t="str">
            <v>05050-MD-25-134-100</v>
          </cell>
          <cell r="E714" t="str">
            <v>05050-MD-25-134-100</v>
          </cell>
          <cell r="F714" t="str">
            <v>Tank-Platform Stairway- (Propane)</v>
          </cell>
          <cell r="G714">
            <v>0</v>
          </cell>
          <cell r="H714" t="str">
            <v>VP-1516-147-T-101/2-251</v>
          </cell>
          <cell r="I714">
            <v>40175</v>
          </cell>
          <cell r="J714">
            <v>40168</v>
          </cell>
          <cell r="K714" t="str">
            <v>Y</v>
          </cell>
          <cell r="L714" t="str">
            <v>Drw</v>
          </cell>
          <cell r="M714">
            <v>715</v>
          </cell>
        </row>
        <row r="715">
          <cell r="C715" t="str">
            <v>25</v>
          </cell>
          <cell r="D715" t="str">
            <v>05050-MD-25-134-101</v>
          </cell>
          <cell r="E715" t="str">
            <v>05050-MD-25-134-101</v>
          </cell>
          <cell r="F715" t="str">
            <v>Tank-Platform Stairway- (Propane)</v>
          </cell>
          <cell r="G715">
            <v>0</v>
          </cell>
          <cell r="H715" t="str">
            <v>VP-1516-147-T-101/2-251</v>
          </cell>
          <cell r="I715">
            <v>40175</v>
          </cell>
          <cell r="J715">
            <v>40168</v>
          </cell>
          <cell r="K715" t="str">
            <v>Y</v>
          </cell>
          <cell r="L715" t="str">
            <v>Drw</v>
          </cell>
          <cell r="M715">
            <v>716</v>
          </cell>
        </row>
        <row r="716">
          <cell r="C716" t="str">
            <v>25</v>
          </cell>
          <cell r="D716" t="str">
            <v>05050-MD-25-134-102</v>
          </cell>
          <cell r="E716" t="str">
            <v>05050-MD-25-134-102</v>
          </cell>
          <cell r="F716" t="str">
            <v>Tank-Platform Stairway- (Propane)</v>
          </cell>
          <cell r="G716">
            <v>0</v>
          </cell>
          <cell r="H716" t="str">
            <v>VP-1516-147-T-101/2-251</v>
          </cell>
          <cell r="I716">
            <v>40175</v>
          </cell>
          <cell r="J716">
            <v>40168</v>
          </cell>
          <cell r="K716" t="str">
            <v>Y</v>
          </cell>
          <cell r="L716" t="str">
            <v>Drw</v>
          </cell>
          <cell r="M716">
            <v>717</v>
          </cell>
        </row>
        <row r="717">
          <cell r="C717" t="str">
            <v>25</v>
          </cell>
          <cell r="D717" t="str">
            <v>05050-MD-25-134-103</v>
          </cell>
          <cell r="E717" t="str">
            <v>05050-MD-25-134-103</v>
          </cell>
          <cell r="F717" t="str">
            <v>Tank-Platform Stairway- (Propane)</v>
          </cell>
          <cell r="G717">
            <v>0</v>
          </cell>
          <cell r="H717" t="str">
            <v>VP-1516-147-T-101/2-251</v>
          </cell>
          <cell r="I717">
            <v>40175</v>
          </cell>
          <cell r="J717">
            <v>40168</v>
          </cell>
          <cell r="K717" t="str">
            <v>Y</v>
          </cell>
          <cell r="L717" t="str">
            <v>Drw</v>
          </cell>
          <cell r="M717">
            <v>718</v>
          </cell>
        </row>
        <row r="718">
          <cell r="C718" t="str">
            <v>25</v>
          </cell>
          <cell r="D718" t="str">
            <v>05050-MD-25-134-104</v>
          </cell>
          <cell r="E718" t="str">
            <v>05050-MD-25-134-104</v>
          </cell>
          <cell r="F718" t="str">
            <v>Tank-Platform Stairway- (Propane)</v>
          </cell>
          <cell r="G718">
            <v>0</v>
          </cell>
          <cell r="H718" t="str">
            <v>VP-1516-147-T-101/2-251</v>
          </cell>
          <cell r="I718">
            <v>40175</v>
          </cell>
          <cell r="J718">
            <v>40168</v>
          </cell>
          <cell r="K718" t="str">
            <v>Y</v>
          </cell>
          <cell r="L718" t="str">
            <v>Drw</v>
          </cell>
          <cell r="M718">
            <v>719</v>
          </cell>
        </row>
        <row r="719">
          <cell r="C719" t="str">
            <v>25</v>
          </cell>
          <cell r="D719" t="str">
            <v>05050-MD-25-134-105</v>
          </cell>
          <cell r="E719" t="str">
            <v>05050-MD-25-134-105</v>
          </cell>
          <cell r="F719" t="str">
            <v>Tank-Platform Stairway- (Propane)</v>
          </cell>
          <cell r="G719">
            <v>0</v>
          </cell>
          <cell r="H719" t="str">
            <v>VP-1516-147-T-101/2-251</v>
          </cell>
          <cell r="I719">
            <v>40175</v>
          </cell>
          <cell r="J719">
            <v>40168</v>
          </cell>
          <cell r="K719" t="str">
            <v>Y</v>
          </cell>
          <cell r="L719" t="str">
            <v>Drw</v>
          </cell>
          <cell r="M719">
            <v>720</v>
          </cell>
        </row>
        <row r="720">
          <cell r="C720" t="str">
            <v>25</v>
          </cell>
          <cell r="D720" t="str">
            <v>05050-MD-25-134-106</v>
          </cell>
          <cell r="E720" t="str">
            <v>05050-MD-25-134-106</v>
          </cell>
          <cell r="F720" t="str">
            <v>Tank-Platform Stairway- (Propane)</v>
          </cell>
          <cell r="G720">
            <v>0</v>
          </cell>
          <cell r="H720" t="str">
            <v>VP-1516-147-T-101/2-251</v>
          </cell>
          <cell r="I720">
            <v>40175</v>
          </cell>
          <cell r="J720">
            <v>40168</v>
          </cell>
          <cell r="K720" t="str">
            <v>Y</v>
          </cell>
          <cell r="L720" t="str">
            <v>Drw</v>
          </cell>
          <cell r="M720">
            <v>721</v>
          </cell>
        </row>
        <row r="721">
          <cell r="C721" t="str">
            <v>25</v>
          </cell>
          <cell r="D721" t="str">
            <v/>
          </cell>
          <cell r="E721" t="str">
            <v/>
          </cell>
          <cell r="F721" t="str">
            <v>Tank-Platform Stairway- (Propane)</v>
          </cell>
          <cell r="G721">
            <v>0</v>
          </cell>
          <cell r="H721">
            <v>0</v>
          </cell>
          <cell r="I721">
            <v>40175</v>
          </cell>
          <cell r="J721">
            <v>40168</v>
          </cell>
          <cell r="K721" t="str">
            <v>n</v>
          </cell>
          <cell r="L721" t="str">
            <v>Drw</v>
          </cell>
          <cell r="M721">
            <v>722</v>
          </cell>
        </row>
        <row r="722">
          <cell r="C722" t="str">
            <v>25</v>
          </cell>
          <cell r="D722" t="str">
            <v/>
          </cell>
          <cell r="E722" t="str">
            <v/>
          </cell>
          <cell r="F722" t="str">
            <v>Tank-Platform Stairway- (Propane)</v>
          </cell>
          <cell r="G722">
            <v>0</v>
          </cell>
          <cell r="H722">
            <v>0</v>
          </cell>
          <cell r="I722">
            <v>40175</v>
          </cell>
          <cell r="J722">
            <v>40168</v>
          </cell>
          <cell r="K722" t="str">
            <v>n</v>
          </cell>
          <cell r="L722" t="str">
            <v>Drw</v>
          </cell>
          <cell r="M722">
            <v>723</v>
          </cell>
        </row>
        <row r="723">
          <cell r="C723" t="str">
            <v>25</v>
          </cell>
          <cell r="D723" t="str">
            <v/>
          </cell>
          <cell r="E723" t="str">
            <v/>
          </cell>
          <cell r="F723" t="str">
            <v>Tank-Platform Stairway- (Propane)</v>
          </cell>
          <cell r="G723">
            <v>0</v>
          </cell>
          <cell r="H723">
            <v>0</v>
          </cell>
          <cell r="I723">
            <v>40175</v>
          </cell>
          <cell r="J723">
            <v>40168</v>
          </cell>
          <cell r="K723" t="str">
            <v>n</v>
          </cell>
          <cell r="L723" t="str">
            <v>Drw</v>
          </cell>
          <cell r="M723">
            <v>724</v>
          </cell>
        </row>
        <row r="724">
          <cell r="C724" t="str">
            <v>25</v>
          </cell>
          <cell r="D724" t="str">
            <v/>
          </cell>
          <cell r="E724" t="str">
            <v/>
          </cell>
          <cell r="F724" t="str">
            <v>Tank-Platform Stairway- (Propane)</v>
          </cell>
          <cell r="G724">
            <v>0</v>
          </cell>
          <cell r="H724">
            <v>0</v>
          </cell>
          <cell r="I724">
            <v>40175</v>
          </cell>
          <cell r="J724">
            <v>40168</v>
          </cell>
          <cell r="K724" t="str">
            <v>n</v>
          </cell>
          <cell r="L724" t="str">
            <v>Drw</v>
          </cell>
          <cell r="M724">
            <v>725</v>
          </cell>
        </row>
        <row r="725">
          <cell r="C725" t="str">
            <v>25</v>
          </cell>
          <cell r="D725" t="str">
            <v/>
          </cell>
          <cell r="E725" t="str">
            <v/>
          </cell>
          <cell r="F725" t="str">
            <v>Tank-Platform Stairway- (Propane)</v>
          </cell>
          <cell r="G725">
            <v>0</v>
          </cell>
          <cell r="H725">
            <v>0</v>
          </cell>
          <cell r="I725">
            <v>40175</v>
          </cell>
          <cell r="J725">
            <v>40168</v>
          </cell>
          <cell r="K725" t="str">
            <v>n</v>
          </cell>
          <cell r="L725" t="str">
            <v>Drw</v>
          </cell>
          <cell r="M725">
            <v>726</v>
          </cell>
        </row>
        <row r="726">
          <cell r="C726" t="str">
            <v>25</v>
          </cell>
          <cell r="D726" t="str">
            <v/>
          </cell>
          <cell r="E726" t="str">
            <v/>
          </cell>
          <cell r="F726" t="str">
            <v>Tank-Platform Stairway- (Propane)</v>
          </cell>
          <cell r="G726">
            <v>0</v>
          </cell>
          <cell r="H726">
            <v>0</v>
          </cell>
          <cell r="I726">
            <v>40175</v>
          </cell>
          <cell r="J726">
            <v>40168</v>
          </cell>
          <cell r="K726" t="str">
            <v>n</v>
          </cell>
          <cell r="L726" t="str">
            <v>Drw</v>
          </cell>
          <cell r="M726">
            <v>727</v>
          </cell>
        </row>
        <row r="727">
          <cell r="C727" t="str">
            <v>25</v>
          </cell>
          <cell r="D727" t="str">
            <v/>
          </cell>
          <cell r="E727" t="str">
            <v/>
          </cell>
          <cell r="F727" t="str">
            <v>Tank-Platform Stairway- (Propane)</v>
          </cell>
          <cell r="G727">
            <v>0</v>
          </cell>
          <cell r="H727">
            <v>0</v>
          </cell>
          <cell r="I727">
            <v>40175</v>
          </cell>
          <cell r="J727">
            <v>40168</v>
          </cell>
          <cell r="K727" t="str">
            <v>n</v>
          </cell>
          <cell r="L727" t="str">
            <v>Drw</v>
          </cell>
          <cell r="M727">
            <v>728</v>
          </cell>
        </row>
        <row r="728">
          <cell r="C728" t="str">
            <v>25</v>
          </cell>
          <cell r="D728" t="str">
            <v/>
          </cell>
          <cell r="E728" t="str">
            <v/>
          </cell>
          <cell r="F728" t="str">
            <v>Tank-Platform Stairway- (Propane)</v>
          </cell>
          <cell r="G728">
            <v>0</v>
          </cell>
          <cell r="H728">
            <v>0</v>
          </cell>
          <cell r="I728">
            <v>40175</v>
          </cell>
          <cell r="J728">
            <v>40168</v>
          </cell>
          <cell r="K728" t="str">
            <v>n</v>
          </cell>
          <cell r="L728" t="str">
            <v>Drw</v>
          </cell>
          <cell r="M728">
            <v>729</v>
          </cell>
        </row>
        <row r="729">
          <cell r="C729" t="str">
            <v>25</v>
          </cell>
          <cell r="D729" t="str">
            <v/>
          </cell>
          <cell r="E729" t="str">
            <v/>
          </cell>
          <cell r="F729" t="str">
            <v>Tank-Platform Stairway- (Propane)</v>
          </cell>
          <cell r="G729">
            <v>0</v>
          </cell>
          <cell r="H729">
            <v>0</v>
          </cell>
          <cell r="I729">
            <v>40175</v>
          </cell>
          <cell r="J729">
            <v>40168</v>
          </cell>
          <cell r="K729" t="str">
            <v>n</v>
          </cell>
          <cell r="L729" t="str">
            <v>Drw</v>
          </cell>
          <cell r="M729">
            <v>730</v>
          </cell>
        </row>
        <row r="730">
          <cell r="C730" t="str">
            <v>25</v>
          </cell>
          <cell r="D730" t="str">
            <v/>
          </cell>
          <cell r="E730" t="str">
            <v/>
          </cell>
          <cell r="F730" t="str">
            <v>Tank-Platform Stairway- (Propane)</v>
          </cell>
          <cell r="G730">
            <v>0</v>
          </cell>
          <cell r="H730">
            <v>0</v>
          </cell>
          <cell r="I730">
            <v>40175</v>
          </cell>
          <cell r="J730">
            <v>40168</v>
          </cell>
          <cell r="K730" t="str">
            <v>n</v>
          </cell>
          <cell r="L730" t="str">
            <v>Drw</v>
          </cell>
          <cell r="M730">
            <v>731</v>
          </cell>
        </row>
        <row r="731">
          <cell r="C731" t="str">
            <v>25</v>
          </cell>
          <cell r="D731" t="str">
            <v>05050-MD-25-146-01</v>
          </cell>
          <cell r="E731" t="str">
            <v>05050-MD-25-146-01</v>
          </cell>
          <cell r="F731" t="str">
            <v>Tank-Main Platform Handrail- (Propane)</v>
          </cell>
          <cell r="G731">
            <v>0</v>
          </cell>
          <cell r="H731" t="str">
            <v>VP-1516-147-T-101/2-252</v>
          </cell>
          <cell r="I731">
            <v>40175</v>
          </cell>
          <cell r="J731">
            <v>40168</v>
          </cell>
          <cell r="K731" t="str">
            <v>Y</v>
          </cell>
          <cell r="L731" t="str">
            <v>Drw</v>
          </cell>
          <cell r="M731">
            <v>732</v>
          </cell>
        </row>
        <row r="732">
          <cell r="C732" t="str">
            <v>25</v>
          </cell>
          <cell r="D732" t="str">
            <v>05050-MD-25-146-02</v>
          </cell>
          <cell r="E732" t="str">
            <v>05050-MD-25-146-02</v>
          </cell>
          <cell r="F732" t="str">
            <v>Tank-Main Platform Handrail- (Propane)</v>
          </cell>
          <cell r="G732">
            <v>0</v>
          </cell>
          <cell r="H732" t="str">
            <v>VP-1516-147-T-101/2-252</v>
          </cell>
          <cell r="I732">
            <v>40175</v>
          </cell>
          <cell r="J732">
            <v>40168</v>
          </cell>
          <cell r="K732" t="str">
            <v>Y</v>
          </cell>
          <cell r="L732" t="str">
            <v>Drw</v>
          </cell>
          <cell r="M732">
            <v>733</v>
          </cell>
        </row>
        <row r="733">
          <cell r="C733" t="str">
            <v>25</v>
          </cell>
          <cell r="D733" t="str">
            <v>05050-MD-25-146-03</v>
          </cell>
          <cell r="E733" t="str">
            <v>05050-MD-25-146-03</v>
          </cell>
          <cell r="F733" t="str">
            <v>Tank-Main Platform Handrail- (Propane)</v>
          </cell>
          <cell r="G733">
            <v>0</v>
          </cell>
          <cell r="H733" t="str">
            <v>VP-1516-147-T-101/2-252</v>
          </cell>
          <cell r="I733">
            <v>40175</v>
          </cell>
          <cell r="J733">
            <v>40168</v>
          </cell>
          <cell r="K733" t="str">
            <v>Y</v>
          </cell>
          <cell r="L733" t="str">
            <v>Drw</v>
          </cell>
          <cell r="M733">
            <v>734</v>
          </cell>
        </row>
        <row r="734">
          <cell r="C734" t="str">
            <v>25</v>
          </cell>
          <cell r="D734" t="str">
            <v/>
          </cell>
          <cell r="E734" t="str">
            <v/>
          </cell>
          <cell r="F734" t="str">
            <v>Tank-Main Platform Handrail- (Propane)</v>
          </cell>
          <cell r="G734">
            <v>0</v>
          </cell>
          <cell r="H734">
            <v>0</v>
          </cell>
          <cell r="I734">
            <v>40175</v>
          </cell>
          <cell r="J734">
            <v>40168</v>
          </cell>
          <cell r="K734" t="str">
            <v>n</v>
          </cell>
          <cell r="L734" t="str">
            <v>Drw</v>
          </cell>
          <cell r="M734">
            <v>735</v>
          </cell>
        </row>
        <row r="735">
          <cell r="C735" t="str">
            <v>25</v>
          </cell>
          <cell r="D735" t="str">
            <v/>
          </cell>
          <cell r="E735" t="str">
            <v/>
          </cell>
          <cell r="F735" t="str">
            <v>Tank-Main Platform Handrail- (Propane)</v>
          </cell>
          <cell r="G735">
            <v>0</v>
          </cell>
          <cell r="H735">
            <v>0</v>
          </cell>
          <cell r="I735">
            <v>40175</v>
          </cell>
          <cell r="J735">
            <v>40168</v>
          </cell>
          <cell r="K735" t="str">
            <v>n</v>
          </cell>
          <cell r="L735" t="str">
            <v>Drw</v>
          </cell>
          <cell r="M735">
            <v>736</v>
          </cell>
        </row>
        <row r="736">
          <cell r="C736" t="str">
            <v>25</v>
          </cell>
          <cell r="D736" t="str">
            <v/>
          </cell>
          <cell r="E736" t="str">
            <v/>
          </cell>
          <cell r="F736" t="str">
            <v>Tank-Main Platform Handrail- (Propane)</v>
          </cell>
          <cell r="G736">
            <v>0</v>
          </cell>
          <cell r="H736">
            <v>0</v>
          </cell>
          <cell r="I736">
            <v>40175</v>
          </cell>
          <cell r="J736">
            <v>40168</v>
          </cell>
          <cell r="K736" t="str">
            <v>n</v>
          </cell>
          <cell r="L736" t="str">
            <v>Drw</v>
          </cell>
          <cell r="M736">
            <v>737</v>
          </cell>
        </row>
        <row r="737">
          <cell r="C737" t="str">
            <v>25</v>
          </cell>
          <cell r="D737" t="str">
            <v/>
          </cell>
          <cell r="E737" t="str">
            <v/>
          </cell>
          <cell r="F737" t="str">
            <v>Tank-Main Platform Handrail- (Propane)</v>
          </cell>
          <cell r="G737">
            <v>0</v>
          </cell>
          <cell r="H737">
            <v>0</v>
          </cell>
          <cell r="I737">
            <v>40175</v>
          </cell>
          <cell r="J737">
            <v>40168</v>
          </cell>
          <cell r="K737" t="str">
            <v>n</v>
          </cell>
          <cell r="L737" t="str">
            <v>Drw</v>
          </cell>
          <cell r="M737">
            <v>738</v>
          </cell>
        </row>
        <row r="738">
          <cell r="C738" t="str">
            <v>25</v>
          </cell>
          <cell r="D738" t="str">
            <v/>
          </cell>
          <cell r="E738" t="str">
            <v/>
          </cell>
          <cell r="F738" t="str">
            <v>Tank-Main Platform Handrail- (Propane)</v>
          </cell>
          <cell r="G738">
            <v>0</v>
          </cell>
          <cell r="H738">
            <v>0</v>
          </cell>
          <cell r="I738">
            <v>40175</v>
          </cell>
          <cell r="J738">
            <v>40168</v>
          </cell>
          <cell r="K738" t="str">
            <v>n</v>
          </cell>
          <cell r="L738" t="str">
            <v>Drw</v>
          </cell>
          <cell r="M738">
            <v>739</v>
          </cell>
        </row>
        <row r="739">
          <cell r="C739" t="str">
            <v>25</v>
          </cell>
          <cell r="D739" t="str">
            <v/>
          </cell>
          <cell r="E739" t="str">
            <v/>
          </cell>
          <cell r="F739" t="str">
            <v>Tank-Main Platform Handrail- (Propane)</v>
          </cell>
          <cell r="G739">
            <v>0</v>
          </cell>
          <cell r="H739">
            <v>0</v>
          </cell>
          <cell r="I739">
            <v>40175</v>
          </cell>
          <cell r="J739">
            <v>40168</v>
          </cell>
          <cell r="K739" t="str">
            <v>n</v>
          </cell>
          <cell r="L739" t="str">
            <v>Drw</v>
          </cell>
          <cell r="M739">
            <v>740</v>
          </cell>
        </row>
        <row r="740">
          <cell r="C740" t="str">
            <v>25</v>
          </cell>
          <cell r="D740" t="str">
            <v/>
          </cell>
          <cell r="E740" t="str">
            <v/>
          </cell>
          <cell r="F740" t="str">
            <v>Tank-Main Platform Handrail- (Propane)</v>
          </cell>
          <cell r="G740">
            <v>0</v>
          </cell>
          <cell r="H740">
            <v>0</v>
          </cell>
          <cell r="I740">
            <v>40175</v>
          </cell>
          <cell r="J740">
            <v>40168</v>
          </cell>
          <cell r="K740" t="str">
            <v>n</v>
          </cell>
          <cell r="L740" t="str">
            <v>Drw</v>
          </cell>
          <cell r="M740">
            <v>741</v>
          </cell>
        </row>
        <row r="741">
          <cell r="C741" t="str">
            <v>25</v>
          </cell>
          <cell r="D741" t="str">
            <v/>
          </cell>
          <cell r="E741" t="str">
            <v/>
          </cell>
          <cell r="F741" t="str">
            <v>Tank-Main Platform Handrail- (Propane)</v>
          </cell>
          <cell r="G741">
            <v>0</v>
          </cell>
          <cell r="H741">
            <v>0</v>
          </cell>
          <cell r="I741">
            <v>40175</v>
          </cell>
          <cell r="J741">
            <v>40168</v>
          </cell>
          <cell r="K741" t="str">
            <v>n</v>
          </cell>
          <cell r="L741" t="str">
            <v>Drw</v>
          </cell>
          <cell r="M741">
            <v>742</v>
          </cell>
        </row>
        <row r="742">
          <cell r="C742" t="str">
            <v>25</v>
          </cell>
          <cell r="D742" t="str">
            <v/>
          </cell>
          <cell r="E742" t="str">
            <v/>
          </cell>
          <cell r="F742" t="str">
            <v>Tank-Main Platform Handrail- (Propane)</v>
          </cell>
          <cell r="G742">
            <v>0</v>
          </cell>
          <cell r="H742">
            <v>0</v>
          </cell>
          <cell r="I742">
            <v>40175</v>
          </cell>
          <cell r="J742">
            <v>40168</v>
          </cell>
          <cell r="K742" t="str">
            <v>n</v>
          </cell>
          <cell r="L742" t="str">
            <v>Drw</v>
          </cell>
          <cell r="M742">
            <v>743</v>
          </cell>
        </row>
        <row r="743">
          <cell r="C743" t="str">
            <v>25</v>
          </cell>
          <cell r="D743" t="str">
            <v/>
          </cell>
          <cell r="E743" t="str">
            <v/>
          </cell>
          <cell r="F743" t="str">
            <v>Tank-Main Platform Handrail- (Propane)</v>
          </cell>
          <cell r="G743">
            <v>0</v>
          </cell>
          <cell r="H743">
            <v>0</v>
          </cell>
          <cell r="I743">
            <v>40175</v>
          </cell>
          <cell r="J743">
            <v>40168</v>
          </cell>
          <cell r="K743" t="str">
            <v>n</v>
          </cell>
          <cell r="L743" t="str">
            <v>Drw</v>
          </cell>
          <cell r="M743">
            <v>744</v>
          </cell>
        </row>
        <row r="744">
          <cell r="C744" t="str">
            <v>25</v>
          </cell>
          <cell r="D744" t="str">
            <v/>
          </cell>
          <cell r="E744" t="str">
            <v/>
          </cell>
          <cell r="F744" t="str">
            <v>Tank-Main Platform Handrail- (Propane)</v>
          </cell>
          <cell r="G744">
            <v>0</v>
          </cell>
          <cell r="H744">
            <v>0</v>
          </cell>
          <cell r="I744">
            <v>40175</v>
          </cell>
          <cell r="J744">
            <v>40168</v>
          </cell>
          <cell r="K744" t="str">
            <v>n</v>
          </cell>
          <cell r="L744" t="str">
            <v>Drw</v>
          </cell>
          <cell r="M744">
            <v>745</v>
          </cell>
        </row>
        <row r="745">
          <cell r="C745" t="str">
            <v>25</v>
          </cell>
          <cell r="D745" t="str">
            <v>05050-MD-25-158-00</v>
          </cell>
          <cell r="E745" t="str">
            <v>05050-MD-25-158-00</v>
          </cell>
          <cell r="F745" t="str">
            <v>Tank-Main Platform, Structure- (Propane)</v>
          </cell>
          <cell r="G745">
            <v>0</v>
          </cell>
          <cell r="H745" t="str">
            <v>VP-1516-147-T-101/2-253</v>
          </cell>
          <cell r="I745">
            <v>40175</v>
          </cell>
          <cell r="J745">
            <v>40168</v>
          </cell>
          <cell r="K745" t="str">
            <v>Y</v>
          </cell>
          <cell r="L745" t="str">
            <v>Drw</v>
          </cell>
          <cell r="M745">
            <v>746</v>
          </cell>
        </row>
        <row r="746">
          <cell r="C746" t="str">
            <v>25</v>
          </cell>
          <cell r="D746" t="str">
            <v/>
          </cell>
          <cell r="E746" t="str">
            <v/>
          </cell>
          <cell r="F746" t="str">
            <v>Tank-Main Platform, Structure- (Propane)</v>
          </cell>
          <cell r="G746">
            <v>0</v>
          </cell>
          <cell r="H746">
            <v>0</v>
          </cell>
          <cell r="I746">
            <v>40175</v>
          </cell>
          <cell r="J746">
            <v>40168</v>
          </cell>
          <cell r="K746" t="str">
            <v>n</v>
          </cell>
          <cell r="L746" t="str">
            <v>Drw</v>
          </cell>
          <cell r="M746">
            <v>747</v>
          </cell>
        </row>
        <row r="747">
          <cell r="C747" t="str">
            <v>25</v>
          </cell>
          <cell r="D747" t="str">
            <v/>
          </cell>
          <cell r="E747" t="str">
            <v/>
          </cell>
          <cell r="F747" t="str">
            <v>Tank-Main Platform, Structure- (Propane)</v>
          </cell>
          <cell r="G747">
            <v>0</v>
          </cell>
          <cell r="H747">
            <v>0</v>
          </cell>
          <cell r="I747">
            <v>40175</v>
          </cell>
          <cell r="J747">
            <v>40168</v>
          </cell>
          <cell r="K747" t="str">
            <v>n</v>
          </cell>
          <cell r="L747" t="str">
            <v>Drw</v>
          </cell>
          <cell r="M747">
            <v>748</v>
          </cell>
        </row>
        <row r="748">
          <cell r="C748" t="str">
            <v>25</v>
          </cell>
          <cell r="D748" t="str">
            <v/>
          </cell>
          <cell r="E748" t="str">
            <v/>
          </cell>
          <cell r="F748" t="str">
            <v>Tank-Main Platform, Structure- (Propane)</v>
          </cell>
          <cell r="G748">
            <v>0</v>
          </cell>
          <cell r="H748">
            <v>0</v>
          </cell>
          <cell r="I748">
            <v>40175</v>
          </cell>
          <cell r="J748">
            <v>40168</v>
          </cell>
          <cell r="K748" t="str">
            <v>n</v>
          </cell>
          <cell r="L748" t="str">
            <v>Drw</v>
          </cell>
          <cell r="M748">
            <v>749</v>
          </cell>
        </row>
        <row r="749">
          <cell r="C749" t="str">
            <v>25</v>
          </cell>
          <cell r="D749" t="str">
            <v/>
          </cell>
          <cell r="E749" t="str">
            <v/>
          </cell>
          <cell r="F749" t="str">
            <v>Tank-Main Platform, Structure- (Propane)</v>
          </cell>
          <cell r="G749">
            <v>0</v>
          </cell>
          <cell r="H749">
            <v>0</v>
          </cell>
          <cell r="I749">
            <v>40175</v>
          </cell>
          <cell r="J749">
            <v>40168</v>
          </cell>
          <cell r="K749" t="str">
            <v>n</v>
          </cell>
          <cell r="L749" t="str">
            <v>Drw</v>
          </cell>
          <cell r="M749">
            <v>750</v>
          </cell>
        </row>
        <row r="750">
          <cell r="C750" t="str">
            <v>25</v>
          </cell>
          <cell r="D750" t="str">
            <v/>
          </cell>
          <cell r="E750" t="str">
            <v/>
          </cell>
          <cell r="F750" t="str">
            <v>Tank-Main Platform, Structure- (Propane)</v>
          </cell>
          <cell r="G750">
            <v>0</v>
          </cell>
          <cell r="H750">
            <v>0</v>
          </cell>
          <cell r="I750">
            <v>40175</v>
          </cell>
          <cell r="J750">
            <v>40168</v>
          </cell>
          <cell r="K750" t="str">
            <v>n</v>
          </cell>
          <cell r="L750" t="str">
            <v>Drw</v>
          </cell>
          <cell r="M750">
            <v>751</v>
          </cell>
        </row>
        <row r="751">
          <cell r="C751" t="str">
            <v>25</v>
          </cell>
          <cell r="D751" t="str">
            <v/>
          </cell>
          <cell r="E751" t="str">
            <v/>
          </cell>
          <cell r="F751" t="str">
            <v>Tank-Main Platform, Structure- (Propane)</v>
          </cell>
          <cell r="G751">
            <v>0</v>
          </cell>
          <cell r="H751">
            <v>0</v>
          </cell>
          <cell r="I751">
            <v>40175</v>
          </cell>
          <cell r="J751">
            <v>40168</v>
          </cell>
          <cell r="K751" t="str">
            <v>n</v>
          </cell>
          <cell r="L751" t="str">
            <v>Drw</v>
          </cell>
          <cell r="M751">
            <v>752</v>
          </cell>
        </row>
        <row r="752">
          <cell r="C752" t="str">
            <v>25</v>
          </cell>
          <cell r="D752" t="str">
            <v/>
          </cell>
          <cell r="E752" t="str">
            <v/>
          </cell>
          <cell r="F752" t="str">
            <v>Tank-Main Platform, Structure- (Propane)</v>
          </cell>
          <cell r="G752">
            <v>0</v>
          </cell>
          <cell r="H752">
            <v>0</v>
          </cell>
          <cell r="I752">
            <v>40175</v>
          </cell>
          <cell r="J752">
            <v>40168</v>
          </cell>
          <cell r="K752" t="str">
            <v>n</v>
          </cell>
          <cell r="L752" t="str">
            <v>Drw</v>
          </cell>
          <cell r="M752">
            <v>753</v>
          </cell>
        </row>
        <row r="753">
          <cell r="C753" t="str">
            <v>25</v>
          </cell>
          <cell r="D753" t="str">
            <v/>
          </cell>
          <cell r="E753" t="str">
            <v/>
          </cell>
          <cell r="F753" t="str">
            <v>Tank-Main Platform, Structure- (Propane)</v>
          </cell>
          <cell r="G753">
            <v>0</v>
          </cell>
          <cell r="H753">
            <v>0</v>
          </cell>
          <cell r="I753">
            <v>40175</v>
          </cell>
          <cell r="J753">
            <v>40168</v>
          </cell>
          <cell r="K753" t="str">
            <v>n</v>
          </cell>
          <cell r="L753" t="str">
            <v>Drw</v>
          </cell>
          <cell r="M753">
            <v>754</v>
          </cell>
        </row>
        <row r="754">
          <cell r="C754" t="str">
            <v>25</v>
          </cell>
          <cell r="D754" t="str">
            <v/>
          </cell>
          <cell r="E754" t="str">
            <v/>
          </cell>
          <cell r="F754" t="str">
            <v>Tank-Main Platform, Structure- (Propane)</v>
          </cell>
          <cell r="G754">
            <v>0</v>
          </cell>
          <cell r="H754">
            <v>0</v>
          </cell>
          <cell r="I754">
            <v>40175</v>
          </cell>
          <cell r="J754">
            <v>40168</v>
          </cell>
          <cell r="K754" t="str">
            <v>n</v>
          </cell>
          <cell r="L754" t="str">
            <v>Drw</v>
          </cell>
          <cell r="M754">
            <v>755</v>
          </cell>
        </row>
        <row r="755">
          <cell r="C755" t="str">
            <v>25</v>
          </cell>
          <cell r="D755" t="str">
            <v/>
          </cell>
          <cell r="E755" t="str">
            <v/>
          </cell>
          <cell r="F755" t="str">
            <v>Tank-Main Platform, Structure- (Propane)</v>
          </cell>
          <cell r="G755">
            <v>0</v>
          </cell>
          <cell r="H755">
            <v>0</v>
          </cell>
          <cell r="I755">
            <v>40175</v>
          </cell>
          <cell r="J755">
            <v>40168</v>
          </cell>
          <cell r="K755" t="str">
            <v>n</v>
          </cell>
          <cell r="L755" t="str">
            <v>Drw</v>
          </cell>
          <cell r="M755">
            <v>756</v>
          </cell>
        </row>
        <row r="756">
          <cell r="C756" t="str">
            <v>25</v>
          </cell>
          <cell r="D756" t="str">
            <v/>
          </cell>
          <cell r="E756" t="str">
            <v/>
          </cell>
          <cell r="F756" t="str">
            <v>Tank-Main Platform, Structure- (Propane)</v>
          </cell>
          <cell r="G756">
            <v>0</v>
          </cell>
          <cell r="H756">
            <v>0</v>
          </cell>
          <cell r="I756">
            <v>40175</v>
          </cell>
          <cell r="J756">
            <v>40168</v>
          </cell>
          <cell r="K756" t="str">
            <v>n</v>
          </cell>
          <cell r="L756" t="str">
            <v>Drw</v>
          </cell>
          <cell r="M756">
            <v>757</v>
          </cell>
        </row>
        <row r="757">
          <cell r="C757" t="str">
            <v>25</v>
          </cell>
          <cell r="D757" t="str">
            <v/>
          </cell>
          <cell r="E757" t="str">
            <v/>
          </cell>
          <cell r="F757" t="str">
            <v>Tank-Main Platform, Structure- (Propane)</v>
          </cell>
          <cell r="G757">
            <v>0</v>
          </cell>
          <cell r="H757">
            <v>0</v>
          </cell>
          <cell r="I757">
            <v>40175</v>
          </cell>
          <cell r="J757">
            <v>40168</v>
          </cell>
          <cell r="K757" t="str">
            <v>n</v>
          </cell>
          <cell r="L757" t="str">
            <v>Drw</v>
          </cell>
          <cell r="M757">
            <v>758</v>
          </cell>
        </row>
        <row r="758">
          <cell r="C758" t="str">
            <v>25</v>
          </cell>
          <cell r="D758" t="str">
            <v>05050-MD-25-171-01</v>
          </cell>
          <cell r="E758" t="str">
            <v>05050-MD-25-171-01</v>
          </cell>
          <cell r="F758" t="str">
            <v>Tank-Main Platform - Handrails- (Propane)</v>
          </cell>
          <cell r="G758">
            <v>0</v>
          </cell>
          <cell r="H758" t="str">
            <v>VP-1516-147-T-101/2-254 Sheet 01</v>
          </cell>
          <cell r="I758">
            <v>40175</v>
          </cell>
          <cell r="J758">
            <v>40168</v>
          </cell>
          <cell r="K758" t="str">
            <v>Y</v>
          </cell>
          <cell r="L758" t="str">
            <v>Drw</v>
          </cell>
          <cell r="M758">
            <v>759</v>
          </cell>
        </row>
        <row r="759">
          <cell r="C759" t="str">
            <v>25</v>
          </cell>
          <cell r="D759" t="str">
            <v>05050-MD-25-171-02</v>
          </cell>
          <cell r="E759" t="str">
            <v>05050-MD-25-171-02</v>
          </cell>
          <cell r="F759" t="str">
            <v>Tank-Main Platform - Handrails- (Propane)</v>
          </cell>
          <cell r="G759">
            <v>0</v>
          </cell>
          <cell r="H759" t="str">
            <v>VP-1516-147-T-101/2-254 Sheet 02</v>
          </cell>
          <cell r="I759">
            <v>40175</v>
          </cell>
          <cell r="J759">
            <v>40168</v>
          </cell>
          <cell r="K759" t="str">
            <v>Y</v>
          </cell>
          <cell r="L759" t="str">
            <v>Drw</v>
          </cell>
          <cell r="M759">
            <v>760</v>
          </cell>
        </row>
        <row r="760">
          <cell r="C760" t="str">
            <v>25</v>
          </cell>
          <cell r="D760" t="str">
            <v>05050-MD-25-171-03</v>
          </cell>
          <cell r="E760" t="str">
            <v>05050-MD-25-171-03</v>
          </cell>
          <cell r="F760" t="str">
            <v>Tank-Main Platform - Handrails- (Propane)</v>
          </cell>
          <cell r="G760">
            <v>0</v>
          </cell>
          <cell r="H760" t="str">
            <v>VP-1516-147-T-101/2-254 Sheet 03</v>
          </cell>
          <cell r="I760">
            <v>40175</v>
          </cell>
          <cell r="J760">
            <v>40168</v>
          </cell>
          <cell r="K760" t="str">
            <v>Y</v>
          </cell>
          <cell r="L760" t="str">
            <v>Drw</v>
          </cell>
          <cell r="M760">
            <v>761</v>
          </cell>
        </row>
        <row r="761">
          <cell r="C761" t="str">
            <v>25</v>
          </cell>
          <cell r="D761" t="str">
            <v>05050-MD-25-171-04</v>
          </cell>
          <cell r="E761" t="str">
            <v>05050-MD-25-171-04</v>
          </cell>
          <cell r="F761" t="str">
            <v>Tank-Main Platform - Handrails- (Propane)</v>
          </cell>
          <cell r="G761">
            <v>0</v>
          </cell>
          <cell r="H761" t="str">
            <v>VP-1516-147-T-101/2-254 Sheet 04</v>
          </cell>
          <cell r="I761">
            <v>40175</v>
          </cell>
          <cell r="J761">
            <v>40168</v>
          </cell>
          <cell r="K761" t="str">
            <v>Y</v>
          </cell>
          <cell r="L761" t="str">
            <v>Drw</v>
          </cell>
          <cell r="M761">
            <v>762</v>
          </cell>
        </row>
        <row r="762">
          <cell r="C762" t="str">
            <v>25</v>
          </cell>
          <cell r="D762" t="str">
            <v>05050-MD-25-171-05</v>
          </cell>
          <cell r="E762" t="str">
            <v>05050-MD-25-171-05</v>
          </cell>
          <cell r="F762" t="str">
            <v>Tank-Main Platform - Handrails- (Propane)</v>
          </cell>
          <cell r="G762">
            <v>0</v>
          </cell>
          <cell r="H762" t="str">
            <v>VP-1516-147-T-101/2-254 Sheet 05</v>
          </cell>
          <cell r="I762">
            <v>40175</v>
          </cell>
          <cell r="J762">
            <v>40168</v>
          </cell>
          <cell r="K762" t="str">
            <v>Y</v>
          </cell>
          <cell r="L762" t="str">
            <v>Drw</v>
          </cell>
          <cell r="M762">
            <v>763</v>
          </cell>
        </row>
        <row r="763">
          <cell r="C763" t="str">
            <v>25</v>
          </cell>
          <cell r="D763" t="str">
            <v>05050-MD-25-171-06</v>
          </cell>
          <cell r="E763" t="str">
            <v>05050-MD-25-171-06</v>
          </cell>
          <cell r="F763" t="str">
            <v>Tank-Main Platform - Handrails- (Propane)</v>
          </cell>
          <cell r="G763">
            <v>0</v>
          </cell>
          <cell r="H763" t="str">
            <v>VP-1516-147-T-101/2-254 Sheet 06</v>
          </cell>
          <cell r="I763">
            <v>40175</v>
          </cell>
          <cell r="J763">
            <v>40168</v>
          </cell>
          <cell r="K763" t="str">
            <v>Y</v>
          </cell>
          <cell r="L763" t="str">
            <v>Drw</v>
          </cell>
          <cell r="M763">
            <v>764</v>
          </cell>
        </row>
        <row r="764">
          <cell r="C764" t="str">
            <v>25</v>
          </cell>
          <cell r="D764" t="str">
            <v/>
          </cell>
          <cell r="E764" t="str">
            <v/>
          </cell>
          <cell r="F764" t="str">
            <v>Tank-Main Platform - Handrails- (Propane)</v>
          </cell>
          <cell r="G764">
            <v>0</v>
          </cell>
          <cell r="H764">
            <v>0</v>
          </cell>
          <cell r="I764">
            <v>40175</v>
          </cell>
          <cell r="J764">
            <v>40168</v>
          </cell>
          <cell r="K764" t="str">
            <v>n</v>
          </cell>
          <cell r="L764" t="str">
            <v>Drw</v>
          </cell>
          <cell r="M764">
            <v>765</v>
          </cell>
        </row>
        <row r="765">
          <cell r="C765" t="str">
            <v>25</v>
          </cell>
          <cell r="D765" t="str">
            <v/>
          </cell>
          <cell r="E765" t="str">
            <v/>
          </cell>
          <cell r="F765" t="str">
            <v>Tank-Main Platform - Handrails- (Propane)</v>
          </cell>
          <cell r="G765">
            <v>0</v>
          </cell>
          <cell r="H765">
            <v>0</v>
          </cell>
          <cell r="I765">
            <v>40175</v>
          </cell>
          <cell r="J765">
            <v>40168</v>
          </cell>
          <cell r="K765" t="str">
            <v>n</v>
          </cell>
          <cell r="L765" t="str">
            <v>Drw</v>
          </cell>
          <cell r="M765">
            <v>766</v>
          </cell>
        </row>
        <row r="766">
          <cell r="C766" t="str">
            <v>25</v>
          </cell>
          <cell r="D766" t="str">
            <v/>
          </cell>
          <cell r="E766" t="str">
            <v/>
          </cell>
          <cell r="F766" t="str">
            <v>Tank-Main Platform - Handrails- (Propane)</v>
          </cell>
          <cell r="G766">
            <v>0</v>
          </cell>
          <cell r="H766">
            <v>0</v>
          </cell>
          <cell r="I766">
            <v>40175</v>
          </cell>
          <cell r="J766">
            <v>40168</v>
          </cell>
          <cell r="K766" t="str">
            <v>n</v>
          </cell>
          <cell r="L766" t="str">
            <v>Drw</v>
          </cell>
          <cell r="M766">
            <v>767</v>
          </cell>
        </row>
        <row r="767">
          <cell r="C767" t="str">
            <v>25</v>
          </cell>
          <cell r="D767" t="str">
            <v>05050-MD-25-175-01</v>
          </cell>
          <cell r="E767" t="str">
            <v>05050-MD-25-175-01</v>
          </cell>
          <cell r="F767" t="str">
            <v>Tank-Pipe Supports Structure- (Propane)</v>
          </cell>
          <cell r="G767">
            <v>0</v>
          </cell>
          <cell r="H767" t="str">
            <v>VP-1516-147-T-101/2-255</v>
          </cell>
          <cell r="I767">
            <v>40175</v>
          </cell>
          <cell r="J767">
            <v>40168</v>
          </cell>
          <cell r="K767" t="str">
            <v>Y</v>
          </cell>
          <cell r="L767" t="str">
            <v>Drw</v>
          </cell>
          <cell r="M767">
            <v>768</v>
          </cell>
        </row>
        <row r="768">
          <cell r="C768" t="str">
            <v>25</v>
          </cell>
          <cell r="D768" t="str">
            <v>05050-MD-25-175-02</v>
          </cell>
          <cell r="E768" t="str">
            <v>05050-MD-25-175-02</v>
          </cell>
          <cell r="F768" t="str">
            <v>Tank-Pipe Supports Structure- (Propane)</v>
          </cell>
          <cell r="G768">
            <v>0</v>
          </cell>
          <cell r="H768" t="str">
            <v>VP-1516-147-T-101/2-255</v>
          </cell>
          <cell r="I768">
            <v>40175</v>
          </cell>
          <cell r="J768">
            <v>40168</v>
          </cell>
          <cell r="K768" t="str">
            <v>Y</v>
          </cell>
          <cell r="L768" t="str">
            <v>Drw</v>
          </cell>
          <cell r="M768">
            <v>769</v>
          </cell>
        </row>
        <row r="769">
          <cell r="C769" t="str">
            <v>25</v>
          </cell>
          <cell r="D769" t="str">
            <v>05050-MD-25-175-03</v>
          </cell>
          <cell r="E769" t="str">
            <v>05050-MD-25-175-03</v>
          </cell>
          <cell r="F769" t="str">
            <v>Tank-Pipe Supports Structure- (Propane)</v>
          </cell>
          <cell r="G769">
            <v>0</v>
          </cell>
          <cell r="H769" t="str">
            <v>VP-1516-147-T-101/2-255</v>
          </cell>
          <cell r="I769">
            <v>40175</v>
          </cell>
          <cell r="J769">
            <v>40168</v>
          </cell>
          <cell r="K769" t="str">
            <v>Y</v>
          </cell>
          <cell r="L769" t="str">
            <v>Drw</v>
          </cell>
          <cell r="M769">
            <v>770</v>
          </cell>
        </row>
        <row r="770">
          <cell r="C770" t="str">
            <v>25</v>
          </cell>
          <cell r="D770" t="str">
            <v/>
          </cell>
          <cell r="E770" t="str">
            <v/>
          </cell>
          <cell r="F770" t="str">
            <v>Tank-Main Platform - Flooring Panels Installation Positions- (Propane)</v>
          </cell>
          <cell r="G770">
            <v>0</v>
          </cell>
          <cell r="H770">
            <v>0</v>
          </cell>
          <cell r="I770">
            <v>40175</v>
          </cell>
          <cell r="J770">
            <v>40168</v>
          </cell>
          <cell r="K770" t="str">
            <v>n</v>
          </cell>
          <cell r="L770" t="str">
            <v>Drw</v>
          </cell>
          <cell r="M770">
            <v>771</v>
          </cell>
        </row>
        <row r="771">
          <cell r="C771" t="str">
            <v>25</v>
          </cell>
          <cell r="D771" t="str">
            <v>05050-MD-25-177-01</v>
          </cell>
          <cell r="E771" t="str">
            <v>05050-MD-25-177-01</v>
          </cell>
          <cell r="F771" t="str">
            <v>Tank-Main Platform - Flooring Panels- (Propane)</v>
          </cell>
          <cell r="G771">
            <v>0</v>
          </cell>
          <cell r="H771" t="str">
            <v>VP-1516-147-T-101/2-256</v>
          </cell>
          <cell r="I771">
            <v>40175</v>
          </cell>
          <cell r="J771">
            <v>40168</v>
          </cell>
          <cell r="K771" t="str">
            <v>Y</v>
          </cell>
          <cell r="L771" t="str">
            <v>Drw</v>
          </cell>
          <cell r="M771">
            <v>772</v>
          </cell>
        </row>
        <row r="772">
          <cell r="C772" t="str">
            <v>25</v>
          </cell>
          <cell r="D772" t="str">
            <v>05050-MD-25-177-02</v>
          </cell>
          <cell r="E772" t="str">
            <v>05050-MD-25-177-02</v>
          </cell>
          <cell r="F772" t="str">
            <v>Tank-Main Platform - Flooring Panels- (Propane)</v>
          </cell>
          <cell r="G772">
            <v>0</v>
          </cell>
          <cell r="H772" t="str">
            <v>VP-1516-147-T-101/2-256</v>
          </cell>
          <cell r="I772">
            <v>40175</v>
          </cell>
          <cell r="J772">
            <v>40168</v>
          </cell>
          <cell r="K772" t="str">
            <v>Y</v>
          </cell>
          <cell r="L772" t="str">
            <v>Drw</v>
          </cell>
          <cell r="M772">
            <v>773</v>
          </cell>
        </row>
        <row r="773">
          <cell r="C773" t="str">
            <v>25</v>
          </cell>
          <cell r="D773" t="str">
            <v>05050-MD-25-177-03</v>
          </cell>
          <cell r="E773" t="str">
            <v>05050-MD-25-177-03</v>
          </cell>
          <cell r="F773" t="str">
            <v>Tank-Main Platform - Flooring Panels- (Propane)</v>
          </cell>
          <cell r="G773">
            <v>0</v>
          </cell>
          <cell r="H773" t="str">
            <v>VP-1516-147-T-101/2-256</v>
          </cell>
          <cell r="I773">
            <v>40175</v>
          </cell>
          <cell r="J773">
            <v>40168</v>
          </cell>
          <cell r="K773" t="str">
            <v>Y</v>
          </cell>
          <cell r="L773" t="str">
            <v>Drw</v>
          </cell>
          <cell r="M773">
            <v>774</v>
          </cell>
        </row>
        <row r="774">
          <cell r="C774" t="str">
            <v>25</v>
          </cell>
          <cell r="D774" t="str">
            <v>05050-MD-25-177-04</v>
          </cell>
          <cell r="E774" t="str">
            <v>05050-MD-25-177-04</v>
          </cell>
          <cell r="F774" t="str">
            <v>Tank-Main Platform - Flooring Panels- (Propane)</v>
          </cell>
          <cell r="G774">
            <v>0</v>
          </cell>
          <cell r="H774" t="str">
            <v>VP-1516-147-T-101/2-256</v>
          </cell>
          <cell r="I774">
            <v>40175</v>
          </cell>
          <cell r="J774">
            <v>40168</v>
          </cell>
          <cell r="K774" t="str">
            <v>Y</v>
          </cell>
          <cell r="L774" t="str">
            <v>Drw</v>
          </cell>
          <cell r="M774">
            <v>775</v>
          </cell>
        </row>
        <row r="775">
          <cell r="C775" t="str">
            <v>25</v>
          </cell>
          <cell r="D775" t="str">
            <v>05050-MD-25-177-05</v>
          </cell>
          <cell r="E775" t="str">
            <v>05050-MD-25-177-05</v>
          </cell>
          <cell r="F775" t="str">
            <v>Tank-Main Platform - Flooring Panels- (Propane)</v>
          </cell>
          <cell r="G775">
            <v>0</v>
          </cell>
          <cell r="H775" t="str">
            <v>VP-1516-147-T-101/2-256</v>
          </cell>
          <cell r="I775">
            <v>40175</v>
          </cell>
          <cell r="J775">
            <v>40168</v>
          </cell>
          <cell r="K775" t="str">
            <v>Y</v>
          </cell>
          <cell r="L775" t="str">
            <v>Drw</v>
          </cell>
          <cell r="M775">
            <v>776</v>
          </cell>
        </row>
        <row r="776">
          <cell r="C776" t="str">
            <v>25</v>
          </cell>
          <cell r="D776" t="str">
            <v>05050-MD-25-177-06</v>
          </cell>
          <cell r="E776" t="str">
            <v>05050-MD-25-177-06</v>
          </cell>
          <cell r="F776" t="str">
            <v>Tank-Main Platform - Flooring Panels- (Propane)</v>
          </cell>
          <cell r="G776">
            <v>0</v>
          </cell>
          <cell r="H776" t="str">
            <v>VP-1516-147-T-101/2-256</v>
          </cell>
          <cell r="I776">
            <v>40175</v>
          </cell>
          <cell r="J776">
            <v>40168</v>
          </cell>
          <cell r="K776" t="str">
            <v>Y</v>
          </cell>
          <cell r="L776" t="str">
            <v>Drw</v>
          </cell>
          <cell r="M776">
            <v>777</v>
          </cell>
        </row>
        <row r="777">
          <cell r="C777" t="str">
            <v>25</v>
          </cell>
          <cell r="D777" t="str">
            <v>05050-MD-25-177-07</v>
          </cell>
          <cell r="E777" t="str">
            <v>05050-MD-25-177-07</v>
          </cell>
          <cell r="F777" t="str">
            <v>Tank-Main Platform - Flooring Panels- (Propane)</v>
          </cell>
          <cell r="G777">
            <v>0</v>
          </cell>
          <cell r="H777" t="str">
            <v>VP-1516-147-T-101/2-256</v>
          </cell>
          <cell r="I777">
            <v>40175</v>
          </cell>
          <cell r="J777">
            <v>40168</v>
          </cell>
          <cell r="K777" t="str">
            <v>Y</v>
          </cell>
          <cell r="L777" t="str">
            <v>Drw</v>
          </cell>
          <cell r="M777">
            <v>778</v>
          </cell>
        </row>
        <row r="778">
          <cell r="C778" t="str">
            <v>25</v>
          </cell>
          <cell r="D778" t="str">
            <v>05050-MD-25-177-08</v>
          </cell>
          <cell r="E778" t="str">
            <v>05050-MD-25-177-08</v>
          </cell>
          <cell r="F778" t="str">
            <v>Tank-Main Platform - Flooring Panels- (Propane)</v>
          </cell>
          <cell r="G778">
            <v>0</v>
          </cell>
          <cell r="H778" t="str">
            <v>VP-1516-147-T-101/2-256</v>
          </cell>
          <cell r="I778">
            <v>40175</v>
          </cell>
          <cell r="J778">
            <v>40168</v>
          </cell>
          <cell r="K778" t="str">
            <v>Y</v>
          </cell>
          <cell r="L778" t="str">
            <v>Drw</v>
          </cell>
          <cell r="M778">
            <v>779</v>
          </cell>
        </row>
        <row r="779">
          <cell r="C779" t="str">
            <v>25</v>
          </cell>
          <cell r="D779" t="str">
            <v>05050-MD-25-177-09</v>
          </cell>
          <cell r="E779" t="str">
            <v>05050-MD-25-177-09</v>
          </cell>
          <cell r="F779" t="str">
            <v>Tank-Main Platform - Flooring Panels- (Propane)</v>
          </cell>
          <cell r="G779">
            <v>0</v>
          </cell>
          <cell r="H779" t="str">
            <v>VP-1516-147-T-101/2-256</v>
          </cell>
          <cell r="I779">
            <v>40175</v>
          </cell>
          <cell r="J779">
            <v>40168</v>
          </cell>
          <cell r="K779" t="str">
            <v>Y</v>
          </cell>
          <cell r="L779" t="str">
            <v>Drw</v>
          </cell>
          <cell r="M779">
            <v>780</v>
          </cell>
        </row>
        <row r="780">
          <cell r="C780" t="str">
            <v>25</v>
          </cell>
          <cell r="D780" t="str">
            <v>05050-MD-25-177-10</v>
          </cell>
          <cell r="E780" t="str">
            <v>05050-MD-25-177-10</v>
          </cell>
          <cell r="F780" t="str">
            <v>Tank-Main Platform - Flooring Panels- (Propane)</v>
          </cell>
          <cell r="G780">
            <v>0</v>
          </cell>
          <cell r="H780" t="str">
            <v>VP-1516-147-T-101/2-256</v>
          </cell>
          <cell r="I780">
            <v>40175</v>
          </cell>
          <cell r="J780">
            <v>40168</v>
          </cell>
          <cell r="K780" t="str">
            <v>Y</v>
          </cell>
          <cell r="L780" t="str">
            <v>Drw</v>
          </cell>
          <cell r="M780">
            <v>781</v>
          </cell>
        </row>
        <row r="781">
          <cell r="C781" t="str">
            <v>25</v>
          </cell>
          <cell r="D781" t="str">
            <v>05050-MD-25-177-11</v>
          </cell>
          <cell r="E781" t="str">
            <v>05050-MD-25-177-11</v>
          </cell>
          <cell r="F781" t="str">
            <v>Tank-Main Platform - Flooring Panels- (Propane)</v>
          </cell>
          <cell r="G781">
            <v>0</v>
          </cell>
          <cell r="H781" t="str">
            <v>VP-1516-147-T-101/2-256</v>
          </cell>
          <cell r="I781">
            <v>40175</v>
          </cell>
          <cell r="J781">
            <v>40168</v>
          </cell>
          <cell r="K781" t="str">
            <v>Y</v>
          </cell>
          <cell r="L781" t="str">
            <v>Drw</v>
          </cell>
          <cell r="M781">
            <v>782</v>
          </cell>
        </row>
        <row r="782">
          <cell r="C782" t="str">
            <v>25</v>
          </cell>
          <cell r="D782" t="str">
            <v>05050-MD-25-177-12</v>
          </cell>
          <cell r="E782" t="str">
            <v>05050-MD-25-177-12</v>
          </cell>
          <cell r="F782" t="str">
            <v>Tank-Main Platform - Flooring Panels- (Propane)</v>
          </cell>
          <cell r="G782">
            <v>0</v>
          </cell>
          <cell r="H782" t="str">
            <v>VP-1516-147-T-101/2-256</v>
          </cell>
          <cell r="I782">
            <v>40175</v>
          </cell>
          <cell r="J782">
            <v>40168</v>
          </cell>
          <cell r="K782" t="str">
            <v>Y</v>
          </cell>
          <cell r="L782" t="str">
            <v>Drw</v>
          </cell>
          <cell r="M782">
            <v>783</v>
          </cell>
        </row>
        <row r="783">
          <cell r="C783" t="str">
            <v>25</v>
          </cell>
          <cell r="D783" t="str">
            <v>05050-MD-25-177-13</v>
          </cell>
          <cell r="E783" t="str">
            <v>05050-MD-25-177-13</v>
          </cell>
          <cell r="F783" t="str">
            <v>Tank-Main Platform - Flooring Panels- (Propane)</v>
          </cell>
          <cell r="G783">
            <v>0</v>
          </cell>
          <cell r="H783" t="str">
            <v>VP-1516-147-T-101/2-256</v>
          </cell>
          <cell r="I783">
            <v>40175</v>
          </cell>
          <cell r="J783">
            <v>40168</v>
          </cell>
          <cell r="K783" t="str">
            <v>Y</v>
          </cell>
          <cell r="L783" t="str">
            <v>Drw</v>
          </cell>
          <cell r="M783">
            <v>784</v>
          </cell>
        </row>
        <row r="784">
          <cell r="C784" t="str">
            <v>25</v>
          </cell>
          <cell r="D784" t="str">
            <v>05050-MD-25-177-14</v>
          </cell>
          <cell r="E784" t="str">
            <v>05050-MD-25-177-14</v>
          </cell>
          <cell r="F784" t="str">
            <v>Tank-Main Platform - Flooring Panels- (Propane)</v>
          </cell>
          <cell r="G784">
            <v>0</v>
          </cell>
          <cell r="H784" t="str">
            <v>VP-1516-147-T-101/2-256</v>
          </cell>
          <cell r="I784">
            <v>40175</v>
          </cell>
          <cell r="J784">
            <v>40168</v>
          </cell>
          <cell r="K784" t="str">
            <v>Y</v>
          </cell>
          <cell r="L784" t="str">
            <v>Drw</v>
          </cell>
          <cell r="M784">
            <v>785</v>
          </cell>
        </row>
        <row r="785">
          <cell r="C785" t="str">
            <v>25</v>
          </cell>
          <cell r="D785" t="str">
            <v>05050-MD-25-177-15</v>
          </cell>
          <cell r="E785" t="str">
            <v>05050-MD-25-177-15</v>
          </cell>
          <cell r="F785" t="str">
            <v>Tank-Main Platform - Flooring Panels- (Propane)</v>
          </cell>
          <cell r="G785">
            <v>0</v>
          </cell>
          <cell r="H785" t="str">
            <v>VP-1516-147-T-101/2-256</v>
          </cell>
          <cell r="I785">
            <v>40175</v>
          </cell>
          <cell r="J785">
            <v>40168</v>
          </cell>
          <cell r="K785" t="str">
            <v>Y</v>
          </cell>
          <cell r="L785" t="str">
            <v>Drw</v>
          </cell>
          <cell r="M785">
            <v>786</v>
          </cell>
        </row>
        <row r="786">
          <cell r="C786" t="str">
            <v>25</v>
          </cell>
          <cell r="D786" t="str">
            <v>05050-MD-25-177-16</v>
          </cell>
          <cell r="E786" t="str">
            <v>05050-MD-25-177-16</v>
          </cell>
          <cell r="F786" t="str">
            <v>Tank-Main Platform - Flooring Panels- (Propane)</v>
          </cell>
          <cell r="G786">
            <v>0</v>
          </cell>
          <cell r="H786" t="str">
            <v>VP-1516-147-T-101/2-256</v>
          </cell>
          <cell r="I786">
            <v>40175</v>
          </cell>
          <cell r="J786">
            <v>40168</v>
          </cell>
          <cell r="K786" t="str">
            <v>Y</v>
          </cell>
          <cell r="L786" t="str">
            <v>Drw</v>
          </cell>
          <cell r="M786">
            <v>787</v>
          </cell>
        </row>
        <row r="787">
          <cell r="C787" t="str">
            <v>25</v>
          </cell>
          <cell r="D787" t="str">
            <v>05050-MD-25-177-17</v>
          </cell>
          <cell r="E787" t="str">
            <v>05050-MD-25-177-17</v>
          </cell>
          <cell r="F787" t="str">
            <v>Tank-Main Platform - Flooring Panels- (Propane)</v>
          </cell>
          <cell r="G787">
            <v>0</v>
          </cell>
          <cell r="H787" t="str">
            <v>VP-1516-147-T-101/2-256</v>
          </cell>
          <cell r="I787">
            <v>40175</v>
          </cell>
          <cell r="J787">
            <v>40168</v>
          </cell>
          <cell r="K787" t="str">
            <v>Y</v>
          </cell>
          <cell r="L787" t="str">
            <v>Drw</v>
          </cell>
          <cell r="M787">
            <v>788</v>
          </cell>
        </row>
        <row r="788">
          <cell r="C788" t="str">
            <v>25</v>
          </cell>
          <cell r="D788" t="str">
            <v>05050-MD-25-177-18</v>
          </cell>
          <cell r="E788" t="str">
            <v>05050-MD-25-177-18</v>
          </cell>
          <cell r="F788" t="str">
            <v>Tank-Main Platform - Flooring Panels- (Propane)</v>
          </cell>
          <cell r="G788">
            <v>0</v>
          </cell>
          <cell r="H788" t="str">
            <v>VP-1516-147-T-101/2-256</v>
          </cell>
          <cell r="I788">
            <v>40175</v>
          </cell>
          <cell r="J788">
            <v>40168</v>
          </cell>
          <cell r="K788" t="str">
            <v>Y</v>
          </cell>
          <cell r="L788" t="str">
            <v>Drw</v>
          </cell>
          <cell r="M788">
            <v>789</v>
          </cell>
        </row>
        <row r="789">
          <cell r="C789" t="str">
            <v>25</v>
          </cell>
          <cell r="D789" t="str">
            <v>05050-MD-25-177-19</v>
          </cell>
          <cell r="E789" t="str">
            <v>05050-MD-25-177-19</v>
          </cell>
          <cell r="F789" t="str">
            <v>Tank-Main Platform - Flooring Panels- (Propane)</v>
          </cell>
          <cell r="G789">
            <v>0</v>
          </cell>
          <cell r="H789" t="str">
            <v>VP-1516-147-T-101/2-256</v>
          </cell>
          <cell r="I789">
            <v>40175</v>
          </cell>
          <cell r="J789">
            <v>40168</v>
          </cell>
          <cell r="K789" t="str">
            <v>Y</v>
          </cell>
          <cell r="L789" t="str">
            <v>Drw</v>
          </cell>
          <cell r="M789">
            <v>790</v>
          </cell>
        </row>
        <row r="790">
          <cell r="C790" t="str">
            <v>25</v>
          </cell>
          <cell r="D790" t="str">
            <v>05050-MD-25-177-20</v>
          </cell>
          <cell r="E790" t="str">
            <v>05050-MD-25-177-20</v>
          </cell>
          <cell r="F790" t="str">
            <v>Tank-Main Platform - Flooring Panels- (Propane)</v>
          </cell>
          <cell r="G790">
            <v>0</v>
          </cell>
          <cell r="H790" t="str">
            <v>VP-1516-147-T-101/2-256</v>
          </cell>
          <cell r="I790">
            <v>40175</v>
          </cell>
          <cell r="J790">
            <v>40168</v>
          </cell>
          <cell r="K790" t="str">
            <v>Y</v>
          </cell>
          <cell r="L790" t="str">
            <v>Drw</v>
          </cell>
          <cell r="M790">
            <v>791</v>
          </cell>
        </row>
        <row r="791">
          <cell r="C791" t="str">
            <v>25</v>
          </cell>
          <cell r="D791" t="str">
            <v>05050-MD-25-177-21</v>
          </cell>
          <cell r="E791" t="str">
            <v>05050-MD-25-177-21</v>
          </cell>
          <cell r="F791" t="str">
            <v>Tank-Main Platform - Flooring Panels- (Propane)</v>
          </cell>
          <cell r="G791">
            <v>0</v>
          </cell>
          <cell r="H791" t="str">
            <v>VP-1516-147-T-101/2-256</v>
          </cell>
          <cell r="I791">
            <v>40175</v>
          </cell>
          <cell r="J791">
            <v>40168</v>
          </cell>
          <cell r="K791" t="str">
            <v>Y</v>
          </cell>
          <cell r="L791" t="str">
            <v>Drw</v>
          </cell>
          <cell r="M791">
            <v>792</v>
          </cell>
        </row>
        <row r="792">
          <cell r="C792" t="str">
            <v>25</v>
          </cell>
          <cell r="D792" t="str">
            <v>05050-MD-25-177-22</v>
          </cell>
          <cell r="E792" t="str">
            <v>05050-MD-25-177-22</v>
          </cell>
          <cell r="F792" t="str">
            <v>Tank-Main Platform - Flooring Panels- (Propane)</v>
          </cell>
          <cell r="G792">
            <v>0</v>
          </cell>
          <cell r="H792" t="str">
            <v>VP-1516-147-T-101/2-256</v>
          </cell>
          <cell r="I792">
            <v>40175</v>
          </cell>
          <cell r="J792">
            <v>40168</v>
          </cell>
          <cell r="K792" t="str">
            <v>Y</v>
          </cell>
          <cell r="L792" t="str">
            <v>Drw</v>
          </cell>
          <cell r="M792">
            <v>793</v>
          </cell>
        </row>
        <row r="793">
          <cell r="C793" t="str">
            <v>25</v>
          </cell>
          <cell r="D793" t="str">
            <v>05050-MD-25-177-23</v>
          </cell>
          <cell r="E793" t="str">
            <v>05050-MD-25-177-23</v>
          </cell>
          <cell r="F793" t="str">
            <v>Tank-Main Platform - Flooring Panels- (Propane)</v>
          </cell>
          <cell r="G793">
            <v>0</v>
          </cell>
          <cell r="H793" t="str">
            <v>VP-1516-147-T-101/2-256</v>
          </cell>
          <cell r="I793">
            <v>40175</v>
          </cell>
          <cell r="J793">
            <v>40168</v>
          </cell>
          <cell r="K793" t="str">
            <v>Y</v>
          </cell>
          <cell r="L793" t="str">
            <v>Drw</v>
          </cell>
          <cell r="M793">
            <v>794</v>
          </cell>
        </row>
        <row r="794">
          <cell r="C794" t="str">
            <v>25</v>
          </cell>
          <cell r="D794" t="str">
            <v>05050-MD-25-177-24</v>
          </cell>
          <cell r="E794" t="str">
            <v>05050-MD-25-177-24</v>
          </cell>
          <cell r="F794" t="str">
            <v>Tank-Main Platform - Flooring Panels- (Propane)</v>
          </cell>
          <cell r="G794">
            <v>0</v>
          </cell>
          <cell r="H794" t="str">
            <v>VP-1516-147-T-101/2-256</v>
          </cell>
          <cell r="I794">
            <v>40175</v>
          </cell>
          <cell r="J794">
            <v>40168</v>
          </cell>
          <cell r="K794" t="str">
            <v>Y</v>
          </cell>
          <cell r="L794" t="str">
            <v>Drw</v>
          </cell>
          <cell r="M794">
            <v>795</v>
          </cell>
        </row>
        <row r="795">
          <cell r="C795" t="str">
            <v>25</v>
          </cell>
          <cell r="D795" t="str">
            <v>05050-MD-25-177-25</v>
          </cell>
          <cell r="E795" t="str">
            <v>05050-MD-25-177-25</v>
          </cell>
          <cell r="F795" t="str">
            <v>Tank-Main Platform - Flooring Panels- (Propane)</v>
          </cell>
          <cell r="G795">
            <v>0</v>
          </cell>
          <cell r="H795" t="str">
            <v>VP-1516-147-T-101/2-256</v>
          </cell>
          <cell r="I795">
            <v>40175</v>
          </cell>
          <cell r="J795">
            <v>40168</v>
          </cell>
          <cell r="K795" t="str">
            <v>Y</v>
          </cell>
          <cell r="L795" t="str">
            <v>Drw</v>
          </cell>
          <cell r="M795">
            <v>796</v>
          </cell>
        </row>
        <row r="796">
          <cell r="C796" t="str">
            <v>25</v>
          </cell>
          <cell r="D796" t="str">
            <v>05050-MD-25-177-26</v>
          </cell>
          <cell r="E796" t="str">
            <v>05050-MD-25-177-26</v>
          </cell>
          <cell r="F796" t="str">
            <v>Tank-Main Platform - Flooring Panels- (Propane)</v>
          </cell>
          <cell r="G796">
            <v>0</v>
          </cell>
          <cell r="H796" t="str">
            <v>VP-1516-147-T-101/2-256</v>
          </cell>
          <cell r="I796">
            <v>40175</v>
          </cell>
          <cell r="J796">
            <v>40168</v>
          </cell>
          <cell r="K796" t="str">
            <v>Y</v>
          </cell>
          <cell r="L796" t="str">
            <v>Drw</v>
          </cell>
          <cell r="M796">
            <v>797</v>
          </cell>
        </row>
        <row r="797">
          <cell r="C797" t="str">
            <v>25</v>
          </cell>
          <cell r="D797" t="str">
            <v>05050-MD-25-177-27</v>
          </cell>
          <cell r="E797" t="str">
            <v>05050-MD-25-177-27</v>
          </cell>
          <cell r="F797" t="str">
            <v>Tank-Main Platform - Flooring Panels- (Propane)</v>
          </cell>
          <cell r="G797">
            <v>0</v>
          </cell>
          <cell r="H797" t="str">
            <v>VP-1516-147-T-101/2-256</v>
          </cell>
          <cell r="I797">
            <v>40175</v>
          </cell>
          <cell r="J797">
            <v>40168</v>
          </cell>
          <cell r="K797" t="str">
            <v>Y</v>
          </cell>
          <cell r="L797" t="str">
            <v>Drw</v>
          </cell>
          <cell r="M797">
            <v>798</v>
          </cell>
        </row>
        <row r="798">
          <cell r="C798" t="str">
            <v>25</v>
          </cell>
          <cell r="D798" t="str">
            <v>05050-MD-25-177-28</v>
          </cell>
          <cell r="E798" t="str">
            <v>05050-MD-25-177-28</v>
          </cell>
          <cell r="F798" t="str">
            <v>Tank-Main Platform - Flooring Panels- (Propane)</v>
          </cell>
          <cell r="G798">
            <v>0</v>
          </cell>
          <cell r="H798" t="str">
            <v>VP-1516-147-T-101/2-256</v>
          </cell>
          <cell r="I798">
            <v>40175</v>
          </cell>
          <cell r="J798">
            <v>40168</v>
          </cell>
          <cell r="K798" t="str">
            <v>Y</v>
          </cell>
          <cell r="L798" t="str">
            <v>Drw</v>
          </cell>
          <cell r="M798">
            <v>799</v>
          </cell>
        </row>
        <row r="799">
          <cell r="C799" t="str">
            <v>25</v>
          </cell>
          <cell r="D799" t="str">
            <v>05050-MD-25-177-29</v>
          </cell>
          <cell r="E799" t="str">
            <v>05050-MD-25-177-29</v>
          </cell>
          <cell r="F799" t="str">
            <v>Tank-Main Platform - Flooring Panels- (Propane)</v>
          </cell>
          <cell r="G799">
            <v>0</v>
          </cell>
          <cell r="H799" t="str">
            <v>VP-1516-147-T-101/2-256</v>
          </cell>
          <cell r="I799">
            <v>40175</v>
          </cell>
          <cell r="J799">
            <v>40168</v>
          </cell>
          <cell r="K799" t="str">
            <v>Y</v>
          </cell>
          <cell r="L799" t="str">
            <v>Drw</v>
          </cell>
          <cell r="M799">
            <v>800</v>
          </cell>
        </row>
        <row r="800">
          <cell r="C800" t="str">
            <v>25</v>
          </cell>
          <cell r="D800" t="str">
            <v>05050-MD-25-177-30</v>
          </cell>
          <cell r="E800" t="str">
            <v>05050-MD-25-177-30</v>
          </cell>
          <cell r="F800" t="str">
            <v>Tank-Main Platform - Flooring Panels- (Propane)</v>
          </cell>
          <cell r="G800">
            <v>0</v>
          </cell>
          <cell r="H800" t="str">
            <v>VP-1516-147-T-101/2-256</v>
          </cell>
          <cell r="I800">
            <v>40175</v>
          </cell>
          <cell r="J800">
            <v>40168</v>
          </cell>
          <cell r="K800" t="str">
            <v>Y</v>
          </cell>
          <cell r="L800" t="str">
            <v>Drw</v>
          </cell>
          <cell r="M800">
            <v>801</v>
          </cell>
        </row>
        <row r="801">
          <cell r="C801" t="str">
            <v>25</v>
          </cell>
          <cell r="D801" t="str">
            <v>05050-MD-25-177-31</v>
          </cell>
          <cell r="E801" t="str">
            <v>05050-MD-25-177-31</v>
          </cell>
          <cell r="F801" t="str">
            <v>Tank-Main Platform - Flooring Panels- (Propane)</v>
          </cell>
          <cell r="G801">
            <v>0</v>
          </cell>
          <cell r="H801" t="str">
            <v>VP-1516-147-T-101/2-256</v>
          </cell>
          <cell r="I801">
            <v>40175</v>
          </cell>
          <cell r="J801">
            <v>40168</v>
          </cell>
          <cell r="K801" t="str">
            <v>Y</v>
          </cell>
          <cell r="L801" t="str">
            <v>Drw</v>
          </cell>
          <cell r="M801">
            <v>802</v>
          </cell>
        </row>
        <row r="802">
          <cell r="C802" t="str">
            <v>25</v>
          </cell>
          <cell r="D802" t="str">
            <v>05050-MD-25-177-32</v>
          </cell>
          <cell r="E802" t="str">
            <v>05050-MD-25-177-32</v>
          </cell>
          <cell r="F802" t="str">
            <v>Tank-Main Platform - Flooring Panels- (Propane)</v>
          </cell>
          <cell r="G802">
            <v>0</v>
          </cell>
          <cell r="H802" t="str">
            <v>VP-1516-147-T-101/2-256</v>
          </cell>
          <cell r="I802">
            <v>40175</v>
          </cell>
          <cell r="J802">
            <v>40168</v>
          </cell>
          <cell r="K802" t="str">
            <v>Y</v>
          </cell>
          <cell r="L802" t="str">
            <v>Drw</v>
          </cell>
          <cell r="M802">
            <v>803</v>
          </cell>
        </row>
        <row r="803">
          <cell r="C803" t="str">
            <v>25</v>
          </cell>
          <cell r="D803" t="str">
            <v>05050-MD-25-177-33</v>
          </cell>
          <cell r="E803" t="str">
            <v>05050-MD-25-177-33</v>
          </cell>
          <cell r="F803" t="str">
            <v>Tank-Main Platform - Flooring Panels- (Propane)</v>
          </cell>
          <cell r="G803">
            <v>0</v>
          </cell>
          <cell r="H803" t="str">
            <v>VP-1516-147-T-101/2-256</v>
          </cell>
          <cell r="I803">
            <v>40175</v>
          </cell>
          <cell r="J803">
            <v>40168</v>
          </cell>
          <cell r="K803" t="str">
            <v>Y</v>
          </cell>
          <cell r="L803" t="str">
            <v>Drw</v>
          </cell>
          <cell r="M803">
            <v>804</v>
          </cell>
        </row>
        <row r="804">
          <cell r="C804" t="str">
            <v>25</v>
          </cell>
          <cell r="D804" t="str">
            <v>05050-MD-25-177-34</v>
          </cell>
          <cell r="E804" t="str">
            <v>05050-MD-25-177-34</v>
          </cell>
          <cell r="F804" t="str">
            <v>Tank-Main Platform - Flooring Panels- (Propane)</v>
          </cell>
          <cell r="G804">
            <v>0</v>
          </cell>
          <cell r="H804" t="str">
            <v>VP-1516-147-T-101/2-256</v>
          </cell>
          <cell r="I804">
            <v>40175</v>
          </cell>
          <cell r="J804">
            <v>40168</v>
          </cell>
          <cell r="K804" t="str">
            <v>Y</v>
          </cell>
          <cell r="L804" t="str">
            <v>Drw</v>
          </cell>
          <cell r="M804">
            <v>805</v>
          </cell>
        </row>
        <row r="805">
          <cell r="C805" t="str">
            <v>25</v>
          </cell>
          <cell r="D805" t="str">
            <v>05050-MD-25-177-35</v>
          </cell>
          <cell r="E805" t="str">
            <v>05050-MD-25-177-35</v>
          </cell>
          <cell r="F805" t="str">
            <v>Tank-Main Platform - Flooring Panels- (Propane)</v>
          </cell>
          <cell r="G805">
            <v>0</v>
          </cell>
          <cell r="H805" t="str">
            <v>VP-1516-147-T-101/2-256</v>
          </cell>
          <cell r="I805">
            <v>40175</v>
          </cell>
          <cell r="J805">
            <v>40168</v>
          </cell>
          <cell r="K805" t="str">
            <v>Y</v>
          </cell>
          <cell r="L805" t="str">
            <v>Drw</v>
          </cell>
          <cell r="M805">
            <v>806</v>
          </cell>
        </row>
        <row r="806">
          <cell r="C806" t="str">
            <v>25</v>
          </cell>
          <cell r="D806" t="str">
            <v>05050-MD-25-177-36</v>
          </cell>
          <cell r="E806" t="str">
            <v>05050-MD-25-177-36</v>
          </cell>
          <cell r="F806" t="str">
            <v>Tank-Main Platform - Flooring Panels- (Propane)</v>
          </cell>
          <cell r="G806">
            <v>0</v>
          </cell>
          <cell r="H806" t="str">
            <v>VP-1516-147-T-101/2-256</v>
          </cell>
          <cell r="I806">
            <v>40175</v>
          </cell>
          <cell r="J806">
            <v>40168</v>
          </cell>
          <cell r="K806" t="str">
            <v>Y</v>
          </cell>
          <cell r="L806" t="str">
            <v>Drw</v>
          </cell>
          <cell r="M806">
            <v>807</v>
          </cell>
        </row>
        <row r="807">
          <cell r="C807" t="str">
            <v>25</v>
          </cell>
          <cell r="D807" t="str">
            <v>05050-MD-25-177-37</v>
          </cell>
          <cell r="E807" t="str">
            <v>05050-MD-25-177-37</v>
          </cell>
          <cell r="F807" t="str">
            <v>Tank-Main Platform - Flooring Panels- (Propane)</v>
          </cell>
          <cell r="G807">
            <v>0</v>
          </cell>
          <cell r="H807" t="str">
            <v>VP-1516-147-T-101/2-256</v>
          </cell>
          <cell r="I807">
            <v>40175</v>
          </cell>
          <cell r="J807">
            <v>40168</v>
          </cell>
          <cell r="K807" t="str">
            <v>Y</v>
          </cell>
          <cell r="L807" t="str">
            <v>Drw</v>
          </cell>
          <cell r="M807">
            <v>808</v>
          </cell>
        </row>
        <row r="808">
          <cell r="C808" t="str">
            <v>25</v>
          </cell>
          <cell r="D808" t="str">
            <v>05050-MD-25-177-38</v>
          </cell>
          <cell r="E808" t="str">
            <v>05050-MD-25-177-38</v>
          </cell>
          <cell r="F808" t="str">
            <v>Tank-Main Platform - Flooring Panels- (Propane)</v>
          </cell>
          <cell r="G808">
            <v>0</v>
          </cell>
          <cell r="H808" t="str">
            <v>VP-1516-147-T-101/2-256</v>
          </cell>
          <cell r="I808">
            <v>40175</v>
          </cell>
          <cell r="J808">
            <v>40168</v>
          </cell>
          <cell r="K808" t="str">
            <v>Y</v>
          </cell>
          <cell r="L808" t="str">
            <v>Drw</v>
          </cell>
          <cell r="M808">
            <v>809</v>
          </cell>
        </row>
        <row r="809">
          <cell r="C809" t="str">
            <v>25</v>
          </cell>
          <cell r="D809" t="str">
            <v>05050-MD-25-177-39</v>
          </cell>
          <cell r="E809" t="str">
            <v>05050-MD-25-177-39</v>
          </cell>
          <cell r="F809" t="str">
            <v>Tank-Main Platform - Flooring Panels- (Propane)</v>
          </cell>
          <cell r="G809">
            <v>0</v>
          </cell>
          <cell r="H809" t="str">
            <v>VP-1516-147-T-101/2-256</v>
          </cell>
          <cell r="I809">
            <v>40175</v>
          </cell>
          <cell r="J809">
            <v>40168</v>
          </cell>
          <cell r="K809" t="str">
            <v>Y</v>
          </cell>
          <cell r="L809" t="str">
            <v>Drw</v>
          </cell>
          <cell r="M809">
            <v>810</v>
          </cell>
        </row>
        <row r="810">
          <cell r="C810" t="str">
            <v>25</v>
          </cell>
          <cell r="D810" t="str">
            <v>05050-MD-25-177-40</v>
          </cell>
          <cell r="E810" t="str">
            <v>05050-MD-25-177-40</v>
          </cell>
          <cell r="F810" t="str">
            <v>Tank-Main Platform - Flooring Panels- (Propane)</v>
          </cell>
          <cell r="G810">
            <v>0</v>
          </cell>
          <cell r="H810" t="str">
            <v>VP-1516-147-T-101/2-256</v>
          </cell>
          <cell r="I810">
            <v>40175</v>
          </cell>
          <cell r="J810">
            <v>40168</v>
          </cell>
          <cell r="K810" t="str">
            <v>Y</v>
          </cell>
          <cell r="L810" t="str">
            <v>Drw</v>
          </cell>
          <cell r="M810">
            <v>811</v>
          </cell>
        </row>
        <row r="811">
          <cell r="C811" t="str">
            <v>25</v>
          </cell>
          <cell r="D811" t="str">
            <v>05050-MD-25-177-41</v>
          </cell>
          <cell r="E811" t="str">
            <v>05050-MD-25-177-41</v>
          </cell>
          <cell r="F811" t="str">
            <v>Tank-Main Platform - Flooring Panels- (Propane)</v>
          </cell>
          <cell r="G811">
            <v>0</v>
          </cell>
          <cell r="H811" t="str">
            <v>VP-1516-147-T-101/2-256</v>
          </cell>
          <cell r="I811">
            <v>40175</v>
          </cell>
          <cell r="J811">
            <v>40168</v>
          </cell>
          <cell r="K811" t="str">
            <v>Y</v>
          </cell>
          <cell r="L811" t="str">
            <v>Drw</v>
          </cell>
          <cell r="M811">
            <v>812</v>
          </cell>
        </row>
        <row r="812">
          <cell r="C812" t="str">
            <v>25</v>
          </cell>
          <cell r="D812" t="str">
            <v>05050-MD-25-177-42</v>
          </cell>
          <cell r="E812" t="str">
            <v>05050-MD-25-177-42</v>
          </cell>
          <cell r="F812" t="str">
            <v>Tank-Main Platform - Flooring Panels- (Propane)</v>
          </cell>
          <cell r="G812">
            <v>0</v>
          </cell>
          <cell r="H812" t="str">
            <v>VP-1516-147-T-101/2-256</v>
          </cell>
          <cell r="I812">
            <v>40175</v>
          </cell>
          <cell r="J812">
            <v>40168</v>
          </cell>
          <cell r="K812" t="str">
            <v>Y</v>
          </cell>
          <cell r="L812" t="str">
            <v>Drw</v>
          </cell>
          <cell r="M812">
            <v>813</v>
          </cell>
        </row>
        <row r="813">
          <cell r="C813" t="str">
            <v>25</v>
          </cell>
          <cell r="D813" t="str">
            <v>05050-MD-25-177-43</v>
          </cell>
          <cell r="E813" t="str">
            <v>05050-MD-25-177-43</v>
          </cell>
          <cell r="F813" t="str">
            <v>Tank-Main Platform - Flooring Panels- (Propane)</v>
          </cell>
          <cell r="G813">
            <v>0</v>
          </cell>
          <cell r="H813" t="str">
            <v>VP-1516-147-T-101/2-256</v>
          </cell>
          <cell r="I813">
            <v>40175</v>
          </cell>
          <cell r="J813">
            <v>40168</v>
          </cell>
          <cell r="K813" t="str">
            <v>Y</v>
          </cell>
          <cell r="L813" t="str">
            <v>Drw</v>
          </cell>
          <cell r="M813">
            <v>814</v>
          </cell>
        </row>
        <row r="814">
          <cell r="C814" t="str">
            <v>25</v>
          </cell>
          <cell r="D814" t="str">
            <v>05050-MD-25-177-44</v>
          </cell>
          <cell r="E814" t="str">
            <v>05050-MD-25-177-44</v>
          </cell>
          <cell r="F814" t="str">
            <v>Tank-Main Platform - Flooring Panels- (Propane)</v>
          </cell>
          <cell r="G814">
            <v>0</v>
          </cell>
          <cell r="H814" t="str">
            <v>VP-1516-147-T-101/2-256</v>
          </cell>
          <cell r="I814">
            <v>40175</v>
          </cell>
          <cell r="J814">
            <v>40168</v>
          </cell>
          <cell r="K814" t="str">
            <v>Y</v>
          </cell>
          <cell r="L814" t="str">
            <v>Drw</v>
          </cell>
          <cell r="M814">
            <v>815</v>
          </cell>
        </row>
        <row r="815">
          <cell r="C815" t="str">
            <v>25</v>
          </cell>
          <cell r="D815" t="str">
            <v>05050-MD-25-177-45</v>
          </cell>
          <cell r="E815" t="str">
            <v>05050-MD-25-177-45</v>
          </cell>
          <cell r="F815" t="str">
            <v>Tank-Main Platform - Flooring Panels- (Propane)</v>
          </cell>
          <cell r="G815">
            <v>0</v>
          </cell>
          <cell r="H815" t="str">
            <v>VP-1516-147-T-101/2-256</v>
          </cell>
          <cell r="I815">
            <v>40175</v>
          </cell>
          <cell r="J815">
            <v>40168</v>
          </cell>
          <cell r="K815" t="str">
            <v>Y</v>
          </cell>
          <cell r="L815" t="str">
            <v>Drw</v>
          </cell>
          <cell r="M815">
            <v>816</v>
          </cell>
        </row>
        <row r="816">
          <cell r="C816" t="str">
            <v>25</v>
          </cell>
          <cell r="D816" t="str">
            <v>05050-MD-25-177-46</v>
          </cell>
          <cell r="E816" t="str">
            <v>05050-MD-25-177-46</v>
          </cell>
          <cell r="F816" t="str">
            <v>Tank-Main Platform - Flooring Panels- (Propane)</v>
          </cell>
          <cell r="G816">
            <v>0</v>
          </cell>
          <cell r="H816" t="str">
            <v>VP-1516-147-T-101/2-256</v>
          </cell>
          <cell r="I816">
            <v>40175</v>
          </cell>
          <cell r="J816">
            <v>40168</v>
          </cell>
          <cell r="K816" t="str">
            <v>Y</v>
          </cell>
          <cell r="L816" t="str">
            <v>Drw</v>
          </cell>
          <cell r="M816">
            <v>817</v>
          </cell>
        </row>
        <row r="817">
          <cell r="C817" t="str">
            <v>25</v>
          </cell>
          <cell r="D817" t="str">
            <v>05050-MD-25-177-47</v>
          </cell>
          <cell r="E817" t="str">
            <v>05050-MD-25-177-47</v>
          </cell>
          <cell r="F817" t="str">
            <v>Tank-Main Platform - Flooring Panels- (Propane)</v>
          </cell>
          <cell r="G817">
            <v>0</v>
          </cell>
          <cell r="H817" t="str">
            <v>VP-1516-147-T-101/2-256</v>
          </cell>
          <cell r="I817">
            <v>40175</v>
          </cell>
          <cell r="J817">
            <v>40168</v>
          </cell>
          <cell r="K817" t="str">
            <v>Y</v>
          </cell>
          <cell r="L817" t="str">
            <v>Drw</v>
          </cell>
          <cell r="M817">
            <v>818</v>
          </cell>
        </row>
        <row r="818">
          <cell r="C818" t="str">
            <v>25</v>
          </cell>
          <cell r="D818" t="str">
            <v>05050-MD-25-177-48</v>
          </cell>
          <cell r="E818" t="str">
            <v>05050-MD-25-177-48</v>
          </cell>
          <cell r="F818" t="str">
            <v>Tank-Main Platform - Flooring Panels- (Propane)</v>
          </cell>
          <cell r="G818">
            <v>0</v>
          </cell>
          <cell r="H818" t="str">
            <v>VP-1516-147-T-101/2-256</v>
          </cell>
          <cell r="I818">
            <v>40175</v>
          </cell>
          <cell r="J818">
            <v>40168</v>
          </cell>
          <cell r="K818" t="str">
            <v>Y</v>
          </cell>
          <cell r="L818" t="str">
            <v>Drw</v>
          </cell>
          <cell r="M818">
            <v>819</v>
          </cell>
        </row>
        <row r="819">
          <cell r="C819" t="str">
            <v>25</v>
          </cell>
          <cell r="D819" t="str">
            <v>05050-MD-25-177-49</v>
          </cell>
          <cell r="E819" t="str">
            <v>05050-MD-25-177-49</v>
          </cell>
          <cell r="F819" t="str">
            <v>Tank-Main Platform - Flooring Panels- (Propane)</v>
          </cell>
          <cell r="G819">
            <v>0</v>
          </cell>
          <cell r="H819" t="str">
            <v>VP-1516-147-T-101/2-256</v>
          </cell>
          <cell r="I819">
            <v>40175</v>
          </cell>
          <cell r="J819">
            <v>40168</v>
          </cell>
          <cell r="K819" t="str">
            <v>Y</v>
          </cell>
          <cell r="L819" t="str">
            <v>Drw</v>
          </cell>
          <cell r="M819">
            <v>820</v>
          </cell>
        </row>
        <row r="820">
          <cell r="C820" t="str">
            <v>25</v>
          </cell>
          <cell r="D820" t="str">
            <v>05050-MD-25-177-50</v>
          </cell>
          <cell r="E820" t="str">
            <v>05050-MD-25-177-50</v>
          </cell>
          <cell r="F820" t="str">
            <v>Tank-Main Platform - Flooring Panels- (Propane)</v>
          </cell>
          <cell r="G820">
            <v>0</v>
          </cell>
          <cell r="H820" t="str">
            <v>VP-1516-147-T-101/2-256</v>
          </cell>
          <cell r="I820">
            <v>40175</v>
          </cell>
          <cell r="J820">
            <v>40168</v>
          </cell>
          <cell r="K820" t="str">
            <v>Y</v>
          </cell>
          <cell r="L820" t="str">
            <v>Drw</v>
          </cell>
          <cell r="M820">
            <v>821</v>
          </cell>
        </row>
        <row r="821">
          <cell r="C821" t="str">
            <v>25</v>
          </cell>
          <cell r="D821" t="str">
            <v>05050-MD-25-177-51</v>
          </cell>
          <cell r="E821" t="str">
            <v>05050-MD-25-177-51</v>
          </cell>
          <cell r="F821" t="str">
            <v>Tank-Main Platform - Flooring Panels- (Propane)</v>
          </cell>
          <cell r="G821">
            <v>0</v>
          </cell>
          <cell r="H821" t="str">
            <v>VP-1516-147-T-101/2-256</v>
          </cell>
          <cell r="I821">
            <v>40175</v>
          </cell>
          <cell r="J821">
            <v>40168</v>
          </cell>
          <cell r="K821" t="str">
            <v>Y</v>
          </cell>
          <cell r="L821" t="str">
            <v>Drw</v>
          </cell>
          <cell r="M821">
            <v>822</v>
          </cell>
        </row>
        <row r="822">
          <cell r="C822" t="str">
            <v>25</v>
          </cell>
          <cell r="D822" t="str">
            <v>05050-MD-25-177-52</v>
          </cell>
          <cell r="E822" t="str">
            <v>05050-MD-25-177-52</v>
          </cell>
          <cell r="F822" t="str">
            <v>Tank-Main Platform - Flooring Panels- (Propane)</v>
          </cell>
          <cell r="G822">
            <v>0</v>
          </cell>
          <cell r="H822" t="str">
            <v>VP-1516-147-T-101/2-256</v>
          </cell>
          <cell r="I822">
            <v>40175</v>
          </cell>
          <cell r="J822">
            <v>40168</v>
          </cell>
          <cell r="K822" t="str">
            <v>Y</v>
          </cell>
          <cell r="L822" t="str">
            <v>Drw</v>
          </cell>
          <cell r="M822">
            <v>823</v>
          </cell>
        </row>
        <row r="823">
          <cell r="C823" t="str">
            <v>25</v>
          </cell>
          <cell r="D823" t="str">
            <v>05050-MD-25-177-53</v>
          </cell>
          <cell r="E823" t="str">
            <v>05050-MD-25-177-53</v>
          </cell>
          <cell r="F823" t="str">
            <v>Tank-Main Platform - Flooring Panels- (Propane)</v>
          </cell>
          <cell r="G823">
            <v>0</v>
          </cell>
          <cell r="H823" t="str">
            <v>VP-1516-147-T-101/2-256</v>
          </cell>
          <cell r="I823">
            <v>40175</v>
          </cell>
          <cell r="J823">
            <v>40168</v>
          </cell>
          <cell r="K823" t="str">
            <v>Y</v>
          </cell>
          <cell r="L823" t="str">
            <v>Drw</v>
          </cell>
          <cell r="M823">
            <v>824</v>
          </cell>
        </row>
        <row r="824">
          <cell r="C824" t="str">
            <v>25</v>
          </cell>
          <cell r="D824" t="str">
            <v>05050-MD-25-177-54</v>
          </cell>
          <cell r="E824" t="str">
            <v>05050-MD-25-177-54</v>
          </cell>
          <cell r="F824" t="str">
            <v>Tank-Main Platform - Flooring Panels- (Propane)</v>
          </cell>
          <cell r="G824">
            <v>0</v>
          </cell>
          <cell r="H824" t="str">
            <v>VP-1516-147-T-101/2-256</v>
          </cell>
          <cell r="I824">
            <v>40175</v>
          </cell>
          <cell r="J824">
            <v>40168</v>
          </cell>
          <cell r="K824" t="str">
            <v>Y</v>
          </cell>
          <cell r="L824" t="str">
            <v>Drw</v>
          </cell>
          <cell r="M824">
            <v>825</v>
          </cell>
        </row>
        <row r="825">
          <cell r="C825" t="str">
            <v>25</v>
          </cell>
          <cell r="D825" t="str">
            <v>05050-MD-25-177-55</v>
          </cell>
          <cell r="E825" t="str">
            <v>05050-MD-25-177-55</v>
          </cell>
          <cell r="F825" t="str">
            <v>Tank-Main Platform - Flooring Panels- (Propane)</v>
          </cell>
          <cell r="G825">
            <v>0</v>
          </cell>
          <cell r="H825" t="str">
            <v>VP-1516-147-T-101/2-256</v>
          </cell>
          <cell r="I825">
            <v>40175</v>
          </cell>
          <cell r="J825">
            <v>40168</v>
          </cell>
          <cell r="K825" t="str">
            <v>Y</v>
          </cell>
          <cell r="L825" t="str">
            <v>Drw</v>
          </cell>
          <cell r="M825">
            <v>826</v>
          </cell>
        </row>
        <row r="826">
          <cell r="C826" t="str">
            <v>25</v>
          </cell>
          <cell r="D826" t="str">
            <v>05050-MD-25-177-56</v>
          </cell>
          <cell r="E826" t="str">
            <v>05050-MD-25-177-56</v>
          </cell>
          <cell r="F826" t="str">
            <v>Tank-Main Platform - Flooring Panels- (Propane)</v>
          </cell>
          <cell r="G826">
            <v>0</v>
          </cell>
          <cell r="H826" t="str">
            <v>VP-1516-147-T-101/2-256</v>
          </cell>
          <cell r="I826">
            <v>40175</v>
          </cell>
          <cell r="J826">
            <v>40168</v>
          </cell>
          <cell r="K826" t="str">
            <v>Y</v>
          </cell>
          <cell r="L826" t="str">
            <v>Drw</v>
          </cell>
          <cell r="M826">
            <v>827</v>
          </cell>
        </row>
        <row r="827">
          <cell r="C827" t="str">
            <v>25</v>
          </cell>
          <cell r="D827" t="str">
            <v>05050-MD-25-177-57</v>
          </cell>
          <cell r="E827" t="str">
            <v>05050-MD-25-177-57</v>
          </cell>
          <cell r="F827" t="str">
            <v>Tank-Main Platform - Flooring Panels- (Propane)</v>
          </cell>
          <cell r="G827">
            <v>0</v>
          </cell>
          <cell r="H827" t="str">
            <v>VP-1516-147-T-101/2-256</v>
          </cell>
          <cell r="I827">
            <v>40175</v>
          </cell>
          <cell r="J827">
            <v>40168</v>
          </cell>
          <cell r="K827" t="str">
            <v>Y</v>
          </cell>
          <cell r="L827" t="str">
            <v>Drw</v>
          </cell>
          <cell r="M827">
            <v>828</v>
          </cell>
        </row>
        <row r="828">
          <cell r="C828" t="str">
            <v>25</v>
          </cell>
          <cell r="D828" t="str">
            <v>05050-MD-25-177-58</v>
          </cell>
          <cell r="E828" t="str">
            <v>05050-MD-25-177-58</v>
          </cell>
          <cell r="F828" t="str">
            <v>Tank-Main Platform - Flooring Panels- (Propane)</v>
          </cell>
          <cell r="G828">
            <v>0</v>
          </cell>
          <cell r="H828" t="str">
            <v>VP-1516-147-T-101/2-256</v>
          </cell>
          <cell r="I828">
            <v>40175</v>
          </cell>
          <cell r="J828">
            <v>40168</v>
          </cell>
          <cell r="K828" t="str">
            <v>Y</v>
          </cell>
          <cell r="L828" t="str">
            <v>Drw</v>
          </cell>
          <cell r="M828">
            <v>829</v>
          </cell>
        </row>
        <row r="829">
          <cell r="C829" t="str">
            <v>25</v>
          </cell>
          <cell r="D829" t="str">
            <v>05050-MD-25-177-59</v>
          </cell>
          <cell r="E829" t="str">
            <v>05050-MD-25-177-59</v>
          </cell>
          <cell r="F829" t="str">
            <v>Tank-Main Platform - Flooring Panels- (Propane)</v>
          </cell>
          <cell r="G829">
            <v>0</v>
          </cell>
          <cell r="H829" t="str">
            <v>VP-1516-147-T-101/2-256</v>
          </cell>
          <cell r="I829">
            <v>40175</v>
          </cell>
          <cell r="J829">
            <v>40168</v>
          </cell>
          <cell r="K829" t="str">
            <v>Y</v>
          </cell>
          <cell r="L829" t="str">
            <v>Drw</v>
          </cell>
          <cell r="M829">
            <v>830</v>
          </cell>
        </row>
        <row r="830">
          <cell r="C830" t="str">
            <v>25</v>
          </cell>
          <cell r="D830" t="str">
            <v>05050-MD-25-177-60</v>
          </cell>
          <cell r="E830" t="str">
            <v>05050-MD-25-177-60</v>
          </cell>
          <cell r="F830" t="str">
            <v>Tank-Main Platform - Flooring Panels- (Propane)</v>
          </cell>
          <cell r="G830">
            <v>0</v>
          </cell>
          <cell r="H830" t="str">
            <v>VP-1516-147-T-101/2-256</v>
          </cell>
          <cell r="I830">
            <v>40175</v>
          </cell>
          <cell r="J830">
            <v>40168</v>
          </cell>
          <cell r="K830" t="str">
            <v>Y</v>
          </cell>
          <cell r="L830" t="str">
            <v>Drw</v>
          </cell>
          <cell r="M830">
            <v>831</v>
          </cell>
        </row>
        <row r="831">
          <cell r="C831" t="str">
            <v>25</v>
          </cell>
          <cell r="D831" t="str">
            <v>05050-MD-25-177-61</v>
          </cell>
          <cell r="E831" t="str">
            <v>05050-MD-25-177-61</v>
          </cell>
          <cell r="F831" t="str">
            <v>Tank-Main Platform - Flooring Panels- (Propane)</v>
          </cell>
          <cell r="G831">
            <v>0</v>
          </cell>
          <cell r="H831" t="str">
            <v>VP-1516-147-T-101/2-256</v>
          </cell>
          <cell r="I831">
            <v>40175</v>
          </cell>
          <cell r="J831">
            <v>40168</v>
          </cell>
          <cell r="K831" t="str">
            <v>Y</v>
          </cell>
          <cell r="L831" t="str">
            <v>Drw</v>
          </cell>
          <cell r="M831">
            <v>832</v>
          </cell>
        </row>
        <row r="832">
          <cell r="C832" t="str">
            <v>25</v>
          </cell>
          <cell r="D832" t="str">
            <v>05050-MD-25-177-62</v>
          </cell>
          <cell r="E832" t="str">
            <v>05050-MD-25-177-62</v>
          </cell>
          <cell r="F832" t="str">
            <v>Tank-Main Platform - Flooring Panels- (Propane)</v>
          </cell>
          <cell r="G832">
            <v>0</v>
          </cell>
          <cell r="H832" t="str">
            <v>VP-1516-147-T-101/2-256</v>
          </cell>
          <cell r="I832">
            <v>40175</v>
          </cell>
          <cell r="J832">
            <v>40168</v>
          </cell>
          <cell r="K832" t="str">
            <v>Y</v>
          </cell>
          <cell r="L832" t="str">
            <v>Drw</v>
          </cell>
          <cell r="M832">
            <v>833</v>
          </cell>
        </row>
        <row r="833">
          <cell r="C833" t="str">
            <v>25</v>
          </cell>
          <cell r="D833" t="str">
            <v>05050-MD-25-177-63</v>
          </cell>
          <cell r="E833" t="str">
            <v>05050-MD-25-177-63</v>
          </cell>
          <cell r="F833" t="str">
            <v>Tank-Main Platform - Flooring Panels- (Propane)</v>
          </cell>
          <cell r="G833">
            <v>0</v>
          </cell>
          <cell r="H833" t="str">
            <v>VP-1516-147-T-101/2-256</v>
          </cell>
          <cell r="I833">
            <v>40175</v>
          </cell>
          <cell r="J833">
            <v>40168</v>
          </cell>
          <cell r="K833" t="str">
            <v>Y</v>
          </cell>
          <cell r="L833" t="str">
            <v>Drw</v>
          </cell>
          <cell r="M833">
            <v>834</v>
          </cell>
        </row>
        <row r="834">
          <cell r="C834" t="str">
            <v>25</v>
          </cell>
          <cell r="D834" t="str">
            <v>05050-MD-25-177-64</v>
          </cell>
          <cell r="E834" t="str">
            <v>05050-MD-25-177-64</v>
          </cell>
          <cell r="F834" t="str">
            <v>Tank-Main Platform - Flooring Panels- (Propane)</v>
          </cell>
          <cell r="G834">
            <v>0</v>
          </cell>
          <cell r="H834" t="str">
            <v>VP-1516-147-T-101/2-256</v>
          </cell>
          <cell r="I834">
            <v>40175</v>
          </cell>
          <cell r="J834">
            <v>40168</v>
          </cell>
          <cell r="K834" t="str">
            <v>Y</v>
          </cell>
          <cell r="L834" t="str">
            <v>Drw</v>
          </cell>
          <cell r="M834">
            <v>835</v>
          </cell>
        </row>
        <row r="835">
          <cell r="C835" t="str">
            <v>25</v>
          </cell>
          <cell r="D835" t="str">
            <v>05050-MD-25-177-65</v>
          </cell>
          <cell r="E835" t="str">
            <v>05050-MD-25-177-65</v>
          </cell>
          <cell r="F835" t="str">
            <v>Tank-Main Platform - Flooring Panels- (Propane)</v>
          </cell>
          <cell r="G835">
            <v>0</v>
          </cell>
          <cell r="H835" t="str">
            <v>VP-1516-147-T-101/2-256</v>
          </cell>
          <cell r="I835">
            <v>40175</v>
          </cell>
          <cell r="J835">
            <v>40168</v>
          </cell>
          <cell r="K835" t="str">
            <v>Y</v>
          </cell>
          <cell r="L835" t="str">
            <v>Drw</v>
          </cell>
          <cell r="M835">
            <v>836</v>
          </cell>
        </row>
        <row r="836">
          <cell r="C836" t="str">
            <v>25</v>
          </cell>
          <cell r="D836" t="str">
            <v>05050-MD-25-177-66</v>
          </cell>
          <cell r="E836" t="str">
            <v>05050-MD-25-177-66</v>
          </cell>
          <cell r="F836" t="str">
            <v>Tank-Main Platform - Flooring Panels- (Propane)</v>
          </cell>
          <cell r="G836">
            <v>0</v>
          </cell>
          <cell r="H836" t="str">
            <v>VP-1516-147-T-101/2-256</v>
          </cell>
          <cell r="I836">
            <v>40175</v>
          </cell>
          <cell r="J836">
            <v>40168</v>
          </cell>
          <cell r="K836" t="str">
            <v>Y</v>
          </cell>
          <cell r="L836" t="str">
            <v>Drw</v>
          </cell>
          <cell r="M836">
            <v>837</v>
          </cell>
        </row>
        <row r="837">
          <cell r="C837" t="str">
            <v>25</v>
          </cell>
          <cell r="D837" t="str">
            <v>05050-MD-25-177-67</v>
          </cell>
          <cell r="E837" t="str">
            <v>05050-MD-25-177-67</v>
          </cell>
          <cell r="F837" t="str">
            <v>Tank-Main Platform - Flooring Panels- (Propane)</v>
          </cell>
          <cell r="G837">
            <v>0</v>
          </cell>
          <cell r="H837" t="str">
            <v>VP-1516-147-T-101/2-256</v>
          </cell>
          <cell r="I837">
            <v>40175</v>
          </cell>
          <cell r="J837">
            <v>40168</v>
          </cell>
          <cell r="K837" t="str">
            <v>Y</v>
          </cell>
          <cell r="L837" t="str">
            <v>Drw</v>
          </cell>
          <cell r="M837">
            <v>838</v>
          </cell>
        </row>
        <row r="838">
          <cell r="C838" t="str">
            <v>25</v>
          </cell>
          <cell r="D838" t="str">
            <v>05050-MD-25-177-68</v>
          </cell>
          <cell r="E838" t="str">
            <v>05050-MD-25-177-68</v>
          </cell>
          <cell r="F838" t="str">
            <v>Tank-Main Platform - Flooring Panels- (Propane)</v>
          </cell>
          <cell r="G838">
            <v>0</v>
          </cell>
          <cell r="H838" t="str">
            <v>VP-1516-147-T-101/2-256</v>
          </cell>
          <cell r="I838">
            <v>40175</v>
          </cell>
          <cell r="J838">
            <v>40168</v>
          </cell>
          <cell r="K838" t="str">
            <v>Y</v>
          </cell>
          <cell r="L838" t="str">
            <v>Drw</v>
          </cell>
          <cell r="M838">
            <v>839</v>
          </cell>
        </row>
        <row r="839">
          <cell r="C839" t="str">
            <v>25</v>
          </cell>
          <cell r="D839" t="str">
            <v>05050-MD-25-177-69</v>
          </cell>
          <cell r="E839" t="str">
            <v>05050-MD-25-177-69</v>
          </cell>
          <cell r="F839" t="str">
            <v>Tank-Main Platform - Flooring Panels- (Propane)</v>
          </cell>
          <cell r="G839">
            <v>0</v>
          </cell>
          <cell r="H839" t="str">
            <v>VP-1516-147-T-101/2-256</v>
          </cell>
          <cell r="I839">
            <v>40175</v>
          </cell>
          <cell r="J839">
            <v>40168</v>
          </cell>
          <cell r="K839" t="str">
            <v>Y</v>
          </cell>
          <cell r="L839" t="str">
            <v>Drw</v>
          </cell>
          <cell r="M839">
            <v>840</v>
          </cell>
        </row>
        <row r="840">
          <cell r="C840" t="str">
            <v>25</v>
          </cell>
          <cell r="D840" t="str">
            <v>05050-MD-25-177-70</v>
          </cell>
          <cell r="E840" t="str">
            <v>05050-MD-25-177-70</v>
          </cell>
          <cell r="F840" t="str">
            <v>Tank-Main Platform - Flooring Panels- (Propane)</v>
          </cell>
          <cell r="G840">
            <v>0</v>
          </cell>
          <cell r="H840" t="str">
            <v>VP-1516-147-T-101/2-256</v>
          </cell>
          <cell r="I840">
            <v>40175</v>
          </cell>
          <cell r="J840">
            <v>40168</v>
          </cell>
          <cell r="K840" t="str">
            <v>Y</v>
          </cell>
          <cell r="L840" t="str">
            <v>Drw</v>
          </cell>
          <cell r="M840">
            <v>841</v>
          </cell>
        </row>
        <row r="841">
          <cell r="C841" t="str">
            <v>25</v>
          </cell>
          <cell r="D841" t="str">
            <v>05050-MD-25-177-71</v>
          </cell>
          <cell r="E841" t="str">
            <v>05050-MD-25-177-71</v>
          </cell>
          <cell r="F841" t="str">
            <v>Tank-Main Platform - Flooring Panels- (Propane)</v>
          </cell>
          <cell r="G841">
            <v>0</v>
          </cell>
          <cell r="H841" t="str">
            <v>VP-1516-147-T-101/2-256</v>
          </cell>
          <cell r="I841">
            <v>40175</v>
          </cell>
          <cell r="J841">
            <v>40168</v>
          </cell>
          <cell r="K841" t="str">
            <v>Y</v>
          </cell>
          <cell r="L841" t="str">
            <v>Drw</v>
          </cell>
          <cell r="M841">
            <v>842</v>
          </cell>
        </row>
        <row r="842">
          <cell r="C842" t="str">
            <v>25</v>
          </cell>
          <cell r="D842" t="str">
            <v>05050-MD-25-177-72</v>
          </cell>
          <cell r="E842" t="str">
            <v>05050-MD-25-177-72</v>
          </cell>
          <cell r="F842" t="str">
            <v>Tank-Main Platform - Flooring Panels- (Propane)</v>
          </cell>
          <cell r="G842">
            <v>0</v>
          </cell>
          <cell r="H842" t="str">
            <v>VP-1516-147-T-101/2-256</v>
          </cell>
          <cell r="I842">
            <v>40175</v>
          </cell>
          <cell r="J842">
            <v>40168</v>
          </cell>
          <cell r="K842" t="str">
            <v>Y</v>
          </cell>
          <cell r="L842" t="str">
            <v>Drw</v>
          </cell>
          <cell r="M842">
            <v>843</v>
          </cell>
        </row>
        <row r="843">
          <cell r="C843" t="str">
            <v>25</v>
          </cell>
          <cell r="D843" t="str">
            <v>05050-MD-25-177-73</v>
          </cell>
          <cell r="E843" t="str">
            <v>05050-MD-25-177-73</v>
          </cell>
          <cell r="F843" t="str">
            <v>Tank-Main Platform - Flooring Panels- (Propane)</v>
          </cell>
          <cell r="G843">
            <v>0</v>
          </cell>
          <cell r="H843" t="str">
            <v>VP-1516-147-T-101/2-256</v>
          </cell>
          <cell r="I843">
            <v>40175</v>
          </cell>
          <cell r="J843">
            <v>40168</v>
          </cell>
          <cell r="K843" t="str">
            <v>Y</v>
          </cell>
          <cell r="L843" t="str">
            <v>Drw</v>
          </cell>
          <cell r="M843">
            <v>844</v>
          </cell>
        </row>
        <row r="844">
          <cell r="C844" t="str">
            <v>25</v>
          </cell>
          <cell r="D844" t="str">
            <v>05050-MD-25-177-74</v>
          </cell>
          <cell r="E844" t="str">
            <v>05050-MD-25-177-74</v>
          </cell>
          <cell r="F844" t="str">
            <v>Tank-Main Platform - Flooring Panels- (Propane)</v>
          </cell>
          <cell r="G844">
            <v>0</v>
          </cell>
          <cell r="H844" t="str">
            <v>VP-1516-147-T-101/2-256</v>
          </cell>
          <cell r="I844">
            <v>40175</v>
          </cell>
          <cell r="J844">
            <v>40168</v>
          </cell>
          <cell r="K844" t="str">
            <v>Y</v>
          </cell>
          <cell r="L844" t="str">
            <v>Drw</v>
          </cell>
          <cell r="M844">
            <v>845</v>
          </cell>
        </row>
        <row r="845">
          <cell r="C845" t="str">
            <v>25</v>
          </cell>
          <cell r="D845" t="str">
            <v>05050-MD-25-177-75</v>
          </cell>
          <cell r="E845" t="str">
            <v>05050-MD-25-177-75</v>
          </cell>
          <cell r="F845" t="str">
            <v>Tank-Main Platform - Flooring Panels- (Propane)</v>
          </cell>
          <cell r="G845">
            <v>0</v>
          </cell>
          <cell r="H845" t="str">
            <v>VP-1516-147-T-101/2-256</v>
          </cell>
          <cell r="I845">
            <v>40175</v>
          </cell>
          <cell r="J845">
            <v>40168</v>
          </cell>
          <cell r="K845" t="str">
            <v>Y</v>
          </cell>
          <cell r="L845" t="str">
            <v>Drw</v>
          </cell>
          <cell r="M845">
            <v>846</v>
          </cell>
        </row>
        <row r="846">
          <cell r="C846" t="str">
            <v>25</v>
          </cell>
          <cell r="D846" t="str">
            <v>05050-MD-25-177-76</v>
          </cell>
          <cell r="E846" t="str">
            <v>05050-MD-25-177-76</v>
          </cell>
          <cell r="F846" t="str">
            <v>Tank-Main Platform - Flooring Panels- (Propane)</v>
          </cell>
          <cell r="G846">
            <v>0</v>
          </cell>
          <cell r="H846" t="str">
            <v>VP-1516-147-T-101/2-256</v>
          </cell>
          <cell r="I846">
            <v>40175</v>
          </cell>
          <cell r="J846">
            <v>40168</v>
          </cell>
          <cell r="K846" t="str">
            <v>Y</v>
          </cell>
          <cell r="L846" t="str">
            <v>Drw</v>
          </cell>
          <cell r="M846">
            <v>847</v>
          </cell>
        </row>
        <row r="847">
          <cell r="C847" t="str">
            <v>25</v>
          </cell>
          <cell r="D847" t="str">
            <v>05050-MD-25-177-77</v>
          </cell>
          <cell r="E847" t="str">
            <v>05050-MD-25-177-77</v>
          </cell>
          <cell r="F847" t="str">
            <v>Tank-Main Platform - Flooring Panels- (Propane)</v>
          </cell>
          <cell r="G847">
            <v>0</v>
          </cell>
          <cell r="H847" t="str">
            <v>VP-1516-147-T-101/2-256</v>
          </cell>
          <cell r="I847">
            <v>40175</v>
          </cell>
          <cell r="J847">
            <v>40168</v>
          </cell>
          <cell r="K847" t="str">
            <v>Y</v>
          </cell>
          <cell r="L847" t="str">
            <v>Drw</v>
          </cell>
          <cell r="M847">
            <v>848</v>
          </cell>
        </row>
        <row r="848">
          <cell r="C848" t="str">
            <v>25</v>
          </cell>
          <cell r="D848" t="str">
            <v>05050-MD-25-177-78</v>
          </cell>
          <cell r="E848" t="str">
            <v>05050-MD-25-177-78</v>
          </cell>
          <cell r="F848" t="str">
            <v>Tank-Main Platform - Flooring Panels- (Propane)</v>
          </cell>
          <cell r="G848">
            <v>0</v>
          </cell>
          <cell r="H848" t="str">
            <v>VP-1516-147-T-101/2-256</v>
          </cell>
          <cell r="I848">
            <v>40175</v>
          </cell>
          <cell r="J848">
            <v>40168</v>
          </cell>
          <cell r="K848" t="str">
            <v>Y</v>
          </cell>
          <cell r="L848" t="str">
            <v>Drw</v>
          </cell>
          <cell r="M848">
            <v>849</v>
          </cell>
        </row>
        <row r="849">
          <cell r="C849" t="str">
            <v>25</v>
          </cell>
          <cell r="D849" t="str">
            <v>05050-MD-25-177-79</v>
          </cell>
          <cell r="E849" t="str">
            <v>05050-MD-25-177-79</v>
          </cell>
          <cell r="F849" t="str">
            <v>Tank-Main Platform - Flooring Panels- (Propane)</v>
          </cell>
          <cell r="G849">
            <v>0</v>
          </cell>
          <cell r="H849" t="str">
            <v>VP-1516-147-T-101/2-256</v>
          </cell>
          <cell r="I849">
            <v>40175</v>
          </cell>
          <cell r="J849">
            <v>40168</v>
          </cell>
          <cell r="K849" t="str">
            <v>Y</v>
          </cell>
          <cell r="L849" t="str">
            <v>Drw</v>
          </cell>
          <cell r="M849">
            <v>850</v>
          </cell>
        </row>
        <row r="850">
          <cell r="C850" t="str">
            <v>25</v>
          </cell>
          <cell r="D850" t="str">
            <v>05050-MD-25-177-80</v>
          </cell>
          <cell r="E850" t="str">
            <v>05050-MD-25-177-80</v>
          </cell>
          <cell r="F850" t="str">
            <v>Tank-Main Platform - Flooring Panels- (Propane)</v>
          </cell>
          <cell r="G850">
            <v>0</v>
          </cell>
          <cell r="H850" t="str">
            <v>VP-1516-147-T-101/2-256</v>
          </cell>
          <cell r="I850">
            <v>40175</v>
          </cell>
          <cell r="J850">
            <v>40168</v>
          </cell>
          <cell r="K850" t="str">
            <v>Y</v>
          </cell>
          <cell r="L850" t="str">
            <v>Drw</v>
          </cell>
          <cell r="M850">
            <v>851</v>
          </cell>
        </row>
        <row r="851">
          <cell r="C851" t="str">
            <v>25</v>
          </cell>
          <cell r="D851" t="str">
            <v>05050-MD-25-177-81</v>
          </cell>
          <cell r="E851" t="str">
            <v>05050-MD-25-177-81</v>
          </cell>
          <cell r="F851" t="str">
            <v>Tank-Main Platform - Flooring Panels- (Propane)</v>
          </cell>
          <cell r="G851">
            <v>0</v>
          </cell>
          <cell r="H851" t="str">
            <v>VP-1516-147-T-101/2-256</v>
          </cell>
          <cell r="I851">
            <v>40175</v>
          </cell>
          <cell r="J851">
            <v>40168</v>
          </cell>
          <cell r="K851" t="str">
            <v>Y</v>
          </cell>
          <cell r="L851" t="str">
            <v>Drw</v>
          </cell>
          <cell r="M851">
            <v>852</v>
          </cell>
        </row>
        <row r="852">
          <cell r="C852" t="str">
            <v>25</v>
          </cell>
          <cell r="D852" t="str">
            <v>05050-MD-25-177-82</v>
          </cell>
          <cell r="E852" t="str">
            <v>05050-MD-25-177-82</v>
          </cell>
          <cell r="F852" t="str">
            <v>Tank-Main Platform - Flooring Panels- (Propane)</v>
          </cell>
          <cell r="G852">
            <v>0</v>
          </cell>
          <cell r="H852" t="str">
            <v>VP-1516-147-T-101/2-256</v>
          </cell>
          <cell r="I852">
            <v>40175</v>
          </cell>
          <cell r="J852">
            <v>40168</v>
          </cell>
          <cell r="K852" t="str">
            <v>Y</v>
          </cell>
          <cell r="L852" t="str">
            <v>Drw</v>
          </cell>
          <cell r="M852">
            <v>853</v>
          </cell>
        </row>
        <row r="853">
          <cell r="C853" t="str">
            <v>25</v>
          </cell>
          <cell r="D853" t="str">
            <v>05050-MD-25-177-83</v>
          </cell>
          <cell r="E853" t="str">
            <v>05050-MD-25-177-83</v>
          </cell>
          <cell r="F853" t="str">
            <v>Tank-Main Platform - Flooring Panels- (Propane)</v>
          </cell>
          <cell r="G853">
            <v>0</v>
          </cell>
          <cell r="H853" t="str">
            <v>VP-1516-147-T-101/2-256</v>
          </cell>
          <cell r="I853">
            <v>40175</v>
          </cell>
          <cell r="J853">
            <v>40168</v>
          </cell>
          <cell r="K853" t="str">
            <v>Y</v>
          </cell>
          <cell r="L853" t="str">
            <v>Drw</v>
          </cell>
          <cell r="M853">
            <v>854</v>
          </cell>
        </row>
        <row r="854">
          <cell r="C854" t="str">
            <v>25</v>
          </cell>
          <cell r="D854" t="str">
            <v>05050-MD-25-177-84</v>
          </cell>
          <cell r="E854" t="str">
            <v>05050-MD-25-177-84</v>
          </cell>
          <cell r="F854" t="str">
            <v>Tank-Main Platform - Flooring Panels- (Propane)</v>
          </cell>
          <cell r="G854">
            <v>0</v>
          </cell>
          <cell r="H854" t="str">
            <v>VP-1516-147-T-101/2-256</v>
          </cell>
          <cell r="I854">
            <v>40175</v>
          </cell>
          <cell r="J854">
            <v>40168</v>
          </cell>
          <cell r="K854" t="str">
            <v>Y</v>
          </cell>
          <cell r="L854" t="str">
            <v>Drw</v>
          </cell>
          <cell r="M854">
            <v>855</v>
          </cell>
        </row>
        <row r="855">
          <cell r="C855" t="str">
            <v>25</v>
          </cell>
          <cell r="D855" t="str">
            <v>05050-MD-25-177-85</v>
          </cell>
          <cell r="E855" t="str">
            <v>05050-MD-25-177-85</v>
          </cell>
          <cell r="F855" t="str">
            <v>Tank-Main Platform - Flooring Panels- (Propane)</v>
          </cell>
          <cell r="G855">
            <v>0</v>
          </cell>
          <cell r="H855" t="str">
            <v>VP-1516-147-T-101/2-256</v>
          </cell>
          <cell r="I855">
            <v>40175</v>
          </cell>
          <cell r="J855">
            <v>40168</v>
          </cell>
          <cell r="K855" t="str">
            <v>Y</v>
          </cell>
          <cell r="L855" t="str">
            <v>Drw</v>
          </cell>
          <cell r="M855">
            <v>856</v>
          </cell>
        </row>
        <row r="856">
          <cell r="C856" t="str">
            <v>25</v>
          </cell>
          <cell r="D856" t="str">
            <v>05050-MD-25-177-86</v>
          </cell>
          <cell r="E856" t="str">
            <v>05050-MD-25-177-86</v>
          </cell>
          <cell r="F856" t="str">
            <v>Tank-Main Platform - Flooring Panels- (Propane)</v>
          </cell>
          <cell r="G856">
            <v>0</v>
          </cell>
          <cell r="H856" t="str">
            <v>VP-1516-147-T-101/2-256</v>
          </cell>
          <cell r="I856">
            <v>40175</v>
          </cell>
          <cell r="J856">
            <v>40168</v>
          </cell>
          <cell r="K856" t="str">
            <v>Y</v>
          </cell>
          <cell r="L856" t="str">
            <v>Drw</v>
          </cell>
          <cell r="M856">
            <v>857</v>
          </cell>
        </row>
        <row r="857">
          <cell r="C857" t="str">
            <v>25</v>
          </cell>
          <cell r="D857" t="str">
            <v>05050-MD-25-177-87</v>
          </cell>
          <cell r="E857" t="str">
            <v>05050-MD-25-177-87</v>
          </cell>
          <cell r="F857" t="str">
            <v>Tank-Main Platform - Flooring Panels- (Propane)</v>
          </cell>
          <cell r="G857">
            <v>0</v>
          </cell>
          <cell r="H857" t="str">
            <v>VP-1516-147-T-101/2-256</v>
          </cell>
          <cell r="I857">
            <v>40175</v>
          </cell>
          <cell r="J857">
            <v>40168</v>
          </cell>
          <cell r="K857" t="str">
            <v>Y</v>
          </cell>
          <cell r="L857" t="str">
            <v>Drw</v>
          </cell>
          <cell r="M857">
            <v>858</v>
          </cell>
        </row>
        <row r="858">
          <cell r="C858" t="str">
            <v>25</v>
          </cell>
          <cell r="D858" t="str">
            <v>05050-MD-25-177-88</v>
          </cell>
          <cell r="E858" t="str">
            <v>05050-MD-25-177-88</v>
          </cell>
          <cell r="F858" t="str">
            <v>Tank-Main Platform - Flooring Panels- (Propane)</v>
          </cell>
          <cell r="G858">
            <v>0</v>
          </cell>
          <cell r="H858" t="str">
            <v>VP-1516-147-T-101/2-256</v>
          </cell>
          <cell r="I858">
            <v>40175</v>
          </cell>
          <cell r="J858">
            <v>40168</v>
          </cell>
          <cell r="K858" t="str">
            <v>Y</v>
          </cell>
          <cell r="L858" t="str">
            <v>Drw</v>
          </cell>
          <cell r="M858">
            <v>859</v>
          </cell>
        </row>
        <row r="859">
          <cell r="C859" t="str">
            <v>25</v>
          </cell>
          <cell r="D859" t="str">
            <v>05050-MD-25-177-89</v>
          </cell>
          <cell r="E859" t="str">
            <v>05050-MD-25-177-89</v>
          </cell>
          <cell r="F859" t="str">
            <v>Tank-Main Platform - Flooring Panels- (Propane)</v>
          </cell>
          <cell r="G859">
            <v>0</v>
          </cell>
          <cell r="H859" t="str">
            <v>VP-1516-147-T-101/2-256</v>
          </cell>
          <cell r="I859">
            <v>40175</v>
          </cell>
          <cell r="J859">
            <v>40168</v>
          </cell>
          <cell r="K859" t="str">
            <v>Y</v>
          </cell>
          <cell r="L859" t="str">
            <v>Drw</v>
          </cell>
          <cell r="M859">
            <v>860</v>
          </cell>
        </row>
        <row r="860">
          <cell r="C860" t="str">
            <v>25</v>
          </cell>
          <cell r="D860" t="str">
            <v>05050-MD-25-177-90</v>
          </cell>
          <cell r="E860" t="str">
            <v>05050-MD-25-177-90</v>
          </cell>
          <cell r="F860" t="str">
            <v>Tank-Main Platform - Flooring Panels- (Propane)</v>
          </cell>
          <cell r="G860">
            <v>0</v>
          </cell>
          <cell r="H860" t="str">
            <v>VP-1516-147-T-101/2-256</v>
          </cell>
          <cell r="I860">
            <v>40175</v>
          </cell>
          <cell r="J860">
            <v>40168</v>
          </cell>
          <cell r="K860" t="str">
            <v>Y</v>
          </cell>
          <cell r="L860" t="str">
            <v>Drw</v>
          </cell>
          <cell r="M860">
            <v>861</v>
          </cell>
        </row>
        <row r="861">
          <cell r="C861" t="str">
            <v>25</v>
          </cell>
          <cell r="D861" t="str">
            <v>05050-MD-25-177-91</v>
          </cell>
          <cell r="E861" t="str">
            <v>05050-MD-25-177-91</v>
          </cell>
          <cell r="F861" t="str">
            <v>Tank-Main Platform - Flooring Panels- (Propane)</v>
          </cell>
          <cell r="G861">
            <v>0</v>
          </cell>
          <cell r="H861" t="str">
            <v>VP-1516-147-T-101/2-256</v>
          </cell>
          <cell r="I861">
            <v>40175</v>
          </cell>
          <cell r="J861">
            <v>40168</v>
          </cell>
          <cell r="K861" t="str">
            <v>Y</v>
          </cell>
          <cell r="L861" t="str">
            <v>Drw</v>
          </cell>
          <cell r="M861">
            <v>862</v>
          </cell>
        </row>
        <row r="862">
          <cell r="C862" t="str">
            <v>25</v>
          </cell>
          <cell r="D862" t="str">
            <v>05050-MD-25-177-92</v>
          </cell>
          <cell r="E862" t="str">
            <v>05050-MD-25-177-92</v>
          </cell>
          <cell r="F862" t="str">
            <v>Tank-Main Platform - Flooring Panels- (Propane)</v>
          </cell>
          <cell r="G862">
            <v>0</v>
          </cell>
          <cell r="H862" t="str">
            <v>VP-1516-147-T-101/2-256</v>
          </cell>
          <cell r="I862">
            <v>40175</v>
          </cell>
          <cell r="J862">
            <v>40168</v>
          </cell>
          <cell r="K862" t="str">
            <v>Y</v>
          </cell>
          <cell r="L862" t="str">
            <v>Drw</v>
          </cell>
          <cell r="M862">
            <v>863</v>
          </cell>
        </row>
        <row r="863">
          <cell r="C863" t="str">
            <v>25</v>
          </cell>
          <cell r="D863" t="str">
            <v>05050-MD-25-177-93</v>
          </cell>
          <cell r="E863" t="str">
            <v>05050-MD-25-177-93</v>
          </cell>
          <cell r="F863" t="str">
            <v>Tank-Main Platform - Flooring Panels- (Propane)</v>
          </cell>
          <cell r="G863">
            <v>0</v>
          </cell>
          <cell r="H863" t="str">
            <v>VP-1516-147-T-101/2-256</v>
          </cell>
          <cell r="I863">
            <v>40175</v>
          </cell>
          <cell r="J863">
            <v>40168</v>
          </cell>
          <cell r="K863" t="str">
            <v>Y</v>
          </cell>
          <cell r="L863" t="str">
            <v>Drw</v>
          </cell>
          <cell r="M863">
            <v>864</v>
          </cell>
        </row>
        <row r="864">
          <cell r="C864" t="str">
            <v>25</v>
          </cell>
          <cell r="D864" t="str">
            <v>05050-MD-25-177-94</v>
          </cell>
          <cell r="E864" t="str">
            <v>05050-MD-25-177-94</v>
          </cell>
          <cell r="F864" t="str">
            <v>Tank-Main Platform - Flooring Panels- (Propane)</v>
          </cell>
          <cell r="G864">
            <v>0</v>
          </cell>
          <cell r="H864" t="str">
            <v>VP-1516-147-T-101/2-256</v>
          </cell>
          <cell r="I864">
            <v>40175</v>
          </cell>
          <cell r="J864">
            <v>40168</v>
          </cell>
          <cell r="K864" t="str">
            <v>Y</v>
          </cell>
          <cell r="L864" t="str">
            <v>Drw</v>
          </cell>
          <cell r="M864">
            <v>865</v>
          </cell>
        </row>
        <row r="865">
          <cell r="C865" t="str">
            <v>25</v>
          </cell>
          <cell r="D865" t="str">
            <v>05050-MD-25-177-95</v>
          </cell>
          <cell r="E865" t="str">
            <v>05050-MD-25-177-95</v>
          </cell>
          <cell r="F865" t="str">
            <v>Tank-Main Platform - Flooring Panels- (Propane)</v>
          </cell>
          <cell r="G865">
            <v>0</v>
          </cell>
          <cell r="H865" t="str">
            <v>VP-1516-147-T-101/2-256</v>
          </cell>
          <cell r="I865">
            <v>40175</v>
          </cell>
          <cell r="J865">
            <v>40168</v>
          </cell>
          <cell r="K865" t="str">
            <v>Y</v>
          </cell>
          <cell r="L865" t="str">
            <v>Drw</v>
          </cell>
          <cell r="M865">
            <v>866</v>
          </cell>
        </row>
        <row r="866">
          <cell r="C866" t="str">
            <v>25</v>
          </cell>
          <cell r="D866" t="str">
            <v>05050-MD-25-177-96</v>
          </cell>
          <cell r="E866" t="str">
            <v>05050-MD-25-177-96</v>
          </cell>
          <cell r="F866" t="str">
            <v>Tank-Main Platform - Flooring Panels- (Propane)</v>
          </cell>
          <cell r="G866">
            <v>0</v>
          </cell>
          <cell r="H866" t="str">
            <v>VP-1516-147-T-101/2-256</v>
          </cell>
          <cell r="I866">
            <v>40175</v>
          </cell>
          <cell r="J866">
            <v>40168</v>
          </cell>
          <cell r="K866" t="str">
            <v>Y</v>
          </cell>
          <cell r="L866" t="str">
            <v>Drw</v>
          </cell>
          <cell r="M866">
            <v>867</v>
          </cell>
        </row>
        <row r="867">
          <cell r="C867" t="str">
            <v>25</v>
          </cell>
          <cell r="D867" t="str">
            <v>05050-MD-25-177-97</v>
          </cell>
          <cell r="E867" t="str">
            <v>05050-MD-25-177-97</v>
          </cell>
          <cell r="F867" t="str">
            <v>Tank-Main Platform - Flooring Panels- (Propane)</v>
          </cell>
          <cell r="G867">
            <v>0</v>
          </cell>
          <cell r="H867" t="str">
            <v>VP-1516-147-T-101/2-256</v>
          </cell>
          <cell r="I867">
            <v>40175</v>
          </cell>
          <cell r="J867">
            <v>40168</v>
          </cell>
          <cell r="K867" t="str">
            <v>Y</v>
          </cell>
          <cell r="L867" t="str">
            <v>Drw</v>
          </cell>
          <cell r="M867">
            <v>868</v>
          </cell>
        </row>
        <row r="868">
          <cell r="C868" t="str">
            <v>25</v>
          </cell>
          <cell r="D868" t="str">
            <v>05050-MD-25-177-98</v>
          </cell>
          <cell r="E868" t="str">
            <v>05050-MD-25-177-98</v>
          </cell>
          <cell r="F868" t="str">
            <v>Tank-Main Platform - Flooring Panels- (Propane)</v>
          </cell>
          <cell r="G868">
            <v>0</v>
          </cell>
          <cell r="H868" t="str">
            <v>VP-1516-147-T-101/2-256</v>
          </cell>
          <cell r="I868">
            <v>40175</v>
          </cell>
          <cell r="J868">
            <v>40168</v>
          </cell>
          <cell r="K868" t="str">
            <v>Y</v>
          </cell>
          <cell r="L868" t="str">
            <v>Drw</v>
          </cell>
          <cell r="M868">
            <v>869</v>
          </cell>
        </row>
        <row r="869">
          <cell r="C869" t="str">
            <v>25</v>
          </cell>
          <cell r="D869" t="str">
            <v>05050-MD-25-177-99</v>
          </cell>
          <cell r="E869" t="str">
            <v>05050-MD-25-177-99</v>
          </cell>
          <cell r="F869" t="str">
            <v>Tank-Main Platform - Flooring Panels- (Propane)</v>
          </cell>
          <cell r="G869">
            <v>0</v>
          </cell>
          <cell r="H869" t="str">
            <v>VP-1516-147-T-101/2-256</v>
          </cell>
          <cell r="I869">
            <v>40175</v>
          </cell>
          <cell r="J869">
            <v>40168</v>
          </cell>
          <cell r="K869" t="str">
            <v>Y</v>
          </cell>
          <cell r="L869" t="str">
            <v>Drw</v>
          </cell>
          <cell r="M869">
            <v>870</v>
          </cell>
        </row>
        <row r="870">
          <cell r="C870" t="str">
            <v>25</v>
          </cell>
          <cell r="D870" t="str">
            <v>05050-MD-25-177-100</v>
          </cell>
          <cell r="E870" t="str">
            <v>05050-MD-25-177-100</v>
          </cell>
          <cell r="F870" t="str">
            <v>Tank-Main Platform - Flooring Panels- (Propane)</v>
          </cell>
          <cell r="G870">
            <v>0</v>
          </cell>
          <cell r="H870" t="str">
            <v>VP-1516-147-T-101/2-256</v>
          </cell>
          <cell r="I870">
            <v>40175</v>
          </cell>
          <cell r="J870">
            <v>40168</v>
          </cell>
          <cell r="K870" t="str">
            <v>Y</v>
          </cell>
          <cell r="L870" t="str">
            <v>Drw</v>
          </cell>
          <cell r="M870">
            <v>871</v>
          </cell>
        </row>
        <row r="871">
          <cell r="C871" t="str">
            <v>25</v>
          </cell>
          <cell r="D871" t="str">
            <v>05050-MD-25-177-101</v>
          </cell>
          <cell r="E871" t="str">
            <v>05050-MD-25-177-101</v>
          </cell>
          <cell r="F871" t="str">
            <v>Tank-Main Platform - Flooring Panels- (Propane)</v>
          </cell>
          <cell r="G871">
            <v>0</v>
          </cell>
          <cell r="H871" t="str">
            <v>VP-1516-147-T-101/2-256</v>
          </cell>
          <cell r="I871">
            <v>40175</v>
          </cell>
          <cell r="J871">
            <v>40168</v>
          </cell>
          <cell r="K871" t="str">
            <v>Y</v>
          </cell>
          <cell r="L871" t="str">
            <v>Drw</v>
          </cell>
          <cell r="M871">
            <v>872</v>
          </cell>
        </row>
        <row r="872">
          <cell r="C872" t="str">
            <v>25</v>
          </cell>
          <cell r="D872" t="str">
            <v>05050-MD-25-177-102</v>
          </cell>
          <cell r="E872" t="str">
            <v>05050-MD-25-177-102</v>
          </cell>
          <cell r="F872" t="str">
            <v>Tank-Main Platform - Flooring Panels- (Propane)</v>
          </cell>
          <cell r="G872">
            <v>0</v>
          </cell>
          <cell r="H872" t="str">
            <v>VP-1516-147-T-101/2-256</v>
          </cell>
          <cell r="I872">
            <v>40175</v>
          </cell>
          <cell r="J872">
            <v>40168</v>
          </cell>
          <cell r="K872" t="str">
            <v>Y</v>
          </cell>
          <cell r="L872" t="str">
            <v>Drw</v>
          </cell>
          <cell r="M872">
            <v>873</v>
          </cell>
        </row>
        <row r="873">
          <cell r="C873" t="str">
            <v>25</v>
          </cell>
          <cell r="D873" t="str">
            <v>05050-MD-25-177-103</v>
          </cell>
          <cell r="E873" t="str">
            <v>05050-MD-25-177-103</v>
          </cell>
          <cell r="F873" t="str">
            <v>Tank-Main Platform - Flooring Panels- (Propane)</v>
          </cell>
          <cell r="G873">
            <v>0</v>
          </cell>
          <cell r="H873" t="str">
            <v>VP-1516-147-T-101/2-256</v>
          </cell>
          <cell r="I873">
            <v>40175</v>
          </cell>
          <cell r="J873">
            <v>40168</v>
          </cell>
          <cell r="K873" t="str">
            <v>Y</v>
          </cell>
          <cell r="L873" t="str">
            <v>Drw</v>
          </cell>
          <cell r="M873">
            <v>874</v>
          </cell>
        </row>
        <row r="874">
          <cell r="C874" t="str">
            <v>25</v>
          </cell>
          <cell r="D874" t="str">
            <v>05050-MD-25-177-104</v>
          </cell>
          <cell r="E874" t="str">
            <v>05050-MD-25-177-104</v>
          </cell>
          <cell r="F874" t="str">
            <v>Tank-Main Platform - Flooring Panels- (Propane)</v>
          </cell>
          <cell r="G874">
            <v>0</v>
          </cell>
          <cell r="H874" t="str">
            <v>VP-1516-147-T-101/2-256</v>
          </cell>
          <cell r="I874">
            <v>40175</v>
          </cell>
          <cell r="J874">
            <v>40168</v>
          </cell>
          <cell r="K874" t="str">
            <v>Y</v>
          </cell>
          <cell r="L874" t="str">
            <v>Drw</v>
          </cell>
          <cell r="M874">
            <v>875</v>
          </cell>
        </row>
        <row r="875">
          <cell r="C875" t="str">
            <v>25</v>
          </cell>
          <cell r="D875" t="str">
            <v>05050-MD-25-177-105</v>
          </cell>
          <cell r="E875" t="str">
            <v>05050-MD-25-177-105</v>
          </cell>
          <cell r="F875" t="str">
            <v>Tank-Main Platform - Flooring Panels- (Propane)</v>
          </cell>
          <cell r="G875">
            <v>0</v>
          </cell>
          <cell r="H875" t="str">
            <v>VP-1516-147-T-101/2-256</v>
          </cell>
          <cell r="I875">
            <v>40175</v>
          </cell>
          <cell r="J875">
            <v>40168</v>
          </cell>
          <cell r="K875" t="str">
            <v>Y</v>
          </cell>
          <cell r="L875" t="str">
            <v>Drw</v>
          </cell>
          <cell r="M875">
            <v>876</v>
          </cell>
        </row>
        <row r="876">
          <cell r="C876" t="str">
            <v>25</v>
          </cell>
          <cell r="D876" t="str">
            <v>05050-MD-25-177-106</v>
          </cell>
          <cell r="E876" t="str">
            <v>05050-MD-25-177-106</v>
          </cell>
          <cell r="F876" t="str">
            <v>Tank-Main Platform - Flooring Panels- (Propane)</v>
          </cell>
          <cell r="G876">
            <v>0</v>
          </cell>
          <cell r="H876" t="str">
            <v>VP-1516-147-T-101/2-256</v>
          </cell>
          <cell r="I876">
            <v>40175</v>
          </cell>
          <cell r="J876">
            <v>40168</v>
          </cell>
          <cell r="K876" t="str">
            <v>Y</v>
          </cell>
          <cell r="L876" t="str">
            <v>Drw</v>
          </cell>
          <cell r="M876">
            <v>877</v>
          </cell>
        </row>
        <row r="877">
          <cell r="C877" t="str">
            <v>25</v>
          </cell>
          <cell r="D877" t="str">
            <v>05050-MD-25-177-107</v>
          </cell>
          <cell r="E877" t="str">
            <v>05050-MD-25-177-107</v>
          </cell>
          <cell r="F877" t="str">
            <v>Tank-Main Platform - Flooring Panels- (Propane)</v>
          </cell>
          <cell r="G877">
            <v>0</v>
          </cell>
          <cell r="H877" t="str">
            <v>VP-1516-147-T-101/2-256</v>
          </cell>
          <cell r="I877">
            <v>40175</v>
          </cell>
          <cell r="J877">
            <v>40168</v>
          </cell>
          <cell r="K877" t="str">
            <v>Y</v>
          </cell>
          <cell r="L877" t="str">
            <v>Drw</v>
          </cell>
          <cell r="M877">
            <v>878</v>
          </cell>
        </row>
        <row r="878">
          <cell r="C878" t="str">
            <v>25</v>
          </cell>
          <cell r="D878" t="str">
            <v>05050-MD-25-177-108</v>
          </cell>
          <cell r="E878" t="str">
            <v>05050-MD-25-177-108</v>
          </cell>
          <cell r="F878" t="str">
            <v>Tank-Main Platform - Flooring Panels- (Propane)</v>
          </cell>
          <cell r="G878">
            <v>0</v>
          </cell>
          <cell r="H878" t="str">
            <v>VP-1516-147-T-101/2-256</v>
          </cell>
          <cell r="I878">
            <v>40175</v>
          </cell>
          <cell r="J878">
            <v>40168</v>
          </cell>
          <cell r="K878" t="str">
            <v>Y</v>
          </cell>
          <cell r="L878" t="str">
            <v>Drw</v>
          </cell>
          <cell r="M878">
            <v>879</v>
          </cell>
        </row>
        <row r="879">
          <cell r="C879" t="str">
            <v>25</v>
          </cell>
          <cell r="D879" t="str">
            <v>05050-MD-25-177-109</v>
          </cell>
          <cell r="E879" t="str">
            <v>05050-MD-25-177-109</v>
          </cell>
          <cell r="F879" t="str">
            <v>Tank-Main Platform - Flooring Panels- (Propane)</v>
          </cell>
          <cell r="G879">
            <v>0</v>
          </cell>
          <cell r="H879" t="str">
            <v>VP-1516-147-T-101/2-256</v>
          </cell>
          <cell r="I879">
            <v>40175</v>
          </cell>
          <cell r="J879">
            <v>40168</v>
          </cell>
          <cell r="K879" t="str">
            <v>Y</v>
          </cell>
          <cell r="L879" t="str">
            <v>Drw</v>
          </cell>
          <cell r="M879">
            <v>880</v>
          </cell>
        </row>
        <row r="880">
          <cell r="C880" t="str">
            <v>25</v>
          </cell>
          <cell r="D880" t="str">
            <v>05050-MD-25-177-110</v>
          </cell>
          <cell r="E880" t="str">
            <v>05050-MD-25-177-110</v>
          </cell>
          <cell r="F880" t="str">
            <v>Tank-Main Platform - Flooring Panels- (Propane)</v>
          </cell>
          <cell r="G880">
            <v>0</v>
          </cell>
          <cell r="H880" t="str">
            <v>VP-1516-147-T-101/2-256</v>
          </cell>
          <cell r="I880">
            <v>40175</v>
          </cell>
          <cell r="J880">
            <v>40168</v>
          </cell>
          <cell r="K880" t="str">
            <v>Y</v>
          </cell>
          <cell r="L880" t="str">
            <v>Drw</v>
          </cell>
          <cell r="M880">
            <v>881</v>
          </cell>
        </row>
        <row r="881">
          <cell r="C881" t="str">
            <v>25</v>
          </cell>
          <cell r="D881" t="str">
            <v>05050-MD-25-177-111</v>
          </cell>
          <cell r="E881" t="str">
            <v>05050-MD-25-177-111</v>
          </cell>
          <cell r="F881" t="str">
            <v>Tank-Main Platform - Flooring Panels- (Propane)</v>
          </cell>
          <cell r="G881">
            <v>0</v>
          </cell>
          <cell r="H881" t="str">
            <v>VP-1516-147-T-101/2-256</v>
          </cell>
          <cell r="I881">
            <v>40175</v>
          </cell>
          <cell r="J881">
            <v>40168</v>
          </cell>
          <cell r="K881" t="str">
            <v>Y</v>
          </cell>
          <cell r="L881" t="str">
            <v>Drw</v>
          </cell>
          <cell r="M881">
            <v>882</v>
          </cell>
        </row>
        <row r="882">
          <cell r="C882" t="str">
            <v>25</v>
          </cell>
          <cell r="D882" t="str">
            <v>05050-MD-25-177-112</v>
          </cell>
          <cell r="E882" t="str">
            <v>05050-MD-25-177-112</v>
          </cell>
          <cell r="F882" t="str">
            <v>Tank-Main Platform - Flooring Panels- (Propane)</v>
          </cell>
          <cell r="G882">
            <v>0</v>
          </cell>
          <cell r="H882" t="str">
            <v>VP-1516-147-T-101/2-256</v>
          </cell>
          <cell r="I882">
            <v>40175</v>
          </cell>
          <cell r="J882">
            <v>40168</v>
          </cell>
          <cell r="K882" t="str">
            <v>Y</v>
          </cell>
          <cell r="L882" t="str">
            <v>Drw</v>
          </cell>
          <cell r="M882">
            <v>883</v>
          </cell>
        </row>
        <row r="883">
          <cell r="C883" t="str">
            <v>25</v>
          </cell>
          <cell r="D883" t="str">
            <v>05050-MD-25-177-113</v>
          </cell>
          <cell r="E883" t="str">
            <v>05050-MD-25-177-113</v>
          </cell>
          <cell r="F883" t="str">
            <v>Tank-Main Platform - Flooring Panels- (Propane)</v>
          </cell>
          <cell r="G883">
            <v>0</v>
          </cell>
          <cell r="H883" t="str">
            <v>VP-1516-147-T-101/2-256</v>
          </cell>
          <cell r="I883">
            <v>40175</v>
          </cell>
          <cell r="J883">
            <v>40168</v>
          </cell>
          <cell r="K883" t="str">
            <v>Y</v>
          </cell>
          <cell r="L883" t="str">
            <v>Drw</v>
          </cell>
          <cell r="M883">
            <v>884</v>
          </cell>
        </row>
        <row r="884">
          <cell r="C884" t="str">
            <v>25</v>
          </cell>
          <cell r="D884" t="str">
            <v>05050-MD-25-177-114</v>
          </cell>
          <cell r="E884" t="str">
            <v>05050-MD-25-177-114</v>
          </cell>
          <cell r="F884" t="str">
            <v>Tank-Main Platform - Flooring Panels- (Propane)</v>
          </cell>
          <cell r="G884">
            <v>0</v>
          </cell>
          <cell r="H884" t="str">
            <v>VP-1516-147-T-101/2-256</v>
          </cell>
          <cell r="I884">
            <v>40175</v>
          </cell>
          <cell r="J884">
            <v>40168</v>
          </cell>
          <cell r="K884" t="str">
            <v>Y</v>
          </cell>
          <cell r="L884" t="str">
            <v>Drw</v>
          </cell>
          <cell r="M884">
            <v>885</v>
          </cell>
        </row>
        <row r="885">
          <cell r="C885" t="str">
            <v>25</v>
          </cell>
          <cell r="D885" t="str">
            <v>05050-MD-25-177-115</v>
          </cell>
          <cell r="E885" t="str">
            <v>05050-MD-25-177-115</v>
          </cell>
          <cell r="F885" t="str">
            <v>Tank-Main Platform - Flooring Panels- (Propane)</v>
          </cell>
          <cell r="G885">
            <v>0</v>
          </cell>
          <cell r="H885" t="str">
            <v>VP-1516-147-T-101/2-256</v>
          </cell>
          <cell r="I885">
            <v>40175</v>
          </cell>
          <cell r="J885">
            <v>40168</v>
          </cell>
          <cell r="K885" t="str">
            <v>Y</v>
          </cell>
          <cell r="L885" t="str">
            <v>Drw</v>
          </cell>
          <cell r="M885">
            <v>886</v>
          </cell>
        </row>
        <row r="886">
          <cell r="C886" t="str">
            <v>25</v>
          </cell>
          <cell r="D886" t="str">
            <v>05050-MD-25-177-116</v>
          </cell>
          <cell r="E886" t="str">
            <v>05050-MD-25-177-116</v>
          </cell>
          <cell r="F886" t="str">
            <v>Tank-Main Platform - Flooring Panels- (Propane)</v>
          </cell>
          <cell r="G886">
            <v>0</v>
          </cell>
          <cell r="H886" t="str">
            <v>VP-1516-147-T-101/2-256</v>
          </cell>
          <cell r="I886">
            <v>40175</v>
          </cell>
          <cell r="J886">
            <v>40168</v>
          </cell>
          <cell r="K886" t="str">
            <v>Y</v>
          </cell>
          <cell r="L886" t="str">
            <v>Drw</v>
          </cell>
          <cell r="M886">
            <v>887</v>
          </cell>
        </row>
        <row r="887">
          <cell r="C887" t="str">
            <v>25</v>
          </cell>
          <cell r="D887" t="str">
            <v>05050-MD-25-177-117</v>
          </cell>
          <cell r="E887" t="str">
            <v>05050-MD-25-177-117</v>
          </cell>
          <cell r="F887" t="str">
            <v>Tank-Main Platform - Flooring Panels- (Propane)</v>
          </cell>
          <cell r="G887">
            <v>0</v>
          </cell>
          <cell r="H887" t="str">
            <v>VP-1516-147-T-101/2-256</v>
          </cell>
          <cell r="I887">
            <v>40175</v>
          </cell>
          <cell r="J887">
            <v>40168</v>
          </cell>
          <cell r="K887" t="str">
            <v>Y</v>
          </cell>
          <cell r="L887" t="str">
            <v>Drw</v>
          </cell>
          <cell r="M887">
            <v>888</v>
          </cell>
        </row>
        <row r="888">
          <cell r="C888" t="str">
            <v>25</v>
          </cell>
          <cell r="D888" t="str">
            <v>05050-MD-25-177-118</v>
          </cell>
          <cell r="E888" t="str">
            <v>05050-MD-25-177-118</v>
          </cell>
          <cell r="F888" t="str">
            <v>Tank-Main Platform - Flooring Panels- (Propane)</v>
          </cell>
          <cell r="G888">
            <v>0</v>
          </cell>
          <cell r="H888" t="str">
            <v>VP-1516-147-T-101/2-256</v>
          </cell>
          <cell r="I888">
            <v>40175</v>
          </cell>
          <cell r="J888">
            <v>40168</v>
          </cell>
          <cell r="K888" t="str">
            <v>Y</v>
          </cell>
          <cell r="L888" t="str">
            <v>Drw</v>
          </cell>
          <cell r="M888">
            <v>889</v>
          </cell>
        </row>
        <row r="889">
          <cell r="C889" t="str">
            <v>25</v>
          </cell>
          <cell r="D889" t="str">
            <v>05050-MD-25-177-119</v>
          </cell>
          <cell r="E889" t="str">
            <v>05050-MD-25-177-119</v>
          </cell>
          <cell r="F889" t="str">
            <v>Tank-Main Platform - Flooring Panels- (Propane)</v>
          </cell>
          <cell r="G889">
            <v>0</v>
          </cell>
          <cell r="H889" t="str">
            <v>VP-1516-147-T-101/2-256</v>
          </cell>
          <cell r="I889">
            <v>40175</v>
          </cell>
          <cell r="J889">
            <v>40168</v>
          </cell>
          <cell r="K889" t="str">
            <v>Y</v>
          </cell>
          <cell r="L889" t="str">
            <v>Drw</v>
          </cell>
          <cell r="M889">
            <v>890</v>
          </cell>
        </row>
        <row r="890">
          <cell r="C890" t="str">
            <v>25</v>
          </cell>
          <cell r="D890" t="str">
            <v>05050-MD-25-177-120</v>
          </cell>
          <cell r="E890" t="str">
            <v>05050-MD-25-177-120</v>
          </cell>
          <cell r="F890" t="str">
            <v>Tank-Main Platform - Flooring Panels- (Propane)</v>
          </cell>
          <cell r="G890">
            <v>0</v>
          </cell>
          <cell r="H890" t="str">
            <v>VP-1516-147-T-101/2-256</v>
          </cell>
          <cell r="I890">
            <v>40175</v>
          </cell>
          <cell r="J890">
            <v>40168</v>
          </cell>
          <cell r="K890" t="str">
            <v>Y</v>
          </cell>
          <cell r="L890" t="str">
            <v>Drw</v>
          </cell>
          <cell r="M890">
            <v>891</v>
          </cell>
        </row>
        <row r="891">
          <cell r="C891" t="str">
            <v>25</v>
          </cell>
          <cell r="D891" t="str">
            <v>05050-MD-25-177-121</v>
          </cell>
          <cell r="E891" t="str">
            <v>05050-MD-25-177-121</v>
          </cell>
          <cell r="F891" t="str">
            <v>Tank-Main Platform - Flooring Panels- (Propane)</v>
          </cell>
          <cell r="G891">
            <v>0</v>
          </cell>
          <cell r="H891" t="str">
            <v>VP-1516-147-T-101/2-256</v>
          </cell>
          <cell r="I891">
            <v>40175</v>
          </cell>
          <cell r="J891">
            <v>40168</v>
          </cell>
          <cell r="K891" t="str">
            <v>Y</v>
          </cell>
          <cell r="L891" t="str">
            <v>Drw</v>
          </cell>
          <cell r="M891">
            <v>892</v>
          </cell>
        </row>
        <row r="892">
          <cell r="C892" t="str">
            <v>25</v>
          </cell>
          <cell r="D892" t="str">
            <v>05050-MD-25-177-122</v>
          </cell>
          <cell r="E892" t="str">
            <v>05050-MD-25-177-122</v>
          </cell>
          <cell r="F892" t="str">
            <v>Tank-Main Platform - Flooring Panels- (Propane)</v>
          </cell>
          <cell r="G892">
            <v>0</v>
          </cell>
          <cell r="H892" t="str">
            <v>VP-1516-147-T-101/2-256</v>
          </cell>
          <cell r="I892">
            <v>40175</v>
          </cell>
          <cell r="J892">
            <v>40168</v>
          </cell>
          <cell r="K892" t="str">
            <v>Y</v>
          </cell>
          <cell r="L892" t="str">
            <v>Drw</v>
          </cell>
          <cell r="M892">
            <v>893</v>
          </cell>
        </row>
        <row r="893">
          <cell r="C893" t="str">
            <v>25</v>
          </cell>
          <cell r="D893" t="str">
            <v>05050-MD-25-177-123</v>
          </cell>
          <cell r="E893" t="str">
            <v>05050-MD-25-177-123</v>
          </cell>
          <cell r="F893" t="str">
            <v>Tank-Main Platform - Flooring Panels- (Propane)</v>
          </cell>
          <cell r="G893">
            <v>0</v>
          </cell>
          <cell r="H893" t="str">
            <v>VP-1516-147-T-101/2-256</v>
          </cell>
          <cell r="I893">
            <v>40175</v>
          </cell>
          <cell r="J893">
            <v>40168</v>
          </cell>
          <cell r="K893" t="str">
            <v>Y</v>
          </cell>
          <cell r="L893" t="str">
            <v>Drw</v>
          </cell>
          <cell r="M893">
            <v>894</v>
          </cell>
        </row>
        <row r="894">
          <cell r="C894" t="str">
            <v>25</v>
          </cell>
          <cell r="D894" t="str">
            <v>05050-MD-25-177-124</v>
          </cell>
          <cell r="E894" t="str">
            <v>05050-MD-25-177-124</v>
          </cell>
          <cell r="F894" t="str">
            <v>Tank-Main Platform - Flooring Panels- (Propane)</v>
          </cell>
          <cell r="G894">
            <v>0</v>
          </cell>
          <cell r="H894" t="str">
            <v>VP-1516-147-T-101/2-256</v>
          </cell>
          <cell r="I894">
            <v>40175</v>
          </cell>
          <cell r="J894">
            <v>40168</v>
          </cell>
          <cell r="K894" t="str">
            <v>Y</v>
          </cell>
          <cell r="L894" t="str">
            <v>Drw</v>
          </cell>
          <cell r="M894">
            <v>895</v>
          </cell>
        </row>
        <row r="895">
          <cell r="C895" t="str">
            <v>25</v>
          </cell>
          <cell r="D895" t="str">
            <v>05050-MD-25-177-125</v>
          </cell>
          <cell r="E895" t="str">
            <v>05050-MD-25-177-125</v>
          </cell>
          <cell r="F895" t="str">
            <v>Tank-Main Platform - Flooring Panels- (Propane)</v>
          </cell>
          <cell r="G895">
            <v>0</v>
          </cell>
          <cell r="H895" t="str">
            <v>VP-1516-147-T-101/2-256</v>
          </cell>
          <cell r="I895">
            <v>40175</v>
          </cell>
          <cell r="J895">
            <v>40168</v>
          </cell>
          <cell r="K895" t="str">
            <v>Y</v>
          </cell>
          <cell r="L895" t="str">
            <v>Drw</v>
          </cell>
          <cell r="M895">
            <v>896</v>
          </cell>
        </row>
        <row r="896">
          <cell r="C896" t="str">
            <v>25</v>
          </cell>
          <cell r="D896" t="str">
            <v>05050-MD-25-177-126</v>
          </cell>
          <cell r="E896" t="str">
            <v>05050-MD-25-177-126</v>
          </cell>
          <cell r="F896" t="str">
            <v>Tank-Main Platform - Flooring Panels- (Propane)</v>
          </cell>
          <cell r="G896">
            <v>0</v>
          </cell>
          <cell r="H896" t="str">
            <v>VP-1516-147-T-101/2-256</v>
          </cell>
          <cell r="I896">
            <v>40175</v>
          </cell>
          <cell r="J896">
            <v>40168</v>
          </cell>
          <cell r="K896" t="str">
            <v>Y</v>
          </cell>
          <cell r="L896" t="str">
            <v>Drw</v>
          </cell>
          <cell r="M896">
            <v>897</v>
          </cell>
        </row>
        <row r="897">
          <cell r="C897" t="str">
            <v>25</v>
          </cell>
          <cell r="D897" t="str">
            <v>05050-MD-25-177-127</v>
          </cell>
          <cell r="E897" t="str">
            <v>05050-MD-25-177-127</v>
          </cell>
          <cell r="F897" t="str">
            <v>Tank-Main Platform - Flooring Panels- (Propane)</v>
          </cell>
          <cell r="G897">
            <v>0</v>
          </cell>
          <cell r="H897" t="str">
            <v>VP-1516-147-T-101/2-256</v>
          </cell>
          <cell r="I897">
            <v>40175</v>
          </cell>
          <cell r="J897">
            <v>40168</v>
          </cell>
          <cell r="K897" t="str">
            <v>Y</v>
          </cell>
          <cell r="L897" t="str">
            <v>Drw</v>
          </cell>
          <cell r="M897">
            <v>898</v>
          </cell>
        </row>
        <row r="898">
          <cell r="C898" t="str">
            <v>25</v>
          </cell>
          <cell r="D898" t="str">
            <v>05050-MD-25-177-128</v>
          </cell>
          <cell r="E898" t="str">
            <v>05050-MD-25-177-128</v>
          </cell>
          <cell r="F898" t="str">
            <v>Tank-Main Platform - Flooring Panels- (Propane)</v>
          </cell>
          <cell r="G898">
            <v>0</v>
          </cell>
          <cell r="H898" t="str">
            <v>VP-1516-147-T-101/2-256</v>
          </cell>
          <cell r="I898">
            <v>40175</v>
          </cell>
          <cell r="J898">
            <v>40168</v>
          </cell>
          <cell r="K898" t="str">
            <v>Y</v>
          </cell>
          <cell r="L898" t="str">
            <v>Drw</v>
          </cell>
          <cell r="M898">
            <v>899</v>
          </cell>
        </row>
        <row r="899">
          <cell r="C899" t="str">
            <v>25</v>
          </cell>
          <cell r="D899" t="str">
            <v>05050-MD-25-177-129</v>
          </cell>
          <cell r="E899" t="str">
            <v>05050-MD-25-177-129</v>
          </cell>
          <cell r="F899" t="str">
            <v>Tank-Main Platform - Flooring Panels- (Propane)</v>
          </cell>
          <cell r="G899">
            <v>0</v>
          </cell>
          <cell r="H899" t="str">
            <v>VP-1516-147-T-101/2-256</v>
          </cell>
          <cell r="I899">
            <v>40175</v>
          </cell>
          <cell r="J899">
            <v>40168</v>
          </cell>
          <cell r="K899" t="str">
            <v>Y</v>
          </cell>
          <cell r="L899" t="str">
            <v>Drw</v>
          </cell>
          <cell r="M899">
            <v>900</v>
          </cell>
        </row>
        <row r="900">
          <cell r="C900" t="str">
            <v>25</v>
          </cell>
          <cell r="D900" t="str">
            <v>05050-MD-25-177-130</v>
          </cell>
          <cell r="E900" t="str">
            <v>05050-MD-25-177-130</v>
          </cell>
          <cell r="F900" t="str">
            <v>Tank-Main Platform - Flooring Panels- (Propane)</v>
          </cell>
          <cell r="G900">
            <v>0</v>
          </cell>
          <cell r="H900" t="str">
            <v>VP-1516-147-T-101/2-256</v>
          </cell>
          <cell r="I900">
            <v>40175</v>
          </cell>
          <cell r="J900">
            <v>40168</v>
          </cell>
          <cell r="K900" t="str">
            <v>Y</v>
          </cell>
          <cell r="L900" t="str">
            <v>Drw</v>
          </cell>
          <cell r="M900">
            <v>901</v>
          </cell>
        </row>
        <row r="901">
          <cell r="C901" t="str">
            <v>25</v>
          </cell>
          <cell r="D901" t="str">
            <v>05050-MD-25-177-131</v>
          </cell>
          <cell r="E901" t="str">
            <v>05050-MD-25-177-131</v>
          </cell>
          <cell r="F901" t="str">
            <v>Tank-Main Platform - Flooring Panels- (Propane)</v>
          </cell>
          <cell r="G901">
            <v>0</v>
          </cell>
          <cell r="H901" t="str">
            <v>VP-1516-147-T-101/2-256</v>
          </cell>
          <cell r="I901">
            <v>40175</v>
          </cell>
          <cell r="J901">
            <v>40168</v>
          </cell>
          <cell r="K901" t="str">
            <v>Y</v>
          </cell>
          <cell r="L901" t="str">
            <v>Drw</v>
          </cell>
          <cell r="M901">
            <v>902</v>
          </cell>
        </row>
        <row r="902">
          <cell r="C902" t="str">
            <v>25</v>
          </cell>
          <cell r="D902" t="str">
            <v>05050-MD-25-177-132</v>
          </cell>
          <cell r="E902" t="str">
            <v>05050-MD-25-177-132</v>
          </cell>
          <cell r="F902" t="str">
            <v>Tank-Main Platform - Flooring Panels- (Propane)</v>
          </cell>
          <cell r="G902">
            <v>0</v>
          </cell>
          <cell r="H902" t="str">
            <v>VP-1516-147-T-101/2-256</v>
          </cell>
          <cell r="I902">
            <v>40175</v>
          </cell>
          <cell r="J902">
            <v>40168</v>
          </cell>
          <cell r="K902" t="str">
            <v>Y</v>
          </cell>
          <cell r="L902" t="str">
            <v>Drw</v>
          </cell>
          <cell r="M902">
            <v>903</v>
          </cell>
        </row>
        <row r="903">
          <cell r="C903" t="str">
            <v>25</v>
          </cell>
          <cell r="D903" t="str">
            <v>05050-MD-25-177-133</v>
          </cell>
          <cell r="E903" t="str">
            <v>05050-MD-25-177-133</v>
          </cell>
          <cell r="F903" t="str">
            <v>Tank-Main Platform - Flooring Panels- (Propane)</v>
          </cell>
          <cell r="G903">
            <v>0</v>
          </cell>
          <cell r="H903" t="str">
            <v>VP-1516-147-T-101/2-256</v>
          </cell>
          <cell r="I903">
            <v>40175</v>
          </cell>
          <cell r="J903">
            <v>40168</v>
          </cell>
          <cell r="K903" t="str">
            <v>Y</v>
          </cell>
          <cell r="L903" t="str">
            <v>Drw</v>
          </cell>
          <cell r="M903">
            <v>904</v>
          </cell>
        </row>
        <row r="904">
          <cell r="C904" t="str">
            <v>25</v>
          </cell>
          <cell r="D904" t="str">
            <v>05050-MD-25-177-134</v>
          </cell>
          <cell r="E904" t="str">
            <v>05050-MD-25-177-134</v>
          </cell>
          <cell r="F904" t="str">
            <v>Tank-Main Platform - Flooring Panels- (Propane)</v>
          </cell>
          <cell r="G904">
            <v>0</v>
          </cell>
          <cell r="H904" t="str">
            <v>VP-1516-147-T-101/2-256</v>
          </cell>
          <cell r="I904">
            <v>40175</v>
          </cell>
          <cell r="J904">
            <v>40168</v>
          </cell>
          <cell r="K904" t="str">
            <v>Y</v>
          </cell>
          <cell r="L904" t="str">
            <v>Drw</v>
          </cell>
          <cell r="M904">
            <v>905</v>
          </cell>
        </row>
        <row r="905">
          <cell r="C905" t="str">
            <v>25</v>
          </cell>
          <cell r="D905" t="str">
            <v>05050-MD-25-177-135</v>
          </cell>
          <cell r="E905" t="str">
            <v>05050-MD-25-177-135</v>
          </cell>
          <cell r="F905" t="str">
            <v>Tank-Main Platform - Flooring Panels- (Propane)</v>
          </cell>
          <cell r="G905">
            <v>0</v>
          </cell>
          <cell r="H905" t="str">
            <v>VP-1516-147-T-101/2-256</v>
          </cell>
          <cell r="I905">
            <v>40175</v>
          </cell>
          <cell r="J905">
            <v>40168</v>
          </cell>
          <cell r="K905" t="str">
            <v>Y</v>
          </cell>
          <cell r="L905" t="str">
            <v>Drw</v>
          </cell>
          <cell r="M905">
            <v>906</v>
          </cell>
        </row>
        <row r="906">
          <cell r="C906" t="str">
            <v>25</v>
          </cell>
          <cell r="D906" t="str">
            <v>05050-MD-25-177-136</v>
          </cell>
          <cell r="E906" t="str">
            <v>05050-MD-25-177-136</v>
          </cell>
          <cell r="F906" t="str">
            <v>Tank-Main Platform - Flooring Panels- (Propane)</v>
          </cell>
          <cell r="G906">
            <v>0</v>
          </cell>
          <cell r="H906" t="str">
            <v>VP-1516-147-T-101/2-256</v>
          </cell>
          <cell r="I906">
            <v>40175</v>
          </cell>
          <cell r="J906">
            <v>40168</v>
          </cell>
          <cell r="K906" t="str">
            <v>Y</v>
          </cell>
          <cell r="L906" t="str">
            <v>Drw</v>
          </cell>
          <cell r="M906">
            <v>907</v>
          </cell>
        </row>
        <row r="907">
          <cell r="C907" t="str">
            <v>25</v>
          </cell>
          <cell r="D907" t="str">
            <v>05050-MD-25-177-137</v>
          </cell>
          <cell r="E907" t="str">
            <v>05050-MD-25-177-137</v>
          </cell>
          <cell r="F907" t="str">
            <v>Tank-Main Platform - Flooring Panels- (Propane)</v>
          </cell>
          <cell r="G907">
            <v>0</v>
          </cell>
          <cell r="H907" t="str">
            <v>VP-1516-147-T-101/2-256</v>
          </cell>
          <cell r="I907">
            <v>40175</v>
          </cell>
          <cell r="J907">
            <v>40168</v>
          </cell>
          <cell r="K907" t="str">
            <v>Y</v>
          </cell>
          <cell r="L907" t="str">
            <v>Drw</v>
          </cell>
          <cell r="M907">
            <v>908</v>
          </cell>
        </row>
        <row r="908">
          <cell r="C908" t="str">
            <v>25</v>
          </cell>
          <cell r="D908" t="str">
            <v>05050-MD-25-177-138</v>
          </cell>
          <cell r="E908" t="str">
            <v>05050-MD-25-177-138</v>
          </cell>
          <cell r="F908" t="str">
            <v>Tank-Main Platform - Flooring Panels- (Propane)</v>
          </cell>
          <cell r="G908">
            <v>0</v>
          </cell>
          <cell r="H908" t="str">
            <v>VP-1516-147-T-101/2-256</v>
          </cell>
          <cell r="I908">
            <v>40175</v>
          </cell>
          <cell r="J908">
            <v>40168</v>
          </cell>
          <cell r="K908" t="str">
            <v>Y</v>
          </cell>
          <cell r="L908" t="str">
            <v>Drw</v>
          </cell>
          <cell r="M908">
            <v>909</v>
          </cell>
        </row>
        <row r="909">
          <cell r="C909" t="str">
            <v>25</v>
          </cell>
          <cell r="D909" t="str">
            <v>05050-MD-25-177-139</v>
          </cell>
          <cell r="E909" t="str">
            <v>05050-MD-25-177-139</v>
          </cell>
          <cell r="F909" t="str">
            <v>Tank-Main Platform - Flooring Panels- (Propane)</v>
          </cell>
          <cell r="G909">
            <v>0</v>
          </cell>
          <cell r="H909" t="str">
            <v>VP-1516-147-T-101/2-256</v>
          </cell>
          <cell r="I909">
            <v>40175</v>
          </cell>
          <cell r="J909">
            <v>40168</v>
          </cell>
          <cell r="K909" t="str">
            <v>Y</v>
          </cell>
          <cell r="L909" t="str">
            <v>Drw</v>
          </cell>
          <cell r="M909">
            <v>910</v>
          </cell>
        </row>
        <row r="910">
          <cell r="C910" t="str">
            <v>25</v>
          </cell>
          <cell r="D910" t="str">
            <v>05050-MD-25-177-140</v>
          </cell>
          <cell r="E910" t="str">
            <v>05050-MD-25-177-140</v>
          </cell>
          <cell r="F910" t="str">
            <v>Tank-Main Platform - Flooring Panels- (Propane)</v>
          </cell>
          <cell r="G910">
            <v>0</v>
          </cell>
          <cell r="H910" t="str">
            <v>VP-1516-147-T-101/2-256</v>
          </cell>
          <cell r="I910">
            <v>40175</v>
          </cell>
          <cell r="J910">
            <v>40168</v>
          </cell>
          <cell r="K910" t="str">
            <v>Y</v>
          </cell>
          <cell r="L910" t="str">
            <v>Drw</v>
          </cell>
          <cell r="M910">
            <v>911</v>
          </cell>
        </row>
        <row r="911">
          <cell r="C911" t="str">
            <v>25</v>
          </cell>
          <cell r="D911" t="str">
            <v>05050-MD-25-177-141</v>
          </cell>
          <cell r="E911" t="str">
            <v>05050-MD-25-177-141</v>
          </cell>
          <cell r="F911" t="str">
            <v>Tank-Main Platform - Flooring Panels- (Propane)</v>
          </cell>
          <cell r="G911">
            <v>0</v>
          </cell>
          <cell r="H911" t="str">
            <v>VP-1516-147-T-101/2-256</v>
          </cell>
          <cell r="I911">
            <v>40175</v>
          </cell>
          <cell r="J911">
            <v>40168</v>
          </cell>
          <cell r="K911" t="str">
            <v>Y</v>
          </cell>
          <cell r="L911" t="str">
            <v>Drw</v>
          </cell>
          <cell r="M911">
            <v>912</v>
          </cell>
        </row>
        <row r="912">
          <cell r="C912" t="str">
            <v>25</v>
          </cell>
          <cell r="D912" t="str">
            <v>05050-MD-25-177-142</v>
          </cell>
          <cell r="E912" t="str">
            <v>05050-MD-25-177-142</v>
          </cell>
          <cell r="F912" t="str">
            <v>Tank-Main Platform - Flooring Panels- (Propane)</v>
          </cell>
          <cell r="G912">
            <v>0</v>
          </cell>
          <cell r="H912" t="str">
            <v>VP-1516-147-T-101/2-256</v>
          </cell>
          <cell r="I912">
            <v>40175</v>
          </cell>
          <cell r="J912">
            <v>40168</v>
          </cell>
          <cell r="K912" t="str">
            <v>Y</v>
          </cell>
          <cell r="L912" t="str">
            <v>Drw</v>
          </cell>
          <cell r="M912">
            <v>913</v>
          </cell>
        </row>
        <row r="913">
          <cell r="C913" t="str">
            <v>25</v>
          </cell>
          <cell r="D913" t="str">
            <v>05050-MD-25-177-143</v>
          </cell>
          <cell r="E913" t="str">
            <v>05050-MD-25-177-143</v>
          </cell>
          <cell r="F913" t="str">
            <v>Tank-Main Platform - Flooring Panels- (Propane)</v>
          </cell>
          <cell r="G913">
            <v>0</v>
          </cell>
          <cell r="H913" t="str">
            <v>VP-1516-147-T-101/2-256</v>
          </cell>
          <cell r="I913">
            <v>40175</v>
          </cell>
          <cell r="J913">
            <v>40168</v>
          </cell>
          <cell r="K913" t="str">
            <v>Y</v>
          </cell>
          <cell r="L913" t="str">
            <v>Drw</v>
          </cell>
          <cell r="M913">
            <v>914</v>
          </cell>
        </row>
        <row r="914">
          <cell r="C914" t="str">
            <v>25</v>
          </cell>
          <cell r="D914" t="str">
            <v>05050-MD-25-177-144</v>
          </cell>
          <cell r="E914" t="str">
            <v>05050-MD-25-177-144</v>
          </cell>
          <cell r="F914" t="str">
            <v>Tank-Main Platform - Flooring Panels- (Propane)</v>
          </cell>
          <cell r="G914">
            <v>0</v>
          </cell>
          <cell r="H914" t="str">
            <v>VP-1516-147-T-101/2-256</v>
          </cell>
          <cell r="I914">
            <v>40175</v>
          </cell>
          <cell r="J914">
            <v>40168</v>
          </cell>
          <cell r="K914" t="str">
            <v>Y</v>
          </cell>
          <cell r="L914" t="str">
            <v>Drw</v>
          </cell>
          <cell r="M914">
            <v>915</v>
          </cell>
        </row>
        <row r="915">
          <cell r="C915" t="str">
            <v>25</v>
          </cell>
          <cell r="D915" t="str">
            <v>05050-MD-25-177-145</v>
          </cell>
          <cell r="E915" t="str">
            <v>05050-MD-25-177-145</v>
          </cell>
          <cell r="F915" t="str">
            <v>Tank-Main Platform - Flooring Panels- (Propane)</v>
          </cell>
          <cell r="G915">
            <v>0</v>
          </cell>
          <cell r="H915" t="str">
            <v>VP-1516-147-T-101/2-256</v>
          </cell>
          <cell r="I915">
            <v>40175</v>
          </cell>
          <cell r="J915">
            <v>40168</v>
          </cell>
          <cell r="K915" t="str">
            <v>Y</v>
          </cell>
          <cell r="L915" t="str">
            <v>Drw</v>
          </cell>
          <cell r="M915">
            <v>916</v>
          </cell>
        </row>
        <row r="916">
          <cell r="C916" t="str">
            <v>25</v>
          </cell>
          <cell r="D916" t="str">
            <v>05050-MD-25-177-146</v>
          </cell>
          <cell r="E916" t="str">
            <v>05050-MD-25-177-146</v>
          </cell>
          <cell r="F916" t="str">
            <v>Tank-Main Platform - Flooring Panels- (Propane)</v>
          </cell>
          <cell r="G916">
            <v>0</v>
          </cell>
          <cell r="H916" t="str">
            <v>VP-1516-147-T-101/2-256</v>
          </cell>
          <cell r="I916">
            <v>40175</v>
          </cell>
          <cell r="J916">
            <v>40168</v>
          </cell>
          <cell r="K916" t="str">
            <v>Y</v>
          </cell>
          <cell r="L916" t="str">
            <v>Drw</v>
          </cell>
          <cell r="M916">
            <v>917</v>
          </cell>
        </row>
        <row r="917">
          <cell r="C917" t="str">
            <v>25</v>
          </cell>
          <cell r="D917" t="str">
            <v>05050-MD-25-177-147</v>
          </cell>
          <cell r="E917" t="str">
            <v>05050-MD-25-177-147</v>
          </cell>
          <cell r="F917" t="str">
            <v>Tank-Main Platform - Flooring Panels- (Propane)</v>
          </cell>
          <cell r="G917">
            <v>0</v>
          </cell>
          <cell r="H917" t="str">
            <v>VP-1516-147-T-101/2-256</v>
          </cell>
          <cell r="I917">
            <v>40175</v>
          </cell>
          <cell r="J917">
            <v>40168</v>
          </cell>
          <cell r="K917" t="str">
            <v>Y</v>
          </cell>
          <cell r="L917" t="str">
            <v>Drw</v>
          </cell>
          <cell r="M917">
            <v>918</v>
          </cell>
        </row>
        <row r="918">
          <cell r="C918" t="str">
            <v>25</v>
          </cell>
          <cell r="D918" t="str">
            <v>05050-MD-25-177-148</v>
          </cell>
          <cell r="E918" t="str">
            <v>05050-MD-25-177-148</v>
          </cell>
          <cell r="F918" t="str">
            <v>Tank-Main Platform - Flooring Panels- (Propane)</v>
          </cell>
          <cell r="G918">
            <v>0</v>
          </cell>
          <cell r="H918" t="str">
            <v>VP-1516-147-T-101/2-256</v>
          </cell>
          <cell r="I918">
            <v>40175</v>
          </cell>
          <cell r="J918">
            <v>40168</v>
          </cell>
          <cell r="K918" t="str">
            <v>Y</v>
          </cell>
          <cell r="L918" t="str">
            <v>Drw</v>
          </cell>
          <cell r="M918">
            <v>919</v>
          </cell>
        </row>
        <row r="919">
          <cell r="C919" t="str">
            <v>25</v>
          </cell>
          <cell r="D919" t="str">
            <v>05050-MD-25-177-149</v>
          </cell>
          <cell r="E919" t="str">
            <v>05050-MD-25-177-149</v>
          </cell>
          <cell r="F919" t="str">
            <v>Tank-Main Platform - Flooring Panels- (Propane)</v>
          </cell>
          <cell r="G919">
            <v>0</v>
          </cell>
          <cell r="H919" t="str">
            <v>VP-1516-147-T-101/2-256</v>
          </cell>
          <cell r="I919">
            <v>40175</v>
          </cell>
          <cell r="J919">
            <v>40168</v>
          </cell>
          <cell r="K919" t="str">
            <v>Y</v>
          </cell>
          <cell r="L919" t="str">
            <v>Drw</v>
          </cell>
          <cell r="M919">
            <v>920</v>
          </cell>
        </row>
        <row r="920">
          <cell r="C920" t="str">
            <v>25</v>
          </cell>
          <cell r="D920" t="str">
            <v>05050-MD-25-177-150</v>
          </cell>
          <cell r="E920" t="str">
            <v>05050-MD-25-177-150</v>
          </cell>
          <cell r="F920" t="str">
            <v>Tank-Main Platform - Flooring Panels- (Propane)</v>
          </cell>
          <cell r="G920">
            <v>0</v>
          </cell>
          <cell r="H920" t="str">
            <v>VP-1516-147-T-101/2-256</v>
          </cell>
          <cell r="I920">
            <v>40175</v>
          </cell>
          <cell r="J920">
            <v>40168</v>
          </cell>
          <cell r="K920" t="str">
            <v>Y</v>
          </cell>
          <cell r="L920" t="str">
            <v>Drw</v>
          </cell>
          <cell r="M920">
            <v>921</v>
          </cell>
        </row>
        <row r="921">
          <cell r="C921" t="str">
            <v>25</v>
          </cell>
          <cell r="D921" t="str">
            <v>05050-MD-25-177-151</v>
          </cell>
          <cell r="E921" t="str">
            <v>05050-MD-25-177-151</v>
          </cell>
          <cell r="F921" t="str">
            <v>Tank-Main Platform - Flooring Panels- (Propane)</v>
          </cell>
          <cell r="G921">
            <v>0</v>
          </cell>
          <cell r="H921" t="str">
            <v>VP-1516-147-T-101/2-256</v>
          </cell>
          <cell r="I921">
            <v>40175</v>
          </cell>
          <cell r="J921">
            <v>40168</v>
          </cell>
          <cell r="K921" t="str">
            <v>Y</v>
          </cell>
          <cell r="L921" t="str">
            <v>Drw</v>
          </cell>
          <cell r="M921">
            <v>922</v>
          </cell>
        </row>
        <row r="922">
          <cell r="C922" t="str">
            <v>25</v>
          </cell>
          <cell r="D922" t="str">
            <v>05050-MD-25-177-152</v>
          </cell>
          <cell r="E922" t="str">
            <v>05050-MD-25-177-152</v>
          </cell>
          <cell r="F922" t="str">
            <v>Tank-Main Platform - Flooring Panels- (Propane)</v>
          </cell>
          <cell r="G922">
            <v>0</v>
          </cell>
          <cell r="H922" t="str">
            <v>VP-1516-147-T-101/2-256</v>
          </cell>
          <cell r="I922">
            <v>40175</v>
          </cell>
          <cell r="J922">
            <v>40168</v>
          </cell>
          <cell r="K922" t="str">
            <v>Y</v>
          </cell>
          <cell r="L922" t="str">
            <v>Drw</v>
          </cell>
          <cell r="M922">
            <v>923</v>
          </cell>
        </row>
        <row r="923">
          <cell r="C923" t="str">
            <v>25</v>
          </cell>
          <cell r="D923" t="str">
            <v>05050-MD-25-177-153</v>
          </cell>
          <cell r="E923" t="str">
            <v>05050-MD-25-177-153</v>
          </cell>
          <cell r="F923" t="str">
            <v>Tank-Main Platform - Flooring Panels- (Propane)</v>
          </cell>
          <cell r="G923">
            <v>0</v>
          </cell>
          <cell r="H923" t="str">
            <v>VP-1516-147-T-101/2-256</v>
          </cell>
          <cell r="I923">
            <v>40175</v>
          </cell>
          <cell r="J923">
            <v>40168</v>
          </cell>
          <cell r="K923" t="str">
            <v>Y</v>
          </cell>
          <cell r="L923" t="str">
            <v>Drw</v>
          </cell>
          <cell r="M923">
            <v>924</v>
          </cell>
        </row>
        <row r="924">
          <cell r="C924" t="str">
            <v>25</v>
          </cell>
          <cell r="D924" t="str">
            <v>05050-MD-25-177-154</v>
          </cell>
          <cell r="E924" t="str">
            <v>05050-MD-25-177-154</v>
          </cell>
          <cell r="F924" t="str">
            <v>Tank-Main Platform - Flooring Panels- (Propane)</v>
          </cell>
          <cell r="G924">
            <v>0</v>
          </cell>
          <cell r="H924" t="str">
            <v>VP-1516-147-T-101/2-256</v>
          </cell>
          <cell r="I924">
            <v>40175</v>
          </cell>
          <cell r="J924">
            <v>40168</v>
          </cell>
          <cell r="K924" t="str">
            <v>Y</v>
          </cell>
          <cell r="L924" t="str">
            <v>Drw</v>
          </cell>
          <cell r="M924">
            <v>925</v>
          </cell>
        </row>
        <row r="925">
          <cell r="C925" t="str">
            <v>25</v>
          </cell>
          <cell r="D925" t="str">
            <v>05050-MD-25-177-155</v>
          </cell>
          <cell r="E925" t="str">
            <v>05050-MD-25-177-155</v>
          </cell>
          <cell r="F925" t="str">
            <v>Tank-Main Platform - Flooring Panels- (Propane)</v>
          </cell>
          <cell r="G925">
            <v>0</v>
          </cell>
          <cell r="H925" t="str">
            <v>VP-1516-147-T-101/2-256</v>
          </cell>
          <cell r="I925">
            <v>40175</v>
          </cell>
          <cell r="J925">
            <v>40168</v>
          </cell>
          <cell r="K925" t="str">
            <v>Y</v>
          </cell>
          <cell r="L925" t="str">
            <v>Drw</v>
          </cell>
          <cell r="M925">
            <v>926</v>
          </cell>
        </row>
        <row r="926">
          <cell r="C926" t="str">
            <v>25</v>
          </cell>
          <cell r="D926" t="str">
            <v>05050-MD-25-177-156</v>
          </cell>
          <cell r="E926" t="str">
            <v>05050-MD-25-177-156</v>
          </cell>
          <cell r="F926" t="str">
            <v>Tank-Main Platform - Flooring Panels- (Propane)</v>
          </cell>
          <cell r="G926">
            <v>0</v>
          </cell>
          <cell r="H926" t="str">
            <v>VP-1516-147-T-101/2-256</v>
          </cell>
          <cell r="I926">
            <v>40175</v>
          </cell>
          <cell r="J926">
            <v>40168</v>
          </cell>
          <cell r="K926" t="str">
            <v>Y</v>
          </cell>
          <cell r="L926" t="str">
            <v>Drw</v>
          </cell>
          <cell r="M926">
            <v>927</v>
          </cell>
        </row>
        <row r="927">
          <cell r="C927" t="str">
            <v>25</v>
          </cell>
          <cell r="D927" t="str">
            <v>05050-MD-25-177-157</v>
          </cell>
          <cell r="E927" t="str">
            <v>05050-MD-25-177-157</v>
          </cell>
          <cell r="F927" t="str">
            <v>Tank-Main Platform - Flooring Panels- (Propane)</v>
          </cell>
          <cell r="G927">
            <v>0</v>
          </cell>
          <cell r="H927" t="str">
            <v>VP-1516-147-T-101/2-256</v>
          </cell>
          <cell r="I927">
            <v>40175</v>
          </cell>
          <cell r="J927">
            <v>40168</v>
          </cell>
          <cell r="K927" t="str">
            <v>Y</v>
          </cell>
          <cell r="L927" t="str">
            <v>Drw</v>
          </cell>
          <cell r="M927">
            <v>928</v>
          </cell>
        </row>
        <row r="928">
          <cell r="C928" t="str">
            <v>25</v>
          </cell>
          <cell r="D928" t="str">
            <v>05050-MD-25-177-158</v>
          </cell>
          <cell r="E928" t="str">
            <v>05050-MD-25-177-158</v>
          </cell>
          <cell r="F928" t="str">
            <v>Tank-Main Platform - Flooring Panels- (Propane)</v>
          </cell>
          <cell r="G928">
            <v>0</v>
          </cell>
          <cell r="H928" t="str">
            <v>VP-1516-147-T-101/2-256</v>
          </cell>
          <cell r="I928">
            <v>40175</v>
          </cell>
          <cell r="J928">
            <v>40168</v>
          </cell>
          <cell r="K928" t="str">
            <v>Y</v>
          </cell>
          <cell r="L928" t="str">
            <v>Drw</v>
          </cell>
          <cell r="M928">
            <v>929</v>
          </cell>
        </row>
        <row r="929">
          <cell r="C929" t="str">
            <v>25</v>
          </cell>
          <cell r="D929" t="str">
            <v>05050-MD-25-177-159</v>
          </cell>
          <cell r="E929" t="str">
            <v>05050-MD-25-177-159</v>
          </cell>
          <cell r="F929" t="str">
            <v>Tank-Main Platform - Flooring Panels- (Propane)</v>
          </cell>
          <cell r="G929">
            <v>0</v>
          </cell>
          <cell r="H929" t="str">
            <v>VP-1516-147-T-101/2-256</v>
          </cell>
          <cell r="I929">
            <v>40175</v>
          </cell>
          <cell r="J929">
            <v>40168</v>
          </cell>
          <cell r="K929" t="str">
            <v>Y</v>
          </cell>
          <cell r="L929" t="str">
            <v>Drw</v>
          </cell>
          <cell r="M929">
            <v>930</v>
          </cell>
        </row>
        <row r="930">
          <cell r="C930" t="str">
            <v>25</v>
          </cell>
          <cell r="D930" t="str">
            <v>05050-MD-25-177-160</v>
          </cell>
          <cell r="E930" t="str">
            <v>05050-MD-25-177-160</v>
          </cell>
          <cell r="F930" t="str">
            <v>Tank-Main Platform - Flooring Panels- (Propane)</v>
          </cell>
          <cell r="G930">
            <v>0</v>
          </cell>
          <cell r="H930" t="str">
            <v>VP-1516-147-T-101/2-256</v>
          </cell>
          <cell r="I930">
            <v>40175</v>
          </cell>
          <cell r="J930">
            <v>40168</v>
          </cell>
          <cell r="K930" t="str">
            <v>Y</v>
          </cell>
          <cell r="L930" t="str">
            <v>Drw</v>
          </cell>
          <cell r="M930">
            <v>931</v>
          </cell>
        </row>
        <row r="931">
          <cell r="C931" t="str">
            <v>25</v>
          </cell>
          <cell r="D931" t="str">
            <v>05050-MD-25-177-161</v>
          </cell>
          <cell r="E931" t="str">
            <v>05050-MD-25-177-161</v>
          </cell>
          <cell r="F931" t="str">
            <v>Tank-Main Platform - Flooring Panels- (Propane)</v>
          </cell>
          <cell r="G931">
            <v>0</v>
          </cell>
          <cell r="H931" t="str">
            <v>VP-1516-147-T-101/2-256</v>
          </cell>
          <cell r="I931">
            <v>40175</v>
          </cell>
          <cell r="J931">
            <v>40168</v>
          </cell>
          <cell r="K931" t="str">
            <v>Y</v>
          </cell>
          <cell r="L931" t="str">
            <v>Drw</v>
          </cell>
          <cell r="M931">
            <v>932</v>
          </cell>
        </row>
        <row r="932">
          <cell r="C932" t="str">
            <v>25</v>
          </cell>
          <cell r="D932" t="str">
            <v>05050-MD-25-177-162</v>
          </cell>
          <cell r="E932" t="str">
            <v>05050-MD-25-177-162</v>
          </cell>
          <cell r="F932" t="str">
            <v>Tank-Main Platform - Flooring Panels- (Propane)</v>
          </cell>
          <cell r="G932">
            <v>0</v>
          </cell>
          <cell r="H932" t="str">
            <v>VP-1516-147-T-101/2-256</v>
          </cell>
          <cell r="I932">
            <v>40175</v>
          </cell>
          <cell r="J932">
            <v>40168</v>
          </cell>
          <cell r="K932" t="str">
            <v>Y</v>
          </cell>
          <cell r="L932" t="str">
            <v>Drw</v>
          </cell>
          <cell r="M932">
            <v>933</v>
          </cell>
        </row>
        <row r="933">
          <cell r="C933" t="str">
            <v>25</v>
          </cell>
          <cell r="D933" t="str">
            <v>05050-MD-25-177-163</v>
          </cell>
          <cell r="E933" t="str">
            <v>05050-MD-25-177-163</v>
          </cell>
          <cell r="F933" t="str">
            <v>Tank-Main Platform - Flooring Panels- (Propane)</v>
          </cell>
          <cell r="G933">
            <v>0</v>
          </cell>
          <cell r="H933" t="str">
            <v>VP-1516-147-T-101/2-256</v>
          </cell>
          <cell r="I933">
            <v>40175</v>
          </cell>
          <cell r="J933">
            <v>40168</v>
          </cell>
          <cell r="K933" t="str">
            <v>Y</v>
          </cell>
          <cell r="L933" t="str">
            <v>Drw</v>
          </cell>
          <cell r="M933">
            <v>934</v>
          </cell>
        </row>
        <row r="934">
          <cell r="C934" t="str">
            <v>25</v>
          </cell>
          <cell r="D934" t="str">
            <v>05050-MD-25-177-164</v>
          </cell>
          <cell r="E934" t="str">
            <v>05050-MD-25-177-164</v>
          </cell>
          <cell r="F934" t="str">
            <v>Tank-Main Platform - Flooring Panels- (Propane)</v>
          </cell>
          <cell r="G934">
            <v>0</v>
          </cell>
          <cell r="H934" t="str">
            <v>VP-1516-147-T-101/2-256</v>
          </cell>
          <cell r="I934">
            <v>40175</v>
          </cell>
          <cell r="J934">
            <v>40168</v>
          </cell>
          <cell r="K934" t="str">
            <v>Y</v>
          </cell>
          <cell r="L934" t="str">
            <v>Drw</v>
          </cell>
          <cell r="M934">
            <v>935</v>
          </cell>
        </row>
        <row r="935">
          <cell r="C935" t="str">
            <v>25</v>
          </cell>
          <cell r="D935" t="str">
            <v>05050-MD-25-177-165</v>
          </cell>
          <cell r="E935" t="str">
            <v>05050-MD-25-177-165</v>
          </cell>
          <cell r="F935" t="str">
            <v>Tank-Main Platform - Flooring Panels- (Propane)</v>
          </cell>
          <cell r="G935">
            <v>0</v>
          </cell>
          <cell r="H935" t="str">
            <v>VP-1516-147-T-101/2-256</v>
          </cell>
          <cell r="I935">
            <v>40175</v>
          </cell>
          <cell r="J935">
            <v>40168</v>
          </cell>
          <cell r="K935" t="str">
            <v>Y</v>
          </cell>
          <cell r="L935" t="str">
            <v>Drw</v>
          </cell>
          <cell r="M935">
            <v>936</v>
          </cell>
        </row>
        <row r="936">
          <cell r="C936" t="str">
            <v>25</v>
          </cell>
          <cell r="D936" t="str">
            <v>05050-MD-25-177-166</v>
          </cell>
          <cell r="E936" t="str">
            <v>05050-MD-25-177-166</v>
          </cell>
          <cell r="F936" t="str">
            <v>Tank-Main Platform - Flooring Panels- (Propane)</v>
          </cell>
          <cell r="G936">
            <v>0</v>
          </cell>
          <cell r="H936" t="str">
            <v>VP-1516-147-T-101/2-256</v>
          </cell>
          <cell r="I936">
            <v>40175</v>
          </cell>
          <cell r="J936">
            <v>40168</v>
          </cell>
          <cell r="K936" t="str">
            <v>Y</v>
          </cell>
          <cell r="L936" t="str">
            <v>Drw</v>
          </cell>
          <cell r="M936">
            <v>937</v>
          </cell>
        </row>
        <row r="937">
          <cell r="C937" t="str">
            <v>25</v>
          </cell>
          <cell r="D937" t="str">
            <v>05050-MD-25-177-167</v>
          </cell>
          <cell r="E937" t="str">
            <v>05050-MD-25-177-167</v>
          </cell>
          <cell r="F937" t="str">
            <v>Tank-Main Platform - Flooring Panels- (Propane)</v>
          </cell>
          <cell r="G937">
            <v>0</v>
          </cell>
          <cell r="H937" t="str">
            <v>VP-1516-147-T-101/2-256</v>
          </cell>
          <cell r="I937">
            <v>40175</v>
          </cell>
          <cell r="J937">
            <v>40168</v>
          </cell>
          <cell r="K937" t="str">
            <v>Y</v>
          </cell>
          <cell r="L937" t="str">
            <v>Drw</v>
          </cell>
          <cell r="M937">
            <v>938</v>
          </cell>
        </row>
        <row r="938">
          <cell r="C938" t="str">
            <v>25</v>
          </cell>
          <cell r="D938" t="str">
            <v>05050-MD-25-177-168</v>
          </cell>
          <cell r="E938" t="str">
            <v>05050-MD-25-177-168</v>
          </cell>
          <cell r="F938" t="str">
            <v>Tank-Main Platform - Flooring Panels- (Propane)</v>
          </cell>
          <cell r="G938">
            <v>0</v>
          </cell>
          <cell r="H938" t="str">
            <v>VP-1516-147-T-101/2-256</v>
          </cell>
          <cell r="I938">
            <v>40175</v>
          </cell>
          <cell r="J938">
            <v>40168</v>
          </cell>
          <cell r="K938" t="str">
            <v>Y</v>
          </cell>
          <cell r="L938" t="str">
            <v>Drw</v>
          </cell>
          <cell r="M938">
            <v>939</v>
          </cell>
        </row>
        <row r="939">
          <cell r="C939" t="str">
            <v>25</v>
          </cell>
          <cell r="D939" t="str">
            <v>05050-MD-25-177-169</v>
          </cell>
          <cell r="E939" t="str">
            <v>05050-MD-25-177-169</v>
          </cell>
          <cell r="F939" t="str">
            <v>Tank-Main Platform - Flooring Panels- (Propane)</v>
          </cell>
          <cell r="G939">
            <v>0</v>
          </cell>
          <cell r="H939" t="str">
            <v>VP-1516-147-T-101/2-256</v>
          </cell>
          <cell r="I939">
            <v>40175</v>
          </cell>
          <cell r="J939">
            <v>40168</v>
          </cell>
          <cell r="K939" t="str">
            <v>Y</v>
          </cell>
          <cell r="L939" t="str">
            <v>Drw</v>
          </cell>
          <cell r="M939">
            <v>940</v>
          </cell>
        </row>
        <row r="940">
          <cell r="C940" t="str">
            <v>25</v>
          </cell>
          <cell r="D940" t="str">
            <v>05050-MD-25-177-170</v>
          </cell>
          <cell r="E940" t="str">
            <v>05050-MD-25-177-170</v>
          </cell>
          <cell r="F940" t="str">
            <v>Tank-Main Platform - Flooring Panels- (Propane)</v>
          </cell>
          <cell r="G940">
            <v>0</v>
          </cell>
          <cell r="H940" t="str">
            <v>VP-1516-147-T-101/2-256</v>
          </cell>
          <cell r="I940">
            <v>40175</v>
          </cell>
          <cell r="J940">
            <v>40168</v>
          </cell>
          <cell r="K940" t="str">
            <v>Y</v>
          </cell>
          <cell r="L940" t="str">
            <v>Drw</v>
          </cell>
          <cell r="M940">
            <v>941</v>
          </cell>
        </row>
        <row r="941">
          <cell r="C941" t="str">
            <v>25</v>
          </cell>
          <cell r="D941" t="str">
            <v>05050-MD-25-177-171</v>
          </cell>
          <cell r="E941" t="str">
            <v>05050-MD-25-177-171</v>
          </cell>
          <cell r="F941" t="str">
            <v>Tank-Main Platform - Flooring Panels- (Propane)</v>
          </cell>
          <cell r="G941">
            <v>0</v>
          </cell>
          <cell r="H941" t="str">
            <v>VP-1516-147-T-101/2-256</v>
          </cell>
          <cell r="I941">
            <v>40175</v>
          </cell>
          <cell r="J941">
            <v>40168</v>
          </cell>
          <cell r="K941" t="str">
            <v>Y</v>
          </cell>
          <cell r="L941" t="str">
            <v>Drw</v>
          </cell>
          <cell r="M941">
            <v>942</v>
          </cell>
        </row>
        <row r="942">
          <cell r="C942" t="str">
            <v>25</v>
          </cell>
          <cell r="D942" t="str">
            <v>05050-MD-25-177-172</v>
          </cell>
          <cell r="E942" t="str">
            <v>05050-MD-25-177-172</v>
          </cell>
          <cell r="F942" t="str">
            <v>Tank-Main Platform - Flooring Panels- (Propane)</v>
          </cell>
          <cell r="G942">
            <v>0</v>
          </cell>
          <cell r="H942" t="str">
            <v>VP-1516-147-T-101/2-256</v>
          </cell>
          <cell r="I942">
            <v>40175</v>
          </cell>
          <cell r="J942">
            <v>40168</v>
          </cell>
          <cell r="K942" t="str">
            <v>Y</v>
          </cell>
          <cell r="L942" t="str">
            <v>Drw</v>
          </cell>
          <cell r="M942">
            <v>943</v>
          </cell>
        </row>
        <row r="943">
          <cell r="C943" t="str">
            <v>25</v>
          </cell>
          <cell r="D943" t="str">
            <v>05050-MD-25-177-173</v>
          </cell>
          <cell r="E943" t="str">
            <v>05050-MD-25-177-173</v>
          </cell>
          <cell r="F943" t="str">
            <v>Tank-Main Platform - Flooring Panels- (Propane)</v>
          </cell>
          <cell r="G943">
            <v>0</v>
          </cell>
          <cell r="H943" t="str">
            <v>VP-1516-147-T-101/2-256</v>
          </cell>
          <cell r="I943">
            <v>40175</v>
          </cell>
          <cell r="J943">
            <v>40168</v>
          </cell>
          <cell r="K943" t="str">
            <v>Y</v>
          </cell>
          <cell r="L943" t="str">
            <v>Drw</v>
          </cell>
          <cell r="M943">
            <v>944</v>
          </cell>
        </row>
        <row r="944">
          <cell r="C944" t="str">
            <v>25</v>
          </cell>
          <cell r="D944" t="str">
            <v>05050-MD-25-177-174</v>
          </cell>
          <cell r="E944" t="str">
            <v>05050-MD-25-177-174</v>
          </cell>
          <cell r="F944" t="str">
            <v>Tank-Main Platform - Flooring Panels- (Propane)</v>
          </cell>
          <cell r="G944">
            <v>0</v>
          </cell>
          <cell r="H944" t="str">
            <v>VP-1516-147-T-101/2-256</v>
          </cell>
          <cell r="I944">
            <v>40175</v>
          </cell>
          <cell r="J944">
            <v>40168</v>
          </cell>
          <cell r="K944" t="str">
            <v>Y</v>
          </cell>
          <cell r="L944" t="str">
            <v>Drw</v>
          </cell>
          <cell r="M944">
            <v>945</v>
          </cell>
        </row>
        <row r="945">
          <cell r="C945" t="str">
            <v>25</v>
          </cell>
          <cell r="D945" t="str">
            <v>05050-MD-25-177-175</v>
          </cell>
          <cell r="E945" t="str">
            <v>05050-MD-25-177-175</v>
          </cell>
          <cell r="F945" t="str">
            <v>Tank-Main Platform - Flooring Panels- (Propane)</v>
          </cell>
          <cell r="G945">
            <v>0</v>
          </cell>
          <cell r="H945" t="str">
            <v>VP-1516-147-T-101/2-256</v>
          </cell>
          <cell r="I945">
            <v>40175</v>
          </cell>
          <cell r="J945">
            <v>40168</v>
          </cell>
          <cell r="K945" t="str">
            <v>Y</v>
          </cell>
          <cell r="L945" t="str">
            <v>Drw</v>
          </cell>
          <cell r="M945">
            <v>946</v>
          </cell>
        </row>
        <row r="946">
          <cell r="C946" t="str">
            <v>25</v>
          </cell>
          <cell r="D946" t="str">
            <v>05050-MD-25-177-176</v>
          </cell>
          <cell r="E946" t="str">
            <v>05050-MD-25-177-176</v>
          </cell>
          <cell r="F946" t="str">
            <v>Tank-Main Platform - Flooring Panels- (Propane)</v>
          </cell>
          <cell r="G946">
            <v>0</v>
          </cell>
          <cell r="H946" t="str">
            <v>VP-1516-147-T-101/2-256</v>
          </cell>
          <cell r="I946">
            <v>40175</v>
          </cell>
          <cell r="J946">
            <v>40168</v>
          </cell>
          <cell r="K946" t="str">
            <v>Y</v>
          </cell>
          <cell r="L946" t="str">
            <v>Drw</v>
          </cell>
          <cell r="M946">
            <v>947</v>
          </cell>
        </row>
        <row r="947">
          <cell r="C947" t="str">
            <v>25</v>
          </cell>
          <cell r="D947" t="str">
            <v>05050-MD-25-177-177</v>
          </cell>
          <cell r="E947" t="str">
            <v>05050-MD-25-177-177</v>
          </cell>
          <cell r="F947" t="str">
            <v>Tank-Main Platform - Flooring Panels- (Propane)</v>
          </cell>
          <cell r="G947">
            <v>0</v>
          </cell>
          <cell r="H947" t="str">
            <v>VP-1516-147-T-101/2-256</v>
          </cell>
          <cell r="I947">
            <v>40175</v>
          </cell>
          <cell r="J947">
            <v>40168</v>
          </cell>
          <cell r="K947" t="str">
            <v>Y</v>
          </cell>
          <cell r="L947" t="str">
            <v>Drw</v>
          </cell>
          <cell r="M947">
            <v>948</v>
          </cell>
        </row>
        <row r="948">
          <cell r="C948" t="str">
            <v>25</v>
          </cell>
          <cell r="D948" t="str">
            <v>05050-MD-25-177-178</v>
          </cell>
          <cell r="E948" t="str">
            <v>05050-MD-25-177-178</v>
          </cell>
          <cell r="F948" t="str">
            <v>Tank-Main Platform - Flooring Panels- (Propane)</v>
          </cell>
          <cell r="G948">
            <v>0</v>
          </cell>
          <cell r="H948" t="str">
            <v>VP-1516-147-T-101/2-256</v>
          </cell>
          <cell r="I948">
            <v>40175</v>
          </cell>
          <cell r="J948">
            <v>40168</v>
          </cell>
          <cell r="K948" t="str">
            <v>Y</v>
          </cell>
          <cell r="L948" t="str">
            <v>Drw</v>
          </cell>
          <cell r="M948">
            <v>949</v>
          </cell>
        </row>
        <row r="949">
          <cell r="C949" t="str">
            <v>25</v>
          </cell>
          <cell r="D949" t="str">
            <v>05050-MD-25-177-179</v>
          </cell>
          <cell r="E949" t="str">
            <v>05050-MD-25-177-179</v>
          </cell>
          <cell r="F949" t="str">
            <v>Tank-Main Platform - Flooring Panels- (Propane)</v>
          </cell>
          <cell r="G949">
            <v>0</v>
          </cell>
          <cell r="H949" t="str">
            <v>VP-1516-147-T-101/2-256</v>
          </cell>
          <cell r="I949">
            <v>40175</v>
          </cell>
          <cell r="J949">
            <v>40168</v>
          </cell>
          <cell r="K949" t="str">
            <v>Y</v>
          </cell>
          <cell r="L949" t="str">
            <v>Drw</v>
          </cell>
          <cell r="M949">
            <v>950</v>
          </cell>
        </row>
        <row r="950">
          <cell r="C950" t="str">
            <v>25</v>
          </cell>
          <cell r="D950" t="str">
            <v>05050-MD-25-177-180</v>
          </cell>
          <cell r="E950" t="str">
            <v>05050-MD-25-177-180</v>
          </cell>
          <cell r="F950" t="str">
            <v>Tank-Main Platform - Flooring Panels- (Propane)</v>
          </cell>
          <cell r="G950">
            <v>0</v>
          </cell>
          <cell r="H950" t="str">
            <v>VP-1516-147-T-101/2-256</v>
          </cell>
          <cell r="I950">
            <v>40175</v>
          </cell>
          <cell r="J950">
            <v>40168</v>
          </cell>
          <cell r="K950" t="str">
            <v>Y</v>
          </cell>
          <cell r="L950" t="str">
            <v>Drw</v>
          </cell>
          <cell r="M950">
            <v>951</v>
          </cell>
        </row>
        <row r="951">
          <cell r="C951" t="str">
            <v>25</v>
          </cell>
          <cell r="D951" t="str">
            <v>05050-MD-25-177-181</v>
          </cell>
          <cell r="E951" t="str">
            <v>05050-MD-25-177-181</v>
          </cell>
          <cell r="F951" t="str">
            <v>Tank-Main Platform - Flooring Panels- (Propane)</v>
          </cell>
          <cell r="G951">
            <v>0</v>
          </cell>
          <cell r="H951" t="str">
            <v>VP-1516-147-T-101/2-256</v>
          </cell>
          <cell r="I951">
            <v>40175</v>
          </cell>
          <cell r="J951">
            <v>40168</v>
          </cell>
          <cell r="K951" t="str">
            <v>Y</v>
          </cell>
          <cell r="L951" t="str">
            <v>Drw</v>
          </cell>
          <cell r="M951">
            <v>952</v>
          </cell>
        </row>
        <row r="952">
          <cell r="C952" t="str">
            <v>25</v>
          </cell>
          <cell r="D952" t="str">
            <v>05050-MD-25-177-182</v>
          </cell>
          <cell r="E952" t="str">
            <v>05050-MD-25-177-182</v>
          </cell>
          <cell r="F952" t="str">
            <v>Tank-Main Platform - Flooring Panels- (Propane)</v>
          </cell>
          <cell r="G952">
            <v>0</v>
          </cell>
          <cell r="H952" t="str">
            <v>VP-1516-147-T-101/2-256</v>
          </cell>
          <cell r="I952">
            <v>40175</v>
          </cell>
          <cell r="J952">
            <v>40168</v>
          </cell>
          <cell r="K952" t="str">
            <v>Y</v>
          </cell>
          <cell r="L952" t="str">
            <v>Drw</v>
          </cell>
          <cell r="M952">
            <v>953</v>
          </cell>
        </row>
        <row r="953">
          <cell r="C953" t="str">
            <v>25</v>
          </cell>
          <cell r="D953" t="str">
            <v>05050-MD-25-177-183</v>
          </cell>
          <cell r="E953" t="str">
            <v>05050-MD-25-177-183</v>
          </cell>
          <cell r="F953" t="str">
            <v>Tank-Main Platform - Flooring Panels- (Propane)</v>
          </cell>
          <cell r="G953">
            <v>0</v>
          </cell>
          <cell r="H953" t="str">
            <v>VP-1516-147-T-101/2-256</v>
          </cell>
          <cell r="I953">
            <v>40175</v>
          </cell>
          <cell r="J953">
            <v>40168</v>
          </cell>
          <cell r="K953" t="str">
            <v>Y</v>
          </cell>
          <cell r="L953" t="str">
            <v>Drw</v>
          </cell>
          <cell r="M953">
            <v>954</v>
          </cell>
        </row>
        <row r="954">
          <cell r="C954" t="str">
            <v>25</v>
          </cell>
          <cell r="D954" t="str">
            <v>05050-MD-25-177-184</v>
          </cell>
          <cell r="E954" t="str">
            <v>05050-MD-25-177-184</v>
          </cell>
          <cell r="F954" t="str">
            <v>Tank-Main Platform - Flooring Panels- (Propane)</v>
          </cell>
          <cell r="G954">
            <v>0</v>
          </cell>
          <cell r="H954" t="str">
            <v>VP-1516-147-T-101/2-256</v>
          </cell>
          <cell r="I954">
            <v>40175</v>
          </cell>
          <cell r="J954">
            <v>40168</v>
          </cell>
          <cell r="K954" t="str">
            <v>Y</v>
          </cell>
          <cell r="L954" t="str">
            <v>Drw</v>
          </cell>
          <cell r="M954">
            <v>955</v>
          </cell>
        </row>
        <row r="955">
          <cell r="C955" t="str">
            <v>25</v>
          </cell>
          <cell r="D955" t="str">
            <v>05050-MD-25-177-185</v>
          </cell>
          <cell r="E955" t="str">
            <v>05050-MD-25-177-185</v>
          </cell>
          <cell r="F955" t="str">
            <v>Tank-Main Platform - Flooring Panels- (Propane)</v>
          </cell>
          <cell r="G955">
            <v>0</v>
          </cell>
          <cell r="H955" t="str">
            <v>VP-1516-147-T-101/2-256</v>
          </cell>
          <cell r="I955">
            <v>40175</v>
          </cell>
          <cell r="J955">
            <v>40168</v>
          </cell>
          <cell r="K955" t="str">
            <v>Y</v>
          </cell>
          <cell r="L955" t="str">
            <v>Drw</v>
          </cell>
          <cell r="M955">
            <v>956</v>
          </cell>
        </row>
        <row r="956">
          <cell r="C956" t="str">
            <v>25</v>
          </cell>
          <cell r="D956" t="str">
            <v>05050-MD-25-177-186</v>
          </cell>
          <cell r="E956" t="str">
            <v>05050-MD-25-177-186</v>
          </cell>
          <cell r="F956" t="str">
            <v>Tank-Main Platform - Flooring Panels- (Propane)</v>
          </cell>
          <cell r="G956">
            <v>0</v>
          </cell>
          <cell r="H956" t="str">
            <v>VP-1516-147-T-101/2-256</v>
          </cell>
          <cell r="I956">
            <v>40175</v>
          </cell>
          <cell r="J956">
            <v>40168</v>
          </cell>
          <cell r="K956" t="str">
            <v>Y</v>
          </cell>
          <cell r="L956" t="str">
            <v>Drw</v>
          </cell>
          <cell r="M956">
            <v>957</v>
          </cell>
        </row>
        <row r="957">
          <cell r="C957" t="str">
            <v>25</v>
          </cell>
          <cell r="D957" t="str">
            <v>05050-MD-25-177-187</v>
          </cell>
          <cell r="E957" t="str">
            <v>05050-MD-25-177-187</v>
          </cell>
          <cell r="F957" t="str">
            <v>Tank-Main Platform - Flooring Panels- (Propane)</v>
          </cell>
          <cell r="G957">
            <v>0</v>
          </cell>
          <cell r="H957" t="str">
            <v>VP-1516-147-T-101/2-256</v>
          </cell>
          <cell r="I957">
            <v>40175</v>
          </cell>
          <cell r="J957">
            <v>40168</v>
          </cell>
          <cell r="K957" t="str">
            <v>Y</v>
          </cell>
          <cell r="L957" t="str">
            <v>Drw</v>
          </cell>
          <cell r="M957">
            <v>958</v>
          </cell>
        </row>
        <row r="958">
          <cell r="C958" t="str">
            <v>25</v>
          </cell>
          <cell r="D958" t="str">
            <v>05050-MD-25-177-188</v>
          </cell>
          <cell r="E958" t="str">
            <v>05050-MD-25-177-188</v>
          </cell>
          <cell r="F958" t="str">
            <v>Tank-Main Platform - Flooring Panels- (Propane)</v>
          </cell>
          <cell r="G958">
            <v>0</v>
          </cell>
          <cell r="H958" t="str">
            <v>VP-1516-147-T-101/2-256</v>
          </cell>
          <cell r="I958">
            <v>40175</v>
          </cell>
          <cell r="J958">
            <v>40168</v>
          </cell>
          <cell r="K958" t="str">
            <v>Y</v>
          </cell>
          <cell r="L958" t="str">
            <v>Drw</v>
          </cell>
          <cell r="M958">
            <v>959</v>
          </cell>
        </row>
        <row r="959">
          <cell r="C959" t="str">
            <v>25</v>
          </cell>
          <cell r="D959" t="str">
            <v>05050-MD-25-177-189</v>
          </cell>
          <cell r="E959" t="str">
            <v>05050-MD-25-177-189</v>
          </cell>
          <cell r="F959" t="str">
            <v>Tank-Main Platform - Flooring Panels- (Propane)</v>
          </cell>
          <cell r="G959">
            <v>0</v>
          </cell>
          <cell r="H959" t="str">
            <v>VP-1516-147-T-101/2-256</v>
          </cell>
          <cell r="I959">
            <v>40175</v>
          </cell>
          <cell r="J959">
            <v>40168</v>
          </cell>
          <cell r="K959" t="str">
            <v>Y</v>
          </cell>
          <cell r="L959" t="str">
            <v>Drw</v>
          </cell>
          <cell r="M959">
            <v>960</v>
          </cell>
        </row>
        <row r="960">
          <cell r="C960" t="str">
            <v>25</v>
          </cell>
          <cell r="D960" t="str">
            <v>05050-MD-25-177-190</v>
          </cell>
          <cell r="E960" t="str">
            <v>05050-MD-25-177-190</v>
          </cell>
          <cell r="F960" t="str">
            <v>Tank-Main Platform - Flooring Panels- (Propane)</v>
          </cell>
          <cell r="G960">
            <v>0</v>
          </cell>
          <cell r="H960" t="str">
            <v>VP-1516-147-T-101/2-256</v>
          </cell>
          <cell r="I960">
            <v>40175</v>
          </cell>
          <cell r="J960">
            <v>40168</v>
          </cell>
          <cell r="K960" t="str">
            <v>Y</v>
          </cell>
          <cell r="L960" t="str">
            <v>Drw</v>
          </cell>
          <cell r="M960">
            <v>961</v>
          </cell>
        </row>
        <row r="961">
          <cell r="C961" t="str">
            <v>25</v>
          </cell>
          <cell r="D961" t="str">
            <v>05050-MD-25-177-191</v>
          </cell>
          <cell r="E961" t="str">
            <v>05050-MD-25-177-191</v>
          </cell>
          <cell r="F961" t="str">
            <v>Tank-Main Platform - Flooring Panels- (Propane)</v>
          </cell>
          <cell r="G961">
            <v>0</v>
          </cell>
          <cell r="H961" t="str">
            <v>VP-1516-147-T-101/2-256</v>
          </cell>
          <cell r="I961">
            <v>40175</v>
          </cell>
          <cell r="J961">
            <v>40168</v>
          </cell>
          <cell r="K961" t="str">
            <v>Y</v>
          </cell>
          <cell r="L961" t="str">
            <v>Drw</v>
          </cell>
          <cell r="M961">
            <v>962</v>
          </cell>
        </row>
        <row r="962">
          <cell r="C962" t="str">
            <v>25</v>
          </cell>
          <cell r="D962" t="str">
            <v>05050-MD-25-177-192</v>
          </cell>
          <cell r="E962" t="str">
            <v>05050-MD-25-177-192</v>
          </cell>
          <cell r="F962" t="str">
            <v>Tank-Main Platform - Flooring Panels- (Propane)</v>
          </cell>
          <cell r="G962">
            <v>0</v>
          </cell>
          <cell r="H962" t="str">
            <v>VP-1516-147-T-101/2-256</v>
          </cell>
          <cell r="I962">
            <v>40175</v>
          </cell>
          <cell r="J962">
            <v>40168</v>
          </cell>
          <cell r="K962" t="str">
            <v>Y</v>
          </cell>
          <cell r="L962" t="str">
            <v>Drw</v>
          </cell>
          <cell r="M962">
            <v>963</v>
          </cell>
        </row>
        <row r="963">
          <cell r="C963" t="str">
            <v>25</v>
          </cell>
          <cell r="D963" t="str">
            <v>05050-MD-25-177-193</v>
          </cell>
          <cell r="E963" t="str">
            <v>05050-MD-25-177-193</v>
          </cell>
          <cell r="F963" t="str">
            <v>Tank-Main Platform - Flooring Panels- (Propane)</v>
          </cell>
          <cell r="G963">
            <v>0</v>
          </cell>
          <cell r="H963" t="str">
            <v>VP-1516-147-T-101/2-256</v>
          </cell>
          <cell r="I963">
            <v>40175</v>
          </cell>
          <cell r="J963">
            <v>40168</v>
          </cell>
          <cell r="K963" t="str">
            <v>Y</v>
          </cell>
          <cell r="L963" t="str">
            <v>Drw</v>
          </cell>
          <cell r="M963">
            <v>964</v>
          </cell>
        </row>
        <row r="964">
          <cell r="C964" t="str">
            <v>25</v>
          </cell>
          <cell r="D964" t="str">
            <v>05050-MD-25-177-194</v>
          </cell>
          <cell r="E964" t="str">
            <v>05050-MD-25-177-194</v>
          </cell>
          <cell r="F964" t="str">
            <v>Tank-Main Platform - Flooring Panels- (Propane)</v>
          </cell>
          <cell r="G964">
            <v>0</v>
          </cell>
          <cell r="H964" t="str">
            <v>VP-1516-147-T-101/2-256</v>
          </cell>
          <cell r="I964">
            <v>40175</v>
          </cell>
          <cell r="J964">
            <v>40168</v>
          </cell>
          <cell r="K964" t="str">
            <v>Y</v>
          </cell>
          <cell r="L964" t="str">
            <v>Drw</v>
          </cell>
          <cell r="M964">
            <v>965</v>
          </cell>
        </row>
        <row r="965">
          <cell r="C965" t="str">
            <v>25</v>
          </cell>
          <cell r="D965" t="str">
            <v>05050-MD-25-177-195</v>
          </cell>
          <cell r="E965" t="str">
            <v>05050-MD-25-177-195</v>
          </cell>
          <cell r="F965" t="str">
            <v>Tank-Main Platform - Flooring Panels- (Propane)</v>
          </cell>
          <cell r="G965">
            <v>0</v>
          </cell>
          <cell r="H965" t="str">
            <v>VP-1516-147-T-101/2-256</v>
          </cell>
          <cell r="I965">
            <v>40175</v>
          </cell>
          <cell r="J965">
            <v>40168</v>
          </cell>
          <cell r="K965" t="str">
            <v>Y</v>
          </cell>
          <cell r="L965" t="str">
            <v>Drw</v>
          </cell>
          <cell r="M965">
            <v>966</v>
          </cell>
        </row>
        <row r="966">
          <cell r="C966" t="str">
            <v>25</v>
          </cell>
          <cell r="D966" t="str">
            <v>05050-MD-25-177-196</v>
          </cell>
          <cell r="E966" t="str">
            <v>05050-MD-25-177-196</v>
          </cell>
          <cell r="F966" t="str">
            <v>Tank-Main Platform - Flooring Panels- (Propane)</v>
          </cell>
          <cell r="G966">
            <v>0</v>
          </cell>
          <cell r="H966" t="str">
            <v>VP-1516-147-T-101/2-256</v>
          </cell>
          <cell r="I966">
            <v>40175</v>
          </cell>
          <cell r="J966">
            <v>40168</v>
          </cell>
          <cell r="K966" t="str">
            <v>Y</v>
          </cell>
          <cell r="L966" t="str">
            <v>Drw</v>
          </cell>
          <cell r="M966">
            <v>967</v>
          </cell>
        </row>
        <row r="967">
          <cell r="C967" t="str">
            <v>25</v>
          </cell>
          <cell r="D967" t="str">
            <v>05050-MD-25-177-197</v>
          </cell>
          <cell r="E967" t="str">
            <v>05050-MD-25-177-197</v>
          </cell>
          <cell r="F967" t="str">
            <v>Tank-Main Platform - Flooring Panels- (Propane)</v>
          </cell>
          <cell r="G967">
            <v>0</v>
          </cell>
          <cell r="H967" t="str">
            <v>VP-1516-147-T-101/2-256</v>
          </cell>
          <cell r="I967">
            <v>40175</v>
          </cell>
          <cell r="J967">
            <v>40168</v>
          </cell>
          <cell r="K967" t="str">
            <v>Y</v>
          </cell>
          <cell r="L967" t="str">
            <v>Drw</v>
          </cell>
          <cell r="M967">
            <v>968</v>
          </cell>
        </row>
        <row r="968">
          <cell r="C968" t="str">
            <v>25</v>
          </cell>
          <cell r="D968" t="str">
            <v>05050-MD-25-177-198</v>
          </cell>
          <cell r="E968" t="str">
            <v>05050-MD-25-177-198</v>
          </cell>
          <cell r="F968" t="str">
            <v>Tank-Main Platform - Flooring Panels- (Propane)</v>
          </cell>
          <cell r="G968">
            <v>0</v>
          </cell>
          <cell r="H968" t="str">
            <v>VP-1516-147-T-101/2-256</v>
          </cell>
          <cell r="I968">
            <v>40175</v>
          </cell>
          <cell r="J968">
            <v>40168</v>
          </cell>
          <cell r="K968" t="str">
            <v>Y</v>
          </cell>
          <cell r="L968" t="str">
            <v>Drw</v>
          </cell>
          <cell r="M968">
            <v>969</v>
          </cell>
        </row>
        <row r="969">
          <cell r="C969" t="str">
            <v>25</v>
          </cell>
          <cell r="D969" t="str">
            <v>05050-MD-25-177-199</v>
          </cell>
          <cell r="E969" t="str">
            <v>05050-MD-25-177-199</v>
          </cell>
          <cell r="F969" t="str">
            <v>Tank-Main Platform - Flooring Panels- (Propane)</v>
          </cell>
          <cell r="G969">
            <v>0</v>
          </cell>
          <cell r="H969" t="str">
            <v>VP-1516-147-T-101/2-256</v>
          </cell>
          <cell r="I969">
            <v>40175</v>
          </cell>
          <cell r="J969">
            <v>40168</v>
          </cell>
          <cell r="K969" t="str">
            <v>Y</v>
          </cell>
          <cell r="L969" t="str">
            <v>Drw</v>
          </cell>
          <cell r="M969">
            <v>970</v>
          </cell>
        </row>
        <row r="970">
          <cell r="C970" t="str">
            <v>25</v>
          </cell>
          <cell r="D970" t="str">
            <v>05050-MD-25-177-200</v>
          </cell>
          <cell r="E970" t="str">
            <v>05050-MD-25-177-200</v>
          </cell>
          <cell r="F970" t="str">
            <v>Tank-Main Platform - Flooring Panels- (Propane)</v>
          </cell>
          <cell r="G970">
            <v>0</v>
          </cell>
          <cell r="H970" t="str">
            <v>VP-1516-147-T-101/2-256</v>
          </cell>
          <cell r="I970">
            <v>40175</v>
          </cell>
          <cell r="J970">
            <v>40168</v>
          </cell>
          <cell r="K970" t="str">
            <v>Y</v>
          </cell>
          <cell r="L970" t="str">
            <v>Drw</v>
          </cell>
          <cell r="M970">
            <v>971</v>
          </cell>
        </row>
        <row r="971">
          <cell r="C971" t="str">
            <v>25</v>
          </cell>
          <cell r="D971" t="str">
            <v>05050-MD-25-177-201</v>
          </cell>
          <cell r="E971" t="str">
            <v>05050-MD-25-177-201</v>
          </cell>
          <cell r="F971" t="str">
            <v>Tank-Main Platform - Flooring Panels- (Propane)</v>
          </cell>
          <cell r="G971">
            <v>0</v>
          </cell>
          <cell r="H971" t="str">
            <v>VP-1516-147-T-101/2-256</v>
          </cell>
          <cell r="I971">
            <v>40175</v>
          </cell>
          <cell r="J971">
            <v>40168</v>
          </cell>
          <cell r="K971" t="str">
            <v>Y</v>
          </cell>
          <cell r="L971" t="str">
            <v>Drw</v>
          </cell>
          <cell r="M971">
            <v>972</v>
          </cell>
        </row>
        <row r="972">
          <cell r="C972" t="str">
            <v>25</v>
          </cell>
          <cell r="D972" t="str">
            <v>05050-MD-25-177-202</v>
          </cell>
          <cell r="E972" t="str">
            <v>05050-MD-25-177-202</v>
          </cell>
          <cell r="F972" t="str">
            <v>Tank-Main Platform - Flooring Panels- (Propane)</v>
          </cell>
          <cell r="G972">
            <v>0</v>
          </cell>
          <cell r="H972" t="str">
            <v>VP-1516-147-T-101/2-256</v>
          </cell>
          <cell r="I972">
            <v>40175</v>
          </cell>
          <cell r="J972">
            <v>40168</v>
          </cell>
          <cell r="K972" t="str">
            <v>Y</v>
          </cell>
          <cell r="L972" t="str">
            <v>Drw</v>
          </cell>
          <cell r="M972">
            <v>973</v>
          </cell>
        </row>
        <row r="973">
          <cell r="C973" t="str">
            <v>25</v>
          </cell>
          <cell r="D973" t="str">
            <v>05050-MD-25-177-203</v>
          </cell>
          <cell r="E973" t="str">
            <v>05050-MD-25-177-203</v>
          </cell>
          <cell r="F973" t="str">
            <v>Tank-Main Platform - Flooring Panels- (Propane)</v>
          </cell>
          <cell r="G973">
            <v>0</v>
          </cell>
          <cell r="H973" t="str">
            <v>VP-1516-147-T-101/2-256</v>
          </cell>
          <cell r="I973">
            <v>40175</v>
          </cell>
          <cell r="J973">
            <v>40168</v>
          </cell>
          <cell r="K973" t="str">
            <v>Y</v>
          </cell>
          <cell r="L973" t="str">
            <v>Drw</v>
          </cell>
          <cell r="M973">
            <v>974</v>
          </cell>
        </row>
        <row r="974">
          <cell r="C974" t="str">
            <v>25</v>
          </cell>
          <cell r="D974" t="str">
            <v>05050-MD-25-177-204</v>
          </cell>
          <cell r="E974" t="str">
            <v>05050-MD-25-177-204</v>
          </cell>
          <cell r="F974" t="str">
            <v>Tank-Main Platform - Flooring Panels- (Propane)</v>
          </cell>
          <cell r="G974">
            <v>0</v>
          </cell>
          <cell r="H974" t="str">
            <v>VP-1516-147-T-101/2-256</v>
          </cell>
          <cell r="I974">
            <v>40175</v>
          </cell>
          <cell r="J974">
            <v>40168</v>
          </cell>
          <cell r="K974" t="str">
            <v>Y</v>
          </cell>
          <cell r="L974" t="str">
            <v>Drw</v>
          </cell>
          <cell r="M974">
            <v>975</v>
          </cell>
        </row>
        <row r="975">
          <cell r="C975" t="str">
            <v>25</v>
          </cell>
          <cell r="D975" t="str">
            <v>05050-MD-25-177-205</v>
          </cell>
          <cell r="E975" t="str">
            <v>05050-MD-25-177-205</v>
          </cell>
          <cell r="F975" t="str">
            <v>Tank-Main Platform - Flooring Panels- (Propane)</v>
          </cell>
          <cell r="G975">
            <v>0</v>
          </cell>
          <cell r="H975" t="str">
            <v>VP-1516-147-T-101/2-256</v>
          </cell>
          <cell r="I975">
            <v>40175</v>
          </cell>
          <cell r="J975">
            <v>40168</v>
          </cell>
          <cell r="K975" t="str">
            <v>Y</v>
          </cell>
          <cell r="L975" t="str">
            <v>Drw</v>
          </cell>
          <cell r="M975">
            <v>976</v>
          </cell>
        </row>
        <row r="976">
          <cell r="C976" t="str">
            <v>25</v>
          </cell>
          <cell r="D976" t="str">
            <v>05050-MD-25-177-206</v>
          </cell>
          <cell r="E976" t="str">
            <v>05050-MD-25-177-206</v>
          </cell>
          <cell r="F976" t="str">
            <v>Tank-Main Platform - Flooring Panels- (Propane)</v>
          </cell>
          <cell r="G976">
            <v>0</v>
          </cell>
          <cell r="H976" t="str">
            <v>VP-1516-147-T-101/2-256</v>
          </cell>
          <cell r="I976">
            <v>40175</v>
          </cell>
          <cell r="J976">
            <v>40168</v>
          </cell>
          <cell r="K976" t="str">
            <v>Y</v>
          </cell>
          <cell r="L976" t="str">
            <v>Drw</v>
          </cell>
          <cell r="M976">
            <v>977</v>
          </cell>
        </row>
        <row r="977">
          <cell r="C977" t="str">
            <v>25</v>
          </cell>
          <cell r="D977" t="str">
            <v>05050-MD-25-177-207</v>
          </cell>
          <cell r="E977" t="str">
            <v>05050-MD-25-177-207</v>
          </cell>
          <cell r="F977" t="str">
            <v>Tank-Main Platform - Flooring Panels- (Propane)</v>
          </cell>
          <cell r="G977">
            <v>0</v>
          </cell>
          <cell r="H977" t="str">
            <v>VP-1516-147-T-101/2-256</v>
          </cell>
          <cell r="I977">
            <v>40175</v>
          </cell>
          <cell r="J977">
            <v>40168</v>
          </cell>
          <cell r="K977" t="str">
            <v>Y</v>
          </cell>
          <cell r="L977" t="str">
            <v>Drw</v>
          </cell>
          <cell r="M977">
            <v>978</v>
          </cell>
        </row>
        <row r="978">
          <cell r="C978" t="str">
            <v>25</v>
          </cell>
          <cell r="D978" t="str">
            <v>05050-MD-25-177-208</v>
          </cell>
          <cell r="E978" t="str">
            <v>05050-MD-25-177-208</v>
          </cell>
          <cell r="F978" t="str">
            <v>Tank-Main Platform - Flooring Panels- (Propane)</v>
          </cell>
          <cell r="G978">
            <v>0</v>
          </cell>
          <cell r="H978" t="str">
            <v>VP-1516-147-T-101/2-256</v>
          </cell>
          <cell r="I978">
            <v>40175</v>
          </cell>
          <cell r="J978">
            <v>40168</v>
          </cell>
          <cell r="K978" t="str">
            <v>Y</v>
          </cell>
          <cell r="L978" t="str">
            <v>Drw</v>
          </cell>
          <cell r="M978">
            <v>979</v>
          </cell>
        </row>
        <row r="979">
          <cell r="C979" t="str">
            <v>25</v>
          </cell>
          <cell r="D979" t="str">
            <v>05050-MD-25-177-209</v>
          </cell>
          <cell r="E979" t="str">
            <v>05050-MD-25-177-209</v>
          </cell>
          <cell r="F979" t="str">
            <v>Tank-Main Platform - Flooring Panels- (Propane)</v>
          </cell>
          <cell r="G979">
            <v>0</v>
          </cell>
          <cell r="H979" t="str">
            <v>VP-1516-147-T-101/2-256</v>
          </cell>
          <cell r="I979">
            <v>40175</v>
          </cell>
          <cell r="J979">
            <v>40168</v>
          </cell>
          <cell r="K979" t="str">
            <v>Y</v>
          </cell>
          <cell r="L979" t="str">
            <v>Drw</v>
          </cell>
          <cell r="M979">
            <v>980</v>
          </cell>
        </row>
        <row r="980">
          <cell r="C980" t="str">
            <v>25</v>
          </cell>
          <cell r="D980" t="str">
            <v>05050-MD-25-177-210</v>
          </cell>
          <cell r="E980" t="str">
            <v>05050-MD-25-177-210</v>
          </cell>
          <cell r="F980" t="str">
            <v>Tank-Main Platform - Flooring Panels- (Propane)</v>
          </cell>
          <cell r="G980">
            <v>0</v>
          </cell>
          <cell r="H980" t="str">
            <v>VP-1516-147-T-101/2-256</v>
          </cell>
          <cell r="I980">
            <v>40175</v>
          </cell>
          <cell r="J980">
            <v>40168</v>
          </cell>
          <cell r="K980" t="str">
            <v>Y</v>
          </cell>
          <cell r="L980" t="str">
            <v>Drw</v>
          </cell>
          <cell r="M980">
            <v>981</v>
          </cell>
        </row>
        <row r="981">
          <cell r="C981" t="str">
            <v>25</v>
          </cell>
          <cell r="D981" t="str">
            <v>05050-MD-25-177-211</v>
          </cell>
          <cell r="E981" t="str">
            <v>05050-MD-25-177-211</v>
          </cell>
          <cell r="F981" t="str">
            <v>Tank-Main Platform - Flooring Panels- (Propane)</v>
          </cell>
          <cell r="G981">
            <v>0</v>
          </cell>
          <cell r="H981" t="str">
            <v>VP-1516-147-T-101/2-256</v>
          </cell>
          <cell r="I981">
            <v>40175</v>
          </cell>
          <cell r="J981">
            <v>40168</v>
          </cell>
          <cell r="K981" t="str">
            <v>Y</v>
          </cell>
          <cell r="L981" t="str">
            <v>Drw</v>
          </cell>
          <cell r="M981">
            <v>982</v>
          </cell>
        </row>
        <row r="982">
          <cell r="C982" t="str">
            <v>25</v>
          </cell>
          <cell r="D982" t="str">
            <v>05050-MD-25-177-212</v>
          </cell>
          <cell r="E982" t="str">
            <v>05050-MD-25-177-212</v>
          </cell>
          <cell r="F982" t="str">
            <v>Tank-Main Platform - Flooring Panels- (Propane)</v>
          </cell>
          <cell r="G982">
            <v>0</v>
          </cell>
          <cell r="H982" t="str">
            <v>VP-1516-147-T-101/2-256</v>
          </cell>
          <cell r="I982">
            <v>40175</v>
          </cell>
          <cell r="J982">
            <v>40168</v>
          </cell>
          <cell r="K982" t="str">
            <v>Y</v>
          </cell>
          <cell r="L982" t="str">
            <v>Drw</v>
          </cell>
          <cell r="M982">
            <v>983</v>
          </cell>
        </row>
        <row r="983">
          <cell r="C983" t="str">
            <v>25</v>
          </cell>
          <cell r="D983" t="str">
            <v>05050-MD-25-177-213</v>
          </cell>
          <cell r="E983" t="str">
            <v>05050-MD-25-177-213</v>
          </cell>
          <cell r="F983" t="str">
            <v>Tank-Main Platform - Flooring Panels- (Propane)</v>
          </cell>
          <cell r="G983">
            <v>0</v>
          </cell>
          <cell r="H983" t="str">
            <v>VP-1516-147-T-101/2-256</v>
          </cell>
          <cell r="I983">
            <v>40175</v>
          </cell>
          <cell r="J983">
            <v>40168</v>
          </cell>
          <cell r="K983" t="str">
            <v>Y</v>
          </cell>
          <cell r="L983" t="str">
            <v>Drw</v>
          </cell>
          <cell r="M983">
            <v>984</v>
          </cell>
        </row>
        <row r="984">
          <cell r="C984" t="str">
            <v>25</v>
          </cell>
          <cell r="D984" t="str">
            <v>05050-MD-25-177-214</v>
          </cell>
          <cell r="E984" t="str">
            <v>05050-MD-25-177-214</v>
          </cell>
          <cell r="F984" t="str">
            <v>Tank-Main Platform - Flooring Panels- (Propane)</v>
          </cell>
          <cell r="G984">
            <v>0</v>
          </cell>
          <cell r="H984" t="str">
            <v>VP-1516-147-T-101/2-256</v>
          </cell>
          <cell r="I984">
            <v>40175</v>
          </cell>
          <cell r="J984">
            <v>40168</v>
          </cell>
          <cell r="K984" t="str">
            <v>Y</v>
          </cell>
          <cell r="L984" t="str">
            <v>Drw</v>
          </cell>
          <cell r="M984">
            <v>985</v>
          </cell>
        </row>
        <row r="985">
          <cell r="C985" t="str">
            <v>25</v>
          </cell>
          <cell r="D985" t="str">
            <v>05050-MD-25-177-215</v>
          </cell>
          <cell r="E985" t="str">
            <v>05050-MD-25-177-215</v>
          </cell>
          <cell r="F985" t="str">
            <v>Tank-Main Platform - Flooring Panels- (Propane)</v>
          </cell>
          <cell r="G985">
            <v>0</v>
          </cell>
          <cell r="H985" t="str">
            <v>VP-1516-147-T-101/2-256</v>
          </cell>
          <cell r="I985">
            <v>40175</v>
          </cell>
          <cell r="J985">
            <v>40168</v>
          </cell>
          <cell r="K985" t="str">
            <v>Y</v>
          </cell>
          <cell r="L985" t="str">
            <v>Drw</v>
          </cell>
          <cell r="M985">
            <v>986</v>
          </cell>
        </row>
        <row r="986">
          <cell r="C986" t="str">
            <v>25</v>
          </cell>
          <cell r="D986" t="str">
            <v>05050-MD-25-177-216</v>
          </cell>
          <cell r="E986" t="str">
            <v>05050-MD-25-177-216</v>
          </cell>
          <cell r="F986" t="str">
            <v>Tank-Main Platform - Flooring Panels- (Propane)</v>
          </cell>
          <cell r="G986">
            <v>0</v>
          </cell>
          <cell r="H986" t="str">
            <v>VP-1516-147-T-101/2-256</v>
          </cell>
          <cell r="I986">
            <v>40175</v>
          </cell>
          <cell r="J986">
            <v>40168</v>
          </cell>
          <cell r="K986" t="str">
            <v>Y</v>
          </cell>
          <cell r="L986" t="str">
            <v>Drw</v>
          </cell>
          <cell r="M986">
            <v>987</v>
          </cell>
        </row>
        <row r="987">
          <cell r="C987" t="str">
            <v>25</v>
          </cell>
          <cell r="D987" t="str">
            <v>05050-MD-25-177-217</v>
          </cell>
          <cell r="E987" t="str">
            <v>05050-MD-25-177-217</v>
          </cell>
          <cell r="F987" t="str">
            <v>Tank-Main Platform - Flooring Panels- (Propane)</v>
          </cell>
          <cell r="G987">
            <v>0</v>
          </cell>
          <cell r="H987" t="str">
            <v>VP-1516-147-T-101/2-256</v>
          </cell>
          <cell r="I987">
            <v>40175</v>
          </cell>
          <cell r="J987">
            <v>40168</v>
          </cell>
          <cell r="K987" t="str">
            <v>Y</v>
          </cell>
          <cell r="L987" t="str">
            <v>Drw</v>
          </cell>
          <cell r="M987">
            <v>988</v>
          </cell>
        </row>
        <row r="988">
          <cell r="C988" t="str">
            <v>25</v>
          </cell>
          <cell r="D988" t="str">
            <v>05050-MD-25-177-218</v>
          </cell>
          <cell r="E988" t="str">
            <v>05050-MD-25-177-218</v>
          </cell>
          <cell r="F988" t="str">
            <v>Tank-Main Platform - Flooring Panels- (Propane)</v>
          </cell>
          <cell r="G988">
            <v>0</v>
          </cell>
          <cell r="H988" t="str">
            <v>VP-1516-147-T-101/2-256</v>
          </cell>
          <cell r="I988">
            <v>40175</v>
          </cell>
          <cell r="J988">
            <v>40168</v>
          </cell>
          <cell r="K988" t="str">
            <v>Y</v>
          </cell>
          <cell r="L988" t="str">
            <v>Drw</v>
          </cell>
          <cell r="M988">
            <v>989</v>
          </cell>
        </row>
        <row r="989">
          <cell r="C989" t="str">
            <v>25</v>
          </cell>
          <cell r="D989" t="str">
            <v>05050-MD-25-177-219</v>
          </cell>
          <cell r="E989" t="str">
            <v>05050-MD-25-177-219</v>
          </cell>
          <cell r="F989" t="str">
            <v>Tank-Main Platform - Flooring Panels- (Propane)</v>
          </cell>
          <cell r="G989">
            <v>0</v>
          </cell>
          <cell r="H989" t="str">
            <v>VP-1516-147-T-101/2-256</v>
          </cell>
          <cell r="I989">
            <v>40175</v>
          </cell>
          <cell r="J989">
            <v>40168</v>
          </cell>
          <cell r="K989" t="str">
            <v>Y</v>
          </cell>
          <cell r="L989" t="str">
            <v>Drw</v>
          </cell>
          <cell r="M989">
            <v>990</v>
          </cell>
        </row>
        <row r="990">
          <cell r="C990" t="str">
            <v>25</v>
          </cell>
          <cell r="D990" t="str">
            <v>05050-MD-25-177-220</v>
          </cell>
          <cell r="E990" t="str">
            <v>05050-MD-25-177-220</v>
          </cell>
          <cell r="F990" t="str">
            <v>Tank-Main Platform - Flooring Panels- (Propane)</v>
          </cell>
          <cell r="G990">
            <v>0</v>
          </cell>
          <cell r="H990" t="str">
            <v>VP-1516-147-T-101/2-256</v>
          </cell>
          <cell r="I990">
            <v>40175</v>
          </cell>
          <cell r="J990">
            <v>40168</v>
          </cell>
          <cell r="K990" t="str">
            <v>Y</v>
          </cell>
          <cell r="L990" t="str">
            <v>Drw</v>
          </cell>
          <cell r="M990">
            <v>991</v>
          </cell>
        </row>
        <row r="991">
          <cell r="C991" t="str">
            <v>25</v>
          </cell>
          <cell r="D991" t="str">
            <v>05050-MD-25-177-221</v>
          </cell>
          <cell r="E991" t="str">
            <v>05050-MD-25-177-221</v>
          </cell>
          <cell r="F991" t="str">
            <v>Tank-Main Platform - Flooring Panels- (Propane)</v>
          </cell>
          <cell r="G991">
            <v>0</v>
          </cell>
          <cell r="H991" t="str">
            <v>VP-1516-147-T-101/2-256</v>
          </cell>
          <cell r="I991">
            <v>40175</v>
          </cell>
          <cell r="J991">
            <v>40168</v>
          </cell>
          <cell r="K991" t="str">
            <v>Y</v>
          </cell>
          <cell r="L991" t="str">
            <v>Drw</v>
          </cell>
          <cell r="M991">
            <v>992</v>
          </cell>
        </row>
        <row r="992">
          <cell r="C992" t="str">
            <v>25</v>
          </cell>
          <cell r="D992" t="str">
            <v>05050-MD-25-177-222</v>
          </cell>
          <cell r="E992" t="str">
            <v>05050-MD-25-177-222</v>
          </cell>
          <cell r="F992" t="str">
            <v>Tank-Main Platform - Flooring Panels- (Propane)</v>
          </cell>
          <cell r="G992">
            <v>0</v>
          </cell>
          <cell r="H992" t="str">
            <v>VP-1516-147-T-101/2-256</v>
          </cell>
          <cell r="I992">
            <v>40175</v>
          </cell>
          <cell r="J992">
            <v>40168</v>
          </cell>
          <cell r="K992" t="str">
            <v>Y</v>
          </cell>
          <cell r="L992" t="str">
            <v>Drw</v>
          </cell>
          <cell r="M992">
            <v>993</v>
          </cell>
        </row>
        <row r="993">
          <cell r="C993" t="str">
            <v>25</v>
          </cell>
          <cell r="D993" t="str">
            <v>05050-MD-25-177-223</v>
          </cell>
          <cell r="E993" t="str">
            <v>05050-MD-25-177-223</v>
          </cell>
          <cell r="F993" t="str">
            <v>Tank-Main Platform - Flooring Panels- (Propane)</v>
          </cell>
          <cell r="G993">
            <v>0</v>
          </cell>
          <cell r="H993" t="str">
            <v>VP-1516-147-T-101/2-256</v>
          </cell>
          <cell r="I993">
            <v>40175</v>
          </cell>
          <cell r="J993">
            <v>40168</v>
          </cell>
          <cell r="K993" t="str">
            <v>Y</v>
          </cell>
          <cell r="L993" t="str">
            <v>Drw</v>
          </cell>
          <cell r="M993">
            <v>994</v>
          </cell>
        </row>
        <row r="994">
          <cell r="C994" t="str">
            <v>25</v>
          </cell>
          <cell r="D994" t="str">
            <v>05050-MD-25-177-224</v>
          </cell>
          <cell r="E994" t="str">
            <v>05050-MD-25-177-224</v>
          </cell>
          <cell r="F994" t="str">
            <v>Tank-Main Platform - Flooring Panels- (Propane)</v>
          </cell>
          <cell r="G994">
            <v>0</v>
          </cell>
          <cell r="H994" t="str">
            <v>VP-1516-147-T-101/2-256</v>
          </cell>
          <cell r="I994">
            <v>40175</v>
          </cell>
          <cell r="J994">
            <v>40168</v>
          </cell>
          <cell r="K994" t="str">
            <v>Y</v>
          </cell>
          <cell r="L994" t="str">
            <v>Drw</v>
          </cell>
          <cell r="M994">
            <v>995</v>
          </cell>
        </row>
        <row r="995">
          <cell r="C995" t="str">
            <v>25</v>
          </cell>
          <cell r="D995" t="str">
            <v>05050-MD-25-177-225</v>
          </cell>
          <cell r="E995" t="str">
            <v>05050-MD-25-177-225</v>
          </cell>
          <cell r="F995" t="str">
            <v>Tank-Main Platform - Flooring Panels- (Propane)</v>
          </cell>
          <cell r="G995">
            <v>0</v>
          </cell>
          <cell r="H995" t="str">
            <v>VP-1516-147-T-101/2-256</v>
          </cell>
          <cell r="I995">
            <v>40175</v>
          </cell>
          <cell r="J995">
            <v>40168</v>
          </cell>
          <cell r="K995" t="str">
            <v>Y</v>
          </cell>
          <cell r="L995" t="str">
            <v>Drw</v>
          </cell>
          <cell r="M995">
            <v>996</v>
          </cell>
        </row>
        <row r="996">
          <cell r="C996" t="str">
            <v>25</v>
          </cell>
          <cell r="D996" t="str">
            <v>05050-MD-25-177-226</v>
          </cell>
          <cell r="E996" t="str">
            <v>05050-MD-25-177-226</v>
          </cell>
          <cell r="F996" t="str">
            <v>Tank-Main Platform - Flooring Panels- (Propane)</v>
          </cell>
          <cell r="G996">
            <v>0</v>
          </cell>
          <cell r="H996" t="str">
            <v>VP-1516-147-T-101/2-256</v>
          </cell>
          <cell r="I996">
            <v>40175</v>
          </cell>
          <cell r="J996">
            <v>40168</v>
          </cell>
          <cell r="K996" t="str">
            <v>Y</v>
          </cell>
          <cell r="L996" t="str">
            <v>Drw</v>
          </cell>
          <cell r="M996">
            <v>997</v>
          </cell>
        </row>
        <row r="997">
          <cell r="C997" t="str">
            <v>25</v>
          </cell>
          <cell r="D997" t="str">
            <v>05050-MD-25-177-227</v>
          </cell>
          <cell r="E997" t="str">
            <v>05050-MD-25-177-227</v>
          </cell>
          <cell r="F997" t="str">
            <v>Tank-Main Platform - Flooring Panels- (Propane)</v>
          </cell>
          <cell r="G997">
            <v>0</v>
          </cell>
          <cell r="H997" t="str">
            <v>VP-1516-147-T-101/2-256</v>
          </cell>
          <cell r="I997">
            <v>40175</v>
          </cell>
          <cell r="J997">
            <v>40168</v>
          </cell>
          <cell r="K997" t="str">
            <v>Y</v>
          </cell>
          <cell r="L997" t="str">
            <v>Drw</v>
          </cell>
          <cell r="M997">
            <v>998</v>
          </cell>
        </row>
        <row r="998">
          <cell r="C998" t="str">
            <v>25</v>
          </cell>
          <cell r="D998" t="str">
            <v>05050-MD-25-177-228</v>
          </cell>
          <cell r="E998" t="str">
            <v>05050-MD-25-177-228</v>
          </cell>
          <cell r="F998" t="str">
            <v>Tank-Main Platform - Flooring Panels- (Propane)</v>
          </cell>
          <cell r="G998">
            <v>0</v>
          </cell>
          <cell r="H998" t="str">
            <v>VP-1516-147-T-101/2-256</v>
          </cell>
          <cell r="I998">
            <v>40175</v>
          </cell>
          <cell r="J998">
            <v>40168</v>
          </cell>
          <cell r="K998" t="str">
            <v>Y</v>
          </cell>
          <cell r="L998" t="str">
            <v>Drw</v>
          </cell>
          <cell r="M998">
            <v>999</v>
          </cell>
        </row>
        <row r="999">
          <cell r="C999" t="str">
            <v>25</v>
          </cell>
          <cell r="D999" t="str">
            <v>05050-MD-25-177-229</v>
          </cell>
          <cell r="E999" t="str">
            <v>05050-MD-25-177-229</v>
          </cell>
          <cell r="F999" t="str">
            <v>Tank-Main Platform - Flooring Panels- (Propane)</v>
          </cell>
          <cell r="G999">
            <v>0</v>
          </cell>
          <cell r="H999" t="str">
            <v>VP-1516-147-T-101/2-256</v>
          </cell>
          <cell r="I999">
            <v>40175</v>
          </cell>
          <cell r="J999">
            <v>40168</v>
          </cell>
          <cell r="K999" t="str">
            <v>Y</v>
          </cell>
          <cell r="L999" t="str">
            <v>Drw</v>
          </cell>
          <cell r="M999">
            <v>1000</v>
          </cell>
        </row>
        <row r="1000">
          <cell r="C1000" t="str">
            <v>25</v>
          </cell>
          <cell r="D1000" t="str">
            <v>05050-MD-25-177-230</v>
          </cell>
          <cell r="E1000" t="str">
            <v>05050-MD-25-177-230</v>
          </cell>
          <cell r="F1000" t="str">
            <v>Tank-Main Platform - Flooring Panels- (Propane)</v>
          </cell>
          <cell r="G1000">
            <v>0</v>
          </cell>
          <cell r="H1000" t="str">
            <v>VP-1516-147-T-101/2-256</v>
          </cell>
          <cell r="I1000">
            <v>40175</v>
          </cell>
          <cell r="J1000">
            <v>40168</v>
          </cell>
          <cell r="K1000" t="str">
            <v>Y</v>
          </cell>
          <cell r="L1000" t="str">
            <v>Drw</v>
          </cell>
          <cell r="M1000">
            <v>1001</v>
          </cell>
        </row>
        <row r="1001">
          <cell r="C1001" t="str">
            <v>25</v>
          </cell>
          <cell r="D1001" t="str">
            <v>05050-MD-25-177-231</v>
          </cell>
          <cell r="E1001" t="str">
            <v>05050-MD-25-177-231</v>
          </cell>
          <cell r="F1001" t="str">
            <v>Tank-Main Platform - Flooring Panels- (Propane)</v>
          </cell>
          <cell r="G1001">
            <v>0</v>
          </cell>
          <cell r="H1001" t="str">
            <v>VP-1516-147-T-101/2-256</v>
          </cell>
          <cell r="I1001">
            <v>40175</v>
          </cell>
          <cell r="J1001">
            <v>40168</v>
          </cell>
          <cell r="K1001" t="str">
            <v>Y</v>
          </cell>
          <cell r="L1001" t="str">
            <v>Drw</v>
          </cell>
          <cell r="M1001">
            <v>1002</v>
          </cell>
        </row>
        <row r="1002">
          <cell r="C1002" t="str">
            <v>25</v>
          </cell>
          <cell r="D1002" t="str">
            <v>05050-MD-25-177-232</v>
          </cell>
          <cell r="E1002" t="str">
            <v>05050-MD-25-177-232</v>
          </cell>
          <cell r="F1002" t="str">
            <v>Tank-Main Platform - Flooring Panels- (Propane)</v>
          </cell>
          <cell r="G1002">
            <v>0</v>
          </cell>
          <cell r="H1002" t="str">
            <v>VP-1516-147-T-101/2-256</v>
          </cell>
          <cell r="I1002">
            <v>40175</v>
          </cell>
          <cell r="J1002">
            <v>40168</v>
          </cell>
          <cell r="K1002" t="str">
            <v>Y</v>
          </cell>
          <cell r="L1002" t="str">
            <v>Drw</v>
          </cell>
          <cell r="M1002">
            <v>1003</v>
          </cell>
        </row>
        <row r="1003">
          <cell r="C1003" t="str">
            <v>25</v>
          </cell>
          <cell r="D1003" t="str">
            <v>05050-MD-25-177-233</v>
          </cell>
          <cell r="E1003" t="str">
            <v>05050-MD-25-177-233</v>
          </cell>
          <cell r="F1003" t="str">
            <v>Tank-Main Platform - Flooring Panels- (Propane)</v>
          </cell>
          <cell r="G1003">
            <v>0</v>
          </cell>
          <cell r="H1003" t="str">
            <v>VP-1516-147-T-101/2-256</v>
          </cell>
          <cell r="I1003">
            <v>40175</v>
          </cell>
          <cell r="J1003">
            <v>40168</v>
          </cell>
          <cell r="K1003" t="str">
            <v>Y</v>
          </cell>
          <cell r="L1003" t="str">
            <v>Drw</v>
          </cell>
          <cell r="M1003">
            <v>1004</v>
          </cell>
        </row>
        <row r="1004">
          <cell r="C1004" t="str">
            <v>25</v>
          </cell>
          <cell r="D1004" t="str">
            <v>05050-MD-25-177-234</v>
          </cell>
          <cell r="E1004" t="str">
            <v>05050-MD-25-177-234</v>
          </cell>
          <cell r="F1004" t="str">
            <v>Tank-Main Platform - Flooring Panels- (Propane)</v>
          </cell>
          <cell r="G1004">
            <v>0</v>
          </cell>
          <cell r="H1004" t="str">
            <v>VP-1516-147-T-101/2-256</v>
          </cell>
          <cell r="I1004">
            <v>40175</v>
          </cell>
          <cell r="J1004">
            <v>40168</v>
          </cell>
          <cell r="K1004" t="str">
            <v>Y</v>
          </cell>
          <cell r="L1004" t="str">
            <v>Drw</v>
          </cell>
          <cell r="M1004">
            <v>1005</v>
          </cell>
        </row>
        <row r="1005">
          <cell r="C1005" t="str">
            <v>25</v>
          </cell>
          <cell r="D1005" t="str">
            <v>05050-MD-25-177-235</v>
          </cell>
          <cell r="E1005" t="str">
            <v>05050-MD-25-177-235</v>
          </cell>
          <cell r="F1005" t="str">
            <v>Tank-Main Platform - Flooring Panels- (Propane)</v>
          </cell>
          <cell r="G1005">
            <v>0</v>
          </cell>
          <cell r="H1005" t="str">
            <v>VP-1516-147-T-101/2-256</v>
          </cell>
          <cell r="I1005">
            <v>40175</v>
          </cell>
          <cell r="J1005">
            <v>40168</v>
          </cell>
          <cell r="K1005" t="str">
            <v>Y</v>
          </cell>
          <cell r="L1005" t="str">
            <v>Drw</v>
          </cell>
          <cell r="M1005">
            <v>1006</v>
          </cell>
        </row>
        <row r="1006">
          <cell r="C1006" t="str">
            <v>25</v>
          </cell>
          <cell r="D1006" t="str">
            <v>05050-MD-25-177-236</v>
          </cell>
          <cell r="E1006" t="str">
            <v>05050-MD-25-177-236</v>
          </cell>
          <cell r="F1006" t="str">
            <v>Tank-Main Platform - Flooring Panels- (Propane)</v>
          </cell>
          <cell r="G1006">
            <v>0</v>
          </cell>
          <cell r="H1006" t="str">
            <v>VP-1516-147-T-101/2-256</v>
          </cell>
          <cell r="I1006">
            <v>40175</v>
          </cell>
          <cell r="J1006">
            <v>40168</v>
          </cell>
          <cell r="K1006" t="str">
            <v>Y</v>
          </cell>
          <cell r="L1006" t="str">
            <v>Drw</v>
          </cell>
          <cell r="M1006">
            <v>1007</v>
          </cell>
        </row>
        <row r="1007">
          <cell r="C1007" t="str">
            <v>25</v>
          </cell>
          <cell r="D1007" t="str">
            <v>05050-MD-25-177-237</v>
          </cell>
          <cell r="E1007" t="str">
            <v>05050-MD-25-177-237</v>
          </cell>
          <cell r="F1007" t="str">
            <v>Tank-Main Platform - Flooring Panels- (Propane)</v>
          </cell>
          <cell r="G1007">
            <v>0</v>
          </cell>
          <cell r="H1007" t="str">
            <v>VP-1516-147-T-101/2-256</v>
          </cell>
          <cell r="I1007">
            <v>40175</v>
          </cell>
          <cell r="J1007">
            <v>40168</v>
          </cell>
          <cell r="K1007" t="str">
            <v>Y</v>
          </cell>
          <cell r="L1007" t="str">
            <v>Drw</v>
          </cell>
          <cell r="M1007">
            <v>1008</v>
          </cell>
        </row>
        <row r="1008">
          <cell r="C1008" t="str">
            <v>25</v>
          </cell>
          <cell r="D1008" t="str">
            <v>05050-MD-25-177-238</v>
          </cell>
          <cell r="E1008" t="str">
            <v>05050-MD-25-177-238</v>
          </cell>
          <cell r="F1008" t="str">
            <v>Tank-Main Platform - Flooring Panels- (Propane)</v>
          </cell>
          <cell r="G1008">
            <v>0</v>
          </cell>
          <cell r="H1008" t="str">
            <v>VP-1516-147-T-101/2-256</v>
          </cell>
          <cell r="I1008">
            <v>40175</v>
          </cell>
          <cell r="J1008">
            <v>40168</v>
          </cell>
          <cell r="K1008" t="str">
            <v>Y</v>
          </cell>
          <cell r="L1008" t="str">
            <v>Drw</v>
          </cell>
          <cell r="M1008">
            <v>1009</v>
          </cell>
        </row>
        <row r="1009">
          <cell r="C1009" t="str">
            <v>25</v>
          </cell>
          <cell r="D1009" t="str">
            <v>05050-MD-25-177-239</v>
          </cell>
          <cell r="E1009" t="str">
            <v>05050-MD-25-177-239</v>
          </cell>
          <cell r="F1009" t="str">
            <v>Tank-Main Platform - Flooring Panels- (Propane)</v>
          </cell>
          <cell r="G1009">
            <v>0</v>
          </cell>
          <cell r="H1009" t="str">
            <v>VP-1516-147-T-101/2-256</v>
          </cell>
          <cell r="I1009">
            <v>40175</v>
          </cell>
          <cell r="J1009">
            <v>40168</v>
          </cell>
          <cell r="K1009" t="str">
            <v>Y</v>
          </cell>
          <cell r="L1009" t="str">
            <v>Drw</v>
          </cell>
          <cell r="M1009">
            <v>1010</v>
          </cell>
        </row>
        <row r="1010">
          <cell r="C1010" t="str">
            <v>25</v>
          </cell>
          <cell r="D1010" t="str">
            <v>05050-MD-25-177-240</v>
          </cell>
          <cell r="E1010" t="str">
            <v>05050-MD-25-177-240</v>
          </cell>
          <cell r="F1010" t="str">
            <v>Tank-Main Platform - Flooring Panels- (Propane)</v>
          </cell>
          <cell r="G1010">
            <v>0</v>
          </cell>
          <cell r="H1010" t="str">
            <v>VP-1516-147-T-101/2-256</v>
          </cell>
          <cell r="I1010">
            <v>40175</v>
          </cell>
          <cell r="J1010">
            <v>40168</v>
          </cell>
          <cell r="K1010" t="str">
            <v>Y</v>
          </cell>
          <cell r="L1010" t="str">
            <v>Drw</v>
          </cell>
          <cell r="M1010">
            <v>1011</v>
          </cell>
        </row>
        <row r="1011">
          <cell r="C1011" t="str">
            <v>25</v>
          </cell>
          <cell r="D1011" t="str">
            <v>05050-MD-25-177-241</v>
          </cell>
          <cell r="E1011" t="str">
            <v>05050-MD-25-177-241</v>
          </cell>
          <cell r="F1011" t="str">
            <v>Tank-Main Platform - Flooring Panels- (Propane)</v>
          </cell>
          <cell r="G1011">
            <v>0</v>
          </cell>
          <cell r="H1011" t="str">
            <v>VP-1516-147-T-101/2-256</v>
          </cell>
          <cell r="I1011">
            <v>40175</v>
          </cell>
          <cell r="J1011">
            <v>40168</v>
          </cell>
          <cell r="K1011" t="str">
            <v>Y</v>
          </cell>
          <cell r="L1011" t="str">
            <v>Drw</v>
          </cell>
          <cell r="M1011">
            <v>1012</v>
          </cell>
        </row>
        <row r="1012">
          <cell r="C1012" t="str">
            <v>25</v>
          </cell>
          <cell r="D1012" t="str">
            <v/>
          </cell>
          <cell r="E1012" t="str">
            <v/>
          </cell>
          <cell r="F1012" t="str">
            <v>Tank-Main Platform - Flooring Panels- (Propane)</v>
          </cell>
          <cell r="G1012">
            <v>0</v>
          </cell>
          <cell r="H1012">
            <v>0</v>
          </cell>
          <cell r="I1012">
            <v>40175</v>
          </cell>
          <cell r="J1012">
            <v>40168</v>
          </cell>
          <cell r="K1012" t="str">
            <v>n</v>
          </cell>
          <cell r="L1012" t="str">
            <v>Drw</v>
          </cell>
          <cell r="M1012">
            <v>1013</v>
          </cell>
        </row>
        <row r="1013">
          <cell r="C1013" t="str">
            <v>25</v>
          </cell>
          <cell r="D1013" t="str">
            <v/>
          </cell>
          <cell r="E1013" t="str">
            <v/>
          </cell>
          <cell r="F1013" t="str">
            <v>Tank-Main Platform - Flooring Panels- (Propane)</v>
          </cell>
          <cell r="G1013">
            <v>0</v>
          </cell>
          <cell r="H1013">
            <v>0</v>
          </cell>
          <cell r="I1013">
            <v>40175</v>
          </cell>
          <cell r="J1013">
            <v>40168</v>
          </cell>
          <cell r="K1013" t="str">
            <v>n</v>
          </cell>
          <cell r="L1013" t="str">
            <v>Drw</v>
          </cell>
          <cell r="M1013">
            <v>1014</v>
          </cell>
        </row>
        <row r="1014">
          <cell r="C1014" t="str">
            <v>25</v>
          </cell>
          <cell r="D1014" t="str">
            <v/>
          </cell>
          <cell r="E1014" t="str">
            <v/>
          </cell>
          <cell r="F1014" t="str">
            <v>Tank-Main Platform - Flooring Panels- (Propane)</v>
          </cell>
          <cell r="G1014">
            <v>0</v>
          </cell>
          <cell r="H1014">
            <v>0</v>
          </cell>
          <cell r="I1014">
            <v>40175</v>
          </cell>
          <cell r="J1014">
            <v>40168</v>
          </cell>
          <cell r="K1014" t="str">
            <v>n</v>
          </cell>
          <cell r="L1014" t="str">
            <v>Drw</v>
          </cell>
          <cell r="M1014">
            <v>1015</v>
          </cell>
        </row>
        <row r="1015">
          <cell r="C1015" t="str">
            <v>25</v>
          </cell>
          <cell r="D1015" t="str">
            <v/>
          </cell>
          <cell r="E1015" t="str">
            <v/>
          </cell>
          <cell r="F1015" t="str">
            <v>Tank-Main Platform - Flooring Panels- (Propane)</v>
          </cell>
          <cell r="G1015">
            <v>0</v>
          </cell>
          <cell r="H1015">
            <v>0</v>
          </cell>
          <cell r="I1015">
            <v>40175</v>
          </cell>
          <cell r="J1015">
            <v>40168</v>
          </cell>
          <cell r="K1015" t="str">
            <v>n</v>
          </cell>
          <cell r="L1015" t="str">
            <v>Drw</v>
          </cell>
          <cell r="M1015">
            <v>1016</v>
          </cell>
        </row>
        <row r="1016">
          <cell r="C1016" t="str">
            <v>25</v>
          </cell>
          <cell r="D1016" t="str">
            <v/>
          </cell>
          <cell r="E1016" t="str">
            <v/>
          </cell>
          <cell r="F1016" t="str">
            <v>Tank-Main Platform - Flooring Panels- (Propane)</v>
          </cell>
          <cell r="G1016">
            <v>0</v>
          </cell>
          <cell r="H1016">
            <v>0</v>
          </cell>
          <cell r="I1016">
            <v>40175</v>
          </cell>
          <cell r="J1016">
            <v>40168</v>
          </cell>
          <cell r="K1016" t="str">
            <v>n</v>
          </cell>
          <cell r="L1016" t="str">
            <v>Drw</v>
          </cell>
          <cell r="M1016">
            <v>1017</v>
          </cell>
        </row>
        <row r="1017">
          <cell r="C1017" t="str">
            <v>25</v>
          </cell>
          <cell r="D1017" t="str">
            <v/>
          </cell>
          <cell r="E1017" t="str">
            <v/>
          </cell>
          <cell r="F1017" t="str">
            <v>Tank-Main Platform - Flooring Panels- (Propane)</v>
          </cell>
          <cell r="G1017">
            <v>0</v>
          </cell>
          <cell r="H1017">
            <v>0</v>
          </cell>
          <cell r="I1017">
            <v>40175</v>
          </cell>
          <cell r="J1017">
            <v>40168</v>
          </cell>
          <cell r="K1017" t="str">
            <v>n</v>
          </cell>
          <cell r="L1017" t="str">
            <v>Drw</v>
          </cell>
          <cell r="M1017">
            <v>1018</v>
          </cell>
        </row>
        <row r="1018">
          <cell r="C1018" t="str">
            <v>25</v>
          </cell>
          <cell r="D1018" t="str">
            <v/>
          </cell>
          <cell r="E1018" t="str">
            <v/>
          </cell>
          <cell r="F1018" t="str">
            <v>Tank-Main Platform - Flooring Panels- (Propane)</v>
          </cell>
          <cell r="G1018">
            <v>0</v>
          </cell>
          <cell r="H1018">
            <v>0</v>
          </cell>
          <cell r="I1018">
            <v>40175</v>
          </cell>
          <cell r="J1018">
            <v>40168</v>
          </cell>
          <cell r="K1018" t="str">
            <v>n</v>
          </cell>
          <cell r="L1018" t="str">
            <v>Drw</v>
          </cell>
          <cell r="M1018">
            <v>1019</v>
          </cell>
        </row>
        <row r="1019">
          <cell r="C1019" t="str">
            <v>25</v>
          </cell>
          <cell r="D1019" t="str">
            <v/>
          </cell>
          <cell r="E1019" t="str">
            <v/>
          </cell>
          <cell r="F1019" t="str">
            <v>Tank-Main Platform - Flooring Panels- (Propane)</v>
          </cell>
          <cell r="G1019">
            <v>0</v>
          </cell>
          <cell r="H1019">
            <v>0</v>
          </cell>
          <cell r="I1019">
            <v>40175</v>
          </cell>
          <cell r="J1019">
            <v>40168</v>
          </cell>
          <cell r="K1019" t="str">
            <v>n</v>
          </cell>
          <cell r="L1019" t="str">
            <v>Drw</v>
          </cell>
          <cell r="M1019">
            <v>1020</v>
          </cell>
        </row>
        <row r="1020">
          <cell r="C1020" t="str">
            <v>25</v>
          </cell>
          <cell r="D1020" t="str">
            <v/>
          </cell>
          <cell r="E1020" t="str">
            <v/>
          </cell>
          <cell r="F1020" t="str">
            <v>Tank-Main Platform - Flooring Panels- (Propane)</v>
          </cell>
          <cell r="G1020">
            <v>0</v>
          </cell>
          <cell r="H1020">
            <v>0</v>
          </cell>
          <cell r="I1020">
            <v>40175</v>
          </cell>
          <cell r="J1020">
            <v>40168</v>
          </cell>
          <cell r="K1020" t="str">
            <v>n</v>
          </cell>
          <cell r="L1020" t="str">
            <v>Drw</v>
          </cell>
          <cell r="M1020">
            <v>1021</v>
          </cell>
        </row>
        <row r="1021">
          <cell r="C1021" t="str">
            <v>25</v>
          </cell>
          <cell r="D1021" t="str">
            <v/>
          </cell>
          <cell r="E1021" t="str">
            <v/>
          </cell>
          <cell r="F1021" t="str">
            <v>Tank-Main Platform - Flooring Panels- (Propane)</v>
          </cell>
          <cell r="G1021">
            <v>0</v>
          </cell>
          <cell r="H1021">
            <v>0</v>
          </cell>
          <cell r="I1021">
            <v>40175</v>
          </cell>
          <cell r="J1021">
            <v>40168</v>
          </cell>
          <cell r="K1021" t="str">
            <v>n</v>
          </cell>
          <cell r="L1021" t="str">
            <v>Drw</v>
          </cell>
          <cell r="M1021">
            <v>1022</v>
          </cell>
        </row>
        <row r="1022">
          <cell r="C1022" t="str">
            <v>25</v>
          </cell>
          <cell r="D1022" t="str">
            <v>05050-MD-25-188-01</v>
          </cell>
          <cell r="E1022" t="str">
            <v>05050-MD-25-188-01</v>
          </cell>
          <cell r="F1022" t="str">
            <v>Tank-Centre Platform - (Propane)</v>
          </cell>
          <cell r="G1022">
            <v>0</v>
          </cell>
          <cell r="H1022" t="str">
            <v>VP-1516-147-T-101/2-257</v>
          </cell>
          <cell r="I1022">
            <v>40175</v>
          </cell>
          <cell r="J1022">
            <v>40168</v>
          </cell>
          <cell r="K1022" t="str">
            <v>Y</v>
          </cell>
          <cell r="L1022" t="str">
            <v>Drw</v>
          </cell>
          <cell r="M1022">
            <v>1023</v>
          </cell>
        </row>
        <row r="1023">
          <cell r="C1023" t="str">
            <v>25</v>
          </cell>
          <cell r="D1023" t="str">
            <v>05050-MD-25-188-02</v>
          </cell>
          <cell r="E1023" t="str">
            <v>05050-MD-25-188-02</v>
          </cell>
          <cell r="F1023" t="str">
            <v>Tank-Centre Platform - (Propane)</v>
          </cell>
          <cell r="G1023">
            <v>0</v>
          </cell>
          <cell r="H1023" t="str">
            <v>VP-1516-147-T-101/2-257</v>
          </cell>
          <cell r="I1023">
            <v>40175</v>
          </cell>
          <cell r="J1023">
            <v>40168</v>
          </cell>
          <cell r="K1023" t="str">
            <v>Y</v>
          </cell>
          <cell r="L1023" t="str">
            <v>Drw</v>
          </cell>
          <cell r="M1023">
            <v>1024</v>
          </cell>
        </row>
        <row r="1024">
          <cell r="C1024" t="str">
            <v>25</v>
          </cell>
          <cell r="D1024" t="str">
            <v>05050-MD-25-188-03</v>
          </cell>
          <cell r="E1024" t="str">
            <v>05050-MD-25-188-03</v>
          </cell>
          <cell r="F1024" t="str">
            <v>Tank-Centre Platform - (Propane)</v>
          </cell>
          <cell r="G1024">
            <v>0</v>
          </cell>
          <cell r="H1024" t="str">
            <v>VP-1516-147-T-101/2-257</v>
          </cell>
          <cell r="I1024">
            <v>40175</v>
          </cell>
          <cell r="J1024">
            <v>40168</v>
          </cell>
          <cell r="K1024" t="str">
            <v>Y</v>
          </cell>
          <cell r="L1024" t="str">
            <v>Drw</v>
          </cell>
          <cell r="M1024">
            <v>1025</v>
          </cell>
        </row>
        <row r="1025">
          <cell r="C1025" t="str">
            <v>25</v>
          </cell>
          <cell r="D1025" t="str">
            <v>05050-MD-25-188-04</v>
          </cell>
          <cell r="E1025" t="str">
            <v>05050-MD-25-188-04</v>
          </cell>
          <cell r="F1025" t="str">
            <v>Tank-Centre Platform - (Propane)</v>
          </cell>
          <cell r="G1025">
            <v>0</v>
          </cell>
          <cell r="H1025" t="str">
            <v>VP-1516-147-T-101/2-257</v>
          </cell>
          <cell r="I1025">
            <v>40175</v>
          </cell>
          <cell r="J1025">
            <v>40168</v>
          </cell>
          <cell r="K1025" t="str">
            <v>Y</v>
          </cell>
          <cell r="L1025" t="str">
            <v>Drw</v>
          </cell>
          <cell r="M1025">
            <v>1026</v>
          </cell>
        </row>
        <row r="1026">
          <cell r="C1026" t="str">
            <v>25</v>
          </cell>
          <cell r="D1026" t="str">
            <v>05050-MD-25-188-05</v>
          </cell>
          <cell r="E1026" t="str">
            <v>05050-MD-25-188-05</v>
          </cell>
          <cell r="F1026" t="str">
            <v>Tank-Centre Platform - (Propane)</v>
          </cell>
          <cell r="G1026">
            <v>0</v>
          </cell>
          <cell r="H1026" t="str">
            <v>VP-1516-147-T-101/2-257</v>
          </cell>
          <cell r="I1026">
            <v>40175</v>
          </cell>
          <cell r="J1026">
            <v>40168</v>
          </cell>
          <cell r="K1026" t="str">
            <v>Y</v>
          </cell>
          <cell r="L1026" t="str">
            <v>Drw</v>
          </cell>
          <cell r="M1026">
            <v>1027</v>
          </cell>
        </row>
        <row r="1027">
          <cell r="C1027" t="str">
            <v>25</v>
          </cell>
          <cell r="D1027" t="str">
            <v>05050-MD-25-188-06</v>
          </cell>
          <cell r="E1027" t="str">
            <v>05050-MD-25-188-06</v>
          </cell>
          <cell r="F1027" t="str">
            <v>Tank-Centre Platform - (Propane)</v>
          </cell>
          <cell r="G1027">
            <v>0</v>
          </cell>
          <cell r="H1027" t="str">
            <v>VP-1516-147-T-101/2-257</v>
          </cell>
          <cell r="I1027">
            <v>40175</v>
          </cell>
          <cell r="J1027">
            <v>40168</v>
          </cell>
          <cell r="K1027" t="str">
            <v>Y</v>
          </cell>
          <cell r="L1027" t="str">
            <v>Drw</v>
          </cell>
          <cell r="M1027">
            <v>1028</v>
          </cell>
        </row>
        <row r="1028">
          <cell r="C1028" t="str">
            <v>25</v>
          </cell>
          <cell r="D1028" t="str">
            <v>05050-MD-25-188-07</v>
          </cell>
          <cell r="E1028" t="str">
            <v>05050-MD-25-188-07</v>
          </cell>
          <cell r="F1028" t="str">
            <v>Tank-Centre Platform - (Propane)</v>
          </cell>
          <cell r="G1028">
            <v>0</v>
          </cell>
          <cell r="H1028" t="str">
            <v>VP-1516-147-T-101/2-257</v>
          </cell>
          <cell r="I1028">
            <v>40175</v>
          </cell>
          <cell r="J1028">
            <v>40168</v>
          </cell>
          <cell r="K1028" t="str">
            <v>Y</v>
          </cell>
          <cell r="L1028" t="str">
            <v>Drw</v>
          </cell>
          <cell r="M1028">
            <v>1029</v>
          </cell>
        </row>
        <row r="1029">
          <cell r="C1029" t="str">
            <v>25</v>
          </cell>
          <cell r="D1029" t="str">
            <v>05050-MD-25-188-08</v>
          </cell>
          <cell r="E1029" t="str">
            <v>05050-MD-25-188-08</v>
          </cell>
          <cell r="F1029" t="str">
            <v>Tank-Centre Platform - (Propane)</v>
          </cell>
          <cell r="G1029">
            <v>0</v>
          </cell>
          <cell r="H1029" t="str">
            <v>VP-1516-147-T-101/2-257</v>
          </cell>
          <cell r="I1029">
            <v>40175</v>
          </cell>
          <cell r="J1029">
            <v>40168</v>
          </cell>
          <cell r="K1029" t="str">
            <v>Y</v>
          </cell>
          <cell r="L1029" t="str">
            <v>Drw</v>
          </cell>
          <cell r="M1029">
            <v>1030</v>
          </cell>
        </row>
        <row r="1030">
          <cell r="C1030" t="str">
            <v>25</v>
          </cell>
          <cell r="D1030" t="str">
            <v>05050-MD-25-188-09</v>
          </cell>
          <cell r="E1030" t="str">
            <v>05050-MD-25-188-09</v>
          </cell>
          <cell r="F1030" t="str">
            <v>Tank-Centre Platform - (Propane)</v>
          </cell>
          <cell r="G1030">
            <v>0</v>
          </cell>
          <cell r="H1030" t="str">
            <v>VP-1516-147-T-101/2-257</v>
          </cell>
          <cell r="I1030">
            <v>40175</v>
          </cell>
          <cell r="J1030">
            <v>40168</v>
          </cell>
          <cell r="K1030" t="str">
            <v>Y</v>
          </cell>
          <cell r="L1030" t="str">
            <v>Drw</v>
          </cell>
          <cell r="M1030">
            <v>1031</v>
          </cell>
        </row>
        <row r="1031">
          <cell r="C1031" t="str">
            <v>25</v>
          </cell>
          <cell r="D1031" t="str">
            <v>05050-MD-25-188-10</v>
          </cell>
          <cell r="E1031" t="str">
            <v>05050-MD-25-188-10</v>
          </cell>
          <cell r="F1031" t="str">
            <v>Tank-Centre Platform - (Propane)</v>
          </cell>
          <cell r="G1031">
            <v>0</v>
          </cell>
          <cell r="H1031" t="str">
            <v>VP-1516-147-T-101/2-257</v>
          </cell>
          <cell r="I1031">
            <v>40175</v>
          </cell>
          <cell r="J1031">
            <v>40168</v>
          </cell>
          <cell r="K1031" t="str">
            <v>Y</v>
          </cell>
          <cell r="L1031" t="str">
            <v>Drw</v>
          </cell>
          <cell r="M1031">
            <v>1032</v>
          </cell>
        </row>
        <row r="1032">
          <cell r="C1032" t="str">
            <v>25</v>
          </cell>
          <cell r="D1032" t="str">
            <v>05050-MD-25-188-11</v>
          </cell>
          <cell r="E1032" t="str">
            <v>05050-MD-25-188-11</v>
          </cell>
          <cell r="F1032" t="str">
            <v>Tank-Centre Platform - (Propane)</v>
          </cell>
          <cell r="G1032">
            <v>0</v>
          </cell>
          <cell r="H1032" t="str">
            <v>VP-1516-147-T-101/2-257</v>
          </cell>
          <cell r="I1032">
            <v>40175</v>
          </cell>
          <cell r="J1032">
            <v>40168</v>
          </cell>
          <cell r="K1032" t="str">
            <v>Y</v>
          </cell>
          <cell r="L1032" t="str">
            <v>Drw</v>
          </cell>
          <cell r="M1032">
            <v>1033</v>
          </cell>
        </row>
        <row r="1033">
          <cell r="C1033" t="str">
            <v>25</v>
          </cell>
          <cell r="D1033" t="str">
            <v>05050-MD-25-188-12</v>
          </cell>
          <cell r="E1033" t="str">
            <v>05050-MD-25-188-12</v>
          </cell>
          <cell r="F1033" t="str">
            <v>Tank-Centre Platform - (Propane)</v>
          </cell>
          <cell r="G1033">
            <v>0</v>
          </cell>
          <cell r="H1033" t="str">
            <v>VP-1516-147-T-101/2-257</v>
          </cell>
          <cell r="I1033">
            <v>40175</v>
          </cell>
          <cell r="J1033">
            <v>40168</v>
          </cell>
          <cell r="K1033" t="str">
            <v>Y</v>
          </cell>
          <cell r="L1033" t="str">
            <v>Drw</v>
          </cell>
          <cell r="M1033">
            <v>1034</v>
          </cell>
        </row>
        <row r="1034">
          <cell r="C1034" t="str">
            <v>25</v>
          </cell>
          <cell r="D1034" t="str">
            <v>05050-MD-25-188-13</v>
          </cell>
          <cell r="E1034" t="str">
            <v>05050-MD-25-188-13</v>
          </cell>
          <cell r="F1034" t="str">
            <v>Tank-Centre Platform - (Propane)</v>
          </cell>
          <cell r="G1034">
            <v>0</v>
          </cell>
          <cell r="H1034" t="str">
            <v>VP-1516-147-T-101/2-257</v>
          </cell>
          <cell r="I1034">
            <v>40175</v>
          </cell>
          <cell r="J1034">
            <v>40168</v>
          </cell>
          <cell r="K1034" t="str">
            <v>Y</v>
          </cell>
          <cell r="L1034" t="str">
            <v>Drw</v>
          </cell>
          <cell r="M1034">
            <v>1035</v>
          </cell>
        </row>
        <row r="1035">
          <cell r="C1035" t="str">
            <v>25</v>
          </cell>
          <cell r="D1035" t="str">
            <v>05050-MD-25-188-14</v>
          </cell>
          <cell r="E1035" t="str">
            <v>05050-MD-25-188-14</v>
          </cell>
          <cell r="F1035" t="str">
            <v>Tank-Centre Platform - (Propane)</v>
          </cell>
          <cell r="G1035">
            <v>0</v>
          </cell>
          <cell r="H1035" t="str">
            <v>VP-1516-147-T-101/2-257</v>
          </cell>
          <cell r="I1035">
            <v>40175</v>
          </cell>
          <cell r="J1035">
            <v>40168</v>
          </cell>
          <cell r="K1035" t="str">
            <v>Y</v>
          </cell>
          <cell r="L1035" t="str">
            <v>Drw</v>
          </cell>
          <cell r="M1035">
            <v>1036</v>
          </cell>
        </row>
        <row r="1036">
          <cell r="C1036" t="str">
            <v>25</v>
          </cell>
          <cell r="D1036" t="str">
            <v>05050-MD-25-188-15</v>
          </cell>
          <cell r="E1036" t="str">
            <v>05050-MD-25-188-15</v>
          </cell>
          <cell r="F1036" t="str">
            <v>Tank-Centre Platform - (Propane)</v>
          </cell>
          <cell r="G1036">
            <v>0</v>
          </cell>
          <cell r="H1036" t="str">
            <v>VP-1516-147-T-101/2-257</v>
          </cell>
          <cell r="I1036">
            <v>40175</v>
          </cell>
          <cell r="J1036">
            <v>40168</v>
          </cell>
          <cell r="K1036" t="str">
            <v>Y</v>
          </cell>
          <cell r="L1036" t="str">
            <v>Drw</v>
          </cell>
          <cell r="M1036">
            <v>1037</v>
          </cell>
        </row>
        <row r="1037">
          <cell r="C1037" t="str">
            <v>25</v>
          </cell>
          <cell r="D1037" t="str">
            <v>05050-MD-25-188-16</v>
          </cell>
          <cell r="E1037" t="str">
            <v>05050-MD-25-188-16</v>
          </cell>
          <cell r="F1037" t="str">
            <v>Tank-Centre Platform - (Propane)</v>
          </cell>
          <cell r="G1037">
            <v>0</v>
          </cell>
          <cell r="H1037" t="str">
            <v>VP-1516-147-T-101/2-257</v>
          </cell>
          <cell r="I1037">
            <v>40175</v>
          </cell>
          <cell r="J1037">
            <v>40168</v>
          </cell>
          <cell r="K1037" t="str">
            <v>Y</v>
          </cell>
          <cell r="L1037" t="str">
            <v>Drw</v>
          </cell>
          <cell r="M1037">
            <v>1038</v>
          </cell>
        </row>
        <row r="1038">
          <cell r="C1038" t="str">
            <v>25</v>
          </cell>
          <cell r="D1038" t="str">
            <v>05050-MD-25-188-17</v>
          </cell>
          <cell r="E1038" t="str">
            <v>05050-MD-25-188-17</v>
          </cell>
          <cell r="F1038" t="str">
            <v>Tank-Centre Platform - (Propane)</v>
          </cell>
          <cell r="G1038">
            <v>0</v>
          </cell>
          <cell r="H1038" t="str">
            <v>VP-1516-147-T-101/2-257</v>
          </cell>
          <cell r="I1038">
            <v>40175</v>
          </cell>
          <cell r="J1038">
            <v>40168</v>
          </cell>
          <cell r="K1038" t="str">
            <v>Y</v>
          </cell>
          <cell r="L1038" t="str">
            <v>Drw</v>
          </cell>
          <cell r="M1038">
            <v>1039</v>
          </cell>
        </row>
        <row r="1039">
          <cell r="C1039" t="str">
            <v>25</v>
          </cell>
          <cell r="D1039" t="str">
            <v>05050-MD-25-188-18</v>
          </cell>
          <cell r="E1039" t="str">
            <v>05050-MD-25-188-18</v>
          </cell>
          <cell r="F1039" t="str">
            <v>Tank-Centre Platform - (Propane)</v>
          </cell>
          <cell r="G1039">
            <v>0</v>
          </cell>
          <cell r="H1039" t="str">
            <v>VP-1516-147-T-101/2-257</v>
          </cell>
          <cell r="I1039">
            <v>40175</v>
          </cell>
          <cell r="J1039">
            <v>40168</v>
          </cell>
          <cell r="K1039" t="str">
            <v>Y</v>
          </cell>
          <cell r="L1039" t="str">
            <v>Drw</v>
          </cell>
          <cell r="M1039">
            <v>1040</v>
          </cell>
        </row>
        <row r="1040">
          <cell r="C1040" t="str">
            <v>25</v>
          </cell>
          <cell r="D1040" t="str">
            <v>05050-MD-25-188-19</v>
          </cell>
          <cell r="E1040" t="str">
            <v>05050-MD-25-188-19</v>
          </cell>
          <cell r="F1040" t="str">
            <v>Tank-Centre Platform - (Propane)</v>
          </cell>
          <cell r="G1040">
            <v>0</v>
          </cell>
          <cell r="H1040" t="str">
            <v>VP-1516-147-T-101/2-257</v>
          </cell>
          <cell r="I1040">
            <v>40175</v>
          </cell>
          <cell r="J1040">
            <v>40168</v>
          </cell>
          <cell r="K1040" t="str">
            <v>Y</v>
          </cell>
          <cell r="L1040" t="str">
            <v>Drw</v>
          </cell>
          <cell r="M1040">
            <v>1041</v>
          </cell>
        </row>
        <row r="1041">
          <cell r="C1041" t="str">
            <v>25</v>
          </cell>
          <cell r="D1041" t="str">
            <v>05050-MD-25-188-20</v>
          </cell>
          <cell r="E1041" t="str">
            <v>05050-MD-25-188-20</v>
          </cell>
          <cell r="F1041" t="str">
            <v>Tank-Centre Platform - (Propane)</v>
          </cell>
          <cell r="G1041">
            <v>0</v>
          </cell>
          <cell r="H1041" t="str">
            <v>VP-1516-147-T-101/2-257</v>
          </cell>
          <cell r="I1041">
            <v>40175</v>
          </cell>
          <cell r="J1041">
            <v>40168</v>
          </cell>
          <cell r="K1041" t="str">
            <v>Y</v>
          </cell>
          <cell r="L1041" t="str">
            <v>Drw</v>
          </cell>
          <cell r="M1041">
            <v>1042</v>
          </cell>
        </row>
        <row r="1042">
          <cell r="C1042" t="str">
            <v>25</v>
          </cell>
          <cell r="D1042" t="str">
            <v>05050-MD-25-188-21</v>
          </cell>
          <cell r="E1042" t="str">
            <v>05050-MD-25-188-21</v>
          </cell>
          <cell r="F1042" t="str">
            <v>Tank-Centre Platform - (Propane)</v>
          </cell>
          <cell r="G1042">
            <v>0</v>
          </cell>
          <cell r="H1042" t="str">
            <v>VP-1516-147-T-101/2-257</v>
          </cell>
          <cell r="I1042">
            <v>40175</v>
          </cell>
          <cell r="J1042">
            <v>40168</v>
          </cell>
          <cell r="K1042" t="str">
            <v>Y</v>
          </cell>
          <cell r="L1042" t="str">
            <v>Drw</v>
          </cell>
          <cell r="M1042">
            <v>1043</v>
          </cell>
        </row>
        <row r="1043">
          <cell r="C1043" t="str">
            <v>25</v>
          </cell>
          <cell r="D1043" t="str">
            <v>05050-MD-25-188-22</v>
          </cell>
          <cell r="E1043" t="str">
            <v>05050-MD-25-188-22</v>
          </cell>
          <cell r="F1043" t="str">
            <v>Tank-Centre Platform - (Propane)</v>
          </cell>
          <cell r="G1043">
            <v>0</v>
          </cell>
          <cell r="H1043" t="str">
            <v>VP-1516-147-T-101/2-257</v>
          </cell>
          <cell r="I1043">
            <v>40175</v>
          </cell>
          <cell r="J1043">
            <v>40168</v>
          </cell>
          <cell r="K1043" t="str">
            <v>Y</v>
          </cell>
          <cell r="L1043" t="str">
            <v>Drw</v>
          </cell>
          <cell r="M1043">
            <v>1044</v>
          </cell>
        </row>
        <row r="1044">
          <cell r="C1044" t="str">
            <v>25</v>
          </cell>
          <cell r="D1044" t="str">
            <v>05050-MD-25-188-23</v>
          </cell>
          <cell r="E1044" t="str">
            <v>05050-MD-25-188-23</v>
          </cell>
          <cell r="F1044" t="str">
            <v>Tank-Centre Platform - (Propane)</v>
          </cell>
          <cell r="G1044">
            <v>0</v>
          </cell>
          <cell r="H1044" t="str">
            <v>VP-1516-147-T-101/2-257</v>
          </cell>
          <cell r="I1044">
            <v>40175</v>
          </cell>
          <cell r="J1044">
            <v>40168</v>
          </cell>
          <cell r="K1044" t="str">
            <v>Y</v>
          </cell>
          <cell r="L1044" t="str">
            <v>Drw</v>
          </cell>
          <cell r="M1044">
            <v>1045</v>
          </cell>
        </row>
        <row r="1045">
          <cell r="C1045" t="str">
            <v>25</v>
          </cell>
          <cell r="D1045" t="str">
            <v>05050-MD-25-188-24</v>
          </cell>
          <cell r="E1045" t="str">
            <v>05050-MD-25-188-24</v>
          </cell>
          <cell r="F1045" t="str">
            <v>Tank-Centre Platform - (Propane)</v>
          </cell>
          <cell r="G1045">
            <v>0</v>
          </cell>
          <cell r="H1045" t="str">
            <v>VP-1516-147-T-101/2-257</v>
          </cell>
          <cell r="I1045">
            <v>40175</v>
          </cell>
          <cell r="J1045">
            <v>40168</v>
          </cell>
          <cell r="K1045" t="str">
            <v>Y</v>
          </cell>
          <cell r="L1045" t="str">
            <v>Drw</v>
          </cell>
          <cell r="M1045">
            <v>1046</v>
          </cell>
        </row>
        <row r="1046">
          <cell r="C1046" t="str">
            <v>25</v>
          </cell>
          <cell r="D1046" t="str">
            <v>05050-MD-25-188-25</v>
          </cell>
          <cell r="E1046" t="str">
            <v>05050-MD-25-188-25</v>
          </cell>
          <cell r="F1046" t="str">
            <v>Tank-Centre Platform - (Propane)</v>
          </cell>
          <cell r="G1046">
            <v>0</v>
          </cell>
          <cell r="H1046" t="str">
            <v>VP-1516-147-T-101/2-257</v>
          </cell>
          <cell r="I1046">
            <v>40175</v>
          </cell>
          <cell r="J1046">
            <v>40168</v>
          </cell>
          <cell r="K1046" t="str">
            <v>Y</v>
          </cell>
          <cell r="L1046" t="str">
            <v>Drw</v>
          </cell>
          <cell r="M1046">
            <v>1047</v>
          </cell>
        </row>
        <row r="1047">
          <cell r="C1047" t="str">
            <v>25</v>
          </cell>
          <cell r="D1047" t="str">
            <v>05050-MD-25-188-26</v>
          </cell>
          <cell r="E1047" t="str">
            <v>05050-MD-25-188-26</v>
          </cell>
          <cell r="F1047" t="str">
            <v>Tank-Centre Platform - (Propane)</v>
          </cell>
          <cell r="G1047">
            <v>0</v>
          </cell>
          <cell r="H1047" t="str">
            <v>VP-1516-147-T-101/2-257</v>
          </cell>
          <cell r="I1047">
            <v>40175</v>
          </cell>
          <cell r="J1047">
            <v>40168</v>
          </cell>
          <cell r="K1047" t="str">
            <v>Y</v>
          </cell>
          <cell r="L1047" t="str">
            <v>Drw</v>
          </cell>
          <cell r="M1047">
            <v>1048</v>
          </cell>
        </row>
        <row r="1048">
          <cell r="C1048" t="str">
            <v>25</v>
          </cell>
          <cell r="D1048" t="str">
            <v>05050-MD-25-188-27</v>
          </cell>
          <cell r="E1048" t="str">
            <v>05050-MD-25-188-27</v>
          </cell>
          <cell r="F1048" t="str">
            <v>Tank-Centre Platform - (Propane)</v>
          </cell>
          <cell r="G1048">
            <v>0</v>
          </cell>
          <cell r="H1048" t="str">
            <v>VP-1516-147-T-101/2-257</v>
          </cell>
          <cell r="I1048">
            <v>40175</v>
          </cell>
          <cell r="J1048">
            <v>40168</v>
          </cell>
          <cell r="K1048" t="str">
            <v>Y</v>
          </cell>
          <cell r="L1048" t="str">
            <v>Drw</v>
          </cell>
          <cell r="M1048">
            <v>1049</v>
          </cell>
        </row>
        <row r="1049">
          <cell r="C1049" t="str">
            <v>25</v>
          </cell>
          <cell r="D1049" t="str">
            <v>05050-MD-25-188-28</v>
          </cell>
          <cell r="E1049" t="str">
            <v>05050-MD-25-188-28</v>
          </cell>
          <cell r="F1049" t="str">
            <v>Tank-Centre Platform - (Propane)</v>
          </cell>
          <cell r="G1049">
            <v>0</v>
          </cell>
          <cell r="H1049" t="str">
            <v>VP-1516-147-T-101/2-257</v>
          </cell>
          <cell r="I1049">
            <v>40175</v>
          </cell>
          <cell r="J1049">
            <v>40168</v>
          </cell>
          <cell r="K1049" t="str">
            <v>Y</v>
          </cell>
          <cell r="L1049" t="str">
            <v>Drw</v>
          </cell>
          <cell r="M1049">
            <v>1050</v>
          </cell>
        </row>
        <row r="1050">
          <cell r="C1050" t="str">
            <v>25</v>
          </cell>
          <cell r="D1050" t="str">
            <v>05050-MD-25-188-29</v>
          </cell>
          <cell r="E1050" t="str">
            <v>05050-MD-25-188-29</v>
          </cell>
          <cell r="F1050" t="str">
            <v>Tank-Centre Platform - (Propane)</v>
          </cell>
          <cell r="G1050">
            <v>0</v>
          </cell>
          <cell r="H1050" t="str">
            <v>VP-1516-147-T-101/2-257</v>
          </cell>
          <cell r="I1050">
            <v>40175</v>
          </cell>
          <cell r="J1050">
            <v>40168</v>
          </cell>
          <cell r="K1050" t="str">
            <v>Y</v>
          </cell>
          <cell r="L1050" t="str">
            <v>Drw</v>
          </cell>
          <cell r="M1050">
            <v>1051</v>
          </cell>
        </row>
        <row r="1051">
          <cell r="C1051" t="str">
            <v>25</v>
          </cell>
          <cell r="D1051" t="str">
            <v>05050-MD-25-188-30</v>
          </cell>
          <cell r="E1051" t="str">
            <v>05050-MD-25-188-30</v>
          </cell>
          <cell r="F1051" t="str">
            <v>Tank-Centre Platform - (Propane)</v>
          </cell>
          <cell r="G1051">
            <v>0</v>
          </cell>
          <cell r="H1051" t="str">
            <v>VP-1516-147-T-101/2-257</v>
          </cell>
          <cell r="I1051">
            <v>40175</v>
          </cell>
          <cell r="J1051">
            <v>40168</v>
          </cell>
          <cell r="K1051" t="str">
            <v>Y</v>
          </cell>
          <cell r="L1051" t="str">
            <v>Drw</v>
          </cell>
          <cell r="M1051">
            <v>1052</v>
          </cell>
        </row>
        <row r="1052">
          <cell r="C1052" t="str">
            <v>25</v>
          </cell>
          <cell r="D1052" t="str">
            <v>05050-MD-25-188-31</v>
          </cell>
          <cell r="E1052" t="str">
            <v>05050-MD-25-188-31</v>
          </cell>
          <cell r="F1052" t="str">
            <v>Tank-Centre Platform - (Propane)</v>
          </cell>
          <cell r="G1052">
            <v>0</v>
          </cell>
          <cell r="H1052" t="str">
            <v>VP-1516-147-T-101/2-257</v>
          </cell>
          <cell r="I1052">
            <v>40175</v>
          </cell>
          <cell r="J1052">
            <v>40168</v>
          </cell>
          <cell r="K1052" t="str">
            <v>Y</v>
          </cell>
          <cell r="L1052" t="str">
            <v>Drw</v>
          </cell>
          <cell r="M1052">
            <v>1053</v>
          </cell>
        </row>
        <row r="1053">
          <cell r="C1053" t="str">
            <v>25</v>
          </cell>
          <cell r="D1053" t="str">
            <v>05050-MD-25-188-32</v>
          </cell>
          <cell r="E1053" t="str">
            <v>05050-MD-25-188-32</v>
          </cell>
          <cell r="F1053" t="str">
            <v>Tank-Centre Platform - (Propane)</v>
          </cell>
          <cell r="G1053">
            <v>0</v>
          </cell>
          <cell r="H1053" t="str">
            <v>VP-1516-147-T-101/2-257</v>
          </cell>
          <cell r="I1053">
            <v>40175</v>
          </cell>
          <cell r="J1053">
            <v>40168</v>
          </cell>
          <cell r="K1053" t="str">
            <v>Y</v>
          </cell>
          <cell r="L1053" t="str">
            <v>Drw</v>
          </cell>
          <cell r="M1053">
            <v>1054</v>
          </cell>
        </row>
        <row r="1054">
          <cell r="C1054" t="str">
            <v>25</v>
          </cell>
          <cell r="D1054" t="str">
            <v>05050-MD-25-188-33</v>
          </cell>
          <cell r="E1054" t="str">
            <v>05050-MD-25-188-33</v>
          </cell>
          <cell r="F1054" t="str">
            <v>Tank-Centre Platform - (Propane)</v>
          </cell>
          <cell r="G1054">
            <v>0</v>
          </cell>
          <cell r="H1054" t="str">
            <v>VP-1516-147-T-101/2-257</v>
          </cell>
          <cell r="I1054">
            <v>40175</v>
          </cell>
          <cell r="J1054">
            <v>40168</v>
          </cell>
          <cell r="K1054" t="str">
            <v>Y</v>
          </cell>
          <cell r="L1054" t="str">
            <v>Drw</v>
          </cell>
          <cell r="M1054">
            <v>1055</v>
          </cell>
        </row>
        <row r="1055">
          <cell r="C1055" t="str">
            <v>25</v>
          </cell>
          <cell r="D1055" t="str">
            <v>05050-MD-25-188-34</v>
          </cell>
          <cell r="E1055" t="str">
            <v>05050-MD-25-188-34</v>
          </cell>
          <cell r="F1055" t="str">
            <v>Tank-Centre Platform - (Propane)</v>
          </cell>
          <cell r="G1055">
            <v>0</v>
          </cell>
          <cell r="H1055" t="str">
            <v>VP-1516-147-T-101/2-257</v>
          </cell>
          <cell r="I1055">
            <v>40175</v>
          </cell>
          <cell r="J1055">
            <v>40168</v>
          </cell>
          <cell r="K1055" t="str">
            <v>Y</v>
          </cell>
          <cell r="L1055" t="str">
            <v>Drw</v>
          </cell>
          <cell r="M1055">
            <v>1056</v>
          </cell>
        </row>
        <row r="1056">
          <cell r="C1056" t="str">
            <v>25</v>
          </cell>
          <cell r="D1056" t="str">
            <v>05050-MD-25-188-35</v>
          </cell>
          <cell r="E1056" t="str">
            <v>05050-MD-25-188-35</v>
          </cell>
          <cell r="F1056" t="str">
            <v>Tank-Centre Platform - (Propane)</v>
          </cell>
          <cell r="G1056">
            <v>0</v>
          </cell>
          <cell r="H1056" t="str">
            <v>VP-1516-147-T-101/2-257</v>
          </cell>
          <cell r="I1056">
            <v>40175</v>
          </cell>
          <cell r="J1056">
            <v>40168</v>
          </cell>
          <cell r="K1056" t="str">
            <v>Y</v>
          </cell>
          <cell r="L1056" t="str">
            <v>Drw</v>
          </cell>
          <cell r="M1056">
            <v>1057</v>
          </cell>
        </row>
        <row r="1057">
          <cell r="C1057" t="str">
            <v>25</v>
          </cell>
          <cell r="D1057" t="str">
            <v>05050-MD-25-188-36</v>
          </cell>
          <cell r="E1057" t="str">
            <v>05050-MD-25-188-36</v>
          </cell>
          <cell r="F1057" t="str">
            <v>Tank-Centre Platform - (Propane)</v>
          </cell>
          <cell r="G1057">
            <v>0</v>
          </cell>
          <cell r="H1057" t="str">
            <v>VP-1516-147-T-101/2-257</v>
          </cell>
          <cell r="I1057">
            <v>40175</v>
          </cell>
          <cell r="J1057">
            <v>40168</v>
          </cell>
          <cell r="K1057" t="str">
            <v>Y</v>
          </cell>
          <cell r="L1057" t="str">
            <v>Drw</v>
          </cell>
          <cell r="M1057">
            <v>1058</v>
          </cell>
        </row>
        <row r="1058">
          <cell r="C1058" t="str">
            <v>25</v>
          </cell>
          <cell r="D1058" t="str">
            <v>05050-MD-25-188-37</v>
          </cell>
          <cell r="E1058" t="str">
            <v>05050-MD-25-188-37</v>
          </cell>
          <cell r="F1058" t="str">
            <v>Tank-Centre Platform - (Propane)</v>
          </cell>
          <cell r="G1058">
            <v>0</v>
          </cell>
          <cell r="H1058" t="str">
            <v>VP-1516-147-T-101/2-257</v>
          </cell>
          <cell r="I1058">
            <v>40175</v>
          </cell>
          <cell r="J1058">
            <v>40168</v>
          </cell>
          <cell r="K1058" t="str">
            <v>Y</v>
          </cell>
          <cell r="L1058" t="str">
            <v>Drw</v>
          </cell>
          <cell r="M1058">
            <v>1059</v>
          </cell>
        </row>
        <row r="1059">
          <cell r="C1059" t="str">
            <v>25</v>
          </cell>
          <cell r="D1059" t="str">
            <v>05050-MD-25-188-38</v>
          </cell>
          <cell r="E1059" t="str">
            <v>05050-MD-25-188-38</v>
          </cell>
          <cell r="F1059" t="str">
            <v>Tank-Centre Platform - (Propane)</v>
          </cell>
          <cell r="G1059">
            <v>0</v>
          </cell>
          <cell r="H1059" t="str">
            <v>VP-1516-147-T-101/2-257</v>
          </cell>
          <cell r="I1059">
            <v>40175</v>
          </cell>
          <cell r="J1059">
            <v>40168</v>
          </cell>
          <cell r="K1059" t="str">
            <v>Y</v>
          </cell>
          <cell r="L1059" t="str">
            <v>Drw</v>
          </cell>
          <cell r="M1059">
            <v>1060</v>
          </cell>
        </row>
        <row r="1060">
          <cell r="C1060" t="str">
            <v>25</v>
          </cell>
          <cell r="D1060" t="str">
            <v>05050-MD-25-188-39</v>
          </cell>
          <cell r="E1060" t="str">
            <v>05050-MD-25-188-39</v>
          </cell>
          <cell r="F1060" t="str">
            <v>Tank-Centre Platform - (Propane)</v>
          </cell>
          <cell r="G1060">
            <v>0</v>
          </cell>
          <cell r="H1060" t="str">
            <v>VP-1516-147-T-101/2-257</v>
          </cell>
          <cell r="I1060">
            <v>40175</v>
          </cell>
          <cell r="J1060">
            <v>40168</v>
          </cell>
          <cell r="K1060" t="str">
            <v>Y</v>
          </cell>
          <cell r="L1060" t="str">
            <v>Drw</v>
          </cell>
          <cell r="M1060">
            <v>1061</v>
          </cell>
        </row>
        <row r="1061">
          <cell r="C1061" t="str">
            <v>25</v>
          </cell>
          <cell r="D1061" t="str">
            <v>05050-MD-25-188-40</v>
          </cell>
          <cell r="E1061" t="str">
            <v>05050-MD-25-188-40</v>
          </cell>
          <cell r="F1061" t="str">
            <v>Tank-Centre Platform - (Propane)</v>
          </cell>
          <cell r="G1061">
            <v>0</v>
          </cell>
          <cell r="H1061" t="str">
            <v>VP-1516-147-T-101/2-257</v>
          </cell>
          <cell r="I1061">
            <v>40175</v>
          </cell>
          <cell r="J1061">
            <v>40168</v>
          </cell>
          <cell r="K1061" t="str">
            <v>Y</v>
          </cell>
          <cell r="L1061" t="str">
            <v>Drw</v>
          </cell>
          <cell r="M1061">
            <v>1062</v>
          </cell>
        </row>
        <row r="1062">
          <cell r="C1062" t="str">
            <v>25</v>
          </cell>
          <cell r="D1062" t="str">
            <v>05050-MD-25-188-41</v>
          </cell>
          <cell r="E1062" t="str">
            <v>05050-MD-25-188-41</v>
          </cell>
          <cell r="F1062" t="str">
            <v>Tank-Centre Platform - (Propane)</v>
          </cell>
          <cell r="G1062">
            <v>0</v>
          </cell>
          <cell r="H1062" t="str">
            <v>VP-1516-147-T-101/2-257</v>
          </cell>
          <cell r="I1062">
            <v>40175</v>
          </cell>
          <cell r="J1062">
            <v>40168</v>
          </cell>
          <cell r="K1062" t="str">
            <v>Y</v>
          </cell>
          <cell r="L1062" t="str">
            <v>Drw</v>
          </cell>
          <cell r="M1062">
            <v>1063</v>
          </cell>
        </row>
        <row r="1063">
          <cell r="C1063" t="str">
            <v>25</v>
          </cell>
          <cell r="D1063" t="str">
            <v>05050-MD-25-188-42</v>
          </cell>
          <cell r="E1063" t="str">
            <v>05050-MD-25-188-42</v>
          </cell>
          <cell r="F1063" t="str">
            <v>Tank-Centre Platform - (Propane)</v>
          </cell>
          <cell r="G1063">
            <v>0</v>
          </cell>
          <cell r="H1063" t="str">
            <v>VP-1516-147-T-101/2-257</v>
          </cell>
          <cell r="I1063">
            <v>40175</v>
          </cell>
          <cell r="J1063">
            <v>40168</v>
          </cell>
          <cell r="K1063" t="str">
            <v>Y</v>
          </cell>
          <cell r="L1063" t="str">
            <v>Drw</v>
          </cell>
          <cell r="M1063">
            <v>1064</v>
          </cell>
        </row>
        <row r="1064">
          <cell r="C1064" t="str">
            <v>25</v>
          </cell>
          <cell r="D1064" t="str">
            <v>05050-MD-25-188-43</v>
          </cell>
          <cell r="E1064" t="str">
            <v>05050-MD-25-188-43</v>
          </cell>
          <cell r="F1064" t="str">
            <v>Tank-Centre Platform - (Propane)</v>
          </cell>
          <cell r="G1064">
            <v>0</v>
          </cell>
          <cell r="H1064" t="str">
            <v>VP-1516-147-T-101/2-257</v>
          </cell>
          <cell r="I1064">
            <v>40175</v>
          </cell>
          <cell r="J1064">
            <v>40168</v>
          </cell>
          <cell r="K1064" t="str">
            <v>Y</v>
          </cell>
          <cell r="L1064" t="str">
            <v>Drw</v>
          </cell>
          <cell r="M1064">
            <v>1065</v>
          </cell>
        </row>
        <row r="1065">
          <cell r="C1065" t="str">
            <v>25</v>
          </cell>
          <cell r="D1065" t="str">
            <v>05050-MD-25-188-44</v>
          </cell>
          <cell r="E1065" t="str">
            <v>05050-MD-25-188-44</v>
          </cell>
          <cell r="F1065" t="str">
            <v>Tank-Centre Platform - (Propane)</v>
          </cell>
          <cell r="G1065">
            <v>0</v>
          </cell>
          <cell r="H1065" t="str">
            <v>VP-1516-147-T-101/2-257</v>
          </cell>
          <cell r="I1065">
            <v>40175</v>
          </cell>
          <cell r="J1065">
            <v>40168</v>
          </cell>
          <cell r="K1065" t="str">
            <v>Y</v>
          </cell>
          <cell r="L1065" t="str">
            <v>Drw</v>
          </cell>
          <cell r="M1065">
            <v>1066</v>
          </cell>
        </row>
        <row r="1066">
          <cell r="C1066" t="str">
            <v>25</v>
          </cell>
          <cell r="D1066" t="str">
            <v>05050-MD-25-188-45</v>
          </cell>
          <cell r="E1066" t="str">
            <v>05050-MD-25-188-45</v>
          </cell>
          <cell r="F1066" t="str">
            <v>Tank-Centre Platform - (Propane)</v>
          </cell>
          <cell r="G1066">
            <v>0</v>
          </cell>
          <cell r="H1066" t="str">
            <v>VP-1516-147-T-101/2-257</v>
          </cell>
          <cell r="I1066">
            <v>40175</v>
          </cell>
          <cell r="J1066">
            <v>40168</v>
          </cell>
          <cell r="K1066" t="str">
            <v>Y</v>
          </cell>
          <cell r="L1066" t="str">
            <v>Drw</v>
          </cell>
          <cell r="M1066">
            <v>1067</v>
          </cell>
        </row>
        <row r="1067">
          <cell r="C1067" t="str">
            <v>25</v>
          </cell>
          <cell r="D1067" t="str">
            <v>05050-MD-25-188-46</v>
          </cell>
          <cell r="E1067" t="str">
            <v>05050-MD-25-188-46</v>
          </cell>
          <cell r="F1067" t="str">
            <v>Tank-Centre Platform - (Propane)</v>
          </cell>
          <cell r="G1067">
            <v>0</v>
          </cell>
          <cell r="H1067" t="str">
            <v>VP-1516-147-T-101/2-257</v>
          </cell>
          <cell r="I1067">
            <v>40175</v>
          </cell>
          <cell r="J1067">
            <v>40168</v>
          </cell>
          <cell r="K1067" t="str">
            <v>Y</v>
          </cell>
          <cell r="L1067" t="str">
            <v>Drw</v>
          </cell>
          <cell r="M1067">
            <v>1068</v>
          </cell>
        </row>
        <row r="1068">
          <cell r="C1068" t="str">
            <v>25</v>
          </cell>
          <cell r="D1068" t="str">
            <v>05050-MD-25-188-47</v>
          </cell>
          <cell r="E1068" t="str">
            <v>05050-MD-25-188-47</v>
          </cell>
          <cell r="F1068" t="str">
            <v>Tank-Centre Platform - (Propane)</v>
          </cell>
          <cell r="G1068">
            <v>0</v>
          </cell>
          <cell r="H1068" t="str">
            <v>VP-1516-147-T-101/2-257</v>
          </cell>
          <cell r="I1068">
            <v>40175</v>
          </cell>
          <cell r="J1068">
            <v>40168</v>
          </cell>
          <cell r="K1068" t="str">
            <v>Y</v>
          </cell>
          <cell r="L1068" t="str">
            <v>Drw</v>
          </cell>
          <cell r="M1068">
            <v>1069</v>
          </cell>
        </row>
        <row r="1069">
          <cell r="C1069" t="str">
            <v>25</v>
          </cell>
          <cell r="D1069" t="str">
            <v>05050-MD-25-188-48</v>
          </cell>
          <cell r="E1069" t="str">
            <v>05050-MD-25-188-48</v>
          </cell>
          <cell r="F1069" t="str">
            <v>Tank-Centre Platform - (Propane)</v>
          </cell>
          <cell r="G1069">
            <v>0</v>
          </cell>
          <cell r="H1069" t="str">
            <v>VP-1516-147-T-101/2-257</v>
          </cell>
          <cell r="I1069">
            <v>40175</v>
          </cell>
          <cell r="J1069">
            <v>40168</v>
          </cell>
          <cell r="K1069" t="str">
            <v>Y</v>
          </cell>
          <cell r="L1069" t="str">
            <v>Drw</v>
          </cell>
          <cell r="M1069">
            <v>1070</v>
          </cell>
        </row>
        <row r="1070">
          <cell r="C1070" t="str">
            <v>25</v>
          </cell>
          <cell r="D1070" t="str">
            <v>05050-MD-25-188-49</v>
          </cell>
          <cell r="E1070" t="str">
            <v>05050-MD-25-188-49</v>
          </cell>
          <cell r="F1070" t="str">
            <v>Tank-Centre Platform - (Propane)</v>
          </cell>
          <cell r="G1070">
            <v>0</v>
          </cell>
          <cell r="H1070" t="str">
            <v>VP-1516-147-T-101/2-257</v>
          </cell>
          <cell r="I1070">
            <v>40175</v>
          </cell>
          <cell r="J1070">
            <v>40168</v>
          </cell>
          <cell r="K1070" t="str">
            <v>Y</v>
          </cell>
          <cell r="L1070" t="str">
            <v>Drw</v>
          </cell>
          <cell r="M1070">
            <v>1071</v>
          </cell>
        </row>
        <row r="1071">
          <cell r="C1071" t="str">
            <v>25</v>
          </cell>
          <cell r="D1071" t="str">
            <v>05050-MD-25-188-50</v>
          </cell>
          <cell r="E1071" t="str">
            <v>05050-MD-25-188-50</v>
          </cell>
          <cell r="F1071" t="str">
            <v>Tank-Centre Platform - (Propane)</v>
          </cell>
          <cell r="G1071">
            <v>0</v>
          </cell>
          <cell r="H1071" t="str">
            <v>VP-1516-147-T-101/2-257</v>
          </cell>
          <cell r="I1071">
            <v>40175</v>
          </cell>
          <cell r="J1071">
            <v>40168</v>
          </cell>
          <cell r="K1071" t="str">
            <v>Y</v>
          </cell>
          <cell r="L1071" t="str">
            <v>Drw</v>
          </cell>
          <cell r="M1071">
            <v>1072</v>
          </cell>
        </row>
        <row r="1072">
          <cell r="C1072" t="str">
            <v>25</v>
          </cell>
          <cell r="D1072" t="str">
            <v>05050-MD-25-188-51</v>
          </cell>
          <cell r="E1072" t="str">
            <v>05050-MD-25-188-51</v>
          </cell>
          <cell r="F1072" t="str">
            <v>Tank-Centre Platform - (Propane)</v>
          </cell>
          <cell r="G1072">
            <v>0</v>
          </cell>
          <cell r="H1072" t="str">
            <v>VP-1516-147-T-101/2-257</v>
          </cell>
          <cell r="I1072">
            <v>40175</v>
          </cell>
          <cell r="J1072">
            <v>40168</v>
          </cell>
          <cell r="K1072" t="str">
            <v>Y</v>
          </cell>
          <cell r="L1072" t="str">
            <v>Drw</v>
          </cell>
          <cell r="M1072">
            <v>1073</v>
          </cell>
        </row>
        <row r="1073">
          <cell r="C1073" t="str">
            <v>25</v>
          </cell>
          <cell r="D1073" t="str">
            <v>05050-MD-25-188-52</v>
          </cell>
          <cell r="E1073" t="str">
            <v>05050-MD-25-188-52</v>
          </cell>
          <cell r="F1073" t="str">
            <v>Tank-Centre Platform - (Propane)</v>
          </cell>
          <cell r="G1073">
            <v>0</v>
          </cell>
          <cell r="H1073" t="str">
            <v>VP-1516-147-T-101/2-257</v>
          </cell>
          <cell r="I1073">
            <v>40175</v>
          </cell>
          <cell r="J1073">
            <v>40168</v>
          </cell>
          <cell r="K1073" t="str">
            <v>Y</v>
          </cell>
          <cell r="L1073" t="str">
            <v>Drw</v>
          </cell>
          <cell r="M1073">
            <v>1074</v>
          </cell>
        </row>
        <row r="1074">
          <cell r="C1074" t="str">
            <v>25</v>
          </cell>
          <cell r="D1074" t="str">
            <v>05050-MD-25-188-53</v>
          </cell>
          <cell r="E1074" t="str">
            <v>05050-MD-25-188-53</v>
          </cell>
          <cell r="F1074" t="str">
            <v>Tank-Centre Platform - (Propane)</v>
          </cell>
          <cell r="G1074">
            <v>0</v>
          </cell>
          <cell r="H1074" t="str">
            <v>VP-1516-147-T-101/2-257</v>
          </cell>
          <cell r="I1074">
            <v>40175</v>
          </cell>
          <cell r="J1074">
            <v>40168</v>
          </cell>
          <cell r="K1074" t="str">
            <v>Y</v>
          </cell>
          <cell r="L1074" t="str">
            <v>Drw</v>
          </cell>
          <cell r="M1074">
            <v>1075</v>
          </cell>
        </row>
        <row r="1075">
          <cell r="C1075" t="str">
            <v>25</v>
          </cell>
          <cell r="D1075" t="str">
            <v>05050-MD-25-188-54</v>
          </cell>
          <cell r="E1075" t="str">
            <v>05050-MD-25-188-54</v>
          </cell>
          <cell r="F1075" t="str">
            <v>Tank-Centre Platform - (Propane)</v>
          </cell>
          <cell r="G1075">
            <v>0</v>
          </cell>
          <cell r="H1075" t="str">
            <v>VP-1516-147-T-101/2-257</v>
          </cell>
          <cell r="I1075">
            <v>40175</v>
          </cell>
          <cell r="J1075">
            <v>40168</v>
          </cell>
          <cell r="K1075" t="str">
            <v>Y</v>
          </cell>
          <cell r="L1075" t="str">
            <v>Drw</v>
          </cell>
          <cell r="M1075">
            <v>1076</v>
          </cell>
        </row>
        <row r="1076">
          <cell r="C1076" t="str">
            <v>25</v>
          </cell>
          <cell r="D1076" t="str">
            <v>05050-MD-25-188-55</v>
          </cell>
          <cell r="E1076" t="str">
            <v>05050-MD-25-188-55</v>
          </cell>
          <cell r="F1076" t="str">
            <v>Tank-Centre Platform - (Propane)</v>
          </cell>
          <cell r="G1076">
            <v>0</v>
          </cell>
          <cell r="H1076" t="str">
            <v>VP-1516-147-T-101/2-257</v>
          </cell>
          <cell r="I1076">
            <v>40175</v>
          </cell>
          <cell r="J1076">
            <v>40168</v>
          </cell>
          <cell r="K1076" t="str">
            <v>Y</v>
          </cell>
          <cell r="L1076" t="str">
            <v>Drw</v>
          </cell>
          <cell r="M1076">
            <v>1077</v>
          </cell>
        </row>
        <row r="1077">
          <cell r="C1077" t="str">
            <v>25</v>
          </cell>
          <cell r="D1077" t="str">
            <v>05050-MD-25-188-56</v>
          </cell>
          <cell r="E1077" t="str">
            <v>05050-MD-25-188-56</v>
          </cell>
          <cell r="F1077" t="str">
            <v>Tank-Centre Platform - (Propane)</v>
          </cell>
          <cell r="G1077">
            <v>0</v>
          </cell>
          <cell r="H1077" t="str">
            <v>VP-1516-147-T-101/2-257</v>
          </cell>
          <cell r="I1077">
            <v>40175</v>
          </cell>
          <cell r="J1077">
            <v>40168</v>
          </cell>
          <cell r="K1077" t="str">
            <v>Y</v>
          </cell>
          <cell r="L1077" t="str">
            <v>Drw</v>
          </cell>
          <cell r="M1077">
            <v>1078</v>
          </cell>
        </row>
        <row r="1078">
          <cell r="C1078" t="str">
            <v>25</v>
          </cell>
          <cell r="D1078" t="str">
            <v>05050-MD-25-188-57</v>
          </cell>
          <cell r="E1078" t="str">
            <v>05050-MD-25-188-57</v>
          </cell>
          <cell r="F1078" t="str">
            <v>Tank-Centre Platform - (Propane)</v>
          </cell>
          <cell r="G1078">
            <v>0</v>
          </cell>
          <cell r="H1078" t="str">
            <v>VP-1516-147-T-101/2-257</v>
          </cell>
          <cell r="I1078">
            <v>40175</v>
          </cell>
          <cell r="J1078">
            <v>40168</v>
          </cell>
          <cell r="K1078" t="str">
            <v>Y</v>
          </cell>
          <cell r="L1078" t="str">
            <v>Drw</v>
          </cell>
          <cell r="M1078">
            <v>1079</v>
          </cell>
        </row>
        <row r="1079">
          <cell r="C1079" t="str">
            <v>25</v>
          </cell>
          <cell r="D1079" t="str">
            <v>05050-MD-25-188-58</v>
          </cell>
          <cell r="E1079" t="str">
            <v>05050-MD-25-188-58</v>
          </cell>
          <cell r="F1079" t="str">
            <v>Tank-Centre Platform - (Propane)</v>
          </cell>
          <cell r="G1079">
            <v>0</v>
          </cell>
          <cell r="H1079" t="str">
            <v>VP-1516-147-T-101/2-257</v>
          </cell>
          <cell r="I1079">
            <v>40175</v>
          </cell>
          <cell r="J1079">
            <v>40168</v>
          </cell>
          <cell r="K1079" t="str">
            <v>Y</v>
          </cell>
          <cell r="L1079" t="str">
            <v>Drw</v>
          </cell>
          <cell r="M1079">
            <v>1080</v>
          </cell>
        </row>
        <row r="1080">
          <cell r="C1080" t="str">
            <v>25</v>
          </cell>
          <cell r="D1080" t="str">
            <v>05050-MD-25-188-59</v>
          </cell>
          <cell r="E1080" t="str">
            <v>05050-MD-25-188-59</v>
          </cell>
          <cell r="F1080" t="str">
            <v>Tank-Centre Platform - (Propane)</v>
          </cell>
          <cell r="G1080">
            <v>0</v>
          </cell>
          <cell r="H1080" t="str">
            <v>VP-1516-147-T-101/2-257</v>
          </cell>
          <cell r="I1080">
            <v>40175</v>
          </cell>
          <cell r="J1080">
            <v>40168</v>
          </cell>
          <cell r="K1080" t="str">
            <v>Y</v>
          </cell>
          <cell r="L1080" t="str">
            <v>Drw</v>
          </cell>
          <cell r="M1080">
            <v>1081</v>
          </cell>
        </row>
        <row r="1081">
          <cell r="C1081" t="str">
            <v>25</v>
          </cell>
          <cell r="D1081" t="str">
            <v>05050-MD-25-188-60</v>
          </cell>
          <cell r="E1081" t="str">
            <v>05050-MD-25-188-60</v>
          </cell>
          <cell r="F1081" t="str">
            <v>Tank-Centre Platform - (Propane)</v>
          </cell>
          <cell r="G1081">
            <v>0</v>
          </cell>
          <cell r="H1081" t="str">
            <v>VP-1516-147-T-101/2-257</v>
          </cell>
          <cell r="I1081">
            <v>40175</v>
          </cell>
          <cell r="J1081">
            <v>40168</v>
          </cell>
          <cell r="K1081" t="str">
            <v>Y</v>
          </cell>
          <cell r="L1081" t="str">
            <v>Drw</v>
          </cell>
          <cell r="M1081">
            <v>1082</v>
          </cell>
        </row>
        <row r="1082">
          <cell r="C1082" t="str">
            <v>25</v>
          </cell>
          <cell r="D1082" t="str">
            <v>05050-MD-25-188-61</v>
          </cell>
          <cell r="E1082" t="str">
            <v>05050-MD-25-188-61</v>
          </cell>
          <cell r="F1082" t="str">
            <v>Tank-Centre Platform - (Propane)</v>
          </cell>
          <cell r="G1082">
            <v>0</v>
          </cell>
          <cell r="H1082" t="str">
            <v>VP-1516-147-T-101/2-257</v>
          </cell>
          <cell r="I1082">
            <v>40175</v>
          </cell>
          <cell r="J1082">
            <v>40168</v>
          </cell>
          <cell r="K1082" t="str">
            <v>Y</v>
          </cell>
          <cell r="L1082" t="str">
            <v>Drw</v>
          </cell>
          <cell r="M1082">
            <v>1083</v>
          </cell>
        </row>
        <row r="1083">
          <cell r="C1083" t="str">
            <v>25</v>
          </cell>
          <cell r="D1083" t="str">
            <v>05050-MD-25-188-62</v>
          </cell>
          <cell r="E1083" t="str">
            <v>05050-MD-25-188-62</v>
          </cell>
          <cell r="F1083" t="str">
            <v>Tank-Centre Platform - (Propane)</v>
          </cell>
          <cell r="G1083">
            <v>0</v>
          </cell>
          <cell r="H1083" t="str">
            <v>VP-1516-147-T-101/2-257</v>
          </cell>
          <cell r="I1083">
            <v>40175</v>
          </cell>
          <cell r="J1083">
            <v>40168</v>
          </cell>
          <cell r="K1083" t="str">
            <v>Y</v>
          </cell>
          <cell r="L1083" t="str">
            <v>Drw</v>
          </cell>
          <cell r="M1083">
            <v>1084</v>
          </cell>
        </row>
        <row r="1084">
          <cell r="C1084" t="str">
            <v>25</v>
          </cell>
          <cell r="D1084" t="str">
            <v>05050-MD-25-188-63</v>
          </cell>
          <cell r="E1084" t="str">
            <v>05050-MD-25-188-63</v>
          </cell>
          <cell r="F1084" t="str">
            <v>Tank-Centre Platform - (Propane)</v>
          </cell>
          <cell r="G1084">
            <v>0</v>
          </cell>
          <cell r="H1084" t="str">
            <v>VP-1516-147-T-101/2-257</v>
          </cell>
          <cell r="I1084">
            <v>40175</v>
          </cell>
          <cell r="J1084">
            <v>40168</v>
          </cell>
          <cell r="K1084" t="str">
            <v>Y</v>
          </cell>
          <cell r="L1084" t="str">
            <v>Drw</v>
          </cell>
          <cell r="M1084">
            <v>1085</v>
          </cell>
        </row>
        <row r="1085">
          <cell r="C1085" t="str">
            <v>25</v>
          </cell>
          <cell r="D1085" t="str">
            <v>05050-MD-25-188-64</v>
          </cell>
          <cell r="E1085" t="str">
            <v>05050-MD-25-188-64</v>
          </cell>
          <cell r="F1085" t="str">
            <v>Tank-Centre Platform - (Propane)</v>
          </cell>
          <cell r="G1085">
            <v>0</v>
          </cell>
          <cell r="H1085" t="str">
            <v>VP-1516-147-T-101/2-257</v>
          </cell>
          <cell r="I1085">
            <v>40175</v>
          </cell>
          <cell r="J1085">
            <v>40168</v>
          </cell>
          <cell r="K1085" t="str">
            <v>Y</v>
          </cell>
          <cell r="L1085" t="str">
            <v>Drw</v>
          </cell>
          <cell r="M1085">
            <v>1086</v>
          </cell>
        </row>
        <row r="1086">
          <cell r="C1086" t="str">
            <v>25</v>
          </cell>
          <cell r="D1086" t="str">
            <v>05050-MD-25-188-65</v>
          </cell>
          <cell r="E1086" t="str">
            <v>05050-MD-25-188-65</v>
          </cell>
          <cell r="F1086" t="str">
            <v>Tank-Centre Platform - (Propane)</v>
          </cell>
          <cell r="G1086">
            <v>0</v>
          </cell>
          <cell r="H1086" t="str">
            <v>VP-1516-147-T-101/2-257</v>
          </cell>
          <cell r="I1086">
            <v>40175</v>
          </cell>
          <cell r="J1086">
            <v>40168</v>
          </cell>
          <cell r="K1086" t="str">
            <v>Y</v>
          </cell>
          <cell r="L1086" t="str">
            <v>Drw</v>
          </cell>
          <cell r="M1086">
            <v>1087</v>
          </cell>
        </row>
        <row r="1087">
          <cell r="C1087" t="str">
            <v>25</v>
          </cell>
          <cell r="D1087" t="str">
            <v>05050-MD-25-188-66</v>
          </cell>
          <cell r="E1087" t="str">
            <v>05050-MD-25-188-66</v>
          </cell>
          <cell r="F1087" t="str">
            <v>Tank-Centre Platform - (Propane)</v>
          </cell>
          <cell r="G1087">
            <v>0</v>
          </cell>
          <cell r="H1087" t="str">
            <v>VP-1516-147-T-101/2-257</v>
          </cell>
          <cell r="I1087">
            <v>40175</v>
          </cell>
          <cell r="J1087">
            <v>40168</v>
          </cell>
          <cell r="K1087" t="str">
            <v>Y</v>
          </cell>
          <cell r="L1087" t="str">
            <v>Drw</v>
          </cell>
          <cell r="M1087">
            <v>1088</v>
          </cell>
        </row>
        <row r="1088">
          <cell r="C1088" t="str">
            <v>25</v>
          </cell>
          <cell r="D1088" t="str">
            <v>05050-MD-25-188-67</v>
          </cell>
          <cell r="E1088" t="str">
            <v>05050-MD-25-188-67</v>
          </cell>
          <cell r="F1088" t="str">
            <v>Tank-Centre Platform - (Propane)</v>
          </cell>
          <cell r="G1088">
            <v>0</v>
          </cell>
          <cell r="H1088" t="str">
            <v>VP-1516-147-T-101/2-257</v>
          </cell>
          <cell r="I1088">
            <v>40175</v>
          </cell>
          <cell r="J1088">
            <v>40168</v>
          </cell>
          <cell r="K1088" t="str">
            <v>Y</v>
          </cell>
          <cell r="L1088" t="str">
            <v>Drw</v>
          </cell>
          <cell r="M1088">
            <v>1089</v>
          </cell>
        </row>
        <row r="1089">
          <cell r="C1089" t="str">
            <v>25</v>
          </cell>
          <cell r="D1089" t="str">
            <v>05050-MD-25-188-68</v>
          </cell>
          <cell r="E1089" t="str">
            <v>05050-MD-25-188-68</v>
          </cell>
          <cell r="F1089" t="str">
            <v>Tank-Centre Platform - (Propane)</v>
          </cell>
          <cell r="G1089">
            <v>0</v>
          </cell>
          <cell r="H1089" t="str">
            <v>VP-1516-147-T-101/2-257</v>
          </cell>
          <cell r="I1089">
            <v>40175</v>
          </cell>
          <cell r="J1089">
            <v>40168</v>
          </cell>
          <cell r="K1089" t="str">
            <v>Y</v>
          </cell>
          <cell r="L1089" t="str">
            <v>Drw</v>
          </cell>
          <cell r="M1089">
            <v>1090</v>
          </cell>
        </row>
        <row r="1090">
          <cell r="C1090" t="str">
            <v>25</v>
          </cell>
          <cell r="D1090" t="str">
            <v>05050-MD-25-188-69</v>
          </cell>
          <cell r="E1090" t="str">
            <v>05050-MD-25-188-69</v>
          </cell>
          <cell r="F1090" t="str">
            <v>Tank-Centre Platform - (Propane)</v>
          </cell>
          <cell r="G1090">
            <v>0</v>
          </cell>
          <cell r="H1090" t="str">
            <v>VP-1516-147-T-101/2-257</v>
          </cell>
          <cell r="I1090">
            <v>40175</v>
          </cell>
          <cell r="J1090">
            <v>40168</v>
          </cell>
          <cell r="K1090" t="str">
            <v>Y</v>
          </cell>
          <cell r="L1090" t="str">
            <v>Drw</v>
          </cell>
          <cell r="M1090">
            <v>1091</v>
          </cell>
        </row>
        <row r="1091">
          <cell r="C1091" t="str">
            <v>25</v>
          </cell>
          <cell r="D1091" t="str">
            <v>05050-MD-25-188-70</v>
          </cell>
          <cell r="E1091" t="str">
            <v>05050-MD-25-188-70</v>
          </cell>
          <cell r="F1091" t="str">
            <v>Tank-Centre Platform - (Propane)</v>
          </cell>
          <cell r="G1091">
            <v>0</v>
          </cell>
          <cell r="H1091" t="str">
            <v>VP-1516-147-T-101/2-257</v>
          </cell>
          <cell r="I1091">
            <v>40175</v>
          </cell>
          <cell r="J1091">
            <v>40168</v>
          </cell>
          <cell r="K1091" t="str">
            <v>Y</v>
          </cell>
          <cell r="L1091" t="str">
            <v>Drw</v>
          </cell>
          <cell r="M1091">
            <v>1092</v>
          </cell>
        </row>
        <row r="1092">
          <cell r="C1092" t="str">
            <v>25</v>
          </cell>
          <cell r="D1092" t="str">
            <v>05050-MD-25-188-71</v>
          </cell>
          <cell r="E1092" t="str">
            <v>05050-MD-25-188-71</v>
          </cell>
          <cell r="F1092" t="str">
            <v>Tank-Centre Platform - (Propane)</v>
          </cell>
          <cell r="G1092">
            <v>0</v>
          </cell>
          <cell r="H1092" t="str">
            <v>VP-1516-147-T-101/2-257</v>
          </cell>
          <cell r="I1092">
            <v>40175</v>
          </cell>
          <cell r="J1092">
            <v>40168</v>
          </cell>
          <cell r="K1092" t="str">
            <v>Y</v>
          </cell>
          <cell r="L1092" t="str">
            <v>Drw</v>
          </cell>
          <cell r="M1092">
            <v>1093</v>
          </cell>
        </row>
        <row r="1093">
          <cell r="C1093" t="str">
            <v>25</v>
          </cell>
          <cell r="D1093" t="str">
            <v>05050-MD-25-188-72</v>
          </cell>
          <cell r="E1093" t="str">
            <v>05050-MD-25-188-72</v>
          </cell>
          <cell r="F1093" t="str">
            <v>Tank-Centre Platform - (Propane)</v>
          </cell>
          <cell r="G1093">
            <v>0</v>
          </cell>
          <cell r="H1093" t="str">
            <v>VP-1516-147-T-101/2-257</v>
          </cell>
          <cell r="I1093">
            <v>40175</v>
          </cell>
          <cell r="J1093">
            <v>40168</v>
          </cell>
          <cell r="K1093" t="str">
            <v>Y</v>
          </cell>
          <cell r="L1093" t="str">
            <v>Drw</v>
          </cell>
          <cell r="M1093">
            <v>1094</v>
          </cell>
        </row>
        <row r="1094">
          <cell r="C1094" t="str">
            <v>25</v>
          </cell>
          <cell r="D1094" t="str">
            <v>05050-MD-25-188-73</v>
          </cell>
          <cell r="E1094" t="str">
            <v>05050-MD-25-188-73</v>
          </cell>
          <cell r="F1094" t="str">
            <v>Tank-Centre Platform - (Propane)</v>
          </cell>
          <cell r="G1094">
            <v>0</v>
          </cell>
          <cell r="H1094" t="str">
            <v>VP-1516-147-T-101/2-257</v>
          </cell>
          <cell r="I1094">
            <v>40175</v>
          </cell>
          <cell r="J1094">
            <v>40168</v>
          </cell>
          <cell r="K1094" t="str">
            <v>Y</v>
          </cell>
          <cell r="L1094" t="str">
            <v>Drw</v>
          </cell>
          <cell r="M1094">
            <v>1095</v>
          </cell>
        </row>
        <row r="1095">
          <cell r="C1095" t="str">
            <v>25</v>
          </cell>
          <cell r="D1095" t="str">
            <v>05050-MD-25-188-74</v>
          </cell>
          <cell r="E1095" t="str">
            <v>05050-MD-25-188-74</v>
          </cell>
          <cell r="F1095" t="str">
            <v>Tank-Centre Platform - (Propane)</v>
          </cell>
          <cell r="G1095">
            <v>0</v>
          </cell>
          <cell r="H1095" t="str">
            <v>VP-1516-147-T-101/2-257</v>
          </cell>
          <cell r="I1095">
            <v>40175</v>
          </cell>
          <cell r="J1095">
            <v>40168</v>
          </cell>
          <cell r="K1095" t="str">
            <v>Y</v>
          </cell>
          <cell r="L1095" t="str">
            <v>Drw</v>
          </cell>
          <cell r="M1095">
            <v>1096</v>
          </cell>
        </row>
        <row r="1096">
          <cell r="C1096" t="str">
            <v>25</v>
          </cell>
          <cell r="D1096" t="str">
            <v>05050-MD-25-188-75</v>
          </cell>
          <cell r="E1096" t="str">
            <v>05050-MD-25-188-75</v>
          </cell>
          <cell r="F1096" t="str">
            <v>Tank-Centre Platform - (Propane)</v>
          </cell>
          <cell r="G1096">
            <v>0</v>
          </cell>
          <cell r="H1096" t="str">
            <v>VP-1516-147-T-101/2-257</v>
          </cell>
          <cell r="I1096">
            <v>40175</v>
          </cell>
          <cell r="J1096">
            <v>40168</v>
          </cell>
          <cell r="K1096" t="str">
            <v>Y</v>
          </cell>
          <cell r="L1096" t="str">
            <v>Drw</v>
          </cell>
          <cell r="M1096">
            <v>1097</v>
          </cell>
        </row>
        <row r="1097">
          <cell r="C1097" t="str">
            <v>25</v>
          </cell>
          <cell r="D1097" t="str">
            <v>05050-MD-25-188-76</v>
          </cell>
          <cell r="E1097" t="str">
            <v>05050-MD-25-188-76</v>
          </cell>
          <cell r="F1097" t="str">
            <v>Tank-Centre Platform - (Propane)</v>
          </cell>
          <cell r="G1097">
            <v>0</v>
          </cell>
          <cell r="H1097" t="str">
            <v>VP-1516-147-T-101/2-257</v>
          </cell>
          <cell r="I1097">
            <v>40175</v>
          </cell>
          <cell r="J1097">
            <v>40168</v>
          </cell>
          <cell r="K1097" t="str">
            <v>Y</v>
          </cell>
          <cell r="L1097" t="str">
            <v>Drw</v>
          </cell>
          <cell r="M1097">
            <v>1098</v>
          </cell>
        </row>
        <row r="1098">
          <cell r="C1098" t="str">
            <v>25</v>
          </cell>
          <cell r="D1098" t="str">
            <v>05050-MD-25-188-77</v>
          </cell>
          <cell r="E1098" t="str">
            <v>05050-MD-25-188-77</v>
          </cell>
          <cell r="F1098" t="str">
            <v>Tank-Centre Platform - (Propane)</v>
          </cell>
          <cell r="G1098">
            <v>0</v>
          </cell>
          <cell r="H1098" t="str">
            <v>VP-1516-147-T-101/2-257</v>
          </cell>
          <cell r="I1098">
            <v>40175</v>
          </cell>
          <cell r="J1098">
            <v>40168</v>
          </cell>
          <cell r="K1098" t="str">
            <v>Y</v>
          </cell>
          <cell r="L1098" t="str">
            <v>Drw</v>
          </cell>
          <cell r="M1098">
            <v>1099</v>
          </cell>
        </row>
        <row r="1099">
          <cell r="C1099" t="str">
            <v>25</v>
          </cell>
          <cell r="D1099" t="str">
            <v>05050-MD-25-188-78</v>
          </cell>
          <cell r="E1099" t="str">
            <v>05050-MD-25-188-78</v>
          </cell>
          <cell r="F1099" t="str">
            <v>Tank-Centre Platform - (Propane)</v>
          </cell>
          <cell r="G1099">
            <v>0</v>
          </cell>
          <cell r="H1099" t="str">
            <v>VP-1516-147-T-101/2-257</v>
          </cell>
          <cell r="I1099">
            <v>40175</v>
          </cell>
          <cell r="J1099">
            <v>40168</v>
          </cell>
          <cell r="K1099" t="str">
            <v>Y</v>
          </cell>
          <cell r="L1099" t="str">
            <v>Drw</v>
          </cell>
          <cell r="M1099">
            <v>1100</v>
          </cell>
        </row>
        <row r="1100">
          <cell r="C1100" t="str">
            <v>25</v>
          </cell>
          <cell r="D1100" t="str">
            <v>05050-MD-25-188-79</v>
          </cell>
          <cell r="E1100" t="str">
            <v>05050-MD-25-188-79</v>
          </cell>
          <cell r="F1100" t="str">
            <v>Tank-Centre Platform - (Propane)</v>
          </cell>
          <cell r="G1100">
            <v>0</v>
          </cell>
          <cell r="H1100" t="str">
            <v>VP-1516-147-T-101/2-257</v>
          </cell>
          <cell r="I1100">
            <v>40175</v>
          </cell>
          <cell r="J1100">
            <v>40168</v>
          </cell>
          <cell r="K1100" t="str">
            <v>Y</v>
          </cell>
          <cell r="L1100" t="str">
            <v>Drw</v>
          </cell>
          <cell r="M1100">
            <v>1101</v>
          </cell>
        </row>
        <row r="1101">
          <cell r="C1101" t="str">
            <v>25</v>
          </cell>
          <cell r="D1101" t="str">
            <v>05050-MD-25-188-80</v>
          </cell>
          <cell r="E1101" t="str">
            <v>05050-MD-25-188-80</v>
          </cell>
          <cell r="F1101" t="str">
            <v>Tank-Centre Platform - (Propane)</v>
          </cell>
          <cell r="G1101">
            <v>0</v>
          </cell>
          <cell r="H1101" t="str">
            <v>VP-1516-147-T-101/2-257</v>
          </cell>
          <cell r="I1101">
            <v>40175</v>
          </cell>
          <cell r="J1101">
            <v>40168</v>
          </cell>
          <cell r="K1101" t="str">
            <v>Y</v>
          </cell>
          <cell r="L1101" t="str">
            <v>Drw</v>
          </cell>
          <cell r="M1101">
            <v>1102</v>
          </cell>
        </row>
        <row r="1102">
          <cell r="C1102" t="str">
            <v>25</v>
          </cell>
          <cell r="D1102" t="str">
            <v/>
          </cell>
          <cell r="E1102" t="str">
            <v/>
          </cell>
          <cell r="F1102" t="str">
            <v>Tank-Centre Platform - (Propane)</v>
          </cell>
          <cell r="G1102">
            <v>0</v>
          </cell>
          <cell r="H1102">
            <v>0</v>
          </cell>
          <cell r="I1102">
            <v>40175</v>
          </cell>
          <cell r="J1102">
            <v>40168</v>
          </cell>
          <cell r="K1102" t="str">
            <v>n</v>
          </cell>
          <cell r="L1102" t="str">
            <v>Drw</v>
          </cell>
          <cell r="M1102">
            <v>1103</v>
          </cell>
        </row>
        <row r="1103">
          <cell r="C1103" t="str">
            <v>25</v>
          </cell>
          <cell r="D1103" t="str">
            <v/>
          </cell>
          <cell r="E1103" t="str">
            <v/>
          </cell>
          <cell r="F1103" t="str">
            <v>Tank-Centre Platform - (Propane)</v>
          </cell>
          <cell r="G1103">
            <v>0</v>
          </cell>
          <cell r="H1103">
            <v>0</v>
          </cell>
          <cell r="I1103">
            <v>40175</v>
          </cell>
          <cell r="J1103">
            <v>40168</v>
          </cell>
          <cell r="K1103" t="str">
            <v>n</v>
          </cell>
          <cell r="L1103" t="str">
            <v>Drw</v>
          </cell>
          <cell r="M1103">
            <v>1104</v>
          </cell>
        </row>
        <row r="1104">
          <cell r="C1104" t="str">
            <v>25</v>
          </cell>
          <cell r="D1104" t="str">
            <v/>
          </cell>
          <cell r="E1104" t="str">
            <v/>
          </cell>
          <cell r="F1104" t="str">
            <v>Tank-Centre Platform - (Propane)</v>
          </cell>
          <cell r="G1104">
            <v>0</v>
          </cell>
          <cell r="H1104">
            <v>0</v>
          </cell>
          <cell r="I1104">
            <v>40175</v>
          </cell>
          <cell r="J1104">
            <v>40168</v>
          </cell>
          <cell r="K1104" t="str">
            <v>n</v>
          </cell>
          <cell r="L1104" t="str">
            <v>Drw</v>
          </cell>
          <cell r="M1104">
            <v>1105</v>
          </cell>
        </row>
        <row r="1105">
          <cell r="C1105" t="str">
            <v>25</v>
          </cell>
          <cell r="D1105" t="str">
            <v/>
          </cell>
          <cell r="E1105" t="str">
            <v/>
          </cell>
          <cell r="F1105" t="str">
            <v>Tank-Centre Platform - (Propane)</v>
          </cell>
          <cell r="G1105">
            <v>0</v>
          </cell>
          <cell r="H1105">
            <v>0</v>
          </cell>
          <cell r="I1105">
            <v>40175</v>
          </cell>
          <cell r="J1105">
            <v>40168</v>
          </cell>
          <cell r="K1105" t="str">
            <v>n</v>
          </cell>
          <cell r="L1105" t="str">
            <v>Drw</v>
          </cell>
          <cell r="M1105">
            <v>1106</v>
          </cell>
        </row>
        <row r="1106">
          <cell r="C1106" t="str">
            <v>25</v>
          </cell>
          <cell r="D1106" t="str">
            <v/>
          </cell>
          <cell r="E1106" t="str">
            <v/>
          </cell>
          <cell r="F1106" t="str">
            <v>Tank-Centre Platform - (Propane)</v>
          </cell>
          <cell r="G1106">
            <v>0</v>
          </cell>
          <cell r="H1106">
            <v>0</v>
          </cell>
          <cell r="I1106">
            <v>40175</v>
          </cell>
          <cell r="J1106">
            <v>40168</v>
          </cell>
          <cell r="K1106" t="str">
            <v>n</v>
          </cell>
          <cell r="L1106" t="str">
            <v>Drw</v>
          </cell>
          <cell r="M1106">
            <v>1107</v>
          </cell>
        </row>
        <row r="1107">
          <cell r="C1107" t="str">
            <v>25</v>
          </cell>
          <cell r="D1107" t="str">
            <v/>
          </cell>
          <cell r="E1107" t="str">
            <v/>
          </cell>
          <cell r="F1107" t="str">
            <v>Tank-Centre Platform - (Propane)</v>
          </cell>
          <cell r="G1107">
            <v>0</v>
          </cell>
          <cell r="H1107">
            <v>0</v>
          </cell>
          <cell r="I1107">
            <v>40175</v>
          </cell>
          <cell r="J1107">
            <v>40168</v>
          </cell>
          <cell r="K1107" t="str">
            <v>n</v>
          </cell>
          <cell r="L1107" t="str">
            <v>Drw</v>
          </cell>
          <cell r="M1107">
            <v>1108</v>
          </cell>
        </row>
        <row r="1108">
          <cell r="C1108" t="str">
            <v>25</v>
          </cell>
          <cell r="D1108" t="str">
            <v/>
          </cell>
          <cell r="E1108" t="str">
            <v/>
          </cell>
          <cell r="F1108" t="str">
            <v>Tank-Centre Platform - (Propane)</v>
          </cell>
          <cell r="G1108">
            <v>0</v>
          </cell>
          <cell r="H1108">
            <v>0</v>
          </cell>
          <cell r="I1108">
            <v>40175</v>
          </cell>
          <cell r="J1108">
            <v>40168</v>
          </cell>
          <cell r="K1108" t="str">
            <v>n</v>
          </cell>
          <cell r="L1108" t="str">
            <v>Drw</v>
          </cell>
          <cell r="M1108">
            <v>1109</v>
          </cell>
        </row>
        <row r="1109">
          <cell r="C1109" t="str">
            <v>25</v>
          </cell>
          <cell r="D1109" t="str">
            <v/>
          </cell>
          <cell r="E1109" t="str">
            <v/>
          </cell>
          <cell r="F1109" t="str">
            <v>Tank-Centre Platform - (Propane)</v>
          </cell>
          <cell r="G1109">
            <v>0</v>
          </cell>
          <cell r="H1109">
            <v>0</v>
          </cell>
          <cell r="I1109">
            <v>40175</v>
          </cell>
          <cell r="J1109">
            <v>40168</v>
          </cell>
          <cell r="K1109" t="str">
            <v>n</v>
          </cell>
          <cell r="L1109" t="str">
            <v>Drw</v>
          </cell>
          <cell r="M1109">
            <v>1110</v>
          </cell>
        </row>
        <row r="1110">
          <cell r="C1110" t="str">
            <v>25</v>
          </cell>
          <cell r="D1110" t="str">
            <v/>
          </cell>
          <cell r="E1110" t="str">
            <v/>
          </cell>
          <cell r="F1110" t="str">
            <v>Tank-Centre Platform - (Propane)</v>
          </cell>
          <cell r="G1110">
            <v>0</v>
          </cell>
          <cell r="H1110">
            <v>0</v>
          </cell>
          <cell r="I1110">
            <v>40175</v>
          </cell>
          <cell r="J1110">
            <v>40168</v>
          </cell>
          <cell r="K1110" t="str">
            <v>n</v>
          </cell>
          <cell r="L1110" t="str">
            <v>Drw</v>
          </cell>
          <cell r="M1110">
            <v>1111</v>
          </cell>
        </row>
        <row r="1111">
          <cell r="C1111" t="str">
            <v>25</v>
          </cell>
          <cell r="D1111" t="str">
            <v/>
          </cell>
          <cell r="E1111" t="str">
            <v/>
          </cell>
          <cell r="F1111" t="str">
            <v>Tank-Centre Platform - (Propane)</v>
          </cell>
          <cell r="G1111">
            <v>0</v>
          </cell>
          <cell r="H1111">
            <v>0</v>
          </cell>
          <cell r="I1111">
            <v>40175</v>
          </cell>
          <cell r="J1111">
            <v>40168</v>
          </cell>
          <cell r="K1111" t="str">
            <v>n</v>
          </cell>
          <cell r="L1111" t="str">
            <v>Drw</v>
          </cell>
          <cell r="M1111">
            <v>1112</v>
          </cell>
        </row>
        <row r="1112">
          <cell r="C1112" t="str">
            <v>25</v>
          </cell>
          <cell r="D1112" t="str">
            <v>05050-MD-25-199-01</v>
          </cell>
          <cell r="E1112" t="str">
            <v>05050-MD-25-199-01</v>
          </cell>
          <cell r="F1112" t="str">
            <v>Tank-Centre Platform - Handrails &amp; Flooring Panels- (Propane)</v>
          </cell>
          <cell r="G1112">
            <v>0</v>
          </cell>
          <cell r="H1112" t="str">
            <v>VP-1516-147-T-101/2-258</v>
          </cell>
          <cell r="I1112">
            <v>40175</v>
          </cell>
          <cell r="J1112">
            <v>40168</v>
          </cell>
          <cell r="K1112" t="str">
            <v>Y</v>
          </cell>
          <cell r="L1112" t="str">
            <v>Drw</v>
          </cell>
          <cell r="M1112">
            <v>1113</v>
          </cell>
        </row>
        <row r="1113">
          <cell r="C1113" t="str">
            <v>25</v>
          </cell>
          <cell r="D1113" t="str">
            <v>05050-MD-25-199-02</v>
          </cell>
          <cell r="E1113" t="str">
            <v>05050-MD-25-199-02</v>
          </cell>
          <cell r="F1113" t="str">
            <v>Tank-Centre Platform - Handrails &amp; Flooring Panels- (Propane)</v>
          </cell>
          <cell r="G1113">
            <v>0</v>
          </cell>
          <cell r="H1113" t="str">
            <v>VP-1516-147-T-101/2-258</v>
          </cell>
          <cell r="I1113">
            <v>40175</v>
          </cell>
          <cell r="J1113">
            <v>40168</v>
          </cell>
          <cell r="K1113" t="str">
            <v>Y</v>
          </cell>
          <cell r="L1113" t="str">
            <v>Drw</v>
          </cell>
          <cell r="M1113">
            <v>1114</v>
          </cell>
        </row>
        <row r="1114">
          <cell r="C1114" t="str">
            <v>25</v>
          </cell>
          <cell r="D1114" t="str">
            <v>05050-MD-25-199-03</v>
          </cell>
          <cell r="E1114" t="str">
            <v>05050-MD-25-199-03</v>
          </cell>
          <cell r="F1114" t="str">
            <v>Tank-Centre Platform - Handrails &amp; Flooring Panels- (Propane)</v>
          </cell>
          <cell r="G1114">
            <v>0</v>
          </cell>
          <cell r="H1114" t="str">
            <v>VP-1516-147-T-101/2-258</v>
          </cell>
          <cell r="I1114">
            <v>40175</v>
          </cell>
          <cell r="J1114">
            <v>40168</v>
          </cell>
          <cell r="K1114" t="str">
            <v>Y</v>
          </cell>
          <cell r="L1114" t="str">
            <v>Drw</v>
          </cell>
          <cell r="M1114">
            <v>1115</v>
          </cell>
        </row>
        <row r="1115">
          <cell r="C1115" t="str">
            <v>25</v>
          </cell>
          <cell r="D1115" t="str">
            <v>05050-MD-25-199-04</v>
          </cell>
          <cell r="E1115" t="str">
            <v>05050-MD-25-199-04</v>
          </cell>
          <cell r="F1115" t="str">
            <v>Tank-Centre Platform - Handrails &amp; Flooring Panels- (Propane)</v>
          </cell>
          <cell r="G1115">
            <v>0</v>
          </cell>
          <cell r="H1115" t="str">
            <v>VP-1516-147-T-101/2-258</v>
          </cell>
          <cell r="I1115">
            <v>40175</v>
          </cell>
          <cell r="J1115">
            <v>40168</v>
          </cell>
          <cell r="K1115" t="str">
            <v>Y</v>
          </cell>
          <cell r="L1115" t="str">
            <v>Drw</v>
          </cell>
          <cell r="M1115">
            <v>1116</v>
          </cell>
        </row>
        <row r="1116">
          <cell r="C1116" t="str">
            <v>25</v>
          </cell>
          <cell r="D1116" t="str">
            <v>05050-MD-25-199-05</v>
          </cell>
          <cell r="E1116" t="str">
            <v>05050-MD-25-199-05</v>
          </cell>
          <cell r="F1116" t="str">
            <v>Tank-Centre Platform - Handrails &amp; Flooring Panels- (Propane)</v>
          </cell>
          <cell r="G1116">
            <v>0</v>
          </cell>
          <cell r="H1116" t="str">
            <v>VP-1516-147-T-101/2-258</v>
          </cell>
          <cell r="I1116">
            <v>40175</v>
          </cell>
          <cell r="J1116">
            <v>40168</v>
          </cell>
          <cell r="K1116" t="str">
            <v>Y</v>
          </cell>
          <cell r="L1116" t="str">
            <v>Drw</v>
          </cell>
          <cell r="M1116">
            <v>1117</v>
          </cell>
        </row>
        <row r="1117">
          <cell r="C1117" t="str">
            <v>25</v>
          </cell>
          <cell r="D1117" t="str">
            <v>05050-MD-25-199-06</v>
          </cell>
          <cell r="E1117" t="str">
            <v>05050-MD-25-199-06</v>
          </cell>
          <cell r="F1117" t="str">
            <v>Tank-Centre Platform - Handrails &amp; Flooring Panels- (Propane)</v>
          </cell>
          <cell r="G1117">
            <v>0</v>
          </cell>
          <cell r="H1117" t="str">
            <v>VP-1516-147-T-101/2-258</v>
          </cell>
          <cell r="I1117">
            <v>40175</v>
          </cell>
          <cell r="J1117">
            <v>40168</v>
          </cell>
          <cell r="K1117" t="str">
            <v>Y</v>
          </cell>
          <cell r="L1117" t="str">
            <v>Drw</v>
          </cell>
          <cell r="M1117">
            <v>1118</v>
          </cell>
        </row>
        <row r="1118">
          <cell r="C1118" t="str">
            <v>25</v>
          </cell>
          <cell r="D1118" t="str">
            <v>05050-MD-25-199-07</v>
          </cell>
          <cell r="E1118" t="str">
            <v>05050-MD-25-199-07</v>
          </cell>
          <cell r="F1118" t="str">
            <v>Tank-Centre Platform - Handrails &amp; Flooring Panels- (Propane)</v>
          </cell>
          <cell r="G1118">
            <v>0</v>
          </cell>
          <cell r="H1118" t="str">
            <v>VP-1516-147-T-101/2-258</v>
          </cell>
          <cell r="I1118">
            <v>40175</v>
          </cell>
          <cell r="J1118">
            <v>40168</v>
          </cell>
          <cell r="K1118" t="str">
            <v>Y</v>
          </cell>
          <cell r="L1118" t="str">
            <v>Drw</v>
          </cell>
          <cell r="M1118">
            <v>1119</v>
          </cell>
        </row>
        <row r="1119">
          <cell r="C1119" t="str">
            <v>25</v>
          </cell>
          <cell r="D1119" t="str">
            <v>05050-MD-25-199-08</v>
          </cell>
          <cell r="E1119" t="str">
            <v>05050-MD-25-199-08</v>
          </cell>
          <cell r="F1119" t="str">
            <v>Tank-Centre Platform - Handrails &amp; Flooring Panels- (Propane)</v>
          </cell>
          <cell r="G1119">
            <v>0</v>
          </cell>
          <cell r="H1119" t="str">
            <v>VP-1516-147-T-101/2-258</v>
          </cell>
          <cell r="I1119">
            <v>40175</v>
          </cell>
          <cell r="J1119">
            <v>40168</v>
          </cell>
          <cell r="K1119" t="str">
            <v>Y</v>
          </cell>
          <cell r="L1119" t="str">
            <v>Drw</v>
          </cell>
          <cell r="M1119">
            <v>1120</v>
          </cell>
        </row>
        <row r="1120">
          <cell r="C1120" t="str">
            <v>25</v>
          </cell>
          <cell r="D1120" t="str">
            <v>05050-MD-25-199-09</v>
          </cell>
          <cell r="E1120" t="str">
            <v>05050-MD-25-199-09</v>
          </cell>
          <cell r="F1120" t="str">
            <v>Tank-Centre Platform - Handrails &amp; Flooring Panels- (Propane)</v>
          </cell>
          <cell r="G1120">
            <v>0</v>
          </cell>
          <cell r="H1120" t="str">
            <v>VP-1516-147-T-101/2-258</v>
          </cell>
          <cell r="I1120">
            <v>40175</v>
          </cell>
          <cell r="J1120">
            <v>40168</v>
          </cell>
          <cell r="K1120" t="str">
            <v>Y</v>
          </cell>
          <cell r="L1120" t="str">
            <v>Drw</v>
          </cell>
          <cell r="M1120">
            <v>1121</v>
          </cell>
        </row>
        <row r="1121">
          <cell r="C1121" t="str">
            <v>25</v>
          </cell>
          <cell r="D1121" t="str">
            <v>05050-MD-25-199-10</v>
          </cell>
          <cell r="E1121" t="str">
            <v>05050-MD-25-199-10</v>
          </cell>
          <cell r="F1121" t="str">
            <v>Tank-Centre Platform - Handrails &amp; Flooring Panels- (Propane)</v>
          </cell>
          <cell r="G1121">
            <v>0</v>
          </cell>
          <cell r="H1121" t="str">
            <v>VP-1516-147-T-101/2-258</v>
          </cell>
          <cell r="I1121">
            <v>40175</v>
          </cell>
          <cell r="J1121">
            <v>40168</v>
          </cell>
          <cell r="K1121" t="str">
            <v>Y</v>
          </cell>
          <cell r="L1121" t="str">
            <v>Drw</v>
          </cell>
          <cell r="M1121">
            <v>1122</v>
          </cell>
        </row>
        <row r="1122">
          <cell r="C1122" t="str">
            <v>25</v>
          </cell>
          <cell r="D1122" t="str">
            <v>05050-MD-25-199-11</v>
          </cell>
          <cell r="E1122" t="str">
            <v>05050-MD-25-199-11</v>
          </cell>
          <cell r="F1122" t="str">
            <v>Tank-Centre Platform - Handrails &amp; Flooring Panels- (Propane)</v>
          </cell>
          <cell r="G1122">
            <v>0</v>
          </cell>
          <cell r="H1122" t="str">
            <v>VP-1516-147-T-101/2-258</v>
          </cell>
          <cell r="I1122">
            <v>40175</v>
          </cell>
          <cell r="J1122">
            <v>40168</v>
          </cell>
          <cell r="K1122" t="str">
            <v>Y</v>
          </cell>
          <cell r="L1122" t="str">
            <v>Drw</v>
          </cell>
          <cell r="M1122">
            <v>1123</v>
          </cell>
        </row>
        <row r="1123">
          <cell r="C1123" t="str">
            <v>25</v>
          </cell>
          <cell r="D1123" t="str">
            <v>05050-MD-25-199-12</v>
          </cell>
          <cell r="E1123" t="str">
            <v>05050-MD-25-199-12</v>
          </cell>
          <cell r="F1123" t="str">
            <v>Tank-Centre Platform - Handrails &amp; Flooring Panels- (Propane)</v>
          </cell>
          <cell r="G1123">
            <v>0</v>
          </cell>
          <cell r="H1123" t="str">
            <v>VP-1516-147-T-101/2-258</v>
          </cell>
          <cell r="I1123">
            <v>40175</v>
          </cell>
          <cell r="J1123">
            <v>40168</v>
          </cell>
          <cell r="K1123" t="str">
            <v>Y</v>
          </cell>
          <cell r="L1123" t="str">
            <v>Drw</v>
          </cell>
          <cell r="M1123">
            <v>1124</v>
          </cell>
        </row>
        <row r="1124">
          <cell r="C1124" t="str">
            <v>25</v>
          </cell>
          <cell r="D1124" t="str">
            <v/>
          </cell>
          <cell r="E1124" t="str">
            <v/>
          </cell>
          <cell r="F1124" t="str">
            <v>Tank-Centre Platform - Handrails &amp; Flooring Panels- (Propane)</v>
          </cell>
          <cell r="G1124">
            <v>0</v>
          </cell>
          <cell r="H1124">
            <v>0</v>
          </cell>
          <cell r="I1124">
            <v>40175</v>
          </cell>
          <cell r="J1124">
            <v>40168</v>
          </cell>
          <cell r="K1124" t="str">
            <v>n</v>
          </cell>
          <cell r="L1124" t="str">
            <v>Drw</v>
          </cell>
          <cell r="M1124">
            <v>1125</v>
          </cell>
        </row>
        <row r="1125">
          <cell r="C1125" t="str">
            <v>25</v>
          </cell>
          <cell r="D1125" t="str">
            <v/>
          </cell>
          <cell r="E1125" t="str">
            <v/>
          </cell>
          <cell r="F1125" t="str">
            <v>Tank-Centre Platform - Handrails &amp; Flooring Panels- (Propane)</v>
          </cell>
          <cell r="G1125">
            <v>0</v>
          </cell>
          <cell r="H1125">
            <v>0</v>
          </cell>
          <cell r="I1125">
            <v>40175</v>
          </cell>
          <cell r="J1125">
            <v>40168</v>
          </cell>
          <cell r="K1125" t="str">
            <v>n</v>
          </cell>
          <cell r="L1125" t="str">
            <v>Drw</v>
          </cell>
          <cell r="M1125">
            <v>1126</v>
          </cell>
        </row>
        <row r="1126">
          <cell r="C1126" t="str">
            <v>25</v>
          </cell>
          <cell r="D1126" t="str">
            <v/>
          </cell>
          <cell r="E1126" t="str">
            <v/>
          </cell>
          <cell r="F1126" t="str">
            <v>Tank-Centre Platform - Handrails &amp; Flooring Panels- (Propane)</v>
          </cell>
          <cell r="G1126">
            <v>0</v>
          </cell>
          <cell r="H1126">
            <v>0</v>
          </cell>
          <cell r="I1126">
            <v>40175</v>
          </cell>
          <cell r="J1126">
            <v>40168</v>
          </cell>
          <cell r="K1126" t="str">
            <v>n</v>
          </cell>
          <cell r="L1126" t="str">
            <v>Drw</v>
          </cell>
          <cell r="M1126">
            <v>1127</v>
          </cell>
        </row>
        <row r="1127">
          <cell r="C1127" t="str">
            <v>25</v>
          </cell>
          <cell r="D1127" t="str">
            <v/>
          </cell>
          <cell r="E1127" t="str">
            <v/>
          </cell>
          <cell r="F1127" t="str">
            <v>Tank-Centre Platform - Handrails &amp; Flooring Panels- (Propane)</v>
          </cell>
          <cell r="G1127">
            <v>0</v>
          </cell>
          <cell r="H1127">
            <v>0</v>
          </cell>
          <cell r="I1127">
            <v>40175</v>
          </cell>
          <cell r="J1127">
            <v>40168</v>
          </cell>
          <cell r="K1127" t="str">
            <v>n</v>
          </cell>
          <cell r="L1127" t="str">
            <v>Drw</v>
          </cell>
          <cell r="M1127">
            <v>1128</v>
          </cell>
        </row>
        <row r="1128">
          <cell r="C1128" t="str">
            <v>25</v>
          </cell>
          <cell r="D1128" t="str">
            <v/>
          </cell>
          <cell r="E1128" t="str">
            <v/>
          </cell>
          <cell r="F1128" t="str">
            <v>Tank-Centre Platform - Handrails &amp; Flooring Panels- (Propane)</v>
          </cell>
          <cell r="G1128">
            <v>0</v>
          </cell>
          <cell r="H1128">
            <v>0</v>
          </cell>
          <cell r="I1128">
            <v>40175</v>
          </cell>
          <cell r="J1128">
            <v>40168</v>
          </cell>
          <cell r="K1128" t="str">
            <v>n</v>
          </cell>
          <cell r="L1128" t="str">
            <v>Drw</v>
          </cell>
          <cell r="M1128">
            <v>1129</v>
          </cell>
        </row>
        <row r="1129">
          <cell r="C1129" t="str">
            <v>25</v>
          </cell>
          <cell r="D1129" t="str">
            <v/>
          </cell>
          <cell r="E1129" t="str">
            <v/>
          </cell>
          <cell r="F1129" t="str">
            <v>Tank-Centre Platform - Handrails &amp; Flooring Panels- (Propane)</v>
          </cell>
          <cell r="G1129">
            <v>0</v>
          </cell>
          <cell r="H1129">
            <v>0</v>
          </cell>
          <cell r="I1129">
            <v>40175</v>
          </cell>
          <cell r="J1129">
            <v>40168</v>
          </cell>
          <cell r="K1129" t="str">
            <v>n</v>
          </cell>
          <cell r="L1129" t="str">
            <v>Drw</v>
          </cell>
          <cell r="M1129">
            <v>1130</v>
          </cell>
        </row>
        <row r="1130">
          <cell r="C1130" t="str">
            <v>25</v>
          </cell>
          <cell r="D1130" t="str">
            <v/>
          </cell>
          <cell r="E1130" t="str">
            <v/>
          </cell>
          <cell r="F1130" t="str">
            <v>Tank-Centre Platform - Handrails &amp; Flooring Panels- (Propane)</v>
          </cell>
          <cell r="G1130">
            <v>0</v>
          </cell>
          <cell r="H1130">
            <v>0</v>
          </cell>
          <cell r="I1130">
            <v>40175</v>
          </cell>
          <cell r="J1130">
            <v>40168</v>
          </cell>
          <cell r="K1130" t="str">
            <v>n</v>
          </cell>
          <cell r="L1130" t="str">
            <v>Drw</v>
          </cell>
          <cell r="M1130">
            <v>1131</v>
          </cell>
        </row>
        <row r="1131">
          <cell r="C1131" t="str">
            <v>25</v>
          </cell>
          <cell r="D1131" t="str">
            <v/>
          </cell>
          <cell r="E1131" t="str">
            <v/>
          </cell>
          <cell r="F1131" t="str">
            <v>Tank-Centre Platform - Handrails &amp; Flooring Panels- (Propane)</v>
          </cell>
          <cell r="G1131">
            <v>0</v>
          </cell>
          <cell r="H1131">
            <v>0</v>
          </cell>
          <cell r="I1131">
            <v>40175</v>
          </cell>
          <cell r="J1131">
            <v>40168</v>
          </cell>
          <cell r="K1131" t="str">
            <v>n</v>
          </cell>
          <cell r="L1131" t="str">
            <v>Drw</v>
          </cell>
          <cell r="M1131">
            <v>1132</v>
          </cell>
        </row>
        <row r="1132">
          <cell r="C1132" t="str">
            <v>25</v>
          </cell>
          <cell r="D1132" t="str">
            <v/>
          </cell>
          <cell r="E1132" t="str">
            <v/>
          </cell>
          <cell r="F1132" t="str">
            <v>Tank-Centre Platform - Handrails &amp; Flooring Panels- (Propane)</v>
          </cell>
          <cell r="G1132">
            <v>0</v>
          </cell>
          <cell r="H1132">
            <v>0</v>
          </cell>
          <cell r="I1132">
            <v>40175</v>
          </cell>
          <cell r="J1132">
            <v>40168</v>
          </cell>
          <cell r="K1132" t="str">
            <v>n</v>
          </cell>
          <cell r="L1132" t="str">
            <v>Drw</v>
          </cell>
          <cell r="M1132">
            <v>1133</v>
          </cell>
        </row>
        <row r="1133">
          <cell r="C1133" t="str">
            <v>25</v>
          </cell>
          <cell r="D1133" t="str">
            <v>05050-MD-25-209-01</v>
          </cell>
          <cell r="E1133" t="str">
            <v>05050-MD-25-209-01</v>
          </cell>
          <cell r="F1133" t="str">
            <v>Tank-Platform Roof Levelling Pads- (Propane)</v>
          </cell>
          <cell r="G1133">
            <v>0</v>
          </cell>
          <cell r="H1133" t="str">
            <v>VP-1516-147-T-101/2-259</v>
          </cell>
          <cell r="I1133">
            <v>40175</v>
          </cell>
          <cell r="J1133">
            <v>40168</v>
          </cell>
          <cell r="K1133" t="str">
            <v>Y</v>
          </cell>
          <cell r="L1133" t="str">
            <v>Drw</v>
          </cell>
          <cell r="M1133">
            <v>1134</v>
          </cell>
        </row>
        <row r="1134">
          <cell r="C1134" t="str">
            <v>25</v>
          </cell>
          <cell r="D1134" t="str">
            <v>05050-MD-25-209-02</v>
          </cell>
          <cell r="E1134" t="str">
            <v>05050-MD-25-209-02</v>
          </cell>
          <cell r="F1134" t="str">
            <v>Tank-Platform Roof Levelling Pads- (Propane)</v>
          </cell>
          <cell r="G1134">
            <v>0</v>
          </cell>
          <cell r="H1134" t="str">
            <v>VP-1516-147-T-101/2-259</v>
          </cell>
          <cell r="I1134">
            <v>40175</v>
          </cell>
          <cell r="J1134">
            <v>40168</v>
          </cell>
          <cell r="K1134" t="str">
            <v>Y</v>
          </cell>
          <cell r="L1134" t="str">
            <v>Drw</v>
          </cell>
          <cell r="M1134">
            <v>1135</v>
          </cell>
        </row>
        <row r="1135">
          <cell r="C1135" t="str">
            <v>25</v>
          </cell>
          <cell r="D1135" t="str">
            <v>05050-MD-25-209-03</v>
          </cell>
          <cell r="E1135" t="str">
            <v>05050-MD-25-209-03</v>
          </cell>
          <cell r="F1135" t="str">
            <v>Tank-Platform Roof Levelling Pads- (Propane)</v>
          </cell>
          <cell r="G1135">
            <v>0</v>
          </cell>
          <cell r="H1135" t="str">
            <v>VP-1516-147-T-101/2-259</v>
          </cell>
          <cell r="I1135">
            <v>40175</v>
          </cell>
          <cell r="J1135">
            <v>40168</v>
          </cell>
          <cell r="K1135" t="str">
            <v>Y</v>
          </cell>
          <cell r="L1135" t="str">
            <v>Drw</v>
          </cell>
          <cell r="M1135">
            <v>1136</v>
          </cell>
        </row>
        <row r="1136">
          <cell r="C1136" t="str">
            <v>25</v>
          </cell>
          <cell r="D1136" t="str">
            <v>05050-MD-25-209-04</v>
          </cell>
          <cell r="E1136" t="str">
            <v>05050-MD-25-209-04</v>
          </cell>
          <cell r="F1136" t="str">
            <v>Tank-Platform Roof Levelling Pads- (Propane)</v>
          </cell>
          <cell r="G1136">
            <v>0</v>
          </cell>
          <cell r="H1136" t="str">
            <v>VP-1516-147-T-101/2-259</v>
          </cell>
          <cell r="I1136">
            <v>40175</v>
          </cell>
          <cell r="J1136">
            <v>40168</v>
          </cell>
          <cell r="K1136" t="str">
            <v>Y</v>
          </cell>
          <cell r="L1136" t="str">
            <v>Drw</v>
          </cell>
          <cell r="M1136">
            <v>1137</v>
          </cell>
        </row>
        <row r="1137">
          <cell r="C1137" t="str">
            <v>25</v>
          </cell>
          <cell r="D1137" t="str">
            <v>05050-MD-25-209-05</v>
          </cell>
          <cell r="E1137" t="str">
            <v>05050-MD-25-209-05</v>
          </cell>
          <cell r="F1137" t="str">
            <v>Tank-Platform Roof Levelling Pads- (Propane)</v>
          </cell>
          <cell r="G1137">
            <v>0</v>
          </cell>
          <cell r="H1137" t="str">
            <v>VP-1516-147-T-101/2-259</v>
          </cell>
          <cell r="I1137">
            <v>40175</v>
          </cell>
          <cell r="J1137">
            <v>40168</v>
          </cell>
          <cell r="K1137" t="str">
            <v>Y</v>
          </cell>
          <cell r="L1137" t="str">
            <v>Drw</v>
          </cell>
          <cell r="M1137">
            <v>1138</v>
          </cell>
        </row>
        <row r="1138">
          <cell r="C1138" t="str">
            <v>25</v>
          </cell>
          <cell r="D1138" t="str">
            <v/>
          </cell>
          <cell r="E1138" t="str">
            <v/>
          </cell>
          <cell r="F1138" t="str">
            <v>Tank-Platform Roof Levelling Pads- (Propane)</v>
          </cell>
          <cell r="G1138">
            <v>0</v>
          </cell>
          <cell r="H1138">
            <v>0</v>
          </cell>
          <cell r="I1138">
            <v>40175</v>
          </cell>
          <cell r="J1138">
            <v>40168</v>
          </cell>
          <cell r="K1138" t="str">
            <v>n</v>
          </cell>
          <cell r="L1138" t="str">
            <v>Drw</v>
          </cell>
          <cell r="M1138">
            <v>1139</v>
          </cell>
        </row>
        <row r="1139">
          <cell r="C1139" t="str">
            <v>25</v>
          </cell>
          <cell r="D1139" t="str">
            <v/>
          </cell>
          <cell r="E1139" t="str">
            <v/>
          </cell>
          <cell r="F1139" t="str">
            <v>Tank-Platform Roof Levelling Pads- (Propane)</v>
          </cell>
          <cell r="G1139">
            <v>0</v>
          </cell>
          <cell r="H1139">
            <v>0</v>
          </cell>
          <cell r="I1139">
            <v>40175</v>
          </cell>
          <cell r="J1139">
            <v>40168</v>
          </cell>
          <cell r="K1139" t="str">
            <v>n</v>
          </cell>
          <cell r="L1139" t="str">
            <v>Drw</v>
          </cell>
          <cell r="M1139">
            <v>1140</v>
          </cell>
        </row>
        <row r="1140">
          <cell r="C1140" t="str">
            <v>25</v>
          </cell>
          <cell r="D1140" t="str">
            <v/>
          </cell>
          <cell r="E1140" t="str">
            <v/>
          </cell>
          <cell r="F1140" t="str">
            <v>Tank-Platform Roof Levelling Pads- (Propane)</v>
          </cell>
          <cell r="G1140">
            <v>0</v>
          </cell>
          <cell r="H1140">
            <v>0</v>
          </cell>
          <cell r="I1140">
            <v>40175</v>
          </cell>
          <cell r="J1140">
            <v>40168</v>
          </cell>
          <cell r="K1140" t="str">
            <v>n</v>
          </cell>
          <cell r="L1140" t="str">
            <v>Drw</v>
          </cell>
          <cell r="M1140">
            <v>1141</v>
          </cell>
        </row>
        <row r="1141">
          <cell r="C1141" t="str">
            <v>25</v>
          </cell>
          <cell r="D1141" t="str">
            <v/>
          </cell>
          <cell r="E1141" t="str">
            <v/>
          </cell>
          <cell r="F1141" t="str">
            <v>Tank-Platform Roof Levelling Pads- (Propane)</v>
          </cell>
          <cell r="G1141">
            <v>0</v>
          </cell>
          <cell r="H1141">
            <v>0</v>
          </cell>
          <cell r="I1141">
            <v>40175</v>
          </cell>
          <cell r="J1141">
            <v>40168</v>
          </cell>
          <cell r="K1141" t="str">
            <v>n</v>
          </cell>
          <cell r="L1141" t="str">
            <v>Drw</v>
          </cell>
          <cell r="M1141">
            <v>1142</v>
          </cell>
        </row>
        <row r="1142">
          <cell r="C1142" t="str">
            <v>25</v>
          </cell>
          <cell r="D1142" t="str">
            <v/>
          </cell>
          <cell r="E1142" t="str">
            <v/>
          </cell>
          <cell r="F1142" t="str">
            <v>Tank-Cutting Sketch- (Propane)</v>
          </cell>
          <cell r="G1142">
            <v>0</v>
          </cell>
          <cell r="H1142">
            <v>0</v>
          </cell>
          <cell r="I1142">
            <v>40175</v>
          </cell>
          <cell r="J1142">
            <v>40168</v>
          </cell>
          <cell r="K1142" t="str">
            <v>n</v>
          </cell>
          <cell r="L1142" t="str">
            <v>Drw</v>
          </cell>
          <cell r="M1142">
            <v>1143</v>
          </cell>
        </row>
        <row r="1143">
          <cell r="C1143" t="str">
            <v>25</v>
          </cell>
          <cell r="D1143" t="str">
            <v>05050-MD-25-215-00</v>
          </cell>
          <cell r="E1143" t="str">
            <v>05050-MD-25-215-00</v>
          </cell>
          <cell r="F1143" t="str">
            <v>Tank-Advance Bill of Material- (Propane)</v>
          </cell>
          <cell r="G1143">
            <v>0</v>
          </cell>
          <cell r="H1143">
            <v>0</v>
          </cell>
          <cell r="I1143">
            <v>40175</v>
          </cell>
          <cell r="J1143">
            <v>40168</v>
          </cell>
          <cell r="K1143" t="str">
            <v>Y</v>
          </cell>
          <cell r="L1143" t="str">
            <v>Drw</v>
          </cell>
          <cell r="M1143">
            <v>1144</v>
          </cell>
        </row>
        <row r="1144">
          <cell r="C1144" t="str">
            <v>25</v>
          </cell>
          <cell r="D1144" t="str">
            <v>05050-MD-25-216-00</v>
          </cell>
          <cell r="E1144" t="str">
            <v>05050-MD-25-216-00</v>
          </cell>
          <cell r="F1144" t="str">
            <v>Tank-Advance Bill of Material- (Propane)</v>
          </cell>
          <cell r="G1144">
            <v>0</v>
          </cell>
          <cell r="H1144">
            <v>0</v>
          </cell>
          <cell r="I1144">
            <v>40175</v>
          </cell>
          <cell r="J1144">
            <v>40168</v>
          </cell>
          <cell r="K1144" t="str">
            <v>Y</v>
          </cell>
          <cell r="L1144" t="str">
            <v>Drw</v>
          </cell>
          <cell r="M1144">
            <v>1145</v>
          </cell>
        </row>
        <row r="1145">
          <cell r="C1145" t="str">
            <v>25</v>
          </cell>
          <cell r="D1145" t="str">
            <v>05050-MD-25-217-00</v>
          </cell>
          <cell r="E1145" t="str">
            <v>05050-MD-25-217-00</v>
          </cell>
          <cell r="F1145" t="str">
            <v>Tank-Advance Bill of Material- (Propane)</v>
          </cell>
          <cell r="G1145">
            <v>0</v>
          </cell>
          <cell r="H1145">
            <v>0</v>
          </cell>
          <cell r="I1145">
            <v>40175</v>
          </cell>
          <cell r="J1145">
            <v>40168</v>
          </cell>
          <cell r="K1145" t="str">
            <v>Y</v>
          </cell>
          <cell r="L1145" t="str">
            <v>Drw</v>
          </cell>
          <cell r="M1145">
            <v>1146</v>
          </cell>
        </row>
        <row r="1146">
          <cell r="C1146" t="str">
            <v>25</v>
          </cell>
          <cell r="D1146" t="str">
            <v>05050-MD-25-218-00</v>
          </cell>
          <cell r="E1146" t="str">
            <v>05050-MD-25-218-00</v>
          </cell>
          <cell r="F1146" t="str">
            <v>Tank-Tank Inner Tank Ladders &amp; Platforms General Arrangement- (Propane)</v>
          </cell>
          <cell r="G1146">
            <v>0</v>
          </cell>
          <cell r="H1146" t="str">
            <v>VP-1516-147-T-101/2-211</v>
          </cell>
          <cell r="I1146">
            <v>40175</v>
          </cell>
          <cell r="J1146">
            <v>40168</v>
          </cell>
          <cell r="K1146" t="str">
            <v>Y</v>
          </cell>
          <cell r="L1146" t="str">
            <v>Drw</v>
          </cell>
          <cell r="M1146">
            <v>1147</v>
          </cell>
        </row>
        <row r="1147">
          <cell r="C1147" t="str">
            <v>25</v>
          </cell>
          <cell r="D1147" t="str">
            <v/>
          </cell>
          <cell r="E1147" t="str">
            <v/>
          </cell>
          <cell r="F1147" t="str">
            <v>Tank-Tank Inner Tank Ladders &amp; Platforms General Arrangement- (Propane)</v>
          </cell>
          <cell r="G1147">
            <v>0</v>
          </cell>
          <cell r="H1147">
            <v>0</v>
          </cell>
          <cell r="I1147">
            <v>40175</v>
          </cell>
          <cell r="J1147">
            <v>40168</v>
          </cell>
          <cell r="K1147" t="str">
            <v>N</v>
          </cell>
          <cell r="L1147" t="str">
            <v>Drw</v>
          </cell>
          <cell r="M1147">
            <v>1148</v>
          </cell>
        </row>
        <row r="1148">
          <cell r="C1148" t="str">
            <v>25</v>
          </cell>
          <cell r="D1148" t="str">
            <v>05050-MD-25-220-00</v>
          </cell>
          <cell r="E1148" t="str">
            <v>05050-MD-25-220-00</v>
          </cell>
          <cell r="F1148" t="str">
            <v>Tank-Tank Inner Tank Ladder Details- (Propane)</v>
          </cell>
          <cell r="G1148">
            <v>0</v>
          </cell>
          <cell r="H1148" t="str">
            <v>VP-1516-147-T-101/2-212</v>
          </cell>
          <cell r="I1148">
            <v>40175</v>
          </cell>
          <cell r="J1148">
            <v>40168</v>
          </cell>
          <cell r="K1148" t="str">
            <v>Y</v>
          </cell>
          <cell r="L1148" t="str">
            <v>Drw</v>
          </cell>
          <cell r="M1148">
            <v>1149</v>
          </cell>
        </row>
        <row r="1149">
          <cell r="C1149" t="str">
            <v>25</v>
          </cell>
          <cell r="D1149" t="str">
            <v>05050-MD-25-221-01</v>
          </cell>
          <cell r="E1149" t="str">
            <v>05050-MD-25-221-01</v>
          </cell>
          <cell r="F1149" t="str">
            <v>Tank-Tank Inner Tank Upper Platform Details- (Propane)</v>
          </cell>
          <cell r="G1149">
            <v>0</v>
          </cell>
          <cell r="H1149" t="str">
            <v>VP-1516-147-T-101/2-213</v>
          </cell>
          <cell r="I1149">
            <v>40175</v>
          </cell>
          <cell r="J1149">
            <v>40168</v>
          </cell>
          <cell r="K1149" t="str">
            <v>Y</v>
          </cell>
          <cell r="L1149" t="str">
            <v>Drw</v>
          </cell>
          <cell r="M1149">
            <v>1150</v>
          </cell>
        </row>
        <row r="1150">
          <cell r="C1150" t="str">
            <v>25</v>
          </cell>
          <cell r="D1150" t="str">
            <v>05050-MD-25-221-02</v>
          </cell>
          <cell r="E1150" t="str">
            <v>05050-MD-25-221-02</v>
          </cell>
          <cell r="F1150" t="str">
            <v>Tank-Tank Inner Tank Upper Platform Details- (Propane)</v>
          </cell>
          <cell r="G1150">
            <v>0</v>
          </cell>
          <cell r="H1150" t="str">
            <v>VP-1516-147-T-101/2-213</v>
          </cell>
          <cell r="I1150">
            <v>40175</v>
          </cell>
          <cell r="J1150">
            <v>40168</v>
          </cell>
          <cell r="K1150" t="str">
            <v>Y</v>
          </cell>
          <cell r="L1150" t="str">
            <v>Drw</v>
          </cell>
          <cell r="M1150">
            <v>1151</v>
          </cell>
        </row>
        <row r="1151">
          <cell r="C1151" t="str">
            <v>25</v>
          </cell>
          <cell r="D1151" t="str">
            <v>05050-MD-25-221-03</v>
          </cell>
          <cell r="E1151" t="str">
            <v>05050-MD-25-221-03</v>
          </cell>
          <cell r="F1151" t="str">
            <v>Tank-Tank Inner Tank Upper Platform Details- (Propane)</v>
          </cell>
          <cell r="G1151">
            <v>0</v>
          </cell>
          <cell r="H1151" t="str">
            <v>VP-1516-147-T-101/2-213</v>
          </cell>
          <cell r="I1151">
            <v>40175</v>
          </cell>
          <cell r="J1151">
            <v>40168</v>
          </cell>
          <cell r="K1151" t="str">
            <v>Y</v>
          </cell>
          <cell r="L1151" t="str">
            <v>Drw</v>
          </cell>
          <cell r="M1151">
            <v>1152</v>
          </cell>
        </row>
        <row r="1152">
          <cell r="C1152" t="str">
            <v>25</v>
          </cell>
          <cell r="D1152" t="str">
            <v/>
          </cell>
          <cell r="E1152" t="str">
            <v/>
          </cell>
          <cell r="F1152" t="str">
            <v>Tank-Tank Inner Tank Upper Platform Details- (Propane)</v>
          </cell>
          <cell r="G1152">
            <v>0</v>
          </cell>
          <cell r="H1152">
            <v>0</v>
          </cell>
          <cell r="I1152">
            <v>40175</v>
          </cell>
          <cell r="J1152">
            <v>40168</v>
          </cell>
          <cell r="K1152" t="str">
            <v>N</v>
          </cell>
          <cell r="L1152" t="str">
            <v>Drw</v>
          </cell>
          <cell r="M1152">
            <v>1153</v>
          </cell>
        </row>
        <row r="1153">
          <cell r="C1153" t="str">
            <v>25</v>
          </cell>
          <cell r="D1153" t="str">
            <v/>
          </cell>
          <cell r="E1153" t="str">
            <v/>
          </cell>
          <cell r="F1153" t="str">
            <v>Tank-Tank Inner Tank Upper Platform Details- (Propane)</v>
          </cell>
          <cell r="G1153">
            <v>0</v>
          </cell>
          <cell r="H1153">
            <v>0</v>
          </cell>
          <cell r="I1153">
            <v>40175</v>
          </cell>
          <cell r="J1153">
            <v>40168</v>
          </cell>
          <cell r="K1153" t="str">
            <v>N</v>
          </cell>
          <cell r="L1153" t="str">
            <v>Drw</v>
          </cell>
          <cell r="M1153">
            <v>1154</v>
          </cell>
        </row>
        <row r="1154">
          <cell r="C1154" t="str">
            <v>25</v>
          </cell>
          <cell r="D1154" t="str">
            <v>05050-MD-25-224-01</v>
          </cell>
          <cell r="E1154" t="str">
            <v>05050-MD-25-224-01</v>
          </cell>
          <cell r="F1154" t="str">
            <v>Tank-Tank Inner Tank Platform (Right Hand) Details- (Propane)</v>
          </cell>
          <cell r="G1154">
            <v>0</v>
          </cell>
          <cell r="H1154" t="str">
            <v>VP-1516-147-T-101/2-214</v>
          </cell>
          <cell r="I1154">
            <v>40175</v>
          </cell>
          <cell r="J1154">
            <v>40168</v>
          </cell>
          <cell r="K1154" t="str">
            <v>Y</v>
          </cell>
          <cell r="L1154" t="str">
            <v>Drw</v>
          </cell>
          <cell r="M1154">
            <v>1155</v>
          </cell>
        </row>
        <row r="1155">
          <cell r="C1155" t="str">
            <v>25</v>
          </cell>
          <cell r="D1155" t="str">
            <v>05050-MD-25-224-02</v>
          </cell>
          <cell r="E1155" t="str">
            <v>05050-MD-25-224-02</v>
          </cell>
          <cell r="F1155" t="str">
            <v>Tank-Tank Inner Tank Platform (Right Hand) Details- (Propane)</v>
          </cell>
          <cell r="G1155">
            <v>0</v>
          </cell>
          <cell r="H1155" t="str">
            <v>VP-1516-147-T-101/2-214</v>
          </cell>
          <cell r="I1155">
            <v>40175</v>
          </cell>
          <cell r="J1155">
            <v>40168</v>
          </cell>
          <cell r="K1155" t="str">
            <v>Y</v>
          </cell>
          <cell r="L1155" t="str">
            <v>Drw</v>
          </cell>
          <cell r="M1155">
            <v>1156</v>
          </cell>
        </row>
        <row r="1156">
          <cell r="C1156" t="str">
            <v>25</v>
          </cell>
          <cell r="D1156" t="str">
            <v>05050-MD-25-224-03</v>
          </cell>
          <cell r="E1156" t="str">
            <v>05050-MD-25-224-03</v>
          </cell>
          <cell r="F1156" t="str">
            <v>Tank-Tank Inner Tank Platform (Right Hand) Details- (Propane)</v>
          </cell>
          <cell r="G1156">
            <v>0</v>
          </cell>
          <cell r="H1156" t="str">
            <v>VP-1516-147-T-101/2-214</v>
          </cell>
          <cell r="I1156">
            <v>40175</v>
          </cell>
          <cell r="J1156">
            <v>40168</v>
          </cell>
          <cell r="K1156" t="str">
            <v>Y</v>
          </cell>
          <cell r="L1156" t="str">
            <v>Drw</v>
          </cell>
          <cell r="M1156">
            <v>1157</v>
          </cell>
        </row>
        <row r="1157">
          <cell r="C1157" t="str">
            <v>25</v>
          </cell>
          <cell r="D1157" t="str">
            <v/>
          </cell>
          <cell r="E1157" t="str">
            <v/>
          </cell>
          <cell r="F1157" t="str">
            <v>Tank-Tank Inner Tank Platform (Right Hand) Details- (Propane)</v>
          </cell>
          <cell r="G1157">
            <v>0</v>
          </cell>
          <cell r="H1157">
            <v>0</v>
          </cell>
          <cell r="I1157">
            <v>40175</v>
          </cell>
          <cell r="J1157">
            <v>40168</v>
          </cell>
          <cell r="K1157" t="str">
            <v>N</v>
          </cell>
          <cell r="L1157" t="str">
            <v>Drw</v>
          </cell>
          <cell r="M1157">
            <v>1158</v>
          </cell>
        </row>
        <row r="1158">
          <cell r="C1158" t="str">
            <v>25</v>
          </cell>
          <cell r="D1158" t="str">
            <v/>
          </cell>
          <cell r="E1158" t="str">
            <v/>
          </cell>
          <cell r="F1158" t="str">
            <v>Tank-Tank Inner Tank Platform (Right Hand) Details- (Propane)</v>
          </cell>
          <cell r="G1158">
            <v>0</v>
          </cell>
          <cell r="H1158">
            <v>0</v>
          </cell>
          <cell r="I1158">
            <v>40175</v>
          </cell>
          <cell r="J1158">
            <v>40168</v>
          </cell>
          <cell r="K1158" t="str">
            <v>N</v>
          </cell>
          <cell r="L1158" t="str">
            <v>Drw</v>
          </cell>
          <cell r="M1158">
            <v>1159</v>
          </cell>
        </row>
        <row r="1159">
          <cell r="C1159" t="str">
            <v>25</v>
          </cell>
          <cell r="D1159" t="str">
            <v>05050-MD-25-227-01</v>
          </cell>
          <cell r="E1159" t="str">
            <v>05050-MD-25-227-01</v>
          </cell>
          <cell r="F1159" t="str">
            <v>Tank-Tank Inner Tank Platform (Left Hand) Details- (Propane)</v>
          </cell>
          <cell r="G1159">
            <v>0</v>
          </cell>
          <cell r="H1159" t="str">
            <v>VP-1516-147-T-101/2-215</v>
          </cell>
          <cell r="I1159">
            <v>40175</v>
          </cell>
          <cell r="J1159">
            <v>40168</v>
          </cell>
          <cell r="K1159" t="str">
            <v>Y</v>
          </cell>
          <cell r="L1159" t="str">
            <v>Drw</v>
          </cell>
          <cell r="M1159">
            <v>1160</v>
          </cell>
        </row>
        <row r="1160">
          <cell r="C1160" t="str">
            <v>25</v>
          </cell>
          <cell r="D1160" t="str">
            <v>05050-MD-25-227-02</v>
          </cell>
          <cell r="E1160" t="str">
            <v>05050-MD-25-227-02</v>
          </cell>
          <cell r="F1160" t="str">
            <v>Tank-Tank Inner Tank Platform (Left Hand) Details- (Propane)</v>
          </cell>
          <cell r="G1160">
            <v>0</v>
          </cell>
          <cell r="H1160" t="str">
            <v>VP-1516-147-T-101/2-215</v>
          </cell>
          <cell r="I1160">
            <v>40175</v>
          </cell>
          <cell r="J1160">
            <v>40168</v>
          </cell>
          <cell r="K1160" t="str">
            <v>Y</v>
          </cell>
          <cell r="L1160" t="str">
            <v>Drw</v>
          </cell>
          <cell r="M1160">
            <v>1161</v>
          </cell>
        </row>
        <row r="1161">
          <cell r="C1161" t="str">
            <v>25</v>
          </cell>
          <cell r="D1161" t="str">
            <v>05050-MD-25-227-03</v>
          </cell>
          <cell r="E1161" t="str">
            <v>05050-MD-25-227-03</v>
          </cell>
          <cell r="F1161" t="str">
            <v>Tank-Tank Inner Tank Platform (Left Hand) Details- (Propane)</v>
          </cell>
          <cell r="G1161">
            <v>0</v>
          </cell>
          <cell r="H1161" t="str">
            <v>VP-1516-147-T-101/2-215</v>
          </cell>
          <cell r="I1161">
            <v>40175</v>
          </cell>
          <cell r="J1161">
            <v>40168</v>
          </cell>
          <cell r="K1161" t="str">
            <v>Y</v>
          </cell>
          <cell r="L1161" t="str">
            <v>Drw</v>
          </cell>
          <cell r="M1161">
            <v>1162</v>
          </cell>
        </row>
        <row r="1162">
          <cell r="C1162" t="str">
            <v>25</v>
          </cell>
          <cell r="D1162" t="str">
            <v/>
          </cell>
          <cell r="E1162" t="str">
            <v/>
          </cell>
          <cell r="F1162" t="str">
            <v>Tank-Tank Inner Tank Platform (Left Hand) Details- (Propane)</v>
          </cell>
          <cell r="G1162">
            <v>0</v>
          </cell>
          <cell r="H1162">
            <v>0</v>
          </cell>
          <cell r="I1162">
            <v>40175</v>
          </cell>
          <cell r="J1162">
            <v>40168</v>
          </cell>
          <cell r="K1162" t="str">
            <v>N</v>
          </cell>
          <cell r="L1162" t="str">
            <v>Drw</v>
          </cell>
          <cell r="M1162">
            <v>1163</v>
          </cell>
        </row>
        <row r="1163">
          <cell r="C1163" t="str">
            <v>25</v>
          </cell>
          <cell r="D1163" t="str">
            <v/>
          </cell>
          <cell r="E1163" t="str">
            <v/>
          </cell>
          <cell r="F1163" t="str">
            <v>Tank-Tank Inner Tank Platform (Left Hand) Details- (Propane)</v>
          </cell>
          <cell r="G1163">
            <v>0</v>
          </cell>
          <cell r="H1163">
            <v>0</v>
          </cell>
          <cell r="I1163">
            <v>40175</v>
          </cell>
          <cell r="J1163">
            <v>40168</v>
          </cell>
          <cell r="K1163" t="str">
            <v>N</v>
          </cell>
          <cell r="L1163" t="str">
            <v>Drw</v>
          </cell>
          <cell r="M1163">
            <v>1164</v>
          </cell>
        </row>
        <row r="1164">
          <cell r="C1164" t="str">
            <v>25</v>
          </cell>
          <cell r="D1164" t="str">
            <v>05050-MD-25-230-01</v>
          </cell>
          <cell r="E1164" t="str">
            <v>05050-MD-25-230-01</v>
          </cell>
          <cell r="F1164" t="str">
            <v>Tank-Tank Suspended Deck Platform Details- (Propane)</v>
          </cell>
          <cell r="G1164">
            <v>0</v>
          </cell>
          <cell r="H1164" t="str">
            <v>VP-1516-147-T-101/2-216</v>
          </cell>
          <cell r="I1164">
            <v>40175</v>
          </cell>
          <cell r="J1164">
            <v>40168</v>
          </cell>
          <cell r="K1164" t="str">
            <v>Y</v>
          </cell>
          <cell r="L1164" t="str">
            <v>Drw</v>
          </cell>
          <cell r="M1164">
            <v>1165</v>
          </cell>
        </row>
        <row r="1165">
          <cell r="C1165" t="str">
            <v>25</v>
          </cell>
          <cell r="D1165" t="str">
            <v>05050-MD-25-230-02</v>
          </cell>
          <cell r="E1165" t="str">
            <v>05050-MD-25-230-02</v>
          </cell>
          <cell r="F1165" t="str">
            <v>Tank-Tank Suspended Deck Platform Details- (Propane)</v>
          </cell>
          <cell r="G1165">
            <v>0</v>
          </cell>
          <cell r="H1165" t="str">
            <v>VP-1516-147-T-101/2-216</v>
          </cell>
          <cell r="I1165">
            <v>40175</v>
          </cell>
          <cell r="J1165">
            <v>40168</v>
          </cell>
          <cell r="K1165" t="str">
            <v>Y</v>
          </cell>
          <cell r="L1165" t="str">
            <v>Drw</v>
          </cell>
          <cell r="M1165">
            <v>1166</v>
          </cell>
        </row>
        <row r="1166">
          <cell r="C1166" t="str">
            <v>25</v>
          </cell>
          <cell r="D1166" t="str">
            <v>05050-MD-25-230-03</v>
          </cell>
          <cell r="E1166" t="str">
            <v>05050-MD-25-230-03</v>
          </cell>
          <cell r="F1166" t="str">
            <v>Tank-Tank Suspended Deck Platform Details- (Propane)</v>
          </cell>
          <cell r="G1166">
            <v>0</v>
          </cell>
          <cell r="H1166" t="str">
            <v>VP-1516-147-T-101/2-216</v>
          </cell>
          <cell r="I1166">
            <v>40175</v>
          </cell>
          <cell r="J1166">
            <v>40168</v>
          </cell>
          <cell r="K1166" t="str">
            <v>Y</v>
          </cell>
          <cell r="L1166" t="str">
            <v>Drw</v>
          </cell>
          <cell r="M1166">
            <v>1167</v>
          </cell>
        </row>
        <row r="1167">
          <cell r="C1167" t="str">
            <v>25</v>
          </cell>
          <cell r="D1167" t="str">
            <v/>
          </cell>
          <cell r="E1167" t="str">
            <v/>
          </cell>
          <cell r="F1167" t="str">
            <v>Tank-Tank Suspended Deck Platform Details- (Propane)</v>
          </cell>
          <cell r="G1167">
            <v>0</v>
          </cell>
          <cell r="H1167">
            <v>0</v>
          </cell>
          <cell r="I1167">
            <v>40175</v>
          </cell>
          <cell r="J1167">
            <v>40168</v>
          </cell>
          <cell r="K1167" t="str">
            <v>N</v>
          </cell>
          <cell r="L1167" t="str">
            <v>Drw</v>
          </cell>
          <cell r="M1167">
            <v>1168</v>
          </cell>
        </row>
        <row r="1168">
          <cell r="C1168" t="str">
            <v>25</v>
          </cell>
          <cell r="D1168" t="str">
            <v/>
          </cell>
          <cell r="E1168" t="str">
            <v/>
          </cell>
          <cell r="F1168" t="str">
            <v>Tank-Advance Bill of Material- (Propane)</v>
          </cell>
          <cell r="G1168">
            <v>0</v>
          </cell>
          <cell r="H1168">
            <v>0</v>
          </cell>
          <cell r="I1168">
            <v>38709</v>
          </cell>
          <cell r="J1168">
            <v>38702</v>
          </cell>
          <cell r="K1168" t="str">
            <v>N</v>
          </cell>
          <cell r="L1168" t="str">
            <v>Drw</v>
          </cell>
          <cell r="M1168">
            <v>1169</v>
          </cell>
        </row>
        <row r="1169">
          <cell r="C1169" t="str">
            <v>25</v>
          </cell>
          <cell r="D1169" t="str">
            <v>05050-MD-25-235-01</v>
          </cell>
          <cell r="E1169" t="str">
            <v>05050-MD-25-235-01</v>
          </cell>
          <cell r="F1169" t="str">
            <v>Tank-Insulation Details Bottom- (Propane)</v>
          </cell>
          <cell r="G1169">
            <v>0</v>
          </cell>
          <cell r="H1169" t="str">
            <v>VP-1516-147-T-101/2-222 (Sheet 1 of 6)</v>
          </cell>
          <cell r="I1169">
            <v>40175</v>
          </cell>
          <cell r="J1169">
            <v>40168</v>
          </cell>
          <cell r="K1169" t="str">
            <v>Y</v>
          </cell>
          <cell r="L1169" t="str">
            <v>Drw</v>
          </cell>
          <cell r="M1169">
            <v>1170</v>
          </cell>
        </row>
        <row r="1170">
          <cell r="C1170" t="str">
            <v>25</v>
          </cell>
          <cell r="D1170" t="str">
            <v>05050-MD-25-235-02</v>
          </cell>
          <cell r="E1170" t="str">
            <v>05050-MD-25-235-02</v>
          </cell>
          <cell r="F1170" t="str">
            <v>Tank-Insulation Details Bottom- (Propane)</v>
          </cell>
          <cell r="G1170">
            <v>0</v>
          </cell>
          <cell r="H1170" t="str">
            <v>VP-1516-147-T-101/2-222 (Sheet 2 of 6)</v>
          </cell>
          <cell r="I1170">
            <v>40175</v>
          </cell>
          <cell r="J1170">
            <v>40168</v>
          </cell>
          <cell r="K1170" t="str">
            <v>Y</v>
          </cell>
          <cell r="L1170" t="str">
            <v>Drw</v>
          </cell>
          <cell r="M1170">
            <v>1171</v>
          </cell>
        </row>
        <row r="1171">
          <cell r="C1171" t="str">
            <v>25</v>
          </cell>
          <cell r="D1171" t="str">
            <v>05050-MD-25-235-03</v>
          </cell>
          <cell r="E1171" t="str">
            <v>05050-MD-25-235-03</v>
          </cell>
          <cell r="F1171" t="str">
            <v>Tank-Insulation Details Bottom- (Propane)</v>
          </cell>
          <cell r="G1171">
            <v>0</v>
          </cell>
          <cell r="H1171" t="str">
            <v>VP-1516-147-T-101/2-222 (Sheet 3 of 6)</v>
          </cell>
          <cell r="I1171">
            <v>40175</v>
          </cell>
          <cell r="J1171">
            <v>40168</v>
          </cell>
          <cell r="K1171" t="str">
            <v>Y</v>
          </cell>
          <cell r="L1171" t="str">
            <v>Drw</v>
          </cell>
          <cell r="M1171">
            <v>1172</v>
          </cell>
        </row>
        <row r="1172">
          <cell r="C1172" t="str">
            <v>25</v>
          </cell>
          <cell r="D1172" t="str">
            <v>05050-MD-25-235-04</v>
          </cell>
          <cell r="E1172" t="str">
            <v>05050-MD-25-235-04</v>
          </cell>
          <cell r="F1172" t="str">
            <v>Tank-Insulation Details Bottom- (Propane)</v>
          </cell>
          <cell r="G1172">
            <v>0</v>
          </cell>
          <cell r="H1172" t="str">
            <v>VP-1516-147-T-101/2-222 (Sheet 4 of 6)</v>
          </cell>
          <cell r="I1172">
            <v>40175</v>
          </cell>
          <cell r="J1172">
            <v>40168</v>
          </cell>
          <cell r="K1172" t="str">
            <v>Y</v>
          </cell>
          <cell r="L1172" t="str">
            <v>Drw</v>
          </cell>
          <cell r="M1172">
            <v>1173</v>
          </cell>
        </row>
        <row r="1173">
          <cell r="C1173" t="str">
            <v>25</v>
          </cell>
          <cell r="D1173" t="str">
            <v>05050-MD-25-235-05</v>
          </cell>
          <cell r="E1173" t="str">
            <v>05050-MD-25-235-05</v>
          </cell>
          <cell r="F1173" t="str">
            <v>Tank-Insulation Details Bottom- (Propane)</v>
          </cell>
          <cell r="G1173">
            <v>0</v>
          </cell>
          <cell r="H1173" t="str">
            <v>VP-1516-147-T-101/2-222 (Sheet 5 of 6)</v>
          </cell>
          <cell r="I1173">
            <v>40175</v>
          </cell>
          <cell r="J1173">
            <v>40168</v>
          </cell>
          <cell r="K1173" t="str">
            <v>Y</v>
          </cell>
          <cell r="L1173" t="str">
            <v>Drw</v>
          </cell>
          <cell r="M1173">
            <v>1174</v>
          </cell>
        </row>
        <row r="1174">
          <cell r="C1174" t="str">
            <v>25</v>
          </cell>
          <cell r="D1174" t="str">
            <v>05050-MD-25-235-06</v>
          </cell>
          <cell r="E1174" t="str">
            <v>05050-MD-25-235-06</v>
          </cell>
          <cell r="F1174" t="str">
            <v>Tank-Insulation Details Bottom- (Propane)</v>
          </cell>
          <cell r="G1174">
            <v>0</v>
          </cell>
          <cell r="H1174" t="str">
            <v>VP-1516-147-T-101/2-222 (Sheet 6 of 6)</v>
          </cell>
          <cell r="I1174">
            <v>40175</v>
          </cell>
          <cell r="J1174">
            <v>40168</v>
          </cell>
          <cell r="K1174" t="str">
            <v>Y</v>
          </cell>
          <cell r="L1174" t="str">
            <v>Drw</v>
          </cell>
          <cell r="M1174">
            <v>1175</v>
          </cell>
        </row>
        <row r="1175">
          <cell r="C1175" t="str">
            <v>25</v>
          </cell>
          <cell r="D1175" t="str">
            <v>05050-MD-25-237-01</v>
          </cell>
          <cell r="E1175" t="str">
            <v>05050-MD-25-237-01</v>
          </cell>
          <cell r="F1175" t="str">
            <v>Tank-Insulation Details Shell- (Propane)</v>
          </cell>
          <cell r="G1175">
            <v>0</v>
          </cell>
          <cell r="H1175" t="str">
            <v>VP-1516-147-T-101/2-224</v>
          </cell>
          <cell r="I1175">
            <v>40175</v>
          </cell>
          <cell r="J1175">
            <v>40168</v>
          </cell>
          <cell r="K1175" t="str">
            <v>Y</v>
          </cell>
          <cell r="L1175" t="str">
            <v>Drw</v>
          </cell>
          <cell r="M1175">
            <v>1176</v>
          </cell>
        </row>
        <row r="1176">
          <cell r="C1176" t="str">
            <v>25</v>
          </cell>
          <cell r="D1176" t="str">
            <v>05050-MD-25-237-02</v>
          </cell>
          <cell r="E1176" t="str">
            <v>05050-MD-25-237-02</v>
          </cell>
          <cell r="F1176" t="str">
            <v>Tank-Insulation Details Shell- (Propane)</v>
          </cell>
          <cell r="G1176">
            <v>0</v>
          </cell>
          <cell r="H1176" t="str">
            <v>VP-1516-147-T-101/2-224</v>
          </cell>
          <cell r="I1176">
            <v>40175</v>
          </cell>
          <cell r="J1176">
            <v>40168</v>
          </cell>
          <cell r="K1176" t="str">
            <v>Y</v>
          </cell>
          <cell r="L1176" t="str">
            <v>Drw</v>
          </cell>
          <cell r="M1176">
            <v>1177</v>
          </cell>
        </row>
        <row r="1177">
          <cell r="C1177" t="str">
            <v>25</v>
          </cell>
          <cell r="D1177" t="str">
            <v>05050-MD-25-237-03</v>
          </cell>
          <cell r="E1177" t="str">
            <v>05050-MD-25-237-03</v>
          </cell>
          <cell r="F1177" t="str">
            <v>Tank-Insulation Details Shell- (Propane)</v>
          </cell>
          <cell r="G1177">
            <v>0</v>
          </cell>
          <cell r="H1177" t="str">
            <v>VP-1516-147-T-101/2-224</v>
          </cell>
          <cell r="I1177">
            <v>40175</v>
          </cell>
          <cell r="J1177">
            <v>40168</v>
          </cell>
          <cell r="K1177" t="str">
            <v>Y</v>
          </cell>
          <cell r="L1177" t="str">
            <v>Drw</v>
          </cell>
          <cell r="M1177">
            <v>1178</v>
          </cell>
        </row>
        <row r="1178">
          <cell r="C1178" t="str">
            <v>25</v>
          </cell>
          <cell r="D1178" t="str">
            <v/>
          </cell>
          <cell r="E1178" t="str">
            <v/>
          </cell>
          <cell r="F1178" t="str">
            <v>Tank-Insulation Details Shell- (Propane)</v>
          </cell>
          <cell r="G1178">
            <v>0</v>
          </cell>
          <cell r="H1178" t="str">
            <v>VP-1516-147-T-101/2-224</v>
          </cell>
          <cell r="I1178">
            <v>38861</v>
          </cell>
          <cell r="J1178">
            <v>38854</v>
          </cell>
          <cell r="K1178" t="str">
            <v>n</v>
          </cell>
          <cell r="L1178" t="str">
            <v>Drw</v>
          </cell>
          <cell r="M1178">
            <v>1179</v>
          </cell>
        </row>
        <row r="1179">
          <cell r="C1179" t="str">
            <v>25</v>
          </cell>
          <cell r="D1179" t="str">
            <v/>
          </cell>
          <cell r="E1179" t="str">
            <v/>
          </cell>
          <cell r="F1179" t="str">
            <v>Tank-Insulation Details Shell- (Propane)</v>
          </cell>
          <cell r="G1179">
            <v>0</v>
          </cell>
          <cell r="H1179">
            <v>0</v>
          </cell>
          <cell r="I1179">
            <v>40175</v>
          </cell>
          <cell r="J1179">
            <v>40168</v>
          </cell>
          <cell r="K1179" t="str">
            <v>N</v>
          </cell>
          <cell r="L1179" t="str">
            <v>Drw</v>
          </cell>
          <cell r="M1179">
            <v>1180</v>
          </cell>
        </row>
        <row r="1180">
          <cell r="C1180" t="str">
            <v>25</v>
          </cell>
          <cell r="D1180" t="str">
            <v>05050-MD-25-239-00</v>
          </cell>
          <cell r="E1180" t="str">
            <v>05050-MD-25-239-00</v>
          </cell>
          <cell r="F1180" t="str">
            <v>Tank-Insulation Details Suspended Deck- (Propane)</v>
          </cell>
          <cell r="G1180">
            <v>0</v>
          </cell>
          <cell r="H1180" t="str">
            <v>VP-1516-147-T-101/2-226</v>
          </cell>
          <cell r="I1180">
            <v>40175</v>
          </cell>
          <cell r="J1180">
            <v>40168</v>
          </cell>
          <cell r="K1180" t="str">
            <v>Y</v>
          </cell>
          <cell r="L1180" t="str">
            <v>Drw</v>
          </cell>
          <cell r="M1180">
            <v>1181</v>
          </cell>
        </row>
        <row r="1181">
          <cell r="C1181" t="str">
            <v>25</v>
          </cell>
          <cell r="D1181" t="str">
            <v>05050-MD-25-240-00</v>
          </cell>
          <cell r="E1181" t="str">
            <v>05050-MD-25-240-00</v>
          </cell>
          <cell r="F1181" t="str">
            <v>Tank-Insulation Details Nozzles- (Propane)</v>
          </cell>
          <cell r="G1181">
            <v>0</v>
          </cell>
          <cell r="H1181" t="str">
            <v>VP-1516-147-T-101/2-227</v>
          </cell>
          <cell r="I1181">
            <v>40175</v>
          </cell>
          <cell r="J1181">
            <v>40168</v>
          </cell>
          <cell r="K1181" t="str">
            <v>Y</v>
          </cell>
          <cell r="L1181" t="str">
            <v>Drw</v>
          </cell>
          <cell r="M1181">
            <v>1182</v>
          </cell>
        </row>
        <row r="1182">
          <cell r="C1182" t="str">
            <v>25</v>
          </cell>
          <cell r="D1182" t="str">
            <v>05050-MD-25-241-00</v>
          </cell>
          <cell r="E1182" t="str">
            <v>05050-MD-25-241-00</v>
          </cell>
          <cell r="F1182" t="str">
            <v>Tank-RTD Layout on Tank- (Propane)</v>
          </cell>
          <cell r="G1182">
            <v>0</v>
          </cell>
          <cell r="H1182" t="str">
            <v>VP-1516-147-T-101/2-228</v>
          </cell>
          <cell r="I1182">
            <v>40175</v>
          </cell>
          <cell r="J1182">
            <v>40168</v>
          </cell>
          <cell r="K1182" t="str">
            <v>Y</v>
          </cell>
          <cell r="L1182" t="str">
            <v>Drw</v>
          </cell>
          <cell r="M1182">
            <v>1183</v>
          </cell>
        </row>
        <row r="1183">
          <cell r="C1183" t="str">
            <v>25</v>
          </cell>
          <cell r="D1183" t="str">
            <v>05050-MD-25-242-00</v>
          </cell>
          <cell r="E1183" t="str">
            <v>05050-MD-25-242-00</v>
          </cell>
          <cell r="F1183" t="str">
            <v>Tank-RTD Details Inner Tank- (Propane)</v>
          </cell>
          <cell r="G1183">
            <v>0</v>
          </cell>
          <cell r="H1183" t="str">
            <v>VP-1516-147-T-101/2-229</v>
          </cell>
          <cell r="I1183">
            <v>40175</v>
          </cell>
          <cell r="J1183">
            <v>40168</v>
          </cell>
          <cell r="K1183" t="str">
            <v>Y</v>
          </cell>
          <cell r="L1183" t="str">
            <v>Drw</v>
          </cell>
          <cell r="M1183">
            <v>1184</v>
          </cell>
        </row>
        <row r="1184">
          <cell r="C1184" t="str">
            <v>25</v>
          </cell>
          <cell r="D1184" t="str">
            <v>05050-MD-25-243-00</v>
          </cell>
          <cell r="E1184" t="str">
            <v>05050-MD-25-243-00</v>
          </cell>
          <cell r="F1184" t="str">
            <v>Tank-RTD Details Suspended Deck- (Propane)</v>
          </cell>
          <cell r="G1184">
            <v>0</v>
          </cell>
          <cell r="H1184" t="str">
            <v>VP-1516-147-T-101/2-230</v>
          </cell>
          <cell r="I1184">
            <v>40175</v>
          </cell>
          <cell r="J1184">
            <v>40168</v>
          </cell>
          <cell r="K1184" t="str">
            <v>Y</v>
          </cell>
          <cell r="L1184" t="str">
            <v>Drw</v>
          </cell>
          <cell r="M1184">
            <v>1185</v>
          </cell>
        </row>
        <row r="1185">
          <cell r="C1185" t="str">
            <v>25</v>
          </cell>
          <cell r="D1185" t="str">
            <v>05050-MD-25-244-00</v>
          </cell>
          <cell r="E1185" t="str">
            <v>05050-MD-25-244-00</v>
          </cell>
          <cell r="F1185" t="str">
            <v>Tank-RTD Details Inner Bottom and Annular - (Propane)</v>
          </cell>
          <cell r="G1185">
            <v>0</v>
          </cell>
          <cell r="H1185" t="str">
            <v>VP-1516-147-T-101/2-231</v>
          </cell>
          <cell r="I1185">
            <v>40175</v>
          </cell>
          <cell r="J1185">
            <v>40168</v>
          </cell>
          <cell r="K1185" t="str">
            <v>Y</v>
          </cell>
          <cell r="L1185" t="str">
            <v>Drw</v>
          </cell>
          <cell r="M1185">
            <v>1186</v>
          </cell>
        </row>
        <row r="1186">
          <cell r="C1186" t="str">
            <v>25</v>
          </cell>
          <cell r="D1186" t="str">
            <v>05050-MD-25-245-00</v>
          </cell>
          <cell r="E1186" t="str">
            <v>05050-MD-25-245-00</v>
          </cell>
          <cell r="F1186" t="str">
            <v>Tank-Orientation Outer Tank- (Propane)</v>
          </cell>
          <cell r="G1186">
            <v>0</v>
          </cell>
          <cell r="H1186" t="str">
            <v>VP-1516-147-T-101/2-123</v>
          </cell>
          <cell r="I1186">
            <v>40175</v>
          </cell>
          <cell r="J1186">
            <v>40168</v>
          </cell>
          <cell r="K1186" t="str">
            <v>Y</v>
          </cell>
          <cell r="L1186" t="str">
            <v>Drw</v>
          </cell>
          <cell r="M1186">
            <v>1187</v>
          </cell>
        </row>
        <row r="1187">
          <cell r="C1187" t="str">
            <v>25</v>
          </cell>
          <cell r="D1187" t="str">
            <v>05050-MD-25-246-00</v>
          </cell>
          <cell r="E1187" t="str">
            <v>05050-MD-25-246-00</v>
          </cell>
          <cell r="F1187" t="str">
            <v>Tank-Orientation Inner Tank- (Propane)</v>
          </cell>
          <cell r="G1187">
            <v>0</v>
          </cell>
          <cell r="H1187" t="str">
            <v>VP-1516-147-T-101/2-124</v>
          </cell>
          <cell r="I1187">
            <v>40175</v>
          </cell>
          <cell r="J1187">
            <v>40168</v>
          </cell>
          <cell r="K1187" t="str">
            <v>Y</v>
          </cell>
          <cell r="L1187" t="str">
            <v>Drw</v>
          </cell>
          <cell r="M1187">
            <v>1188</v>
          </cell>
        </row>
        <row r="1188">
          <cell r="C1188" t="str">
            <v>25</v>
          </cell>
          <cell r="D1188" t="str">
            <v>05050-MD-25-247-00</v>
          </cell>
          <cell r="E1188" t="str">
            <v>05050-MD-25-247-00</v>
          </cell>
          <cell r="F1188" t="str">
            <v>Tank-Roof Orientation- (Propane)</v>
          </cell>
          <cell r="G1188">
            <v>0</v>
          </cell>
          <cell r="H1188" t="str">
            <v>VP-1516-147-T-101/2-125</v>
          </cell>
          <cell r="I1188">
            <v>40175</v>
          </cell>
          <cell r="J1188">
            <v>40168</v>
          </cell>
          <cell r="K1188" t="str">
            <v>Y</v>
          </cell>
          <cell r="L1188" t="str">
            <v>Drw</v>
          </cell>
          <cell r="M1188">
            <v>1189</v>
          </cell>
        </row>
        <row r="1189">
          <cell r="C1189" t="str">
            <v>25</v>
          </cell>
          <cell r="D1189" t="str">
            <v>05050-MD-25-248-00</v>
          </cell>
          <cell r="E1189" t="str">
            <v>05050-MD-25-248-00</v>
          </cell>
          <cell r="F1189" t="str">
            <v>Tank-Deck Orientation- (Propane)</v>
          </cell>
          <cell r="G1189">
            <v>0</v>
          </cell>
          <cell r="H1189" t="str">
            <v>VP-1516-147-T-101/2-126</v>
          </cell>
          <cell r="I1189">
            <v>40175</v>
          </cell>
          <cell r="J1189">
            <v>40168</v>
          </cell>
          <cell r="K1189" t="str">
            <v>Y</v>
          </cell>
          <cell r="L1189" t="str">
            <v>Drw</v>
          </cell>
          <cell r="M1189">
            <v>1190</v>
          </cell>
        </row>
        <row r="1190">
          <cell r="C1190" t="str">
            <v>25</v>
          </cell>
          <cell r="D1190" t="str">
            <v>05050-MD-25-249-00</v>
          </cell>
          <cell r="E1190" t="str">
            <v>05050-MD-25-249-00</v>
          </cell>
          <cell r="F1190" t="str">
            <v>Tank-Orientation Stretch-outs- (Propane)</v>
          </cell>
          <cell r="G1190">
            <v>0</v>
          </cell>
          <cell r="H1190" t="str">
            <v>VP-1516-147-T-101/2-127</v>
          </cell>
          <cell r="I1190">
            <v>40175</v>
          </cell>
          <cell r="J1190">
            <v>40168</v>
          </cell>
          <cell r="K1190" t="str">
            <v>Y</v>
          </cell>
          <cell r="L1190" t="str">
            <v>Drw</v>
          </cell>
          <cell r="M1190">
            <v>1191</v>
          </cell>
        </row>
        <row r="1191">
          <cell r="C1191" t="str">
            <v>25</v>
          </cell>
          <cell r="D1191" t="str">
            <v/>
          </cell>
          <cell r="E1191" t="str">
            <v/>
          </cell>
          <cell r="F1191" t="str">
            <v>Pump-Handling Crane Setting Out Dimensions- (Propane)</v>
          </cell>
          <cell r="G1191">
            <v>0</v>
          </cell>
          <cell r="H1191" t="str">
            <v>VP-1516-147-T-101/2-232</v>
          </cell>
          <cell r="I1191">
            <v>38870</v>
          </cell>
          <cell r="J1191">
            <v>38863</v>
          </cell>
          <cell r="K1191" t="str">
            <v>N</v>
          </cell>
          <cell r="L1191" t="str">
            <v>Drw</v>
          </cell>
          <cell r="M1191">
            <v>1192</v>
          </cell>
        </row>
        <row r="1192">
          <cell r="C1192" t="str">
            <v>25</v>
          </cell>
          <cell r="D1192" t="str">
            <v>05050-MD-25-251-01</v>
          </cell>
          <cell r="E1192" t="str">
            <v>05050-MD-25-251-01</v>
          </cell>
          <cell r="F1192" t="str">
            <v>Propane Tank Cable Drum</v>
          </cell>
          <cell r="G1192">
            <v>0</v>
          </cell>
          <cell r="H1192" t="str">
            <v>VP-1516-147-T-101/2-233</v>
          </cell>
          <cell r="I1192">
            <v>40175</v>
          </cell>
          <cell r="J1192">
            <v>40168</v>
          </cell>
          <cell r="K1192" t="str">
            <v>Y</v>
          </cell>
          <cell r="L1192" t="str">
            <v>Drw</v>
          </cell>
          <cell r="M1192">
            <v>1193</v>
          </cell>
        </row>
        <row r="1193">
          <cell r="C1193" t="str">
            <v>25</v>
          </cell>
          <cell r="D1193" t="str">
            <v>05050-MD-25-251-02</v>
          </cell>
          <cell r="E1193" t="str">
            <v>05050-MD-25-251-02</v>
          </cell>
          <cell r="F1193" t="str">
            <v>Propane Tank Cable Drum</v>
          </cell>
          <cell r="G1193">
            <v>0</v>
          </cell>
          <cell r="H1193" t="str">
            <v>VP-1516-147-T-101/2-233</v>
          </cell>
          <cell r="I1193">
            <v>40175</v>
          </cell>
          <cell r="J1193">
            <v>40168</v>
          </cell>
          <cell r="K1193" t="str">
            <v>Y</v>
          </cell>
          <cell r="L1193" t="str">
            <v>Drw</v>
          </cell>
          <cell r="M1193">
            <v>1194</v>
          </cell>
        </row>
        <row r="1194">
          <cell r="C1194" t="str">
            <v>25</v>
          </cell>
          <cell r="D1194" t="str">
            <v>05050-MD-25-251-03</v>
          </cell>
          <cell r="E1194" t="str">
            <v>05050-MD-25-251-03</v>
          </cell>
          <cell r="F1194" t="str">
            <v>Propane Tank Cable Drum</v>
          </cell>
          <cell r="G1194">
            <v>0</v>
          </cell>
          <cell r="H1194" t="str">
            <v>VP-1516-147-T-101/2-233</v>
          </cell>
          <cell r="I1194">
            <v>40175</v>
          </cell>
          <cell r="J1194">
            <v>40168</v>
          </cell>
          <cell r="K1194" t="str">
            <v>Y</v>
          </cell>
          <cell r="L1194" t="str">
            <v>Drw</v>
          </cell>
          <cell r="M1194">
            <v>1195</v>
          </cell>
        </row>
        <row r="1195">
          <cell r="C1195" t="str">
            <v>25</v>
          </cell>
          <cell r="D1195" t="str">
            <v/>
          </cell>
          <cell r="E1195" t="str">
            <v/>
          </cell>
          <cell r="F1195" t="str">
            <v>Tank-Roof Orientation- (Propane)</v>
          </cell>
          <cell r="G1195">
            <v>0</v>
          </cell>
          <cell r="H1195">
            <v>0</v>
          </cell>
          <cell r="I1195">
            <v>40175</v>
          </cell>
          <cell r="J1195">
            <v>40168</v>
          </cell>
          <cell r="K1195" t="str">
            <v>N</v>
          </cell>
          <cell r="L1195" t="str">
            <v>Drw</v>
          </cell>
          <cell r="M1195">
            <v>1196</v>
          </cell>
        </row>
        <row r="1196">
          <cell r="C1196" t="str">
            <v>25</v>
          </cell>
          <cell r="D1196" t="str">
            <v/>
          </cell>
          <cell r="E1196" t="str">
            <v/>
          </cell>
          <cell r="F1196" t="str">
            <v>Tank-Deck Orientation- (Propane)</v>
          </cell>
          <cell r="G1196">
            <v>0</v>
          </cell>
          <cell r="H1196">
            <v>0</v>
          </cell>
          <cell r="I1196">
            <v>40175</v>
          </cell>
          <cell r="J1196">
            <v>40168</v>
          </cell>
          <cell r="K1196" t="str">
            <v>N</v>
          </cell>
          <cell r="L1196" t="str">
            <v>Drw</v>
          </cell>
          <cell r="M1196">
            <v>1197</v>
          </cell>
        </row>
        <row r="1197">
          <cell r="C1197" t="str">
            <v>25</v>
          </cell>
          <cell r="D1197" t="str">
            <v/>
          </cell>
          <cell r="E1197" t="str">
            <v/>
          </cell>
          <cell r="F1197" t="str">
            <v>Tank-Orientation Stretch-outs- (Propane)</v>
          </cell>
          <cell r="G1197">
            <v>0</v>
          </cell>
          <cell r="H1197">
            <v>0</v>
          </cell>
          <cell r="I1197">
            <v>40175</v>
          </cell>
          <cell r="J1197">
            <v>40168</v>
          </cell>
          <cell r="K1197" t="str">
            <v>N</v>
          </cell>
          <cell r="L1197" t="str">
            <v>Drw</v>
          </cell>
          <cell r="M1197">
            <v>1198</v>
          </cell>
        </row>
        <row r="1198">
          <cell r="C1198" t="str">
            <v>25</v>
          </cell>
          <cell r="D1198" t="str">
            <v>05050-MD-25-255-00</v>
          </cell>
          <cell r="E1198" t="str">
            <v>05050-MD-25-255-00</v>
          </cell>
          <cell r="F1198" t="str">
            <v>Tank-Modified Annular Plate- (Propane)</v>
          </cell>
          <cell r="G1198">
            <v>0</v>
          </cell>
          <cell r="H1198" t="str">
            <v>VP-1516-147-T-101/2-150</v>
          </cell>
          <cell r="I1198">
            <v>40175</v>
          </cell>
          <cell r="J1198">
            <v>40168</v>
          </cell>
          <cell r="K1198" t="str">
            <v>Y</v>
          </cell>
          <cell r="L1198" t="str">
            <v>Drw</v>
          </cell>
          <cell r="M1198">
            <v>1199</v>
          </cell>
        </row>
        <row r="1199">
          <cell r="C1199" t="str">
            <v>25</v>
          </cell>
          <cell r="D1199" t="str">
            <v>05050-MD-25-256-01</v>
          </cell>
          <cell r="E1199" t="str">
            <v>05050-MD-25-256-01</v>
          </cell>
          <cell r="F1199" t="str">
            <v>Tank-Shell Guides for Nozzles - (Propane)</v>
          </cell>
          <cell r="G1199">
            <v>0</v>
          </cell>
          <cell r="H1199" t="str">
            <v>VP-1516-147-T-101/2-208</v>
          </cell>
          <cell r="I1199">
            <v>40175</v>
          </cell>
          <cell r="J1199">
            <v>40168</v>
          </cell>
          <cell r="K1199" t="str">
            <v>Y</v>
          </cell>
          <cell r="L1199" t="str">
            <v>Drw</v>
          </cell>
          <cell r="M1199">
            <v>1200</v>
          </cell>
        </row>
        <row r="1200">
          <cell r="C1200" t="str">
            <v>25</v>
          </cell>
          <cell r="D1200" t="str">
            <v/>
          </cell>
          <cell r="E1200" t="str">
            <v/>
          </cell>
          <cell r="F1200" t="str">
            <v>Tank-Shell Guides for Nozzles - (Propane)</v>
          </cell>
          <cell r="G1200">
            <v>0</v>
          </cell>
          <cell r="H1200">
            <v>0</v>
          </cell>
          <cell r="I1200">
            <v>40175</v>
          </cell>
          <cell r="J1200">
            <v>40168</v>
          </cell>
          <cell r="K1200" t="str">
            <v>n</v>
          </cell>
          <cell r="L1200" t="str">
            <v>Drw</v>
          </cell>
          <cell r="M1200">
            <v>1201</v>
          </cell>
        </row>
        <row r="1201">
          <cell r="C1201" t="str">
            <v>25</v>
          </cell>
          <cell r="D1201" t="str">
            <v/>
          </cell>
          <cell r="E1201" t="str">
            <v/>
          </cell>
          <cell r="F1201" t="str">
            <v>Tank-Shell Guides for Nozzles - (Propane)</v>
          </cell>
          <cell r="G1201">
            <v>0</v>
          </cell>
          <cell r="H1201">
            <v>0</v>
          </cell>
          <cell r="I1201">
            <v>40175</v>
          </cell>
          <cell r="J1201">
            <v>40168</v>
          </cell>
          <cell r="K1201" t="str">
            <v>n</v>
          </cell>
          <cell r="L1201" t="str">
            <v>Drw</v>
          </cell>
          <cell r="M1201">
            <v>1202</v>
          </cell>
        </row>
        <row r="1202">
          <cell r="C1202" t="str">
            <v>25</v>
          </cell>
          <cell r="D1202" t="str">
            <v>05050-MD-25-259-00</v>
          </cell>
          <cell r="E1202" t="str">
            <v>05050-MD-25-259-00</v>
          </cell>
          <cell r="F1202" t="str">
            <v>Tank-Nameplate Details- (Propane)</v>
          </cell>
          <cell r="G1202">
            <v>0</v>
          </cell>
          <cell r="H1202" t="str">
            <v>VP-1516-147-T-101/2-220</v>
          </cell>
          <cell r="I1202">
            <v>40175</v>
          </cell>
          <cell r="J1202">
            <v>40168</v>
          </cell>
          <cell r="K1202" t="str">
            <v>Y</v>
          </cell>
          <cell r="L1202" t="str">
            <v>Drw</v>
          </cell>
          <cell r="M1202">
            <v>1203</v>
          </cell>
        </row>
        <row r="1203">
          <cell r="C1203" t="str">
            <v>25</v>
          </cell>
          <cell r="D1203" t="str">
            <v>05050-MD-25-260-01</v>
          </cell>
          <cell r="E1203" t="str">
            <v>05050-MD-25-260-01</v>
          </cell>
          <cell r="F1203" t="str">
            <v>Tank-Earthing Connections- (Propane)</v>
          </cell>
          <cell r="G1203">
            <v>0</v>
          </cell>
          <cell r="H1203" t="str">
            <v>VP-1516-147-T-101/2-221</v>
          </cell>
          <cell r="I1203">
            <v>40175</v>
          </cell>
          <cell r="J1203">
            <v>40168</v>
          </cell>
          <cell r="K1203" t="str">
            <v>Y</v>
          </cell>
          <cell r="L1203" t="str">
            <v>Drw</v>
          </cell>
          <cell r="M1203">
            <v>1204</v>
          </cell>
        </row>
        <row r="1204">
          <cell r="C1204" t="str">
            <v>25</v>
          </cell>
          <cell r="D1204" t="str">
            <v>05050-MD-25-260-02</v>
          </cell>
          <cell r="E1204" t="str">
            <v>05050-MD-25-260-02</v>
          </cell>
          <cell r="F1204" t="str">
            <v>Tank-Earthing Connections- (Propane)</v>
          </cell>
          <cell r="G1204">
            <v>0</v>
          </cell>
          <cell r="H1204" t="str">
            <v>VP-1516-147-T-101/2-221</v>
          </cell>
          <cell r="I1204">
            <v>40175</v>
          </cell>
          <cell r="J1204">
            <v>40168</v>
          </cell>
          <cell r="K1204" t="str">
            <v>Y</v>
          </cell>
          <cell r="L1204" t="str">
            <v>Drw</v>
          </cell>
          <cell r="M1204">
            <v>1205</v>
          </cell>
        </row>
        <row r="1205">
          <cell r="C1205" t="str">
            <v>25</v>
          </cell>
          <cell r="D1205" t="str">
            <v>05050-MD-25-261-01</v>
          </cell>
          <cell r="E1205" t="str">
            <v>05050-MD-25-261-01</v>
          </cell>
          <cell r="F1205" t="str">
            <v>Tank-Vent Stack Support Stucture- (Propane)</v>
          </cell>
          <cell r="G1205">
            <v>0</v>
          </cell>
          <cell r="H1205" t="str">
            <v>VP-1516-147-T-101/2-261</v>
          </cell>
          <cell r="I1205">
            <v>40175</v>
          </cell>
          <cell r="J1205">
            <v>40168</v>
          </cell>
          <cell r="K1205" t="str">
            <v>Y</v>
          </cell>
          <cell r="L1205" t="str">
            <v>Drw</v>
          </cell>
          <cell r="M1205">
            <v>1206</v>
          </cell>
        </row>
        <row r="1206">
          <cell r="C1206" t="str">
            <v>25</v>
          </cell>
          <cell r="D1206" t="str">
            <v>05050-MD-25-261-02</v>
          </cell>
          <cell r="E1206" t="str">
            <v>05050-MD-25-261-02</v>
          </cell>
          <cell r="F1206" t="str">
            <v>Tank-Vent Stack Support Stucture- (Propane)</v>
          </cell>
          <cell r="G1206">
            <v>0</v>
          </cell>
          <cell r="H1206" t="str">
            <v>VP-1516-147-T-101/2-261</v>
          </cell>
          <cell r="I1206">
            <v>40175</v>
          </cell>
          <cell r="J1206">
            <v>40168</v>
          </cell>
          <cell r="K1206" t="str">
            <v>Y</v>
          </cell>
          <cell r="L1206" t="str">
            <v>Drw</v>
          </cell>
          <cell r="M1206">
            <v>1207</v>
          </cell>
        </row>
        <row r="1207">
          <cell r="C1207" t="str">
            <v>25</v>
          </cell>
          <cell r="D1207" t="str">
            <v>05050-MD-25-261-03</v>
          </cell>
          <cell r="E1207" t="str">
            <v>05050-MD-25-261-03</v>
          </cell>
          <cell r="F1207" t="str">
            <v>Tank-Vent Stack Support Stucture- (Propane)</v>
          </cell>
          <cell r="G1207">
            <v>0</v>
          </cell>
          <cell r="H1207" t="str">
            <v>VP-1516-147-T-101/2-261</v>
          </cell>
          <cell r="I1207">
            <v>40175</v>
          </cell>
          <cell r="J1207">
            <v>40168</v>
          </cell>
          <cell r="K1207" t="str">
            <v>Y</v>
          </cell>
          <cell r="L1207" t="str">
            <v>Drw</v>
          </cell>
          <cell r="M1207">
            <v>1208</v>
          </cell>
        </row>
        <row r="1208">
          <cell r="C1208" t="str">
            <v>25</v>
          </cell>
          <cell r="D1208" t="str">
            <v>05050-MD-25-261-04</v>
          </cell>
          <cell r="E1208" t="str">
            <v>05050-MD-25-261-04</v>
          </cell>
          <cell r="F1208" t="str">
            <v>Tank-Vent Stack Support Stucture- (Propane)</v>
          </cell>
          <cell r="G1208">
            <v>0</v>
          </cell>
          <cell r="H1208" t="str">
            <v>VP-1516-147-T-101/2-261</v>
          </cell>
          <cell r="I1208">
            <v>40175</v>
          </cell>
          <cell r="J1208">
            <v>40168</v>
          </cell>
          <cell r="K1208" t="str">
            <v>Y</v>
          </cell>
          <cell r="L1208" t="str">
            <v>Drw</v>
          </cell>
          <cell r="M1208">
            <v>1209</v>
          </cell>
        </row>
        <row r="1209">
          <cell r="C1209" t="str">
            <v>25</v>
          </cell>
          <cell r="D1209" t="str">
            <v>05050-MD-25-261-05</v>
          </cell>
          <cell r="E1209" t="str">
            <v>05050-MD-25-261-05</v>
          </cell>
          <cell r="F1209" t="str">
            <v>Tank-Vent Stack Support Stucture- (Propane)</v>
          </cell>
          <cell r="G1209">
            <v>0</v>
          </cell>
          <cell r="H1209" t="str">
            <v>VP-1516-147-T-101/2-261</v>
          </cell>
          <cell r="I1209">
            <v>40175</v>
          </cell>
          <cell r="J1209">
            <v>40168</v>
          </cell>
          <cell r="K1209" t="str">
            <v>Y</v>
          </cell>
          <cell r="L1209" t="str">
            <v>Drw</v>
          </cell>
          <cell r="M1209">
            <v>1210</v>
          </cell>
        </row>
        <row r="1210">
          <cell r="C1210" t="str">
            <v>25</v>
          </cell>
          <cell r="D1210" t="str">
            <v>05050-MD-25-261-06</v>
          </cell>
          <cell r="E1210" t="str">
            <v>05050-MD-25-261-06</v>
          </cell>
          <cell r="F1210" t="str">
            <v>Tank-Vent Stack Support Stucture- (Propane)</v>
          </cell>
          <cell r="G1210">
            <v>0</v>
          </cell>
          <cell r="H1210" t="str">
            <v>VP-1516-147-T-101/2-261</v>
          </cell>
          <cell r="I1210">
            <v>40175</v>
          </cell>
          <cell r="J1210">
            <v>40168</v>
          </cell>
          <cell r="K1210" t="str">
            <v>Y</v>
          </cell>
          <cell r="L1210" t="str">
            <v>Drw</v>
          </cell>
          <cell r="M1210">
            <v>1211</v>
          </cell>
        </row>
        <row r="1211">
          <cell r="C1211" t="str">
            <v>25</v>
          </cell>
          <cell r="D1211" t="str">
            <v>05050-MD-25-261-07</v>
          </cell>
          <cell r="E1211" t="str">
            <v>05050-MD-25-261-07</v>
          </cell>
          <cell r="F1211" t="str">
            <v>Tank-Vent Stack Support Stucture- (Propane)</v>
          </cell>
          <cell r="G1211">
            <v>0</v>
          </cell>
          <cell r="H1211" t="str">
            <v>VP-1516-147-T-101/2-261</v>
          </cell>
          <cell r="I1211">
            <v>40175</v>
          </cell>
          <cell r="J1211">
            <v>40168</v>
          </cell>
          <cell r="K1211" t="str">
            <v>Y</v>
          </cell>
          <cell r="L1211" t="str">
            <v>Drw</v>
          </cell>
          <cell r="M1211">
            <v>1212</v>
          </cell>
        </row>
        <row r="1212">
          <cell r="C1212" t="str">
            <v>25</v>
          </cell>
          <cell r="D1212" t="str">
            <v>05050-MD-25-261-08</v>
          </cell>
          <cell r="E1212" t="str">
            <v>05050-MD-25-261-08</v>
          </cell>
          <cell r="F1212" t="str">
            <v>Tank-Vent Stack Support Stucture- (Propane)</v>
          </cell>
          <cell r="G1212">
            <v>0</v>
          </cell>
          <cell r="H1212" t="str">
            <v>VP-1516-147-T-101/2-261</v>
          </cell>
          <cell r="I1212">
            <v>40175</v>
          </cell>
          <cell r="J1212">
            <v>40168</v>
          </cell>
          <cell r="K1212" t="str">
            <v>Y</v>
          </cell>
          <cell r="L1212" t="str">
            <v>Drw</v>
          </cell>
          <cell r="M1212">
            <v>1213</v>
          </cell>
        </row>
        <row r="1213">
          <cell r="C1213" t="str">
            <v>25</v>
          </cell>
          <cell r="D1213" t="str">
            <v>05050-MD-25-261-09</v>
          </cell>
          <cell r="E1213" t="str">
            <v>05050-MD-25-261-09</v>
          </cell>
          <cell r="F1213" t="str">
            <v>Tank-Vent Stack Support Stucture- (Propane)</v>
          </cell>
          <cell r="G1213">
            <v>0</v>
          </cell>
          <cell r="H1213" t="str">
            <v>VP-1516-147-T-101/2-261</v>
          </cell>
          <cell r="I1213">
            <v>40175</v>
          </cell>
          <cell r="J1213">
            <v>40168</v>
          </cell>
          <cell r="K1213" t="str">
            <v>Y</v>
          </cell>
          <cell r="L1213" t="str">
            <v>Drw</v>
          </cell>
          <cell r="M1213">
            <v>1214</v>
          </cell>
        </row>
        <row r="1214">
          <cell r="C1214" t="str">
            <v>25</v>
          </cell>
          <cell r="D1214" t="str">
            <v>05050-MD-25-261-10</v>
          </cell>
          <cell r="E1214" t="str">
            <v>05050-MD-25-261-10</v>
          </cell>
          <cell r="F1214" t="str">
            <v>Tank-Vent Stack Support Stucture- (Propane)</v>
          </cell>
          <cell r="G1214">
            <v>0</v>
          </cell>
          <cell r="H1214" t="str">
            <v>VP-1516-147-T-101/2-261</v>
          </cell>
          <cell r="I1214">
            <v>40175</v>
          </cell>
          <cell r="J1214">
            <v>40168</v>
          </cell>
          <cell r="K1214" t="str">
            <v>Y</v>
          </cell>
          <cell r="L1214" t="str">
            <v>Drw</v>
          </cell>
          <cell r="M1214">
            <v>1215</v>
          </cell>
        </row>
        <row r="1215">
          <cell r="C1215" t="str">
            <v>25</v>
          </cell>
          <cell r="D1215" t="str">
            <v>05050-MD-25-261-11</v>
          </cell>
          <cell r="E1215" t="str">
            <v>05050-MD-25-261-11</v>
          </cell>
          <cell r="F1215" t="str">
            <v>Tank-Vent Stack Support Stucture- (Propane)</v>
          </cell>
          <cell r="G1215">
            <v>0</v>
          </cell>
          <cell r="H1215" t="str">
            <v>VP-1516-147-T-101/2-261</v>
          </cell>
          <cell r="I1215">
            <v>40175</v>
          </cell>
          <cell r="J1215">
            <v>40168</v>
          </cell>
          <cell r="K1215" t="str">
            <v>Y</v>
          </cell>
          <cell r="L1215" t="str">
            <v>Drw</v>
          </cell>
          <cell r="M1215">
            <v>1216</v>
          </cell>
        </row>
        <row r="1216">
          <cell r="C1216" t="str">
            <v>25</v>
          </cell>
          <cell r="D1216" t="str">
            <v>05050-MD-25-261-12</v>
          </cell>
          <cell r="E1216" t="str">
            <v>05050-MD-25-261-12</v>
          </cell>
          <cell r="F1216" t="str">
            <v>Tank-Vent Stack Support Stucture- (Propane)</v>
          </cell>
          <cell r="G1216">
            <v>0</v>
          </cell>
          <cell r="H1216" t="str">
            <v>VP-1516-147-T-101/2-261</v>
          </cell>
          <cell r="I1216">
            <v>40175</v>
          </cell>
          <cell r="J1216">
            <v>40168</v>
          </cell>
          <cell r="K1216" t="str">
            <v>Y</v>
          </cell>
          <cell r="L1216" t="str">
            <v>Drw</v>
          </cell>
          <cell r="M1216">
            <v>1217</v>
          </cell>
        </row>
        <row r="1217">
          <cell r="C1217" t="str">
            <v>25</v>
          </cell>
          <cell r="D1217" t="str">
            <v>05050-MD-25-261-13</v>
          </cell>
          <cell r="E1217" t="str">
            <v>05050-MD-25-261-13</v>
          </cell>
          <cell r="F1217" t="str">
            <v>Tank-Vent Stack Support Stucture- (Propane)</v>
          </cell>
          <cell r="G1217">
            <v>0</v>
          </cell>
          <cell r="H1217" t="str">
            <v>VP-1516-147-T-101/2-261</v>
          </cell>
          <cell r="I1217">
            <v>40175</v>
          </cell>
          <cell r="J1217">
            <v>40168</v>
          </cell>
          <cell r="K1217" t="str">
            <v>Y</v>
          </cell>
          <cell r="L1217" t="str">
            <v>Drw</v>
          </cell>
          <cell r="M1217">
            <v>1218</v>
          </cell>
        </row>
        <row r="1218">
          <cell r="C1218" t="str">
            <v>25</v>
          </cell>
          <cell r="D1218" t="str">
            <v>05050-MD-25-261-14</v>
          </cell>
          <cell r="E1218" t="str">
            <v>05050-MD-25-261-14</v>
          </cell>
          <cell r="F1218" t="str">
            <v>Tank-Vent Stack Support Stucture- (Propane)</v>
          </cell>
          <cell r="G1218">
            <v>0</v>
          </cell>
          <cell r="H1218" t="str">
            <v>VP-1516-147-T-101/2-261</v>
          </cell>
          <cell r="I1218">
            <v>40175</v>
          </cell>
          <cell r="J1218">
            <v>40168</v>
          </cell>
          <cell r="K1218" t="str">
            <v>Y</v>
          </cell>
          <cell r="L1218" t="str">
            <v>Drw</v>
          </cell>
          <cell r="M1218">
            <v>1219</v>
          </cell>
        </row>
        <row r="1219">
          <cell r="C1219" t="str">
            <v>25</v>
          </cell>
          <cell r="D1219" t="str">
            <v>05050-MD-25-261-15</v>
          </cell>
          <cell r="E1219" t="str">
            <v>05050-MD-25-261-15</v>
          </cell>
          <cell r="F1219" t="str">
            <v>Tank-Vent Stack Support Stucture- (Propane)</v>
          </cell>
          <cell r="G1219">
            <v>0</v>
          </cell>
          <cell r="H1219" t="str">
            <v>VP-1516-147-T-101/2-261</v>
          </cell>
          <cell r="I1219">
            <v>40175</v>
          </cell>
          <cell r="J1219">
            <v>40168</v>
          </cell>
          <cell r="K1219" t="str">
            <v>Y</v>
          </cell>
          <cell r="L1219" t="str">
            <v>Drw</v>
          </cell>
          <cell r="M1219">
            <v>1220</v>
          </cell>
        </row>
        <row r="1220">
          <cell r="C1220" t="str">
            <v>25</v>
          </cell>
          <cell r="D1220" t="str">
            <v>05050-MD-25-261-16</v>
          </cell>
          <cell r="E1220" t="str">
            <v>05050-MD-25-261-16</v>
          </cell>
          <cell r="F1220" t="str">
            <v>Tank-Vent Stack Support Stucture- (Propane)</v>
          </cell>
          <cell r="G1220">
            <v>0</v>
          </cell>
          <cell r="H1220" t="str">
            <v>VP-1516-147-T-101/2-261</v>
          </cell>
          <cell r="I1220">
            <v>40175</v>
          </cell>
          <cell r="J1220">
            <v>40168</v>
          </cell>
          <cell r="K1220" t="str">
            <v>Y</v>
          </cell>
          <cell r="L1220" t="str">
            <v>Drw</v>
          </cell>
          <cell r="M1220">
            <v>1221</v>
          </cell>
        </row>
        <row r="1221">
          <cell r="C1221" t="str">
            <v>25</v>
          </cell>
          <cell r="D1221" t="str">
            <v>05050-MD-25-261-17</v>
          </cell>
          <cell r="E1221" t="str">
            <v>05050-MD-25-261-17</v>
          </cell>
          <cell r="F1221" t="str">
            <v>Tank-Vent Stack Support Stucture- (Propane)</v>
          </cell>
          <cell r="G1221">
            <v>0</v>
          </cell>
          <cell r="H1221" t="str">
            <v>VP-1516-147-T-101/2-261</v>
          </cell>
          <cell r="I1221">
            <v>40175</v>
          </cell>
          <cell r="J1221">
            <v>40168</v>
          </cell>
          <cell r="K1221" t="str">
            <v>Y</v>
          </cell>
          <cell r="L1221" t="str">
            <v>Drw</v>
          </cell>
          <cell r="M1221">
            <v>1222</v>
          </cell>
        </row>
        <row r="1222">
          <cell r="C1222" t="str">
            <v>25</v>
          </cell>
          <cell r="D1222" t="str">
            <v>05050-MD-25-261-18</v>
          </cell>
          <cell r="E1222" t="str">
            <v>05050-MD-25-261-18</v>
          </cell>
          <cell r="F1222" t="str">
            <v>Tank-Vent Stack Support Stucture- (Propane)</v>
          </cell>
          <cell r="G1222">
            <v>0</v>
          </cell>
          <cell r="H1222" t="str">
            <v>VP-1516-147-T-101/2-261</v>
          </cell>
          <cell r="I1222">
            <v>40175</v>
          </cell>
          <cell r="J1222">
            <v>40168</v>
          </cell>
          <cell r="K1222" t="str">
            <v>Y</v>
          </cell>
          <cell r="L1222" t="str">
            <v>Drw</v>
          </cell>
          <cell r="M1222">
            <v>1223</v>
          </cell>
        </row>
        <row r="1223">
          <cell r="C1223" t="str">
            <v>25</v>
          </cell>
          <cell r="D1223" t="str">
            <v>05050-MD-25-261-19</v>
          </cell>
          <cell r="E1223" t="str">
            <v>05050-MD-25-261-19</v>
          </cell>
          <cell r="F1223" t="str">
            <v>Tank-Vent Stack Support Stucture- (Propane)</v>
          </cell>
          <cell r="G1223">
            <v>0</v>
          </cell>
          <cell r="H1223" t="str">
            <v>VP-1516-147-T-101/2-261</v>
          </cell>
          <cell r="I1223">
            <v>40175</v>
          </cell>
          <cell r="J1223">
            <v>40168</v>
          </cell>
          <cell r="K1223" t="str">
            <v>Y</v>
          </cell>
          <cell r="L1223" t="str">
            <v>Drw</v>
          </cell>
          <cell r="M1223">
            <v>1224</v>
          </cell>
        </row>
        <row r="1224">
          <cell r="C1224" t="str">
            <v>25</v>
          </cell>
          <cell r="D1224" t="str">
            <v>05050-MD-25-261-20</v>
          </cell>
          <cell r="E1224" t="str">
            <v>05050-MD-25-261-20</v>
          </cell>
          <cell r="F1224" t="str">
            <v>Tank-Vent Stack Support Stucture- (Propane)</v>
          </cell>
          <cell r="G1224">
            <v>0</v>
          </cell>
          <cell r="H1224" t="str">
            <v>VP-1516-147-T-101/2-261</v>
          </cell>
          <cell r="I1224">
            <v>40175</v>
          </cell>
          <cell r="J1224">
            <v>40168</v>
          </cell>
          <cell r="K1224" t="str">
            <v>Y</v>
          </cell>
          <cell r="L1224" t="str">
            <v>Drw</v>
          </cell>
          <cell r="M1224">
            <v>1225</v>
          </cell>
        </row>
        <row r="1225">
          <cell r="C1225" t="str">
            <v>25</v>
          </cell>
          <cell r="D1225" t="str">
            <v>05050-MD-25-261-21</v>
          </cell>
          <cell r="E1225" t="str">
            <v>05050-MD-25-261-21</v>
          </cell>
          <cell r="F1225" t="str">
            <v>Tank-Vent Stack Support Stucture- (Propane)</v>
          </cell>
          <cell r="G1225">
            <v>0</v>
          </cell>
          <cell r="H1225" t="str">
            <v>VP-1516-147-T-101/2-261</v>
          </cell>
          <cell r="I1225">
            <v>40175</v>
          </cell>
          <cell r="J1225">
            <v>40168</v>
          </cell>
          <cell r="K1225" t="str">
            <v>Y</v>
          </cell>
          <cell r="L1225" t="str">
            <v>Drw</v>
          </cell>
          <cell r="M1225">
            <v>1226</v>
          </cell>
        </row>
        <row r="1226">
          <cell r="C1226" t="str">
            <v>25</v>
          </cell>
          <cell r="D1226" t="str">
            <v>05050-MD-25-261-22</v>
          </cell>
          <cell r="E1226" t="str">
            <v>05050-MD-25-261-22</v>
          </cell>
          <cell r="F1226" t="str">
            <v>Tank-Vent Stack Support Stucture- (Propane)</v>
          </cell>
          <cell r="G1226">
            <v>0</v>
          </cell>
          <cell r="H1226" t="str">
            <v>VP-1516-147-T-101/2-261</v>
          </cell>
          <cell r="I1226">
            <v>40175</v>
          </cell>
          <cell r="J1226">
            <v>40168</v>
          </cell>
          <cell r="K1226" t="str">
            <v>Y</v>
          </cell>
          <cell r="L1226" t="str">
            <v>Drw</v>
          </cell>
          <cell r="M1226">
            <v>1227</v>
          </cell>
        </row>
        <row r="1227">
          <cell r="C1227" t="str">
            <v>25</v>
          </cell>
          <cell r="D1227" t="str">
            <v>05050-MD-25-261-23</v>
          </cell>
          <cell r="E1227" t="str">
            <v>05050-MD-25-261-23</v>
          </cell>
          <cell r="F1227" t="str">
            <v>Tank-Vent Stack Support Stucture- (Propane)</v>
          </cell>
          <cell r="G1227">
            <v>0</v>
          </cell>
          <cell r="H1227" t="str">
            <v>VP-1516-147-T-101/2-261</v>
          </cell>
          <cell r="I1227">
            <v>40175</v>
          </cell>
          <cell r="J1227">
            <v>40168</v>
          </cell>
          <cell r="K1227" t="str">
            <v>Y</v>
          </cell>
          <cell r="L1227" t="str">
            <v>Drw</v>
          </cell>
          <cell r="M1227">
            <v>1228</v>
          </cell>
        </row>
        <row r="1228">
          <cell r="C1228" t="str">
            <v>25</v>
          </cell>
          <cell r="D1228" t="str">
            <v>05050-MD-25-261-24</v>
          </cell>
          <cell r="E1228" t="str">
            <v>05050-MD-25-261-24</v>
          </cell>
          <cell r="F1228" t="str">
            <v>Tank-Vent Stack Support Stucture- (Propane)</v>
          </cell>
          <cell r="G1228">
            <v>0</v>
          </cell>
          <cell r="H1228" t="str">
            <v>VP-1516-147-T-101/2-261</v>
          </cell>
          <cell r="I1228">
            <v>40175</v>
          </cell>
          <cell r="J1228">
            <v>40168</v>
          </cell>
          <cell r="K1228" t="str">
            <v>Y</v>
          </cell>
          <cell r="L1228" t="str">
            <v>Drw</v>
          </cell>
          <cell r="M1228">
            <v>1229</v>
          </cell>
        </row>
        <row r="1229">
          <cell r="C1229" t="str">
            <v>25</v>
          </cell>
          <cell r="D1229" t="str">
            <v>05050-MD-25-261-25</v>
          </cell>
          <cell r="E1229" t="str">
            <v>05050-MD-25-261-25</v>
          </cell>
          <cell r="F1229" t="str">
            <v>Tank-Vent Stack Support Stucture- (Propane)</v>
          </cell>
          <cell r="G1229">
            <v>0</v>
          </cell>
          <cell r="H1229" t="str">
            <v>VP-1516-147-T-101/2-261</v>
          </cell>
          <cell r="I1229">
            <v>40175</v>
          </cell>
          <cell r="J1229">
            <v>40168</v>
          </cell>
          <cell r="K1229" t="str">
            <v>Y</v>
          </cell>
          <cell r="L1229" t="str">
            <v>Drw</v>
          </cell>
          <cell r="M1229">
            <v>1230</v>
          </cell>
        </row>
        <row r="1230">
          <cell r="C1230" t="str">
            <v>25</v>
          </cell>
          <cell r="D1230" t="str">
            <v/>
          </cell>
          <cell r="E1230" t="str">
            <v/>
          </cell>
          <cell r="F1230" t="str">
            <v>Tank-Advance Bill of Material- (Propane)</v>
          </cell>
          <cell r="G1230">
            <v>0</v>
          </cell>
          <cell r="H1230">
            <v>0</v>
          </cell>
          <cell r="I1230">
            <v>40175</v>
          </cell>
          <cell r="J1230">
            <v>40168</v>
          </cell>
          <cell r="K1230" t="str">
            <v>N</v>
          </cell>
          <cell r="L1230" t="str">
            <v>Drw</v>
          </cell>
          <cell r="M1230">
            <v>1231</v>
          </cell>
        </row>
        <row r="1231">
          <cell r="C1231" t="str">
            <v>25</v>
          </cell>
          <cell r="D1231" t="str">
            <v/>
          </cell>
          <cell r="E1231" t="str">
            <v/>
          </cell>
          <cell r="F1231" t="str">
            <v>Tank-Consolidated Bill of Material - Tank- (Propane)</v>
          </cell>
          <cell r="G1231">
            <v>0</v>
          </cell>
          <cell r="H1231">
            <v>0</v>
          </cell>
          <cell r="I1231">
            <v>40175</v>
          </cell>
          <cell r="J1231">
            <v>40168</v>
          </cell>
          <cell r="K1231" t="str">
            <v>N</v>
          </cell>
          <cell r="L1231" t="str">
            <v>Drw</v>
          </cell>
          <cell r="M1231">
            <v>1232</v>
          </cell>
        </row>
        <row r="1232">
          <cell r="C1232" t="str">
            <v>25</v>
          </cell>
          <cell r="D1232" t="str">
            <v/>
          </cell>
          <cell r="E1232" t="str">
            <v/>
          </cell>
          <cell r="F1232" t="str">
            <v>Tank-Consolidated Bill of Material - Structure- (Propane)</v>
          </cell>
          <cell r="G1232">
            <v>0</v>
          </cell>
          <cell r="H1232">
            <v>0</v>
          </cell>
          <cell r="I1232">
            <v>40175</v>
          </cell>
          <cell r="J1232">
            <v>40168</v>
          </cell>
          <cell r="K1232" t="str">
            <v>N</v>
          </cell>
          <cell r="L1232" t="str">
            <v>Drw</v>
          </cell>
          <cell r="M1232">
            <v>1233</v>
          </cell>
        </row>
        <row r="1233">
          <cell r="C1233" t="str">
            <v>25</v>
          </cell>
          <cell r="D1233" t="str">
            <v/>
          </cell>
          <cell r="E1233" t="str">
            <v/>
          </cell>
          <cell r="F1233" t="str">
            <v>Tank-Consolidated Bill of Material - Cable Ladder- (Propane)</v>
          </cell>
          <cell r="G1233">
            <v>0</v>
          </cell>
          <cell r="H1233">
            <v>0</v>
          </cell>
          <cell r="I1233">
            <v>40175</v>
          </cell>
          <cell r="J1233">
            <v>40168</v>
          </cell>
          <cell r="K1233" t="str">
            <v>N</v>
          </cell>
          <cell r="L1233" t="str">
            <v>Drw</v>
          </cell>
          <cell r="M1233">
            <v>1234</v>
          </cell>
        </row>
        <row r="1234">
          <cell r="C1234" t="str">
            <v>25</v>
          </cell>
          <cell r="D1234" t="str">
            <v/>
          </cell>
          <cell r="E1234" t="str">
            <v/>
          </cell>
          <cell r="F1234" t="str">
            <v>Tank-Consolidated Bill of Material - Tank Piping Bolting- (Propane)</v>
          </cell>
          <cell r="G1234">
            <v>0</v>
          </cell>
          <cell r="H1234">
            <v>0</v>
          </cell>
          <cell r="I1234">
            <v>40175</v>
          </cell>
          <cell r="J1234">
            <v>40168</v>
          </cell>
          <cell r="K1234" t="str">
            <v>N</v>
          </cell>
          <cell r="L1234" t="str">
            <v>Drw</v>
          </cell>
          <cell r="M1234">
            <v>1235</v>
          </cell>
        </row>
        <row r="1235">
          <cell r="C1235" t="str">
            <v>25</v>
          </cell>
          <cell r="D1235" t="str">
            <v/>
          </cell>
          <cell r="E1235" t="str">
            <v/>
          </cell>
          <cell r="F1235" t="str">
            <v>Tank-Consolidated Bill of Material - Tank Piping - Pipe- (Propane)</v>
          </cell>
          <cell r="G1235">
            <v>0</v>
          </cell>
          <cell r="H1235">
            <v>0</v>
          </cell>
          <cell r="I1235">
            <v>40175</v>
          </cell>
          <cell r="J1235">
            <v>40168</v>
          </cell>
          <cell r="K1235" t="str">
            <v>N</v>
          </cell>
          <cell r="L1235" t="str">
            <v>Drw</v>
          </cell>
          <cell r="M1235">
            <v>1236</v>
          </cell>
        </row>
        <row r="1236">
          <cell r="C1236" t="str">
            <v>25</v>
          </cell>
          <cell r="D1236" t="str">
            <v/>
          </cell>
          <cell r="E1236" t="str">
            <v/>
          </cell>
          <cell r="F1236" t="str">
            <v>Tank-Consolidated Bill of Material - Tank Piping - Fittings- (Propane)</v>
          </cell>
          <cell r="G1236">
            <v>0</v>
          </cell>
          <cell r="H1236">
            <v>0</v>
          </cell>
          <cell r="I1236">
            <v>40175</v>
          </cell>
          <cell r="J1236">
            <v>40168</v>
          </cell>
          <cell r="K1236" t="str">
            <v>N</v>
          </cell>
          <cell r="L1236" t="str">
            <v>Drw</v>
          </cell>
          <cell r="M1236">
            <v>1237</v>
          </cell>
        </row>
        <row r="1237">
          <cell r="C1237" t="str">
            <v>25</v>
          </cell>
          <cell r="D1237" t="str">
            <v/>
          </cell>
          <cell r="E1237" t="str">
            <v/>
          </cell>
          <cell r="F1237" t="str">
            <v>Tank-Consolidated Bill of Material - Tank Piping - Flanges- (Propane)</v>
          </cell>
          <cell r="G1237">
            <v>0</v>
          </cell>
          <cell r="H1237">
            <v>0</v>
          </cell>
          <cell r="I1237">
            <v>40175</v>
          </cell>
          <cell r="J1237">
            <v>40168</v>
          </cell>
          <cell r="K1237" t="str">
            <v>N</v>
          </cell>
          <cell r="L1237" t="str">
            <v>Drw</v>
          </cell>
          <cell r="M1237">
            <v>1238</v>
          </cell>
        </row>
        <row r="1238">
          <cell r="C1238" t="str">
            <v>25</v>
          </cell>
          <cell r="D1238" t="str">
            <v/>
          </cell>
          <cell r="E1238" t="str">
            <v/>
          </cell>
          <cell r="F1238" t="str">
            <v>Tank-Consolidated Bill of Material - Tank Piping - Misc- (Propane)</v>
          </cell>
          <cell r="G1238">
            <v>0</v>
          </cell>
          <cell r="H1238">
            <v>0</v>
          </cell>
          <cell r="I1238">
            <v>40175</v>
          </cell>
          <cell r="J1238">
            <v>40168</v>
          </cell>
          <cell r="K1238" t="str">
            <v>N</v>
          </cell>
          <cell r="L1238" t="str">
            <v>Drw</v>
          </cell>
          <cell r="M1238">
            <v>1239</v>
          </cell>
        </row>
        <row r="1239">
          <cell r="C1239" t="str">
            <v>25</v>
          </cell>
          <cell r="D1239" t="str">
            <v/>
          </cell>
          <cell r="E1239" t="str">
            <v/>
          </cell>
          <cell r="F1239" t="str">
            <v>Tank-Data Base Printout - Sorted- (Propane)</v>
          </cell>
          <cell r="G1239">
            <v>0</v>
          </cell>
          <cell r="H1239" t="str">
            <v>VP-1516-147-T-101/2-290</v>
          </cell>
          <cell r="I1239">
            <v>38894</v>
          </cell>
          <cell r="J1239">
            <v>38887</v>
          </cell>
          <cell r="K1239" t="str">
            <v>N</v>
          </cell>
          <cell r="L1239" t="str">
            <v>Drw</v>
          </cell>
          <cell r="M1239">
            <v>1240</v>
          </cell>
        </row>
        <row r="1240">
          <cell r="C1240" t="str">
            <v>25</v>
          </cell>
          <cell r="D1240" t="str">
            <v/>
          </cell>
          <cell r="E1240" t="str">
            <v/>
          </cell>
          <cell r="F1240" t="str">
            <v>Tank-Luffing Crane- (Propane)</v>
          </cell>
          <cell r="G1240">
            <v>0</v>
          </cell>
          <cell r="H1240">
            <v>0</v>
          </cell>
          <cell r="I1240">
            <v>40175</v>
          </cell>
          <cell r="J1240">
            <v>40168</v>
          </cell>
          <cell r="K1240" t="str">
            <v>N</v>
          </cell>
          <cell r="L1240" t="str">
            <v>Drw</v>
          </cell>
          <cell r="M1240">
            <v>1241</v>
          </cell>
        </row>
        <row r="1241">
          <cell r="C1241" t="str">
            <v>25</v>
          </cell>
          <cell r="D1241" t="str">
            <v/>
          </cell>
          <cell r="E1241" t="str">
            <v/>
          </cell>
          <cell r="F1241" t="str">
            <v>Tank-3D model sketches of Platform and Stairtower Piping- (Propane)</v>
          </cell>
          <cell r="G1241">
            <v>0</v>
          </cell>
          <cell r="H1241">
            <v>0</v>
          </cell>
          <cell r="I1241">
            <v>40175</v>
          </cell>
          <cell r="J1241">
            <v>40168</v>
          </cell>
          <cell r="K1241" t="str">
            <v>N</v>
          </cell>
          <cell r="L1241" t="str">
            <v>Drw</v>
          </cell>
          <cell r="M1241">
            <v>1242</v>
          </cell>
        </row>
        <row r="1242">
          <cell r="C1242" t="str">
            <v>25</v>
          </cell>
          <cell r="D1242" t="str">
            <v/>
          </cell>
          <cell r="E1242" t="str">
            <v/>
          </cell>
          <cell r="F1242" t="str">
            <v>Tank-Junction Box Supports- (Propane)</v>
          </cell>
          <cell r="G1242">
            <v>0</v>
          </cell>
          <cell r="H1242">
            <v>0</v>
          </cell>
          <cell r="I1242">
            <v>40175</v>
          </cell>
          <cell r="J1242">
            <v>40168</v>
          </cell>
          <cell r="K1242" t="str">
            <v>N</v>
          </cell>
          <cell r="L1242" t="str">
            <v>Drw</v>
          </cell>
          <cell r="M1242">
            <v>1243</v>
          </cell>
        </row>
        <row r="1243">
          <cell r="C1243" t="str">
            <v>25</v>
          </cell>
          <cell r="D1243" t="str">
            <v/>
          </cell>
          <cell r="E1243" t="str">
            <v/>
          </cell>
          <cell r="F1243" t="str">
            <v>Tank-Junction Box Supports- (Propane)</v>
          </cell>
          <cell r="G1243">
            <v>0</v>
          </cell>
          <cell r="H1243">
            <v>0</v>
          </cell>
          <cell r="I1243">
            <v>40175</v>
          </cell>
          <cell r="J1243">
            <v>40168</v>
          </cell>
          <cell r="K1243" t="str">
            <v>N</v>
          </cell>
          <cell r="L1243" t="str">
            <v>Drw</v>
          </cell>
          <cell r="M1243">
            <v>1244</v>
          </cell>
        </row>
        <row r="1244">
          <cell r="C1244" t="str">
            <v>25</v>
          </cell>
          <cell r="D1244" t="str">
            <v>05050-MD-25-276-01</v>
          </cell>
          <cell r="E1244" t="str">
            <v>05050-MD-25-276-01</v>
          </cell>
          <cell r="F1244" t="str">
            <v>Tank-'Piping Isos- (Propane)</v>
          </cell>
          <cell r="G1244">
            <v>0</v>
          </cell>
          <cell r="H1244" t="str">
            <v>VP-1516-147-T-101/2-265</v>
          </cell>
          <cell r="I1244">
            <v>40175</v>
          </cell>
          <cell r="J1244">
            <v>40168</v>
          </cell>
          <cell r="K1244" t="str">
            <v>Y</v>
          </cell>
          <cell r="L1244" t="str">
            <v>Drw</v>
          </cell>
          <cell r="M1244">
            <v>1245</v>
          </cell>
        </row>
        <row r="1245">
          <cell r="C1245" t="str">
            <v>25</v>
          </cell>
          <cell r="D1245" t="str">
            <v>05050-MD-25-276-02</v>
          </cell>
          <cell r="E1245" t="str">
            <v>05050-MD-25-276-02</v>
          </cell>
          <cell r="F1245" t="str">
            <v>Tank-'Piping Isos- (Propane)</v>
          </cell>
          <cell r="G1245">
            <v>0</v>
          </cell>
          <cell r="H1245" t="str">
            <v>VP-1516-147-T-101/2-265</v>
          </cell>
          <cell r="I1245">
            <v>40175</v>
          </cell>
          <cell r="J1245">
            <v>40168</v>
          </cell>
          <cell r="K1245" t="str">
            <v>Y</v>
          </cell>
          <cell r="L1245" t="str">
            <v>Drw</v>
          </cell>
          <cell r="M1245">
            <v>1246</v>
          </cell>
        </row>
        <row r="1246">
          <cell r="C1246" t="str">
            <v>25</v>
          </cell>
          <cell r="D1246" t="str">
            <v>05050-MD-25-276-03</v>
          </cell>
          <cell r="E1246" t="str">
            <v>05050-MD-25-276-03</v>
          </cell>
          <cell r="F1246" t="str">
            <v>Tank-'Piping Isos- (Propane)</v>
          </cell>
          <cell r="G1246">
            <v>0</v>
          </cell>
          <cell r="H1246" t="str">
            <v>VP-1516-147-T-101/2-265</v>
          </cell>
          <cell r="I1246">
            <v>40175</v>
          </cell>
          <cell r="J1246">
            <v>40168</v>
          </cell>
          <cell r="K1246" t="str">
            <v>Y</v>
          </cell>
          <cell r="L1246" t="str">
            <v>Drw</v>
          </cell>
          <cell r="M1246">
            <v>1247</v>
          </cell>
        </row>
        <row r="1247">
          <cell r="C1247" t="str">
            <v>25</v>
          </cell>
          <cell r="D1247" t="str">
            <v>05050-MD-25-276-04</v>
          </cell>
          <cell r="E1247" t="str">
            <v>05050-MD-25-276-04</v>
          </cell>
          <cell r="F1247" t="str">
            <v>Tank-'Piping Isos- (Propane)</v>
          </cell>
          <cell r="G1247">
            <v>0</v>
          </cell>
          <cell r="H1247" t="str">
            <v>VP-1516-147-T-101/2-265</v>
          </cell>
          <cell r="I1247">
            <v>40175</v>
          </cell>
          <cell r="J1247">
            <v>40168</v>
          </cell>
          <cell r="K1247" t="str">
            <v>Y</v>
          </cell>
          <cell r="L1247" t="str">
            <v>Drw</v>
          </cell>
          <cell r="M1247">
            <v>1248</v>
          </cell>
        </row>
        <row r="1248">
          <cell r="C1248" t="str">
            <v>25</v>
          </cell>
          <cell r="D1248" t="str">
            <v>05050-MD-25-276-05</v>
          </cell>
          <cell r="E1248" t="str">
            <v>05050-MD-25-276-05</v>
          </cell>
          <cell r="F1248" t="str">
            <v>Tank-'Piping Isos- (Propane)</v>
          </cell>
          <cell r="G1248">
            <v>0</v>
          </cell>
          <cell r="H1248" t="str">
            <v>VP-1516-147-T-101/2-265</v>
          </cell>
          <cell r="I1248">
            <v>40175</v>
          </cell>
          <cell r="J1248">
            <v>40168</v>
          </cell>
          <cell r="K1248" t="str">
            <v>Y</v>
          </cell>
          <cell r="L1248" t="str">
            <v>Drw</v>
          </cell>
          <cell r="M1248">
            <v>1249</v>
          </cell>
        </row>
        <row r="1249">
          <cell r="C1249" t="str">
            <v>25</v>
          </cell>
          <cell r="D1249" t="str">
            <v>05050-MD-25-277-01</v>
          </cell>
          <cell r="E1249" t="str">
            <v>05050-MD-25-277-01</v>
          </cell>
          <cell r="F1249" t="str">
            <v>Tank-'Piping Isos- (Propane)</v>
          </cell>
          <cell r="G1249">
            <v>0</v>
          </cell>
          <cell r="H1249" t="str">
            <v>VP-1516-147-T-101/2-266</v>
          </cell>
          <cell r="I1249">
            <v>40175</v>
          </cell>
          <cell r="J1249">
            <v>40168</v>
          </cell>
          <cell r="K1249" t="str">
            <v>Y</v>
          </cell>
          <cell r="L1249" t="str">
            <v>Drw</v>
          </cell>
          <cell r="M1249">
            <v>1250</v>
          </cell>
        </row>
        <row r="1250">
          <cell r="C1250" t="str">
            <v>25</v>
          </cell>
          <cell r="D1250" t="str">
            <v>05050-MD-25-277-02</v>
          </cell>
          <cell r="E1250" t="str">
            <v>05050-MD-25-277-02</v>
          </cell>
          <cell r="F1250" t="str">
            <v>Tank-'Piping Isos- (Propane)</v>
          </cell>
          <cell r="G1250">
            <v>0</v>
          </cell>
          <cell r="H1250" t="str">
            <v>VP-1516-147-T-101/2-266</v>
          </cell>
          <cell r="I1250">
            <v>40175</v>
          </cell>
          <cell r="J1250">
            <v>40168</v>
          </cell>
          <cell r="K1250" t="str">
            <v>Y</v>
          </cell>
          <cell r="L1250" t="str">
            <v>Drw</v>
          </cell>
          <cell r="M1250">
            <v>1251</v>
          </cell>
        </row>
        <row r="1251">
          <cell r="C1251" t="str">
            <v>25</v>
          </cell>
          <cell r="D1251" t="str">
            <v>05050-MD-25-277-03</v>
          </cell>
          <cell r="E1251" t="str">
            <v>05050-MD-25-277-03</v>
          </cell>
          <cell r="F1251" t="str">
            <v>Tank-'Piping Isos- (Propane)</v>
          </cell>
          <cell r="G1251">
            <v>0</v>
          </cell>
          <cell r="H1251" t="str">
            <v>VP-1516-147-T-101/2-266</v>
          </cell>
          <cell r="I1251">
            <v>40175</v>
          </cell>
          <cell r="J1251">
            <v>40168</v>
          </cell>
          <cell r="K1251" t="str">
            <v>Y</v>
          </cell>
          <cell r="L1251" t="str">
            <v>Drw</v>
          </cell>
          <cell r="M1251">
            <v>1252</v>
          </cell>
        </row>
        <row r="1252">
          <cell r="C1252" t="str">
            <v>25</v>
          </cell>
          <cell r="D1252" t="str">
            <v>05050-MD-25-277-04</v>
          </cell>
          <cell r="E1252" t="str">
            <v>05050-MD-25-277-04</v>
          </cell>
          <cell r="F1252" t="str">
            <v>Tank-'Piping Isos- (Propane)</v>
          </cell>
          <cell r="G1252">
            <v>0</v>
          </cell>
          <cell r="H1252" t="str">
            <v>VP-1516-147-T-101/2-266</v>
          </cell>
          <cell r="I1252">
            <v>40175</v>
          </cell>
          <cell r="J1252">
            <v>40168</v>
          </cell>
          <cell r="K1252" t="str">
            <v>Y</v>
          </cell>
          <cell r="L1252" t="str">
            <v>Drw</v>
          </cell>
          <cell r="M1252">
            <v>1253</v>
          </cell>
        </row>
        <row r="1253">
          <cell r="C1253" t="str">
            <v>25</v>
          </cell>
          <cell r="D1253" t="str">
            <v>05050-MD-25-277-05</v>
          </cell>
          <cell r="E1253" t="str">
            <v>05050-MD-25-277-05</v>
          </cell>
          <cell r="F1253" t="str">
            <v>Tank-'Piping Isos- (Propane)</v>
          </cell>
          <cell r="G1253">
            <v>0</v>
          </cell>
          <cell r="H1253" t="str">
            <v>VP-1516-147-T-101/2-266</v>
          </cell>
          <cell r="I1253">
            <v>40175</v>
          </cell>
          <cell r="J1253">
            <v>40168</v>
          </cell>
          <cell r="K1253" t="str">
            <v>Y</v>
          </cell>
          <cell r="L1253" t="str">
            <v>Drw</v>
          </cell>
          <cell r="M1253">
            <v>1254</v>
          </cell>
        </row>
        <row r="1254">
          <cell r="C1254" t="str">
            <v>25</v>
          </cell>
          <cell r="D1254" t="str">
            <v>05050-MD-25-277-06</v>
          </cell>
          <cell r="E1254" t="str">
            <v>05050-MD-25-277-06</v>
          </cell>
          <cell r="F1254" t="str">
            <v>Tank-'Piping Isos- (Propane)</v>
          </cell>
          <cell r="G1254">
            <v>0</v>
          </cell>
          <cell r="H1254" t="str">
            <v>VP-1516-147-T-101/2-266</v>
          </cell>
          <cell r="I1254">
            <v>40175</v>
          </cell>
          <cell r="J1254">
            <v>40168</v>
          </cell>
          <cell r="K1254" t="str">
            <v>Y</v>
          </cell>
          <cell r="L1254" t="str">
            <v>Drw</v>
          </cell>
          <cell r="M1254">
            <v>1255</v>
          </cell>
        </row>
        <row r="1255">
          <cell r="C1255" t="str">
            <v>25</v>
          </cell>
          <cell r="D1255" t="str">
            <v>05050-MD-25-277-07</v>
          </cell>
          <cell r="E1255" t="str">
            <v>05050-MD-25-277-07</v>
          </cell>
          <cell r="F1255" t="str">
            <v>Tank-'Piping Isos- (Propane)</v>
          </cell>
          <cell r="G1255">
            <v>0</v>
          </cell>
          <cell r="H1255" t="str">
            <v>VP-1516-147-T-101/2-266</v>
          </cell>
          <cell r="I1255">
            <v>40175</v>
          </cell>
          <cell r="J1255">
            <v>40168</v>
          </cell>
          <cell r="K1255" t="str">
            <v>Y</v>
          </cell>
          <cell r="L1255" t="str">
            <v>Drw</v>
          </cell>
          <cell r="M1255">
            <v>1256</v>
          </cell>
        </row>
        <row r="1256">
          <cell r="C1256" t="str">
            <v>25</v>
          </cell>
          <cell r="D1256" t="str">
            <v>05050-MD-25-277-08</v>
          </cell>
          <cell r="E1256" t="str">
            <v>05050-MD-25-277-08</v>
          </cell>
          <cell r="F1256" t="str">
            <v>Tank-'Piping Isos- (Propane)</v>
          </cell>
          <cell r="G1256">
            <v>0</v>
          </cell>
          <cell r="H1256" t="str">
            <v>VP-1516-147-T-101/2-266</v>
          </cell>
          <cell r="I1256">
            <v>40175</v>
          </cell>
          <cell r="J1256">
            <v>40168</v>
          </cell>
          <cell r="K1256" t="str">
            <v>Y</v>
          </cell>
          <cell r="L1256" t="str">
            <v>Drw</v>
          </cell>
          <cell r="M1256">
            <v>1257</v>
          </cell>
        </row>
        <row r="1257">
          <cell r="C1257" t="str">
            <v>25</v>
          </cell>
          <cell r="D1257" t="str">
            <v>05050-MD-25-278-01</v>
          </cell>
          <cell r="E1257" t="str">
            <v>05050-MD-25-278-01</v>
          </cell>
          <cell r="F1257" t="str">
            <v>Tank-Cable Ladder - Plan Views- (Propane)</v>
          </cell>
          <cell r="G1257">
            <v>0</v>
          </cell>
          <cell r="H1257" t="str">
            <v>VP-1516-147-T-101/2-267</v>
          </cell>
          <cell r="I1257">
            <v>40175</v>
          </cell>
          <cell r="J1257">
            <v>40168</v>
          </cell>
          <cell r="K1257" t="str">
            <v>Y</v>
          </cell>
          <cell r="L1257" t="str">
            <v>Drw</v>
          </cell>
          <cell r="M1257">
            <v>1258</v>
          </cell>
        </row>
        <row r="1258">
          <cell r="C1258" t="str">
            <v>25</v>
          </cell>
          <cell r="D1258" t="str">
            <v>05050-MD-25-278-02</v>
          </cell>
          <cell r="E1258" t="str">
            <v>05050-MD-25-278-02</v>
          </cell>
          <cell r="F1258" t="str">
            <v>Tank-Cable Ladder - Plan Views- (Propane)</v>
          </cell>
          <cell r="G1258">
            <v>0</v>
          </cell>
          <cell r="H1258" t="str">
            <v>VP-1516-147-T-101/2-267</v>
          </cell>
          <cell r="I1258">
            <v>40175</v>
          </cell>
          <cell r="J1258">
            <v>40168</v>
          </cell>
          <cell r="K1258" t="str">
            <v>Y</v>
          </cell>
          <cell r="L1258" t="str">
            <v>Drw</v>
          </cell>
          <cell r="M1258">
            <v>1259</v>
          </cell>
        </row>
        <row r="1259">
          <cell r="C1259" t="str">
            <v>25</v>
          </cell>
          <cell r="D1259" t="str">
            <v>05050-MD-25-278-03</v>
          </cell>
          <cell r="E1259" t="str">
            <v>05050-MD-25-278-03</v>
          </cell>
          <cell r="F1259" t="str">
            <v>Tank-Cable Ladder - Plan Views- (Propane)</v>
          </cell>
          <cell r="G1259">
            <v>0</v>
          </cell>
          <cell r="H1259" t="str">
            <v>VP-1516-147-T-101/2-267</v>
          </cell>
          <cell r="I1259">
            <v>40175</v>
          </cell>
          <cell r="J1259">
            <v>40168</v>
          </cell>
          <cell r="K1259" t="str">
            <v>Y</v>
          </cell>
          <cell r="L1259" t="str">
            <v>Drw</v>
          </cell>
          <cell r="M1259">
            <v>1260</v>
          </cell>
        </row>
        <row r="1260">
          <cell r="C1260" t="str">
            <v>25</v>
          </cell>
          <cell r="D1260" t="str">
            <v>05050-MD-25-278-04</v>
          </cell>
          <cell r="E1260" t="str">
            <v>05050-MD-25-278-04</v>
          </cell>
          <cell r="F1260" t="str">
            <v>Tank-Cable Ladder - Plan Views- (Propane)</v>
          </cell>
          <cell r="G1260">
            <v>0</v>
          </cell>
          <cell r="H1260" t="str">
            <v>VP-1516-147-T-101/2-267</v>
          </cell>
          <cell r="I1260">
            <v>40175</v>
          </cell>
          <cell r="J1260">
            <v>40168</v>
          </cell>
          <cell r="K1260" t="str">
            <v>Y</v>
          </cell>
          <cell r="L1260" t="str">
            <v>Drw</v>
          </cell>
          <cell r="M1260">
            <v>1261</v>
          </cell>
        </row>
        <row r="1261">
          <cell r="C1261" t="str">
            <v>25</v>
          </cell>
          <cell r="D1261" t="str">
            <v>05050-MD-25-278-05</v>
          </cell>
          <cell r="E1261" t="str">
            <v>05050-MD-25-278-05</v>
          </cell>
          <cell r="F1261" t="str">
            <v>Tank-Cable Ladder - Plan Views- (Propane)</v>
          </cell>
          <cell r="G1261">
            <v>0</v>
          </cell>
          <cell r="H1261" t="str">
            <v>VP-1516-147-T-101/2-267</v>
          </cell>
          <cell r="I1261">
            <v>40175</v>
          </cell>
          <cell r="J1261">
            <v>40168</v>
          </cell>
          <cell r="K1261" t="str">
            <v>Y</v>
          </cell>
          <cell r="L1261" t="str">
            <v>Drw</v>
          </cell>
          <cell r="M1261">
            <v>1262</v>
          </cell>
        </row>
        <row r="1262">
          <cell r="C1262" t="str">
            <v>25</v>
          </cell>
          <cell r="D1262" t="str">
            <v>05050-MD-25-278-06</v>
          </cell>
          <cell r="E1262" t="str">
            <v>05050-MD-25-278-06</v>
          </cell>
          <cell r="F1262" t="str">
            <v>Tank-Cable Ladder - Plan Views- (Propane)</v>
          </cell>
          <cell r="G1262">
            <v>0</v>
          </cell>
          <cell r="H1262" t="str">
            <v>VP-1516-147-T-101/2-267</v>
          </cell>
          <cell r="I1262">
            <v>40175</v>
          </cell>
          <cell r="J1262">
            <v>40168</v>
          </cell>
          <cell r="K1262" t="str">
            <v>Y</v>
          </cell>
          <cell r="L1262" t="str">
            <v>Drw</v>
          </cell>
          <cell r="M1262">
            <v>1263</v>
          </cell>
        </row>
        <row r="1263">
          <cell r="C1263" t="str">
            <v>25</v>
          </cell>
          <cell r="D1263" t="str">
            <v>05050-MD-25-278-07</v>
          </cell>
          <cell r="E1263" t="str">
            <v>05050-MD-25-278-07</v>
          </cell>
          <cell r="F1263" t="str">
            <v>Tank-Cable Ladder - Plan Views- (Propane)</v>
          </cell>
          <cell r="G1263">
            <v>0</v>
          </cell>
          <cell r="H1263" t="str">
            <v>VP-1516-147-T-101/2-267</v>
          </cell>
          <cell r="I1263">
            <v>40175</v>
          </cell>
          <cell r="J1263">
            <v>40168</v>
          </cell>
          <cell r="K1263" t="str">
            <v>Y</v>
          </cell>
          <cell r="L1263" t="str">
            <v>Drw</v>
          </cell>
          <cell r="M1263">
            <v>1264</v>
          </cell>
        </row>
        <row r="1264">
          <cell r="C1264" t="str">
            <v>25</v>
          </cell>
          <cell r="D1264" t="str">
            <v>05050-MD-25-278-08</v>
          </cell>
          <cell r="E1264" t="str">
            <v>05050-MD-25-278-08</v>
          </cell>
          <cell r="F1264" t="str">
            <v>Tank-Cable Ladder - Plan Views- (Propane)</v>
          </cell>
          <cell r="G1264">
            <v>0</v>
          </cell>
          <cell r="H1264" t="str">
            <v>VP-1516-147-T-101/2-267</v>
          </cell>
          <cell r="I1264">
            <v>40175</v>
          </cell>
          <cell r="J1264">
            <v>40168</v>
          </cell>
          <cell r="K1264" t="str">
            <v>Y</v>
          </cell>
          <cell r="L1264" t="str">
            <v>Drw</v>
          </cell>
          <cell r="M1264">
            <v>1265</v>
          </cell>
        </row>
        <row r="1265">
          <cell r="C1265" t="str">
            <v>25</v>
          </cell>
          <cell r="D1265" t="str">
            <v>05050-MD-25-279-01</v>
          </cell>
          <cell r="E1265" t="str">
            <v>05050-MD-25-279-01</v>
          </cell>
          <cell r="F1265" t="str">
            <v>Tank-Fire Water G.A- (Propane)</v>
          </cell>
          <cell r="G1265">
            <v>0</v>
          </cell>
          <cell r="H1265" t="str">
            <v>VP-1516-147-T-101/2-268</v>
          </cell>
          <cell r="I1265">
            <v>40175</v>
          </cell>
          <cell r="J1265">
            <v>40168</v>
          </cell>
          <cell r="K1265" t="str">
            <v>Y</v>
          </cell>
          <cell r="L1265" t="str">
            <v>Drw</v>
          </cell>
          <cell r="M1265">
            <v>1266</v>
          </cell>
        </row>
        <row r="1266">
          <cell r="C1266" t="str">
            <v>25</v>
          </cell>
          <cell r="D1266" t="str">
            <v>05050-MD-25-279-02</v>
          </cell>
          <cell r="E1266" t="str">
            <v>05050-MD-25-279-02</v>
          </cell>
          <cell r="F1266" t="str">
            <v>Tank-Fire Water G.A- (Propane)</v>
          </cell>
          <cell r="G1266">
            <v>0</v>
          </cell>
          <cell r="H1266" t="str">
            <v>VP-1516-147-T-101/2-268</v>
          </cell>
          <cell r="I1266">
            <v>40175</v>
          </cell>
          <cell r="J1266">
            <v>40168</v>
          </cell>
          <cell r="K1266" t="str">
            <v>Y</v>
          </cell>
          <cell r="L1266" t="str">
            <v>Drw</v>
          </cell>
          <cell r="M1266">
            <v>1267</v>
          </cell>
        </row>
        <row r="1267">
          <cell r="C1267" t="str">
            <v>25</v>
          </cell>
          <cell r="D1267" t="str">
            <v>05050-MD-25-279-03</v>
          </cell>
          <cell r="E1267" t="str">
            <v>05050-MD-25-279-03</v>
          </cell>
          <cell r="F1267" t="str">
            <v>Tank-Fire Water G.A- (Propane)</v>
          </cell>
          <cell r="G1267">
            <v>0</v>
          </cell>
          <cell r="H1267" t="str">
            <v>VP-1516-147-T-101/2-268</v>
          </cell>
          <cell r="I1267">
            <v>40175</v>
          </cell>
          <cell r="J1267">
            <v>40168</v>
          </cell>
          <cell r="K1267" t="str">
            <v>Y</v>
          </cell>
          <cell r="L1267" t="str">
            <v>Drw</v>
          </cell>
          <cell r="M1267">
            <v>1268</v>
          </cell>
        </row>
        <row r="1268">
          <cell r="C1268" t="str">
            <v>25</v>
          </cell>
          <cell r="D1268" t="str">
            <v>05050-MD-25-279-04</v>
          </cell>
          <cell r="E1268" t="str">
            <v>05050-MD-25-279-04</v>
          </cell>
          <cell r="F1268" t="str">
            <v>Tank-Fire Water G.A- (Propane)</v>
          </cell>
          <cell r="G1268">
            <v>0</v>
          </cell>
          <cell r="H1268" t="str">
            <v>VP-1516-147-T-101/2-268</v>
          </cell>
          <cell r="I1268">
            <v>40175</v>
          </cell>
          <cell r="J1268">
            <v>40168</v>
          </cell>
          <cell r="K1268" t="str">
            <v>Y</v>
          </cell>
          <cell r="L1268" t="str">
            <v>Drw</v>
          </cell>
          <cell r="M1268">
            <v>1269</v>
          </cell>
        </row>
        <row r="1269">
          <cell r="C1269" t="str">
            <v>25</v>
          </cell>
          <cell r="D1269" t="str">
            <v>05050-MD-25-280-01</v>
          </cell>
          <cell r="E1269" t="str">
            <v>05050-MD-25-280-01</v>
          </cell>
          <cell r="F1269" t="str">
            <v>Tank-Utility Pupe Work G.A.- (Propane)</v>
          </cell>
          <cell r="G1269">
            <v>0</v>
          </cell>
          <cell r="H1269" t="str">
            <v>VP-1516-147-T-101/2-269</v>
          </cell>
          <cell r="I1269">
            <v>40175</v>
          </cell>
          <cell r="J1269">
            <v>40168</v>
          </cell>
          <cell r="K1269" t="str">
            <v>Y</v>
          </cell>
          <cell r="L1269" t="str">
            <v>Drw</v>
          </cell>
          <cell r="M1269">
            <v>1270</v>
          </cell>
        </row>
        <row r="1270">
          <cell r="C1270" t="str">
            <v>25</v>
          </cell>
          <cell r="D1270" t="str">
            <v>05050-MD-25-280-02</v>
          </cell>
          <cell r="E1270" t="str">
            <v>05050-MD-25-280-02</v>
          </cell>
          <cell r="F1270" t="str">
            <v>Tank-Utility Pupe Work G.A.- (Propane)</v>
          </cell>
          <cell r="G1270">
            <v>0</v>
          </cell>
          <cell r="H1270" t="str">
            <v>VP-1516-147-T-101/2-269</v>
          </cell>
          <cell r="I1270">
            <v>40175</v>
          </cell>
          <cell r="J1270">
            <v>40168</v>
          </cell>
          <cell r="K1270" t="str">
            <v>Y</v>
          </cell>
          <cell r="L1270" t="str">
            <v>Drw</v>
          </cell>
          <cell r="M1270">
            <v>1271</v>
          </cell>
        </row>
        <row r="1271">
          <cell r="C1271" t="str">
            <v>25</v>
          </cell>
          <cell r="D1271" t="str">
            <v>05050-MD-25-280-03</v>
          </cell>
          <cell r="E1271" t="str">
            <v>05050-MD-25-280-03</v>
          </cell>
          <cell r="F1271" t="str">
            <v>Tank-Utility Pupe Work G.A.- (Propane)</v>
          </cell>
          <cell r="G1271">
            <v>0</v>
          </cell>
          <cell r="H1271" t="str">
            <v>VP-1516-147-T-101/2-269</v>
          </cell>
          <cell r="I1271">
            <v>40175</v>
          </cell>
          <cell r="J1271">
            <v>40168</v>
          </cell>
          <cell r="K1271" t="str">
            <v>Y</v>
          </cell>
          <cell r="L1271" t="str">
            <v>Drw</v>
          </cell>
          <cell r="M1271">
            <v>1272</v>
          </cell>
        </row>
        <row r="1272">
          <cell r="C1272" t="str">
            <v>25</v>
          </cell>
          <cell r="D1272" t="str">
            <v>05050-MD-25-280-04</v>
          </cell>
          <cell r="E1272" t="str">
            <v>05050-MD-25-280-04</v>
          </cell>
          <cell r="F1272" t="str">
            <v>Tank-Utility Pupe Work G.A.- (Propane)</v>
          </cell>
          <cell r="G1272">
            <v>0</v>
          </cell>
          <cell r="H1272" t="str">
            <v>VP-1516-147-T-101/2-269</v>
          </cell>
          <cell r="I1272">
            <v>40175</v>
          </cell>
          <cell r="J1272">
            <v>40168</v>
          </cell>
          <cell r="K1272" t="str">
            <v>Y</v>
          </cell>
          <cell r="L1272" t="str">
            <v>Drw</v>
          </cell>
          <cell r="M1272">
            <v>1273</v>
          </cell>
        </row>
        <row r="1273">
          <cell r="C1273" t="str">
            <v>25</v>
          </cell>
          <cell r="D1273" t="str">
            <v>05050-MD-25-283-01</v>
          </cell>
          <cell r="E1273" t="str">
            <v>05050-MD-25-283-01</v>
          </cell>
          <cell r="F1273" t="str">
            <v>Tank-Platform Piping Arrangements- (Propane)</v>
          </cell>
          <cell r="G1273">
            <v>0</v>
          </cell>
          <cell r="H1273" t="str">
            <v>VP-1516-147-T-101/2-263</v>
          </cell>
          <cell r="I1273">
            <v>40175</v>
          </cell>
          <cell r="J1273">
            <v>40168</v>
          </cell>
          <cell r="K1273" t="str">
            <v>Y</v>
          </cell>
          <cell r="L1273" t="str">
            <v>Drw</v>
          </cell>
          <cell r="M1273">
            <v>1274</v>
          </cell>
        </row>
        <row r="1274">
          <cell r="C1274" t="str">
            <v>25</v>
          </cell>
          <cell r="D1274" t="str">
            <v>05050-MD-25-283-02</v>
          </cell>
          <cell r="E1274" t="str">
            <v>05050-MD-25-283-02</v>
          </cell>
          <cell r="F1274" t="str">
            <v>Tank-Platform Piping Arrangements- (Propane)</v>
          </cell>
          <cell r="G1274">
            <v>0</v>
          </cell>
          <cell r="H1274" t="str">
            <v>VP-1516-147-T-101/2-263</v>
          </cell>
          <cell r="I1274">
            <v>40175</v>
          </cell>
          <cell r="J1274">
            <v>40168</v>
          </cell>
          <cell r="K1274" t="str">
            <v>Y</v>
          </cell>
          <cell r="L1274" t="str">
            <v>Drw</v>
          </cell>
          <cell r="M1274">
            <v>1275</v>
          </cell>
        </row>
        <row r="1275">
          <cell r="C1275" t="str">
            <v>25</v>
          </cell>
          <cell r="D1275" t="str">
            <v>05050-MD-25-283-03</v>
          </cell>
          <cell r="E1275" t="str">
            <v>05050-MD-25-283-03</v>
          </cell>
          <cell r="F1275" t="str">
            <v>Tank-Platform Piping Arrangements- (Propane)</v>
          </cell>
          <cell r="G1275">
            <v>0</v>
          </cell>
          <cell r="H1275" t="str">
            <v>VP-1516-147-T-101/2-263</v>
          </cell>
          <cell r="I1275">
            <v>40175</v>
          </cell>
          <cell r="J1275">
            <v>40168</v>
          </cell>
          <cell r="K1275" t="str">
            <v>Y</v>
          </cell>
          <cell r="L1275" t="str">
            <v>Drw</v>
          </cell>
          <cell r="M1275">
            <v>1276</v>
          </cell>
        </row>
        <row r="1276">
          <cell r="C1276" t="str">
            <v>25</v>
          </cell>
          <cell r="D1276" t="str">
            <v>05050-MD-25-283-04</v>
          </cell>
          <cell r="E1276" t="str">
            <v>05050-MD-25-283-04</v>
          </cell>
          <cell r="F1276" t="str">
            <v>Tank-Platform Piping Arrangements- (Propane)</v>
          </cell>
          <cell r="G1276">
            <v>0</v>
          </cell>
          <cell r="H1276" t="str">
            <v>VP-1516-147-T-101/2-263</v>
          </cell>
          <cell r="I1276">
            <v>40175</v>
          </cell>
          <cell r="J1276">
            <v>40168</v>
          </cell>
          <cell r="K1276" t="str">
            <v>Y</v>
          </cell>
          <cell r="L1276" t="str">
            <v>Drw</v>
          </cell>
          <cell r="M1276">
            <v>1277</v>
          </cell>
        </row>
        <row r="1277">
          <cell r="C1277" t="str">
            <v>25</v>
          </cell>
          <cell r="D1277" t="str">
            <v/>
          </cell>
          <cell r="E1277" t="str">
            <v/>
          </cell>
          <cell r="F1277" t="str">
            <v>Pump Set Down Jigs - Loading Pump</v>
          </cell>
          <cell r="G1277">
            <v>0</v>
          </cell>
          <cell r="H1277" t="str">
            <v>VP-1516-147-T-101/2-143</v>
          </cell>
          <cell r="I1277">
            <v>40175</v>
          </cell>
          <cell r="J1277">
            <v>40168</v>
          </cell>
          <cell r="K1277" t="str">
            <v>N</v>
          </cell>
          <cell r="L1277" t="str">
            <v>Drw</v>
          </cell>
          <cell r="M1277">
            <v>1278</v>
          </cell>
        </row>
        <row r="1278">
          <cell r="C1278" t="str">
            <v>25</v>
          </cell>
          <cell r="D1278" t="str">
            <v/>
          </cell>
          <cell r="E1278" t="str">
            <v/>
          </cell>
          <cell r="F1278" t="str">
            <v>Pump Set Down Jigs - Circulation Pump</v>
          </cell>
          <cell r="G1278">
            <v>0</v>
          </cell>
          <cell r="H1278" t="str">
            <v>VP-1516-147-T-101/2-144</v>
          </cell>
          <cell r="I1278">
            <v>40175</v>
          </cell>
          <cell r="J1278">
            <v>40168</v>
          </cell>
          <cell r="K1278" t="str">
            <v>N</v>
          </cell>
          <cell r="L1278" t="str">
            <v>Drw</v>
          </cell>
          <cell r="M1278">
            <v>1279</v>
          </cell>
        </row>
        <row r="1279">
          <cell r="C1279" t="str">
            <v>25</v>
          </cell>
          <cell r="D1279" t="str">
            <v/>
          </cell>
          <cell r="E1279" t="str">
            <v/>
          </cell>
          <cell r="F1279" t="str">
            <v>Tank-- (Propane)</v>
          </cell>
          <cell r="G1279">
            <v>0</v>
          </cell>
          <cell r="H1279">
            <v>0</v>
          </cell>
          <cell r="I1279">
            <v>40175</v>
          </cell>
          <cell r="J1279">
            <v>40168</v>
          </cell>
          <cell r="K1279" t="str">
            <v>N</v>
          </cell>
          <cell r="L1279" t="str">
            <v>Drw</v>
          </cell>
          <cell r="M1279">
            <v>1280</v>
          </cell>
        </row>
        <row r="1280">
          <cell r="C1280" t="str">
            <v>25</v>
          </cell>
          <cell r="D1280" t="str">
            <v/>
          </cell>
          <cell r="E1280" t="str">
            <v/>
          </cell>
          <cell r="F1280" t="str">
            <v>Tank-- (Propane)</v>
          </cell>
          <cell r="G1280">
            <v>0</v>
          </cell>
          <cell r="H1280">
            <v>0</v>
          </cell>
          <cell r="I1280">
            <v>40175</v>
          </cell>
          <cell r="J1280">
            <v>40168</v>
          </cell>
          <cell r="K1280" t="str">
            <v>N</v>
          </cell>
          <cell r="L1280" t="str">
            <v>Drw</v>
          </cell>
          <cell r="M1280">
            <v>1281</v>
          </cell>
        </row>
        <row r="1281">
          <cell r="C1281" t="str">
            <v>25</v>
          </cell>
          <cell r="D1281" t="str">
            <v/>
          </cell>
          <cell r="E1281" t="str">
            <v/>
          </cell>
          <cell r="F1281" t="str">
            <v>Tank-- (Propane)</v>
          </cell>
          <cell r="G1281">
            <v>0</v>
          </cell>
          <cell r="H1281">
            <v>0</v>
          </cell>
          <cell r="I1281">
            <v>40175</v>
          </cell>
          <cell r="J1281">
            <v>40168</v>
          </cell>
          <cell r="K1281" t="str">
            <v>N</v>
          </cell>
          <cell r="L1281" t="str">
            <v>Drw</v>
          </cell>
          <cell r="M1281">
            <v>1282</v>
          </cell>
        </row>
        <row r="1282">
          <cell r="C1282" t="str">
            <v>25</v>
          </cell>
          <cell r="D1282" t="str">
            <v/>
          </cell>
          <cell r="E1282" t="str">
            <v/>
          </cell>
          <cell r="F1282" t="str">
            <v>Tank-- (Propane)</v>
          </cell>
          <cell r="G1282">
            <v>0</v>
          </cell>
          <cell r="H1282">
            <v>0</v>
          </cell>
          <cell r="I1282">
            <v>40175</v>
          </cell>
          <cell r="J1282">
            <v>40168</v>
          </cell>
          <cell r="K1282" t="str">
            <v>N</v>
          </cell>
          <cell r="L1282" t="str">
            <v>Drw</v>
          </cell>
          <cell r="M1282">
            <v>1283</v>
          </cell>
        </row>
        <row r="1283">
          <cell r="C1283" t="str">
            <v>25</v>
          </cell>
          <cell r="D1283" t="str">
            <v/>
          </cell>
          <cell r="E1283" t="str">
            <v/>
          </cell>
          <cell r="F1283" t="str">
            <v>Tank-- (Propane)</v>
          </cell>
          <cell r="G1283">
            <v>0</v>
          </cell>
          <cell r="H1283">
            <v>0</v>
          </cell>
          <cell r="I1283">
            <v>40175</v>
          </cell>
          <cell r="J1283">
            <v>40168</v>
          </cell>
          <cell r="K1283" t="str">
            <v>N</v>
          </cell>
          <cell r="L1283" t="str">
            <v>Drw</v>
          </cell>
          <cell r="M1283">
            <v>1284</v>
          </cell>
        </row>
        <row r="1284">
          <cell r="C1284" t="str">
            <v>25</v>
          </cell>
          <cell r="D1284" t="str">
            <v/>
          </cell>
          <cell r="E1284" t="str">
            <v/>
          </cell>
          <cell r="F1284" t="str">
            <v>Tank-- (Propane)</v>
          </cell>
          <cell r="G1284">
            <v>0</v>
          </cell>
          <cell r="H1284">
            <v>0</v>
          </cell>
          <cell r="I1284">
            <v>40175</v>
          </cell>
          <cell r="J1284">
            <v>40168</v>
          </cell>
          <cell r="K1284" t="str">
            <v>N</v>
          </cell>
          <cell r="L1284" t="str">
            <v>Drw</v>
          </cell>
          <cell r="M1284">
            <v>1285</v>
          </cell>
        </row>
        <row r="1285">
          <cell r="C1285" t="str">
            <v>25</v>
          </cell>
          <cell r="D1285" t="str">
            <v/>
          </cell>
          <cell r="E1285" t="str">
            <v/>
          </cell>
          <cell r="F1285" t="str">
            <v>Tank-- (Propane)</v>
          </cell>
          <cell r="G1285">
            <v>0</v>
          </cell>
          <cell r="H1285">
            <v>0</v>
          </cell>
          <cell r="I1285">
            <v>40175</v>
          </cell>
          <cell r="J1285">
            <v>40168</v>
          </cell>
          <cell r="K1285" t="str">
            <v>N</v>
          </cell>
          <cell r="L1285" t="str">
            <v>Drw</v>
          </cell>
          <cell r="M1285">
            <v>1286</v>
          </cell>
        </row>
        <row r="1286">
          <cell r="C1286" t="str">
            <v>25</v>
          </cell>
          <cell r="D1286" t="str">
            <v/>
          </cell>
          <cell r="E1286" t="str">
            <v/>
          </cell>
          <cell r="F1286" t="str">
            <v>Tank-- (Propane)</v>
          </cell>
          <cell r="G1286">
            <v>0</v>
          </cell>
          <cell r="H1286">
            <v>0</v>
          </cell>
          <cell r="I1286">
            <v>40175</v>
          </cell>
          <cell r="J1286">
            <v>40168</v>
          </cell>
          <cell r="K1286" t="str">
            <v>N</v>
          </cell>
          <cell r="L1286" t="str">
            <v>Drw</v>
          </cell>
          <cell r="M1286">
            <v>1287</v>
          </cell>
        </row>
        <row r="1287">
          <cell r="C1287" t="str">
            <v>25</v>
          </cell>
          <cell r="D1287" t="str">
            <v/>
          </cell>
          <cell r="E1287" t="str">
            <v/>
          </cell>
          <cell r="F1287" t="str">
            <v>Tank-- (Propane)</v>
          </cell>
          <cell r="G1287">
            <v>0</v>
          </cell>
          <cell r="H1287">
            <v>0</v>
          </cell>
          <cell r="I1287">
            <v>40175</v>
          </cell>
          <cell r="J1287">
            <v>40168</v>
          </cell>
          <cell r="K1287" t="str">
            <v>N</v>
          </cell>
          <cell r="L1287" t="str">
            <v>Drw</v>
          </cell>
          <cell r="M1287">
            <v>1288</v>
          </cell>
        </row>
        <row r="1288">
          <cell r="C1288" t="str">
            <v>25</v>
          </cell>
          <cell r="D1288" t="str">
            <v/>
          </cell>
          <cell r="E1288" t="str">
            <v/>
          </cell>
          <cell r="F1288" t="str">
            <v>Tank-- (Propane)</v>
          </cell>
          <cell r="G1288">
            <v>0</v>
          </cell>
          <cell r="H1288">
            <v>0</v>
          </cell>
          <cell r="I1288">
            <v>40175</v>
          </cell>
          <cell r="J1288">
            <v>40168</v>
          </cell>
          <cell r="K1288" t="str">
            <v>N</v>
          </cell>
          <cell r="L1288" t="str">
            <v>Drw</v>
          </cell>
          <cell r="M1288">
            <v>1289</v>
          </cell>
        </row>
        <row r="1289">
          <cell r="C1289" t="str">
            <v>25</v>
          </cell>
          <cell r="D1289" t="str">
            <v/>
          </cell>
          <cell r="E1289" t="str">
            <v/>
          </cell>
          <cell r="F1289" t="str">
            <v>Tank-- (Propane)</v>
          </cell>
          <cell r="G1289">
            <v>0</v>
          </cell>
          <cell r="H1289">
            <v>0</v>
          </cell>
          <cell r="I1289">
            <v>40175</v>
          </cell>
          <cell r="J1289">
            <v>40168</v>
          </cell>
          <cell r="K1289" t="str">
            <v>N</v>
          </cell>
          <cell r="L1289" t="str">
            <v>Drw</v>
          </cell>
          <cell r="M1289">
            <v>1290</v>
          </cell>
        </row>
        <row r="1290">
          <cell r="C1290" t="str">
            <v>25</v>
          </cell>
          <cell r="D1290" t="str">
            <v/>
          </cell>
          <cell r="E1290" t="str">
            <v/>
          </cell>
          <cell r="F1290" t="str">
            <v>Tank-- (Propane)</v>
          </cell>
          <cell r="G1290">
            <v>0</v>
          </cell>
          <cell r="H1290">
            <v>0</v>
          </cell>
          <cell r="I1290">
            <v>40175</v>
          </cell>
          <cell r="J1290">
            <v>40168</v>
          </cell>
          <cell r="K1290" t="str">
            <v>N</v>
          </cell>
          <cell r="L1290" t="str">
            <v>Drw</v>
          </cell>
          <cell r="M1290">
            <v>1291</v>
          </cell>
        </row>
        <row r="1291">
          <cell r="C1291" t="str">
            <v>25</v>
          </cell>
          <cell r="D1291" t="str">
            <v/>
          </cell>
          <cell r="E1291" t="str">
            <v/>
          </cell>
          <cell r="F1291" t="str">
            <v>Tank-- (Propane)</v>
          </cell>
          <cell r="G1291">
            <v>0</v>
          </cell>
          <cell r="H1291">
            <v>0</v>
          </cell>
          <cell r="I1291">
            <v>40175</v>
          </cell>
          <cell r="J1291">
            <v>40168</v>
          </cell>
          <cell r="K1291" t="str">
            <v>N</v>
          </cell>
          <cell r="L1291" t="str">
            <v>Drw</v>
          </cell>
          <cell r="M1291">
            <v>1292</v>
          </cell>
        </row>
        <row r="1292">
          <cell r="C1292" t="str">
            <v>25</v>
          </cell>
          <cell r="D1292" t="str">
            <v/>
          </cell>
          <cell r="E1292" t="str">
            <v/>
          </cell>
          <cell r="F1292" t="str">
            <v>Tank-- (Propane)</v>
          </cell>
          <cell r="G1292">
            <v>0</v>
          </cell>
          <cell r="H1292">
            <v>0</v>
          </cell>
          <cell r="I1292">
            <v>40175</v>
          </cell>
          <cell r="J1292">
            <v>40168</v>
          </cell>
          <cell r="K1292" t="str">
            <v>N</v>
          </cell>
          <cell r="L1292" t="str">
            <v>Drw</v>
          </cell>
          <cell r="M1292">
            <v>1293</v>
          </cell>
        </row>
        <row r="1293">
          <cell r="C1293" t="str">
            <v>25</v>
          </cell>
          <cell r="D1293" t="str">
            <v/>
          </cell>
          <cell r="E1293" t="str">
            <v/>
          </cell>
          <cell r="F1293" t="str">
            <v>Tank-- (Propane)</v>
          </cell>
          <cell r="G1293">
            <v>0</v>
          </cell>
          <cell r="H1293">
            <v>0</v>
          </cell>
          <cell r="I1293">
            <v>40175</v>
          </cell>
          <cell r="J1293">
            <v>40168</v>
          </cell>
          <cell r="K1293" t="str">
            <v>N</v>
          </cell>
          <cell r="L1293" t="str">
            <v>Drw</v>
          </cell>
          <cell r="M1293">
            <v>1294</v>
          </cell>
        </row>
        <row r="1294">
          <cell r="C1294" t="str">
            <v>25</v>
          </cell>
          <cell r="D1294" t="str">
            <v/>
          </cell>
          <cell r="E1294" t="str">
            <v/>
          </cell>
          <cell r="F1294" t="str">
            <v>Tank-- (Propane)</v>
          </cell>
          <cell r="G1294">
            <v>0</v>
          </cell>
          <cell r="H1294">
            <v>0</v>
          </cell>
          <cell r="I1294">
            <v>40175</v>
          </cell>
          <cell r="J1294">
            <v>40168</v>
          </cell>
          <cell r="K1294" t="str">
            <v>N</v>
          </cell>
          <cell r="L1294" t="str">
            <v>Drw</v>
          </cell>
          <cell r="M1294">
            <v>1295</v>
          </cell>
        </row>
        <row r="1295">
          <cell r="C1295" t="str">
            <v>25</v>
          </cell>
          <cell r="D1295" t="str">
            <v/>
          </cell>
          <cell r="E1295" t="str">
            <v/>
          </cell>
          <cell r="F1295" t="str">
            <v>Tank-- (Propane)</v>
          </cell>
          <cell r="G1295">
            <v>0</v>
          </cell>
          <cell r="H1295">
            <v>0</v>
          </cell>
          <cell r="I1295">
            <v>40175</v>
          </cell>
          <cell r="J1295">
            <v>40168</v>
          </cell>
          <cell r="K1295" t="str">
            <v>N</v>
          </cell>
          <cell r="L1295" t="str">
            <v>Drw</v>
          </cell>
          <cell r="M1295">
            <v>1296</v>
          </cell>
        </row>
        <row r="1296">
          <cell r="C1296" t="str">
            <v>25</v>
          </cell>
          <cell r="D1296" t="str">
            <v/>
          </cell>
          <cell r="E1296" t="str">
            <v/>
          </cell>
          <cell r="F1296" t="str">
            <v>Tank-- (Propane)</v>
          </cell>
          <cell r="G1296">
            <v>0</v>
          </cell>
          <cell r="H1296">
            <v>0</v>
          </cell>
          <cell r="I1296">
            <v>40175</v>
          </cell>
          <cell r="J1296">
            <v>40168</v>
          </cell>
          <cell r="K1296" t="str">
            <v>N</v>
          </cell>
          <cell r="L1296" t="str">
            <v>Drw</v>
          </cell>
          <cell r="M1296">
            <v>1297</v>
          </cell>
        </row>
        <row r="1297">
          <cell r="C1297" t="str">
            <v>25</v>
          </cell>
          <cell r="D1297" t="str">
            <v/>
          </cell>
          <cell r="E1297" t="str">
            <v/>
          </cell>
          <cell r="F1297" t="str">
            <v>Tank-- (Propane)</v>
          </cell>
          <cell r="G1297">
            <v>0</v>
          </cell>
          <cell r="H1297">
            <v>0</v>
          </cell>
          <cell r="I1297">
            <v>40175</v>
          </cell>
          <cell r="J1297">
            <v>40168</v>
          </cell>
          <cell r="K1297" t="str">
            <v>N</v>
          </cell>
          <cell r="L1297" t="str">
            <v>Drw</v>
          </cell>
          <cell r="M1297">
            <v>1298</v>
          </cell>
        </row>
        <row r="1298">
          <cell r="C1298" t="str">
            <v>25</v>
          </cell>
          <cell r="D1298" t="str">
            <v/>
          </cell>
          <cell r="E1298" t="str">
            <v/>
          </cell>
          <cell r="F1298" t="str">
            <v>Tank-- (Propane)</v>
          </cell>
          <cell r="G1298">
            <v>0</v>
          </cell>
          <cell r="H1298">
            <v>0</v>
          </cell>
          <cell r="I1298">
            <v>40175</v>
          </cell>
          <cell r="J1298">
            <v>40168</v>
          </cell>
          <cell r="K1298" t="str">
            <v>N</v>
          </cell>
          <cell r="L1298" t="str">
            <v>Drw</v>
          </cell>
          <cell r="M1298">
            <v>1299</v>
          </cell>
        </row>
        <row r="1299">
          <cell r="C1299" t="str">
            <v>25</v>
          </cell>
          <cell r="D1299" t="str">
            <v/>
          </cell>
          <cell r="E1299" t="str">
            <v/>
          </cell>
          <cell r="F1299" t="str">
            <v>Tank-- (Propane)</v>
          </cell>
          <cell r="G1299">
            <v>0</v>
          </cell>
          <cell r="H1299">
            <v>0</v>
          </cell>
          <cell r="I1299">
            <v>40175</v>
          </cell>
          <cell r="J1299">
            <v>40168</v>
          </cell>
          <cell r="K1299" t="str">
            <v>N</v>
          </cell>
          <cell r="L1299" t="str">
            <v>Drw</v>
          </cell>
          <cell r="M1299">
            <v>1300</v>
          </cell>
        </row>
        <row r="1300">
          <cell r="C1300">
            <v>25</v>
          </cell>
          <cell r="D1300" t="str">
            <v>05050--25--</v>
          </cell>
          <cell r="E1300" t="str">
            <v>05050--25--</v>
          </cell>
          <cell r="F1300" t="str">
            <v>Storage tank piping &amp; misc. (Propane)</v>
          </cell>
          <cell r="G1300">
            <v>0</v>
          </cell>
          <cell r="H1300">
            <v>0</v>
          </cell>
          <cell r="I1300" t="str">
            <v>-</v>
          </cell>
          <cell r="J1300" t="str">
            <v>-</v>
          </cell>
          <cell r="K1300" t="str">
            <v>Y</v>
          </cell>
          <cell r="L1300" t="str">
            <v>Drw</v>
          </cell>
          <cell r="M1300">
            <v>1301</v>
          </cell>
        </row>
        <row r="1301">
          <cell r="C1301" t="str">
            <v>25</v>
          </cell>
          <cell r="D1301" t="str">
            <v/>
          </cell>
          <cell r="E1301" t="str">
            <v/>
          </cell>
          <cell r="F1301" t="str">
            <v>Tank-Presure Vent Pipe Assembly- (Propane)</v>
          </cell>
          <cell r="G1301">
            <v>0</v>
          </cell>
          <cell r="H1301" t="str">
            <v>VP-1516-147-T-101/2-264</v>
          </cell>
          <cell r="I1301">
            <v>38870</v>
          </cell>
          <cell r="J1301">
            <v>38863</v>
          </cell>
          <cell r="K1301" t="str">
            <v>N</v>
          </cell>
          <cell r="L1301" t="str">
            <v>Drw</v>
          </cell>
          <cell r="M1301">
            <v>1302</v>
          </cell>
        </row>
        <row r="1302">
          <cell r="C1302" t="str">
            <v>25</v>
          </cell>
          <cell r="D1302" t="str">
            <v/>
          </cell>
          <cell r="E1302" t="str">
            <v/>
          </cell>
          <cell r="F1302" t="str">
            <v>Tank-Deluge Detail Drawings- (Propane)</v>
          </cell>
          <cell r="G1302">
            <v>0</v>
          </cell>
          <cell r="H1302" t="str">
            <v>VP-1516-147-T-101/2-209</v>
          </cell>
          <cell r="I1302">
            <v>40175</v>
          </cell>
          <cell r="J1302">
            <v>40168</v>
          </cell>
          <cell r="K1302" t="str">
            <v>N</v>
          </cell>
          <cell r="L1302" t="str">
            <v>Drw</v>
          </cell>
          <cell r="M1302">
            <v>1303</v>
          </cell>
        </row>
        <row r="1303">
          <cell r="C1303" t="str">
            <v>25</v>
          </cell>
          <cell r="D1303" t="str">
            <v>05050-MD-25-314-01</v>
          </cell>
          <cell r="E1303" t="str">
            <v>05050-MD-25-314-01</v>
          </cell>
          <cell r="F1303" t="str">
            <v>Tank-Propane Tank Piping ISO-Process (Propane)</v>
          </cell>
          <cell r="G1303">
            <v>0</v>
          </cell>
          <cell r="H1303" t="str">
            <v>VP-1516-147-T-101/2-272</v>
          </cell>
          <cell r="I1303">
            <v>40175</v>
          </cell>
          <cell r="J1303">
            <v>40168</v>
          </cell>
          <cell r="K1303" t="str">
            <v>Y</v>
          </cell>
          <cell r="L1303" t="str">
            <v>Drw</v>
          </cell>
          <cell r="M1303">
            <v>1304</v>
          </cell>
        </row>
        <row r="1304">
          <cell r="C1304" t="str">
            <v>25</v>
          </cell>
          <cell r="D1304" t="str">
            <v>05050-MD-25-314-02</v>
          </cell>
          <cell r="E1304" t="str">
            <v>05050-MD-25-314-02</v>
          </cell>
          <cell r="F1304" t="str">
            <v>Tank-Propane Tank Piping ISO-Process (Propane)</v>
          </cell>
          <cell r="G1304">
            <v>0</v>
          </cell>
          <cell r="H1304" t="str">
            <v>VP-1516-147-T-101/2-272</v>
          </cell>
          <cell r="I1304">
            <v>40175</v>
          </cell>
          <cell r="J1304">
            <v>40168</v>
          </cell>
          <cell r="K1304" t="str">
            <v>Y</v>
          </cell>
          <cell r="L1304" t="str">
            <v>Drw</v>
          </cell>
          <cell r="M1304">
            <v>1305</v>
          </cell>
        </row>
        <row r="1305">
          <cell r="C1305" t="str">
            <v>25</v>
          </cell>
          <cell r="D1305" t="str">
            <v>05050-MD-25-314-03</v>
          </cell>
          <cell r="E1305" t="str">
            <v>05050-MD-25-314-03</v>
          </cell>
          <cell r="F1305" t="str">
            <v>Tank-Propane Tank Piping ISO-Process (Propane)</v>
          </cell>
          <cell r="G1305">
            <v>0</v>
          </cell>
          <cell r="H1305" t="str">
            <v>VP-1516-147-T-101/2-272</v>
          </cell>
          <cell r="I1305">
            <v>40175</v>
          </cell>
          <cell r="J1305">
            <v>40168</v>
          </cell>
          <cell r="K1305" t="str">
            <v>Y</v>
          </cell>
          <cell r="L1305" t="str">
            <v>Drw</v>
          </cell>
          <cell r="M1305">
            <v>1306</v>
          </cell>
        </row>
        <row r="1306">
          <cell r="C1306" t="str">
            <v>25</v>
          </cell>
          <cell r="D1306" t="str">
            <v>05050-MD-25-314-04</v>
          </cell>
          <cell r="E1306" t="str">
            <v>05050-MD-25-314-04</v>
          </cell>
          <cell r="F1306" t="str">
            <v>Tank-Propane Tank Piping ISO-Process (Propane)</v>
          </cell>
          <cell r="G1306">
            <v>0</v>
          </cell>
          <cell r="H1306" t="str">
            <v>VP-1516-147-T-101/2-272</v>
          </cell>
          <cell r="I1306">
            <v>40175</v>
          </cell>
          <cell r="J1306">
            <v>40168</v>
          </cell>
          <cell r="K1306" t="str">
            <v>Y</v>
          </cell>
          <cell r="L1306" t="str">
            <v>Drw</v>
          </cell>
          <cell r="M1306">
            <v>1307</v>
          </cell>
        </row>
        <row r="1307">
          <cell r="C1307" t="str">
            <v>25</v>
          </cell>
          <cell r="D1307" t="str">
            <v>05050-MD-25-314-05</v>
          </cell>
          <cell r="E1307" t="str">
            <v>05050-MD-25-314-05</v>
          </cell>
          <cell r="F1307" t="str">
            <v>Tank-Propane Tank Piping ISO-Process (Propane)</v>
          </cell>
          <cell r="G1307">
            <v>0</v>
          </cell>
          <cell r="H1307" t="str">
            <v>VP-1516-147-T-101/2-272</v>
          </cell>
          <cell r="I1307">
            <v>40175</v>
          </cell>
          <cell r="J1307">
            <v>40168</v>
          </cell>
          <cell r="K1307" t="str">
            <v>Y</v>
          </cell>
          <cell r="L1307" t="str">
            <v>Drw</v>
          </cell>
          <cell r="M1307">
            <v>1308</v>
          </cell>
        </row>
        <row r="1308">
          <cell r="C1308" t="str">
            <v>25</v>
          </cell>
          <cell r="D1308" t="str">
            <v>05050-MD-25-314-06</v>
          </cell>
          <cell r="E1308" t="str">
            <v>05050-MD-25-314-06</v>
          </cell>
          <cell r="F1308" t="str">
            <v>Tank-Propane Tank Piping ISO-Process (Propane)</v>
          </cell>
          <cell r="G1308">
            <v>0</v>
          </cell>
          <cell r="H1308" t="str">
            <v>VP-1516-147-T-101/2-272</v>
          </cell>
          <cell r="I1308">
            <v>40175</v>
          </cell>
          <cell r="J1308">
            <v>40168</v>
          </cell>
          <cell r="K1308" t="str">
            <v>Y</v>
          </cell>
          <cell r="L1308" t="str">
            <v>Drw</v>
          </cell>
          <cell r="M1308">
            <v>1309</v>
          </cell>
        </row>
        <row r="1309">
          <cell r="C1309" t="str">
            <v>25</v>
          </cell>
          <cell r="D1309" t="str">
            <v>05050-MD-25-314-07</v>
          </cell>
          <cell r="E1309" t="str">
            <v>05050-MD-25-314-07</v>
          </cell>
          <cell r="F1309" t="str">
            <v>Tank-Propane Tank Piping ISO-Process (Propane)</v>
          </cell>
          <cell r="G1309">
            <v>0</v>
          </cell>
          <cell r="H1309" t="str">
            <v>VP-1516-147-T-101/2-272</v>
          </cell>
          <cell r="I1309">
            <v>40175</v>
          </cell>
          <cell r="J1309">
            <v>40168</v>
          </cell>
          <cell r="K1309" t="str">
            <v>Y</v>
          </cell>
          <cell r="L1309" t="str">
            <v>Drw</v>
          </cell>
          <cell r="M1309">
            <v>1310</v>
          </cell>
        </row>
        <row r="1310">
          <cell r="C1310" t="str">
            <v>25</v>
          </cell>
          <cell r="D1310" t="str">
            <v>05050-MD-25-314-08</v>
          </cell>
          <cell r="E1310" t="str">
            <v>05050-MD-25-314-08</v>
          </cell>
          <cell r="F1310" t="str">
            <v>Tank-Propane Tank Piping ISO-Process (Propane)</v>
          </cell>
          <cell r="G1310">
            <v>0</v>
          </cell>
          <cell r="H1310" t="str">
            <v>VP-1516-147-T-101/2-272</v>
          </cell>
          <cell r="I1310">
            <v>40175</v>
          </cell>
          <cell r="J1310">
            <v>40168</v>
          </cell>
          <cell r="K1310" t="str">
            <v>Y</v>
          </cell>
          <cell r="L1310" t="str">
            <v>Drw</v>
          </cell>
          <cell r="M1310">
            <v>1311</v>
          </cell>
        </row>
        <row r="1311">
          <cell r="C1311" t="str">
            <v>25</v>
          </cell>
          <cell r="D1311" t="str">
            <v>05050-MD-25-314-09</v>
          </cell>
          <cell r="E1311" t="str">
            <v>05050-MD-25-314-09</v>
          </cell>
          <cell r="F1311" t="str">
            <v>Tank-Propane Tank Piping ISO-Process (Propane)</v>
          </cell>
          <cell r="G1311">
            <v>0</v>
          </cell>
          <cell r="H1311" t="str">
            <v>VP-1516-147-T-101/2-272</v>
          </cell>
          <cell r="I1311">
            <v>40175</v>
          </cell>
          <cell r="J1311">
            <v>40168</v>
          </cell>
          <cell r="K1311" t="str">
            <v>Y</v>
          </cell>
          <cell r="L1311" t="str">
            <v>Drw</v>
          </cell>
          <cell r="M1311">
            <v>1312</v>
          </cell>
        </row>
        <row r="1312">
          <cell r="C1312" t="str">
            <v>25</v>
          </cell>
          <cell r="D1312" t="str">
            <v>05050-MD-25-314-10</v>
          </cell>
          <cell r="E1312" t="str">
            <v>05050-MD-25-314-10</v>
          </cell>
          <cell r="F1312" t="str">
            <v>Tank-Propane Tank Piping ISO-Process (Propane)</v>
          </cell>
          <cell r="G1312">
            <v>0</v>
          </cell>
          <cell r="H1312" t="str">
            <v>VP-1516-147-T-101/2-272</v>
          </cell>
          <cell r="I1312">
            <v>40175</v>
          </cell>
          <cell r="J1312">
            <v>40168</v>
          </cell>
          <cell r="K1312" t="str">
            <v>Y</v>
          </cell>
          <cell r="L1312" t="str">
            <v>Drw</v>
          </cell>
          <cell r="M1312">
            <v>1313</v>
          </cell>
        </row>
        <row r="1313">
          <cell r="C1313" t="str">
            <v>25</v>
          </cell>
          <cell r="D1313" t="str">
            <v>05050-MD-25-314-11</v>
          </cell>
          <cell r="E1313" t="str">
            <v>05050-MD-25-314-11</v>
          </cell>
          <cell r="F1313" t="str">
            <v>Tank-Propane Tank Piping ISO-Process (Propane)</v>
          </cell>
          <cell r="G1313">
            <v>0</v>
          </cell>
          <cell r="H1313" t="str">
            <v>VP-1516-147-T-101/2-272</v>
          </cell>
          <cell r="I1313">
            <v>40175</v>
          </cell>
          <cell r="J1313">
            <v>40168</v>
          </cell>
          <cell r="K1313" t="str">
            <v>Y</v>
          </cell>
          <cell r="L1313" t="str">
            <v>Drw</v>
          </cell>
          <cell r="M1313">
            <v>1314</v>
          </cell>
        </row>
        <row r="1314">
          <cell r="C1314" t="str">
            <v>25</v>
          </cell>
          <cell r="D1314" t="str">
            <v>05050-MD-25-314-12</v>
          </cell>
          <cell r="E1314" t="str">
            <v>05050-MD-25-314-12</v>
          </cell>
          <cell r="F1314" t="str">
            <v>Tank-Propane Tank Piping ISO-Process (Propane)</v>
          </cell>
          <cell r="G1314">
            <v>0</v>
          </cell>
          <cell r="H1314" t="str">
            <v>VP-1516-147-T-101/2-272</v>
          </cell>
          <cell r="I1314">
            <v>40175</v>
          </cell>
          <cell r="J1314">
            <v>40168</v>
          </cell>
          <cell r="K1314" t="str">
            <v>Y</v>
          </cell>
          <cell r="L1314" t="str">
            <v>Drw</v>
          </cell>
          <cell r="M1314">
            <v>1315</v>
          </cell>
        </row>
        <row r="1315">
          <cell r="C1315" t="str">
            <v>25</v>
          </cell>
          <cell r="D1315" t="str">
            <v>05050-MD-25-314-13</v>
          </cell>
          <cell r="E1315" t="str">
            <v>05050-MD-25-314-13</v>
          </cell>
          <cell r="F1315" t="str">
            <v>Tank-Propane Tank Piping ISO-Process (Propane)</v>
          </cell>
          <cell r="G1315">
            <v>0</v>
          </cell>
          <cell r="H1315" t="str">
            <v>VP-1516-147-T-101/2-272</v>
          </cell>
          <cell r="I1315">
            <v>40175</v>
          </cell>
          <cell r="J1315">
            <v>40168</v>
          </cell>
          <cell r="K1315" t="str">
            <v>Y</v>
          </cell>
          <cell r="L1315" t="str">
            <v>Drw</v>
          </cell>
          <cell r="M1315">
            <v>1316</v>
          </cell>
        </row>
        <row r="1316">
          <cell r="C1316" t="str">
            <v>25</v>
          </cell>
          <cell r="D1316" t="str">
            <v>05050-MD-25-314-14</v>
          </cell>
          <cell r="E1316" t="str">
            <v>05050-MD-25-314-14</v>
          </cell>
          <cell r="F1316" t="str">
            <v>Tank-Propane Tank Piping ISO-Process (Propane)</v>
          </cell>
          <cell r="G1316">
            <v>0</v>
          </cell>
          <cell r="H1316" t="str">
            <v>VP-1516-147-T-101/2-272</v>
          </cell>
          <cell r="I1316">
            <v>40175</v>
          </cell>
          <cell r="J1316">
            <v>40168</v>
          </cell>
          <cell r="K1316" t="str">
            <v>Y</v>
          </cell>
          <cell r="L1316" t="str">
            <v>Drw</v>
          </cell>
          <cell r="M1316">
            <v>1317</v>
          </cell>
        </row>
        <row r="1317">
          <cell r="C1317" t="str">
            <v>25</v>
          </cell>
          <cell r="D1317" t="str">
            <v>05050-MD-25-314-15</v>
          </cell>
          <cell r="E1317" t="str">
            <v>05050-MD-25-314-15</v>
          </cell>
          <cell r="F1317" t="str">
            <v>Tank-Propane Tank Piping ISO-Process (Propane)</v>
          </cell>
          <cell r="G1317">
            <v>0</v>
          </cell>
          <cell r="H1317" t="str">
            <v>VP-1516-147-T-101/2-272</v>
          </cell>
          <cell r="I1317">
            <v>40175</v>
          </cell>
          <cell r="J1317">
            <v>40168</v>
          </cell>
          <cell r="K1317" t="str">
            <v>Y</v>
          </cell>
          <cell r="L1317" t="str">
            <v>Drw</v>
          </cell>
          <cell r="M1317">
            <v>1318</v>
          </cell>
        </row>
        <row r="1318">
          <cell r="C1318" t="str">
            <v>25</v>
          </cell>
          <cell r="D1318" t="str">
            <v>05050-MD-25-314-16</v>
          </cell>
          <cell r="E1318" t="str">
            <v>05050-MD-25-314-16</v>
          </cell>
          <cell r="F1318" t="str">
            <v>Tank-Propane Tank Piping ISO-Process (Propane)</v>
          </cell>
          <cell r="G1318">
            <v>0</v>
          </cell>
          <cell r="H1318" t="str">
            <v>VP-1516-147-T-101/2-272</v>
          </cell>
          <cell r="I1318">
            <v>40175</v>
          </cell>
          <cell r="J1318">
            <v>40168</v>
          </cell>
          <cell r="K1318" t="str">
            <v>Y</v>
          </cell>
          <cell r="L1318" t="str">
            <v>Drw</v>
          </cell>
          <cell r="M1318">
            <v>1319</v>
          </cell>
        </row>
        <row r="1319">
          <cell r="C1319" t="str">
            <v>25</v>
          </cell>
          <cell r="D1319" t="str">
            <v>05050-MD-25-314-17</v>
          </cell>
          <cell r="E1319" t="str">
            <v>05050-MD-25-314-17</v>
          </cell>
          <cell r="F1319" t="str">
            <v>Tank-Propane Tank Piping ISO-Process (Propane)</v>
          </cell>
          <cell r="G1319">
            <v>0</v>
          </cell>
          <cell r="H1319" t="str">
            <v>VP-1516-147-T-101/2-272</v>
          </cell>
          <cell r="I1319">
            <v>40175</v>
          </cell>
          <cell r="J1319">
            <v>40168</v>
          </cell>
          <cell r="K1319" t="str">
            <v>Y</v>
          </cell>
          <cell r="L1319" t="str">
            <v>Drw</v>
          </cell>
          <cell r="M1319">
            <v>1320</v>
          </cell>
        </row>
        <row r="1320">
          <cell r="C1320" t="str">
            <v>25</v>
          </cell>
          <cell r="D1320" t="str">
            <v>05050-MD-25-314-18</v>
          </cell>
          <cell r="E1320" t="str">
            <v>05050-MD-25-314-18</v>
          </cell>
          <cell r="F1320" t="str">
            <v>Tank-Propane Tank Piping ISO-Process (Propane)</v>
          </cell>
          <cell r="G1320">
            <v>0</v>
          </cell>
          <cell r="H1320" t="str">
            <v>VP-1516-147-T-101/2-272</v>
          </cell>
          <cell r="I1320">
            <v>40175</v>
          </cell>
          <cell r="J1320">
            <v>40168</v>
          </cell>
          <cell r="K1320" t="str">
            <v>Y</v>
          </cell>
          <cell r="L1320" t="str">
            <v>Drw</v>
          </cell>
          <cell r="M1320">
            <v>1321</v>
          </cell>
        </row>
        <row r="1321">
          <cell r="C1321" t="str">
            <v>25</v>
          </cell>
          <cell r="D1321" t="str">
            <v>05050-MD-25-314-19</v>
          </cell>
          <cell r="E1321" t="str">
            <v>05050-MD-25-314-19</v>
          </cell>
          <cell r="F1321" t="str">
            <v>Tank-Propane Tank Piping ISO-Process (Propane)</v>
          </cell>
          <cell r="G1321">
            <v>0</v>
          </cell>
          <cell r="H1321" t="str">
            <v>VP-1516-147-T-101/2-272</v>
          </cell>
          <cell r="I1321">
            <v>40175</v>
          </cell>
          <cell r="J1321">
            <v>40168</v>
          </cell>
          <cell r="K1321" t="str">
            <v>Y</v>
          </cell>
          <cell r="L1321" t="str">
            <v>Drw</v>
          </cell>
          <cell r="M1321">
            <v>1322</v>
          </cell>
        </row>
        <row r="1322">
          <cell r="C1322" t="str">
            <v>25</v>
          </cell>
          <cell r="D1322" t="str">
            <v>05050-MD-25-314-20</v>
          </cell>
          <cell r="E1322" t="str">
            <v>05050-MD-25-314-20</v>
          </cell>
          <cell r="F1322" t="str">
            <v>Tank-Propane Tank Piping ISO-Process (Propane)</v>
          </cell>
          <cell r="G1322">
            <v>0</v>
          </cell>
          <cell r="H1322" t="str">
            <v>VP-1516-147-T-101/2-272</v>
          </cell>
          <cell r="I1322">
            <v>40175</v>
          </cell>
          <cell r="J1322">
            <v>40168</v>
          </cell>
          <cell r="K1322" t="str">
            <v>Y</v>
          </cell>
          <cell r="L1322" t="str">
            <v>Drw</v>
          </cell>
          <cell r="M1322">
            <v>1323</v>
          </cell>
        </row>
        <row r="1323">
          <cell r="C1323" t="str">
            <v>25</v>
          </cell>
          <cell r="D1323" t="str">
            <v>05050-MD-25-314-21</v>
          </cell>
          <cell r="E1323" t="str">
            <v>05050-MD-25-314-21</v>
          </cell>
          <cell r="F1323" t="str">
            <v>Tank-Propane Tank Piping ISO-Process (Propane)</v>
          </cell>
          <cell r="G1323">
            <v>0</v>
          </cell>
          <cell r="H1323" t="str">
            <v>VP-1516-147-T-101/2-272</v>
          </cell>
          <cell r="I1323">
            <v>40175</v>
          </cell>
          <cell r="J1323">
            <v>40168</v>
          </cell>
          <cell r="K1323" t="str">
            <v>Y</v>
          </cell>
          <cell r="L1323" t="str">
            <v>Drw</v>
          </cell>
          <cell r="M1323">
            <v>1324</v>
          </cell>
        </row>
        <row r="1324">
          <cell r="C1324" t="str">
            <v>25</v>
          </cell>
          <cell r="D1324" t="str">
            <v>05050-MD-25-314-22</v>
          </cell>
          <cell r="E1324" t="str">
            <v>05050-MD-25-314-22</v>
          </cell>
          <cell r="F1324" t="str">
            <v>Tank-Propane Tank Piping ISO-Process (Propane)</v>
          </cell>
          <cell r="G1324">
            <v>0</v>
          </cell>
          <cell r="H1324" t="str">
            <v>VP-1516-147-T-101/2-272</v>
          </cell>
          <cell r="I1324">
            <v>40175</v>
          </cell>
          <cell r="J1324">
            <v>40168</v>
          </cell>
          <cell r="K1324" t="str">
            <v>Y</v>
          </cell>
          <cell r="L1324" t="str">
            <v>Drw</v>
          </cell>
          <cell r="M1324">
            <v>1325</v>
          </cell>
        </row>
        <row r="1325">
          <cell r="C1325" t="str">
            <v>25</v>
          </cell>
          <cell r="D1325" t="str">
            <v>05050-MD-25-314-23</v>
          </cell>
          <cell r="E1325" t="str">
            <v>05050-MD-25-314-23</v>
          </cell>
          <cell r="F1325" t="str">
            <v>Tank-Propane Tank Piping ISO-Process (Propane)</v>
          </cell>
          <cell r="G1325">
            <v>0</v>
          </cell>
          <cell r="H1325" t="str">
            <v>VP-1516-147-T-101/2-272</v>
          </cell>
          <cell r="I1325">
            <v>40175</v>
          </cell>
          <cell r="J1325">
            <v>40168</v>
          </cell>
          <cell r="K1325" t="str">
            <v>Y</v>
          </cell>
          <cell r="L1325" t="str">
            <v>Drw</v>
          </cell>
          <cell r="M1325">
            <v>1326</v>
          </cell>
        </row>
        <row r="1326">
          <cell r="C1326" t="str">
            <v>25</v>
          </cell>
          <cell r="D1326" t="str">
            <v>05050-MD-25-314-24</v>
          </cell>
          <cell r="E1326" t="str">
            <v>05050-MD-25-314-24</v>
          </cell>
          <cell r="F1326" t="str">
            <v>Tank-Propane Tank Piping ISO-Process (Propane)</v>
          </cell>
          <cell r="G1326">
            <v>0</v>
          </cell>
          <cell r="H1326" t="str">
            <v>VP-1516-147-T-101/2-272</v>
          </cell>
          <cell r="I1326">
            <v>40175</v>
          </cell>
          <cell r="J1326">
            <v>40168</v>
          </cell>
          <cell r="K1326" t="str">
            <v>Y</v>
          </cell>
          <cell r="L1326" t="str">
            <v>Drw</v>
          </cell>
          <cell r="M1326">
            <v>1327</v>
          </cell>
        </row>
        <row r="1327">
          <cell r="C1327" t="str">
            <v>25</v>
          </cell>
          <cell r="D1327" t="str">
            <v>05050-MD-25-314-25</v>
          </cell>
          <cell r="E1327" t="str">
            <v>05050-MD-25-314-25</v>
          </cell>
          <cell r="F1327" t="str">
            <v>Tank-Propane Tank Piping ISO-Process (Propane)</v>
          </cell>
          <cell r="G1327">
            <v>0</v>
          </cell>
          <cell r="H1327" t="str">
            <v>VP-1516-147-T-101/2-272</v>
          </cell>
          <cell r="I1327">
            <v>40175</v>
          </cell>
          <cell r="J1327">
            <v>40168</v>
          </cell>
          <cell r="K1327" t="str">
            <v>Y</v>
          </cell>
          <cell r="L1327" t="str">
            <v>Drw</v>
          </cell>
          <cell r="M1327">
            <v>1328</v>
          </cell>
        </row>
        <row r="1328">
          <cell r="C1328" t="str">
            <v>25</v>
          </cell>
          <cell r="D1328" t="str">
            <v>05050-MD-25-314-26</v>
          </cell>
          <cell r="E1328" t="str">
            <v>05050-MD-25-314-26</v>
          </cell>
          <cell r="F1328" t="str">
            <v>Tank-Propane Tank Piping ISO-Process (Propane)</v>
          </cell>
          <cell r="G1328">
            <v>0</v>
          </cell>
          <cell r="H1328" t="str">
            <v>VP-1516-147-T-101/2-272</v>
          </cell>
          <cell r="I1328">
            <v>40175</v>
          </cell>
          <cell r="J1328">
            <v>40168</v>
          </cell>
          <cell r="K1328" t="str">
            <v>Y</v>
          </cell>
          <cell r="L1328" t="str">
            <v>Drw</v>
          </cell>
          <cell r="M1328">
            <v>1329</v>
          </cell>
        </row>
        <row r="1329">
          <cell r="C1329" t="str">
            <v>25</v>
          </cell>
          <cell r="D1329" t="str">
            <v>05050-MD-25-314-27</v>
          </cell>
          <cell r="E1329" t="str">
            <v>05050-MD-25-314-27</v>
          </cell>
          <cell r="F1329" t="str">
            <v>Tank-Propane Tank Piping ISO-Process (Propane)</v>
          </cell>
          <cell r="G1329">
            <v>0</v>
          </cell>
          <cell r="H1329" t="str">
            <v>VP-1516-147-T-101/2-272</v>
          </cell>
          <cell r="I1329">
            <v>40175</v>
          </cell>
          <cell r="J1329">
            <v>40168</v>
          </cell>
          <cell r="K1329" t="str">
            <v>Y</v>
          </cell>
          <cell r="L1329" t="str">
            <v>Drw</v>
          </cell>
          <cell r="M1329">
            <v>1330</v>
          </cell>
        </row>
        <row r="1330">
          <cell r="C1330" t="str">
            <v>25</v>
          </cell>
          <cell r="D1330" t="str">
            <v>05050-MD-25-314-28</v>
          </cell>
          <cell r="E1330" t="str">
            <v>05050-MD-25-314-28</v>
          </cell>
          <cell r="F1330" t="str">
            <v>Tank-Propane Tank Piping ISO-Process (Propane)</v>
          </cell>
          <cell r="G1330">
            <v>0</v>
          </cell>
          <cell r="H1330" t="str">
            <v>VP-1516-147-T-101/2-272</v>
          </cell>
          <cell r="I1330">
            <v>40175</v>
          </cell>
          <cell r="J1330">
            <v>40168</v>
          </cell>
          <cell r="K1330" t="str">
            <v>Y</v>
          </cell>
          <cell r="L1330" t="str">
            <v>Drw</v>
          </cell>
          <cell r="M1330">
            <v>1331</v>
          </cell>
        </row>
        <row r="1331">
          <cell r="C1331" t="str">
            <v>25</v>
          </cell>
          <cell r="D1331" t="str">
            <v>05050-MD-25-314-29</v>
          </cell>
          <cell r="E1331" t="str">
            <v>05050-MD-25-314-29</v>
          </cell>
          <cell r="F1331" t="str">
            <v>Tank-Propane Tank Piping ISO-Process (Propane)</v>
          </cell>
          <cell r="G1331">
            <v>0</v>
          </cell>
          <cell r="H1331" t="str">
            <v>VP-1516-147-T-101/2-272</v>
          </cell>
          <cell r="I1331">
            <v>40175</v>
          </cell>
          <cell r="J1331">
            <v>40168</v>
          </cell>
          <cell r="K1331" t="str">
            <v>Y</v>
          </cell>
          <cell r="L1331" t="str">
            <v>Drw</v>
          </cell>
          <cell r="M1331">
            <v>1332</v>
          </cell>
        </row>
        <row r="1332">
          <cell r="C1332" t="str">
            <v>25</v>
          </cell>
          <cell r="D1332" t="str">
            <v>05050-MD-25-314-30</v>
          </cell>
          <cell r="E1332" t="str">
            <v>05050-MD-25-314-30</v>
          </cell>
          <cell r="F1332" t="str">
            <v>Tank-Propane Tank Piping ISO-Process (Propane)</v>
          </cell>
          <cell r="G1332">
            <v>0</v>
          </cell>
          <cell r="H1332" t="str">
            <v>VP-1516-147-T-101/2-272</v>
          </cell>
          <cell r="I1332">
            <v>40175</v>
          </cell>
          <cell r="J1332">
            <v>40168</v>
          </cell>
          <cell r="K1332" t="str">
            <v>Y</v>
          </cell>
          <cell r="L1332" t="str">
            <v>Drw</v>
          </cell>
          <cell r="M1332">
            <v>1333</v>
          </cell>
        </row>
        <row r="1333">
          <cell r="C1333" t="str">
            <v>25</v>
          </cell>
          <cell r="D1333" t="str">
            <v>05050-MD-25-314-31</v>
          </cell>
          <cell r="E1333" t="str">
            <v>05050-MD-25-314-31</v>
          </cell>
          <cell r="F1333" t="str">
            <v>Tank-Propane Tank Piping ISO-Process (Propane)</v>
          </cell>
          <cell r="G1333">
            <v>0</v>
          </cell>
          <cell r="H1333" t="str">
            <v>VP-1516-147-T-101/2-272</v>
          </cell>
          <cell r="I1333">
            <v>40175</v>
          </cell>
          <cell r="J1333">
            <v>40168</v>
          </cell>
          <cell r="K1333" t="str">
            <v>Y</v>
          </cell>
          <cell r="L1333" t="str">
            <v>Drw</v>
          </cell>
          <cell r="M1333">
            <v>1334</v>
          </cell>
        </row>
        <row r="1334">
          <cell r="C1334" t="str">
            <v>25</v>
          </cell>
          <cell r="D1334" t="str">
            <v>05050-MD-25-314-32</v>
          </cell>
          <cell r="E1334" t="str">
            <v>05050-MD-25-314-32</v>
          </cell>
          <cell r="F1334" t="str">
            <v>Tank-Propane Tank Piping ISO-Process (Propane)</v>
          </cell>
          <cell r="G1334">
            <v>0</v>
          </cell>
          <cell r="H1334" t="str">
            <v>VP-1516-147-T-101/2-272</v>
          </cell>
          <cell r="I1334">
            <v>40175</v>
          </cell>
          <cell r="J1334">
            <v>40168</v>
          </cell>
          <cell r="K1334" t="str">
            <v>Y</v>
          </cell>
          <cell r="L1334" t="str">
            <v>Drw</v>
          </cell>
          <cell r="M1334">
            <v>1335</v>
          </cell>
        </row>
        <row r="1335">
          <cell r="C1335" t="str">
            <v>25</v>
          </cell>
          <cell r="D1335" t="str">
            <v>05050-MD-25-314-33</v>
          </cell>
          <cell r="E1335" t="str">
            <v>05050-MD-25-314-33</v>
          </cell>
          <cell r="F1335" t="str">
            <v>Tank-Propane Tank Piping ISO-Process (Propane)</v>
          </cell>
          <cell r="G1335">
            <v>0</v>
          </cell>
          <cell r="H1335" t="str">
            <v>VP-1516-147-T-101/2-272</v>
          </cell>
          <cell r="I1335">
            <v>40175</v>
          </cell>
          <cell r="J1335">
            <v>40168</v>
          </cell>
          <cell r="K1335" t="str">
            <v>Y</v>
          </cell>
          <cell r="L1335" t="str">
            <v>Drw</v>
          </cell>
          <cell r="M1335">
            <v>1336</v>
          </cell>
        </row>
        <row r="1336">
          <cell r="C1336" t="str">
            <v>25</v>
          </cell>
          <cell r="D1336" t="str">
            <v>05050-MD-25-314-34</v>
          </cell>
          <cell r="E1336" t="str">
            <v>05050-MD-25-314-34</v>
          </cell>
          <cell r="F1336" t="str">
            <v>Tank-Propane Tank Piping ISO-Process (Propane)</v>
          </cell>
          <cell r="G1336">
            <v>0</v>
          </cell>
          <cell r="H1336" t="str">
            <v>VP-1516-147-T-101/2-272</v>
          </cell>
          <cell r="I1336">
            <v>40175</v>
          </cell>
          <cell r="J1336">
            <v>40168</v>
          </cell>
          <cell r="K1336" t="str">
            <v>Y</v>
          </cell>
          <cell r="L1336" t="str">
            <v>Drw</v>
          </cell>
          <cell r="M1336">
            <v>1337</v>
          </cell>
        </row>
        <row r="1337">
          <cell r="C1337" t="str">
            <v>25</v>
          </cell>
          <cell r="D1337" t="str">
            <v>05050-MD-25-314-35</v>
          </cell>
          <cell r="E1337" t="str">
            <v>05050-MD-25-314-35</v>
          </cell>
          <cell r="F1337" t="str">
            <v>Tank-Propane Tank Piping ISO-Process (Propane)</v>
          </cell>
          <cell r="G1337">
            <v>0</v>
          </cell>
          <cell r="H1337" t="str">
            <v>VP-1516-147-T-101/2-272</v>
          </cell>
          <cell r="I1337">
            <v>40175</v>
          </cell>
          <cell r="J1337">
            <v>40168</v>
          </cell>
          <cell r="K1337" t="str">
            <v>Y</v>
          </cell>
          <cell r="L1337" t="str">
            <v>Drw</v>
          </cell>
          <cell r="M1337">
            <v>1338</v>
          </cell>
        </row>
        <row r="1338">
          <cell r="C1338" t="str">
            <v>25</v>
          </cell>
          <cell r="D1338" t="str">
            <v>05050-MD-25-314-36</v>
          </cell>
          <cell r="E1338" t="str">
            <v>05050-MD-25-314-36</v>
          </cell>
          <cell r="F1338" t="str">
            <v>Tank-Propane Tank Piping ISO-Process (Propane)</v>
          </cell>
          <cell r="G1338">
            <v>0</v>
          </cell>
          <cell r="H1338" t="str">
            <v>VP-1516-147-T-101/2-272</v>
          </cell>
          <cell r="I1338">
            <v>40175</v>
          </cell>
          <cell r="J1338">
            <v>40168</v>
          </cell>
          <cell r="K1338" t="str">
            <v>Y</v>
          </cell>
          <cell r="L1338" t="str">
            <v>Drw</v>
          </cell>
          <cell r="M1338">
            <v>1339</v>
          </cell>
        </row>
        <row r="1339">
          <cell r="C1339" t="str">
            <v>25</v>
          </cell>
          <cell r="D1339" t="str">
            <v>05050-MD-25-314-37</v>
          </cell>
          <cell r="E1339" t="str">
            <v>05050-MD-25-314-37</v>
          </cell>
          <cell r="F1339" t="str">
            <v>Tank-Propane Tank Piping ISO-Process (Propane)</v>
          </cell>
          <cell r="G1339">
            <v>0</v>
          </cell>
          <cell r="H1339" t="str">
            <v>VP-1516-147-T-101/2-272</v>
          </cell>
          <cell r="I1339">
            <v>40175</v>
          </cell>
          <cell r="J1339">
            <v>40168</v>
          </cell>
          <cell r="K1339" t="str">
            <v>Y</v>
          </cell>
          <cell r="L1339" t="str">
            <v>Drw</v>
          </cell>
          <cell r="M1339">
            <v>1340</v>
          </cell>
        </row>
        <row r="1340">
          <cell r="C1340" t="str">
            <v>25</v>
          </cell>
          <cell r="D1340" t="str">
            <v>05050-MD-25-314-38</v>
          </cell>
          <cell r="E1340" t="str">
            <v>05050-MD-25-314-38</v>
          </cell>
          <cell r="F1340" t="str">
            <v>Tank-Propane Tank Piping ISO-Process (Propane)</v>
          </cell>
          <cell r="G1340">
            <v>0</v>
          </cell>
          <cell r="H1340" t="str">
            <v>VP-1516-147-T-101/2-272</v>
          </cell>
          <cell r="I1340">
            <v>40175</v>
          </cell>
          <cell r="J1340">
            <v>40168</v>
          </cell>
          <cell r="K1340" t="str">
            <v>Y</v>
          </cell>
          <cell r="L1340" t="str">
            <v>Drw</v>
          </cell>
          <cell r="M1340">
            <v>1341</v>
          </cell>
        </row>
        <row r="1341">
          <cell r="C1341" t="str">
            <v>25</v>
          </cell>
          <cell r="D1341" t="str">
            <v>05050-MD-25-314-39</v>
          </cell>
          <cell r="E1341" t="str">
            <v>05050-MD-25-314-39</v>
          </cell>
          <cell r="F1341" t="str">
            <v>Tank-Propane Tank Piping ISO-Process (Propane)</v>
          </cell>
          <cell r="G1341">
            <v>0</v>
          </cell>
          <cell r="H1341" t="str">
            <v>VP-1516-147-T-101/2-272</v>
          </cell>
          <cell r="I1341">
            <v>40175</v>
          </cell>
          <cell r="J1341">
            <v>40168</v>
          </cell>
          <cell r="K1341" t="str">
            <v>Y</v>
          </cell>
          <cell r="L1341" t="str">
            <v>Drw</v>
          </cell>
          <cell r="M1341">
            <v>1342</v>
          </cell>
        </row>
        <row r="1342">
          <cell r="C1342" t="str">
            <v>25</v>
          </cell>
          <cell r="D1342" t="str">
            <v>05050-MD-25-314-40</v>
          </cell>
          <cell r="E1342" t="str">
            <v>05050-MD-25-314-40</v>
          </cell>
          <cell r="F1342" t="str">
            <v>Tank-Propane Tank Piping ISO-Process (Propane)</v>
          </cell>
          <cell r="G1342">
            <v>0</v>
          </cell>
          <cell r="H1342" t="str">
            <v>VP-1516-147-T-101/2-272</v>
          </cell>
          <cell r="I1342">
            <v>40175</v>
          </cell>
          <cell r="J1342">
            <v>40168</v>
          </cell>
          <cell r="K1342" t="str">
            <v>Y</v>
          </cell>
          <cell r="L1342" t="str">
            <v>Drw</v>
          </cell>
          <cell r="M1342">
            <v>1343</v>
          </cell>
        </row>
        <row r="1343">
          <cell r="C1343" t="str">
            <v>25</v>
          </cell>
          <cell r="D1343" t="str">
            <v>05050-MD-25-314-41</v>
          </cell>
          <cell r="E1343" t="str">
            <v>05050-MD-25-314-41</v>
          </cell>
          <cell r="F1343" t="str">
            <v>Tank-Propane Tank Piping ISO-Process (Propane)</v>
          </cell>
          <cell r="G1343">
            <v>0</v>
          </cell>
          <cell r="H1343" t="str">
            <v>VP-1516-147-T-101/2-272</v>
          </cell>
          <cell r="I1343">
            <v>40175</v>
          </cell>
          <cell r="J1343">
            <v>40168</v>
          </cell>
          <cell r="K1343" t="str">
            <v>Y</v>
          </cell>
          <cell r="L1343" t="str">
            <v>Drw</v>
          </cell>
          <cell r="M1343">
            <v>1344</v>
          </cell>
        </row>
        <row r="1344">
          <cell r="C1344" t="str">
            <v>25</v>
          </cell>
          <cell r="D1344" t="str">
            <v>05050-MD-25-314-42</v>
          </cell>
          <cell r="E1344" t="str">
            <v>05050-MD-25-314-42</v>
          </cell>
          <cell r="F1344" t="str">
            <v>Tank-Propane Tank Piping ISO-Process (Propane)</v>
          </cell>
          <cell r="G1344">
            <v>0</v>
          </cell>
          <cell r="H1344" t="str">
            <v>VP-1516-147-T-101/2-272</v>
          </cell>
          <cell r="I1344">
            <v>40175</v>
          </cell>
          <cell r="J1344">
            <v>40168</v>
          </cell>
          <cell r="K1344" t="str">
            <v>Y</v>
          </cell>
          <cell r="L1344" t="str">
            <v>Drw</v>
          </cell>
          <cell r="M1344">
            <v>1345</v>
          </cell>
        </row>
        <row r="1345">
          <cell r="C1345" t="str">
            <v>25</v>
          </cell>
          <cell r="D1345" t="str">
            <v>05050-MD-25-314-43</v>
          </cell>
          <cell r="E1345" t="str">
            <v>05050-MD-25-314-43</v>
          </cell>
          <cell r="F1345" t="str">
            <v>Tank-Propane Tank Piping ISO-Process (Propane)</v>
          </cell>
          <cell r="G1345">
            <v>0</v>
          </cell>
          <cell r="H1345" t="str">
            <v>VP-1516-147-T-101/2-272</v>
          </cell>
          <cell r="I1345">
            <v>40175</v>
          </cell>
          <cell r="J1345">
            <v>40168</v>
          </cell>
          <cell r="K1345" t="str">
            <v>Y</v>
          </cell>
          <cell r="L1345" t="str">
            <v>Drw</v>
          </cell>
          <cell r="M1345">
            <v>1346</v>
          </cell>
        </row>
        <row r="1346">
          <cell r="C1346" t="str">
            <v>25</v>
          </cell>
          <cell r="D1346" t="str">
            <v>05050-MD-25-314-44</v>
          </cell>
          <cell r="E1346" t="str">
            <v>05050-MD-25-314-44</v>
          </cell>
          <cell r="F1346" t="str">
            <v>Tank-Propane Tank Piping ISO-Process (Propane)</v>
          </cell>
          <cell r="G1346">
            <v>0</v>
          </cell>
          <cell r="H1346" t="str">
            <v>VP-1516-147-T-101/2-272</v>
          </cell>
          <cell r="I1346">
            <v>40175</v>
          </cell>
          <cell r="J1346">
            <v>40168</v>
          </cell>
          <cell r="K1346" t="str">
            <v>Y</v>
          </cell>
          <cell r="L1346" t="str">
            <v>Drw</v>
          </cell>
          <cell r="M1346">
            <v>1347</v>
          </cell>
        </row>
        <row r="1347">
          <cell r="C1347" t="str">
            <v>25</v>
          </cell>
          <cell r="D1347" t="str">
            <v>05050-MD-25-314-45</v>
          </cell>
          <cell r="E1347" t="str">
            <v>05050-MD-25-314-45</v>
          </cell>
          <cell r="F1347" t="str">
            <v>Tank-Propane Tank Piping ISO-Process (Propane)</v>
          </cell>
          <cell r="G1347">
            <v>0</v>
          </cell>
          <cell r="H1347" t="str">
            <v>VP-1516-147-T-101/2-272</v>
          </cell>
          <cell r="I1347">
            <v>40175</v>
          </cell>
          <cell r="J1347">
            <v>40168</v>
          </cell>
          <cell r="K1347" t="str">
            <v>Y</v>
          </cell>
          <cell r="L1347" t="str">
            <v>Drw</v>
          </cell>
          <cell r="M1347">
            <v>1348</v>
          </cell>
        </row>
        <row r="1348">
          <cell r="C1348" t="str">
            <v>25</v>
          </cell>
          <cell r="D1348" t="str">
            <v>05050-MD-25-314-46</v>
          </cell>
          <cell r="E1348" t="str">
            <v>05050-MD-25-314-46</v>
          </cell>
          <cell r="F1348" t="str">
            <v>Tank-Propane Tank Piping ISO-Process (Propane)</v>
          </cell>
          <cell r="G1348">
            <v>0</v>
          </cell>
          <cell r="H1348" t="str">
            <v>VP-1516-147-T-101/2-272</v>
          </cell>
          <cell r="I1348">
            <v>40175</v>
          </cell>
          <cell r="J1348">
            <v>40168</v>
          </cell>
          <cell r="K1348" t="str">
            <v>Y</v>
          </cell>
          <cell r="L1348" t="str">
            <v>Drw</v>
          </cell>
          <cell r="M1348">
            <v>1349</v>
          </cell>
        </row>
        <row r="1349">
          <cell r="C1349" t="str">
            <v>25</v>
          </cell>
          <cell r="D1349" t="str">
            <v>05050-MD-25-314-47</v>
          </cell>
          <cell r="E1349" t="str">
            <v>05050-MD-25-314-47</v>
          </cell>
          <cell r="F1349" t="str">
            <v>Tank-Propane Tank Piping ISO-Process (Propane)</v>
          </cell>
          <cell r="G1349">
            <v>0</v>
          </cell>
          <cell r="H1349" t="str">
            <v>VP-1516-147-T-101/2-272</v>
          </cell>
          <cell r="I1349">
            <v>40175</v>
          </cell>
          <cell r="J1349">
            <v>40168</v>
          </cell>
          <cell r="K1349" t="str">
            <v>Y</v>
          </cell>
          <cell r="L1349" t="str">
            <v>Drw</v>
          </cell>
          <cell r="M1349">
            <v>1350</v>
          </cell>
        </row>
        <row r="1350">
          <cell r="C1350" t="str">
            <v>25</v>
          </cell>
          <cell r="D1350" t="str">
            <v>05050-MD-25-314-48</v>
          </cell>
          <cell r="E1350" t="str">
            <v>05050-MD-25-314-48</v>
          </cell>
          <cell r="F1350" t="str">
            <v>Tank-Propane Tank Piping ISO-Process (Propane)</v>
          </cell>
          <cell r="G1350">
            <v>0</v>
          </cell>
          <cell r="H1350" t="str">
            <v>VP-1516-147-T-101/2-272</v>
          </cell>
          <cell r="I1350">
            <v>40175</v>
          </cell>
          <cell r="J1350">
            <v>40168</v>
          </cell>
          <cell r="K1350" t="str">
            <v>Y</v>
          </cell>
          <cell r="L1350" t="str">
            <v>Drw</v>
          </cell>
          <cell r="M1350">
            <v>1351</v>
          </cell>
        </row>
        <row r="1351">
          <cell r="C1351" t="str">
            <v>25</v>
          </cell>
          <cell r="D1351" t="str">
            <v>05050-MD-25-314-49</v>
          </cell>
          <cell r="E1351" t="str">
            <v>05050-MD-25-314-49</v>
          </cell>
          <cell r="F1351" t="str">
            <v>Tank-Propane Tank Piping ISO-Process (Propane)</v>
          </cell>
          <cell r="G1351">
            <v>0</v>
          </cell>
          <cell r="H1351" t="str">
            <v>VP-1516-147-T-101/2-272</v>
          </cell>
          <cell r="I1351">
            <v>40175</v>
          </cell>
          <cell r="J1351">
            <v>40168</v>
          </cell>
          <cell r="K1351" t="str">
            <v>Y</v>
          </cell>
          <cell r="L1351" t="str">
            <v>Drw</v>
          </cell>
          <cell r="M1351">
            <v>1352</v>
          </cell>
        </row>
        <row r="1352">
          <cell r="C1352" t="str">
            <v>25</v>
          </cell>
          <cell r="D1352" t="str">
            <v>05050-MD-25-314-50</v>
          </cell>
          <cell r="E1352" t="str">
            <v>05050-MD-25-314-50</v>
          </cell>
          <cell r="F1352" t="str">
            <v>Tank-Propane Tank Piping ISO-Process (Propane)</v>
          </cell>
          <cell r="G1352">
            <v>0</v>
          </cell>
          <cell r="H1352" t="str">
            <v>VP-1516-147-T-101/2-272</v>
          </cell>
          <cell r="I1352">
            <v>40175</v>
          </cell>
          <cell r="J1352">
            <v>40168</v>
          </cell>
          <cell r="K1352" t="str">
            <v>Y</v>
          </cell>
          <cell r="L1352" t="str">
            <v>Drw</v>
          </cell>
          <cell r="M1352">
            <v>1353</v>
          </cell>
        </row>
        <row r="1353">
          <cell r="C1353" t="str">
            <v>25</v>
          </cell>
          <cell r="D1353" t="str">
            <v>05050-MD-25-314-51</v>
          </cell>
          <cell r="E1353" t="str">
            <v>05050-MD-25-314-51</v>
          </cell>
          <cell r="F1353" t="str">
            <v>Tank-Propane Tank Piping ISO-Process (Propane)</v>
          </cell>
          <cell r="G1353">
            <v>0</v>
          </cell>
          <cell r="H1353" t="str">
            <v>VP-1516-147-T-101/2-272</v>
          </cell>
          <cell r="I1353">
            <v>40175</v>
          </cell>
          <cell r="J1353">
            <v>40168</v>
          </cell>
          <cell r="K1353" t="str">
            <v>Y</v>
          </cell>
          <cell r="L1353" t="str">
            <v>Drw</v>
          </cell>
          <cell r="M1353">
            <v>1354</v>
          </cell>
        </row>
        <row r="1354">
          <cell r="C1354" t="str">
            <v>25</v>
          </cell>
          <cell r="D1354" t="str">
            <v>05050-MD-25-314-52</v>
          </cell>
          <cell r="E1354" t="str">
            <v>05050-MD-25-314-52</v>
          </cell>
          <cell r="F1354" t="str">
            <v>Tank-Propane Tank Piping ISO-Process (Propane)</v>
          </cell>
          <cell r="G1354">
            <v>0</v>
          </cell>
          <cell r="H1354" t="str">
            <v>VP-1516-147-T-101/2-272</v>
          </cell>
          <cell r="I1354">
            <v>40175</v>
          </cell>
          <cell r="J1354">
            <v>40168</v>
          </cell>
          <cell r="K1354" t="str">
            <v>Y</v>
          </cell>
          <cell r="L1354" t="str">
            <v>Drw</v>
          </cell>
          <cell r="M1354">
            <v>1355</v>
          </cell>
        </row>
        <row r="1355">
          <cell r="C1355" t="str">
            <v>25</v>
          </cell>
          <cell r="D1355" t="str">
            <v>05050-MD-25-314-53</v>
          </cell>
          <cell r="E1355" t="str">
            <v>05050-MD-25-314-53</v>
          </cell>
          <cell r="F1355" t="str">
            <v>Tank-Propane Tank Piping ISO-Process (Propane)</v>
          </cell>
          <cell r="G1355">
            <v>0</v>
          </cell>
          <cell r="H1355" t="str">
            <v>VP-1516-147-T-101/2-272</v>
          </cell>
          <cell r="I1355">
            <v>40175</v>
          </cell>
          <cell r="J1355">
            <v>40168</v>
          </cell>
          <cell r="K1355" t="str">
            <v>Y</v>
          </cell>
          <cell r="L1355" t="str">
            <v>Drw</v>
          </cell>
          <cell r="M1355">
            <v>1356</v>
          </cell>
        </row>
        <row r="1356">
          <cell r="C1356" t="str">
            <v>25</v>
          </cell>
          <cell r="D1356" t="str">
            <v>05050-MD-25-314-54</v>
          </cell>
          <cell r="E1356" t="str">
            <v>05050-MD-25-314-54</v>
          </cell>
          <cell r="F1356" t="str">
            <v>Tank-Propane Tank Piping ISO-Process (Propane)</v>
          </cell>
          <cell r="G1356">
            <v>0</v>
          </cell>
          <cell r="H1356" t="str">
            <v>VP-1516-147-T-101/2-272</v>
          </cell>
          <cell r="I1356">
            <v>40175</v>
          </cell>
          <cell r="J1356">
            <v>40168</v>
          </cell>
          <cell r="K1356" t="str">
            <v>Y</v>
          </cell>
          <cell r="L1356" t="str">
            <v>Drw</v>
          </cell>
          <cell r="M1356">
            <v>1357</v>
          </cell>
        </row>
        <row r="1357">
          <cell r="C1357" t="str">
            <v>25</v>
          </cell>
          <cell r="D1357" t="str">
            <v>05050-MD-25-314-55</v>
          </cell>
          <cell r="E1357" t="str">
            <v>05050-MD-25-314-55</v>
          </cell>
          <cell r="F1357" t="str">
            <v>Tank-Propane Tank Piping ISO-Process (Propane)</v>
          </cell>
          <cell r="G1357">
            <v>0</v>
          </cell>
          <cell r="H1357" t="str">
            <v>VP-1516-147-T-101/2-272</v>
          </cell>
          <cell r="I1357">
            <v>40175</v>
          </cell>
          <cell r="J1357">
            <v>40168</v>
          </cell>
          <cell r="K1357" t="str">
            <v>Y</v>
          </cell>
          <cell r="L1357" t="str">
            <v>Drw</v>
          </cell>
          <cell r="M1357">
            <v>1358</v>
          </cell>
        </row>
        <row r="1358">
          <cell r="C1358" t="str">
            <v>25</v>
          </cell>
          <cell r="D1358" t="str">
            <v>05050-MD-25-314-56</v>
          </cell>
          <cell r="E1358" t="str">
            <v>05050-MD-25-314-56</v>
          </cell>
          <cell r="F1358" t="str">
            <v>Tank-Propane Tank Piping ISO-Process (Propane)</v>
          </cell>
          <cell r="G1358">
            <v>0</v>
          </cell>
          <cell r="H1358" t="str">
            <v>VP-1516-147-T-101/2-272</v>
          </cell>
          <cell r="I1358">
            <v>40175</v>
          </cell>
          <cell r="J1358">
            <v>40168</v>
          </cell>
          <cell r="K1358" t="str">
            <v>Y</v>
          </cell>
          <cell r="L1358" t="str">
            <v>Drw</v>
          </cell>
          <cell r="M1358">
            <v>1359</v>
          </cell>
        </row>
        <row r="1359">
          <cell r="C1359" t="str">
            <v>25</v>
          </cell>
          <cell r="D1359" t="str">
            <v>05050-MD-25-314-57</v>
          </cell>
          <cell r="E1359" t="str">
            <v>05050-MD-25-314-57</v>
          </cell>
          <cell r="F1359" t="str">
            <v>Tank-Propane Tank Piping ISO-Process (Propane)</v>
          </cell>
          <cell r="G1359">
            <v>0</v>
          </cell>
          <cell r="H1359" t="str">
            <v>VP-1516-147-T-101/2-272</v>
          </cell>
          <cell r="I1359">
            <v>40175</v>
          </cell>
          <cell r="J1359">
            <v>40168</v>
          </cell>
          <cell r="K1359" t="str">
            <v>Y</v>
          </cell>
          <cell r="L1359" t="str">
            <v>Drw</v>
          </cell>
          <cell r="M1359">
            <v>1360</v>
          </cell>
        </row>
        <row r="1360">
          <cell r="C1360" t="str">
            <v>25</v>
          </cell>
          <cell r="D1360" t="str">
            <v>05050-MD-25-314-58</v>
          </cell>
          <cell r="E1360" t="str">
            <v>05050-MD-25-314-58</v>
          </cell>
          <cell r="F1360" t="str">
            <v>Tank-Propane Tank Piping ISO-Process (Propane)</v>
          </cell>
          <cell r="G1360">
            <v>0</v>
          </cell>
          <cell r="H1360" t="str">
            <v>VP-1516-147-T-101/2-272</v>
          </cell>
          <cell r="I1360">
            <v>40175</v>
          </cell>
          <cell r="J1360">
            <v>40168</v>
          </cell>
          <cell r="K1360" t="str">
            <v>Y</v>
          </cell>
          <cell r="L1360" t="str">
            <v>Drw</v>
          </cell>
          <cell r="M1360">
            <v>1361</v>
          </cell>
        </row>
        <row r="1361">
          <cell r="C1361" t="str">
            <v>25</v>
          </cell>
          <cell r="D1361" t="str">
            <v>05050-MD-25-314-59</v>
          </cell>
          <cell r="E1361" t="str">
            <v>05050-MD-25-314-59</v>
          </cell>
          <cell r="F1361" t="str">
            <v>Tank-Propane Tank Piping ISO-Process (Propane)</v>
          </cell>
          <cell r="G1361">
            <v>0</v>
          </cell>
          <cell r="H1361" t="str">
            <v>VP-1516-147-T-101/2-272</v>
          </cell>
          <cell r="I1361">
            <v>40175</v>
          </cell>
          <cell r="J1361">
            <v>40168</v>
          </cell>
          <cell r="K1361" t="str">
            <v>Y</v>
          </cell>
          <cell r="L1361" t="str">
            <v>Drw</v>
          </cell>
          <cell r="M1361">
            <v>1362</v>
          </cell>
        </row>
        <row r="1362">
          <cell r="C1362" t="str">
            <v>25</v>
          </cell>
          <cell r="D1362" t="str">
            <v>05050-MD-25-314-60</v>
          </cell>
          <cell r="E1362" t="str">
            <v>05050-MD-25-314-60</v>
          </cell>
          <cell r="F1362" t="str">
            <v>Tank-Propane Tank Piping ISO-Process (Propane)</v>
          </cell>
          <cell r="G1362">
            <v>0</v>
          </cell>
          <cell r="H1362" t="str">
            <v>VP-1516-147-T-101/2-272</v>
          </cell>
          <cell r="I1362">
            <v>40175</v>
          </cell>
          <cell r="J1362">
            <v>40168</v>
          </cell>
          <cell r="K1362" t="str">
            <v>Y</v>
          </cell>
          <cell r="L1362" t="str">
            <v>Drw</v>
          </cell>
          <cell r="M1362">
            <v>1363</v>
          </cell>
        </row>
        <row r="1363">
          <cell r="C1363" t="str">
            <v>25</v>
          </cell>
          <cell r="D1363" t="str">
            <v>05050-MD-25-314-61</v>
          </cell>
          <cell r="E1363" t="str">
            <v>05050-MD-25-314-61</v>
          </cell>
          <cell r="F1363" t="str">
            <v>Tank-Propane Tank Piping ISO-Process (Propane)</v>
          </cell>
          <cell r="G1363">
            <v>0</v>
          </cell>
          <cell r="H1363" t="str">
            <v>VP-1516-147-T-101/2-272</v>
          </cell>
          <cell r="I1363">
            <v>40175</v>
          </cell>
          <cell r="J1363">
            <v>40168</v>
          </cell>
          <cell r="K1363" t="str">
            <v>Y</v>
          </cell>
          <cell r="L1363" t="str">
            <v>Drw</v>
          </cell>
          <cell r="M1363">
            <v>1364</v>
          </cell>
        </row>
        <row r="1364">
          <cell r="C1364" t="str">
            <v>25</v>
          </cell>
          <cell r="D1364" t="str">
            <v>05050-MD-25-314-62</v>
          </cell>
          <cell r="E1364" t="str">
            <v>05050-MD-25-314-62</v>
          </cell>
          <cell r="F1364" t="str">
            <v>Tank-Propane Tank Piping ISO-Process (Propane)</v>
          </cell>
          <cell r="G1364">
            <v>0</v>
          </cell>
          <cell r="H1364" t="str">
            <v>VP-1516-147-T-101/2-272</v>
          </cell>
          <cell r="I1364">
            <v>40175</v>
          </cell>
          <cell r="J1364">
            <v>40168</v>
          </cell>
          <cell r="K1364" t="str">
            <v>Y</v>
          </cell>
          <cell r="L1364" t="str">
            <v>Drw</v>
          </cell>
          <cell r="M1364">
            <v>1365</v>
          </cell>
        </row>
        <row r="1365">
          <cell r="C1365" t="str">
            <v>25</v>
          </cell>
          <cell r="D1365" t="str">
            <v>05050-MD-25-314-63</v>
          </cell>
          <cell r="E1365" t="str">
            <v>05050-MD-25-314-63</v>
          </cell>
          <cell r="F1365" t="str">
            <v>Tank-Propane Tank Piping ISO-Process (Propane)</v>
          </cell>
          <cell r="G1365">
            <v>0</v>
          </cell>
          <cell r="H1365" t="str">
            <v>VP-1516-147-T-101/2-272</v>
          </cell>
          <cell r="I1365">
            <v>40175</v>
          </cell>
          <cell r="J1365">
            <v>40168</v>
          </cell>
          <cell r="K1365" t="str">
            <v>Y</v>
          </cell>
          <cell r="L1365" t="str">
            <v>Drw</v>
          </cell>
          <cell r="M1365">
            <v>1366</v>
          </cell>
        </row>
        <row r="1366">
          <cell r="C1366" t="str">
            <v>25</v>
          </cell>
          <cell r="D1366" t="str">
            <v>05050-MD-25-314-64</v>
          </cell>
          <cell r="E1366" t="str">
            <v>05050-MD-25-314-64</v>
          </cell>
          <cell r="F1366" t="str">
            <v>Tank-Propane Tank Piping ISO-Process (Propane)</v>
          </cell>
          <cell r="G1366">
            <v>0</v>
          </cell>
          <cell r="H1366" t="str">
            <v>VP-1516-147-T-101/2-272</v>
          </cell>
          <cell r="I1366">
            <v>40175</v>
          </cell>
          <cell r="J1366">
            <v>40168</v>
          </cell>
          <cell r="K1366" t="str">
            <v>Y</v>
          </cell>
          <cell r="L1366" t="str">
            <v>Drw</v>
          </cell>
          <cell r="M1366">
            <v>1367</v>
          </cell>
        </row>
        <row r="1367">
          <cell r="C1367" t="str">
            <v>25</v>
          </cell>
          <cell r="D1367" t="str">
            <v>05050-MD-25-314-65</v>
          </cell>
          <cell r="E1367" t="str">
            <v>05050-MD-25-314-65</v>
          </cell>
          <cell r="F1367" t="str">
            <v>Tank-Propane Tank Piping ISO-Process (Propane)</v>
          </cell>
          <cell r="G1367">
            <v>0</v>
          </cell>
          <cell r="H1367" t="str">
            <v>VP-1516-147-T-101/2-272</v>
          </cell>
          <cell r="I1367">
            <v>40175</v>
          </cell>
          <cell r="J1367">
            <v>40168</v>
          </cell>
          <cell r="K1367" t="str">
            <v>Y</v>
          </cell>
          <cell r="L1367" t="str">
            <v>Drw</v>
          </cell>
          <cell r="M1367">
            <v>1368</v>
          </cell>
        </row>
        <row r="1368">
          <cell r="C1368" t="str">
            <v>25</v>
          </cell>
          <cell r="D1368" t="str">
            <v>05050-MD-25-314-66</v>
          </cell>
          <cell r="E1368" t="str">
            <v>05050-MD-25-314-66</v>
          </cell>
          <cell r="F1368" t="str">
            <v>Tank-Propane Tank Piping ISO-Process (Propane)</v>
          </cell>
          <cell r="G1368">
            <v>0</v>
          </cell>
          <cell r="H1368" t="str">
            <v>VP-1516-147-T-101/2-272</v>
          </cell>
          <cell r="I1368">
            <v>40175</v>
          </cell>
          <cell r="J1368">
            <v>40168</v>
          </cell>
          <cell r="K1368" t="str">
            <v>Y</v>
          </cell>
          <cell r="L1368" t="str">
            <v>Drw</v>
          </cell>
          <cell r="M1368">
            <v>1369</v>
          </cell>
        </row>
        <row r="1369">
          <cell r="C1369" t="str">
            <v>25</v>
          </cell>
          <cell r="D1369" t="str">
            <v>05050-MD-25-314-67</v>
          </cell>
          <cell r="E1369" t="str">
            <v>05050-MD-25-314-67</v>
          </cell>
          <cell r="F1369" t="str">
            <v>Tank-Propane Tank Piping ISO-Process (Propane)</v>
          </cell>
          <cell r="G1369">
            <v>0</v>
          </cell>
          <cell r="H1369" t="str">
            <v>VP-1516-147-T-101/2-272</v>
          </cell>
          <cell r="I1369">
            <v>40175</v>
          </cell>
          <cell r="J1369">
            <v>40168</v>
          </cell>
          <cell r="K1369" t="str">
            <v>Y</v>
          </cell>
          <cell r="L1369" t="str">
            <v>Drw</v>
          </cell>
          <cell r="M1369">
            <v>1370</v>
          </cell>
        </row>
        <row r="1370">
          <cell r="C1370" t="str">
            <v>25</v>
          </cell>
          <cell r="D1370" t="str">
            <v>05050-MD-25-314-68</v>
          </cell>
          <cell r="E1370" t="str">
            <v>05050-MD-25-314-68</v>
          </cell>
          <cell r="F1370" t="str">
            <v>Tank-Propane Tank Piping ISO-Process (Propane)</v>
          </cell>
          <cell r="G1370">
            <v>0</v>
          </cell>
          <cell r="H1370" t="str">
            <v>VP-1516-147-T-101/2-272</v>
          </cell>
          <cell r="I1370">
            <v>40175</v>
          </cell>
          <cell r="J1370">
            <v>40168</v>
          </cell>
          <cell r="K1370" t="str">
            <v>Y</v>
          </cell>
          <cell r="L1370" t="str">
            <v>Drw</v>
          </cell>
          <cell r="M1370">
            <v>1371</v>
          </cell>
        </row>
        <row r="1371">
          <cell r="C1371" t="str">
            <v>25</v>
          </cell>
          <cell r="D1371" t="str">
            <v>05050-MD-25-314-69</v>
          </cell>
          <cell r="E1371" t="str">
            <v>05050-MD-25-314-69</v>
          </cell>
          <cell r="F1371" t="str">
            <v>Tank-Propane Tank Piping ISO-Process (Propane)</v>
          </cell>
          <cell r="G1371">
            <v>0</v>
          </cell>
          <cell r="H1371" t="str">
            <v>VP-1516-147-T-101/2-272</v>
          </cell>
          <cell r="I1371">
            <v>40175</v>
          </cell>
          <cell r="J1371">
            <v>40168</v>
          </cell>
          <cell r="K1371" t="str">
            <v>Y</v>
          </cell>
          <cell r="L1371" t="str">
            <v>Drw</v>
          </cell>
          <cell r="M1371">
            <v>1372</v>
          </cell>
        </row>
        <row r="1372">
          <cell r="C1372" t="str">
            <v>25</v>
          </cell>
          <cell r="D1372" t="str">
            <v>05050-MD-25-314-70</v>
          </cell>
          <cell r="E1372" t="str">
            <v>05050-MD-25-314-70</v>
          </cell>
          <cell r="F1372" t="str">
            <v>Tank-Propane Tank Piping ISO-Process (Propane)</v>
          </cell>
          <cell r="G1372">
            <v>0</v>
          </cell>
          <cell r="H1372" t="str">
            <v>VP-1516-147-T-101/2-272</v>
          </cell>
          <cell r="I1372">
            <v>40175</v>
          </cell>
          <cell r="J1372">
            <v>40168</v>
          </cell>
          <cell r="K1372" t="str">
            <v>Y</v>
          </cell>
          <cell r="L1372" t="str">
            <v>Drw</v>
          </cell>
          <cell r="M1372">
            <v>1373</v>
          </cell>
        </row>
        <row r="1373">
          <cell r="C1373" t="str">
            <v>25</v>
          </cell>
          <cell r="D1373" t="str">
            <v>05050-MD-25-314-71</v>
          </cell>
          <cell r="E1373" t="str">
            <v>05050-MD-25-314-71</v>
          </cell>
          <cell r="F1373" t="str">
            <v>Tank-Propane Tank Piping ISO-Process (Propane)</v>
          </cell>
          <cell r="G1373">
            <v>0</v>
          </cell>
          <cell r="H1373" t="str">
            <v>VP-1516-147-T-101/2-272</v>
          </cell>
          <cell r="I1373">
            <v>40175</v>
          </cell>
          <cell r="J1373">
            <v>40168</v>
          </cell>
          <cell r="K1373" t="str">
            <v>Y</v>
          </cell>
          <cell r="L1373" t="str">
            <v>Drw</v>
          </cell>
          <cell r="M1373">
            <v>1374</v>
          </cell>
        </row>
        <row r="1374">
          <cell r="C1374" t="str">
            <v>25</v>
          </cell>
          <cell r="D1374" t="str">
            <v>05050-MD-25-314-72</v>
          </cell>
          <cell r="E1374" t="str">
            <v>05050-MD-25-314-72</v>
          </cell>
          <cell r="F1374" t="str">
            <v>Tank-Propane Tank Piping ISO-Process (Propane)</v>
          </cell>
          <cell r="G1374">
            <v>0</v>
          </cell>
          <cell r="H1374" t="str">
            <v>VP-1516-147-T-101/2-272</v>
          </cell>
          <cell r="I1374">
            <v>40175</v>
          </cell>
          <cell r="J1374">
            <v>40168</v>
          </cell>
          <cell r="K1374" t="str">
            <v>Y</v>
          </cell>
          <cell r="L1374" t="str">
            <v>Drw</v>
          </cell>
          <cell r="M1374">
            <v>1375</v>
          </cell>
        </row>
        <row r="1375">
          <cell r="C1375" t="str">
            <v>25</v>
          </cell>
          <cell r="D1375" t="str">
            <v>05050-MD-25-314-73</v>
          </cell>
          <cell r="E1375" t="str">
            <v>05050-MD-25-314-73</v>
          </cell>
          <cell r="F1375" t="str">
            <v>Tank-Propane Tank Piping ISO-Process (Propane)</v>
          </cell>
          <cell r="G1375">
            <v>0</v>
          </cell>
          <cell r="H1375" t="str">
            <v>VP-1516-147-T-101/2-272</v>
          </cell>
          <cell r="I1375">
            <v>40175</v>
          </cell>
          <cell r="J1375">
            <v>40168</v>
          </cell>
          <cell r="K1375" t="str">
            <v>Y</v>
          </cell>
          <cell r="L1375" t="str">
            <v>Drw</v>
          </cell>
          <cell r="M1375">
            <v>1376</v>
          </cell>
        </row>
        <row r="1376">
          <cell r="C1376" t="str">
            <v>25</v>
          </cell>
          <cell r="D1376" t="str">
            <v>05050-MD-25-314-74</v>
          </cell>
          <cell r="E1376" t="str">
            <v>05050-MD-25-314-74</v>
          </cell>
          <cell r="F1376" t="str">
            <v>Tank-Propane Tank Piping ISO-Process (Propane)</v>
          </cell>
          <cell r="G1376">
            <v>0</v>
          </cell>
          <cell r="H1376" t="str">
            <v>VP-1516-147-T-101/2-272</v>
          </cell>
          <cell r="I1376">
            <v>40175</v>
          </cell>
          <cell r="J1376">
            <v>40168</v>
          </cell>
          <cell r="K1376" t="str">
            <v>Y</v>
          </cell>
          <cell r="L1376" t="str">
            <v>Drw</v>
          </cell>
          <cell r="M1376">
            <v>1377</v>
          </cell>
        </row>
        <row r="1377">
          <cell r="C1377" t="str">
            <v>25</v>
          </cell>
          <cell r="D1377" t="str">
            <v>05050-MD-25-314-75</v>
          </cell>
          <cell r="E1377" t="str">
            <v>05050-MD-25-314-75</v>
          </cell>
          <cell r="F1377" t="str">
            <v>Tank-Propane Tank Piping ISO-Process (Propane)</v>
          </cell>
          <cell r="G1377">
            <v>0</v>
          </cell>
          <cell r="H1377" t="str">
            <v>VP-1516-147-T-101/2-272</v>
          </cell>
          <cell r="I1377">
            <v>40175</v>
          </cell>
          <cell r="J1377">
            <v>40168</v>
          </cell>
          <cell r="K1377" t="str">
            <v>Y</v>
          </cell>
          <cell r="L1377" t="str">
            <v>Drw</v>
          </cell>
          <cell r="M1377">
            <v>1378</v>
          </cell>
        </row>
        <row r="1378">
          <cell r="C1378" t="str">
            <v>25</v>
          </cell>
          <cell r="D1378" t="str">
            <v>05050-MD-25-314-76</v>
          </cell>
          <cell r="E1378" t="str">
            <v>05050-MD-25-314-76</v>
          </cell>
          <cell r="F1378" t="str">
            <v>Tank-Propane Tank Piping ISO-Process (Propane)</v>
          </cell>
          <cell r="G1378">
            <v>0</v>
          </cell>
          <cell r="H1378" t="str">
            <v>VP-1516-147-T-101/2-272</v>
          </cell>
          <cell r="I1378">
            <v>40175</v>
          </cell>
          <cell r="J1378">
            <v>40168</v>
          </cell>
          <cell r="K1378" t="str">
            <v>Y</v>
          </cell>
          <cell r="L1378" t="str">
            <v>Drw</v>
          </cell>
          <cell r="M1378">
            <v>1379</v>
          </cell>
        </row>
        <row r="1379">
          <cell r="C1379" t="str">
            <v>25</v>
          </cell>
          <cell r="D1379" t="str">
            <v>05050-MD-25-314-77</v>
          </cell>
          <cell r="E1379" t="str">
            <v>05050-MD-25-314-77</v>
          </cell>
          <cell r="F1379" t="str">
            <v>Tank-Propane Tank Piping ISO-Process (Propane)</v>
          </cell>
          <cell r="G1379">
            <v>0</v>
          </cell>
          <cell r="H1379" t="str">
            <v>VP-1516-147-T-101/2-272</v>
          </cell>
          <cell r="I1379">
            <v>40175</v>
          </cell>
          <cell r="J1379">
            <v>40168</v>
          </cell>
          <cell r="K1379" t="str">
            <v>Y</v>
          </cell>
          <cell r="L1379" t="str">
            <v>Drw</v>
          </cell>
          <cell r="M1379">
            <v>1380</v>
          </cell>
        </row>
        <row r="1380">
          <cell r="C1380" t="str">
            <v>25</v>
          </cell>
          <cell r="D1380" t="str">
            <v>05050-MD-25-314-78</v>
          </cell>
          <cell r="E1380" t="str">
            <v>05050-MD-25-314-78</v>
          </cell>
          <cell r="F1380" t="str">
            <v>Tank-Propane Tank Piping ISO-Process (Propane)</v>
          </cell>
          <cell r="G1380">
            <v>0</v>
          </cell>
          <cell r="H1380" t="str">
            <v>VP-1516-147-T-101/2-272</v>
          </cell>
          <cell r="I1380">
            <v>40175</v>
          </cell>
          <cell r="J1380">
            <v>40168</v>
          </cell>
          <cell r="K1380" t="str">
            <v>Y</v>
          </cell>
          <cell r="L1380" t="str">
            <v>Drw</v>
          </cell>
          <cell r="M1380">
            <v>1381</v>
          </cell>
        </row>
        <row r="1381">
          <cell r="C1381" t="str">
            <v>25</v>
          </cell>
          <cell r="D1381" t="str">
            <v>05050-MD-25-314-79</v>
          </cell>
          <cell r="E1381" t="str">
            <v>05050-MD-25-314-79</v>
          </cell>
          <cell r="F1381" t="str">
            <v>Tank-Propane Tank Piping ISO-Process (Propane)</v>
          </cell>
          <cell r="G1381">
            <v>0</v>
          </cell>
          <cell r="H1381" t="str">
            <v>VP-1516-147-T-101/2-272</v>
          </cell>
          <cell r="I1381">
            <v>40175</v>
          </cell>
          <cell r="J1381">
            <v>40168</v>
          </cell>
          <cell r="K1381" t="str">
            <v>Y</v>
          </cell>
          <cell r="L1381" t="str">
            <v>Drw</v>
          </cell>
          <cell r="M1381">
            <v>1382</v>
          </cell>
        </row>
        <row r="1382">
          <cell r="C1382" t="str">
            <v>25</v>
          </cell>
          <cell r="D1382" t="str">
            <v>05050-MD-25-314-80</v>
          </cell>
          <cell r="E1382" t="str">
            <v>05050-MD-25-314-80</v>
          </cell>
          <cell r="F1382" t="str">
            <v>Tank-Propane Tank Piping ISO-Process (Propane)</v>
          </cell>
          <cell r="G1382">
            <v>0</v>
          </cell>
          <cell r="H1382" t="str">
            <v>VP-1516-147-T-101/2-272</v>
          </cell>
          <cell r="I1382">
            <v>40175</v>
          </cell>
          <cell r="J1382">
            <v>40168</v>
          </cell>
          <cell r="K1382" t="str">
            <v>Y</v>
          </cell>
          <cell r="L1382" t="str">
            <v>Drw</v>
          </cell>
          <cell r="M1382">
            <v>1383</v>
          </cell>
        </row>
        <row r="1383">
          <cell r="C1383" t="str">
            <v>25</v>
          </cell>
          <cell r="D1383" t="str">
            <v>05050-MD-25-314-81</v>
          </cell>
          <cell r="E1383" t="str">
            <v>05050-MD-25-314-81</v>
          </cell>
          <cell r="F1383" t="str">
            <v>Tank-Propane Tank Piping ISO-Process (Propane)</v>
          </cell>
          <cell r="G1383">
            <v>0</v>
          </cell>
          <cell r="H1383" t="str">
            <v>VP-1516-147-T-101/2-272</v>
          </cell>
          <cell r="I1383">
            <v>40175</v>
          </cell>
          <cell r="J1383">
            <v>40168</v>
          </cell>
          <cell r="K1383" t="str">
            <v>Y</v>
          </cell>
          <cell r="L1383" t="str">
            <v>Drw</v>
          </cell>
          <cell r="M1383">
            <v>1384</v>
          </cell>
        </row>
        <row r="1384">
          <cell r="C1384" t="str">
            <v>25</v>
          </cell>
          <cell r="D1384" t="str">
            <v>05050-MD-25-314-82</v>
          </cell>
          <cell r="E1384" t="str">
            <v>05050-MD-25-314-82</v>
          </cell>
          <cell r="F1384" t="str">
            <v>Tank-Propane Tank Piping ISO-Process (Propane)</v>
          </cell>
          <cell r="G1384">
            <v>0</v>
          </cell>
          <cell r="H1384" t="str">
            <v>VP-1516-147-T-101/2-272</v>
          </cell>
          <cell r="I1384">
            <v>40175</v>
          </cell>
          <cell r="J1384">
            <v>40168</v>
          </cell>
          <cell r="K1384" t="str">
            <v>Y</v>
          </cell>
          <cell r="L1384" t="str">
            <v>Drw</v>
          </cell>
          <cell r="M1384">
            <v>1385</v>
          </cell>
        </row>
        <row r="1385">
          <cell r="C1385" t="str">
            <v>25</v>
          </cell>
          <cell r="D1385" t="str">
            <v>05050-MD-25-314-83</v>
          </cell>
          <cell r="E1385" t="str">
            <v>05050-MD-25-314-83</v>
          </cell>
          <cell r="F1385" t="str">
            <v>Tank-Propane Tank Piping ISO-Process (Propane)</v>
          </cell>
          <cell r="G1385">
            <v>0</v>
          </cell>
          <cell r="H1385" t="str">
            <v>VP-1516-147-T-101/2-272</v>
          </cell>
          <cell r="I1385">
            <v>40175</v>
          </cell>
          <cell r="J1385">
            <v>40168</v>
          </cell>
          <cell r="K1385" t="str">
            <v>Y</v>
          </cell>
          <cell r="L1385" t="str">
            <v>Drw</v>
          </cell>
          <cell r="M1385">
            <v>1386</v>
          </cell>
        </row>
        <row r="1386">
          <cell r="C1386" t="str">
            <v>25</v>
          </cell>
          <cell r="D1386" t="str">
            <v>05050-MD-25-314-84</v>
          </cell>
          <cell r="E1386" t="str">
            <v>05050-MD-25-314-84</v>
          </cell>
          <cell r="F1386" t="str">
            <v>Tank-Propane Tank Piping ISO-Process (Propane)</v>
          </cell>
          <cell r="G1386">
            <v>0</v>
          </cell>
          <cell r="H1386" t="str">
            <v>VP-1516-147-T-101/2-272</v>
          </cell>
          <cell r="I1386">
            <v>40175</v>
          </cell>
          <cell r="J1386">
            <v>40168</v>
          </cell>
          <cell r="K1386" t="str">
            <v>Y</v>
          </cell>
          <cell r="L1386" t="str">
            <v>Drw</v>
          </cell>
          <cell r="M1386">
            <v>1387</v>
          </cell>
        </row>
        <row r="1387">
          <cell r="C1387" t="str">
            <v>25</v>
          </cell>
          <cell r="D1387" t="str">
            <v/>
          </cell>
          <cell r="E1387" t="str">
            <v/>
          </cell>
          <cell r="F1387" t="str">
            <v>Tank-Piping ISO Line No.***- (Propane)</v>
          </cell>
          <cell r="G1387">
            <v>0</v>
          </cell>
          <cell r="H1387">
            <v>0</v>
          </cell>
          <cell r="I1387">
            <v>40175</v>
          </cell>
          <cell r="J1387">
            <v>40168</v>
          </cell>
          <cell r="K1387" t="str">
            <v>N</v>
          </cell>
          <cell r="L1387" t="str">
            <v>Drw</v>
          </cell>
          <cell r="M1387">
            <v>1388</v>
          </cell>
        </row>
        <row r="1388">
          <cell r="C1388" t="str">
            <v>25</v>
          </cell>
          <cell r="D1388" t="str">
            <v>05050-MD-25-316-01</v>
          </cell>
          <cell r="E1388" t="str">
            <v>05050-MD-25-316-01</v>
          </cell>
          <cell r="F1388" t="str">
            <v>Tank-Piping ISO Flare-T-101 (Propane)</v>
          </cell>
          <cell r="G1388">
            <v>0</v>
          </cell>
          <cell r="H1388" t="str">
            <v>VP-1516-147-T-101/2-273</v>
          </cell>
          <cell r="I1388">
            <v>40175</v>
          </cell>
          <cell r="J1388">
            <v>40168</v>
          </cell>
          <cell r="K1388" t="str">
            <v>Y</v>
          </cell>
          <cell r="L1388" t="str">
            <v>Drw</v>
          </cell>
          <cell r="M1388">
            <v>1389</v>
          </cell>
        </row>
        <row r="1389">
          <cell r="C1389" t="str">
            <v>25</v>
          </cell>
          <cell r="D1389" t="str">
            <v>05050-MD-25-316-02</v>
          </cell>
          <cell r="E1389" t="str">
            <v>05050-MD-25-316-02</v>
          </cell>
          <cell r="F1389" t="str">
            <v>Tank-Piping ISO Flare-T-101 (Propane)</v>
          </cell>
          <cell r="G1389">
            <v>0</v>
          </cell>
          <cell r="H1389" t="str">
            <v>VP-1516-147-T-101/2-273</v>
          </cell>
          <cell r="I1389">
            <v>40175</v>
          </cell>
          <cell r="J1389">
            <v>40168</v>
          </cell>
          <cell r="K1389" t="str">
            <v>Y</v>
          </cell>
          <cell r="L1389" t="str">
            <v>Drw</v>
          </cell>
          <cell r="M1389">
            <v>1390</v>
          </cell>
        </row>
        <row r="1390">
          <cell r="C1390" t="str">
            <v>25</v>
          </cell>
          <cell r="D1390" t="str">
            <v>05050-MD-25-317-01</v>
          </cell>
          <cell r="E1390" t="str">
            <v>05050-MD-25-317-01</v>
          </cell>
          <cell r="F1390" t="str">
            <v>Tank-Piping ISO Deluge Water-T-101 (Propane)</v>
          </cell>
          <cell r="G1390">
            <v>0</v>
          </cell>
          <cell r="H1390" t="str">
            <v>VP-1516-147-T-101/2-274</v>
          </cell>
          <cell r="I1390">
            <v>40175</v>
          </cell>
          <cell r="J1390">
            <v>40168</v>
          </cell>
          <cell r="K1390" t="str">
            <v>Y</v>
          </cell>
          <cell r="L1390" t="str">
            <v>Drw</v>
          </cell>
          <cell r="M1390">
            <v>1391</v>
          </cell>
        </row>
        <row r="1391">
          <cell r="C1391" t="str">
            <v>25</v>
          </cell>
          <cell r="D1391" t="str">
            <v>05050-MD-25-317-02</v>
          </cell>
          <cell r="E1391" t="str">
            <v>05050-MD-25-317-02</v>
          </cell>
          <cell r="F1391" t="str">
            <v>Tank-Piping ISO Deluge Water-T-101 (Propane)</v>
          </cell>
          <cell r="G1391">
            <v>0</v>
          </cell>
          <cell r="H1391" t="str">
            <v>VP-1516-147-T-101/2-274</v>
          </cell>
          <cell r="I1391">
            <v>40175</v>
          </cell>
          <cell r="J1391">
            <v>40168</v>
          </cell>
          <cell r="K1391" t="str">
            <v>Y</v>
          </cell>
          <cell r="L1391" t="str">
            <v>Drw</v>
          </cell>
          <cell r="M1391">
            <v>1392</v>
          </cell>
        </row>
        <row r="1392">
          <cell r="C1392" t="str">
            <v>25</v>
          </cell>
          <cell r="D1392" t="str">
            <v>05050-MD-25-317-03</v>
          </cell>
          <cell r="E1392" t="str">
            <v>05050-MD-25-317-03</v>
          </cell>
          <cell r="F1392" t="str">
            <v>Tank-Piping ISO Deluge Water-T-101 (Propane)</v>
          </cell>
          <cell r="G1392">
            <v>0</v>
          </cell>
          <cell r="H1392" t="str">
            <v>VP-1516-147-T-101/2-274</v>
          </cell>
          <cell r="I1392">
            <v>40175</v>
          </cell>
          <cell r="J1392">
            <v>40168</v>
          </cell>
          <cell r="K1392" t="str">
            <v>Y</v>
          </cell>
          <cell r="L1392" t="str">
            <v>Drw</v>
          </cell>
          <cell r="M1392">
            <v>1393</v>
          </cell>
        </row>
        <row r="1393">
          <cell r="C1393" t="str">
            <v>25</v>
          </cell>
          <cell r="D1393" t="str">
            <v>05050-MD-25-317-04</v>
          </cell>
          <cell r="E1393" t="str">
            <v>05050-MD-25-317-04</v>
          </cell>
          <cell r="F1393" t="str">
            <v>Tank-Piping ISO Deluge Water-T-101 (Propane)</v>
          </cell>
          <cell r="G1393">
            <v>0</v>
          </cell>
          <cell r="H1393" t="str">
            <v>VP-1516-147-T-101/2-274</v>
          </cell>
          <cell r="I1393">
            <v>40175</v>
          </cell>
          <cell r="J1393">
            <v>40168</v>
          </cell>
          <cell r="K1393" t="str">
            <v>Y</v>
          </cell>
          <cell r="L1393" t="str">
            <v>Drw</v>
          </cell>
          <cell r="M1393">
            <v>1394</v>
          </cell>
        </row>
        <row r="1394">
          <cell r="C1394" t="str">
            <v>25</v>
          </cell>
          <cell r="D1394" t="str">
            <v>05050-MD-25-317-05</v>
          </cell>
          <cell r="E1394" t="str">
            <v>05050-MD-25-317-05</v>
          </cell>
          <cell r="F1394" t="str">
            <v>Tank-Piping ISO Deluge Water-T-101 (Propane)</v>
          </cell>
          <cell r="G1394">
            <v>0</v>
          </cell>
          <cell r="H1394" t="str">
            <v>VP-1516-147-T-101/2-274</v>
          </cell>
          <cell r="I1394">
            <v>40175</v>
          </cell>
          <cell r="J1394">
            <v>40168</v>
          </cell>
          <cell r="K1394" t="str">
            <v>Y</v>
          </cell>
          <cell r="L1394" t="str">
            <v>Drw</v>
          </cell>
          <cell r="M1394">
            <v>1395</v>
          </cell>
        </row>
        <row r="1395">
          <cell r="C1395" t="str">
            <v>25</v>
          </cell>
          <cell r="D1395" t="str">
            <v>05050-MD-25-317-06</v>
          </cell>
          <cell r="E1395" t="str">
            <v>05050-MD-25-317-06</v>
          </cell>
          <cell r="F1395" t="str">
            <v>Tank-Piping ISO Deluge Water-T-101 (Propane)</v>
          </cell>
          <cell r="G1395">
            <v>0</v>
          </cell>
          <cell r="H1395" t="str">
            <v>VP-1516-147-T-101/2-274</v>
          </cell>
          <cell r="I1395">
            <v>40175</v>
          </cell>
          <cell r="J1395">
            <v>40168</v>
          </cell>
          <cell r="K1395" t="str">
            <v>Y</v>
          </cell>
          <cell r="L1395" t="str">
            <v>Drw</v>
          </cell>
          <cell r="M1395">
            <v>1396</v>
          </cell>
        </row>
        <row r="1396">
          <cell r="C1396" t="str">
            <v>25</v>
          </cell>
          <cell r="D1396" t="str">
            <v>05050-MD-25-317-07</v>
          </cell>
          <cell r="E1396" t="str">
            <v>05050-MD-25-317-07</v>
          </cell>
          <cell r="F1396" t="str">
            <v>Tank-Piping ISO Deluge Water-T-101 (Propane)</v>
          </cell>
          <cell r="G1396">
            <v>0</v>
          </cell>
          <cell r="H1396" t="str">
            <v>VP-1516-147-T-101/2-274</v>
          </cell>
          <cell r="I1396">
            <v>40175</v>
          </cell>
          <cell r="J1396">
            <v>40168</v>
          </cell>
          <cell r="K1396" t="str">
            <v>Y</v>
          </cell>
          <cell r="L1396" t="str">
            <v>Drw</v>
          </cell>
          <cell r="M1396">
            <v>1397</v>
          </cell>
        </row>
        <row r="1397">
          <cell r="C1397" t="str">
            <v>25</v>
          </cell>
          <cell r="D1397" t="str">
            <v>05050-MD-25-317-08</v>
          </cell>
          <cell r="E1397" t="str">
            <v>05050-MD-25-317-08</v>
          </cell>
          <cell r="F1397" t="str">
            <v>Tank-Piping ISO Deluge Water-T-101 (Propane)</v>
          </cell>
          <cell r="G1397">
            <v>0</v>
          </cell>
          <cell r="H1397" t="str">
            <v>VP-1516-147-T-101/2-274</v>
          </cell>
          <cell r="I1397">
            <v>40175</v>
          </cell>
          <cell r="J1397">
            <v>40168</v>
          </cell>
          <cell r="K1397" t="str">
            <v>Y</v>
          </cell>
          <cell r="L1397" t="str">
            <v>Drw</v>
          </cell>
          <cell r="M1397">
            <v>1398</v>
          </cell>
        </row>
        <row r="1398">
          <cell r="C1398" t="str">
            <v>25</v>
          </cell>
          <cell r="D1398" t="str">
            <v>05050-MD-25-317-09</v>
          </cell>
          <cell r="E1398" t="str">
            <v>05050-MD-25-317-09</v>
          </cell>
          <cell r="F1398" t="str">
            <v>Tank-Piping ISO Deluge Water-T-101 (Propane)</v>
          </cell>
          <cell r="G1398">
            <v>0</v>
          </cell>
          <cell r="H1398" t="str">
            <v>VP-1516-147-T-101/2-274</v>
          </cell>
          <cell r="I1398">
            <v>40175</v>
          </cell>
          <cell r="J1398">
            <v>40168</v>
          </cell>
          <cell r="K1398" t="str">
            <v>Y</v>
          </cell>
          <cell r="L1398" t="str">
            <v>Drw</v>
          </cell>
          <cell r="M1398">
            <v>1399</v>
          </cell>
        </row>
        <row r="1399">
          <cell r="C1399" t="str">
            <v>25</v>
          </cell>
          <cell r="D1399" t="str">
            <v>05050-MD-25-317-10</v>
          </cell>
          <cell r="E1399" t="str">
            <v>05050-MD-25-317-10</v>
          </cell>
          <cell r="F1399" t="str">
            <v>Tank-Piping ISO Deluge Water-T-101 (Propane)</v>
          </cell>
          <cell r="G1399">
            <v>0</v>
          </cell>
          <cell r="H1399" t="str">
            <v>VP-1516-147-T-101/2-274</v>
          </cell>
          <cell r="I1399">
            <v>40175</v>
          </cell>
          <cell r="J1399">
            <v>40168</v>
          </cell>
          <cell r="K1399" t="str">
            <v>Y</v>
          </cell>
          <cell r="L1399" t="str">
            <v>Drw</v>
          </cell>
          <cell r="M1399">
            <v>1400</v>
          </cell>
        </row>
        <row r="1400">
          <cell r="C1400" t="str">
            <v>25</v>
          </cell>
          <cell r="D1400" t="str">
            <v>05050-MD-25-317-11</v>
          </cell>
          <cell r="E1400" t="str">
            <v>05050-MD-25-317-11</v>
          </cell>
          <cell r="F1400" t="str">
            <v>Tank-Piping ISO Deluge Water-T-101 (Propane)</v>
          </cell>
          <cell r="G1400">
            <v>0</v>
          </cell>
          <cell r="H1400" t="str">
            <v>VP-1516-147-T-101/2-274</v>
          </cell>
          <cell r="I1400">
            <v>40175</v>
          </cell>
          <cell r="J1400">
            <v>40168</v>
          </cell>
          <cell r="K1400" t="str">
            <v>Y</v>
          </cell>
          <cell r="L1400" t="str">
            <v>Drw</v>
          </cell>
          <cell r="M1400">
            <v>1401</v>
          </cell>
        </row>
        <row r="1401">
          <cell r="C1401" t="str">
            <v>25</v>
          </cell>
          <cell r="D1401" t="str">
            <v>05050-MD-25-317-12</v>
          </cell>
          <cell r="E1401" t="str">
            <v>05050-MD-25-317-12</v>
          </cell>
          <cell r="F1401" t="str">
            <v>Tank-Piping ISO Deluge Water-T-101 (Propane)</v>
          </cell>
          <cell r="G1401">
            <v>0</v>
          </cell>
          <cell r="H1401" t="str">
            <v>VP-1516-147-T-101/2-274</v>
          </cell>
          <cell r="I1401">
            <v>40175</v>
          </cell>
          <cell r="J1401">
            <v>40168</v>
          </cell>
          <cell r="K1401" t="str">
            <v>Y</v>
          </cell>
          <cell r="L1401" t="str">
            <v>Drw</v>
          </cell>
          <cell r="M1401">
            <v>1402</v>
          </cell>
        </row>
        <row r="1402">
          <cell r="C1402" t="str">
            <v>25</v>
          </cell>
          <cell r="D1402" t="str">
            <v>05050-MD-25-317-13</v>
          </cell>
          <cell r="E1402" t="str">
            <v>05050-MD-25-317-13</v>
          </cell>
          <cell r="F1402" t="str">
            <v>Tank-Piping ISO Deluge Water-T-101 (Propane)</v>
          </cell>
          <cell r="G1402">
            <v>0</v>
          </cell>
          <cell r="H1402" t="str">
            <v>VP-1516-147-T-101/2-274</v>
          </cell>
          <cell r="I1402">
            <v>40175</v>
          </cell>
          <cell r="J1402">
            <v>40168</v>
          </cell>
          <cell r="K1402" t="str">
            <v>Y</v>
          </cell>
          <cell r="L1402" t="str">
            <v>Drw</v>
          </cell>
          <cell r="M1402">
            <v>1403</v>
          </cell>
        </row>
        <row r="1403">
          <cell r="C1403" t="str">
            <v>25</v>
          </cell>
          <cell r="D1403" t="str">
            <v>05050-MD-25-317-14</v>
          </cell>
          <cell r="E1403" t="str">
            <v>05050-MD-25-317-14</v>
          </cell>
          <cell r="F1403" t="str">
            <v>Tank-Piping ISO Deluge Water-T-101 (Propane)</v>
          </cell>
          <cell r="G1403">
            <v>0</v>
          </cell>
          <cell r="H1403" t="str">
            <v>VP-1516-147-T-101/2-274</v>
          </cell>
          <cell r="I1403">
            <v>40175</v>
          </cell>
          <cell r="J1403">
            <v>40168</v>
          </cell>
          <cell r="K1403" t="str">
            <v>Y</v>
          </cell>
          <cell r="L1403" t="str">
            <v>Drw</v>
          </cell>
          <cell r="M1403">
            <v>1404</v>
          </cell>
        </row>
        <row r="1404">
          <cell r="C1404" t="str">
            <v>25</v>
          </cell>
          <cell r="D1404" t="str">
            <v>05050-MD-25-317-15</v>
          </cell>
          <cell r="E1404" t="str">
            <v>05050-MD-25-317-15</v>
          </cell>
          <cell r="F1404" t="str">
            <v>Tank-Piping ISO Deluge Water-T-101 (Propane)</v>
          </cell>
          <cell r="G1404">
            <v>0</v>
          </cell>
          <cell r="H1404" t="str">
            <v>VP-1516-147-T-101/2-274</v>
          </cell>
          <cell r="I1404">
            <v>40175</v>
          </cell>
          <cell r="J1404">
            <v>40168</v>
          </cell>
          <cell r="K1404" t="str">
            <v>Y</v>
          </cell>
          <cell r="L1404" t="str">
            <v>Drw</v>
          </cell>
          <cell r="M1404">
            <v>1405</v>
          </cell>
        </row>
        <row r="1405">
          <cell r="C1405" t="str">
            <v>25</v>
          </cell>
          <cell r="D1405" t="str">
            <v/>
          </cell>
          <cell r="E1405" t="str">
            <v/>
          </cell>
          <cell r="F1405" t="str">
            <v>Tank-Piping ISO Deluge Water-T-101 (Propane)</v>
          </cell>
          <cell r="G1405">
            <v>0</v>
          </cell>
          <cell r="H1405" t="str">
            <v>VP-1516-147-T-101/2-274</v>
          </cell>
          <cell r="I1405">
            <v>40175</v>
          </cell>
          <cell r="J1405">
            <v>40168</v>
          </cell>
          <cell r="K1405" t="str">
            <v>N</v>
          </cell>
          <cell r="L1405" t="str">
            <v>Drw</v>
          </cell>
          <cell r="M1405">
            <v>1406</v>
          </cell>
        </row>
        <row r="1406">
          <cell r="C1406" t="str">
            <v>25</v>
          </cell>
          <cell r="D1406" t="str">
            <v>05050-MD-25-318-01</v>
          </cell>
          <cell r="E1406" t="str">
            <v>05050-MD-25-318-01</v>
          </cell>
          <cell r="F1406" t="str">
            <v>Tank-Piping ISO Inst Air-T-101 (Propane)</v>
          </cell>
          <cell r="G1406">
            <v>0</v>
          </cell>
          <cell r="H1406" t="str">
            <v>VP-1516-147-T-101/2-275</v>
          </cell>
          <cell r="I1406">
            <v>40175</v>
          </cell>
          <cell r="J1406">
            <v>40168</v>
          </cell>
          <cell r="K1406" t="str">
            <v>Y</v>
          </cell>
          <cell r="L1406" t="str">
            <v>Drw</v>
          </cell>
          <cell r="M1406">
            <v>1407</v>
          </cell>
        </row>
        <row r="1407">
          <cell r="C1407" t="str">
            <v>25</v>
          </cell>
          <cell r="D1407" t="str">
            <v>05050-MD-25-318-02</v>
          </cell>
          <cell r="E1407" t="str">
            <v>05050-MD-25-318-02</v>
          </cell>
          <cell r="F1407" t="str">
            <v>Tank-Piping ISO Inst Air-T-101 (Propane)</v>
          </cell>
          <cell r="G1407">
            <v>0</v>
          </cell>
          <cell r="H1407" t="str">
            <v>VP-1516-147-T-101/2-275</v>
          </cell>
          <cell r="I1407">
            <v>40175</v>
          </cell>
          <cell r="J1407">
            <v>40168</v>
          </cell>
          <cell r="K1407" t="str">
            <v>Y</v>
          </cell>
          <cell r="L1407" t="str">
            <v>Drw</v>
          </cell>
          <cell r="M1407">
            <v>1408</v>
          </cell>
        </row>
        <row r="1408">
          <cell r="C1408" t="str">
            <v>25</v>
          </cell>
          <cell r="D1408" t="str">
            <v>05050-MD-25-318-03</v>
          </cell>
          <cell r="E1408" t="str">
            <v>05050-MD-25-318-03</v>
          </cell>
          <cell r="F1408" t="str">
            <v>Tank-Piping ISO Inst Air-T-101 (Propane)</v>
          </cell>
          <cell r="G1408">
            <v>0</v>
          </cell>
          <cell r="H1408" t="str">
            <v>VP-1516-147-T-101/2-275</v>
          </cell>
          <cell r="I1408">
            <v>40175</v>
          </cell>
          <cell r="J1408">
            <v>40168</v>
          </cell>
          <cell r="K1408" t="str">
            <v>Y</v>
          </cell>
          <cell r="L1408" t="str">
            <v>Drw</v>
          </cell>
          <cell r="M1408">
            <v>1409</v>
          </cell>
        </row>
        <row r="1409">
          <cell r="C1409" t="str">
            <v>25</v>
          </cell>
          <cell r="D1409" t="str">
            <v>05050-MD-25-318-04</v>
          </cell>
          <cell r="E1409" t="str">
            <v>05050-MD-25-318-04</v>
          </cell>
          <cell r="F1409" t="str">
            <v>Tank-Piping ISO Inst Air-T-101 (Propane)</v>
          </cell>
          <cell r="G1409">
            <v>0</v>
          </cell>
          <cell r="H1409" t="str">
            <v>VP-1516-147-T-101/2-275</v>
          </cell>
          <cell r="I1409">
            <v>40175</v>
          </cell>
          <cell r="J1409">
            <v>40168</v>
          </cell>
          <cell r="K1409" t="str">
            <v>Y</v>
          </cell>
          <cell r="L1409" t="str">
            <v>Drw</v>
          </cell>
          <cell r="M1409">
            <v>1410</v>
          </cell>
        </row>
        <row r="1410">
          <cell r="C1410" t="str">
            <v>25</v>
          </cell>
          <cell r="D1410" t="str">
            <v>05050-MD-25-318-05</v>
          </cell>
          <cell r="E1410" t="str">
            <v>05050-MD-25-318-05</v>
          </cell>
          <cell r="F1410" t="str">
            <v>Tank-Piping ISO Inst Air-T-101 (Propane)</v>
          </cell>
          <cell r="G1410">
            <v>0</v>
          </cell>
          <cell r="H1410" t="str">
            <v>VP-1516-147-T-101/2-275</v>
          </cell>
          <cell r="I1410">
            <v>40175</v>
          </cell>
          <cell r="J1410">
            <v>40168</v>
          </cell>
          <cell r="K1410" t="str">
            <v>Y</v>
          </cell>
          <cell r="L1410" t="str">
            <v>Drw</v>
          </cell>
          <cell r="M1410">
            <v>1411</v>
          </cell>
        </row>
        <row r="1411">
          <cell r="C1411" t="str">
            <v>25</v>
          </cell>
          <cell r="D1411" t="str">
            <v>05050-MD-25-318-06</v>
          </cell>
          <cell r="E1411" t="str">
            <v>05050-MD-25-318-06</v>
          </cell>
          <cell r="F1411" t="str">
            <v>Tank-Piping ISO Inst Air-T-101 (Propane)</v>
          </cell>
          <cell r="G1411">
            <v>0</v>
          </cell>
          <cell r="H1411" t="str">
            <v>VP-1516-147-T-101/2-275</v>
          </cell>
          <cell r="I1411">
            <v>40175</v>
          </cell>
          <cell r="J1411">
            <v>40168</v>
          </cell>
          <cell r="K1411" t="str">
            <v>Y</v>
          </cell>
          <cell r="L1411" t="str">
            <v>Drw</v>
          </cell>
          <cell r="M1411">
            <v>1412</v>
          </cell>
        </row>
        <row r="1412">
          <cell r="C1412" t="str">
            <v>25</v>
          </cell>
          <cell r="D1412" t="str">
            <v>05050-MD-25-318-07</v>
          </cell>
          <cell r="E1412" t="str">
            <v>05050-MD-25-318-07</v>
          </cell>
          <cell r="F1412" t="str">
            <v>Tank-Piping ISO Inst Air-T-101 (Propane)</v>
          </cell>
          <cell r="G1412">
            <v>0</v>
          </cell>
          <cell r="H1412" t="str">
            <v>VP-1516-147-T-101/2-275</v>
          </cell>
          <cell r="I1412">
            <v>40175</v>
          </cell>
          <cell r="J1412">
            <v>40168</v>
          </cell>
          <cell r="K1412" t="str">
            <v>Y</v>
          </cell>
          <cell r="L1412" t="str">
            <v>Drw</v>
          </cell>
          <cell r="M1412">
            <v>1413</v>
          </cell>
        </row>
        <row r="1413">
          <cell r="C1413" t="str">
            <v>25</v>
          </cell>
          <cell r="D1413" t="str">
            <v>05050-MD-25-318-08</v>
          </cell>
          <cell r="E1413" t="str">
            <v>05050-MD-25-318-08</v>
          </cell>
          <cell r="F1413" t="str">
            <v>Tank-Piping ISO Inst Air-T-101 (Propane)</v>
          </cell>
          <cell r="G1413">
            <v>0</v>
          </cell>
          <cell r="H1413" t="str">
            <v>VP-1516-147-T-101/2-275</v>
          </cell>
          <cell r="I1413">
            <v>40175</v>
          </cell>
          <cell r="J1413">
            <v>40168</v>
          </cell>
          <cell r="K1413" t="str">
            <v>Y</v>
          </cell>
          <cell r="L1413" t="str">
            <v>Drw</v>
          </cell>
          <cell r="M1413">
            <v>1414</v>
          </cell>
        </row>
        <row r="1414">
          <cell r="C1414" t="str">
            <v>25</v>
          </cell>
          <cell r="D1414" t="str">
            <v>05050-MD-25-318-09</v>
          </cell>
          <cell r="E1414" t="str">
            <v>05050-MD-25-318-09</v>
          </cell>
          <cell r="F1414" t="str">
            <v>Tank-Piping ISO Inst Air-T-101 (Propane)</v>
          </cell>
          <cell r="G1414">
            <v>0</v>
          </cell>
          <cell r="H1414" t="str">
            <v>VP-1516-147-T-101/2-275</v>
          </cell>
          <cell r="I1414">
            <v>40175</v>
          </cell>
          <cell r="J1414">
            <v>40168</v>
          </cell>
          <cell r="K1414" t="str">
            <v>Y</v>
          </cell>
          <cell r="L1414" t="str">
            <v>Drw</v>
          </cell>
          <cell r="M1414">
            <v>1415</v>
          </cell>
        </row>
        <row r="1415">
          <cell r="C1415" t="str">
            <v>25</v>
          </cell>
          <cell r="D1415" t="str">
            <v>05050-MD-25-318-10</v>
          </cell>
          <cell r="E1415" t="str">
            <v>05050-MD-25-318-10</v>
          </cell>
          <cell r="F1415" t="str">
            <v>Tank-Piping ISO Inst Air-T-101 (Propane)</v>
          </cell>
          <cell r="G1415">
            <v>0</v>
          </cell>
          <cell r="H1415" t="str">
            <v>VP-1516-147-T-101/2-275</v>
          </cell>
          <cell r="I1415">
            <v>40175</v>
          </cell>
          <cell r="J1415">
            <v>40168</v>
          </cell>
          <cell r="K1415" t="str">
            <v>Y</v>
          </cell>
          <cell r="L1415" t="str">
            <v>Drw</v>
          </cell>
          <cell r="M1415">
            <v>1416</v>
          </cell>
        </row>
        <row r="1416">
          <cell r="C1416" t="str">
            <v>25</v>
          </cell>
          <cell r="D1416" t="str">
            <v>05050-MD-25-318-11</v>
          </cell>
          <cell r="E1416" t="str">
            <v>05050-MD-25-318-11</v>
          </cell>
          <cell r="F1416" t="str">
            <v>Tank-Piping ISO Inst Air-T-101 (Propane)</v>
          </cell>
          <cell r="G1416">
            <v>0</v>
          </cell>
          <cell r="H1416" t="str">
            <v>VP-1516-147-T-101/2-275</v>
          </cell>
          <cell r="I1416">
            <v>40175</v>
          </cell>
          <cell r="J1416">
            <v>40168</v>
          </cell>
          <cell r="K1416" t="str">
            <v>Y</v>
          </cell>
          <cell r="L1416" t="str">
            <v>Drw</v>
          </cell>
          <cell r="M1416">
            <v>1417</v>
          </cell>
        </row>
        <row r="1417">
          <cell r="C1417" t="str">
            <v>25</v>
          </cell>
          <cell r="D1417" t="str">
            <v>05050-MD-25-318-12</v>
          </cell>
          <cell r="E1417" t="str">
            <v>05050-MD-25-318-12</v>
          </cell>
          <cell r="F1417" t="str">
            <v>Tank-Piping ISO Inst Air-T-101 (Propane)</v>
          </cell>
          <cell r="G1417">
            <v>0</v>
          </cell>
          <cell r="H1417" t="str">
            <v>VP-1516-147-T-101/2-275</v>
          </cell>
          <cell r="I1417">
            <v>40175</v>
          </cell>
          <cell r="J1417">
            <v>40168</v>
          </cell>
          <cell r="K1417" t="str">
            <v>Y</v>
          </cell>
          <cell r="L1417" t="str">
            <v>Drw</v>
          </cell>
          <cell r="M1417">
            <v>1418</v>
          </cell>
        </row>
        <row r="1418">
          <cell r="C1418" t="str">
            <v>25</v>
          </cell>
          <cell r="D1418" t="str">
            <v>05050-MD-25-318-13</v>
          </cell>
          <cell r="E1418" t="str">
            <v>05050-MD-25-318-13</v>
          </cell>
          <cell r="F1418" t="str">
            <v>Tank-Piping ISO Inst Air-T-101 (Propane)</v>
          </cell>
          <cell r="G1418">
            <v>0</v>
          </cell>
          <cell r="H1418" t="str">
            <v>VP-1516-147-T-101/2-275</v>
          </cell>
          <cell r="I1418">
            <v>40175</v>
          </cell>
          <cell r="J1418">
            <v>40168</v>
          </cell>
          <cell r="K1418" t="str">
            <v>Y</v>
          </cell>
          <cell r="L1418" t="str">
            <v>Drw</v>
          </cell>
          <cell r="M1418">
            <v>1419</v>
          </cell>
        </row>
        <row r="1419">
          <cell r="C1419" t="str">
            <v>25</v>
          </cell>
          <cell r="D1419" t="str">
            <v>05050-MD-25-318-14</v>
          </cell>
          <cell r="E1419" t="str">
            <v>05050-MD-25-318-14</v>
          </cell>
          <cell r="F1419" t="str">
            <v>Tank-Piping ISO Inst Air-T-101 (Propane)</v>
          </cell>
          <cell r="G1419">
            <v>0</v>
          </cell>
          <cell r="H1419" t="str">
            <v>VP-1516-147-T-101/2-275</v>
          </cell>
          <cell r="I1419">
            <v>40175</v>
          </cell>
          <cell r="J1419">
            <v>40168</v>
          </cell>
          <cell r="K1419" t="str">
            <v>Y</v>
          </cell>
          <cell r="L1419" t="str">
            <v>Drw</v>
          </cell>
          <cell r="M1419">
            <v>1420</v>
          </cell>
        </row>
        <row r="1420">
          <cell r="C1420" t="str">
            <v>25</v>
          </cell>
          <cell r="D1420" t="str">
            <v>05050-MD-25-318-15</v>
          </cell>
          <cell r="E1420" t="str">
            <v>05050-MD-25-318-15</v>
          </cell>
          <cell r="F1420" t="str">
            <v>Tank-Piping ISO Inst Air-T-101 (Propane)</v>
          </cell>
          <cell r="G1420">
            <v>0</v>
          </cell>
          <cell r="H1420" t="str">
            <v>VP-1516-147-T-101/2-275</v>
          </cell>
          <cell r="I1420">
            <v>40175</v>
          </cell>
          <cell r="J1420">
            <v>40168</v>
          </cell>
          <cell r="K1420" t="str">
            <v>Y</v>
          </cell>
          <cell r="L1420" t="str">
            <v>Drw</v>
          </cell>
          <cell r="M1420">
            <v>1421</v>
          </cell>
        </row>
        <row r="1421">
          <cell r="C1421" t="str">
            <v>25</v>
          </cell>
          <cell r="D1421" t="str">
            <v>05050-MD-25-318-16</v>
          </cell>
          <cell r="E1421" t="str">
            <v>05050-MD-25-318-16</v>
          </cell>
          <cell r="F1421" t="str">
            <v>Tank-Piping ISO Inst Air-T-101 (Propane)</v>
          </cell>
          <cell r="G1421">
            <v>0</v>
          </cell>
          <cell r="H1421" t="str">
            <v>VP-1516-147-T-101/2-275</v>
          </cell>
          <cell r="I1421">
            <v>40175</v>
          </cell>
          <cell r="J1421">
            <v>40168</v>
          </cell>
          <cell r="K1421" t="str">
            <v>Y</v>
          </cell>
          <cell r="L1421" t="str">
            <v>Drw</v>
          </cell>
          <cell r="M1421">
            <v>1422</v>
          </cell>
        </row>
        <row r="1422">
          <cell r="C1422" t="str">
            <v>25</v>
          </cell>
          <cell r="D1422" t="str">
            <v>05050-MD-25-318-17</v>
          </cell>
          <cell r="E1422" t="str">
            <v>05050-MD-25-318-17</v>
          </cell>
          <cell r="F1422" t="str">
            <v>Tank-Piping ISO Inst Air-T-101 (Propane)</v>
          </cell>
          <cell r="G1422">
            <v>0</v>
          </cell>
          <cell r="H1422" t="str">
            <v>VP-1516-147-T-101/2-275</v>
          </cell>
          <cell r="I1422">
            <v>40175</v>
          </cell>
          <cell r="J1422">
            <v>40168</v>
          </cell>
          <cell r="K1422" t="str">
            <v>Y</v>
          </cell>
          <cell r="L1422" t="str">
            <v>Drw</v>
          </cell>
          <cell r="M1422">
            <v>1423</v>
          </cell>
        </row>
        <row r="1423">
          <cell r="C1423" t="str">
            <v>25</v>
          </cell>
          <cell r="D1423" t="str">
            <v>05050-MD-25-319-01</v>
          </cell>
          <cell r="E1423" t="str">
            <v>05050-MD-25-319-01</v>
          </cell>
          <cell r="F1423" t="str">
            <v>Tank-Piping ISO Nitrogen-T-101 (Propane)</v>
          </cell>
          <cell r="G1423">
            <v>0</v>
          </cell>
          <cell r="H1423" t="str">
            <v>VP-1516-147-T-101/2-276</v>
          </cell>
          <cell r="I1423">
            <v>40175</v>
          </cell>
          <cell r="J1423">
            <v>40168</v>
          </cell>
          <cell r="K1423" t="str">
            <v>Y</v>
          </cell>
          <cell r="L1423" t="str">
            <v>Drw</v>
          </cell>
          <cell r="M1423">
            <v>1424</v>
          </cell>
        </row>
        <row r="1424">
          <cell r="C1424" t="str">
            <v>25</v>
          </cell>
          <cell r="D1424" t="str">
            <v>05050-MD-25-319-02</v>
          </cell>
          <cell r="E1424" t="str">
            <v>05050-MD-25-319-02</v>
          </cell>
          <cell r="F1424" t="str">
            <v>Tank-Piping ISO Nitrogen-T-101 (Propane)</v>
          </cell>
          <cell r="G1424">
            <v>0</v>
          </cell>
          <cell r="H1424" t="str">
            <v>VP-1516-147-T-101/2-276</v>
          </cell>
          <cell r="I1424">
            <v>40175</v>
          </cell>
          <cell r="J1424">
            <v>40168</v>
          </cell>
          <cell r="K1424" t="str">
            <v>Y</v>
          </cell>
          <cell r="L1424" t="str">
            <v>Drw</v>
          </cell>
          <cell r="M1424">
            <v>1425</v>
          </cell>
        </row>
        <row r="1425">
          <cell r="C1425" t="str">
            <v>25</v>
          </cell>
          <cell r="D1425" t="str">
            <v>05050-MD-25-319-03</v>
          </cell>
          <cell r="E1425" t="str">
            <v>05050-MD-25-319-03</v>
          </cell>
          <cell r="F1425" t="str">
            <v>Tank-Piping ISO Nitrogen-T-101 (Propane)</v>
          </cell>
          <cell r="G1425">
            <v>0</v>
          </cell>
          <cell r="H1425" t="str">
            <v>VP-1516-147-T-101/2-276</v>
          </cell>
          <cell r="I1425">
            <v>40175</v>
          </cell>
          <cell r="J1425">
            <v>40168</v>
          </cell>
          <cell r="K1425" t="str">
            <v>Y</v>
          </cell>
          <cell r="L1425" t="str">
            <v>Drw</v>
          </cell>
          <cell r="M1425">
            <v>1426</v>
          </cell>
        </row>
        <row r="1426">
          <cell r="C1426" t="str">
            <v>25</v>
          </cell>
          <cell r="D1426" t="str">
            <v>05050-MD-25-319-04</v>
          </cell>
          <cell r="E1426" t="str">
            <v>05050-MD-25-319-04</v>
          </cell>
          <cell r="F1426" t="str">
            <v>Tank-Piping ISO Nitrogen-T-101 (Propane)</v>
          </cell>
          <cell r="G1426">
            <v>0</v>
          </cell>
          <cell r="H1426" t="str">
            <v>VP-1516-147-T-101/2-276</v>
          </cell>
          <cell r="I1426">
            <v>40175</v>
          </cell>
          <cell r="J1426">
            <v>40168</v>
          </cell>
          <cell r="K1426" t="str">
            <v>Y</v>
          </cell>
          <cell r="L1426" t="str">
            <v>Drw</v>
          </cell>
          <cell r="M1426">
            <v>1427</v>
          </cell>
        </row>
        <row r="1427">
          <cell r="C1427" t="str">
            <v>25</v>
          </cell>
          <cell r="D1427" t="str">
            <v>05050-MD-25-319-05</v>
          </cell>
          <cell r="E1427" t="str">
            <v>05050-MD-25-319-05</v>
          </cell>
          <cell r="F1427" t="str">
            <v>Tank-Piping ISO Nitrogen-T-101 (Propane)</v>
          </cell>
          <cell r="G1427">
            <v>0</v>
          </cell>
          <cell r="H1427" t="str">
            <v>VP-1516-147-T-101/2-276</v>
          </cell>
          <cell r="I1427">
            <v>40175</v>
          </cell>
          <cell r="J1427">
            <v>40168</v>
          </cell>
          <cell r="K1427" t="str">
            <v>Y</v>
          </cell>
          <cell r="L1427" t="str">
            <v>Drw</v>
          </cell>
          <cell r="M1427">
            <v>1428</v>
          </cell>
        </row>
        <row r="1428">
          <cell r="C1428" t="str">
            <v>25</v>
          </cell>
          <cell r="D1428" t="str">
            <v>05050-MD-25-319-06</v>
          </cell>
          <cell r="E1428" t="str">
            <v>05050-MD-25-319-06</v>
          </cell>
          <cell r="F1428" t="str">
            <v>Tank-Piping ISO Nitrogen-T-101 (Propane)</v>
          </cell>
          <cell r="G1428">
            <v>0</v>
          </cell>
          <cell r="H1428" t="str">
            <v>VP-1516-147-T-101/2-276</v>
          </cell>
          <cell r="I1428">
            <v>40175</v>
          </cell>
          <cell r="J1428">
            <v>40168</v>
          </cell>
          <cell r="K1428" t="str">
            <v>Y</v>
          </cell>
          <cell r="L1428" t="str">
            <v>Drw</v>
          </cell>
          <cell r="M1428">
            <v>1429</v>
          </cell>
        </row>
        <row r="1429">
          <cell r="C1429" t="str">
            <v>25</v>
          </cell>
          <cell r="D1429" t="str">
            <v>05050-MD-25-319-07</v>
          </cell>
          <cell r="E1429" t="str">
            <v>05050-MD-25-319-07</v>
          </cell>
          <cell r="F1429" t="str">
            <v>Tank-Piping ISO Nitrogen-T-101 (Propane)</v>
          </cell>
          <cell r="G1429">
            <v>0</v>
          </cell>
          <cell r="H1429" t="str">
            <v>VP-1516-147-T-101/2-276</v>
          </cell>
          <cell r="I1429">
            <v>40175</v>
          </cell>
          <cell r="J1429">
            <v>40168</v>
          </cell>
          <cell r="K1429" t="str">
            <v>Y</v>
          </cell>
          <cell r="L1429" t="str">
            <v>Drw</v>
          </cell>
          <cell r="M1429">
            <v>1430</v>
          </cell>
        </row>
        <row r="1430">
          <cell r="C1430" t="str">
            <v>25</v>
          </cell>
          <cell r="D1430" t="str">
            <v>05050-MD-25-319-08</v>
          </cell>
          <cell r="E1430" t="str">
            <v>05050-MD-25-319-08</v>
          </cell>
          <cell r="F1430" t="str">
            <v>Tank-Piping ISO Nitrogen-T-101 (Propane)</v>
          </cell>
          <cell r="G1430">
            <v>0</v>
          </cell>
          <cell r="H1430" t="str">
            <v>VP-1516-147-T-101/2-276</v>
          </cell>
          <cell r="I1430">
            <v>40175</v>
          </cell>
          <cell r="J1430">
            <v>40168</v>
          </cell>
          <cell r="K1430" t="str">
            <v>Y</v>
          </cell>
          <cell r="L1430" t="str">
            <v>Drw</v>
          </cell>
          <cell r="M1430">
            <v>1431</v>
          </cell>
        </row>
        <row r="1431">
          <cell r="C1431" t="str">
            <v>25</v>
          </cell>
          <cell r="D1431" t="str">
            <v>05050-MD-25-319-09</v>
          </cell>
          <cell r="E1431" t="str">
            <v>05050-MD-25-319-09</v>
          </cell>
          <cell r="F1431" t="str">
            <v>Tank-Piping ISO Nitrogen-T-101 (Propane)</v>
          </cell>
          <cell r="G1431">
            <v>0</v>
          </cell>
          <cell r="H1431" t="str">
            <v>VP-1516-147-T-101/2-276</v>
          </cell>
          <cell r="I1431">
            <v>40175</v>
          </cell>
          <cell r="J1431">
            <v>40168</v>
          </cell>
          <cell r="K1431" t="str">
            <v>Y</v>
          </cell>
          <cell r="L1431" t="str">
            <v>Drw</v>
          </cell>
          <cell r="M1431">
            <v>1432</v>
          </cell>
        </row>
        <row r="1432">
          <cell r="C1432" t="str">
            <v>25</v>
          </cell>
          <cell r="D1432" t="str">
            <v>05050-MD-25-319-10</v>
          </cell>
          <cell r="E1432" t="str">
            <v>05050-MD-25-319-10</v>
          </cell>
          <cell r="F1432" t="str">
            <v>Tank-Piping ISO Nitrogen-T-101 (Propane)</v>
          </cell>
          <cell r="G1432">
            <v>0</v>
          </cell>
          <cell r="H1432" t="str">
            <v>VP-1516-147-T-101/2-276</v>
          </cell>
          <cell r="I1432">
            <v>40175</v>
          </cell>
          <cell r="J1432">
            <v>40168</v>
          </cell>
          <cell r="K1432" t="str">
            <v>Y</v>
          </cell>
          <cell r="L1432" t="str">
            <v>Drw</v>
          </cell>
          <cell r="M1432">
            <v>1433</v>
          </cell>
        </row>
        <row r="1433">
          <cell r="C1433" t="str">
            <v>25</v>
          </cell>
          <cell r="D1433" t="str">
            <v>05050-MD-25-319-11</v>
          </cell>
          <cell r="E1433" t="str">
            <v>05050-MD-25-319-11</v>
          </cell>
          <cell r="F1433" t="str">
            <v>Tank-Piping ISO Nitrogen-T-101 (Propane)</v>
          </cell>
          <cell r="G1433">
            <v>0</v>
          </cell>
          <cell r="H1433" t="str">
            <v>VP-1516-147-T-101/2-276</v>
          </cell>
          <cell r="I1433">
            <v>40175</v>
          </cell>
          <cell r="J1433">
            <v>40168</v>
          </cell>
          <cell r="K1433" t="str">
            <v>Y</v>
          </cell>
          <cell r="L1433" t="str">
            <v>Drw</v>
          </cell>
          <cell r="M1433">
            <v>1434</v>
          </cell>
        </row>
        <row r="1434">
          <cell r="C1434" t="str">
            <v>25</v>
          </cell>
          <cell r="D1434" t="str">
            <v>05050-MD-25-319-12</v>
          </cell>
          <cell r="E1434" t="str">
            <v>05050-MD-25-319-12</v>
          </cell>
          <cell r="F1434" t="str">
            <v>Tank-Piping ISO Nitrogen-T-101 (Propane)</v>
          </cell>
          <cell r="G1434">
            <v>0</v>
          </cell>
          <cell r="H1434" t="str">
            <v>VP-1516-147-T-101/2-276</v>
          </cell>
          <cell r="I1434">
            <v>40175</v>
          </cell>
          <cell r="J1434">
            <v>40168</v>
          </cell>
          <cell r="K1434" t="str">
            <v>Y</v>
          </cell>
          <cell r="L1434" t="str">
            <v>Drw</v>
          </cell>
          <cell r="M1434">
            <v>1435</v>
          </cell>
        </row>
        <row r="1435">
          <cell r="C1435" t="str">
            <v>25</v>
          </cell>
          <cell r="D1435" t="str">
            <v>05050-MD-25-319-13</v>
          </cell>
          <cell r="E1435" t="str">
            <v>05050-MD-25-319-13</v>
          </cell>
          <cell r="F1435" t="str">
            <v>Tank-Piping ISO Nitrogen-T-101 (Propane)</v>
          </cell>
          <cell r="G1435">
            <v>0</v>
          </cell>
          <cell r="H1435" t="str">
            <v>VP-1516-147-T-101/2-276</v>
          </cell>
          <cell r="I1435">
            <v>40175</v>
          </cell>
          <cell r="J1435">
            <v>40168</v>
          </cell>
          <cell r="K1435" t="str">
            <v>Y</v>
          </cell>
          <cell r="L1435" t="str">
            <v>Drw</v>
          </cell>
          <cell r="M1435">
            <v>1436</v>
          </cell>
        </row>
        <row r="1436">
          <cell r="C1436" t="str">
            <v>25</v>
          </cell>
          <cell r="D1436" t="str">
            <v>05050-MD-25-319-14</v>
          </cell>
          <cell r="E1436" t="str">
            <v>05050-MD-25-319-14</v>
          </cell>
          <cell r="F1436" t="str">
            <v>Tank-Piping ISO Nitrogen-T-101 (Propane)</v>
          </cell>
          <cell r="G1436">
            <v>0</v>
          </cell>
          <cell r="H1436" t="str">
            <v>VP-1516-147-T-101/2-276</v>
          </cell>
          <cell r="I1436">
            <v>40175</v>
          </cell>
          <cell r="J1436">
            <v>40168</v>
          </cell>
          <cell r="K1436" t="str">
            <v>Y</v>
          </cell>
          <cell r="L1436" t="str">
            <v>Drw</v>
          </cell>
          <cell r="M1436">
            <v>1437</v>
          </cell>
        </row>
        <row r="1437">
          <cell r="C1437" t="str">
            <v>25</v>
          </cell>
          <cell r="D1437" t="str">
            <v>05050-MD-25-319-15</v>
          </cell>
          <cell r="E1437" t="str">
            <v>05050-MD-25-319-15</v>
          </cell>
          <cell r="F1437" t="str">
            <v>Tank-Piping ISO Nitrogen-T-101 (Propane)</v>
          </cell>
          <cell r="G1437">
            <v>0</v>
          </cell>
          <cell r="H1437" t="str">
            <v>VP-1516-147-T-101/2-276</v>
          </cell>
          <cell r="I1437">
            <v>40175</v>
          </cell>
          <cell r="J1437">
            <v>40168</v>
          </cell>
          <cell r="K1437" t="str">
            <v>Y</v>
          </cell>
          <cell r="L1437" t="str">
            <v>Drw</v>
          </cell>
          <cell r="M1437">
            <v>1438</v>
          </cell>
        </row>
        <row r="1438">
          <cell r="C1438" t="str">
            <v>25</v>
          </cell>
          <cell r="D1438" t="str">
            <v>05050-MD-25-319-16</v>
          </cell>
          <cell r="E1438" t="str">
            <v>05050-MD-25-319-16</v>
          </cell>
          <cell r="F1438" t="str">
            <v>Tank-Piping ISO Nitrogen-T-101 (Propane)</v>
          </cell>
          <cell r="G1438">
            <v>0</v>
          </cell>
          <cell r="H1438" t="str">
            <v>VP-1516-147-T-101/2-276</v>
          </cell>
          <cell r="I1438">
            <v>40175</v>
          </cell>
          <cell r="J1438">
            <v>40168</v>
          </cell>
          <cell r="K1438" t="str">
            <v>Y</v>
          </cell>
          <cell r="L1438" t="str">
            <v>Drw</v>
          </cell>
          <cell r="M1438">
            <v>1439</v>
          </cell>
        </row>
        <row r="1439">
          <cell r="C1439" t="str">
            <v>25</v>
          </cell>
          <cell r="D1439" t="str">
            <v>05050-MD-25-319-17</v>
          </cell>
          <cell r="E1439" t="str">
            <v>05050-MD-25-319-17</v>
          </cell>
          <cell r="F1439" t="str">
            <v>Tank-Piping ISO Nitrogen-T-101 (Propane)</v>
          </cell>
          <cell r="G1439">
            <v>0</v>
          </cell>
          <cell r="H1439" t="str">
            <v>VP-1516-147-T-101/2-276</v>
          </cell>
          <cell r="I1439">
            <v>40175</v>
          </cell>
          <cell r="J1439">
            <v>40168</v>
          </cell>
          <cell r="K1439" t="str">
            <v>Y</v>
          </cell>
          <cell r="L1439" t="str">
            <v>Drw</v>
          </cell>
          <cell r="M1439">
            <v>1440</v>
          </cell>
        </row>
        <row r="1440">
          <cell r="C1440" t="str">
            <v>25</v>
          </cell>
          <cell r="D1440" t="str">
            <v>05050-MD-25-320-01</v>
          </cell>
          <cell r="E1440" t="str">
            <v>05050-MD-25-320-01</v>
          </cell>
          <cell r="F1440" t="str">
            <v>Tank-Piping ISO Process Tank T-102- (Propane)</v>
          </cell>
          <cell r="G1440">
            <v>0</v>
          </cell>
          <cell r="H1440" t="str">
            <v>VP-1516-147-T-101/2-300</v>
          </cell>
          <cell r="I1440">
            <v>40175</v>
          </cell>
          <cell r="J1440">
            <v>40168</v>
          </cell>
          <cell r="K1440" t="str">
            <v>Y</v>
          </cell>
          <cell r="L1440" t="str">
            <v>Drw</v>
          </cell>
          <cell r="M1440">
            <v>1441</v>
          </cell>
        </row>
        <row r="1441">
          <cell r="C1441" t="str">
            <v>25</v>
          </cell>
          <cell r="D1441" t="str">
            <v>05050-MD-25-320-02</v>
          </cell>
          <cell r="E1441" t="str">
            <v>05050-MD-25-320-02</v>
          </cell>
          <cell r="F1441" t="str">
            <v>Tank-Piping ISO Process Tank T-102- (Propane)</v>
          </cell>
          <cell r="G1441">
            <v>0</v>
          </cell>
          <cell r="H1441" t="str">
            <v>VP-1516-147-T-101/2-300</v>
          </cell>
          <cell r="I1441">
            <v>40175</v>
          </cell>
          <cell r="J1441">
            <v>40168</v>
          </cell>
          <cell r="K1441" t="str">
            <v>Y</v>
          </cell>
          <cell r="L1441" t="str">
            <v>Drw</v>
          </cell>
          <cell r="M1441">
            <v>1442</v>
          </cell>
        </row>
        <row r="1442">
          <cell r="C1442" t="str">
            <v>25</v>
          </cell>
          <cell r="D1442" t="str">
            <v>05050-MD-25-320-03</v>
          </cell>
          <cell r="E1442" t="str">
            <v>05050-MD-25-320-03</v>
          </cell>
          <cell r="F1442" t="str">
            <v>Tank-Piping ISO Process Tank T-102- (Propane)</v>
          </cell>
          <cell r="G1442">
            <v>0</v>
          </cell>
          <cell r="H1442" t="str">
            <v>VP-1516-147-T-101/2-300</v>
          </cell>
          <cell r="I1442">
            <v>40175</v>
          </cell>
          <cell r="J1442">
            <v>40168</v>
          </cell>
          <cell r="K1442" t="str">
            <v>Y</v>
          </cell>
          <cell r="L1442" t="str">
            <v>Drw</v>
          </cell>
          <cell r="M1442">
            <v>1443</v>
          </cell>
        </row>
        <row r="1443">
          <cell r="C1443" t="str">
            <v>25</v>
          </cell>
          <cell r="D1443" t="str">
            <v>05050-MD-25-320-04</v>
          </cell>
          <cell r="E1443" t="str">
            <v>05050-MD-25-320-04</v>
          </cell>
          <cell r="F1443" t="str">
            <v>Tank-Piping ISO Process Tank T-102- (Propane)</v>
          </cell>
          <cell r="G1443">
            <v>0</v>
          </cell>
          <cell r="H1443" t="str">
            <v>VP-1516-147-T-101/2-300</v>
          </cell>
          <cell r="I1443">
            <v>40175</v>
          </cell>
          <cell r="J1443">
            <v>40168</v>
          </cell>
          <cell r="K1443" t="str">
            <v>Y</v>
          </cell>
          <cell r="L1443" t="str">
            <v>Drw</v>
          </cell>
          <cell r="M1443">
            <v>1444</v>
          </cell>
        </row>
        <row r="1444">
          <cell r="C1444" t="str">
            <v>25</v>
          </cell>
          <cell r="D1444" t="str">
            <v>05050-MD-25-320-05</v>
          </cell>
          <cell r="E1444" t="str">
            <v>05050-MD-25-320-05</v>
          </cell>
          <cell r="F1444" t="str">
            <v>Tank-Piping ISO Process Tank T-102- (Propane)</v>
          </cell>
          <cell r="G1444">
            <v>0</v>
          </cell>
          <cell r="H1444" t="str">
            <v>VP-1516-147-T-101/2-300</v>
          </cell>
          <cell r="I1444">
            <v>40175</v>
          </cell>
          <cell r="J1444">
            <v>40168</v>
          </cell>
          <cell r="K1444" t="str">
            <v>Y</v>
          </cell>
          <cell r="L1444" t="str">
            <v>Drw</v>
          </cell>
          <cell r="M1444">
            <v>1445</v>
          </cell>
        </row>
        <row r="1445">
          <cell r="C1445" t="str">
            <v>25</v>
          </cell>
          <cell r="D1445" t="str">
            <v>05050-MD-25-320-06</v>
          </cell>
          <cell r="E1445" t="str">
            <v>05050-MD-25-320-06</v>
          </cell>
          <cell r="F1445" t="str">
            <v>Tank-Piping ISO Process Tank T-102- (Propane)</v>
          </cell>
          <cell r="G1445">
            <v>0</v>
          </cell>
          <cell r="H1445" t="str">
            <v>VP-1516-147-T-101/2-300</v>
          </cell>
          <cell r="I1445">
            <v>40175</v>
          </cell>
          <cell r="J1445">
            <v>40168</v>
          </cell>
          <cell r="K1445" t="str">
            <v>Y</v>
          </cell>
          <cell r="L1445" t="str">
            <v>Drw</v>
          </cell>
          <cell r="M1445">
            <v>1446</v>
          </cell>
        </row>
        <row r="1446">
          <cell r="C1446" t="str">
            <v>25</v>
          </cell>
          <cell r="D1446" t="str">
            <v>05050-MD-25-320-07</v>
          </cell>
          <cell r="E1446" t="str">
            <v>05050-MD-25-320-07</v>
          </cell>
          <cell r="F1446" t="str">
            <v>Tank-Piping ISO Process Tank T-102- (Propane)</v>
          </cell>
          <cell r="G1446">
            <v>0</v>
          </cell>
          <cell r="H1446" t="str">
            <v>VP-1516-147-T-101/2-300</v>
          </cell>
          <cell r="I1446">
            <v>40175</v>
          </cell>
          <cell r="J1446">
            <v>40168</v>
          </cell>
          <cell r="K1446" t="str">
            <v>Y</v>
          </cell>
          <cell r="L1446" t="str">
            <v>Drw</v>
          </cell>
          <cell r="M1446">
            <v>1447</v>
          </cell>
        </row>
        <row r="1447">
          <cell r="C1447" t="str">
            <v>25</v>
          </cell>
          <cell r="D1447" t="str">
            <v>05050-MD-25-320-08</v>
          </cell>
          <cell r="E1447" t="str">
            <v>05050-MD-25-320-08</v>
          </cell>
          <cell r="F1447" t="str">
            <v>Tank-Piping ISO Process Tank T-102- (Propane)</v>
          </cell>
          <cell r="G1447">
            <v>0</v>
          </cell>
          <cell r="H1447" t="str">
            <v>VP-1516-147-T-101/2-300</v>
          </cell>
          <cell r="I1447">
            <v>40175</v>
          </cell>
          <cell r="J1447">
            <v>40168</v>
          </cell>
          <cell r="K1447" t="str">
            <v>Y</v>
          </cell>
          <cell r="L1447" t="str">
            <v>Drw</v>
          </cell>
          <cell r="M1447">
            <v>1448</v>
          </cell>
        </row>
        <row r="1448">
          <cell r="C1448" t="str">
            <v>25</v>
          </cell>
          <cell r="D1448" t="str">
            <v>05050-MD-25-320-09</v>
          </cell>
          <cell r="E1448" t="str">
            <v>05050-MD-25-320-09</v>
          </cell>
          <cell r="F1448" t="str">
            <v>Tank-Piping ISO Process Tank T-102- (Propane)</v>
          </cell>
          <cell r="G1448">
            <v>0</v>
          </cell>
          <cell r="H1448" t="str">
            <v>VP-1516-147-T-101/2-300</v>
          </cell>
          <cell r="I1448">
            <v>40175</v>
          </cell>
          <cell r="J1448">
            <v>40168</v>
          </cell>
          <cell r="K1448" t="str">
            <v>Y</v>
          </cell>
          <cell r="L1448" t="str">
            <v>Drw</v>
          </cell>
          <cell r="M1448">
            <v>1449</v>
          </cell>
        </row>
        <row r="1449">
          <cell r="C1449" t="str">
            <v>25</v>
          </cell>
          <cell r="D1449" t="str">
            <v>05050-MD-25-320-10</v>
          </cell>
          <cell r="E1449" t="str">
            <v>05050-MD-25-320-10</v>
          </cell>
          <cell r="F1449" t="str">
            <v>Tank-Piping ISO Process Tank T-102- (Propane)</v>
          </cell>
          <cell r="G1449">
            <v>0</v>
          </cell>
          <cell r="H1449" t="str">
            <v>VP-1516-147-T-101/2-300</v>
          </cell>
          <cell r="I1449">
            <v>40175</v>
          </cell>
          <cell r="J1449">
            <v>40168</v>
          </cell>
          <cell r="K1449" t="str">
            <v>Y</v>
          </cell>
          <cell r="L1449" t="str">
            <v>Drw</v>
          </cell>
          <cell r="M1449">
            <v>1450</v>
          </cell>
        </row>
        <row r="1450">
          <cell r="C1450" t="str">
            <v>25</v>
          </cell>
          <cell r="D1450" t="str">
            <v>05050-MD-25-320-11</v>
          </cell>
          <cell r="E1450" t="str">
            <v>05050-MD-25-320-11</v>
          </cell>
          <cell r="F1450" t="str">
            <v>Tank-Piping ISO Process Tank T-102- (Propane)</v>
          </cell>
          <cell r="G1450">
            <v>0</v>
          </cell>
          <cell r="H1450" t="str">
            <v>VP-1516-147-T-101/2-300</v>
          </cell>
          <cell r="I1450">
            <v>40175</v>
          </cell>
          <cell r="J1450">
            <v>40168</v>
          </cell>
          <cell r="K1450" t="str">
            <v>Y</v>
          </cell>
          <cell r="L1450" t="str">
            <v>Drw</v>
          </cell>
          <cell r="M1450">
            <v>1451</v>
          </cell>
        </row>
        <row r="1451">
          <cell r="C1451" t="str">
            <v>25</v>
          </cell>
          <cell r="D1451" t="str">
            <v>05050-MD-25-320-12</v>
          </cell>
          <cell r="E1451" t="str">
            <v>05050-MD-25-320-12</v>
          </cell>
          <cell r="F1451" t="str">
            <v>Tank-Piping ISO Process Tank T-102- (Propane)</v>
          </cell>
          <cell r="G1451">
            <v>0</v>
          </cell>
          <cell r="H1451" t="str">
            <v>VP-1516-147-T-101/2-300</v>
          </cell>
          <cell r="I1451">
            <v>40175</v>
          </cell>
          <cell r="J1451">
            <v>40168</v>
          </cell>
          <cell r="K1451" t="str">
            <v>Y</v>
          </cell>
          <cell r="L1451" t="str">
            <v>Drw</v>
          </cell>
          <cell r="M1451">
            <v>1452</v>
          </cell>
        </row>
        <row r="1452">
          <cell r="C1452" t="str">
            <v>25</v>
          </cell>
          <cell r="D1452" t="str">
            <v>05050-MD-25-320-13</v>
          </cell>
          <cell r="E1452" t="str">
            <v>05050-MD-25-320-13</v>
          </cell>
          <cell r="F1452" t="str">
            <v>Tank-Piping ISO Process Tank T-102- (Propane)</v>
          </cell>
          <cell r="G1452">
            <v>0</v>
          </cell>
          <cell r="H1452" t="str">
            <v>VP-1516-147-T-101/2-300</v>
          </cell>
          <cell r="I1452">
            <v>40175</v>
          </cell>
          <cell r="J1452">
            <v>40168</v>
          </cell>
          <cell r="K1452" t="str">
            <v>Y</v>
          </cell>
          <cell r="L1452" t="str">
            <v>Drw</v>
          </cell>
          <cell r="M1452">
            <v>1453</v>
          </cell>
        </row>
        <row r="1453">
          <cell r="C1453" t="str">
            <v>25</v>
          </cell>
          <cell r="D1453" t="str">
            <v>05050-MD-25-320-14</v>
          </cell>
          <cell r="E1453" t="str">
            <v>05050-MD-25-320-14</v>
          </cell>
          <cell r="F1453" t="str">
            <v>Tank-Piping ISO Process Tank T-102- (Propane)</v>
          </cell>
          <cell r="G1453">
            <v>0</v>
          </cell>
          <cell r="H1453" t="str">
            <v>VP-1516-147-T-101/2-300</v>
          </cell>
          <cell r="I1453">
            <v>40175</v>
          </cell>
          <cell r="J1453">
            <v>40168</v>
          </cell>
          <cell r="K1453" t="str">
            <v>Y</v>
          </cell>
          <cell r="L1453" t="str">
            <v>Drw</v>
          </cell>
          <cell r="M1453">
            <v>1454</v>
          </cell>
        </row>
        <row r="1454">
          <cell r="C1454" t="str">
            <v>25</v>
          </cell>
          <cell r="D1454" t="str">
            <v>05050-MD-25-320-15</v>
          </cell>
          <cell r="E1454" t="str">
            <v>05050-MD-25-320-15</v>
          </cell>
          <cell r="F1454" t="str">
            <v>Tank-Piping ISO Process Tank T-102- (Propane)</v>
          </cell>
          <cell r="G1454">
            <v>0</v>
          </cell>
          <cell r="H1454" t="str">
            <v>VP-1516-147-T-101/2-300</v>
          </cell>
          <cell r="I1454">
            <v>40175</v>
          </cell>
          <cell r="J1454">
            <v>40168</v>
          </cell>
          <cell r="K1454" t="str">
            <v>Y</v>
          </cell>
          <cell r="L1454" t="str">
            <v>Drw</v>
          </cell>
          <cell r="M1454">
            <v>1455</v>
          </cell>
        </row>
        <row r="1455">
          <cell r="C1455" t="str">
            <v>25</v>
          </cell>
          <cell r="D1455" t="str">
            <v>05050-MD-25-320-16</v>
          </cell>
          <cell r="E1455" t="str">
            <v>05050-MD-25-320-16</v>
          </cell>
          <cell r="F1455" t="str">
            <v>Tank-Piping ISO Process Tank T-102- (Propane)</v>
          </cell>
          <cell r="G1455">
            <v>0</v>
          </cell>
          <cell r="H1455" t="str">
            <v>VP-1516-147-T-101/2-300</v>
          </cell>
          <cell r="I1455">
            <v>40175</v>
          </cell>
          <cell r="J1455">
            <v>40168</v>
          </cell>
          <cell r="K1455" t="str">
            <v>Y</v>
          </cell>
          <cell r="L1455" t="str">
            <v>Drw</v>
          </cell>
          <cell r="M1455">
            <v>1456</v>
          </cell>
        </row>
        <row r="1456">
          <cell r="C1456" t="str">
            <v>25</v>
          </cell>
          <cell r="D1456" t="str">
            <v>05050-MD-25-320-17</v>
          </cell>
          <cell r="E1456" t="str">
            <v>05050-MD-25-320-17</v>
          </cell>
          <cell r="F1456" t="str">
            <v>Tank-Piping ISO Process Tank T-102- (Propane)</v>
          </cell>
          <cell r="G1456">
            <v>0</v>
          </cell>
          <cell r="H1456" t="str">
            <v>VP-1516-147-T-101/2-300</v>
          </cell>
          <cell r="I1456">
            <v>40175</v>
          </cell>
          <cell r="J1456">
            <v>40168</v>
          </cell>
          <cell r="K1456" t="str">
            <v>Y</v>
          </cell>
          <cell r="L1456" t="str">
            <v>Drw</v>
          </cell>
          <cell r="M1456">
            <v>1457</v>
          </cell>
        </row>
        <row r="1457">
          <cell r="C1457" t="str">
            <v>25</v>
          </cell>
          <cell r="D1457" t="str">
            <v>05050-MD-25-320-18</v>
          </cell>
          <cell r="E1457" t="str">
            <v>05050-MD-25-320-18</v>
          </cell>
          <cell r="F1457" t="str">
            <v>Tank-Piping ISO Process Tank T-102- (Propane)</v>
          </cell>
          <cell r="G1457">
            <v>0</v>
          </cell>
          <cell r="H1457" t="str">
            <v>VP-1516-147-T-101/2-300</v>
          </cell>
          <cell r="I1457">
            <v>40175</v>
          </cell>
          <cell r="J1457">
            <v>40168</v>
          </cell>
          <cell r="K1457" t="str">
            <v>Y</v>
          </cell>
          <cell r="L1457" t="str">
            <v>Drw</v>
          </cell>
          <cell r="M1457">
            <v>1458</v>
          </cell>
        </row>
        <row r="1458">
          <cell r="C1458" t="str">
            <v>25</v>
          </cell>
          <cell r="D1458" t="str">
            <v>05050-MD-25-320-19</v>
          </cell>
          <cell r="E1458" t="str">
            <v>05050-MD-25-320-19</v>
          </cell>
          <cell r="F1458" t="str">
            <v>Tank-Piping ISO Process Tank T-102- (Propane)</v>
          </cell>
          <cell r="G1458">
            <v>0</v>
          </cell>
          <cell r="H1458" t="str">
            <v>VP-1516-147-T-101/2-300</v>
          </cell>
          <cell r="I1458">
            <v>40175</v>
          </cell>
          <cell r="J1458">
            <v>40168</v>
          </cell>
          <cell r="K1458" t="str">
            <v>Y</v>
          </cell>
          <cell r="L1458" t="str">
            <v>Drw</v>
          </cell>
          <cell r="M1458">
            <v>1459</v>
          </cell>
        </row>
        <row r="1459">
          <cell r="C1459" t="str">
            <v>25</v>
          </cell>
          <cell r="D1459" t="str">
            <v>05050-MD-25-320-20</v>
          </cell>
          <cell r="E1459" t="str">
            <v>05050-MD-25-320-20</v>
          </cell>
          <cell r="F1459" t="str">
            <v>Tank-Piping ISO Process Tank T-102- (Propane)</v>
          </cell>
          <cell r="G1459">
            <v>0</v>
          </cell>
          <cell r="H1459" t="str">
            <v>VP-1516-147-T-101/2-300</v>
          </cell>
          <cell r="I1459">
            <v>40175</v>
          </cell>
          <cell r="J1459">
            <v>40168</v>
          </cell>
          <cell r="K1459" t="str">
            <v>Y</v>
          </cell>
          <cell r="L1459" t="str">
            <v>Drw</v>
          </cell>
          <cell r="M1459">
            <v>1460</v>
          </cell>
        </row>
        <row r="1460">
          <cell r="C1460" t="str">
            <v>25</v>
          </cell>
          <cell r="D1460" t="str">
            <v>05050-MD-25-320-21</v>
          </cell>
          <cell r="E1460" t="str">
            <v>05050-MD-25-320-21</v>
          </cell>
          <cell r="F1460" t="str">
            <v>Tank-Piping ISO Process Tank T-102- (Propane)</v>
          </cell>
          <cell r="G1460">
            <v>0</v>
          </cell>
          <cell r="H1460" t="str">
            <v>VP-1516-147-T-101/2-300</v>
          </cell>
          <cell r="I1460">
            <v>40175</v>
          </cell>
          <cell r="J1460">
            <v>40168</v>
          </cell>
          <cell r="K1460" t="str">
            <v>Y</v>
          </cell>
          <cell r="L1460" t="str">
            <v>Drw</v>
          </cell>
          <cell r="M1460">
            <v>1461</v>
          </cell>
        </row>
        <row r="1461">
          <cell r="C1461" t="str">
            <v>25</v>
          </cell>
          <cell r="D1461" t="str">
            <v>05050-MD-25-320-22</v>
          </cell>
          <cell r="E1461" t="str">
            <v>05050-MD-25-320-22</v>
          </cell>
          <cell r="F1461" t="str">
            <v>Tank-Piping ISO Process Tank T-102- (Propane)</v>
          </cell>
          <cell r="G1461">
            <v>0</v>
          </cell>
          <cell r="H1461" t="str">
            <v>VP-1516-147-T-101/2-300</v>
          </cell>
          <cell r="I1461">
            <v>40175</v>
          </cell>
          <cell r="J1461">
            <v>40168</v>
          </cell>
          <cell r="K1461" t="str">
            <v>Y</v>
          </cell>
          <cell r="L1461" t="str">
            <v>Drw</v>
          </cell>
          <cell r="M1461">
            <v>1462</v>
          </cell>
        </row>
        <row r="1462">
          <cell r="C1462" t="str">
            <v>25</v>
          </cell>
          <cell r="D1462" t="str">
            <v>05050-MD-25-320-23</v>
          </cell>
          <cell r="E1462" t="str">
            <v>05050-MD-25-320-23</v>
          </cell>
          <cell r="F1462" t="str">
            <v>Tank-Piping ISO Process Tank T-102- (Propane)</v>
          </cell>
          <cell r="G1462">
            <v>0</v>
          </cell>
          <cell r="H1462" t="str">
            <v>VP-1516-147-T-101/2-300</v>
          </cell>
          <cell r="I1462">
            <v>40175</v>
          </cell>
          <cell r="J1462">
            <v>40168</v>
          </cell>
          <cell r="K1462" t="str">
            <v>Y</v>
          </cell>
          <cell r="L1462" t="str">
            <v>Drw</v>
          </cell>
          <cell r="M1462">
            <v>1463</v>
          </cell>
        </row>
        <row r="1463">
          <cell r="C1463" t="str">
            <v>25</v>
          </cell>
          <cell r="D1463" t="str">
            <v>05050-MD-25-320-24</v>
          </cell>
          <cell r="E1463" t="str">
            <v>05050-MD-25-320-24</v>
          </cell>
          <cell r="F1463" t="str">
            <v>Tank-Piping ISO Process Tank T-102- (Propane)</v>
          </cell>
          <cell r="G1463">
            <v>0</v>
          </cell>
          <cell r="H1463" t="str">
            <v>VP-1516-147-T-101/2-300</v>
          </cell>
          <cell r="I1463">
            <v>40175</v>
          </cell>
          <cell r="J1463">
            <v>40168</v>
          </cell>
          <cell r="K1463" t="str">
            <v>Y</v>
          </cell>
          <cell r="L1463" t="str">
            <v>Drw</v>
          </cell>
          <cell r="M1463">
            <v>1464</v>
          </cell>
        </row>
        <row r="1464">
          <cell r="C1464" t="str">
            <v>25</v>
          </cell>
          <cell r="D1464" t="str">
            <v>05050-MD-25-320-25</v>
          </cell>
          <cell r="E1464" t="str">
            <v>05050-MD-25-320-25</v>
          </cell>
          <cell r="F1464" t="str">
            <v>Tank-Piping ISO Process Tank T-102- (Propane)</v>
          </cell>
          <cell r="G1464">
            <v>0</v>
          </cell>
          <cell r="H1464" t="str">
            <v>VP-1516-147-T-101/2-300</v>
          </cell>
          <cell r="I1464">
            <v>40175</v>
          </cell>
          <cell r="J1464">
            <v>40168</v>
          </cell>
          <cell r="K1464" t="str">
            <v>Y</v>
          </cell>
          <cell r="L1464" t="str">
            <v>Drw</v>
          </cell>
          <cell r="M1464">
            <v>1465</v>
          </cell>
        </row>
        <row r="1465">
          <cell r="C1465" t="str">
            <v>25</v>
          </cell>
          <cell r="D1465" t="str">
            <v>05050-MD-25-320-26</v>
          </cell>
          <cell r="E1465" t="str">
            <v>05050-MD-25-320-26</v>
          </cell>
          <cell r="F1465" t="str">
            <v>Tank-Piping ISO Process Tank T-102- (Propane)</v>
          </cell>
          <cell r="G1465">
            <v>0</v>
          </cell>
          <cell r="H1465" t="str">
            <v>VP-1516-147-T-101/2-300</v>
          </cell>
          <cell r="I1465">
            <v>40175</v>
          </cell>
          <cell r="J1465">
            <v>40168</v>
          </cell>
          <cell r="K1465" t="str">
            <v>Y</v>
          </cell>
          <cell r="L1465" t="str">
            <v>Drw</v>
          </cell>
          <cell r="M1465">
            <v>1466</v>
          </cell>
        </row>
        <row r="1466">
          <cell r="C1466" t="str">
            <v>25</v>
          </cell>
          <cell r="D1466" t="str">
            <v>05050-MD-25-320-27</v>
          </cell>
          <cell r="E1466" t="str">
            <v>05050-MD-25-320-27</v>
          </cell>
          <cell r="F1466" t="str">
            <v>Tank-Piping ISO Process Tank T-102- (Propane)</v>
          </cell>
          <cell r="G1466">
            <v>0</v>
          </cell>
          <cell r="H1466" t="str">
            <v>VP-1516-147-T-101/2-300</v>
          </cell>
          <cell r="I1466">
            <v>40175</v>
          </cell>
          <cell r="J1466">
            <v>40168</v>
          </cell>
          <cell r="K1466" t="str">
            <v>Y</v>
          </cell>
          <cell r="L1466" t="str">
            <v>Drw</v>
          </cell>
          <cell r="M1466">
            <v>1467</v>
          </cell>
        </row>
        <row r="1467">
          <cell r="C1467" t="str">
            <v>25</v>
          </cell>
          <cell r="D1467" t="str">
            <v>05050-MD-25-320-28</v>
          </cell>
          <cell r="E1467" t="str">
            <v>05050-MD-25-320-28</v>
          </cell>
          <cell r="F1467" t="str">
            <v>Tank-Piping ISO Process Tank T-102- (Propane)</v>
          </cell>
          <cell r="G1467">
            <v>0</v>
          </cell>
          <cell r="H1467" t="str">
            <v>VP-1516-147-T-101/2-300</v>
          </cell>
          <cell r="I1467">
            <v>40175</v>
          </cell>
          <cell r="J1467">
            <v>40168</v>
          </cell>
          <cell r="K1467" t="str">
            <v>Y</v>
          </cell>
          <cell r="L1467" t="str">
            <v>Drw</v>
          </cell>
          <cell r="M1467">
            <v>1468</v>
          </cell>
        </row>
        <row r="1468">
          <cell r="C1468" t="str">
            <v>25</v>
          </cell>
          <cell r="D1468" t="str">
            <v>05050-MD-25-320-29</v>
          </cell>
          <cell r="E1468" t="str">
            <v>05050-MD-25-320-29</v>
          </cell>
          <cell r="F1468" t="str">
            <v>Tank-Piping ISO Process Tank T-102- (Propane)</v>
          </cell>
          <cell r="G1468">
            <v>0</v>
          </cell>
          <cell r="H1468" t="str">
            <v>VP-1516-147-T-101/2-300</v>
          </cell>
          <cell r="I1468">
            <v>40175</v>
          </cell>
          <cell r="J1468">
            <v>40168</v>
          </cell>
          <cell r="K1468" t="str">
            <v>Y</v>
          </cell>
          <cell r="L1468" t="str">
            <v>Drw</v>
          </cell>
          <cell r="M1468">
            <v>1469</v>
          </cell>
        </row>
        <row r="1469">
          <cell r="C1469" t="str">
            <v>25</v>
          </cell>
          <cell r="D1469" t="str">
            <v>05050-MD-25-320-30</v>
          </cell>
          <cell r="E1469" t="str">
            <v>05050-MD-25-320-30</v>
          </cell>
          <cell r="F1469" t="str">
            <v>Tank-Piping ISO Process Tank T-102- (Propane)</v>
          </cell>
          <cell r="G1469">
            <v>0</v>
          </cell>
          <cell r="H1469" t="str">
            <v>VP-1516-147-T-101/2-300</v>
          </cell>
          <cell r="I1469">
            <v>40175</v>
          </cell>
          <cell r="J1469">
            <v>40168</v>
          </cell>
          <cell r="K1469" t="str">
            <v>Y</v>
          </cell>
          <cell r="L1469" t="str">
            <v>Drw</v>
          </cell>
          <cell r="M1469">
            <v>1470</v>
          </cell>
        </row>
        <row r="1470">
          <cell r="C1470" t="str">
            <v>25</v>
          </cell>
          <cell r="D1470" t="str">
            <v>05050-MD-25-320-31</v>
          </cell>
          <cell r="E1470" t="str">
            <v>05050-MD-25-320-31</v>
          </cell>
          <cell r="F1470" t="str">
            <v>Tank-Piping ISO Process Tank T-102- (Propane)</v>
          </cell>
          <cell r="G1470">
            <v>0</v>
          </cell>
          <cell r="H1470" t="str">
            <v>VP-1516-147-T-101/2-300</v>
          </cell>
          <cell r="I1470">
            <v>40175</v>
          </cell>
          <cell r="J1470">
            <v>40168</v>
          </cell>
          <cell r="K1470" t="str">
            <v>Y</v>
          </cell>
          <cell r="L1470" t="str">
            <v>Drw</v>
          </cell>
          <cell r="M1470">
            <v>1471</v>
          </cell>
        </row>
        <row r="1471">
          <cell r="C1471" t="str">
            <v>25</v>
          </cell>
          <cell r="D1471" t="str">
            <v>05050-MD-25-320-32</v>
          </cell>
          <cell r="E1471" t="str">
            <v>05050-MD-25-320-32</v>
          </cell>
          <cell r="F1471" t="str">
            <v>Tank-Piping ISO Process Tank T-102- (Propane)</v>
          </cell>
          <cell r="G1471">
            <v>0</v>
          </cell>
          <cell r="H1471" t="str">
            <v>VP-1516-147-T-101/2-300</v>
          </cell>
          <cell r="I1471">
            <v>40175</v>
          </cell>
          <cell r="J1471">
            <v>40168</v>
          </cell>
          <cell r="K1471" t="str">
            <v>Y</v>
          </cell>
          <cell r="L1471" t="str">
            <v>Drw</v>
          </cell>
          <cell r="M1471">
            <v>1472</v>
          </cell>
        </row>
        <row r="1472">
          <cell r="C1472" t="str">
            <v>25</v>
          </cell>
          <cell r="D1472" t="str">
            <v>05050-MD-25-320-33</v>
          </cell>
          <cell r="E1472" t="str">
            <v>05050-MD-25-320-33</v>
          </cell>
          <cell r="F1472" t="str">
            <v>Tank-Piping ISO Process Tank T-102- (Propane)</v>
          </cell>
          <cell r="G1472">
            <v>0</v>
          </cell>
          <cell r="H1472" t="str">
            <v>VP-1516-147-T-101/2-300</v>
          </cell>
          <cell r="I1472">
            <v>40175</v>
          </cell>
          <cell r="J1472">
            <v>40168</v>
          </cell>
          <cell r="K1472" t="str">
            <v>Y</v>
          </cell>
          <cell r="L1472" t="str">
            <v>Drw</v>
          </cell>
          <cell r="M1472">
            <v>1473</v>
          </cell>
        </row>
        <row r="1473">
          <cell r="C1473" t="str">
            <v>25</v>
          </cell>
          <cell r="D1473" t="str">
            <v>05050-MD-25-320-34</v>
          </cell>
          <cell r="E1473" t="str">
            <v>05050-MD-25-320-34</v>
          </cell>
          <cell r="F1473" t="str">
            <v>Tank-Piping ISO Process Tank T-102- (Propane)</v>
          </cell>
          <cell r="G1473">
            <v>0</v>
          </cell>
          <cell r="H1473" t="str">
            <v>VP-1516-147-T-101/2-300</v>
          </cell>
          <cell r="I1473">
            <v>40175</v>
          </cell>
          <cell r="J1473">
            <v>40168</v>
          </cell>
          <cell r="K1473" t="str">
            <v>Y</v>
          </cell>
          <cell r="L1473" t="str">
            <v>Drw</v>
          </cell>
          <cell r="M1473">
            <v>1474</v>
          </cell>
        </row>
        <row r="1474">
          <cell r="C1474" t="str">
            <v>25</v>
          </cell>
          <cell r="D1474" t="str">
            <v>05050-MD-25-320-35</v>
          </cell>
          <cell r="E1474" t="str">
            <v>05050-MD-25-320-35</v>
          </cell>
          <cell r="F1474" t="str">
            <v>Tank-Piping ISO Process Tank T-102- (Propane)</v>
          </cell>
          <cell r="G1474">
            <v>0</v>
          </cell>
          <cell r="H1474" t="str">
            <v>VP-1516-147-T-101/2-300</v>
          </cell>
          <cell r="I1474">
            <v>40175</v>
          </cell>
          <cell r="J1474">
            <v>40168</v>
          </cell>
          <cell r="K1474" t="str">
            <v>Y</v>
          </cell>
          <cell r="L1474" t="str">
            <v>Drw</v>
          </cell>
          <cell r="M1474">
            <v>1475</v>
          </cell>
        </row>
        <row r="1475">
          <cell r="C1475" t="str">
            <v>25</v>
          </cell>
          <cell r="D1475" t="str">
            <v>05050-MD-25-320-36</v>
          </cell>
          <cell r="E1475" t="str">
            <v>05050-MD-25-320-36</v>
          </cell>
          <cell r="F1475" t="str">
            <v>Tank-Piping ISO Process Tank T-102- (Propane)</v>
          </cell>
          <cell r="G1475">
            <v>0</v>
          </cell>
          <cell r="H1475" t="str">
            <v>VP-1516-147-T-101/2-300</v>
          </cell>
          <cell r="I1475">
            <v>40175</v>
          </cell>
          <cell r="J1475">
            <v>40168</v>
          </cell>
          <cell r="K1475" t="str">
            <v>Y</v>
          </cell>
          <cell r="L1475" t="str">
            <v>Drw</v>
          </cell>
          <cell r="M1475">
            <v>1476</v>
          </cell>
        </row>
        <row r="1476">
          <cell r="C1476" t="str">
            <v>25</v>
          </cell>
          <cell r="D1476" t="str">
            <v>05050-MD-25-320-37</v>
          </cell>
          <cell r="E1476" t="str">
            <v>05050-MD-25-320-37</v>
          </cell>
          <cell r="F1476" t="str">
            <v>Tank-Piping ISO Process Tank T-102- (Propane)</v>
          </cell>
          <cell r="G1476">
            <v>0</v>
          </cell>
          <cell r="H1476" t="str">
            <v>VP-1516-147-T-101/2-300</v>
          </cell>
          <cell r="I1476">
            <v>40175</v>
          </cell>
          <cell r="J1476">
            <v>40168</v>
          </cell>
          <cell r="K1476" t="str">
            <v>Y</v>
          </cell>
          <cell r="L1476" t="str">
            <v>Drw</v>
          </cell>
          <cell r="M1476">
            <v>1477</v>
          </cell>
        </row>
        <row r="1477">
          <cell r="C1477" t="str">
            <v>25</v>
          </cell>
          <cell r="D1477" t="str">
            <v>05050-MD-25-320-38</v>
          </cell>
          <cell r="E1477" t="str">
            <v>05050-MD-25-320-38</v>
          </cell>
          <cell r="F1477" t="str">
            <v>Tank-Piping ISO Process Tank T-102- (Propane)</v>
          </cell>
          <cell r="G1477">
            <v>0</v>
          </cell>
          <cell r="H1477" t="str">
            <v>VP-1516-147-T-101/2-300</v>
          </cell>
          <cell r="I1477">
            <v>40175</v>
          </cell>
          <cell r="J1477">
            <v>40168</v>
          </cell>
          <cell r="K1477" t="str">
            <v>Y</v>
          </cell>
          <cell r="L1477" t="str">
            <v>Drw</v>
          </cell>
          <cell r="M1477">
            <v>1478</v>
          </cell>
        </row>
        <row r="1478">
          <cell r="C1478" t="str">
            <v>25</v>
          </cell>
          <cell r="D1478" t="str">
            <v>05050-MD-25-320-39</v>
          </cell>
          <cell r="E1478" t="str">
            <v>05050-MD-25-320-39</v>
          </cell>
          <cell r="F1478" t="str">
            <v>Tank-Piping ISO Process Tank T-102- (Propane)</v>
          </cell>
          <cell r="G1478">
            <v>0</v>
          </cell>
          <cell r="H1478" t="str">
            <v>VP-1516-147-T-101/2-300</v>
          </cell>
          <cell r="I1478">
            <v>40175</v>
          </cell>
          <cell r="J1478">
            <v>40168</v>
          </cell>
          <cell r="K1478" t="str">
            <v>Y</v>
          </cell>
          <cell r="L1478" t="str">
            <v>Drw</v>
          </cell>
          <cell r="M1478">
            <v>1479</v>
          </cell>
        </row>
        <row r="1479">
          <cell r="C1479" t="str">
            <v>25</v>
          </cell>
          <cell r="D1479" t="str">
            <v>05050-MD-25-320-40</v>
          </cell>
          <cell r="E1479" t="str">
            <v>05050-MD-25-320-40</v>
          </cell>
          <cell r="F1479" t="str">
            <v>Tank-Piping ISO Process Tank T-102- (Propane)</v>
          </cell>
          <cell r="G1479">
            <v>0</v>
          </cell>
          <cell r="H1479" t="str">
            <v>VP-1516-147-T-101/2-300</v>
          </cell>
          <cell r="I1479">
            <v>40175</v>
          </cell>
          <cell r="J1479">
            <v>40168</v>
          </cell>
          <cell r="K1479" t="str">
            <v>Y</v>
          </cell>
          <cell r="L1479" t="str">
            <v>Drw</v>
          </cell>
          <cell r="M1479">
            <v>1480</v>
          </cell>
        </row>
        <row r="1480">
          <cell r="C1480" t="str">
            <v>25</v>
          </cell>
          <cell r="D1480" t="str">
            <v>05050-MD-25-320-41</v>
          </cell>
          <cell r="E1480" t="str">
            <v>05050-MD-25-320-41</v>
          </cell>
          <cell r="F1480" t="str">
            <v>Tank-Piping ISO Process Tank T-102- (Propane)</v>
          </cell>
          <cell r="G1480">
            <v>0</v>
          </cell>
          <cell r="H1480" t="str">
            <v>VP-1516-147-T-101/2-300</v>
          </cell>
          <cell r="I1480">
            <v>40175</v>
          </cell>
          <cell r="J1480">
            <v>40168</v>
          </cell>
          <cell r="K1480" t="str">
            <v>Y</v>
          </cell>
          <cell r="L1480" t="str">
            <v>Drw</v>
          </cell>
          <cell r="M1480">
            <v>1481</v>
          </cell>
        </row>
        <row r="1481">
          <cell r="C1481" t="str">
            <v>25</v>
          </cell>
          <cell r="D1481" t="str">
            <v>05050-MD-25-320-42</v>
          </cell>
          <cell r="E1481" t="str">
            <v>05050-MD-25-320-42</v>
          </cell>
          <cell r="F1481" t="str">
            <v>Tank-Piping ISO Process Tank T-102- (Propane)</v>
          </cell>
          <cell r="G1481">
            <v>0</v>
          </cell>
          <cell r="H1481" t="str">
            <v>VP-1516-147-T-101/2-300</v>
          </cell>
          <cell r="I1481">
            <v>40175</v>
          </cell>
          <cell r="J1481">
            <v>40168</v>
          </cell>
          <cell r="K1481" t="str">
            <v>Y</v>
          </cell>
          <cell r="L1481" t="str">
            <v>Drw</v>
          </cell>
          <cell r="M1481">
            <v>1482</v>
          </cell>
        </row>
        <row r="1482">
          <cell r="C1482" t="str">
            <v>25</v>
          </cell>
          <cell r="D1482" t="str">
            <v>05050-MD-25-320-43</v>
          </cell>
          <cell r="E1482" t="str">
            <v>05050-MD-25-320-43</v>
          </cell>
          <cell r="F1482" t="str">
            <v>Tank-Piping ISO Process Tank T-102- (Propane)</v>
          </cell>
          <cell r="G1482">
            <v>0</v>
          </cell>
          <cell r="H1482" t="str">
            <v>VP-1516-147-T-101/2-300</v>
          </cell>
          <cell r="I1482">
            <v>40175</v>
          </cell>
          <cell r="J1482">
            <v>40168</v>
          </cell>
          <cell r="K1482" t="str">
            <v>Y</v>
          </cell>
          <cell r="L1482" t="str">
            <v>Drw</v>
          </cell>
          <cell r="M1482">
            <v>1483</v>
          </cell>
        </row>
        <row r="1483">
          <cell r="C1483" t="str">
            <v>25</v>
          </cell>
          <cell r="D1483" t="str">
            <v>05050-MD-25-320-44</v>
          </cell>
          <cell r="E1483" t="str">
            <v>05050-MD-25-320-44</v>
          </cell>
          <cell r="F1483" t="str">
            <v>Tank-Piping ISO Process Tank T-102- (Propane)</v>
          </cell>
          <cell r="G1483">
            <v>0</v>
          </cell>
          <cell r="H1483" t="str">
            <v>VP-1516-147-T-101/2-300</v>
          </cell>
          <cell r="I1483">
            <v>40175</v>
          </cell>
          <cell r="J1483">
            <v>40168</v>
          </cell>
          <cell r="K1483" t="str">
            <v>Y</v>
          </cell>
          <cell r="L1483" t="str">
            <v>Drw</v>
          </cell>
          <cell r="M1483">
            <v>1484</v>
          </cell>
        </row>
        <row r="1484">
          <cell r="C1484" t="str">
            <v>25</v>
          </cell>
          <cell r="D1484" t="str">
            <v>05050-MD-25-320-45</v>
          </cell>
          <cell r="E1484" t="str">
            <v>05050-MD-25-320-45</v>
          </cell>
          <cell r="F1484" t="str">
            <v>Tank-Piping ISO Process Tank T-102- (Propane)</v>
          </cell>
          <cell r="G1484">
            <v>0</v>
          </cell>
          <cell r="H1484" t="str">
            <v>VP-1516-147-T-101/2-300</v>
          </cell>
          <cell r="I1484">
            <v>40175</v>
          </cell>
          <cell r="J1484">
            <v>40168</v>
          </cell>
          <cell r="K1484" t="str">
            <v>Y</v>
          </cell>
          <cell r="L1484" t="str">
            <v>Drw</v>
          </cell>
          <cell r="M1484">
            <v>1485</v>
          </cell>
        </row>
        <row r="1485">
          <cell r="C1485" t="str">
            <v>25</v>
          </cell>
          <cell r="D1485" t="str">
            <v>05050-MD-25-320-46</v>
          </cell>
          <cell r="E1485" t="str">
            <v>05050-MD-25-320-46</v>
          </cell>
          <cell r="F1485" t="str">
            <v>Tank-Piping ISO Process Tank T-102- (Propane)</v>
          </cell>
          <cell r="G1485">
            <v>0</v>
          </cell>
          <cell r="H1485" t="str">
            <v>VP-1516-147-T-101/2-300</v>
          </cell>
          <cell r="I1485">
            <v>40175</v>
          </cell>
          <cell r="J1485">
            <v>40168</v>
          </cell>
          <cell r="K1485" t="str">
            <v>Y</v>
          </cell>
          <cell r="L1485" t="str">
            <v>Drw</v>
          </cell>
          <cell r="M1485">
            <v>1486</v>
          </cell>
        </row>
        <row r="1486">
          <cell r="C1486" t="str">
            <v>25</v>
          </cell>
          <cell r="D1486" t="str">
            <v>05050-MD-25-320-47</v>
          </cell>
          <cell r="E1486" t="str">
            <v>05050-MD-25-320-47</v>
          </cell>
          <cell r="F1486" t="str">
            <v>Tank-Piping ISO Process Tank T-102- (Propane)</v>
          </cell>
          <cell r="G1486">
            <v>0</v>
          </cell>
          <cell r="H1486" t="str">
            <v>VP-1516-147-T-101/2-300</v>
          </cell>
          <cell r="I1486">
            <v>40175</v>
          </cell>
          <cell r="J1486">
            <v>40168</v>
          </cell>
          <cell r="K1486" t="str">
            <v>Y</v>
          </cell>
          <cell r="L1486" t="str">
            <v>Drw</v>
          </cell>
          <cell r="M1486">
            <v>1487</v>
          </cell>
        </row>
        <row r="1487">
          <cell r="C1487" t="str">
            <v>25</v>
          </cell>
          <cell r="D1487" t="str">
            <v>05050-MD-25-320-48</v>
          </cell>
          <cell r="E1487" t="str">
            <v>05050-MD-25-320-48</v>
          </cell>
          <cell r="F1487" t="str">
            <v>Tank-Piping ISO Process Tank T-102- (Propane)</v>
          </cell>
          <cell r="G1487">
            <v>0</v>
          </cell>
          <cell r="H1487" t="str">
            <v>VP-1516-147-T-101/2-300</v>
          </cell>
          <cell r="I1487">
            <v>40175</v>
          </cell>
          <cell r="J1487">
            <v>40168</v>
          </cell>
          <cell r="K1487" t="str">
            <v>Y</v>
          </cell>
          <cell r="L1487" t="str">
            <v>Drw</v>
          </cell>
          <cell r="M1487">
            <v>1488</v>
          </cell>
        </row>
        <row r="1488">
          <cell r="C1488" t="str">
            <v>25</v>
          </cell>
          <cell r="D1488" t="str">
            <v>05050-MD-25-320-49</v>
          </cell>
          <cell r="E1488" t="str">
            <v>05050-MD-25-320-49</v>
          </cell>
          <cell r="F1488" t="str">
            <v>Tank-Piping ISO Process Tank T-102- (Propane)</v>
          </cell>
          <cell r="G1488">
            <v>0</v>
          </cell>
          <cell r="H1488" t="str">
            <v>VP-1516-147-T-101/2-300</v>
          </cell>
          <cell r="I1488">
            <v>40175</v>
          </cell>
          <cell r="J1488">
            <v>40168</v>
          </cell>
          <cell r="K1488" t="str">
            <v>Y</v>
          </cell>
          <cell r="L1488" t="str">
            <v>Drw</v>
          </cell>
          <cell r="M1488">
            <v>1489</v>
          </cell>
        </row>
        <row r="1489">
          <cell r="C1489" t="str">
            <v>25</v>
          </cell>
          <cell r="D1489" t="str">
            <v>05050-MD-25-320-50</v>
          </cell>
          <cell r="E1489" t="str">
            <v>05050-MD-25-320-50</v>
          </cell>
          <cell r="F1489" t="str">
            <v>Tank-Piping ISO Process Tank T-102- (Propane)</v>
          </cell>
          <cell r="G1489">
            <v>0</v>
          </cell>
          <cell r="H1489" t="str">
            <v>VP-1516-147-T-101/2-300</v>
          </cell>
          <cell r="I1489">
            <v>40175</v>
          </cell>
          <cell r="J1489">
            <v>40168</v>
          </cell>
          <cell r="K1489" t="str">
            <v>Y</v>
          </cell>
          <cell r="L1489" t="str">
            <v>Drw</v>
          </cell>
          <cell r="M1489">
            <v>1490</v>
          </cell>
        </row>
        <row r="1490">
          <cell r="C1490" t="str">
            <v>25</v>
          </cell>
          <cell r="D1490" t="str">
            <v>05050-MD-25-320-51</v>
          </cell>
          <cell r="E1490" t="str">
            <v>05050-MD-25-320-51</v>
          </cell>
          <cell r="F1490" t="str">
            <v>Tank-Piping ISO Process Tank T-102- (Propane)</v>
          </cell>
          <cell r="G1490">
            <v>0</v>
          </cell>
          <cell r="H1490" t="str">
            <v>VP-1516-147-T-101/2-300</v>
          </cell>
          <cell r="I1490">
            <v>40175</v>
          </cell>
          <cell r="J1490">
            <v>40168</v>
          </cell>
          <cell r="K1490" t="str">
            <v>Y</v>
          </cell>
          <cell r="L1490" t="str">
            <v>Drw</v>
          </cell>
          <cell r="M1490">
            <v>1491</v>
          </cell>
        </row>
        <row r="1491">
          <cell r="C1491" t="str">
            <v>25</v>
          </cell>
          <cell r="D1491" t="str">
            <v>05050-MD-25-320-52</v>
          </cell>
          <cell r="E1491" t="str">
            <v>05050-MD-25-320-52</v>
          </cell>
          <cell r="F1491" t="str">
            <v>Tank-Piping ISO Process Tank T-102- (Propane)</v>
          </cell>
          <cell r="G1491">
            <v>0</v>
          </cell>
          <cell r="H1491" t="str">
            <v>VP-1516-147-T-101/2-300</v>
          </cell>
          <cell r="I1491">
            <v>40175</v>
          </cell>
          <cell r="J1491">
            <v>40168</v>
          </cell>
          <cell r="K1491" t="str">
            <v>Y</v>
          </cell>
          <cell r="L1491" t="str">
            <v>Drw</v>
          </cell>
          <cell r="M1491">
            <v>1492</v>
          </cell>
        </row>
        <row r="1492">
          <cell r="C1492" t="str">
            <v>25</v>
          </cell>
          <cell r="D1492" t="str">
            <v>05050-MD-25-320-53</v>
          </cell>
          <cell r="E1492" t="str">
            <v>05050-MD-25-320-53</v>
          </cell>
          <cell r="F1492" t="str">
            <v>Tank-Piping ISO Process Tank T-102- (Propane)</v>
          </cell>
          <cell r="G1492">
            <v>0</v>
          </cell>
          <cell r="H1492" t="str">
            <v>VP-1516-147-T-101/2-300</v>
          </cell>
          <cell r="I1492">
            <v>40175</v>
          </cell>
          <cell r="J1492">
            <v>40168</v>
          </cell>
          <cell r="K1492" t="str">
            <v>Y</v>
          </cell>
          <cell r="L1492" t="str">
            <v>Drw</v>
          </cell>
          <cell r="M1492">
            <v>1493</v>
          </cell>
        </row>
        <row r="1493">
          <cell r="C1493" t="str">
            <v>25</v>
          </cell>
          <cell r="D1493" t="str">
            <v>05050-MD-25-320-54</v>
          </cell>
          <cell r="E1493" t="str">
            <v>05050-MD-25-320-54</v>
          </cell>
          <cell r="F1493" t="str">
            <v>Tank-Piping ISO Process Tank T-102- (Propane)</v>
          </cell>
          <cell r="G1493">
            <v>0</v>
          </cell>
          <cell r="H1493" t="str">
            <v>VP-1516-147-T-101/2-300</v>
          </cell>
          <cell r="I1493">
            <v>40175</v>
          </cell>
          <cell r="J1493">
            <v>40168</v>
          </cell>
          <cell r="K1493" t="str">
            <v>Y</v>
          </cell>
          <cell r="L1493" t="str">
            <v>Drw</v>
          </cell>
          <cell r="M1493">
            <v>1494</v>
          </cell>
        </row>
        <row r="1494">
          <cell r="C1494" t="str">
            <v>25</v>
          </cell>
          <cell r="D1494" t="str">
            <v>05050-MD-25-320-55</v>
          </cell>
          <cell r="E1494" t="str">
            <v>05050-MD-25-320-55</v>
          </cell>
          <cell r="F1494" t="str">
            <v>Tank-Piping ISO Process Tank T-102- (Propane)</v>
          </cell>
          <cell r="G1494">
            <v>0</v>
          </cell>
          <cell r="H1494" t="str">
            <v>VP-1516-147-T-101/2-300</v>
          </cell>
          <cell r="I1494">
            <v>40175</v>
          </cell>
          <cell r="J1494">
            <v>40168</v>
          </cell>
          <cell r="K1494" t="str">
            <v>Y</v>
          </cell>
          <cell r="L1494" t="str">
            <v>Drw</v>
          </cell>
          <cell r="M1494">
            <v>1495</v>
          </cell>
        </row>
        <row r="1495">
          <cell r="C1495" t="str">
            <v>25</v>
          </cell>
          <cell r="D1495" t="str">
            <v>05050-MD-25-320-56</v>
          </cell>
          <cell r="E1495" t="str">
            <v>05050-MD-25-320-56</v>
          </cell>
          <cell r="F1495" t="str">
            <v>Tank-Piping ISO Process Tank T-102- (Propane)</v>
          </cell>
          <cell r="G1495">
            <v>0</v>
          </cell>
          <cell r="H1495" t="str">
            <v>VP-1516-147-T-101/2-300</v>
          </cell>
          <cell r="I1495">
            <v>40175</v>
          </cell>
          <cell r="J1495">
            <v>40168</v>
          </cell>
          <cell r="K1495" t="str">
            <v>Y</v>
          </cell>
          <cell r="L1495" t="str">
            <v>Drw</v>
          </cell>
          <cell r="M1495">
            <v>1496</v>
          </cell>
        </row>
        <row r="1496">
          <cell r="C1496" t="str">
            <v>25</v>
          </cell>
          <cell r="D1496" t="str">
            <v>05050-MD-25-320-57</v>
          </cell>
          <cell r="E1496" t="str">
            <v>05050-MD-25-320-57</v>
          </cell>
          <cell r="F1496" t="str">
            <v>Tank-Piping ISO Process Tank T-102- (Propane)</v>
          </cell>
          <cell r="G1496">
            <v>0</v>
          </cell>
          <cell r="H1496" t="str">
            <v>VP-1516-147-T-101/2-300</v>
          </cell>
          <cell r="I1496">
            <v>40175</v>
          </cell>
          <cell r="J1496">
            <v>40168</v>
          </cell>
          <cell r="K1496" t="str">
            <v>Y</v>
          </cell>
          <cell r="L1496" t="str">
            <v>Drw</v>
          </cell>
          <cell r="M1496">
            <v>1497</v>
          </cell>
        </row>
        <row r="1497">
          <cell r="C1497" t="str">
            <v>25</v>
          </cell>
          <cell r="D1497" t="str">
            <v>05050-MD-25-320-58</v>
          </cell>
          <cell r="E1497" t="str">
            <v>05050-MD-25-320-58</v>
          </cell>
          <cell r="F1497" t="str">
            <v>Tank-Piping ISO Process Tank T-102- (Propane)</v>
          </cell>
          <cell r="G1497">
            <v>0</v>
          </cell>
          <cell r="H1497" t="str">
            <v>VP-1516-147-T-101/2-300</v>
          </cell>
          <cell r="I1497">
            <v>40175</v>
          </cell>
          <cell r="J1497">
            <v>40168</v>
          </cell>
          <cell r="K1497" t="str">
            <v>Y</v>
          </cell>
          <cell r="L1497" t="str">
            <v>Drw</v>
          </cell>
          <cell r="M1497">
            <v>1498</v>
          </cell>
        </row>
        <row r="1498">
          <cell r="C1498" t="str">
            <v>25</v>
          </cell>
          <cell r="D1498" t="str">
            <v>05050-MD-25-320-59</v>
          </cell>
          <cell r="E1498" t="str">
            <v>05050-MD-25-320-59</v>
          </cell>
          <cell r="F1498" t="str">
            <v>Tank-Piping ISO Process Tank T-102- (Propane)</v>
          </cell>
          <cell r="G1498">
            <v>0</v>
          </cell>
          <cell r="H1498" t="str">
            <v>VP-1516-147-T-101/2-300</v>
          </cell>
          <cell r="I1498">
            <v>40175</v>
          </cell>
          <cell r="J1498">
            <v>40168</v>
          </cell>
          <cell r="K1498" t="str">
            <v>Y</v>
          </cell>
          <cell r="L1498" t="str">
            <v>Drw</v>
          </cell>
          <cell r="M1498">
            <v>1499</v>
          </cell>
        </row>
        <row r="1499">
          <cell r="C1499" t="str">
            <v>25</v>
          </cell>
          <cell r="D1499" t="str">
            <v>05050-MD-25-320-60</v>
          </cell>
          <cell r="E1499" t="str">
            <v>05050-MD-25-320-60</v>
          </cell>
          <cell r="F1499" t="str">
            <v>Tank-Piping ISO Process Tank T-102- (Propane)</v>
          </cell>
          <cell r="G1499">
            <v>0</v>
          </cell>
          <cell r="H1499" t="str">
            <v>VP-1516-147-T-101/2-300</v>
          </cell>
          <cell r="I1499">
            <v>40175</v>
          </cell>
          <cell r="J1499">
            <v>40168</v>
          </cell>
          <cell r="K1499" t="str">
            <v>Y</v>
          </cell>
          <cell r="L1499" t="str">
            <v>Drw</v>
          </cell>
          <cell r="M1499">
            <v>1500</v>
          </cell>
        </row>
        <row r="1500">
          <cell r="C1500" t="str">
            <v>25</v>
          </cell>
          <cell r="D1500" t="str">
            <v>05050-MD-25-320-61</v>
          </cell>
          <cell r="E1500" t="str">
            <v>05050-MD-25-320-61</v>
          </cell>
          <cell r="F1500" t="str">
            <v>Tank-Piping ISO Process Tank T-102- (Propane)</v>
          </cell>
          <cell r="G1500">
            <v>0</v>
          </cell>
          <cell r="H1500" t="str">
            <v>VP-1516-147-T-101/2-300</v>
          </cell>
          <cell r="I1500">
            <v>40175</v>
          </cell>
          <cell r="J1500">
            <v>40168</v>
          </cell>
          <cell r="K1500" t="str">
            <v>Y</v>
          </cell>
          <cell r="L1500" t="str">
            <v>Drw</v>
          </cell>
          <cell r="M1500">
            <v>1501</v>
          </cell>
        </row>
        <row r="1501">
          <cell r="C1501" t="str">
            <v>25</v>
          </cell>
          <cell r="D1501" t="str">
            <v>05050-MD-25-320-62</v>
          </cell>
          <cell r="E1501" t="str">
            <v>05050-MD-25-320-62</v>
          </cell>
          <cell r="F1501" t="str">
            <v>Tank-Piping ISO Process Tank T-102- (Propane)</v>
          </cell>
          <cell r="G1501">
            <v>0</v>
          </cell>
          <cell r="H1501" t="str">
            <v>VP-1516-147-T-101/2-300</v>
          </cell>
          <cell r="I1501">
            <v>40175</v>
          </cell>
          <cell r="J1501">
            <v>40168</v>
          </cell>
          <cell r="K1501" t="str">
            <v>Y</v>
          </cell>
          <cell r="L1501" t="str">
            <v>Drw</v>
          </cell>
          <cell r="M1501">
            <v>1502</v>
          </cell>
        </row>
        <row r="1502">
          <cell r="C1502" t="str">
            <v>25</v>
          </cell>
          <cell r="D1502" t="str">
            <v>05050-MD-25-320-63</v>
          </cell>
          <cell r="E1502" t="str">
            <v>05050-MD-25-320-63</v>
          </cell>
          <cell r="F1502" t="str">
            <v>Tank-Piping ISO Process Tank T-102- (Propane)</v>
          </cell>
          <cell r="G1502">
            <v>0</v>
          </cell>
          <cell r="H1502" t="str">
            <v>VP-1516-147-T-101/2-300</v>
          </cell>
          <cell r="I1502">
            <v>40175</v>
          </cell>
          <cell r="J1502">
            <v>40168</v>
          </cell>
          <cell r="K1502" t="str">
            <v>Y</v>
          </cell>
          <cell r="L1502" t="str">
            <v>Drw</v>
          </cell>
          <cell r="M1502">
            <v>1503</v>
          </cell>
        </row>
        <row r="1503">
          <cell r="C1503" t="str">
            <v>25</v>
          </cell>
          <cell r="D1503" t="str">
            <v>05050-MD-25-320-64</v>
          </cell>
          <cell r="E1503" t="str">
            <v>05050-MD-25-320-64</v>
          </cell>
          <cell r="F1503" t="str">
            <v>Tank-Piping ISO Process Tank T-102- (Propane)</v>
          </cell>
          <cell r="G1503">
            <v>0</v>
          </cell>
          <cell r="H1503" t="str">
            <v>VP-1516-147-T-101/2-300</v>
          </cell>
          <cell r="I1503">
            <v>40175</v>
          </cell>
          <cell r="J1503">
            <v>40168</v>
          </cell>
          <cell r="K1503" t="str">
            <v>Y</v>
          </cell>
          <cell r="L1503" t="str">
            <v>Drw</v>
          </cell>
          <cell r="M1503">
            <v>1504</v>
          </cell>
        </row>
        <row r="1504">
          <cell r="C1504" t="str">
            <v>25</v>
          </cell>
          <cell r="D1504" t="str">
            <v>05050-MD-25-320-65</v>
          </cell>
          <cell r="E1504" t="str">
            <v>05050-MD-25-320-65</v>
          </cell>
          <cell r="F1504" t="str">
            <v>Tank-Piping ISO Process Tank T-102- (Propane)</v>
          </cell>
          <cell r="G1504">
            <v>0</v>
          </cell>
          <cell r="H1504" t="str">
            <v>VP-1516-147-T-101/2-300</v>
          </cell>
          <cell r="I1504">
            <v>40175</v>
          </cell>
          <cell r="J1504">
            <v>40168</v>
          </cell>
          <cell r="K1504" t="str">
            <v>Y</v>
          </cell>
          <cell r="L1504" t="str">
            <v>Drw</v>
          </cell>
          <cell r="M1504">
            <v>1505</v>
          </cell>
        </row>
        <row r="1505">
          <cell r="C1505" t="str">
            <v>25</v>
          </cell>
          <cell r="D1505" t="str">
            <v>05050-MD-25-320-66</v>
          </cell>
          <cell r="E1505" t="str">
            <v>05050-MD-25-320-66</v>
          </cell>
          <cell r="F1505" t="str">
            <v>Tank-Piping ISO Process Tank T-102- (Propane)</v>
          </cell>
          <cell r="G1505">
            <v>0</v>
          </cell>
          <cell r="H1505" t="str">
            <v>VP-1516-147-T-101/2-300</v>
          </cell>
          <cell r="I1505">
            <v>40175</v>
          </cell>
          <cell r="J1505">
            <v>40168</v>
          </cell>
          <cell r="K1505" t="str">
            <v>Y</v>
          </cell>
          <cell r="L1505" t="str">
            <v>Drw</v>
          </cell>
          <cell r="M1505">
            <v>1506</v>
          </cell>
        </row>
        <row r="1506">
          <cell r="C1506" t="str">
            <v>25</v>
          </cell>
          <cell r="D1506" t="str">
            <v>05050-MD-25-320-67</v>
          </cell>
          <cell r="E1506" t="str">
            <v>05050-MD-25-320-67</v>
          </cell>
          <cell r="F1506" t="str">
            <v>Tank-Piping ISO Process Tank T-102- (Propane)</v>
          </cell>
          <cell r="G1506">
            <v>0</v>
          </cell>
          <cell r="H1506" t="str">
            <v>VP-1516-147-T-101/2-300</v>
          </cell>
          <cell r="I1506">
            <v>40175</v>
          </cell>
          <cell r="J1506">
            <v>40168</v>
          </cell>
          <cell r="K1506" t="str">
            <v>Y</v>
          </cell>
          <cell r="L1506" t="str">
            <v>Drw</v>
          </cell>
          <cell r="M1506">
            <v>1507</v>
          </cell>
        </row>
        <row r="1507">
          <cell r="C1507" t="str">
            <v>25</v>
          </cell>
          <cell r="D1507" t="str">
            <v>05050-MD-25-320-68</v>
          </cell>
          <cell r="E1507" t="str">
            <v>05050-MD-25-320-68</v>
          </cell>
          <cell r="F1507" t="str">
            <v>Tank-Piping ISO Process Tank T-102- (Propane)</v>
          </cell>
          <cell r="G1507">
            <v>0</v>
          </cell>
          <cell r="H1507" t="str">
            <v>VP-1516-147-T-101/2-300</v>
          </cell>
          <cell r="I1507">
            <v>40175</v>
          </cell>
          <cell r="J1507">
            <v>40168</v>
          </cell>
          <cell r="K1507" t="str">
            <v>Y</v>
          </cell>
          <cell r="L1507" t="str">
            <v>Drw</v>
          </cell>
          <cell r="M1507">
            <v>1508</v>
          </cell>
        </row>
        <row r="1508">
          <cell r="C1508" t="str">
            <v>25</v>
          </cell>
          <cell r="D1508" t="str">
            <v>05050-MD-25-320-69</v>
          </cell>
          <cell r="E1508" t="str">
            <v>05050-MD-25-320-69</v>
          </cell>
          <cell r="F1508" t="str">
            <v>Tank-Piping ISO Process Tank T-102- (Propane)</v>
          </cell>
          <cell r="G1508">
            <v>0</v>
          </cell>
          <cell r="H1508" t="str">
            <v>VP-1516-147-T-101/2-300</v>
          </cell>
          <cell r="I1508">
            <v>40175</v>
          </cell>
          <cell r="J1508">
            <v>40168</v>
          </cell>
          <cell r="K1508" t="str">
            <v>Y</v>
          </cell>
          <cell r="L1508" t="str">
            <v>Drw</v>
          </cell>
          <cell r="M1508">
            <v>1509</v>
          </cell>
        </row>
        <row r="1509">
          <cell r="C1509" t="str">
            <v>25</v>
          </cell>
          <cell r="D1509" t="str">
            <v>05050-MD-25-320-70</v>
          </cell>
          <cell r="E1509" t="str">
            <v>05050-MD-25-320-70</v>
          </cell>
          <cell r="F1509" t="str">
            <v>Tank-Piping ISO Process Tank T-102- (Propane)</v>
          </cell>
          <cell r="G1509">
            <v>0</v>
          </cell>
          <cell r="H1509" t="str">
            <v>VP-1516-147-T-101/2-300</v>
          </cell>
          <cell r="I1509">
            <v>40175</v>
          </cell>
          <cell r="J1509">
            <v>40168</v>
          </cell>
          <cell r="K1509" t="str">
            <v>Y</v>
          </cell>
          <cell r="L1509" t="str">
            <v>Drw</v>
          </cell>
          <cell r="M1509">
            <v>1510</v>
          </cell>
        </row>
        <row r="1510">
          <cell r="C1510" t="str">
            <v>25</v>
          </cell>
          <cell r="D1510" t="str">
            <v>05050-MD-25-320-71</v>
          </cell>
          <cell r="E1510" t="str">
            <v>05050-MD-25-320-71</v>
          </cell>
          <cell r="F1510" t="str">
            <v>Tank-Piping ISO Process Tank T-102- (Propane)</v>
          </cell>
          <cell r="G1510">
            <v>0</v>
          </cell>
          <cell r="H1510" t="str">
            <v>VP-1516-147-T-101/2-300</v>
          </cell>
          <cell r="I1510">
            <v>40175</v>
          </cell>
          <cell r="J1510">
            <v>40168</v>
          </cell>
          <cell r="K1510" t="str">
            <v>Y</v>
          </cell>
          <cell r="L1510" t="str">
            <v>Drw</v>
          </cell>
          <cell r="M1510">
            <v>1511</v>
          </cell>
        </row>
        <row r="1511">
          <cell r="C1511" t="str">
            <v>25</v>
          </cell>
          <cell r="D1511" t="str">
            <v>05050-MD-25-320-72</v>
          </cell>
          <cell r="E1511" t="str">
            <v>05050-MD-25-320-72</v>
          </cell>
          <cell r="F1511" t="str">
            <v>Tank-Piping ISO Process Tank T-102- (Propane)</v>
          </cell>
          <cell r="G1511">
            <v>0</v>
          </cell>
          <cell r="H1511" t="str">
            <v>VP-1516-147-T-101/2-300</v>
          </cell>
          <cell r="I1511">
            <v>40175</v>
          </cell>
          <cell r="J1511">
            <v>40168</v>
          </cell>
          <cell r="K1511" t="str">
            <v>Y</v>
          </cell>
          <cell r="L1511" t="str">
            <v>Drw</v>
          </cell>
          <cell r="M1511">
            <v>1512</v>
          </cell>
        </row>
        <row r="1512">
          <cell r="C1512" t="str">
            <v>25</v>
          </cell>
          <cell r="D1512" t="str">
            <v>05050-MD-25-320-73</v>
          </cell>
          <cell r="E1512" t="str">
            <v>05050-MD-25-320-73</v>
          </cell>
          <cell r="F1512" t="str">
            <v>Tank-Piping ISO Process Tank T-102- (Propane)</v>
          </cell>
          <cell r="G1512">
            <v>0</v>
          </cell>
          <cell r="H1512" t="str">
            <v>VP-1516-147-T-101/2-300</v>
          </cell>
          <cell r="I1512">
            <v>40175</v>
          </cell>
          <cell r="J1512">
            <v>40168</v>
          </cell>
          <cell r="K1512" t="str">
            <v>Y</v>
          </cell>
          <cell r="L1512" t="str">
            <v>Drw</v>
          </cell>
          <cell r="M1512">
            <v>1513</v>
          </cell>
        </row>
        <row r="1513">
          <cell r="C1513" t="str">
            <v>25</v>
          </cell>
          <cell r="D1513" t="str">
            <v>05050-MD-25-320-74</v>
          </cell>
          <cell r="E1513" t="str">
            <v>05050-MD-25-320-74</v>
          </cell>
          <cell r="F1513" t="str">
            <v>Tank-Piping ISO Process Tank T-102- (Propane)</v>
          </cell>
          <cell r="G1513">
            <v>0</v>
          </cell>
          <cell r="H1513" t="str">
            <v>VP-1516-147-T-101/2-300</v>
          </cell>
          <cell r="I1513">
            <v>40175</v>
          </cell>
          <cell r="J1513">
            <v>40168</v>
          </cell>
          <cell r="K1513" t="str">
            <v>Y</v>
          </cell>
          <cell r="L1513" t="str">
            <v>Drw</v>
          </cell>
          <cell r="M1513">
            <v>1514</v>
          </cell>
        </row>
        <row r="1514">
          <cell r="C1514" t="str">
            <v>25</v>
          </cell>
          <cell r="D1514" t="str">
            <v>05050-MD-25-320-75</v>
          </cell>
          <cell r="E1514" t="str">
            <v>05050-MD-25-320-75</v>
          </cell>
          <cell r="F1514" t="str">
            <v>Tank-Piping ISO Process Tank T-102- (Propane)</v>
          </cell>
          <cell r="G1514">
            <v>0</v>
          </cell>
          <cell r="H1514" t="str">
            <v>VP-1516-147-T-101/2-300</v>
          </cell>
          <cell r="I1514">
            <v>40175</v>
          </cell>
          <cell r="J1514">
            <v>40168</v>
          </cell>
          <cell r="K1514" t="str">
            <v>Y</v>
          </cell>
          <cell r="L1514" t="str">
            <v>Drw</v>
          </cell>
          <cell r="M1514">
            <v>1515</v>
          </cell>
        </row>
        <row r="1515">
          <cell r="C1515" t="str">
            <v>25</v>
          </cell>
          <cell r="D1515" t="str">
            <v>05050-MD-25-320-76</v>
          </cell>
          <cell r="E1515" t="str">
            <v>05050-MD-25-320-76</v>
          </cell>
          <cell r="F1515" t="str">
            <v>Tank-Piping ISO Process Tank T-102- (Propane)</v>
          </cell>
          <cell r="G1515">
            <v>0</v>
          </cell>
          <cell r="H1515" t="str">
            <v>VP-1516-147-T-101/2-300</v>
          </cell>
          <cell r="I1515">
            <v>40175</v>
          </cell>
          <cell r="J1515">
            <v>40168</v>
          </cell>
          <cell r="K1515" t="str">
            <v>Y</v>
          </cell>
          <cell r="L1515" t="str">
            <v>Drw</v>
          </cell>
          <cell r="M1515">
            <v>1516</v>
          </cell>
        </row>
        <row r="1516">
          <cell r="C1516" t="str">
            <v>25</v>
          </cell>
          <cell r="D1516" t="str">
            <v>05050-MD-25-320-77</v>
          </cell>
          <cell r="E1516" t="str">
            <v>05050-MD-25-320-77</v>
          </cell>
          <cell r="F1516" t="str">
            <v>Tank-Piping ISO Process Tank T-102- (Propane)</v>
          </cell>
          <cell r="G1516">
            <v>0</v>
          </cell>
          <cell r="H1516" t="str">
            <v>VP-1516-147-T-101/2-300</v>
          </cell>
          <cell r="I1516">
            <v>40175</v>
          </cell>
          <cell r="J1516">
            <v>40168</v>
          </cell>
          <cell r="K1516" t="str">
            <v>Y</v>
          </cell>
          <cell r="L1516" t="str">
            <v>Drw</v>
          </cell>
          <cell r="M1516">
            <v>1517</v>
          </cell>
        </row>
        <row r="1517">
          <cell r="C1517" t="str">
            <v>25</v>
          </cell>
          <cell r="D1517" t="str">
            <v>05050-MD-25-320-78</v>
          </cell>
          <cell r="E1517" t="str">
            <v>05050-MD-25-320-78</v>
          </cell>
          <cell r="F1517" t="str">
            <v>Tank-Piping ISO Process Tank T-102- (Propane)</v>
          </cell>
          <cell r="G1517">
            <v>0</v>
          </cell>
          <cell r="H1517" t="str">
            <v>VP-1516-147-T-101/2-300</v>
          </cell>
          <cell r="I1517">
            <v>40175</v>
          </cell>
          <cell r="J1517">
            <v>40168</v>
          </cell>
          <cell r="K1517" t="str">
            <v>Y</v>
          </cell>
          <cell r="L1517" t="str">
            <v>Drw</v>
          </cell>
          <cell r="M1517">
            <v>1518</v>
          </cell>
        </row>
        <row r="1518">
          <cell r="C1518" t="str">
            <v>25</v>
          </cell>
          <cell r="D1518" t="str">
            <v>05050-MD-25-320-79</v>
          </cell>
          <cell r="E1518" t="str">
            <v>05050-MD-25-320-79</v>
          </cell>
          <cell r="F1518" t="str">
            <v>Tank-Piping ISO Process Tank T-102- (Propane)</v>
          </cell>
          <cell r="G1518">
            <v>0</v>
          </cell>
          <cell r="H1518" t="str">
            <v>VP-1516-147-T-101/2-300</v>
          </cell>
          <cell r="I1518">
            <v>40175</v>
          </cell>
          <cell r="J1518">
            <v>40168</v>
          </cell>
          <cell r="K1518" t="str">
            <v>Y</v>
          </cell>
          <cell r="L1518" t="str">
            <v>Drw</v>
          </cell>
          <cell r="M1518">
            <v>1519</v>
          </cell>
        </row>
        <row r="1519">
          <cell r="C1519" t="str">
            <v>25</v>
          </cell>
          <cell r="D1519" t="str">
            <v>05050-MD-25-320-80</v>
          </cell>
          <cell r="E1519" t="str">
            <v>05050-MD-25-320-80</v>
          </cell>
          <cell r="F1519" t="str">
            <v>Tank-Piping ISO Process Tank T-102- (Propane)</v>
          </cell>
          <cell r="G1519">
            <v>0</v>
          </cell>
          <cell r="H1519" t="str">
            <v>VP-1516-147-T-101/2-300</v>
          </cell>
          <cell r="I1519">
            <v>40175</v>
          </cell>
          <cell r="J1519">
            <v>40168</v>
          </cell>
          <cell r="K1519" t="str">
            <v>Y</v>
          </cell>
          <cell r="L1519" t="str">
            <v>Drw</v>
          </cell>
          <cell r="M1519">
            <v>1520</v>
          </cell>
        </row>
        <row r="1520">
          <cell r="C1520" t="str">
            <v>25</v>
          </cell>
          <cell r="D1520" t="str">
            <v>05050-MD-25-320-81</v>
          </cell>
          <cell r="E1520" t="str">
            <v>05050-MD-25-320-81</v>
          </cell>
          <cell r="F1520" t="str">
            <v>Tank-Piping ISO Process Tank T-102- (Propane)</v>
          </cell>
          <cell r="G1520">
            <v>0</v>
          </cell>
          <cell r="H1520" t="str">
            <v>VP-1516-147-T-101/2-300</v>
          </cell>
          <cell r="I1520">
            <v>40175</v>
          </cell>
          <cell r="J1520">
            <v>40168</v>
          </cell>
          <cell r="K1520" t="str">
            <v>Y</v>
          </cell>
          <cell r="L1520" t="str">
            <v>Drw</v>
          </cell>
          <cell r="M1520">
            <v>1521</v>
          </cell>
        </row>
        <row r="1521">
          <cell r="C1521" t="str">
            <v>25</v>
          </cell>
          <cell r="D1521" t="str">
            <v>05050-MD-25-320-82</v>
          </cell>
          <cell r="E1521" t="str">
            <v>05050-MD-25-320-82</v>
          </cell>
          <cell r="F1521" t="str">
            <v>Tank-Piping ISO Process Tank T-102- (Propane)</v>
          </cell>
          <cell r="G1521">
            <v>0</v>
          </cell>
          <cell r="H1521" t="str">
            <v>VP-1516-147-T-101/2-300</v>
          </cell>
          <cell r="I1521">
            <v>40175</v>
          </cell>
          <cell r="J1521">
            <v>40168</v>
          </cell>
          <cell r="K1521" t="str">
            <v>Y</v>
          </cell>
          <cell r="L1521" t="str">
            <v>Drw</v>
          </cell>
          <cell r="M1521">
            <v>1522</v>
          </cell>
        </row>
        <row r="1522">
          <cell r="C1522" t="str">
            <v>25</v>
          </cell>
          <cell r="D1522" t="str">
            <v>05050-MD-25-320-83</v>
          </cell>
          <cell r="E1522" t="str">
            <v>05050-MD-25-320-83</v>
          </cell>
          <cell r="F1522" t="str">
            <v>Tank-Piping ISO Process Tank T-102- (Propane)</v>
          </cell>
          <cell r="G1522">
            <v>0</v>
          </cell>
          <cell r="H1522" t="str">
            <v>VP-1516-147-T-101/2-300</v>
          </cell>
          <cell r="I1522">
            <v>40175</v>
          </cell>
          <cell r="J1522">
            <v>40168</v>
          </cell>
          <cell r="K1522" t="str">
            <v>Y</v>
          </cell>
          <cell r="L1522" t="str">
            <v>Drw</v>
          </cell>
          <cell r="M1522">
            <v>1523</v>
          </cell>
        </row>
        <row r="1523">
          <cell r="C1523" t="str">
            <v>25</v>
          </cell>
          <cell r="D1523" t="str">
            <v>05050-MD-25-320-84</v>
          </cell>
          <cell r="E1523" t="str">
            <v>05050-MD-25-320-84</v>
          </cell>
          <cell r="F1523" t="str">
            <v>Tank-Piping ISO Process Tank T-102- (Propane)</v>
          </cell>
          <cell r="G1523">
            <v>0</v>
          </cell>
          <cell r="H1523" t="str">
            <v>VP-1516-147-T-101/2-300</v>
          </cell>
          <cell r="I1523">
            <v>40175</v>
          </cell>
          <cell r="J1523">
            <v>40168</v>
          </cell>
          <cell r="K1523" t="str">
            <v>Y</v>
          </cell>
          <cell r="L1523" t="str">
            <v>Drw</v>
          </cell>
          <cell r="M1523">
            <v>1524</v>
          </cell>
        </row>
        <row r="1524">
          <cell r="C1524" t="str">
            <v>25</v>
          </cell>
          <cell r="D1524" t="str">
            <v>05050-MD-25-321-01</v>
          </cell>
          <cell r="E1524" t="str">
            <v>05050-MD-25-321-01</v>
          </cell>
          <cell r="F1524" t="str">
            <v>Tank-Piping ISO Flare Tank T-102- (Propane)</v>
          </cell>
          <cell r="G1524">
            <v>0</v>
          </cell>
          <cell r="H1524" t="str">
            <v>VP-1516-147-T-101/2-301</v>
          </cell>
          <cell r="I1524">
            <v>40175</v>
          </cell>
          <cell r="J1524">
            <v>40168</v>
          </cell>
          <cell r="K1524" t="str">
            <v>Y</v>
          </cell>
          <cell r="L1524" t="str">
            <v>Drw</v>
          </cell>
          <cell r="M1524">
            <v>1525</v>
          </cell>
        </row>
        <row r="1525">
          <cell r="C1525" t="str">
            <v>25</v>
          </cell>
          <cell r="D1525" t="str">
            <v>05050-MD-25-321-02</v>
          </cell>
          <cell r="E1525" t="str">
            <v>05050-MD-25-321-02</v>
          </cell>
          <cell r="F1525" t="str">
            <v>Tank-Piping ISO Flare Tank T-102- (Propane)</v>
          </cell>
          <cell r="G1525">
            <v>0</v>
          </cell>
          <cell r="H1525" t="str">
            <v>VP-1516-147-T-101/2-301</v>
          </cell>
          <cell r="I1525">
            <v>40175</v>
          </cell>
          <cell r="J1525">
            <v>40168</v>
          </cell>
          <cell r="K1525" t="str">
            <v>Y</v>
          </cell>
          <cell r="L1525" t="str">
            <v>Drw</v>
          </cell>
          <cell r="M1525">
            <v>1526</v>
          </cell>
        </row>
        <row r="1526">
          <cell r="C1526" t="str">
            <v>25</v>
          </cell>
          <cell r="D1526" t="str">
            <v>05050-MD-25-322-01</v>
          </cell>
          <cell r="E1526" t="str">
            <v>05050-MD-25-322-01</v>
          </cell>
          <cell r="F1526" t="str">
            <v>Tank-Piping ISO Deluge Tank T-102- (Propane)</v>
          </cell>
          <cell r="G1526">
            <v>0</v>
          </cell>
          <cell r="H1526" t="str">
            <v>VP-1516-147-T-101/2-302</v>
          </cell>
          <cell r="I1526">
            <v>40175</v>
          </cell>
          <cell r="J1526">
            <v>40168</v>
          </cell>
          <cell r="K1526" t="str">
            <v>Y</v>
          </cell>
          <cell r="L1526" t="str">
            <v>Drw</v>
          </cell>
          <cell r="M1526">
            <v>1527</v>
          </cell>
        </row>
        <row r="1527">
          <cell r="C1527" t="str">
            <v>25</v>
          </cell>
          <cell r="D1527" t="str">
            <v>05050-MD-25-322-02</v>
          </cell>
          <cell r="E1527" t="str">
            <v>05050-MD-25-322-02</v>
          </cell>
          <cell r="F1527" t="str">
            <v>Tank-Piping ISO Deluge Tank T-102- (Propane)</v>
          </cell>
          <cell r="G1527">
            <v>0</v>
          </cell>
          <cell r="H1527" t="str">
            <v>VP-1516-147-T-101/2-302</v>
          </cell>
          <cell r="I1527">
            <v>40175</v>
          </cell>
          <cell r="J1527">
            <v>40168</v>
          </cell>
          <cell r="K1527" t="str">
            <v>Y</v>
          </cell>
          <cell r="L1527" t="str">
            <v>Drw</v>
          </cell>
          <cell r="M1527">
            <v>1528</v>
          </cell>
        </row>
        <row r="1528">
          <cell r="C1528" t="str">
            <v>25</v>
          </cell>
          <cell r="D1528" t="str">
            <v>05050-MD-25-322-03</v>
          </cell>
          <cell r="E1528" t="str">
            <v>05050-MD-25-322-03</v>
          </cell>
          <cell r="F1528" t="str">
            <v>Tank-Piping ISO Deluge Tank T-102- (Propane)</v>
          </cell>
          <cell r="G1528">
            <v>0</v>
          </cell>
          <cell r="H1528" t="str">
            <v>VP-1516-147-T-101/2-302</v>
          </cell>
          <cell r="I1528">
            <v>40175</v>
          </cell>
          <cell r="J1528">
            <v>40168</v>
          </cell>
          <cell r="K1528" t="str">
            <v>Y</v>
          </cell>
          <cell r="L1528" t="str">
            <v>Drw</v>
          </cell>
          <cell r="M1528">
            <v>1529</v>
          </cell>
        </row>
        <row r="1529">
          <cell r="C1529" t="str">
            <v>25</v>
          </cell>
          <cell r="D1529" t="str">
            <v>05050-MD-25-322-04</v>
          </cell>
          <cell r="E1529" t="str">
            <v>05050-MD-25-322-04</v>
          </cell>
          <cell r="F1529" t="str">
            <v>Tank-Piping ISO Deluge Tank T-102- (Propane)</v>
          </cell>
          <cell r="G1529">
            <v>0</v>
          </cell>
          <cell r="H1529" t="str">
            <v>VP-1516-147-T-101/2-302</v>
          </cell>
          <cell r="I1529">
            <v>40175</v>
          </cell>
          <cell r="J1529">
            <v>40168</v>
          </cell>
          <cell r="K1529" t="str">
            <v>Y</v>
          </cell>
          <cell r="L1529" t="str">
            <v>Drw</v>
          </cell>
          <cell r="M1529">
            <v>1530</v>
          </cell>
        </row>
        <row r="1530">
          <cell r="C1530" t="str">
            <v>25</v>
          </cell>
          <cell r="D1530" t="str">
            <v>05050-MD-25-322-05</v>
          </cell>
          <cell r="E1530" t="str">
            <v>05050-MD-25-322-05</v>
          </cell>
          <cell r="F1530" t="str">
            <v>Tank-Piping ISO Deluge Tank T-102- (Propane)</v>
          </cell>
          <cell r="G1530">
            <v>0</v>
          </cell>
          <cell r="H1530" t="str">
            <v>VP-1516-147-T-101/2-302</v>
          </cell>
          <cell r="I1530">
            <v>40175</v>
          </cell>
          <cell r="J1530">
            <v>40168</v>
          </cell>
          <cell r="K1530" t="str">
            <v>Y</v>
          </cell>
          <cell r="L1530" t="str">
            <v>Drw</v>
          </cell>
          <cell r="M1530">
            <v>1531</v>
          </cell>
        </row>
        <row r="1531">
          <cell r="C1531" t="str">
            <v>25</v>
          </cell>
          <cell r="D1531" t="str">
            <v>05050-MD-25-322-06</v>
          </cell>
          <cell r="E1531" t="str">
            <v>05050-MD-25-322-06</v>
          </cell>
          <cell r="F1531" t="str">
            <v>Tank-Piping ISO Deluge Tank T-102- (Propane)</v>
          </cell>
          <cell r="G1531">
            <v>0</v>
          </cell>
          <cell r="H1531" t="str">
            <v>VP-1516-147-T-101/2-302</v>
          </cell>
          <cell r="I1531">
            <v>40175</v>
          </cell>
          <cell r="J1531">
            <v>40168</v>
          </cell>
          <cell r="K1531" t="str">
            <v>Y</v>
          </cell>
          <cell r="L1531" t="str">
            <v>Drw</v>
          </cell>
          <cell r="M1531">
            <v>1532</v>
          </cell>
        </row>
        <row r="1532">
          <cell r="C1532" t="str">
            <v>25</v>
          </cell>
          <cell r="D1532" t="str">
            <v>05050-MD-25-322-07</v>
          </cell>
          <cell r="E1532" t="str">
            <v>05050-MD-25-322-07</v>
          </cell>
          <cell r="F1532" t="str">
            <v>Tank-Piping ISO Deluge Tank T-102- (Propane)</v>
          </cell>
          <cell r="G1532">
            <v>0</v>
          </cell>
          <cell r="H1532" t="str">
            <v>VP-1516-147-T-101/2-302</v>
          </cell>
          <cell r="I1532">
            <v>40175</v>
          </cell>
          <cell r="J1532">
            <v>40168</v>
          </cell>
          <cell r="K1532" t="str">
            <v>Y</v>
          </cell>
          <cell r="L1532" t="str">
            <v>Drw</v>
          </cell>
          <cell r="M1532">
            <v>1533</v>
          </cell>
        </row>
        <row r="1533">
          <cell r="C1533" t="str">
            <v>25</v>
          </cell>
          <cell r="D1533" t="str">
            <v>05050-MD-25-322-08</v>
          </cell>
          <cell r="E1533" t="str">
            <v>05050-MD-25-322-08</v>
          </cell>
          <cell r="F1533" t="str">
            <v>Tank-Piping ISO Deluge Tank T-102- (Propane)</v>
          </cell>
          <cell r="G1533">
            <v>0</v>
          </cell>
          <cell r="H1533" t="str">
            <v>VP-1516-147-T-101/2-302</v>
          </cell>
          <cell r="I1533">
            <v>40175</v>
          </cell>
          <cell r="J1533">
            <v>40168</v>
          </cell>
          <cell r="K1533" t="str">
            <v>Y</v>
          </cell>
          <cell r="L1533" t="str">
            <v>Drw</v>
          </cell>
          <cell r="M1533">
            <v>1534</v>
          </cell>
        </row>
        <row r="1534">
          <cell r="C1534" t="str">
            <v>25</v>
          </cell>
          <cell r="D1534" t="str">
            <v>05050-MD-25-322-09</v>
          </cell>
          <cell r="E1534" t="str">
            <v>05050-MD-25-322-09</v>
          </cell>
          <cell r="F1534" t="str">
            <v>Tank-Piping ISO Deluge Tank T-102- (Propane)</v>
          </cell>
          <cell r="G1534">
            <v>0</v>
          </cell>
          <cell r="H1534" t="str">
            <v>VP-1516-147-T-101/2-302</v>
          </cell>
          <cell r="I1534">
            <v>40175</v>
          </cell>
          <cell r="J1534">
            <v>40168</v>
          </cell>
          <cell r="K1534" t="str">
            <v>Y</v>
          </cell>
          <cell r="L1534" t="str">
            <v>Drw</v>
          </cell>
          <cell r="M1534">
            <v>1535</v>
          </cell>
        </row>
        <row r="1535">
          <cell r="C1535" t="str">
            <v>25</v>
          </cell>
          <cell r="D1535" t="str">
            <v>05050-MD-25-322-10</v>
          </cell>
          <cell r="E1535" t="str">
            <v>05050-MD-25-322-10</v>
          </cell>
          <cell r="F1535" t="str">
            <v>Tank-Piping ISO Deluge Tank T-102- (Propane)</v>
          </cell>
          <cell r="G1535">
            <v>0</v>
          </cell>
          <cell r="H1535" t="str">
            <v>VP-1516-147-T-101/2-302</v>
          </cell>
          <cell r="I1535">
            <v>40175</v>
          </cell>
          <cell r="J1535">
            <v>40168</v>
          </cell>
          <cell r="K1535" t="str">
            <v>Y</v>
          </cell>
          <cell r="L1535" t="str">
            <v>Drw</v>
          </cell>
          <cell r="M1535">
            <v>1536</v>
          </cell>
        </row>
        <row r="1536">
          <cell r="C1536" t="str">
            <v>25</v>
          </cell>
          <cell r="D1536" t="str">
            <v>05050-MD-25-322-11</v>
          </cell>
          <cell r="E1536" t="str">
            <v>05050-MD-25-322-11</v>
          </cell>
          <cell r="F1536" t="str">
            <v>Tank-Piping ISO Deluge Tank T-102- (Propane)</v>
          </cell>
          <cell r="G1536">
            <v>0</v>
          </cell>
          <cell r="H1536" t="str">
            <v>VP-1516-147-T-101/2-302</v>
          </cell>
          <cell r="I1536">
            <v>40175</v>
          </cell>
          <cell r="J1536">
            <v>40168</v>
          </cell>
          <cell r="K1536" t="str">
            <v>Y</v>
          </cell>
          <cell r="L1536" t="str">
            <v>Drw</v>
          </cell>
          <cell r="M1536">
            <v>1537</v>
          </cell>
        </row>
        <row r="1537">
          <cell r="C1537" t="str">
            <v>25</v>
          </cell>
          <cell r="D1537" t="str">
            <v>05050-MD-25-322-12</v>
          </cell>
          <cell r="E1537" t="str">
            <v>05050-MD-25-322-12</v>
          </cell>
          <cell r="F1537" t="str">
            <v>Tank-Piping ISO Deluge Tank T-102- (Propane)</v>
          </cell>
          <cell r="G1537">
            <v>0</v>
          </cell>
          <cell r="H1537" t="str">
            <v>VP-1516-147-T-101/2-302</v>
          </cell>
          <cell r="I1537">
            <v>40175</v>
          </cell>
          <cell r="J1537">
            <v>40168</v>
          </cell>
          <cell r="K1537" t="str">
            <v>Y</v>
          </cell>
          <cell r="L1537" t="str">
            <v>Drw</v>
          </cell>
          <cell r="M1537">
            <v>1538</v>
          </cell>
        </row>
        <row r="1538">
          <cell r="C1538" t="str">
            <v>25</v>
          </cell>
          <cell r="D1538" t="str">
            <v>05050-MD-25-322-13</v>
          </cell>
          <cell r="E1538" t="str">
            <v>05050-MD-25-322-13</v>
          </cell>
          <cell r="F1538" t="str">
            <v>Tank-Piping ISO Deluge Tank T-102- (Propane)</v>
          </cell>
          <cell r="G1538">
            <v>0</v>
          </cell>
          <cell r="H1538" t="str">
            <v>VP-1516-147-T-101/2-302</v>
          </cell>
          <cell r="I1538">
            <v>40175</v>
          </cell>
          <cell r="J1538">
            <v>40168</v>
          </cell>
          <cell r="K1538" t="str">
            <v>Y</v>
          </cell>
          <cell r="L1538" t="str">
            <v>Drw</v>
          </cell>
          <cell r="M1538">
            <v>1539</v>
          </cell>
        </row>
        <row r="1539">
          <cell r="C1539" t="str">
            <v>25</v>
          </cell>
          <cell r="D1539" t="str">
            <v>05050-MD-25-322-14</v>
          </cell>
          <cell r="E1539" t="str">
            <v>05050-MD-25-322-14</v>
          </cell>
          <cell r="F1539" t="str">
            <v>Tank-Piping ISO Deluge Tank T-102- (Propane)</v>
          </cell>
          <cell r="G1539">
            <v>0</v>
          </cell>
          <cell r="H1539" t="str">
            <v>VP-1516-147-T-101/2-302</v>
          </cell>
          <cell r="I1539">
            <v>40175</v>
          </cell>
          <cell r="J1539">
            <v>40168</v>
          </cell>
          <cell r="K1539" t="str">
            <v>Y</v>
          </cell>
          <cell r="L1539" t="str">
            <v>Drw</v>
          </cell>
          <cell r="M1539">
            <v>1540</v>
          </cell>
        </row>
        <row r="1540">
          <cell r="C1540" t="str">
            <v>25</v>
          </cell>
          <cell r="D1540" t="str">
            <v>05050-MD-25-322-15</v>
          </cell>
          <cell r="E1540" t="str">
            <v>05050-MD-25-322-15</v>
          </cell>
          <cell r="F1540" t="str">
            <v>Tank-Piping ISO Deluge Tank T-102- (Propane)</v>
          </cell>
          <cell r="G1540">
            <v>0</v>
          </cell>
          <cell r="H1540" t="str">
            <v>VP-1516-147-T-101/2-302</v>
          </cell>
          <cell r="I1540">
            <v>40175</v>
          </cell>
          <cell r="J1540">
            <v>40168</v>
          </cell>
          <cell r="K1540" t="str">
            <v>Y</v>
          </cell>
          <cell r="L1540" t="str">
            <v>Drw</v>
          </cell>
          <cell r="M1540">
            <v>1541</v>
          </cell>
        </row>
        <row r="1541">
          <cell r="C1541" t="str">
            <v>25</v>
          </cell>
          <cell r="D1541" t="str">
            <v>05050-MD-25-322-16</v>
          </cell>
          <cell r="E1541" t="str">
            <v>05050-MD-25-322-16</v>
          </cell>
          <cell r="F1541" t="str">
            <v>Tank-Piping ISO Deluge Tank T-102- (Propane)</v>
          </cell>
          <cell r="G1541">
            <v>0</v>
          </cell>
          <cell r="H1541" t="str">
            <v>VP-1516-147-T-101/2-302</v>
          </cell>
          <cell r="I1541">
            <v>40175</v>
          </cell>
          <cell r="J1541">
            <v>40168</v>
          </cell>
          <cell r="K1541" t="str">
            <v>Y</v>
          </cell>
          <cell r="L1541" t="str">
            <v>Drw</v>
          </cell>
          <cell r="M1541">
            <v>1542</v>
          </cell>
        </row>
        <row r="1542">
          <cell r="C1542" t="str">
            <v>25</v>
          </cell>
          <cell r="D1542" t="str">
            <v>05050-MD-25-323-01</v>
          </cell>
          <cell r="E1542" t="str">
            <v>05050-MD-25-323-01</v>
          </cell>
          <cell r="F1542" t="str">
            <v>Tank-Piping ISO Instrument Air Tank T-102- (Propane)</v>
          </cell>
          <cell r="G1542">
            <v>0</v>
          </cell>
          <cell r="H1542" t="str">
            <v>VP-1516-147-T-101/2-303</v>
          </cell>
          <cell r="I1542">
            <v>40175</v>
          </cell>
          <cell r="J1542">
            <v>40168</v>
          </cell>
          <cell r="K1542" t="str">
            <v>Y</v>
          </cell>
          <cell r="L1542" t="str">
            <v>Drw</v>
          </cell>
          <cell r="M1542">
            <v>1543</v>
          </cell>
        </row>
        <row r="1543">
          <cell r="C1543" t="str">
            <v>25</v>
          </cell>
          <cell r="D1543" t="str">
            <v>05050-MD-25-323-02</v>
          </cell>
          <cell r="E1543" t="str">
            <v>05050-MD-25-323-02</v>
          </cell>
          <cell r="F1543" t="str">
            <v>Tank-Piping ISO Instrument Air Tank T-102- (Propane)</v>
          </cell>
          <cell r="G1543">
            <v>0</v>
          </cell>
          <cell r="H1543" t="str">
            <v>VP-1516-147-T-101/2-303</v>
          </cell>
          <cell r="I1543">
            <v>40175</v>
          </cell>
          <cell r="J1543">
            <v>40168</v>
          </cell>
          <cell r="K1543" t="str">
            <v>Y</v>
          </cell>
          <cell r="L1543" t="str">
            <v>Drw</v>
          </cell>
          <cell r="M1543">
            <v>1544</v>
          </cell>
        </row>
        <row r="1544">
          <cell r="C1544" t="str">
            <v>25</v>
          </cell>
          <cell r="D1544" t="str">
            <v>05050-MD-25-323-03</v>
          </cell>
          <cell r="E1544" t="str">
            <v>05050-MD-25-323-03</v>
          </cell>
          <cell r="F1544" t="str">
            <v>Tank-Piping ISO Instrument Air Tank T-102- (Propane)</v>
          </cell>
          <cell r="G1544">
            <v>0</v>
          </cell>
          <cell r="H1544" t="str">
            <v>VP-1516-147-T-101/2-303</v>
          </cell>
          <cell r="I1544">
            <v>40175</v>
          </cell>
          <cell r="J1544">
            <v>40168</v>
          </cell>
          <cell r="K1544" t="str">
            <v>Y</v>
          </cell>
          <cell r="L1544" t="str">
            <v>Drw</v>
          </cell>
          <cell r="M1544">
            <v>1545</v>
          </cell>
        </row>
        <row r="1545">
          <cell r="C1545" t="str">
            <v>25</v>
          </cell>
          <cell r="D1545" t="str">
            <v>05050-MD-25-323-04</v>
          </cell>
          <cell r="E1545" t="str">
            <v>05050-MD-25-323-04</v>
          </cell>
          <cell r="F1545" t="str">
            <v>Tank-Piping ISO Instrument Air Tank T-102- (Propane)</v>
          </cell>
          <cell r="G1545">
            <v>0</v>
          </cell>
          <cell r="H1545" t="str">
            <v>VP-1516-147-T-101/2-303</v>
          </cell>
          <cell r="I1545">
            <v>40175</v>
          </cell>
          <cell r="J1545">
            <v>40168</v>
          </cell>
          <cell r="K1545" t="str">
            <v>Y</v>
          </cell>
          <cell r="L1545" t="str">
            <v>Drw</v>
          </cell>
          <cell r="M1545">
            <v>1546</v>
          </cell>
        </row>
        <row r="1546">
          <cell r="C1546" t="str">
            <v>25</v>
          </cell>
          <cell r="D1546" t="str">
            <v>05050-MD-25-323-05</v>
          </cell>
          <cell r="E1546" t="str">
            <v>05050-MD-25-323-05</v>
          </cell>
          <cell r="F1546" t="str">
            <v>Tank-Piping ISO Instrument Air Tank T-102- (Propane)</v>
          </cell>
          <cell r="G1546">
            <v>0</v>
          </cell>
          <cell r="H1546" t="str">
            <v>VP-1516-147-T-101/2-303</v>
          </cell>
          <cell r="I1546">
            <v>40175</v>
          </cell>
          <cell r="J1546">
            <v>40168</v>
          </cell>
          <cell r="K1546" t="str">
            <v>Y</v>
          </cell>
          <cell r="L1546" t="str">
            <v>Drw</v>
          </cell>
          <cell r="M1546">
            <v>1547</v>
          </cell>
        </row>
        <row r="1547">
          <cell r="C1547" t="str">
            <v>25</v>
          </cell>
          <cell r="D1547" t="str">
            <v>05050-MD-25-323-06</v>
          </cell>
          <cell r="E1547" t="str">
            <v>05050-MD-25-323-06</v>
          </cell>
          <cell r="F1547" t="str">
            <v>Tank-Piping ISO Instrument Air Tank T-102- (Propane)</v>
          </cell>
          <cell r="G1547">
            <v>0</v>
          </cell>
          <cell r="H1547" t="str">
            <v>VP-1516-147-T-101/2-303</v>
          </cell>
          <cell r="I1547">
            <v>40175</v>
          </cell>
          <cell r="J1547">
            <v>40168</v>
          </cell>
          <cell r="K1547" t="str">
            <v>Y</v>
          </cell>
          <cell r="L1547" t="str">
            <v>Drw</v>
          </cell>
          <cell r="M1547">
            <v>1548</v>
          </cell>
        </row>
        <row r="1548">
          <cell r="C1548" t="str">
            <v>25</v>
          </cell>
          <cell r="D1548" t="str">
            <v>05050-MD-25-323-07</v>
          </cell>
          <cell r="E1548" t="str">
            <v>05050-MD-25-323-07</v>
          </cell>
          <cell r="F1548" t="str">
            <v>Tank-Piping ISO Instrument Air Tank T-102- (Propane)</v>
          </cell>
          <cell r="G1548">
            <v>0</v>
          </cell>
          <cell r="H1548" t="str">
            <v>VP-1516-147-T-101/2-303</v>
          </cell>
          <cell r="I1548">
            <v>40175</v>
          </cell>
          <cell r="J1548">
            <v>40168</v>
          </cell>
          <cell r="K1548" t="str">
            <v>Y</v>
          </cell>
          <cell r="L1548" t="str">
            <v>Drw</v>
          </cell>
          <cell r="M1548">
            <v>1549</v>
          </cell>
        </row>
        <row r="1549">
          <cell r="C1549" t="str">
            <v>25</v>
          </cell>
          <cell r="D1549" t="str">
            <v>05050-MD-25-323-08</v>
          </cell>
          <cell r="E1549" t="str">
            <v>05050-MD-25-323-08</v>
          </cell>
          <cell r="F1549" t="str">
            <v>Tank-Piping ISO Instrument Air Tank T-102- (Propane)</v>
          </cell>
          <cell r="G1549">
            <v>0</v>
          </cell>
          <cell r="H1549" t="str">
            <v>VP-1516-147-T-101/2-303</v>
          </cell>
          <cell r="I1549">
            <v>40175</v>
          </cell>
          <cell r="J1549">
            <v>40168</v>
          </cell>
          <cell r="K1549" t="str">
            <v>Y</v>
          </cell>
          <cell r="L1549" t="str">
            <v>Drw</v>
          </cell>
          <cell r="M1549">
            <v>1550</v>
          </cell>
        </row>
        <row r="1550">
          <cell r="C1550" t="str">
            <v>25</v>
          </cell>
          <cell r="D1550" t="str">
            <v>05050-MD-25-323-09</v>
          </cell>
          <cell r="E1550" t="str">
            <v>05050-MD-25-323-09</v>
          </cell>
          <cell r="F1550" t="str">
            <v>Tank-Piping ISO Instrument Air Tank T-102- (Propane)</v>
          </cell>
          <cell r="G1550">
            <v>0</v>
          </cell>
          <cell r="H1550" t="str">
            <v>VP-1516-147-T-101/2-303</v>
          </cell>
          <cell r="I1550">
            <v>40175</v>
          </cell>
          <cell r="J1550">
            <v>40168</v>
          </cell>
          <cell r="K1550" t="str">
            <v>Y</v>
          </cell>
          <cell r="L1550" t="str">
            <v>Drw</v>
          </cell>
          <cell r="M1550">
            <v>1551</v>
          </cell>
        </row>
        <row r="1551">
          <cell r="C1551" t="str">
            <v>25</v>
          </cell>
          <cell r="D1551" t="str">
            <v>05050-MD-25-323-10</v>
          </cell>
          <cell r="E1551" t="str">
            <v>05050-MD-25-323-10</v>
          </cell>
          <cell r="F1551" t="str">
            <v>Tank-Piping ISO Instrument Air Tank T-102- (Propane)</v>
          </cell>
          <cell r="G1551">
            <v>0</v>
          </cell>
          <cell r="H1551" t="str">
            <v>VP-1516-147-T-101/2-303</v>
          </cell>
          <cell r="I1551">
            <v>40175</v>
          </cell>
          <cell r="J1551">
            <v>40168</v>
          </cell>
          <cell r="K1551" t="str">
            <v>Y</v>
          </cell>
          <cell r="L1551" t="str">
            <v>Drw</v>
          </cell>
          <cell r="M1551">
            <v>1552</v>
          </cell>
        </row>
        <row r="1552">
          <cell r="C1552" t="str">
            <v>25</v>
          </cell>
          <cell r="D1552" t="str">
            <v>05050-MD-25-323-11</v>
          </cell>
          <cell r="E1552" t="str">
            <v>05050-MD-25-323-11</v>
          </cell>
          <cell r="F1552" t="str">
            <v>Tank-Piping ISO Instrument Air Tank T-102- (Propane)</v>
          </cell>
          <cell r="G1552">
            <v>0</v>
          </cell>
          <cell r="H1552" t="str">
            <v>VP-1516-147-T-101/2-303</v>
          </cell>
          <cell r="I1552">
            <v>40175</v>
          </cell>
          <cell r="J1552">
            <v>40168</v>
          </cell>
          <cell r="K1552" t="str">
            <v>Y</v>
          </cell>
          <cell r="L1552" t="str">
            <v>Drw</v>
          </cell>
          <cell r="M1552">
            <v>1553</v>
          </cell>
        </row>
        <row r="1553">
          <cell r="C1553" t="str">
            <v>25</v>
          </cell>
          <cell r="D1553" t="str">
            <v>05050-MD-25-323-12</v>
          </cell>
          <cell r="E1553" t="str">
            <v>05050-MD-25-323-12</v>
          </cell>
          <cell r="F1553" t="str">
            <v>Tank-Piping ISO Instrument Air Tank T-102- (Propane)</v>
          </cell>
          <cell r="G1553">
            <v>0</v>
          </cell>
          <cell r="H1553" t="str">
            <v>VP-1516-147-T-101/2-303</v>
          </cell>
          <cell r="I1553">
            <v>40175</v>
          </cell>
          <cell r="J1553">
            <v>40168</v>
          </cell>
          <cell r="K1553" t="str">
            <v>Y</v>
          </cell>
          <cell r="L1553" t="str">
            <v>Drw</v>
          </cell>
          <cell r="M1553">
            <v>1554</v>
          </cell>
        </row>
        <row r="1554">
          <cell r="C1554" t="str">
            <v>25</v>
          </cell>
          <cell r="D1554" t="str">
            <v>05050-MD-25-323-13</v>
          </cell>
          <cell r="E1554" t="str">
            <v>05050-MD-25-323-13</v>
          </cell>
          <cell r="F1554" t="str">
            <v>Tank-Piping ISO Instrument Air Tank T-102- (Propane)</v>
          </cell>
          <cell r="G1554">
            <v>0</v>
          </cell>
          <cell r="H1554" t="str">
            <v>VP-1516-147-T-101/2-303</v>
          </cell>
          <cell r="I1554">
            <v>40175</v>
          </cell>
          <cell r="J1554">
            <v>40168</v>
          </cell>
          <cell r="K1554" t="str">
            <v>Y</v>
          </cell>
          <cell r="L1554" t="str">
            <v>Drw</v>
          </cell>
          <cell r="M1554">
            <v>1555</v>
          </cell>
        </row>
        <row r="1555">
          <cell r="C1555" t="str">
            <v>25</v>
          </cell>
          <cell r="D1555" t="str">
            <v>05050-MD-25-323-14</v>
          </cell>
          <cell r="E1555" t="str">
            <v>05050-MD-25-323-14</v>
          </cell>
          <cell r="F1555" t="str">
            <v>Tank-Piping ISO Instrument Air Tank T-102- (Propane)</v>
          </cell>
          <cell r="G1555">
            <v>0</v>
          </cell>
          <cell r="H1555" t="str">
            <v>VP-1516-147-T-101/2-303</v>
          </cell>
          <cell r="I1555">
            <v>40175</v>
          </cell>
          <cell r="J1555">
            <v>40168</v>
          </cell>
          <cell r="K1555" t="str">
            <v>Y</v>
          </cell>
          <cell r="L1555" t="str">
            <v>Drw</v>
          </cell>
          <cell r="M1555">
            <v>1556</v>
          </cell>
        </row>
        <row r="1556">
          <cell r="C1556" t="str">
            <v>25</v>
          </cell>
          <cell r="D1556" t="str">
            <v>05050-MD-25-323-15</v>
          </cell>
          <cell r="E1556" t="str">
            <v>05050-MD-25-323-15</v>
          </cell>
          <cell r="F1556" t="str">
            <v>Tank-Piping ISO Instrument Air Tank T-102- (Propane)</v>
          </cell>
          <cell r="G1556">
            <v>0</v>
          </cell>
          <cell r="H1556" t="str">
            <v>VP-1516-147-T-101/2-303</v>
          </cell>
          <cell r="I1556">
            <v>40175</v>
          </cell>
          <cell r="J1556">
            <v>40168</v>
          </cell>
          <cell r="K1556" t="str">
            <v>Y</v>
          </cell>
          <cell r="L1556" t="str">
            <v>Drw</v>
          </cell>
          <cell r="M1556">
            <v>1557</v>
          </cell>
        </row>
        <row r="1557">
          <cell r="C1557" t="str">
            <v>25</v>
          </cell>
          <cell r="D1557" t="str">
            <v>05050-MD-25-323-16</v>
          </cell>
          <cell r="E1557" t="str">
            <v>05050-MD-25-323-16</v>
          </cell>
          <cell r="F1557" t="str">
            <v>Tank-Piping ISO Instrument Air Tank T-102- (Propane)</v>
          </cell>
          <cell r="G1557">
            <v>0</v>
          </cell>
          <cell r="H1557" t="str">
            <v>VP-1516-147-T-101/2-303</v>
          </cell>
          <cell r="I1557">
            <v>40175</v>
          </cell>
          <cell r="J1557">
            <v>40168</v>
          </cell>
          <cell r="K1557" t="str">
            <v>Y</v>
          </cell>
          <cell r="L1557" t="str">
            <v>Drw</v>
          </cell>
          <cell r="M1557">
            <v>1558</v>
          </cell>
        </row>
        <row r="1558">
          <cell r="C1558" t="str">
            <v>25</v>
          </cell>
          <cell r="D1558" t="str">
            <v>05050-MD-25-323-17</v>
          </cell>
          <cell r="E1558" t="str">
            <v>05050-MD-25-323-17</v>
          </cell>
          <cell r="F1558" t="str">
            <v>Tank-Piping ISO Instrument Air Tank T-102- (Propane)</v>
          </cell>
          <cell r="G1558">
            <v>0</v>
          </cell>
          <cell r="H1558" t="str">
            <v>VP-1516-147-T-101/2-303</v>
          </cell>
          <cell r="I1558">
            <v>40175</v>
          </cell>
          <cell r="J1558">
            <v>40168</v>
          </cell>
          <cell r="K1558" t="str">
            <v>Y</v>
          </cell>
          <cell r="L1558" t="str">
            <v>Drw</v>
          </cell>
          <cell r="M1558">
            <v>1559</v>
          </cell>
        </row>
        <row r="1559">
          <cell r="C1559" t="str">
            <v>25</v>
          </cell>
          <cell r="D1559" t="str">
            <v>05050-MD-25-324-01</v>
          </cell>
          <cell r="E1559" t="str">
            <v>05050-MD-25-324-01</v>
          </cell>
          <cell r="F1559" t="str">
            <v>Tank-Piping ISO Nitrogen Tank T-102- (Propane)</v>
          </cell>
          <cell r="G1559">
            <v>0</v>
          </cell>
          <cell r="H1559" t="str">
            <v>VP-1516-147-T-101/2-304</v>
          </cell>
          <cell r="I1559">
            <v>40175</v>
          </cell>
          <cell r="J1559">
            <v>40168</v>
          </cell>
          <cell r="K1559" t="str">
            <v>Y</v>
          </cell>
          <cell r="L1559" t="str">
            <v>Drw</v>
          </cell>
          <cell r="M1559">
            <v>1560</v>
          </cell>
        </row>
        <row r="1560">
          <cell r="C1560" t="str">
            <v>25</v>
          </cell>
          <cell r="D1560" t="str">
            <v>05050-MD-25-324-02</v>
          </cell>
          <cell r="E1560" t="str">
            <v>05050-MD-25-324-02</v>
          </cell>
          <cell r="F1560" t="str">
            <v>Tank-Piping ISO Nitrogen Tank T-102- (Propane)</v>
          </cell>
          <cell r="G1560">
            <v>0</v>
          </cell>
          <cell r="H1560" t="str">
            <v>VP-1516-147-T-101/2-304</v>
          </cell>
          <cell r="I1560">
            <v>40175</v>
          </cell>
          <cell r="J1560">
            <v>40168</v>
          </cell>
          <cell r="K1560" t="str">
            <v>Y</v>
          </cell>
          <cell r="L1560" t="str">
            <v>Drw</v>
          </cell>
          <cell r="M1560">
            <v>1561</v>
          </cell>
        </row>
        <row r="1561">
          <cell r="C1561" t="str">
            <v>25</v>
          </cell>
          <cell r="D1561" t="str">
            <v>05050-MD-25-324-03</v>
          </cell>
          <cell r="E1561" t="str">
            <v>05050-MD-25-324-03</v>
          </cell>
          <cell r="F1561" t="str">
            <v>Tank-Piping ISO Nitrogen Tank T-102- (Propane)</v>
          </cell>
          <cell r="G1561">
            <v>0</v>
          </cell>
          <cell r="H1561" t="str">
            <v>VP-1516-147-T-101/2-304</v>
          </cell>
          <cell r="I1561">
            <v>40175</v>
          </cell>
          <cell r="J1561">
            <v>40168</v>
          </cell>
          <cell r="K1561" t="str">
            <v>Y</v>
          </cell>
          <cell r="L1561" t="str">
            <v>Drw</v>
          </cell>
          <cell r="M1561">
            <v>1562</v>
          </cell>
        </row>
        <row r="1562">
          <cell r="C1562" t="str">
            <v>25</v>
          </cell>
          <cell r="D1562" t="str">
            <v>05050-MD-25-324-04</v>
          </cell>
          <cell r="E1562" t="str">
            <v>05050-MD-25-324-04</v>
          </cell>
          <cell r="F1562" t="str">
            <v>Tank-Piping ISO Nitrogen Tank T-102- (Propane)</v>
          </cell>
          <cell r="G1562">
            <v>0</v>
          </cell>
          <cell r="H1562" t="str">
            <v>VP-1516-147-T-101/2-304</v>
          </cell>
          <cell r="I1562">
            <v>40175</v>
          </cell>
          <cell r="J1562">
            <v>40168</v>
          </cell>
          <cell r="K1562" t="str">
            <v>Y</v>
          </cell>
          <cell r="L1562" t="str">
            <v>Drw</v>
          </cell>
          <cell r="M1562">
            <v>1563</v>
          </cell>
        </row>
        <row r="1563">
          <cell r="C1563" t="str">
            <v>25</v>
          </cell>
          <cell r="D1563" t="str">
            <v>05050-MD-25-324-05</v>
          </cell>
          <cell r="E1563" t="str">
            <v>05050-MD-25-324-05</v>
          </cell>
          <cell r="F1563" t="str">
            <v>Tank-Piping ISO Nitrogen Tank T-102- (Propane)</v>
          </cell>
          <cell r="G1563">
            <v>0</v>
          </cell>
          <cell r="H1563" t="str">
            <v>VP-1516-147-T-101/2-304</v>
          </cell>
          <cell r="I1563">
            <v>40175</v>
          </cell>
          <cell r="J1563">
            <v>40168</v>
          </cell>
          <cell r="K1563" t="str">
            <v>Y</v>
          </cell>
          <cell r="L1563" t="str">
            <v>Drw</v>
          </cell>
          <cell r="M1563">
            <v>1564</v>
          </cell>
        </row>
        <row r="1564">
          <cell r="C1564" t="str">
            <v>25</v>
          </cell>
          <cell r="D1564" t="str">
            <v>05050-MD-25-324-06</v>
          </cell>
          <cell r="E1564" t="str">
            <v>05050-MD-25-324-06</v>
          </cell>
          <cell r="F1564" t="str">
            <v>Tank-Piping ISO Nitrogen Tank T-102- (Propane)</v>
          </cell>
          <cell r="G1564">
            <v>0</v>
          </cell>
          <cell r="H1564" t="str">
            <v>VP-1516-147-T-101/2-304</v>
          </cell>
          <cell r="I1564">
            <v>40175</v>
          </cell>
          <cell r="J1564">
            <v>40168</v>
          </cell>
          <cell r="K1564" t="str">
            <v>Y</v>
          </cell>
          <cell r="L1564" t="str">
            <v>Drw</v>
          </cell>
          <cell r="M1564">
            <v>1565</v>
          </cell>
        </row>
        <row r="1565">
          <cell r="C1565" t="str">
            <v>25</v>
          </cell>
          <cell r="D1565" t="str">
            <v>05050-MD-25-324-07</v>
          </cell>
          <cell r="E1565" t="str">
            <v>05050-MD-25-324-07</v>
          </cell>
          <cell r="F1565" t="str">
            <v>Tank-Piping ISO Nitrogen Tank T-102- (Propane)</v>
          </cell>
          <cell r="G1565">
            <v>0</v>
          </cell>
          <cell r="H1565" t="str">
            <v>VP-1516-147-T-101/2-304</v>
          </cell>
          <cell r="I1565">
            <v>40175</v>
          </cell>
          <cell r="J1565">
            <v>40168</v>
          </cell>
          <cell r="K1565" t="str">
            <v>Y</v>
          </cell>
          <cell r="L1565" t="str">
            <v>Drw</v>
          </cell>
          <cell r="M1565">
            <v>1566</v>
          </cell>
        </row>
        <row r="1566">
          <cell r="C1566" t="str">
            <v>25</v>
          </cell>
          <cell r="D1566" t="str">
            <v>05050-MD-25-324-08</v>
          </cell>
          <cell r="E1566" t="str">
            <v>05050-MD-25-324-08</v>
          </cell>
          <cell r="F1566" t="str">
            <v>Tank-Piping ISO Nitrogen Tank T-102- (Propane)</v>
          </cell>
          <cell r="G1566">
            <v>0</v>
          </cell>
          <cell r="H1566" t="str">
            <v>VP-1516-147-T-101/2-304</v>
          </cell>
          <cell r="I1566">
            <v>40175</v>
          </cell>
          <cell r="J1566">
            <v>40168</v>
          </cell>
          <cell r="K1566" t="str">
            <v>Y</v>
          </cell>
          <cell r="L1566" t="str">
            <v>Drw</v>
          </cell>
          <cell r="M1566">
            <v>1567</v>
          </cell>
        </row>
        <row r="1567">
          <cell r="C1567" t="str">
            <v>25</v>
          </cell>
          <cell r="D1567" t="str">
            <v>05050-MD-25-324-09</v>
          </cell>
          <cell r="E1567" t="str">
            <v>05050-MD-25-324-09</v>
          </cell>
          <cell r="F1567" t="str">
            <v>Tank-Piping ISO Nitrogen Tank T-102- (Propane)</v>
          </cell>
          <cell r="G1567">
            <v>0</v>
          </cell>
          <cell r="H1567" t="str">
            <v>VP-1516-147-T-101/2-304</v>
          </cell>
          <cell r="I1567">
            <v>40175</v>
          </cell>
          <cell r="J1567">
            <v>40168</v>
          </cell>
          <cell r="K1567" t="str">
            <v>Y</v>
          </cell>
          <cell r="L1567" t="str">
            <v>Drw</v>
          </cell>
          <cell r="M1567">
            <v>1568</v>
          </cell>
        </row>
        <row r="1568">
          <cell r="C1568" t="str">
            <v>25</v>
          </cell>
          <cell r="D1568" t="str">
            <v>05050-MD-25-324-10</v>
          </cell>
          <cell r="E1568" t="str">
            <v>05050-MD-25-324-10</v>
          </cell>
          <cell r="F1568" t="str">
            <v>Tank-Piping ISO Nitrogen Tank T-102- (Propane)</v>
          </cell>
          <cell r="G1568">
            <v>0</v>
          </cell>
          <cell r="H1568" t="str">
            <v>VP-1516-147-T-101/2-304</v>
          </cell>
          <cell r="I1568">
            <v>40175</v>
          </cell>
          <cell r="J1568">
            <v>40168</v>
          </cell>
          <cell r="K1568" t="str">
            <v>Y</v>
          </cell>
          <cell r="L1568" t="str">
            <v>Drw</v>
          </cell>
          <cell r="M1568">
            <v>1569</v>
          </cell>
        </row>
        <row r="1569">
          <cell r="C1569" t="str">
            <v>25</v>
          </cell>
          <cell r="D1569" t="str">
            <v>05050-MD-25-324-11</v>
          </cell>
          <cell r="E1569" t="str">
            <v>05050-MD-25-324-11</v>
          </cell>
          <cell r="F1569" t="str">
            <v>Tank-Piping ISO Nitrogen Tank T-102- (Propane)</v>
          </cell>
          <cell r="G1569">
            <v>0</v>
          </cell>
          <cell r="H1569" t="str">
            <v>VP-1516-147-T-101/2-304</v>
          </cell>
          <cell r="I1569">
            <v>40175</v>
          </cell>
          <cell r="J1569">
            <v>40168</v>
          </cell>
          <cell r="K1569" t="str">
            <v>Y</v>
          </cell>
          <cell r="L1569" t="str">
            <v>Drw</v>
          </cell>
          <cell r="M1569">
            <v>1570</v>
          </cell>
        </row>
        <row r="1570">
          <cell r="C1570" t="str">
            <v>25</v>
          </cell>
          <cell r="D1570" t="str">
            <v>05050-MD-25-324-12</v>
          </cell>
          <cell r="E1570" t="str">
            <v>05050-MD-25-324-12</v>
          </cell>
          <cell r="F1570" t="str">
            <v>Tank-Piping ISO Nitrogen Tank T-102- (Propane)</v>
          </cell>
          <cell r="G1570">
            <v>0</v>
          </cell>
          <cell r="H1570" t="str">
            <v>VP-1516-147-T-101/2-304</v>
          </cell>
          <cell r="I1570">
            <v>40175</v>
          </cell>
          <cell r="J1570">
            <v>40168</v>
          </cell>
          <cell r="K1570" t="str">
            <v>Y</v>
          </cell>
          <cell r="L1570" t="str">
            <v>Drw</v>
          </cell>
          <cell r="M1570">
            <v>1571</v>
          </cell>
        </row>
        <row r="1571">
          <cell r="C1571" t="str">
            <v>25</v>
          </cell>
          <cell r="D1571" t="str">
            <v>05050-MD-25-324-13</v>
          </cell>
          <cell r="E1571" t="str">
            <v>05050-MD-25-324-13</v>
          </cell>
          <cell r="F1571" t="str">
            <v>Tank-Piping ISO Nitrogen Tank T-102- (Propane)</v>
          </cell>
          <cell r="G1571">
            <v>0</v>
          </cell>
          <cell r="H1571" t="str">
            <v>VP-1516-147-T-101/2-304</v>
          </cell>
          <cell r="I1571">
            <v>40175</v>
          </cell>
          <cell r="J1571">
            <v>40168</v>
          </cell>
          <cell r="K1571" t="str">
            <v>Y</v>
          </cell>
          <cell r="L1571" t="str">
            <v>Drw</v>
          </cell>
          <cell r="M1571">
            <v>1572</v>
          </cell>
        </row>
        <row r="1572">
          <cell r="C1572" t="str">
            <v>25</v>
          </cell>
          <cell r="D1572" t="str">
            <v>05050-MD-25-324-14</v>
          </cell>
          <cell r="E1572" t="str">
            <v>05050-MD-25-324-14</v>
          </cell>
          <cell r="F1572" t="str">
            <v>Tank-Piping ISO Nitrogen Tank T-102- (Propane)</v>
          </cell>
          <cell r="G1572">
            <v>0</v>
          </cell>
          <cell r="H1572" t="str">
            <v>VP-1516-147-T-101/2-304</v>
          </cell>
          <cell r="I1572">
            <v>40175</v>
          </cell>
          <cell r="J1572">
            <v>40168</v>
          </cell>
          <cell r="K1572" t="str">
            <v>Y</v>
          </cell>
          <cell r="L1572" t="str">
            <v>Drw</v>
          </cell>
          <cell r="M1572">
            <v>1573</v>
          </cell>
        </row>
        <row r="1573">
          <cell r="C1573" t="str">
            <v>25</v>
          </cell>
          <cell r="D1573" t="str">
            <v>05050-MD-25-324-15</v>
          </cell>
          <cell r="E1573" t="str">
            <v>05050-MD-25-324-15</v>
          </cell>
          <cell r="F1573" t="str">
            <v>Tank-Piping ISO Nitrogen Tank T-102- (Propane)</v>
          </cell>
          <cell r="G1573">
            <v>0</v>
          </cell>
          <cell r="H1573" t="str">
            <v>VP-1516-147-T-101/2-304</v>
          </cell>
          <cell r="I1573">
            <v>40175</v>
          </cell>
          <cell r="J1573">
            <v>40168</v>
          </cell>
          <cell r="K1573" t="str">
            <v>Y</v>
          </cell>
          <cell r="L1573" t="str">
            <v>Drw</v>
          </cell>
          <cell r="M1573">
            <v>1574</v>
          </cell>
        </row>
        <row r="1574">
          <cell r="C1574" t="str">
            <v>25</v>
          </cell>
          <cell r="D1574" t="str">
            <v>05050-MD-25-324-16</v>
          </cell>
          <cell r="E1574" t="str">
            <v>05050-MD-25-324-16</v>
          </cell>
          <cell r="F1574" t="str">
            <v>Tank-Piping ISO Nitrogen Tank T-102- (Propane)</v>
          </cell>
          <cell r="G1574">
            <v>0</v>
          </cell>
          <cell r="H1574" t="str">
            <v>VP-1516-147-T-101/2-304</v>
          </cell>
          <cell r="I1574">
            <v>40175</v>
          </cell>
          <cell r="J1574">
            <v>40168</v>
          </cell>
          <cell r="K1574" t="str">
            <v>Y</v>
          </cell>
          <cell r="L1574" t="str">
            <v>Drw</v>
          </cell>
          <cell r="M1574">
            <v>1575</v>
          </cell>
        </row>
        <row r="1575">
          <cell r="C1575" t="str">
            <v>25</v>
          </cell>
          <cell r="D1575" t="str">
            <v>05050-MD-25-324-17</v>
          </cell>
          <cell r="E1575" t="str">
            <v>05050-MD-25-324-17</v>
          </cell>
          <cell r="F1575" t="str">
            <v>Tank-Piping ISO Nitrogen Tank T-102- (Propane)</v>
          </cell>
          <cell r="G1575">
            <v>0</v>
          </cell>
          <cell r="H1575" t="str">
            <v>VP-1516-147-T-101/2-304</v>
          </cell>
          <cell r="I1575">
            <v>40175</v>
          </cell>
          <cell r="J1575">
            <v>40168</v>
          </cell>
          <cell r="K1575" t="str">
            <v>Y</v>
          </cell>
          <cell r="L1575" t="str">
            <v>Drw</v>
          </cell>
          <cell r="M1575">
            <v>1576</v>
          </cell>
        </row>
        <row r="1576">
          <cell r="C1576" t="str">
            <v>25</v>
          </cell>
          <cell r="D1576" t="str">
            <v>05050-MD-25-325-01</v>
          </cell>
          <cell r="E1576" t="str">
            <v>05050-MD-25-325-01</v>
          </cell>
          <cell r="F1576" t="str">
            <v>Tank-Vent Stack Details- (Propane)</v>
          </cell>
          <cell r="G1576">
            <v>0</v>
          </cell>
          <cell r="H1576" t="str">
            <v>VP-1516-147-T-101/2-305</v>
          </cell>
          <cell r="I1576">
            <v>40175</v>
          </cell>
          <cell r="J1576">
            <v>40168</v>
          </cell>
          <cell r="K1576" t="str">
            <v>Y</v>
          </cell>
          <cell r="L1576" t="str">
            <v>Drw</v>
          </cell>
          <cell r="M1576">
            <v>1577</v>
          </cell>
        </row>
        <row r="1577">
          <cell r="C1577" t="str">
            <v>25</v>
          </cell>
          <cell r="D1577" t="str">
            <v>05050-MD-25-325-02</v>
          </cell>
          <cell r="E1577" t="str">
            <v>05050-MD-25-325-02</v>
          </cell>
          <cell r="F1577" t="str">
            <v>Tank-Vent Stack Details- (Propane)</v>
          </cell>
          <cell r="G1577">
            <v>0</v>
          </cell>
          <cell r="H1577" t="str">
            <v>VP-1516-147-T-101/2-305</v>
          </cell>
          <cell r="I1577">
            <v>40175</v>
          </cell>
          <cell r="J1577">
            <v>40168</v>
          </cell>
          <cell r="K1577" t="str">
            <v>Y</v>
          </cell>
          <cell r="L1577" t="str">
            <v>Drw</v>
          </cell>
          <cell r="M1577">
            <v>1578</v>
          </cell>
        </row>
        <row r="1578">
          <cell r="C1578" t="str">
            <v>25</v>
          </cell>
          <cell r="D1578" t="str">
            <v>05050-MD-25-326-00</v>
          </cell>
          <cell r="E1578" t="str">
            <v>05050-MD-25-326-00</v>
          </cell>
          <cell r="F1578" t="str">
            <v>Tank-Propane - Pipetrack Embedment- (Propane)</v>
          </cell>
          <cell r="G1578">
            <v>0</v>
          </cell>
          <cell r="H1578" t="str">
            <v>VP-1516-147-T-101/2-306</v>
          </cell>
          <cell r="I1578">
            <v>40175</v>
          </cell>
          <cell r="J1578">
            <v>40168</v>
          </cell>
          <cell r="K1578" t="str">
            <v>Y</v>
          </cell>
          <cell r="L1578" t="str">
            <v>Drw</v>
          </cell>
          <cell r="M1578">
            <v>1579</v>
          </cell>
        </row>
        <row r="1579">
          <cell r="C1579" t="str">
            <v>25</v>
          </cell>
          <cell r="D1579" t="str">
            <v>05050-MD-25-327-00</v>
          </cell>
          <cell r="E1579" t="str">
            <v>05050-MD-25-327-00</v>
          </cell>
          <cell r="F1579" t="str">
            <v>Tank-Propane - Pipetrack Embedment Loads- (Propane)</v>
          </cell>
          <cell r="G1579">
            <v>0</v>
          </cell>
          <cell r="H1579" t="str">
            <v>VP-1516-147-T-101/2-307</v>
          </cell>
          <cell r="I1579">
            <v>40175</v>
          </cell>
          <cell r="J1579">
            <v>40168</v>
          </cell>
          <cell r="K1579" t="str">
            <v>Y</v>
          </cell>
          <cell r="L1579" t="str">
            <v>Drw</v>
          </cell>
          <cell r="M1579">
            <v>1580</v>
          </cell>
        </row>
        <row r="1580">
          <cell r="C1580" t="str">
            <v>25</v>
          </cell>
          <cell r="D1580" t="str">
            <v/>
          </cell>
          <cell r="E1580" t="str">
            <v/>
          </cell>
          <cell r="F1580" t="str">
            <v>Tank-Piping ISO Line No.***- (Propane)</v>
          </cell>
          <cell r="G1580">
            <v>0</v>
          </cell>
          <cell r="H1580">
            <v>0</v>
          </cell>
          <cell r="I1580">
            <v>40175</v>
          </cell>
          <cell r="J1580">
            <v>40168</v>
          </cell>
          <cell r="K1580" t="str">
            <v>N</v>
          </cell>
          <cell r="L1580" t="str">
            <v>Drw</v>
          </cell>
          <cell r="M1580">
            <v>1581</v>
          </cell>
        </row>
        <row r="1581">
          <cell r="C1581" t="str">
            <v>25</v>
          </cell>
          <cell r="D1581" t="str">
            <v/>
          </cell>
          <cell r="E1581" t="str">
            <v/>
          </cell>
          <cell r="F1581" t="str">
            <v>Tank-Piping ISO Line No.***- (Propane)</v>
          </cell>
          <cell r="G1581">
            <v>0</v>
          </cell>
          <cell r="H1581">
            <v>0</v>
          </cell>
          <cell r="I1581">
            <v>40175</v>
          </cell>
          <cell r="J1581">
            <v>40168</v>
          </cell>
          <cell r="K1581" t="str">
            <v>N</v>
          </cell>
          <cell r="L1581" t="str">
            <v>Drw</v>
          </cell>
          <cell r="M1581">
            <v>1582</v>
          </cell>
        </row>
        <row r="1582">
          <cell r="C1582" t="str">
            <v>25</v>
          </cell>
          <cell r="D1582" t="str">
            <v/>
          </cell>
          <cell r="E1582" t="str">
            <v/>
          </cell>
          <cell r="F1582" t="str">
            <v>Tank-Piping ISO Line No.***- (Propane)</v>
          </cell>
          <cell r="G1582">
            <v>0</v>
          </cell>
          <cell r="H1582">
            <v>0</v>
          </cell>
          <cell r="I1582">
            <v>40175</v>
          </cell>
          <cell r="J1582">
            <v>40168</v>
          </cell>
          <cell r="K1582" t="str">
            <v>N</v>
          </cell>
          <cell r="L1582" t="str">
            <v>Drw</v>
          </cell>
          <cell r="M1582">
            <v>1583</v>
          </cell>
        </row>
        <row r="1583">
          <cell r="C1583" t="str">
            <v>25</v>
          </cell>
          <cell r="D1583" t="str">
            <v/>
          </cell>
          <cell r="E1583" t="str">
            <v/>
          </cell>
          <cell r="F1583" t="str">
            <v>Tank-Piping ISO Line No.***- (Propane)</v>
          </cell>
          <cell r="G1583">
            <v>0</v>
          </cell>
          <cell r="H1583">
            <v>0</v>
          </cell>
          <cell r="I1583">
            <v>40175</v>
          </cell>
          <cell r="J1583">
            <v>40168</v>
          </cell>
          <cell r="K1583" t="str">
            <v>N</v>
          </cell>
          <cell r="L1583" t="str">
            <v>Drw</v>
          </cell>
          <cell r="M1583">
            <v>1584</v>
          </cell>
        </row>
        <row r="1584">
          <cell r="C1584" t="str">
            <v>25</v>
          </cell>
          <cell r="D1584" t="str">
            <v/>
          </cell>
          <cell r="E1584" t="str">
            <v/>
          </cell>
          <cell r="F1584" t="str">
            <v>Tank-Piping ISO Line No.***- (Propane)</v>
          </cell>
          <cell r="G1584">
            <v>0</v>
          </cell>
          <cell r="H1584">
            <v>0</v>
          </cell>
          <cell r="I1584">
            <v>40175</v>
          </cell>
          <cell r="J1584">
            <v>40168</v>
          </cell>
          <cell r="K1584" t="str">
            <v>N</v>
          </cell>
          <cell r="L1584" t="str">
            <v>Drw</v>
          </cell>
          <cell r="M1584">
            <v>1585</v>
          </cell>
        </row>
        <row r="1585">
          <cell r="C1585" t="str">
            <v>25</v>
          </cell>
          <cell r="D1585" t="str">
            <v/>
          </cell>
          <cell r="E1585" t="str">
            <v/>
          </cell>
          <cell r="F1585" t="str">
            <v>Tank-Piping ISO Line No.***- (Propane)</v>
          </cell>
          <cell r="G1585">
            <v>0</v>
          </cell>
          <cell r="H1585">
            <v>0</v>
          </cell>
          <cell r="I1585">
            <v>40175</v>
          </cell>
          <cell r="J1585">
            <v>40168</v>
          </cell>
          <cell r="K1585" t="str">
            <v>N</v>
          </cell>
          <cell r="L1585" t="str">
            <v>Drw</v>
          </cell>
          <cell r="M1585">
            <v>1586</v>
          </cell>
        </row>
        <row r="1586">
          <cell r="C1586" t="str">
            <v>25</v>
          </cell>
          <cell r="D1586" t="str">
            <v/>
          </cell>
          <cell r="E1586" t="str">
            <v/>
          </cell>
          <cell r="F1586" t="str">
            <v>Tank-Piping ISO Line No.***- (Propane)</v>
          </cell>
          <cell r="G1586">
            <v>0</v>
          </cell>
          <cell r="H1586">
            <v>0</v>
          </cell>
          <cell r="I1586">
            <v>40175</v>
          </cell>
          <cell r="J1586">
            <v>40168</v>
          </cell>
          <cell r="K1586" t="str">
            <v>N</v>
          </cell>
          <cell r="L1586" t="str">
            <v>Drw</v>
          </cell>
          <cell r="M1586">
            <v>1587</v>
          </cell>
        </row>
        <row r="1587">
          <cell r="C1587" t="str">
            <v>25</v>
          </cell>
          <cell r="D1587" t="str">
            <v/>
          </cell>
          <cell r="E1587" t="str">
            <v/>
          </cell>
          <cell r="F1587" t="str">
            <v>Tank-Piping ISO Line No.***- (Propane)</v>
          </cell>
          <cell r="G1587">
            <v>0</v>
          </cell>
          <cell r="H1587">
            <v>0</v>
          </cell>
          <cell r="I1587">
            <v>40175</v>
          </cell>
          <cell r="J1587">
            <v>40168</v>
          </cell>
          <cell r="K1587" t="str">
            <v>N</v>
          </cell>
          <cell r="L1587" t="str">
            <v>Drw</v>
          </cell>
          <cell r="M1587">
            <v>1588</v>
          </cell>
        </row>
        <row r="1588">
          <cell r="C1588" t="str">
            <v>25</v>
          </cell>
          <cell r="D1588" t="str">
            <v/>
          </cell>
          <cell r="E1588" t="str">
            <v/>
          </cell>
          <cell r="F1588" t="str">
            <v>Tank-Piping ISO Line No.***- (Propane)</v>
          </cell>
          <cell r="G1588">
            <v>0</v>
          </cell>
          <cell r="H1588">
            <v>0</v>
          </cell>
          <cell r="I1588">
            <v>40175</v>
          </cell>
          <cell r="J1588">
            <v>40168</v>
          </cell>
          <cell r="K1588" t="str">
            <v>N</v>
          </cell>
          <cell r="L1588" t="str">
            <v>Drw</v>
          </cell>
          <cell r="M1588">
            <v>1589</v>
          </cell>
        </row>
        <row r="1589">
          <cell r="C1589" t="str">
            <v>25</v>
          </cell>
          <cell r="D1589" t="str">
            <v/>
          </cell>
          <cell r="E1589" t="str">
            <v/>
          </cell>
          <cell r="F1589" t="str">
            <v>Tank-Piping ISO Line No.***- (Propane)</v>
          </cell>
          <cell r="G1589">
            <v>0</v>
          </cell>
          <cell r="H1589">
            <v>0</v>
          </cell>
          <cell r="I1589">
            <v>40175</v>
          </cell>
          <cell r="J1589">
            <v>40168</v>
          </cell>
          <cell r="K1589" t="str">
            <v>N</v>
          </cell>
          <cell r="L1589" t="str">
            <v>Drw</v>
          </cell>
          <cell r="M1589">
            <v>1590</v>
          </cell>
        </row>
        <row r="1590">
          <cell r="C1590" t="str">
            <v>25</v>
          </cell>
          <cell r="D1590" t="str">
            <v/>
          </cell>
          <cell r="E1590" t="str">
            <v/>
          </cell>
          <cell r="F1590" t="str">
            <v>Tank-Piping ISO Line No.***- (Propane)</v>
          </cell>
          <cell r="G1590">
            <v>0</v>
          </cell>
          <cell r="H1590">
            <v>0</v>
          </cell>
          <cell r="I1590">
            <v>40175</v>
          </cell>
          <cell r="J1590">
            <v>40168</v>
          </cell>
          <cell r="K1590" t="str">
            <v>N</v>
          </cell>
          <cell r="L1590" t="str">
            <v>Drw</v>
          </cell>
          <cell r="M1590">
            <v>1591</v>
          </cell>
        </row>
        <row r="1591">
          <cell r="C1591" t="str">
            <v>25</v>
          </cell>
          <cell r="D1591" t="str">
            <v/>
          </cell>
          <cell r="E1591" t="str">
            <v/>
          </cell>
          <cell r="F1591" t="str">
            <v>Tank-Piping ISO Line No.***- (Propane)</v>
          </cell>
          <cell r="G1591">
            <v>0</v>
          </cell>
          <cell r="H1591">
            <v>0</v>
          </cell>
          <cell r="I1591">
            <v>40175</v>
          </cell>
          <cell r="J1591">
            <v>40168</v>
          </cell>
          <cell r="K1591" t="str">
            <v>N</v>
          </cell>
          <cell r="L1591" t="str">
            <v>Drw</v>
          </cell>
          <cell r="M1591">
            <v>1592</v>
          </cell>
        </row>
        <row r="1592">
          <cell r="C1592" t="str">
            <v>25</v>
          </cell>
          <cell r="D1592" t="str">
            <v/>
          </cell>
          <cell r="E1592" t="str">
            <v/>
          </cell>
          <cell r="F1592" t="str">
            <v>Tank-Piping ISO Line No.***- (Propane)</v>
          </cell>
          <cell r="G1592">
            <v>0</v>
          </cell>
          <cell r="H1592">
            <v>0</v>
          </cell>
          <cell r="I1592">
            <v>40175</v>
          </cell>
          <cell r="J1592">
            <v>40168</v>
          </cell>
          <cell r="K1592" t="str">
            <v>N</v>
          </cell>
          <cell r="L1592" t="str">
            <v>Drw</v>
          </cell>
          <cell r="M1592">
            <v>1593</v>
          </cell>
        </row>
        <row r="1593">
          <cell r="C1593" t="str">
            <v>25</v>
          </cell>
          <cell r="D1593" t="str">
            <v/>
          </cell>
          <cell r="E1593" t="str">
            <v/>
          </cell>
          <cell r="F1593" t="str">
            <v>Tank-Piping ISO Line No.***- (Propane)</v>
          </cell>
          <cell r="G1593">
            <v>0</v>
          </cell>
          <cell r="H1593">
            <v>0</v>
          </cell>
          <cell r="I1593">
            <v>40175</v>
          </cell>
          <cell r="J1593">
            <v>40168</v>
          </cell>
          <cell r="K1593" t="str">
            <v>N</v>
          </cell>
          <cell r="L1593" t="str">
            <v>Drw</v>
          </cell>
          <cell r="M1593">
            <v>1594</v>
          </cell>
        </row>
        <row r="1594">
          <cell r="C1594" t="str">
            <v>25</v>
          </cell>
          <cell r="D1594" t="str">
            <v/>
          </cell>
          <cell r="E1594" t="str">
            <v/>
          </cell>
          <cell r="F1594" t="str">
            <v>Tank-Piping ISO Line No.***- (Propane)</v>
          </cell>
          <cell r="G1594">
            <v>0</v>
          </cell>
          <cell r="H1594">
            <v>0</v>
          </cell>
          <cell r="I1594">
            <v>40175</v>
          </cell>
          <cell r="J1594">
            <v>40168</v>
          </cell>
          <cell r="K1594" t="str">
            <v>N</v>
          </cell>
          <cell r="L1594" t="str">
            <v>Drw</v>
          </cell>
          <cell r="M1594">
            <v>1595</v>
          </cell>
        </row>
        <row r="1595">
          <cell r="C1595" t="str">
            <v>25</v>
          </cell>
          <cell r="D1595" t="str">
            <v/>
          </cell>
          <cell r="E1595" t="str">
            <v/>
          </cell>
          <cell r="F1595" t="str">
            <v>Tank-Piping ISO Line No.***- (Propane)</v>
          </cell>
          <cell r="G1595">
            <v>0</v>
          </cell>
          <cell r="H1595">
            <v>0</v>
          </cell>
          <cell r="I1595">
            <v>40175</v>
          </cell>
          <cell r="J1595">
            <v>40168</v>
          </cell>
          <cell r="K1595" t="str">
            <v>N</v>
          </cell>
          <cell r="L1595" t="str">
            <v>Drw</v>
          </cell>
          <cell r="M1595">
            <v>1596</v>
          </cell>
        </row>
        <row r="1596">
          <cell r="C1596" t="str">
            <v>25</v>
          </cell>
          <cell r="D1596" t="str">
            <v/>
          </cell>
          <cell r="E1596" t="str">
            <v/>
          </cell>
          <cell r="F1596" t="str">
            <v>Tank-Piping ISO Line No.***- (Propane)</v>
          </cell>
          <cell r="G1596">
            <v>0</v>
          </cell>
          <cell r="H1596">
            <v>0</v>
          </cell>
          <cell r="I1596">
            <v>40175</v>
          </cell>
          <cell r="J1596">
            <v>40168</v>
          </cell>
          <cell r="K1596" t="str">
            <v>N</v>
          </cell>
          <cell r="L1596" t="str">
            <v>Drw</v>
          </cell>
          <cell r="M1596">
            <v>1597</v>
          </cell>
        </row>
        <row r="1597">
          <cell r="C1597" t="str">
            <v>25</v>
          </cell>
          <cell r="D1597" t="str">
            <v/>
          </cell>
          <cell r="E1597" t="str">
            <v/>
          </cell>
          <cell r="F1597" t="str">
            <v>Tank-Piping ISO Line No.***- (Propane)</v>
          </cell>
          <cell r="G1597">
            <v>0</v>
          </cell>
          <cell r="H1597">
            <v>0</v>
          </cell>
          <cell r="I1597">
            <v>40175</v>
          </cell>
          <cell r="J1597">
            <v>40168</v>
          </cell>
          <cell r="K1597" t="str">
            <v>N</v>
          </cell>
          <cell r="L1597" t="str">
            <v>Drw</v>
          </cell>
          <cell r="M1597">
            <v>1598</v>
          </cell>
        </row>
        <row r="1598">
          <cell r="C1598" t="str">
            <v>25</v>
          </cell>
          <cell r="D1598" t="str">
            <v/>
          </cell>
          <cell r="E1598" t="str">
            <v/>
          </cell>
          <cell r="F1598" t="str">
            <v>Tank-Piping ISO Line No.***- (Propane)</v>
          </cell>
          <cell r="G1598">
            <v>0</v>
          </cell>
          <cell r="H1598">
            <v>0</v>
          </cell>
          <cell r="I1598">
            <v>40175</v>
          </cell>
          <cell r="J1598">
            <v>40168</v>
          </cell>
          <cell r="K1598" t="str">
            <v>N</v>
          </cell>
          <cell r="L1598" t="str">
            <v>Drw</v>
          </cell>
          <cell r="M1598">
            <v>1599</v>
          </cell>
        </row>
        <row r="1599">
          <cell r="C1599" t="str">
            <v>25</v>
          </cell>
          <cell r="D1599" t="str">
            <v/>
          </cell>
          <cell r="E1599" t="str">
            <v/>
          </cell>
          <cell r="F1599" t="str">
            <v>Tank-Piping ISO Line No.***- (Propane)</v>
          </cell>
          <cell r="G1599">
            <v>0</v>
          </cell>
          <cell r="H1599">
            <v>0</v>
          </cell>
          <cell r="I1599">
            <v>40175</v>
          </cell>
          <cell r="J1599">
            <v>40168</v>
          </cell>
          <cell r="K1599" t="str">
            <v>N</v>
          </cell>
          <cell r="L1599" t="str">
            <v>Drw</v>
          </cell>
          <cell r="M1599">
            <v>1600</v>
          </cell>
        </row>
        <row r="1600">
          <cell r="C1600" t="str">
            <v>25</v>
          </cell>
          <cell r="D1600" t="str">
            <v/>
          </cell>
          <cell r="E1600" t="str">
            <v/>
          </cell>
          <cell r="F1600" t="str">
            <v>Tank-Piping ISO Line No.***- (Propane)</v>
          </cell>
          <cell r="G1600">
            <v>0</v>
          </cell>
          <cell r="H1600">
            <v>0</v>
          </cell>
          <cell r="I1600">
            <v>40175</v>
          </cell>
          <cell r="J1600">
            <v>40168</v>
          </cell>
          <cell r="K1600" t="str">
            <v>N</v>
          </cell>
          <cell r="L1600" t="str">
            <v>Drw</v>
          </cell>
          <cell r="M1600">
            <v>1601</v>
          </cell>
        </row>
        <row r="1601">
          <cell r="C1601" t="str">
            <v>25</v>
          </cell>
          <cell r="D1601" t="str">
            <v/>
          </cell>
          <cell r="E1601" t="str">
            <v/>
          </cell>
          <cell r="F1601" t="str">
            <v>Tank-Piping ISO Line No.***- (Propane)</v>
          </cell>
          <cell r="G1601">
            <v>0</v>
          </cell>
          <cell r="H1601">
            <v>0</v>
          </cell>
          <cell r="I1601">
            <v>40175</v>
          </cell>
          <cell r="J1601">
            <v>40168</v>
          </cell>
          <cell r="K1601" t="str">
            <v>N</v>
          </cell>
          <cell r="L1601" t="str">
            <v>Drw</v>
          </cell>
          <cell r="M1601">
            <v>1602</v>
          </cell>
        </row>
        <row r="1602">
          <cell r="C1602" t="str">
            <v>25</v>
          </cell>
          <cell r="D1602" t="str">
            <v/>
          </cell>
          <cell r="E1602" t="str">
            <v/>
          </cell>
          <cell r="F1602" t="str">
            <v>Tank-Deluge Detail Drawings- (Propane)</v>
          </cell>
          <cell r="G1602">
            <v>0</v>
          </cell>
          <cell r="H1602">
            <v>0</v>
          </cell>
          <cell r="I1602">
            <v>40175</v>
          </cell>
          <cell r="J1602">
            <v>40168</v>
          </cell>
          <cell r="K1602" t="str">
            <v>N</v>
          </cell>
          <cell r="L1602" t="str">
            <v>Drw</v>
          </cell>
          <cell r="M1602">
            <v>1603</v>
          </cell>
        </row>
        <row r="1603">
          <cell r="C1603" t="str">
            <v>25</v>
          </cell>
          <cell r="D1603" t="str">
            <v/>
          </cell>
          <cell r="E1603" t="str">
            <v/>
          </cell>
          <cell r="F1603" t="str">
            <v>Tank-Deluge Detail Drawings- (Propane)</v>
          </cell>
          <cell r="G1603">
            <v>0</v>
          </cell>
          <cell r="H1603">
            <v>0</v>
          </cell>
          <cell r="I1603">
            <v>40175</v>
          </cell>
          <cell r="J1603">
            <v>40168</v>
          </cell>
          <cell r="K1603" t="str">
            <v>N</v>
          </cell>
          <cell r="L1603" t="str">
            <v>Drw</v>
          </cell>
          <cell r="M1603">
            <v>1604</v>
          </cell>
        </row>
        <row r="1604">
          <cell r="C1604" t="str">
            <v>25</v>
          </cell>
          <cell r="D1604" t="str">
            <v/>
          </cell>
          <cell r="E1604" t="str">
            <v/>
          </cell>
          <cell r="F1604" t="str">
            <v>Tank-Deluge Detail Drawings- (Propane)</v>
          </cell>
          <cell r="G1604">
            <v>0</v>
          </cell>
          <cell r="H1604">
            <v>0</v>
          </cell>
          <cell r="I1604">
            <v>40175</v>
          </cell>
          <cell r="J1604">
            <v>40168</v>
          </cell>
          <cell r="K1604" t="str">
            <v>N</v>
          </cell>
          <cell r="L1604" t="str">
            <v>Drw</v>
          </cell>
          <cell r="M1604">
            <v>1605</v>
          </cell>
        </row>
        <row r="1605">
          <cell r="C1605" t="str">
            <v>25</v>
          </cell>
          <cell r="D1605" t="str">
            <v/>
          </cell>
          <cell r="E1605" t="str">
            <v/>
          </cell>
          <cell r="F1605" t="str">
            <v>Tank-Deluge Detail Drawings- (Propane)</v>
          </cell>
          <cell r="G1605">
            <v>0</v>
          </cell>
          <cell r="H1605">
            <v>0</v>
          </cell>
          <cell r="I1605">
            <v>40175</v>
          </cell>
          <cell r="J1605">
            <v>40168</v>
          </cell>
          <cell r="K1605" t="str">
            <v>N</v>
          </cell>
          <cell r="L1605" t="str">
            <v>Drw</v>
          </cell>
          <cell r="M1605">
            <v>1606</v>
          </cell>
        </row>
        <row r="1606">
          <cell r="C1606" t="str">
            <v>25</v>
          </cell>
          <cell r="D1606" t="str">
            <v/>
          </cell>
          <cell r="E1606" t="str">
            <v/>
          </cell>
          <cell r="F1606" t="str">
            <v>Tank-Advance Bill of Material- (Propane)</v>
          </cell>
          <cell r="G1606">
            <v>0</v>
          </cell>
          <cell r="H1606">
            <v>0</v>
          </cell>
          <cell r="I1606">
            <v>40175</v>
          </cell>
          <cell r="J1606">
            <v>40168</v>
          </cell>
          <cell r="K1606" t="str">
            <v>N</v>
          </cell>
          <cell r="L1606" t="str">
            <v>Drw</v>
          </cell>
          <cell r="M1606">
            <v>1607</v>
          </cell>
        </row>
        <row r="1607">
          <cell r="C1607" t="str">
            <v>25</v>
          </cell>
          <cell r="D1607" t="str">
            <v>05050-MD-25-355-01</v>
          </cell>
          <cell r="E1607" t="str">
            <v>05050-MD-25-355-01</v>
          </cell>
          <cell r="F1607" t="str">
            <v>Tank-General Arrangement- (Propane) sheet 01</v>
          </cell>
          <cell r="G1607">
            <v>0</v>
          </cell>
          <cell r="H1607" t="str">
            <v>VP-1516-147-T-101/2-121 (sheet 1 of 2)</v>
          </cell>
          <cell r="I1607">
            <v>40175</v>
          </cell>
          <cell r="J1607">
            <v>40168</v>
          </cell>
          <cell r="K1607" t="str">
            <v>y</v>
          </cell>
          <cell r="L1607" t="str">
            <v>Drw</v>
          </cell>
          <cell r="M1607">
            <v>1608</v>
          </cell>
        </row>
        <row r="1608">
          <cell r="C1608" t="str">
            <v>25</v>
          </cell>
          <cell r="D1608" t="str">
            <v>05050-MD-25-355-02</v>
          </cell>
          <cell r="E1608" t="str">
            <v>05050-MD-25-355-02</v>
          </cell>
          <cell r="F1608" t="str">
            <v>Tank-General Arrangement- (Propane) sheet 02</v>
          </cell>
          <cell r="G1608">
            <v>0</v>
          </cell>
          <cell r="H1608" t="str">
            <v>VP-1516-147-T-101/2-121 (sheet 2 of 2)</v>
          </cell>
          <cell r="I1608">
            <v>40175</v>
          </cell>
          <cell r="J1608">
            <v>40168</v>
          </cell>
          <cell r="K1608" t="str">
            <v>y</v>
          </cell>
          <cell r="L1608" t="str">
            <v>Drw</v>
          </cell>
          <cell r="M1608">
            <v>1609</v>
          </cell>
        </row>
        <row r="1609">
          <cell r="C1609" t="str">
            <v>25</v>
          </cell>
          <cell r="D1609" t="str">
            <v/>
          </cell>
          <cell r="E1609" t="str">
            <v/>
          </cell>
          <cell r="F1609" t="str">
            <v>Tank-Outline Construction Method- (Propane)</v>
          </cell>
          <cell r="G1609">
            <v>0</v>
          </cell>
          <cell r="H1609">
            <v>0</v>
          </cell>
          <cell r="I1609">
            <v>40175</v>
          </cell>
          <cell r="J1609">
            <v>40168</v>
          </cell>
          <cell r="K1609" t="str">
            <v>N</v>
          </cell>
          <cell r="L1609" t="str">
            <v>Drw</v>
          </cell>
          <cell r="M1609">
            <v>1610</v>
          </cell>
        </row>
        <row r="1610">
          <cell r="C1610" t="str">
            <v>25</v>
          </cell>
          <cell r="D1610" t="str">
            <v>05050-MD-25-357-00</v>
          </cell>
          <cell r="E1610" t="str">
            <v>05050-MD-25-357-00</v>
          </cell>
          <cell r="F1610" t="str">
            <v>Tank-Tank Foundation Loading Diagram- (Propane)</v>
          </cell>
          <cell r="G1610">
            <v>0</v>
          </cell>
          <cell r="H1610" t="str">
            <v>VP-1516-147-T-101/2-129</v>
          </cell>
          <cell r="I1610">
            <v>40175</v>
          </cell>
          <cell r="J1610">
            <v>40168</v>
          </cell>
          <cell r="K1610" t="str">
            <v>y</v>
          </cell>
          <cell r="L1610" t="str">
            <v>Drw</v>
          </cell>
          <cell r="M1610">
            <v>1611</v>
          </cell>
        </row>
        <row r="1611">
          <cell r="C1611" t="str">
            <v>25</v>
          </cell>
          <cell r="D1611" t="str">
            <v/>
          </cell>
          <cell r="E1611" t="str">
            <v/>
          </cell>
          <cell r="F1611" t="str">
            <v>Tank-Pipe support- (Propane)</v>
          </cell>
          <cell r="G1611">
            <v>0</v>
          </cell>
          <cell r="H1611">
            <v>0</v>
          </cell>
          <cell r="I1611">
            <v>40175</v>
          </cell>
          <cell r="J1611">
            <v>40168</v>
          </cell>
          <cell r="K1611" t="str">
            <v>N</v>
          </cell>
          <cell r="L1611" t="str">
            <v>Drw</v>
          </cell>
          <cell r="M1611">
            <v>1612</v>
          </cell>
        </row>
        <row r="1612">
          <cell r="C1612" t="str">
            <v>25</v>
          </cell>
          <cell r="D1612" t="str">
            <v/>
          </cell>
          <cell r="E1612" t="str">
            <v/>
          </cell>
          <cell r="F1612" t="str">
            <v>Tank-Pipe support- (Propane)</v>
          </cell>
          <cell r="G1612">
            <v>0</v>
          </cell>
          <cell r="H1612">
            <v>0</v>
          </cell>
          <cell r="I1612">
            <v>40175</v>
          </cell>
          <cell r="J1612">
            <v>40168</v>
          </cell>
          <cell r="K1612" t="str">
            <v>N</v>
          </cell>
          <cell r="L1612" t="str">
            <v>Drw</v>
          </cell>
          <cell r="M1612">
            <v>1613</v>
          </cell>
        </row>
        <row r="1613">
          <cell r="C1613" t="str">
            <v>25</v>
          </cell>
          <cell r="D1613" t="str">
            <v/>
          </cell>
          <cell r="E1613" t="str">
            <v/>
          </cell>
          <cell r="F1613" t="str">
            <v>Tank-Pipe support- (Propane)</v>
          </cell>
          <cell r="G1613">
            <v>0</v>
          </cell>
          <cell r="H1613">
            <v>0</v>
          </cell>
          <cell r="I1613">
            <v>40175</v>
          </cell>
          <cell r="J1613">
            <v>40168</v>
          </cell>
          <cell r="K1613" t="str">
            <v>N</v>
          </cell>
          <cell r="L1613" t="str">
            <v>Drw</v>
          </cell>
          <cell r="M1613">
            <v>1614</v>
          </cell>
        </row>
        <row r="1614">
          <cell r="C1614" t="str">
            <v>25</v>
          </cell>
          <cell r="D1614" t="str">
            <v/>
          </cell>
          <cell r="E1614" t="str">
            <v/>
          </cell>
          <cell r="F1614" t="str">
            <v>Tank-Piping ISO Line No.***-Flare (Propane)</v>
          </cell>
          <cell r="G1614">
            <v>0</v>
          </cell>
          <cell r="H1614" t="str">
            <v>VP-1516-147-T-101/2-273</v>
          </cell>
          <cell r="I1614">
            <v>40175</v>
          </cell>
          <cell r="J1614">
            <v>40168</v>
          </cell>
          <cell r="K1614" t="str">
            <v>N</v>
          </cell>
          <cell r="L1614" t="str">
            <v>Drw</v>
          </cell>
          <cell r="M1614">
            <v>1615</v>
          </cell>
        </row>
        <row r="1615">
          <cell r="C1615" t="str">
            <v>25</v>
          </cell>
          <cell r="D1615" t="str">
            <v/>
          </cell>
          <cell r="E1615" t="str">
            <v/>
          </cell>
          <cell r="F1615" t="str">
            <v>Tank-Pipe iso-Line (Propane)</v>
          </cell>
          <cell r="G1615">
            <v>0</v>
          </cell>
          <cell r="H1615">
            <v>0</v>
          </cell>
          <cell r="I1615">
            <v>40175</v>
          </cell>
          <cell r="J1615">
            <v>40168</v>
          </cell>
          <cell r="K1615" t="str">
            <v>N</v>
          </cell>
          <cell r="L1615" t="str">
            <v>Drw</v>
          </cell>
          <cell r="M1615">
            <v>1616</v>
          </cell>
        </row>
        <row r="1616">
          <cell r="C1616" t="str">
            <v>25</v>
          </cell>
          <cell r="D1616" t="str">
            <v/>
          </cell>
          <cell r="E1616" t="str">
            <v/>
          </cell>
          <cell r="F1616" t="str">
            <v>Tank-Pipe iso-Line (Propane)</v>
          </cell>
          <cell r="G1616">
            <v>0</v>
          </cell>
          <cell r="H1616">
            <v>0</v>
          </cell>
          <cell r="I1616">
            <v>40175</v>
          </cell>
          <cell r="J1616">
            <v>40168</v>
          </cell>
          <cell r="K1616" t="str">
            <v>N</v>
          </cell>
          <cell r="L1616" t="str">
            <v>Drw</v>
          </cell>
          <cell r="M1616">
            <v>1617</v>
          </cell>
        </row>
        <row r="1617">
          <cell r="C1617" t="str">
            <v>25</v>
          </cell>
          <cell r="D1617" t="str">
            <v/>
          </cell>
          <cell r="E1617" t="str">
            <v/>
          </cell>
          <cell r="F1617" t="str">
            <v>Tank-Pipe iso-Line (Propane)</v>
          </cell>
          <cell r="G1617">
            <v>0</v>
          </cell>
          <cell r="H1617">
            <v>0</v>
          </cell>
          <cell r="I1617">
            <v>40175</v>
          </cell>
          <cell r="J1617">
            <v>40168</v>
          </cell>
          <cell r="K1617" t="str">
            <v>N</v>
          </cell>
          <cell r="L1617" t="str">
            <v>Drw</v>
          </cell>
          <cell r="M1617">
            <v>1618</v>
          </cell>
        </row>
        <row r="1618">
          <cell r="C1618" t="str">
            <v>25</v>
          </cell>
          <cell r="D1618" t="str">
            <v/>
          </cell>
          <cell r="E1618" t="str">
            <v/>
          </cell>
          <cell r="F1618" t="str">
            <v>Tank-Pipe iso-Line (Propane)</v>
          </cell>
          <cell r="G1618">
            <v>0</v>
          </cell>
          <cell r="H1618">
            <v>0</v>
          </cell>
          <cell r="I1618">
            <v>40175</v>
          </cell>
          <cell r="J1618">
            <v>40168</v>
          </cell>
          <cell r="K1618" t="str">
            <v>N</v>
          </cell>
          <cell r="L1618" t="str">
            <v>Drw</v>
          </cell>
          <cell r="M1618">
            <v>1619</v>
          </cell>
        </row>
        <row r="1619">
          <cell r="C1619" t="str">
            <v>25</v>
          </cell>
          <cell r="D1619" t="str">
            <v/>
          </cell>
          <cell r="E1619" t="str">
            <v/>
          </cell>
          <cell r="F1619" t="str">
            <v>Tank-Pipe iso-Line (Propane)</v>
          </cell>
          <cell r="G1619">
            <v>0</v>
          </cell>
          <cell r="H1619">
            <v>0</v>
          </cell>
          <cell r="I1619">
            <v>40175</v>
          </cell>
          <cell r="J1619">
            <v>40168</v>
          </cell>
          <cell r="K1619" t="str">
            <v>N</v>
          </cell>
          <cell r="L1619" t="str">
            <v>Drw</v>
          </cell>
          <cell r="M1619">
            <v>1620</v>
          </cell>
        </row>
        <row r="1620">
          <cell r="C1620" t="str">
            <v>25</v>
          </cell>
          <cell r="D1620" t="str">
            <v/>
          </cell>
          <cell r="E1620" t="str">
            <v/>
          </cell>
          <cell r="F1620" t="str">
            <v>Tank-Pipe iso-Line (Propane)</v>
          </cell>
          <cell r="G1620">
            <v>0</v>
          </cell>
          <cell r="H1620">
            <v>0</v>
          </cell>
          <cell r="I1620">
            <v>40175</v>
          </cell>
          <cell r="J1620">
            <v>40168</v>
          </cell>
          <cell r="K1620" t="str">
            <v>N</v>
          </cell>
          <cell r="L1620" t="str">
            <v>Drw</v>
          </cell>
          <cell r="M1620">
            <v>1621</v>
          </cell>
        </row>
        <row r="1621">
          <cell r="C1621" t="str">
            <v>25</v>
          </cell>
          <cell r="D1621" t="str">
            <v/>
          </cell>
          <cell r="E1621" t="str">
            <v/>
          </cell>
          <cell r="F1621" t="str">
            <v>Tank-Pipe iso-Line (Propane)</v>
          </cell>
          <cell r="G1621">
            <v>0</v>
          </cell>
          <cell r="H1621">
            <v>0</v>
          </cell>
          <cell r="I1621">
            <v>40175</v>
          </cell>
          <cell r="J1621">
            <v>40168</v>
          </cell>
          <cell r="K1621" t="str">
            <v>N</v>
          </cell>
          <cell r="L1621" t="str">
            <v>Drw</v>
          </cell>
          <cell r="M1621">
            <v>1622</v>
          </cell>
        </row>
        <row r="1622">
          <cell r="C1622" t="str">
            <v>25</v>
          </cell>
          <cell r="D1622" t="str">
            <v/>
          </cell>
          <cell r="E1622" t="str">
            <v/>
          </cell>
          <cell r="F1622" t="str">
            <v>Tank-Pipe iso-Line (Propane)</v>
          </cell>
          <cell r="G1622">
            <v>0</v>
          </cell>
          <cell r="H1622">
            <v>0</v>
          </cell>
          <cell r="I1622">
            <v>40175</v>
          </cell>
          <cell r="J1622">
            <v>40168</v>
          </cell>
          <cell r="K1622" t="str">
            <v>N</v>
          </cell>
          <cell r="L1622" t="str">
            <v>Drw</v>
          </cell>
          <cell r="M1622">
            <v>1623</v>
          </cell>
        </row>
        <row r="1623">
          <cell r="C1623" t="str">
            <v>25</v>
          </cell>
          <cell r="D1623" t="str">
            <v/>
          </cell>
          <cell r="E1623" t="str">
            <v/>
          </cell>
          <cell r="F1623" t="str">
            <v>Tank-Pipe iso-Line (Propane)</v>
          </cell>
          <cell r="G1623">
            <v>0</v>
          </cell>
          <cell r="H1623">
            <v>0</v>
          </cell>
          <cell r="I1623">
            <v>40175</v>
          </cell>
          <cell r="J1623">
            <v>40168</v>
          </cell>
          <cell r="K1623" t="str">
            <v>N</v>
          </cell>
          <cell r="L1623" t="str">
            <v>Drw</v>
          </cell>
          <cell r="M1623">
            <v>1624</v>
          </cell>
        </row>
        <row r="1624">
          <cell r="C1624" t="str">
            <v>25</v>
          </cell>
          <cell r="D1624" t="str">
            <v/>
          </cell>
          <cell r="E1624" t="str">
            <v/>
          </cell>
          <cell r="F1624" t="str">
            <v>Tank-Piping ISO Line No.***-Deluge Water (Propane)</v>
          </cell>
          <cell r="G1624">
            <v>0</v>
          </cell>
          <cell r="H1624">
            <v>0</v>
          </cell>
          <cell r="I1624">
            <v>40175</v>
          </cell>
          <cell r="J1624">
            <v>40168</v>
          </cell>
          <cell r="K1624" t="str">
            <v>N</v>
          </cell>
          <cell r="L1624" t="str">
            <v>Drw</v>
          </cell>
          <cell r="M1624">
            <v>1625</v>
          </cell>
        </row>
        <row r="1625">
          <cell r="C1625" t="str">
            <v>25</v>
          </cell>
          <cell r="D1625" t="str">
            <v/>
          </cell>
          <cell r="E1625" t="str">
            <v/>
          </cell>
          <cell r="F1625" t="str">
            <v>Tank-Pipe iso-Line (Propane)</v>
          </cell>
          <cell r="G1625">
            <v>0</v>
          </cell>
          <cell r="H1625">
            <v>0</v>
          </cell>
          <cell r="I1625">
            <v>40175</v>
          </cell>
          <cell r="J1625">
            <v>40168</v>
          </cell>
          <cell r="K1625" t="str">
            <v>N</v>
          </cell>
          <cell r="L1625" t="str">
            <v>Drw</v>
          </cell>
          <cell r="M1625">
            <v>1626</v>
          </cell>
        </row>
        <row r="1626">
          <cell r="C1626" t="str">
            <v>25</v>
          </cell>
          <cell r="D1626" t="str">
            <v/>
          </cell>
          <cell r="E1626" t="str">
            <v/>
          </cell>
          <cell r="F1626" t="str">
            <v>Tank-A516-Cutting sketch (Propane)</v>
          </cell>
          <cell r="G1626">
            <v>0</v>
          </cell>
          <cell r="H1626">
            <v>0</v>
          </cell>
          <cell r="I1626">
            <v>40175</v>
          </cell>
          <cell r="J1626">
            <v>40168</v>
          </cell>
          <cell r="K1626" t="str">
            <v>N</v>
          </cell>
          <cell r="L1626" t="str">
            <v>Drw</v>
          </cell>
          <cell r="M1626">
            <v>1627</v>
          </cell>
        </row>
        <row r="1627">
          <cell r="C1627" t="str">
            <v>25</v>
          </cell>
          <cell r="D1627" t="str">
            <v/>
          </cell>
          <cell r="E1627" t="str">
            <v/>
          </cell>
          <cell r="F1627" t="str">
            <v>Tank-A517-Cutting sketch (Propane)</v>
          </cell>
          <cell r="G1627">
            <v>0</v>
          </cell>
          <cell r="H1627">
            <v>0</v>
          </cell>
          <cell r="I1627">
            <v>40175</v>
          </cell>
          <cell r="J1627">
            <v>40168</v>
          </cell>
          <cell r="K1627" t="str">
            <v>N</v>
          </cell>
          <cell r="L1627" t="str">
            <v>Drw</v>
          </cell>
          <cell r="M1627">
            <v>1628</v>
          </cell>
        </row>
        <row r="1628">
          <cell r="C1628" t="str">
            <v>25</v>
          </cell>
          <cell r="D1628" t="str">
            <v/>
          </cell>
          <cell r="E1628" t="str">
            <v/>
          </cell>
          <cell r="F1628" t="str">
            <v>Tank-A518-Cutting sketch (Propane)</v>
          </cell>
          <cell r="G1628">
            <v>0</v>
          </cell>
          <cell r="H1628">
            <v>0</v>
          </cell>
          <cell r="I1628">
            <v>40175</v>
          </cell>
          <cell r="J1628">
            <v>40168</v>
          </cell>
          <cell r="K1628" t="str">
            <v>N</v>
          </cell>
          <cell r="L1628" t="str">
            <v>Drw</v>
          </cell>
          <cell r="M1628">
            <v>1629</v>
          </cell>
        </row>
        <row r="1629">
          <cell r="C1629" t="str">
            <v>25</v>
          </cell>
          <cell r="D1629" t="str">
            <v/>
          </cell>
          <cell r="E1629" t="str">
            <v/>
          </cell>
          <cell r="F1629" t="str">
            <v>Tank-A519-Cutting sketch (Propane)</v>
          </cell>
          <cell r="G1629">
            <v>0</v>
          </cell>
          <cell r="H1629">
            <v>0</v>
          </cell>
          <cell r="I1629">
            <v>40175</v>
          </cell>
          <cell r="J1629">
            <v>40168</v>
          </cell>
          <cell r="K1629" t="str">
            <v>N</v>
          </cell>
          <cell r="L1629" t="str">
            <v>Drw</v>
          </cell>
          <cell r="M1629">
            <v>1630</v>
          </cell>
        </row>
        <row r="1630">
          <cell r="C1630" t="str">
            <v>25</v>
          </cell>
          <cell r="D1630" t="str">
            <v/>
          </cell>
          <cell r="E1630" t="str">
            <v/>
          </cell>
          <cell r="F1630" t="str">
            <v>Tank-A520-Cutting sketch (Propane)</v>
          </cell>
          <cell r="G1630">
            <v>0</v>
          </cell>
          <cell r="H1630">
            <v>0</v>
          </cell>
          <cell r="I1630">
            <v>40175</v>
          </cell>
          <cell r="J1630">
            <v>40168</v>
          </cell>
          <cell r="K1630" t="str">
            <v>N</v>
          </cell>
          <cell r="L1630" t="str">
            <v>Drw</v>
          </cell>
          <cell r="M1630">
            <v>1631</v>
          </cell>
        </row>
        <row r="1631">
          <cell r="C1631" t="str">
            <v>25</v>
          </cell>
          <cell r="D1631" t="str">
            <v/>
          </cell>
          <cell r="E1631" t="str">
            <v/>
          </cell>
          <cell r="F1631" t="str">
            <v>Tank-Piping ISO Line No.***-Inst Air (Propane)</v>
          </cell>
          <cell r="G1631">
            <v>0</v>
          </cell>
          <cell r="H1631">
            <v>0</v>
          </cell>
          <cell r="I1631">
            <v>40175</v>
          </cell>
          <cell r="J1631">
            <v>40168</v>
          </cell>
          <cell r="K1631" t="str">
            <v>N</v>
          </cell>
          <cell r="L1631" t="str">
            <v>Drw</v>
          </cell>
          <cell r="M1631">
            <v>1632</v>
          </cell>
        </row>
        <row r="1632">
          <cell r="C1632" t="str">
            <v>25</v>
          </cell>
          <cell r="D1632" t="str">
            <v/>
          </cell>
          <cell r="E1632" t="str">
            <v/>
          </cell>
          <cell r="F1632" t="str">
            <v>-- (Propane)</v>
          </cell>
          <cell r="G1632">
            <v>0</v>
          </cell>
          <cell r="H1632">
            <v>0</v>
          </cell>
          <cell r="I1632">
            <v>40175</v>
          </cell>
          <cell r="J1632">
            <v>40168</v>
          </cell>
          <cell r="K1632" t="str">
            <v>N</v>
          </cell>
          <cell r="L1632" t="str">
            <v>Drw</v>
          </cell>
          <cell r="M1632">
            <v>1633</v>
          </cell>
        </row>
        <row r="1633">
          <cell r="C1633" t="str">
            <v>25</v>
          </cell>
          <cell r="D1633" t="str">
            <v/>
          </cell>
          <cell r="E1633" t="str">
            <v/>
          </cell>
          <cell r="F1633" t="str">
            <v>-- (Propane)</v>
          </cell>
          <cell r="G1633">
            <v>0</v>
          </cell>
          <cell r="H1633">
            <v>0</v>
          </cell>
          <cell r="I1633">
            <v>40175</v>
          </cell>
          <cell r="J1633">
            <v>40168</v>
          </cell>
          <cell r="K1633" t="str">
            <v>N</v>
          </cell>
          <cell r="L1633" t="str">
            <v>Drw</v>
          </cell>
          <cell r="M1633">
            <v>1634</v>
          </cell>
        </row>
        <row r="1634">
          <cell r="C1634" t="str">
            <v>25</v>
          </cell>
          <cell r="D1634" t="str">
            <v/>
          </cell>
          <cell r="E1634" t="str">
            <v/>
          </cell>
          <cell r="F1634" t="str">
            <v>-- (Propane)</v>
          </cell>
          <cell r="G1634">
            <v>0</v>
          </cell>
          <cell r="H1634">
            <v>0</v>
          </cell>
          <cell r="I1634">
            <v>40175</v>
          </cell>
          <cell r="J1634">
            <v>40168</v>
          </cell>
          <cell r="K1634" t="str">
            <v>N</v>
          </cell>
          <cell r="L1634" t="str">
            <v>Drw</v>
          </cell>
          <cell r="M1634">
            <v>1635</v>
          </cell>
        </row>
        <row r="1635">
          <cell r="C1635" t="str">
            <v>25</v>
          </cell>
          <cell r="D1635" t="str">
            <v/>
          </cell>
          <cell r="E1635" t="str">
            <v/>
          </cell>
          <cell r="F1635" t="str">
            <v>-- (Propane)</v>
          </cell>
          <cell r="G1635">
            <v>0</v>
          </cell>
          <cell r="H1635">
            <v>0</v>
          </cell>
          <cell r="I1635">
            <v>40175</v>
          </cell>
          <cell r="J1635">
            <v>40168</v>
          </cell>
          <cell r="K1635" t="str">
            <v>N</v>
          </cell>
          <cell r="L1635" t="str">
            <v>Drw</v>
          </cell>
          <cell r="M1635">
            <v>1636</v>
          </cell>
        </row>
        <row r="1636">
          <cell r="C1636" t="str">
            <v>25</v>
          </cell>
          <cell r="D1636" t="str">
            <v/>
          </cell>
          <cell r="E1636" t="str">
            <v/>
          </cell>
          <cell r="F1636" t="str">
            <v>-- (Propane)</v>
          </cell>
          <cell r="G1636">
            <v>0</v>
          </cell>
          <cell r="H1636">
            <v>0</v>
          </cell>
          <cell r="I1636">
            <v>40175</v>
          </cell>
          <cell r="J1636">
            <v>40168</v>
          </cell>
          <cell r="K1636" t="str">
            <v>N</v>
          </cell>
          <cell r="L1636" t="str">
            <v>Drw</v>
          </cell>
          <cell r="M1636">
            <v>1637</v>
          </cell>
        </row>
        <row r="1637">
          <cell r="C1637" t="str">
            <v>25</v>
          </cell>
          <cell r="D1637" t="str">
            <v/>
          </cell>
          <cell r="E1637" t="str">
            <v/>
          </cell>
          <cell r="F1637" t="str">
            <v>-- (Propane)</v>
          </cell>
          <cell r="G1637">
            <v>0</v>
          </cell>
          <cell r="H1637">
            <v>0</v>
          </cell>
          <cell r="I1637">
            <v>40175</v>
          </cell>
          <cell r="J1637">
            <v>40168</v>
          </cell>
          <cell r="K1637" t="str">
            <v>N</v>
          </cell>
          <cell r="L1637" t="str">
            <v>Drw</v>
          </cell>
          <cell r="M1637">
            <v>1638</v>
          </cell>
        </row>
        <row r="1638">
          <cell r="C1638" t="str">
            <v>25</v>
          </cell>
          <cell r="D1638" t="str">
            <v/>
          </cell>
          <cell r="E1638" t="str">
            <v/>
          </cell>
          <cell r="F1638" t="str">
            <v>-- (Propane)</v>
          </cell>
          <cell r="G1638">
            <v>0</v>
          </cell>
          <cell r="H1638">
            <v>0</v>
          </cell>
          <cell r="I1638">
            <v>40175</v>
          </cell>
          <cell r="J1638">
            <v>40168</v>
          </cell>
          <cell r="K1638" t="str">
            <v>N</v>
          </cell>
          <cell r="L1638" t="str">
            <v>Drw</v>
          </cell>
          <cell r="M1638">
            <v>1639</v>
          </cell>
        </row>
        <row r="1639">
          <cell r="C1639" t="str">
            <v>25</v>
          </cell>
          <cell r="D1639" t="str">
            <v/>
          </cell>
          <cell r="E1639" t="str">
            <v/>
          </cell>
          <cell r="F1639" t="str">
            <v>-- (Propane)</v>
          </cell>
          <cell r="G1639">
            <v>0</v>
          </cell>
          <cell r="H1639">
            <v>0</v>
          </cell>
          <cell r="I1639">
            <v>40175</v>
          </cell>
          <cell r="J1639">
            <v>40168</v>
          </cell>
          <cell r="K1639" t="str">
            <v>N</v>
          </cell>
          <cell r="L1639" t="str">
            <v>Drw</v>
          </cell>
          <cell r="M1639">
            <v>1640</v>
          </cell>
        </row>
        <row r="1640">
          <cell r="C1640" t="str">
            <v>25</v>
          </cell>
          <cell r="D1640" t="str">
            <v/>
          </cell>
          <cell r="E1640" t="str">
            <v/>
          </cell>
          <cell r="F1640" t="str">
            <v>-- (Propane)</v>
          </cell>
          <cell r="G1640">
            <v>0</v>
          </cell>
          <cell r="H1640">
            <v>0</v>
          </cell>
          <cell r="I1640">
            <v>40175</v>
          </cell>
          <cell r="J1640">
            <v>40168</v>
          </cell>
          <cell r="K1640" t="str">
            <v>N</v>
          </cell>
          <cell r="L1640" t="str">
            <v>Drw</v>
          </cell>
          <cell r="M1640">
            <v>1641</v>
          </cell>
        </row>
        <row r="1641">
          <cell r="C1641" t="str">
            <v>25</v>
          </cell>
          <cell r="D1641" t="str">
            <v/>
          </cell>
          <cell r="E1641" t="str">
            <v/>
          </cell>
          <cell r="F1641" t="str">
            <v>-- (Propane)</v>
          </cell>
          <cell r="G1641">
            <v>0</v>
          </cell>
          <cell r="H1641">
            <v>0</v>
          </cell>
          <cell r="I1641">
            <v>40175</v>
          </cell>
          <cell r="J1641">
            <v>40168</v>
          </cell>
          <cell r="K1641" t="str">
            <v>N</v>
          </cell>
          <cell r="L1641" t="str">
            <v>Drw</v>
          </cell>
          <cell r="M1641">
            <v>1642</v>
          </cell>
        </row>
        <row r="1642">
          <cell r="C1642" t="str">
            <v>25</v>
          </cell>
          <cell r="D1642" t="str">
            <v/>
          </cell>
          <cell r="E1642" t="str">
            <v/>
          </cell>
          <cell r="F1642" t="str">
            <v>-- (Propane)</v>
          </cell>
          <cell r="G1642">
            <v>0</v>
          </cell>
          <cell r="H1642">
            <v>0</v>
          </cell>
          <cell r="I1642">
            <v>40175</v>
          </cell>
          <cell r="J1642">
            <v>40168</v>
          </cell>
          <cell r="K1642" t="str">
            <v>N</v>
          </cell>
          <cell r="L1642" t="str">
            <v>Drw</v>
          </cell>
          <cell r="M1642">
            <v>1643</v>
          </cell>
        </row>
        <row r="1643">
          <cell r="C1643" t="str">
            <v>25</v>
          </cell>
          <cell r="D1643" t="str">
            <v/>
          </cell>
          <cell r="E1643" t="str">
            <v/>
          </cell>
          <cell r="F1643" t="str">
            <v>-- (Propane)</v>
          </cell>
          <cell r="G1643">
            <v>0</v>
          </cell>
          <cell r="H1643">
            <v>0</v>
          </cell>
          <cell r="I1643">
            <v>40175</v>
          </cell>
          <cell r="J1643">
            <v>40168</v>
          </cell>
          <cell r="K1643" t="str">
            <v>N</v>
          </cell>
          <cell r="L1643" t="str">
            <v>Drw</v>
          </cell>
          <cell r="M1643">
            <v>1644</v>
          </cell>
        </row>
        <row r="1644">
          <cell r="C1644" t="str">
            <v>25</v>
          </cell>
          <cell r="D1644" t="str">
            <v/>
          </cell>
          <cell r="E1644" t="str">
            <v/>
          </cell>
          <cell r="F1644" t="str">
            <v>-- (Propane)</v>
          </cell>
          <cell r="G1644">
            <v>0</v>
          </cell>
          <cell r="H1644">
            <v>0</v>
          </cell>
          <cell r="I1644">
            <v>40175</v>
          </cell>
          <cell r="J1644">
            <v>40168</v>
          </cell>
          <cell r="K1644" t="str">
            <v>N</v>
          </cell>
          <cell r="L1644" t="str">
            <v>Drw</v>
          </cell>
          <cell r="M1644">
            <v>1645</v>
          </cell>
        </row>
        <row r="1645">
          <cell r="C1645" t="str">
            <v>25</v>
          </cell>
          <cell r="D1645" t="str">
            <v/>
          </cell>
          <cell r="E1645" t="str">
            <v/>
          </cell>
          <cell r="F1645" t="str">
            <v>-- (Propane)</v>
          </cell>
          <cell r="G1645">
            <v>0</v>
          </cell>
          <cell r="H1645">
            <v>0</v>
          </cell>
          <cell r="I1645">
            <v>40175</v>
          </cell>
          <cell r="J1645">
            <v>40168</v>
          </cell>
          <cell r="K1645" t="str">
            <v>N</v>
          </cell>
          <cell r="L1645" t="str">
            <v>Drw</v>
          </cell>
          <cell r="M1645">
            <v>1646</v>
          </cell>
        </row>
        <row r="1646">
          <cell r="C1646" t="str">
            <v>25</v>
          </cell>
          <cell r="D1646" t="str">
            <v/>
          </cell>
          <cell r="E1646" t="str">
            <v/>
          </cell>
          <cell r="F1646" t="str">
            <v>-- (Propane)</v>
          </cell>
          <cell r="G1646">
            <v>0</v>
          </cell>
          <cell r="H1646">
            <v>0</v>
          </cell>
          <cell r="I1646">
            <v>40175</v>
          </cell>
          <cell r="J1646">
            <v>40168</v>
          </cell>
          <cell r="K1646" t="str">
            <v>N</v>
          </cell>
          <cell r="L1646" t="str">
            <v>Drw</v>
          </cell>
          <cell r="M1646">
            <v>1647</v>
          </cell>
        </row>
        <row r="1647">
          <cell r="C1647" t="str">
            <v>25</v>
          </cell>
          <cell r="D1647" t="str">
            <v/>
          </cell>
          <cell r="E1647" t="str">
            <v/>
          </cell>
          <cell r="F1647" t="str">
            <v>-- (Propane)</v>
          </cell>
          <cell r="G1647">
            <v>0</v>
          </cell>
          <cell r="H1647">
            <v>0</v>
          </cell>
          <cell r="I1647">
            <v>40175</v>
          </cell>
          <cell r="J1647">
            <v>40168</v>
          </cell>
          <cell r="K1647" t="str">
            <v>N</v>
          </cell>
          <cell r="L1647" t="str">
            <v>Drw</v>
          </cell>
          <cell r="M1647">
            <v>1648</v>
          </cell>
        </row>
        <row r="1648">
          <cell r="C1648" t="str">
            <v>25</v>
          </cell>
          <cell r="D1648" t="str">
            <v/>
          </cell>
          <cell r="E1648" t="str">
            <v/>
          </cell>
          <cell r="F1648" t="str">
            <v>-- (Propane)</v>
          </cell>
          <cell r="G1648">
            <v>0</v>
          </cell>
          <cell r="H1648">
            <v>0</v>
          </cell>
          <cell r="I1648">
            <v>40175</v>
          </cell>
          <cell r="J1648">
            <v>40168</v>
          </cell>
          <cell r="K1648" t="str">
            <v>N</v>
          </cell>
          <cell r="L1648" t="str">
            <v>Drw</v>
          </cell>
          <cell r="M1648">
            <v>1649</v>
          </cell>
        </row>
        <row r="1649">
          <cell r="C1649" t="str">
            <v>25</v>
          </cell>
          <cell r="D1649" t="str">
            <v/>
          </cell>
          <cell r="E1649" t="str">
            <v/>
          </cell>
          <cell r="F1649" t="str">
            <v>-- (Propane)</v>
          </cell>
          <cell r="G1649">
            <v>0</v>
          </cell>
          <cell r="H1649">
            <v>0</v>
          </cell>
          <cell r="I1649">
            <v>40175</v>
          </cell>
          <cell r="J1649">
            <v>40168</v>
          </cell>
          <cell r="K1649" t="str">
            <v>N</v>
          </cell>
          <cell r="L1649" t="str">
            <v>Drw</v>
          </cell>
          <cell r="M1649">
            <v>1650</v>
          </cell>
        </row>
        <row r="1650">
          <cell r="C1650" t="str">
            <v>25</v>
          </cell>
          <cell r="D1650" t="str">
            <v/>
          </cell>
          <cell r="E1650" t="str">
            <v/>
          </cell>
          <cell r="F1650" t="str">
            <v>-- (Propane)</v>
          </cell>
          <cell r="G1650">
            <v>0</v>
          </cell>
          <cell r="H1650">
            <v>0</v>
          </cell>
          <cell r="I1650">
            <v>40175</v>
          </cell>
          <cell r="J1650">
            <v>40168</v>
          </cell>
          <cell r="K1650" t="str">
            <v>N</v>
          </cell>
          <cell r="L1650" t="str">
            <v>Drw</v>
          </cell>
          <cell r="M1650">
            <v>1651</v>
          </cell>
        </row>
        <row r="1651">
          <cell r="C1651" t="str">
            <v>25</v>
          </cell>
          <cell r="D1651" t="str">
            <v/>
          </cell>
          <cell r="E1651" t="str">
            <v/>
          </cell>
          <cell r="F1651" t="str">
            <v>-- (Propane)</v>
          </cell>
          <cell r="G1651">
            <v>0</v>
          </cell>
          <cell r="H1651">
            <v>0</v>
          </cell>
          <cell r="I1651">
            <v>40175</v>
          </cell>
          <cell r="J1651">
            <v>40168</v>
          </cell>
          <cell r="K1651" t="str">
            <v>N</v>
          </cell>
          <cell r="L1651" t="str">
            <v>Drw</v>
          </cell>
          <cell r="M1651">
            <v>1652</v>
          </cell>
        </row>
        <row r="1652">
          <cell r="C1652" t="str">
            <v>25</v>
          </cell>
          <cell r="D1652" t="str">
            <v/>
          </cell>
          <cell r="E1652" t="str">
            <v/>
          </cell>
          <cell r="F1652" t="str">
            <v>-- (Propane)</v>
          </cell>
          <cell r="G1652">
            <v>0</v>
          </cell>
          <cell r="H1652">
            <v>0</v>
          </cell>
          <cell r="I1652">
            <v>40175</v>
          </cell>
          <cell r="J1652">
            <v>40168</v>
          </cell>
          <cell r="K1652" t="str">
            <v>N</v>
          </cell>
          <cell r="L1652" t="str">
            <v>Drw</v>
          </cell>
          <cell r="M1652">
            <v>1653</v>
          </cell>
        </row>
        <row r="1653">
          <cell r="C1653">
            <v>25</v>
          </cell>
          <cell r="D1653" t="str">
            <v>05050--25--</v>
          </cell>
          <cell r="E1653" t="str">
            <v>05050--25--</v>
          </cell>
          <cell r="F1653" t="str">
            <v>Butane Storage Tanks</v>
          </cell>
          <cell r="G1653">
            <v>0</v>
          </cell>
          <cell r="H1653">
            <v>0</v>
          </cell>
          <cell r="I1653" t="str">
            <v>-</v>
          </cell>
          <cell r="J1653" t="str">
            <v>-</v>
          </cell>
          <cell r="K1653" t="str">
            <v>Y</v>
          </cell>
          <cell r="L1653" t="str">
            <v>Drw</v>
          </cell>
          <cell r="M1653">
            <v>1654</v>
          </cell>
        </row>
        <row r="1654">
          <cell r="C1654" t="str">
            <v>25</v>
          </cell>
          <cell r="D1654" t="str">
            <v>05050-MD-25-600-00</v>
          </cell>
          <cell r="E1654" t="str">
            <v>05050-MD-25-600-00</v>
          </cell>
          <cell r="F1654" t="str">
            <v>Tank-Interface Drawing- (Butane)</v>
          </cell>
          <cell r="G1654">
            <v>0</v>
          </cell>
          <cell r="H1654" t="str">
            <v>VP-1516-148-T-101/2-122 (sheet 1 of 1)</v>
          </cell>
          <cell r="I1654">
            <v>40175</v>
          </cell>
          <cell r="J1654">
            <v>40168</v>
          </cell>
          <cell r="K1654" t="str">
            <v>Y</v>
          </cell>
          <cell r="L1654" t="str">
            <v>Drw</v>
          </cell>
          <cell r="M1654">
            <v>1655</v>
          </cell>
        </row>
        <row r="1655">
          <cell r="C1655" t="str">
            <v>25</v>
          </cell>
          <cell r="D1655" t="str">
            <v/>
          </cell>
          <cell r="E1655" t="str">
            <v/>
          </cell>
          <cell r="F1655" t="str">
            <v>Tank-Advance Bill of Material- (Butane)</v>
          </cell>
          <cell r="G1655">
            <v>0</v>
          </cell>
          <cell r="H1655">
            <v>0</v>
          </cell>
          <cell r="I1655">
            <v>40175</v>
          </cell>
          <cell r="J1655">
            <v>40168</v>
          </cell>
          <cell r="K1655" t="str">
            <v>N</v>
          </cell>
          <cell r="L1655" t="str">
            <v>Drw</v>
          </cell>
          <cell r="M1655">
            <v>1656</v>
          </cell>
        </row>
        <row r="1656">
          <cell r="C1656" t="str">
            <v>25</v>
          </cell>
          <cell r="D1656" t="str">
            <v/>
          </cell>
          <cell r="E1656" t="str">
            <v/>
          </cell>
          <cell r="F1656" t="str">
            <v>Tank-Advance Bill of Material- (Butane)</v>
          </cell>
          <cell r="G1656">
            <v>0</v>
          </cell>
          <cell r="H1656">
            <v>0</v>
          </cell>
          <cell r="I1656">
            <v>40175</v>
          </cell>
          <cell r="J1656">
            <v>40168</v>
          </cell>
          <cell r="K1656" t="str">
            <v>N</v>
          </cell>
          <cell r="L1656" t="str">
            <v>Drw</v>
          </cell>
          <cell r="M1656">
            <v>1657</v>
          </cell>
        </row>
        <row r="1657">
          <cell r="C1657" t="str">
            <v>25</v>
          </cell>
          <cell r="D1657" t="str">
            <v/>
          </cell>
          <cell r="E1657" t="str">
            <v/>
          </cell>
          <cell r="F1657" t="str">
            <v>Tank-Advance Bill of Material- (Butane)</v>
          </cell>
          <cell r="G1657">
            <v>0</v>
          </cell>
          <cell r="H1657">
            <v>0</v>
          </cell>
          <cell r="I1657">
            <v>40175</v>
          </cell>
          <cell r="J1657">
            <v>40168</v>
          </cell>
          <cell r="K1657" t="str">
            <v>N</v>
          </cell>
          <cell r="L1657" t="str">
            <v>Drw</v>
          </cell>
          <cell r="M1657">
            <v>1658</v>
          </cell>
        </row>
        <row r="1658">
          <cell r="C1658" t="str">
            <v>25</v>
          </cell>
          <cell r="D1658" t="str">
            <v>05050-MD-25-604-00</v>
          </cell>
          <cell r="E1658" t="str">
            <v>05050-MD-25-604-00</v>
          </cell>
          <cell r="F1658" t="str">
            <v>Tank-Anchor Strap Setting Plan- (Butane)</v>
          </cell>
          <cell r="G1658">
            <v>0</v>
          </cell>
          <cell r="H1658" t="str">
            <v>VP-1516-148-T-101/2-130 (sheet 1 of 1)</v>
          </cell>
          <cell r="I1658">
            <v>40175</v>
          </cell>
          <cell r="J1658">
            <v>40168</v>
          </cell>
          <cell r="K1658" t="str">
            <v>Y</v>
          </cell>
          <cell r="L1658" t="str">
            <v>Drw</v>
          </cell>
          <cell r="M1658">
            <v>1659</v>
          </cell>
        </row>
        <row r="1659">
          <cell r="C1659" t="str">
            <v>25</v>
          </cell>
          <cell r="D1659" t="str">
            <v/>
          </cell>
          <cell r="E1659" t="str">
            <v/>
          </cell>
          <cell r="F1659" t="str">
            <v>Tank-Anchor Strap Setting Plan- (Butane)</v>
          </cell>
          <cell r="G1659">
            <v>0</v>
          </cell>
          <cell r="H1659">
            <v>0</v>
          </cell>
          <cell r="I1659">
            <v>40175</v>
          </cell>
          <cell r="J1659">
            <v>40168</v>
          </cell>
          <cell r="K1659" t="str">
            <v>n</v>
          </cell>
          <cell r="L1659" t="str">
            <v>Drw</v>
          </cell>
          <cell r="M1659">
            <v>1660</v>
          </cell>
        </row>
        <row r="1660">
          <cell r="C1660" t="str">
            <v>25</v>
          </cell>
          <cell r="D1660" t="str">
            <v>05050-MD-25-606-00</v>
          </cell>
          <cell r="E1660" t="str">
            <v>05050-MD-25-606-00</v>
          </cell>
          <cell r="F1660" t="str">
            <v>Tank-Anchor Strap Details- (Butane)</v>
          </cell>
          <cell r="G1660">
            <v>0</v>
          </cell>
          <cell r="H1660" t="str">
            <v>VP-1516-148-T-101/2-131 (sheet 1 of 1)</v>
          </cell>
          <cell r="I1660">
            <v>40175</v>
          </cell>
          <cell r="J1660">
            <v>40168</v>
          </cell>
          <cell r="K1660" t="str">
            <v>Y</v>
          </cell>
          <cell r="L1660" t="str">
            <v>Drw</v>
          </cell>
          <cell r="M1660">
            <v>1661</v>
          </cell>
        </row>
        <row r="1661">
          <cell r="C1661" t="str">
            <v>25</v>
          </cell>
          <cell r="D1661" t="str">
            <v>05050-MD-25-607-00</v>
          </cell>
          <cell r="E1661" t="str">
            <v>05050-MD-25-607-00</v>
          </cell>
          <cell r="F1661" t="str">
            <v>Tank-Inner Bottom Layout with Annular Plates- (Butane)</v>
          </cell>
          <cell r="G1661">
            <v>0</v>
          </cell>
          <cell r="H1661" t="str">
            <v>VP-1516-148-T-101/2-133</v>
          </cell>
          <cell r="I1661">
            <v>40175</v>
          </cell>
          <cell r="J1661">
            <v>40168</v>
          </cell>
          <cell r="K1661" t="str">
            <v>Y</v>
          </cell>
          <cell r="L1661" t="str">
            <v>Drw</v>
          </cell>
          <cell r="M1661">
            <v>1662</v>
          </cell>
        </row>
        <row r="1662">
          <cell r="C1662" t="str">
            <v>25</v>
          </cell>
          <cell r="D1662" t="str">
            <v>05050-MD-25-608-00</v>
          </cell>
          <cell r="E1662" t="str">
            <v>05050-MD-25-608-00</v>
          </cell>
          <cell r="F1662" t="str">
            <v>Tank-Inner Tank Shell Top Stiffener- (Butane)</v>
          </cell>
          <cell r="G1662">
            <v>0</v>
          </cell>
          <cell r="H1662" t="str">
            <v>VP-1516-148-T-101/2-134 (sheet 1 of 1)</v>
          </cell>
          <cell r="I1662">
            <v>40175</v>
          </cell>
          <cell r="J1662">
            <v>40168</v>
          </cell>
          <cell r="K1662" t="str">
            <v>Y</v>
          </cell>
          <cell r="L1662" t="str">
            <v>Drw</v>
          </cell>
          <cell r="M1662">
            <v>1663</v>
          </cell>
        </row>
        <row r="1663">
          <cell r="C1663" t="str">
            <v>25</v>
          </cell>
          <cell r="D1663" t="str">
            <v>05050-MD-25-609-00</v>
          </cell>
          <cell r="E1663" t="str">
            <v>05050-MD-25-609-00</v>
          </cell>
          <cell r="F1663" t="str">
            <v>Tank-Inner Tank Intermediate Stiffener- (Butane)</v>
          </cell>
          <cell r="G1663">
            <v>0</v>
          </cell>
          <cell r="H1663" t="str">
            <v>VP-1516-148-T-101/2-135 (sheet 1 of 1)</v>
          </cell>
          <cell r="I1663">
            <v>40175</v>
          </cell>
          <cell r="J1663">
            <v>40168</v>
          </cell>
          <cell r="K1663" t="str">
            <v>Y</v>
          </cell>
          <cell r="L1663" t="str">
            <v>Drw</v>
          </cell>
          <cell r="M1663">
            <v>1664</v>
          </cell>
        </row>
        <row r="1664">
          <cell r="C1664" t="str">
            <v>25</v>
          </cell>
          <cell r="D1664" t="str">
            <v>05050-MD-25-610-01</v>
          </cell>
          <cell r="E1664" t="str">
            <v>05050-MD-25-610-01</v>
          </cell>
          <cell r="F1664" t="str">
            <v>Tank-Inner Tank Shell - (Butane)</v>
          </cell>
          <cell r="G1664">
            <v>0</v>
          </cell>
          <cell r="H1664" t="str">
            <v>VP-1516-148-T-101/2-136 (sheet 1 of 1)</v>
          </cell>
          <cell r="I1664">
            <v>40175</v>
          </cell>
          <cell r="J1664">
            <v>40168</v>
          </cell>
          <cell r="K1664" t="str">
            <v>Y</v>
          </cell>
          <cell r="L1664" t="str">
            <v>Drw</v>
          </cell>
          <cell r="M1664">
            <v>1665</v>
          </cell>
        </row>
        <row r="1665">
          <cell r="C1665" t="str">
            <v>25</v>
          </cell>
          <cell r="D1665" t="str">
            <v>05050-MD-25-611-01</v>
          </cell>
          <cell r="E1665" t="str">
            <v>05050-MD-25-611-01</v>
          </cell>
          <cell r="F1665" t="str">
            <v>Tank-Cutting Sketch- (Butane)</v>
          </cell>
          <cell r="G1665">
            <v>0</v>
          </cell>
          <cell r="H1665" t="str">
            <v>VP-1516-148-T-101/2-293 (sheet 1 of 10)</v>
          </cell>
          <cell r="I1665">
            <v>40175</v>
          </cell>
          <cell r="J1665">
            <v>40168</v>
          </cell>
          <cell r="K1665" t="str">
            <v>Y</v>
          </cell>
          <cell r="L1665" t="str">
            <v>Drw</v>
          </cell>
          <cell r="M1665">
            <v>1666</v>
          </cell>
        </row>
        <row r="1666">
          <cell r="C1666" t="str">
            <v>25</v>
          </cell>
          <cell r="D1666" t="str">
            <v>05050-MD-25-611-02</v>
          </cell>
          <cell r="E1666" t="str">
            <v>05050-MD-25-611-02</v>
          </cell>
          <cell r="F1666" t="str">
            <v>Tank-Cutting Sketch- (Butane)</v>
          </cell>
          <cell r="G1666">
            <v>0</v>
          </cell>
          <cell r="H1666" t="str">
            <v>VP-1516-148-T-101/2-293 (sheet 2 of 10)</v>
          </cell>
          <cell r="I1666">
            <v>40175</v>
          </cell>
          <cell r="J1666">
            <v>40168</v>
          </cell>
          <cell r="K1666" t="str">
            <v>Y</v>
          </cell>
          <cell r="L1666" t="str">
            <v>Drw</v>
          </cell>
          <cell r="M1666">
            <v>1667</v>
          </cell>
        </row>
        <row r="1667">
          <cell r="C1667" t="str">
            <v>25</v>
          </cell>
          <cell r="D1667" t="str">
            <v>05050-MD-25-611-03</v>
          </cell>
          <cell r="E1667" t="str">
            <v>05050-MD-25-611-03</v>
          </cell>
          <cell r="F1667" t="str">
            <v>Tank-Cutting Sketch- (Butane)</v>
          </cell>
          <cell r="G1667">
            <v>0</v>
          </cell>
          <cell r="H1667" t="str">
            <v>VP-1516-148-T-101/2-293 (sheet 3 of 10)</v>
          </cell>
          <cell r="I1667">
            <v>40175</v>
          </cell>
          <cell r="J1667">
            <v>40168</v>
          </cell>
          <cell r="K1667" t="str">
            <v>Y</v>
          </cell>
          <cell r="L1667" t="str">
            <v>Drw</v>
          </cell>
          <cell r="M1667">
            <v>1668</v>
          </cell>
        </row>
        <row r="1668">
          <cell r="C1668" t="str">
            <v>25</v>
          </cell>
          <cell r="D1668" t="str">
            <v>05050-MD-25-611-04</v>
          </cell>
          <cell r="E1668" t="str">
            <v>05050-MD-25-611-04</v>
          </cell>
          <cell r="F1668" t="str">
            <v>Tank-Cutting Sketch roof- (Butane)</v>
          </cell>
          <cell r="G1668">
            <v>0</v>
          </cell>
          <cell r="H1668" t="str">
            <v>VP-1516-148-T-101/2-293 (sheet 4 of 10)</v>
          </cell>
          <cell r="I1668">
            <v>40175</v>
          </cell>
          <cell r="J1668">
            <v>40168</v>
          </cell>
          <cell r="K1668" t="str">
            <v>Y</v>
          </cell>
          <cell r="L1668" t="str">
            <v>Drw</v>
          </cell>
          <cell r="M1668">
            <v>1669</v>
          </cell>
        </row>
        <row r="1669">
          <cell r="C1669" t="str">
            <v>25</v>
          </cell>
          <cell r="D1669" t="str">
            <v>05050-MD-25-611-05</v>
          </cell>
          <cell r="E1669" t="str">
            <v>05050-MD-25-611-05</v>
          </cell>
          <cell r="F1669" t="str">
            <v>Tank-Cutting Sketch roof- (Butane)</v>
          </cell>
          <cell r="G1669">
            <v>0</v>
          </cell>
          <cell r="H1669" t="str">
            <v>VP-1516-148-T-101/2-293 (sheet 5 of 10)</v>
          </cell>
          <cell r="I1669">
            <v>40175</v>
          </cell>
          <cell r="J1669">
            <v>40168</v>
          </cell>
          <cell r="K1669" t="str">
            <v>Y</v>
          </cell>
          <cell r="L1669" t="str">
            <v>Drw</v>
          </cell>
          <cell r="M1669">
            <v>1670</v>
          </cell>
        </row>
        <row r="1670">
          <cell r="C1670" t="str">
            <v>25</v>
          </cell>
          <cell r="D1670" t="str">
            <v/>
          </cell>
          <cell r="E1670" t="str">
            <v/>
          </cell>
          <cell r="F1670" t="str">
            <v>Tank-Liner Design- (Butane)</v>
          </cell>
          <cell r="G1670">
            <v>0</v>
          </cell>
          <cell r="H1670">
            <v>0</v>
          </cell>
          <cell r="I1670">
            <v>40175</v>
          </cell>
          <cell r="J1670">
            <v>40168</v>
          </cell>
          <cell r="K1670" t="str">
            <v>N</v>
          </cell>
          <cell r="L1670" t="str">
            <v>Drw</v>
          </cell>
          <cell r="M1670">
            <v>1671</v>
          </cell>
        </row>
        <row r="1671">
          <cell r="C1671" t="str">
            <v>25</v>
          </cell>
          <cell r="D1671" t="str">
            <v/>
          </cell>
          <cell r="E1671" t="str">
            <v/>
          </cell>
          <cell r="F1671" t="str">
            <v>Tank-Advance Bill of Material- (Butane)</v>
          </cell>
          <cell r="G1671">
            <v>0</v>
          </cell>
          <cell r="H1671">
            <v>0</v>
          </cell>
          <cell r="I1671">
            <v>40175</v>
          </cell>
          <cell r="J1671">
            <v>40168</v>
          </cell>
          <cell r="K1671" t="str">
            <v>N</v>
          </cell>
          <cell r="L1671" t="str">
            <v>Drw</v>
          </cell>
          <cell r="M1671">
            <v>1672</v>
          </cell>
        </row>
        <row r="1672">
          <cell r="C1672" t="str">
            <v>25</v>
          </cell>
          <cell r="D1672" t="str">
            <v/>
          </cell>
          <cell r="E1672" t="str">
            <v/>
          </cell>
          <cell r="F1672" t="str">
            <v>Tank-Outer Bottom Liner Layout with Annular Plates- (Butane)</v>
          </cell>
          <cell r="G1672">
            <v>0</v>
          </cell>
          <cell r="H1672">
            <v>0</v>
          </cell>
          <cell r="I1672">
            <v>40175</v>
          </cell>
          <cell r="J1672">
            <v>40168</v>
          </cell>
          <cell r="K1672" t="str">
            <v>N</v>
          </cell>
          <cell r="L1672" t="str">
            <v>Drw</v>
          </cell>
          <cell r="M1672">
            <v>1673</v>
          </cell>
        </row>
        <row r="1673">
          <cell r="C1673" t="str">
            <v>25</v>
          </cell>
          <cell r="D1673" t="str">
            <v>05050-MD-25-615-00</v>
          </cell>
          <cell r="E1673" t="str">
            <v>05050-MD-25-615-00</v>
          </cell>
          <cell r="F1673" t="str">
            <v>Tank-Outer Bottom Liner Layout with Annular Plates- (Butane)</v>
          </cell>
          <cell r="G1673">
            <v>0</v>
          </cell>
          <cell r="H1673" t="str">
            <v>VP-1516-148-T-101/2-137 (sheet 1 of 1)</v>
          </cell>
          <cell r="I1673">
            <v>40175</v>
          </cell>
          <cell r="J1673">
            <v>40168</v>
          </cell>
          <cell r="K1673" t="str">
            <v>Y</v>
          </cell>
          <cell r="L1673" t="str">
            <v>Drw</v>
          </cell>
          <cell r="M1673">
            <v>1674</v>
          </cell>
        </row>
        <row r="1674">
          <cell r="C1674" t="str">
            <v>25</v>
          </cell>
          <cell r="D1674" t="str">
            <v>05050-MD-25-616-01</v>
          </cell>
          <cell r="E1674" t="str">
            <v>05050-MD-25-616-01</v>
          </cell>
          <cell r="F1674" t="str">
            <v>Tank-Outer Tank Wall Embedment Layout- (Butane)</v>
          </cell>
          <cell r="G1674">
            <v>0</v>
          </cell>
          <cell r="H1674" t="str">
            <v>VP-1516-148-T-101/2-145 (sheet 1 of 4)</v>
          </cell>
          <cell r="I1674">
            <v>40175</v>
          </cell>
          <cell r="J1674">
            <v>40168</v>
          </cell>
          <cell r="K1674" t="str">
            <v>Y</v>
          </cell>
          <cell r="L1674" t="str">
            <v>Drw</v>
          </cell>
          <cell r="M1674">
            <v>1675</v>
          </cell>
        </row>
        <row r="1675">
          <cell r="C1675" t="str">
            <v>25</v>
          </cell>
          <cell r="D1675" t="str">
            <v>05050-MD-25-616-02</v>
          </cell>
          <cell r="E1675" t="str">
            <v>05050-MD-25-616-02</v>
          </cell>
          <cell r="F1675" t="str">
            <v>Tank-Outer tank construction openings- (Butane)</v>
          </cell>
          <cell r="G1675">
            <v>0</v>
          </cell>
          <cell r="H1675" t="str">
            <v>VP-1516-148-T-101/2-145 (sheet 2 of 4)</v>
          </cell>
          <cell r="I1675">
            <v>40175</v>
          </cell>
          <cell r="J1675">
            <v>40168</v>
          </cell>
          <cell r="K1675" t="str">
            <v>Y</v>
          </cell>
          <cell r="L1675" t="str">
            <v>Drw</v>
          </cell>
          <cell r="M1675">
            <v>1676</v>
          </cell>
        </row>
        <row r="1676">
          <cell r="C1676" t="str">
            <v>25</v>
          </cell>
          <cell r="D1676" t="str">
            <v>05050-MD-25-616-03</v>
          </cell>
          <cell r="E1676" t="str">
            <v>05050-MD-25-616-03</v>
          </cell>
          <cell r="F1676" t="str">
            <v>Tank-Outer Tank Wall Embedment Layout- (Butane)</v>
          </cell>
          <cell r="G1676">
            <v>0</v>
          </cell>
          <cell r="H1676" t="str">
            <v>VP-1516-148-T-101/2-145 (sheet 3 of 4)</v>
          </cell>
          <cell r="I1676">
            <v>40175</v>
          </cell>
          <cell r="J1676">
            <v>40168</v>
          </cell>
          <cell r="K1676" t="str">
            <v>Y</v>
          </cell>
          <cell r="L1676" t="str">
            <v>Drw</v>
          </cell>
          <cell r="M1676">
            <v>1677</v>
          </cell>
        </row>
        <row r="1677">
          <cell r="C1677" t="str">
            <v>25</v>
          </cell>
          <cell r="D1677" t="str">
            <v>05050-MD-25-616-04</v>
          </cell>
          <cell r="E1677" t="str">
            <v>05050-MD-25-616-04</v>
          </cell>
          <cell r="F1677" t="str">
            <v>Tank-Outer tank construction openings- (Butane)</v>
          </cell>
          <cell r="G1677">
            <v>0</v>
          </cell>
          <cell r="H1677" t="str">
            <v>VP-1516-148-T-101/2-145 (sheet 4 of 4)</v>
          </cell>
          <cell r="I1677">
            <v>40175</v>
          </cell>
          <cell r="J1677">
            <v>40168</v>
          </cell>
          <cell r="K1677" t="str">
            <v>Y</v>
          </cell>
          <cell r="L1677" t="str">
            <v>Drw</v>
          </cell>
          <cell r="M1677">
            <v>1678</v>
          </cell>
        </row>
        <row r="1678">
          <cell r="C1678" t="str">
            <v>25</v>
          </cell>
          <cell r="D1678" t="str">
            <v/>
          </cell>
          <cell r="E1678" t="str">
            <v/>
          </cell>
          <cell r="F1678" t="str">
            <v>Tank-Embedment Layout at Construction Opening- (Butane)</v>
          </cell>
          <cell r="G1678">
            <v>0</v>
          </cell>
          <cell r="H1678" t="str">
            <v>VP-1516-148-T-101/2-146</v>
          </cell>
          <cell r="I1678">
            <v>40175</v>
          </cell>
          <cell r="J1678">
            <v>40168</v>
          </cell>
          <cell r="K1678" t="str">
            <v>N</v>
          </cell>
          <cell r="L1678" t="str">
            <v>Drw</v>
          </cell>
          <cell r="M1678">
            <v>1679</v>
          </cell>
        </row>
        <row r="1679">
          <cell r="C1679" t="str">
            <v>25</v>
          </cell>
          <cell r="D1679" t="str">
            <v/>
          </cell>
          <cell r="E1679" t="str">
            <v/>
          </cell>
          <cell r="F1679" t="str">
            <v>Tank-Embedment arrangement stretchout- (Butane)</v>
          </cell>
          <cell r="G1679">
            <v>0</v>
          </cell>
          <cell r="H1679" t="str">
            <v>VP-1516-148-T-101/2-148</v>
          </cell>
          <cell r="I1679">
            <v>40175</v>
          </cell>
          <cell r="J1679">
            <v>40168</v>
          </cell>
          <cell r="K1679" t="str">
            <v>N</v>
          </cell>
          <cell r="L1679" t="str">
            <v>Drw</v>
          </cell>
          <cell r="M1679">
            <v>1680</v>
          </cell>
        </row>
        <row r="1680">
          <cell r="C1680" t="str">
            <v>25</v>
          </cell>
          <cell r="D1680" t="str">
            <v>05050-MD-25-619-01</v>
          </cell>
          <cell r="E1680" t="str">
            <v>05050-MD-25-619-01</v>
          </cell>
          <cell r="F1680" t="str">
            <v>Tank-Wall Liner Details- (Butane)</v>
          </cell>
          <cell r="G1680">
            <v>0</v>
          </cell>
          <cell r="H1680" t="str">
            <v>VP-1516-148-T-101/2-147 (sheet 1 of 2)</v>
          </cell>
          <cell r="I1680">
            <v>40175</v>
          </cell>
          <cell r="J1680">
            <v>40168</v>
          </cell>
          <cell r="K1680" t="str">
            <v>Y</v>
          </cell>
          <cell r="L1680" t="str">
            <v>Drw</v>
          </cell>
          <cell r="M1680">
            <v>1681</v>
          </cell>
        </row>
        <row r="1681">
          <cell r="C1681" t="str">
            <v>25</v>
          </cell>
          <cell r="D1681" t="str">
            <v>05050-MD-25-619-02</v>
          </cell>
          <cell r="E1681" t="str">
            <v>05050-MD-25-619-02</v>
          </cell>
          <cell r="F1681" t="str">
            <v>Tank-Wall Liner Details- (Butane)</v>
          </cell>
          <cell r="G1681">
            <v>0</v>
          </cell>
          <cell r="H1681" t="str">
            <v>VP-1516-148-T-101/2-147 (sheet 2 of 2)</v>
          </cell>
          <cell r="I1681">
            <v>40175</v>
          </cell>
          <cell r="J1681">
            <v>40168</v>
          </cell>
          <cell r="K1681" t="str">
            <v>Y</v>
          </cell>
          <cell r="L1681" t="str">
            <v>Drw</v>
          </cell>
          <cell r="M1681">
            <v>1682</v>
          </cell>
        </row>
        <row r="1682">
          <cell r="C1682" t="str">
            <v>25</v>
          </cell>
          <cell r="D1682" t="str">
            <v>05050-MD-25-620-01</v>
          </cell>
          <cell r="E1682" t="str">
            <v>05050-MD-25-620-01</v>
          </cell>
          <cell r="F1682" t="str">
            <v>Tank-T-101 Tie-In- (Butane)</v>
          </cell>
          <cell r="G1682">
            <v>0</v>
          </cell>
          <cell r="H1682" t="str">
            <v>VP-1516-148-T-101/2-138</v>
          </cell>
          <cell r="I1682">
            <v>40175</v>
          </cell>
          <cell r="J1682">
            <v>40168</v>
          </cell>
          <cell r="K1682" t="str">
            <v>Y</v>
          </cell>
          <cell r="L1682" t="str">
            <v>Drw</v>
          </cell>
          <cell r="M1682">
            <v>1683</v>
          </cell>
        </row>
        <row r="1683">
          <cell r="C1683" t="str">
            <v>25</v>
          </cell>
          <cell r="D1683" t="str">
            <v>05050-MD-25-621-01</v>
          </cell>
          <cell r="E1683" t="str">
            <v>05050-MD-25-621-01</v>
          </cell>
          <cell r="F1683" t="str">
            <v>Tank-T-102 Tie-In- (Butane)</v>
          </cell>
          <cell r="G1683">
            <v>0</v>
          </cell>
          <cell r="H1683" t="str">
            <v>VP-1516-148-T-101/2-139</v>
          </cell>
          <cell r="I1683">
            <v>40175</v>
          </cell>
          <cell r="J1683">
            <v>40168</v>
          </cell>
          <cell r="K1683" t="str">
            <v>Y</v>
          </cell>
          <cell r="L1683" t="str">
            <v>Drw</v>
          </cell>
          <cell r="M1683">
            <v>1684</v>
          </cell>
        </row>
        <row r="1684">
          <cell r="C1684" t="str">
            <v>25</v>
          </cell>
          <cell r="D1684" t="str">
            <v>05050-MD-25-622-01</v>
          </cell>
          <cell r="E1684" t="str">
            <v>05050-MD-25-622-01</v>
          </cell>
          <cell r="F1684" t="str">
            <v>Tank-Compression Bar Details- (Butane)</v>
          </cell>
          <cell r="G1684">
            <v>0</v>
          </cell>
          <cell r="H1684" t="str">
            <v>VP-1516-148-T-101/2-149 (sheet 1 of 2)</v>
          </cell>
          <cell r="I1684">
            <v>40175</v>
          </cell>
          <cell r="J1684">
            <v>40168</v>
          </cell>
          <cell r="K1684" t="str">
            <v>Y</v>
          </cell>
          <cell r="L1684" t="str">
            <v>Drw</v>
          </cell>
          <cell r="M1684">
            <v>1685</v>
          </cell>
        </row>
        <row r="1685">
          <cell r="C1685" t="str">
            <v>25</v>
          </cell>
          <cell r="D1685" t="str">
            <v>05050-MD-25-622-02</v>
          </cell>
          <cell r="E1685" t="str">
            <v>05050-MD-25-622-02</v>
          </cell>
          <cell r="F1685" t="str">
            <v>Tank-Compression Bar Details- (Butane)</v>
          </cell>
          <cell r="G1685">
            <v>0</v>
          </cell>
          <cell r="H1685" t="str">
            <v>VP-1516-148-T-101/2-149 (sheet 2 of 2)</v>
          </cell>
          <cell r="I1685">
            <v>40175</v>
          </cell>
          <cell r="J1685">
            <v>40168</v>
          </cell>
          <cell r="K1685" t="str">
            <v>Y</v>
          </cell>
          <cell r="L1685" t="str">
            <v>Drw</v>
          </cell>
          <cell r="M1685">
            <v>1686</v>
          </cell>
        </row>
        <row r="1686">
          <cell r="C1686" t="str">
            <v>25</v>
          </cell>
          <cell r="D1686" t="str">
            <v>05050-MD-25-623-00</v>
          </cell>
          <cell r="E1686" t="str">
            <v>05050-MD-25-623-00</v>
          </cell>
          <cell r="F1686" t="str">
            <v xml:space="preserve">Tank-Butane Tank Suspended Deck Structural- </v>
          </cell>
          <cell r="G1686">
            <v>0</v>
          </cell>
          <cell r="H1686" t="str">
            <v>VP-1516-148-T-101/2-151</v>
          </cell>
          <cell r="I1686">
            <v>40175</v>
          </cell>
          <cell r="J1686">
            <v>40168</v>
          </cell>
          <cell r="K1686" t="str">
            <v>Y</v>
          </cell>
          <cell r="L1686" t="str">
            <v>Drw</v>
          </cell>
          <cell r="M1686">
            <v>1687</v>
          </cell>
        </row>
        <row r="1687">
          <cell r="C1687" t="str">
            <v>25</v>
          </cell>
          <cell r="D1687" t="str">
            <v/>
          </cell>
          <cell r="E1687" t="str">
            <v/>
          </cell>
          <cell r="F1687" t="str">
            <v>Tank-Cutting Sketch- (Butane)</v>
          </cell>
          <cell r="G1687">
            <v>0</v>
          </cell>
          <cell r="H1687">
            <v>0</v>
          </cell>
          <cell r="I1687">
            <v>40175</v>
          </cell>
          <cell r="J1687">
            <v>40168</v>
          </cell>
          <cell r="K1687" t="str">
            <v>n</v>
          </cell>
          <cell r="L1687" t="str">
            <v>Drw</v>
          </cell>
          <cell r="M1687">
            <v>1688</v>
          </cell>
        </row>
        <row r="1688">
          <cell r="C1688" t="str">
            <v>25</v>
          </cell>
          <cell r="D1688" t="str">
            <v/>
          </cell>
          <cell r="E1688" t="str">
            <v/>
          </cell>
          <cell r="F1688" t="str">
            <v>Tank-Suspended Deck Stiffeners- (Butane)</v>
          </cell>
          <cell r="G1688">
            <v>0</v>
          </cell>
          <cell r="H1688">
            <v>0</v>
          </cell>
          <cell r="I1688">
            <v>40175</v>
          </cell>
          <cell r="J1688">
            <v>40168</v>
          </cell>
          <cell r="K1688" t="str">
            <v>N</v>
          </cell>
          <cell r="L1688" t="str">
            <v>Drw</v>
          </cell>
          <cell r="M1688">
            <v>1689</v>
          </cell>
        </row>
        <row r="1689">
          <cell r="C1689" t="str">
            <v>25</v>
          </cell>
          <cell r="D1689" t="str">
            <v>05050-MD-25-626-00</v>
          </cell>
          <cell r="E1689" t="str">
            <v>05050-MD-25-626-00</v>
          </cell>
          <cell r="F1689" t="str">
            <v>Tank-Suspended Deck Plate Layout- (Butane)</v>
          </cell>
          <cell r="G1689">
            <v>0</v>
          </cell>
          <cell r="H1689" t="str">
            <v>VP-1516-148-T-101/2-152 (sheet 1 of 1)</v>
          </cell>
          <cell r="I1689">
            <v>40175</v>
          </cell>
          <cell r="J1689">
            <v>40168</v>
          </cell>
          <cell r="K1689" t="str">
            <v>Y</v>
          </cell>
          <cell r="L1689" t="str">
            <v>Drw</v>
          </cell>
          <cell r="M1689">
            <v>1690</v>
          </cell>
        </row>
        <row r="1690">
          <cell r="C1690" t="str">
            <v>25</v>
          </cell>
          <cell r="D1690" t="str">
            <v/>
          </cell>
          <cell r="E1690" t="str">
            <v/>
          </cell>
          <cell r="F1690" t="str">
            <v>Tank-Suspended Deck Hanger Rods- (Butane)</v>
          </cell>
          <cell r="G1690">
            <v>0</v>
          </cell>
          <cell r="H1690">
            <v>0</v>
          </cell>
          <cell r="I1690">
            <v>40175</v>
          </cell>
          <cell r="J1690">
            <v>40168</v>
          </cell>
          <cell r="K1690" t="str">
            <v>N</v>
          </cell>
          <cell r="L1690" t="str">
            <v>Drw</v>
          </cell>
          <cell r="M1690">
            <v>1691</v>
          </cell>
        </row>
        <row r="1691">
          <cell r="C1691" t="str">
            <v>25</v>
          </cell>
          <cell r="D1691" t="str">
            <v>05050-MD-25-628-01</v>
          </cell>
          <cell r="E1691" t="str">
            <v>05050-MD-25-628-01</v>
          </cell>
          <cell r="F1691" t="str">
            <v>Tank-Suspended Deck Seal Details- (Butane)</v>
          </cell>
          <cell r="G1691">
            <v>0</v>
          </cell>
          <cell r="H1691" t="str">
            <v>VP-1516-148-T-101/2-154</v>
          </cell>
          <cell r="I1691">
            <v>40175</v>
          </cell>
          <cell r="J1691">
            <v>40168</v>
          </cell>
          <cell r="K1691" t="str">
            <v>Y</v>
          </cell>
          <cell r="L1691" t="str">
            <v>Drw</v>
          </cell>
          <cell r="M1691">
            <v>1692</v>
          </cell>
        </row>
        <row r="1692">
          <cell r="C1692" t="str">
            <v>25</v>
          </cell>
          <cell r="D1692" t="str">
            <v>05050-MD-25-628-02</v>
          </cell>
          <cell r="E1692" t="str">
            <v>05050-MD-25-628-02</v>
          </cell>
          <cell r="F1692" t="str">
            <v>Tank-Suspended Deck Seal Details- (Butane)</v>
          </cell>
          <cell r="G1692">
            <v>0</v>
          </cell>
          <cell r="H1692" t="str">
            <v>VP-1516-148-T-101/2-154</v>
          </cell>
          <cell r="I1692">
            <v>40175</v>
          </cell>
          <cell r="J1692">
            <v>40168</v>
          </cell>
          <cell r="K1692" t="str">
            <v>Y</v>
          </cell>
          <cell r="L1692" t="str">
            <v>Drw</v>
          </cell>
          <cell r="M1692">
            <v>1693</v>
          </cell>
        </row>
        <row r="1693">
          <cell r="C1693" t="str">
            <v>25</v>
          </cell>
          <cell r="D1693" t="str">
            <v/>
          </cell>
          <cell r="E1693" t="str">
            <v/>
          </cell>
          <cell r="F1693" t="str">
            <v>Tank-Suspended Deck Seal Details- (Butane)</v>
          </cell>
          <cell r="G1693">
            <v>0</v>
          </cell>
          <cell r="H1693">
            <v>0</v>
          </cell>
          <cell r="I1693">
            <v>40175</v>
          </cell>
          <cell r="J1693">
            <v>40168</v>
          </cell>
          <cell r="K1693" t="str">
            <v>n</v>
          </cell>
          <cell r="L1693" t="str">
            <v>Drw</v>
          </cell>
          <cell r="M1693">
            <v>1694</v>
          </cell>
        </row>
        <row r="1694">
          <cell r="C1694" t="str">
            <v>25</v>
          </cell>
          <cell r="D1694" t="str">
            <v/>
          </cell>
          <cell r="E1694" t="str">
            <v/>
          </cell>
          <cell r="F1694" t="str">
            <v>Tank-Suspended Deck Vents- (Butane)</v>
          </cell>
          <cell r="G1694">
            <v>0</v>
          </cell>
          <cell r="H1694" t="str">
            <v>VP-1516-148-T-101/2-155</v>
          </cell>
          <cell r="I1694">
            <v>40175</v>
          </cell>
          <cell r="J1694">
            <v>40168</v>
          </cell>
          <cell r="K1694" t="str">
            <v>n</v>
          </cell>
          <cell r="L1694" t="str">
            <v>Drw</v>
          </cell>
          <cell r="M1694">
            <v>1695</v>
          </cell>
        </row>
        <row r="1695">
          <cell r="C1695" t="str">
            <v>25</v>
          </cell>
          <cell r="D1695" t="str">
            <v>05050-MD-25-631-01</v>
          </cell>
          <cell r="E1695" t="str">
            <v>05050-MD-25-631-01</v>
          </cell>
          <cell r="F1695" t="str">
            <v>Tank-Concrete Base Block-Out Position- (Butane)</v>
          </cell>
          <cell r="G1695">
            <v>0</v>
          </cell>
          <cell r="H1695" t="str">
            <v>VP-1516-148-T-101/2-128 (sheet 1 of 1)</v>
          </cell>
          <cell r="I1695">
            <v>40175</v>
          </cell>
          <cell r="J1695">
            <v>40168</v>
          </cell>
          <cell r="K1695" t="str">
            <v>Y</v>
          </cell>
          <cell r="L1695" t="str">
            <v>Drw</v>
          </cell>
          <cell r="M1695">
            <v>1696</v>
          </cell>
        </row>
        <row r="1696">
          <cell r="C1696" t="str">
            <v>25</v>
          </cell>
          <cell r="D1696" t="str">
            <v>05050-MD-25-632-00</v>
          </cell>
          <cell r="E1696" t="str">
            <v>05050-MD-25-632-00</v>
          </cell>
          <cell r="F1696" t="str">
            <v>Tank-Tank Roof Assembly - Elevation- (Butane)</v>
          </cell>
          <cell r="G1696">
            <v>0</v>
          </cell>
          <cell r="H1696" t="str">
            <v>VP-1516-148-T-101/2-157 (sheet 1 of 1)</v>
          </cell>
          <cell r="I1696">
            <v>40175</v>
          </cell>
          <cell r="J1696">
            <v>40168</v>
          </cell>
          <cell r="K1696" t="str">
            <v>Y</v>
          </cell>
          <cell r="L1696" t="str">
            <v>Drw</v>
          </cell>
          <cell r="M1696">
            <v>1697</v>
          </cell>
        </row>
        <row r="1697">
          <cell r="C1697" t="str">
            <v>25</v>
          </cell>
          <cell r="D1697" t="str">
            <v>05050-MD-25-633-01</v>
          </cell>
          <cell r="E1697" t="str">
            <v>05050-MD-25-633-01</v>
          </cell>
          <cell r="F1697" t="str">
            <v>Tank-Tank Roof Assembly - Plan- (Butane)</v>
          </cell>
          <cell r="G1697">
            <v>0</v>
          </cell>
          <cell r="H1697" t="str">
            <v>VP-1516-148-T-101/2-158 (sheet 1 of 2)</v>
          </cell>
          <cell r="I1697">
            <v>40175</v>
          </cell>
          <cell r="J1697">
            <v>40168</v>
          </cell>
          <cell r="K1697" t="str">
            <v>Y</v>
          </cell>
          <cell r="L1697" t="str">
            <v>Drw</v>
          </cell>
          <cell r="M1697">
            <v>1698</v>
          </cell>
        </row>
        <row r="1698">
          <cell r="C1698" t="str">
            <v>25</v>
          </cell>
          <cell r="D1698" t="str">
            <v>05050-MD-25-633-02</v>
          </cell>
          <cell r="E1698" t="str">
            <v>05050-MD-25-633-02</v>
          </cell>
          <cell r="F1698" t="str">
            <v>Tank-Tank Roof Assembly - Plan- (Butane)</v>
          </cell>
          <cell r="G1698">
            <v>0</v>
          </cell>
          <cell r="H1698" t="str">
            <v>VP-1516-148-T-101/2-158 (sheet 2 of 2)</v>
          </cell>
          <cell r="I1698">
            <v>40175</v>
          </cell>
          <cell r="J1698">
            <v>40168</v>
          </cell>
          <cell r="K1698" t="str">
            <v>Y</v>
          </cell>
          <cell r="L1698" t="str">
            <v>Drw</v>
          </cell>
          <cell r="M1698">
            <v>1699</v>
          </cell>
        </row>
        <row r="1699">
          <cell r="C1699" t="str">
            <v>25</v>
          </cell>
          <cell r="D1699" t="str">
            <v>05050-MD-25-634-01</v>
          </cell>
          <cell r="E1699" t="str">
            <v>05050-MD-25-634-01</v>
          </cell>
          <cell r="F1699" t="str">
            <v>Tank-Polar Beam Details- (Butane)</v>
          </cell>
          <cell r="G1699">
            <v>0</v>
          </cell>
          <cell r="H1699" t="str">
            <v>VP-1516-148-T-101/2-159 (sheet 1 of 3)</v>
          </cell>
          <cell r="I1699">
            <v>40175</v>
          </cell>
          <cell r="J1699">
            <v>40168</v>
          </cell>
          <cell r="K1699" t="str">
            <v>Y</v>
          </cell>
          <cell r="L1699" t="str">
            <v>Drw</v>
          </cell>
          <cell r="M1699">
            <v>1700</v>
          </cell>
        </row>
        <row r="1700">
          <cell r="C1700" t="str">
            <v>25</v>
          </cell>
          <cell r="D1700" t="str">
            <v>05050-MD-25-634-02</v>
          </cell>
          <cell r="E1700" t="str">
            <v>05050-MD-25-634-02</v>
          </cell>
          <cell r="F1700" t="str">
            <v>Tank-Polar Beam Details- (Butane)</v>
          </cell>
          <cell r="G1700">
            <v>0</v>
          </cell>
          <cell r="H1700" t="str">
            <v>VP-1516-148-T-101/2-159 (sheet 2 of 3)</v>
          </cell>
          <cell r="I1700">
            <v>40175</v>
          </cell>
          <cell r="J1700">
            <v>40168</v>
          </cell>
          <cell r="K1700" t="str">
            <v>Y</v>
          </cell>
          <cell r="L1700" t="str">
            <v>Drw</v>
          </cell>
          <cell r="M1700">
            <v>1701</v>
          </cell>
        </row>
        <row r="1701">
          <cell r="C1701" t="str">
            <v>25</v>
          </cell>
          <cell r="D1701" t="str">
            <v>05050-MD-25-634-03</v>
          </cell>
          <cell r="E1701" t="str">
            <v>05050-MD-25-634-03</v>
          </cell>
          <cell r="F1701" t="str">
            <v>Tank-Polar Beam Details- (Butane)</v>
          </cell>
          <cell r="G1701">
            <v>0</v>
          </cell>
          <cell r="H1701" t="str">
            <v>VP-1516-148-T-101/2-159 (sheet 3 of 3)</v>
          </cell>
          <cell r="I1701">
            <v>40175</v>
          </cell>
          <cell r="J1701">
            <v>40168</v>
          </cell>
          <cell r="K1701" t="str">
            <v>Y</v>
          </cell>
          <cell r="L1701" t="str">
            <v>Drw</v>
          </cell>
          <cell r="M1701">
            <v>1702</v>
          </cell>
        </row>
        <row r="1702">
          <cell r="C1702" t="str">
            <v>25</v>
          </cell>
          <cell r="D1702" t="str">
            <v>05050-MD-25-635-01</v>
          </cell>
          <cell r="E1702" t="str">
            <v>05050-MD-25-635-01</v>
          </cell>
          <cell r="F1702" t="str">
            <v>Tank-Polar Beam Attachment Details- (Butane)</v>
          </cell>
          <cell r="G1702">
            <v>0</v>
          </cell>
          <cell r="H1702" t="str">
            <v>VP-1516-148-T-101/2-160 (sheet 1 of 2)</v>
          </cell>
          <cell r="I1702">
            <v>40175</v>
          </cell>
          <cell r="J1702">
            <v>40168</v>
          </cell>
          <cell r="K1702" t="str">
            <v>Y</v>
          </cell>
          <cell r="L1702" t="str">
            <v>Drw</v>
          </cell>
          <cell r="M1702">
            <v>1703</v>
          </cell>
        </row>
        <row r="1703">
          <cell r="C1703" t="str">
            <v>25</v>
          </cell>
          <cell r="D1703" t="str">
            <v/>
          </cell>
          <cell r="E1703" t="str">
            <v/>
          </cell>
          <cell r="F1703" t="str">
            <v>Tank-Polar Beam Attachment Details- (Butane)</v>
          </cell>
          <cell r="G1703">
            <v>0</v>
          </cell>
          <cell r="H1703">
            <v>0</v>
          </cell>
          <cell r="I1703">
            <v>40175</v>
          </cell>
          <cell r="J1703">
            <v>40168</v>
          </cell>
          <cell r="K1703" t="str">
            <v>n</v>
          </cell>
          <cell r="L1703" t="str">
            <v>Drw</v>
          </cell>
          <cell r="M1703">
            <v>1704</v>
          </cell>
        </row>
        <row r="1704">
          <cell r="C1704" t="str">
            <v>25</v>
          </cell>
          <cell r="D1704" t="str">
            <v>05050-MD-25-635-02</v>
          </cell>
          <cell r="E1704" t="str">
            <v>05050-MD-25-635-02</v>
          </cell>
          <cell r="F1704" t="str">
            <v>Tank-Polar Beam Attachment Details- (Butane)</v>
          </cell>
          <cell r="G1704">
            <v>0</v>
          </cell>
          <cell r="H1704" t="str">
            <v>VP-1516-148-T-101/2-160 (sheet 2 of 2)</v>
          </cell>
          <cell r="I1704">
            <v>40175</v>
          </cell>
          <cell r="J1704">
            <v>40168</v>
          </cell>
          <cell r="K1704" t="str">
            <v>Y</v>
          </cell>
          <cell r="L1704" t="str">
            <v>Drw</v>
          </cell>
          <cell r="M1704">
            <v>1705</v>
          </cell>
        </row>
        <row r="1705">
          <cell r="C1705" t="str">
            <v>25</v>
          </cell>
          <cell r="D1705" t="str">
            <v>05050-MD-25-637-00</v>
          </cell>
          <cell r="E1705" t="str">
            <v>05050-MD-25-637-00</v>
          </cell>
          <cell r="F1705" t="str">
            <v>Tank-Lateral Beam Details- (Butane)</v>
          </cell>
          <cell r="G1705">
            <v>0</v>
          </cell>
          <cell r="H1705" t="str">
            <v>VP-1516-148-T-101/2-161 (sheet 1 of 1)</v>
          </cell>
          <cell r="I1705">
            <v>40175</v>
          </cell>
          <cell r="J1705">
            <v>40168</v>
          </cell>
          <cell r="K1705" t="str">
            <v>Y</v>
          </cell>
          <cell r="L1705" t="str">
            <v>Drw</v>
          </cell>
          <cell r="M1705">
            <v>1706</v>
          </cell>
        </row>
        <row r="1706">
          <cell r="C1706" t="str">
            <v>25</v>
          </cell>
          <cell r="D1706" t="str">
            <v/>
          </cell>
          <cell r="E1706" t="str">
            <v/>
          </cell>
          <cell r="F1706" t="str">
            <v>Tank-Diagonal Bracing Details- (Butane)</v>
          </cell>
          <cell r="G1706">
            <v>0</v>
          </cell>
          <cell r="H1706">
            <v>0</v>
          </cell>
          <cell r="I1706">
            <v>40175</v>
          </cell>
          <cell r="J1706">
            <v>40168</v>
          </cell>
          <cell r="K1706" t="str">
            <v>N</v>
          </cell>
          <cell r="L1706" t="str">
            <v>Drw</v>
          </cell>
          <cell r="M1706">
            <v>1707</v>
          </cell>
        </row>
        <row r="1707">
          <cell r="C1707" t="str">
            <v>25</v>
          </cell>
          <cell r="D1707" t="str">
            <v>05050-MD-25-639-01</v>
          </cell>
          <cell r="E1707" t="str">
            <v>05050-MD-25-639-01</v>
          </cell>
          <cell r="F1707" t="str">
            <v>Tank-Centre Ring Details- (Butane)</v>
          </cell>
          <cell r="G1707">
            <v>0</v>
          </cell>
          <cell r="H1707" t="str">
            <v>VP-1516-148-T-101/2-163 (sheet 1 of 2)</v>
          </cell>
          <cell r="I1707">
            <v>40175</v>
          </cell>
          <cell r="J1707">
            <v>40168</v>
          </cell>
          <cell r="K1707" t="str">
            <v>Y</v>
          </cell>
          <cell r="L1707" t="str">
            <v>Drw</v>
          </cell>
          <cell r="M1707">
            <v>1708</v>
          </cell>
        </row>
        <row r="1708">
          <cell r="C1708" t="str">
            <v>25</v>
          </cell>
          <cell r="D1708" t="str">
            <v>05050-MD-25-639-02</v>
          </cell>
          <cell r="E1708" t="str">
            <v>05050-MD-25-639-02</v>
          </cell>
          <cell r="F1708" t="str">
            <v>Tank-Centre Ring Details- (Butane)</v>
          </cell>
          <cell r="G1708">
            <v>0</v>
          </cell>
          <cell r="H1708" t="str">
            <v>VP-1516-148-T-101/2-163 (sheet 2 of 2)</v>
          </cell>
          <cell r="I1708">
            <v>40175</v>
          </cell>
          <cell r="J1708">
            <v>40168</v>
          </cell>
          <cell r="K1708" t="str">
            <v>Y</v>
          </cell>
          <cell r="L1708" t="str">
            <v>Drw</v>
          </cell>
          <cell r="M1708">
            <v>1709</v>
          </cell>
        </row>
        <row r="1709">
          <cell r="C1709" t="str">
            <v>25</v>
          </cell>
          <cell r="D1709" t="str">
            <v>05050-MD-25-640-00</v>
          </cell>
          <cell r="E1709" t="str">
            <v>05050-MD-25-640-00</v>
          </cell>
          <cell r="F1709" t="str">
            <v>Tank-Roof Plates- (Butane)</v>
          </cell>
          <cell r="G1709">
            <v>0</v>
          </cell>
          <cell r="H1709" t="str">
            <v>VP-1516-148-T-101/2-164</v>
          </cell>
          <cell r="I1709">
            <v>40175</v>
          </cell>
          <cell r="J1709">
            <v>40168</v>
          </cell>
          <cell r="K1709" t="str">
            <v>Y</v>
          </cell>
          <cell r="L1709" t="str">
            <v>Drw</v>
          </cell>
          <cell r="M1709">
            <v>1710</v>
          </cell>
        </row>
        <row r="1710">
          <cell r="C1710" t="str">
            <v>25</v>
          </cell>
          <cell r="D1710" t="str">
            <v>05050-MD-25-641-00</v>
          </cell>
          <cell r="E1710" t="str">
            <v>05050-MD-25-641-00</v>
          </cell>
          <cell r="F1710" t="str">
            <v>Tank-Construction Monorail- (Butane)</v>
          </cell>
          <cell r="G1710">
            <v>0</v>
          </cell>
          <cell r="H1710" t="str">
            <v>VP-1516-148-T-101/2-165 (sheet 1 of 1)</v>
          </cell>
          <cell r="I1710">
            <v>40175</v>
          </cell>
          <cell r="J1710">
            <v>40168</v>
          </cell>
          <cell r="K1710" t="str">
            <v>Y</v>
          </cell>
          <cell r="L1710" t="str">
            <v>Drw</v>
          </cell>
          <cell r="M1710">
            <v>1711</v>
          </cell>
        </row>
        <row r="1711">
          <cell r="C1711" t="str">
            <v>25</v>
          </cell>
          <cell r="D1711" t="str">
            <v>05050-MD-25-642-00</v>
          </cell>
          <cell r="E1711" t="str">
            <v>05050-MD-25-642-00</v>
          </cell>
          <cell r="F1711" t="str">
            <v>Tank-Insulation Monorail- (Butane)</v>
          </cell>
          <cell r="G1711">
            <v>0</v>
          </cell>
          <cell r="H1711" t="str">
            <v>VP-1516-148-T-101/2-166 (sheet 1 of 1)</v>
          </cell>
          <cell r="I1711">
            <v>40175</v>
          </cell>
          <cell r="J1711">
            <v>40168</v>
          </cell>
          <cell r="K1711" t="str">
            <v>Y</v>
          </cell>
          <cell r="L1711" t="str">
            <v>Drw</v>
          </cell>
          <cell r="M1711">
            <v>1712</v>
          </cell>
        </row>
        <row r="1712">
          <cell r="C1712" t="str">
            <v>25</v>
          </cell>
          <cell r="D1712" t="str">
            <v>05050-MD-25-643-01</v>
          </cell>
          <cell r="E1712" t="str">
            <v>05050-MD-25-643-01</v>
          </cell>
          <cell r="F1712" t="str">
            <v>Tank-Butane Tank Deluge Support Structure- (Butane)</v>
          </cell>
          <cell r="G1712">
            <v>0</v>
          </cell>
          <cell r="H1712" t="str">
            <v>VP-1516-148-T-101/2-167</v>
          </cell>
          <cell r="I1712">
            <v>40175</v>
          </cell>
          <cell r="J1712">
            <v>40168</v>
          </cell>
          <cell r="K1712" t="str">
            <v>Y</v>
          </cell>
          <cell r="L1712" t="str">
            <v>Drw</v>
          </cell>
          <cell r="M1712">
            <v>1713</v>
          </cell>
        </row>
        <row r="1713">
          <cell r="C1713" t="str">
            <v>25</v>
          </cell>
          <cell r="D1713" t="str">
            <v>05050-MD-25-643-02</v>
          </cell>
          <cell r="E1713" t="str">
            <v>05050-MD-25-643-02</v>
          </cell>
          <cell r="F1713" t="str">
            <v>Tank-Butane Tank Deluge Support Structure- (Butane)</v>
          </cell>
          <cell r="G1713">
            <v>0</v>
          </cell>
          <cell r="H1713" t="str">
            <v>VP-1516-148-T-101/2-167</v>
          </cell>
          <cell r="I1713">
            <v>40175</v>
          </cell>
          <cell r="J1713">
            <v>40168</v>
          </cell>
          <cell r="K1713" t="str">
            <v>Y</v>
          </cell>
          <cell r="L1713" t="str">
            <v>Drw</v>
          </cell>
          <cell r="M1713">
            <v>1714</v>
          </cell>
        </row>
        <row r="1714">
          <cell r="C1714" t="str">
            <v>25</v>
          </cell>
          <cell r="D1714" t="str">
            <v>05050-MD-25-643-03</v>
          </cell>
          <cell r="E1714" t="str">
            <v>05050-MD-25-643-03</v>
          </cell>
          <cell r="F1714" t="str">
            <v>Tank-Butane Tank Deluge Support Structure- (Butane)</v>
          </cell>
          <cell r="G1714">
            <v>0</v>
          </cell>
          <cell r="H1714" t="str">
            <v>VP-1516-148-T-101/2-167</v>
          </cell>
          <cell r="I1714">
            <v>40175</v>
          </cell>
          <cell r="J1714">
            <v>40168</v>
          </cell>
          <cell r="K1714" t="str">
            <v>Y</v>
          </cell>
          <cell r="L1714" t="str">
            <v>Drw</v>
          </cell>
          <cell r="M1714">
            <v>1715</v>
          </cell>
        </row>
        <row r="1715">
          <cell r="C1715" t="str">
            <v>25</v>
          </cell>
          <cell r="D1715" t="str">
            <v>05050-MD-25-643-04</v>
          </cell>
          <cell r="E1715" t="str">
            <v>05050-MD-25-643-04</v>
          </cell>
          <cell r="F1715" t="str">
            <v>Tank-Butane Tank Deluge Support Structure- (Butane)</v>
          </cell>
          <cell r="G1715">
            <v>0</v>
          </cell>
          <cell r="H1715" t="str">
            <v>VP-1516-148-T-101/2-167</v>
          </cell>
          <cell r="I1715">
            <v>40175</v>
          </cell>
          <cell r="J1715">
            <v>40168</v>
          </cell>
          <cell r="K1715" t="str">
            <v>Y</v>
          </cell>
          <cell r="L1715" t="str">
            <v>Drw</v>
          </cell>
          <cell r="M1715">
            <v>1716</v>
          </cell>
        </row>
        <row r="1716">
          <cell r="C1716" t="str">
            <v>25</v>
          </cell>
          <cell r="D1716" t="str">
            <v>05050-MD-25-643-05</v>
          </cell>
          <cell r="E1716" t="str">
            <v>05050-MD-25-643-05</v>
          </cell>
          <cell r="F1716" t="str">
            <v>Tank-Butane Tank Deluge Support Structure- (Butane)</v>
          </cell>
          <cell r="G1716">
            <v>0</v>
          </cell>
          <cell r="H1716" t="str">
            <v>VP-1516-148-T-101/2-167</v>
          </cell>
          <cell r="I1716">
            <v>40175</v>
          </cell>
          <cell r="J1716">
            <v>40168</v>
          </cell>
          <cell r="K1716" t="str">
            <v>Y</v>
          </cell>
          <cell r="L1716" t="str">
            <v>Drw</v>
          </cell>
          <cell r="M1716">
            <v>1717</v>
          </cell>
        </row>
        <row r="1717">
          <cell r="C1717" t="str">
            <v>25</v>
          </cell>
          <cell r="D1717" t="str">
            <v>05050-MD-25-643-06</v>
          </cell>
          <cell r="E1717" t="str">
            <v>05050-MD-25-643-06</v>
          </cell>
          <cell r="F1717" t="str">
            <v>Tank-Butane Tank Deluge Support Structure- (Butane)</v>
          </cell>
          <cell r="G1717">
            <v>0</v>
          </cell>
          <cell r="H1717" t="str">
            <v>VP-1516-148-T-101/2-167</v>
          </cell>
          <cell r="I1717">
            <v>40175</v>
          </cell>
          <cell r="J1717">
            <v>40168</v>
          </cell>
          <cell r="K1717" t="str">
            <v>Y</v>
          </cell>
          <cell r="L1717" t="str">
            <v>Drw</v>
          </cell>
          <cell r="M1717">
            <v>1718</v>
          </cell>
        </row>
        <row r="1718">
          <cell r="C1718" t="str">
            <v>25</v>
          </cell>
          <cell r="D1718" t="str">
            <v>05050-MD-25-643-07</v>
          </cell>
          <cell r="E1718" t="str">
            <v>05050-MD-25-643-07</v>
          </cell>
          <cell r="F1718" t="str">
            <v>Tank-Butane Tank Deluge Support Structure- (Butane)</v>
          </cell>
          <cell r="G1718">
            <v>0</v>
          </cell>
          <cell r="H1718" t="str">
            <v>VP-1516-148-T-101/2-167</v>
          </cell>
          <cell r="I1718">
            <v>40175</v>
          </cell>
          <cell r="J1718">
            <v>40168</v>
          </cell>
          <cell r="K1718" t="str">
            <v>Y</v>
          </cell>
          <cell r="L1718" t="str">
            <v>Drw</v>
          </cell>
          <cell r="M1718">
            <v>1719</v>
          </cell>
        </row>
        <row r="1719">
          <cell r="C1719" t="str">
            <v>25</v>
          </cell>
          <cell r="D1719" t="str">
            <v>05050-MD-25-643-08</v>
          </cell>
          <cell r="E1719" t="str">
            <v>05050-MD-25-643-08</v>
          </cell>
          <cell r="F1719" t="str">
            <v>Tank-Butane Tank Deluge Support Structure- (Butane)</v>
          </cell>
          <cell r="G1719">
            <v>0</v>
          </cell>
          <cell r="H1719" t="str">
            <v>VP-1516-148-T-101/2-167</v>
          </cell>
          <cell r="I1719">
            <v>40175</v>
          </cell>
          <cell r="J1719">
            <v>40168</v>
          </cell>
          <cell r="K1719" t="str">
            <v>Y</v>
          </cell>
          <cell r="L1719" t="str">
            <v>Drw</v>
          </cell>
          <cell r="M1719">
            <v>1720</v>
          </cell>
        </row>
        <row r="1720">
          <cell r="C1720" t="str">
            <v>25</v>
          </cell>
          <cell r="D1720" t="str">
            <v>05050-MD-25-643-09</v>
          </cell>
          <cell r="E1720" t="str">
            <v>05050-MD-25-643-09</v>
          </cell>
          <cell r="F1720" t="str">
            <v>Tank-Butane Tank Deluge Support Structure- (Butane)</v>
          </cell>
          <cell r="G1720">
            <v>0</v>
          </cell>
          <cell r="H1720" t="str">
            <v>VP-1516-148-T-101/2-167</v>
          </cell>
          <cell r="I1720">
            <v>40175</v>
          </cell>
          <cell r="J1720">
            <v>40168</v>
          </cell>
          <cell r="K1720" t="str">
            <v>Y</v>
          </cell>
          <cell r="L1720" t="str">
            <v>Drw</v>
          </cell>
          <cell r="M1720">
            <v>1721</v>
          </cell>
        </row>
        <row r="1721">
          <cell r="C1721" t="str">
            <v>25</v>
          </cell>
          <cell r="D1721" t="str">
            <v>05050-MD-25-643-10</v>
          </cell>
          <cell r="E1721" t="str">
            <v>05050-MD-25-643-10</v>
          </cell>
          <cell r="F1721" t="str">
            <v>Tank-Butane Tank Deluge Support Structure- (Butane)</v>
          </cell>
          <cell r="G1721">
            <v>0</v>
          </cell>
          <cell r="H1721" t="str">
            <v>VP-1516-148-T-101/2-167</v>
          </cell>
          <cell r="I1721">
            <v>40175</v>
          </cell>
          <cell r="J1721">
            <v>40168</v>
          </cell>
          <cell r="K1721" t="str">
            <v>Y</v>
          </cell>
          <cell r="L1721" t="str">
            <v>Drw</v>
          </cell>
          <cell r="M1721">
            <v>1722</v>
          </cell>
        </row>
        <row r="1722">
          <cell r="C1722" t="str">
            <v>25</v>
          </cell>
          <cell r="D1722" t="str">
            <v>05050-MD-25-643-11</v>
          </cell>
          <cell r="E1722" t="str">
            <v>05050-MD-25-643-11</v>
          </cell>
          <cell r="F1722" t="str">
            <v>Tank-Butane Tank Deluge Support Structure- (Butane)</v>
          </cell>
          <cell r="G1722">
            <v>0</v>
          </cell>
          <cell r="H1722" t="str">
            <v>VP-1516-148-T-101/2-167</v>
          </cell>
          <cell r="I1722">
            <v>40175</v>
          </cell>
          <cell r="J1722">
            <v>40168</v>
          </cell>
          <cell r="K1722" t="str">
            <v>Y</v>
          </cell>
          <cell r="L1722" t="str">
            <v>Drw</v>
          </cell>
          <cell r="M1722">
            <v>1723</v>
          </cell>
        </row>
        <row r="1723">
          <cell r="C1723" t="str">
            <v>25</v>
          </cell>
          <cell r="D1723" t="str">
            <v>05050-MD-25-643-12</v>
          </cell>
          <cell r="E1723" t="str">
            <v>05050-MD-25-643-12</v>
          </cell>
          <cell r="F1723" t="str">
            <v>Tank-Butane Tank Deluge Support Structure- (Butane)</v>
          </cell>
          <cell r="G1723">
            <v>0</v>
          </cell>
          <cell r="H1723" t="str">
            <v>VP-1516-148-T-101/2-167</v>
          </cell>
          <cell r="I1723">
            <v>40175</v>
          </cell>
          <cell r="J1723">
            <v>40168</v>
          </cell>
          <cell r="K1723" t="str">
            <v>Y</v>
          </cell>
          <cell r="L1723" t="str">
            <v>Drw</v>
          </cell>
          <cell r="M1723">
            <v>1724</v>
          </cell>
        </row>
        <row r="1724">
          <cell r="C1724" t="str">
            <v>25</v>
          </cell>
          <cell r="D1724" t="str">
            <v>05050-MD-25-643-13</v>
          </cell>
          <cell r="E1724" t="str">
            <v>05050-MD-25-643-13</v>
          </cell>
          <cell r="F1724" t="str">
            <v>Tank-Butane Tank Deluge Support Structure- (Butane)</v>
          </cell>
          <cell r="G1724">
            <v>0</v>
          </cell>
          <cell r="H1724" t="str">
            <v>VP-1516-148-T-101/2-167</v>
          </cell>
          <cell r="I1724">
            <v>40175</v>
          </cell>
          <cell r="J1724">
            <v>40168</v>
          </cell>
          <cell r="K1724" t="str">
            <v>Y</v>
          </cell>
          <cell r="L1724" t="str">
            <v>Drw</v>
          </cell>
          <cell r="M1724">
            <v>1725</v>
          </cell>
        </row>
        <row r="1725">
          <cell r="C1725" t="str">
            <v>25</v>
          </cell>
          <cell r="D1725" t="str">
            <v>05050-MD-25-643-14</v>
          </cell>
          <cell r="E1725" t="str">
            <v>05050-MD-25-643-14</v>
          </cell>
          <cell r="F1725" t="str">
            <v>Tank-Butane Tank Deluge Support Structure- (Butane)</v>
          </cell>
          <cell r="G1725">
            <v>0</v>
          </cell>
          <cell r="H1725" t="str">
            <v>VP-1516-148-T-101/2-167</v>
          </cell>
          <cell r="I1725">
            <v>40175</v>
          </cell>
          <cell r="J1725">
            <v>40168</v>
          </cell>
          <cell r="K1725" t="str">
            <v>Y</v>
          </cell>
          <cell r="L1725" t="str">
            <v>Drw</v>
          </cell>
          <cell r="M1725">
            <v>1726</v>
          </cell>
        </row>
        <row r="1726">
          <cell r="C1726" t="str">
            <v>25</v>
          </cell>
          <cell r="D1726" t="str">
            <v>05050-MD-25-643-15</v>
          </cell>
          <cell r="E1726" t="str">
            <v>05050-MD-25-643-15</v>
          </cell>
          <cell r="F1726" t="str">
            <v>Tank-Butane Tank Deluge Support Structure- (Butane)</v>
          </cell>
          <cell r="G1726">
            <v>0</v>
          </cell>
          <cell r="H1726" t="str">
            <v>VP-1516-148-T-101/2-167</v>
          </cell>
          <cell r="I1726">
            <v>40175</v>
          </cell>
          <cell r="J1726">
            <v>40168</v>
          </cell>
          <cell r="K1726" t="str">
            <v>Y</v>
          </cell>
          <cell r="L1726" t="str">
            <v>Drw</v>
          </cell>
          <cell r="M1726">
            <v>1727</v>
          </cell>
        </row>
        <row r="1727">
          <cell r="C1727" t="str">
            <v>25</v>
          </cell>
          <cell r="D1727" t="str">
            <v>05050-MD-25-643-16</v>
          </cell>
          <cell r="E1727" t="str">
            <v>05050-MD-25-643-16</v>
          </cell>
          <cell r="F1727" t="str">
            <v>Tank-Butane Tank Deluge Support Structure- (Butane)</v>
          </cell>
          <cell r="G1727">
            <v>0</v>
          </cell>
          <cell r="H1727" t="str">
            <v>VP-1516-148-T-101/2-167</v>
          </cell>
          <cell r="I1727">
            <v>40175</v>
          </cell>
          <cell r="J1727">
            <v>40168</v>
          </cell>
          <cell r="K1727" t="str">
            <v>Y</v>
          </cell>
          <cell r="L1727" t="str">
            <v>Drw</v>
          </cell>
          <cell r="M1727">
            <v>1728</v>
          </cell>
        </row>
        <row r="1728">
          <cell r="C1728" t="str">
            <v>25</v>
          </cell>
          <cell r="D1728" t="str">
            <v>05050-MD-25-643-17</v>
          </cell>
          <cell r="E1728" t="str">
            <v>05050-MD-25-643-17</v>
          </cell>
          <cell r="F1728" t="str">
            <v>Tank-Butane Tank Deluge Support Structure- (Butane)</v>
          </cell>
          <cell r="G1728">
            <v>0</v>
          </cell>
          <cell r="H1728" t="str">
            <v>VP-1516-148-T-101/2-167</v>
          </cell>
          <cell r="I1728">
            <v>40175</v>
          </cell>
          <cell r="J1728">
            <v>40168</v>
          </cell>
          <cell r="K1728" t="str">
            <v>Y</v>
          </cell>
          <cell r="L1728" t="str">
            <v>Drw</v>
          </cell>
          <cell r="M1728">
            <v>1729</v>
          </cell>
        </row>
        <row r="1729">
          <cell r="C1729" t="str">
            <v>25</v>
          </cell>
          <cell r="D1729" t="str">
            <v>05050-MD-25-643-18</v>
          </cell>
          <cell r="E1729" t="str">
            <v>05050-MD-25-643-18</v>
          </cell>
          <cell r="F1729" t="str">
            <v>Tank-Butane Tank Deluge Support Structure- (Butane)</v>
          </cell>
          <cell r="G1729">
            <v>0</v>
          </cell>
          <cell r="H1729" t="str">
            <v>VP-1516-148-T-101/2-167</v>
          </cell>
          <cell r="I1729">
            <v>40175</v>
          </cell>
          <cell r="J1729">
            <v>40168</v>
          </cell>
          <cell r="K1729" t="str">
            <v>Y</v>
          </cell>
          <cell r="L1729" t="str">
            <v>Drw</v>
          </cell>
          <cell r="M1729">
            <v>1730</v>
          </cell>
        </row>
        <row r="1730">
          <cell r="C1730" t="str">
            <v>25</v>
          </cell>
          <cell r="D1730" t="str">
            <v>05050-MD-25-643-19</v>
          </cell>
          <cell r="E1730" t="str">
            <v>05050-MD-25-643-19</v>
          </cell>
          <cell r="F1730" t="str">
            <v>Tank-Butane Tank Deluge Support Structure- (Butane)</v>
          </cell>
          <cell r="G1730">
            <v>0</v>
          </cell>
          <cell r="H1730" t="str">
            <v>VP-1516-148-T-101/2-167</v>
          </cell>
          <cell r="I1730">
            <v>40175</v>
          </cell>
          <cell r="J1730">
            <v>40168</v>
          </cell>
          <cell r="K1730" t="str">
            <v>Y</v>
          </cell>
          <cell r="L1730" t="str">
            <v>Drw</v>
          </cell>
          <cell r="M1730">
            <v>1731</v>
          </cell>
        </row>
        <row r="1731">
          <cell r="C1731" t="str">
            <v>25</v>
          </cell>
          <cell r="D1731" t="str">
            <v>05050-MD-25-643-20</v>
          </cell>
          <cell r="E1731" t="str">
            <v>05050-MD-25-643-20</v>
          </cell>
          <cell r="F1731" t="str">
            <v>Tank-Butane Tank Deluge Support Structure- (Butane)</v>
          </cell>
          <cell r="G1731">
            <v>0</v>
          </cell>
          <cell r="H1731" t="str">
            <v>VP-1516-148-T-101/2-167</v>
          </cell>
          <cell r="I1731">
            <v>40175</v>
          </cell>
          <cell r="J1731">
            <v>40168</v>
          </cell>
          <cell r="K1731" t="str">
            <v>Y</v>
          </cell>
          <cell r="L1731" t="str">
            <v>Drw</v>
          </cell>
          <cell r="M1731">
            <v>1732</v>
          </cell>
        </row>
        <row r="1732">
          <cell r="C1732" t="str">
            <v>25</v>
          </cell>
          <cell r="D1732" t="str">
            <v>05050-MD-25-643-21</v>
          </cell>
          <cell r="E1732" t="str">
            <v>05050-MD-25-643-21</v>
          </cell>
          <cell r="F1732" t="str">
            <v>Tank-Butane Tank Deluge Support Structure- (Butane)</v>
          </cell>
          <cell r="G1732">
            <v>0</v>
          </cell>
          <cell r="H1732" t="str">
            <v>VP-1516-148-T-101/2-167</v>
          </cell>
          <cell r="I1732">
            <v>40175</v>
          </cell>
          <cell r="J1732">
            <v>40168</v>
          </cell>
          <cell r="K1732" t="str">
            <v>Y</v>
          </cell>
          <cell r="L1732" t="str">
            <v>Drw</v>
          </cell>
          <cell r="M1732">
            <v>1733</v>
          </cell>
        </row>
        <row r="1733">
          <cell r="C1733" t="str">
            <v>25</v>
          </cell>
          <cell r="D1733" t="str">
            <v>05050-MD-25-643-22</v>
          </cell>
          <cell r="E1733" t="str">
            <v>05050-MD-25-643-22</v>
          </cell>
          <cell r="F1733" t="str">
            <v>Tank-Butane Tank Deluge Support Structure- (Butane)</v>
          </cell>
          <cell r="G1733">
            <v>0</v>
          </cell>
          <cell r="H1733" t="str">
            <v>VP-1516-148-T-101/2-167</v>
          </cell>
          <cell r="I1733">
            <v>40175</v>
          </cell>
          <cell r="J1733">
            <v>40168</v>
          </cell>
          <cell r="K1733" t="str">
            <v>Y</v>
          </cell>
          <cell r="L1733" t="str">
            <v>Drw</v>
          </cell>
          <cell r="M1733">
            <v>1734</v>
          </cell>
        </row>
        <row r="1734">
          <cell r="C1734" t="str">
            <v>25</v>
          </cell>
          <cell r="D1734" t="str">
            <v>05050-MD-25-643-23</v>
          </cell>
          <cell r="E1734" t="str">
            <v>05050-MD-25-643-23</v>
          </cell>
          <cell r="F1734" t="str">
            <v>Tank-Butane Tank Deluge Support Structure- (Butane)</v>
          </cell>
          <cell r="G1734">
            <v>0</v>
          </cell>
          <cell r="H1734" t="str">
            <v>VP-1516-148-T-101/2-167</v>
          </cell>
          <cell r="I1734">
            <v>40175</v>
          </cell>
          <cell r="J1734">
            <v>40168</v>
          </cell>
          <cell r="K1734" t="str">
            <v>Y</v>
          </cell>
          <cell r="L1734" t="str">
            <v>Drw</v>
          </cell>
          <cell r="M1734">
            <v>1735</v>
          </cell>
        </row>
        <row r="1735">
          <cell r="C1735" t="str">
            <v>25</v>
          </cell>
          <cell r="D1735" t="str">
            <v>05050-MD-25-643-24</v>
          </cell>
          <cell r="E1735" t="str">
            <v>05050-MD-25-643-24</v>
          </cell>
          <cell r="F1735" t="str">
            <v>Tank-Butane Tank Deluge Support Structure- (Butane)</v>
          </cell>
          <cell r="G1735">
            <v>0</v>
          </cell>
          <cell r="H1735" t="str">
            <v>VP-1516-148-T-101/2-167</v>
          </cell>
          <cell r="I1735">
            <v>40175</v>
          </cell>
          <cell r="J1735">
            <v>40168</v>
          </cell>
          <cell r="K1735" t="str">
            <v>Y</v>
          </cell>
          <cell r="L1735" t="str">
            <v>Drw</v>
          </cell>
          <cell r="M1735">
            <v>1736</v>
          </cell>
        </row>
        <row r="1736">
          <cell r="C1736" t="str">
            <v>25</v>
          </cell>
          <cell r="D1736" t="str">
            <v>05050-MD-25-643-25</v>
          </cell>
          <cell r="E1736" t="str">
            <v>05050-MD-25-643-25</v>
          </cell>
          <cell r="F1736" t="str">
            <v>Tank-Butane Tank Deluge Support Structure- (Butane)</v>
          </cell>
          <cell r="G1736">
            <v>0</v>
          </cell>
          <cell r="H1736" t="str">
            <v>VP-1516-148-T-101/2-167</v>
          </cell>
          <cell r="I1736">
            <v>40175</v>
          </cell>
          <cell r="J1736">
            <v>40168</v>
          </cell>
          <cell r="K1736" t="str">
            <v>Y</v>
          </cell>
          <cell r="L1736" t="str">
            <v>Drw</v>
          </cell>
          <cell r="M1736">
            <v>1737</v>
          </cell>
        </row>
        <row r="1737">
          <cell r="C1737" t="str">
            <v>25</v>
          </cell>
          <cell r="D1737" t="str">
            <v>05050-MD-25-643-26</v>
          </cell>
          <cell r="E1737" t="str">
            <v>05050-MD-25-643-26</v>
          </cell>
          <cell r="F1737" t="str">
            <v>Tank-Butane Tank Deluge Support Structure- (Butane)</v>
          </cell>
          <cell r="G1737">
            <v>0</v>
          </cell>
          <cell r="H1737" t="str">
            <v>VP-1516-148-T-101/2-167</v>
          </cell>
          <cell r="I1737">
            <v>40175</v>
          </cell>
          <cell r="J1737">
            <v>40168</v>
          </cell>
          <cell r="K1737" t="str">
            <v>Y</v>
          </cell>
          <cell r="L1737" t="str">
            <v>Drw</v>
          </cell>
          <cell r="M1737">
            <v>1738</v>
          </cell>
        </row>
        <row r="1738">
          <cell r="C1738" t="str">
            <v>25</v>
          </cell>
          <cell r="D1738" t="str">
            <v>05050-MD-25-643-27</v>
          </cell>
          <cell r="E1738" t="str">
            <v>05050-MD-25-643-27</v>
          </cell>
          <cell r="F1738" t="str">
            <v>Tank-Butane Tank Deluge Support Structure- (Butane)</v>
          </cell>
          <cell r="G1738">
            <v>0</v>
          </cell>
          <cell r="H1738" t="str">
            <v>VP-1516-148-T-101/2-167</v>
          </cell>
          <cell r="I1738">
            <v>40175</v>
          </cell>
          <cell r="J1738">
            <v>40168</v>
          </cell>
          <cell r="K1738" t="str">
            <v>Y</v>
          </cell>
          <cell r="L1738" t="str">
            <v>Drw</v>
          </cell>
          <cell r="M1738">
            <v>1739</v>
          </cell>
        </row>
        <row r="1739">
          <cell r="C1739" t="str">
            <v>25</v>
          </cell>
          <cell r="D1739" t="str">
            <v>05050-MD-25-643-28</v>
          </cell>
          <cell r="E1739" t="str">
            <v>05050-MD-25-643-28</v>
          </cell>
          <cell r="F1739" t="str">
            <v>Tank-Butane Tank Deluge Support Structure- (Butane)</v>
          </cell>
          <cell r="G1739">
            <v>0</v>
          </cell>
          <cell r="H1739" t="str">
            <v>VP-1516-148-T-101/2-167</v>
          </cell>
          <cell r="I1739">
            <v>40175</v>
          </cell>
          <cell r="J1739">
            <v>40168</v>
          </cell>
          <cell r="K1739" t="str">
            <v>Y</v>
          </cell>
          <cell r="L1739" t="str">
            <v>Drw</v>
          </cell>
          <cell r="M1739">
            <v>1740</v>
          </cell>
        </row>
        <row r="1740">
          <cell r="C1740" t="str">
            <v>25</v>
          </cell>
          <cell r="D1740" t="str">
            <v>05050-MD-25-643-29</v>
          </cell>
          <cell r="E1740" t="str">
            <v>05050-MD-25-643-29</v>
          </cell>
          <cell r="F1740" t="str">
            <v>Tank-Butane Tank Deluge Support Structure- (Butane)</v>
          </cell>
          <cell r="G1740">
            <v>0</v>
          </cell>
          <cell r="H1740" t="str">
            <v>VP-1516-148-T-101/2-167</v>
          </cell>
          <cell r="I1740">
            <v>40175</v>
          </cell>
          <cell r="J1740">
            <v>40168</v>
          </cell>
          <cell r="K1740" t="str">
            <v>Y</v>
          </cell>
          <cell r="L1740" t="str">
            <v>Drw</v>
          </cell>
          <cell r="M1740">
            <v>1741</v>
          </cell>
        </row>
        <row r="1741">
          <cell r="C1741" t="str">
            <v>25</v>
          </cell>
          <cell r="D1741" t="str">
            <v>05050-MD-25-643-30</v>
          </cell>
          <cell r="E1741" t="str">
            <v>05050-MD-25-643-30</v>
          </cell>
          <cell r="F1741" t="str">
            <v>Tank-Butane Tank Deluge Support Structure- (Butane)</v>
          </cell>
          <cell r="G1741">
            <v>0</v>
          </cell>
          <cell r="H1741" t="str">
            <v>VP-1516-148-T-101/2-167</v>
          </cell>
          <cell r="I1741">
            <v>40175</v>
          </cell>
          <cell r="J1741">
            <v>40168</v>
          </cell>
          <cell r="K1741" t="str">
            <v>Y</v>
          </cell>
          <cell r="L1741" t="str">
            <v>Drw</v>
          </cell>
          <cell r="M1741">
            <v>1742</v>
          </cell>
        </row>
        <row r="1742">
          <cell r="C1742" t="str">
            <v>25</v>
          </cell>
          <cell r="D1742" t="str">
            <v>05050-MD-25-643-31</v>
          </cell>
          <cell r="E1742" t="str">
            <v>05050-MD-25-643-31</v>
          </cell>
          <cell r="F1742" t="str">
            <v>Tank-Butane Tank Deluge Support Structure- (Butane)</v>
          </cell>
          <cell r="G1742">
            <v>0</v>
          </cell>
          <cell r="H1742" t="str">
            <v>VP-1516-148-T-101/2-167</v>
          </cell>
          <cell r="I1742">
            <v>40175</v>
          </cell>
          <cell r="J1742">
            <v>40168</v>
          </cell>
          <cell r="K1742" t="str">
            <v>Y</v>
          </cell>
          <cell r="L1742" t="str">
            <v>Drw</v>
          </cell>
          <cell r="M1742">
            <v>1743</v>
          </cell>
        </row>
        <row r="1743">
          <cell r="C1743" t="str">
            <v>25</v>
          </cell>
          <cell r="D1743" t="str">
            <v>05050-MD-25-643-32</v>
          </cell>
          <cell r="E1743" t="str">
            <v>05050-MD-25-643-32</v>
          </cell>
          <cell r="F1743" t="str">
            <v>Tank-Butane Tank Deluge Support Structure- (Butane)</v>
          </cell>
          <cell r="G1743">
            <v>0</v>
          </cell>
          <cell r="H1743" t="str">
            <v>VP-1516-148-T-101/2-167</v>
          </cell>
          <cell r="I1743">
            <v>40175</v>
          </cell>
          <cell r="J1743">
            <v>40168</v>
          </cell>
          <cell r="K1743" t="str">
            <v>Y</v>
          </cell>
          <cell r="L1743" t="str">
            <v>Drw</v>
          </cell>
          <cell r="M1743">
            <v>1744</v>
          </cell>
        </row>
        <row r="1744">
          <cell r="C1744" t="str">
            <v>25</v>
          </cell>
          <cell r="D1744" t="str">
            <v>05050-MD-25-643-33</v>
          </cell>
          <cell r="E1744" t="str">
            <v>05050-MD-25-643-33</v>
          </cell>
          <cell r="F1744" t="str">
            <v>Tank-Butane Tank Deluge Support Structure- (Butane)</v>
          </cell>
          <cell r="G1744">
            <v>0</v>
          </cell>
          <cell r="H1744" t="str">
            <v>VP-1516-148-T-101/2-167</v>
          </cell>
          <cell r="I1744">
            <v>40175</v>
          </cell>
          <cell r="J1744">
            <v>40168</v>
          </cell>
          <cell r="K1744" t="str">
            <v>Y</v>
          </cell>
          <cell r="L1744" t="str">
            <v>Drw</v>
          </cell>
          <cell r="M1744">
            <v>1745</v>
          </cell>
        </row>
        <row r="1745">
          <cell r="C1745" t="str">
            <v>25</v>
          </cell>
          <cell r="D1745" t="str">
            <v>05050-MD-25-643-34</v>
          </cell>
          <cell r="E1745" t="str">
            <v>05050-MD-25-643-34</v>
          </cell>
          <cell r="F1745" t="str">
            <v>Tank-Butane Tank Deluge Support Structure- (Butane)</v>
          </cell>
          <cell r="G1745">
            <v>0</v>
          </cell>
          <cell r="H1745" t="str">
            <v>VP-1516-148-T-101/2-167</v>
          </cell>
          <cell r="I1745">
            <v>40175</v>
          </cell>
          <cell r="J1745">
            <v>40168</v>
          </cell>
          <cell r="K1745" t="str">
            <v>Y</v>
          </cell>
          <cell r="L1745" t="str">
            <v>Drw</v>
          </cell>
          <cell r="M1745">
            <v>1746</v>
          </cell>
        </row>
        <row r="1746">
          <cell r="C1746" t="str">
            <v>25</v>
          </cell>
          <cell r="D1746" t="str">
            <v>05050-MD-25-643-35</v>
          </cell>
          <cell r="E1746" t="str">
            <v>05050-MD-25-643-35</v>
          </cell>
          <cell r="F1746" t="str">
            <v>Tank-Butane Tank Deluge Support Structure- (Butane)</v>
          </cell>
          <cell r="G1746">
            <v>0</v>
          </cell>
          <cell r="H1746" t="str">
            <v>VP-1516-148-T-101/2-167</v>
          </cell>
          <cell r="I1746">
            <v>40175</v>
          </cell>
          <cell r="J1746">
            <v>40168</v>
          </cell>
          <cell r="K1746" t="str">
            <v>Y</v>
          </cell>
          <cell r="L1746" t="str">
            <v>Drw</v>
          </cell>
          <cell r="M1746">
            <v>1747</v>
          </cell>
        </row>
        <row r="1747">
          <cell r="C1747" t="str">
            <v>25</v>
          </cell>
          <cell r="D1747" t="str">
            <v>05050-MD-25-643-36</v>
          </cell>
          <cell r="E1747" t="str">
            <v>05050-MD-25-643-36</v>
          </cell>
          <cell r="F1747" t="str">
            <v>Tank-Butane Tank Deluge Support Structure- (Butane)</v>
          </cell>
          <cell r="G1747">
            <v>0</v>
          </cell>
          <cell r="H1747" t="str">
            <v>VP-1516-148-T-101/2-167</v>
          </cell>
          <cell r="I1747">
            <v>40175</v>
          </cell>
          <cell r="J1747">
            <v>40168</v>
          </cell>
          <cell r="K1747" t="str">
            <v>Y</v>
          </cell>
          <cell r="L1747" t="str">
            <v>Drw</v>
          </cell>
          <cell r="M1747">
            <v>1748</v>
          </cell>
        </row>
        <row r="1748">
          <cell r="C1748" t="str">
            <v>25</v>
          </cell>
          <cell r="D1748" t="str">
            <v>05050-MD-25-643-37</v>
          </cell>
          <cell r="E1748" t="str">
            <v>05050-MD-25-643-37</v>
          </cell>
          <cell r="F1748" t="str">
            <v>Tank-Butane Tank Deluge Support Structure- (Butane)</v>
          </cell>
          <cell r="G1748">
            <v>0</v>
          </cell>
          <cell r="H1748" t="str">
            <v>VP-1516-148-T-101/2-167</v>
          </cell>
          <cell r="I1748">
            <v>40175</v>
          </cell>
          <cell r="J1748">
            <v>40168</v>
          </cell>
          <cell r="K1748" t="str">
            <v>Y</v>
          </cell>
          <cell r="L1748" t="str">
            <v>Drw</v>
          </cell>
          <cell r="M1748">
            <v>1749</v>
          </cell>
        </row>
        <row r="1749">
          <cell r="C1749" t="str">
            <v>25</v>
          </cell>
          <cell r="D1749" t="str">
            <v>05050-MD-25-643-38</v>
          </cell>
          <cell r="E1749" t="str">
            <v>05050-MD-25-643-38</v>
          </cell>
          <cell r="F1749" t="str">
            <v>Tank-Butane Tank Deluge Support Structure- (Butane)</v>
          </cell>
          <cell r="G1749">
            <v>0</v>
          </cell>
          <cell r="H1749" t="str">
            <v>VP-1516-148-T-101/2-167</v>
          </cell>
          <cell r="I1749">
            <v>40175</v>
          </cell>
          <cell r="J1749">
            <v>40168</v>
          </cell>
          <cell r="K1749" t="str">
            <v>Y</v>
          </cell>
          <cell r="L1749" t="str">
            <v>Drw</v>
          </cell>
          <cell r="M1749">
            <v>1750</v>
          </cell>
        </row>
        <row r="1750">
          <cell r="C1750" t="str">
            <v>25</v>
          </cell>
          <cell r="D1750" t="str">
            <v>05050-MD-25-643-39</v>
          </cell>
          <cell r="E1750" t="str">
            <v>05050-MD-25-643-39</v>
          </cell>
          <cell r="F1750" t="str">
            <v>Tank-Butane Tank Deluge Support Structure- (Butane)</v>
          </cell>
          <cell r="G1750">
            <v>0</v>
          </cell>
          <cell r="H1750" t="str">
            <v>VP-1516-148-T-101/2-167</v>
          </cell>
          <cell r="I1750">
            <v>40175</v>
          </cell>
          <cell r="J1750">
            <v>40168</v>
          </cell>
          <cell r="K1750" t="str">
            <v>Y</v>
          </cell>
          <cell r="L1750" t="str">
            <v>Drw</v>
          </cell>
          <cell r="M1750">
            <v>1751</v>
          </cell>
        </row>
        <row r="1751">
          <cell r="C1751" t="str">
            <v>25</v>
          </cell>
          <cell r="D1751" t="str">
            <v>05050-MD-25-643-40</v>
          </cell>
          <cell r="E1751" t="str">
            <v>05050-MD-25-643-40</v>
          </cell>
          <cell r="F1751" t="str">
            <v>Tank-Butane Tank Deluge Support Structure- (Butane)</v>
          </cell>
          <cell r="G1751">
            <v>0</v>
          </cell>
          <cell r="H1751" t="str">
            <v>VP-1516-148-T-101/2-167</v>
          </cell>
          <cell r="I1751">
            <v>40175</v>
          </cell>
          <cell r="J1751">
            <v>40168</v>
          </cell>
          <cell r="K1751" t="str">
            <v>Y</v>
          </cell>
          <cell r="L1751" t="str">
            <v>Drw</v>
          </cell>
          <cell r="M1751">
            <v>1752</v>
          </cell>
        </row>
        <row r="1752">
          <cell r="C1752" t="str">
            <v>25</v>
          </cell>
          <cell r="D1752" t="str">
            <v>05050-MD-25-643-41</v>
          </cell>
          <cell r="E1752" t="str">
            <v>05050-MD-25-643-41</v>
          </cell>
          <cell r="F1752" t="str">
            <v>Tank-Butane Tank Deluge Support Structure- (Butane)</v>
          </cell>
          <cell r="G1752">
            <v>0</v>
          </cell>
          <cell r="H1752" t="str">
            <v>VP-1516-148-T-101/2-167</v>
          </cell>
          <cell r="I1752">
            <v>40175</v>
          </cell>
          <cell r="J1752">
            <v>40168</v>
          </cell>
          <cell r="K1752" t="str">
            <v>Y</v>
          </cell>
          <cell r="L1752" t="str">
            <v>Drw</v>
          </cell>
          <cell r="M1752">
            <v>1753</v>
          </cell>
        </row>
        <row r="1753">
          <cell r="C1753" t="str">
            <v>25</v>
          </cell>
          <cell r="D1753" t="str">
            <v>05050-MD-25-643-42</v>
          </cell>
          <cell r="E1753" t="str">
            <v>05050-MD-25-643-42</v>
          </cell>
          <cell r="F1753" t="str">
            <v>Tank-Butane Tank Deluge Support Structure- (Butane)</v>
          </cell>
          <cell r="G1753">
            <v>0</v>
          </cell>
          <cell r="H1753" t="str">
            <v>VP-1516-148-T-101/2-167</v>
          </cell>
          <cell r="I1753">
            <v>40175</v>
          </cell>
          <cell r="J1753">
            <v>40168</v>
          </cell>
          <cell r="K1753" t="str">
            <v>Y</v>
          </cell>
          <cell r="L1753" t="str">
            <v>Drw</v>
          </cell>
          <cell r="M1753">
            <v>1754</v>
          </cell>
        </row>
        <row r="1754">
          <cell r="C1754" t="str">
            <v>25</v>
          </cell>
          <cell r="D1754" t="str">
            <v>05050-MD-25-643-43</v>
          </cell>
          <cell r="E1754" t="str">
            <v>05050-MD-25-643-43</v>
          </cell>
          <cell r="F1754" t="str">
            <v>Tank-Butane Tank Deluge Support Structure- (Butane)</v>
          </cell>
          <cell r="G1754">
            <v>0</v>
          </cell>
          <cell r="H1754" t="str">
            <v>VP-1516-148-T-101/2-167</v>
          </cell>
          <cell r="I1754">
            <v>40175</v>
          </cell>
          <cell r="J1754">
            <v>40168</v>
          </cell>
          <cell r="K1754" t="str">
            <v>Y</v>
          </cell>
          <cell r="L1754" t="str">
            <v>Drw</v>
          </cell>
          <cell r="M1754">
            <v>1755</v>
          </cell>
        </row>
        <row r="1755">
          <cell r="C1755" t="str">
            <v>25</v>
          </cell>
          <cell r="D1755" t="str">
            <v>05050-MD-25-643-44</v>
          </cell>
          <cell r="E1755" t="str">
            <v>05050-MD-25-643-44</v>
          </cell>
          <cell r="F1755" t="str">
            <v>Tank-Butane Tank Deluge Support Structure- (Butane)</v>
          </cell>
          <cell r="G1755">
            <v>0</v>
          </cell>
          <cell r="H1755" t="str">
            <v>VP-1516-148-T-101/2-167</v>
          </cell>
          <cell r="I1755">
            <v>40175</v>
          </cell>
          <cell r="J1755">
            <v>40168</v>
          </cell>
          <cell r="K1755" t="str">
            <v>Y</v>
          </cell>
          <cell r="L1755" t="str">
            <v>Drw</v>
          </cell>
          <cell r="M1755">
            <v>1756</v>
          </cell>
        </row>
        <row r="1756">
          <cell r="C1756" t="str">
            <v>25</v>
          </cell>
          <cell r="D1756" t="str">
            <v>05050-MD-25-643-45</v>
          </cell>
          <cell r="E1756" t="str">
            <v>05050-MD-25-643-45</v>
          </cell>
          <cell r="F1756" t="str">
            <v>Tank-Butane Tank Deluge Support Structure- (Butane)</v>
          </cell>
          <cell r="G1756">
            <v>0</v>
          </cell>
          <cell r="H1756" t="str">
            <v>VP-1516-148-T-101/2-167</v>
          </cell>
          <cell r="I1756">
            <v>40175</v>
          </cell>
          <cell r="J1756">
            <v>40168</v>
          </cell>
          <cell r="K1756" t="str">
            <v>Y</v>
          </cell>
          <cell r="L1756" t="str">
            <v>Drw</v>
          </cell>
          <cell r="M1756">
            <v>1757</v>
          </cell>
        </row>
        <row r="1757">
          <cell r="C1757" t="str">
            <v>25</v>
          </cell>
          <cell r="D1757" t="str">
            <v>05050-MD-25-643-46</v>
          </cell>
          <cell r="E1757" t="str">
            <v>05050-MD-25-643-46</v>
          </cell>
          <cell r="F1757" t="str">
            <v>Tank-Butane Tank Deluge Support Structure- (Butane)</v>
          </cell>
          <cell r="G1757">
            <v>0</v>
          </cell>
          <cell r="H1757" t="str">
            <v>VP-1516-148-T-101/2-167</v>
          </cell>
          <cell r="I1757">
            <v>40175</v>
          </cell>
          <cell r="J1757">
            <v>40168</v>
          </cell>
          <cell r="K1757" t="str">
            <v>Y</v>
          </cell>
          <cell r="L1757" t="str">
            <v>Drw</v>
          </cell>
          <cell r="M1757">
            <v>1758</v>
          </cell>
        </row>
        <row r="1758">
          <cell r="C1758" t="str">
            <v>25</v>
          </cell>
          <cell r="D1758" t="str">
            <v>05050-MD-25-643-47</v>
          </cell>
          <cell r="E1758" t="str">
            <v>05050-MD-25-643-47</v>
          </cell>
          <cell r="F1758" t="str">
            <v>Tank-Butane Tank Deluge Support Structure- (Butane)</v>
          </cell>
          <cell r="G1758">
            <v>0</v>
          </cell>
          <cell r="H1758" t="str">
            <v>VP-1516-148-T-101/2-167</v>
          </cell>
          <cell r="I1758">
            <v>40175</v>
          </cell>
          <cell r="J1758">
            <v>40168</v>
          </cell>
          <cell r="K1758" t="str">
            <v>Y</v>
          </cell>
          <cell r="L1758" t="str">
            <v>Drw</v>
          </cell>
          <cell r="M1758">
            <v>1759</v>
          </cell>
        </row>
        <row r="1759">
          <cell r="C1759" t="str">
            <v>25</v>
          </cell>
          <cell r="D1759" t="str">
            <v>05050-MD-25-643-48</v>
          </cell>
          <cell r="E1759" t="str">
            <v>05050-MD-25-643-48</v>
          </cell>
          <cell r="F1759" t="str">
            <v>Tank-Butane Tank Deluge Support Structure- (Butane)</v>
          </cell>
          <cell r="G1759">
            <v>0</v>
          </cell>
          <cell r="H1759" t="str">
            <v>VP-1516-148-T-101/2-167</v>
          </cell>
          <cell r="I1759">
            <v>40175</v>
          </cell>
          <cell r="J1759">
            <v>40168</v>
          </cell>
          <cell r="K1759" t="str">
            <v>Y</v>
          </cell>
          <cell r="L1759" t="str">
            <v>Drw</v>
          </cell>
          <cell r="M1759">
            <v>1760</v>
          </cell>
        </row>
        <row r="1760">
          <cell r="C1760" t="str">
            <v>25</v>
          </cell>
          <cell r="D1760" t="str">
            <v>05050-MD-25-643-49</v>
          </cell>
          <cell r="E1760" t="str">
            <v>05050-MD-25-643-49</v>
          </cell>
          <cell r="F1760" t="str">
            <v>Tank-Butane Tank Deluge Support Structure- (Butane)</v>
          </cell>
          <cell r="G1760">
            <v>0</v>
          </cell>
          <cell r="H1760" t="str">
            <v>VP-1516-148-T-101/2-167</v>
          </cell>
          <cell r="I1760">
            <v>40175</v>
          </cell>
          <cell r="J1760">
            <v>40168</v>
          </cell>
          <cell r="K1760" t="str">
            <v>Y</v>
          </cell>
          <cell r="L1760" t="str">
            <v>Drw</v>
          </cell>
          <cell r="M1760">
            <v>1761</v>
          </cell>
        </row>
        <row r="1761">
          <cell r="C1761" t="str">
            <v>25</v>
          </cell>
          <cell r="D1761" t="str">
            <v>05050-MD-25-643-50</v>
          </cell>
          <cell r="E1761" t="str">
            <v>05050-MD-25-643-50</v>
          </cell>
          <cell r="F1761" t="str">
            <v>Tank-Butane Tank Deluge Support Structure- (Butane)</v>
          </cell>
          <cell r="G1761">
            <v>0</v>
          </cell>
          <cell r="H1761" t="str">
            <v>VP-1516-148-T-101/2-167</v>
          </cell>
          <cell r="I1761">
            <v>40175</v>
          </cell>
          <cell r="J1761">
            <v>40168</v>
          </cell>
          <cell r="K1761" t="str">
            <v>Y</v>
          </cell>
          <cell r="L1761" t="str">
            <v>Drw</v>
          </cell>
          <cell r="M1761">
            <v>1762</v>
          </cell>
        </row>
        <row r="1762">
          <cell r="C1762" t="str">
            <v>25</v>
          </cell>
          <cell r="D1762" t="str">
            <v>05050-MD-25-643-51</v>
          </cell>
          <cell r="E1762" t="str">
            <v>05050-MD-25-643-51</v>
          </cell>
          <cell r="F1762" t="str">
            <v>Tank-Butane Tank Deluge Support Structure- (Butane)</v>
          </cell>
          <cell r="G1762">
            <v>0</v>
          </cell>
          <cell r="H1762" t="str">
            <v>VP-1516-148-T-101/2-167</v>
          </cell>
          <cell r="I1762">
            <v>40175</v>
          </cell>
          <cell r="J1762">
            <v>40168</v>
          </cell>
          <cell r="K1762" t="str">
            <v>Y</v>
          </cell>
          <cell r="L1762" t="str">
            <v>Drw</v>
          </cell>
          <cell r="M1762">
            <v>1763</v>
          </cell>
        </row>
        <row r="1763">
          <cell r="C1763" t="str">
            <v>25</v>
          </cell>
          <cell r="D1763" t="str">
            <v>05050-MD-25-643-52</v>
          </cell>
          <cell r="E1763" t="str">
            <v>05050-MD-25-643-52</v>
          </cell>
          <cell r="F1763" t="str">
            <v>Tank-Butane Tank Deluge Support Structure- (Butane)</v>
          </cell>
          <cell r="G1763">
            <v>0</v>
          </cell>
          <cell r="H1763" t="str">
            <v>VP-1516-148-T-101/2-167</v>
          </cell>
          <cell r="I1763">
            <v>40175</v>
          </cell>
          <cell r="J1763">
            <v>40168</v>
          </cell>
          <cell r="K1763" t="str">
            <v>Y</v>
          </cell>
          <cell r="L1763" t="str">
            <v>Drw</v>
          </cell>
          <cell r="M1763">
            <v>1764</v>
          </cell>
        </row>
        <row r="1764">
          <cell r="C1764" t="str">
            <v>25</v>
          </cell>
          <cell r="D1764" t="str">
            <v>05050-MD-25-643-53</v>
          </cell>
          <cell r="E1764" t="str">
            <v>05050-MD-25-643-53</v>
          </cell>
          <cell r="F1764" t="str">
            <v>Tank-Butane Tank Deluge Support Structure- (Butane)</v>
          </cell>
          <cell r="G1764">
            <v>0</v>
          </cell>
          <cell r="H1764" t="str">
            <v>VP-1516-148-T-101/2-167</v>
          </cell>
          <cell r="I1764">
            <v>40175</v>
          </cell>
          <cell r="J1764">
            <v>40168</v>
          </cell>
          <cell r="K1764" t="str">
            <v>Y</v>
          </cell>
          <cell r="L1764" t="str">
            <v>Drw</v>
          </cell>
          <cell r="M1764">
            <v>1765</v>
          </cell>
        </row>
        <row r="1765">
          <cell r="C1765" t="str">
            <v>25</v>
          </cell>
          <cell r="D1765" t="str">
            <v>05050-MD-25-643-54</v>
          </cell>
          <cell r="E1765" t="str">
            <v>05050-MD-25-643-54</v>
          </cell>
          <cell r="F1765" t="str">
            <v>Tank-Butane Tank Deluge Support Structure- (Butane)</v>
          </cell>
          <cell r="G1765">
            <v>0</v>
          </cell>
          <cell r="H1765" t="str">
            <v>VP-1516-148-T-101/2-167</v>
          </cell>
          <cell r="I1765">
            <v>40175</v>
          </cell>
          <cell r="J1765">
            <v>40168</v>
          </cell>
          <cell r="K1765" t="str">
            <v>Y</v>
          </cell>
          <cell r="L1765" t="str">
            <v>Drw</v>
          </cell>
          <cell r="M1765">
            <v>1766</v>
          </cell>
        </row>
        <row r="1766">
          <cell r="C1766" t="str">
            <v>25</v>
          </cell>
          <cell r="D1766" t="str">
            <v>05050-MD-25-643-55</v>
          </cell>
          <cell r="E1766" t="str">
            <v>05050-MD-25-643-55</v>
          </cell>
          <cell r="F1766" t="str">
            <v>Tank-Butane Tank Deluge Support Structure- (Butane)</v>
          </cell>
          <cell r="G1766">
            <v>0</v>
          </cell>
          <cell r="H1766" t="str">
            <v>VP-1516-148-T-101/2-167</v>
          </cell>
          <cell r="I1766">
            <v>40175</v>
          </cell>
          <cell r="J1766">
            <v>40168</v>
          </cell>
          <cell r="K1766" t="str">
            <v>Y</v>
          </cell>
          <cell r="L1766" t="str">
            <v>Drw</v>
          </cell>
          <cell r="M1766">
            <v>1767</v>
          </cell>
        </row>
        <row r="1767">
          <cell r="C1767" t="str">
            <v>25</v>
          </cell>
          <cell r="D1767" t="str">
            <v>05050-MD-25-643-56</v>
          </cell>
          <cell r="E1767" t="str">
            <v>05050-MD-25-643-56</v>
          </cell>
          <cell r="F1767" t="str">
            <v>Tank-Butane Tank Deluge Support Structure- (Butane)</v>
          </cell>
          <cell r="G1767">
            <v>0</v>
          </cell>
          <cell r="H1767" t="str">
            <v>VP-1516-148-T-101/2-167</v>
          </cell>
          <cell r="I1767">
            <v>40175</v>
          </cell>
          <cell r="J1767">
            <v>40168</v>
          </cell>
          <cell r="K1767" t="str">
            <v>Y</v>
          </cell>
          <cell r="L1767" t="str">
            <v>Drw</v>
          </cell>
          <cell r="M1767">
            <v>1768</v>
          </cell>
        </row>
        <row r="1768">
          <cell r="C1768" t="str">
            <v>25</v>
          </cell>
          <cell r="D1768" t="str">
            <v>05050-MD-25-643-57</v>
          </cell>
          <cell r="E1768" t="str">
            <v>05050-MD-25-643-57</v>
          </cell>
          <cell r="F1768" t="str">
            <v>Tank-Butane Tank Deluge Support Structure- (Butane)</v>
          </cell>
          <cell r="G1768">
            <v>0</v>
          </cell>
          <cell r="H1768" t="str">
            <v>VP-1516-148-T-101/2-167</v>
          </cell>
          <cell r="I1768">
            <v>40175</v>
          </cell>
          <cell r="J1768">
            <v>40168</v>
          </cell>
          <cell r="K1768" t="str">
            <v>Y</v>
          </cell>
          <cell r="L1768" t="str">
            <v>Drw</v>
          </cell>
          <cell r="M1768">
            <v>1769</v>
          </cell>
        </row>
        <row r="1769">
          <cell r="C1769" t="str">
            <v>25</v>
          </cell>
          <cell r="D1769" t="str">
            <v>05050-MD-25-643-58</v>
          </cell>
          <cell r="E1769" t="str">
            <v>05050-MD-25-643-58</v>
          </cell>
          <cell r="F1769" t="str">
            <v>Tank-Butane Tank Deluge Support Structure- (Butane)</v>
          </cell>
          <cell r="G1769">
            <v>0</v>
          </cell>
          <cell r="H1769" t="str">
            <v>VP-1516-148-T-101/2-167</v>
          </cell>
          <cell r="I1769">
            <v>40175</v>
          </cell>
          <cell r="J1769">
            <v>40168</v>
          </cell>
          <cell r="K1769" t="str">
            <v>Y</v>
          </cell>
          <cell r="L1769" t="str">
            <v>Drw</v>
          </cell>
          <cell r="M1769">
            <v>1770</v>
          </cell>
        </row>
        <row r="1770">
          <cell r="C1770" t="str">
            <v>25</v>
          </cell>
          <cell r="D1770" t="str">
            <v>05050-MD-25-643-59</v>
          </cell>
          <cell r="E1770" t="str">
            <v>05050-MD-25-643-59</v>
          </cell>
          <cell r="F1770" t="str">
            <v>Tank-Butane Tank Deluge Support Structure- (Butane)</v>
          </cell>
          <cell r="G1770">
            <v>0</v>
          </cell>
          <cell r="H1770" t="str">
            <v>VP-1516-148-T-101/2-167</v>
          </cell>
          <cell r="I1770">
            <v>40175</v>
          </cell>
          <cell r="J1770">
            <v>40168</v>
          </cell>
          <cell r="K1770" t="str">
            <v>Y</v>
          </cell>
          <cell r="L1770" t="str">
            <v>Drw</v>
          </cell>
          <cell r="M1770">
            <v>1771</v>
          </cell>
        </row>
        <row r="1771">
          <cell r="C1771" t="str">
            <v>25</v>
          </cell>
          <cell r="D1771" t="str">
            <v>05050-MD-25-643-60</v>
          </cell>
          <cell r="E1771" t="str">
            <v>05050-MD-25-643-60</v>
          </cell>
          <cell r="F1771" t="str">
            <v>Tank-Butane Tank Deluge Support Structure- (Butane)</v>
          </cell>
          <cell r="G1771">
            <v>0</v>
          </cell>
          <cell r="H1771" t="str">
            <v>VP-1516-148-T-101/2-167</v>
          </cell>
          <cell r="I1771">
            <v>40175</v>
          </cell>
          <cell r="J1771">
            <v>40168</v>
          </cell>
          <cell r="K1771" t="str">
            <v>Y</v>
          </cell>
          <cell r="L1771" t="str">
            <v>Drw</v>
          </cell>
          <cell r="M1771">
            <v>1772</v>
          </cell>
        </row>
        <row r="1772">
          <cell r="C1772" t="str">
            <v>25</v>
          </cell>
          <cell r="D1772" t="str">
            <v>05050-MD-25-643-61</v>
          </cell>
          <cell r="E1772" t="str">
            <v>05050-MD-25-643-61</v>
          </cell>
          <cell r="F1772" t="str">
            <v>Tank-Butane Tank Deluge Support Structure- (Butane)</v>
          </cell>
          <cell r="G1772">
            <v>0</v>
          </cell>
          <cell r="H1772" t="str">
            <v>VP-1516-148-T-101/2-167</v>
          </cell>
          <cell r="I1772">
            <v>40175</v>
          </cell>
          <cell r="J1772">
            <v>40168</v>
          </cell>
          <cell r="K1772" t="str">
            <v>Y</v>
          </cell>
          <cell r="L1772" t="str">
            <v>Drw</v>
          </cell>
          <cell r="M1772">
            <v>1773</v>
          </cell>
        </row>
        <row r="1773">
          <cell r="C1773" t="str">
            <v>25</v>
          </cell>
          <cell r="D1773" t="str">
            <v>05050-MD-25-643-62</v>
          </cell>
          <cell r="E1773" t="str">
            <v>05050-MD-25-643-62</v>
          </cell>
          <cell r="F1773" t="str">
            <v>Tank-Butane Tank Deluge Support Structure- (Butane)</v>
          </cell>
          <cell r="G1773">
            <v>0</v>
          </cell>
          <cell r="H1773" t="str">
            <v>VP-1516-148-T-101/2-167</v>
          </cell>
          <cell r="I1773">
            <v>40175</v>
          </cell>
          <cell r="J1773">
            <v>40168</v>
          </cell>
          <cell r="K1773" t="str">
            <v>Y</v>
          </cell>
          <cell r="L1773" t="str">
            <v>Drw</v>
          </cell>
          <cell r="M1773">
            <v>1774</v>
          </cell>
        </row>
        <row r="1774">
          <cell r="C1774" t="str">
            <v>25</v>
          </cell>
          <cell r="D1774" t="str">
            <v>05050-MD-25-643-63</v>
          </cell>
          <cell r="E1774" t="str">
            <v>05050-MD-25-643-63</v>
          </cell>
          <cell r="F1774" t="str">
            <v>Tank-Butane Tank Deluge Support Structure- (Butane)</v>
          </cell>
          <cell r="G1774">
            <v>0</v>
          </cell>
          <cell r="H1774" t="str">
            <v>VP-1516-148-T-101/2-167</v>
          </cell>
          <cell r="I1774">
            <v>40175</v>
          </cell>
          <cell r="J1774">
            <v>40168</v>
          </cell>
          <cell r="K1774" t="str">
            <v>Y</v>
          </cell>
          <cell r="L1774" t="str">
            <v>Drw</v>
          </cell>
          <cell r="M1774">
            <v>1775</v>
          </cell>
        </row>
        <row r="1775">
          <cell r="C1775" t="str">
            <v>25</v>
          </cell>
          <cell r="D1775" t="str">
            <v>05050-MD-25-643-64</v>
          </cell>
          <cell r="E1775" t="str">
            <v>05050-MD-25-643-64</v>
          </cell>
          <cell r="F1775" t="str">
            <v>Tank-Butane Tank Deluge Support Structure- (Butane)</v>
          </cell>
          <cell r="G1775">
            <v>0</v>
          </cell>
          <cell r="H1775" t="str">
            <v>VP-1516-148-T-101/2-167</v>
          </cell>
          <cell r="I1775">
            <v>40175</v>
          </cell>
          <cell r="J1775">
            <v>40168</v>
          </cell>
          <cell r="K1775" t="str">
            <v>Y</v>
          </cell>
          <cell r="L1775" t="str">
            <v>Drw</v>
          </cell>
          <cell r="M1775">
            <v>1776</v>
          </cell>
        </row>
        <row r="1776">
          <cell r="C1776" t="str">
            <v>25</v>
          </cell>
          <cell r="D1776" t="str">
            <v>05050-MD-25-643-65</v>
          </cell>
          <cell r="E1776" t="str">
            <v>05050-MD-25-643-65</v>
          </cell>
          <cell r="F1776" t="str">
            <v>Tank-Butane Tank Deluge Support Structure- (Butane)</v>
          </cell>
          <cell r="G1776">
            <v>0</v>
          </cell>
          <cell r="H1776" t="str">
            <v>VP-1516-148-T-101/2-167</v>
          </cell>
          <cell r="I1776">
            <v>40175</v>
          </cell>
          <cell r="J1776">
            <v>40168</v>
          </cell>
          <cell r="K1776" t="str">
            <v>Y</v>
          </cell>
          <cell r="L1776" t="str">
            <v>Drw</v>
          </cell>
          <cell r="M1776">
            <v>1777</v>
          </cell>
        </row>
        <row r="1777">
          <cell r="C1777" t="str">
            <v>25</v>
          </cell>
          <cell r="D1777" t="str">
            <v>05050-MD-25-643-66</v>
          </cell>
          <cell r="E1777" t="str">
            <v>05050-MD-25-643-66</v>
          </cell>
          <cell r="F1777" t="str">
            <v>Tank-Butane Tank Deluge Support Structure- (Butane)</v>
          </cell>
          <cell r="G1777">
            <v>0</v>
          </cell>
          <cell r="H1777" t="str">
            <v>VP-1516-148-T-101/2-167</v>
          </cell>
          <cell r="I1777">
            <v>40175</v>
          </cell>
          <cell r="J1777">
            <v>40168</v>
          </cell>
          <cell r="K1777" t="str">
            <v>Y</v>
          </cell>
          <cell r="L1777" t="str">
            <v>Drw</v>
          </cell>
          <cell r="M1777">
            <v>1778</v>
          </cell>
        </row>
        <row r="1778">
          <cell r="C1778" t="str">
            <v>25</v>
          </cell>
          <cell r="D1778" t="str">
            <v>05050-MD-25-643-67</v>
          </cell>
          <cell r="E1778" t="str">
            <v>05050-MD-25-643-67</v>
          </cell>
          <cell r="F1778" t="str">
            <v>Tank-Butane Tank Deluge Support Structure- (Butane)</v>
          </cell>
          <cell r="G1778">
            <v>0</v>
          </cell>
          <cell r="H1778" t="str">
            <v>VP-1516-148-T-101/2-167</v>
          </cell>
          <cell r="I1778">
            <v>40175</v>
          </cell>
          <cell r="J1778">
            <v>40168</v>
          </cell>
          <cell r="K1778" t="str">
            <v>Y</v>
          </cell>
          <cell r="L1778" t="str">
            <v>Drw</v>
          </cell>
          <cell r="M1778">
            <v>1779</v>
          </cell>
        </row>
        <row r="1779">
          <cell r="C1779" t="str">
            <v>25</v>
          </cell>
          <cell r="D1779" t="str">
            <v>05050-MD-25-643-68</v>
          </cell>
          <cell r="E1779" t="str">
            <v>05050-MD-25-643-68</v>
          </cell>
          <cell r="F1779" t="str">
            <v>Tank-Butane Tank Deluge Support Structure- (Butane)</v>
          </cell>
          <cell r="G1779">
            <v>0</v>
          </cell>
          <cell r="H1779" t="str">
            <v>VP-1516-148-T-101/2-167</v>
          </cell>
          <cell r="I1779">
            <v>40175</v>
          </cell>
          <cell r="J1779">
            <v>40168</v>
          </cell>
          <cell r="K1779" t="str">
            <v>Y</v>
          </cell>
          <cell r="L1779" t="str">
            <v>Drw</v>
          </cell>
          <cell r="M1779">
            <v>1780</v>
          </cell>
        </row>
        <row r="1780">
          <cell r="C1780" t="str">
            <v>25</v>
          </cell>
          <cell r="D1780" t="str">
            <v>05050-MD-25-643-69</v>
          </cell>
          <cell r="E1780" t="str">
            <v>05050-MD-25-643-69</v>
          </cell>
          <cell r="F1780" t="str">
            <v>Tank-Butane Tank Deluge Support Structure- (Butane)</v>
          </cell>
          <cell r="G1780">
            <v>0</v>
          </cell>
          <cell r="H1780" t="str">
            <v>VP-1516-148-T-101/2-167</v>
          </cell>
          <cell r="I1780">
            <v>40175</v>
          </cell>
          <cell r="J1780">
            <v>40168</v>
          </cell>
          <cell r="K1780" t="str">
            <v>Y</v>
          </cell>
          <cell r="L1780" t="str">
            <v>Drw</v>
          </cell>
          <cell r="M1780">
            <v>1781</v>
          </cell>
        </row>
        <row r="1781">
          <cell r="C1781" t="str">
            <v>25</v>
          </cell>
          <cell r="D1781" t="str">
            <v>05050-MD-25-643-70</v>
          </cell>
          <cell r="E1781" t="str">
            <v>05050-MD-25-643-70</v>
          </cell>
          <cell r="F1781" t="str">
            <v>Tank-Butane Tank Deluge Support Structure- (Butane)</v>
          </cell>
          <cell r="G1781">
            <v>0</v>
          </cell>
          <cell r="H1781" t="str">
            <v>VP-1516-148-T-101/2-167</v>
          </cell>
          <cell r="I1781">
            <v>40175</v>
          </cell>
          <cell r="J1781">
            <v>40168</v>
          </cell>
          <cell r="K1781" t="str">
            <v>Y</v>
          </cell>
          <cell r="L1781" t="str">
            <v>Drw</v>
          </cell>
          <cell r="M1781">
            <v>1782</v>
          </cell>
        </row>
        <row r="1782">
          <cell r="C1782" t="str">
            <v>25</v>
          </cell>
          <cell r="D1782" t="str">
            <v>05050-MD-25-643-71</v>
          </cell>
          <cell r="E1782" t="str">
            <v>05050-MD-25-643-71</v>
          </cell>
          <cell r="F1782" t="str">
            <v>Tank-Butane Tank Deluge Support Structure- (Butane)</v>
          </cell>
          <cell r="G1782">
            <v>0</v>
          </cell>
          <cell r="H1782" t="str">
            <v>VP-1516-148-T-101/2-167</v>
          </cell>
          <cell r="I1782">
            <v>40175</v>
          </cell>
          <cell r="J1782">
            <v>40168</v>
          </cell>
          <cell r="K1782" t="str">
            <v>Y</v>
          </cell>
          <cell r="L1782" t="str">
            <v>Drw</v>
          </cell>
          <cell r="M1782">
            <v>1783</v>
          </cell>
        </row>
        <row r="1783">
          <cell r="C1783" t="str">
            <v>25</v>
          </cell>
          <cell r="D1783" t="str">
            <v>05050-MD-25-643-72</v>
          </cell>
          <cell r="E1783" t="str">
            <v>05050-MD-25-643-72</v>
          </cell>
          <cell r="F1783" t="str">
            <v>Tank-Butane Tank Deluge Support Structure- (Butane)</v>
          </cell>
          <cell r="G1783">
            <v>0</v>
          </cell>
          <cell r="H1783" t="str">
            <v>VP-1516-148-T-101/2-167</v>
          </cell>
          <cell r="I1783">
            <v>40175</v>
          </cell>
          <cell r="J1783">
            <v>40168</v>
          </cell>
          <cell r="K1783" t="str">
            <v>Y</v>
          </cell>
          <cell r="L1783" t="str">
            <v>Drw</v>
          </cell>
          <cell r="M1783">
            <v>1784</v>
          </cell>
        </row>
        <row r="1784">
          <cell r="C1784" t="str">
            <v>25</v>
          </cell>
          <cell r="D1784" t="str">
            <v>05050-MD-25-643-73</v>
          </cell>
          <cell r="E1784" t="str">
            <v>05050-MD-25-643-73</v>
          </cell>
          <cell r="F1784" t="str">
            <v>Tank-Butane Tank Deluge Support Structure- (Butane)</v>
          </cell>
          <cell r="G1784">
            <v>0</v>
          </cell>
          <cell r="H1784" t="str">
            <v>VP-1516-148-T-101/2-167</v>
          </cell>
          <cell r="I1784">
            <v>40175</v>
          </cell>
          <cell r="J1784">
            <v>40168</v>
          </cell>
          <cell r="K1784" t="str">
            <v>Y</v>
          </cell>
          <cell r="L1784" t="str">
            <v>Drw</v>
          </cell>
          <cell r="M1784">
            <v>1785</v>
          </cell>
        </row>
        <row r="1785">
          <cell r="C1785" t="str">
            <v>25</v>
          </cell>
          <cell r="D1785" t="str">
            <v>05050-MD-25-643-74</v>
          </cell>
          <cell r="E1785" t="str">
            <v>05050-MD-25-643-74</v>
          </cell>
          <cell r="F1785" t="str">
            <v>Tank-Butane Tank Deluge Support Structure- (Butane)</v>
          </cell>
          <cell r="G1785">
            <v>0</v>
          </cell>
          <cell r="H1785" t="str">
            <v>VP-1516-148-T-101/2-167</v>
          </cell>
          <cell r="I1785">
            <v>40175</v>
          </cell>
          <cell r="J1785">
            <v>40168</v>
          </cell>
          <cell r="K1785" t="str">
            <v>Y</v>
          </cell>
          <cell r="L1785" t="str">
            <v>Drw</v>
          </cell>
          <cell r="M1785">
            <v>1786</v>
          </cell>
        </row>
        <row r="1786">
          <cell r="C1786" t="str">
            <v>25</v>
          </cell>
          <cell r="D1786" t="str">
            <v>05050-MD-25-643-75</v>
          </cell>
          <cell r="E1786" t="str">
            <v>05050-MD-25-643-75</v>
          </cell>
          <cell r="F1786" t="str">
            <v>Tank-Butane Tank Deluge Support Structure- (Butane)</v>
          </cell>
          <cell r="G1786">
            <v>0</v>
          </cell>
          <cell r="H1786" t="str">
            <v>VP-1516-148-T-101/2-167</v>
          </cell>
          <cell r="I1786">
            <v>40175</v>
          </cell>
          <cell r="J1786">
            <v>40168</v>
          </cell>
          <cell r="K1786" t="str">
            <v>Y</v>
          </cell>
          <cell r="L1786" t="str">
            <v>Drw</v>
          </cell>
          <cell r="M1786">
            <v>1787</v>
          </cell>
        </row>
        <row r="1787">
          <cell r="C1787" t="str">
            <v>25</v>
          </cell>
          <cell r="D1787" t="str">
            <v>05050-MD-25-643-76</v>
          </cell>
          <cell r="E1787" t="str">
            <v>05050-MD-25-643-76</v>
          </cell>
          <cell r="F1787" t="str">
            <v>Tank-Butane Tank Deluge Support Structure- (Butane)</v>
          </cell>
          <cell r="G1787">
            <v>0</v>
          </cell>
          <cell r="H1787" t="str">
            <v>VP-1516-148-T-101/2-167</v>
          </cell>
          <cell r="I1787">
            <v>40175</v>
          </cell>
          <cell r="J1787">
            <v>40168</v>
          </cell>
          <cell r="K1787" t="str">
            <v>Y</v>
          </cell>
          <cell r="L1787" t="str">
            <v>Drw</v>
          </cell>
          <cell r="M1787">
            <v>1788</v>
          </cell>
        </row>
        <row r="1788">
          <cell r="C1788" t="str">
            <v>25</v>
          </cell>
          <cell r="D1788" t="str">
            <v>05050-MD-25-643-77</v>
          </cell>
          <cell r="E1788" t="str">
            <v>05050-MD-25-643-77</v>
          </cell>
          <cell r="F1788" t="str">
            <v>Tank-Butane Tank Deluge Support Structure- (Butane)</v>
          </cell>
          <cell r="G1788">
            <v>0</v>
          </cell>
          <cell r="H1788" t="str">
            <v>VP-1516-148-T-101/2-167</v>
          </cell>
          <cell r="I1788">
            <v>40175</v>
          </cell>
          <cell r="J1788">
            <v>40168</v>
          </cell>
          <cell r="K1788" t="str">
            <v>Y</v>
          </cell>
          <cell r="L1788" t="str">
            <v>Drw</v>
          </cell>
          <cell r="M1788">
            <v>1789</v>
          </cell>
        </row>
        <row r="1789">
          <cell r="C1789" t="str">
            <v>25</v>
          </cell>
          <cell r="D1789" t="str">
            <v>05050-MD-25-643-78</v>
          </cell>
          <cell r="E1789" t="str">
            <v>05050-MD-25-643-78</v>
          </cell>
          <cell r="F1789" t="str">
            <v>Tank-Butane Tank Deluge Support Structure- (Butane)</v>
          </cell>
          <cell r="G1789">
            <v>0</v>
          </cell>
          <cell r="H1789" t="str">
            <v>VP-1516-148-T-101/2-167</v>
          </cell>
          <cell r="I1789">
            <v>40175</v>
          </cell>
          <cell r="J1789">
            <v>40168</v>
          </cell>
          <cell r="K1789" t="str">
            <v>Y</v>
          </cell>
          <cell r="L1789" t="str">
            <v>Drw</v>
          </cell>
          <cell r="M1789">
            <v>1790</v>
          </cell>
        </row>
        <row r="1790">
          <cell r="C1790" t="str">
            <v>25</v>
          </cell>
          <cell r="D1790" t="str">
            <v>05050-MD-25-643-79</v>
          </cell>
          <cell r="E1790" t="str">
            <v>05050-MD-25-643-79</v>
          </cell>
          <cell r="F1790" t="str">
            <v>Tank-Butane Tank Deluge Support Structure- (Butane)</v>
          </cell>
          <cell r="G1790">
            <v>0</v>
          </cell>
          <cell r="H1790" t="str">
            <v>VP-1516-148-T-101/2-167</v>
          </cell>
          <cell r="I1790">
            <v>40175</v>
          </cell>
          <cell r="J1790">
            <v>40168</v>
          </cell>
          <cell r="K1790" t="str">
            <v>Y</v>
          </cell>
          <cell r="L1790" t="str">
            <v>Drw</v>
          </cell>
          <cell r="M1790">
            <v>1791</v>
          </cell>
        </row>
        <row r="1791">
          <cell r="C1791" t="str">
            <v>25</v>
          </cell>
          <cell r="D1791" t="str">
            <v>05050-MD-25-643-80</v>
          </cell>
          <cell r="E1791" t="str">
            <v>05050-MD-25-643-80</v>
          </cell>
          <cell r="F1791" t="str">
            <v>Tank-Butane Tank Deluge Support Structure- (Butane)</v>
          </cell>
          <cell r="G1791">
            <v>0</v>
          </cell>
          <cell r="H1791" t="str">
            <v>VP-1516-148-T-101/2-167</v>
          </cell>
          <cell r="I1791">
            <v>40175</v>
          </cell>
          <cell r="J1791">
            <v>40168</v>
          </cell>
          <cell r="K1791" t="str">
            <v>Y</v>
          </cell>
          <cell r="L1791" t="str">
            <v>Drw</v>
          </cell>
          <cell r="M1791">
            <v>1792</v>
          </cell>
        </row>
        <row r="1792">
          <cell r="C1792" t="str">
            <v>25</v>
          </cell>
          <cell r="D1792" t="str">
            <v>05050-MD-25-643-81</v>
          </cell>
          <cell r="E1792" t="str">
            <v>05050-MD-25-643-81</v>
          </cell>
          <cell r="F1792" t="str">
            <v>Tank-Butane Tank Deluge Support Structure- (Butane)</v>
          </cell>
          <cell r="G1792">
            <v>0</v>
          </cell>
          <cell r="H1792" t="str">
            <v>VP-1516-148-T-101/2-167</v>
          </cell>
          <cell r="I1792">
            <v>40175</v>
          </cell>
          <cell r="J1792">
            <v>40168</v>
          </cell>
          <cell r="K1792" t="str">
            <v>Y</v>
          </cell>
          <cell r="L1792" t="str">
            <v>Drw</v>
          </cell>
          <cell r="M1792">
            <v>1793</v>
          </cell>
        </row>
        <row r="1793">
          <cell r="C1793" t="str">
            <v>25</v>
          </cell>
          <cell r="D1793" t="str">
            <v>05050-MD-25-643-82</v>
          </cell>
          <cell r="E1793" t="str">
            <v>05050-MD-25-643-82</v>
          </cell>
          <cell r="F1793" t="str">
            <v>Tank-Butane Tank Deluge Support Structure- (Butane)</v>
          </cell>
          <cell r="G1793">
            <v>0</v>
          </cell>
          <cell r="H1793" t="str">
            <v>VP-1516-148-T-101/2-167</v>
          </cell>
          <cell r="I1793">
            <v>40175</v>
          </cell>
          <cell r="J1793">
            <v>40168</v>
          </cell>
          <cell r="K1793" t="str">
            <v>Y</v>
          </cell>
          <cell r="L1793" t="str">
            <v>Drw</v>
          </cell>
          <cell r="M1793">
            <v>1794</v>
          </cell>
        </row>
        <row r="1794">
          <cell r="C1794" t="str">
            <v>25</v>
          </cell>
          <cell r="D1794" t="str">
            <v>05050-MD-25-643-83</v>
          </cell>
          <cell r="E1794" t="str">
            <v>05050-MD-25-643-83</v>
          </cell>
          <cell r="F1794" t="str">
            <v>Tank-Butane Tank Deluge Support Structure- (Butane)</v>
          </cell>
          <cell r="G1794">
            <v>0</v>
          </cell>
          <cell r="H1794" t="str">
            <v>VP-1516-148-T-101/2-167</v>
          </cell>
          <cell r="I1794">
            <v>40175</v>
          </cell>
          <cell r="J1794">
            <v>40168</v>
          </cell>
          <cell r="K1794" t="str">
            <v>Y</v>
          </cell>
          <cell r="L1794" t="str">
            <v>Drw</v>
          </cell>
          <cell r="M1794">
            <v>1795</v>
          </cell>
        </row>
        <row r="1795">
          <cell r="C1795" t="str">
            <v>25</v>
          </cell>
          <cell r="D1795" t="str">
            <v>05050-MD-25-644-00</v>
          </cell>
          <cell r="E1795" t="str">
            <v>05050-MD-25-644-00</v>
          </cell>
          <cell r="F1795" t="str">
            <v>Butane Tank Typical Lateral Cut</v>
          </cell>
          <cell r="G1795">
            <v>0</v>
          </cell>
          <cell r="H1795" t="str">
            <v>VP-1516-148-T-101/2-168</v>
          </cell>
          <cell r="I1795">
            <v>40175</v>
          </cell>
          <cell r="J1795">
            <v>40168</v>
          </cell>
          <cell r="K1795" t="str">
            <v>Y</v>
          </cell>
          <cell r="L1795" t="str">
            <v>Drw</v>
          </cell>
          <cell r="M1795">
            <v>1796</v>
          </cell>
        </row>
        <row r="1796">
          <cell r="C1796" t="str">
            <v>25</v>
          </cell>
          <cell r="D1796" t="str">
            <v>05050-MD-25-645-00</v>
          </cell>
          <cell r="E1796" t="str">
            <v>05050-MD-25-645-00</v>
          </cell>
          <cell r="F1796" t="str">
            <v>Butane Tank Nelson Stud Layout</v>
          </cell>
          <cell r="G1796">
            <v>0</v>
          </cell>
          <cell r="H1796" t="str">
            <v>VP-1516-148-T-101/2-169</v>
          </cell>
          <cell r="I1796">
            <v>40175</v>
          </cell>
          <cell r="J1796">
            <v>40168</v>
          </cell>
          <cell r="K1796" t="str">
            <v>Y</v>
          </cell>
          <cell r="L1796" t="str">
            <v>Drw</v>
          </cell>
          <cell r="M1796">
            <v>1797</v>
          </cell>
        </row>
        <row r="1797">
          <cell r="C1797" t="str">
            <v>25</v>
          </cell>
          <cell r="D1797" t="str">
            <v/>
          </cell>
          <cell r="E1797" t="str">
            <v/>
          </cell>
          <cell r="F1797" t="str">
            <v>Tank-Advance Bill of Material- (Butane)</v>
          </cell>
          <cell r="G1797">
            <v>0</v>
          </cell>
          <cell r="H1797">
            <v>0</v>
          </cell>
          <cell r="I1797">
            <v>40175</v>
          </cell>
          <cell r="J1797">
            <v>40168</v>
          </cell>
          <cell r="K1797" t="str">
            <v>N</v>
          </cell>
          <cell r="L1797" t="str">
            <v>Drw</v>
          </cell>
          <cell r="M1797">
            <v>1798</v>
          </cell>
        </row>
        <row r="1798">
          <cell r="C1798" t="str">
            <v>25</v>
          </cell>
          <cell r="D1798" t="str">
            <v/>
          </cell>
          <cell r="E1798" t="str">
            <v/>
          </cell>
          <cell r="F1798" t="str">
            <v>Tank-Advance Bill of Material- (Butane)</v>
          </cell>
          <cell r="G1798">
            <v>0</v>
          </cell>
          <cell r="H1798">
            <v>0</v>
          </cell>
          <cell r="I1798">
            <v>40175</v>
          </cell>
          <cell r="J1798">
            <v>40168</v>
          </cell>
          <cell r="K1798" t="str">
            <v>N</v>
          </cell>
          <cell r="L1798" t="str">
            <v>Drw</v>
          </cell>
          <cell r="M1798">
            <v>1799</v>
          </cell>
        </row>
        <row r="1799">
          <cell r="C1799" t="str">
            <v>25</v>
          </cell>
          <cell r="D1799" t="str">
            <v>05050-MD-25-648-00</v>
          </cell>
          <cell r="E1799" t="str">
            <v>05050-MD-25-648-00</v>
          </cell>
          <cell r="F1799" t="str">
            <v>Tank-Nozzle N1 12" Inlet- (Butane)</v>
          </cell>
          <cell r="G1799">
            <v>0</v>
          </cell>
          <cell r="H1799" t="str">
            <v>VP-1516-148-T-101/2-171</v>
          </cell>
          <cell r="I1799">
            <v>40175</v>
          </cell>
          <cell r="J1799">
            <v>40168</v>
          </cell>
          <cell r="K1799" t="str">
            <v>Y</v>
          </cell>
          <cell r="L1799" t="str">
            <v>Drw</v>
          </cell>
          <cell r="M1799">
            <v>1800</v>
          </cell>
        </row>
        <row r="1800">
          <cell r="C1800" t="str">
            <v>25</v>
          </cell>
          <cell r="D1800" t="str">
            <v>05050-MD-25-649-01</v>
          </cell>
          <cell r="E1800" t="str">
            <v>05050-MD-25-649-01</v>
          </cell>
          <cell r="F1800" t="str">
            <v>Tank-Nozzle N2 2" Circulate Return- (Butane)</v>
          </cell>
          <cell r="G1800">
            <v>0</v>
          </cell>
          <cell r="H1800" t="str">
            <v>VP-1516-148-T-101/2-172</v>
          </cell>
          <cell r="I1800">
            <v>40175</v>
          </cell>
          <cell r="J1800">
            <v>40168</v>
          </cell>
          <cell r="K1800" t="str">
            <v>Y</v>
          </cell>
          <cell r="L1800" t="str">
            <v>Drw</v>
          </cell>
          <cell r="M1800">
            <v>1801</v>
          </cell>
        </row>
        <row r="1801">
          <cell r="C1801" t="str">
            <v>25</v>
          </cell>
          <cell r="D1801" t="str">
            <v>05050-MD-25-649-02</v>
          </cell>
          <cell r="E1801" t="str">
            <v>05050-MD-25-649-02</v>
          </cell>
          <cell r="F1801" t="str">
            <v>Tank-Nozzle N2 2" Circulate Return- (Butane)</v>
          </cell>
          <cell r="G1801">
            <v>0</v>
          </cell>
          <cell r="H1801" t="str">
            <v>VP-1516-148-T-101/2-172</v>
          </cell>
          <cell r="I1801">
            <v>40175</v>
          </cell>
          <cell r="J1801">
            <v>40168</v>
          </cell>
          <cell r="K1801" t="str">
            <v>Y</v>
          </cell>
          <cell r="L1801" t="str">
            <v>Drw</v>
          </cell>
          <cell r="M1801">
            <v>1802</v>
          </cell>
        </row>
        <row r="1802">
          <cell r="C1802" t="str">
            <v>25</v>
          </cell>
          <cell r="D1802" t="str">
            <v>05050-MD-25-649-03</v>
          </cell>
          <cell r="E1802" t="str">
            <v>05050-MD-25-649-03</v>
          </cell>
          <cell r="F1802" t="str">
            <v>Tank-Nozzle N2 2" Circulate Return- (Butane)</v>
          </cell>
          <cell r="G1802">
            <v>0</v>
          </cell>
          <cell r="H1802" t="str">
            <v>VP-1516-148-T-101/2-172</v>
          </cell>
          <cell r="I1802">
            <v>40175</v>
          </cell>
          <cell r="J1802">
            <v>40168</v>
          </cell>
          <cell r="K1802" t="str">
            <v>Y</v>
          </cell>
          <cell r="L1802" t="str">
            <v>Drw</v>
          </cell>
          <cell r="M1802">
            <v>1803</v>
          </cell>
        </row>
        <row r="1803">
          <cell r="C1803" t="str">
            <v>25</v>
          </cell>
          <cell r="D1803" t="str">
            <v/>
          </cell>
          <cell r="E1803" t="str">
            <v/>
          </cell>
          <cell r="F1803" t="str">
            <v>Tank-Nozzle A2, 10" Liquid- (Butane)</v>
          </cell>
          <cell r="G1803">
            <v>0</v>
          </cell>
          <cell r="H1803">
            <v>0</v>
          </cell>
          <cell r="I1803">
            <v>40175</v>
          </cell>
          <cell r="J1803">
            <v>40168</v>
          </cell>
          <cell r="K1803" t="str">
            <v>n</v>
          </cell>
          <cell r="L1803" t="str">
            <v>Drw</v>
          </cell>
          <cell r="M1803">
            <v>1804</v>
          </cell>
        </row>
        <row r="1804">
          <cell r="C1804" t="str">
            <v>25</v>
          </cell>
          <cell r="D1804" t="str">
            <v/>
          </cell>
          <cell r="E1804" t="str">
            <v/>
          </cell>
          <cell r="F1804" t="str">
            <v>Tank-Nozzle A2, 10" Liquid- (Butane)</v>
          </cell>
          <cell r="G1804">
            <v>0</v>
          </cell>
          <cell r="H1804">
            <v>0</v>
          </cell>
          <cell r="I1804">
            <v>40175</v>
          </cell>
          <cell r="J1804">
            <v>40168</v>
          </cell>
          <cell r="K1804" t="str">
            <v>n</v>
          </cell>
          <cell r="L1804" t="str">
            <v>Drw</v>
          </cell>
          <cell r="M1804">
            <v>1805</v>
          </cell>
        </row>
        <row r="1805">
          <cell r="C1805" t="str">
            <v>25</v>
          </cell>
          <cell r="D1805" t="str">
            <v>05050-MD-25-652-01</v>
          </cell>
          <cell r="E1805" t="str">
            <v>05050-MD-25-652-01</v>
          </cell>
          <cell r="F1805" t="str">
            <v>Tank-Nozzle N3 16" Min Flow - (Butane)</v>
          </cell>
          <cell r="G1805">
            <v>0</v>
          </cell>
          <cell r="H1805" t="str">
            <v>VP-1516-148-T-101/2-173</v>
          </cell>
          <cell r="I1805">
            <v>40175</v>
          </cell>
          <cell r="J1805">
            <v>40168</v>
          </cell>
          <cell r="K1805" t="str">
            <v>Y</v>
          </cell>
          <cell r="L1805" t="str">
            <v>Drw</v>
          </cell>
          <cell r="M1805">
            <v>1806</v>
          </cell>
        </row>
        <row r="1806">
          <cell r="C1806" t="str">
            <v>25</v>
          </cell>
          <cell r="D1806" t="str">
            <v>05050-MD-25-652-02</v>
          </cell>
          <cell r="E1806" t="str">
            <v>05050-MD-25-652-02</v>
          </cell>
          <cell r="F1806" t="str">
            <v>Tank-Nozzle N3 16" Min Flow - (Butane)</v>
          </cell>
          <cell r="G1806">
            <v>0</v>
          </cell>
          <cell r="H1806" t="str">
            <v>VP-1516-148-T-101/2-173</v>
          </cell>
          <cell r="I1806">
            <v>40175</v>
          </cell>
          <cell r="J1806">
            <v>40168</v>
          </cell>
          <cell r="K1806" t="str">
            <v>Y</v>
          </cell>
          <cell r="L1806" t="str">
            <v>Drw</v>
          </cell>
          <cell r="M1806">
            <v>1807</v>
          </cell>
        </row>
        <row r="1807">
          <cell r="C1807" t="str">
            <v>25</v>
          </cell>
          <cell r="D1807" t="str">
            <v/>
          </cell>
          <cell r="E1807" t="str">
            <v/>
          </cell>
          <cell r="F1807" t="str">
            <v>Tank-Nozzle A3 16" Min Flow - (Butane)</v>
          </cell>
          <cell r="G1807">
            <v>0</v>
          </cell>
          <cell r="H1807">
            <v>0</v>
          </cell>
          <cell r="I1807">
            <v>40175</v>
          </cell>
          <cell r="J1807">
            <v>40168</v>
          </cell>
          <cell r="K1807" t="str">
            <v>n</v>
          </cell>
          <cell r="L1807" t="str">
            <v>Drw</v>
          </cell>
          <cell r="M1807">
            <v>1808</v>
          </cell>
        </row>
        <row r="1808">
          <cell r="C1808" t="str">
            <v>25</v>
          </cell>
          <cell r="D1808" t="str">
            <v>05050-MD-25-654-01</v>
          </cell>
          <cell r="E1808" t="str">
            <v>05050-MD-25-654-01</v>
          </cell>
          <cell r="F1808" t="str">
            <v>Tank-Nozzle N4 2" Spray Ring- (Butane)</v>
          </cell>
          <cell r="G1808">
            <v>0</v>
          </cell>
          <cell r="H1808" t="str">
            <v>VP-1516-148-T-101/2-174</v>
          </cell>
          <cell r="I1808">
            <v>40175</v>
          </cell>
          <cell r="J1808">
            <v>40168</v>
          </cell>
          <cell r="K1808" t="str">
            <v>Y</v>
          </cell>
          <cell r="L1808" t="str">
            <v>Drw</v>
          </cell>
          <cell r="M1808">
            <v>1809</v>
          </cell>
        </row>
        <row r="1809">
          <cell r="C1809" t="str">
            <v>25</v>
          </cell>
          <cell r="D1809" t="str">
            <v>05050-MD-25-654-02</v>
          </cell>
          <cell r="E1809" t="str">
            <v>05050-MD-25-654-02</v>
          </cell>
          <cell r="F1809" t="str">
            <v>Tank-Nozzle N4 2" Spray Ring- (Butane)</v>
          </cell>
          <cell r="G1809">
            <v>0</v>
          </cell>
          <cell r="H1809" t="str">
            <v>VP-1516-148-T-101/2-174</v>
          </cell>
          <cell r="I1809">
            <v>40175</v>
          </cell>
          <cell r="J1809">
            <v>40168</v>
          </cell>
          <cell r="K1809" t="str">
            <v>Y</v>
          </cell>
          <cell r="L1809" t="str">
            <v>Drw</v>
          </cell>
          <cell r="M1809">
            <v>1810</v>
          </cell>
        </row>
        <row r="1810">
          <cell r="C1810" t="str">
            <v>25</v>
          </cell>
          <cell r="D1810" t="str">
            <v>05050-MD-25-654-03</v>
          </cell>
          <cell r="E1810" t="str">
            <v>05050-MD-25-654-03</v>
          </cell>
          <cell r="F1810" t="str">
            <v>Tank-Nozzle N4 2" Spray Ring- (Butane)</v>
          </cell>
          <cell r="G1810">
            <v>0</v>
          </cell>
          <cell r="H1810" t="str">
            <v>VP-1516-148-T-101/2-174</v>
          </cell>
          <cell r="I1810">
            <v>40175</v>
          </cell>
          <cell r="J1810">
            <v>40168</v>
          </cell>
          <cell r="K1810" t="str">
            <v>Y</v>
          </cell>
          <cell r="L1810" t="str">
            <v>Drw</v>
          </cell>
          <cell r="M1810">
            <v>1811</v>
          </cell>
        </row>
        <row r="1811">
          <cell r="C1811" t="str">
            <v>25</v>
          </cell>
          <cell r="D1811" t="str">
            <v/>
          </cell>
          <cell r="E1811" t="str">
            <v/>
          </cell>
          <cell r="F1811" t="str">
            <v>Tank-Nozzle A4 4" Spray Ring- (Butane)</v>
          </cell>
          <cell r="G1811">
            <v>0</v>
          </cell>
          <cell r="H1811">
            <v>0</v>
          </cell>
          <cell r="I1811">
            <v>40175</v>
          </cell>
          <cell r="J1811">
            <v>40168</v>
          </cell>
          <cell r="K1811" t="str">
            <v>n</v>
          </cell>
          <cell r="L1811" t="str">
            <v>Drw</v>
          </cell>
          <cell r="M1811">
            <v>1812</v>
          </cell>
        </row>
        <row r="1812">
          <cell r="C1812" t="str">
            <v>25</v>
          </cell>
          <cell r="D1812" t="str">
            <v>05050-MD-25-656-01</v>
          </cell>
          <cell r="E1812" t="str">
            <v>05050-MD-25-656-01</v>
          </cell>
          <cell r="F1812" t="str">
            <v>Tank-Nozzle N5, 36" Boil off Gas- (Butane)</v>
          </cell>
          <cell r="G1812">
            <v>0</v>
          </cell>
          <cell r="H1812" t="str">
            <v>VP-1516-148-T-101/2-175</v>
          </cell>
          <cell r="I1812">
            <v>40175</v>
          </cell>
          <cell r="J1812">
            <v>40168</v>
          </cell>
          <cell r="K1812" t="str">
            <v>Y</v>
          </cell>
          <cell r="L1812" t="str">
            <v>Drw</v>
          </cell>
          <cell r="M1812">
            <v>1813</v>
          </cell>
        </row>
        <row r="1813">
          <cell r="C1813" t="str">
            <v>25</v>
          </cell>
          <cell r="D1813" t="str">
            <v>05050-MD-25-656-02</v>
          </cell>
          <cell r="E1813" t="str">
            <v>05050-MD-25-656-02</v>
          </cell>
          <cell r="F1813" t="str">
            <v>Tank-Nozzle N5, 36" Boil off Gas- (Butane)</v>
          </cell>
          <cell r="G1813">
            <v>0</v>
          </cell>
          <cell r="H1813" t="str">
            <v>VP-1516-148-T-101/2-175</v>
          </cell>
          <cell r="I1813">
            <v>40175</v>
          </cell>
          <cell r="J1813">
            <v>40168</v>
          </cell>
          <cell r="K1813" t="str">
            <v>Y</v>
          </cell>
          <cell r="L1813" t="str">
            <v>Drw</v>
          </cell>
          <cell r="M1813">
            <v>1814</v>
          </cell>
        </row>
        <row r="1814">
          <cell r="C1814" t="str">
            <v>25</v>
          </cell>
          <cell r="D1814" t="str">
            <v/>
          </cell>
          <cell r="E1814" t="str">
            <v/>
          </cell>
          <cell r="F1814" t="str">
            <v>Tank-Nozzle B, 36" Boil of Gas- (Butane)</v>
          </cell>
          <cell r="G1814">
            <v>0</v>
          </cell>
          <cell r="H1814">
            <v>0</v>
          </cell>
          <cell r="I1814">
            <v>40175</v>
          </cell>
          <cell r="J1814">
            <v>40168</v>
          </cell>
          <cell r="K1814" t="str">
            <v>n</v>
          </cell>
          <cell r="L1814" t="str">
            <v>Drw</v>
          </cell>
          <cell r="M1814">
            <v>1815</v>
          </cell>
        </row>
        <row r="1815">
          <cell r="C1815" t="str">
            <v>25</v>
          </cell>
          <cell r="D1815" t="str">
            <v>05050-MD-25-658-00</v>
          </cell>
          <cell r="E1815" t="str">
            <v>05050-MD-25-658-00</v>
          </cell>
          <cell r="F1815" t="str">
            <v>Tank-Butane Tank Nozzle N6, 6" Fuel Gas inlet - (Butane)</v>
          </cell>
          <cell r="G1815">
            <v>0</v>
          </cell>
          <cell r="H1815" t="str">
            <v>VP-1516-148-T-101/2-176</v>
          </cell>
          <cell r="I1815">
            <v>40175</v>
          </cell>
          <cell r="J1815">
            <v>40168</v>
          </cell>
          <cell r="K1815" t="str">
            <v>Y</v>
          </cell>
          <cell r="L1815" t="str">
            <v>Drw</v>
          </cell>
          <cell r="M1815">
            <v>1816</v>
          </cell>
        </row>
        <row r="1816">
          <cell r="C1816" t="str">
            <v>25</v>
          </cell>
          <cell r="D1816" t="str">
            <v/>
          </cell>
          <cell r="E1816" t="str">
            <v/>
          </cell>
          <cell r="F1816" t="str">
            <v>Tank-Nozzle F, 6" Fuel Gas inlet - (Butane)</v>
          </cell>
          <cell r="G1816">
            <v>0</v>
          </cell>
          <cell r="H1816">
            <v>0</v>
          </cell>
          <cell r="I1816">
            <v>40175</v>
          </cell>
          <cell r="J1816">
            <v>40168</v>
          </cell>
          <cell r="K1816" t="str">
            <v>n</v>
          </cell>
          <cell r="L1816" t="str">
            <v>Drw</v>
          </cell>
          <cell r="M1816">
            <v>1817</v>
          </cell>
        </row>
        <row r="1817">
          <cell r="C1817" t="str">
            <v>25</v>
          </cell>
          <cell r="D1817" t="str">
            <v>05050-MD-25-660-01</v>
          </cell>
          <cell r="E1817" t="str">
            <v>05050-MD-25-660-01</v>
          </cell>
          <cell r="F1817" t="str">
            <v>Tank-Butane Tank Nozzle N7A/B/C, 40" loading Pump Columns- (Butane)</v>
          </cell>
          <cell r="G1817">
            <v>0</v>
          </cell>
          <cell r="H1817" t="str">
            <v>VP-1516-148-T-101/2-177</v>
          </cell>
          <cell r="I1817">
            <v>40175</v>
          </cell>
          <cell r="J1817">
            <v>40168</v>
          </cell>
          <cell r="K1817" t="str">
            <v>Y</v>
          </cell>
          <cell r="L1817" t="str">
            <v>Drw</v>
          </cell>
          <cell r="M1817">
            <v>1818</v>
          </cell>
        </row>
        <row r="1818">
          <cell r="C1818" t="str">
            <v>25</v>
          </cell>
          <cell r="D1818" t="str">
            <v>05050-MD-25-660-02</v>
          </cell>
          <cell r="E1818" t="str">
            <v>05050-MD-25-660-02</v>
          </cell>
          <cell r="F1818" t="str">
            <v>Tank-Butane Tank Nozzle N7A/B/C, 40" loading Pump Columns- (Butane)</v>
          </cell>
          <cell r="G1818">
            <v>0</v>
          </cell>
          <cell r="H1818" t="str">
            <v>VP-1516-148-T-101/2-177</v>
          </cell>
          <cell r="I1818">
            <v>40175</v>
          </cell>
          <cell r="J1818">
            <v>40168</v>
          </cell>
          <cell r="K1818" t="str">
            <v>Y</v>
          </cell>
          <cell r="L1818" t="str">
            <v>Drw</v>
          </cell>
          <cell r="M1818">
            <v>1819</v>
          </cell>
        </row>
        <row r="1819">
          <cell r="C1819" t="str">
            <v>25</v>
          </cell>
          <cell r="D1819" t="str">
            <v>05050-MD-25-660-03</v>
          </cell>
          <cell r="E1819" t="str">
            <v>05050-MD-25-660-03</v>
          </cell>
          <cell r="F1819" t="str">
            <v>Tank-Butane Tank Nozzle N7A/B/C, 40" loading Pump Columns- (Butane)</v>
          </cell>
          <cell r="G1819">
            <v>0</v>
          </cell>
          <cell r="H1819" t="str">
            <v>VP-1516-148-T-101/2-177</v>
          </cell>
          <cell r="I1819">
            <v>40175</v>
          </cell>
          <cell r="J1819">
            <v>40168</v>
          </cell>
          <cell r="K1819" t="str">
            <v>Y</v>
          </cell>
          <cell r="L1819" t="str">
            <v>Drw</v>
          </cell>
          <cell r="M1819">
            <v>1820</v>
          </cell>
        </row>
        <row r="1820">
          <cell r="C1820" t="str">
            <v>25</v>
          </cell>
          <cell r="D1820" t="str">
            <v>05050-MD-25-660-04</v>
          </cell>
          <cell r="E1820" t="str">
            <v>05050-MD-25-660-04</v>
          </cell>
          <cell r="F1820" t="str">
            <v>Tank-Butane Tank Nozzle N7A/B/C, 40" loading Pump Columns- (Butane)</v>
          </cell>
          <cell r="G1820">
            <v>0</v>
          </cell>
          <cell r="H1820" t="str">
            <v>VP-1516-148-T-101/2-177</v>
          </cell>
          <cell r="I1820">
            <v>40175</v>
          </cell>
          <cell r="J1820">
            <v>40168</v>
          </cell>
          <cell r="K1820" t="str">
            <v>Y</v>
          </cell>
          <cell r="L1820" t="str">
            <v>Drw</v>
          </cell>
          <cell r="M1820">
            <v>1821</v>
          </cell>
        </row>
        <row r="1821">
          <cell r="C1821" t="str">
            <v>25</v>
          </cell>
          <cell r="D1821" t="str">
            <v>05050-MD-25-660-05</v>
          </cell>
          <cell r="E1821" t="str">
            <v>05050-MD-25-660-05</v>
          </cell>
          <cell r="F1821" t="str">
            <v>Tank-Butane Tank Nozzle N7A/B/C, 40" loading Pump Columns- (Butane)</v>
          </cell>
          <cell r="G1821">
            <v>0</v>
          </cell>
          <cell r="H1821" t="str">
            <v>VP-1516-148-T-101/2-177</v>
          </cell>
          <cell r="I1821">
            <v>40175</v>
          </cell>
          <cell r="J1821">
            <v>40168</v>
          </cell>
          <cell r="K1821" t="str">
            <v>Y</v>
          </cell>
          <cell r="L1821" t="str">
            <v>Drw</v>
          </cell>
          <cell r="M1821">
            <v>1822</v>
          </cell>
        </row>
        <row r="1822">
          <cell r="C1822" t="str">
            <v>25</v>
          </cell>
          <cell r="D1822" t="str">
            <v/>
          </cell>
          <cell r="E1822" t="str">
            <v/>
          </cell>
          <cell r="F1822" t="str">
            <v>Tank-Butane Tank Nozzle N12/13, 40" Circulating Pump Column- (Butane)</v>
          </cell>
          <cell r="G1822">
            <v>0</v>
          </cell>
          <cell r="H1822" t="str">
            <v>VP-1516-148-T-101/2-178</v>
          </cell>
          <cell r="I1822">
            <v>40175</v>
          </cell>
          <cell r="J1822">
            <v>40168</v>
          </cell>
          <cell r="K1822" t="str">
            <v>N</v>
          </cell>
          <cell r="L1822" t="str">
            <v>Drw</v>
          </cell>
          <cell r="M1822">
            <v>1823</v>
          </cell>
        </row>
        <row r="1823">
          <cell r="C1823" t="str">
            <v>25</v>
          </cell>
          <cell r="D1823" t="str">
            <v/>
          </cell>
          <cell r="E1823" t="str">
            <v/>
          </cell>
          <cell r="F1823" t="str">
            <v>Tank-Nozzle O5- (Butane)</v>
          </cell>
          <cell r="G1823">
            <v>0</v>
          </cell>
          <cell r="H1823">
            <v>0</v>
          </cell>
          <cell r="I1823">
            <v>40175</v>
          </cell>
          <cell r="J1823">
            <v>40168</v>
          </cell>
          <cell r="K1823" t="str">
            <v>n</v>
          </cell>
          <cell r="L1823" t="str">
            <v>Drw</v>
          </cell>
          <cell r="M1823">
            <v>1824</v>
          </cell>
        </row>
        <row r="1824">
          <cell r="C1824" t="str">
            <v>25</v>
          </cell>
          <cell r="D1824" t="str">
            <v>05050-MD-25-663-01</v>
          </cell>
          <cell r="E1824" t="str">
            <v>05050-MD-25-663-01</v>
          </cell>
          <cell r="F1824" t="str">
            <v>Tank-Butane Tank Nozzle N14A/B, 4" Spare- (Butane)</v>
          </cell>
          <cell r="G1824">
            <v>0</v>
          </cell>
          <cell r="H1824" t="str">
            <v>VP-1516-148-T-101/2-180</v>
          </cell>
          <cell r="I1824">
            <v>40175</v>
          </cell>
          <cell r="J1824">
            <v>40168</v>
          </cell>
          <cell r="K1824" t="str">
            <v>Y</v>
          </cell>
          <cell r="L1824" t="str">
            <v>Drw</v>
          </cell>
          <cell r="M1824">
            <v>1825</v>
          </cell>
        </row>
        <row r="1825">
          <cell r="C1825" t="str">
            <v>25</v>
          </cell>
          <cell r="D1825" t="str">
            <v>05050-MD-25-663-02</v>
          </cell>
          <cell r="E1825" t="str">
            <v>05050-MD-25-663-02</v>
          </cell>
          <cell r="F1825" t="str">
            <v>Tank-Butane Tank Nozzle N14A/B, 4" Spare- (Butane)</v>
          </cell>
          <cell r="G1825">
            <v>0</v>
          </cell>
          <cell r="H1825" t="str">
            <v>VP-1516-148-T-101/2-180</v>
          </cell>
          <cell r="I1825">
            <v>40175</v>
          </cell>
          <cell r="J1825">
            <v>40168</v>
          </cell>
          <cell r="K1825" t="str">
            <v>Y</v>
          </cell>
          <cell r="L1825" t="str">
            <v>Drw</v>
          </cell>
          <cell r="M1825">
            <v>1826</v>
          </cell>
        </row>
        <row r="1826">
          <cell r="C1826" t="str">
            <v>25</v>
          </cell>
          <cell r="D1826" t="str">
            <v>05050-MD-25-664-00</v>
          </cell>
          <cell r="E1826" t="str">
            <v>05050-MD-25-664-00</v>
          </cell>
          <cell r="F1826" t="str">
            <v>Tank-Butane Tank Nozzle K8, 6" LDT- (Butane)</v>
          </cell>
          <cell r="G1826">
            <v>0</v>
          </cell>
          <cell r="H1826" t="str">
            <v>VP-1516-148-T-101/2-182</v>
          </cell>
          <cell r="I1826">
            <v>40175</v>
          </cell>
          <cell r="J1826">
            <v>40168</v>
          </cell>
          <cell r="K1826" t="str">
            <v>Y</v>
          </cell>
          <cell r="L1826" t="str">
            <v>Drw</v>
          </cell>
          <cell r="M1826">
            <v>1827</v>
          </cell>
        </row>
        <row r="1827">
          <cell r="C1827" t="str">
            <v>25</v>
          </cell>
          <cell r="D1827" t="str">
            <v>05050-MD-25-665-00</v>
          </cell>
          <cell r="E1827" t="str">
            <v>05050-MD-25-665-00</v>
          </cell>
          <cell r="F1827" t="str">
            <v>Tank-Propane Tank Nozzle K7, 8" Camera- (Butane)</v>
          </cell>
          <cell r="G1827">
            <v>0</v>
          </cell>
          <cell r="H1827" t="str">
            <v>VP-1516-148-T-101/2-183</v>
          </cell>
          <cell r="I1827">
            <v>40175</v>
          </cell>
          <cell r="J1827">
            <v>40168</v>
          </cell>
          <cell r="K1827" t="str">
            <v>Y</v>
          </cell>
          <cell r="L1827" t="str">
            <v>Drw</v>
          </cell>
          <cell r="M1827">
            <v>1828</v>
          </cell>
        </row>
        <row r="1828">
          <cell r="C1828" t="str">
            <v>25</v>
          </cell>
          <cell r="D1828" t="str">
            <v>05050-MD-25-666-00</v>
          </cell>
          <cell r="E1828" t="str">
            <v>05050-MD-25-666-00</v>
          </cell>
          <cell r="F1828" t="str">
            <v>Tank-Butane Tank Nozzle N15A/B/C, 10" PSV- (Butane)</v>
          </cell>
          <cell r="G1828">
            <v>0</v>
          </cell>
          <cell r="H1828" t="str">
            <v>VP-1516-148-T-101/2-184</v>
          </cell>
          <cell r="I1828">
            <v>40175</v>
          </cell>
          <cell r="J1828">
            <v>40168</v>
          </cell>
          <cell r="K1828" t="str">
            <v>Y</v>
          </cell>
          <cell r="L1828" t="str">
            <v>Drw</v>
          </cell>
          <cell r="M1828">
            <v>1829</v>
          </cell>
        </row>
        <row r="1829">
          <cell r="C1829" t="str">
            <v>25</v>
          </cell>
          <cell r="D1829" t="str">
            <v/>
          </cell>
          <cell r="E1829" t="str">
            <v/>
          </cell>
          <cell r="F1829" t="str">
            <v>Tank-Butane Tank Nozzle N26, Bursting Disc- (Butane)</v>
          </cell>
          <cell r="G1829">
            <v>0</v>
          </cell>
          <cell r="H1829" t="str">
            <v>VP-1516-148-T-101/2-185</v>
          </cell>
          <cell r="I1829">
            <v>40175</v>
          </cell>
          <cell r="J1829">
            <v>40168</v>
          </cell>
          <cell r="K1829" t="str">
            <v>n</v>
          </cell>
          <cell r="L1829" t="str">
            <v>Drw</v>
          </cell>
          <cell r="M1829">
            <v>1830</v>
          </cell>
        </row>
        <row r="1830">
          <cell r="C1830" t="str">
            <v>25</v>
          </cell>
          <cell r="D1830" t="str">
            <v>05050-MD-25-668-01</v>
          </cell>
          <cell r="E1830" t="str">
            <v>05050-MD-25-668-01</v>
          </cell>
          <cell r="F1830" t="str">
            <v>Tank-Butane Tank Nozzle K4A/B, 2" Pressure Manifold- (Butane)</v>
          </cell>
          <cell r="G1830">
            <v>0</v>
          </cell>
          <cell r="H1830" t="str">
            <v>VP-1516-148-T-101/2-186</v>
          </cell>
          <cell r="I1830">
            <v>40175</v>
          </cell>
          <cell r="J1830">
            <v>40168</v>
          </cell>
          <cell r="K1830" t="str">
            <v>Y</v>
          </cell>
          <cell r="L1830" t="str">
            <v>Drw</v>
          </cell>
          <cell r="M1830">
            <v>1831</v>
          </cell>
        </row>
        <row r="1831">
          <cell r="C1831" t="str">
            <v>25</v>
          </cell>
          <cell r="D1831" t="str">
            <v>05050-MD-25-668-02</v>
          </cell>
          <cell r="E1831" t="str">
            <v>05050-MD-25-668-02</v>
          </cell>
          <cell r="F1831" t="str">
            <v>Tank-Butane Tank Nozzle K4A/B, 2" Pressure Manifold- (Butane)</v>
          </cell>
          <cell r="G1831">
            <v>0</v>
          </cell>
          <cell r="H1831" t="str">
            <v>VP-1516-148-T-101/2-186</v>
          </cell>
          <cell r="I1831">
            <v>40175</v>
          </cell>
          <cell r="J1831">
            <v>40168</v>
          </cell>
          <cell r="K1831" t="str">
            <v>Y</v>
          </cell>
          <cell r="L1831" t="str">
            <v>Drw</v>
          </cell>
          <cell r="M1831">
            <v>1832</v>
          </cell>
        </row>
        <row r="1832">
          <cell r="C1832" t="str">
            <v>25</v>
          </cell>
          <cell r="D1832" t="str">
            <v>05050-MD-25-669-00</v>
          </cell>
          <cell r="E1832" t="str">
            <v>05050-MD-25-669-00</v>
          </cell>
          <cell r="F1832" t="str">
            <v>Tank-Butane Tank Nozzle N17A/B/C/D/E, 10" VRV- (Butane)</v>
          </cell>
          <cell r="G1832">
            <v>0</v>
          </cell>
          <cell r="H1832" t="str">
            <v>VP-1516-148-T-101/2-187</v>
          </cell>
          <cell r="I1832">
            <v>40175</v>
          </cell>
          <cell r="J1832">
            <v>40168</v>
          </cell>
          <cell r="K1832" t="str">
            <v>Y</v>
          </cell>
          <cell r="L1832" t="str">
            <v>Drw</v>
          </cell>
          <cell r="M1832">
            <v>1833</v>
          </cell>
        </row>
        <row r="1833">
          <cell r="C1833" t="str">
            <v>25</v>
          </cell>
          <cell r="D1833" t="str">
            <v>05050-MD-25-670-01</v>
          </cell>
          <cell r="E1833" t="str">
            <v>05050-MD-25-670-01</v>
          </cell>
          <cell r="F1833" t="str">
            <v>Tank-Butane Tank Nozzle K6A/B, 10" RTDs- (Butane)</v>
          </cell>
          <cell r="G1833">
            <v>0</v>
          </cell>
          <cell r="H1833" t="str">
            <v>VP-1516-148-T-101/2-188</v>
          </cell>
          <cell r="I1833">
            <v>40175</v>
          </cell>
          <cell r="J1833">
            <v>40168</v>
          </cell>
          <cell r="K1833" t="str">
            <v>Y</v>
          </cell>
          <cell r="L1833" t="str">
            <v>Drw</v>
          </cell>
          <cell r="M1833">
            <v>1834</v>
          </cell>
        </row>
        <row r="1834">
          <cell r="C1834" t="str">
            <v>25</v>
          </cell>
          <cell r="D1834" t="str">
            <v>05050-MD-25-670-02</v>
          </cell>
          <cell r="E1834" t="str">
            <v>05050-MD-25-670-02</v>
          </cell>
          <cell r="F1834" t="str">
            <v>Tank-Butane Tank Nozzle K6A/B, 10" RTDs- (Butane)</v>
          </cell>
          <cell r="G1834">
            <v>0</v>
          </cell>
          <cell r="H1834" t="str">
            <v>VP-1516-148-T-101/2-188</v>
          </cell>
          <cell r="I1834">
            <v>40175</v>
          </cell>
          <cell r="J1834">
            <v>40168</v>
          </cell>
          <cell r="K1834" t="str">
            <v>Y</v>
          </cell>
          <cell r="L1834" t="str">
            <v>Drw</v>
          </cell>
          <cell r="M1834">
            <v>1835</v>
          </cell>
        </row>
        <row r="1835">
          <cell r="C1835" t="str">
            <v>25</v>
          </cell>
          <cell r="D1835" t="str">
            <v>05050-MD-25-671-00</v>
          </cell>
          <cell r="E1835" t="str">
            <v>05050-MD-25-671-00</v>
          </cell>
          <cell r="F1835" t="str">
            <v>Tank-Butane Tank Nozzle K14, 2" Temperature- (Butane)</v>
          </cell>
          <cell r="G1835">
            <v>0</v>
          </cell>
          <cell r="H1835" t="str">
            <v>VP-1516-148-T-101/2-189</v>
          </cell>
          <cell r="I1835">
            <v>40175</v>
          </cell>
          <cell r="J1835">
            <v>40168</v>
          </cell>
          <cell r="K1835" t="str">
            <v>Y</v>
          </cell>
          <cell r="L1835" t="str">
            <v>Drw</v>
          </cell>
          <cell r="M1835">
            <v>1836</v>
          </cell>
        </row>
        <row r="1836">
          <cell r="C1836" t="str">
            <v>25</v>
          </cell>
          <cell r="D1836" t="str">
            <v/>
          </cell>
          <cell r="E1836" t="str">
            <v/>
          </cell>
          <cell r="F1836" t="str">
            <v>Tank-Nozzle T1 - 25- (Butane)</v>
          </cell>
          <cell r="G1836">
            <v>0</v>
          </cell>
          <cell r="H1836">
            <v>0</v>
          </cell>
          <cell r="I1836">
            <v>40175</v>
          </cell>
          <cell r="J1836">
            <v>40168</v>
          </cell>
          <cell r="K1836" t="str">
            <v>n</v>
          </cell>
          <cell r="L1836" t="str">
            <v>Drw</v>
          </cell>
          <cell r="M1836">
            <v>1837</v>
          </cell>
        </row>
        <row r="1837">
          <cell r="C1837" t="str">
            <v>25</v>
          </cell>
          <cell r="D1837" t="str">
            <v>05050-MD-25-673-00</v>
          </cell>
          <cell r="E1837" t="str">
            <v>05050-MD-25-673-00</v>
          </cell>
          <cell r="F1837" t="str">
            <v>Tank-Butane Tank Nozzle N2B 4" - (Butane)</v>
          </cell>
          <cell r="G1837">
            <v>0</v>
          </cell>
          <cell r="H1837" t="str">
            <v>VP-1516-148-T-101/2-190</v>
          </cell>
          <cell r="I1837">
            <v>40175</v>
          </cell>
          <cell r="J1837">
            <v>40168</v>
          </cell>
          <cell r="K1837" t="str">
            <v>Y</v>
          </cell>
          <cell r="L1837" t="str">
            <v>Drw</v>
          </cell>
          <cell r="M1837">
            <v>1838</v>
          </cell>
        </row>
        <row r="1838">
          <cell r="C1838" t="str">
            <v>25</v>
          </cell>
          <cell r="D1838" t="str">
            <v>05050-MD-25-673-00</v>
          </cell>
          <cell r="E1838" t="str">
            <v>05050-MD-25-673-00</v>
          </cell>
          <cell r="F1838" t="str">
            <v>Tank-Butane Tank Nozzle N2B 4" - (Butane)</v>
          </cell>
          <cell r="G1838">
            <v>0</v>
          </cell>
          <cell r="H1838" t="str">
            <v>VP-1516-148-T-101/2-190</v>
          </cell>
          <cell r="I1838">
            <v>40175</v>
          </cell>
          <cell r="J1838">
            <v>40168</v>
          </cell>
          <cell r="K1838" t="str">
            <v>Y</v>
          </cell>
          <cell r="L1838" t="str">
            <v>Drw</v>
          </cell>
          <cell r="M1838">
            <v>1839</v>
          </cell>
        </row>
        <row r="1839">
          <cell r="C1839" t="str">
            <v>25</v>
          </cell>
          <cell r="D1839" t="str">
            <v>05050-MD-25-674-01</v>
          </cell>
          <cell r="E1839" t="str">
            <v>05050-MD-25-674-01</v>
          </cell>
          <cell r="F1839" t="str">
            <v>Tank-Butane Tank Nozzle K2/3, 6" Level gauge- (Butane)</v>
          </cell>
          <cell r="G1839">
            <v>0</v>
          </cell>
          <cell r="H1839" t="str">
            <v>VP-1516-148-T-101/2-191</v>
          </cell>
          <cell r="I1839">
            <v>40175</v>
          </cell>
          <cell r="J1839">
            <v>40168</v>
          </cell>
          <cell r="K1839" t="str">
            <v>Y</v>
          </cell>
          <cell r="L1839" t="str">
            <v>Drw</v>
          </cell>
          <cell r="M1839">
            <v>1840</v>
          </cell>
        </row>
        <row r="1840">
          <cell r="C1840" t="str">
            <v>25</v>
          </cell>
          <cell r="D1840" t="str">
            <v>05050-MD-25-674-02</v>
          </cell>
          <cell r="E1840" t="str">
            <v>05050-MD-25-674-02</v>
          </cell>
          <cell r="F1840" t="str">
            <v>Tank-Butane Tank Nozzle K2/3, 6" Level gauge- (Butane)</v>
          </cell>
          <cell r="G1840">
            <v>0</v>
          </cell>
          <cell r="H1840" t="str">
            <v>VP-1516-148-T-101/2-191</v>
          </cell>
          <cell r="I1840">
            <v>40175</v>
          </cell>
          <cell r="J1840">
            <v>40168</v>
          </cell>
          <cell r="K1840" t="str">
            <v>Y</v>
          </cell>
          <cell r="L1840" t="str">
            <v>Drw</v>
          </cell>
          <cell r="M1840">
            <v>1841</v>
          </cell>
        </row>
        <row r="1841">
          <cell r="C1841" t="str">
            <v>25</v>
          </cell>
          <cell r="D1841" t="str">
            <v>05050-MD-25-674-03</v>
          </cell>
          <cell r="E1841" t="str">
            <v>05050-MD-25-674-03</v>
          </cell>
          <cell r="F1841" t="str">
            <v>Tank-Butane Tank Nozzle K2/3, 6" Level gauge- (Butane)</v>
          </cell>
          <cell r="G1841">
            <v>0</v>
          </cell>
          <cell r="H1841" t="str">
            <v>VP-1516-148-T-101/2-191</v>
          </cell>
          <cell r="I1841">
            <v>40175</v>
          </cell>
          <cell r="J1841">
            <v>40168</v>
          </cell>
          <cell r="K1841" t="str">
            <v>Y</v>
          </cell>
          <cell r="L1841" t="str">
            <v>Drw</v>
          </cell>
          <cell r="M1841">
            <v>1842</v>
          </cell>
        </row>
        <row r="1842">
          <cell r="C1842" t="str">
            <v>25</v>
          </cell>
          <cell r="D1842" t="str">
            <v>05050-MD-25-675-01</v>
          </cell>
          <cell r="E1842" t="str">
            <v>05050-MD-25-675-01</v>
          </cell>
          <cell r="F1842" t="str">
            <v>Tank-Butane Tank Nozzle K10, 6" Level Gauge- (Butane)</v>
          </cell>
          <cell r="G1842">
            <v>0</v>
          </cell>
          <cell r="H1842" t="str">
            <v>VP-1516-148-T-101/2-192</v>
          </cell>
          <cell r="I1842">
            <v>40175</v>
          </cell>
          <cell r="J1842">
            <v>40168</v>
          </cell>
          <cell r="K1842" t="str">
            <v>Y</v>
          </cell>
          <cell r="L1842" t="str">
            <v>Drw</v>
          </cell>
          <cell r="M1842">
            <v>1843</v>
          </cell>
        </row>
        <row r="1843">
          <cell r="C1843" t="str">
            <v>25</v>
          </cell>
          <cell r="D1843" t="str">
            <v>05050-MD-25-675-02</v>
          </cell>
          <cell r="E1843" t="str">
            <v>05050-MD-25-675-02</v>
          </cell>
          <cell r="F1843" t="str">
            <v>Tank-Butane Tank Nozzle K10, 6" Level Gauge- (Butane)</v>
          </cell>
          <cell r="G1843">
            <v>0</v>
          </cell>
          <cell r="H1843" t="str">
            <v>VP-1516-148-T-101/2-192</v>
          </cell>
          <cell r="I1843">
            <v>40175</v>
          </cell>
          <cell r="J1843">
            <v>40168</v>
          </cell>
          <cell r="K1843" t="str">
            <v>Y</v>
          </cell>
          <cell r="L1843" t="str">
            <v>Drw</v>
          </cell>
          <cell r="M1843">
            <v>1844</v>
          </cell>
        </row>
        <row r="1844">
          <cell r="C1844" t="str">
            <v>25</v>
          </cell>
          <cell r="D1844" t="str">
            <v>05050-MD-25-676-01</v>
          </cell>
          <cell r="E1844" t="str">
            <v>05050-MD-25-676-01</v>
          </cell>
          <cell r="F1844" t="str">
            <v>Tank-Butane Tank Nozzle K1, Pressure Inner Tank- (Butane)</v>
          </cell>
          <cell r="G1844">
            <v>0</v>
          </cell>
          <cell r="H1844" t="str">
            <v>VP-1516-148-T-101/2-193</v>
          </cell>
          <cell r="I1844">
            <v>40175</v>
          </cell>
          <cell r="J1844">
            <v>40168</v>
          </cell>
          <cell r="K1844" t="str">
            <v>Y</v>
          </cell>
          <cell r="L1844" t="str">
            <v>Drw</v>
          </cell>
          <cell r="M1844">
            <v>1845</v>
          </cell>
        </row>
        <row r="1845">
          <cell r="C1845" t="str">
            <v>25</v>
          </cell>
          <cell r="D1845" t="str">
            <v>05050-MD-25-676-02</v>
          </cell>
          <cell r="E1845" t="str">
            <v>05050-MD-25-676-02</v>
          </cell>
          <cell r="F1845" t="str">
            <v>Tank-Butane Tank Nozzle K1, Pressure Inner Tank- (Butane)</v>
          </cell>
          <cell r="G1845">
            <v>0</v>
          </cell>
          <cell r="H1845" t="str">
            <v>VP-1516-148-T-101/2-193</v>
          </cell>
          <cell r="I1845">
            <v>40175</v>
          </cell>
          <cell r="J1845">
            <v>40168</v>
          </cell>
          <cell r="K1845" t="str">
            <v>Y</v>
          </cell>
          <cell r="L1845" t="str">
            <v>Drw</v>
          </cell>
          <cell r="M1845">
            <v>1846</v>
          </cell>
        </row>
        <row r="1846">
          <cell r="C1846" t="str">
            <v>25</v>
          </cell>
          <cell r="D1846" t="str">
            <v>05050-MD-25-677-01</v>
          </cell>
          <cell r="E1846" t="str">
            <v>05050-MD-25-677-01</v>
          </cell>
          <cell r="F1846" t="str">
            <v>Tank-Butane Tank Manhole M1, 34" Roof Manhole- (Butane)</v>
          </cell>
          <cell r="G1846">
            <v>0</v>
          </cell>
          <cell r="H1846" t="str">
            <v>VP-1516-148-T-101/2-194</v>
          </cell>
          <cell r="I1846">
            <v>40175</v>
          </cell>
          <cell r="J1846">
            <v>40168</v>
          </cell>
          <cell r="K1846" t="str">
            <v>Y</v>
          </cell>
          <cell r="L1846" t="str">
            <v>Drw</v>
          </cell>
          <cell r="M1846">
            <v>1847</v>
          </cell>
        </row>
        <row r="1847">
          <cell r="C1847" t="str">
            <v>25</v>
          </cell>
          <cell r="D1847" t="str">
            <v>05050-MD-25-677-02</v>
          </cell>
          <cell r="E1847" t="str">
            <v>05050-MD-25-677-02</v>
          </cell>
          <cell r="F1847" t="str">
            <v>Tank-Butane Tank Manhole M1, 34" Roof Manhole- (Butane)</v>
          </cell>
          <cell r="G1847">
            <v>0</v>
          </cell>
          <cell r="H1847" t="str">
            <v>VP-1516-148-T-101/2-194</v>
          </cell>
          <cell r="I1847">
            <v>40175</v>
          </cell>
          <cell r="J1847">
            <v>40168</v>
          </cell>
          <cell r="K1847" t="str">
            <v>Y</v>
          </cell>
          <cell r="L1847" t="str">
            <v>Drw</v>
          </cell>
          <cell r="M1847">
            <v>1848</v>
          </cell>
        </row>
        <row r="1848">
          <cell r="C1848" t="str">
            <v>25</v>
          </cell>
          <cell r="D1848" t="str">
            <v>05050-MD-25-678-00</v>
          </cell>
          <cell r="E1848" t="str">
            <v>05050-MD-25-678-00</v>
          </cell>
          <cell r="F1848" t="str">
            <v>Tank-Butane Tank Manhole M2A &amp; N22- (Butane)</v>
          </cell>
          <cell r="G1848">
            <v>0</v>
          </cell>
          <cell r="H1848" t="str">
            <v>VP-1516-148-T-101/2-195</v>
          </cell>
          <cell r="I1848">
            <v>40175</v>
          </cell>
          <cell r="J1848">
            <v>40168</v>
          </cell>
          <cell r="K1848" t="str">
            <v>Y</v>
          </cell>
          <cell r="L1848" t="str">
            <v>Drw</v>
          </cell>
          <cell r="M1848">
            <v>1849</v>
          </cell>
        </row>
        <row r="1849">
          <cell r="C1849" t="str">
            <v>25</v>
          </cell>
          <cell r="D1849" t="str">
            <v>05050-MD-25-678-00</v>
          </cell>
          <cell r="E1849" t="str">
            <v>05050-MD-25-678-00</v>
          </cell>
          <cell r="F1849" t="str">
            <v>Tank-Butane Tank Manhole M2A &amp; N22- (Butane)</v>
          </cell>
          <cell r="G1849">
            <v>0</v>
          </cell>
          <cell r="H1849" t="str">
            <v>VP-1516-148-T-101/2-195</v>
          </cell>
          <cell r="I1849">
            <v>40175</v>
          </cell>
          <cell r="J1849">
            <v>40168</v>
          </cell>
          <cell r="K1849" t="str">
            <v>Y</v>
          </cell>
          <cell r="L1849" t="str">
            <v>Drw</v>
          </cell>
          <cell r="M1849">
            <v>1850</v>
          </cell>
        </row>
        <row r="1850">
          <cell r="C1850" t="str">
            <v>25</v>
          </cell>
          <cell r="D1850" t="str">
            <v/>
          </cell>
          <cell r="E1850" t="str">
            <v/>
          </cell>
          <cell r="F1850" t="str">
            <v>Tank-Butane Tank Deck Manhole M3, 34" deck manhole- (Butane)</v>
          </cell>
          <cell r="G1850">
            <v>0</v>
          </cell>
          <cell r="H1850" t="str">
            <v>VP-1516-148-T-101/2-196</v>
          </cell>
          <cell r="I1850">
            <v>38854</v>
          </cell>
          <cell r="J1850">
            <v>38847</v>
          </cell>
          <cell r="K1850" t="str">
            <v>N</v>
          </cell>
          <cell r="L1850" t="str">
            <v>Drw</v>
          </cell>
          <cell r="M1850">
            <v>1851</v>
          </cell>
        </row>
        <row r="1851">
          <cell r="C1851" t="str">
            <v>25</v>
          </cell>
          <cell r="D1851" t="str">
            <v>05050-MD-25-680-01</v>
          </cell>
          <cell r="E1851" t="str">
            <v>05050-MD-25-680-01</v>
          </cell>
          <cell r="F1851" t="str">
            <v>Tank-Butane Tank Nozzle N20A/B, 4" Annular Space Purge- (Butane)</v>
          </cell>
          <cell r="G1851">
            <v>0</v>
          </cell>
          <cell r="H1851" t="str">
            <v>VP-1516-148-T-101/2-197</v>
          </cell>
          <cell r="I1851">
            <v>40175</v>
          </cell>
          <cell r="J1851">
            <v>40168</v>
          </cell>
          <cell r="K1851" t="str">
            <v>Y</v>
          </cell>
          <cell r="L1851" t="str">
            <v>Drw</v>
          </cell>
          <cell r="M1851">
            <v>1852</v>
          </cell>
        </row>
        <row r="1852">
          <cell r="C1852" t="str">
            <v>25</v>
          </cell>
          <cell r="D1852" t="str">
            <v>05050-MD-25-680-02</v>
          </cell>
          <cell r="E1852" t="str">
            <v>05050-MD-25-680-02</v>
          </cell>
          <cell r="F1852" t="str">
            <v>Tank-Butane Tank Nozzle N20A/B, 4" Annular Space Purge- (Butane)</v>
          </cell>
          <cell r="G1852">
            <v>0</v>
          </cell>
          <cell r="H1852" t="str">
            <v>VP-1516-148-T-101/2-197</v>
          </cell>
          <cell r="I1852">
            <v>40175</v>
          </cell>
          <cell r="J1852">
            <v>40168</v>
          </cell>
          <cell r="K1852" t="str">
            <v>Y</v>
          </cell>
          <cell r="L1852" t="str">
            <v>Drw</v>
          </cell>
          <cell r="M1852">
            <v>1853</v>
          </cell>
        </row>
        <row r="1853">
          <cell r="C1853" t="str">
            <v>25</v>
          </cell>
          <cell r="D1853" t="str">
            <v>05050-MD-25-681-01</v>
          </cell>
          <cell r="E1853" t="str">
            <v>05050-MD-25-681-01</v>
          </cell>
          <cell r="F1853" t="str">
            <v>Tank-Butane Tank Nozzle N21A/B/C, 3" Base Insulation Purge- (Butane)</v>
          </cell>
          <cell r="G1853">
            <v>0</v>
          </cell>
          <cell r="H1853" t="str">
            <v>VP-1516-148-T-101/2-198</v>
          </cell>
          <cell r="I1853">
            <v>40175</v>
          </cell>
          <cell r="J1853">
            <v>40168</v>
          </cell>
          <cell r="K1853" t="str">
            <v>Y</v>
          </cell>
          <cell r="L1853" t="str">
            <v>Drw</v>
          </cell>
          <cell r="M1853">
            <v>1854</v>
          </cell>
        </row>
        <row r="1854">
          <cell r="C1854" t="str">
            <v>25</v>
          </cell>
          <cell r="D1854" t="str">
            <v>05050-MD-25-681-02</v>
          </cell>
          <cell r="E1854" t="str">
            <v>05050-MD-25-681-02</v>
          </cell>
          <cell r="F1854" t="str">
            <v>Tank-Butane Tank Nozzle N21A/B/C, 3" Base Insulation Purge- (Butane)</v>
          </cell>
          <cell r="G1854">
            <v>0</v>
          </cell>
          <cell r="H1854" t="str">
            <v>VP-1516-148-T-101/2-198</v>
          </cell>
          <cell r="I1854">
            <v>40175</v>
          </cell>
          <cell r="J1854">
            <v>40168</v>
          </cell>
          <cell r="K1854" t="str">
            <v>Y</v>
          </cell>
          <cell r="L1854" t="str">
            <v>Drw</v>
          </cell>
          <cell r="M1854">
            <v>1855</v>
          </cell>
        </row>
        <row r="1855">
          <cell r="C1855" t="str">
            <v>25</v>
          </cell>
          <cell r="D1855" t="str">
            <v/>
          </cell>
          <cell r="E1855" t="str">
            <v/>
          </cell>
          <cell r="F1855" t="str">
            <v>Tank-Pipe Supports- (Butane)</v>
          </cell>
          <cell r="G1855">
            <v>0</v>
          </cell>
          <cell r="H1855">
            <v>0</v>
          </cell>
          <cell r="I1855">
            <v>40175</v>
          </cell>
          <cell r="J1855">
            <v>40168</v>
          </cell>
          <cell r="K1855" t="str">
            <v>N</v>
          </cell>
          <cell r="L1855" t="str">
            <v>Drw</v>
          </cell>
          <cell r="M1855">
            <v>1856</v>
          </cell>
        </row>
        <row r="1856">
          <cell r="C1856" t="str">
            <v>25</v>
          </cell>
          <cell r="D1856" t="str">
            <v>05050-MD-25-683-00</v>
          </cell>
          <cell r="E1856" t="str">
            <v>05050-MD-25-683-00</v>
          </cell>
          <cell r="F1856" t="str">
            <v>Tank-Pump Column Fabrication Spec- (Butane)</v>
          </cell>
          <cell r="G1856">
            <v>0</v>
          </cell>
          <cell r="H1856" t="str">
            <v>VP-1516-148-T-101/2-083</v>
          </cell>
          <cell r="I1856">
            <v>40175</v>
          </cell>
          <cell r="J1856">
            <v>40168</v>
          </cell>
          <cell r="K1856" t="str">
            <v>Y</v>
          </cell>
          <cell r="L1856" t="str">
            <v>Drw</v>
          </cell>
          <cell r="M1856">
            <v>1857</v>
          </cell>
        </row>
        <row r="1857">
          <cell r="C1857" t="str">
            <v>25</v>
          </cell>
          <cell r="D1857" t="str">
            <v>05050-MD-25-684-00</v>
          </cell>
          <cell r="E1857" t="str">
            <v>05050-MD-25-684-00</v>
          </cell>
          <cell r="F1857" t="str">
            <v>Tank-Pump Column Analysis- (Butane)</v>
          </cell>
          <cell r="G1857">
            <v>0</v>
          </cell>
          <cell r="H1857" t="str">
            <v>VP-1516-148-T-101/2-015</v>
          </cell>
          <cell r="I1857">
            <v>40175</v>
          </cell>
          <cell r="J1857">
            <v>40168</v>
          </cell>
          <cell r="K1857" t="str">
            <v>Y</v>
          </cell>
          <cell r="L1857" t="str">
            <v>Drw</v>
          </cell>
          <cell r="M1857">
            <v>1858</v>
          </cell>
        </row>
        <row r="1858">
          <cell r="C1858" t="str">
            <v>25</v>
          </cell>
          <cell r="D1858" t="str">
            <v>05050-MD-25-685-01</v>
          </cell>
          <cell r="E1858" t="str">
            <v>05050-MD-25-685-01</v>
          </cell>
          <cell r="F1858" t="str">
            <v>Tank-Pipe Support Area Drawing- (Butane)</v>
          </cell>
          <cell r="G1858">
            <v>0</v>
          </cell>
          <cell r="H1858" t="str">
            <v>VP-1516-148-T-101/2-270</v>
          </cell>
          <cell r="I1858">
            <v>40175</v>
          </cell>
          <cell r="J1858">
            <v>40168</v>
          </cell>
          <cell r="K1858" t="str">
            <v>Y</v>
          </cell>
          <cell r="L1858" t="str">
            <v>Drw</v>
          </cell>
          <cell r="M1858">
            <v>1859</v>
          </cell>
        </row>
        <row r="1859">
          <cell r="C1859" t="str">
            <v>25</v>
          </cell>
          <cell r="D1859" t="str">
            <v>05050-MD-25-685-02</v>
          </cell>
          <cell r="E1859" t="str">
            <v>05050-MD-25-685-02</v>
          </cell>
          <cell r="F1859" t="str">
            <v>Tank-Pipe Support Area Drawing- (Butane)</v>
          </cell>
          <cell r="G1859">
            <v>0</v>
          </cell>
          <cell r="H1859" t="str">
            <v>VP-1516-148-T-101/2-270</v>
          </cell>
          <cell r="I1859">
            <v>40175</v>
          </cell>
          <cell r="J1859">
            <v>40168</v>
          </cell>
          <cell r="K1859" t="str">
            <v>Y</v>
          </cell>
          <cell r="L1859" t="str">
            <v>Drw</v>
          </cell>
          <cell r="M1859">
            <v>1860</v>
          </cell>
        </row>
        <row r="1860">
          <cell r="C1860" t="str">
            <v>25</v>
          </cell>
          <cell r="D1860" t="str">
            <v>05050-MD-25-685-03</v>
          </cell>
          <cell r="E1860" t="str">
            <v>05050-MD-25-685-03</v>
          </cell>
          <cell r="F1860" t="str">
            <v>Tank-Pipe Support Area Drawing- (Butane)</v>
          </cell>
          <cell r="G1860">
            <v>0</v>
          </cell>
          <cell r="H1860" t="str">
            <v>VP-1516-148-T-101/2-270</v>
          </cell>
          <cell r="I1860">
            <v>40175</v>
          </cell>
          <cell r="J1860">
            <v>40168</v>
          </cell>
          <cell r="K1860" t="str">
            <v>Y</v>
          </cell>
          <cell r="L1860" t="str">
            <v>Drw</v>
          </cell>
          <cell r="M1860">
            <v>1861</v>
          </cell>
        </row>
        <row r="1861">
          <cell r="C1861" t="str">
            <v>25</v>
          </cell>
          <cell r="D1861" t="str">
            <v>05050-MD-25-685-04</v>
          </cell>
          <cell r="E1861" t="str">
            <v>05050-MD-25-685-04</v>
          </cell>
          <cell r="F1861" t="str">
            <v>Tank-Pipe Support Area Drawing- (Butane)</v>
          </cell>
          <cell r="G1861">
            <v>0</v>
          </cell>
          <cell r="H1861" t="str">
            <v>VP-1516-148-T-101/2-270</v>
          </cell>
          <cell r="I1861">
            <v>40175</v>
          </cell>
          <cell r="J1861">
            <v>40168</v>
          </cell>
          <cell r="K1861" t="str">
            <v>Y</v>
          </cell>
          <cell r="L1861" t="str">
            <v>Drw</v>
          </cell>
          <cell r="M1861">
            <v>1862</v>
          </cell>
        </row>
        <row r="1862">
          <cell r="C1862" t="str">
            <v>25</v>
          </cell>
          <cell r="D1862" t="str">
            <v>05050-MD-25-685-05</v>
          </cell>
          <cell r="E1862" t="str">
            <v>05050-MD-25-685-05</v>
          </cell>
          <cell r="F1862" t="str">
            <v>Tank-Pipe Support Area Drawing- (Butane)</v>
          </cell>
          <cell r="G1862">
            <v>0</v>
          </cell>
          <cell r="H1862" t="str">
            <v>VP-1516-148-T-101/2-270</v>
          </cell>
          <cell r="I1862">
            <v>40175</v>
          </cell>
          <cell r="J1862">
            <v>40168</v>
          </cell>
          <cell r="K1862" t="str">
            <v>Y</v>
          </cell>
          <cell r="L1862" t="str">
            <v>Drw</v>
          </cell>
          <cell r="M1862">
            <v>1863</v>
          </cell>
        </row>
        <row r="1863">
          <cell r="C1863" t="str">
            <v>25</v>
          </cell>
          <cell r="D1863" t="str">
            <v>05050-MD-25-685-06</v>
          </cell>
          <cell r="E1863" t="str">
            <v>05050-MD-25-685-06</v>
          </cell>
          <cell r="F1863" t="str">
            <v>Tank-Pipe Support Area Drawing- (Butane)</v>
          </cell>
          <cell r="G1863">
            <v>0</v>
          </cell>
          <cell r="H1863" t="str">
            <v>VP-1516-148-T-101/2-270</v>
          </cell>
          <cell r="I1863">
            <v>40175</v>
          </cell>
          <cell r="J1863">
            <v>40168</v>
          </cell>
          <cell r="K1863" t="str">
            <v>Y</v>
          </cell>
          <cell r="L1863" t="str">
            <v>Drw</v>
          </cell>
          <cell r="M1863">
            <v>1864</v>
          </cell>
        </row>
        <row r="1864">
          <cell r="C1864" t="str">
            <v>25</v>
          </cell>
          <cell r="D1864" t="str">
            <v/>
          </cell>
          <cell r="E1864" t="str">
            <v/>
          </cell>
          <cell r="F1864" t="str">
            <v>Tank-Pipe Support Area Drawing- (Butane)</v>
          </cell>
          <cell r="G1864">
            <v>0</v>
          </cell>
          <cell r="H1864">
            <v>0</v>
          </cell>
          <cell r="I1864">
            <v>40175</v>
          </cell>
          <cell r="J1864">
            <v>40168</v>
          </cell>
          <cell r="K1864" t="str">
            <v>n</v>
          </cell>
          <cell r="L1864" t="str">
            <v>Drw</v>
          </cell>
          <cell r="M1864">
            <v>1865</v>
          </cell>
        </row>
        <row r="1865">
          <cell r="C1865" t="str">
            <v>25</v>
          </cell>
          <cell r="D1865" t="str">
            <v/>
          </cell>
          <cell r="E1865" t="str">
            <v/>
          </cell>
          <cell r="F1865" t="str">
            <v>Tank-Pipe Support Area Drawing- (Butane)</v>
          </cell>
          <cell r="G1865">
            <v>0</v>
          </cell>
          <cell r="H1865">
            <v>0</v>
          </cell>
          <cell r="I1865">
            <v>40175</v>
          </cell>
          <cell r="J1865">
            <v>40168</v>
          </cell>
          <cell r="K1865" t="str">
            <v>n</v>
          </cell>
          <cell r="L1865" t="str">
            <v>Drw</v>
          </cell>
          <cell r="M1865">
            <v>1866</v>
          </cell>
        </row>
        <row r="1866">
          <cell r="C1866" t="str">
            <v>25</v>
          </cell>
          <cell r="D1866" t="str">
            <v/>
          </cell>
          <cell r="E1866" t="str">
            <v/>
          </cell>
          <cell r="F1866" t="str">
            <v>Tank-Pipe Supports- (Butane)</v>
          </cell>
          <cell r="G1866">
            <v>0</v>
          </cell>
          <cell r="H1866" t="str">
            <v>VP-1516-148-T-101/2-271</v>
          </cell>
          <cell r="I1866">
            <v>38863</v>
          </cell>
          <cell r="J1866">
            <v>38856</v>
          </cell>
          <cell r="K1866" t="str">
            <v>N</v>
          </cell>
          <cell r="L1866" t="str">
            <v>Drw</v>
          </cell>
          <cell r="M1866">
            <v>1867</v>
          </cell>
        </row>
        <row r="1867">
          <cell r="C1867" t="str">
            <v>25</v>
          </cell>
          <cell r="D1867" t="str">
            <v/>
          </cell>
          <cell r="E1867" t="str">
            <v/>
          </cell>
          <cell r="F1867" t="str">
            <v>Tank-Pipe Supports- (Butane)</v>
          </cell>
          <cell r="G1867">
            <v>0</v>
          </cell>
          <cell r="H1867" t="str">
            <v>VP-1516-148-T-101/2-271</v>
          </cell>
          <cell r="I1867">
            <v>38863</v>
          </cell>
          <cell r="J1867">
            <v>38856</v>
          </cell>
          <cell r="K1867" t="str">
            <v>N</v>
          </cell>
          <cell r="L1867" t="str">
            <v>Drw</v>
          </cell>
          <cell r="M1867">
            <v>1868</v>
          </cell>
        </row>
        <row r="1868">
          <cell r="C1868" t="str">
            <v>25</v>
          </cell>
          <cell r="D1868" t="str">
            <v>05050-MD-25-689-00</v>
          </cell>
          <cell r="E1868" t="str">
            <v>05050-MD-25-689-00</v>
          </cell>
          <cell r="F1868" t="str">
            <v>Tank-Butane Tank Purge inner tank nozzle N19 4"- (Butane)</v>
          </cell>
          <cell r="G1868">
            <v>0</v>
          </cell>
          <cell r="H1868" t="str">
            <v>VP-1516-148-T-101/2-199</v>
          </cell>
          <cell r="I1868">
            <v>40175</v>
          </cell>
          <cell r="J1868">
            <v>40168</v>
          </cell>
          <cell r="K1868" t="str">
            <v>Y</v>
          </cell>
          <cell r="L1868" t="str">
            <v>Drw</v>
          </cell>
          <cell r="M1868">
            <v>1869</v>
          </cell>
        </row>
        <row r="1869">
          <cell r="C1869" t="str">
            <v>25</v>
          </cell>
          <cell r="D1869" t="str">
            <v>05050-MD-25-690-00</v>
          </cell>
          <cell r="E1869" t="str">
            <v>05050-MD-25-690-00</v>
          </cell>
          <cell r="F1869" t="str">
            <v>Tank-Butane Tank Nozzle K9, 2" Multi-point RTD for LT- (Butane)</v>
          </cell>
          <cell r="G1869">
            <v>0</v>
          </cell>
          <cell r="H1869" t="str">
            <v>VP-1516-148-T-101/2-181</v>
          </cell>
          <cell r="I1869">
            <v>40175</v>
          </cell>
          <cell r="J1869">
            <v>40168</v>
          </cell>
          <cell r="K1869" t="str">
            <v>Y</v>
          </cell>
          <cell r="L1869" t="str">
            <v>Drw</v>
          </cell>
          <cell r="M1869">
            <v>1870</v>
          </cell>
        </row>
        <row r="1870">
          <cell r="C1870" t="str">
            <v>25</v>
          </cell>
          <cell r="D1870" t="str">
            <v>05050-MD-25-691-00</v>
          </cell>
          <cell r="E1870" t="str">
            <v>05050-MD-25-691-00</v>
          </cell>
          <cell r="F1870" t="str">
            <v>Tank-Butane Tank Nozzle N16A/B/C, 2" Pilot for PSV- (Butane)</v>
          </cell>
          <cell r="G1870">
            <v>0</v>
          </cell>
          <cell r="H1870" t="str">
            <v>VP-1516-148-T-101/2-205</v>
          </cell>
          <cell r="I1870">
            <v>40175</v>
          </cell>
          <cell r="J1870">
            <v>40168</v>
          </cell>
          <cell r="K1870" t="str">
            <v>Y</v>
          </cell>
          <cell r="L1870" t="str">
            <v>Drw</v>
          </cell>
          <cell r="M1870">
            <v>1871</v>
          </cell>
        </row>
        <row r="1871">
          <cell r="C1871" t="str">
            <v>25</v>
          </cell>
          <cell r="D1871" t="str">
            <v>05050-MD-25-692-01</v>
          </cell>
          <cell r="E1871" t="str">
            <v>05050-MD-25-692-01</v>
          </cell>
          <cell r="F1871" t="str">
            <v>Tank-Butane Tank Nozzle N18, Sample, 4" Purge (inner tank), 4" Dome Vent- (Butane)</v>
          </cell>
          <cell r="G1871">
            <v>0</v>
          </cell>
          <cell r="H1871" t="str">
            <v>VP-1516-148-T-101/2-206</v>
          </cell>
          <cell r="I1871">
            <v>40175</v>
          </cell>
          <cell r="J1871">
            <v>40168</v>
          </cell>
          <cell r="K1871" t="str">
            <v>Y</v>
          </cell>
          <cell r="L1871" t="str">
            <v>Drw</v>
          </cell>
          <cell r="M1871">
            <v>1872</v>
          </cell>
        </row>
        <row r="1872">
          <cell r="C1872" t="str">
            <v>25</v>
          </cell>
          <cell r="D1872" t="str">
            <v>05050-MD-25-692-02</v>
          </cell>
          <cell r="E1872" t="str">
            <v>05050-MD-25-692-02</v>
          </cell>
          <cell r="F1872" t="str">
            <v>Tank-Butane Tank Nozzle N18, Sample, 4" Purge (inner tank), 4" Dome Vent- (Butane)</v>
          </cell>
          <cell r="G1872">
            <v>0</v>
          </cell>
          <cell r="H1872" t="str">
            <v>VP-1516-148-T-101/2-206</v>
          </cell>
          <cell r="I1872">
            <v>40175</v>
          </cell>
          <cell r="J1872">
            <v>40168</v>
          </cell>
          <cell r="K1872" t="str">
            <v>Y</v>
          </cell>
          <cell r="L1872" t="str">
            <v>Drw</v>
          </cell>
          <cell r="M1872">
            <v>1873</v>
          </cell>
        </row>
        <row r="1873">
          <cell r="C1873" t="str">
            <v>25</v>
          </cell>
          <cell r="D1873" t="str">
            <v>05050-MD-25-693-00</v>
          </cell>
          <cell r="E1873" t="str">
            <v>05050-MD-25-693-00</v>
          </cell>
          <cell r="F1873" t="str">
            <v>Tank-Butane Tank Nozzle N24/25/27, ?" Roof Hatch, ?" deck Hatch, 4" Perlite Fill- (Butane)</v>
          </cell>
          <cell r="G1873">
            <v>0</v>
          </cell>
          <cell r="H1873" t="str">
            <v>VP-1516-148-T-101/2-207</v>
          </cell>
          <cell r="I1873">
            <v>40175</v>
          </cell>
          <cell r="J1873">
            <v>40168</v>
          </cell>
          <cell r="K1873" t="str">
            <v>Y</v>
          </cell>
          <cell r="L1873" t="str">
            <v>Drw</v>
          </cell>
          <cell r="M1873">
            <v>1874</v>
          </cell>
        </row>
        <row r="1874">
          <cell r="C1874" t="str">
            <v>25</v>
          </cell>
          <cell r="D1874" t="str">
            <v/>
          </cell>
          <cell r="E1874" t="str">
            <v/>
          </cell>
          <cell r="F1874" t="str">
            <v>Tank-Pipe Supports- (Butane)</v>
          </cell>
          <cell r="G1874">
            <v>0</v>
          </cell>
          <cell r="H1874">
            <v>0</v>
          </cell>
          <cell r="I1874">
            <v>40175</v>
          </cell>
          <cell r="J1874">
            <v>40168</v>
          </cell>
          <cell r="K1874" t="str">
            <v>n</v>
          </cell>
          <cell r="L1874" t="str">
            <v>Drw</v>
          </cell>
          <cell r="M1874">
            <v>1875</v>
          </cell>
        </row>
        <row r="1875">
          <cell r="C1875" t="str">
            <v>25</v>
          </cell>
          <cell r="D1875" t="str">
            <v/>
          </cell>
          <cell r="E1875" t="str">
            <v/>
          </cell>
          <cell r="F1875" t="str">
            <v>Tank-Structural Material- (Butane)</v>
          </cell>
          <cell r="G1875">
            <v>0</v>
          </cell>
          <cell r="H1875">
            <v>0</v>
          </cell>
          <cell r="I1875">
            <v>40175</v>
          </cell>
          <cell r="J1875">
            <v>40168</v>
          </cell>
          <cell r="K1875" t="str">
            <v>N</v>
          </cell>
          <cell r="L1875" t="str">
            <v>Drw</v>
          </cell>
          <cell r="M1875">
            <v>1876</v>
          </cell>
        </row>
        <row r="1876">
          <cell r="C1876" t="str">
            <v>25</v>
          </cell>
          <cell r="D1876" t="str">
            <v/>
          </cell>
          <cell r="E1876" t="str">
            <v/>
          </cell>
          <cell r="F1876" t="str">
            <v>Tank-3D model of Initial Platform Layouts- (Butane)</v>
          </cell>
          <cell r="G1876">
            <v>0</v>
          </cell>
          <cell r="H1876">
            <v>0</v>
          </cell>
          <cell r="I1876">
            <v>40175</v>
          </cell>
          <cell r="J1876">
            <v>40168</v>
          </cell>
          <cell r="K1876" t="str">
            <v>N</v>
          </cell>
          <cell r="L1876" t="str">
            <v>Drw</v>
          </cell>
          <cell r="M1876">
            <v>1877</v>
          </cell>
        </row>
        <row r="1877">
          <cell r="C1877" t="str">
            <v>25</v>
          </cell>
          <cell r="D1877" t="str">
            <v>05050-MD-25-697-01</v>
          </cell>
          <cell r="E1877" t="str">
            <v>05050-MD-25-697-01</v>
          </cell>
          <cell r="F1877" t="str">
            <v>Tank-Platform Arrangement- (Butane)</v>
          </cell>
          <cell r="G1877">
            <v>0</v>
          </cell>
          <cell r="H1877" t="str">
            <v>VP-1516-148-T-101/2-241</v>
          </cell>
          <cell r="I1877">
            <v>40175</v>
          </cell>
          <cell r="J1877">
            <v>40168</v>
          </cell>
          <cell r="K1877" t="str">
            <v>Y</v>
          </cell>
          <cell r="L1877" t="str">
            <v>Drw</v>
          </cell>
          <cell r="M1877">
            <v>1878</v>
          </cell>
        </row>
        <row r="1878">
          <cell r="C1878" t="str">
            <v>25</v>
          </cell>
          <cell r="D1878" t="str">
            <v>05050-MD-25-697-02</v>
          </cell>
          <cell r="E1878" t="str">
            <v>05050-MD-25-697-02</v>
          </cell>
          <cell r="F1878" t="str">
            <v>Tank-Platform Arrangement- (Butane)</v>
          </cell>
          <cell r="G1878">
            <v>0</v>
          </cell>
          <cell r="H1878" t="str">
            <v>VP-1516-148-T-101/2-241</v>
          </cell>
          <cell r="I1878">
            <v>40175</v>
          </cell>
          <cell r="J1878">
            <v>40168</v>
          </cell>
          <cell r="K1878" t="str">
            <v>Y</v>
          </cell>
          <cell r="L1878" t="str">
            <v>Drw</v>
          </cell>
          <cell r="M1878">
            <v>1879</v>
          </cell>
        </row>
        <row r="1879">
          <cell r="C1879" t="str">
            <v>25</v>
          </cell>
          <cell r="D1879" t="str">
            <v>05050-MD-25-697-03</v>
          </cell>
          <cell r="E1879" t="str">
            <v>05050-MD-25-697-03</v>
          </cell>
          <cell r="F1879" t="str">
            <v>Tank-Platform Arrangement- (Butane)</v>
          </cell>
          <cell r="G1879">
            <v>0</v>
          </cell>
          <cell r="H1879" t="str">
            <v>VP-1516-148-T-101/2-241</v>
          </cell>
          <cell r="I1879">
            <v>40175</v>
          </cell>
          <cell r="J1879">
            <v>40168</v>
          </cell>
          <cell r="K1879" t="str">
            <v>Y</v>
          </cell>
          <cell r="L1879" t="str">
            <v>Drw</v>
          </cell>
          <cell r="M1879">
            <v>1880</v>
          </cell>
        </row>
        <row r="1880">
          <cell r="C1880" t="str">
            <v>25</v>
          </cell>
          <cell r="D1880" t="str">
            <v>05050-MD-25-697-04</v>
          </cell>
          <cell r="E1880" t="str">
            <v>05050-MD-25-697-04</v>
          </cell>
          <cell r="F1880" t="str">
            <v>Tank-Platform Arrangement- (Butane)</v>
          </cell>
          <cell r="G1880">
            <v>0</v>
          </cell>
          <cell r="H1880" t="str">
            <v>VP-1516-148-T-101/2-241</v>
          </cell>
          <cell r="I1880">
            <v>40175</v>
          </cell>
          <cell r="J1880">
            <v>40168</v>
          </cell>
          <cell r="K1880" t="str">
            <v>Y</v>
          </cell>
          <cell r="L1880" t="str">
            <v>Drw</v>
          </cell>
          <cell r="M1880">
            <v>1881</v>
          </cell>
        </row>
        <row r="1881">
          <cell r="C1881" t="str">
            <v>25</v>
          </cell>
          <cell r="D1881" t="str">
            <v/>
          </cell>
          <cell r="E1881" t="str">
            <v/>
          </cell>
          <cell r="F1881" t="str">
            <v>Tank-Platform Arrangement- (Butane)</v>
          </cell>
          <cell r="G1881">
            <v>0</v>
          </cell>
          <cell r="H1881">
            <v>0</v>
          </cell>
          <cell r="I1881">
            <v>40175</v>
          </cell>
          <cell r="J1881">
            <v>40168</v>
          </cell>
          <cell r="K1881" t="str">
            <v>n</v>
          </cell>
          <cell r="L1881" t="str">
            <v>Drw</v>
          </cell>
          <cell r="M1881">
            <v>1882</v>
          </cell>
        </row>
        <row r="1882">
          <cell r="C1882" t="str">
            <v>25</v>
          </cell>
          <cell r="D1882" t="str">
            <v/>
          </cell>
          <cell r="E1882" t="str">
            <v/>
          </cell>
          <cell r="F1882" t="str">
            <v>Tank-Platform Arrangement- (Butane)</v>
          </cell>
          <cell r="G1882">
            <v>0</v>
          </cell>
          <cell r="H1882">
            <v>0</v>
          </cell>
          <cell r="I1882">
            <v>40175</v>
          </cell>
          <cell r="J1882">
            <v>40168</v>
          </cell>
          <cell r="K1882" t="str">
            <v>n</v>
          </cell>
          <cell r="L1882" t="str">
            <v>Drw</v>
          </cell>
          <cell r="M1882">
            <v>1883</v>
          </cell>
        </row>
        <row r="1883">
          <cell r="C1883" t="str">
            <v>25</v>
          </cell>
          <cell r="D1883" t="str">
            <v/>
          </cell>
          <cell r="E1883" t="str">
            <v/>
          </cell>
          <cell r="F1883" t="str">
            <v>Tank-Platform Loads onto Roof- (Butane)</v>
          </cell>
          <cell r="G1883">
            <v>0</v>
          </cell>
          <cell r="H1883">
            <v>0</v>
          </cell>
          <cell r="I1883">
            <v>40175</v>
          </cell>
          <cell r="J1883">
            <v>40168</v>
          </cell>
          <cell r="K1883" t="str">
            <v>N</v>
          </cell>
          <cell r="L1883" t="str">
            <v>Drw</v>
          </cell>
          <cell r="M1883">
            <v>1884</v>
          </cell>
        </row>
        <row r="1884">
          <cell r="C1884" t="str">
            <v>25</v>
          </cell>
          <cell r="D1884" t="str">
            <v/>
          </cell>
          <cell r="E1884" t="str">
            <v/>
          </cell>
          <cell r="F1884" t="str">
            <v>Tank-Peripheral Walkway Assembly- (Butane)</v>
          </cell>
          <cell r="G1884">
            <v>0</v>
          </cell>
          <cell r="H1884" t="str">
            <v>VP-1516-148-T-101/2-242</v>
          </cell>
          <cell r="I1884">
            <v>38849</v>
          </cell>
          <cell r="J1884">
            <v>38842</v>
          </cell>
          <cell r="K1884" t="str">
            <v>N</v>
          </cell>
          <cell r="L1884" t="str">
            <v>Drw</v>
          </cell>
          <cell r="M1884">
            <v>1885</v>
          </cell>
        </row>
        <row r="1885">
          <cell r="C1885" t="str">
            <v>25</v>
          </cell>
          <cell r="D1885" t="str">
            <v/>
          </cell>
          <cell r="E1885" t="str">
            <v/>
          </cell>
          <cell r="F1885" t="str">
            <v>Tank-Peripheral Walkway Details- (Butane)</v>
          </cell>
          <cell r="G1885">
            <v>0</v>
          </cell>
          <cell r="H1885" t="str">
            <v>VP-1516-148-T-101/2-243</v>
          </cell>
          <cell r="I1885">
            <v>38849</v>
          </cell>
          <cell r="J1885">
            <v>38842</v>
          </cell>
          <cell r="K1885" t="str">
            <v>N</v>
          </cell>
          <cell r="L1885" t="str">
            <v>Drw</v>
          </cell>
          <cell r="M1885">
            <v>1886</v>
          </cell>
        </row>
        <row r="1886">
          <cell r="C1886" t="str">
            <v>25</v>
          </cell>
          <cell r="D1886" t="str">
            <v/>
          </cell>
          <cell r="E1886" t="str">
            <v/>
          </cell>
          <cell r="F1886" t="str">
            <v>Tank-Peripheral Walkway Details- (Butane)</v>
          </cell>
          <cell r="G1886">
            <v>0</v>
          </cell>
          <cell r="H1886">
            <v>0</v>
          </cell>
          <cell r="I1886">
            <v>40175</v>
          </cell>
          <cell r="J1886">
            <v>40168</v>
          </cell>
          <cell r="K1886" t="str">
            <v>n</v>
          </cell>
          <cell r="L1886" t="str">
            <v>Drw</v>
          </cell>
          <cell r="M1886">
            <v>1887</v>
          </cell>
        </row>
        <row r="1887">
          <cell r="C1887" t="str">
            <v>25</v>
          </cell>
          <cell r="D1887" t="str">
            <v>05050-MD-25-704-01</v>
          </cell>
          <cell r="E1887" t="str">
            <v>05050-MD-25-704-01</v>
          </cell>
          <cell r="F1887" t="str">
            <v>Tank-Pipework Support Structure Assembly- (Butane)</v>
          </cell>
          <cell r="G1887">
            <v>0</v>
          </cell>
          <cell r="H1887" t="str">
            <v>VP-1516-148-T-101/2-244</v>
          </cell>
          <cell r="I1887">
            <v>40175</v>
          </cell>
          <cell r="J1887">
            <v>40168</v>
          </cell>
          <cell r="K1887" t="str">
            <v>Y</v>
          </cell>
          <cell r="L1887" t="str">
            <v>Drw</v>
          </cell>
          <cell r="M1887">
            <v>1888</v>
          </cell>
        </row>
        <row r="1888">
          <cell r="C1888" t="str">
            <v>25</v>
          </cell>
          <cell r="D1888" t="str">
            <v>05050-MD-25-704-02</v>
          </cell>
          <cell r="E1888" t="str">
            <v>05050-MD-25-704-02</v>
          </cell>
          <cell r="F1888" t="str">
            <v>Tank-Pipework Support Structure Assembly- (Butane)</v>
          </cell>
          <cell r="G1888">
            <v>0</v>
          </cell>
          <cell r="H1888" t="str">
            <v>VP-1516-148-T-101/2-244</v>
          </cell>
          <cell r="I1888">
            <v>40175</v>
          </cell>
          <cell r="J1888">
            <v>40168</v>
          </cell>
          <cell r="K1888" t="str">
            <v>Y</v>
          </cell>
          <cell r="L1888" t="str">
            <v>Drw</v>
          </cell>
          <cell r="M1888">
            <v>1889</v>
          </cell>
        </row>
        <row r="1889">
          <cell r="C1889" t="str">
            <v>25</v>
          </cell>
          <cell r="D1889" t="str">
            <v>05050-MD-25-704-03</v>
          </cell>
          <cell r="E1889" t="str">
            <v>05050-MD-25-704-03</v>
          </cell>
          <cell r="F1889" t="str">
            <v>Tank-Pipework Support Structure Assembly- (Butane)</v>
          </cell>
          <cell r="G1889">
            <v>0</v>
          </cell>
          <cell r="H1889" t="str">
            <v>VP-1516-148-T-101/2-244</v>
          </cell>
          <cell r="I1889">
            <v>40175</v>
          </cell>
          <cell r="J1889">
            <v>40168</v>
          </cell>
          <cell r="K1889" t="str">
            <v>Y</v>
          </cell>
          <cell r="L1889" t="str">
            <v>Drw</v>
          </cell>
          <cell r="M1889">
            <v>1890</v>
          </cell>
        </row>
        <row r="1890">
          <cell r="C1890" t="str">
            <v>25</v>
          </cell>
          <cell r="D1890" t="str">
            <v>05050-MD-25-704-04</v>
          </cell>
          <cell r="E1890" t="str">
            <v>05050-MD-25-704-04</v>
          </cell>
          <cell r="F1890" t="str">
            <v>Tank-Pipework Support Structure Assembly- (Butane)</v>
          </cell>
          <cell r="G1890">
            <v>0</v>
          </cell>
          <cell r="H1890" t="str">
            <v>VP-1516-148-T-101/2-244</v>
          </cell>
          <cell r="I1890">
            <v>40175</v>
          </cell>
          <cell r="J1890">
            <v>40168</v>
          </cell>
          <cell r="K1890" t="str">
            <v>Y</v>
          </cell>
          <cell r="L1890" t="str">
            <v>Drw</v>
          </cell>
          <cell r="M1890">
            <v>1891</v>
          </cell>
        </row>
        <row r="1891">
          <cell r="C1891" t="str">
            <v>25</v>
          </cell>
          <cell r="D1891" t="str">
            <v>05050-MD-25-704-05</v>
          </cell>
          <cell r="E1891" t="str">
            <v>05050-MD-25-704-05</v>
          </cell>
          <cell r="F1891" t="str">
            <v>Tank-Pipework Support Structure Assembly- (Butane)</v>
          </cell>
          <cell r="G1891">
            <v>0</v>
          </cell>
          <cell r="H1891" t="str">
            <v>VP-1516-148-T-101/2-244</v>
          </cell>
          <cell r="I1891">
            <v>40175</v>
          </cell>
          <cell r="J1891">
            <v>40168</v>
          </cell>
          <cell r="K1891" t="str">
            <v>Y</v>
          </cell>
          <cell r="L1891" t="str">
            <v>Drw</v>
          </cell>
          <cell r="M1891">
            <v>1892</v>
          </cell>
        </row>
        <row r="1892">
          <cell r="C1892" t="str">
            <v>25</v>
          </cell>
          <cell r="D1892" t="str">
            <v>05050-MD-25-704-06</v>
          </cell>
          <cell r="E1892" t="str">
            <v>05050-MD-25-704-06</v>
          </cell>
          <cell r="F1892" t="str">
            <v>Tank-Pipework Support Structure Assembly- (Butane)</v>
          </cell>
          <cell r="G1892">
            <v>0</v>
          </cell>
          <cell r="H1892" t="str">
            <v>VP-1516-148-T-101/2-244</v>
          </cell>
          <cell r="I1892">
            <v>40175</v>
          </cell>
          <cell r="J1892">
            <v>40168</v>
          </cell>
          <cell r="K1892" t="str">
            <v>Y</v>
          </cell>
          <cell r="L1892" t="str">
            <v>Drw</v>
          </cell>
          <cell r="M1892">
            <v>1893</v>
          </cell>
        </row>
        <row r="1893">
          <cell r="C1893" t="str">
            <v>25</v>
          </cell>
          <cell r="D1893" t="str">
            <v>05050-MD-25-704-07</v>
          </cell>
          <cell r="E1893" t="str">
            <v>05050-MD-25-704-07</v>
          </cell>
          <cell r="F1893" t="str">
            <v>Tank-Pipework Support Structure Assembly- (Butane)</v>
          </cell>
          <cell r="G1893">
            <v>0</v>
          </cell>
          <cell r="H1893" t="str">
            <v>VP-1516-148-T-101/2-244</v>
          </cell>
          <cell r="I1893">
            <v>40175</v>
          </cell>
          <cell r="J1893">
            <v>40168</v>
          </cell>
          <cell r="K1893" t="str">
            <v>Y</v>
          </cell>
          <cell r="L1893" t="str">
            <v>Drw</v>
          </cell>
          <cell r="M1893">
            <v>1894</v>
          </cell>
        </row>
        <row r="1894">
          <cell r="C1894" t="str">
            <v>25</v>
          </cell>
          <cell r="D1894" t="str">
            <v>05050-MD-25-704-08</v>
          </cell>
          <cell r="E1894" t="str">
            <v>05050-MD-25-704-08</v>
          </cell>
          <cell r="F1894" t="str">
            <v>Tank-Pipework Support Structure Assembly- (Butane)</v>
          </cell>
          <cell r="G1894">
            <v>0</v>
          </cell>
          <cell r="H1894" t="str">
            <v>VP-1516-148-T-101/2-244</v>
          </cell>
          <cell r="I1894">
            <v>40175</v>
          </cell>
          <cell r="J1894">
            <v>40168</v>
          </cell>
          <cell r="K1894" t="str">
            <v>Y</v>
          </cell>
          <cell r="L1894" t="str">
            <v>Drw</v>
          </cell>
          <cell r="M1894">
            <v>1895</v>
          </cell>
        </row>
        <row r="1895">
          <cell r="C1895" t="str">
            <v>25</v>
          </cell>
          <cell r="D1895" t="str">
            <v>05050-MD-25-704-09</v>
          </cell>
          <cell r="E1895" t="str">
            <v>05050-MD-25-704-09</v>
          </cell>
          <cell r="F1895" t="str">
            <v>Tank-Pipework Support Structure Assembly- (Butane)</v>
          </cell>
          <cell r="G1895">
            <v>0</v>
          </cell>
          <cell r="H1895" t="str">
            <v>VP-1516-148-T-101/2-244</v>
          </cell>
          <cell r="I1895">
            <v>40175</v>
          </cell>
          <cell r="J1895">
            <v>40168</v>
          </cell>
          <cell r="K1895" t="str">
            <v>Y</v>
          </cell>
          <cell r="L1895" t="str">
            <v>Drw</v>
          </cell>
          <cell r="M1895">
            <v>1896</v>
          </cell>
        </row>
        <row r="1896">
          <cell r="C1896" t="str">
            <v>25</v>
          </cell>
          <cell r="D1896" t="str">
            <v>05050-MD-25-705-00</v>
          </cell>
          <cell r="E1896" t="str">
            <v>05050-MD-25-705-00</v>
          </cell>
          <cell r="F1896" t="str">
            <v>Tank-Pipework Support Structure Details- (Butane)</v>
          </cell>
          <cell r="G1896">
            <v>0</v>
          </cell>
          <cell r="H1896" t="str">
            <v>VP-1516-148-T-101/2-245</v>
          </cell>
          <cell r="I1896">
            <v>40175</v>
          </cell>
          <cell r="J1896">
            <v>40168</v>
          </cell>
          <cell r="K1896" t="str">
            <v>Y</v>
          </cell>
          <cell r="L1896" t="str">
            <v>Drw</v>
          </cell>
          <cell r="M1896">
            <v>1897</v>
          </cell>
        </row>
        <row r="1897">
          <cell r="C1897" t="str">
            <v>25</v>
          </cell>
          <cell r="D1897" t="str">
            <v>05050-MD-25-706-01</v>
          </cell>
          <cell r="E1897" t="str">
            <v>05050-MD-25-706-01</v>
          </cell>
          <cell r="F1897" t="str">
            <v>Tank-Pump &amp; Head Plate Stillage- (Butane)</v>
          </cell>
          <cell r="G1897">
            <v>0</v>
          </cell>
          <cell r="H1897" t="str">
            <v>VP-1516-148-T-101/2-246</v>
          </cell>
          <cell r="I1897">
            <v>40175</v>
          </cell>
          <cell r="J1897">
            <v>40168</v>
          </cell>
          <cell r="K1897" t="str">
            <v>Y</v>
          </cell>
          <cell r="L1897" t="str">
            <v>Drw</v>
          </cell>
          <cell r="M1897">
            <v>1898</v>
          </cell>
        </row>
        <row r="1898">
          <cell r="C1898" t="str">
            <v>25</v>
          </cell>
          <cell r="D1898" t="str">
            <v>05050-MD-25-706-02</v>
          </cell>
          <cell r="E1898" t="str">
            <v>05050-MD-25-706-02</v>
          </cell>
          <cell r="F1898" t="str">
            <v>Tank-Pump &amp; Head Plate Stillage- (Butane)</v>
          </cell>
          <cell r="G1898">
            <v>0</v>
          </cell>
          <cell r="H1898" t="str">
            <v>VP-1516-148-T-101/2-246</v>
          </cell>
          <cell r="I1898">
            <v>40175</v>
          </cell>
          <cell r="J1898">
            <v>40168</v>
          </cell>
          <cell r="K1898" t="str">
            <v>Y</v>
          </cell>
          <cell r="L1898" t="str">
            <v>Drw</v>
          </cell>
          <cell r="M1898">
            <v>1899</v>
          </cell>
        </row>
        <row r="1899">
          <cell r="C1899" t="str">
            <v>25</v>
          </cell>
          <cell r="D1899" t="str">
            <v/>
          </cell>
          <cell r="E1899" t="str">
            <v/>
          </cell>
          <cell r="F1899" t="str">
            <v>Tank-Pipework Support Structure Details- (Butane)</v>
          </cell>
          <cell r="G1899">
            <v>0</v>
          </cell>
          <cell r="H1899">
            <v>0</v>
          </cell>
          <cell r="I1899">
            <v>40175</v>
          </cell>
          <cell r="J1899">
            <v>40168</v>
          </cell>
          <cell r="K1899" t="str">
            <v>n</v>
          </cell>
          <cell r="L1899" t="str">
            <v>Drw</v>
          </cell>
          <cell r="M1899">
            <v>1900</v>
          </cell>
        </row>
        <row r="1900">
          <cell r="C1900" t="str">
            <v>25</v>
          </cell>
          <cell r="D1900" t="str">
            <v/>
          </cell>
          <cell r="E1900" t="str">
            <v/>
          </cell>
          <cell r="F1900" t="str">
            <v>Tank-Pipework Support Structure Details- (Butane)</v>
          </cell>
          <cell r="G1900">
            <v>0</v>
          </cell>
          <cell r="H1900">
            <v>0</v>
          </cell>
          <cell r="I1900">
            <v>40175</v>
          </cell>
          <cell r="J1900">
            <v>40168</v>
          </cell>
          <cell r="K1900" t="str">
            <v>n</v>
          </cell>
          <cell r="L1900" t="str">
            <v>Drw</v>
          </cell>
          <cell r="M1900">
            <v>1901</v>
          </cell>
        </row>
        <row r="1901">
          <cell r="C1901" t="str">
            <v>25</v>
          </cell>
          <cell r="D1901" t="str">
            <v/>
          </cell>
          <cell r="E1901" t="str">
            <v/>
          </cell>
          <cell r="F1901" t="str">
            <v>Tank-Pipework Support Structure Details- (Butane)</v>
          </cell>
          <cell r="G1901">
            <v>0</v>
          </cell>
          <cell r="H1901">
            <v>0</v>
          </cell>
          <cell r="I1901">
            <v>40175</v>
          </cell>
          <cell r="J1901">
            <v>40168</v>
          </cell>
          <cell r="K1901" t="str">
            <v>n</v>
          </cell>
          <cell r="L1901" t="str">
            <v>Drw</v>
          </cell>
          <cell r="M1901">
            <v>1902</v>
          </cell>
        </row>
        <row r="1902">
          <cell r="C1902" t="str">
            <v>25</v>
          </cell>
          <cell r="D1902" t="str">
            <v/>
          </cell>
          <cell r="E1902" t="str">
            <v/>
          </cell>
          <cell r="F1902" t="str">
            <v>Tank-Pipework Support Structure Details- (Butane)</v>
          </cell>
          <cell r="G1902">
            <v>0</v>
          </cell>
          <cell r="H1902">
            <v>0</v>
          </cell>
          <cell r="I1902">
            <v>40175</v>
          </cell>
          <cell r="J1902">
            <v>40168</v>
          </cell>
          <cell r="K1902" t="str">
            <v>n</v>
          </cell>
          <cell r="L1902" t="str">
            <v>Drw</v>
          </cell>
          <cell r="M1902">
            <v>1903</v>
          </cell>
        </row>
        <row r="1903">
          <cell r="C1903" t="str">
            <v>25</v>
          </cell>
          <cell r="D1903" t="str">
            <v/>
          </cell>
          <cell r="E1903" t="str">
            <v/>
          </cell>
          <cell r="F1903" t="str">
            <v>Tank-Pipework Support Structure Details- (Butane)</v>
          </cell>
          <cell r="G1903">
            <v>0</v>
          </cell>
          <cell r="H1903">
            <v>0</v>
          </cell>
          <cell r="I1903">
            <v>40175</v>
          </cell>
          <cell r="J1903">
            <v>40168</v>
          </cell>
          <cell r="K1903" t="str">
            <v>n</v>
          </cell>
          <cell r="L1903" t="str">
            <v>Drw</v>
          </cell>
          <cell r="M1903">
            <v>1904</v>
          </cell>
        </row>
        <row r="1904">
          <cell r="C1904" t="str">
            <v>25</v>
          </cell>
          <cell r="D1904" t="str">
            <v>05050-MD-25-712-01</v>
          </cell>
          <cell r="E1904" t="str">
            <v>05050-MD-25-712-01</v>
          </cell>
          <cell r="F1904" t="str">
            <v>Tank-Vent Platform - Structure- (Butane)</v>
          </cell>
          <cell r="G1904">
            <v>0</v>
          </cell>
          <cell r="H1904" t="str">
            <v>VP-1516-148-T-101/2-247</v>
          </cell>
          <cell r="I1904">
            <v>40175</v>
          </cell>
          <cell r="J1904">
            <v>40168</v>
          </cell>
          <cell r="K1904" t="str">
            <v>Y</v>
          </cell>
          <cell r="L1904" t="str">
            <v>Drw</v>
          </cell>
          <cell r="M1904">
            <v>1905</v>
          </cell>
        </row>
        <row r="1905">
          <cell r="C1905" t="str">
            <v>25</v>
          </cell>
          <cell r="D1905" t="str">
            <v>05050-MD-25-712-02</v>
          </cell>
          <cell r="E1905" t="str">
            <v>05050-MD-25-712-02</v>
          </cell>
          <cell r="F1905" t="str">
            <v>Tank-Vent Platform - Structure- (Butane)</v>
          </cell>
          <cell r="G1905">
            <v>0</v>
          </cell>
          <cell r="H1905" t="str">
            <v>VP-1516-148-T-101/2-247</v>
          </cell>
          <cell r="I1905">
            <v>40175</v>
          </cell>
          <cell r="J1905">
            <v>40168</v>
          </cell>
          <cell r="K1905" t="str">
            <v>Y</v>
          </cell>
          <cell r="L1905" t="str">
            <v>Drw</v>
          </cell>
          <cell r="M1905">
            <v>1906</v>
          </cell>
        </row>
        <row r="1906">
          <cell r="C1906" t="str">
            <v>25</v>
          </cell>
          <cell r="D1906" t="str">
            <v>05050-MD-25-712-03</v>
          </cell>
          <cell r="E1906" t="str">
            <v>05050-MD-25-712-03</v>
          </cell>
          <cell r="F1906" t="str">
            <v>Tank-Vent Platform - Structure- (Butane)</v>
          </cell>
          <cell r="G1906">
            <v>0</v>
          </cell>
          <cell r="H1906" t="str">
            <v>VP-1516-148-T-101/2-247</v>
          </cell>
          <cell r="I1906">
            <v>40175</v>
          </cell>
          <cell r="J1906">
            <v>40168</v>
          </cell>
          <cell r="K1906" t="str">
            <v>Y</v>
          </cell>
          <cell r="L1906" t="str">
            <v>Drw</v>
          </cell>
          <cell r="M1906">
            <v>1907</v>
          </cell>
        </row>
        <row r="1907">
          <cell r="C1907" t="str">
            <v>25</v>
          </cell>
          <cell r="D1907" t="str">
            <v>05050-MD-25-712-04</v>
          </cell>
          <cell r="E1907" t="str">
            <v>05050-MD-25-712-04</v>
          </cell>
          <cell r="F1907" t="str">
            <v>Tank-Vent Platform - Structure- (Butane)</v>
          </cell>
          <cell r="G1907">
            <v>0</v>
          </cell>
          <cell r="H1907" t="str">
            <v>VP-1516-148-T-101/2-247</v>
          </cell>
          <cell r="I1907">
            <v>40175</v>
          </cell>
          <cell r="J1907">
            <v>40168</v>
          </cell>
          <cell r="K1907" t="str">
            <v>Y</v>
          </cell>
          <cell r="L1907" t="str">
            <v>Drw</v>
          </cell>
          <cell r="M1907">
            <v>1908</v>
          </cell>
        </row>
        <row r="1908">
          <cell r="C1908" t="str">
            <v>25</v>
          </cell>
          <cell r="D1908" t="str">
            <v>05050-MD-25-712-05</v>
          </cell>
          <cell r="E1908" t="str">
            <v>05050-MD-25-712-05</v>
          </cell>
          <cell r="F1908" t="str">
            <v>Tank-Vent Platform - Structure- (Butane)</v>
          </cell>
          <cell r="G1908">
            <v>0</v>
          </cell>
          <cell r="H1908" t="str">
            <v>VP-1516-148-T-101/2-247</v>
          </cell>
          <cell r="I1908">
            <v>40175</v>
          </cell>
          <cell r="J1908">
            <v>40168</v>
          </cell>
          <cell r="K1908" t="str">
            <v>Y</v>
          </cell>
          <cell r="L1908" t="str">
            <v>Drw</v>
          </cell>
          <cell r="M1908">
            <v>1909</v>
          </cell>
        </row>
        <row r="1909">
          <cell r="C1909" t="str">
            <v>25</v>
          </cell>
          <cell r="D1909" t="str">
            <v>05050-MD-25-712-06</v>
          </cell>
          <cell r="E1909" t="str">
            <v>05050-MD-25-712-06</v>
          </cell>
          <cell r="F1909" t="str">
            <v>Tank-Vent Platform - Structure- (Butane)</v>
          </cell>
          <cell r="G1909">
            <v>0</v>
          </cell>
          <cell r="H1909" t="str">
            <v>VP-1516-148-T-101/2-247</v>
          </cell>
          <cell r="I1909">
            <v>40175</v>
          </cell>
          <cell r="J1909">
            <v>40168</v>
          </cell>
          <cell r="K1909" t="str">
            <v>Y</v>
          </cell>
          <cell r="L1909" t="str">
            <v>Drw</v>
          </cell>
          <cell r="M1909">
            <v>1910</v>
          </cell>
        </row>
        <row r="1910">
          <cell r="C1910" t="str">
            <v>25</v>
          </cell>
          <cell r="D1910" t="str">
            <v>05050-MD-25-712-07</v>
          </cell>
          <cell r="E1910" t="str">
            <v>05050-MD-25-712-07</v>
          </cell>
          <cell r="F1910" t="str">
            <v>Tank-Vent Platform - Structure- (Butane)</v>
          </cell>
          <cell r="G1910">
            <v>0</v>
          </cell>
          <cell r="H1910" t="str">
            <v>VP-1516-148-T-101/2-247</v>
          </cell>
          <cell r="I1910">
            <v>40175</v>
          </cell>
          <cell r="J1910">
            <v>40168</v>
          </cell>
          <cell r="K1910" t="str">
            <v>Y</v>
          </cell>
          <cell r="L1910" t="str">
            <v>Drw</v>
          </cell>
          <cell r="M1910">
            <v>1911</v>
          </cell>
        </row>
        <row r="1911">
          <cell r="C1911" t="str">
            <v>25</v>
          </cell>
          <cell r="D1911" t="str">
            <v>05050-MD-25-712-08</v>
          </cell>
          <cell r="E1911" t="str">
            <v>05050-MD-25-712-08</v>
          </cell>
          <cell r="F1911" t="str">
            <v>Tank-Vent Platform - Structure- (Butane)</v>
          </cell>
          <cell r="G1911">
            <v>0</v>
          </cell>
          <cell r="H1911" t="str">
            <v>VP-1516-148-T-101/2-247</v>
          </cell>
          <cell r="I1911">
            <v>40175</v>
          </cell>
          <cell r="J1911">
            <v>40168</v>
          </cell>
          <cell r="K1911" t="str">
            <v>Y</v>
          </cell>
          <cell r="L1911" t="str">
            <v>Drw</v>
          </cell>
          <cell r="M1911">
            <v>1912</v>
          </cell>
        </row>
        <row r="1912">
          <cell r="C1912" t="str">
            <v>25</v>
          </cell>
          <cell r="D1912" t="str">
            <v>05050-MD-25-712-09</v>
          </cell>
          <cell r="E1912" t="str">
            <v>05050-MD-25-712-09</v>
          </cell>
          <cell r="F1912" t="str">
            <v>Tank-Vent Platform - Structure- (Butane)</v>
          </cell>
          <cell r="G1912">
            <v>0</v>
          </cell>
          <cell r="H1912" t="str">
            <v>VP-1516-148-T-101/2-247</v>
          </cell>
          <cell r="I1912">
            <v>40175</v>
          </cell>
          <cell r="J1912">
            <v>40168</v>
          </cell>
          <cell r="K1912" t="str">
            <v>Y</v>
          </cell>
          <cell r="L1912" t="str">
            <v>Drw</v>
          </cell>
          <cell r="M1912">
            <v>1913</v>
          </cell>
        </row>
        <row r="1913">
          <cell r="C1913" t="str">
            <v>25</v>
          </cell>
          <cell r="D1913" t="str">
            <v>05050-MD-25-712-10</v>
          </cell>
          <cell r="E1913" t="str">
            <v>05050-MD-25-712-10</v>
          </cell>
          <cell r="F1913" t="str">
            <v>Tank-Vent Platform - Structure- (Butane)</v>
          </cell>
          <cell r="G1913">
            <v>0</v>
          </cell>
          <cell r="H1913" t="str">
            <v>VP-1516-148-T-101/2-247</v>
          </cell>
          <cell r="I1913">
            <v>40175</v>
          </cell>
          <cell r="J1913">
            <v>40168</v>
          </cell>
          <cell r="K1913" t="str">
            <v>Y</v>
          </cell>
          <cell r="L1913" t="str">
            <v>Drw</v>
          </cell>
          <cell r="M1913">
            <v>1914</v>
          </cell>
        </row>
        <row r="1914">
          <cell r="C1914" t="str">
            <v>25</v>
          </cell>
          <cell r="D1914" t="str">
            <v>05050-MD-25-712-11</v>
          </cell>
          <cell r="E1914" t="str">
            <v>05050-MD-25-712-11</v>
          </cell>
          <cell r="F1914" t="str">
            <v>Tank-Vent Platform - Structure- (Butane)</v>
          </cell>
          <cell r="G1914">
            <v>0</v>
          </cell>
          <cell r="H1914" t="str">
            <v>VP-1516-148-T-101/2-247</v>
          </cell>
          <cell r="I1914">
            <v>40175</v>
          </cell>
          <cell r="J1914">
            <v>40168</v>
          </cell>
          <cell r="K1914" t="str">
            <v>Y</v>
          </cell>
          <cell r="L1914" t="str">
            <v>Drw</v>
          </cell>
          <cell r="M1914">
            <v>1915</v>
          </cell>
        </row>
        <row r="1915">
          <cell r="C1915" t="str">
            <v>25</v>
          </cell>
          <cell r="D1915" t="str">
            <v>05050-MD-25-712-12</v>
          </cell>
          <cell r="E1915" t="str">
            <v>05050-MD-25-712-12</v>
          </cell>
          <cell r="F1915" t="str">
            <v>Tank-Vent Platform - Structure- (Butane)</v>
          </cell>
          <cell r="G1915">
            <v>0</v>
          </cell>
          <cell r="H1915" t="str">
            <v>VP-1516-148-T-101/2-247</v>
          </cell>
          <cell r="I1915">
            <v>40175</v>
          </cell>
          <cell r="J1915">
            <v>40168</v>
          </cell>
          <cell r="K1915" t="str">
            <v>Y</v>
          </cell>
          <cell r="L1915" t="str">
            <v>Drw</v>
          </cell>
          <cell r="M1915">
            <v>1916</v>
          </cell>
        </row>
        <row r="1916">
          <cell r="C1916" t="str">
            <v>25</v>
          </cell>
          <cell r="D1916" t="str">
            <v>05050-MD-25-712-13</v>
          </cell>
          <cell r="E1916" t="str">
            <v>05050-MD-25-712-13</v>
          </cell>
          <cell r="F1916" t="str">
            <v>Tank-Vent Platform - Structure- (Butane)</v>
          </cell>
          <cell r="G1916">
            <v>0</v>
          </cell>
          <cell r="H1916" t="str">
            <v>VP-1516-148-T-101/2-247</v>
          </cell>
          <cell r="I1916">
            <v>40175</v>
          </cell>
          <cell r="J1916">
            <v>40168</v>
          </cell>
          <cell r="K1916" t="str">
            <v>Y</v>
          </cell>
          <cell r="L1916" t="str">
            <v>Drw</v>
          </cell>
          <cell r="M1916">
            <v>1917</v>
          </cell>
        </row>
        <row r="1917">
          <cell r="C1917" t="str">
            <v>25</v>
          </cell>
          <cell r="D1917" t="str">
            <v>05050-MD-25-712-14</v>
          </cell>
          <cell r="E1917" t="str">
            <v>05050-MD-25-712-14</v>
          </cell>
          <cell r="F1917" t="str">
            <v>Tank-Vent Platform - Structure- (Butane)</v>
          </cell>
          <cell r="G1917">
            <v>0</v>
          </cell>
          <cell r="H1917" t="str">
            <v>VP-1516-148-T-101/2-247</v>
          </cell>
          <cell r="I1917">
            <v>40175</v>
          </cell>
          <cell r="J1917">
            <v>40168</v>
          </cell>
          <cell r="K1917" t="str">
            <v>Y</v>
          </cell>
          <cell r="L1917" t="str">
            <v>Drw</v>
          </cell>
          <cell r="M1917">
            <v>1918</v>
          </cell>
        </row>
        <row r="1918">
          <cell r="C1918" t="str">
            <v>25</v>
          </cell>
          <cell r="D1918" t="str">
            <v>05050-MD-25-712-15</v>
          </cell>
          <cell r="E1918" t="str">
            <v>05050-MD-25-712-15</v>
          </cell>
          <cell r="F1918" t="str">
            <v>Tank-Vent Platform - Structure- (Butane)</v>
          </cell>
          <cell r="G1918">
            <v>0</v>
          </cell>
          <cell r="H1918" t="str">
            <v>VP-1516-148-T-101/2-247</v>
          </cell>
          <cell r="I1918">
            <v>40175</v>
          </cell>
          <cell r="J1918">
            <v>40168</v>
          </cell>
          <cell r="K1918" t="str">
            <v>Y</v>
          </cell>
          <cell r="L1918" t="str">
            <v>Drw</v>
          </cell>
          <cell r="M1918">
            <v>1919</v>
          </cell>
        </row>
        <row r="1919">
          <cell r="C1919" t="str">
            <v>25</v>
          </cell>
          <cell r="D1919" t="str">
            <v>05050-MD-25-712-16</v>
          </cell>
          <cell r="E1919" t="str">
            <v>05050-MD-25-712-16</v>
          </cell>
          <cell r="F1919" t="str">
            <v>Tank-Vent Platform - Structure- (Butane)</v>
          </cell>
          <cell r="G1919">
            <v>0</v>
          </cell>
          <cell r="H1919" t="str">
            <v>VP-1516-148-T-101/2-247</v>
          </cell>
          <cell r="I1919">
            <v>40175</v>
          </cell>
          <cell r="J1919">
            <v>40168</v>
          </cell>
          <cell r="K1919" t="str">
            <v>Y</v>
          </cell>
          <cell r="L1919" t="str">
            <v>Drw</v>
          </cell>
          <cell r="M1919">
            <v>1920</v>
          </cell>
        </row>
        <row r="1920">
          <cell r="C1920" t="str">
            <v>25</v>
          </cell>
          <cell r="D1920" t="str">
            <v>05050-MD-25-712-17</v>
          </cell>
          <cell r="E1920" t="str">
            <v>05050-MD-25-712-17</v>
          </cell>
          <cell r="F1920" t="str">
            <v>Tank-Vent Platform - Structure- (Butane)</v>
          </cell>
          <cell r="G1920">
            <v>0</v>
          </cell>
          <cell r="H1920" t="str">
            <v>VP-1516-148-T-101/2-247</v>
          </cell>
          <cell r="I1920">
            <v>40175</v>
          </cell>
          <cell r="J1920">
            <v>40168</v>
          </cell>
          <cell r="K1920" t="str">
            <v>Y</v>
          </cell>
          <cell r="L1920" t="str">
            <v>Drw</v>
          </cell>
          <cell r="M1920">
            <v>1921</v>
          </cell>
        </row>
        <row r="1921">
          <cell r="C1921" t="str">
            <v>25</v>
          </cell>
          <cell r="D1921" t="str">
            <v>05050-MD-25-712-18</v>
          </cell>
          <cell r="E1921" t="str">
            <v>05050-MD-25-712-18</v>
          </cell>
          <cell r="F1921" t="str">
            <v>Tank-Vent Platform - Structure- (Butane)</v>
          </cell>
          <cell r="G1921">
            <v>0</v>
          </cell>
          <cell r="H1921" t="str">
            <v>VP-1516-148-T-101/2-247</v>
          </cell>
          <cell r="I1921">
            <v>40175</v>
          </cell>
          <cell r="J1921">
            <v>40168</v>
          </cell>
          <cell r="K1921" t="str">
            <v>Y</v>
          </cell>
          <cell r="L1921" t="str">
            <v>Drw</v>
          </cell>
          <cell r="M1921">
            <v>1922</v>
          </cell>
        </row>
        <row r="1922">
          <cell r="C1922" t="str">
            <v>25</v>
          </cell>
          <cell r="D1922" t="str">
            <v>05050-MD-25-712-19</v>
          </cell>
          <cell r="E1922" t="str">
            <v>05050-MD-25-712-19</v>
          </cell>
          <cell r="F1922" t="str">
            <v>Tank-Vent Platform - Structure- (Butane)</v>
          </cell>
          <cell r="G1922">
            <v>0</v>
          </cell>
          <cell r="H1922" t="str">
            <v>VP-1516-148-T-101/2-247</v>
          </cell>
          <cell r="I1922">
            <v>40175</v>
          </cell>
          <cell r="J1922">
            <v>40168</v>
          </cell>
          <cell r="K1922" t="str">
            <v>Y</v>
          </cell>
          <cell r="L1922" t="str">
            <v>Drw</v>
          </cell>
          <cell r="M1922">
            <v>1923</v>
          </cell>
        </row>
        <row r="1923">
          <cell r="C1923" t="str">
            <v>25</v>
          </cell>
          <cell r="D1923" t="str">
            <v>05050-MD-25-712-20</v>
          </cell>
          <cell r="E1923" t="str">
            <v>05050-MD-25-712-20</v>
          </cell>
          <cell r="F1923" t="str">
            <v>Tank-Vent Platform - Structure- (Butane)</v>
          </cell>
          <cell r="G1923">
            <v>0</v>
          </cell>
          <cell r="H1923" t="str">
            <v>VP-1516-148-T-101/2-247</v>
          </cell>
          <cell r="I1923">
            <v>40175</v>
          </cell>
          <cell r="J1923">
            <v>40168</v>
          </cell>
          <cell r="K1923" t="str">
            <v>Y</v>
          </cell>
          <cell r="L1923" t="str">
            <v>Drw</v>
          </cell>
          <cell r="M1923">
            <v>1924</v>
          </cell>
        </row>
        <row r="1924">
          <cell r="C1924" t="str">
            <v>25</v>
          </cell>
          <cell r="D1924" t="str">
            <v>05050-MD-25-712-21</v>
          </cell>
          <cell r="E1924" t="str">
            <v>05050-MD-25-712-21</v>
          </cell>
          <cell r="F1924" t="str">
            <v>Tank-Vent Platform - Structure- (Butane)</v>
          </cell>
          <cell r="G1924">
            <v>0</v>
          </cell>
          <cell r="H1924" t="str">
            <v>VP-1516-148-T-101/2-247</v>
          </cell>
          <cell r="I1924">
            <v>40175</v>
          </cell>
          <cell r="J1924">
            <v>40168</v>
          </cell>
          <cell r="K1924" t="str">
            <v>Y</v>
          </cell>
          <cell r="L1924" t="str">
            <v>Drw</v>
          </cell>
          <cell r="M1924">
            <v>1925</v>
          </cell>
        </row>
        <row r="1925">
          <cell r="C1925" t="str">
            <v>25</v>
          </cell>
          <cell r="D1925" t="str">
            <v>05050-MD-25-712-22</v>
          </cell>
          <cell r="E1925" t="str">
            <v>05050-MD-25-712-22</v>
          </cell>
          <cell r="F1925" t="str">
            <v>Tank-Vent Platform - Structure- (Butane)</v>
          </cell>
          <cell r="G1925">
            <v>0</v>
          </cell>
          <cell r="H1925" t="str">
            <v>VP-1516-148-T-101/2-247</v>
          </cell>
          <cell r="I1925">
            <v>40175</v>
          </cell>
          <cell r="J1925">
            <v>40168</v>
          </cell>
          <cell r="K1925" t="str">
            <v>Y</v>
          </cell>
          <cell r="L1925" t="str">
            <v>Drw</v>
          </cell>
          <cell r="M1925">
            <v>1926</v>
          </cell>
        </row>
        <row r="1926">
          <cell r="C1926" t="str">
            <v>25</v>
          </cell>
          <cell r="D1926" t="str">
            <v>05050-MD-25-712-23</v>
          </cell>
          <cell r="E1926" t="str">
            <v>05050-MD-25-712-23</v>
          </cell>
          <cell r="F1926" t="str">
            <v>Tank-Vent Platform - Structure- (Butane)</v>
          </cell>
          <cell r="G1926">
            <v>0</v>
          </cell>
          <cell r="H1926" t="str">
            <v>VP-1516-148-T-101/2-247</v>
          </cell>
          <cell r="I1926">
            <v>40175</v>
          </cell>
          <cell r="J1926">
            <v>40168</v>
          </cell>
          <cell r="K1926" t="str">
            <v>Y</v>
          </cell>
          <cell r="L1926" t="str">
            <v>Drw</v>
          </cell>
          <cell r="M1926">
            <v>1927</v>
          </cell>
        </row>
        <row r="1927">
          <cell r="C1927" t="str">
            <v>25</v>
          </cell>
          <cell r="D1927" t="str">
            <v>05050-MD-25-712-24</v>
          </cell>
          <cell r="E1927" t="str">
            <v>05050-MD-25-712-24</v>
          </cell>
          <cell r="F1927" t="str">
            <v>Tank-Vent Platform - Structure- (Butane)</v>
          </cell>
          <cell r="G1927">
            <v>0</v>
          </cell>
          <cell r="H1927" t="str">
            <v>VP-1516-148-T-101/2-247</v>
          </cell>
          <cell r="I1927">
            <v>40175</v>
          </cell>
          <cell r="J1927">
            <v>40168</v>
          </cell>
          <cell r="K1927" t="str">
            <v>Y</v>
          </cell>
          <cell r="L1927" t="str">
            <v>Drw</v>
          </cell>
          <cell r="M1927">
            <v>1928</v>
          </cell>
        </row>
        <row r="1928">
          <cell r="C1928" t="str">
            <v>25</v>
          </cell>
          <cell r="D1928" t="str">
            <v>05050-MD-25-712-25</v>
          </cell>
          <cell r="E1928" t="str">
            <v>05050-MD-25-712-25</v>
          </cell>
          <cell r="F1928" t="str">
            <v>Tank-Vent Platform - Structure- (Butane)</v>
          </cell>
          <cell r="G1928">
            <v>0</v>
          </cell>
          <cell r="H1928" t="str">
            <v>VP-1516-148-T-101/2-247</v>
          </cell>
          <cell r="I1928">
            <v>40175</v>
          </cell>
          <cell r="J1928">
            <v>40168</v>
          </cell>
          <cell r="K1928" t="str">
            <v>Y</v>
          </cell>
          <cell r="L1928" t="str">
            <v>Drw</v>
          </cell>
          <cell r="M1928">
            <v>1929</v>
          </cell>
        </row>
        <row r="1929">
          <cell r="C1929" t="str">
            <v>25</v>
          </cell>
          <cell r="D1929" t="str">
            <v>05050-MD-25-712-26</v>
          </cell>
          <cell r="E1929" t="str">
            <v>05050-MD-25-712-26</v>
          </cell>
          <cell r="F1929" t="str">
            <v>Tank-Vent Platform - Structure- (Butane)</v>
          </cell>
          <cell r="G1929">
            <v>0</v>
          </cell>
          <cell r="H1929" t="str">
            <v>VP-1516-148-T-101/2-247</v>
          </cell>
          <cell r="I1929">
            <v>40175</v>
          </cell>
          <cell r="J1929">
            <v>40168</v>
          </cell>
          <cell r="K1929" t="str">
            <v>Y</v>
          </cell>
          <cell r="L1929" t="str">
            <v>Drw</v>
          </cell>
          <cell r="M1929">
            <v>1930</v>
          </cell>
        </row>
        <row r="1930">
          <cell r="C1930" t="str">
            <v>25</v>
          </cell>
          <cell r="D1930" t="str">
            <v>05050-MD-25-712-27</v>
          </cell>
          <cell r="E1930" t="str">
            <v>05050-MD-25-712-27</v>
          </cell>
          <cell r="F1930" t="str">
            <v>Tank-Vent Platform - Structure- (Butane)</v>
          </cell>
          <cell r="G1930">
            <v>0</v>
          </cell>
          <cell r="H1930" t="str">
            <v>VP-1516-148-T-101/2-247</v>
          </cell>
          <cell r="I1930">
            <v>40175</v>
          </cell>
          <cell r="J1930">
            <v>40168</v>
          </cell>
          <cell r="K1930" t="str">
            <v>Y</v>
          </cell>
          <cell r="L1930" t="str">
            <v>Drw</v>
          </cell>
          <cell r="M1930">
            <v>1931</v>
          </cell>
        </row>
        <row r="1931">
          <cell r="C1931" t="str">
            <v>25</v>
          </cell>
          <cell r="D1931" t="str">
            <v>05050-MD-25-712-28</v>
          </cell>
          <cell r="E1931" t="str">
            <v>05050-MD-25-712-28</v>
          </cell>
          <cell r="F1931" t="str">
            <v>Tank-Vent Platform - Structure- (Butane)</v>
          </cell>
          <cell r="G1931">
            <v>0</v>
          </cell>
          <cell r="H1931" t="str">
            <v>VP-1516-148-T-101/2-247</v>
          </cell>
          <cell r="I1931">
            <v>40175</v>
          </cell>
          <cell r="J1931">
            <v>40168</v>
          </cell>
          <cell r="K1931" t="str">
            <v>Y</v>
          </cell>
          <cell r="L1931" t="str">
            <v>Drw</v>
          </cell>
          <cell r="M1931">
            <v>1932</v>
          </cell>
        </row>
        <row r="1932">
          <cell r="C1932" t="str">
            <v>25</v>
          </cell>
          <cell r="D1932" t="str">
            <v>05050-MD-25-712-29</v>
          </cell>
          <cell r="E1932" t="str">
            <v>05050-MD-25-712-29</v>
          </cell>
          <cell r="F1932" t="str">
            <v>Tank-Vent Platform - Structure- (Butane)</v>
          </cell>
          <cell r="G1932">
            <v>0</v>
          </cell>
          <cell r="H1932" t="str">
            <v>VP-1516-148-T-101/2-247</v>
          </cell>
          <cell r="I1932">
            <v>40175</v>
          </cell>
          <cell r="J1932">
            <v>40168</v>
          </cell>
          <cell r="K1932" t="str">
            <v>Y</v>
          </cell>
          <cell r="L1932" t="str">
            <v>Drw</v>
          </cell>
          <cell r="M1932">
            <v>1933</v>
          </cell>
        </row>
        <row r="1933">
          <cell r="C1933" t="str">
            <v>25</v>
          </cell>
          <cell r="D1933" t="str">
            <v>05050-MD-25-712-30</v>
          </cell>
          <cell r="E1933" t="str">
            <v>05050-MD-25-712-30</v>
          </cell>
          <cell r="F1933" t="str">
            <v>Tank-Vent Platform - Structure- (Butane)</v>
          </cell>
          <cell r="G1933">
            <v>0</v>
          </cell>
          <cell r="H1933" t="str">
            <v>VP-1516-148-T-101/2-247</v>
          </cell>
          <cell r="I1933">
            <v>40175</v>
          </cell>
          <cell r="J1933">
            <v>40168</v>
          </cell>
          <cell r="K1933" t="str">
            <v>Y</v>
          </cell>
          <cell r="L1933" t="str">
            <v>Drw</v>
          </cell>
          <cell r="M1933">
            <v>1934</v>
          </cell>
        </row>
        <row r="1934">
          <cell r="C1934" t="str">
            <v>25</v>
          </cell>
          <cell r="D1934" t="str">
            <v>05050-MD-25-712-31</v>
          </cell>
          <cell r="E1934" t="str">
            <v>05050-MD-25-712-31</v>
          </cell>
          <cell r="F1934" t="str">
            <v>Tank-Vent Platform - Structure- (Butane)</v>
          </cell>
          <cell r="G1934">
            <v>0</v>
          </cell>
          <cell r="H1934" t="str">
            <v>VP-1516-148-T-101/2-247</v>
          </cell>
          <cell r="I1934">
            <v>40175</v>
          </cell>
          <cell r="J1934">
            <v>40168</v>
          </cell>
          <cell r="K1934" t="str">
            <v>Y</v>
          </cell>
          <cell r="L1934" t="str">
            <v>Drw</v>
          </cell>
          <cell r="M1934">
            <v>1935</v>
          </cell>
        </row>
        <row r="1935">
          <cell r="C1935" t="str">
            <v>25</v>
          </cell>
          <cell r="D1935" t="str">
            <v>05050-MD-25-712-32</v>
          </cell>
          <cell r="E1935" t="str">
            <v>05050-MD-25-712-32</v>
          </cell>
          <cell r="F1935" t="str">
            <v>Tank-Vent Platform - Structure- (Butane)</v>
          </cell>
          <cell r="G1935">
            <v>0</v>
          </cell>
          <cell r="H1935" t="str">
            <v>VP-1516-148-T-101/2-247</v>
          </cell>
          <cell r="I1935">
            <v>40175</v>
          </cell>
          <cell r="J1935">
            <v>40168</v>
          </cell>
          <cell r="K1935" t="str">
            <v>Y</v>
          </cell>
          <cell r="L1935" t="str">
            <v>Drw</v>
          </cell>
          <cell r="M1935">
            <v>1936</v>
          </cell>
        </row>
        <row r="1936">
          <cell r="C1936" t="str">
            <v>25</v>
          </cell>
          <cell r="D1936" t="str">
            <v>05050-MD-25-712-33</v>
          </cell>
          <cell r="E1936" t="str">
            <v>05050-MD-25-712-33</v>
          </cell>
          <cell r="F1936" t="str">
            <v>Tank-Vent Platform - Structure- (Butane)</v>
          </cell>
          <cell r="G1936">
            <v>0</v>
          </cell>
          <cell r="H1936" t="str">
            <v>VP-1516-148-T-101/2-247</v>
          </cell>
          <cell r="I1936">
            <v>40175</v>
          </cell>
          <cell r="J1936">
            <v>40168</v>
          </cell>
          <cell r="K1936" t="str">
            <v>Y</v>
          </cell>
          <cell r="L1936" t="str">
            <v>Drw</v>
          </cell>
          <cell r="M1936">
            <v>1937</v>
          </cell>
        </row>
        <row r="1937">
          <cell r="C1937" t="str">
            <v>25</v>
          </cell>
          <cell r="D1937" t="str">
            <v>05050-MD-25-712-34</v>
          </cell>
          <cell r="E1937" t="str">
            <v>05050-MD-25-712-34</v>
          </cell>
          <cell r="F1937" t="str">
            <v>Tank-Vent Platform - Structure- (Butane)</v>
          </cell>
          <cell r="G1937">
            <v>0</v>
          </cell>
          <cell r="H1937" t="str">
            <v>VP-1516-148-T-101/2-247</v>
          </cell>
          <cell r="I1937">
            <v>40175</v>
          </cell>
          <cell r="J1937">
            <v>40168</v>
          </cell>
          <cell r="K1937" t="str">
            <v>Y</v>
          </cell>
          <cell r="L1937" t="str">
            <v>Drw</v>
          </cell>
          <cell r="M1937">
            <v>1938</v>
          </cell>
        </row>
        <row r="1938">
          <cell r="C1938" t="str">
            <v>25</v>
          </cell>
          <cell r="D1938" t="str">
            <v>05050-MD-25-712-35</v>
          </cell>
          <cell r="E1938" t="str">
            <v>05050-MD-25-712-35</v>
          </cell>
          <cell r="F1938" t="str">
            <v>Tank-Vent Platform - Structure- (Butane)</v>
          </cell>
          <cell r="G1938">
            <v>0</v>
          </cell>
          <cell r="H1938" t="str">
            <v>VP-1516-148-T-101/2-247</v>
          </cell>
          <cell r="I1938">
            <v>40175</v>
          </cell>
          <cell r="J1938">
            <v>40168</v>
          </cell>
          <cell r="K1938" t="str">
            <v>Y</v>
          </cell>
          <cell r="L1938" t="str">
            <v>Drw</v>
          </cell>
          <cell r="M1938">
            <v>1939</v>
          </cell>
        </row>
        <row r="1939">
          <cell r="C1939" t="str">
            <v>25</v>
          </cell>
          <cell r="D1939" t="str">
            <v>05050-MD-25-712-36</v>
          </cell>
          <cell r="E1939" t="str">
            <v>05050-MD-25-712-36</v>
          </cell>
          <cell r="F1939" t="str">
            <v>Tank-Vent Platform - Structure- (Butane)</v>
          </cell>
          <cell r="G1939">
            <v>0</v>
          </cell>
          <cell r="H1939" t="str">
            <v>VP-1516-148-T-101/2-247</v>
          </cell>
          <cell r="I1939">
            <v>40175</v>
          </cell>
          <cell r="J1939">
            <v>40168</v>
          </cell>
          <cell r="K1939" t="str">
            <v>Y</v>
          </cell>
          <cell r="L1939" t="str">
            <v>Drw</v>
          </cell>
          <cell r="M1939">
            <v>1940</v>
          </cell>
        </row>
        <row r="1940">
          <cell r="C1940" t="str">
            <v>25</v>
          </cell>
          <cell r="D1940" t="str">
            <v>05050-MD-25-712-37</v>
          </cell>
          <cell r="E1940" t="str">
            <v>05050-MD-25-712-37</v>
          </cell>
          <cell r="F1940" t="str">
            <v>Tank-Vent Platform - Structure- (Butane)</v>
          </cell>
          <cell r="G1940">
            <v>0</v>
          </cell>
          <cell r="H1940" t="str">
            <v>VP-1516-148-T-101/2-247</v>
          </cell>
          <cell r="I1940">
            <v>40175</v>
          </cell>
          <cell r="J1940">
            <v>40168</v>
          </cell>
          <cell r="K1940" t="str">
            <v>Y</v>
          </cell>
          <cell r="L1940" t="str">
            <v>Drw</v>
          </cell>
          <cell r="M1940">
            <v>1941</v>
          </cell>
        </row>
        <row r="1941">
          <cell r="C1941" t="str">
            <v>25</v>
          </cell>
          <cell r="D1941" t="str">
            <v>05050-MD-25-712-38</v>
          </cell>
          <cell r="E1941" t="str">
            <v>05050-MD-25-712-38</v>
          </cell>
          <cell r="F1941" t="str">
            <v>Tank-Vent Platform - Structure- (Butane)</v>
          </cell>
          <cell r="G1941">
            <v>0</v>
          </cell>
          <cell r="H1941" t="str">
            <v>VP-1516-148-T-101/2-247</v>
          </cell>
          <cell r="I1941">
            <v>40175</v>
          </cell>
          <cell r="J1941">
            <v>40168</v>
          </cell>
          <cell r="K1941" t="str">
            <v>Y</v>
          </cell>
          <cell r="L1941" t="str">
            <v>Drw</v>
          </cell>
          <cell r="M1941">
            <v>1942</v>
          </cell>
        </row>
        <row r="1942">
          <cell r="C1942" t="str">
            <v>25</v>
          </cell>
          <cell r="D1942" t="str">
            <v>05050-MD-25-712-39</v>
          </cell>
          <cell r="E1942" t="str">
            <v>05050-MD-25-712-39</v>
          </cell>
          <cell r="F1942" t="str">
            <v>Tank-Vent Platform - Structure- (Butane)</v>
          </cell>
          <cell r="G1942">
            <v>0</v>
          </cell>
          <cell r="H1942" t="str">
            <v>VP-1516-148-T-101/2-247</v>
          </cell>
          <cell r="I1942">
            <v>40175</v>
          </cell>
          <cell r="J1942">
            <v>40168</v>
          </cell>
          <cell r="K1942" t="str">
            <v>Y</v>
          </cell>
          <cell r="L1942" t="str">
            <v>Drw</v>
          </cell>
          <cell r="M1942">
            <v>1943</v>
          </cell>
        </row>
        <row r="1943">
          <cell r="C1943" t="str">
            <v>25</v>
          </cell>
          <cell r="D1943" t="str">
            <v>05050-MD-25-712-40</v>
          </cell>
          <cell r="E1943" t="str">
            <v>05050-MD-25-712-40</v>
          </cell>
          <cell r="F1943" t="str">
            <v>Tank-Vent Platform - Structure- (Butane)</v>
          </cell>
          <cell r="G1943">
            <v>0</v>
          </cell>
          <cell r="H1943" t="str">
            <v>VP-1516-148-T-101/2-247</v>
          </cell>
          <cell r="I1943">
            <v>40175</v>
          </cell>
          <cell r="J1943">
            <v>40168</v>
          </cell>
          <cell r="K1943" t="str">
            <v>Y</v>
          </cell>
          <cell r="L1943" t="str">
            <v>Drw</v>
          </cell>
          <cell r="M1943">
            <v>1944</v>
          </cell>
        </row>
        <row r="1944">
          <cell r="C1944" t="str">
            <v>25</v>
          </cell>
          <cell r="D1944" t="str">
            <v>05050-MD-25-712-41</v>
          </cell>
          <cell r="E1944" t="str">
            <v>05050-MD-25-712-41</v>
          </cell>
          <cell r="F1944" t="str">
            <v>Tank-Vent Platform - Structure- (Butane)</v>
          </cell>
          <cell r="G1944">
            <v>0</v>
          </cell>
          <cell r="H1944" t="str">
            <v>VP-1516-148-T-101/2-247</v>
          </cell>
          <cell r="I1944">
            <v>40175</v>
          </cell>
          <cell r="J1944">
            <v>40168</v>
          </cell>
          <cell r="K1944" t="str">
            <v>Y</v>
          </cell>
          <cell r="L1944" t="str">
            <v>Drw</v>
          </cell>
          <cell r="M1944">
            <v>1945</v>
          </cell>
        </row>
        <row r="1945">
          <cell r="C1945" t="str">
            <v>25</v>
          </cell>
          <cell r="D1945" t="str">
            <v>05050-MD-25-712-42</v>
          </cell>
          <cell r="E1945" t="str">
            <v>05050-MD-25-712-42</v>
          </cell>
          <cell r="F1945" t="str">
            <v>Tank-Vent Platform - Structure- (Butane)</v>
          </cell>
          <cell r="G1945">
            <v>0</v>
          </cell>
          <cell r="H1945" t="str">
            <v>VP-1516-148-T-101/2-247</v>
          </cell>
          <cell r="I1945">
            <v>40175</v>
          </cell>
          <cell r="J1945">
            <v>40168</v>
          </cell>
          <cell r="K1945" t="str">
            <v>Y</v>
          </cell>
          <cell r="L1945" t="str">
            <v>Drw</v>
          </cell>
          <cell r="M1945">
            <v>1946</v>
          </cell>
        </row>
        <row r="1946">
          <cell r="C1946" t="str">
            <v>25</v>
          </cell>
          <cell r="D1946" t="str">
            <v>05050-MD-25-712-43</v>
          </cell>
          <cell r="E1946" t="str">
            <v>05050-MD-25-712-43</v>
          </cell>
          <cell r="F1946" t="str">
            <v>Tank-Vent Platform - Structure- (Butane)</v>
          </cell>
          <cell r="G1946">
            <v>0</v>
          </cell>
          <cell r="H1946" t="str">
            <v>VP-1516-148-T-101/2-247</v>
          </cell>
          <cell r="I1946">
            <v>40175</v>
          </cell>
          <cell r="J1946">
            <v>40168</v>
          </cell>
          <cell r="K1946" t="str">
            <v>Y</v>
          </cell>
          <cell r="L1946" t="str">
            <v>Drw</v>
          </cell>
          <cell r="M1946">
            <v>1947</v>
          </cell>
        </row>
        <row r="1947">
          <cell r="C1947" t="str">
            <v>25</v>
          </cell>
          <cell r="D1947" t="str">
            <v>05050-MD-25-712-44</v>
          </cell>
          <cell r="E1947" t="str">
            <v>05050-MD-25-712-44</v>
          </cell>
          <cell r="F1947" t="str">
            <v>Tank-Vent Platform - Structure- (Butane)</v>
          </cell>
          <cell r="G1947">
            <v>0</v>
          </cell>
          <cell r="H1947" t="str">
            <v>VP-1516-148-T-101/2-247</v>
          </cell>
          <cell r="I1947">
            <v>40175</v>
          </cell>
          <cell r="J1947">
            <v>40168</v>
          </cell>
          <cell r="K1947" t="str">
            <v>Y</v>
          </cell>
          <cell r="L1947" t="str">
            <v>Drw</v>
          </cell>
          <cell r="M1947">
            <v>1948</v>
          </cell>
        </row>
        <row r="1948">
          <cell r="C1948" t="str">
            <v>25</v>
          </cell>
          <cell r="D1948" t="str">
            <v>05050-MD-25-712-45</v>
          </cell>
          <cell r="E1948" t="str">
            <v>05050-MD-25-712-45</v>
          </cell>
          <cell r="F1948" t="str">
            <v>Tank-Vent Platform - Structure- (Butane)</v>
          </cell>
          <cell r="G1948">
            <v>0</v>
          </cell>
          <cell r="H1948" t="str">
            <v>VP-1516-148-T-101/2-247</v>
          </cell>
          <cell r="I1948">
            <v>40175</v>
          </cell>
          <cell r="J1948">
            <v>40168</v>
          </cell>
          <cell r="K1948" t="str">
            <v>Y</v>
          </cell>
          <cell r="L1948" t="str">
            <v>Drw</v>
          </cell>
          <cell r="M1948">
            <v>1949</v>
          </cell>
        </row>
        <row r="1949">
          <cell r="C1949" t="str">
            <v>25</v>
          </cell>
          <cell r="D1949" t="str">
            <v>05050-MD-25-712-46</v>
          </cell>
          <cell r="E1949" t="str">
            <v>05050-MD-25-712-46</v>
          </cell>
          <cell r="F1949" t="str">
            <v>Tank-Vent Platform - Structure- (Butane)</v>
          </cell>
          <cell r="G1949">
            <v>0</v>
          </cell>
          <cell r="H1949" t="str">
            <v>VP-1516-148-T-101/2-247</v>
          </cell>
          <cell r="I1949">
            <v>40175</v>
          </cell>
          <cell r="J1949">
            <v>40168</v>
          </cell>
          <cell r="K1949" t="str">
            <v>Y</v>
          </cell>
          <cell r="L1949" t="str">
            <v>Drw</v>
          </cell>
          <cell r="M1949">
            <v>1950</v>
          </cell>
        </row>
        <row r="1950">
          <cell r="C1950" t="str">
            <v>25</v>
          </cell>
          <cell r="D1950" t="str">
            <v>05050-MD-25-712-47</v>
          </cell>
          <cell r="E1950" t="str">
            <v>05050-MD-25-712-47</v>
          </cell>
          <cell r="F1950" t="str">
            <v>Tank-Vent Platform - Structure- (Butane)</v>
          </cell>
          <cell r="G1950">
            <v>0</v>
          </cell>
          <cell r="H1950" t="str">
            <v>VP-1516-148-T-101/2-247</v>
          </cell>
          <cell r="I1950">
            <v>40175</v>
          </cell>
          <cell r="J1950">
            <v>40168</v>
          </cell>
          <cell r="K1950" t="str">
            <v>Y</v>
          </cell>
          <cell r="L1950" t="str">
            <v>Drw</v>
          </cell>
          <cell r="M1950">
            <v>1951</v>
          </cell>
        </row>
        <row r="1951">
          <cell r="C1951" t="str">
            <v>25</v>
          </cell>
          <cell r="D1951" t="str">
            <v>05050-MD-25-712-48</v>
          </cell>
          <cell r="E1951" t="str">
            <v>05050-MD-25-712-48</v>
          </cell>
          <cell r="F1951" t="str">
            <v>Tank-Vent Platform - Structure- (Butane)</v>
          </cell>
          <cell r="G1951">
            <v>0</v>
          </cell>
          <cell r="H1951" t="str">
            <v>VP-1516-148-T-101/2-247</v>
          </cell>
          <cell r="I1951">
            <v>40175</v>
          </cell>
          <cell r="J1951">
            <v>40168</v>
          </cell>
          <cell r="K1951" t="str">
            <v>Y</v>
          </cell>
          <cell r="L1951" t="str">
            <v>Drw</v>
          </cell>
          <cell r="M1951">
            <v>1952</v>
          </cell>
        </row>
        <row r="1952">
          <cell r="C1952" t="str">
            <v>25</v>
          </cell>
          <cell r="D1952" t="str">
            <v>05050-MD-25-712-49</v>
          </cell>
          <cell r="E1952" t="str">
            <v>05050-MD-25-712-49</v>
          </cell>
          <cell r="F1952" t="str">
            <v>Tank-Vent Platform - Structure- (Butane)</v>
          </cell>
          <cell r="G1952">
            <v>0</v>
          </cell>
          <cell r="H1952" t="str">
            <v>VP-1516-148-T-101/2-247</v>
          </cell>
          <cell r="I1952">
            <v>40175</v>
          </cell>
          <cell r="J1952">
            <v>40168</v>
          </cell>
          <cell r="K1952" t="str">
            <v>Y</v>
          </cell>
          <cell r="L1952" t="str">
            <v>Drw</v>
          </cell>
          <cell r="M1952">
            <v>1953</v>
          </cell>
        </row>
        <row r="1953">
          <cell r="C1953" t="str">
            <v>25</v>
          </cell>
          <cell r="D1953" t="str">
            <v>05050-MD-25-712-50</v>
          </cell>
          <cell r="E1953" t="str">
            <v>05050-MD-25-712-50</v>
          </cell>
          <cell r="F1953" t="str">
            <v>Tank-Vent Platform - Structure- (Butane)</v>
          </cell>
          <cell r="G1953">
            <v>0</v>
          </cell>
          <cell r="H1953" t="str">
            <v>VP-1516-148-T-101/2-247</v>
          </cell>
          <cell r="I1953">
            <v>40175</v>
          </cell>
          <cell r="J1953">
            <v>40168</v>
          </cell>
          <cell r="K1953" t="str">
            <v>Y</v>
          </cell>
          <cell r="L1953" t="str">
            <v>Drw</v>
          </cell>
          <cell r="M1953">
            <v>1954</v>
          </cell>
        </row>
        <row r="1954">
          <cell r="C1954" t="str">
            <v>25</v>
          </cell>
          <cell r="D1954" t="str">
            <v>05050-MD-25-712-51</v>
          </cell>
          <cell r="E1954" t="str">
            <v>05050-MD-25-712-51</v>
          </cell>
          <cell r="F1954" t="str">
            <v>Tank-Vent Platform - Structure- (Butane)</v>
          </cell>
          <cell r="G1954">
            <v>0</v>
          </cell>
          <cell r="H1954" t="str">
            <v>VP-1516-148-T-101/2-247</v>
          </cell>
          <cell r="I1954">
            <v>40175</v>
          </cell>
          <cell r="J1954">
            <v>40168</v>
          </cell>
          <cell r="K1954" t="str">
            <v>Y</v>
          </cell>
          <cell r="L1954" t="str">
            <v>Drw</v>
          </cell>
          <cell r="M1954">
            <v>1955</v>
          </cell>
        </row>
        <row r="1955">
          <cell r="C1955" t="str">
            <v>25</v>
          </cell>
          <cell r="D1955" t="str">
            <v>05050-MD-25-712-52</v>
          </cell>
          <cell r="E1955" t="str">
            <v>05050-MD-25-712-52</v>
          </cell>
          <cell r="F1955" t="str">
            <v>Tank-Vent Platform - Structure- (Butane)</v>
          </cell>
          <cell r="G1955">
            <v>0</v>
          </cell>
          <cell r="H1955" t="str">
            <v>VP-1516-148-T-101/2-247</v>
          </cell>
          <cell r="I1955">
            <v>40175</v>
          </cell>
          <cell r="J1955">
            <v>40168</v>
          </cell>
          <cell r="K1955" t="str">
            <v>Y</v>
          </cell>
          <cell r="L1955" t="str">
            <v>Drw</v>
          </cell>
          <cell r="M1955">
            <v>1956</v>
          </cell>
        </row>
        <row r="1956">
          <cell r="C1956" t="str">
            <v>25</v>
          </cell>
          <cell r="D1956" t="str">
            <v>05050-MD-25-712-53</v>
          </cell>
          <cell r="E1956" t="str">
            <v>05050-MD-25-712-53</v>
          </cell>
          <cell r="F1956" t="str">
            <v>Tank-Vent Platform - Structure- (Butane)</v>
          </cell>
          <cell r="G1956">
            <v>0</v>
          </cell>
          <cell r="H1956" t="str">
            <v>VP-1516-148-T-101/2-247</v>
          </cell>
          <cell r="I1956">
            <v>40175</v>
          </cell>
          <cell r="J1956">
            <v>40168</v>
          </cell>
          <cell r="K1956" t="str">
            <v>Y</v>
          </cell>
          <cell r="L1956" t="str">
            <v>Drw</v>
          </cell>
          <cell r="M1956">
            <v>1957</v>
          </cell>
        </row>
        <row r="1957">
          <cell r="C1957" t="str">
            <v>25</v>
          </cell>
          <cell r="D1957" t="str">
            <v>05050-MD-25-712-54</v>
          </cell>
          <cell r="E1957" t="str">
            <v>05050-MD-25-712-54</v>
          </cell>
          <cell r="F1957" t="str">
            <v>Tank-Vent Platform - Structure- (Butane)</v>
          </cell>
          <cell r="G1957">
            <v>0</v>
          </cell>
          <cell r="H1957" t="str">
            <v>VP-1516-148-T-101/2-247</v>
          </cell>
          <cell r="I1957">
            <v>40175</v>
          </cell>
          <cell r="J1957">
            <v>40168</v>
          </cell>
          <cell r="K1957" t="str">
            <v>Y</v>
          </cell>
          <cell r="L1957" t="str">
            <v>Drw</v>
          </cell>
          <cell r="M1957">
            <v>1958</v>
          </cell>
        </row>
        <row r="1958">
          <cell r="C1958" t="str">
            <v>25</v>
          </cell>
          <cell r="D1958" t="str">
            <v/>
          </cell>
          <cell r="E1958" t="str">
            <v/>
          </cell>
          <cell r="F1958" t="str">
            <v>Tank-Vent Platform - Structure- (Butane)</v>
          </cell>
          <cell r="G1958">
            <v>0</v>
          </cell>
          <cell r="H1958">
            <v>0</v>
          </cell>
          <cell r="I1958">
            <v>40175</v>
          </cell>
          <cell r="J1958">
            <v>40168</v>
          </cell>
          <cell r="K1958" t="str">
            <v>n</v>
          </cell>
          <cell r="L1958" t="str">
            <v>Drw</v>
          </cell>
          <cell r="M1958">
            <v>1959</v>
          </cell>
        </row>
        <row r="1959">
          <cell r="C1959" t="str">
            <v>25</v>
          </cell>
          <cell r="D1959" t="str">
            <v/>
          </cell>
          <cell r="E1959" t="str">
            <v/>
          </cell>
          <cell r="F1959" t="str">
            <v>Tank-Butane Tank Nozzle N8A/B/C- (Butane)</v>
          </cell>
          <cell r="G1959">
            <v>0</v>
          </cell>
          <cell r="H1959" t="str">
            <v>VP-1516-148-T-101/2-200</v>
          </cell>
          <cell r="I1959">
            <v>40175</v>
          </cell>
          <cell r="J1959">
            <v>40168</v>
          </cell>
          <cell r="K1959" t="str">
            <v>n</v>
          </cell>
          <cell r="L1959" t="str">
            <v>Drw</v>
          </cell>
          <cell r="M1959">
            <v>1960</v>
          </cell>
        </row>
        <row r="1960">
          <cell r="C1960" t="str">
            <v>25</v>
          </cell>
          <cell r="D1960" t="str">
            <v/>
          </cell>
          <cell r="E1960" t="str">
            <v/>
          </cell>
          <cell r="F1960" t="str">
            <v>Tank-Butane Tank Nozzle N9A/B/C/D- (Butane)</v>
          </cell>
          <cell r="G1960">
            <v>0</v>
          </cell>
          <cell r="H1960" t="str">
            <v>VP-1516-148-T-101/2-201</v>
          </cell>
          <cell r="I1960">
            <v>40175</v>
          </cell>
          <cell r="J1960">
            <v>40168</v>
          </cell>
          <cell r="K1960" t="str">
            <v>n</v>
          </cell>
          <cell r="L1960" t="str">
            <v>Drw</v>
          </cell>
          <cell r="M1960">
            <v>1961</v>
          </cell>
        </row>
        <row r="1961">
          <cell r="C1961" t="str">
            <v>25</v>
          </cell>
          <cell r="D1961" t="str">
            <v>05050-MD-25-716-00</v>
          </cell>
          <cell r="E1961" t="str">
            <v>05050-MD-25-716-00</v>
          </cell>
          <cell r="F1961" t="str">
            <v>Tank-Butane Tank Nozzle N10A/B/C/D- (Butane)</v>
          </cell>
          <cell r="G1961">
            <v>0</v>
          </cell>
          <cell r="H1961" t="str">
            <v>VP-1516-148-T-101/2-202</v>
          </cell>
          <cell r="I1961">
            <v>40175</v>
          </cell>
          <cell r="J1961">
            <v>40168</v>
          </cell>
          <cell r="K1961" t="str">
            <v>Y</v>
          </cell>
          <cell r="L1961" t="str">
            <v>Drw</v>
          </cell>
          <cell r="M1961">
            <v>1962</v>
          </cell>
        </row>
        <row r="1962">
          <cell r="C1962" t="str">
            <v>25</v>
          </cell>
          <cell r="D1962" t="str">
            <v>05050-MD-25-716-00</v>
          </cell>
          <cell r="E1962" t="str">
            <v>05050-MD-25-716-00</v>
          </cell>
          <cell r="F1962" t="str">
            <v>Tank-Butane Tank Nozzle N10A/B/C/D- (Butane)</v>
          </cell>
          <cell r="G1962">
            <v>0</v>
          </cell>
          <cell r="H1962" t="str">
            <v>VP-1516-148-T-101/2-202</v>
          </cell>
          <cell r="I1962">
            <v>40175</v>
          </cell>
          <cell r="J1962">
            <v>40168</v>
          </cell>
          <cell r="K1962" t="str">
            <v>Y</v>
          </cell>
          <cell r="L1962" t="str">
            <v>Drw</v>
          </cell>
          <cell r="M1962">
            <v>1963</v>
          </cell>
        </row>
        <row r="1963">
          <cell r="C1963" t="str">
            <v>25</v>
          </cell>
          <cell r="D1963" t="str">
            <v>05050-MD-25-717-00</v>
          </cell>
          <cell r="E1963" t="str">
            <v>05050-MD-25-717-00</v>
          </cell>
          <cell r="F1963" t="str">
            <v>Tank-Butane Tank Nozzle N25- (Butane)</v>
          </cell>
          <cell r="G1963">
            <v>0</v>
          </cell>
          <cell r="H1963" t="str">
            <v>VP-1516-148-T-101/2-203</v>
          </cell>
          <cell r="I1963">
            <v>40175</v>
          </cell>
          <cell r="J1963">
            <v>40168</v>
          </cell>
          <cell r="K1963" t="str">
            <v>Y</v>
          </cell>
          <cell r="L1963" t="str">
            <v>Drw</v>
          </cell>
          <cell r="M1963">
            <v>1964</v>
          </cell>
        </row>
        <row r="1964">
          <cell r="C1964" t="str">
            <v>25</v>
          </cell>
          <cell r="D1964" t="str">
            <v/>
          </cell>
          <cell r="E1964" t="str">
            <v/>
          </cell>
          <cell r="F1964" t="str">
            <v>Tank-Butane Tank Nozzle N13- (Butane)</v>
          </cell>
          <cell r="G1964">
            <v>0</v>
          </cell>
          <cell r="H1964" t="str">
            <v>VP-1516-148-T-101/2-204</v>
          </cell>
          <cell r="I1964">
            <v>40175</v>
          </cell>
          <cell r="J1964">
            <v>40168</v>
          </cell>
          <cell r="K1964" t="str">
            <v>N</v>
          </cell>
          <cell r="L1964" t="str">
            <v>Drw</v>
          </cell>
          <cell r="M1964">
            <v>1965</v>
          </cell>
        </row>
        <row r="1965">
          <cell r="C1965" t="str">
            <v>25</v>
          </cell>
          <cell r="D1965" t="str">
            <v/>
          </cell>
          <cell r="E1965" t="str">
            <v/>
          </cell>
          <cell r="F1965" t="str">
            <v>Tank-Propane Tank Nozzle N14-T-101 (Butane)</v>
          </cell>
          <cell r="G1965">
            <v>0</v>
          </cell>
          <cell r="H1965">
            <v>0</v>
          </cell>
          <cell r="I1965">
            <v>40175</v>
          </cell>
          <cell r="J1965">
            <v>40168</v>
          </cell>
          <cell r="K1965" t="str">
            <v>n</v>
          </cell>
          <cell r="L1965" t="str">
            <v>Drw</v>
          </cell>
          <cell r="M1965">
            <v>1966</v>
          </cell>
        </row>
        <row r="1966">
          <cell r="C1966" t="str">
            <v>25</v>
          </cell>
          <cell r="D1966" t="str">
            <v>05050-MD-25-720-01</v>
          </cell>
          <cell r="E1966" t="str">
            <v>05050-MD-25-720-01</v>
          </cell>
          <cell r="F1966" t="str">
            <v>Tank-Piping ISO Process Tank T-102- (Butane)</v>
          </cell>
          <cell r="G1966">
            <v>0</v>
          </cell>
          <cell r="H1966" t="str">
            <v>VP-1516-148-T-101/2-300</v>
          </cell>
          <cell r="I1966">
            <v>40175</v>
          </cell>
          <cell r="J1966">
            <v>40168</v>
          </cell>
          <cell r="K1966" t="str">
            <v>Y</v>
          </cell>
          <cell r="L1966" t="str">
            <v>Drw</v>
          </cell>
          <cell r="M1966">
            <v>1967</v>
          </cell>
        </row>
        <row r="1967">
          <cell r="C1967" t="str">
            <v>25</v>
          </cell>
          <cell r="D1967" t="str">
            <v>05050-MD-25-720-02</v>
          </cell>
          <cell r="E1967" t="str">
            <v>05050-MD-25-720-02</v>
          </cell>
          <cell r="F1967" t="str">
            <v>Tank-Piping ISO Process Tank T-102- (Butane)</v>
          </cell>
          <cell r="G1967">
            <v>0</v>
          </cell>
          <cell r="H1967" t="str">
            <v>VP-1516-148-T-101/2-300</v>
          </cell>
          <cell r="I1967">
            <v>40175</v>
          </cell>
          <cell r="J1967">
            <v>40168</v>
          </cell>
          <cell r="K1967" t="str">
            <v>Y</v>
          </cell>
          <cell r="L1967" t="str">
            <v>Drw</v>
          </cell>
          <cell r="M1967">
            <v>1968</v>
          </cell>
        </row>
        <row r="1968">
          <cell r="C1968" t="str">
            <v>25</v>
          </cell>
          <cell r="D1968" t="str">
            <v>05050-MD-25-720-03</v>
          </cell>
          <cell r="E1968" t="str">
            <v>05050-MD-25-720-03</v>
          </cell>
          <cell r="F1968" t="str">
            <v>Tank-Piping ISO Process Tank T-102- (Butane)</v>
          </cell>
          <cell r="G1968">
            <v>0</v>
          </cell>
          <cell r="H1968" t="str">
            <v>VP-1516-148-T-101/2-300</v>
          </cell>
          <cell r="I1968">
            <v>40175</v>
          </cell>
          <cell r="J1968">
            <v>40168</v>
          </cell>
          <cell r="K1968" t="str">
            <v>Y</v>
          </cell>
          <cell r="L1968" t="str">
            <v>Drw</v>
          </cell>
          <cell r="M1968">
            <v>1969</v>
          </cell>
        </row>
        <row r="1969">
          <cell r="C1969" t="str">
            <v>25</v>
          </cell>
          <cell r="D1969" t="str">
            <v>05050-MD-25-720-04</v>
          </cell>
          <cell r="E1969" t="str">
            <v>05050-MD-25-720-04</v>
          </cell>
          <cell r="F1969" t="str">
            <v>Tank-Piping ISO Process Tank T-102- (Butane)</v>
          </cell>
          <cell r="G1969">
            <v>0</v>
          </cell>
          <cell r="H1969" t="str">
            <v>VP-1516-148-T-101/2-300</v>
          </cell>
          <cell r="I1969">
            <v>40175</v>
          </cell>
          <cell r="J1969">
            <v>40168</v>
          </cell>
          <cell r="K1969" t="str">
            <v>Y</v>
          </cell>
          <cell r="L1969" t="str">
            <v>Drw</v>
          </cell>
          <cell r="M1969">
            <v>1970</v>
          </cell>
        </row>
        <row r="1970">
          <cell r="C1970" t="str">
            <v>25</v>
          </cell>
          <cell r="D1970" t="str">
            <v>05050-MD-25-720-05</v>
          </cell>
          <cell r="E1970" t="str">
            <v>05050-MD-25-720-05</v>
          </cell>
          <cell r="F1970" t="str">
            <v>Tank-Piping ISO Process Tank T-102- (Butane)</v>
          </cell>
          <cell r="G1970">
            <v>0</v>
          </cell>
          <cell r="H1970" t="str">
            <v>VP-1516-148-T-101/2-300</v>
          </cell>
          <cell r="I1970">
            <v>40175</v>
          </cell>
          <cell r="J1970">
            <v>40168</v>
          </cell>
          <cell r="K1970" t="str">
            <v>Y</v>
          </cell>
          <cell r="L1970" t="str">
            <v>Drw</v>
          </cell>
          <cell r="M1970">
            <v>1971</v>
          </cell>
        </row>
        <row r="1971">
          <cell r="C1971" t="str">
            <v>25</v>
          </cell>
          <cell r="D1971" t="str">
            <v>05050-MD-25-720-06</v>
          </cell>
          <cell r="E1971" t="str">
            <v>05050-MD-25-720-06</v>
          </cell>
          <cell r="F1971" t="str">
            <v>Tank-Piping ISO Process Tank T-102- (Butane)</v>
          </cell>
          <cell r="G1971">
            <v>0</v>
          </cell>
          <cell r="H1971" t="str">
            <v>VP-1516-148-T-101/2-300</v>
          </cell>
          <cell r="I1971">
            <v>40175</v>
          </cell>
          <cell r="J1971">
            <v>40168</v>
          </cell>
          <cell r="K1971" t="str">
            <v>Y</v>
          </cell>
          <cell r="L1971" t="str">
            <v>Drw</v>
          </cell>
          <cell r="M1971">
            <v>1972</v>
          </cell>
        </row>
        <row r="1972">
          <cell r="C1972" t="str">
            <v>25</v>
          </cell>
          <cell r="D1972" t="str">
            <v>05050-MD-25-720-07</v>
          </cell>
          <cell r="E1972" t="str">
            <v>05050-MD-25-720-07</v>
          </cell>
          <cell r="F1972" t="str">
            <v>Tank-Piping ISO Process Tank T-102- (Butane)</v>
          </cell>
          <cell r="G1972">
            <v>0</v>
          </cell>
          <cell r="H1972" t="str">
            <v>VP-1516-148-T-101/2-300</v>
          </cell>
          <cell r="I1972">
            <v>40175</v>
          </cell>
          <cell r="J1972">
            <v>40168</v>
          </cell>
          <cell r="K1972" t="str">
            <v>Y</v>
          </cell>
          <cell r="L1972" t="str">
            <v>Drw</v>
          </cell>
          <cell r="M1972">
            <v>1973</v>
          </cell>
        </row>
        <row r="1973">
          <cell r="C1973" t="str">
            <v>25</v>
          </cell>
          <cell r="D1973" t="str">
            <v>05050-MD-25-720-08</v>
          </cell>
          <cell r="E1973" t="str">
            <v>05050-MD-25-720-08</v>
          </cell>
          <cell r="F1973" t="str">
            <v>Tank-Piping ISO Process Tank T-102- (Butane)</v>
          </cell>
          <cell r="G1973">
            <v>0</v>
          </cell>
          <cell r="H1973" t="str">
            <v>VP-1516-148-T-101/2-300</v>
          </cell>
          <cell r="I1973">
            <v>40175</v>
          </cell>
          <cell r="J1973">
            <v>40168</v>
          </cell>
          <cell r="K1973" t="str">
            <v>Y</v>
          </cell>
          <cell r="L1973" t="str">
            <v>Drw</v>
          </cell>
          <cell r="M1973">
            <v>1974</v>
          </cell>
        </row>
        <row r="1974">
          <cell r="C1974" t="str">
            <v>25</v>
          </cell>
          <cell r="D1974" t="str">
            <v>05050-MD-25-720-09</v>
          </cell>
          <cell r="E1974" t="str">
            <v>05050-MD-25-720-09</v>
          </cell>
          <cell r="F1974" t="str">
            <v>Tank-Piping ISO Process Tank T-102- (Butane)</v>
          </cell>
          <cell r="G1974">
            <v>0</v>
          </cell>
          <cell r="H1974" t="str">
            <v>VP-1516-148-T-101/2-300</v>
          </cell>
          <cell r="I1974">
            <v>40175</v>
          </cell>
          <cell r="J1974">
            <v>40168</v>
          </cell>
          <cell r="K1974" t="str">
            <v>Y</v>
          </cell>
          <cell r="L1974" t="str">
            <v>Drw</v>
          </cell>
          <cell r="M1974">
            <v>1975</v>
          </cell>
        </row>
        <row r="1975">
          <cell r="C1975" t="str">
            <v>25</v>
          </cell>
          <cell r="D1975" t="str">
            <v>05050-MD-25-720-10</v>
          </cell>
          <cell r="E1975" t="str">
            <v>05050-MD-25-720-10</v>
          </cell>
          <cell r="F1975" t="str">
            <v>Tank-Piping ISO Process Tank T-102- (Butane)</v>
          </cell>
          <cell r="G1975">
            <v>0</v>
          </cell>
          <cell r="H1975" t="str">
            <v>VP-1516-148-T-101/2-300</v>
          </cell>
          <cell r="I1975">
            <v>40175</v>
          </cell>
          <cell r="J1975">
            <v>40168</v>
          </cell>
          <cell r="K1975" t="str">
            <v>Y</v>
          </cell>
          <cell r="L1975" t="str">
            <v>Drw</v>
          </cell>
          <cell r="M1975">
            <v>1976</v>
          </cell>
        </row>
        <row r="1976">
          <cell r="C1976" t="str">
            <v>25</v>
          </cell>
          <cell r="D1976" t="str">
            <v>05050-MD-25-720-11</v>
          </cell>
          <cell r="E1976" t="str">
            <v>05050-MD-25-720-11</v>
          </cell>
          <cell r="F1976" t="str">
            <v>Tank-Piping ISO Process Tank T-102- (Butane)</v>
          </cell>
          <cell r="G1976">
            <v>0</v>
          </cell>
          <cell r="H1976" t="str">
            <v>VP-1516-148-T-101/2-300</v>
          </cell>
          <cell r="I1976">
            <v>40175</v>
          </cell>
          <cell r="J1976">
            <v>40168</v>
          </cell>
          <cell r="K1976" t="str">
            <v>Y</v>
          </cell>
          <cell r="L1976" t="str">
            <v>Drw</v>
          </cell>
          <cell r="M1976">
            <v>1977</v>
          </cell>
        </row>
        <row r="1977">
          <cell r="C1977" t="str">
            <v>25</v>
          </cell>
          <cell r="D1977" t="str">
            <v>05050-MD-25-720-12</v>
          </cell>
          <cell r="E1977" t="str">
            <v>05050-MD-25-720-12</v>
          </cell>
          <cell r="F1977" t="str">
            <v>Tank-Piping ISO Process Tank T-102- (Butane)</v>
          </cell>
          <cell r="G1977">
            <v>0</v>
          </cell>
          <cell r="H1977" t="str">
            <v>VP-1516-148-T-101/2-300</v>
          </cell>
          <cell r="I1977">
            <v>40175</v>
          </cell>
          <cell r="J1977">
            <v>40168</v>
          </cell>
          <cell r="K1977" t="str">
            <v>Y</v>
          </cell>
          <cell r="L1977" t="str">
            <v>Drw</v>
          </cell>
          <cell r="M1977">
            <v>1978</v>
          </cell>
        </row>
        <row r="1978">
          <cell r="C1978" t="str">
            <v>25</v>
          </cell>
          <cell r="D1978" t="str">
            <v>05050-MD-25-720-13</v>
          </cell>
          <cell r="E1978" t="str">
            <v>05050-MD-25-720-13</v>
          </cell>
          <cell r="F1978" t="str">
            <v>Tank-Piping ISO Process Tank T-102- (Butane)</v>
          </cell>
          <cell r="G1978">
            <v>0</v>
          </cell>
          <cell r="H1978" t="str">
            <v>VP-1516-148-T-101/2-300</v>
          </cell>
          <cell r="I1978">
            <v>40175</v>
          </cell>
          <cell r="J1978">
            <v>40168</v>
          </cell>
          <cell r="K1978" t="str">
            <v>Y</v>
          </cell>
          <cell r="L1978" t="str">
            <v>Drw</v>
          </cell>
          <cell r="M1978">
            <v>1979</v>
          </cell>
        </row>
        <row r="1979">
          <cell r="C1979" t="str">
            <v>25</v>
          </cell>
          <cell r="D1979" t="str">
            <v>05050-MD-25-720-14</v>
          </cell>
          <cell r="E1979" t="str">
            <v>05050-MD-25-720-14</v>
          </cell>
          <cell r="F1979" t="str">
            <v>Tank-Piping ISO Process Tank T-102- (Butane)</v>
          </cell>
          <cell r="G1979">
            <v>0</v>
          </cell>
          <cell r="H1979" t="str">
            <v>VP-1516-148-T-101/2-300</v>
          </cell>
          <cell r="I1979">
            <v>40175</v>
          </cell>
          <cell r="J1979">
            <v>40168</v>
          </cell>
          <cell r="K1979" t="str">
            <v>Y</v>
          </cell>
          <cell r="L1979" t="str">
            <v>Drw</v>
          </cell>
          <cell r="M1979">
            <v>1980</v>
          </cell>
        </row>
        <row r="1980">
          <cell r="C1980" t="str">
            <v>25</v>
          </cell>
          <cell r="D1980" t="str">
            <v>05050-MD-25-720-15</v>
          </cell>
          <cell r="E1980" t="str">
            <v>05050-MD-25-720-15</v>
          </cell>
          <cell r="F1980" t="str">
            <v>Tank-Piping ISO Process Tank T-102- (Butane)</v>
          </cell>
          <cell r="G1980">
            <v>0</v>
          </cell>
          <cell r="H1980" t="str">
            <v>VP-1516-148-T-101/2-300</v>
          </cell>
          <cell r="I1980">
            <v>40175</v>
          </cell>
          <cell r="J1980">
            <v>40168</v>
          </cell>
          <cell r="K1980" t="str">
            <v>Y</v>
          </cell>
          <cell r="L1980" t="str">
            <v>Drw</v>
          </cell>
          <cell r="M1980">
            <v>1981</v>
          </cell>
        </row>
        <row r="1981">
          <cell r="C1981" t="str">
            <v>25</v>
          </cell>
          <cell r="D1981" t="str">
            <v>05050-MD-25-720-16</v>
          </cell>
          <cell r="E1981" t="str">
            <v>05050-MD-25-720-16</v>
          </cell>
          <cell r="F1981" t="str">
            <v>Tank-Piping ISO Process Tank T-102- (Butane)</v>
          </cell>
          <cell r="G1981">
            <v>0</v>
          </cell>
          <cell r="H1981" t="str">
            <v>VP-1516-148-T-101/2-300</v>
          </cell>
          <cell r="I1981">
            <v>40175</v>
          </cell>
          <cell r="J1981">
            <v>40168</v>
          </cell>
          <cell r="K1981" t="str">
            <v>Y</v>
          </cell>
          <cell r="L1981" t="str">
            <v>Drw</v>
          </cell>
          <cell r="M1981">
            <v>1982</v>
          </cell>
        </row>
        <row r="1982">
          <cell r="C1982" t="str">
            <v>25</v>
          </cell>
          <cell r="D1982" t="str">
            <v>05050-MD-25-720-17</v>
          </cell>
          <cell r="E1982" t="str">
            <v>05050-MD-25-720-17</v>
          </cell>
          <cell r="F1982" t="str">
            <v>Tank-Piping ISO Process Tank T-102- (Butane)</v>
          </cell>
          <cell r="G1982">
            <v>0</v>
          </cell>
          <cell r="H1982" t="str">
            <v>VP-1516-148-T-101/2-300</v>
          </cell>
          <cell r="I1982">
            <v>40175</v>
          </cell>
          <cell r="J1982">
            <v>40168</v>
          </cell>
          <cell r="K1982" t="str">
            <v>Y</v>
          </cell>
          <cell r="L1982" t="str">
            <v>Drw</v>
          </cell>
          <cell r="M1982">
            <v>1983</v>
          </cell>
        </row>
        <row r="1983">
          <cell r="C1983" t="str">
            <v>25</v>
          </cell>
          <cell r="D1983" t="str">
            <v>05050-MD-25-720-18</v>
          </cell>
          <cell r="E1983" t="str">
            <v>05050-MD-25-720-18</v>
          </cell>
          <cell r="F1983" t="str">
            <v>Tank-Piping ISO Process Tank T-102- (Butane)</v>
          </cell>
          <cell r="G1983">
            <v>0</v>
          </cell>
          <cell r="H1983" t="str">
            <v>VP-1516-148-T-101/2-300</v>
          </cell>
          <cell r="I1983">
            <v>40175</v>
          </cell>
          <cell r="J1983">
            <v>40168</v>
          </cell>
          <cell r="K1983" t="str">
            <v>Y</v>
          </cell>
          <cell r="L1983" t="str">
            <v>Drw</v>
          </cell>
          <cell r="M1983">
            <v>1984</v>
          </cell>
        </row>
        <row r="1984">
          <cell r="C1984" t="str">
            <v>25</v>
          </cell>
          <cell r="D1984" t="str">
            <v>05050-MD-25-720-19</v>
          </cell>
          <cell r="E1984" t="str">
            <v>05050-MD-25-720-19</v>
          </cell>
          <cell r="F1984" t="str">
            <v>Tank-Piping ISO Process Tank T-102- (Butane)</v>
          </cell>
          <cell r="G1984">
            <v>0</v>
          </cell>
          <cell r="H1984" t="str">
            <v>VP-1516-148-T-101/2-300</v>
          </cell>
          <cell r="I1984">
            <v>40175</v>
          </cell>
          <cell r="J1984">
            <v>40168</v>
          </cell>
          <cell r="K1984" t="str">
            <v>Y</v>
          </cell>
          <cell r="L1984" t="str">
            <v>Drw</v>
          </cell>
          <cell r="M1984">
            <v>1985</v>
          </cell>
        </row>
        <row r="1985">
          <cell r="C1985" t="str">
            <v>25</v>
          </cell>
          <cell r="D1985" t="str">
            <v>05050-MD-25-720-20</v>
          </cell>
          <cell r="E1985" t="str">
            <v>05050-MD-25-720-20</v>
          </cell>
          <cell r="F1985" t="str">
            <v>Tank-Piping ISO Process Tank T-102- (Butane)</v>
          </cell>
          <cell r="G1985">
            <v>0</v>
          </cell>
          <cell r="H1985" t="str">
            <v>VP-1516-148-T-101/2-300</v>
          </cell>
          <cell r="I1985">
            <v>40175</v>
          </cell>
          <cell r="J1985">
            <v>40168</v>
          </cell>
          <cell r="K1985" t="str">
            <v>Y</v>
          </cell>
          <cell r="L1985" t="str">
            <v>Drw</v>
          </cell>
          <cell r="M1985">
            <v>1986</v>
          </cell>
        </row>
        <row r="1986">
          <cell r="C1986" t="str">
            <v>25</v>
          </cell>
          <cell r="D1986" t="str">
            <v>05050-MD-25-720-21</v>
          </cell>
          <cell r="E1986" t="str">
            <v>05050-MD-25-720-21</v>
          </cell>
          <cell r="F1986" t="str">
            <v>Tank-Piping ISO Process Tank T-102- (Butane)</v>
          </cell>
          <cell r="G1986">
            <v>0</v>
          </cell>
          <cell r="H1986" t="str">
            <v>VP-1516-148-T-101/2-300</v>
          </cell>
          <cell r="I1986">
            <v>40175</v>
          </cell>
          <cell r="J1986">
            <v>40168</v>
          </cell>
          <cell r="K1986" t="str">
            <v>Y</v>
          </cell>
          <cell r="L1986" t="str">
            <v>Drw</v>
          </cell>
          <cell r="M1986">
            <v>1987</v>
          </cell>
        </row>
        <row r="1987">
          <cell r="C1987" t="str">
            <v>25</v>
          </cell>
          <cell r="D1987" t="str">
            <v>05050-MD-25-720-22</v>
          </cell>
          <cell r="E1987" t="str">
            <v>05050-MD-25-720-22</v>
          </cell>
          <cell r="F1987" t="str">
            <v>Tank-Piping ISO Process Tank T-102- (Butane)</v>
          </cell>
          <cell r="G1987">
            <v>0</v>
          </cell>
          <cell r="H1987" t="str">
            <v>VP-1516-148-T-101/2-300</v>
          </cell>
          <cell r="I1987">
            <v>40175</v>
          </cell>
          <cell r="J1987">
            <v>40168</v>
          </cell>
          <cell r="K1987" t="str">
            <v>Y</v>
          </cell>
          <cell r="L1987" t="str">
            <v>Drw</v>
          </cell>
          <cell r="M1987">
            <v>1988</v>
          </cell>
        </row>
        <row r="1988">
          <cell r="C1988" t="str">
            <v>25</v>
          </cell>
          <cell r="D1988" t="str">
            <v>05050-MD-25-720-23</v>
          </cell>
          <cell r="E1988" t="str">
            <v>05050-MD-25-720-23</v>
          </cell>
          <cell r="F1988" t="str">
            <v>Tank-Piping ISO Process Tank T-102- (Butane)</v>
          </cell>
          <cell r="G1988">
            <v>0</v>
          </cell>
          <cell r="H1988" t="str">
            <v>VP-1516-148-T-101/2-300</v>
          </cell>
          <cell r="I1988">
            <v>40175</v>
          </cell>
          <cell r="J1988">
            <v>40168</v>
          </cell>
          <cell r="K1988" t="str">
            <v>Y</v>
          </cell>
          <cell r="L1988" t="str">
            <v>Drw</v>
          </cell>
          <cell r="M1988">
            <v>1989</v>
          </cell>
        </row>
        <row r="1989">
          <cell r="C1989" t="str">
            <v>25</v>
          </cell>
          <cell r="D1989" t="str">
            <v>05050-MD-25-720-24</v>
          </cell>
          <cell r="E1989" t="str">
            <v>05050-MD-25-720-24</v>
          </cell>
          <cell r="F1989" t="str">
            <v>Tank-Piping ISO Process Tank T-102- (Butane)</v>
          </cell>
          <cell r="G1989">
            <v>0</v>
          </cell>
          <cell r="H1989" t="str">
            <v>VP-1516-148-T-101/2-300</v>
          </cell>
          <cell r="I1989">
            <v>40175</v>
          </cell>
          <cell r="J1989">
            <v>40168</v>
          </cell>
          <cell r="K1989" t="str">
            <v>Y</v>
          </cell>
          <cell r="L1989" t="str">
            <v>Drw</v>
          </cell>
          <cell r="M1989">
            <v>1990</v>
          </cell>
        </row>
        <row r="1990">
          <cell r="C1990" t="str">
            <v>25</v>
          </cell>
          <cell r="D1990" t="str">
            <v>05050-MD-25-720-25</v>
          </cell>
          <cell r="E1990" t="str">
            <v>05050-MD-25-720-25</v>
          </cell>
          <cell r="F1990" t="str">
            <v>Tank-Piping ISO Process Tank T-102- (Butane)</v>
          </cell>
          <cell r="G1990">
            <v>0</v>
          </cell>
          <cell r="H1990" t="str">
            <v>VP-1516-148-T-101/2-300</v>
          </cell>
          <cell r="I1990">
            <v>40175</v>
          </cell>
          <cell r="J1990">
            <v>40168</v>
          </cell>
          <cell r="K1990" t="str">
            <v>Y</v>
          </cell>
          <cell r="L1990" t="str">
            <v>Drw</v>
          </cell>
          <cell r="M1990">
            <v>1991</v>
          </cell>
        </row>
        <row r="1991">
          <cell r="C1991" t="str">
            <v>25</v>
          </cell>
          <cell r="D1991" t="str">
            <v>05050-MD-25-720-26</v>
          </cell>
          <cell r="E1991" t="str">
            <v>05050-MD-25-720-26</v>
          </cell>
          <cell r="F1991" t="str">
            <v>Tank-Piping ISO Process Tank T-102- (Butane)</v>
          </cell>
          <cell r="G1991">
            <v>0</v>
          </cell>
          <cell r="H1991" t="str">
            <v>VP-1516-148-T-101/2-300</v>
          </cell>
          <cell r="I1991">
            <v>40175</v>
          </cell>
          <cell r="J1991">
            <v>40168</v>
          </cell>
          <cell r="K1991" t="str">
            <v>Y</v>
          </cell>
          <cell r="L1991" t="str">
            <v>Drw</v>
          </cell>
          <cell r="M1991">
            <v>1992</v>
          </cell>
        </row>
        <row r="1992">
          <cell r="C1992" t="str">
            <v>25</v>
          </cell>
          <cell r="D1992" t="str">
            <v>05050-MD-25-720-27</v>
          </cell>
          <cell r="E1992" t="str">
            <v>05050-MD-25-720-27</v>
          </cell>
          <cell r="F1992" t="str">
            <v>Tank-Piping ISO Process Tank T-102- (Butane)</v>
          </cell>
          <cell r="G1992">
            <v>0</v>
          </cell>
          <cell r="H1992" t="str">
            <v>VP-1516-148-T-101/2-300</v>
          </cell>
          <cell r="I1992">
            <v>40175</v>
          </cell>
          <cell r="J1992">
            <v>40168</v>
          </cell>
          <cell r="K1992" t="str">
            <v>Y</v>
          </cell>
          <cell r="L1992" t="str">
            <v>Drw</v>
          </cell>
          <cell r="M1992">
            <v>1993</v>
          </cell>
        </row>
        <row r="1993">
          <cell r="C1993" t="str">
            <v>25</v>
          </cell>
          <cell r="D1993" t="str">
            <v>05050-MD-25-720-28</v>
          </cell>
          <cell r="E1993" t="str">
            <v>05050-MD-25-720-28</v>
          </cell>
          <cell r="F1993" t="str">
            <v>Tank-Piping ISO Process Tank T-102- (Butane)</v>
          </cell>
          <cell r="G1993">
            <v>0</v>
          </cell>
          <cell r="H1993" t="str">
            <v>VP-1516-148-T-101/2-300</v>
          </cell>
          <cell r="I1993">
            <v>40175</v>
          </cell>
          <cell r="J1993">
            <v>40168</v>
          </cell>
          <cell r="K1993" t="str">
            <v>Y</v>
          </cell>
          <cell r="L1993" t="str">
            <v>Drw</v>
          </cell>
          <cell r="M1993">
            <v>1994</v>
          </cell>
        </row>
        <row r="1994">
          <cell r="C1994" t="str">
            <v>25</v>
          </cell>
          <cell r="D1994" t="str">
            <v>05050-MD-25-720-29</v>
          </cell>
          <cell r="E1994" t="str">
            <v>05050-MD-25-720-29</v>
          </cell>
          <cell r="F1994" t="str">
            <v>Tank-Piping ISO Process Tank T-102- (Butane)</v>
          </cell>
          <cell r="G1994">
            <v>0</v>
          </cell>
          <cell r="H1994" t="str">
            <v>VP-1516-148-T-101/2-300</v>
          </cell>
          <cell r="I1994">
            <v>40175</v>
          </cell>
          <cell r="J1994">
            <v>40168</v>
          </cell>
          <cell r="K1994" t="str">
            <v>Y</v>
          </cell>
          <cell r="L1994" t="str">
            <v>Drw</v>
          </cell>
          <cell r="M1994">
            <v>1995</v>
          </cell>
        </row>
        <row r="1995">
          <cell r="C1995" t="str">
            <v>25</v>
          </cell>
          <cell r="D1995" t="str">
            <v>05050-MD-25-720-30</v>
          </cell>
          <cell r="E1995" t="str">
            <v>05050-MD-25-720-30</v>
          </cell>
          <cell r="F1995" t="str">
            <v>Tank-Piping ISO Process Tank T-102- (Butane)</v>
          </cell>
          <cell r="G1995">
            <v>0</v>
          </cell>
          <cell r="H1995" t="str">
            <v>VP-1516-148-T-101/2-300</v>
          </cell>
          <cell r="I1995">
            <v>40175</v>
          </cell>
          <cell r="J1995">
            <v>40168</v>
          </cell>
          <cell r="K1995" t="str">
            <v>Y</v>
          </cell>
          <cell r="L1995" t="str">
            <v>Drw</v>
          </cell>
          <cell r="M1995">
            <v>1996</v>
          </cell>
        </row>
        <row r="1996">
          <cell r="C1996" t="str">
            <v>25</v>
          </cell>
          <cell r="D1996" t="str">
            <v>05050-MD-25-720-31</v>
          </cell>
          <cell r="E1996" t="str">
            <v>05050-MD-25-720-31</v>
          </cell>
          <cell r="F1996" t="str">
            <v>Tank-Piping ISO Process Tank T-102- (Butane)</v>
          </cell>
          <cell r="G1996">
            <v>0</v>
          </cell>
          <cell r="H1996" t="str">
            <v>VP-1516-148-T-101/2-300</v>
          </cell>
          <cell r="I1996">
            <v>40175</v>
          </cell>
          <cell r="J1996">
            <v>40168</v>
          </cell>
          <cell r="K1996" t="str">
            <v>Y</v>
          </cell>
          <cell r="L1996" t="str">
            <v>Drw</v>
          </cell>
          <cell r="M1996">
            <v>1997</v>
          </cell>
        </row>
        <row r="1997">
          <cell r="C1997" t="str">
            <v>25</v>
          </cell>
          <cell r="D1997" t="str">
            <v>05050-MD-25-720-32</v>
          </cell>
          <cell r="E1997" t="str">
            <v>05050-MD-25-720-32</v>
          </cell>
          <cell r="F1997" t="str">
            <v>Tank-Piping ISO Process Tank T-102- (Butane)</v>
          </cell>
          <cell r="G1997">
            <v>0</v>
          </cell>
          <cell r="H1997" t="str">
            <v>VP-1516-148-T-101/2-300</v>
          </cell>
          <cell r="I1997">
            <v>40175</v>
          </cell>
          <cell r="J1997">
            <v>40168</v>
          </cell>
          <cell r="K1997" t="str">
            <v>Y</v>
          </cell>
          <cell r="L1997" t="str">
            <v>Drw</v>
          </cell>
          <cell r="M1997">
            <v>1998</v>
          </cell>
        </row>
        <row r="1998">
          <cell r="C1998" t="str">
            <v>25</v>
          </cell>
          <cell r="D1998" t="str">
            <v>05050-MD-25-720-33</v>
          </cell>
          <cell r="E1998" t="str">
            <v>05050-MD-25-720-33</v>
          </cell>
          <cell r="F1998" t="str">
            <v>Tank-Piping ISO Process Tank T-102- (Butane)</v>
          </cell>
          <cell r="G1998">
            <v>0</v>
          </cell>
          <cell r="H1998" t="str">
            <v>VP-1516-148-T-101/2-300</v>
          </cell>
          <cell r="I1998">
            <v>40175</v>
          </cell>
          <cell r="J1998">
            <v>40168</v>
          </cell>
          <cell r="K1998" t="str">
            <v>Y</v>
          </cell>
          <cell r="L1998" t="str">
            <v>Drw</v>
          </cell>
          <cell r="M1998">
            <v>1999</v>
          </cell>
        </row>
        <row r="1999">
          <cell r="C1999" t="str">
            <v>25</v>
          </cell>
          <cell r="D1999" t="str">
            <v>05050-MD-25-720-34</v>
          </cell>
          <cell r="E1999" t="str">
            <v>05050-MD-25-720-34</v>
          </cell>
          <cell r="F1999" t="str">
            <v>Tank-Piping ISO Process Tank T-102- (Butane)</v>
          </cell>
          <cell r="G1999">
            <v>0</v>
          </cell>
          <cell r="H1999" t="str">
            <v>VP-1516-148-T-101/2-300</v>
          </cell>
          <cell r="I1999">
            <v>40175</v>
          </cell>
          <cell r="J1999">
            <v>40168</v>
          </cell>
          <cell r="K1999" t="str">
            <v>Y</v>
          </cell>
          <cell r="L1999" t="str">
            <v>Drw</v>
          </cell>
          <cell r="M1999">
            <v>2000</v>
          </cell>
        </row>
        <row r="2000">
          <cell r="C2000" t="str">
            <v>25</v>
          </cell>
          <cell r="D2000" t="str">
            <v>05050-MD-25-720-35</v>
          </cell>
          <cell r="E2000" t="str">
            <v>05050-MD-25-720-35</v>
          </cell>
          <cell r="F2000" t="str">
            <v>Tank-Piping ISO Process Tank T-102- (Butane)</v>
          </cell>
          <cell r="G2000">
            <v>0</v>
          </cell>
          <cell r="H2000" t="str">
            <v>VP-1516-148-T-101/2-300</v>
          </cell>
          <cell r="I2000">
            <v>40175</v>
          </cell>
          <cell r="J2000">
            <v>40168</v>
          </cell>
          <cell r="K2000" t="str">
            <v>Y</v>
          </cell>
          <cell r="L2000" t="str">
            <v>Drw</v>
          </cell>
          <cell r="M2000">
            <v>2001</v>
          </cell>
        </row>
        <row r="2001">
          <cell r="C2001" t="str">
            <v>25</v>
          </cell>
          <cell r="D2001" t="str">
            <v>05050-MD-25-720-36</v>
          </cell>
          <cell r="E2001" t="str">
            <v>05050-MD-25-720-36</v>
          </cell>
          <cell r="F2001" t="str">
            <v>Tank-Piping ISO Process Tank T-102- (Butane)</v>
          </cell>
          <cell r="G2001">
            <v>0</v>
          </cell>
          <cell r="H2001" t="str">
            <v>VP-1516-148-T-101/2-300</v>
          </cell>
          <cell r="I2001">
            <v>40175</v>
          </cell>
          <cell r="J2001">
            <v>40168</v>
          </cell>
          <cell r="K2001" t="str">
            <v>Y</v>
          </cell>
          <cell r="L2001" t="str">
            <v>Drw</v>
          </cell>
          <cell r="M2001">
            <v>2002</v>
          </cell>
        </row>
        <row r="2002">
          <cell r="C2002" t="str">
            <v>25</v>
          </cell>
          <cell r="D2002" t="str">
            <v>05050-MD-25-720-37</v>
          </cell>
          <cell r="E2002" t="str">
            <v>05050-MD-25-720-37</v>
          </cell>
          <cell r="F2002" t="str">
            <v>Tank-Piping ISO Process Tank T-102- (Butane)</v>
          </cell>
          <cell r="G2002">
            <v>0</v>
          </cell>
          <cell r="H2002" t="str">
            <v>VP-1516-148-T-101/2-300</v>
          </cell>
          <cell r="I2002">
            <v>40175</v>
          </cell>
          <cell r="J2002">
            <v>40168</v>
          </cell>
          <cell r="K2002" t="str">
            <v>Y</v>
          </cell>
          <cell r="L2002" t="str">
            <v>Drw</v>
          </cell>
          <cell r="M2002">
            <v>2003</v>
          </cell>
        </row>
        <row r="2003">
          <cell r="C2003" t="str">
            <v>25</v>
          </cell>
          <cell r="D2003" t="str">
            <v>05050-MD-25-720-38</v>
          </cell>
          <cell r="E2003" t="str">
            <v>05050-MD-25-720-38</v>
          </cell>
          <cell r="F2003" t="str">
            <v>Tank-Piping ISO Process Tank T-102- (Butane)</v>
          </cell>
          <cell r="G2003">
            <v>0</v>
          </cell>
          <cell r="H2003" t="str">
            <v>VP-1516-148-T-101/2-300</v>
          </cell>
          <cell r="I2003">
            <v>40175</v>
          </cell>
          <cell r="J2003">
            <v>40168</v>
          </cell>
          <cell r="K2003" t="str">
            <v>Y</v>
          </cell>
          <cell r="L2003" t="str">
            <v>Drw</v>
          </cell>
          <cell r="M2003">
            <v>2004</v>
          </cell>
        </row>
        <row r="2004">
          <cell r="C2004" t="str">
            <v>25</v>
          </cell>
          <cell r="D2004" t="str">
            <v>05050-MD-25-720-39</v>
          </cell>
          <cell r="E2004" t="str">
            <v>05050-MD-25-720-39</v>
          </cell>
          <cell r="F2004" t="str">
            <v>Tank-Piping ISO Process Tank T-102- (Butane)</v>
          </cell>
          <cell r="G2004">
            <v>0</v>
          </cell>
          <cell r="H2004" t="str">
            <v>VP-1516-148-T-101/2-300</v>
          </cell>
          <cell r="I2004">
            <v>40175</v>
          </cell>
          <cell r="J2004">
            <v>40168</v>
          </cell>
          <cell r="K2004" t="str">
            <v>Y</v>
          </cell>
          <cell r="L2004" t="str">
            <v>Drw</v>
          </cell>
          <cell r="M2004">
            <v>2005</v>
          </cell>
        </row>
        <row r="2005">
          <cell r="C2005" t="str">
            <v>25</v>
          </cell>
          <cell r="D2005" t="str">
            <v>05050-MD-25-720-40</v>
          </cell>
          <cell r="E2005" t="str">
            <v>05050-MD-25-720-40</v>
          </cell>
          <cell r="F2005" t="str">
            <v>Tank-Piping ISO Process Tank T-102- (Butane)</v>
          </cell>
          <cell r="G2005">
            <v>0</v>
          </cell>
          <cell r="H2005" t="str">
            <v>VP-1516-148-T-101/2-300</v>
          </cell>
          <cell r="I2005">
            <v>40175</v>
          </cell>
          <cell r="J2005">
            <v>40168</v>
          </cell>
          <cell r="K2005" t="str">
            <v>Y</v>
          </cell>
          <cell r="L2005" t="str">
            <v>Drw</v>
          </cell>
          <cell r="M2005">
            <v>2006</v>
          </cell>
        </row>
        <row r="2006">
          <cell r="C2006" t="str">
            <v>25</v>
          </cell>
          <cell r="D2006" t="str">
            <v>05050-MD-25-720-41</v>
          </cell>
          <cell r="E2006" t="str">
            <v>05050-MD-25-720-41</v>
          </cell>
          <cell r="F2006" t="str">
            <v>Tank-Piping ISO Process Tank T-102- (Butane)</v>
          </cell>
          <cell r="G2006">
            <v>0</v>
          </cell>
          <cell r="H2006" t="str">
            <v>VP-1516-148-T-101/2-300</v>
          </cell>
          <cell r="I2006">
            <v>40175</v>
          </cell>
          <cell r="J2006">
            <v>40168</v>
          </cell>
          <cell r="K2006" t="str">
            <v>Y</v>
          </cell>
          <cell r="L2006" t="str">
            <v>Drw</v>
          </cell>
          <cell r="M2006">
            <v>2007</v>
          </cell>
        </row>
        <row r="2007">
          <cell r="C2007" t="str">
            <v>25</v>
          </cell>
          <cell r="D2007" t="str">
            <v>05050-MD-25-720-42</v>
          </cell>
          <cell r="E2007" t="str">
            <v>05050-MD-25-720-42</v>
          </cell>
          <cell r="F2007" t="str">
            <v>Tank-Piping ISO Process Tank T-102- (Butane)</v>
          </cell>
          <cell r="G2007">
            <v>0</v>
          </cell>
          <cell r="H2007" t="str">
            <v>VP-1516-148-T-101/2-300</v>
          </cell>
          <cell r="I2007">
            <v>40175</v>
          </cell>
          <cell r="J2007">
            <v>40168</v>
          </cell>
          <cell r="K2007" t="str">
            <v>Y</v>
          </cell>
          <cell r="L2007" t="str">
            <v>Drw</v>
          </cell>
          <cell r="M2007">
            <v>2008</v>
          </cell>
        </row>
        <row r="2008">
          <cell r="C2008" t="str">
            <v>25</v>
          </cell>
          <cell r="D2008" t="str">
            <v>05050-MD-25-720-43</v>
          </cell>
          <cell r="E2008" t="str">
            <v>05050-MD-25-720-43</v>
          </cell>
          <cell r="F2008" t="str">
            <v>Tank-Piping ISO Process Tank T-102- (Butane)</v>
          </cell>
          <cell r="G2008">
            <v>0</v>
          </cell>
          <cell r="H2008" t="str">
            <v>VP-1516-148-T-101/2-300</v>
          </cell>
          <cell r="I2008">
            <v>40175</v>
          </cell>
          <cell r="J2008">
            <v>40168</v>
          </cell>
          <cell r="K2008" t="str">
            <v>Y</v>
          </cell>
          <cell r="L2008" t="str">
            <v>Drw</v>
          </cell>
          <cell r="M2008">
            <v>2009</v>
          </cell>
        </row>
        <row r="2009">
          <cell r="C2009" t="str">
            <v>25</v>
          </cell>
          <cell r="D2009" t="str">
            <v>05050-MD-25-720-44</v>
          </cell>
          <cell r="E2009" t="str">
            <v>05050-MD-25-720-44</v>
          </cell>
          <cell r="F2009" t="str">
            <v>Tank-Piping ISO Process Tank T-102- (Butane)</v>
          </cell>
          <cell r="G2009">
            <v>0</v>
          </cell>
          <cell r="H2009" t="str">
            <v>VP-1516-148-T-101/2-300</v>
          </cell>
          <cell r="I2009">
            <v>40175</v>
          </cell>
          <cell r="J2009">
            <v>40168</v>
          </cell>
          <cell r="K2009" t="str">
            <v>Y</v>
          </cell>
          <cell r="L2009" t="str">
            <v>Drw</v>
          </cell>
          <cell r="M2009">
            <v>2010</v>
          </cell>
        </row>
        <row r="2010">
          <cell r="C2010" t="str">
            <v>25</v>
          </cell>
          <cell r="D2010" t="str">
            <v>05050-MD-25-720-45</v>
          </cell>
          <cell r="E2010" t="str">
            <v>05050-MD-25-720-45</v>
          </cell>
          <cell r="F2010" t="str">
            <v>Tank-Piping ISO Process Tank T-102- (Butane)</v>
          </cell>
          <cell r="G2010">
            <v>0</v>
          </cell>
          <cell r="H2010" t="str">
            <v>VP-1516-148-T-101/2-300</v>
          </cell>
          <cell r="I2010">
            <v>40175</v>
          </cell>
          <cell r="J2010">
            <v>40168</v>
          </cell>
          <cell r="K2010" t="str">
            <v>Y</v>
          </cell>
          <cell r="L2010" t="str">
            <v>Drw</v>
          </cell>
          <cell r="M2010">
            <v>2011</v>
          </cell>
        </row>
        <row r="2011">
          <cell r="C2011" t="str">
            <v>25</v>
          </cell>
          <cell r="D2011" t="str">
            <v>05050-MD-25-720-46</v>
          </cell>
          <cell r="E2011" t="str">
            <v>05050-MD-25-720-46</v>
          </cell>
          <cell r="F2011" t="str">
            <v>Tank-Piping ISO Process Tank T-102- (Butane)</v>
          </cell>
          <cell r="G2011">
            <v>0</v>
          </cell>
          <cell r="H2011" t="str">
            <v>VP-1516-148-T-101/2-300</v>
          </cell>
          <cell r="I2011">
            <v>40175</v>
          </cell>
          <cell r="J2011">
            <v>40168</v>
          </cell>
          <cell r="K2011" t="str">
            <v>Y</v>
          </cell>
          <cell r="L2011" t="str">
            <v>Drw</v>
          </cell>
          <cell r="M2011">
            <v>2012</v>
          </cell>
        </row>
        <row r="2012">
          <cell r="C2012" t="str">
            <v>25</v>
          </cell>
          <cell r="D2012" t="str">
            <v>05050-MD-25-720-47</v>
          </cell>
          <cell r="E2012" t="str">
            <v>05050-MD-25-720-47</v>
          </cell>
          <cell r="F2012" t="str">
            <v>Tank-Piping ISO Process Tank T-102- (Butane)</v>
          </cell>
          <cell r="G2012">
            <v>0</v>
          </cell>
          <cell r="H2012" t="str">
            <v>VP-1516-148-T-101/2-300</v>
          </cell>
          <cell r="I2012">
            <v>40175</v>
          </cell>
          <cell r="J2012">
            <v>40168</v>
          </cell>
          <cell r="K2012" t="str">
            <v>Y</v>
          </cell>
          <cell r="L2012" t="str">
            <v>Drw</v>
          </cell>
          <cell r="M2012">
            <v>2013</v>
          </cell>
        </row>
        <row r="2013">
          <cell r="C2013" t="str">
            <v>25</v>
          </cell>
          <cell r="D2013" t="str">
            <v>05050-MD-25-720-48</v>
          </cell>
          <cell r="E2013" t="str">
            <v>05050-MD-25-720-48</v>
          </cell>
          <cell r="F2013" t="str">
            <v>Tank-Piping ISO Process Tank T-102- (Butane)</v>
          </cell>
          <cell r="G2013">
            <v>0</v>
          </cell>
          <cell r="H2013" t="str">
            <v>VP-1516-148-T-101/2-300</v>
          </cell>
          <cell r="I2013">
            <v>40175</v>
          </cell>
          <cell r="J2013">
            <v>40168</v>
          </cell>
          <cell r="K2013" t="str">
            <v>Y</v>
          </cell>
          <cell r="L2013" t="str">
            <v>Drw</v>
          </cell>
          <cell r="M2013">
            <v>2014</v>
          </cell>
        </row>
        <row r="2014">
          <cell r="C2014" t="str">
            <v>25</v>
          </cell>
          <cell r="D2014" t="str">
            <v>05050-MD-25-720-49</v>
          </cell>
          <cell r="E2014" t="str">
            <v>05050-MD-25-720-49</v>
          </cell>
          <cell r="F2014" t="str">
            <v>Tank-Piping ISO Process Tank T-102- (Butane)</v>
          </cell>
          <cell r="G2014">
            <v>0</v>
          </cell>
          <cell r="H2014" t="str">
            <v>VP-1516-148-T-101/2-300</v>
          </cell>
          <cell r="I2014">
            <v>40175</v>
          </cell>
          <cell r="J2014">
            <v>40168</v>
          </cell>
          <cell r="K2014" t="str">
            <v>Y</v>
          </cell>
          <cell r="L2014" t="str">
            <v>Drw</v>
          </cell>
          <cell r="M2014">
            <v>2015</v>
          </cell>
        </row>
        <row r="2015">
          <cell r="C2015" t="str">
            <v>25</v>
          </cell>
          <cell r="D2015" t="str">
            <v>05050-MD-25-720-50</v>
          </cell>
          <cell r="E2015" t="str">
            <v>05050-MD-25-720-50</v>
          </cell>
          <cell r="F2015" t="str">
            <v>Tank-Piping ISO Process Tank T-102- (Butane)</v>
          </cell>
          <cell r="G2015">
            <v>0</v>
          </cell>
          <cell r="H2015" t="str">
            <v>VP-1516-148-T-101/2-300</v>
          </cell>
          <cell r="I2015">
            <v>40175</v>
          </cell>
          <cell r="J2015">
            <v>40168</v>
          </cell>
          <cell r="K2015" t="str">
            <v>Y</v>
          </cell>
          <cell r="L2015" t="str">
            <v>Drw</v>
          </cell>
          <cell r="M2015">
            <v>2016</v>
          </cell>
        </row>
        <row r="2016">
          <cell r="C2016" t="str">
            <v>25</v>
          </cell>
          <cell r="D2016" t="str">
            <v>05050-MD-25-720-51</v>
          </cell>
          <cell r="E2016" t="str">
            <v>05050-MD-25-720-51</v>
          </cell>
          <cell r="F2016" t="str">
            <v>Tank-Piping ISO Process Tank T-102- (Butane)</v>
          </cell>
          <cell r="G2016">
            <v>0</v>
          </cell>
          <cell r="H2016" t="str">
            <v>VP-1516-148-T-101/2-300</v>
          </cell>
          <cell r="I2016">
            <v>40175</v>
          </cell>
          <cell r="J2016">
            <v>40168</v>
          </cell>
          <cell r="K2016" t="str">
            <v>Y</v>
          </cell>
          <cell r="L2016" t="str">
            <v>Drw</v>
          </cell>
          <cell r="M2016">
            <v>2017</v>
          </cell>
        </row>
        <row r="2017">
          <cell r="C2017" t="str">
            <v>25</v>
          </cell>
          <cell r="D2017" t="str">
            <v>05050-MD-25-720-52</v>
          </cell>
          <cell r="E2017" t="str">
            <v>05050-MD-25-720-52</v>
          </cell>
          <cell r="F2017" t="str">
            <v>Tank-Piping ISO Process Tank T-102- (Butane)</v>
          </cell>
          <cell r="G2017">
            <v>0</v>
          </cell>
          <cell r="H2017" t="str">
            <v>VP-1516-148-T-101/2-300</v>
          </cell>
          <cell r="I2017">
            <v>40175</v>
          </cell>
          <cell r="J2017">
            <v>40168</v>
          </cell>
          <cell r="K2017" t="str">
            <v>Y</v>
          </cell>
          <cell r="L2017" t="str">
            <v>Drw</v>
          </cell>
          <cell r="M2017">
            <v>2018</v>
          </cell>
        </row>
        <row r="2018">
          <cell r="C2018" t="str">
            <v>25</v>
          </cell>
          <cell r="D2018" t="str">
            <v>05050-MD-25-720-53</v>
          </cell>
          <cell r="E2018" t="str">
            <v>05050-MD-25-720-53</v>
          </cell>
          <cell r="F2018" t="str">
            <v>Tank-Piping ISO Process Tank T-102- (Butane)</v>
          </cell>
          <cell r="G2018">
            <v>0</v>
          </cell>
          <cell r="H2018" t="str">
            <v>VP-1516-148-T-101/2-300</v>
          </cell>
          <cell r="I2018">
            <v>40175</v>
          </cell>
          <cell r="J2018">
            <v>40168</v>
          </cell>
          <cell r="K2018" t="str">
            <v>Y</v>
          </cell>
          <cell r="L2018" t="str">
            <v>Drw</v>
          </cell>
          <cell r="M2018">
            <v>2019</v>
          </cell>
        </row>
        <row r="2019">
          <cell r="C2019" t="str">
            <v>25</v>
          </cell>
          <cell r="D2019" t="str">
            <v>05050-MD-25-720-54</v>
          </cell>
          <cell r="E2019" t="str">
            <v>05050-MD-25-720-54</v>
          </cell>
          <cell r="F2019" t="str">
            <v>Tank-Piping ISO Process Tank T-102- (Butane)</v>
          </cell>
          <cell r="G2019">
            <v>0</v>
          </cell>
          <cell r="H2019" t="str">
            <v>VP-1516-148-T-101/2-300</v>
          </cell>
          <cell r="I2019">
            <v>40175</v>
          </cell>
          <cell r="J2019">
            <v>40168</v>
          </cell>
          <cell r="K2019" t="str">
            <v>Y</v>
          </cell>
          <cell r="L2019" t="str">
            <v>Drw</v>
          </cell>
          <cell r="M2019">
            <v>2020</v>
          </cell>
        </row>
        <row r="2020">
          <cell r="C2020" t="str">
            <v>25</v>
          </cell>
          <cell r="D2020" t="str">
            <v>05050-MD-25-720-55</v>
          </cell>
          <cell r="E2020" t="str">
            <v>05050-MD-25-720-55</v>
          </cell>
          <cell r="F2020" t="str">
            <v>Tank-Piping ISO Process Tank T-102- (Butane)</v>
          </cell>
          <cell r="G2020">
            <v>0</v>
          </cell>
          <cell r="H2020" t="str">
            <v>VP-1516-148-T-101/2-300</v>
          </cell>
          <cell r="I2020">
            <v>40175</v>
          </cell>
          <cell r="J2020">
            <v>40168</v>
          </cell>
          <cell r="K2020" t="str">
            <v>Y</v>
          </cell>
          <cell r="L2020" t="str">
            <v>Drw</v>
          </cell>
          <cell r="M2020">
            <v>2021</v>
          </cell>
        </row>
        <row r="2021">
          <cell r="C2021" t="str">
            <v>25</v>
          </cell>
          <cell r="D2021" t="str">
            <v>05050-MD-25-720-56</v>
          </cell>
          <cell r="E2021" t="str">
            <v>05050-MD-25-720-56</v>
          </cell>
          <cell r="F2021" t="str">
            <v>Tank-Piping ISO Process Tank T-102- (Butane)</v>
          </cell>
          <cell r="G2021">
            <v>0</v>
          </cell>
          <cell r="H2021" t="str">
            <v>VP-1516-148-T-101/2-300</v>
          </cell>
          <cell r="I2021">
            <v>40175</v>
          </cell>
          <cell r="J2021">
            <v>40168</v>
          </cell>
          <cell r="K2021" t="str">
            <v>Y</v>
          </cell>
          <cell r="L2021" t="str">
            <v>Drw</v>
          </cell>
          <cell r="M2021">
            <v>2022</v>
          </cell>
        </row>
        <row r="2022">
          <cell r="C2022" t="str">
            <v>25</v>
          </cell>
          <cell r="D2022" t="str">
            <v>05050-MD-25-720-57</v>
          </cell>
          <cell r="E2022" t="str">
            <v>05050-MD-25-720-57</v>
          </cell>
          <cell r="F2022" t="str">
            <v>Tank-Piping ISO Process Tank T-102- (Butane)</v>
          </cell>
          <cell r="G2022">
            <v>0</v>
          </cell>
          <cell r="H2022" t="str">
            <v>VP-1516-148-T-101/2-300</v>
          </cell>
          <cell r="I2022">
            <v>40175</v>
          </cell>
          <cell r="J2022">
            <v>40168</v>
          </cell>
          <cell r="K2022" t="str">
            <v>Y</v>
          </cell>
          <cell r="L2022" t="str">
            <v>Drw</v>
          </cell>
          <cell r="M2022">
            <v>2023</v>
          </cell>
        </row>
        <row r="2023">
          <cell r="C2023" t="str">
            <v>25</v>
          </cell>
          <cell r="D2023" t="str">
            <v>05050-MD-25-720-58</v>
          </cell>
          <cell r="E2023" t="str">
            <v>05050-MD-25-720-58</v>
          </cell>
          <cell r="F2023" t="str">
            <v>Tank-Piping ISO Process Tank T-102- (Butane)</v>
          </cell>
          <cell r="G2023">
            <v>0</v>
          </cell>
          <cell r="H2023" t="str">
            <v>VP-1516-148-T-101/2-300</v>
          </cell>
          <cell r="I2023">
            <v>40175</v>
          </cell>
          <cell r="J2023">
            <v>40168</v>
          </cell>
          <cell r="K2023" t="str">
            <v>Y</v>
          </cell>
          <cell r="L2023" t="str">
            <v>Drw</v>
          </cell>
          <cell r="M2023">
            <v>2024</v>
          </cell>
        </row>
        <row r="2024">
          <cell r="C2024" t="str">
            <v>25</v>
          </cell>
          <cell r="D2024" t="str">
            <v>05050-MD-25-720-59</v>
          </cell>
          <cell r="E2024" t="str">
            <v>05050-MD-25-720-59</v>
          </cell>
          <cell r="F2024" t="str">
            <v>Tank-Piping ISO Process Tank T-102- (Butane)</v>
          </cell>
          <cell r="G2024">
            <v>0</v>
          </cell>
          <cell r="H2024" t="str">
            <v>VP-1516-148-T-101/2-300</v>
          </cell>
          <cell r="I2024">
            <v>40175</v>
          </cell>
          <cell r="J2024">
            <v>40168</v>
          </cell>
          <cell r="K2024" t="str">
            <v>Y</v>
          </cell>
          <cell r="L2024" t="str">
            <v>Drw</v>
          </cell>
          <cell r="M2024">
            <v>2025</v>
          </cell>
        </row>
        <row r="2025">
          <cell r="C2025" t="str">
            <v>25</v>
          </cell>
          <cell r="D2025" t="str">
            <v>05050-MD-25-720-60</v>
          </cell>
          <cell r="E2025" t="str">
            <v>05050-MD-25-720-60</v>
          </cell>
          <cell r="F2025" t="str">
            <v>Tank-Piping ISO Process Tank T-102- (Butane)</v>
          </cell>
          <cell r="G2025">
            <v>0</v>
          </cell>
          <cell r="H2025" t="str">
            <v>VP-1516-148-T-101/2-300</v>
          </cell>
          <cell r="I2025">
            <v>40175</v>
          </cell>
          <cell r="J2025">
            <v>40168</v>
          </cell>
          <cell r="K2025" t="str">
            <v>Y</v>
          </cell>
          <cell r="L2025" t="str">
            <v>Drw</v>
          </cell>
          <cell r="M2025">
            <v>2026</v>
          </cell>
        </row>
        <row r="2026">
          <cell r="C2026" t="str">
            <v>25</v>
          </cell>
          <cell r="D2026" t="str">
            <v>05050-MD-25-720-61</v>
          </cell>
          <cell r="E2026" t="str">
            <v>05050-MD-25-720-61</v>
          </cell>
          <cell r="F2026" t="str">
            <v>Tank-Piping ISO Process Tank T-102- (Butane)</v>
          </cell>
          <cell r="G2026">
            <v>0</v>
          </cell>
          <cell r="H2026" t="str">
            <v>VP-1516-148-T-101/2-300</v>
          </cell>
          <cell r="I2026">
            <v>40175</v>
          </cell>
          <cell r="J2026">
            <v>40168</v>
          </cell>
          <cell r="K2026" t="str">
            <v>Y</v>
          </cell>
          <cell r="L2026" t="str">
            <v>Drw</v>
          </cell>
          <cell r="M2026">
            <v>2027</v>
          </cell>
        </row>
        <row r="2027">
          <cell r="C2027" t="str">
            <v>25</v>
          </cell>
          <cell r="D2027" t="str">
            <v>05050-MD-25-720-62</v>
          </cell>
          <cell r="E2027" t="str">
            <v>05050-MD-25-720-62</v>
          </cell>
          <cell r="F2027" t="str">
            <v>Tank-Piping ISO Process Tank T-102- (Butane)</v>
          </cell>
          <cell r="G2027">
            <v>0</v>
          </cell>
          <cell r="H2027" t="str">
            <v>VP-1516-148-T-101/2-300</v>
          </cell>
          <cell r="I2027">
            <v>40175</v>
          </cell>
          <cell r="J2027">
            <v>40168</v>
          </cell>
          <cell r="K2027" t="str">
            <v>Y</v>
          </cell>
          <cell r="L2027" t="str">
            <v>Drw</v>
          </cell>
          <cell r="M2027">
            <v>2028</v>
          </cell>
        </row>
        <row r="2028">
          <cell r="C2028" t="str">
            <v>25</v>
          </cell>
          <cell r="D2028" t="str">
            <v>05050-MD-25-720-63</v>
          </cell>
          <cell r="E2028" t="str">
            <v>05050-MD-25-720-63</v>
          </cell>
          <cell r="F2028" t="str">
            <v>Tank-Piping ISO Process Tank T-102- (Butane)</v>
          </cell>
          <cell r="G2028">
            <v>0</v>
          </cell>
          <cell r="H2028" t="str">
            <v>VP-1516-148-T-101/2-300</v>
          </cell>
          <cell r="I2028">
            <v>40175</v>
          </cell>
          <cell r="J2028">
            <v>40168</v>
          </cell>
          <cell r="K2028" t="str">
            <v>Y</v>
          </cell>
          <cell r="L2028" t="str">
            <v>Drw</v>
          </cell>
          <cell r="M2028">
            <v>2029</v>
          </cell>
        </row>
        <row r="2029">
          <cell r="C2029" t="str">
            <v>25</v>
          </cell>
          <cell r="D2029" t="str">
            <v>05050-MD-25-720-64</v>
          </cell>
          <cell r="E2029" t="str">
            <v>05050-MD-25-720-64</v>
          </cell>
          <cell r="F2029" t="str">
            <v>Tank-Piping ISO Process Tank T-102- (Butane)</v>
          </cell>
          <cell r="G2029">
            <v>0</v>
          </cell>
          <cell r="H2029" t="str">
            <v>VP-1516-148-T-101/2-300</v>
          </cell>
          <cell r="I2029">
            <v>40175</v>
          </cell>
          <cell r="J2029">
            <v>40168</v>
          </cell>
          <cell r="K2029" t="str">
            <v>Y</v>
          </cell>
          <cell r="L2029" t="str">
            <v>Drw</v>
          </cell>
          <cell r="M2029">
            <v>2030</v>
          </cell>
        </row>
        <row r="2030">
          <cell r="C2030" t="str">
            <v>25</v>
          </cell>
          <cell r="D2030" t="str">
            <v>05050-MD-25-720-65</v>
          </cell>
          <cell r="E2030" t="str">
            <v>05050-MD-25-720-65</v>
          </cell>
          <cell r="F2030" t="str">
            <v>Tank-Piping ISO Process Tank T-102- (Butane)</v>
          </cell>
          <cell r="G2030">
            <v>0</v>
          </cell>
          <cell r="H2030" t="str">
            <v>VP-1516-148-T-101/2-300</v>
          </cell>
          <cell r="I2030">
            <v>40175</v>
          </cell>
          <cell r="J2030">
            <v>40168</v>
          </cell>
          <cell r="K2030" t="str">
            <v>Y</v>
          </cell>
          <cell r="L2030" t="str">
            <v>Drw</v>
          </cell>
          <cell r="M2030">
            <v>2031</v>
          </cell>
        </row>
        <row r="2031">
          <cell r="C2031" t="str">
            <v>25</v>
          </cell>
          <cell r="D2031" t="str">
            <v>05050-MD-25-720-66</v>
          </cell>
          <cell r="E2031" t="str">
            <v>05050-MD-25-720-66</v>
          </cell>
          <cell r="F2031" t="str">
            <v>Tank-Piping ISO Process Tank T-102- (Butane)</v>
          </cell>
          <cell r="G2031">
            <v>0</v>
          </cell>
          <cell r="H2031" t="str">
            <v>VP-1516-148-T-101/2-300</v>
          </cell>
          <cell r="I2031">
            <v>40175</v>
          </cell>
          <cell r="J2031">
            <v>40168</v>
          </cell>
          <cell r="K2031" t="str">
            <v>Y</v>
          </cell>
          <cell r="L2031" t="str">
            <v>Drw</v>
          </cell>
          <cell r="M2031">
            <v>2032</v>
          </cell>
        </row>
        <row r="2032">
          <cell r="C2032" t="str">
            <v>25</v>
          </cell>
          <cell r="D2032" t="str">
            <v>05050-MD-25-720-67</v>
          </cell>
          <cell r="E2032" t="str">
            <v>05050-MD-25-720-67</v>
          </cell>
          <cell r="F2032" t="str">
            <v>Tank-Piping ISO Process Tank T-102- (Butane)</v>
          </cell>
          <cell r="G2032">
            <v>0</v>
          </cell>
          <cell r="H2032" t="str">
            <v>VP-1516-148-T-101/2-300</v>
          </cell>
          <cell r="I2032">
            <v>40175</v>
          </cell>
          <cell r="J2032">
            <v>40168</v>
          </cell>
          <cell r="K2032" t="str">
            <v>Y</v>
          </cell>
          <cell r="L2032" t="str">
            <v>Drw</v>
          </cell>
          <cell r="M2032">
            <v>2033</v>
          </cell>
        </row>
        <row r="2033">
          <cell r="C2033" t="str">
            <v>25</v>
          </cell>
          <cell r="D2033" t="str">
            <v>05050-MD-25-720-68</v>
          </cell>
          <cell r="E2033" t="str">
            <v>05050-MD-25-720-68</v>
          </cell>
          <cell r="F2033" t="str">
            <v>Tank-Piping ISO Process Tank T-102- (Butane)</v>
          </cell>
          <cell r="G2033">
            <v>0</v>
          </cell>
          <cell r="H2033" t="str">
            <v>VP-1516-148-T-101/2-300</v>
          </cell>
          <cell r="I2033">
            <v>40175</v>
          </cell>
          <cell r="J2033">
            <v>40168</v>
          </cell>
          <cell r="K2033" t="str">
            <v>Y</v>
          </cell>
          <cell r="L2033" t="str">
            <v>Drw</v>
          </cell>
          <cell r="M2033">
            <v>2034</v>
          </cell>
        </row>
        <row r="2034">
          <cell r="C2034" t="str">
            <v>25</v>
          </cell>
          <cell r="D2034" t="str">
            <v>05050-MD-25-720-69</v>
          </cell>
          <cell r="E2034" t="str">
            <v>05050-MD-25-720-69</v>
          </cell>
          <cell r="F2034" t="str">
            <v>Tank-Piping ISO Process Tank T-102- (Butane)</v>
          </cell>
          <cell r="G2034">
            <v>0</v>
          </cell>
          <cell r="H2034" t="str">
            <v>VP-1516-148-T-101/2-300</v>
          </cell>
          <cell r="I2034">
            <v>40175</v>
          </cell>
          <cell r="J2034">
            <v>40168</v>
          </cell>
          <cell r="K2034" t="str">
            <v>Y</v>
          </cell>
          <cell r="L2034" t="str">
            <v>Drw</v>
          </cell>
          <cell r="M2034">
            <v>2035</v>
          </cell>
        </row>
        <row r="2035">
          <cell r="C2035" t="str">
            <v>25</v>
          </cell>
          <cell r="D2035" t="str">
            <v>05050-MD-25-720-70</v>
          </cell>
          <cell r="E2035" t="str">
            <v>05050-MD-25-720-70</v>
          </cell>
          <cell r="F2035" t="str">
            <v>Tank-Piping ISO Process Tank T-102- (Butane)</v>
          </cell>
          <cell r="G2035">
            <v>0</v>
          </cell>
          <cell r="H2035" t="str">
            <v>VP-1516-148-T-101/2-300</v>
          </cell>
          <cell r="I2035">
            <v>40175</v>
          </cell>
          <cell r="J2035">
            <v>40168</v>
          </cell>
          <cell r="K2035" t="str">
            <v>Y</v>
          </cell>
          <cell r="L2035" t="str">
            <v>Drw</v>
          </cell>
          <cell r="M2035">
            <v>2036</v>
          </cell>
        </row>
        <row r="2036">
          <cell r="C2036" t="str">
            <v>25</v>
          </cell>
          <cell r="D2036" t="str">
            <v>05050-MD-25-720-71</v>
          </cell>
          <cell r="E2036" t="str">
            <v>05050-MD-25-720-71</v>
          </cell>
          <cell r="F2036" t="str">
            <v>Tank-Piping ISO Process Tank T-102- (Butane)</v>
          </cell>
          <cell r="G2036">
            <v>0</v>
          </cell>
          <cell r="H2036" t="str">
            <v>VP-1516-148-T-101/2-300</v>
          </cell>
          <cell r="I2036">
            <v>40175</v>
          </cell>
          <cell r="J2036">
            <v>40168</v>
          </cell>
          <cell r="K2036" t="str">
            <v>Y</v>
          </cell>
          <cell r="L2036" t="str">
            <v>Drw</v>
          </cell>
          <cell r="M2036">
            <v>2037</v>
          </cell>
        </row>
        <row r="2037">
          <cell r="C2037" t="str">
            <v>25</v>
          </cell>
          <cell r="D2037" t="str">
            <v>05050-MD-25-720-72</v>
          </cell>
          <cell r="E2037" t="str">
            <v>05050-MD-25-720-72</v>
          </cell>
          <cell r="F2037" t="str">
            <v>Tank-Piping ISO Process Tank T-102- (Butane)</v>
          </cell>
          <cell r="G2037">
            <v>0</v>
          </cell>
          <cell r="H2037" t="str">
            <v>VP-1516-148-T-101/2-300</v>
          </cell>
          <cell r="I2037">
            <v>40175</v>
          </cell>
          <cell r="J2037">
            <v>40168</v>
          </cell>
          <cell r="K2037" t="str">
            <v>Y</v>
          </cell>
          <cell r="L2037" t="str">
            <v>Drw</v>
          </cell>
          <cell r="M2037">
            <v>2038</v>
          </cell>
        </row>
        <row r="2038">
          <cell r="C2038" t="str">
            <v>25</v>
          </cell>
          <cell r="D2038" t="str">
            <v>05050-MD-25-720-73</v>
          </cell>
          <cell r="E2038" t="str">
            <v>05050-MD-25-720-73</v>
          </cell>
          <cell r="F2038" t="str">
            <v>Tank-Piping ISO Process Tank T-102- (Butane)</v>
          </cell>
          <cell r="G2038">
            <v>0</v>
          </cell>
          <cell r="H2038" t="str">
            <v>VP-1516-148-T-101/2-300</v>
          </cell>
          <cell r="I2038">
            <v>40175</v>
          </cell>
          <cell r="J2038">
            <v>40168</v>
          </cell>
          <cell r="K2038" t="str">
            <v>Y</v>
          </cell>
          <cell r="L2038" t="str">
            <v>Drw</v>
          </cell>
          <cell r="M2038">
            <v>2039</v>
          </cell>
        </row>
        <row r="2039">
          <cell r="C2039" t="str">
            <v>25</v>
          </cell>
          <cell r="D2039" t="str">
            <v>05050-MD-25-720-74</v>
          </cell>
          <cell r="E2039" t="str">
            <v>05050-MD-25-720-74</v>
          </cell>
          <cell r="F2039" t="str">
            <v>Tank-Piping ISO Process Tank T-102- (Butane)</v>
          </cell>
          <cell r="G2039">
            <v>0</v>
          </cell>
          <cell r="H2039" t="str">
            <v>VP-1516-148-T-101/2-300</v>
          </cell>
          <cell r="I2039">
            <v>40175</v>
          </cell>
          <cell r="J2039">
            <v>40168</v>
          </cell>
          <cell r="K2039" t="str">
            <v>Y</v>
          </cell>
          <cell r="L2039" t="str">
            <v>Drw</v>
          </cell>
          <cell r="M2039">
            <v>2040</v>
          </cell>
        </row>
        <row r="2040">
          <cell r="C2040" t="str">
            <v>25</v>
          </cell>
          <cell r="D2040" t="str">
            <v>05050-MD-25-720-75</v>
          </cell>
          <cell r="E2040" t="str">
            <v>05050-MD-25-720-75</v>
          </cell>
          <cell r="F2040" t="str">
            <v>Tank-Piping ISO Process Tank T-102- (Butane)</v>
          </cell>
          <cell r="G2040">
            <v>0</v>
          </cell>
          <cell r="H2040" t="str">
            <v>VP-1516-148-T-101/2-300</v>
          </cell>
          <cell r="I2040">
            <v>40175</v>
          </cell>
          <cell r="J2040">
            <v>40168</v>
          </cell>
          <cell r="K2040" t="str">
            <v>Y</v>
          </cell>
          <cell r="L2040" t="str">
            <v>Drw</v>
          </cell>
          <cell r="M2040">
            <v>2041</v>
          </cell>
        </row>
        <row r="2041">
          <cell r="C2041" t="str">
            <v>25</v>
          </cell>
          <cell r="D2041" t="str">
            <v>05050-MD-25-720-76</v>
          </cell>
          <cell r="E2041" t="str">
            <v>05050-MD-25-720-76</v>
          </cell>
          <cell r="F2041" t="str">
            <v>Tank-Piping ISO Process Tank T-102- (Butane)</v>
          </cell>
          <cell r="G2041">
            <v>0</v>
          </cell>
          <cell r="H2041" t="str">
            <v>VP-1516-148-T-101/2-300</v>
          </cell>
          <cell r="I2041">
            <v>40175</v>
          </cell>
          <cell r="J2041">
            <v>40168</v>
          </cell>
          <cell r="K2041" t="str">
            <v>Y</v>
          </cell>
          <cell r="L2041" t="str">
            <v>Drw</v>
          </cell>
          <cell r="M2041">
            <v>2042</v>
          </cell>
        </row>
        <row r="2042">
          <cell r="C2042" t="str">
            <v>25</v>
          </cell>
          <cell r="D2042" t="str">
            <v>05050-MD-25-720-77</v>
          </cell>
          <cell r="E2042" t="str">
            <v>05050-MD-25-720-77</v>
          </cell>
          <cell r="F2042" t="str">
            <v>Tank-Piping ISO Process Tank T-102- (Butane)</v>
          </cell>
          <cell r="G2042">
            <v>0</v>
          </cell>
          <cell r="H2042" t="str">
            <v>VP-1516-148-T-101/2-300</v>
          </cell>
          <cell r="I2042">
            <v>40175</v>
          </cell>
          <cell r="J2042">
            <v>40168</v>
          </cell>
          <cell r="K2042" t="str">
            <v>Y</v>
          </cell>
          <cell r="L2042" t="str">
            <v>Drw</v>
          </cell>
          <cell r="M2042">
            <v>2043</v>
          </cell>
        </row>
        <row r="2043">
          <cell r="C2043" t="str">
            <v>25</v>
          </cell>
          <cell r="D2043" t="str">
            <v>05050-MD-25-720-78</v>
          </cell>
          <cell r="E2043" t="str">
            <v>05050-MD-25-720-78</v>
          </cell>
          <cell r="F2043" t="str">
            <v>Tank-Piping ISO Process Tank T-102- (Butane)</v>
          </cell>
          <cell r="G2043">
            <v>0</v>
          </cell>
          <cell r="H2043" t="str">
            <v>VP-1516-148-T-101/2-300</v>
          </cell>
          <cell r="I2043">
            <v>40175</v>
          </cell>
          <cell r="J2043">
            <v>40168</v>
          </cell>
          <cell r="K2043" t="str">
            <v>Y</v>
          </cell>
          <cell r="L2043" t="str">
            <v>Drw</v>
          </cell>
          <cell r="M2043">
            <v>2044</v>
          </cell>
        </row>
        <row r="2044">
          <cell r="C2044" t="str">
            <v>25</v>
          </cell>
          <cell r="D2044" t="str">
            <v>05050-MD-25-720-79</v>
          </cell>
          <cell r="E2044" t="str">
            <v>05050-MD-25-720-79</v>
          </cell>
          <cell r="F2044" t="str">
            <v>Tank-Piping ISO Process Tank T-102- (Butane)</v>
          </cell>
          <cell r="G2044">
            <v>0</v>
          </cell>
          <cell r="H2044" t="str">
            <v>VP-1516-148-T-101/2-300</v>
          </cell>
          <cell r="I2044">
            <v>40175</v>
          </cell>
          <cell r="J2044">
            <v>40168</v>
          </cell>
          <cell r="K2044" t="str">
            <v>Y</v>
          </cell>
          <cell r="L2044" t="str">
            <v>Drw</v>
          </cell>
          <cell r="M2044">
            <v>2045</v>
          </cell>
        </row>
        <row r="2045">
          <cell r="C2045" t="str">
            <v>25</v>
          </cell>
          <cell r="D2045" t="str">
            <v>05050-MD-25-720-80</v>
          </cell>
          <cell r="E2045" t="str">
            <v>05050-MD-25-720-80</v>
          </cell>
          <cell r="F2045" t="str">
            <v>Tank-Piping ISO Process Tank T-102- (Butane)</v>
          </cell>
          <cell r="G2045">
            <v>0</v>
          </cell>
          <cell r="H2045" t="str">
            <v>VP-1516-148-T-101/2-300</v>
          </cell>
          <cell r="I2045">
            <v>40175</v>
          </cell>
          <cell r="J2045">
            <v>40168</v>
          </cell>
          <cell r="K2045" t="str">
            <v>Y</v>
          </cell>
          <cell r="L2045" t="str">
            <v>Drw</v>
          </cell>
          <cell r="M2045">
            <v>2046</v>
          </cell>
        </row>
        <row r="2046">
          <cell r="C2046" t="str">
            <v>25</v>
          </cell>
          <cell r="D2046" t="str">
            <v>05050-MD-25-720-81</v>
          </cell>
          <cell r="E2046" t="str">
            <v>05050-MD-25-720-81</v>
          </cell>
          <cell r="F2046" t="str">
            <v>Tank-Piping ISO Process Tank T-102- (Butane)</v>
          </cell>
          <cell r="G2046">
            <v>0</v>
          </cell>
          <cell r="H2046" t="str">
            <v>VP-1516-148-T-101/2-300</v>
          </cell>
          <cell r="I2046">
            <v>40175</v>
          </cell>
          <cell r="J2046">
            <v>40168</v>
          </cell>
          <cell r="K2046" t="str">
            <v>Y</v>
          </cell>
          <cell r="L2046" t="str">
            <v>Drw</v>
          </cell>
          <cell r="M2046">
            <v>2047</v>
          </cell>
        </row>
        <row r="2047">
          <cell r="C2047" t="str">
            <v>25</v>
          </cell>
          <cell r="D2047" t="str">
            <v>05050-MD-25-720-82</v>
          </cell>
          <cell r="E2047" t="str">
            <v>05050-MD-25-720-82</v>
          </cell>
          <cell r="F2047" t="str">
            <v>Tank-Piping ISO Process Tank T-102- (Butane)</v>
          </cell>
          <cell r="G2047">
            <v>0</v>
          </cell>
          <cell r="H2047" t="str">
            <v>VP-1516-148-T-101/2-300</v>
          </cell>
          <cell r="I2047">
            <v>40175</v>
          </cell>
          <cell r="J2047">
            <v>40168</v>
          </cell>
          <cell r="K2047" t="str">
            <v>Y</v>
          </cell>
          <cell r="L2047" t="str">
            <v>Drw</v>
          </cell>
          <cell r="M2047">
            <v>2048</v>
          </cell>
        </row>
        <row r="2048">
          <cell r="C2048" t="str">
            <v>25</v>
          </cell>
          <cell r="D2048" t="str">
            <v>05050-MD-25-720-83</v>
          </cell>
          <cell r="E2048" t="str">
            <v>05050-MD-25-720-83</v>
          </cell>
          <cell r="F2048" t="str">
            <v>Tank-Piping ISO Process Tank T-102- (Butane)</v>
          </cell>
          <cell r="G2048">
            <v>0</v>
          </cell>
          <cell r="H2048" t="str">
            <v>VP-1516-148-T-101/2-300</v>
          </cell>
          <cell r="I2048">
            <v>40175</v>
          </cell>
          <cell r="J2048">
            <v>40168</v>
          </cell>
          <cell r="K2048" t="str">
            <v>Y</v>
          </cell>
          <cell r="L2048" t="str">
            <v>Drw</v>
          </cell>
          <cell r="M2048">
            <v>2049</v>
          </cell>
        </row>
        <row r="2049">
          <cell r="C2049" t="str">
            <v>25</v>
          </cell>
          <cell r="D2049" t="str">
            <v>05050-MD-25-720-84</v>
          </cell>
          <cell r="E2049" t="str">
            <v>05050-MD-25-720-84</v>
          </cell>
          <cell r="F2049" t="str">
            <v>Tank-Piping ISO Process Tank T-102- (Butane)</v>
          </cell>
          <cell r="G2049">
            <v>0</v>
          </cell>
          <cell r="H2049" t="str">
            <v>VP-1516-148-T-101/2-300</v>
          </cell>
          <cell r="I2049">
            <v>40175</v>
          </cell>
          <cell r="J2049">
            <v>40168</v>
          </cell>
          <cell r="K2049" t="str">
            <v>Y</v>
          </cell>
          <cell r="L2049" t="str">
            <v>Drw</v>
          </cell>
          <cell r="M2049">
            <v>2050</v>
          </cell>
        </row>
        <row r="2050">
          <cell r="C2050" t="str">
            <v>25</v>
          </cell>
          <cell r="D2050" t="str">
            <v>05050-MD-25-721-01</v>
          </cell>
          <cell r="E2050" t="str">
            <v>05050-MD-25-721-01</v>
          </cell>
          <cell r="F2050" t="str">
            <v>Tank-Piping ISO Flare Tank T-102- (Butane)</v>
          </cell>
          <cell r="G2050">
            <v>0</v>
          </cell>
          <cell r="H2050" t="str">
            <v>VP-1516-148-T-101/2-301</v>
          </cell>
          <cell r="I2050">
            <v>40175</v>
          </cell>
          <cell r="J2050">
            <v>40168</v>
          </cell>
          <cell r="K2050" t="str">
            <v>Y</v>
          </cell>
          <cell r="L2050" t="str">
            <v>Drw</v>
          </cell>
          <cell r="M2050">
            <v>2051</v>
          </cell>
        </row>
        <row r="2051">
          <cell r="C2051" t="str">
            <v>25</v>
          </cell>
          <cell r="D2051" t="str">
            <v>05050-MD-25-721-02</v>
          </cell>
          <cell r="E2051" t="str">
            <v>05050-MD-25-721-02</v>
          </cell>
          <cell r="F2051" t="str">
            <v>Tank-Piping ISO Flare Tank T-102- (Butane)</v>
          </cell>
          <cell r="G2051">
            <v>0</v>
          </cell>
          <cell r="H2051" t="str">
            <v>VP-1516-148-T-101/2-301</v>
          </cell>
          <cell r="I2051">
            <v>40175</v>
          </cell>
          <cell r="J2051">
            <v>40168</v>
          </cell>
          <cell r="K2051" t="str">
            <v>Y</v>
          </cell>
          <cell r="L2051" t="str">
            <v>Drw</v>
          </cell>
          <cell r="M2051">
            <v>2052</v>
          </cell>
        </row>
        <row r="2052">
          <cell r="C2052" t="str">
            <v>25</v>
          </cell>
          <cell r="D2052" t="str">
            <v>05050-MD-25-721-03</v>
          </cell>
          <cell r="E2052" t="str">
            <v>05050-MD-25-721-03</v>
          </cell>
          <cell r="F2052" t="str">
            <v>Tank-Piping ISO Flare Tank T-102- (Butane)</v>
          </cell>
          <cell r="G2052">
            <v>0</v>
          </cell>
          <cell r="H2052" t="str">
            <v>VP-1516-148-T-101/2-301</v>
          </cell>
          <cell r="I2052">
            <v>40175</v>
          </cell>
          <cell r="J2052">
            <v>40168</v>
          </cell>
          <cell r="K2052" t="str">
            <v>Y</v>
          </cell>
          <cell r="L2052" t="str">
            <v>Drw</v>
          </cell>
          <cell r="M2052">
            <v>2053</v>
          </cell>
        </row>
        <row r="2053">
          <cell r="C2053" t="str">
            <v>25</v>
          </cell>
          <cell r="D2053" t="str">
            <v/>
          </cell>
          <cell r="E2053" t="str">
            <v/>
          </cell>
          <cell r="F2053" t="str">
            <v>Tank-Piping ISO Flare Tank T-102- (Butane)</v>
          </cell>
          <cell r="G2053">
            <v>0</v>
          </cell>
          <cell r="H2053" t="str">
            <v>VP-1516-148-T-101/2-301</v>
          </cell>
          <cell r="I2053">
            <v>38870</v>
          </cell>
          <cell r="J2053">
            <v>38863</v>
          </cell>
          <cell r="K2053" t="str">
            <v>N</v>
          </cell>
          <cell r="L2053" t="str">
            <v>Drw</v>
          </cell>
          <cell r="M2053">
            <v>2054</v>
          </cell>
        </row>
        <row r="2054">
          <cell r="C2054" t="str">
            <v>25</v>
          </cell>
          <cell r="D2054" t="str">
            <v>05050-MD-25-722-01</v>
          </cell>
          <cell r="E2054" t="str">
            <v>05050-MD-25-722-01</v>
          </cell>
          <cell r="F2054" t="str">
            <v>Tank-Piping ISO Deluge Tank T-102- (Butane)</v>
          </cell>
          <cell r="G2054">
            <v>0</v>
          </cell>
          <cell r="H2054" t="str">
            <v>VP-1516-148-T-101/2-302</v>
          </cell>
          <cell r="I2054">
            <v>40175</v>
          </cell>
          <cell r="J2054">
            <v>40168</v>
          </cell>
          <cell r="K2054" t="str">
            <v>Y</v>
          </cell>
          <cell r="L2054" t="str">
            <v>Drw</v>
          </cell>
          <cell r="M2054">
            <v>2055</v>
          </cell>
        </row>
        <row r="2055">
          <cell r="C2055" t="str">
            <v>25</v>
          </cell>
          <cell r="D2055" t="str">
            <v>05050-MD-25-722-02</v>
          </cell>
          <cell r="E2055" t="str">
            <v>05050-MD-25-722-02</v>
          </cell>
          <cell r="F2055" t="str">
            <v>Tank-Piping ISO Deluge Tank T-102- (Butane)</v>
          </cell>
          <cell r="G2055">
            <v>0</v>
          </cell>
          <cell r="H2055" t="str">
            <v>VP-1516-148-T-101/2-302</v>
          </cell>
          <cell r="I2055">
            <v>40175</v>
          </cell>
          <cell r="J2055">
            <v>40168</v>
          </cell>
          <cell r="K2055" t="str">
            <v>Y</v>
          </cell>
          <cell r="L2055" t="str">
            <v>Drw</v>
          </cell>
          <cell r="M2055">
            <v>2056</v>
          </cell>
        </row>
        <row r="2056">
          <cell r="C2056" t="str">
            <v>25</v>
          </cell>
          <cell r="D2056" t="str">
            <v>05050-MD-25-722-03</v>
          </cell>
          <cell r="E2056" t="str">
            <v>05050-MD-25-722-03</v>
          </cell>
          <cell r="F2056" t="str">
            <v>Tank-Piping ISO Deluge Tank T-102- (Butane)</v>
          </cell>
          <cell r="G2056">
            <v>0</v>
          </cell>
          <cell r="H2056" t="str">
            <v>VP-1516-148-T-101/2-302</v>
          </cell>
          <cell r="I2056">
            <v>40175</v>
          </cell>
          <cell r="J2056">
            <v>40168</v>
          </cell>
          <cell r="K2056" t="str">
            <v>Y</v>
          </cell>
          <cell r="L2056" t="str">
            <v>Drw</v>
          </cell>
          <cell r="M2056">
            <v>2057</v>
          </cell>
        </row>
        <row r="2057">
          <cell r="C2057" t="str">
            <v>25</v>
          </cell>
          <cell r="D2057" t="str">
            <v>05050-MD-25-722-04</v>
          </cell>
          <cell r="E2057" t="str">
            <v>05050-MD-25-722-04</v>
          </cell>
          <cell r="F2057" t="str">
            <v>Tank-Piping ISO Deluge Tank T-102- (Butane)</v>
          </cell>
          <cell r="G2057">
            <v>0</v>
          </cell>
          <cell r="H2057" t="str">
            <v>VP-1516-148-T-101/2-302</v>
          </cell>
          <cell r="I2057">
            <v>40175</v>
          </cell>
          <cell r="J2057">
            <v>40168</v>
          </cell>
          <cell r="K2057" t="str">
            <v>Y</v>
          </cell>
          <cell r="L2057" t="str">
            <v>Drw</v>
          </cell>
          <cell r="M2057">
            <v>2058</v>
          </cell>
        </row>
        <row r="2058">
          <cell r="C2058" t="str">
            <v>25</v>
          </cell>
          <cell r="D2058" t="str">
            <v>05050-MD-25-722-05</v>
          </cell>
          <cell r="E2058" t="str">
            <v>05050-MD-25-722-05</v>
          </cell>
          <cell r="F2058" t="str">
            <v>Tank-Piping ISO Deluge Tank T-102- (Butane)</v>
          </cell>
          <cell r="G2058">
            <v>0</v>
          </cell>
          <cell r="H2058" t="str">
            <v>VP-1516-148-T-101/2-302</v>
          </cell>
          <cell r="I2058">
            <v>40175</v>
          </cell>
          <cell r="J2058">
            <v>40168</v>
          </cell>
          <cell r="K2058" t="str">
            <v>Y</v>
          </cell>
          <cell r="L2058" t="str">
            <v>Drw</v>
          </cell>
          <cell r="M2058">
            <v>2059</v>
          </cell>
        </row>
        <row r="2059">
          <cell r="C2059" t="str">
            <v>25</v>
          </cell>
          <cell r="D2059" t="str">
            <v>05050-MD-25-722-06</v>
          </cell>
          <cell r="E2059" t="str">
            <v>05050-MD-25-722-06</v>
          </cell>
          <cell r="F2059" t="str">
            <v>Tank-Piping ISO Deluge Tank T-102- (Butane)</v>
          </cell>
          <cell r="G2059">
            <v>0</v>
          </cell>
          <cell r="H2059" t="str">
            <v>VP-1516-148-T-101/2-302</v>
          </cell>
          <cell r="I2059">
            <v>40175</v>
          </cell>
          <cell r="J2059">
            <v>40168</v>
          </cell>
          <cell r="K2059" t="str">
            <v>Y</v>
          </cell>
          <cell r="L2059" t="str">
            <v>Drw</v>
          </cell>
          <cell r="M2059">
            <v>2060</v>
          </cell>
        </row>
        <row r="2060">
          <cell r="C2060" t="str">
            <v>25</v>
          </cell>
          <cell r="D2060" t="str">
            <v>05050-MD-25-722-07</v>
          </cell>
          <cell r="E2060" t="str">
            <v>05050-MD-25-722-07</v>
          </cell>
          <cell r="F2060" t="str">
            <v>Tank-Piping ISO Deluge Tank T-102- (Butane)</v>
          </cell>
          <cell r="G2060">
            <v>0</v>
          </cell>
          <cell r="H2060" t="str">
            <v>VP-1516-148-T-101/2-302</v>
          </cell>
          <cell r="I2060">
            <v>40175</v>
          </cell>
          <cell r="J2060">
            <v>40168</v>
          </cell>
          <cell r="K2060" t="str">
            <v>Y</v>
          </cell>
          <cell r="L2060" t="str">
            <v>Drw</v>
          </cell>
          <cell r="M2060">
            <v>2061</v>
          </cell>
        </row>
        <row r="2061">
          <cell r="C2061" t="str">
            <v>25</v>
          </cell>
          <cell r="D2061" t="str">
            <v>05050-MD-25-722-08</v>
          </cell>
          <cell r="E2061" t="str">
            <v>05050-MD-25-722-08</v>
          </cell>
          <cell r="F2061" t="str">
            <v>Tank-Piping ISO Deluge Tank T-102- (Butane)</v>
          </cell>
          <cell r="G2061">
            <v>0</v>
          </cell>
          <cell r="H2061" t="str">
            <v>VP-1516-148-T-101/2-302</v>
          </cell>
          <cell r="I2061">
            <v>40175</v>
          </cell>
          <cell r="J2061">
            <v>40168</v>
          </cell>
          <cell r="K2061" t="str">
            <v>Y</v>
          </cell>
          <cell r="L2061" t="str">
            <v>Drw</v>
          </cell>
          <cell r="M2061">
            <v>2062</v>
          </cell>
        </row>
        <row r="2062">
          <cell r="C2062" t="str">
            <v>25</v>
          </cell>
          <cell r="D2062" t="str">
            <v>05050-MD-25-722-09</v>
          </cell>
          <cell r="E2062" t="str">
            <v>05050-MD-25-722-09</v>
          </cell>
          <cell r="F2062" t="str">
            <v>Tank-Piping ISO Deluge Tank T-102- (Butane)</v>
          </cell>
          <cell r="G2062">
            <v>0</v>
          </cell>
          <cell r="H2062" t="str">
            <v>VP-1516-148-T-101/2-302</v>
          </cell>
          <cell r="I2062">
            <v>40175</v>
          </cell>
          <cell r="J2062">
            <v>40168</v>
          </cell>
          <cell r="K2062" t="str">
            <v>Y</v>
          </cell>
          <cell r="L2062" t="str">
            <v>Drw</v>
          </cell>
          <cell r="M2062">
            <v>2063</v>
          </cell>
        </row>
        <row r="2063">
          <cell r="C2063" t="str">
            <v>25</v>
          </cell>
          <cell r="D2063" t="str">
            <v>05050-MD-25-722-10</v>
          </cell>
          <cell r="E2063" t="str">
            <v>05050-MD-25-722-10</v>
          </cell>
          <cell r="F2063" t="str">
            <v>Tank-Piping ISO Deluge Tank T-102- (Butane)</v>
          </cell>
          <cell r="G2063">
            <v>0</v>
          </cell>
          <cell r="H2063" t="str">
            <v>VP-1516-148-T-101/2-302</v>
          </cell>
          <cell r="I2063">
            <v>40175</v>
          </cell>
          <cell r="J2063">
            <v>40168</v>
          </cell>
          <cell r="K2063" t="str">
            <v>Y</v>
          </cell>
          <cell r="L2063" t="str">
            <v>Drw</v>
          </cell>
          <cell r="M2063">
            <v>2064</v>
          </cell>
        </row>
        <row r="2064">
          <cell r="C2064" t="str">
            <v>25</v>
          </cell>
          <cell r="D2064" t="str">
            <v>05050-MD-25-722-11</v>
          </cell>
          <cell r="E2064" t="str">
            <v>05050-MD-25-722-11</v>
          </cell>
          <cell r="F2064" t="str">
            <v>Tank-Piping ISO Deluge Tank T-102- (Butane)</v>
          </cell>
          <cell r="G2064">
            <v>0</v>
          </cell>
          <cell r="H2064" t="str">
            <v>VP-1516-148-T-101/2-302</v>
          </cell>
          <cell r="I2064">
            <v>40175</v>
          </cell>
          <cell r="J2064">
            <v>40168</v>
          </cell>
          <cell r="K2064" t="str">
            <v>Y</v>
          </cell>
          <cell r="L2064" t="str">
            <v>Drw</v>
          </cell>
          <cell r="M2064">
            <v>2065</v>
          </cell>
        </row>
        <row r="2065">
          <cell r="C2065" t="str">
            <v>25</v>
          </cell>
          <cell r="D2065" t="str">
            <v>05050-MD-25-722-12</v>
          </cell>
          <cell r="E2065" t="str">
            <v>05050-MD-25-722-12</v>
          </cell>
          <cell r="F2065" t="str">
            <v>Tank-Piping ISO Deluge Tank T-102- (Butane)</v>
          </cell>
          <cell r="G2065">
            <v>0</v>
          </cell>
          <cell r="H2065" t="str">
            <v>VP-1516-148-T-101/2-302</v>
          </cell>
          <cell r="I2065">
            <v>40175</v>
          </cell>
          <cell r="J2065">
            <v>40168</v>
          </cell>
          <cell r="K2065" t="str">
            <v>Y</v>
          </cell>
          <cell r="L2065" t="str">
            <v>Drw</v>
          </cell>
          <cell r="M2065">
            <v>2066</v>
          </cell>
        </row>
        <row r="2066">
          <cell r="C2066" t="str">
            <v>25</v>
          </cell>
          <cell r="D2066" t="str">
            <v>05050-MD-25-723-01</v>
          </cell>
          <cell r="E2066" t="str">
            <v>05050-MD-25-723-01</v>
          </cell>
          <cell r="F2066" t="str">
            <v>Tank-Piping ISO Instrument Air Tank T-102- (Butane)</v>
          </cell>
          <cell r="G2066">
            <v>0</v>
          </cell>
          <cell r="H2066" t="str">
            <v>VP-1516-148-T-101/2-303</v>
          </cell>
          <cell r="I2066">
            <v>40175</v>
          </cell>
          <cell r="J2066">
            <v>40168</v>
          </cell>
          <cell r="K2066" t="str">
            <v>y</v>
          </cell>
          <cell r="L2066" t="str">
            <v>Drw</v>
          </cell>
          <cell r="M2066">
            <v>2067</v>
          </cell>
        </row>
        <row r="2067">
          <cell r="C2067" t="str">
            <v>25</v>
          </cell>
          <cell r="D2067" t="str">
            <v>05050-MD-25-723-02</v>
          </cell>
          <cell r="E2067" t="str">
            <v>05050-MD-25-723-02</v>
          </cell>
          <cell r="F2067" t="str">
            <v>Tank-Piping ISO Instrument Air Tank T-102- (Butane)</v>
          </cell>
          <cell r="G2067">
            <v>0</v>
          </cell>
          <cell r="H2067" t="str">
            <v>VP-1516-148-T-101/2-303</v>
          </cell>
          <cell r="I2067">
            <v>40175</v>
          </cell>
          <cell r="J2067">
            <v>40168</v>
          </cell>
          <cell r="K2067" t="str">
            <v>y</v>
          </cell>
          <cell r="L2067" t="str">
            <v>Drw</v>
          </cell>
          <cell r="M2067">
            <v>2068</v>
          </cell>
        </row>
        <row r="2068">
          <cell r="C2068" t="str">
            <v>25</v>
          </cell>
          <cell r="D2068" t="str">
            <v>05050-MD-25-723-03</v>
          </cell>
          <cell r="E2068" t="str">
            <v>05050-MD-25-723-03</v>
          </cell>
          <cell r="F2068" t="str">
            <v>Tank-Piping ISO Instrument Air Tank T-102- (Butane)</v>
          </cell>
          <cell r="G2068">
            <v>0</v>
          </cell>
          <cell r="H2068" t="str">
            <v>VP-1516-148-T-101/2-303</v>
          </cell>
          <cell r="I2068">
            <v>40175</v>
          </cell>
          <cell r="J2068">
            <v>40168</v>
          </cell>
          <cell r="K2068" t="str">
            <v>y</v>
          </cell>
          <cell r="L2068" t="str">
            <v>Drw</v>
          </cell>
          <cell r="M2068">
            <v>2069</v>
          </cell>
        </row>
        <row r="2069">
          <cell r="C2069" t="str">
            <v>25</v>
          </cell>
          <cell r="D2069" t="str">
            <v>05050-MD-25-723-04</v>
          </cell>
          <cell r="E2069" t="str">
            <v>05050-MD-25-723-04</v>
          </cell>
          <cell r="F2069" t="str">
            <v>Tank-Piping ISO Instrument Air Tank T-102- (Butane)</v>
          </cell>
          <cell r="G2069">
            <v>0</v>
          </cell>
          <cell r="H2069" t="str">
            <v>VP-1516-148-T-101/2-303</v>
          </cell>
          <cell r="I2069">
            <v>40175</v>
          </cell>
          <cell r="J2069">
            <v>40168</v>
          </cell>
          <cell r="K2069" t="str">
            <v>y</v>
          </cell>
          <cell r="L2069" t="str">
            <v>Drw</v>
          </cell>
          <cell r="M2069">
            <v>2070</v>
          </cell>
        </row>
        <row r="2070">
          <cell r="C2070" t="str">
            <v>25</v>
          </cell>
          <cell r="D2070" t="str">
            <v>05050-MD-25-723-05</v>
          </cell>
          <cell r="E2070" t="str">
            <v>05050-MD-25-723-05</v>
          </cell>
          <cell r="F2070" t="str">
            <v>Tank-Piping ISO Instrument Air Tank T-102- (Butane)</v>
          </cell>
          <cell r="G2070">
            <v>0</v>
          </cell>
          <cell r="H2070" t="str">
            <v>VP-1516-148-T-101/2-303</v>
          </cell>
          <cell r="I2070">
            <v>40175</v>
          </cell>
          <cell r="J2070">
            <v>40168</v>
          </cell>
          <cell r="K2070" t="str">
            <v>y</v>
          </cell>
          <cell r="L2070" t="str">
            <v>Drw</v>
          </cell>
          <cell r="M2070">
            <v>2071</v>
          </cell>
        </row>
        <row r="2071">
          <cell r="C2071" t="str">
            <v>25</v>
          </cell>
          <cell r="D2071" t="str">
            <v>05050-MD-25-723-06</v>
          </cell>
          <cell r="E2071" t="str">
            <v>05050-MD-25-723-06</v>
          </cell>
          <cell r="F2071" t="str">
            <v>Tank-Piping ISO Instrument Air Tank T-102- (Butane)</v>
          </cell>
          <cell r="G2071">
            <v>0</v>
          </cell>
          <cell r="H2071" t="str">
            <v>VP-1516-148-T-101/2-303</v>
          </cell>
          <cell r="I2071">
            <v>40175</v>
          </cell>
          <cell r="J2071">
            <v>40168</v>
          </cell>
          <cell r="K2071" t="str">
            <v>y</v>
          </cell>
          <cell r="L2071" t="str">
            <v>Drw</v>
          </cell>
          <cell r="M2071">
            <v>2072</v>
          </cell>
        </row>
        <row r="2072">
          <cell r="C2072" t="str">
            <v>25</v>
          </cell>
          <cell r="D2072" t="str">
            <v>05050-MD-25-723-07</v>
          </cell>
          <cell r="E2072" t="str">
            <v>05050-MD-25-723-07</v>
          </cell>
          <cell r="F2072" t="str">
            <v>Tank-Piping ISO Instrument Air Tank T-102- (Butane)</v>
          </cell>
          <cell r="G2072">
            <v>0</v>
          </cell>
          <cell r="H2072" t="str">
            <v>VP-1516-148-T-101/2-303</v>
          </cell>
          <cell r="I2072">
            <v>40175</v>
          </cell>
          <cell r="J2072">
            <v>40168</v>
          </cell>
          <cell r="K2072" t="str">
            <v>y</v>
          </cell>
          <cell r="L2072" t="str">
            <v>Drw</v>
          </cell>
          <cell r="M2072">
            <v>2073</v>
          </cell>
        </row>
        <row r="2073">
          <cell r="C2073" t="str">
            <v>25</v>
          </cell>
          <cell r="D2073" t="str">
            <v>05050-MD-25-723-08</v>
          </cell>
          <cell r="E2073" t="str">
            <v>05050-MD-25-723-08</v>
          </cell>
          <cell r="F2073" t="str">
            <v>Tank-Piping ISO Instrument Air Tank T-102- (Butane)</v>
          </cell>
          <cell r="G2073">
            <v>0</v>
          </cell>
          <cell r="H2073" t="str">
            <v>VP-1516-148-T-101/2-303</v>
          </cell>
          <cell r="I2073">
            <v>40175</v>
          </cell>
          <cell r="J2073">
            <v>40168</v>
          </cell>
          <cell r="K2073" t="str">
            <v>y</v>
          </cell>
          <cell r="L2073" t="str">
            <v>Drw</v>
          </cell>
          <cell r="M2073">
            <v>2074</v>
          </cell>
        </row>
        <row r="2074">
          <cell r="C2074" t="str">
            <v>25</v>
          </cell>
          <cell r="D2074" t="str">
            <v>05050-MD-25-723-09</v>
          </cell>
          <cell r="E2074" t="str">
            <v>05050-MD-25-723-09</v>
          </cell>
          <cell r="F2074" t="str">
            <v>Tank-Piping ISO Instrument Air Tank T-102- (Butane)</v>
          </cell>
          <cell r="G2074">
            <v>0</v>
          </cell>
          <cell r="H2074" t="str">
            <v>VP-1516-148-T-101/2-303</v>
          </cell>
          <cell r="I2074">
            <v>40175</v>
          </cell>
          <cell r="J2074">
            <v>40168</v>
          </cell>
          <cell r="K2074" t="str">
            <v>y</v>
          </cell>
          <cell r="L2074" t="str">
            <v>Drw</v>
          </cell>
          <cell r="M2074">
            <v>2075</v>
          </cell>
        </row>
        <row r="2075">
          <cell r="C2075" t="str">
            <v>25</v>
          </cell>
          <cell r="D2075" t="str">
            <v>05050-MD-25-723-10</v>
          </cell>
          <cell r="E2075" t="str">
            <v>05050-MD-25-723-10</v>
          </cell>
          <cell r="F2075" t="str">
            <v>Tank-Piping ISO Instrument Air Tank T-102- (Butane)</v>
          </cell>
          <cell r="G2075">
            <v>0</v>
          </cell>
          <cell r="H2075" t="str">
            <v>VP-1516-148-T-101/2-303</v>
          </cell>
          <cell r="I2075">
            <v>40175</v>
          </cell>
          <cell r="J2075">
            <v>40168</v>
          </cell>
          <cell r="K2075" t="str">
            <v>y</v>
          </cell>
          <cell r="L2075" t="str">
            <v>Drw</v>
          </cell>
          <cell r="M2075">
            <v>2076</v>
          </cell>
        </row>
        <row r="2076">
          <cell r="C2076" t="str">
            <v>25</v>
          </cell>
          <cell r="D2076" t="str">
            <v>05050-MD-25-723-11</v>
          </cell>
          <cell r="E2076" t="str">
            <v>05050-MD-25-723-11</v>
          </cell>
          <cell r="F2076" t="str">
            <v>Tank-Piping ISO Instrument Air Tank T-102- (Butane)</v>
          </cell>
          <cell r="G2076">
            <v>0</v>
          </cell>
          <cell r="H2076" t="str">
            <v>VP-1516-148-T-101/2-303</v>
          </cell>
          <cell r="I2076">
            <v>40175</v>
          </cell>
          <cell r="J2076">
            <v>40168</v>
          </cell>
          <cell r="K2076" t="str">
            <v>y</v>
          </cell>
          <cell r="L2076" t="str">
            <v>Drw</v>
          </cell>
          <cell r="M2076">
            <v>2077</v>
          </cell>
        </row>
        <row r="2077">
          <cell r="C2077" t="str">
            <v>25</v>
          </cell>
          <cell r="D2077" t="str">
            <v>05050-MD-25-723-12</v>
          </cell>
          <cell r="E2077" t="str">
            <v>05050-MD-25-723-12</v>
          </cell>
          <cell r="F2077" t="str">
            <v>Tank-Piping ISO Instrument Air Tank T-102- (Butane)</v>
          </cell>
          <cell r="G2077">
            <v>0</v>
          </cell>
          <cell r="H2077" t="str">
            <v>VP-1516-148-T-101/2-303</v>
          </cell>
          <cell r="I2077">
            <v>40175</v>
          </cell>
          <cell r="J2077">
            <v>40168</v>
          </cell>
          <cell r="K2077" t="str">
            <v>y</v>
          </cell>
          <cell r="L2077" t="str">
            <v>Drw</v>
          </cell>
          <cell r="M2077">
            <v>2078</v>
          </cell>
        </row>
        <row r="2078">
          <cell r="C2078" t="str">
            <v>25</v>
          </cell>
          <cell r="D2078" t="str">
            <v>05050-MD-25-723-13</v>
          </cell>
          <cell r="E2078" t="str">
            <v>05050-MD-25-723-13</v>
          </cell>
          <cell r="F2078" t="str">
            <v>Tank-Piping ISO Instrument Air Tank T-102- (Butane)</v>
          </cell>
          <cell r="G2078">
            <v>0</v>
          </cell>
          <cell r="H2078" t="str">
            <v>VP-1516-148-T-101/2-303</v>
          </cell>
          <cell r="I2078">
            <v>40175</v>
          </cell>
          <cell r="J2078">
            <v>40168</v>
          </cell>
          <cell r="K2078" t="str">
            <v>y</v>
          </cell>
          <cell r="L2078" t="str">
            <v>Drw</v>
          </cell>
          <cell r="M2078">
            <v>2079</v>
          </cell>
        </row>
        <row r="2079">
          <cell r="C2079" t="str">
            <v>25</v>
          </cell>
          <cell r="D2079" t="str">
            <v>05050-MD-25-723-14</v>
          </cell>
          <cell r="E2079" t="str">
            <v>05050-MD-25-723-14</v>
          </cell>
          <cell r="F2079" t="str">
            <v>Tank-Piping ISO Instrument Air Tank T-102- (Butane)</v>
          </cell>
          <cell r="G2079">
            <v>0</v>
          </cell>
          <cell r="H2079" t="str">
            <v>VP-1516-148-T-101/2-303</v>
          </cell>
          <cell r="I2079">
            <v>40175</v>
          </cell>
          <cell r="J2079">
            <v>40168</v>
          </cell>
          <cell r="K2079" t="str">
            <v>y</v>
          </cell>
          <cell r="L2079" t="str">
            <v>Drw</v>
          </cell>
          <cell r="M2079">
            <v>2080</v>
          </cell>
        </row>
        <row r="2080">
          <cell r="C2080" t="str">
            <v>25</v>
          </cell>
          <cell r="D2080" t="str">
            <v/>
          </cell>
          <cell r="E2080" t="str">
            <v/>
          </cell>
          <cell r="F2080" t="str">
            <v>Tank-Piping ISO Instrument Air Tank T-102- (Butane)</v>
          </cell>
          <cell r="G2080">
            <v>0</v>
          </cell>
          <cell r="H2080" t="str">
            <v>VP-1516-148-T-101/2-303</v>
          </cell>
          <cell r="I2080">
            <v>38870</v>
          </cell>
          <cell r="J2080">
            <v>38863</v>
          </cell>
          <cell r="K2080" t="str">
            <v>N</v>
          </cell>
          <cell r="L2080" t="str">
            <v>Drw</v>
          </cell>
          <cell r="M2080">
            <v>2081</v>
          </cell>
        </row>
        <row r="2081">
          <cell r="C2081" t="str">
            <v>25</v>
          </cell>
          <cell r="D2081" t="str">
            <v>05050-MD-25-724-01</v>
          </cell>
          <cell r="E2081" t="str">
            <v>05050-MD-25-724-01</v>
          </cell>
          <cell r="F2081" t="str">
            <v>Tank-Vent Handrails- (Butane)</v>
          </cell>
          <cell r="G2081">
            <v>0</v>
          </cell>
          <cell r="H2081" t="str">
            <v>VP-1516-148-T-101/2-248</v>
          </cell>
          <cell r="I2081">
            <v>40175</v>
          </cell>
          <cell r="J2081">
            <v>40168</v>
          </cell>
          <cell r="K2081" t="str">
            <v>Y</v>
          </cell>
          <cell r="L2081" t="str">
            <v>Drw</v>
          </cell>
          <cell r="M2081">
            <v>2082</v>
          </cell>
        </row>
        <row r="2082">
          <cell r="C2082" t="str">
            <v>25</v>
          </cell>
          <cell r="D2082" t="str">
            <v>05050-MD-25-724-02</v>
          </cell>
          <cell r="E2082" t="str">
            <v>05050-MD-25-724-02</v>
          </cell>
          <cell r="F2082" t="str">
            <v>Tank-Vent Handrails- (Butane)</v>
          </cell>
          <cell r="G2082">
            <v>0</v>
          </cell>
          <cell r="H2082" t="str">
            <v>VP-1516-148-T-101/2-248</v>
          </cell>
          <cell r="I2082">
            <v>40175</v>
          </cell>
          <cell r="J2082">
            <v>40168</v>
          </cell>
          <cell r="K2082" t="str">
            <v>Y</v>
          </cell>
          <cell r="L2082" t="str">
            <v>Drw</v>
          </cell>
          <cell r="M2082">
            <v>2083</v>
          </cell>
        </row>
        <row r="2083">
          <cell r="C2083" t="str">
            <v>25</v>
          </cell>
          <cell r="D2083" t="str">
            <v>05050-MD-25-724-03</v>
          </cell>
          <cell r="E2083" t="str">
            <v>05050-MD-25-724-03</v>
          </cell>
          <cell r="F2083" t="str">
            <v>Tank-Vent Handrails- (Butane)</v>
          </cell>
          <cell r="G2083">
            <v>0</v>
          </cell>
          <cell r="H2083" t="str">
            <v>VP-1516-148-T-101/2-248</v>
          </cell>
          <cell r="I2083">
            <v>40175</v>
          </cell>
          <cell r="J2083">
            <v>40168</v>
          </cell>
          <cell r="K2083" t="str">
            <v>Y</v>
          </cell>
          <cell r="L2083" t="str">
            <v>Drw</v>
          </cell>
          <cell r="M2083">
            <v>2084</v>
          </cell>
        </row>
        <row r="2084">
          <cell r="C2084" t="str">
            <v>25</v>
          </cell>
          <cell r="D2084" t="str">
            <v>05050-MD-25-724-04</v>
          </cell>
          <cell r="E2084" t="str">
            <v>05050-MD-25-724-04</v>
          </cell>
          <cell r="F2084" t="str">
            <v>Tank-Vent Handrails- (Butane)</v>
          </cell>
          <cell r="G2084">
            <v>0</v>
          </cell>
          <cell r="H2084" t="str">
            <v>VP-1516-148-T-101/2-248</v>
          </cell>
          <cell r="I2084">
            <v>40175</v>
          </cell>
          <cell r="J2084">
            <v>40168</v>
          </cell>
          <cell r="K2084" t="str">
            <v>Y</v>
          </cell>
          <cell r="L2084" t="str">
            <v>Drw</v>
          </cell>
          <cell r="M2084">
            <v>2085</v>
          </cell>
        </row>
        <row r="2085">
          <cell r="C2085" t="str">
            <v>25</v>
          </cell>
          <cell r="D2085" t="str">
            <v>05050-MD-25-724-05</v>
          </cell>
          <cell r="E2085" t="str">
            <v>05050-MD-25-724-05</v>
          </cell>
          <cell r="F2085" t="str">
            <v>Tank-Vent Handrails- (Butane)</v>
          </cell>
          <cell r="G2085">
            <v>0</v>
          </cell>
          <cell r="H2085" t="str">
            <v>VP-1516-148-T-101/2-248</v>
          </cell>
          <cell r="I2085">
            <v>40175</v>
          </cell>
          <cell r="J2085">
            <v>40168</v>
          </cell>
          <cell r="K2085" t="str">
            <v>Y</v>
          </cell>
          <cell r="L2085" t="str">
            <v>Drw</v>
          </cell>
          <cell r="M2085">
            <v>2086</v>
          </cell>
        </row>
        <row r="2086">
          <cell r="C2086" t="str">
            <v>25</v>
          </cell>
          <cell r="D2086" t="str">
            <v>05050-MD-25-724-06</v>
          </cell>
          <cell r="E2086" t="str">
            <v>05050-MD-25-724-06</v>
          </cell>
          <cell r="F2086" t="str">
            <v>Tank-Vent Handrails- (Butane)</v>
          </cell>
          <cell r="G2086">
            <v>0</v>
          </cell>
          <cell r="H2086" t="str">
            <v>VP-1516-148-T-101/2-248</v>
          </cell>
          <cell r="I2086">
            <v>40175</v>
          </cell>
          <cell r="J2086">
            <v>40168</v>
          </cell>
          <cell r="K2086" t="str">
            <v>Y</v>
          </cell>
          <cell r="L2086" t="str">
            <v>Drw</v>
          </cell>
          <cell r="M2086">
            <v>2087</v>
          </cell>
        </row>
        <row r="2087">
          <cell r="C2087" t="str">
            <v>25</v>
          </cell>
          <cell r="D2087" t="str">
            <v>05050-MD-25-724-07</v>
          </cell>
          <cell r="E2087" t="str">
            <v>05050-MD-25-724-07</v>
          </cell>
          <cell r="F2087" t="str">
            <v>Tank-Vent Handrails- (Butane)</v>
          </cell>
          <cell r="G2087">
            <v>0</v>
          </cell>
          <cell r="H2087" t="str">
            <v>VP-1516-148-T-101/2-248</v>
          </cell>
          <cell r="I2087">
            <v>40175</v>
          </cell>
          <cell r="J2087">
            <v>40168</v>
          </cell>
          <cell r="K2087" t="str">
            <v>Y</v>
          </cell>
          <cell r="L2087" t="str">
            <v>Drw</v>
          </cell>
          <cell r="M2087">
            <v>2088</v>
          </cell>
        </row>
        <row r="2088">
          <cell r="C2088" t="str">
            <v>25</v>
          </cell>
          <cell r="D2088" t="str">
            <v>05050-MD-25-724-08</v>
          </cell>
          <cell r="E2088" t="str">
            <v>05050-MD-25-724-08</v>
          </cell>
          <cell r="F2088" t="str">
            <v>Tank-Vent Handrails- (Butane)</v>
          </cell>
          <cell r="G2088">
            <v>0</v>
          </cell>
          <cell r="H2088" t="str">
            <v>VP-1516-148-T-101/2-248</v>
          </cell>
          <cell r="I2088">
            <v>40175</v>
          </cell>
          <cell r="J2088">
            <v>40168</v>
          </cell>
          <cell r="K2088" t="str">
            <v>Y</v>
          </cell>
          <cell r="L2088" t="str">
            <v>Drw</v>
          </cell>
          <cell r="M2088">
            <v>2089</v>
          </cell>
        </row>
        <row r="2089">
          <cell r="C2089" t="str">
            <v>25</v>
          </cell>
          <cell r="D2089" t="str">
            <v>05050-MD-25-724-09</v>
          </cell>
          <cell r="E2089" t="str">
            <v>05050-MD-25-724-09</v>
          </cell>
          <cell r="F2089" t="str">
            <v>Tank-Vent Handrails- (Butane)</v>
          </cell>
          <cell r="G2089">
            <v>0</v>
          </cell>
          <cell r="H2089" t="str">
            <v>VP-1516-148-T-101/2-248</v>
          </cell>
          <cell r="I2089">
            <v>40175</v>
          </cell>
          <cell r="J2089">
            <v>40168</v>
          </cell>
          <cell r="K2089" t="str">
            <v>Y</v>
          </cell>
          <cell r="L2089" t="str">
            <v>Drw</v>
          </cell>
          <cell r="M2089">
            <v>2090</v>
          </cell>
        </row>
        <row r="2090">
          <cell r="C2090" t="str">
            <v>25</v>
          </cell>
          <cell r="D2090" t="str">
            <v>05050-MD-25-724-10</v>
          </cell>
          <cell r="E2090" t="str">
            <v>05050-MD-25-724-10</v>
          </cell>
          <cell r="F2090" t="str">
            <v>Tank-Vent Handrails- (Butane)</v>
          </cell>
          <cell r="G2090">
            <v>0</v>
          </cell>
          <cell r="H2090" t="str">
            <v>VP-1516-148-T-101/2-248</v>
          </cell>
          <cell r="I2090">
            <v>40175</v>
          </cell>
          <cell r="J2090">
            <v>40168</v>
          </cell>
          <cell r="K2090" t="str">
            <v>Y</v>
          </cell>
          <cell r="L2090" t="str">
            <v>Drw</v>
          </cell>
          <cell r="M2090">
            <v>2091</v>
          </cell>
        </row>
        <row r="2091">
          <cell r="C2091" t="str">
            <v>25</v>
          </cell>
          <cell r="D2091" t="str">
            <v>05050-MD-25-724-11</v>
          </cell>
          <cell r="E2091" t="str">
            <v>05050-MD-25-724-11</v>
          </cell>
          <cell r="F2091" t="str">
            <v>Tank-Vent Handrails- (Butane)</v>
          </cell>
          <cell r="G2091">
            <v>0</v>
          </cell>
          <cell r="H2091" t="str">
            <v>VP-1516-148-T-101/2-248</v>
          </cell>
          <cell r="I2091">
            <v>40175</v>
          </cell>
          <cell r="J2091">
            <v>40168</v>
          </cell>
          <cell r="K2091" t="str">
            <v>Y</v>
          </cell>
          <cell r="L2091" t="str">
            <v>Drw</v>
          </cell>
          <cell r="M2091">
            <v>2092</v>
          </cell>
        </row>
        <row r="2092">
          <cell r="C2092" t="str">
            <v>25</v>
          </cell>
          <cell r="D2092" t="str">
            <v>05050-MD-25-724-12</v>
          </cell>
          <cell r="E2092" t="str">
            <v>05050-MD-25-724-12</v>
          </cell>
          <cell r="F2092" t="str">
            <v>Tank-Vent Handrails- (Butane)</v>
          </cell>
          <cell r="G2092">
            <v>0</v>
          </cell>
          <cell r="H2092" t="str">
            <v>VP-1516-148-T-101/2-248</v>
          </cell>
          <cell r="I2092">
            <v>40175</v>
          </cell>
          <cell r="J2092">
            <v>40168</v>
          </cell>
          <cell r="K2092" t="str">
            <v>Y</v>
          </cell>
          <cell r="L2092" t="str">
            <v>Drw</v>
          </cell>
          <cell r="M2092">
            <v>2093</v>
          </cell>
        </row>
        <row r="2093">
          <cell r="C2093" t="str">
            <v>25</v>
          </cell>
          <cell r="D2093" t="str">
            <v>05050-MD-25-724-13</v>
          </cell>
          <cell r="E2093" t="str">
            <v>05050-MD-25-724-13</v>
          </cell>
          <cell r="F2093" t="str">
            <v>Tank-Vent Handrails- (Butane)</v>
          </cell>
          <cell r="G2093">
            <v>0</v>
          </cell>
          <cell r="H2093" t="str">
            <v>VP-1516-148-T-101/2-248</v>
          </cell>
          <cell r="I2093">
            <v>40175</v>
          </cell>
          <cell r="J2093">
            <v>40168</v>
          </cell>
          <cell r="K2093" t="str">
            <v>Y</v>
          </cell>
          <cell r="L2093" t="str">
            <v>Drw</v>
          </cell>
          <cell r="M2093">
            <v>2094</v>
          </cell>
        </row>
        <row r="2094">
          <cell r="C2094" t="str">
            <v>25</v>
          </cell>
          <cell r="D2094" t="str">
            <v>05050-MD-25-724-14</v>
          </cell>
          <cell r="E2094" t="str">
            <v>05050-MD-25-724-14</v>
          </cell>
          <cell r="F2094" t="str">
            <v>Tank-Vent Handrails- (Butane)</v>
          </cell>
          <cell r="G2094">
            <v>0</v>
          </cell>
          <cell r="H2094" t="str">
            <v>VP-1516-148-T-101/2-248</v>
          </cell>
          <cell r="I2094">
            <v>40175</v>
          </cell>
          <cell r="J2094">
            <v>40168</v>
          </cell>
          <cell r="K2094" t="str">
            <v>Y</v>
          </cell>
          <cell r="L2094" t="str">
            <v>Drw</v>
          </cell>
          <cell r="M2094">
            <v>2095</v>
          </cell>
        </row>
        <row r="2095">
          <cell r="C2095" t="str">
            <v>25</v>
          </cell>
          <cell r="D2095" t="str">
            <v>05050-MD-25-724-15</v>
          </cell>
          <cell r="E2095" t="str">
            <v>05050-MD-25-724-15</v>
          </cell>
          <cell r="F2095" t="str">
            <v>Tank-Vent Handrails- (Butane)</v>
          </cell>
          <cell r="G2095">
            <v>0</v>
          </cell>
          <cell r="H2095" t="str">
            <v>VP-1516-148-T-101/2-248</v>
          </cell>
          <cell r="I2095">
            <v>40175</v>
          </cell>
          <cell r="J2095">
            <v>40168</v>
          </cell>
          <cell r="K2095" t="str">
            <v>Y</v>
          </cell>
          <cell r="L2095" t="str">
            <v>Drw</v>
          </cell>
          <cell r="M2095">
            <v>2096</v>
          </cell>
        </row>
        <row r="2096">
          <cell r="C2096" t="str">
            <v>25</v>
          </cell>
          <cell r="D2096" t="str">
            <v>05050-MD-25-724-16</v>
          </cell>
          <cell r="E2096" t="str">
            <v>05050-MD-25-724-16</v>
          </cell>
          <cell r="F2096" t="str">
            <v>Tank-Vent Handrails- (Butane)</v>
          </cell>
          <cell r="G2096">
            <v>0</v>
          </cell>
          <cell r="H2096" t="str">
            <v>VP-1516-148-T-101/2-248</v>
          </cell>
          <cell r="I2096">
            <v>40175</v>
          </cell>
          <cell r="J2096">
            <v>40168</v>
          </cell>
          <cell r="K2096" t="str">
            <v>Y</v>
          </cell>
          <cell r="L2096" t="str">
            <v>Drw</v>
          </cell>
          <cell r="M2096">
            <v>2097</v>
          </cell>
        </row>
        <row r="2097">
          <cell r="C2097" t="str">
            <v>25</v>
          </cell>
          <cell r="D2097" t="str">
            <v>05050-MD-25-725-01</v>
          </cell>
          <cell r="E2097" t="str">
            <v>05050-MD-25-725-01</v>
          </cell>
          <cell r="F2097" t="str">
            <v>Tank-Piping ISO Nitrogen - Tank T-102- (Butane)</v>
          </cell>
          <cell r="G2097">
            <v>0</v>
          </cell>
          <cell r="H2097" t="str">
            <v>VP-1516-148-T-101/2-304</v>
          </cell>
          <cell r="I2097">
            <v>40175</v>
          </cell>
          <cell r="J2097">
            <v>40168</v>
          </cell>
          <cell r="K2097" t="str">
            <v>Y</v>
          </cell>
          <cell r="L2097" t="str">
            <v>Drw</v>
          </cell>
          <cell r="M2097">
            <v>2098</v>
          </cell>
        </row>
        <row r="2098">
          <cell r="C2098" t="str">
            <v>25</v>
          </cell>
          <cell r="D2098" t="str">
            <v>05050-MD-25-725-02</v>
          </cell>
          <cell r="E2098" t="str">
            <v>05050-MD-25-725-02</v>
          </cell>
          <cell r="F2098" t="str">
            <v>Tank-Piping ISO Nitrogen - Tank T-102- (Butane)</v>
          </cell>
          <cell r="G2098">
            <v>0</v>
          </cell>
          <cell r="H2098" t="str">
            <v>VP-1516-148-T-101/2-304</v>
          </cell>
          <cell r="I2098">
            <v>40175</v>
          </cell>
          <cell r="J2098">
            <v>40168</v>
          </cell>
          <cell r="K2098" t="str">
            <v>Y</v>
          </cell>
          <cell r="L2098" t="str">
            <v>Drw</v>
          </cell>
          <cell r="M2098">
            <v>2099</v>
          </cell>
        </row>
        <row r="2099">
          <cell r="C2099" t="str">
            <v>25</v>
          </cell>
          <cell r="D2099" t="str">
            <v>05050-MD-25-725-03</v>
          </cell>
          <cell r="E2099" t="str">
            <v>05050-MD-25-725-03</v>
          </cell>
          <cell r="F2099" t="str">
            <v>Tank-Piping ISO Nitrogen - Tank T-102- (Butane)</v>
          </cell>
          <cell r="G2099">
            <v>0</v>
          </cell>
          <cell r="H2099" t="str">
            <v>VP-1516-148-T-101/2-304</v>
          </cell>
          <cell r="I2099">
            <v>40175</v>
          </cell>
          <cell r="J2099">
            <v>40168</v>
          </cell>
          <cell r="K2099" t="str">
            <v>Y</v>
          </cell>
          <cell r="L2099" t="str">
            <v>Drw</v>
          </cell>
          <cell r="M2099">
            <v>2100</v>
          </cell>
        </row>
        <row r="2100">
          <cell r="C2100" t="str">
            <v>25</v>
          </cell>
          <cell r="D2100" t="str">
            <v>05050-MD-25-725-04</v>
          </cell>
          <cell r="E2100" t="str">
            <v>05050-MD-25-725-04</v>
          </cell>
          <cell r="F2100" t="str">
            <v>Tank-Piping ISO Nitrogen - Tank T-102- (Butane)</v>
          </cell>
          <cell r="G2100">
            <v>0</v>
          </cell>
          <cell r="H2100" t="str">
            <v>VP-1516-148-T-101/2-304</v>
          </cell>
          <cell r="I2100">
            <v>40175</v>
          </cell>
          <cell r="J2100">
            <v>40168</v>
          </cell>
          <cell r="K2100" t="str">
            <v>Y</v>
          </cell>
          <cell r="L2100" t="str">
            <v>Drw</v>
          </cell>
          <cell r="M2100">
            <v>2101</v>
          </cell>
        </row>
        <row r="2101">
          <cell r="C2101" t="str">
            <v>25</v>
          </cell>
          <cell r="D2101" t="str">
            <v>05050-MD-25-725-05</v>
          </cell>
          <cell r="E2101" t="str">
            <v>05050-MD-25-725-05</v>
          </cell>
          <cell r="F2101" t="str">
            <v>Tank-Piping ISO Nitrogen - Tank T-102- (Butane)</v>
          </cell>
          <cell r="G2101">
            <v>0</v>
          </cell>
          <cell r="H2101" t="str">
            <v>VP-1516-148-T-101/2-304</v>
          </cell>
          <cell r="I2101">
            <v>40175</v>
          </cell>
          <cell r="J2101">
            <v>40168</v>
          </cell>
          <cell r="K2101" t="str">
            <v>Y</v>
          </cell>
          <cell r="L2101" t="str">
            <v>Drw</v>
          </cell>
          <cell r="M2101">
            <v>2102</v>
          </cell>
        </row>
        <row r="2102">
          <cell r="C2102" t="str">
            <v>25</v>
          </cell>
          <cell r="D2102" t="str">
            <v>05050-MD-25-725-06</v>
          </cell>
          <cell r="E2102" t="str">
            <v>05050-MD-25-725-06</v>
          </cell>
          <cell r="F2102" t="str">
            <v>Tank-Piping ISO Nitrogen - Tank T-102- (Butane)</v>
          </cell>
          <cell r="G2102">
            <v>0</v>
          </cell>
          <cell r="H2102" t="str">
            <v>VP-1516-148-T-101/2-304</v>
          </cell>
          <cell r="I2102">
            <v>40175</v>
          </cell>
          <cell r="J2102">
            <v>40168</v>
          </cell>
          <cell r="K2102" t="str">
            <v>Y</v>
          </cell>
          <cell r="L2102" t="str">
            <v>Drw</v>
          </cell>
          <cell r="M2102">
            <v>2103</v>
          </cell>
        </row>
        <row r="2103">
          <cell r="C2103" t="str">
            <v>25</v>
          </cell>
          <cell r="D2103" t="str">
            <v>05050-MD-25-725-07</v>
          </cell>
          <cell r="E2103" t="str">
            <v>05050-MD-25-725-07</v>
          </cell>
          <cell r="F2103" t="str">
            <v>Tank-Piping ISO Nitrogen - Tank T-102- (Butane)</v>
          </cell>
          <cell r="G2103">
            <v>0</v>
          </cell>
          <cell r="H2103" t="str">
            <v>VP-1516-148-T-101/2-304</v>
          </cell>
          <cell r="I2103">
            <v>40175</v>
          </cell>
          <cell r="J2103">
            <v>40168</v>
          </cell>
          <cell r="K2103" t="str">
            <v>Y</v>
          </cell>
          <cell r="L2103" t="str">
            <v>Drw</v>
          </cell>
          <cell r="M2103">
            <v>2104</v>
          </cell>
        </row>
        <row r="2104">
          <cell r="C2104" t="str">
            <v>25</v>
          </cell>
          <cell r="D2104" t="str">
            <v>05050-MD-25-725-08</v>
          </cell>
          <cell r="E2104" t="str">
            <v>05050-MD-25-725-08</v>
          </cell>
          <cell r="F2104" t="str">
            <v>Tank-Piping ISO Nitrogen - Tank T-102- (Butane)</v>
          </cell>
          <cell r="G2104">
            <v>0</v>
          </cell>
          <cell r="H2104" t="str">
            <v>VP-1516-148-T-101/2-304</v>
          </cell>
          <cell r="I2104">
            <v>40175</v>
          </cell>
          <cell r="J2104">
            <v>40168</v>
          </cell>
          <cell r="K2104" t="str">
            <v>Y</v>
          </cell>
          <cell r="L2104" t="str">
            <v>Drw</v>
          </cell>
          <cell r="M2104">
            <v>2105</v>
          </cell>
        </row>
        <row r="2105">
          <cell r="C2105" t="str">
            <v>25</v>
          </cell>
          <cell r="D2105" t="str">
            <v>05050-MD-25-725-09</v>
          </cell>
          <cell r="E2105" t="str">
            <v>05050-MD-25-725-09</v>
          </cell>
          <cell r="F2105" t="str">
            <v>Tank-Piping ISO Nitrogen - Tank T-102- (Butane)</v>
          </cell>
          <cell r="G2105">
            <v>0</v>
          </cell>
          <cell r="H2105" t="str">
            <v>VP-1516-148-T-101/2-304</v>
          </cell>
          <cell r="I2105">
            <v>40175</v>
          </cell>
          <cell r="J2105">
            <v>40168</v>
          </cell>
          <cell r="K2105" t="str">
            <v>Y</v>
          </cell>
          <cell r="L2105" t="str">
            <v>Drw</v>
          </cell>
          <cell r="M2105">
            <v>2106</v>
          </cell>
        </row>
        <row r="2106">
          <cell r="C2106" t="str">
            <v>25</v>
          </cell>
          <cell r="D2106" t="str">
            <v>05050-MD-25-725-10</v>
          </cell>
          <cell r="E2106" t="str">
            <v>05050-MD-25-725-10</v>
          </cell>
          <cell r="F2106" t="str">
            <v>Tank-Piping ISO Nitrogen - Tank T-102- (Butane)</v>
          </cell>
          <cell r="G2106">
            <v>0</v>
          </cell>
          <cell r="H2106" t="str">
            <v>VP-1516-148-T-101/2-304</v>
          </cell>
          <cell r="I2106">
            <v>40175</v>
          </cell>
          <cell r="J2106">
            <v>40168</v>
          </cell>
          <cell r="K2106" t="str">
            <v>Y</v>
          </cell>
          <cell r="L2106" t="str">
            <v>Drw</v>
          </cell>
          <cell r="M2106">
            <v>2107</v>
          </cell>
        </row>
        <row r="2107">
          <cell r="C2107" t="str">
            <v>25</v>
          </cell>
          <cell r="D2107" t="str">
            <v>05050-MD-25-725-11</v>
          </cell>
          <cell r="E2107" t="str">
            <v>05050-MD-25-725-11</v>
          </cell>
          <cell r="F2107" t="str">
            <v>Tank-Piping ISO Nitrogen - Tank T-102- (Butane)</v>
          </cell>
          <cell r="G2107">
            <v>0</v>
          </cell>
          <cell r="H2107" t="str">
            <v>VP-1516-148-T-101/2-304</v>
          </cell>
          <cell r="I2107">
            <v>40175</v>
          </cell>
          <cell r="J2107">
            <v>40168</v>
          </cell>
          <cell r="K2107" t="str">
            <v>Y</v>
          </cell>
          <cell r="L2107" t="str">
            <v>Drw</v>
          </cell>
          <cell r="M2107">
            <v>2108</v>
          </cell>
        </row>
        <row r="2108">
          <cell r="C2108" t="str">
            <v>25</v>
          </cell>
          <cell r="D2108" t="str">
            <v>05050-MD-25-725-12</v>
          </cell>
          <cell r="E2108" t="str">
            <v>05050-MD-25-725-12</v>
          </cell>
          <cell r="F2108" t="str">
            <v>Tank-Piping ISO Nitrogen - Tank T-102- (Butane)</v>
          </cell>
          <cell r="G2108">
            <v>0</v>
          </cell>
          <cell r="H2108" t="str">
            <v>VP-1516-148-T-101/2-304</v>
          </cell>
          <cell r="I2108">
            <v>40175</v>
          </cell>
          <cell r="J2108">
            <v>40168</v>
          </cell>
          <cell r="K2108" t="str">
            <v>Y</v>
          </cell>
          <cell r="L2108" t="str">
            <v>Drw</v>
          </cell>
          <cell r="M2108">
            <v>2109</v>
          </cell>
        </row>
        <row r="2109">
          <cell r="C2109" t="str">
            <v>25</v>
          </cell>
          <cell r="D2109" t="str">
            <v>05050-MD-25-725-13</v>
          </cell>
          <cell r="E2109" t="str">
            <v>05050-MD-25-725-13</v>
          </cell>
          <cell r="F2109" t="str">
            <v>Tank-Piping ISO Nitrogen - Tank T-102- (Butane)</v>
          </cell>
          <cell r="G2109">
            <v>0</v>
          </cell>
          <cell r="H2109" t="str">
            <v>VP-1516-148-T-101/2-304</v>
          </cell>
          <cell r="I2109">
            <v>40175</v>
          </cell>
          <cell r="J2109">
            <v>40168</v>
          </cell>
          <cell r="K2109" t="str">
            <v>Y</v>
          </cell>
          <cell r="L2109" t="str">
            <v>Drw</v>
          </cell>
          <cell r="M2109">
            <v>2110</v>
          </cell>
        </row>
        <row r="2110">
          <cell r="C2110" t="str">
            <v>25</v>
          </cell>
          <cell r="D2110" t="str">
            <v>05050-MD-25-726-01</v>
          </cell>
          <cell r="E2110" t="str">
            <v>05050-MD-25-726-01</v>
          </cell>
          <cell r="F2110" t="str">
            <v>Tank-Vent Stack Details- (Butane)</v>
          </cell>
          <cell r="G2110">
            <v>0</v>
          </cell>
          <cell r="H2110" t="str">
            <v>VP-1516-148-T-101/2-305</v>
          </cell>
          <cell r="I2110">
            <v>40175</v>
          </cell>
          <cell r="J2110">
            <v>40168</v>
          </cell>
          <cell r="K2110" t="str">
            <v>Y</v>
          </cell>
          <cell r="L2110" t="str">
            <v>Drw</v>
          </cell>
          <cell r="M2110">
            <v>2111</v>
          </cell>
        </row>
        <row r="2111">
          <cell r="C2111" t="str">
            <v>25</v>
          </cell>
          <cell r="D2111" t="str">
            <v>05050-MD-25-726-02</v>
          </cell>
          <cell r="E2111" t="str">
            <v>05050-MD-25-726-02</v>
          </cell>
          <cell r="F2111" t="str">
            <v>Tank-Vent Stack Details- (Butane)</v>
          </cell>
          <cell r="G2111">
            <v>0</v>
          </cell>
          <cell r="H2111" t="str">
            <v>VP-1516-148-T-101/2-305</v>
          </cell>
          <cell r="I2111">
            <v>40175</v>
          </cell>
          <cell r="J2111">
            <v>40168</v>
          </cell>
          <cell r="K2111" t="str">
            <v>Y</v>
          </cell>
          <cell r="L2111" t="str">
            <v>Drw</v>
          </cell>
          <cell r="M2111">
            <v>2112</v>
          </cell>
        </row>
        <row r="2112">
          <cell r="C2112" t="str">
            <v>25</v>
          </cell>
          <cell r="D2112" t="str">
            <v/>
          </cell>
          <cell r="E2112" t="str">
            <v/>
          </cell>
          <cell r="F2112" t="str">
            <v>Tank-Vent Handrails- (Butane)</v>
          </cell>
          <cell r="G2112">
            <v>0</v>
          </cell>
          <cell r="H2112">
            <v>0</v>
          </cell>
          <cell r="I2112">
            <v>40175</v>
          </cell>
          <cell r="J2112">
            <v>40168</v>
          </cell>
          <cell r="K2112" t="str">
            <v>n</v>
          </cell>
          <cell r="L2112" t="str">
            <v>Drw</v>
          </cell>
          <cell r="M2112">
            <v>2113</v>
          </cell>
        </row>
        <row r="2113">
          <cell r="C2113" t="str">
            <v>25</v>
          </cell>
          <cell r="D2113" t="str">
            <v>05050-MD-25-730-01</v>
          </cell>
          <cell r="E2113" t="str">
            <v>05050-MD-25-730-01</v>
          </cell>
          <cell r="F2113" t="str">
            <v>Tank-Vent Platform Floor Panels- (Butane)</v>
          </cell>
          <cell r="G2113">
            <v>0</v>
          </cell>
          <cell r="H2113" t="str">
            <v>VP-1516-148-T-101/2-249</v>
          </cell>
          <cell r="I2113">
            <v>40175</v>
          </cell>
          <cell r="J2113">
            <v>40168</v>
          </cell>
          <cell r="K2113" t="str">
            <v>Y</v>
          </cell>
          <cell r="L2113" t="str">
            <v>Drw</v>
          </cell>
          <cell r="M2113">
            <v>2114</v>
          </cell>
        </row>
        <row r="2114">
          <cell r="C2114" t="str">
            <v>25</v>
          </cell>
          <cell r="D2114" t="str">
            <v>05050-MD-25-730-02</v>
          </cell>
          <cell r="E2114" t="str">
            <v>05050-MD-25-730-02</v>
          </cell>
          <cell r="F2114" t="str">
            <v>Tank-Vent Platform Floor Panels- (Butane)</v>
          </cell>
          <cell r="G2114">
            <v>0</v>
          </cell>
          <cell r="H2114" t="str">
            <v>VP-1516-148-T-101/2-249</v>
          </cell>
          <cell r="I2114">
            <v>40175</v>
          </cell>
          <cell r="J2114">
            <v>40168</v>
          </cell>
          <cell r="K2114" t="str">
            <v>Y</v>
          </cell>
          <cell r="L2114" t="str">
            <v>Drw</v>
          </cell>
          <cell r="M2114">
            <v>2115</v>
          </cell>
        </row>
        <row r="2115">
          <cell r="C2115" t="str">
            <v>25</v>
          </cell>
          <cell r="D2115" t="str">
            <v>05050-MD-25-730-03</v>
          </cell>
          <cell r="E2115" t="str">
            <v>05050-MD-25-730-03</v>
          </cell>
          <cell r="F2115" t="str">
            <v>Tank-Vent Platform Floor Panels- (Butane)</v>
          </cell>
          <cell r="G2115">
            <v>0</v>
          </cell>
          <cell r="H2115" t="str">
            <v>VP-1516-148-T-101/2-249</v>
          </cell>
          <cell r="I2115">
            <v>40175</v>
          </cell>
          <cell r="J2115">
            <v>40168</v>
          </cell>
          <cell r="K2115" t="str">
            <v>Y</v>
          </cell>
          <cell r="L2115" t="str">
            <v>Drw</v>
          </cell>
          <cell r="M2115">
            <v>2116</v>
          </cell>
        </row>
        <row r="2116">
          <cell r="C2116" t="str">
            <v>25</v>
          </cell>
          <cell r="D2116" t="str">
            <v>05050-MD-25-730-04</v>
          </cell>
          <cell r="E2116" t="str">
            <v>05050-MD-25-730-04</v>
          </cell>
          <cell r="F2116" t="str">
            <v>Tank-Vent Platform Floor Panels- (Butane)</v>
          </cell>
          <cell r="G2116">
            <v>0</v>
          </cell>
          <cell r="H2116" t="str">
            <v>VP-1516-148-T-101/2-249</v>
          </cell>
          <cell r="I2116">
            <v>40175</v>
          </cell>
          <cell r="J2116">
            <v>40168</v>
          </cell>
          <cell r="K2116" t="str">
            <v>Y</v>
          </cell>
          <cell r="L2116" t="str">
            <v>Drw</v>
          </cell>
          <cell r="M2116">
            <v>2117</v>
          </cell>
        </row>
        <row r="2117">
          <cell r="C2117" t="str">
            <v>25</v>
          </cell>
          <cell r="D2117" t="str">
            <v>05050-MD-25-730-05</v>
          </cell>
          <cell r="E2117" t="str">
            <v>05050-MD-25-730-05</v>
          </cell>
          <cell r="F2117" t="str">
            <v>Tank-Vent Platform Floor Panels- (Butane)</v>
          </cell>
          <cell r="G2117">
            <v>0</v>
          </cell>
          <cell r="H2117" t="str">
            <v>VP-1516-148-T-101/2-249</v>
          </cell>
          <cell r="I2117">
            <v>40175</v>
          </cell>
          <cell r="J2117">
            <v>40168</v>
          </cell>
          <cell r="K2117" t="str">
            <v>Y</v>
          </cell>
          <cell r="L2117" t="str">
            <v>Drw</v>
          </cell>
          <cell r="M2117">
            <v>2118</v>
          </cell>
        </row>
        <row r="2118">
          <cell r="C2118" t="str">
            <v>25</v>
          </cell>
          <cell r="D2118" t="str">
            <v>05050-MD-25-730-06</v>
          </cell>
          <cell r="E2118" t="str">
            <v>05050-MD-25-730-06</v>
          </cell>
          <cell r="F2118" t="str">
            <v>Tank-Vent Platform Floor Panels- (Butane)</v>
          </cell>
          <cell r="G2118">
            <v>0</v>
          </cell>
          <cell r="H2118" t="str">
            <v>VP-1516-148-T-101/2-249</v>
          </cell>
          <cell r="I2118">
            <v>40175</v>
          </cell>
          <cell r="J2118">
            <v>40168</v>
          </cell>
          <cell r="K2118" t="str">
            <v>Y</v>
          </cell>
          <cell r="L2118" t="str">
            <v>Drw</v>
          </cell>
          <cell r="M2118">
            <v>2119</v>
          </cell>
        </row>
        <row r="2119">
          <cell r="C2119" t="str">
            <v>25</v>
          </cell>
          <cell r="D2119" t="str">
            <v>05050-MD-25-730-07</v>
          </cell>
          <cell r="E2119" t="str">
            <v>05050-MD-25-730-07</v>
          </cell>
          <cell r="F2119" t="str">
            <v>Tank-Vent Platform Floor Panels- (Butane)</v>
          </cell>
          <cell r="G2119">
            <v>0</v>
          </cell>
          <cell r="H2119" t="str">
            <v>VP-1516-148-T-101/2-249</v>
          </cell>
          <cell r="I2119">
            <v>40175</v>
          </cell>
          <cell r="J2119">
            <v>40168</v>
          </cell>
          <cell r="K2119" t="str">
            <v>Y</v>
          </cell>
          <cell r="L2119" t="str">
            <v>Drw</v>
          </cell>
          <cell r="M2119">
            <v>2120</v>
          </cell>
        </row>
        <row r="2120">
          <cell r="C2120" t="str">
            <v>25</v>
          </cell>
          <cell r="D2120" t="str">
            <v>05050-MD-25-730-08</v>
          </cell>
          <cell r="E2120" t="str">
            <v>05050-MD-25-730-08</v>
          </cell>
          <cell r="F2120" t="str">
            <v>Tank-Vent Platform Floor Panels- (Butane)</v>
          </cell>
          <cell r="G2120">
            <v>0</v>
          </cell>
          <cell r="H2120" t="str">
            <v>VP-1516-148-T-101/2-249</v>
          </cell>
          <cell r="I2120">
            <v>40175</v>
          </cell>
          <cell r="J2120">
            <v>40168</v>
          </cell>
          <cell r="K2120" t="str">
            <v>Y</v>
          </cell>
          <cell r="L2120" t="str">
            <v>Drw</v>
          </cell>
          <cell r="M2120">
            <v>2121</v>
          </cell>
        </row>
        <row r="2121">
          <cell r="C2121" t="str">
            <v>25</v>
          </cell>
          <cell r="D2121" t="str">
            <v>05050-MD-25-730-09</v>
          </cell>
          <cell r="E2121" t="str">
            <v>05050-MD-25-730-09</v>
          </cell>
          <cell r="F2121" t="str">
            <v>Tank-Vent Platform Floor Panels- (Butane)</v>
          </cell>
          <cell r="G2121">
            <v>0</v>
          </cell>
          <cell r="H2121" t="str">
            <v>VP-1516-148-T-101/2-249</v>
          </cell>
          <cell r="I2121">
            <v>40175</v>
          </cell>
          <cell r="J2121">
            <v>40168</v>
          </cell>
          <cell r="K2121" t="str">
            <v>Y</v>
          </cell>
          <cell r="L2121" t="str">
            <v>Drw</v>
          </cell>
          <cell r="M2121">
            <v>2122</v>
          </cell>
        </row>
        <row r="2122">
          <cell r="C2122" t="str">
            <v>25</v>
          </cell>
          <cell r="D2122" t="str">
            <v>05050-MD-25-730-10</v>
          </cell>
          <cell r="E2122" t="str">
            <v>05050-MD-25-730-10</v>
          </cell>
          <cell r="F2122" t="str">
            <v>Tank-Vent Platform Floor Panels- (Butane)</v>
          </cell>
          <cell r="G2122">
            <v>0</v>
          </cell>
          <cell r="H2122" t="str">
            <v>VP-1516-148-T-101/2-249</v>
          </cell>
          <cell r="I2122">
            <v>40175</v>
          </cell>
          <cell r="J2122">
            <v>40168</v>
          </cell>
          <cell r="K2122" t="str">
            <v>Y</v>
          </cell>
          <cell r="L2122" t="str">
            <v>Drw</v>
          </cell>
          <cell r="M2122">
            <v>2123</v>
          </cell>
        </row>
        <row r="2123">
          <cell r="C2123" t="str">
            <v>25</v>
          </cell>
          <cell r="D2123" t="str">
            <v>05050-MD-25-730-11</v>
          </cell>
          <cell r="E2123" t="str">
            <v>05050-MD-25-730-11</v>
          </cell>
          <cell r="F2123" t="str">
            <v>Tank-Vent Platform Floor Panels- (Butane)</v>
          </cell>
          <cell r="G2123">
            <v>0</v>
          </cell>
          <cell r="H2123" t="str">
            <v>VP-1516-148-T-101/2-249</v>
          </cell>
          <cell r="I2123">
            <v>40175</v>
          </cell>
          <cell r="J2123">
            <v>40168</v>
          </cell>
          <cell r="K2123" t="str">
            <v>Y</v>
          </cell>
          <cell r="L2123" t="str">
            <v>Drw</v>
          </cell>
          <cell r="M2123">
            <v>2124</v>
          </cell>
        </row>
        <row r="2124">
          <cell r="C2124" t="str">
            <v>25</v>
          </cell>
          <cell r="D2124" t="str">
            <v>05050-MD-25-730-12</v>
          </cell>
          <cell r="E2124" t="str">
            <v>05050-MD-25-730-12</v>
          </cell>
          <cell r="F2124" t="str">
            <v>Tank-Vent Platform Floor Panels- (Butane)</v>
          </cell>
          <cell r="G2124">
            <v>0</v>
          </cell>
          <cell r="H2124" t="str">
            <v>VP-1516-148-T-101/2-249</v>
          </cell>
          <cell r="I2124">
            <v>40175</v>
          </cell>
          <cell r="J2124">
            <v>40168</v>
          </cell>
          <cell r="K2124" t="str">
            <v>Y</v>
          </cell>
          <cell r="L2124" t="str">
            <v>Drw</v>
          </cell>
          <cell r="M2124">
            <v>2125</v>
          </cell>
        </row>
        <row r="2125">
          <cell r="C2125" t="str">
            <v>25</v>
          </cell>
          <cell r="D2125" t="str">
            <v>05050-MD-25-730-13</v>
          </cell>
          <cell r="E2125" t="str">
            <v>05050-MD-25-730-13</v>
          </cell>
          <cell r="F2125" t="str">
            <v>Tank-Vent Platform Floor Panels- (Butane)</v>
          </cell>
          <cell r="G2125">
            <v>0</v>
          </cell>
          <cell r="H2125" t="str">
            <v>VP-1516-148-T-101/2-249</v>
          </cell>
          <cell r="I2125">
            <v>40175</v>
          </cell>
          <cell r="J2125">
            <v>40168</v>
          </cell>
          <cell r="K2125" t="str">
            <v>Y</v>
          </cell>
          <cell r="L2125" t="str">
            <v>Drw</v>
          </cell>
          <cell r="M2125">
            <v>2126</v>
          </cell>
        </row>
        <row r="2126">
          <cell r="C2126" t="str">
            <v>25</v>
          </cell>
          <cell r="D2126" t="str">
            <v>05050-MD-25-730-14</v>
          </cell>
          <cell r="E2126" t="str">
            <v>05050-MD-25-730-14</v>
          </cell>
          <cell r="F2126" t="str">
            <v>Tank-Vent Platform Floor Panels- (Butane)</v>
          </cell>
          <cell r="G2126">
            <v>0</v>
          </cell>
          <cell r="H2126" t="str">
            <v>VP-1516-148-T-101/2-249</v>
          </cell>
          <cell r="I2126">
            <v>40175</v>
          </cell>
          <cell r="J2126">
            <v>40168</v>
          </cell>
          <cell r="K2126" t="str">
            <v>Y</v>
          </cell>
          <cell r="L2126" t="str">
            <v>Drw</v>
          </cell>
          <cell r="M2126">
            <v>2127</v>
          </cell>
        </row>
        <row r="2127">
          <cell r="C2127" t="str">
            <v>25</v>
          </cell>
          <cell r="D2127" t="str">
            <v>05050-MD-25-730-15</v>
          </cell>
          <cell r="E2127" t="str">
            <v>05050-MD-25-730-15</v>
          </cell>
          <cell r="F2127" t="str">
            <v>Tank-Vent Platform Floor Panels- (Butane)</v>
          </cell>
          <cell r="G2127">
            <v>0</v>
          </cell>
          <cell r="H2127" t="str">
            <v>VP-1516-148-T-101/2-249</v>
          </cell>
          <cell r="I2127">
            <v>40175</v>
          </cell>
          <cell r="J2127">
            <v>40168</v>
          </cell>
          <cell r="K2127" t="str">
            <v>Y</v>
          </cell>
          <cell r="L2127" t="str">
            <v>Drw</v>
          </cell>
          <cell r="M2127">
            <v>2128</v>
          </cell>
        </row>
        <row r="2128">
          <cell r="C2128" t="str">
            <v>25</v>
          </cell>
          <cell r="D2128" t="str">
            <v>05050-MD-25-730-16</v>
          </cell>
          <cell r="E2128" t="str">
            <v>05050-MD-25-730-16</v>
          </cell>
          <cell r="F2128" t="str">
            <v>Tank-Vent Platform Floor Panels- (Butane)</v>
          </cell>
          <cell r="G2128">
            <v>0</v>
          </cell>
          <cell r="H2128" t="str">
            <v>VP-1516-148-T-101/2-249</v>
          </cell>
          <cell r="I2128">
            <v>40175</v>
          </cell>
          <cell r="J2128">
            <v>40168</v>
          </cell>
          <cell r="K2128" t="str">
            <v>Y</v>
          </cell>
          <cell r="L2128" t="str">
            <v>Drw</v>
          </cell>
          <cell r="M2128">
            <v>2129</v>
          </cell>
        </row>
        <row r="2129">
          <cell r="C2129" t="str">
            <v>25</v>
          </cell>
          <cell r="D2129" t="str">
            <v/>
          </cell>
          <cell r="E2129" t="str">
            <v/>
          </cell>
          <cell r="F2129" t="str">
            <v>Tank-Vent Platform Floor Panels- (Butane)</v>
          </cell>
          <cell r="G2129">
            <v>0</v>
          </cell>
          <cell r="H2129">
            <v>0</v>
          </cell>
          <cell r="I2129">
            <v>40175</v>
          </cell>
          <cell r="J2129">
            <v>40168</v>
          </cell>
          <cell r="K2129" t="str">
            <v>n</v>
          </cell>
          <cell r="L2129" t="str">
            <v>Drw</v>
          </cell>
          <cell r="M2129">
            <v>2130</v>
          </cell>
        </row>
        <row r="2130">
          <cell r="C2130" t="str">
            <v>25</v>
          </cell>
          <cell r="D2130" t="str">
            <v>05050-MD-25-732-00</v>
          </cell>
          <cell r="E2130" t="str">
            <v>05050-MD-25-732-00</v>
          </cell>
          <cell r="F2130" t="str">
            <v>Tank-Stair Landing Platform- (Butane)</v>
          </cell>
          <cell r="G2130">
            <v>0</v>
          </cell>
          <cell r="H2130" t="str">
            <v>VP-1516-148-T-101/2-250</v>
          </cell>
          <cell r="I2130">
            <v>40175</v>
          </cell>
          <cell r="J2130">
            <v>40168</v>
          </cell>
          <cell r="K2130" t="str">
            <v>Y</v>
          </cell>
          <cell r="L2130" t="str">
            <v>Drw</v>
          </cell>
          <cell r="M2130">
            <v>2131</v>
          </cell>
        </row>
        <row r="2131">
          <cell r="C2131" t="str">
            <v>25</v>
          </cell>
          <cell r="D2131" t="str">
            <v>05050-MD-25-733-00</v>
          </cell>
          <cell r="E2131" t="str">
            <v>05050-MD-25-733-00</v>
          </cell>
          <cell r="F2131" t="str">
            <v>Tank-Platform Stairway- (Butane)</v>
          </cell>
          <cell r="G2131">
            <v>0</v>
          </cell>
          <cell r="H2131" t="str">
            <v>VP-1516-148-T-101/2-251</v>
          </cell>
          <cell r="I2131">
            <v>40175</v>
          </cell>
          <cell r="J2131">
            <v>40168</v>
          </cell>
          <cell r="K2131" t="str">
            <v>Y</v>
          </cell>
          <cell r="L2131" t="str">
            <v>Drw</v>
          </cell>
          <cell r="M2131">
            <v>2132</v>
          </cell>
        </row>
        <row r="2132">
          <cell r="C2132" t="str">
            <v>25</v>
          </cell>
          <cell r="D2132" t="str">
            <v/>
          </cell>
          <cell r="E2132" t="str">
            <v/>
          </cell>
          <cell r="F2132" t="str">
            <v>Tank-Platform Stairway- (Butane)</v>
          </cell>
          <cell r="G2132">
            <v>0</v>
          </cell>
          <cell r="H2132">
            <v>0</v>
          </cell>
          <cell r="I2132">
            <v>40175</v>
          </cell>
          <cell r="J2132">
            <v>40168</v>
          </cell>
          <cell r="K2132" t="str">
            <v>n</v>
          </cell>
          <cell r="L2132" t="str">
            <v>Drw</v>
          </cell>
          <cell r="M2132">
            <v>2133</v>
          </cell>
        </row>
        <row r="2133">
          <cell r="C2133" t="str">
            <v>25</v>
          </cell>
          <cell r="D2133" t="str">
            <v/>
          </cell>
          <cell r="E2133" t="str">
            <v/>
          </cell>
          <cell r="F2133" t="str">
            <v>Tank-Platform Stairway- (Butane)</v>
          </cell>
          <cell r="G2133">
            <v>0</v>
          </cell>
          <cell r="H2133">
            <v>0</v>
          </cell>
          <cell r="I2133">
            <v>40175</v>
          </cell>
          <cell r="J2133">
            <v>40168</v>
          </cell>
          <cell r="K2133" t="str">
            <v>n</v>
          </cell>
          <cell r="L2133" t="str">
            <v>Drw</v>
          </cell>
          <cell r="M2133">
            <v>2134</v>
          </cell>
        </row>
        <row r="2134">
          <cell r="C2134" t="str">
            <v>25</v>
          </cell>
          <cell r="D2134" t="str">
            <v/>
          </cell>
          <cell r="E2134" t="str">
            <v/>
          </cell>
          <cell r="F2134" t="str">
            <v>Tank-Platform Stairway- (Butane)</v>
          </cell>
          <cell r="G2134">
            <v>0</v>
          </cell>
          <cell r="H2134">
            <v>0</v>
          </cell>
          <cell r="I2134">
            <v>40175</v>
          </cell>
          <cell r="J2134">
            <v>40168</v>
          </cell>
          <cell r="K2134" t="str">
            <v>n</v>
          </cell>
          <cell r="L2134" t="str">
            <v>Drw</v>
          </cell>
          <cell r="M2134">
            <v>2135</v>
          </cell>
        </row>
        <row r="2135">
          <cell r="C2135" t="str">
            <v>25</v>
          </cell>
          <cell r="D2135" t="str">
            <v/>
          </cell>
          <cell r="E2135" t="str">
            <v/>
          </cell>
          <cell r="F2135" t="str">
            <v>Tank-Platform Stairway- (Butane)</v>
          </cell>
          <cell r="G2135">
            <v>0</v>
          </cell>
          <cell r="H2135">
            <v>0</v>
          </cell>
          <cell r="I2135">
            <v>40175</v>
          </cell>
          <cell r="J2135">
            <v>40168</v>
          </cell>
          <cell r="K2135" t="str">
            <v>n</v>
          </cell>
          <cell r="L2135" t="str">
            <v>Drw</v>
          </cell>
          <cell r="M2135">
            <v>2136</v>
          </cell>
        </row>
        <row r="2136">
          <cell r="C2136" t="str">
            <v>25</v>
          </cell>
          <cell r="D2136" t="str">
            <v/>
          </cell>
          <cell r="E2136" t="str">
            <v/>
          </cell>
          <cell r="F2136" t="str">
            <v>Tank-Platform Stairway- (Butane)</v>
          </cell>
          <cell r="G2136">
            <v>0</v>
          </cell>
          <cell r="H2136">
            <v>0</v>
          </cell>
          <cell r="I2136">
            <v>40175</v>
          </cell>
          <cell r="J2136">
            <v>40168</v>
          </cell>
          <cell r="K2136" t="str">
            <v>n</v>
          </cell>
          <cell r="L2136" t="str">
            <v>Drw</v>
          </cell>
          <cell r="M2136">
            <v>2137</v>
          </cell>
        </row>
        <row r="2137">
          <cell r="C2137" t="str">
            <v>25</v>
          </cell>
          <cell r="D2137" t="str">
            <v/>
          </cell>
          <cell r="E2137" t="str">
            <v/>
          </cell>
          <cell r="F2137" t="str">
            <v>Tank-Platform Stairway- (Butane)</v>
          </cell>
          <cell r="G2137">
            <v>0</v>
          </cell>
          <cell r="H2137">
            <v>0</v>
          </cell>
          <cell r="I2137">
            <v>40175</v>
          </cell>
          <cell r="J2137">
            <v>40168</v>
          </cell>
          <cell r="K2137" t="str">
            <v>n</v>
          </cell>
          <cell r="L2137" t="str">
            <v>Drw</v>
          </cell>
          <cell r="M2137">
            <v>2138</v>
          </cell>
        </row>
        <row r="2138">
          <cell r="C2138" t="str">
            <v>25</v>
          </cell>
          <cell r="D2138" t="str">
            <v/>
          </cell>
          <cell r="E2138" t="str">
            <v/>
          </cell>
          <cell r="F2138" t="str">
            <v>Tank-Platform Stairway- (Butane)</v>
          </cell>
          <cell r="G2138">
            <v>0</v>
          </cell>
          <cell r="H2138">
            <v>0</v>
          </cell>
          <cell r="I2138">
            <v>40175</v>
          </cell>
          <cell r="J2138">
            <v>40168</v>
          </cell>
          <cell r="K2138" t="str">
            <v>n</v>
          </cell>
          <cell r="L2138" t="str">
            <v>Drw</v>
          </cell>
          <cell r="M2138">
            <v>2139</v>
          </cell>
        </row>
        <row r="2139">
          <cell r="C2139" t="str">
            <v>25</v>
          </cell>
          <cell r="D2139" t="str">
            <v/>
          </cell>
          <cell r="E2139" t="str">
            <v/>
          </cell>
          <cell r="F2139" t="str">
            <v>Tank-Platform Stairway- (Butane)</v>
          </cell>
          <cell r="G2139">
            <v>0</v>
          </cell>
          <cell r="H2139">
            <v>0</v>
          </cell>
          <cell r="I2139">
            <v>40175</v>
          </cell>
          <cell r="J2139">
            <v>40168</v>
          </cell>
          <cell r="K2139" t="str">
            <v>n</v>
          </cell>
          <cell r="L2139" t="str">
            <v>Drw</v>
          </cell>
          <cell r="M2139">
            <v>2140</v>
          </cell>
        </row>
        <row r="2140">
          <cell r="C2140" t="str">
            <v>25</v>
          </cell>
          <cell r="D2140" t="str">
            <v/>
          </cell>
          <cell r="E2140" t="str">
            <v/>
          </cell>
          <cell r="F2140" t="str">
            <v>Tank-Platform Stairway- (Butane)</v>
          </cell>
          <cell r="G2140">
            <v>0</v>
          </cell>
          <cell r="H2140">
            <v>0</v>
          </cell>
          <cell r="I2140">
            <v>40175</v>
          </cell>
          <cell r="J2140">
            <v>40168</v>
          </cell>
          <cell r="K2140" t="str">
            <v>n</v>
          </cell>
          <cell r="L2140" t="str">
            <v>Drw</v>
          </cell>
          <cell r="M2140">
            <v>2141</v>
          </cell>
        </row>
        <row r="2141">
          <cell r="C2141" t="str">
            <v>25</v>
          </cell>
          <cell r="D2141" t="str">
            <v/>
          </cell>
          <cell r="E2141" t="str">
            <v/>
          </cell>
          <cell r="F2141" t="str">
            <v>Tank-Platform Stairway- (Butane)</v>
          </cell>
          <cell r="G2141">
            <v>0</v>
          </cell>
          <cell r="H2141">
            <v>0</v>
          </cell>
          <cell r="I2141">
            <v>40175</v>
          </cell>
          <cell r="J2141">
            <v>40168</v>
          </cell>
          <cell r="K2141" t="str">
            <v>n</v>
          </cell>
          <cell r="L2141" t="str">
            <v>Drw</v>
          </cell>
          <cell r="M2141">
            <v>2142</v>
          </cell>
        </row>
        <row r="2142">
          <cell r="C2142" t="str">
            <v>25</v>
          </cell>
          <cell r="D2142" t="str">
            <v/>
          </cell>
          <cell r="E2142" t="str">
            <v/>
          </cell>
          <cell r="F2142" t="str">
            <v>Tank-Platform Stairway- (Butane)</v>
          </cell>
          <cell r="G2142">
            <v>0</v>
          </cell>
          <cell r="H2142">
            <v>0</v>
          </cell>
          <cell r="I2142">
            <v>40175</v>
          </cell>
          <cell r="J2142">
            <v>40168</v>
          </cell>
          <cell r="K2142" t="str">
            <v>n</v>
          </cell>
          <cell r="L2142" t="str">
            <v>Drw</v>
          </cell>
          <cell r="M2142">
            <v>2143</v>
          </cell>
        </row>
        <row r="2143">
          <cell r="C2143" t="str">
            <v>25</v>
          </cell>
          <cell r="D2143" t="str">
            <v>05050-MD-25-745-01</v>
          </cell>
          <cell r="E2143" t="str">
            <v>05050-MD-25-745-01</v>
          </cell>
          <cell r="F2143" t="str">
            <v>Tank-Main Platform Handrail- (Butane)</v>
          </cell>
          <cell r="G2143">
            <v>0</v>
          </cell>
          <cell r="H2143" t="str">
            <v>VP-1516-148-T-101/2-252</v>
          </cell>
          <cell r="I2143">
            <v>40175</v>
          </cell>
          <cell r="J2143">
            <v>40168</v>
          </cell>
          <cell r="K2143" t="str">
            <v>Y</v>
          </cell>
          <cell r="L2143" t="str">
            <v>Drw</v>
          </cell>
          <cell r="M2143">
            <v>2144</v>
          </cell>
        </row>
        <row r="2144">
          <cell r="C2144" t="str">
            <v>25</v>
          </cell>
          <cell r="D2144" t="str">
            <v>05050-MD-25-745-02</v>
          </cell>
          <cell r="E2144" t="str">
            <v>05050-MD-25-745-02</v>
          </cell>
          <cell r="F2144" t="str">
            <v>Tank-Main Platform Handrail- (Butane)</v>
          </cell>
          <cell r="G2144">
            <v>0</v>
          </cell>
          <cell r="H2144" t="str">
            <v>VP-1516-148-T-101/2-252</v>
          </cell>
          <cell r="I2144">
            <v>40175</v>
          </cell>
          <cell r="J2144">
            <v>40168</v>
          </cell>
          <cell r="K2144" t="str">
            <v>Y</v>
          </cell>
          <cell r="L2144" t="str">
            <v>Drw</v>
          </cell>
          <cell r="M2144">
            <v>2145</v>
          </cell>
        </row>
        <row r="2145">
          <cell r="C2145" t="str">
            <v>25</v>
          </cell>
          <cell r="D2145" t="str">
            <v>05050-MD-25-745-03</v>
          </cell>
          <cell r="E2145" t="str">
            <v>05050-MD-25-745-03</v>
          </cell>
          <cell r="F2145" t="str">
            <v>Tank-Main Platform Handrail- (Butane)</v>
          </cell>
          <cell r="G2145">
            <v>0</v>
          </cell>
          <cell r="H2145" t="str">
            <v>VP-1516-148-T-101/2-252</v>
          </cell>
          <cell r="I2145">
            <v>40175</v>
          </cell>
          <cell r="J2145">
            <v>40168</v>
          </cell>
          <cell r="K2145" t="str">
            <v>Y</v>
          </cell>
          <cell r="L2145" t="str">
            <v>Drw</v>
          </cell>
          <cell r="M2145">
            <v>2146</v>
          </cell>
        </row>
        <row r="2146">
          <cell r="C2146" t="str">
            <v>25</v>
          </cell>
          <cell r="D2146" t="str">
            <v/>
          </cell>
          <cell r="E2146" t="str">
            <v/>
          </cell>
          <cell r="F2146" t="str">
            <v>Tank-Main Platform Handrail- (Butane)</v>
          </cell>
          <cell r="G2146">
            <v>0</v>
          </cell>
          <cell r="H2146">
            <v>0</v>
          </cell>
          <cell r="I2146">
            <v>40175</v>
          </cell>
          <cell r="J2146">
            <v>40168</v>
          </cell>
          <cell r="K2146" t="str">
            <v>n</v>
          </cell>
          <cell r="L2146" t="str">
            <v>Drw</v>
          </cell>
          <cell r="M2146">
            <v>2147</v>
          </cell>
        </row>
        <row r="2147">
          <cell r="C2147" t="str">
            <v>25</v>
          </cell>
          <cell r="D2147" t="str">
            <v/>
          </cell>
          <cell r="E2147" t="str">
            <v/>
          </cell>
          <cell r="F2147" t="str">
            <v>Tank-Main Platform Handrail- (Butane)</v>
          </cell>
          <cell r="G2147">
            <v>0</v>
          </cell>
          <cell r="H2147">
            <v>0</v>
          </cell>
          <cell r="I2147">
            <v>40175</v>
          </cell>
          <cell r="J2147">
            <v>40168</v>
          </cell>
          <cell r="K2147" t="str">
            <v>n</v>
          </cell>
          <cell r="L2147" t="str">
            <v>Drw</v>
          </cell>
          <cell r="M2147">
            <v>2148</v>
          </cell>
        </row>
        <row r="2148">
          <cell r="C2148" t="str">
            <v>25</v>
          </cell>
          <cell r="D2148" t="str">
            <v/>
          </cell>
          <cell r="E2148" t="str">
            <v/>
          </cell>
          <cell r="F2148" t="str">
            <v>Tank-Main Platform Handrail- (Butane)</v>
          </cell>
          <cell r="G2148">
            <v>0</v>
          </cell>
          <cell r="H2148">
            <v>0</v>
          </cell>
          <cell r="I2148">
            <v>40175</v>
          </cell>
          <cell r="J2148">
            <v>40168</v>
          </cell>
          <cell r="K2148" t="str">
            <v>n</v>
          </cell>
          <cell r="L2148" t="str">
            <v>Drw</v>
          </cell>
          <cell r="M2148">
            <v>2149</v>
          </cell>
        </row>
        <row r="2149">
          <cell r="C2149" t="str">
            <v>25</v>
          </cell>
          <cell r="D2149" t="str">
            <v/>
          </cell>
          <cell r="E2149" t="str">
            <v/>
          </cell>
          <cell r="F2149" t="str">
            <v>Tank-Main Platform Handrail- (Butane)</v>
          </cell>
          <cell r="G2149">
            <v>0</v>
          </cell>
          <cell r="H2149">
            <v>0</v>
          </cell>
          <cell r="I2149">
            <v>40175</v>
          </cell>
          <cell r="J2149">
            <v>40168</v>
          </cell>
          <cell r="K2149" t="str">
            <v>n</v>
          </cell>
          <cell r="L2149" t="str">
            <v>Drw</v>
          </cell>
          <cell r="M2149">
            <v>2150</v>
          </cell>
        </row>
        <row r="2150">
          <cell r="C2150" t="str">
            <v>25</v>
          </cell>
          <cell r="D2150" t="str">
            <v/>
          </cell>
          <cell r="E2150" t="str">
            <v/>
          </cell>
          <cell r="F2150" t="str">
            <v>Tank-Main Platform Handrail- (Butane)</v>
          </cell>
          <cell r="G2150">
            <v>0</v>
          </cell>
          <cell r="H2150">
            <v>0</v>
          </cell>
          <cell r="I2150">
            <v>40175</v>
          </cell>
          <cell r="J2150">
            <v>40168</v>
          </cell>
          <cell r="K2150" t="str">
            <v>n</v>
          </cell>
          <cell r="L2150" t="str">
            <v>Drw</v>
          </cell>
          <cell r="M2150">
            <v>2151</v>
          </cell>
        </row>
        <row r="2151">
          <cell r="C2151" t="str">
            <v>25</v>
          </cell>
          <cell r="D2151" t="str">
            <v/>
          </cell>
          <cell r="E2151" t="str">
            <v/>
          </cell>
          <cell r="F2151" t="str">
            <v>Tank-Main Platform Handrail- (Butane)</v>
          </cell>
          <cell r="G2151">
            <v>0</v>
          </cell>
          <cell r="H2151">
            <v>0</v>
          </cell>
          <cell r="I2151">
            <v>40175</v>
          </cell>
          <cell r="J2151">
            <v>40168</v>
          </cell>
          <cell r="K2151" t="str">
            <v>n</v>
          </cell>
          <cell r="L2151" t="str">
            <v>Drw</v>
          </cell>
          <cell r="M2151">
            <v>2152</v>
          </cell>
        </row>
        <row r="2152">
          <cell r="C2152" t="str">
            <v>25</v>
          </cell>
          <cell r="D2152" t="str">
            <v/>
          </cell>
          <cell r="E2152" t="str">
            <v/>
          </cell>
          <cell r="F2152" t="str">
            <v>Tank-Main Platform Handrail- (Butane)</v>
          </cell>
          <cell r="G2152">
            <v>0</v>
          </cell>
          <cell r="H2152">
            <v>0</v>
          </cell>
          <cell r="I2152">
            <v>40175</v>
          </cell>
          <cell r="J2152">
            <v>40168</v>
          </cell>
          <cell r="K2152" t="str">
            <v>n</v>
          </cell>
          <cell r="L2152" t="str">
            <v>Drw</v>
          </cell>
          <cell r="M2152">
            <v>2153</v>
          </cell>
        </row>
        <row r="2153">
          <cell r="C2153" t="str">
            <v>25</v>
          </cell>
          <cell r="D2153" t="str">
            <v/>
          </cell>
          <cell r="E2153" t="str">
            <v/>
          </cell>
          <cell r="F2153" t="str">
            <v>Tank-Main Platform Handrail- (Butane)</v>
          </cell>
          <cell r="G2153">
            <v>0</v>
          </cell>
          <cell r="H2153">
            <v>0</v>
          </cell>
          <cell r="I2153">
            <v>40175</v>
          </cell>
          <cell r="J2153">
            <v>40168</v>
          </cell>
          <cell r="K2153" t="str">
            <v>n</v>
          </cell>
          <cell r="L2153" t="str">
            <v>Drw</v>
          </cell>
          <cell r="M2153">
            <v>2154</v>
          </cell>
        </row>
        <row r="2154">
          <cell r="C2154" t="str">
            <v>25</v>
          </cell>
          <cell r="D2154" t="str">
            <v/>
          </cell>
          <cell r="E2154" t="str">
            <v/>
          </cell>
          <cell r="F2154" t="str">
            <v>Tank-Main Platform Handrail- (Butane)</v>
          </cell>
          <cell r="G2154">
            <v>0</v>
          </cell>
          <cell r="H2154">
            <v>0</v>
          </cell>
          <cell r="I2154">
            <v>40175</v>
          </cell>
          <cell r="J2154">
            <v>40168</v>
          </cell>
          <cell r="K2154" t="str">
            <v>n</v>
          </cell>
          <cell r="L2154" t="str">
            <v>Drw</v>
          </cell>
          <cell r="M2154">
            <v>2155</v>
          </cell>
        </row>
        <row r="2155">
          <cell r="C2155" t="str">
            <v>25</v>
          </cell>
          <cell r="D2155" t="str">
            <v>05050-MD-25-755-01</v>
          </cell>
          <cell r="E2155" t="str">
            <v>05050-MD-25-755-01</v>
          </cell>
          <cell r="F2155" t="str">
            <v>Tank-General Arrangement- (Butane)</v>
          </cell>
          <cell r="G2155">
            <v>0</v>
          </cell>
          <cell r="H2155" t="str">
            <v>VP-1516-148-T-101/2-121 (sheet 1 of 2)</v>
          </cell>
          <cell r="I2155">
            <v>40175</v>
          </cell>
          <cell r="J2155">
            <v>40168</v>
          </cell>
          <cell r="K2155" t="str">
            <v>Y</v>
          </cell>
          <cell r="L2155" t="str">
            <v>Drw</v>
          </cell>
          <cell r="M2155">
            <v>2156</v>
          </cell>
        </row>
        <row r="2156">
          <cell r="C2156" t="str">
            <v>25</v>
          </cell>
          <cell r="D2156" t="str">
            <v>05050-MD-25-755-02</v>
          </cell>
          <cell r="E2156" t="str">
            <v>05050-MD-25-755-02</v>
          </cell>
          <cell r="F2156" t="str">
            <v>Tank-General Arrangement- (Butane)</v>
          </cell>
          <cell r="G2156">
            <v>0</v>
          </cell>
          <cell r="H2156" t="str">
            <v>VP-1516-148-T-101/2-121 (sheet 2 of 2)</v>
          </cell>
          <cell r="I2156">
            <v>40175</v>
          </cell>
          <cell r="J2156">
            <v>40168</v>
          </cell>
          <cell r="K2156" t="str">
            <v>Y</v>
          </cell>
          <cell r="L2156" t="str">
            <v>Drw</v>
          </cell>
          <cell r="M2156">
            <v>2157</v>
          </cell>
        </row>
        <row r="2157">
          <cell r="C2157" t="str">
            <v>25</v>
          </cell>
          <cell r="D2157" t="str">
            <v>05050-MD-25-757-01</v>
          </cell>
          <cell r="E2157" t="str">
            <v>05050-MD-25-757-01</v>
          </cell>
          <cell r="F2157" t="str">
            <v>Tank-Main Platform, Structure- (Butane)</v>
          </cell>
          <cell r="G2157">
            <v>0</v>
          </cell>
          <cell r="H2157" t="str">
            <v>VP-1516-148-T-101/2-253</v>
          </cell>
          <cell r="I2157">
            <v>40175</v>
          </cell>
          <cell r="J2157">
            <v>40168</v>
          </cell>
          <cell r="K2157" t="str">
            <v>Y</v>
          </cell>
          <cell r="L2157" t="str">
            <v>Drw</v>
          </cell>
          <cell r="M2157">
            <v>2158</v>
          </cell>
        </row>
        <row r="2158">
          <cell r="C2158" t="str">
            <v>25</v>
          </cell>
          <cell r="D2158" t="str">
            <v>05050-MD-25-757-02</v>
          </cell>
          <cell r="E2158" t="str">
            <v>05050-MD-25-757-02</v>
          </cell>
          <cell r="F2158" t="str">
            <v>Tank-Main Platform, Structure- (Butane)</v>
          </cell>
          <cell r="G2158">
            <v>0</v>
          </cell>
          <cell r="H2158" t="str">
            <v>VP-1516-148-T-101/2-253</v>
          </cell>
          <cell r="I2158">
            <v>40175</v>
          </cell>
          <cell r="J2158">
            <v>40168</v>
          </cell>
          <cell r="K2158" t="str">
            <v>Y</v>
          </cell>
          <cell r="L2158" t="str">
            <v>Drw</v>
          </cell>
          <cell r="M2158">
            <v>2159</v>
          </cell>
        </row>
        <row r="2159">
          <cell r="C2159" t="str">
            <v>25</v>
          </cell>
          <cell r="D2159" t="str">
            <v>05050-MD-25-757-03</v>
          </cell>
          <cell r="E2159" t="str">
            <v>05050-MD-25-757-03</v>
          </cell>
          <cell r="F2159" t="str">
            <v>Tank-Main Platform, Structure- (Butane)</v>
          </cell>
          <cell r="G2159">
            <v>0</v>
          </cell>
          <cell r="H2159" t="str">
            <v>VP-1516-148-T-101/2-253</v>
          </cell>
          <cell r="I2159">
            <v>40175</v>
          </cell>
          <cell r="J2159">
            <v>40168</v>
          </cell>
          <cell r="K2159" t="str">
            <v>Y</v>
          </cell>
          <cell r="L2159" t="str">
            <v>Drw</v>
          </cell>
          <cell r="M2159">
            <v>2160</v>
          </cell>
        </row>
        <row r="2160">
          <cell r="C2160" t="str">
            <v>25</v>
          </cell>
          <cell r="D2160" t="str">
            <v>05050-MD-25-757-04</v>
          </cell>
          <cell r="E2160" t="str">
            <v>05050-MD-25-757-04</v>
          </cell>
          <cell r="F2160" t="str">
            <v>Tank-Main Platform, Structure- (Butane)</v>
          </cell>
          <cell r="G2160">
            <v>0</v>
          </cell>
          <cell r="H2160" t="str">
            <v>VP-1516-148-T-101/2-253</v>
          </cell>
          <cell r="I2160">
            <v>40175</v>
          </cell>
          <cell r="J2160">
            <v>40168</v>
          </cell>
          <cell r="K2160" t="str">
            <v>Y</v>
          </cell>
          <cell r="L2160" t="str">
            <v>Drw</v>
          </cell>
          <cell r="M2160">
            <v>2161</v>
          </cell>
        </row>
        <row r="2161">
          <cell r="C2161" t="str">
            <v>25</v>
          </cell>
          <cell r="D2161" t="str">
            <v>05050-MD-25-757-05</v>
          </cell>
          <cell r="E2161" t="str">
            <v>05050-MD-25-757-05</v>
          </cell>
          <cell r="F2161" t="str">
            <v>Tank-Main Platform, Structure- (Butane)</v>
          </cell>
          <cell r="G2161">
            <v>0</v>
          </cell>
          <cell r="H2161" t="str">
            <v>VP-1516-148-T-101/2-253</v>
          </cell>
          <cell r="I2161">
            <v>40175</v>
          </cell>
          <cell r="J2161">
            <v>40168</v>
          </cell>
          <cell r="K2161" t="str">
            <v>Y</v>
          </cell>
          <cell r="L2161" t="str">
            <v>Drw</v>
          </cell>
          <cell r="M2161">
            <v>2162</v>
          </cell>
        </row>
        <row r="2162">
          <cell r="C2162" t="str">
            <v>25</v>
          </cell>
          <cell r="D2162" t="str">
            <v>05050-MD-25-757-06</v>
          </cell>
          <cell r="E2162" t="str">
            <v>05050-MD-25-757-06</v>
          </cell>
          <cell r="F2162" t="str">
            <v>Tank-Main Platform, Structure- (Butane)</v>
          </cell>
          <cell r="G2162">
            <v>0</v>
          </cell>
          <cell r="H2162" t="str">
            <v>VP-1516-148-T-101/2-253</v>
          </cell>
          <cell r="I2162">
            <v>40175</v>
          </cell>
          <cell r="J2162">
            <v>40168</v>
          </cell>
          <cell r="K2162" t="str">
            <v>Y</v>
          </cell>
          <cell r="L2162" t="str">
            <v>Drw</v>
          </cell>
          <cell r="M2162">
            <v>2163</v>
          </cell>
        </row>
        <row r="2163">
          <cell r="C2163" t="str">
            <v>25</v>
          </cell>
          <cell r="D2163" t="str">
            <v>05050-MD-25-757-07</v>
          </cell>
          <cell r="E2163" t="str">
            <v>05050-MD-25-757-07</v>
          </cell>
          <cell r="F2163" t="str">
            <v>Tank-Main Platform, Structure- (Butane)</v>
          </cell>
          <cell r="G2163">
            <v>0</v>
          </cell>
          <cell r="H2163" t="str">
            <v>VP-1516-148-T-101/2-253</v>
          </cell>
          <cell r="I2163">
            <v>40175</v>
          </cell>
          <cell r="J2163">
            <v>40168</v>
          </cell>
          <cell r="K2163" t="str">
            <v>Y</v>
          </cell>
          <cell r="L2163" t="str">
            <v>Drw</v>
          </cell>
          <cell r="M2163">
            <v>2164</v>
          </cell>
        </row>
        <row r="2164">
          <cell r="C2164" t="str">
            <v>25</v>
          </cell>
          <cell r="D2164" t="str">
            <v>05050-MD-25-757-08</v>
          </cell>
          <cell r="E2164" t="str">
            <v>05050-MD-25-757-08</v>
          </cell>
          <cell r="F2164" t="str">
            <v>Tank-Main Platform, Structure- (Butane)</v>
          </cell>
          <cell r="G2164">
            <v>0</v>
          </cell>
          <cell r="H2164" t="str">
            <v>VP-1516-148-T-101/2-253</v>
          </cell>
          <cell r="I2164">
            <v>40175</v>
          </cell>
          <cell r="J2164">
            <v>40168</v>
          </cell>
          <cell r="K2164" t="str">
            <v>Y</v>
          </cell>
          <cell r="L2164" t="str">
            <v>Drw</v>
          </cell>
          <cell r="M2164">
            <v>2165</v>
          </cell>
        </row>
        <row r="2165">
          <cell r="C2165" t="str">
            <v>25</v>
          </cell>
          <cell r="D2165" t="str">
            <v>05050-MD-25-757-09</v>
          </cell>
          <cell r="E2165" t="str">
            <v>05050-MD-25-757-09</v>
          </cell>
          <cell r="F2165" t="str">
            <v>Tank-Main Platform, Structure- (Butane)</v>
          </cell>
          <cell r="G2165">
            <v>0</v>
          </cell>
          <cell r="H2165" t="str">
            <v>VP-1516-148-T-101/2-253</v>
          </cell>
          <cell r="I2165">
            <v>40175</v>
          </cell>
          <cell r="J2165">
            <v>40168</v>
          </cell>
          <cell r="K2165" t="str">
            <v>Y</v>
          </cell>
          <cell r="L2165" t="str">
            <v>Drw</v>
          </cell>
          <cell r="M2165">
            <v>2166</v>
          </cell>
        </row>
        <row r="2166">
          <cell r="C2166" t="str">
            <v>25</v>
          </cell>
          <cell r="D2166" t="str">
            <v>05050-MD-25-757-10</v>
          </cell>
          <cell r="E2166" t="str">
            <v>05050-MD-25-757-10</v>
          </cell>
          <cell r="F2166" t="str">
            <v>Tank-Main Platform, Structure- (Butane)</v>
          </cell>
          <cell r="G2166">
            <v>0</v>
          </cell>
          <cell r="H2166" t="str">
            <v>VP-1516-148-T-101/2-253</v>
          </cell>
          <cell r="I2166">
            <v>40175</v>
          </cell>
          <cell r="J2166">
            <v>40168</v>
          </cell>
          <cell r="K2166" t="str">
            <v>Y</v>
          </cell>
          <cell r="L2166" t="str">
            <v>Drw</v>
          </cell>
          <cell r="M2166">
            <v>2167</v>
          </cell>
        </row>
        <row r="2167">
          <cell r="C2167" t="str">
            <v>25</v>
          </cell>
          <cell r="D2167" t="str">
            <v>05050-MD-25-757-11</v>
          </cell>
          <cell r="E2167" t="str">
            <v>05050-MD-25-757-11</v>
          </cell>
          <cell r="F2167" t="str">
            <v>Tank-Main Platform, Structure- (Butane)</v>
          </cell>
          <cell r="G2167">
            <v>0</v>
          </cell>
          <cell r="H2167" t="str">
            <v>VP-1516-148-T-101/2-253</v>
          </cell>
          <cell r="I2167">
            <v>40175</v>
          </cell>
          <cell r="J2167">
            <v>40168</v>
          </cell>
          <cell r="K2167" t="str">
            <v>Y</v>
          </cell>
          <cell r="L2167" t="str">
            <v>Drw</v>
          </cell>
          <cell r="M2167">
            <v>2168</v>
          </cell>
        </row>
        <row r="2168">
          <cell r="C2168" t="str">
            <v>25</v>
          </cell>
          <cell r="D2168" t="str">
            <v>05050-MD-25-757-12</v>
          </cell>
          <cell r="E2168" t="str">
            <v>05050-MD-25-757-12</v>
          </cell>
          <cell r="F2168" t="str">
            <v>Tank-Main Platform, Structure- (Butane)</v>
          </cell>
          <cell r="G2168">
            <v>0</v>
          </cell>
          <cell r="H2168" t="str">
            <v>VP-1516-148-T-101/2-253</v>
          </cell>
          <cell r="I2168">
            <v>40175</v>
          </cell>
          <cell r="J2168">
            <v>40168</v>
          </cell>
          <cell r="K2168" t="str">
            <v>Y</v>
          </cell>
          <cell r="L2168" t="str">
            <v>Drw</v>
          </cell>
          <cell r="M2168">
            <v>2169</v>
          </cell>
        </row>
        <row r="2169">
          <cell r="C2169" t="str">
            <v>25</v>
          </cell>
          <cell r="D2169" t="str">
            <v>05050-MD-25-757-13</v>
          </cell>
          <cell r="E2169" t="str">
            <v>05050-MD-25-757-13</v>
          </cell>
          <cell r="F2169" t="str">
            <v>Tank-Main Platform, Structure- (Butane)</v>
          </cell>
          <cell r="G2169">
            <v>0</v>
          </cell>
          <cell r="H2169" t="str">
            <v>VP-1516-148-T-101/2-253</v>
          </cell>
          <cell r="I2169">
            <v>40175</v>
          </cell>
          <cell r="J2169">
            <v>40168</v>
          </cell>
          <cell r="K2169" t="str">
            <v>Y</v>
          </cell>
          <cell r="L2169" t="str">
            <v>Drw</v>
          </cell>
          <cell r="M2169">
            <v>2170</v>
          </cell>
        </row>
        <row r="2170">
          <cell r="C2170" t="str">
            <v>25</v>
          </cell>
          <cell r="D2170" t="str">
            <v>05050-MD-25-757-14</v>
          </cell>
          <cell r="E2170" t="str">
            <v>05050-MD-25-757-14</v>
          </cell>
          <cell r="F2170" t="str">
            <v>Tank-Main Platform, Structure- (Butane)</v>
          </cell>
          <cell r="G2170">
            <v>0</v>
          </cell>
          <cell r="H2170" t="str">
            <v>VP-1516-148-T-101/2-253</v>
          </cell>
          <cell r="I2170">
            <v>40175</v>
          </cell>
          <cell r="J2170">
            <v>40168</v>
          </cell>
          <cell r="K2170" t="str">
            <v>Y</v>
          </cell>
          <cell r="L2170" t="str">
            <v>Drw</v>
          </cell>
          <cell r="M2170">
            <v>2171</v>
          </cell>
        </row>
        <row r="2171">
          <cell r="C2171" t="str">
            <v>25</v>
          </cell>
          <cell r="D2171" t="str">
            <v>05050-MD-25-757-15</v>
          </cell>
          <cell r="E2171" t="str">
            <v>05050-MD-25-757-15</v>
          </cell>
          <cell r="F2171" t="str">
            <v>Tank-Main Platform, Structure- (Butane)</v>
          </cell>
          <cell r="G2171">
            <v>0</v>
          </cell>
          <cell r="H2171" t="str">
            <v>VP-1516-148-T-101/2-253</v>
          </cell>
          <cell r="I2171">
            <v>40175</v>
          </cell>
          <cell r="J2171">
            <v>40168</v>
          </cell>
          <cell r="K2171" t="str">
            <v>Y</v>
          </cell>
          <cell r="L2171" t="str">
            <v>Drw</v>
          </cell>
          <cell r="M2171">
            <v>2172</v>
          </cell>
        </row>
        <row r="2172">
          <cell r="C2172" t="str">
            <v>25</v>
          </cell>
          <cell r="D2172" t="str">
            <v>05050-MD-25-757-16</v>
          </cell>
          <cell r="E2172" t="str">
            <v>05050-MD-25-757-16</v>
          </cell>
          <cell r="F2172" t="str">
            <v>Tank-Main Platform, Structure- (Butane)</v>
          </cell>
          <cell r="G2172">
            <v>0</v>
          </cell>
          <cell r="H2172" t="str">
            <v>VP-1516-148-T-101/2-253</v>
          </cell>
          <cell r="I2172">
            <v>40175</v>
          </cell>
          <cell r="J2172">
            <v>40168</v>
          </cell>
          <cell r="K2172" t="str">
            <v>Y</v>
          </cell>
          <cell r="L2172" t="str">
            <v>Drw</v>
          </cell>
          <cell r="M2172">
            <v>2173</v>
          </cell>
        </row>
        <row r="2173">
          <cell r="C2173" t="str">
            <v>25</v>
          </cell>
          <cell r="D2173" t="str">
            <v>05050-MD-25-757-17</v>
          </cell>
          <cell r="E2173" t="str">
            <v>05050-MD-25-757-17</v>
          </cell>
          <cell r="F2173" t="str">
            <v>Tank-Main Platform, Structure- (Butane)</v>
          </cell>
          <cell r="G2173">
            <v>0</v>
          </cell>
          <cell r="H2173" t="str">
            <v>VP-1516-148-T-101/2-253</v>
          </cell>
          <cell r="I2173">
            <v>40175</v>
          </cell>
          <cell r="J2173">
            <v>40168</v>
          </cell>
          <cell r="K2173" t="str">
            <v>Y</v>
          </cell>
          <cell r="L2173" t="str">
            <v>Drw</v>
          </cell>
          <cell r="M2173">
            <v>2174</v>
          </cell>
        </row>
        <row r="2174">
          <cell r="C2174" t="str">
            <v>25</v>
          </cell>
          <cell r="D2174" t="str">
            <v>05050-MD-25-757-18</v>
          </cell>
          <cell r="E2174" t="str">
            <v>05050-MD-25-757-18</v>
          </cell>
          <cell r="F2174" t="str">
            <v>Tank-Main Platform, Structure- (Butane)</v>
          </cell>
          <cell r="G2174">
            <v>0</v>
          </cell>
          <cell r="H2174" t="str">
            <v>VP-1516-148-T-101/2-253</v>
          </cell>
          <cell r="I2174">
            <v>40175</v>
          </cell>
          <cell r="J2174">
            <v>40168</v>
          </cell>
          <cell r="K2174" t="str">
            <v>Y</v>
          </cell>
          <cell r="L2174" t="str">
            <v>Drw</v>
          </cell>
          <cell r="M2174">
            <v>2175</v>
          </cell>
        </row>
        <row r="2175">
          <cell r="C2175" t="str">
            <v>25</v>
          </cell>
          <cell r="D2175" t="str">
            <v>05050-MD-25-757-19</v>
          </cell>
          <cell r="E2175" t="str">
            <v>05050-MD-25-757-19</v>
          </cell>
          <cell r="F2175" t="str">
            <v>Tank-Main Platform, Structure- (Butane)</v>
          </cell>
          <cell r="G2175">
            <v>0</v>
          </cell>
          <cell r="H2175" t="str">
            <v>VP-1516-148-T-101/2-253</v>
          </cell>
          <cell r="I2175">
            <v>40175</v>
          </cell>
          <cell r="J2175">
            <v>40168</v>
          </cell>
          <cell r="K2175" t="str">
            <v>Y</v>
          </cell>
          <cell r="L2175" t="str">
            <v>Drw</v>
          </cell>
          <cell r="M2175">
            <v>2176</v>
          </cell>
        </row>
        <row r="2176">
          <cell r="C2176" t="str">
            <v>25</v>
          </cell>
          <cell r="D2176" t="str">
            <v>05050-MD-25-757-20</v>
          </cell>
          <cell r="E2176" t="str">
            <v>05050-MD-25-757-20</v>
          </cell>
          <cell r="F2176" t="str">
            <v>Tank-Main Platform, Structure- (Butane)</v>
          </cell>
          <cell r="G2176">
            <v>0</v>
          </cell>
          <cell r="H2176" t="str">
            <v>VP-1516-148-T-101/2-253</v>
          </cell>
          <cell r="I2176">
            <v>40175</v>
          </cell>
          <cell r="J2176">
            <v>40168</v>
          </cell>
          <cell r="K2176" t="str">
            <v>Y</v>
          </cell>
          <cell r="L2176" t="str">
            <v>Drw</v>
          </cell>
          <cell r="M2176">
            <v>2177</v>
          </cell>
        </row>
        <row r="2177">
          <cell r="C2177" t="str">
            <v>25</v>
          </cell>
          <cell r="D2177" t="str">
            <v>05050-MD-25-757-21</v>
          </cell>
          <cell r="E2177" t="str">
            <v>05050-MD-25-757-21</v>
          </cell>
          <cell r="F2177" t="str">
            <v>Tank-Main Platform, Structure- (Butane)</v>
          </cell>
          <cell r="G2177">
            <v>0</v>
          </cell>
          <cell r="H2177" t="str">
            <v>VP-1516-148-T-101/2-253</v>
          </cell>
          <cell r="I2177">
            <v>40175</v>
          </cell>
          <cell r="J2177">
            <v>40168</v>
          </cell>
          <cell r="K2177" t="str">
            <v>Y</v>
          </cell>
          <cell r="L2177" t="str">
            <v>Drw</v>
          </cell>
          <cell r="M2177">
            <v>2178</v>
          </cell>
        </row>
        <row r="2178">
          <cell r="C2178" t="str">
            <v>25</v>
          </cell>
          <cell r="D2178" t="str">
            <v>05050-MD-25-757-22</v>
          </cell>
          <cell r="E2178" t="str">
            <v>05050-MD-25-757-22</v>
          </cell>
          <cell r="F2178" t="str">
            <v>Tank-Main Platform, Structure- (Butane)</v>
          </cell>
          <cell r="G2178">
            <v>0</v>
          </cell>
          <cell r="H2178" t="str">
            <v>VP-1516-148-T-101/2-253</v>
          </cell>
          <cell r="I2178">
            <v>40175</v>
          </cell>
          <cell r="J2178">
            <v>40168</v>
          </cell>
          <cell r="K2178" t="str">
            <v>Y</v>
          </cell>
          <cell r="L2178" t="str">
            <v>Drw</v>
          </cell>
          <cell r="M2178">
            <v>2179</v>
          </cell>
        </row>
        <row r="2179">
          <cell r="C2179" t="str">
            <v>25</v>
          </cell>
          <cell r="D2179" t="str">
            <v>05050-MD-25-757-23</v>
          </cell>
          <cell r="E2179" t="str">
            <v>05050-MD-25-757-23</v>
          </cell>
          <cell r="F2179" t="str">
            <v>Tank-Main Platform, Structure- (Butane)</v>
          </cell>
          <cell r="G2179">
            <v>0</v>
          </cell>
          <cell r="H2179" t="str">
            <v>VP-1516-148-T-101/2-253</v>
          </cell>
          <cell r="I2179">
            <v>40175</v>
          </cell>
          <cell r="J2179">
            <v>40168</v>
          </cell>
          <cell r="K2179" t="str">
            <v>Y</v>
          </cell>
          <cell r="L2179" t="str">
            <v>Drw</v>
          </cell>
          <cell r="M2179">
            <v>2180</v>
          </cell>
        </row>
        <row r="2180">
          <cell r="C2180" t="str">
            <v>25</v>
          </cell>
          <cell r="D2180" t="str">
            <v>05050-MD-25-757-24</v>
          </cell>
          <cell r="E2180" t="str">
            <v>05050-MD-25-757-24</v>
          </cell>
          <cell r="F2180" t="str">
            <v>Tank-Main Platform, Structure- (Butane)</v>
          </cell>
          <cell r="G2180">
            <v>0</v>
          </cell>
          <cell r="H2180" t="str">
            <v>VP-1516-148-T-101/2-253</v>
          </cell>
          <cell r="I2180">
            <v>40175</v>
          </cell>
          <cell r="J2180">
            <v>40168</v>
          </cell>
          <cell r="K2180" t="str">
            <v>Y</v>
          </cell>
          <cell r="L2180" t="str">
            <v>Drw</v>
          </cell>
          <cell r="M2180">
            <v>2181</v>
          </cell>
        </row>
        <row r="2181">
          <cell r="C2181" t="str">
            <v>25</v>
          </cell>
          <cell r="D2181" t="str">
            <v>05050-MD-25-757-25</v>
          </cell>
          <cell r="E2181" t="str">
            <v>05050-MD-25-757-25</v>
          </cell>
          <cell r="F2181" t="str">
            <v>Tank-Main Platform, Structure- (Butane)</v>
          </cell>
          <cell r="G2181">
            <v>0</v>
          </cell>
          <cell r="H2181" t="str">
            <v>VP-1516-148-T-101/2-253</v>
          </cell>
          <cell r="I2181">
            <v>40175</v>
          </cell>
          <cell r="J2181">
            <v>40168</v>
          </cell>
          <cell r="K2181" t="str">
            <v>Y</v>
          </cell>
          <cell r="L2181" t="str">
            <v>Drw</v>
          </cell>
          <cell r="M2181">
            <v>2182</v>
          </cell>
        </row>
        <row r="2182">
          <cell r="C2182" t="str">
            <v>25</v>
          </cell>
          <cell r="D2182" t="str">
            <v>05050-MD-25-757-26</v>
          </cell>
          <cell r="E2182" t="str">
            <v>05050-MD-25-757-26</v>
          </cell>
          <cell r="F2182" t="str">
            <v>Tank-Main Platform, Structure- (Butane)</v>
          </cell>
          <cell r="G2182">
            <v>0</v>
          </cell>
          <cell r="H2182" t="str">
            <v>VP-1516-148-T-101/2-253</v>
          </cell>
          <cell r="I2182">
            <v>40175</v>
          </cell>
          <cell r="J2182">
            <v>40168</v>
          </cell>
          <cell r="K2182" t="str">
            <v>Y</v>
          </cell>
          <cell r="L2182" t="str">
            <v>Drw</v>
          </cell>
          <cell r="M2182">
            <v>2183</v>
          </cell>
        </row>
        <row r="2183">
          <cell r="C2183" t="str">
            <v>25</v>
          </cell>
          <cell r="D2183" t="str">
            <v>05050-MD-25-757-27</v>
          </cell>
          <cell r="E2183" t="str">
            <v>05050-MD-25-757-27</v>
          </cell>
          <cell r="F2183" t="str">
            <v>Tank-Main Platform, Structure- (Butane)</v>
          </cell>
          <cell r="G2183">
            <v>0</v>
          </cell>
          <cell r="H2183" t="str">
            <v>VP-1516-148-T-101/2-253</v>
          </cell>
          <cell r="I2183">
            <v>40175</v>
          </cell>
          <cell r="J2183">
            <v>40168</v>
          </cell>
          <cell r="K2183" t="str">
            <v>Y</v>
          </cell>
          <cell r="L2183" t="str">
            <v>Drw</v>
          </cell>
          <cell r="M2183">
            <v>2184</v>
          </cell>
        </row>
        <row r="2184">
          <cell r="C2184" t="str">
            <v>25</v>
          </cell>
          <cell r="D2184" t="str">
            <v>05050-MD-25-757-28</v>
          </cell>
          <cell r="E2184" t="str">
            <v>05050-MD-25-757-28</v>
          </cell>
          <cell r="F2184" t="str">
            <v>Tank-Main Platform, Structure- (Butane)</v>
          </cell>
          <cell r="G2184">
            <v>0</v>
          </cell>
          <cell r="H2184" t="str">
            <v>VP-1516-148-T-101/2-253</v>
          </cell>
          <cell r="I2184">
            <v>40175</v>
          </cell>
          <cell r="J2184">
            <v>40168</v>
          </cell>
          <cell r="K2184" t="str">
            <v>Y</v>
          </cell>
          <cell r="L2184" t="str">
            <v>Drw</v>
          </cell>
          <cell r="M2184">
            <v>2185</v>
          </cell>
        </row>
        <row r="2185">
          <cell r="C2185" t="str">
            <v>25</v>
          </cell>
          <cell r="D2185" t="str">
            <v>05050-MD-25-757-29</v>
          </cell>
          <cell r="E2185" t="str">
            <v>05050-MD-25-757-29</v>
          </cell>
          <cell r="F2185" t="str">
            <v>Tank-Main Platform, Structure- (Butane)</v>
          </cell>
          <cell r="G2185">
            <v>0</v>
          </cell>
          <cell r="H2185" t="str">
            <v>VP-1516-148-T-101/2-253</v>
          </cell>
          <cell r="I2185">
            <v>40175</v>
          </cell>
          <cell r="J2185">
            <v>40168</v>
          </cell>
          <cell r="K2185" t="str">
            <v>Y</v>
          </cell>
          <cell r="L2185" t="str">
            <v>Drw</v>
          </cell>
          <cell r="M2185">
            <v>2186</v>
          </cell>
        </row>
        <row r="2186">
          <cell r="C2186" t="str">
            <v>25</v>
          </cell>
          <cell r="D2186" t="str">
            <v>05050-MD-25-757-30</v>
          </cell>
          <cell r="E2186" t="str">
            <v>05050-MD-25-757-30</v>
          </cell>
          <cell r="F2186" t="str">
            <v>Tank-Main Platform, Structure- (Butane)</v>
          </cell>
          <cell r="G2186">
            <v>0</v>
          </cell>
          <cell r="H2186" t="str">
            <v>VP-1516-148-T-101/2-253</v>
          </cell>
          <cell r="I2186">
            <v>40175</v>
          </cell>
          <cell r="J2186">
            <v>40168</v>
          </cell>
          <cell r="K2186" t="str">
            <v>Y</v>
          </cell>
          <cell r="L2186" t="str">
            <v>Drw</v>
          </cell>
          <cell r="M2186">
            <v>2187</v>
          </cell>
        </row>
        <row r="2187">
          <cell r="C2187" t="str">
            <v>25</v>
          </cell>
          <cell r="D2187" t="str">
            <v>05050-MD-25-757-31</v>
          </cell>
          <cell r="E2187" t="str">
            <v>05050-MD-25-757-31</v>
          </cell>
          <cell r="F2187" t="str">
            <v>Tank-Main Platform, Structure- (Butane)</v>
          </cell>
          <cell r="G2187">
            <v>0</v>
          </cell>
          <cell r="H2187" t="str">
            <v>VP-1516-148-T-101/2-253</v>
          </cell>
          <cell r="I2187">
            <v>40175</v>
          </cell>
          <cell r="J2187">
            <v>40168</v>
          </cell>
          <cell r="K2187" t="str">
            <v>Y</v>
          </cell>
          <cell r="L2187" t="str">
            <v>Drw</v>
          </cell>
          <cell r="M2187">
            <v>2188</v>
          </cell>
        </row>
        <row r="2188">
          <cell r="C2188" t="str">
            <v>25</v>
          </cell>
          <cell r="D2188" t="str">
            <v>05050-MD-25-757-32</v>
          </cell>
          <cell r="E2188" t="str">
            <v>05050-MD-25-757-32</v>
          </cell>
          <cell r="F2188" t="str">
            <v>Tank-Main Platform, Structure- (Butane)</v>
          </cell>
          <cell r="G2188">
            <v>0</v>
          </cell>
          <cell r="H2188" t="str">
            <v>VP-1516-148-T-101/2-253</v>
          </cell>
          <cell r="I2188">
            <v>40175</v>
          </cell>
          <cell r="J2188">
            <v>40168</v>
          </cell>
          <cell r="K2188" t="str">
            <v>Y</v>
          </cell>
          <cell r="L2188" t="str">
            <v>Drw</v>
          </cell>
          <cell r="M2188">
            <v>2189</v>
          </cell>
        </row>
        <row r="2189">
          <cell r="C2189" t="str">
            <v>25</v>
          </cell>
          <cell r="D2189" t="str">
            <v>05050-MD-25-757-33</v>
          </cell>
          <cell r="E2189" t="str">
            <v>05050-MD-25-757-33</v>
          </cell>
          <cell r="F2189" t="str">
            <v>Tank-Main Platform, Structure- (Butane)</v>
          </cell>
          <cell r="G2189">
            <v>0</v>
          </cell>
          <cell r="H2189" t="str">
            <v>VP-1516-148-T-101/2-253</v>
          </cell>
          <cell r="I2189">
            <v>40175</v>
          </cell>
          <cell r="J2189">
            <v>40168</v>
          </cell>
          <cell r="K2189" t="str">
            <v>Y</v>
          </cell>
          <cell r="L2189" t="str">
            <v>Drw</v>
          </cell>
          <cell r="M2189">
            <v>2190</v>
          </cell>
        </row>
        <row r="2190">
          <cell r="C2190" t="str">
            <v>25</v>
          </cell>
          <cell r="D2190" t="str">
            <v>05050-MD-25-757-34</v>
          </cell>
          <cell r="E2190" t="str">
            <v>05050-MD-25-757-34</v>
          </cell>
          <cell r="F2190" t="str">
            <v>Tank-Main Platform, Structure- (Butane)</v>
          </cell>
          <cell r="G2190">
            <v>0</v>
          </cell>
          <cell r="H2190" t="str">
            <v>VP-1516-148-T-101/2-253</v>
          </cell>
          <cell r="I2190">
            <v>40175</v>
          </cell>
          <cell r="J2190">
            <v>40168</v>
          </cell>
          <cell r="K2190" t="str">
            <v>Y</v>
          </cell>
          <cell r="L2190" t="str">
            <v>Drw</v>
          </cell>
          <cell r="M2190">
            <v>2191</v>
          </cell>
        </row>
        <row r="2191">
          <cell r="C2191" t="str">
            <v>25</v>
          </cell>
          <cell r="D2191" t="str">
            <v>05050-MD-25-757-35</v>
          </cell>
          <cell r="E2191" t="str">
            <v>05050-MD-25-757-35</v>
          </cell>
          <cell r="F2191" t="str">
            <v>Tank-Main Platform, Structure- (Butane)</v>
          </cell>
          <cell r="G2191">
            <v>0</v>
          </cell>
          <cell r="H2191" t="str">
            <v>VP-1516-148-T-101/2-253</v>
          </cell>
          <cell r="I2191">
            <v>40175</v>
          </cell>
          <cell r="J2191">
            <v>40168</v>
          </cell>
          <cell r="K2191" t="str">
            <v>Y</v>
          </cell>
          <cell r="L2191" t="str">
            <v>Drw</v>
          </cell>
          <cell r="M2191">
            <v>2192</v>
          </cell>
        </row>
        <row r="2192">
          <cell r="C2192" t="str">
            <v>25</v>
          </cell>
          <cell r="D2192" t="str">
            <v>05050-MD-25-757-36</v>
          </cell>
          <cell r="E2192" t="str">
            <v>05050-MD-25-757-36</v>
          </cell>
          <cell r="F2192" t="str">
            <v>Tank-Main Platform, Structure- (Butane)</v>
          </cell>
          <cell r="G2192">
            <v>0</v>
          </cell>
          <cell r="H2192" t="str">
            <v>VP-1516-148-T-101/2-253</v>
          </cell>
          <cell r="I2192">
            <v>40175</v>
          </cell>
          <cell r="J2192">
            <v>40168</v>
          </cell>
          <cell r="K2192" t="str">
            <v>Y</v>
          </cell>
          <cell r="L2192" t="str">
            <v>Drw</v>
          </cell>
          <cell r="M2192">
            <v>2193</v>
          </cell>
        </row>
        <row r="2193">
          <cell r="C2193" t="str">
            <v>25</v>
          </cell>
          <cell r="D2193" t="str">
            <v>05050-MD-25-757-37</v>
          </cell>
          <cell r="E2193" t="str">
            <v>05050-MD-25-757-37</v>
          </cell>
          <cell r="F2193" t="str">
            <v>Tank-Main Platform, Structure- (Butane)</v>
          </cell>
          <cell r="G2193">
            <v>0</v>
          </cell>
          <cell r="H2193" t="str">
            <v>VP-1516-148-T-101/2-253</v>
          </cell>
          <cell r="I2193">
            <v>40175</v>
          </cell>
          <cell r="J2193">
            <v>40168</v>
          </cell>
          <cell r="K2193" t="str">
            <v>Y</v>
          </cell>
          <cell r="L2193" t="str">
            <v>Drw</v>
          </cell>
          <cell r="M2193">
            <v>2194</v>
          </cell>
        </row>
        <row r="2194">
          <cell r="C2194" t="str">
            <v>25</v>
          </cell>
          <cell r="D2194" t="str">
            <v>05050-MD-25-757-38</v>
          </cell>
          <cell r="E2194" t="str">
            <v>05050-MD-25-757-38</v>
          </cell>
          <cell r="F2194" t="str">
            <v>Tank-Main Platform, Structure- (Butane)</v>
          </cell>
          <cell r="G2194">
            <v>0</v>
          </cell>
          <cell r="H2194" t="str">
            <v>VP-1516-148-T-101/2-253</v>
          </cell>
          <cell r="I2194">
            <v>40175</v>
          </cell>
          <cell r="J2194">
            <v>40168</v>
          </cell>
          <cell r="K2194" t="str">
            <v>Y</v>
          </cell>
          <cell r="L2194" t="str">
            <v>Drw</v>
          </cell>
          <cell r="M2194">
            <v>2195</v>
          </cell>
        </row>
        <row r="2195">
          <cell r="C2195" t="str">
            <v>25</v>
          </cell>
          <cell r="D2195" t="str">
            <v>05050-MD-25-757-39</v>
          </cell>
          <cell r="E2195" t="str">
            <v>05050-MD-25-757-39</v>
          </cell>
          <cell r="F2195" t="str">
            <v>Tank-Main Platform, Structure- (Butane)</v>
          </cell>
          <cell r="G2195">
            <v>0</v>
          </cell>
          <cell r="H2195" t="str">
            <v>VP-1516-148-T-101/2-253</v>
          </cell>
          <cell r="I2195">
            <v>40175</v>
          </cell>
          <cell r="J2195">
            <v>40168</v>
          </cell>
          <cell r="K2195" t="str">
            <v>Y</v>
          </cell>
          <cell r="L2195" t="str">
            <v>Drw</v>
          </cell>
          <cell r="M2195">
            <v>2196</v>
          </cell>
        </row>
        <row r="2196">
          <cell r="C2196" t="str">
            <v>25</v>
          </cell>
          <cell r="D2196" t="str">
            <v>05050-MD-25-757-40</v>
          </cell>
          <cell r="E2196" t="str">
            <v>05050-MD-25-757-40</v>
          </cell>
          <cell r="F2196" t="str">
            <v>Tank-Main Platform, Structure- (Butane)</v>
          </cell>
          <cell r="G2196">
            <v>0</v>
          </cell>
          <cell r="H2196" t="str">
            <v>VP-1516-148-T-101/2-253</v>
          </cell>
          <cell r="I2196">
            <v>40175</v>
          </cell>
          <cell r="J2196">
            <v>40168</v>
          </cell>
          <cell r="K2196" t="str">
            <v>Y</v>
          </cell>
          <cell r="L2196" t="str">
            <v>Drw</v>
          </cell>
          <cell r="M2196">
            <v>2197</v>
          </cell>
        </row>
        <row r="2197">
          <cell r="C2197" t="str">
            <v>25</v>
          </cell>
          <cell r="D2197" t="str">
            <v>05050-MD-25-757-41</v>
          </cell>
          <cell r="E2197" t="str">
            <v>05050-MD-25-757-41</v>
          </cell>
          <cell r="F2197" t="str">
            <v>Tank-Main Platform, Structure- (Butane)</v>
          </cell>
          <cell r="G2197">
            <v>0</v>
          </cell>
          <cell r="H2197" t="str">
            <v>VP-1516-148-T-101/2-253</v>
          </cell>
          <cell r="I2197">
            <v>40175</v>
          </cell>
          <cell r="J2197">
            <v>40168</v>
          </cell>
          <cell r="K2197" t="str">
            <v>Y</v>
          </cell>
          <cell r="L2197" t="str">
            <v>Drw</v>
          </cell>
          <cell r="M2197">
            <v>2198</v>
          </cell>
        </row>
        <row r="2198">
          <cell r="C2198" t="str">
            <v>25</v>
          </cell>
          <cell r="D2198" t="str">
            <v>05050-MD-25-757-42</v>
          </cell>
          <cell r="E2198" t="str">
            <v>05050-MD-25-757-42</v>
          </cell>
          <cell r="F2198" t="str">
            <v>Tank-Main Platform, Structure- (Butane)</v>
          </cell>
          <cell r="G2198">
            <v>0</v>
          </cell>
          <cell r="H2198" t="str">
            <v>VP-1516-148-T-101/2-253</v>
          </cell>
          <cell r="I2198">
            <v>40175</v>
          </cell>
          <cell r="J2198">
            <v>40168</v>
          </cell>
          <cell r="K2198" t="str">
            <v>Y</v>
          </cell>
          <cell r="L2198" t="str">
            <v>Drw</v>
          </cell>
          <cell r="M2198">
            <v>2199</v>
          </cell>
        </row>
        <row r="2199">
          <cell r="C2199" t="str">
            <v>25</v>
          </cell>
          <cell r="D2199" t="str">
            <v>05050-MD-25-757-43</v>
          </cell>
          <cell r="E2199" t="str">
            <v>05050-MD-25-757-43</v>
          </cell>
          <cell r="F2199" t="str">
            <v>Tank-Main Platform, Structure- (Butane)</v>
          </cell>
          <cell r="G2199">
            <v>0</v>
          </cell>
          <cell r="H2199" t="str">
            <v>VP-1516-148-T-101/2-253</v>
          </cell>
          <cell r="I2199">
            <v>40175</v>
          </cell>
          <cell r="J2199">
            <v>40168</v>
          </cell>
          <cell r="K2199" t="str">
            <v>Y</v>
          </cell>
          <cell r="L2199" t="str">
            <v>Drw</v>
          </cell>
          <cell r="M2199">
            <v>2200</v>
          </cell>
        </row>
        <row r="2200">
          <cell r="C2200" t="str">
            <v>25</v>
          </cell>
          <cell r="D2200" t="str">
            <v>05050-MD-25-757-44</v>
          </cell>
          <cell r="E2200" t="str">
            <v>05050-MD-25-757-44</v>
          </cell>
          <cell r="F2200" t="str">
            <v>Tank-Main Platform, Structure- (Butane)</v>
          </cell>
          <cell r="G2200">
            <v>0</v>
          </cell>
          <cell r="H2200" t="str">
            <v>VP-1516-148-T-101/2-253</v>
          </cell>
          <cell r="I2200">
            <v>40175</v>
          </cell>
          <cell r="J2200">
            <v>40168</v>
          </cell>
          <cell r="K2200" t="str">
            <v>Y</v>
          </cell>
          <cell r="L2200" t="str">
            <v>Drw</v>
          </cell>
          <cell r="M2200">
            <v>2201</v>
          </cell>
        </row>
        <row r="2201">
          <cell r="C2201" t="str">
            <v>25</v>
          </cell>
          <cell r="D2201" t="str">
            <v>05050-MD-25-757-45</v>
          </cell>
          <cell r="E2201" t="str">
            <v>05050-MD-25-757-45</v>
          </cell>
          <cell r="F2201" t="str">
            <v>Tank-Main Platform, Structure- (Butane)</v>
          </cell>
          <cell r="G2201">
            <v>0</v>
          </cell>
          <cell r="H2201" t="str">
            <v>VP-1516-148-T-101/2-253</v>
          </cell>
          <cell r="I2201">
            <v>40175</v>
          </cell>
          <cell r="J2201">
            <v>40168</v>
          </cell>
          <cell r="K2201" t="str">
            <v>Y</v>
          </cell>
          <cell r="L2201" t="str">
            <v>Drw</v>
          </cell>
          <cell r="M2201">
            <v>2202</v>
          </cell>
        </row>
        <row r="2202">
          <cell r="C2202" t="str">
            <v>25</v>
          </cell>
          <cell r="D2202" t="str">
            <v>05050-MD-25-757-46</v>
          </cell>
          <cell r="E2202" t="str">
            <v>05050-MD-25-757-46</v>
          </cell>
          <cell r="F2202" t="str">
            <v>Tank-Main Platform, Structure- (Butane)</v>
          </cell>
          <cell r="G2202">
            <v>0</v>
          </cell>
          <cell r="H2202" t="str">
            <v>VP-1516-148-T-101/2-253</v>
          </cell>
          <cell r="I2202">
            <v>40175</v>
          </cell>
          <cell r="J2202">
            <v>40168</v>
          </cell>
          <cell r="K2202" t="str">
            <v>Y</v>
          </cell>
          <cell r="L2202" t="str">
            <v>Drw</v>
          </cell>
          <cell r="M2202">
            <v>2203</v>
          </cell>
        </row>
        <row r="2203">
          <cell r="C2203" t="str">
            <v>25</v>
          </cell>
          <cell r="D2203" t="str">
            <v>05050-MD-25-757-47</v>
          </cell>
          <cell r="E2203" t="str">
            <v>05050-MD-25-757-47</v>
          </cell>
          <cell r="F2203" t="str">
            <v>Tank-Main Platform, Structure- (Butane)</v>
          </cell>
          <cell r="G2203">
            <v>0</v>
          </cell>
          <cell r="H2203" t="str">
            <v>VP-1516-148-T-101/2-253</v>
          </cell>
          <cell r="I2203">
            <v>40175</v>
          </cell>
          <cell r="J2203">
            <v>40168</v>
          </cell>
          <cell r="K2203" t="str">
            <v>Y</v>
          </cell>
          <cell r="L2203" t="str">
            <v>Drw</v>
          </cell>
          <cell r="M2203">
            <v>2204</v>
          </cell>
        </row>
        <row r="2204">
          <cell r="C2204" t="str">
            <v>25</v>
          </cell>
          <cell r="D2204" t="str">
            <v>05050-MD-25-757-48</v>
          </cell>
          <cell r="E2204" t="str">
            <v>05050-MD-25-757-48</v>
          </cell>
          <cell r="F2204" t="str">
            <v>Tank-Main Platform, Structure- (Butane)</v>
          </cell>
          <cell r="G2204">
            <v>0</v>
          </cell>
          <cell r="H2204" t="str">
            <v>VP-1516-148-T-101/2-253</v>
          </cell>
          <cell r="I2204">
            <v>40175</v>
          </cell>
          <cell r="J2204">
            <v>40168</v>
          </cell>
          <cell r="K2204" t="str">
            <v>Y</v>
          </cell>
          <cell r="L2204" t="str">
            <v>Drw</v>
          </cell>
          <cell r="M2204">
            <v>2205</v>
          </cell>
        </row>
        <row r="2205">
          <cell r="C2205" t="str">
            <v>25</v>
          </cell>
          <cell r="D2205" t="str">
            <v>05050-MD-25-757-49</v>
          </cell>
          <cell r="E2205" t="str">
            <v>05050-MD-25-757-49</v>
          </cell>
          <cell r="F2205" t="str">
            <v>Tank-Main Platform, Structure- (Butane)</v>
          </cell>
          <cell r="G2205">
            <v>0</v>
          </cell>
          <cell r="H2205" t="str">
            <v>VP-1516-148-T-101/2-253</v>
          </cell>
          <cell r="I2205">
            <v>40175</v>
          </cell>
          <cell r="J2205">
            <v>40168</v>
          </cell>
          <cell r="K2205" t="str">
            <v>Y</v>
          </cell>
          <cell r="L2205" t="str">
            <v>Drw</v>
          </cell>
          <cell r="M2205">
            <v>2206</v>
          </cell>
        </row>
        <row r="2206">
          <cell r="C2206" t="str">
            <v>25</v>
          </cell>
          <cell r="D2206" t="str">
            <v>05050-MD-25-757-50</v>
          </cell>
          <cell r="E2206" t="str">
            <v>05050-MD-25-757-50</v>
          </cell>
          <cell r="F2206" t="str">
            <v>Tank-Main Platform, Structure- (Butane)</v>
          </cell>
          <cell r="G2206">
            <v>0</v>
          </cell>
          <cell r="H2206" t="str">
            <v>VP-1516-148-T-101/2-253</v>
          </cell>
          <cell r="I2206">
            <v>40175</v>
          </cell>
          <cell r="J2206">
            <v>40168</v>
          </cell>
          <cell r="K2206" t="str">
            <v>Y</v>
          </cell>
          <cell r="L2206" t="str">
            <v>Drw</v>
          </cell>
          <cell r="M2206">
            <v>2207</v>
          </cell>
        </row>
        <row r="2207">
          <cell r="C2207" t="str">
            <v>25</v>
          </cell>
          <cell r="D2207" t="str">
            <v>05050-MD-25-757-51</v>
          </cell>
          <cell r="E2207" t="str">
            <v>05050-MD-25-757-51</v>
          </cell>
          <cell r="F2207" t="str">
            <v>Tank-Main Platform, Structure- (Butane)</v>
          </cell>
          <cell r="G2207">
            <v>0</v>
          </cell>
          <cell r="H2207" t="str">
            <v>VP-1516-148-T-101/2-253</v>
          </cell>
          <cell r="I2207">
            <v>40175</v>
          </cell>
          <cell r="J2207">
            <v>40168</v>
          </cell>
          <cell r="K2207" t="str">
            <v>Y</v>
          </cell>
          <cell r="L2207" t="str">
            <v>Drw</v>
          </cell>
          <cell r="M2207">
            <v>2208</v>
          </cell>
        </row>
        <row r="2208">
          <cell r="C2208" t="str">
            <v>25</v>
          </cell>
          <cell r="D2208" t="str">
            <v>05050-MD-25-757-52</v>
          </cell>
          <cell r="E2208" t="str">
            <v>05050-MD-25-757-52</v>
          </cell>
          <cell r="F2208" t="str">
            <v>Tank-Main Platform, Structure- (Butane)</v>
          </cell>
          <cell r="G2208">
            <v>0</v>
          </cell>
          <cell r="H2208" t="str">
            <v>VP-1516-148-T-101/2-253</v>
          </cell>
          <cell r="I2208">
            <v>40175</v>
          </cell>
          <cell r="J2208">
            <v>40168</v>
          </cell>
          <cell r="K2208" t="str">
            <v>Y</v>
          </cell>
          <cell r="L2208" t="str">
            <v>Drw</v>
          </cell>
          <cell r="M2208">
            <v>2209</v>
          </cell>
        </row>
        <row r="2209">
          <cell r="C2209" t="str">
            <v>25</v>
          </cell>
          <cell r="D2209" t="str">
            <v>05050-MD-25-757-53</v>
          </cell>
          <cell r="E2209" t="str">
            <v>05050-MD-25-757-53</v>
          </cell>
          <cell r="F2209" t="str">
            <v>Tank-Main Platform, Structure- (Butane)</v>
          </cell>
          <cell r="G2209">
            <v>0</v>
          </cell>
          <cell r="H2209" t="str">
            <v>VP-1516-148-T-101/2-253</v>
          </cell>
          <cell r="I2209">
            <v>40175</v>
          </cell>
          <cell r="J2209">
            <v>40168</v>
          </cell>
          <cell r="K2209" t="str">
            <v>Y</v>
          </cell>
          <cell r="L2209" t="str">
            <v>Drw</v>
          </cell>
          <cell r="M2209">
            <v>2210</v>
          </cell>
        </row>
        <row r="2210">
          <cell r="C2210" t="str">
            <v>25</v>
          </cell>
          <cell r="D2210" t="str">
            <v>05050-MD-25-757-54</v>
          </cell>
          <cell r="E2210" t="str">
            <v>05050-MD-25-757-54</v>
          </cell>
          <cell r="F2210" t="str">
            <v>Tank-Main Platform, Structure- (Butane)</v>
          </cell>
          <cell r="G2210">
            <v>0</v>
          </cell>
          <cell r="H2210" t="str">
            <v>VP-1516-148-T-101/2-253</v>
          </cell>
          <cell r="I2210">
            <v>40175</v>
          </cell>
          <cell r="J2210">
            <v>40168</v>
          </cell>
          <cell r="K2210" t="str">
            <v>Y</v>
          </cell>
          <cell r="L2210" t="str">
            <v>Drw</v>
          </cell>
          <cell r="M2210">
            <v>2211</v>
          </cell>
        </row>
        <row r="2211">
          <cell r="C2211" t="str">
            <v>25</v>
          </cell>
          <cell r="D2211" t="str">
            <v>05050-MD-25-757-55</v>
          </cell>
          <cell r="E2211" t="str">
            <v>05050-MD-25-757-55</v>
          </cell>
          <cell r="F2211" t="str">
            <v>Tank-Main Platform, Structure- (Butane)</v>
          </cell>
          <cell r="G2211">
            <v>0</v>
          </cell>
          <cell r="H2211" t="str">
            <v>VP-1516-148-T-101/2-253</v>
          </cell>
          <cell r="I2211">
            <v>40175</v>
          </cell>
          <cell r="J2211">
            <v>40168</v>
          </cell>
          <cell r="K2211" t="str">
            <v>Y</v>
          </cell>
          <cell r="L2211" t="str">
            <v>Drw</v>
          </cell>
          <cell r="M2211">
            <v>2212</v>
          </cell>
        </row>
        <row r="2212">
          <cell r="C2212" t="str">
            <v>25</v>
          </cell>
          <cell r="D2212" t="str">
            <v>05050-MD-25-757-56</v>
          </cell>
          <cell r="E2212" t="str">
            <v>05050-MD-25-757-56</v>
          </cell>
          <cell r="F2212" t="str">
            <v>Tank-Main Platform, Structure- (Butane)</v>
          </cell>
          <cell r="G2212">
            <v>0</v>
          </cell>
          <cell r="H2212" t="str">
            <v>VP-1516-148-T-101/2-253</v>
          </cell>
          <cell r="I2212">
            <v>40175</v>
          </cell>
          <cell r="J2212">
            <v>40168</v>
          </cell>
          <cell r="K2212" t="str">
            <v>Y</v>
          </cell>
          <cell r="L2212" t="str">
            <v>Drw</v>
          </cell>
          <cell r="M2212">
            <v>2213</v>
          </cell>
        </row>
        <row r="2213">
          <cell r="C2213" t="str">
            <v>25</v>
          </cell>
          <cell r="D2213" t="str">
            <v>05050-MD-25-757-57</v>
          </cell>
          <cell r="E2213" t="str">
            <v>05050-MD-25-757-57</v>
          </cell>
          <cell r="F2213" t="str">
            <v>Tank-Main Platform, Structure- (Butane)</v>
          </cell>
          <cell r="G2213">
            <v>0</v>
          </cell>
          <cell r="H2213" t="str">
            <v>VP-1516-148-T-101/2-253</v>
          </cell>
          <cell r="I2213">
            <v>40175</v>
          </cell>
          <cell r="J2213">
            <v>40168</v>
          </cell>
          <cell r="K2213" t="str">
            <v>Y</v>
          </cell>
          <cell r="L2213" t="str">
            <v>Drw</v>
          </cell>
          <cell r="M2213">
            <v>2214</v>
          </cell>
        </row>
        <row r="2214">
          <cell r="C2214" t="str">
            <v>25</v>
          </cell>
          <cell r="D2214" t="str">
            <v>05050-MD-25-757-58</v>
          </cell>
          <cell r="E2214" t="str">
            <v>05050-MD-25-757-58</v>
          </cell>
          <cell r="F2214" t="str">
            <v>Tank-Main Platform, Structure- (Butane)</v>
          </cell>
          <cell r="G2214">
            <v>0</v>
          </cell>
          <cell r="H2214" t="str">
            <v>VP-1516-148-T-101/2-253</v>
          </cell>
          <cell r="I2214">
            <v>40175</v>
          </cell>
          <cell r="J2214">
            <v>40168</v>
          </cell>
          <cell r="K2214" t="str">
            <v>Y</v>
          </cell>
          <cell r="L2214" t="str">
            <v>Drw</v>
          </cell>
          <cell r="M2214">
            <v>2215</v>
          </cell>
        </row>
        <row r="2215">
          <cell r="C2215" t="str">
            <v>25</v>
          </cell>
          <cell r="D2215" t="str">
            <v>05050-MD-25-757-59</v>
          </cell>
          <cell r="E2215" t="str">
            <v>05050-MD-25-757-59</v>
          </cell>
          <cell r="F2215" t="str">
            <v>Tank-Main Platform, Structure- (Butane)</v>
          </cell>
          <cell r="G2215">
            <v>0</v>
          </cell>
          <cell r="H2215" t="str">
            <v>VP-1516-148-T-101/2-253</v>
          </cell>
          <cell r="I2215">
            <v>40175</v>
          </cell>
          <cell r="J2215">
            <v>40168</v>
          </cell>
          <cell r="K2215" t="str">
            <v>Y</v>
          </cell>
          <cell r="L2215" t="str">
            <v>Drw</v>
          </cell>
          <cell r="M2215">
            <v>2216</v>
          </cell>
        </row>
        <row r="2216">
          <cell r="C2216" t="str">
            <v>25</v>
          </cell>
          <cell r="D2216" t="str">
            <v>05050-MD-25-757-60</v>
          </cell>
          <cell r="E2216" t="str">
            <v>05050-MD-25-757-60</v>
          </cell>
          <cell r="F2216" t="str">
            <v>Tank-Main Platform, Structure- (Butane)</v>
          </cell>
          <cell r="G2216">
            <v>0</v>
          </cell>
          <cell r="H2216" t="str">
            <v>VP-1516-148-T-101/2-253</v>
          </cell>
          <cell r="I2216">
            <v>40175</v>
          </cell>
          <cell r="J2216">
            <v>40168</v>
          </cell>
          <cell r="K2216" t="str">
            <v>Y</v>
          </cell>
          <cell r="L2216" t="str">
            <v>Drw</v>
          </cell>
          <cell r="M2216">
            <v>2217</v>
          </cell>
        </row>
        <row r="2217">
          <cell r="C2217" t="str">
            <v>25</v>
          </cell>
          <cell r="D2217" t="str">
            <v>05050-MD-25-757-61</v>
          </cell>
          <cell r="E2217" t="str">
            <v>05050-MD-25-757-61</v>
          </cell>
          <cell r="F2217" t="str">
            <v>Tank-Main Platform, Structure- (Butane)</v>
          </cell>
          <cell r="G2217">
            <v>0</v>
          </cell>
          <cell r="H2217" t="str">
            <v>VP-1516-148-T-101/2-253</v>
          </cell>
          <cell r="I2217">
            <v>40175</v>
          </cell>
          <cell r="J2217">
            <v>40168</v>
          </cell>
          <cell r="K2217" t="str">
            <v>Y</v>
          </cell>
          <cell r="L2217" t="str">
            <v>Drw</v>
          </cell>
          <cell r="M2217">
            <v>2218</v>
          </cell>
        </row>
        <row r="2218">
          <cell r="C2218" t="str">
            <v>25</v>
          </cell>
          <cell r="D2218" t="str">
            <v>05050-MD-25-757-62</v>
          </cell>
          <cell r="E2218" t="str">
            <v>05050-MD-25-757-62</v>
          </cell>
          <cell r="F2218" t="str">
            <v>Tank-Main Platform, Structure- (Butane)</v>
          </cell>
          <cell r="G2218">
            <v>0</v>
          </cell>
          <cell r="H2218" t="str">
            <v>VP-1516-148-T-101/2-253</v>
          </cell>
          <cell r="I2218">
            <v>40175</v>
          </cell>
          <cell r="J2218">
            <v>40168</v>
          </cell>
          <cell r="K2218" t="str">
            <v>Y</v>
          </cell>
          <cell r="L2218" t="str">
            <v>Drw</v>
          </cell>
          <cell r="M2218">
            <v>2219</v>
          </cell>
        </row>
        <row r="2219">
          <cell r="C2219" t="str">
            <v>25</v>
          </cell>
          <cell r="D2219" t="str">
            <v>05050-MD-25-757-63</v>
          </cell>
          <cell r="E2219" t="str">
            <v>05050-MD-25-757-63</v>
          </cell>
          <cell r="F2219" t="str">
            <v>Tank-Main Platform, Structure- (Butane)</v>
          </cell>
          <cell r="G2219">
            <v>0</v>
          </cell>
          <cell r="H2219" t="str">
            <v>VP-1516-148-T-101/2-253</v>
          </cell>
          <cell r="I2219">
            <v>40175</v>
          </cell>
          <cell r="J2219">
            <v>40168</v>
          </cell>
          <cell r="K2219" t="str">
            <v>Y</v>
          </cell>
          <cell r="L2219" t="str">
            <v>Drw</v>
          </cell>
          <cell r="M2219">
            <v>2220</v>
          </cell>
        </row>
        <row r="2220">
          <cell r="C2220" t="str">
            <v>25</v>
          </cell>
          <cell r="D2220" t="str">
            <v>05050-MD-25-757-64</v>
          </cell>
          <cell r="E2220" t="str">
            <v>05050-MD-25-757-64</v>
          </cell>
          <cell r="F2220" t="str">
            <v>Tank-Main Platform, Structure- (Butane)</v>
          </cell>
          <cell r="G2220">
            <v>0</v>
          </cell>
          <cell r="H2220" t="str">
            <v>VP-1516-148-T-101/2-253</v>
          </cell>
          <cell r="I2220">
            <v>40175</v>
          </cell>
          <cell r="J2220">
            <v>40168</v>
          </cell>
          <cell r="K2220" t="str">
            <v>Y</v>
          </cell>
          <cell r="L2220" t="str">
            <v>Drw</v>
          </cell>
          <cell r="M2220">
            <v>2221</v>
          </cell>
        </row>
        <row r="2221">
          <cell r="C2221" t="str">
            <v>25</v>
          </cell>
          <cell r="D2221" t="str">
            <v>05050-MD-25-757-65</v>
          </cell>
          <cell r="E2221" t="str">
            <v>05050-MD-25-757-65</v>
          </cell>
          <cell r="F2221" t="str">
            <v>Tank-Main Platform, Structure- (Butane)</v>
          </cell>
          <cell r="G2221">
            <v>0</v>
          </cell>
          <cell r="H2221" t="str">
            <v>VP-1516-148-T-101/2-253</v>
          </cell>
          <cell r="I2221">
            <v>40175</v>
          </cell>
          <cell r="J2221">
            <v>40168</v>
          </cell>
          <cell r="K2221" t="str">
            <v>Y</v>
          </cell>
          <cell r="L2221" t="str">
            <v>Drw</v>
          </cell>
          <cell r="M2221">
            <v>2222</v>
          </cell>
        </row>
        <row r="2222">
          <cell r="C2222" t="str">
            <v>25</v>
          </cell>
          <cell r="D2222" t="str">
            <v>05050-MD-25-757-66</v>
          </cell>
          <cell r="E2222" t="str">
            <v>05050-MD-25-757-66</v>
          </cell>
          <cell r="F2222" t="str">
            <v>Tank-Main Platform, Structure- (Butane)</v>
          </cell>
          <cell r="G2222">
            <v>0</v>
          </cell>
          <cell r="H2222" t="str">
            <v>VP-1516-148-T-101/2-253</v>
          </cell>
          <cell r="I2222">
            <v>40175</v>
          </cell>
          <cell r="J2222">
            <v>40168</v>
          </cell>
          <cell r="K2222" t="str">
            <v>Y</v>
          </cell>
          <cell r="L2222" t="str">
            <v>Drw</v>
          </cell>
          <cell r="M2222">
            <v>2223</v>
          </cell>
        </row>
        <row r="2223">
          <cell r="C2223" t="str">
            <v>25</v>
          </cell>
          <cell r="D2223" t="str">
            <v>05050-MD-25-757-67</v>
          </cell>
          <cell r="E2223" t="str">
            <v>05050-MD-25-757-67</v>
          </cell>
          <cell r="F2223" t="str">
            <v>Tank-Main Platform, Structure- (Butane)</v>
          </cell>
          <cell r="G2223">
            <v>0</v>
          </cell>
          <cell r="H2223" t="str">
            <v>VP-1516-148-T-101/2-253</v>
          </cell>
          <cell r="I2223">
            <v>40175</v>
          </cell>
          <cell r="J2223">
            <v>40168</v>
          </cell>
          <cell r="K2223" t="str">
            <v>Y</v>
          </cell>
          <cell r="L2223" t="str">
            <v>Drw</v>
          </cell>
          <cell r="M2223">
            <v>2224</v>
          </cell>
        </row>
        <row r="2224">
          <cell r="C2224" t="str">
            <v>25</v>
          </cell>
          <cell r="D2224" t="str">
            <v>05050-MD-25-757-68</v>
          </cell>
          <cell r="E2224" t="str">
            <v>05050-MD-25-757-68</v>
          </cell>
          <cell r="F2224" t="str">
            <v>Tank-Main Platform, Structure- (Butane)</v>
          </cell>
          <cell r="G2224">
            <v>0</v>
          </cell>
          <cell r="H2224" t="str">
            <v>VP-1516-148-T-101/2-253</v>
          </cell>
          <cell r="I2224">
            <v>40175</v>
          </cell>
          <cell r="J2224">
            <v>40168</v>
          </cell>
          <cell r="K2224" t="str">
            <v>Y</v>
          </cell>
          <cell r="L2224" t="str">
            <v>Drw</v>
          </cell>
          <cell r="M2224">
            <v>2225</v>
          </cell>
        </row>
        <row r="2225">
          <cell r="C2225" t="str">
            <v>25</v>
          </cell>
          <cell r="D2225" t="str">
            <v>05050-MD-25-757-69</v>
          </cell>
          <cell r="E2225" t="str">
            <v>05050-MD-25-757-69</v>
          </cell>
          <cell r="F2225" t="str">
            <v>Tank-Main Platform, Structure- (Butane)</v>
          </cell>
          <cell r="G2225">
            <v>0</v>
          </cell>
          <cell r="H2225" t="str">
            <v>VP-1516-148-T-101/2-253</v>
          </cell>
          <cell r="I2225">
            <v>40175</v>
          </cell>
          <cell r="J2225">
            <v>40168</v>
          </cell>
          <cell r="K2225" t="str">
            <v>Y</v>
          </cell>
          <cell r="L2225" t="str">
            <v>Drw</v>
          </cell>
          <cell r="M2225">
            <v>2226</v>
          </cell>
        </row>
        <row r="2226">
          <cell r="C2226" t="str">
            <v>25</v>
          </cell>
          <cell r="D2226" t="str">
            <v>05050-MD-25-757-70</v>
          </cell>
          <cell r="E2226" t="str">
            <v>05050-MD-25-757-70</v>
          </cell>
          <cell r="F2226" t="str">
            <v>Tank-Main Platform, Structure- (Butane)</v>
          </cell>
          <cell r="G2226">
            <v>0</v>
          </cell>
          <cell r="H2226" t="str">
            <v>VP-1516-148-T-101/2-253</v>
          </cell>
          <cell r="I2226">
            <v>40175</v>
          </cell>
          <cell r="J2226">
            <v>40168</v>
          </cell>
          <cell r="K2226" t="str">
            <v>Y</v>
          </cell>
          <cell r="L2226" t="str">
            <v>Drw</v>
          </cell>
          <cell r="M2226">
            <v>2227</v>
          </cell>
        </row>
        <row r="2227">
          <cell r="C2227" t="str">
            <v>25</v>
          </cell>
          <cell r="D2227" t="str">
            <v>05050-MD-25-757-71</v>
          </cell>
          <cell r="E2227" t="str">
            <v>05050-MD-25-757-71</v>
          </cell>
          <cell r="F2227" t="str">
            <v>Tank-Main Platform, Structure- (Butane)</v>
          </cell>
          <cell r="G2227">
            <v>0</v>
          </cell>
          <cell r="H2227" t="str">
            <v>VP-1516-148-T-101/2-253</v>
          </cell>
          <cell r="I2227">
            <v>40175</v>
          </cell>
          <cell r="J2227">
            <v>40168</v>
          </cell>
          <cell r="K2227" t="str">
            <v>Y</v>
          </cell>
          <cell r="L2227" t="str">
            <v>Drw</v>
          </cell>
          <cell r="M2227">
            <v>2228</v>
          </cell>
        </row>
        <row r="2228">
          <cell r="C2228" t="str">
            <v>25</v>
          </cell>
          <cell r="D2228" t="str">
            <v>05050-MD-25-757-72</v>
          </cell>
          <cell r="E2228" t="str">
            <v>05050-MD-25-757-72</v>
          </cell>
          <cell r="F2228" t="str">
            <v>Tank-Main Platform, Structure- (Butane)</v>
          </cell>
          <cell r="G2228">
            <v>0</v>
          </cell>
          <cell r="H2228" t="str">
            <v>VP-1516-148-T-101/2-253</v>
          </cell>
          <cell r="I2228">
            <v>40175</v>
          </cell>
          <cell r="J2228">
            <v>40168</v>
          </cell>
          <cell r="K2228" t="str">
            <v>Y</v>
          </cell>
          <cell r="L2228" t="str">
            <v>Drw</v>
          </cell>
          <cell r="M2228">
            <v>2229</v>
          </cell>
        </row>
        <row r="2229">
          <cell r="C2229" t="str">
            <v>25</v>
          </cell>
          <cell r="D2229" t="str">
            <v>05050-MD-25-757-73</v>
          </cell>
          <cell r="E2229" t="str">
            <v>05050-MD-25-757-73</v>
          </cell>
          <cell r="F2229" t="str">
            <v>Tank-Main Platform, Structure- (Butane)</v>
          </cell>
          <cell r="G2229">
            <v>0</v>
          </cell>
          <cell r="H2229" t="str">
            <v>VP-1516-148-T-101/2-253</v>
          </cell>
          <cell r="I2229">
            <v>40175</v>
          </cell>
          <cell r="J2229">
            <v>40168</v>
          </cell>
          <cell r="K2229" t="str">
            <v>Y</v>
          </cell>
          <cell r="L2229" t="str">
            <v>Drw</v>
          </cell>
          <cell r="M2229">
            <v>2230</v>
          </cell>
        </row>
        <row r="2230">
          <cell r="C2230" t="str">
            <v>25</v>
          </cell>
          <cell r="D2230" t="str">
            <v>05050-MD-25-757-74</v>
          </cell>
          <cell r="E2230" t="str">
            <v>05050-MD-25-757-74</v>
          </cell>
          <cell r="F2230" t="str">
            <v>Tank-Main Platform, Structure- (Butane)</v>
          </cell>
          <cell r="G2230">
            <v>0</v>
          </cell>
          <cell r="H2230" t="str">
            <v>VP-1516-148-T-101/2-253</v>
          </cell>
          <cell r="I2230">
            <v>40175</v>
          </cell>
          <cell r="J2230">
            <v>40168</v>
          </cell>
          <cell r="K2230" t="str">
            <v>Y</v>
          </cell>
          <cell r="L2230" t="str">
            <v>Drw</v>
          </cell>
          <cell r="M2230">
            <v>2231</v>
          </cell>
        </row>
        <row r="2231">
          <cell r="C2231" t="str">
            <v>25</v>
          </cell>
          <cell r="D2231" t="str">
            <v>05050-MD-25-757-75</v>
          </cell>
          <cell r="E2231" t="str">
            <v>05050-MD-25-757-75</v>
          </cell>
          <cell r="F2231" t="str">
            <v>Tank-Main Platform, Structure- (Butane)</v>
          </cell>
          <cell r="G2231">
            <v>0</v>
          </cell>
          <cell r="H2231" t="str">
            <v>VP-1516-148-T-101/2-253</v>
          </cell>
          <cell r="I2231">
            <v>40175</v>
          </cell>
          <cell r="J2231">
            <v>40168</v>
          </cell>
          <cell r="K2231" t="str">
            <v>Y</v>
          </cell>
          <cell r="L2231" t="str">
            <v>Drw</v>
          </cell>
          <cell r="M2231">
            <v>2232</v>
          </cell>
        </row>
        <row r="2232">
          <cell r="C2232" t="str">
            <v>25</v>
          </cell>
          <cell r="D2232" t="str">
            <v>05050-MD-25-757-76</v>
          </cell>
          <cell r="E2232" t="str">
            <v>05050-MD-25-757-76</v>
          </cell>
          <cell r="F2232" t="str">
            <v>Tank-Main Platform, Structure- (Butane)</v>
          </cell>
          <cell r="G2232">
            <v>0</v>
          </cell>
          <cell r="H2232" t="str">
            <v>VP-1516-148-T-101/2-253</v>
          </cell>
          <cell r="I2232">
            <v>40175</v>
          </cell>
          <cell r="J2232">
            <v>40168</v>
          </cell>
          <cell r="K2232" t="str">
            <v>Y</v>
          </cell>
          <cell r="L2232" t="str">
            <v>Drw</v>
          </cell>
          <cell r="M2232">
            <v>2233</v>
          </cell>
        </row>
        <row r="2233">
          <cell r="C2233" t="str">
            <v>25</v>
          </cell>
          <cell r="D2233" t="str">
            <v>05050-MD-25-757-77</v>
          </cell>
          <cell r="E2233" t="str">
            <v>05050-MD-25-757-77</v>
          </cell>
          <cell r="F2233" t="str">
            <v>Tank-Main Platform, Structure- (Butane)</v>
          </cell>
          <cell r="G2233">
            <v>0</v>
          </cell>
          <cell r="H2233" t="str">
            <v>VP-1516-148-T-101/2-253</v>
          </cell>
          <cell r="I2233">
            <v>40175</v>
          </cell>
          <cell r="J2233">
            <v>40168</v>
          </cell>
          <cell r="K2233" t="str">
            <v>Y</v>
          </cell>
          <cell r="L2233" t="str">
            <v>Drw</v>
          </cell>
          <cell r="M2233">
            <v>2234</v>
          </cell>
        </row>
        <row r="2234">
          <cell r="C2234" t="str">
            <v>25</v>
          </cell>
          <cell r="D2234" t="str">
            <v>05050-MD-25-757-78</v>
          </cell>
          <cell r="E2234" t="str">
            <v>05050-MD-25-757-78</v>
          </cell>
          <cell r="F2234" t="str">
            <v>Tank-Main Platform, Structure- (Butane)</v>
          </cell>
          <cell r="G2234">
            <v>0</v>
          </cell>
          <cell r="H2234" t="str">
            <v>VP-1516-148-T-101/2-253</v>
          </cell>
          <cell r="I2234">
            <v>40175</v>
          </cell>
          <cell r="J2234">
            <v>40168</v>
          </cell>
          <cell r="K2234" t="str">
            <v>Y</v>
          </cell>
          <cell r="L2234" t="str">
            <v>Drw</v>
          </cell>
          <cell r="M2234">
            <v>2235</v>
          </cell>
        </row>
        <row r="2235">
          <cell r="C2235" t="str">
            <v>25</v>
          </cell>
          <cell r="D2235" t="str">
            <v>05050-MD-25-757-79</v>
          </cell>
          <cell r="E2235" t="str">
            <v>05050-MD-25-757-79</v>
          </cell>
          <cell r="F2235" t="str">
            <v>Tank-Main Platform, Structure- (Butane)</v>
          </cell>
          <cell r="G2235">
            <v>0</v>
          </cell>
          <cell r="H2235" t="str">
            <v>VP-1516-148-T-101/2-253</v>
          </cell>
          <cell r="I2235">
            <v>40175</v>
          </cell>
          <cell r="J2235">
            <v>40168</v>
          </cell>
          <cell r="K2235" t="str">
            <v>Y</v>
          </cell>
          <cell r="L2235" t="str">
            <v>Drw</v>
          </cell>
          <cell r="M2235">
            <v>2236</v>
          </cell>
        </row>
        <row r="2236">
          <cell r="C2236" t="str">
            <v>25</v>
          </cell>
          <cell r="D2236" t="str">
            <v>05050-MD-25-757-80</v>
          </cell>
          <cell r="E2236" t="str">
            <v>05050-MD-25-757-80</v>
          </cell>
          <cell r="F2236" t="str">
            <v>Tank-Main Platform, Structure- (Butane)</v>
          </cell>
          <cell r="G2236">
            <v>0</v>
          </cell>
          <cell r="H2236" t="str">
            <v>VP-1516-148-T-101/2-253</v>
          </cell>
          <cell r="I2236">
            <v>40175</v>
          </cell>
          <cell r="J2236">
            <v>40168</v>
          </cell>
          <cell r="K2236" t="str">
            <v>Y</v>
          </cell>
          <cell r="L2236" t="str">
            <v>Drw</v>
          </cell>
          <cell r="M2236">
            <v>2237</v>
          </cell>
        </row>
        <row r="2237">
          <cell r="C2237" t="str">
            <v>25</v>
          </cell>
          <cell r="D2237" t="str">
            <v>05050-MD-25-757-81</v>
          </cell>
          <cell r="E2237" t="str">
            <v>05050-MD-25-757-81</v>
          </cell>
          <cell r="F2237" t="str">
            <v>Tank-Main Platform, Structure- (Butane)</v>
          </cell>
          <cell r="G2237">
            <v>0</v>
          </cell>
          <cell r="H2237" t="str">
            <v>VP-1516-148-T-101/2-253</v>
          </cell>
          <cell r="I2237">
            <v>40175</v>
          </cell>
          <cell r="J2237">
            <v>40168</v>
          </cell>
          <cell r="K2237" t="str">
            <v>Y</v>
          </cell>
          <cell r="L2237" t="str">
            <v>Drw</v>
          </cell>
          <cell r="M2237">
            <v>2238</v>
          </cell>
        </row>
        <row r="2238">
          <cell r="C2238" t="str">
            <v>25</v>
          </cell>
          <cell r="D2238" t="str">
            <v>05050-MD-25-757-82</v>
          </cell>
          <cell r="E2238" t="str">
            <v>05050-MD-25-757-82</v>
          </cell>
          <cell r="F2238" t="str">
            <v>Tank-Main Platform, Structure- (Butane)</v>
          </cell>
          <cell r="G2238">
            <v>0</v>
          </cell>
          <cell r="H2238" t="str">
            <v>VP-1516-148-T-101/2-253</v>
          </cell>
          <cell r="I2238">
            <v>40175</v>
          </cell>
          <cell r="J2238">
            <v>40168</v>
          </cell>
          <cell r="K2238" t="str">
            <v>Y</v>
          </cell>
          <cell r="L2238" t="str">
            <v>Drw</v>
          </cell>
          <cell r="M2238">
            <v>2239</v>
          </cell>
        </row>
        <row r="2239">
          <cell r="C2239" t="str">
            <v>25</v>
          </cell>
          <cell r="D2239" t="str">
            <v>05050-MD-25-757-83</v>
          </cell>
          <cell r="E2239" t="str">
            <v>05050-MD-25-757-83</v>
          </cell>
          <cell r="F2239" t="str">
            <v>Tank-Main Platform, Structure- (Butane)</v>
          </cell>
          <cell r="G2239">
            <v>0</v>
          </cell>
          <cell r="H2239" t="str">
            <v>VP-1516-148-T-101/2-253</v>
          </cell>
          <cell r="I2239">
            <v>40175</v>
          </cell>
          <cell r="J2239">
            <v>40168</v>
          </cell>
          <cell r="K2239" t="str">
            <v>Y</v>
          </cell>
          <cell r="L2239" t="str">
            <v>Drw</v>
          </cell>
          <cell r="M2239">
            <v>2240</v>
          </cell>
        </row>
        <row r="2240">
          <cell r="C2240" t="str">
            <v>25</v>
          </cell>
          <cell r="D2240" t="str">
            <v>05050-MD-25-757-84</v>
          </cell>
          <cell r="E2240" t="str">
            <v>05050-MD-25-757-84</v>
          </cell>
          <cell r="F2240" t="str">
            <v>Tank-Main Platform, Structure- (Butane)</v>
          </cell>
          <cell r="G2240">
            <v>0</v>
          </cell>
          <cell r="H2240" t="str">
            <v>VP-1516-148-T-101/2-253</v>
          </cell>
          <cell r="I2240">
            <v>40175</v>
          </cell>
          <cell r="J2240">
            <v>40168</v>
          </cell>
          <cell r="K2240" t="str">
            <v>Y</v>
          </cell>
          <cell r="L2240" t="str">
            <v>Drw</v>
          </cell>
          <cell r="M2240">
            <v>2241</v>
          </cell>
        </row>
        <row r="2241">
          <cell r="C2241" t="str">
            <v>25</v>
          </cell>
          <cell r="D2241" t="str">
            <v>05050-MD-25-757-85</v>
          </cell>
          <cell r="E2241" t="str">
            <v>05050-MD-25-757-85</v>
          </cell>
          <cell r="F2241" t="str">
            <v>Tank-Main Platform, Structure- (Butane)</v>
          </cell>
          <cell r="G2241">
            <v>0</v>
          </cell>
          <cell r="H2241" t="str">
            <v>VP-1516-148-T-101/2-253</v>
          </cell>
          <cell r="I2241">
            <v>40175</v>
          </cell>
          <cell r="J2241">
            <v>40168</v>
          </cell>
          <cell r="K2241" t="str">
            <v>Y</v>
          </cell>
          <cell r="L2241" t="str">
            <v>Drw</v>
          </cell>
          <cell r="M2241">
            <v>2242</v>
          </cell>
        </row>
        <row r="2242">
          <cell r="C2242" t="str">
            <v>25</v>
          </cell>
          <cell r="D2242" t="str">
            <v>05050-MD-25-757-86</v>
          </cell>
          <cell r="E2242" t="str">
            <v>05050-MD-25-757-86</v>
          </cell>
          <cell r="F2242" t="str">
            <v>Tank-Main Platform, Structure- (Butane)</v>
          </cell>
          <cell r="G2242">
            <v>0</v>
          </cell>
          <cell r="H2242" t="str">
            <v>VP-1516-148-T-101/2-253</v>
          </cell>
          <cell r="I2242">
            <v>40175</v>
          </cell>
          <cell r="J2242">
            <v>40168</v>
          </cell>
          <cell r="K2242" t="str">
            <v>Y</v>
          </cell>
          <cell r="L2242" t="str">
            <v>Drw</v>
          </cell>
          <cell r="M2242">
            <v>2243</v>
          </cell>
        </row>
        <row r="2243">
          <cell r="C2243" t="str">
            <v>25</v>
          </cell>
          <cell r="D2243" t="str">
            <v>05050-MD-25-757-87</v>
          </cell>
          <cell r="E2243" t="str">
            <v>05050-MD-25-757-87</v>
          </cell>
          <cell r="F2243" t="str">
            <v>Tank-Main Platform, Structure- (Butane)</v>
          </cell>
          <cell r="G2243">
            <v>0</v>
          </cell>
          <cell r="H2243" t="str">
            <v>VP-1516-148-T-101/2-253</v>
          </cell>
          <cell r="I2243">
            <v>40175</v>
          </cell>
          <cell r="J2243">
            <v>40168</v>
          </cell>
          <cell r="K2243" t="str">
            <v>Y</v>
          </cell>
          <cell r="L2243" t="str">
            <v>Drw</v>
          </cell>
          <cell r="M2243">
            <v>2244</v>
          </cell>
        </row>
        <row r="2244">
          <cell r="C2244" t="str">
            <v>25</v>
          </cell>
          <cell r="D2244" t="str">
            <v>05050-MD-25-757-88</v>
          </cell>
          <cell r="E2244" t="str">
            <v>05050-MD-25-757-88</v>
          </cell>
          <cell r="F2244" t="str">
            <v>Tank-Main Platform, Structure- (Butane)</v>
          </cell>
          <cell r="G2244">
            <v>0</v>
          </cell>
          <cell r="H2244" t="str">
            <v>VP-1516-148-T-101/2-253</v>
          </cell>
          <cell r="I2244">
            <v>40175</v>
          </cell>
          <cell r="J2244">
            <v>40168</v>
          </cell>
          <cell r="K2244" t="str">
            <v>Y</v>
          </cell>
          <cell r="L2244" t="str">
            <v>Drw</v>
          </cell>
          <cell r="M2244">
            <v>2245</v>
          </cell>
        </row>
        <row r="2245">
          <cell r="C2245" t="str">
            <v>25</v>
          </cell>
          <cell r="D2245" t="str">
            <v>05050-MD-25-757-89</v>
          </cell>
          <cell r="E2245" t="str">
            <v>05050-MD-25-757-89</v>
          </cell>
          <cell r="F2245" t="str">
            <v>Tank-Main Platform, Structure- (Butane)</v>
          </cell>
          <cell r="G2245">
            <v>0</v>
          </cell>
          <cell r="H2245" t="str">
            <v>VP-1516-148-T-101/2-253</v>
          </cell>
          <cell r="I2245">
            <v>40175</v>
          </cell>
          <cell r="J2245">
            <v>40168</v>
          </cell>
          <cell r="K2245" t="str">
            <v>Y</v>
          </cell>
          <cell r="L2245" t="str">
            <v>Drw</v>
          </cell>
          <cell r="M2245">
            <v>2246</v>
          </cell>
        </row>
        <row r="2246">
          <cell r="C2246" t="str">
            <v>25</v>
          </cell>
          <cell r="D2246" t="str">
            <v>05050-MD-25-757-90</v>
          </cell>
          <cell r="E2246" t="str">
            <v>05050-MD-25-757-90</v>
          </cell>
          <cell r="F2246" t="str">
            <v>Tank-Main Platform, Structure- (Butane)</v>
          </cell>
          <cell r="G2246">
            <v>0</v>
          </cell>
          <cell r="H2246" t="str">
            <v>VP-1516-148-T-101/2-253</v>
          </cell>
          <cell r="I2246">
            <v>40175</v>
          </cell>
          <cell r="J2246">
            <v>40168</v>
          </cell>
          <cell r="K2246" t="str">
            <v>Y</v>
          </cell>
          <cell r="L2246" t="str">
            <v>Drw</v>
          </cell>
          <cell r="M2246">
            <v>2247</v>
          </cell>
        </row>
        <row r="2247">
          <cell r="C2247" t="str">
            <v>25</v>
          </cell>
          <cell r="D2247" t="str">
            <v>05050-MD-25-757-91</v>
          </cell>
          <cell r="E2247" t="str">
            <v>05050-MD-25-757-91</v>
          </cell>
          <cell r="F2247" t="str">
            <v>Tank-Main Platform, Structure- (Butane)</v>
          </cell>
          <cell r="G2247">
            <v>0</v>
          </cell>
          <cell r="H2247" t="str">
            <v>VP-1516-148-T-101/2-253</v>
          </cell>
          <cell r="I2247">
            <v>40175</v>
          </cell>
          <cell r="J2247">
            <v>40168</v>
          </cell>
          <cell r="K2247" t="str">
            <v>Y</v>
          </cell>
          <cell r="L2247" t="str">
            <v>Drw</v>
          </cell>
          <cell r="M2247">
            <v>2248</v>
          </cell>
        </row>
        <row r="2248">
          <cell r="C2248" t="str">
            <v>25</v>
          </cell>
          <cell r="D2248" t="str">
            <v>05050-MD-25-757-92</v>
          </cell>
          <cell r="E2248" t="str">
            <v>05050-MD-25-757-92</v>
          </cell>
          <cell r="F2248" t="str">
            <v>Tank-Main Platform, Structure- (Butane)</v>
          </cell>
          <cell r="G2248">
            <v>0</v>
          </cell>
          <cell r="H2248" t="str">
            <v>VP-1516-148-T-101/2-253</v>
          </cell>
          <cell r="I2248">
            <v>40175</v>
          </cell>
          <cell r="J2248">
            <v>40168</v>
          </cell>
          <cell r="K2248" t="str">
            <v>Y</v>
          </cell>
          <cell r="L2248" t="str">
            <v>Drw</v>
          </cell>
          <cell r="M2248">
            <v>2249</v>
          </cell>
        </row>
        <row r="2249">
          <cell r="C2249" t="str">
            <v>25</v>
          </cell>
          <cell r="D2249" t="str">
            <v>05050-MD-25-757-93</v>
          </cell>
          <cell r="E2249" t="str">
            <v>05050-MD-25-757-93</v>
          </cell>
          <cell r="F2249" t="str">
            <v>Tank-Main Platform, Structure- (Butane)</v>
          </cell>
          <cell r="G2249">
            <v>0</v>
          </cell>
          <cell r="H2249" t="str">
            <v>VP-1516-148-T-101/2-253</v>
          </cell>
          <cell r="I2249">
            <v>40175</v>
          </cell>
          <cell r="J2249">
            <v>40168</v>
          </cell>
          <cell r="K2249" t="str">
            <v>Y</v>
          </cell>
          <cell r="L2249" t="str">
            <v>Drw</v>
          </cell>
          <cell r="M2249">
            <v>2250</v>
          </cell>
        </row>
        <row r="2250">
          <cell r="C2250" t="str">
            <v>25</v>
          </cell>
          <cell r="D2250" t="str">
            <v>05050-MD-25-757-94</v>
          </cell>
          <cell r="E2250" t="str">
            <v>05050-MD-25-757-94</v>
          </cell>
          <cell r="F2250" t="str">
            <v>Tank-Main Platform, Structure- (Butane)</v>
          </cell>
          <cell r="G2250">
            <v>0</v>
          </cell>
          <cell r="H2250" t="str">
            <v>VP-1516-148-T-101/2-253</v>
          </cell>
          <cell r="I2250">
            <v>40175</v>
          </cell>
          <cell r="J2250">
            <v>40168</v>
          </cell>
          <cell r="K2250" t="str">
            <v>Y</v>
          </cell>
          <cell r="L2250" t="str">
            <v>Drw</v>
          </cell>
          <cell r="M2250">
            <v>2251</v>
          </cell>
        </row>
        <row r="2251">
          <cell r="C2251" t="str">
            <v>25</v>
          </cell>
          <cell r="D2251" t="str">
            <v>05050-MD-25-757-95</v>
          </cell>
          <cell r="E2251" t="str">
            <v>05050-MD-25-757-95</v>
          </cell>
          <cell r="F2251" t="str">
            <v>Tank-Main Platform, Structure- (Butane)</v>
          </cell>
          <cell r="G2251">
            <v>0</v>
          </cell>
          <cell r="H2251" t="str">
            <v>VP-1516-148-T-101/2-253</v>
          </cell>
          <cell r="I2251">
            <v>40175</v>
          </cell>
          <cell r="J2251">
            <v>40168</v>
          </cell>
          <cell r="K2251" t="str">
            <v>Y</v>
          </cell>
          <cell r="L2251" t="str">
            <v>Drw</v>
          </cell>
          <cell r="M2251">
            <v>2252</v>
          </cell>
        </row>
        <row r="2252">
          <cell r="C2252" t="str">
            <v>25</v>
          </cell>
          <cell r="D2252" t="str">
            <v>05050-MD-25-757-96</v>
          </cell>
          <cell r="E2252" t="str">
            <v>05050-MD-25-757-96</v>
          </cell>
          <cell r="F2252" t="str">
            <v>Tank-Main Platform, Structure- (Butane)</v>
          </cell>
          <cell r="G2252">
            <v>0</v>
          </cell>
          <cell r="H2252" t="str">
            <v>VP-1516-148-T-101/2-253</v>
          </cell>
          <cell r="I2252">
            <v>40175</v>
          </cell>
          <cell r="J2252">
            <v>40168</v>
          </cell>
          <cell r="K2252" t="str">
            <v>Y</v>
          </cell>
          <cell r="L2252" t="str">
            <v>Drw</v>
          </cell>
          <cell r="M2252">
            <v>2253</v>
          </cell>
        </row>
        <row r="2253">
          <cell r="C2253" t="str">
            <v>25</v>
          </cell>
          <cell r="D2253" t="str">
            <v>05050-MD-25-757-97</v>
          </cell>
          <cell r="E2253" t="str">
            <v>05050-MD-25-757-97</v>
          </cell>
          <cell r="F2253" t="str">
            <v>Tank-Main Platform, Structure- (Butane)</v>
          </cell>
          <cell r="G2253">
            <v>0</v>
          </cell>
          <cell r="H2253" t="str">
            <v>VP-1516-148-T-101/2-253</v>
          </cell>
          <cell r="I2253">
            <v>40175</v>
          </cell>
          <cell r="J2253">
            <v>40168</v>
          </cell>
          <cell r="K2253" t="str">
            <v>Y</v>
          </cell>
          <cell r="L2253" t="str">
            <v>Drw</v>
          </cell>
          <cell r="M2253">
            <v>2254</v>
          </cell>
        </row>
        <row r="2254">
          <cell r="C2254" t="str">
            <v>25</v>
          </cell>
          <cell r="D2254" t="str">
            <v>05050-MD-25-757-98</v>
          </cell>
          <cell r="E2254" t="str">
            <v>05050-MD-25-757-98</v>
          </cell>
          <cell r="F2254" t="str">
            <v>Tank-Main Platform, Structure- (Butane)</v>
          </cell>
          <cell r="G2254">
            <v>0</v>
          </cell>
          <cell r="H2254" t="str">
            <v>VP-1516-148-T-101/2-253</v>
          </cell>
          <cell r="I2254">
            <v>40175</v>
          </cell>
          <cell r="J2254">
            <v>40168</v>
          </cell>
          <cell r="K2254" t="str">
            <v>Y</v>
          </cell>
          <cell r="L2254" t="str">
            <v>Drw</v>
          </cell>
          <cell r="M2254">
            <v>2255</v>
          </cell>
        </row>
        <row r="2255">
          <cell r="C2255" t="str">
            <v>25</v>
          </cell>
          <cell r="D2255" t="str">
            <v>05050-MD-25-757-99</v>
          </cell>
          <cell r="E2255" t="str">
            <v>05050-MD-25-757-99</v>
          </cell>
          <cell r="F2255" t="str">
            <v>Tank-Main Platform, Structure- (Butane)</v>
          </cell>
          <cell r="G2255">
            <v>0</v>
          </cell>
          <cell r="H2255" t="str">
            <v>VP-1516-148-T-101/2-253</v>
          </cell>
          <cell r="I2255">
            <v>40175</v>
          </cell>
          <cell r="J2255">
            <v>40168</v>
          </cell>
          <cell r="K2255" t="str">
            <v>Y</v>
          </cell>
          <cell r="L2255" t="str">
            <v>Drw</v>
          </cell>
          <cell r="M2255">
            <v>2256</v>
          </cell>
        </row>
        <row r="2256">
          <cell r="C2256" t="str">
            <v>25</v>
          </cell>
          <cell r="D2256" t="str">
            <v>05050-MD-25-757-100</v>
          </cell>
          <cell r="E2256" t="str">
            <v>05050-MD-25-757-100</v>
          </cell>
          <cell r="F2256" t="str">
            <v>Tank-Main Platform, Structure- (Butane)</v>
          </cell>
          <cell r="G2256">
            <v>0</v>
          </cell>
          <cell r="H2256" t="str">
            <v>VP-1516-148-T-101/2-253</v>
          </cell>
          <cell r="I2256">
            <v>40175</v>
          </cell>
          <cell r="J2256">
            <v>40168</v>
          </cell>
          <cell r="K2256" t="str">
            <v>Y</v>
          </cell>
          <cell r="L2256" t="str">
            <v>Drw</v>
          </cell>
          <cell r="M2256">
            <v>2257</v>
          </cell>
        </row>
        <row r="2257">
          <cell r="C2257" t="str">
            <v>25</v>
          </cell>
          <cell r="D2257" t="str">
            <v>05050-MD-25-757-101</v>
          </cell>
          <cell r="E2257" t="str">
            <v>05050-MD-25-757-101</v>
          </cell>
          <cell r="F2257" t="str">
            <v>Tank-Main Platform, Structure- (Butane)</v>
          </cell>
          <cell r="G2257">
            <v>0</v>
          </cell>
          <cell r="H2257" t="str">
            <v>VP-1516-148-T-101/2-253</v>
          </cell>
          <cell r="I2257">
            <v>40175</v>
          </cell>
          <cell r="J2257">
            <v>40168</v>
          </cell>
          <cell r="K2257" t="str">
            <v>Y</v>
          </cell>
          <cell r="L2257" t="str">
            <v>Drw</v>
          </cell>
          <cell r="M2257">
            <v>2258</v>
          </cell>
        </row>
        <row r="2258">
          <cell r="C2258" t="str">
            <v>25</v>
          </cell>
          <cell r="D2258" t="str">
            <v>05050-MD-25-757-102</v>
          </cell>
          <cell r="E2258" t="str">
            <v>05050-MD-25-757-102</v>
          </cell>
          <cell r="F2258" t="str">
            <v>Tank-Main Platform, Structure- (Butane)</v>
          </cell>
          <cell r="G2258">
            <v>0</v>
          </cell>
          <cell r="H2258" t="str">
            <v>VP-1516-148-T-101/2-253</v>
          </cell>
          <cell r="I2258">
            <v>40175</v>
          </cell>
          <cell r="J2258">
            <v>40168</v>
          </cell>
          <cell r="K2258" t="str">
            <v>Y</v>
          </cell>
          <cell r="L2258" t="str">
            <v>Drw</v>
          </cell>
          <cell r="M2258">
            <v>2259</v>
          </cell>
        </row>
        <row r="2259">
          <cell r="C2259" t="str">
            <v>25</v>
          </cell>
          <cell r="D2259" t="str">
            <v>05050-MD-25-757-103</v>
          </cell>
          <cell r="E2259" t="str">
            <v>05050-MD-25-757-103</v>
          </cell>
          <cell r="F2259" t="str">
            <v>Tank-Main Platform, Structure- (Butane)</v>
          </cell>
          <cell r="G2259">
            <v>0</v>
          </cell>
          <cell r="H2259" t="str">
            <v>VP-1516-148-T-101/2-253</v>
          </cell>
          <cell r="I2259">
            <v>40175</v>
          </cell>
          <cell r="J2259">
            <v>40168</v>
          </cell>
          <cell r="K2259" t="str">
            <v>Y</v>
          </cell>
          <cell r="L2259" t="str">
            <v>Drw</v>
          </cell>
          <cell r="M2259">
            <v>2260</v>
          </cell>
        </row>
        <row r="2260">
          <cell r="C2260" t="str">
            <v>25</v>
          </cell>
          <cell r="D2260" t="str">
            <v>05050-MD-25-757-104</v>
          </cell>
          <cell r="E2260" t="str">
            <v>05050-MD-25-757-104</v>
          </cell>
          <cell r="F2260" t="str">
            <v>Tank-Main Platform, Structure- (Butane)</v>
          </cell>
          <cell r="G2260">
            <v>0</v>
          </cell>
          <cell r="H2260" t="str">
            <v>VP-1516-148-T-101/2-253</v>
          </cell>
          <cell r="I2260">
            <v>40175</v>
          </cell>
          <cell r="J2260">
            <v>40168</v>
          </cell>
          <cell r="K2260" t="str">
            <v>Y</v>
          </cell>
          <cell r="L2260" t="str">
            <v>Drw</v>
          </cell>
          <cell r="M2260">
            <v>2261</v>
          </cell>
        </row>
        <row r="2261">
          <cell r="C2261" t="str">
            <v>25</v>
          </cell>
          <cell r="D2261" t="str">
            <v>05050-MD-25-757-105</v>
          </cell>
          <cell r="E2261" t="str">
            <v>05050-MD-25-757-105</v>
          </cell>
          <cell r="F2261" t="str">
            <v>Tank-Main Platform, Structure- (Butane)</v>
          </cell>
          <cell r="G2261">
            <v>0</v>
          </cell>
          <cell r="H2261" t="str">
            <v>VP-1516-148-T-101/2-253</v>
          </cell>
          <cell r="I2261">
            <v>40175</v>
          </cell>
          <cell r="J2261">
            <v>40168</v>
          </cell>
          <cell r="K2261" t="str">
            <v>Y</v>
          </cell>
          <cell r="L2261" t="str">
            <v>Drw</v>
          </cell>
          <cell r="M2261">
            <v>2262</v>
          </cell>
        </row>
        <row r="2262">
          <cell r="C2262" t="str">
            <v>25</v>
          </cell>
          <cell r="D2262" t="str">
            <v>05050-MD-25-757-106</v>
          </cell>
          <cell r="E2262" t="str">
            <v>05050-MD-25-757-106</v>
          </cell>
          <cell r="F2262" t="str">
            <v>Tank-Main Platform, Structure- (Butane)</v>
          </cell>
          <cell r="G2262">
            <v>0</v>
          </cell>
          <cell r="H2262" t="str">
            <v>VP-1516-148-T-101/2-253</v>
          </cell>
          <cell r="I2262">
            <v>40175</v>
          </cell>
          <cell r="J2262">
            <v>40168</v>
          </cell>
          <cell r="K2262" t="str">
            <v>Y</v>
          </cell>
          <cell r="L2262" t="str">
            <v>Drw</v>
          </cell>
          <cell r="M2262">
            <v>2263</v>
          </cell>
        </row>
        <row r="2263">
          <cell r="C2263" t="str">
            <v>25</v>
          </cell>
          <cell r="D2263" t="str">
            <v>05050-MD-25-757-107</v>
          </cell>
          <cell r="E2263" t="str">
            <v>05050-MD-25-757-107</v>
          </cell>
          <cell r="F2263" t="str">
            <v>Tank-Main Platform, Structure- (Butane)</v>
          </cell>
          <cell r="G2263">
            <v>0</v>
          </cell>
          <cell r="H2263" t="str">
            <v>VP-1516-148-T-101/2-253</v>
          </cell>
          <cell r="I2263">
            <v>40175</v>
          </cell>
          <cell r="J2263">
            <v>40168</v>
          </cell>
          <cell r="K2263" t="str">
            <v>Y</v>
          </cell>
          <cell r="L2263" t="str">
            <v>Drw</v>
          </cell>
          <cell r="M2263">
            <v>2264</v>
          </cell>
        </row>
        <row r="2264">
          <cell r="C2264" t="str">
            <v>25</v>
          </cell>
          <cell r="D2264" t="str">
            <v>05050-MD-25-757-108</v>
          </cell>
          <cell r="E2264" t="str">
            <v>05050-MD-25-757-108</v>
          </cell>
          <cell r="F2264" t="str">
            <v>Tank-Main Platform, Structure- (Butane)</v>
          </cell>
          <cell r="G2264">
            <v>0</v>
          </cell>
          <cell r="H2264" t="str">
            <v>VP-1516-148-T-101/2-253</v>
          </cell>
          <cell r="I2264">
            <v>40175</v>
          </cell>
          <cell r="J2264">
            <v>40168</v>
          </cell>
          <cell r="K2264" t="str">
            <v>Y</v>
          </cell>
          <cell r="L2264" t="str">
            <v>Drw</v>
          </cell>
          <cell r="M2264">
            <v>2265</v>
          </cell>
        </row>
        <row r="2265">
          <cell r="C2265" t="str">
            <v>25</v>
          </cell>
          <cell r="D2265" t="str">
            <v>05050-MD-25-757-109</v>
          </cell>
          <cell r="E2265" t="str">
            <v>05050-MD-25-757-109</v>
          </cell>
          <cell r="F2265" t="str">
            <v>Tank-Main Platform, Structure- (Butane)</v>
          </cell>
          <cell r="G2265">
            <v>0</v>
          </cell>
          <cell r="H2265" t="str">
            <v>VP-1516-148-T-101/2-253</v>
          </cell>
          <cell r="I2265">
            <v>40175</v>
          </cell>
          <cell r="J2265">
            <v>40168</v>
          </cell>
          <cell r="K2265" t="str">
            <v>Y</v>
          </cell>
          <cell r="L2265" t="str">
            <v>Drw</v>
          </cell>
          <cell r="M2265">
            <v>2266</v>
          </cell>
        </row>
        <row r="2266">
          <cell r="C2266" t="str">
            <v>25</v>
          </cell>
          <cell r="D2266" t="str">
            <v>05050-MD-25-757-110</v>
          </cell>
          <cell r="E2266" t="str">
            <v>05050-MD-25-757-110</v>
          </cell>
          <cell r="F2266" t="str">
            <v>Tank-Main Platform, Structure- (Butane)</v>
          </cell>
          <cell r="G2266">
            <v>0</v>
          </cell>
          <cell r="H2266" t="str">
            <v>VP-1516-148-T-101/2-253</v>
          </cell>
          <cell r="I2266">
            <v>40175</v>
          </cell>
          <cell r="J2266">
            <v>40168</v>
          </cell>
          <cell r="K2266" t="str">
            <v>Y</v>
          </cell>
          <cell r="L2266" t="str">
            <v>Drw</v>
          </cell>
          <cell r="M2266">
            <v>2267</v>
          </cell>
        </row>
        <row r="2267">
          <cell r="C2267" t="str">
            <v>25</v>
          </cell>
          <cell r="D2267" t="str">
            <v>05050-MD-25-757-111</v>
          </cell>
          <cell r="E2267" t="str">
            <v>05050-MD-25-757-111</v>
          </cell>
          <cell r="F2267" t="str">
            <v>Tank-Main Platform, Structure- (Butane)</v>
          </cell>
          <cell r="G2267">
            <v>0</v>
          </cell>
          <cell r="H2267" t="str">
            <v>VP-1516-148-T-101/2-253</v>
          </cell>
          <cell r="I2267">
            <v>40175</v>
          </cell>
          <cell r="J2267">
            <v>40168</v>
          </cell>
          <cell r="K2267" t="str">
            <v>Y</v>
          </cell>
          <cell r="L2267" t="str">
            <v>Drw</v>
          </cell>
          <cell r="M2267">
            <v>2268</v>
          </cell>
        </row>
        <row r="2268">
          <cell r="C2268" t="str">
            <v>25</v>
          </cell>
          <cell r="D2268" t="str">
            <v>05050-MD-25-757-112</v>
          </cell>
          <cell r="E2268" t="str">
            <v>05050-MD-25-757-112</v>
          </cell>
          <cell r="F2268" t="str">
            <v>Tank-Main Platform, Structure- (Butane)</v>
          </cell>
          <cell r="G2268">
            <v>0</v>
          </cell>
          <cell r="H2268" t="str">
            <v>VP-1516-148-T-101/2-253</v>
          </cell>
          <cell r="I2268">
            <v>40175</v>
          </cell>
          <cell r="J2268">
            <v>40168</v>
          </cell>
          <cell r="K2268" t="str">
            <v>Y</v>
          </cell>
          <cell r="L2268" t="str">
            <v>Drw</v>
          </cell>
          <cell r="M2268">
            <v>2269</v>
          </cell>
        </row>
        <row r="2269">
          <cell r="C2269" t="str">
            <v>25</v>
          </cell>
          <cell r="D2269" t="str">
            <v>05050-MD-25-757-113</v>
          </cell>
          <cell r="E2269" t="str">
            <v>05050-MD-25-757-113</v>
          </cell>
          <cell r="F2269" t="str">
            <v>Tank-Main Platform, Structure- (Butane)</v>
          </cell>
          <cell r="G2269">
            <v>0</v>
          </cell>
          <cell r="H2269" t="str">
            <v>VP-1516-148-T-101/2-253</v>
          </cell>
          <cell r="I2269">
            <v>40175</v>
          </cell>
          <cell r="J2269">
            <v>40168</v>
          </cell>
          <cell r="K2269" t="str">
            <v>Y</v>
          </cell>
          <cell r="L2269" t="str">
            <v>Drw</v>
          </cell>
          <cell r="M2269">
            <v>2270</v>
          </cell>
        </row>
        <row r="2270">
          <cell r="C2270" t="str">
            <v>25</v>
          </cell>
          <cell r="D2270" t="str">
            <v>05050-MD-25-757-114</v>
          </cell>
          <cell r="E2270" t="str">
            <v>05050-MD-25-757-114</v>
          </cell>
          <cell r="F2270" t="str">
            <v>Tank-Main Platform, Structure- (Butane)</v>
          </cell>
          <cell r="G2270">
            <v>0</v>
          </cell>
          <cell r="H2270" t="str">
            <v>VP-1516-148-T-101/2-253</v>
          </cell>
          <cell r="I2270">
            <v>40175</v>
          </cell>
          <cell r="J2270">
            <v>40168</v>
          </cell>
          <cell r="K2270" t="str">
            <v>Y</v>
          </cell>
          <cell r="L2270" t="str">
            <v>Drw</v>
          </cell>
          <cell r="M2270">
            <v>2271</v>
          </cell>
        </row>
        <row r="2271">
          <cell r="C2271" t="str">
            <v>25</v>
          </cell>
          <cell r="D2271" t="str">
            <v>05050-MD-25-757-115</v>
          </cell>
          <cell r="E2271" t="str">
            <v>05050-MD-25-757-115</v>
          </cell>
          <cell r="F2271" t="str">
            <v>Tank-Main Platform, Structure- (Butane)</v>
          </cell>
          <cell r="G2271">
            <v>0</v>
          </cell>
          <cell r="H2271" t="str">
            <v>VP-1516-148-T-101/2-253</v>
          </cell>
          <cell r="I2271">
            <v>40175</v>
          </cell>
          <cell r="J2271">
            <v>40168</v>
          </cell>
          <cell r="K2271" t="str">
            <v>Y</v>
          </cell>
          <cell r="L2271" t="str">
            <v>Drw</v>
          </cell>
          <cell r="M2271">
            <v>2272</v>
          </cell>
        </row>
        <row r="2272">
          <cell r="C2272" t="str">
            <v>25</v>
          </cell>
          <cell r="D2272" t="str">
            <v>05050-MD-25-757-116</v>
          </cell>
          <cell r="E2272" t="str">
            <v>05050-MD-25-757-116</v>
          </cell>
          <cell r="F2272" t="str">
            <v>Tank-Main Platform, Structure- (Butane)</v>
          </cell>
          <cell r="G2272">
            <v>0</v>
          </cell>
          <cell r="H2272" t="str">
            <v>VP-1516-148-T-101/2-253</v>
          </cell>
          <cell r="I2272">
            <v>40175</v>
          </cell>
          <cell r="J2272">
            <v>40168</v>
          </cell>
          <cell r="K2272" t="str">
            <v>Y</v>
          </cell>
          <cell r="L2272" t="str">
            <v>Drw</v>
          </cell>
          <cell r="M2272">
            <v>2273</v>
          </cell>
        </row>
        <row r="2273">
          <cell r="C2273" t="str">
            <v>25</v>
          </cell>
          <cell r="D2273" t="str">
            <v>05050-MD-25-757-117</v>
          </cell>
          <cell r="E2273" t="str">
            <v>05050-MD-25-757-117</v>
          </cell>
          <cell r="F2273" t="str">
            <v>Tank-Main Platform, Structure- (Butane)</v>
          </cell>
          <cell r="G2273">
            <v>0</v>
          </cell>
          <cell r="H2273" t="str">
            <v>VP-1516-148-T-101/2-253</v>
          </cell>
          <cell r="I2273">
            <v>40175</v>
          </cell>
          <cell r="J2273">
            <v>40168</v>
          </cell>
          <cell r="K2273" t="str">
            <v>Y</v>
          </cell>
          <cell r="L2273" t="str">
            <v>Drw</v>
          </cell>
          <cell r="M2273">
            <v>2274</v>
          </cell>
        </row>
        <row r="2274">
          <cell r="C2274" t="str">
            <v>25</v>
          </cell>
          <cell r="D2274" t="str">
            <v>05050-MD-25-757-118</v>
          </cell>
          <cell r="E2274" t="str">
            <v>05050-MD-25-757-118</v>
          </cell>
          <cell r="F2274" t="str">
            <v>Tank-Main Platform, Structure- (Butane)</v>
          </cell>
          <cell r="G2274">
            <v>0</v>
          </cell>
          <cell r="H2274" t="str">
            <v>VP-1516-148-T-101/2-253</v>
          </cell>
          <cell r="I2274">
            <v>40175</v>
          </cell>
          <cell r="J2274">
            <v>40168</v>
          </cell>
          <cell r="K2274" t="str">
            <v>Y</v>
          </cell>
          <cell r="L2274" t="str">
            <v>Drw</v>
          </cell>
          <cell r="M2274">
            <v>2275</v>
          </cell>
        </row>
        <row r="2275">
          <cell r="C2275" t="str">
            <v>25</v>
          </cell>
          <cell r="D2275" t="str">
            <v>05050-MD-25-757-119</v>
          </cell>
          <cell r="E2275" t="str">
            <v>05050-MD-25-757-119</v>
          </cell>
          <cell r="F2275" t="str">
            <v>Tank-Main Platform, Structure- (Butane)</v>
          </cell>
          <cell r="G2275">
            <v>0</v>
          </cell>
          <cell r="H2275" t="str">
            <v>VP-1516-148-T-101/2-253</v>
          </cell>
          <cell r="I2275">
            <v>40175</v>
          </cell>
          <cell r="J2275">
            <v>40168</v>
          </cell>
          <cell r="K2275" t="str">
            <v>Y</v>
          </cell>
          <cell r="L2275" t="str">
            <v>Drw</v>
          </cell>
          <cell r="M2275">
            <v>2276</v>
          </cell>
        </row>
        <row r="2276">
          <cell r="C2276" t="str">
            <v>25</v>
          </cell>
          <cell r="D2276" t="str">
            <v>05050-MD-25-757-120</v>
          </cell>
          <cell r="E2276" t="str">
            <v>05050-MD-25-757-120</v>
          </cell>
          <cell r="F2276" t="str">
            <v>Tank-Main Platform, Structure- (Butane)</v>
          </cell>
          <cell r="G2276">
            <v>0</v>
          </cell>
          <cell r="H2276" t="str">
            <v>VP-1516-148-T-101/2-253</v>
          </cell>
          <cell r="I2276">
            <v>40175</v>
          </cell>
          <cell r="J2276">
            <v>40168</v>
          </cell>
          <cell r="K2276" t="str">
            <v>Y</v>
          </cell>
          <cell r="L2276" t="str">
            <v>Drw</v>
          </cell>
          <cell r="M2276">
            <v>2277</v>
          </cell>
        </row>
        <row r="2277">
          <cell r="C2277" t="str">
            <v>25</v>
          </cell>
          <cell r="D2277" t="str">
            <v>05050-MD-25-757-121</v>
          </cell>
          <cell r="E2277" t="str">
            <v>05050-MD-25-757-121</v>
          </cell>
          <cell r="F2277" t="str">
            <v>Tank-Main Platform, Structure- (Butane)</v>
          </cell>
          <cell r="G2277">
            <v>0</v>
          </cell>
          <cell r="H2277" t="str">
            <v>VP-1516-148-T-101/2-253</v>
          </cell>
          <cell r="I2277">
            <v>40175</v>
          </cell>
          <cell r="J2277">
            <v>40168</v>
          </cell>
          <cell r="K2277" t="str">
            <v>Y</v>
          </cell>
          <cell r="L2277" t="str">
            <v>Drw</v>
          </cell>
          <cell r="M2277">
            <v>2278</v>
          </cell>
        </row>
        <row r="2278">
          <cell r="C2278" t="str">
            <v>25</v>
          </cell>
          <cell r="D2278" t="str">
            <v>05050-MD-25-757-122</v>
          </cell>
          <cell r="E2278" t="str">
            <v>05050-MD-25-757-122</v>
          </cell>
          <cell r="F2278" t="str">
            <v>Tank-Main Platform, Structure- (Butane)</v>
          </cell>
          <cell r="G2278">
            <v>0</v>
          </cell>
          <cell r="H2278" t="str">
            <v>VP-1516-148-T-101/2-253</v>
          </cell>
          <cell r="I2278">
            <v>40175</v>
          </cell>
          <cell r="J2278">
            <v>40168</v>
          </cell>
          <cell r="K2278" t="str">
            <v>Y</v>
          </cell>
          <cell r="L2278" t="str">
            <v>Drw</v>
          </cell>
          <cell r="M2278">
            <v>2279</v>
          </cell>
        </row>
        <row r="2279">
          <cell r="C2279" t="str">
            <v>25</v>
          </cell>
          <cell r="D2279" t="str">
            <v>05050-MD-25-757-123</v>
          </cell>
          <cell r="E2279" t="str">
            <v>05050-MD-25-757-123</v>
          </cell>
          <cell r="F2279" t="str">
            <v>Tank-Main Platform, Structure- (Butane)</v>
          </cell>
          <cell r="G2279">
            <v>0</v>
          </cell>
          <cell r="H2279" t="str">
            <v>VP-1516-148-T-101/2-253</v>
          </cell>
          <cell r="I2279">
            <v>40175</v>
          </cell>
          <cell r="J2279">
            <v>40168</v>
          </cell>
          <cell r="K2279" t="str">
            <v>Y</v>
          </cell>
          <cell r="L2279" t="str">
            <v>Drw</v>
          </cell>
          <cell r="M2279">
            <v>2280</v>
          </cell>
        </row>
        <row r="2280">
          <cell r="C2280" t="str">
            <v>25</v>
          </cell>
          <cell r="D2280" t="str">
            <v>05050-MD-25-757-124</v>
          </cell>
          <cell r="E2280" t="str">
            <v>05050-MD-25-757-124</v>
          </cell>
          <cell r="F2280" t="str">
            <v>Tank-Main Platform, Structure- (Butane)</v>
          </cell>
          <cell r="G2280">
            <v>0</v>
          </cell>
          <cell r="H2280" t="str">
            <v>VP-1516-148-T-101/2-253</v>
          </cell>
          <cell r="I2280">
            <v>40175</v>
          </cell>
          <cell r="J2280">
            <v>40168</v>
          </cell>
          <cell r="K2280" t="str">
            <v>Y</v>
          </cell>
          <cell r="L2280" t="str">
            <v>Drw</v>
          </cell>
          <cell r="M2280">
            <v>2281</v>
          </cell>
        </row>
        <row r="2281">
          <cell r="C2281" t="str">
            <v>25</v>
          </cell>
          <cell r="D2281" t="str">
            <v>05050-MD-25-757-125</v>
          </cell>
          <cell r="E2281" t="str">
            <v>05050-MD-25-757-125</v>
          </cell>
          <cell r="F2281" t="str">
            <v>Tank-Main Platform, Structure- (Butane)</v>
          </cell>
          <cell r="G2281">
            <v>0</v>
          </cell>
          <cell r="H2281" t="str">
            <v>VP-1516-148-T-101/2-253</v>
          </cell>
          <cell r="I2281">
            <v>40175</v>
          </cell>
          <cell r="J2281">
            <v>40168</v>
          </cell>
          <cell r="K2281" t="str">
            <v>Y</v>
          </cell>
          <cell r="L2281" t="str">
            <v>Drw</v>
          </cell>
          <cell r="M2281">
            <v>2282</v>
          </cell>
        </row>
        <row r="2282">
          <cell r="C2282" t="str">
            <v>25</v>
          </cell>
          <cell r="D2282" t="str">
            <v>05050-MD-25-757-126</v>
          </cell>
          <cell r="E2282" t="str">
            <v>05050-MD-25-757-126</v>
          </cell>
          <cell r="F2282" t="str">
            <v>Tank-Main Platform, Structure- (Butane)</v>
          </cell>
          <cell r="G2282">
            <v>0</v>
          </cell>
          <cell r="H2282" t="str">
            <v>VP-1516-148-T-101/2-253</v>
          </cell>
          <cell r="I2282">
            <v>40175</v>
          </cell>
          <cell r="J2282">
            <v>40168</v>
          </cell>
          <cell r="K2282" t="str">
            <v>Y</v>
          </cell>
          <cell r="L2282" t="str">
            <v>Drw</v>
          </cell>
          <cell r="M2282">
            <v>2283</v>
          </cell>
        </row>
        <row r="2283">
          <cell r="C2283" t="str">
            <v>25</v>
          </cell>
          <cell r="D2283" t="str">
            <v>05050-MD-25-757-127</v>
          </cell>
          <cell r="E2283" t="str">
            <v>05050-MD-25-757-127</v>
          </cell>
          <cell r="F2283" t="str">
            <v>Tank-Main Platform, Structure- (Butane)</v>
          </cell>
          <cell r="G2283">
            <v>0</v>
          </cell>
          <cell r="H2283" t="str">
            <v>VP-1516-148-T-101/2-253</v>
          </cell>
          <cell r="I2283">
            <v>40175</v>
          </cell>
          <cell r="J2283">
            <v>40168</v>
          </cell>
          <cell r="K2283" t="str">
            <v>Y</v>
          </cell>
          <cell r="L2283" t="str">
            <v>Drw</v>
          </cell>
          <cell r="M2283">
            <v>2284</v>
          </cell>
        </row>
        <row r="2284">
          <cell r="C2284" t="str">
            <v>25</v>
          </cell>
          <cell r="D2284" t="str">
            <v>05050-MD-25-757-128</v>
          </cell>
          <cell r="E2284" t="str">
            <v>05050-MD-25-757-128</v>
          </cell>
          <cell r="F2284" t="str">
            <v>Tank-Main Platform, Structure- (Butane)</v>
          </cell>
          <cell r="G2284">
            <v>0</v>
          </cell>
          <cell r="H2284" t="str">
            <v>VP-1516-148-T-101/2-253</v>
          </cell>
          <cell r="I2284">
            <v>40175</v>
          </cell>
          <cell r="J2284">
            <v>40168</v>
          </cell>
          <cell r="K2284" t="str">
            <v>Y</v>
          </cell>
          <cell r="L2284" t="str">
            <v>Drw</v>
          </cell>
          <cell r="M2284">
            <v>2285</v>
          </cell>
        </row>
        <row r="2285">
          <cell r="C2285" t="str">
            <v>25</v>
          </cell>
          <cell r="D2285" t="str">
            <v>05050-MD-25-757-129</v>
          </cell>
          <cell r="E2285" t="str">
            <v>05050-MD-25-757-129</v>
          </cell>
          <cell r="F2285" t="str">
            <v>Tank-Main Platform, Structure- (Butane)</v>
          </cell>
          <cell r="G2285">
            <v>0</v>
          </cell>
          <cell r="H2285" t="str">
            <v>VP-1516-148-T-101/2-253</v>
          </cell>
          <cell r="I2285">
            <v>40175</v>
          </cell>
          <cell r="J2285">
            <v>40168</v>
          </cell>
          <cell r="K2285" t="str">
            <v>Y</v>
          </cell>
          <cell r="L2285" t="str">
            <v>Drw</v>
          </cell>
          <cell r="M2285">
            <v>2286</v>
          </cell>
        </row>
        <row r="2286">
          <cell r="C2286" t="str">
            <v>25</v>
          </cell>
          <cell r="D2286" t="str">
            <v>05050-MD-25-757-130</v>
          </cell>
          <cell r="E2286" t="str">
            <v>05050-MD-25-757-130</v>
          </cell>
          <cell r="F2286" t="str">
            <v>Tank-Main Platform, Structure- (Butane)</v>
          </cell>
          <cell r="G2286">
            <v>0</v>
          </cell>
          <cell r="H2286" t="str">
            <v>VP-1516-148-T-101/2-253</v>
          </cell>
          <cell r="I2286">
            <v>40175</v>
          </cell>
          <cell r="J2286">
            <v>40168</v>
          </cell>
          <cell r="K2286" t="str">
            <v>Y</v>
          </cell>
          <cell r="L2286" t="str">
            <v>Drw</v>
          </cell>
          <cell r="M2286">
            <v>2287</v>
          </cell>
        </row>
        <row r="2287">
          <cell r="C2287" t="str">
            <v>25</v>
          </cell>
          <cell r="D2287" t="str">
            <v>05050-MD-25-757-131</v>
          </cell>
          <cell r="E2287" t="str">
            <v>05050-MD-25-757-131</v>
          </cell>
          <cell r="F2287" t="str">
            <v>Tank-Main Platform, Structure- (Butane)</v>
          </cell>
          <cell r="G2287">
            <v>0</v>
          </cell>
          <cell r="H2287" t="str">
            <v>VP-1516-148-T-101/2-253</v>
          </cell>
          <cell r="I2287">
            <v>40175</v>
          </cell>
          <cell r="J2287">
            <v>40168</v>
          </cell>
          <cell r="K2287" t="str">
            <v>Y</v>
          </cell>
          <cell r="L2287" t="str">
            <v>Drw</v>
          </cell>
          <cell r="M2287">
            <v>2288</v>
          </cell>
        </row>
        <row r="2288">
          <cell r="C2288" t="str">
            <v>25</v>
          </cell>
          <cell r="D2288" t="str">
            <v>05050-MD-25-757-132</v>
          </cell>
          <cell r="E2288" t="str">
            <v>05050-MD-25-757-132</v>
          </cell>
          <cell r="F2288" t="str">
            <v>Tank-Main Platform, Structure- (Butane)</v>
          </cell>
          <cell r="G2288">
            <v>0</v>
          </cell>
          <cell r="H2288" t="str">
            <v>VP-1516-148-T-101/2-253</v>
          </cell>
          <cell r="I2288">
            <v>40175</v>
          </cell>
          <cell r="J2288">
            <v>40168</v>
          </cell>
          <cell r="K2288" t="str">
            <v>Y</v>
          </cell>
          <cell r="L2288" t="str">
            <v>Drw</v>
          </cell>
          <cell r="M2288">
            <v>2289</v>
          </cell>
        </row>
        <row r="2289">
          <cell r="C2289" t="str">
            <v>25</v>
          </cell>
          <cell r="D2289" t="str">
            <v>05050-MD-25-757-133</v>
          </cell>
          <cell r="E2289" t="str">
            <v>05050-MD-25-757-133</v>
          </cell>
          <cell r="F2289" t="str">
            <v>Tank-Main Platform, Structure- (Butane)</v>
          </cell>
          <cell r="G2289">
            <v>0</v>
          </cell>
          <cell r="H2289" t="str">
            <v>VP-1516-148-T-101/2-253</v>
          </cell>
          <cell r="I2289">
            <v>40175</v>
          </cell>
          <cell r="J2289">
            <v>40168</v>
          </cell>
          <cell r="K2289" t="str">
            <v>Y</v>
          </cell>
          <cell r="L2289" t="str">
            <v>Drw</v>
          </cell>
          <cell r="M2289">
            <v>2290</v>
          </cell>
        </row>
        <row r="2290">
          <cell r="C2290" t="str">
            <v>25</v>
          </cell>
          <cell r="D2290" t="str">
            <v>05050-MD-25-757-134</v>
          </cell>
          <cell r="E2290" t="str">
            <v>05050-MD-25-757-134</v>
          </cell>
          <cell r="F2290" t="str">
            <v>Tank-Main Platform, Structure- (Butane)</v>
          </cell>
          <cell r="G2290">
            <v>0</v>
          </cell>
          <cell r="H2290" t="str">
            <v>VP-1516-148-T-101/2-253</v>
          </cell>
          <cell r="I2290">
            <v>40175</v>
          </cell>
          <cell r="J2290">
            <v>40168</v>
          </cell>
          <cell r="K2290" t="str">
            <v>Y</v>
          </cell>
          <cell r="L2290" t="str">
            <v>Drw</v>
          </cell>
          <cell r="M2290">
            <v>2291</v>
          </cell>
        </row>
        <row r="2291">
          <cell r="C2291" t="str">
            <v>25</v>
          </cell>
          <cell r="D2291" t="str">
            <v>05050-MD-25-757-135</v>
          </cell>
          <cell r="E2291" t="str">
            <v>05050-MD-25-757-135</v>
          </cell>
          <cell r="F2291" t="str">
            <v>Tank-Main Platform, Structure- (Butane)</v>
          </cell>
          <cell r="G2291">
            <v>0</v>
          </cell>
          <cell r="H2291" t="str">
            <v>VP-1516-148-T-101/2-253</v>
          </cell>
          <cell r="I2291">
            <v>40175</v>
          </cell>
          <cell r="J2291">
            <v>40168</v>
          </cell>
          <cell r="K2291" t="str">
            <v>Y</v>
          </cell>
          <cell r="L2291" t="str">
            <v>Drw</v>
          </cell>
          <cell r="M2291">
            <v>2292</v>
          </cell>
        </row>
        <row r="2292">
          <cell r="C2292" t="str">
            <v>25</v>
          </cell>
          <cell r="D2292" t="str">
            <v>05050-MD-25-757-136</v>
          </cell>
          <cell r="E2292" t="str">
            <v>05050-MD-25-757-136</v>
          </cell>
          <cell r="F2292" t="str">
            <v>Tank-Main Platform, Structure- (Butane)</v>
          </cell>
          <cell r="G2292">
            <v>0</v>
          </cell>
          <cell r="H2292" t="str">
            <v>VP-1516-148-T-101/2-253</v>
          </cell>
          <cell r="I2292">
            <v>40175</v>
          </cell>
          <cell r="J2292">
            <v>40168</v>
          </cell>
          <cell r="K2292" t="str">
            <v>Y</v>
          </cell>
          <cell r="L2292" t="str">
            <v>Drw</v>
          </cell>
          <cell r="M2292">
            <v>2293</v>
          </cell>
        </row>
        <row r="2293">
          <cell r="C2293" t="str">
            <v>25</v>
          </cell>
          <cell r="D2293" t="str">
            <v>05050-MD-25-757-137</v>
          </cell>
          <cell r="E2293" t="str">
            <v>05050-MD-25-757-137</v>
          </cell>
          <cell r="F2293" t="str">
            <v>Tank-Main Platform, Structure- (Butane)</v>
          </cell>
          <cell r="G2293">
            <v>0</v>
          </cell>
          <cell r="H2293" t="str">
            <v>VP-1516-148-T-101/2-253</v>
          </cell>
          <cell r="I2293">
            <v>40175</v>
          </cell>
          <cell r="J2293">
            <v>40168</v>
          </cell>
          <cell r="K2293" t="str">
            <v>Y</v>
          </cell>
          <cell r="L2293" t="str">
            <v>Drw</v>
          </cell>
          <cell r="M2293">
            <v>2294</v>
          </cell>
        </row>
        <row r="2294">
          <cell r="C2294" t="str">
            <v>25</v>
          </cell>
          <cell r="D2294" t="str">
            <v>05050-MD-25-757-138</v>
          </cell>
          <cell r="E2294" t="str">
            <v>05050-MD-25-757-138</v>
          </cell>
          <cell r="F2294" t="str">
            <v>Tank-Main Platform, Structure- (Butane)</v>
          </cell>
          <cell r="G2294">
            <v>0</v>
          </cell>
          <cell r="H2294" t="str">
            <v>VP-1516-148-T-101/2-253</v>
          </cell>
          <cell r="I2294">
            <v>40175</v>
          </cell>
          <cell r="J2294">
            <v>40168</v>
          </cell>
          <cell r="K2294" t="str">
            <v>Y</v>
          </cell>
          <cell r="L2294" t="str">
            <v>Drw</v>
          </cell>
          <cell r="M2294">
            <v>2295</v>
          </cell>
        </row>
        <row r="2295">
          <cell r="C2295" t="str">
            <v>25</v>
          </cell>
          <cell r="D2295" t="str">
            <v>05050-MD-25-757-139</v>
          </cell>
          <cell r="E2295" t="str">
            <v>05050-MD-25-757-139</v>
          </cell>
          <cell r="F2295" t="str">
            <v>Tank-Main Platform, Structure- (Butane)</v>
          </cell>
          <cell r="G2295">
            <v>0</v>
          </cell>
          <cell r="H2295" t="str">
            <v>VP-1516-148-T-101/2-253</v>
          </cell>
          <cell r="I2295">
            <v>40175</v>
          </cell>
          <cell r="J2295">
            <v>40168</v>
          </cell>
          <cell r="K2295" t="str">
            <v>Y</v>
          </cell>
          <cell r="L2295" t="str">
            <v>Drw</v>
          </cell>
          <cell r="M2295">
            <v>2296</v>
          </cell>
        </row>
        <row r="2296">
          <cell r="C2296" t="str">
            <v>25</v>
          </cell>
          <cell r="D2296" t="str">
            <v>05050-MD-25-757-140</v>
          </cell>
          <cell r="E2296" t="str">
            <v>05050-MD-25-757-140</v>
          </cell>
          <cell r="F2296" t="str">
            <v>Tank-Main Platform, Structure- (Butane)</v>
          </cell>
          <cell r="G2296">
            <v>0</v>
          </cell>
          <cell r="H2296" t="str">
            <v>VP-1516-148-T-101/2-253</v>
          </cell>
          <cell r="I2296">
            <v>40175</v>
          </cell>
          <cell r="J2296">
            <v>40168</v>
          </cell>
          <cell r="K2296" t="str">
            <v>Y</v>
          </cell>
          <cell r="L2296" t="str">
            <v>Drw</v>
          </cell>
          <cell r="M2296">
            <v>2297</v>
          </cell>
        </row>
        <row r="2297">
          <cell r="C2297" t="str">
            <v>25</v>
          </cell>
          <cell r="D2297" t="str">
            <v>05050-MD-25-757-141</v>
          </cell>
          <cell r="E2297" t="str">
            <v>05050-MD-25-757-141</v>
          </cell>
          <cell r="F2297" t="str">
            <v>Tank-Main Platform, Structure- (Butane)</v>
          </cell>
          <cell r="G2297">
            <v>0</v>
          </cell>
          <cell r="H2297" t="str">
            <v>VP-1516-148-T-101/2-253</v>
          </cell>
          <cell r="I2297">
            <v>40175</v>
          </cell>
          <cell r="J2297">
            <v>40168</v>
          </cell>
          <cell r="K2297" t="str">
            <v>Y</v>
          </cell>
          <cell r="L2297" t="str">
            <v>Drw</v>
          </cell>
          <cell r="M2297">
            <v>2298</v>
          </cell>
        </row>
        <row r="2298">
          <cell r="C2298" t="str">
            <v>25</v>
          </cell>
          <cell r="D2298" t="str">
            <v>05050-MD-25-757-142</v>
          </cell>
          <cell r="E2298" t="str">
            <v>05050-MD-25-757-142</v>
          </cell>
          <cell r="F2298" t="str">
            <v>Tank-Main Platform, Structure- (Butane)</v>
          </cell>
          <cell r="G2298">
            <v>0</v>
          </cell>
          <cell r="H2298" t="str">
            <v>VP-1516-148-T-101/2-253</v>
          </cell>
          <cell r="I2298">
            <v>40175</v>
          </cell>
          <cell r="J2298">
            <v>40168</v>
          </cell>
          <cell r="K2298" t="str">
            <v>Y</v>
          </cell>
          <cell r="L2298" t="str">
            <v>Drw</v>
          </cell>
          <cell r="M2298">
            <v>2299</v>
          </cell>
        </row>
        <row r="2299">
          <cell r="C2299" t="str">
            <v>25</v>
          </cell>
          <cell r="D2299" t="str">
            <v>05050-MD-25-757-143</v>
          </cell>
          <cell r="E2299" t="str">
            <v>05050-MD-25-757-143</v>
          </cell>
          <cell r="F2299" t="str">
            <v>Tank-Main Platform, Structure- (Butane)</v>
          </cell>
          <cell r="G2299">
            <v>0</v>
          </cell>
          <cell r="H2299" t="str">
            <v>VP-1516-148-T-101/2-253</v>
          </cell>
          <cell r="I2299">
            <v>40175</v>
          </cell>
          <cell r="J2299">
            <v>40168</v>
          </cell>
          <cell r="K2299" t="str">
            <v>Y</v>
          </cell>
          <cell r="L2299" t="str">
            <v>Drw</v>
          </cell>
          <cell r="M2299">
            <v>2300</v>
          </cell>
        </row>
        <row r="2300">
          <cell r="C2300" t="str">
            <v>25</v>
          </cell>
          <cell r="D2300" t="str">
            <v>05050-MD-25-757-144</v>
          </cell>
          <cell r="E2300" t="str">
            <v>05050-MD-25-757-144</v>
          </cell>
          <cell r="F2300" t="str">
            <v>Tank-Main Platform, Structure- (Butane)</v>
          </cell>
          <cell r="G2300">
            <v>0</v>
          </cell>
          <cell r="H2300" t="str">
            <v>VP-1516-148-T-101/2-253</v>
          </cell>
          <cell r="I2300">
            <v>40175</v>
          </cell>
          <cell r="J2300">
            <v>40168</v>
          </cell>
          <cell r="K2300" t="str">
            <v>Y</v>
          </cell>
          <cell r="L2300" t="str">
            <v>Drw</v>
          </cell>
          <cell r="M2300">
            <v>2301</v>
          </cell>
        </row>
        <row r="2301">
          <cell r="C2301" t="str">
            <v>25</v>
          </cell>
          <cell r="D2301" t="str">
            <v>05050-MD-25-757-145</v>
          </cell>
          <cell r="E2301" t="str">
            <v>05050-MD-25-757-145</v>
          </cell>
          <cell r="F2301" t="str">
            <v>Tank-Main Platform, Structure- (Butane)</v>
          </cell>
          <cell r="G2301">
            <v>0</v>
          </cell>
          <cell r="H2301" t="str">
            <v>VP-1516-148-T-101/2-253</v>
          </cell>
          <cell r="I2301">
            <v>40175</v>
          </cell>
          <cell r="J2301">
            <v>40168</v>
          </cell>
          <cell r="K2301" t="str">
            <v>Y</v>
          </cell>
          <cell r="L2301" t="str">
            <v>Drw</v>
          </cell>
          <cell r="M2301">
            <v>2302</v>
          </cell>
        </row>
        <row r="2302">
          <cell r="C2302" t="str">
            <v>25</v>
          </cell>
          <cell r="D2302" t="str">
            <v>05050-MD-25-757-146</v>
          </cell>
          <cell r="E2302" t="str">
            <v>05050-MD-25-757-146</v>
          </cell>
          <cell r="F2302" t="str">
            <v>Tank-Main Platform, Structure- (Butane)</v>
          </cell>
          <cell r="G2302">
            <v>0</v>
          </cell>
          <cell r="H2302" t="str">
            <v>VP-1516-148-T-101/2-253</v>
          </cell>
          <cell r="I2302">
            <v>40175</v>
          </cell>
          <cell r="J2302">
            <v>40168</v>
          </cell>
          <cell r="K2302" t="str">
            <v>Y</v>
          </cell>
          <cell r="L2302" t="str">
            <v>Drw</v>
          </cell>
          <cell r="M2302">
            <v>2303</v>
          </cell>
        </row>
        <row r="2303">
          <cell r="C2303" t="str">
            <v>25</v>
          </cell>
          <cell r="D2303" t="str">
            <v>05050-MD-25-757-147</v>
          </cell>
          <cell r="E2303" t="str">
            <v>05050-MD-25-757-147</v>
          </cell>
          <cell r="F2303" t="str">
            <v>Tank-Main Platform, Structure- (Butane)</v>
          </cell>
          <cell r="G2303">
            <v>0</v>
          </cell>
          <cell r="H2303" t="str">
            <v>VP-1516-148-T-101/2-253</v>
          </cell>
          <cell r="I2303">
            <v>40175</v>
          </cell>
          <cell r="J2303">
            <v>40168</v>
          </cell>
          <cell r="K2303" t="str">
            <v>Y</v>
          </cell>
          <cell r="L2303" t="str">
            <v>Drw</v>
          </cell>
          <cell r="M2303">
            <v>2304</v>
          </cell>
        </row>
        <row r="2304">
          <cell r="C2304" t="str">
            <v>25</v>
          </cell>
          <cell r="D2304" t="str">
            <v>05050-MD-25-757-148</v>
          </cell>
          <cell r="E2304" t="str">
            <v>05050-MD-25-757-148</v>
          </cell>
          <cell r="F2304" t="str">
            <v>Tank-Main Platform, Structure- (Butane)</v>
          </cell>
          <cell r="G2304">
            <v>0</v>
          </cell>
          <cell r="H2304" t="str">
            <v>VP-1516-148-T-101/2-253</v>
          </cell>
          <cell r="I2304">
            <v>40175</v>
          </cell>
          <cell r="J2304">
            <v>40168</v>
          </cell>
          <cell r="K2304" t="str">
            <v>Y</v>
          </cell>
          <cell r="L2304" t="str">
            <v>Drw</v>
          </cell>
          <cell r="M2304">
            <v>2305</v>
          </cell>
        </row>
        <row r="2305">
          <cell r="C2305" t="str">
            <v>25</v>
          </cell>
          <cell r="D2305" t="str">
            <v>05050-MD-25-757-149</v>
          </cell>
          <cell r="E2305" t="str">
            <v>05050-MD-25-757-149</v>
          </cell>
          <cell r="F2305" t="str">
            <v>Tank-Main Platform, Structure- (Butane)</v>
          </cell>
          <cell r="G2305">
            <v>0</v>
          </cell>
          <cell r="H2305" t="str">
            <v>VP-1516-148-T-101/2-253</v>
          </cell>
          <cell r="I2305">
            <v>40175</v>
          </cell>
          <cell r="J2305">
            <v>40168</v>
          </cell>
          <cell r="K2305" t="str">
            <v>Y</v>
          </cell>
          <cell r="L2305" t="str">
            <v>Drw</v>
          </cell>
          <cell r="M2305">
            <v>2306</v>
          </cell>
        </row>
        <row r="2306">
          <cell r="C2306" t="str">
            <v>25</v>
          </cell>
          <cell r="D2306" t="str">
            <v>05050-MD-25-757-150</v>
          </cell>
          <cell r="E2306" t="str">
            <v>05050-MD-25-757-150</v>
          </cell>
          <cell r="F2306" t="str">
            <v>Tank-Main Platform, Structure- (Butane)</v>
          </cell>
          <cell r="G2306">
            <v>0</v>
          </cell>
          <cell r="H2306" t="str">
            <v>VP-1516-148-T-101/2-253</v>
          </cell>
          <cell r="I2306">
            <v>40175</v>
          </cell>
          <cell r="J2306">
            <v>40168</v>
          </cell>
          <cell r="K2306" t="str">
            <v>Y</v>
          </cell>
          <cell r="L2306" t="str">
            <v>Drw</v>
          </cell>
          <cell r="M2306">
            <v>2307</v>
          </cell>
        </row>
        <row r="2307">
          <cell r="C2307" t="str">
            <v>25</v>
          </cell>
          <cell r="D2307" t="str">
            <v>05050-MD-25-757-151</v>
          </cell>
          <cell r="E2307" t="str">
            <v>05050-MD-25-757-151</v>
          </cell>
          <cell r="F2307" t="str">
            <v>Tank-Main Platform, Structure- (Butane)</v>
          </cell>
          <cell r="G2307">
            <v>0</v>
          </cell>
          <cell r="H2307" t="str">
            <v>VP-1516-148-T-101/2-253</v>
          </cell>
          <cell r="I2307">
            <v>40175</v>
          </cell>
          <cell r="J2307">
            <v>40168</v>
          </cell>
          <cell r="K2307" t="str">
            <v>Y</v>
          </cell>
          <cell r="L2307" t="str">
            <v>Drw</v>
          </cell>
          <cell r="M2307">
            <v>2308</v>
          </cell>
        </row>
        <row r="2308">
          <cell r="C2308" t="str">
            <v>25</v>
          </cell>
          <cell r="D2308" t="str">
            <v>05050-MD-25-757-152</v>
          </cell>
          <cell r="E2308" t="str">
            <v>05050-MD-25-757-152</v>
          </cell>
          <cell r="F2308" t="str">
            <v>Tank-Main Platform, Structure- (Butane)</v>
          </cell>
          <cell r="G2308">
            <v>0</v>
          </cell>
          <cell r="H2308" t="str">
            <v>VP-1516-148-T-101/2-253</v>
          </cell>
          <cell r="I2308">
            <v>40175</v>
          </cell>
          <cell r="J2308">
            <v>40168</v>
          </cell>
          <cell r="K2308" t="str">
            <v>Y</v>
          </cell>
          <cell r="L2308" t="str">
            <v>Drw</v>
          </cell>
          <cell r="M2308">
            <v>2309</v>
          </cell>
        </row>
        <row r="2309">
          <cell r="C2309" t="str">
            <v>25</v>
          </cell>
          <cell r="D2309" t="str">
            <v>05050-MD-25-757-153</v>
          </cell>
          <cell r="E2309" t="str">
            <v>05050-MD-25-757-153</v>
          </cell>
          <cell r="F2309" t="str">
            <v>Tank-Main Platform, Structure- (Butane)</v>
          </cell>
          <cell r="G2309">
            <v>0</v>
          </cell>
          <cell r="H2309" t="str">
            <v>VP-1516-148-T-101/2-253</v>
          </cell>
          <cell r="I2309">
            <v>40175</v>
          </cell>
          <cell r="J2309">
            <v>40168</v>
          </cell>
          <cell r="K2309" t="str">
            <v>Y</v>
          </cell>
          <cell r="L2309" t="str">
            <v>Drw</v>
          </cell>
          <cell r="M2309">
            <v>2310</v>
          </cell>
        </row>
        <row r="2310">
          <cell r="C2310" t="str">
            <v>25</v>
          </cell>
          <cell r="D2310" t="str">
            <v>05050-MD-25-757-154</v>
          </cell>
          <cell r="E2310" t="str">
            <v>05050-MD-25-757-154</v>
          </cell>
          <cell r="F2310" t="str">
            <v>Tank-Main Platform, Structure- (Butane)</v>
          </cell>
          <cell r="G2310">
            <v>0</v>
          </cell>
          <cell r="H2310" t="str">
            <v>VP-1516-148-T-101/2-253</v>
          </cell>
          <cell r="I2310">
            <v>40175</v>
          </cell>
          <cell r="J2310">
            <v>40168</v>
          </cell>
          <cell r="K2310" t="str">
            <v>Y</v>
          </cell>
          <cell r="L2310" t="str">
            <v>Drw</v>
          </cell>
          <cell r="M2310">
            <v>2311</v>
          </cell>
        </row>
        <row r="2311">
          <cell r="C2311" t="str">
            <v>25</v>
          </cell>
          <cell r="D2311" t="str">
            <v>05050-MD-25-757-155</v>
          </cell>
          <cell r="E2311" t="str">
            <v>05050-MD-25-757-155</v>
          </cell>
          <cell r="F2311" t="str">
            <v>Tank-Main Platform, Structure- (Butane)</v>
          </cell>
          <cell r="G2311">
            <v>0</v>
          </cell>
          <cell r="H2311" t="str">
            <v>VP-1516-148-T-101/2-253</v>
          </cell>
          <cell r="I2311">
            <v>40175</v>
          </cell>
          <cell r="J2311">
            <v>40168</v>
          </cell>
          <cell r="K2311" t="str">
            <v>Y</v>
          </cell>
          <cell r="L2311" t="str">
            <v>Drw</v>
          </cell>
          <cell r="M2311">
            <v>2312</v>
          </cell>
        </row>
        <row r="2312">
          <cell r="C2312" t="str">
            <v>25</v>
          </cell>
          <cell r="D2312" t="str">
            <v>05050-MD-25-757-156</v>
          </cell>
          <cell r="E2312" t="str">
            <v>05050-MD-25-757-156</v>
          </cell>
          <cell r="F2312" t="str">
            <v>Tank-Main Platform, Structure- (Butane)</v>
          </cell>
          <cell r="G2312">
            <v>0</v>
          </cell>
          <cell r="H2312" t="str">
            <v>VP-1516-148-T-101/2-253</v>
          </cell>
          <cell r="I2312">
            <v>40175</v>
          </cell>
          <cell r="J2312">
            <v>40168</v>
          </cell>
          <cell r="K2312" t="str">
            <v>Y</v>
          </cell>
          <cell r="L2312" t="str">
            <v>Drw</v>
          </cell>
          <cell r="M2312">
            <v>2313</v>
          </cell>
        </row>
        <row r="2313">
          <cell r="C2313" t="str">
            <v>25</v>
          </cell>
          <cell r="D2313" t="str">
            <v>05050-MD-25-757-157</v>
          </cell>
          <cell r="E2313" t="str">
            <v>05050-MD-25-757-157</v>
          </cell>
          <cell r="F2313" t="str">
            <v>Tank-Main Platform, Structure- (Butane)</v>
          </cell>
          <cell r="G2313">
            <v>0</v>
          </cell>
          <cell r="H2313" t="str">
            <v>VP-1516-148-T-101/2-253</v>
          </cell>
          <cell r="I2313">
            <v>40175</v>
          </cell>
          <cell r="J2313">
            <v>40168</v>
          </cell>
          <cell r="K2313" t="str">
            <v>Y</v>
          </cell>
          <cell r="L2313" t="str">
            <v>Drw</v>
          </cell>
          <cell r="M2313">
            <v>2314</v>
          </cell>
        </row>
        <row r="2314">
          <cell r="C2314" t="str">
            <v>25</v>
          </cell>
          <cell r="D2314" t="str">
            <v>05050-MD-25-757-158</v>
          </cell>
          <cell r="E2314" t="str">
            <v>05050-MD-25-757-158</v>
          </cell>
          <cell r="F2314" t="str">
            <v>Tank-Main Platform, Structure- (Butane)</v>
          </cell>
          <cell r="G2314">
            <v>0</v>
          </cell>
          <cell r="H2314" t="str">
            <v>VP-1516-148-T-101/2-253</v>
          </cell>
          <cell r="I2314">
            <v>40175</v>
          </cell>
          <cell r="J2314">
            <v>40168</v>
          </cell>
          <cell r="K2314" t="str">
            <v>Y</v>
          </cell>
          <cell r="L2314" t="str">
            <v>Drw</v>
          </cell>
          <cell r="M2314">
            <v>2315</v>
          </cell>
        </row>
        <row r="2315">
          <cell r="C2315" t="str">
            <v>25</v>
          </cell>
          <cell r="D2315" t="str">
            <v>05050-MD-25-757-159</v>
          </cell>
          <cell r="E2315" t="str">
            <v>05050-MD-25-757-159</v>
          </cell>
          <cell r="F2315" t="str">
            <v>Tank-Main Platform, Structure- (Butane)</v>
          </cell>
          <cell r="G2315">
            <v>0</v>
          </cell>
          <cell r="H2315" t="str">
            <v>VP-1516-148-T-101/2-253</v>
          </cell>
          <cell r="I2315">
            <v>40175</v>
          </cell>
          <cell r="J2315">
            <v>40168</v>
          </cell>
          <cell r="K2315" t="str">
            <v>Y</v>
          </cell>
          <cell r="L2315" t="str">
            <v>Drw</v>
          </cell>
          <cell r="M2315">
            <v>2316</v>
          </cell>
        </row>
        <row r="2316">
          <cell r="C2316" t="str">
            <v>25</v>
          </cell>
          <cell r="D2316" t="str">
            <v>05050-MD-25-757-160</v>
          </cell>
          <cell r="E2316" t="str">
            <v>05050-MD-25-757-160</v>
          </cell>
          <cell r="F2316" t="str">
            <v>Tank-Main Platform, Structure- (Butane)</v>
          </cell>
          <cell r="G2316">
            <v>0</v>
          </cell>
          <cell r="H2316" t="str">
            <v>VP-1516-148-T-101/2-253</v>
          </cell>
          <cell r="I2316">
            <v>40175</v>
          </cell>
          <cell r="J2316">
            <v>40168</v>
          </cell>
          <cell r="K2316" t="str">
            <v>Y</v>
          </cell>
          <cell r="L2316" t="str">
            <v>Drw</v>
          </cell>
          <cell r="M2316">
            <v>2317</v>
          </cell>
        </row>
        <row r="2317">
          <cell r="C2317" t="str">
            <v>25</v>
          </cell>
          <cell r="D2317" t="str">
            <v>05050-MD-25-757-161</v>
          </cell>
          <cell r="E2317" t="str">
            <v>05050-MD-25-757-161</v>
          </cell>
          <cell r="F2317" t="str">
            <v>Tank-Main Platform, Structure- (Butane)</v>
          </cell>
          <cell r="G2317">
            <v>0</v>
          </cell>
          <cell r="H2317" t="str">
            <v>VP-1516-148-T-101/2-253</v>
          </cell>
          <cell r="I2317">
            <v>40175</v>
          </cell>
          <cell r="J2317">
            <v>40168</v>
          </cell>
          <cell r="K2317" t="str">
            <v>Y</v>
          </cell>
          <cell r="L2317" t="str">
            <v>Drw</v>
          </cell>
          <cell r="M2317">
            <v>2318</v>
          </cell>
        </row>
        <row r="2318">
          <cell r="C2318" t="str">
            <v>25</v>
          </cell>
          <cell r="D2318" t="str">
            <v>05050-MD-25-757-162</v>
          </cell>
          <cell r="E2318" t="str">
            <v>05050-MD-25-757-162</v>
          </cell>
          <cell r="F2318" t="str">
            <v>Tank-Main Platform, Structure- (Butane)</v>
          </cell>
          <cell r="G2318">
            <v>0</v>
          </cell>
          <cell r="H2318" t="str">
            <v>VP-1516-148-T-101/2-253</v>
          </cell>
          <cell r="I2318">
            <v>40175</v>
          </cell>
          <cell r="J2318">
            <v>40168</v>
          </cell>
          <cell r="K2318" t="str">
            <v>Y</v>
          </cell>
          <cell r="L2318" t="str">
            <v>Drw</v>
          </cell>
          <cell r="M2318">
            <v>2319</v>
          </cell>
        </row>
        <row r="2319">
          <cell r="C2319" t="str">
            <v>25</v>
          </cell>
          <cell r="D2319" t="str">
            <v>05050-MD-25-757-163</v>
          </cell>
          <cell r="E2319" t="str">
            <v>05050-MD-25-757-163</v>
          </cell>
          <cell r="F2319" t="str">
            <v>Tank-Main Platform, Structure- (Butane)</v>
          </cell>
          <cell r="G2319">
            <v>0</v>
          </cell>
          <cell r="H2319" t="str">
            <v>VP-1516-148-T-101/2-253</v>
          </cell>
          <cell r="I2319">
            <v>40175</v>
          </cell>
          <cell r="J2319">
            <v>40168</v>
          </cell>
          <cell r="K2319" t="str">
            <v>Y</v>
          </cell>
          <cell r="L2319" t="str">
            <v>Drw</v>
          </cell>
          <cell r="M2319">
            <v>2320</v>
          </cell>
        </row>
        <row r="2320">
          <cell r="C2320" t="str">
            <v>25</v>
          </cell>
          <cell r="D2320" t="str">
            <v>05050-MD-25-757-164</v>
          </cell>
          <cell r="E2320" t="str">
            <v>05050-MD-25-757-164</v>
          </cell>
          <cell r="F2320" t="str">
            <v>Tank-Main Platform, Structure- (Butane)</v>
          </cell>
          <cell r="G2320">
            <v>0</v>
          </cell>
          <cell r="H2320" t="str">
            <v>VP-1516-148-T-101/2-253</v>
          </cell>
          <cell r="I2320">
            <v>40175</v>
          </cell>
          <cell r="J2320">
            <v>40168</v>
          </cell>
          <cell r="K2320" t="str">
            <v>Y</v>
          </cell>
          <cell r="L2320" t="str">
            <v>Drw</v>
          </cell>
          <cell r="M2320">
            <v>2321</v>
          </cell>
        </row>
        <row r="2321">
          <cell r="C2321" t="str">
            <v>25</v>
          </cell>
          <cell r="D2321" t="str">
            <v>05050-MD-25-757-165</v>
          </cell>
          <cell r="E2321" t="str">
            <v>05050-MD-25-757-165</v>
          </cell>
          <cell r="F2321" t="str">
            <v>Tank-Main Platform, Structure- (Butane)</v>
          </cell>
          <cell r="G2321">
            <v>0</v>
          </cell>
          <cell r="H2321" t="str">
            <v>VP-1516-148-T-101/2-253</v>
          </cell>
          <cell r="I2321">
            <v>40175</v>
          </cell>
          <cell r="J2321">
            <v>40168</v>
          </cell>
          <cell r="K2321" t="str">
            <v>Y</v>
          </cell>
          <cell r="L2321" t="str">
            <v>Drw</v>
          </cell>
          <cell r="M2321">
            <v>2322</v>
          </cell>
        </row>
        <row r="2322">
          <cell r="C2322" t="str">
            <v>25</v>
          </cell>
          <cell r="D2322" t="str">
            <v>05050-MD-25-757-166</v>
          </cell>
          <cell r="E2322" t="str">
            <v>05050-MD-25-757-166</v>
          </cell>
          <cell r="F2322" t="str">
            <v>Tank-Main Platform, Structure- (Butane)</v>
          </cell>
          <cell r="G2322">
            <v>0</v>
          </cell>
          <cell r="H2322" t="str">
            <v>VP-1516-148-T-101/2-253</v>
          </cell>
          <cell r="I2322">
            <v>40175</v>
          </cell>
          <cell r="J2322">
            <v>40168</v>
          </cell>
          <cell r="K2322" t="str">
            <v>Y</v>
          </cell>
          <cell r="L2322" t="str">
            <v>Drw</v>
          </cell>
          <cell r="M2322">
            <v>2323</v>
          </cell>
        </row>
        <row r="2323">
          <cell r="C2323" t="str">
            <v>25</v>
          </cell>
          <cell r="D2323" t="str">
            <v>05050-MD-25-757-167</v>
          </cell>
          <cell r="E2323" t="str">
            <v>05050-MD-25-757-167</v>
          </cell>
          <cell r="F2323" t="str">
            <v>Tank-Main Platform, Structure- (Butane)</v>
          </cell>
          <cell r="G2323">
            <v>0</v>
          </cell>
          <cell r="H2323" t="str">
            <v>VP-1516-148-T-101/2-253</v>
          </cell>
          <cell r="I2323">
            <v>40175</v>
          </cell>
          <cell r="J2323">
            <v>40168</v>
          </cell>
          <cell r="K2323" t="str">
            <v>Y</v>
          </cell>
          <cell r="L2323" t="str">
            <v>Drw</v>
          </cell>
          <cell r="M2323">
            <v>2324</v>
          </cell>
        </row>
        <row r="2324">
          <cell r="C2324" t="str">
            <v>25</v>
          </cell>
          <cell r="D2324" t="str">
            <v>05050-MD-25-757-168</v>
          </cell>
          <cell r="E2324" t="str">
            <v>05050-MD-25-757-168</v>
          </cell>
          <cell r="F2324" t="str">
            <v>Tank-Main Platform, Structure- (Butane)</v>
          </cell>
          <cell r="G2324">
            <v>0</v>
          </cell>
          <cell r="H2324" t="str">
            <v>VP-1516-148-T-101/2-253</v>
          </cell>
          <cell r="I2324">
            <v>40175</v>
          </cell>
          <cell r="J2324">
            <v>40168</v>
          </cell>
          <cell r="K2324" t="str">
            <v>Y</v>
          </cell>
          <cell r="L2324" t="str">
            <v>Drw</v>
          </cell>
          <cell r="M2324">
            <v>2325</v>
          </cell>
        </row>
        <row r="2325">
          <cell r="C2325" t="str">
            <v>25</v>
          </cell>
          <cell r="D2325" t="str">
            <v>05050-MD-25-757-169</v>
          </cell>
          <cell r="E2325" t="str">
            <v>05050-MD-25-757-169</v>
          </cell>
          <cell r="F2325" t="str">
            <v>Tank-Main Platform, Structure- (Butane)</v>
          </cell>
          <cell r="G2325">
            <v>0</v>
          </cell>
          <cell r="H2325" t="str">
            <v>VP-1516-148-T-101/2-253</v>
          </cell>
          <cell r="I2325">
            <v>40175</v>
          </cell>
          <cell r="J2325">
            <v>40168</v>
          </cell>
          <cell r="K2325" t="str">
            <v>Y</v>
          </cell>
          <cell r="L2325" t="str">
            <v>Drw</v>
          </cell>
          <cell r="M2325">
            <v>2326</v>
          </cell>
        </row>
        <row r="2326">
          <cell r="C2326" t="str">
            <v>25</v>
          </cell>
          <cell r="D2326" t="str">
            <v>05050-MD-25-757-170</v>
          </cell>
          <cell r="E2326" t="str">
            <v>05050-MD-25-757-170</v>
          </cell>
          <cell r="F2326" t="str">
            <v>Tank-Main Platform, Structure- (Butane)</v>
          </cell>
          <cell r="G2326">
            <v>0</v>
          </cell>
          <cell r="H2326" t="str">
            <v>VP-1516-148-T-101/2-253</v>
          </cell>
          <cell r="I2326">
            <v>40175</v>
          </cell>
          <cell r="J2326">
            <v>40168</v>
          </cell>
          <cell r="K2326" t="str">
            <v>Y</v>
          </cell>
          <cell r="L2326" t="str">
            <v>Drw</v>
          </cell>
          <cell r="M2326">
            <v>2327</v>
          </cell>
        </row>
        <row r="2327">
          <cell r="C2327" t="str">
            <v>25</v>
          </cell>
          <cell r="D2327" t="str">
            <v>05050-MD-25-757-171</v>
          </cell>
          <cell r="E2327" t="str">
            <v>05050-MD-25-757-171</v>
          </cell>
          <cell r="F2327" t="str">
            <v>Tank-Main Platform, Structure- (Butane)</v>
          </cell>
          <cell r="G2327">
            <v>0</v>
          </cell>
          <cell r="H2327" t="str">
            <v>VP-1516-148-T-101/2-253</v>
          </cell>
          <cell r="I2327">
            <v>40175</v>
          </cell>
          <cell r="J2327">
            <v>40168</v>
          </cell>
          <cell r="K2327" t="str">
            <v>Y</v>
          </cell>
          <cell r="L2327" t="str">
            <v>Drw</v>
          </cell>
          <cell r="M2327">
            <v>2328</v>
          </cell>
        </row>
        <row r="2328">
          <cell r="C2328" t="str">
            <v>25</v>
          </cell>
          <cell r="D2328" t="str">
            <v>05050-MD-25-757-172</v>
          </cell>
          <cell r="E2328" t="str">
            <v>05050-MD-25-757-172</v>
          </cell>
          <cell r="F2328" t="str">
            <v>Tank-Main Platform, Structure- (Butane)</v>
          </cell>
          <cell r="G2328">
            <v>0</v>
          </cell>
          <cell r="H2328" t="str">
            <v>VP-1516-148-T-101/2-253</v>
          </cell>
          <cell r="I2328">
            <v>40175</v>
          </cell>
          <cell r="J2328">
            <v>40168</v>
          </cell>
          <cell r="K2328" t="str">
            <v>Y</v>
          </cell>
          <cell r="L2328" t="str">
            <v>Drw</v>
          </cell>
          <cell r="M2328">
            <v>2329</v>
          </cell>
        </row>
        <row r="2329">
          <cell r="C2329" t="str">
            <v>25</v>
          </cell>
          <cell r="D2329" t="str">
            <v>05050-MD-25-757-173</v>
          </cell>
          <cell r="E2329" t="str">
            <v>05050-MD-25-757-173</v>
          </cell>
          <cell r="F2329" t="str">
            <v>Tank-Main Platform, Structure- (Butane)</v>
          </cell>
          <cell r="G2329">
            <v>0</v>
          </cell>
          <cell r="H2329" t="str">
            <v>VP-1516-148-T-101/2-253</v>
          </cell>
          <cell r="I2329">
            <v>40175</v>
          </cell>
          <cell r="J2329">
            <v>40168</v>
          </cell>
          <cell r="K2329" t="str">
            <v>Y</v>
          </cell>
          <cell r="L2329" t="str">
            <v>Drw</v>
          </cell>
          <cell r="M2329">
            <v>2330</v>
          </cell>
        </row>
        <row r="2330">
          <cell r="C2330" t="str">
            <v>25</v>
          </cell>
          <cell r="D2330" t="str">
            <v>05050-MD-25-757-174</v>
          </cell>
          <cell r="E2330" t="str">
            <v>05050-MD-25-757-174</v>
          </cell>
          <cell r="F2330" t="str">
            <v>Tank-Main Platform, Structure- (Butane)</v>
          </cell>
          <cell r="G2330">
            <v>0</v>
          </cell>
          <cell r="H2330" t="str">
            <v>VP-1516-148-T-101/2-253</v>
          </cell>
          <cell r="I2330">
            <v>40175</v>
          </cell>
          <cell r="J2330">
            <v>40168</v>
          </cell>
          <cell r="K2330" t="str">
            <v>Y</v>
          </cell>
          <cell r="L2330" t="str">
            <v>Drw</v>
          </cell>
          <cell r="M2330">
            <v>2331</v>
          </cell>
        </row>
        <row r="2331">
          <cell r="C2331" t="str">
            <v>25</v>
          </cell>
          <cell r="D2331" t="str">
            <v>05050-MD-25-757-175</v>
          </cell>
          <cell r="E2331" t="str">
            <v>05050-MD-25-757-175</v>
          </cell>
          <cell r="F2331" t="str">
            <v>Tank-Main Platform, Structure- (Butane)</v>
          </cell>
          <cell r="G2331">
            <v>0</v>
          </cell>
          <cell r="H2331" t="str">
            <v>VP-1516-148-T-101/2-253</v>
          </cell>
          <cell r="I2331">
            <v>40175</v>
          </cell>
          <cell r="J2331">
            <v>40168</v>
          </cell>
          <cell r="K2331" t="str">
            <v>Y</v>
          </cell>
          <cell r="L2331" t="str">
            <v>Drw</v>
          </cell>
          <cell r="M2331">
            <v>2332</v>
          </cell>
        </row>
        <row r="2332">
          <cell r="C2332" t="str">
            <v>25</v>
          </cell>
          <cell r="D2332" t="str">
            <v>05050-MD-25-757-176</v>
          </cell>
          <cell r="E2332" t="str">
            <v>05050-MD-25-757-176</v>
          </cell>
          <cell r="F2332" t="str">
            <v>Tank-Main Platform, Structure- (Butane)</v>
          </cell>
          <cell r="G2332">
            <v>0</v>
          </cell>
          <cell r="H2332" t="str">
            <v>VP-1516-148-T-101/2-253</v>
          </cell>
          <cell r="I2332">
            <v>40175</v>
          </cell>
          <cell r="J2332">
            <v>40168</v>
          </cell>
          <cell r="K2332" t="str">
            <v>Y</v>
          </cell>
          <cell r="L2332" t="str">
            <v>Drw</v>
          </cell>
          <cell r="M2332">
            <v>2333</v>
          </cell>
        </row>
        <row r="2333">
          <cell r="C2333" t="str">
            <v>25</v>
          </cell>
          <cell r="D2333" t="str">
            <v>05050-MD-25-757-177</v>
          </cell>
          <cell r="E2333" t="str">
            <v>05050-MD-25-757-177</v>
          </cell>
          <cell r="F2333" t="str">
            <v>Tank-Main Platform, Structure- (Butane)</v>
          </cell>
          <cell r="G2333">
            <v>0</v>
          </cell>
          <cell r="H2333" t="str">
            <v>VP-1516-148-T-101/2-253</v>
          </cell>
          <cell r="I2333">
            <v>40175</v>
          </cell>
          <cell r="J2333">
            <v>40168</v>
          </cell>
          <cell r="K2333" t="str">
            <v>Y</v>
          </cell>
          <cell r="L2333" t="str">
            <v>Drw</v>
          </cell>
          <cell r="M2333">
            <v>2334</v>
          </cell>
        </row>
        <row r="2334">
          <cell r="C2334" t="str">
            <v>25</v>
          </cell>
          <cell r="D2334" t="str">
            <v>05050-MD-25-757-178</v>
          </cell>
          <cell r="E2334" t="str">
            <v>05050-MD-25-757-178</v>
          </cell>
          <cell r="F2334" t="str">
            <v>Tank-Main Platform, Structure- (Butane)</v>
          </cell>
          <cell r="G2334">
            <v>0</v>
          </cell>
          <cell r="H2334" t="str">
            <v>VP-1516-148-T-101/2-253</v>
          </cell>
          <cell r="I2334">
            <v>40175</v>
          </cell>
          <cell r="J2334">
            <v>40168</v>
          </cell>
          <cell r="K2334" t="str">
            <v>Y</v>
          </cell>
          <cell r="L2334" t="str">
            <v>Drw</v>
          </cell>
          <cell r="M2334">
            <v>2335</v>
          </cell>
        </row>
        <row r="2335">
          <cell r="C2335" t="str">
            <v>25</v>
          </cell>
          <cell r="D2335" t="str">
            <v>05050-MD-25-757-179</v>
          </cell>
          <cell r="E2335" t="str">
            <v>05050-MD-25-757-179</v>
          </cell>
          <cell r="F2335" t="str">
            <v>Tank-Main Platform, Structure- (Butane)</v>
          </cell>
          <cell r="G2335">
            <v>0</v>
          </cell>
          <cell r="H2335" t="str">
            <v>VP-1516-148-T-101/2-253</v>
          </cell>
          <cell r="I2335">
            <v>40175</v>
          </cell>
          <cell r="J2335">
            <v>40168</v>
          </cell>
          <cell r="K2335" t="str">
            <v>Y</v>
          </cell>
          <cell r="L2335" t="str">
            <v>Drw</v>
          </cell>
          <cell r="M2335">
            <v>2336</v>
          </cell>
        </row>
        <row r="2336">
          <cell r="C2336" t="str">
            <v>25</v>
          </cell>
          <cell r="D2336" t="str">
            <v>05050-MD-25-757-180</v>
          </cell>
          <cell r="E2336" t="str">
            <v>05050-MD-25-757-180</v>
          </cell>
          <cell r="F2336" t="str">
            <v>Tank-Main Platform, Structure- (Butane)</v>
          </cell>
          <cell r="G2336">
            <v>0</v>
          </cell>
          <cell r="H2336" t="str">
            <v>VP-1516-148-T-101/2-253</v>
          </cell>
          <cell r="I2336">
            <v>40175</v>
          </cell>
          <cell r="J2336">
            <v>40168</v>
          </cell>
          <cell r="K2336" t="str">
            <v>Y</v>
          </cell>
          <cell r="L2336" t="str">
            <v>Drw</v>
          </cell>
          <cell r="M2336">
            <v>2337</v>
          </cell>
        </row>
        <row r="2337">
          <cell r="C2337" t="str">
            <v>25</v>
          </cell>
          <cell r="D2337" t="str">
            <v>05050-MD-25-757-181</v>
          </cell>
          <cell r="E2337" t="str">
            <v>05050-MD-25-757-181</v>
          </cell>
          <cell r="F2337" t="str">
            <v>Tank-Main Platform, Structure- (Butane)</v>
          </cell>
          <cell r="G2337">
            <v>0</v>
          </cell>
          <cell r="H2337" t="str">
            <v>VP-1516-148-T-101/2-253</v>
          </cell>
          <cell r="I2337">
            <v>40175</v>
          </cell>
          <cell r="J2337">
            <v>40168</v>
          </cell>
          <cell r="K2337" t="str">
            <v>Y</v>
          </cell>
          <cell r="L2337" t="str">
            <v>Drw</v>
          </cell>
          <cell r="M2337">
            <v>2338</v>
          </cell>
        </row>
        <row r="2338">
          <cell r="C2338" t="str">
            <v>25</v>
          </cell>
          <cell r="D2338" t="str">
            <v>05050-MD-25-757-182</v>
          </cell>
          <cell r="E2338" t="str">
            <v>05050-MD-25-757-182</v>
          </cell>
          <cell r="F2338" t="str">
            <v>Tank-Main Platform, Structure- (Butane)</v>
          </cell>
          <cell r="G2338">
            <v>0</v>
          </cell>
          <cell r="H2338" t="str">
            <v>VP-1516-148-T-101/2-253</v>
          </cell>
          <cell r="I2338">
            <v>40175</v>
          </cell>
          <cell r="J2338">
            <v>40168</v>
          </cell>
          <cell r="K2338" t="str">
            <v>Y</v>
          </cell>
          <cell r="L2338" t="str">
            <v>Drw</v>
          </cell>
          <cell r="M2338">
            <v>2339</v>
          </cell>
        </row>
        <row r="2339">
          <cell r="C2339" t="str">
            <v>25</v>
          </cell>
          <cell r="D2339" t="str">
            <v>05050-MD-25-757-183</v>
          </cell>
          <cell r="E2339" t="str">
            <v>05050-MD-25-757-183</v>
          </cell>
          <cell r="F2339" t="str">
            <v>Tank-Main Platform, Structure- (Butane)</v>
          </cell>
          <cell r="G2339">
            <v>0</v>
          </cell>
          <cell r="H2339" t="str">
            <v>VP-1516-148-T-101/2-253</v>
          </cell>
          <cell r="I2339">
            <v>40175</v>
          </cell>
          <cell r="J2339">
            <v>40168</v>
          </cell>
          <cell r="K2339" t="str">
            <v>Y</v>
          </cell>
          <cell r="L2339" t="str">
            <v>Drw</v>
          </cell>
          <cell r="M2339">
            <v>2340</v>
          </cell>
        </row>
        <row r="2340">
          <cell r="C2340" t="str">
            <v>25</v>
          </cell>
          <cell r="D2340" t="str">
            <v>05050-MD-25-757-184</v>
          </cell>
          <cell r="E2340" t="str">
            <v>05050-MD-25-757-184</v>
          </cell>
          <cell r="F2340" t="str">
            <v>Tank-Main Platform, Structure- (Butane)</v>
          </cell>
          <cell r="G2340">
            <v>0</v>
          </cell>
          <cell r="H2340" t="str">
            <v>VP-1516-148-T-101/2-253</v>
          </cell>
          <cell r="I2340">
            <v>40175</v>
          </cell>
          <cell r="J2340">
            <v>40168</v>
          </cell>
          <cell r="K2340" t="str">
            <v>Y</v>
          </cell>
          <cell r="L2340" t="str">
            <v>Drw</v>
          </cell>
          <cell r="M2340">
            <v>2341</v>
          </cell>
        </row>
        <row r="2341">
          <cell r="C2341" t="str">
            <v>25</v>
          </cell>
          <cell r="D2341" t="str">
            <v>05050-MD-25-757-185</v>
          </cell>
          <cell r="E2341" t="str">
            <v>05050-MD-25-757-185</v>
          </cell>
          <cell r="F2341" t="str">
            <v>Tank-Main Platform, Structure- (Butane)</v>
          </cell>
          <cell r="G2341">
            <v>0</v>
          </cell>
          <cell r="H2341" t="str">
            <v>VP-1516-148-T-101/2-253</v>
          </cell>
          <cell r="I2341">
            <v>40175</v>
          </cell>
          <cell r="J2341">
            <v>40168</v>
          </cell>
          <cell r="K2341" t="str">
            <v>Y</v>
          </cell>
          <cell r="L2341" t="str">
            <v>Drw</v>
          </cell>
          <cell r="M2341">
            <v>2342</v>
          </cell>
        </row>
        <row r="2342">
          <cell r="C2342" t="str">
            <v>25</v>
          </cell>
          <cell r="D2342" t="str">
            <v>05050-MD-25-757-186</v>
          </cell>
          <cell r="E2342" t="str">
            <v>05050-MD-25-757-186</v>
          </cell>
          <cell r="F2342" t="str">
            <v>Tank-Main Platform, Structure- (Butane)</v>
          </cell>
          <cell r="G2342">
            <v>0</v>
          </cell>
          <cell r="H2342" t="str">
            <v>VP-1516-148-T-101/2-253</v>
          </cell>
          <cell r="I2342">
            <v>40175</v>
          </cell>
          <cell r="J2342">
            <v>40168</v>
          </cell>
          <cell r="K2342" t="str">
            <v>Y</v>
          </cell>
          <cell r="L2342" t="str">
            <v>Drw</v>
          </cell>
          <cell r="M2342">
            <v>2343</v>
          </cell>
        </row>
        <row r="2343">
          <cell r="C2343" t="str">
            <v>25</v>
          </cell>
          <cell r="D2343" t="str">
            <v>05050-MD-25-757-187</v>
          </cell>
          <cell r="E2343" t="str">
            <v>05050-MD-25-757-187</v>
          </cell>
          <cell r="F2343" t="str">
            <v>Tank-Main Platform, Structure- (Butane)</v>
          </cell>
          <cell r="G2343">
            <v>0</v>
          </cell>
          <cell r="H2343" t="str">
            <v>VP-1516-148-T-101/2-253</v>
          </cell>
          <cell r="I2343">
            <v>40175</v>
          </cell>
          <cell r="J2343">
            <v>40168</v>
          </cell>
          <cell r="K2343" t="str">
            <v>Y</v>
          </cell>
          <cell r="L2343" t="str">
            <v>Drw</v>
          </cell>
          <cell r="M2343">
            <v>2344</v>
          </cell>
        </row>
        <row r="2344">
          <cell r="C2344" t="str">
            <v>25</v>
          </cell>
          <cell r="D2344" t="str">
            <v>05050-MD-25-757-188</v>
          </cell>
          <cell r="E2344" t="str">
            <v>05050-MD-25-757-188</v>
          </cell>
          <cell r="F2344" t="str">
            <v>Tank-Main Platform, Structure- (Butane)</v>
          </cell>
          <cell r="G2344">
            <v>0</v>
          </cell>
          <cell r="H2344" t="str">
            <v>VP-1516-148-T-101/2-253</v>
          </cell>
          <cell r="I2344">
            <v>40175</v>
          </cell>
          <cell r="J2344">
            <v>40168</v>
          </cell>
          <cell r="K2344" t="str">
            <v>Y</v>
          </cell>
          <cell r="L2344" t="str">
            <v>Drw</v>
          </cell>
          <cell r="M2344">
            <v>2345</v>
          </cell>
        </row>
        <row r="2345">
          <cell r="C2345" t="str">
            <v>25</v>
          </cell>
          <cell r="D2345" t="str">
            <v>05050-MD-25-757-189</v>
          </cell>
          <cell r="E2345" t="str">
            <v>05050-MD-25-757-189</v>
          </cell>
          <cell r="F2345" t="str">
            <v>Tank-Main Platform, Structure- (Butane)</v>
          </cell>
          <cell r="G2345">
            <v>0</v>
          </cell>
          <cell r="H2345" t="str">
            <v>VP-1516-148-T-101/2-253</v>
          </cell>
          <cell r="I2345">
            <v>40175</v>
          </cell>
          <cell r="J2345">
            <v>40168</v>
          </cell>
          <cell r="K2345" t="str">
            <v>Y</v>
          </cell>
          <cell r="L2345" t="str">
            <v>Drw</v>
          </cell>
          <cell r="M2345">
            <v>2346</v>
          </cell>
        </row>
        <row r="2346">
          <cell r="C2346" t="str">
            <v>25</v>
          </cell>
          <cell r="D2346" t="str">
            <v>05050-MD-25-757-190</v>
          </cell>
          <cell r="E2346" t="str">
            <v>05050-MD-25-757-190</v>
          </cell>
          <cell r="F2346" t="str">
            <v>Tank-Main Platform, Structure- (Butane)</v>
          </cell>
          <cell r="G2346">
            <v>0</v>
          </cell>
          <cell r="H2346" t="str">
            <v>VP-1516-148-T-101/2-253</v>
          </cell>
          <cell r="I2346">
            <v>40175</v>
          </cell>
          <cell r="J2346">
            <v>40168</v>
          </cell>
          <cell r="K2346" t="str">
            <v>Y</v>
          </cell>
          <cell r="L2346" t="str">
            <v>Drw</v>
          </cell>
          <cell r="M2346">
            <v>2347</v>
          </cell>
        </row>
        <row r="2347">
          <cell r="C2347" t="str">
            <v>25</v>
          </cell>
          <cell r="D2347" t="str">
            <v>05050-MD-25-757-191</v>
          </cell>
          <cell r="E2347" t="str">
            <v>05050-MD-25-757-191</v>
          </cell>
          <cell r="F2347" t="str">
            <v>Tank-Main Platform, Structure- (Butane)</v>
          </cell>
          <cell r="G2347">
            <v>0</v>
          </cell>
          <cell r="H2347" t="str">
            <v>VP-1516-148-T-101/2-253</v>
          </cell>
          <cell r="I2347">
            <v>40175</v>
          </cell>
          <cell r="J2347">
            <v>40168</v>
          </cell>
          <cell r="K2347" t="str">
            <v>Y</v>
          </cell>
          <cell r="L2347" t="str">
            <v>Drw</v>
          </cell>
          <cell r="M2347">
            <v>2348</v>
          </cell>
        </row>
        <row r="2348">
          <cell r="C2348" t="str">
            <v>25</v>
          </cell>
          <cell r="D2348" t="str">
            <v>05050-MD-25-757-192</v>
          </cell>
          <cell r="E2348" t="str">
            <v>05050-MD-25-757-192</v>
          </cell>
          <cell r="F2348" t="str">
            <v>Tank-Main Platform, Structure- (Butane)</v>
          </cell>
          <cell r="G2348">
            <v>0</v>
          </cell>
          <cell r="H2348" t="str">
            <v>VP-1516-148-T-101/2-253</v>
          </cell>
          <cell r="I2348">
            <v>40175</v>
          </cell>
          <cell r="J2348">
            <v>40168</v>
          </cell>
          <cell r="K2348" t="str">
            <v>Y</v>
          </cell>
          <cell r="L2348" t="str">
            <v>Drw</v>
          </cell>
          <cell r="M2348">
            <v>2349</v>
          </cell>
        </row>
        <row r="2349">
          <cell r="C2349" t="str">
            <v>25</v>
          </cell>
          <cell r="D2349" t="str">
            <v>05050-MD-25-757-193</v>
          </cell>
          <cell r="E2349" t="str">
            <v>05050-MD-25-757-193</v>
          </cell>
          <cell r="F2349" t="str">
            <v>Tank-Main Platform, Structure- (Butane)</v>
          </cell>
          <cell r="G2349">
            <v>0</v>
          </cell>
          <cell r="H2349" t="str">
            <v>VP-1516-148-T-101/2-253</v>
          </cell>
          <cell r="I2349">
            <v>40175</v>
          </cell>
          <cell r="J2349">
            <v>40168</v>
          </cell>
          <cell r="K2349" t="str">
            <v>Y</v>
          </cell>
          <cell r="L2349" t="str">
            <v>Drw</v>
          </cell>
          <cell r="M2349">
            <v>2350</v>
          </cell>
        </row>
        <row r="2350">
          <cell r="C2350" t="str">
            <v>25</v>
          </cell>
          <cell r="D2350" t="str">
            <v>05050-MD-25-757-194</v>
          </cell>
          <cell r="E2350" t="str">
            <v>05050-MD-25-757-194</v>
          </cell>
          <cell r="F2350" t="str">
            <v>Tank-Main Platform, Structure- (Butane)</v>
          </cell>
          <cell r="G2350">
            <v>0</v>
          </cell>
          <cell r="H2350" t="str">
            <v>VP-1516-148-T-101/2-253</v>
          </cell>
          <cell r="I2350">
            <v>40175</v>
          </cell>
          <cell r="J2350">
            <v>40168</v>
          </cell>
          <cell r="K2350" t="str">
            <v>Y</v>
          </cell>
          <cell r="L2350" t="str">
            <v>Drw</v>
          </cell>
          <cell r="M2350">
            <v>2351</v>
          </cell>
        </row>
        <row r="2351">
          <cell r="C2351" t="str">
            <v>25</v>
          </cell>
          <cell r="D2351" t="str">
            <v>05050-MD-25-757-195</v>
          </cell>
          <cell r="E2351" t="str">
            <v>05050-MD-25-757-195</v>
          </cell>
          <cell r="F2351" t="str">
            <v>Tank-Main Platform, Structure- (Butane)</v>
          </cell>
          <cell r="G2351">
            <v>0</v>
          </cell>
          <cell r="H2351" t="str">
            <v>VP-1516-148-T-101/2-253</v>
          </cell>
          <cell r="I2351">
            <v>40175</v>
          </cell>
          <cell r="J2351">
            <v>40168</v>
          </cell>
          <cell r="K2351" t="str">
            <v>Y</v>
          </cell>
          <cell r="L2351" t="str">
            <v>Drw</v>
          </cell>
          <cell r="M2351">
            <v>2352</v>
          </cell>
        </row>
        <row r="2352">
          <cell r="C2352" t="str">
            <v>25</v>
          </cell>
          <cell r="D2352" t="str">
            <v>05050-MD-25-757-196</v>
          </cell>
          <cell r="E2352" t="str">
            <v>05050-MD-25-757-196</v>
          </cell>
          <cell r="F2352" t="str">
            <v>Tank-Main Platform, Structure- (Butane)</v>
          </cell>
          <cell r="G2352">
            <v>0</v>
          </cell>
          <cell r="H2352" t="str">
            <v>VP-1516-148-T-101/2-253</v>
          </cell>
          <cell r="I2352">
            <v>40175</v>
          </cell>
          <cell r="J2352">
            <v>40168</v>
          </cell>
          <cell r="K2352" t="str">
            <v>Y</v>
          </cell>
          <cell r="L2352" t="str">
            <v>Drw</v>
          </cell>
          <cell r="M2352">
            <v>2353</v>
          </cell>
        </row>
        <row r="2353">
          <cell r="C2353" t="str">
            <v>25</v>
          </cell>
          <cell r="D2353" t="str">
            <v>05050-MD-25-757-197</v>
          </cell>
          <cell r="E2353" t="str">
            <v>05050-MD-25-757-197</v>
          </cell>
          <cell r="F2353" t="str">
            <v>Tank-Main Platform, Structure- (Butane)</v>
          </cell>
          <cell r="G2353">
            <v>0</v>
          </cell>
          <cell r="H2353" t="str">
            <v>VP-1516-148-T-101/2-253</v>
          </cell>
          <cell r="I2353">
            <v>40175</v>
          </cell>
          <cell r="J2353">
            <v>40168</v>
          </cell>
          <cell r="K2353" t="str">
            <v>Y</v>
          </cell>
          <cell r="L2353" t="str">
            <v>Drw</v>
          </cell>
          <cell r="M2353">
            <v>2354</v>
          </cell>
        </row>
        <row r="2354">
          <cell r="C2354" t="str">
            <v>25</v>
          </cell>
          <cell r="D2354" t="str">
            <v>05050-MD-25-757-198</v>
          </cell>
          <cell r="E2354" t="str">
            <v>05050-MD-25-757-198</v>
          </cell>
          <cell r="F2354" t="str">
            <v>Tank-Main Platform, Structure- (Butane)</v>
          </cell>
          <cell r="G2354">
            <v>0</v>
          </cell>
          <cell r="H2354" t="str">
            <v>VP-1516-148-T-101/2-253</v>
          </cell>
          <cell r="I2354">
            <v>40175</v>
          </cell>
          <cell r="J2354">
            <v>40168</v>
          </cell>
          <cell r="K2354" t="str">
            <v>Y</v>
          </cell>
          <cell r="L2354" t="str">
            <v>Drw</v>
          </cell>
          <cell r="M2354">
            <v>2355</v>
          </cell>
        </row>
        <row r="2355">
          <cell r="C2355" t="str">
            <v>25</v>
          </cell>
          <cell r="D2355" t="str">
            <v>05050-MD-25-757-199</v>
          </cell>
          <cell r="E2355" t="str">
            <v>05050-MD-25-757-199</v>
          </cell>
          <cell r="F2355" t="str">
            <v>Tank-Main Platform, Structure- (Butane)</v>
          </cell>
          <cell r="G2355">
            <v>0</v>
          </cell>
          <cell r="H2355" t="str">
            <v>VP-1516-148-T-101/2-253</v>
          </cell>
          <cell r="I2355">
            <v>40175</v>
          </cell>
          <cell r="J2355">
            <v>40168</v>
          </cell>
          <cell r="K2355" t="str">
            <v>Y</v>
          </cell>
          <cell r="L2355" t="str">
            <v>Drw</v>
          </cell>
          <cell r="M2355">
            <v>2356</v>
          </cell>
        </row>
        <row r="2356">
          <cell r="C2356" t="str">
            <v>25</v>
          </cell>
          <cell r="D2356" t="str">
            <v>05050-MD-25-757-200</v>
          </cell>
          <cell r="E2356" t="str">
            <v>05050-MD-25-757-200</v>
          </cell>
          <cell r="F2356" t="str">
            <v>Tank-Main Platform, Structure- (Butane)</v>
          </cell>
          <cell r="G2356">
            <v>0</v>
          </cell>
          <cell r="H2356" t="str">
            <v>VP-1516-148-T-101/2-253</v>
          </cell>
          <cell r="I2356">
            <v>40175</v>
          </cell>
          <cell r="J2356">
            <v>40168</v>
          </cell>
          <cell r="K2356" t="str">
            <v>Y</v>
          </cell>
          <cell r="L2356" t="str">
            <v>Drw</v>
          </cell>
          <cell r="M2356">
            <v>2357</v>
          </cell>
        </row>
        <row r="2357">
          <cell r="C2357" t="str">
            <v>25</v>
          </cell>
          <cell r="D2357" t="str">
            <v>05050-MD-25-757-201</v>
          </cell>
          <cell r="E2357" t="str">
            <v>05050-MD-25-757-201</v>
          </cell>
          <cell r="F2357" t="str">
            <v>Tank-Main Platform, Structure- (Butane)</v>
          </cell>
          <cell r="G2357">
            <v>0</v>
          </cell>
          <cell r="H2357" t="str">
            <v>VP-1516-148-T-101/2-253</v>
          </cell>
          <cell r="I2357">
            <v>40175</v>
          </cell>
          <cell r="J2357">
            <v>40168</v>
          </cell>
          <cell r="K2357" t="str">
            <v>Y</v>
          </cell>
          <cell r="L2357" t="str">
            <v>Drw</v>
          </cell>
          <cell r="M2357">
            <v>2358</v>
          </cell>
        </row>
        <row r="2358">
          <cell r="C2358" t="str">
            <v>25</v>
          </cell>
          <cell r="D2358" t="str">
            <v>05050-MD-25-757-202</v>
          </cell>
          <cell r="E2358" t="str">
            <v>05050-MD-25-757-202</v>
          </cell>
          <cell r="F2358" t="str">
            <v>Tank-Main Platform, Structure- (Butane)</v>
          </cell>
          <cell r="G2358">
            <v>0</v>
          </cell>
          <cell r="H2358" t="str">
            <v>VP-1516-148-T-101/2-253</v>
          </cell>
          <cell r="I2358">
            <v>40175</v>
          </cell>
          <cell r="J2358">
            <v>40168</v>
          </cell>
          <cell r="K2358" t="str">
            <v>Y</v>
          </cell>
          <cell r="L2358" t="str">
            <v>Drw</v>
          </cell>
          <cell r="M2358">
            <v>2359</v>
          </cell>
        </row>
        <row r="2359">
          <cell r="C2359" t="str">
            <v>25</v>
          </cell>
          <cell r="D2359" t="str">
            <v>05050-MD-25-757-203</v>
          </cell>
          <cell r="E2359" t="str">
            <v>05050-MD-25-757-203</v>
          </cell>
          <cell r="F2359" t="str">
            <v>Tank-Main Platform, Structure- (Butane)</v>
          </cell>
          <cell r="G2359">
            <v>0</v>
          </cell>
          <cell r="H2359" t="str">
            <v>VP-1516-148-T-101/2-253</v>
          </cell>
          <cell r="I2359">
            <v>40175</v>
          </cell>
          <cell r="J2359">
            <v>40168</v>
          </cell>
          <cell r="K2359" t="str">
            <v>Y</v>
          </cell>
          <cell r="L2359" t="str">
            <v>Drw</v>
          </cell>
          <cell r="M2359">
            <v>2360</v>
          </cell>
        </row>
        <row r="2360">
          <cell r="C2360" t="str">
            <v>25</v>
          </cell>
          <cell r="D2360" t="str">
            <v>05050-MD-25-757-204</v>
          </cell>
          <cell r="E2360" t="str">
            <v>05050-MD-25-757-204</v>
          </cell>
          <cell r="F2360" t="str">
            <v>Tank-Main Platform, Structure- (Butane)</v>
          </cell>
          <cell r="G2360">
            <v>0</v>
          </cell>
          <cell r="H2360" t="str">
            <v>VP-1516-148-T-101/2-253</v>
          </cell>
          <cell r="I2360">
            <v>40175</v>
          </cell>
          <cell r="J2360">
            <v>40168</v>
          </cell>
          <cell r="K2360" t="str">
            <v>Y</v>
          </cell>
          <cell r="L2360" t="str">
            <v>Drw</v>
          </cell>
          <cell r="M2360">
            <v>2361</v>
          </cell>
        </row>
        <row r="2361">
          <cell r="C2361" t="str">
            <v>25</v>
          </cell>
          <cell r="D2361" t="str">
            <v>05050-MD-25-757-205</v>
          </cell>
          <cell r="E2361" t="str">
            <v>05050-MD-25-757-205</v>
          </cell>
          <cell r="F2361" t="str">
            <v>Tank-Main Platform, Structure- (Butane)</v>
          </cell>
          <cell r="G2361">
            <v>0</v>
          </cell>
          <cell r="H2361" t="str">
            <v>VP-1516-148-T-101/2-253</v>
          </cell>
          <cell r="I2361">
            <v>40175</v>
          </cell>
          <cell r="J2361">
            <v>40168</v>
          </cell>
          <cell r="K2361" t="str">
            <v>Y</v>
          </cell>
          <cell r="L2361" t="str">
            <v>Drw</v>
          </cell>
          <cell r="M2361">
            <v>2362</v>
          </cell>
        </row>
        <row r="2362">
          <cell r="C2362" t="str">
            <v>25</v>
          </cell>
          <cell r="D2362" t="str">
            <v>05050-MD-25-757-206</v>
          </cell>
          <cell r="E2362" t="str">
            <v>05050-MD-25-757-206</v>
          </cell>
          <cell r="F2362" t="str">
            <v>Tank-Main Platform, Structure- (Butane)</v>
          </cell>
          <cell r="G2362">
            <v>0</v>
          </cell>
          <cell r="H2362" t="str">
            <v>VP-1516-148-T-101/2-253</v>
          </cell>
          <cell r="I2362">
            <v>40175</v>
          </cell>
          <cell r="J2362">
            <v>40168</v>
          </cell>
          <cell r="K2362" t="str">
            <v>Y</v>
          </cell>
          <cell r="L2362" t="str">
            <v>Drw</v>
          </cell>
          <cell r="M2362">
            <v>2363</v>
          </cell>
        </row>
        <row r="2363">
          <cell r="C2363" t="str">
            <v>25</v>
          </cell>
          <cell r="D2363" t="str">
            <v>05050-MD-25-757-207</v>
          </cell>
          <cell r="E2363" t="str">
            <v>05050-MD-25-757-207</v>
          </cell>
          <cell r="F2363" t="str">
            <v>Tank-Main Platform, Structure- (Butane)</v>
          </cell>
          <cell r="G2363">
            <v>0</v>
          </cell>
          <cell r="H2363" t="str">
            <v>VP-1516-148-T-101/2-253</v>
          </cell>
          <cell r="I2363">
            <v>40175</v>
          </cell>
          <cell r="J2363">
            <v>40168</v>
          </cell>
          <cell r="K2363" t="str">
            <v>Y</v>
          </cell>
          <cell r="L2363" t="str">
            <v>Drw</v>
          </cell>
          <cell r="M2363">
            <v>2364</v>
          </cell>
        </row>
        <row r="2364">
          <cell r="C2364" t="str">
            <v>25</v>
          </cell>
          <cell r="D2364" t="str">
            <v>05050-MD-25-757-208</v>
          </cell>
          <cell r="E2364" t="str">
            <v>05050-MD-25-757-208</v>
          </cell>
          <cell r="F2364" t="str">
            <v>Tank-Main Platform, Structure- (Butane)</v>
          </cell>
          <cell r="G2364">
            <v>0</v>
          </cell>
          <cell r="H2364" t="str">
            <v>VP-1516-148-T-101/2-253</v>
          </cell>
          <cell r="I2364">
            <v>40175</v>
          </cell>
          <cell r="J2364">
            <v>40168</v>
          </cell>
          <cell r="K2364" t="str">
            <v>Y</v>
          </cell>
          <cell r="L2364" t="str">
            <v>Drw</v>
          </cell>
          <cell r="M2364">
            <v>2365</v>
          </cell>
        </row>
        <row r="2365">
          <cell r="C2365" t="str">
            <v>25</v>
          </cell>
          <cell r="D2365" t="str">
            <v>05050-MD-25-757-209</v>
          </cell>
          <cell r="E2365" t="str">
            <v>05050-MD-25-757-209</v>
          </cell>
          <cell r="F2365" t="str">
            <v>Tank-Main Platform, Structure- (Butane)</v>
          </cell>
          <cell r="G2365">
            <v>0</v>
          </cell>
          <cell r="H2365" t="str">
            <v>VP-1516-148-T-101/2-253</v>
          </cell>
          <cell r="I2365">
            <v>40175</v>
          </cell>
          <cell r="J2365">
            <v>40168</v>
          </cell>
          <cell r="K2365" t="str">
            <v>Y</v>
          </cell>
          <cell r="L2365" t="str">
            <v>Drw</v>
          </cell>
          <cell r="M2365">
            <v>2366</v>
          </cell>
        </row>
        <row r="2366">
          <cell r="C2366" t="str">
            <v>25</v>
          </cell>
          <cell r="D2366" t="str">
            <v>05050-MD-25-757-210</v>
          </cell>
          <cell r="E2366" t="str">
            <v>05050-MD-25-757-210</v>
          </cell>
          <cell r="F2366" t="str">
            <v>Tank-Main Platform, Structure- (Butane)</v>
          </cell>
          <cell r="G2366">
            <v>0</v>
          </cell>
          <cell r="H2366" t="str">
            <v>VP-1516-148-T-101/2-253</v>
          </cell>
          <cell r="I2366">
            <v>40175</v>
          </cell>
          <cell r="J2366">
            <v>40168</v>
          </cell>
          <cell r="K2366" t="str">
            <v>Y</v>
          </cell>
          <cell r="L2366" t="str">
            <v>Drw</v>
          </cell>
          <cell r="M2366">
            <v>2367</v>
          </cell>
        </row>
        <row r="2367">
          <cell r="C2367" t="str">
            <v>25</v>
          </cell>
          <cell r="D2367" t="str">
            <v>05050-MD-25-757-211</v>
          </cell>
          <cell r="E2367" t="str">
            <v>05050-MD-25-757-211</v>
          </cell>
          <cell r="F2367" t="str">
            <v>Tank-Main Platform, Structure- (Butane)</v>
          </cell>
          <cell r="G2367">
            <v>0</v>
          </cell>
          <cell r="H2367" t="str">
            <v>VP-1516-148-T-101/2-253</v>
          </cell>
          <cell r="I2367">
            <v>40175</v>
          </cell>
          <cell r="J2367">
            <v>40168</v>
          </cell>
          <cell r="K2367" t="str">
            <v>Y</v>
          </cell>
          <cell r="L2367" t="str">
            <v>Drw</v>
          </cell>
          <cell r="M2367">
            <v>2368</v>
          </cell>
        </row>
        <row r="2368">
          <cell r="C2368" t="str">
            <v>25</v>
          </cell>
          <cell r="D2368" t="str">
            <v>05050-MD-25-757-212</v>
          </cell>
          <cell r="E2368" t="str">
            <v>05050-MD-25-757-212</v>
          </cell>
          <cell r="F2368" t="str">
            <v>Tank-Main Platform, Structure- (Butane)</v>
          </cell>
          <cell r="G2368">
            <v>0</v>
          </cell>
          <cell r="H2368" t="str">
            <v>VP-1516-148-T-101/2-253</v>
          </cell>
          <cell r="I2368">
            <v>40175</v>
          </cell>
          <cell r="J2368">
            <v>40168</v>
          </cell>
          <cell r="K2368" t="str">
            <v>Y</v>
          </cell>
          <cell r="L2368" t="str">
            <v>Drw</v>
          </cell>
          <cell r="M2368">
            <v>2369</v>
          </cell>
        </row>
        <row r="2369">
          <cell r="C2369" t="str">
            <v>25</v>
          </cell>
          <cell r="D2369" t="str">
            <v>05050-MD-25-757-213</v>
          </cell>
          <cell r="E2369" t="str">
            <v>05050-MD-25-757-213</v>
          </cell>
          <cell r="F2369" t="str">
            <v>Tank-Main Platform, Structure- (Butane)</v>
          </cell>
          <cell r="G2369">
            <v>0</v>
          </cell>
          <cell r="H2369" t="str">
            <v>VP-1516-148-T-101/2-253</v>
          </cell>
          <cell r="I2369">
            <v>40175</v>
          </cell>
          <cell r="J2369">
            <v>40168</v>
          </cell>
          <cell r="K2369" t="str">
            <v>Y</v>
          </cell>
          <cell r="L2369" t="str">
            <v>Drw</v>
          </cell>
          <cell r="M2369">
            <v>2370</v>
          </cell>
        </row>
        <row r="2370">
          <cell r="C2370" t="str">
            <v>25</v>
          </cell>
          <cell r="D2370" t="str">
            <v>05050-MD-25-757-214</v>
          </cell>
          <cell r="E2370" t="str">
            <v>05050-MD-25-757-214</v>
          </cell>
          <cell r="F2370" t="str">
            <v>Tank-Main Platform, Structure- (Butane)</v>
          </cell>
          <cell r="G2370">
            <v>0</v>
          </cell>
          <cell r="H2370" t="str">
            <v>VP-1516-148-T-101/2-253</v>
          </cell>
          <cell r="I2370">
            <v>40175</v>
          </cell>
          <cell r="J2370">
            <v>40168</v>
          </cell>
          <cell r="K2370" t="str">
            <v>Y</v>
          </cell>
          <cell r="L2370" t="str">
            <v>Drw</v>
          </cell>
          <cell r="M2370">
            <v>2371</v>
          </cell>
        </row>
        <row r="2371">
          <cell r="C2371" t="str">
            <v>25</v>
          </cell>
          <cell r="D2371" t="str">
            <v>05050-MD-25-757-215</v>
          </cell>
          <cell r="E2371" t="str">
            <v>05050-MD-25-757-215</v>
          </cell>
          <cell r="F2371" t="str">
            <v>Tank-Main Platform, Structure- (Butane)</v>
          </cell>
          <cell r="G2371">
            <v>0</v>
          </cell>
          <cell r="H2371" t="str">
            <v>VP-1516-148-T-101/2-253</v>
          </cell>
          <cell r="I2371">
            <v>40175</v>
          </cell>
          <cell r="J2371">
            <v>40168</v>
          </cell>
          <cell r="K2371" t="str">
            <v>Y</v>
          </cell>
          <cell r="L2371" t="str">
            <v>Drw</v>
          </cell>
          <cell r="M2371">
            <v>2372</v>
          </cell>
        </row>
        <row r="2372">
          <cell r="C2372" t="str">
            <v>25</v>
          </cell>
          <cell r="D2372" t="str">
            <v>05050-MD-25-757-216</v>
          </cell>
          <cell r="E2372" t="str">
            <v>05050-MD-25-757-216</v>
          </cell>
          <cell r="F2372" t="str">
            <v>Tank-Main Platform, Structure- (Butane)</v>
          </cell>
          <cell r="G2372">
            <v>0</v>
          </cell>
          <cell r="H2372" t="str">
            <v>VP-1516-148-T-101/2-253</v>
          </cell>
          <cell r="I2372">
            <v>40175</v>
          </cell>
          <cell r="J2372">
            <v>40168</v>
          </cell>
          <cell r="K2372" t="str">
            <v>Y</v>
          </cell>
          <cell r="L2372" t="str">
            <v>Drw</v>
          </cell>
          <cell r="M2372">
            <v>2373</v>
          </cell>
        </row>
        <row r="2373">
          <cell r="C2373" t="str">
            <v>25</v>
          </cell>
          <cell r="D2373" t="str">
            <v>05050-MD-25-757-217</v>
          </cell>
          <cell r="E2373" t="str">
            <v>05050-MD-25-757-217</v>
          </cell>
          <cell r="F2373" t="str">
            <v>Tank-Main Platform, Structure- (Butane)</v>
          </cell>
          <cell r="G2373">
            <v>0</v>
          </cell>
          <cell r="H2373" t="str">
            <v>VP-1516-148-T-101/2-253</v>
          </cell>
          <cell r="I2373">
            <v>40175</v>
          </cell>
          <cell r="J2373">
            <v>40168</v>
          </cell>
          <cell r="K2373" t="str">
            <v>Y</v>
          </cell>
          <cell r="L2373" t="str">
            <v>Drw</v>
          </cell>
          <cell r="M2373">
            <v>2374</v>
          </cell>
        </row>
        <row r="2374">
          <cell r="C2374" t="str">
            <v>25</v>
          </cell>
          <cell r="D2374" t="str">
            <v>05050-MD-25-757-218</v>
          </cell>
          <cell r="E2374" t="str">
            <v>05050-MD-25-757-218</v>
          </cell>
          <cell r="F2374" t="str">
            <v>Tank-Main Platform, Structure- (Butane)</v>
          </cell>
          <cell r="G2374">
            <v>0</v>
          </cell>
          <cell r="H2374" t="str">
            <v>VP-1516-148-T-101/2-253</v>
          </cell>
          <cell r="I2374">
            <v>40175</v>
          </cell>
          <cell r="J2374">
            <v>40168</v>
          </cell>
          <cell r="K2374" t="str">
            <v>Y</v>
          </cell>
          <cell r="L2374" t="str">
            <v>Drw</v>
          </cell>
          <cell r="M2374">
            <v>2375</v>
          </cell>
        </row>
        <row r="2375">
          <cell r="C2375" t="str">
            <v>25</v>
          </cell>
          <cell r="D2375" t="str">
            <v>05050-MD-25-757-219</v>
          </cell>
          <cell r="E2375" t="str">
            <v>05050-MD-25-757-219</v>
          </cell>
          <cell r="F2375" t="str">
            <v>Tank-Main Platform, Structure- (Butane)</v>
          </cell>
          <cell r="G2375">
            <v>0</v>
          </cell>
          <cell r="H2375" t="str">
            <v>VP-1516-148-T-101/2-253</v>
          </cell>
          <cell r="I2375">
            <v>40175</v>
          </cell>
          <cell r="J2375">
            <v>40168</v>
          </cell>
          <cell r="K2375" t="str">
            <v>Y</v>
          </cell>
          <cell r="L2375" t="str">
            <v>Drw</v>
          </cell>
          <cell r="M2375">
            <v>2376</v>
          </cell>
        </row>
        <row r="2376">
          <cell r="C2376" t="str">
            <v>25</v>
          </cell>
          <cell r="D2376" t="str">
            <v>05050-MD-25-757-220</v>
          </cell>
          <cell r="E2376" t="str">
            <v>05050-MD-25-757-220</v>
          </cell>
          <cell r="F2376" t="str">
            <v>Tank-Main Platform, Structure- (Butane)</v>
          </cell>
          <cell r="G2376">
            <v>0</v>
          </cell>
          <cell r="H2376" t="str">
            <v>VP-1516-148-T-101/2-253</v>
          </cell>
          <cell r="I2376">
            <v>40175</v>
          </cell>
          <cell r="J2376">
            <v>40168</v>
          </cell>
          <cell r="K2376" t="str">
            <v>Y</v>
          </cell>
          <cell r="L2376" t="str">
            <v>Drw</v>
          </cell>
          <cell r="M2376">
            <v>2377</v>
          </cell>
        </row>
        <row r="2377">
          <cell r="C2377" t="str">
            <v>25</v>
          </cell>
          <cell r="D2377" t="str">
            <v>05050-MD-25-757-221</v>
          </cell>
          <cell r="E2377" t="str">
            <v>05050-MD-25-757-221</v>
          </cell>
          <cell r="F2377" t="str">
            <v>Tank-Main Platform, Structure- (Butane)</v>
          </cell>
          <cell r="G2377">
            <v>0</v>
          </cell>
          <cell r="H2377" t="str">
            <v>VP-1516-148-T-101/2-253</v>
          </cell>
          <cell r="I2377">
            <v>40175</v>
          </cell>
          <cell r="J2377">
            <v>40168</v>
          </cell>
          <cell r="K2377" t="str">
            <v>Y</v>
          </cell>
          <cell r="L2377" t="str">
            <v>Drw</v>
          </cell>
          <cell r="M2377">
            <v>2378</v>
          </cell>
        </row>
        <row r="2378">
          <cell r="C2378" t="str">
            <v>25</v>
          </cell>
          <cell r="D2378" t="str">
            <v>05050-MD-25-757-222</v>
          </cell>
          <cell r="E2378" t="str">
            <v>05050-MD-25-757-222</v>
          </cell>
          <cell r="F2378" t="str">
            <v>Tank-Main Platform, Structure- (Butane)</v>
          </cell>
          <cell r="G2378">
            <v>0</v>
          </cell>
          <cell r="H2378" t="str">
            <v>VP-1516-148-T-101/2-253</v>
          </cell>
          <cell r="I2378">
            <v>40175</v>
          </cell>
          <cell r="J2378">
            <v>40168</v>
          </cell>
          <cell r="K2378" t="str">
            <v>Y</v>
          </cell>
          <cell r="L2378" t="str">
            <v>Drw</v>
          </cell>
          <cell r="M2378">
            <v>2379</v>
          </cell>
        </row>
        <row r="2379">
          <cell r="C2379" t="str">
            <v>25</v>
          </cell>
          <cell r="D2379" t="str">
            <v>05050-MD-25-757-223</v>
          </cell>
          <cell r="E2379" t="str">
            <v>05050-MD-25-757-223</v>
          </cell>
          <cell r="F2379" t="str">
            <v>Tank-Main Platform, Structure- (Butane)</v>
          </cell>
          <cell r="G2379">
            <v>0</v>
          </cell>
          <cell r="H2379" t="str">
            <v>VP-1516-148-T-101/2-253</v>
          </cell>
          <cell r="I2379">
            <v>40175</v>
          </cell>
          <cell r="J2379">
            <v>40168</v>
          </cell>
          <cell r="K2379" t="str">
            <v>Y</v>
          </cell>
          <cell r="L2379" t="str">
            <v>Drw</v>
          </cell>
          <cell r="M2379">
            <v>2380</v>
          </cell>
        </row>
        <row r="2380">
          <cell r="C2380" t="str">
            <v>25</v>
          </cell>
          <cell r="D2380" t="str">
            <v>05050-MD-25-757-224</v>
          </cell>
          <cell r="E2380" t="str">
            <v>05050-MD-25-757-224</v>
          </cell>
          <cell r="F2380" t="str">
            <v>Tank-Main Platform, Structure- (Butane)</v>
          </cell>
          <cell r="G2380">
            <v>0</v>
          </cell>
          <cell r="H2380" t="str">
            <v>VP-1516-148-T-101/2-253</v>
          </cell>
          <cell r="I2380">
            <v>40175</v>
          </cell>
          <cell r="J2380">
            <v>40168</v>
          </cell>
          <cell r="K2380" t="str">
            <v>Y</v>
          </cell>
          <cell r="L2380" t="str">
            <v>Drw</v>
          </cell>
          <cell r="M2380">
            <v>2381</v>
          </cell>
        </row>
        <row r="2381">
          <cell r="C2381" t="str">
            <v>25</v>
          </cell>
          <cell r="D2381" t="str">
            <v>05050-MD-25-757-225</v>
          </cell>
          <cell r="E2381" t="str">
            <v>05050-MD-25-757-225</v>
          </cell>
          <cell r="F2381" t="str">
            <v>Tank-Main Platform, Structure- (Butane)</v>
          </cell>
          <cell r="G2381">
            <v>0</v>
          </cell>
          <cell r="H2381" t="str">
            <v>VP-1516-148-T-101/2-253</v>
          </cell>
          <cell r="I2381">
            <v>40175</v>
          </cell>
          <cell r="J2381">
            <v>40168</v>
          </cell>
          <cell r="K2381" t="str">
            <v>Y</v>
          </cell>
          <cell r="L2381" t="str">
            <v>Drw</v>
          </cell>
          <cell r="M2381">
            <v>2382</v>
          </cell>
        </row>
        <row r="2382">
          <cell r="C2382" t="str">
            <v>25</v>
          </cell>
          <cell r="D2382" t="str">
            <v>05050-MD-25-757-226</v>
          </cell>
          <cell r="E2382" t="str">
            <v>05050-MD-25-757-226</v>
          </cell>
          <cell r="F2382" t="str">
            <v>Tank-Main Platform, Structure- (Butane)</v>
          </cell>
          <cell r="G2382">
            <v>0</v>
          </cell>
          <cell r="H2382" t="str">
            <v>VP-1516-148-T-101/2-253</v>
          </cell>
          <cell r="I2382">
            <v>40175</v>
          </cell>
          <cell r="J2382">
            <v>40168</v>
          </cell>
          <cell r="K2382" t="str">
            <v>Y</v>
          </cell>
          <cell r="L2382" t="str">
            <v>Drw</v>
          </cell>
          <cell r="M2382">
            <v>2383</v>
          </cell>
        </row>
        <row r="2383">
          <cell r="C2383" t="str">
            <v>25</v>
          </cell>
          <cell r="D2383" t="str">
            <v>05050-MD-25-757-227</v>
          </cell>
          <cell r="E2383" t="str">
            <v>05050-MD-25-757-227</v>
          </cell>
          <cell r="F2383" t="str">
            <v>Tank-Main Platform, Structure- (Butane)</v>
          </cell>
          <cell r="G2383">
            <v>0</v>
          </cell>
          <cell r="H2383" t="str">
            <v>VP-1516-148-T-101/2-253</v>
          </cell>
          <cell r="I2383">
            <v>40175</v>
          </cell>
          <cell r="J2383">
            <v>40168</v>
          </cell>
          <cell r="K2383" t="str">
            <v>Y</v>
          </cell>
          <cell r="L2383" t="str">
            <v>Drw</v>
          </cell>
          <cell r="M2383">
            <v>2384</v>
          </cell>
        </row>
        <row r="2384">
          <cell r="C2384" t="str">
            <v>25</v>
          </cell>
          <cell r="D2384" t="str">
            <v>05050-MD-25-757-228</v>
          </cell>
          <cell r="E2384" t="str">
            <v>05050-MD-25-757-228</v>
          </cell>
          <cell r="F2384" t="str">
            <v>Tank-Main Platform, Structure- (Butane)</v>
          </cell>
          <cell r="G2384">
            <v>0</v>
          </cell>
          <cell r="H2384" t="str">
            <v>VP-1516-148-T-101/2-253</v>
          </cell>
          <cell r="I2384">
            <v>40175</v>
          </cell>
          <cell r="J2384">
            <v>40168</v>
          </cell>
          <cell r="K2384" t="str">
            <v>Y</v>
          </cell>
          <cell r="L2384" t="str">
            <v>Drw</v>
          </cell>
          <cell r="M2384">
            <v>2385</v>
          </cell>
        </row>
        <row r="2385">
          <cell r="C2385" t="str">
            <v>25</v>
          </cell>
          <cell r="D2385" t="str">
            <v>05050-MD-25-757-229</v>
          </cell>
          <cell r="E2385" t="str">
            <v>05050-MD-25-757-229</v>
          </cell>
          <cell r="F2385" t="str">
            <v>Tank-Main Platform, Structure- (Butane)</v>
          </cell>
          <cell r="G2385">
            <v>0</v>
          </cell>
          <cell r="H2385" t="str">
            <v>VP-1516-148-T-101/2-253</v>
          </cell>
          <cell r="I2385">
            <v>40175</v>
          </cell>
          <cell r="J2385">
            <v>40168</v>
          </cell>
          <cell r="K2385" t="str">
            <v>Y</v>
          </cell>
          <cell r="L2385" t="str">
            <v>Drw</v>
          </cell>
          <cell r="M2385">
            <v>2386</v>
          </cell>
        </row>
        <row r="2386">
          <cell r="C2386" t="str">
            <v>25</v>
          </cell>
          <cell r="D2386" t="str">
            <v>05050-MD-25-757-230</v>
          </cell>
          <cell r="E2386" t="str">
            <v>05050-MD-25-757-230</v>
          </cell>
          <cell r="F2386" t="str">
            <v>Tank-Main Platform, Structure- (Butane)</v>
          </cell>
          <cell r="G2386">
            <v>0</v>
          </cell>
          <cell r="H2386" t="str">
            <v>VP-1516-148-T-101/2-253</v>
          </cell>
          <cell r="I2386">
            <v>40175</v>
          </cell>
          <cell r="J2386">
            <v>40168</v>
          </cell>
          <cell r="K2386" t="str">
            <v>Y</v>
          </cell>
          <cell r="L2386" t="str">
            <v>Drw</v>
          </cell>
          <cell r="M2386">
            <v>2387</v>
          </cell>
        </row>
        <row r="2387">
          <cell r="C2387" t="str">
            <v>25</v>
          </cell>
          <cell r="D2387" t="str">
            <v>05050-MD-25-757-231</v>
          </cell>
          <cell r="E2387" t="str">
            <v>05050-MD-25-757-231</v>
          </cell>
          <cell r="F2387" t="str">
            <v>Tank-Main Platform, Structure- (Butane)</v>
          </cell>
          <cell r="G2387">
            <v>0</v>
          </cell>
          <cell r="H2387" t="str">
            <v>VP-1516-148-T-101/2-253</v>
          </cell>
          <cell r="I2387">
            <v>40175</v>
          </cell>
          <cell r="J2387">
            <v>40168</v>
          </cell>
          <cell r="K2387" t="str">
            <v>Y</v>
          </cell>
          <cell r="L2387" t="str">
            <v>Drw</v>
          </cell>
          <cell r="M2387">
            <v>2388</v>
          </cell>
        </row>
        <row r="2388">
          <cell r="C2388" t="str">
            <v>25</v>
          </cell>
          <cell r="D2388" t="str">
            <v>05050-MD-25-757-232</v>
          </cell>
          <cell r="E2388" t="str">
            <v>05050-MD-25-757-232</v>
          </cell>
          <cell r="F2388" t="str">
            <v>Tank-Main Platform, Structure- (Butane)</v>
          </cell>
          <cell r="G2388">
            <v>0</v>
          </cell>
          <cell r="H2388" t="str">
            <v>VP-1516-148-T-101/2-253</v>
          </cell>
          <cell r="I2388">
            <v>40175</v>
          </cell>
          <cell r="J2388">
            <v>40168</v>
          </cell>
          <cell r="K2388" t="str">
            <v>Y</v>
          </cell>
          <cell r="L2388" t="str">
            <v>Drw</v>
          </cell>
          <cell r="M2388">
            <v>2389</v>
          </cell>
        </row>
        <row r="2389">
          <cell r="C2389" t="str">
            <v>25</v>
          </cell>
          <cell r="D2389" t="str">
            <v>05050-MD-25-757-233</v>
          </cell>
          <cell r="E2389" t="str">
            <v>05050-MD-25-757-233</v>
          </cell>
          <cell r="F2389" t="str">
            <v>Tank-Main Platform, Structure- (Butane)</v>
          </cell>
          <cell r="G2389">
            <v>0</v>
          </cell>
          <cell r="H2389" t="str">
            <v>VP-1516-148-T-101/2-253</v>
          </cell>
          <cell r="I2389">
            <v>40175</v>
          </cell>
          <cell r="J2389">
            <v>40168</v>
          </cell>
          <cell r="K2389" t="str">
            <v>Y</v>
          </cell>
          <cell r="L2389" t="str">
            <v>Drw</v>
          </cell>
          <cell r="M2389">
            <v>2390</v>
          </cell>
        </row>
        <row r="2390">
          <cell r="C2390" t="str">
            <v>25</v>
          </cell>
          <cell r="D2390" t="str">
            <v>05050-MD-25-757-234</v>
          </cell>
          <cell r="E2390" t="str">
            <v>05050-MD-25-757-234</v>
          </cell>
          <cell r="F2390" t="str">
            <v>Tank-Main Platform, Structure- (Butane)</v>
          </cell>
          <cell r="G2390">
            <v>0</v>
          </cell>
          <cell r="H2390" t="str">
            <v>VP-1516-148-T-101/2-253</v>
          </cell>
          <cell r="I2390">
            <v>40175</v>
          </cell>
          <cell r="J2390">
            <v>40168</v>
          </cell>
          <cell r="K2390" t="str">
            <v>Y</v>
          </cell>
          <cell r="L2390" t="str">
            <v>Drw</v>
          </cell>
          <cell r="M2390">
            <v>2391</v>
          </cell>
        </row>
        <row r="2391">
          <cell r="C2391" t="str">
            <v>25</v>
          </cell>
          <cell r="D2391" t="str">
            <v>05050-MD-25-757-235</v>
          </cell>
          <cell r="E2391" t="str">
            <v>05050-MD-25-757-235</v>
          </cell>
          <cell r="F2391" t="str">
            <v>Tank-Main Platform, Structure- (Butane)</v>
          </cell>
          <cell r="G2391">
            <v>0</v>
          </cell>
          <cell r="H2391" t="str">
            <v>VP-1516-148-T-101/2-253</v>
          </cell>
          <cell r="I2391">
            <v>40175</v>
          </cell>
          <cell r="J2391">
            <v>40168</v>
          </cell>
          <cell r="K2391" t="str">
            <v>Y</v>
          </cell>
          <cell r="L2391" t="str">
            <v>Drw</v>
          </cell>
          <cell r="M2391">
            <v>2392</v>
          </cell>
        </row>
        <row r="2392">
          <cell r="C2392" t="str">
            <v>25</v>
          </cell>
          <cell r="D2392" t="str">
            <v>05050-MD-25-757-236</v>
          </cell>
          <cell r="E2392" t="str">
            <v>05050-MD-25-757-236</v>
          </cell>
          <cell r="F2392" t="str">
            <v>Tank-Main Platform, Structure- (Butane)</v>
          </cell>
          <cell r="G2392">
            <v>0</v>
          </cell>
          <cell r="H2392" t="str">
            <v>VP-1516-148-T-101/2-253</v>
          </cell>
          <cell r="I2392">
            <v>40175</v>
          </cell>
          <cell r="J2392">
            <v>40168</v>
          </cell>
          <cell r="K2392" t="str">
            <v>Y</v>
          </cell>
          <cell r="L2392" t="str">
            <v>Drw</v>
          </cell>
          <cell r="M2392">
            <v>2393</v>
          </cell>
        </row>
        <row r="2393">
          <cell r="C2393" t="str">
            <v>25</v>
          </cell>
          <cell r="D2393" t="str">
            <v>05050-MD-25-757-237</v>
          </cell>
          <cell r="E2393" t="str">
            <v>05050-MD-25-757-237</v>
          </cell>
          <cell r="F2393" t="str">
            <v>Tank-Main Platform, Structure- (Butane)</v>
          </cell>
          <cell r="G2393">
            <v>0</v>
          </cell>
          <cell r="H2393" t="str">
            <v>VP-1516-148-T-101/2-253</v>
          </cell>
          <cell r="I2393">
            <v>40175</v>
          </cell>
          <cell r="J2393">
            <v>40168</v>
          </cell>
          <cell r="K2393" t="str">
            <v>Y</v>
          </cell>
          <cell r="L2393" t="str">
            <v>Drw</v>
          </cell>
          <cell r="M2393">
            <v>2394</v>
          </cell>
        </row>
        <row r="2394">
          <cell r="C2394" t="str">
            <v>25</v>
          </cell>
          <cell r="D2394" t="str">
            <v>05050-MD-25-757-238</v>
          </cell>
          <cell r="E2394" t="str">
            <v>05050-MD-25-757-238</v>
          </cell>
          <cell r="F2394" t="str">
            <v>Tank-Main Platform, Structure- (Butane)</v>
          </cell>
          <cell r="G2394">
            <v>0</v>
          </cell>
          <cell r="H2394" t="str">
            <v>VP-1516-148-T-101/2-253</v>
          </cell>
          <cell r="I2394">
            <v>40175</v>
          </cell>
          <cell r="J2394">
            <v>40168</v>
          </cell>
          <cell r="K2394" t="str">
            <v>Y</v>
          </cell>
          <cell r="L2394" t="str">
            <v>Drw</v>
          </cell>
          <cell r="M2394">
            <v>2395</v>
          </cell>
        </row>
        <row r="2395">
          <cell r="C2395" t="str">
            <v>25</v>
          </cell>
          <cell r="D2395" t="str">
            <v>05050-MD-25-757-239</v>
          </cell>
          <cell r="E2395" t="str">
            <v>05050-MD-25-757-239</v>
          </cell>
          <cell r="F2395" t="str">
            <v>Tank-Main Platform, Structure- (Butane)</v>
          </cell>
          <cell r="G2395">
            <v>0</v>
          </cell>
          <cell r="H2395" t="str">
            <v>VP-1516-148-T-101/2-253</v>
          </cell>
          <cell r="I2395">
            <v>40175</v>
          </cell>
          <cell r="J2395">
            <v>40168</v>
          </cell>
          <cell r="K2395" t="str">
            <v>Y</v>
          </cell>
          <cell r="L2395" t="str">
            <v>Drw</v>
          </cell>
          <cell r="M2395">
            <v>2396</v>
          </cell>
        </row>
        <row r="2396">
          <cell r="C2396" t="str">
            <v>25</v>
          </cell>
          <cell r="D2396" t="str">
            <v>05050-MD-25-757-240</v>
          </cell>
          <cell r="E2396" t="str">
            <v>05050-MD-25-757-240</v>
          </cell>
          <cell r="F2396" t="str">
            <v>Tank-Main Platform, Structure- (Butane)</v>
          </cell>
          <cell r="G2396">
            <v>0</v>
          </cell>
          <cell r="H2396" t="str">
            <v>VP-1516-148-T-101/2-253</v>
          </cell>
          <cell r="I2396">
            <v>40175</v>
          </cell>
          <cell r="J2396">
            <v>40168</v>
          </cell>
          <cell r="K2396" t="str">
            <v>Y</v>
          </cell>
          <cell r="L2396" t="str">
            <v>Drw</v>
          </cell>
          <cell r="M2396">
            <v>2397</v>
          </cell>
        </row>
        <row r="2397">
          <cell r="C2397" t="str">
            <v>25</v>
          </cell>
          <cell r="D2397" t="str">
            <v>05050-MD-25-757-241</v>
          </cell>
          <cell r="E2397" t="str">
            <v>05050-MD-25-757-241</v>
          </cell>
          <cell r="F2397" t="str">
            <v>Tank-Main Platform, Structure- (Butane)</v>
          </cell>
          <cell r="G2397">
            <v>0</v>
          </cell>
          <cell r="H2397" t="str">
            <v>VP-1516-148-T-101/2-253</v>
          </cell>
          <cell r="I2397">
            <v>40175</v>
          </cell>
          <cell r="J2397">
            <v>40168</v>
          </cell>
          <cell r="K2397" t="str">
            <v>Y</v>
          </cell>
          <cell r="L2397" t="str">
            <v>Drw</v>
          </cell>
          <cell r="M2397">
            <v>2398</v>
          </cell>
        </row>
        <row r="2398">
          <cell r="C2398" t="str">
            <v>25</v>
          </cell>
          <cell r="D2398" t="str">
            <v>05050-MD-25-757-242</v>
          </cell>
          <cell r="E2398" t="str">
            <v>05050-MD-25-757-242</v>
          </cell>
          <cell r="F2398" t="str">
            <v>Tank-Main Platform, Structure- (Butane)</v>
          </cell>
          <cell r="G2398">
            <v>0</v>
          </cell>
          <cell r="H2398" t="str">
            <v>VP-1516-148-T-101/2-253</v>
          </cell>
          <cell r="I2398">
            <v>40175</v>
          </cell>
          <cell r="J2398">
            <v>40168</v>
          </cell>
          <cell r="K2398" t="str">
            <v>Y</v>
          </cell>
          <cell r="L2398" t="str">
            <v>Drw</v>
          </cell>
          <cell r="M2398">
            <v>2399</v>
          </cell>
        </row>
        <row r="2399">
          <cell r="C2399" t="str">
            <v>25</v>
          </cell>
          <cell r="D2399" t="str">
            <v>05050-MD-25-757-243</v>
          </cell>
          <cell r="E2399" t="str">
            <v>05050-MD-25-757-243</v>
          </cell>
          <cell r="F2399" t="str">
            <v>Tank-Main Platform, Structure- (Butane)</v>
          </cell>
          <cell r="G2399">
            <v>0</v>
          </cell>
          <cell r="H2399" t="str">
            <v>VP-1516-148-T-101/2-253</v>
          </cell>
          <cell r="I2399">
            <v>40175</v>
          </cell>
          <cell r="J2399">
            <v>40168</v>
          </cell>
          <cell r="K2399" t="str">
            <v>Y</v>
          </cell>
          <cell r="L2399" t="str">
            <v>Drw</v>
          </cell>
          <cell r="M2399">
            <v>2400</v>
          </cell>
        </row>
        <row r="2400">
          <cell r="C2400" t="str">
            <v>25</v>
          </cell>
          <cell r="D2400" t="str">
            <v>05050-MD-25-757-244</v>
          </cell>
          <cell r="E2400" t="str">
            <v>05050-MD-25-757-244</v>
          </cell>
          <cell r="F2400" t="str">
            <v>Tank-Main Platform, Structure- (Butane)</v>
          </cell>
          <cell r="G2400">
            <v>0</v>
          </cell>
          <cell r="H2400" t="str">
            <v>VP-1516-148-T-101/2-253</v>
          </cell>
          <cell r="I2400">
            <v>40175</v>
          </cell>
          <cell r="J2400">
            <v>40168</v>
          </cell>
          <cell r="K2400" t="str">
            <v>Y</v>
          </cell>
          <cell r="L2400" t="str">
            <v>Drw</v>
          </cell>
          <cell r="M2400">
            <v>2401</v>
          </cell>
        </row>
        <row r="2401">
          <cell r="C2401" t="str">
            <v>25</v>
          </cell>
          <cell r="D2401" t="str">
            <v>05050-MD-25-757-245</v>
          </cell>
          <cell r="E2401" t="str">
            <v>05050-MD-25-757-245</v>
          </cell>
          <cell r="F2401" t="str">
            <v>Tank-Main Platform, Structure- (Butane)</v>
          </cell>
          <cell r="G2401">
            <v>0</v>
          </cell>
          <cell r="H2401" t="str">
            <v>VP-1516-148-T-101/2-253</v>
          </cell>
          <cell r="I2401">
            <v>40175</v>
          </cell>
          <cell r="J2401">
            <v>40168</v>
          </cell>
          <cell r="K2401" t="str">
            <v>Y</v>
          </cell>
          <cell r="L2401" t="str">
            <v>Drw</v>
          </cell>
          <cell r="M2401">
            <v>2402</v>
          </cell>
        </row>
        <row r="2402">
          <cell r="C2402" t="str">
            <v>25</v>
          </cell>
          <cell r="D2402" t="str">
            <v>05050-MD-25-757-246</v>
          </cell>
          <cell r="E2402" t="str">
            <v>05050-MD-25-757-246</v>
          </cell>
          <cell r="F2402" t="str">
            <v>Tank-Main Platform, Structure- (Butane)</v>
          </cell>
          <cell r="G2402">
            <v>0</v>
          </cell>
          <cell r="H2402" t="str">
            <v>VP-1516-148-T-101/2-253</v>
          </cell>
          <cell r="I2402">
            <v>40175</v>
          </cell>
          <cell r="J2402">
            <v>40168</v>
          </cell>
          <cell r="K2402" t="str">
            <v>Y</v>
          </cell>
          <cell r="L2402" t="str">
            <v>Drw</v>
          </cell>
          <cell r="M2402">
            <v>2403</v>
          </cell>
        </row>
        <row r="2403">
          <cell r="C2403" t="str">
            <v>25</v>
          </cell>
          <cell r="D2403" t="str">
            <v>05050-MD-25-757-247</v>
          </cell>
          <cell r="E2403" t="str">
            <v>05050-MD-25-757-247</v>
          </cell>
          <cell r="F2403" t="str">
            <v>Tank-Main Platform, Structure- (Butane)</v>
          </cell>
          <cell r="G2403">
            <v>0</v>
          </cell>
          <cell r="H2403" t="str">
            <v>VP-1516-148-T-101/2-253</v>
          </cell>
          <cell r="I2403">
            <v>40175</v>
          </cell>
          <cell r="J2403">
            <v>40168</v>
          </cell>
          <cell r="K2403" t="str">
            <v>Y</v>
          </cell>
          <cell r="L2403" t="str">
            <v>Drw</v>
          </cell>
          <cell r="M2403">
            <v>2404</v>
          </cell>
        </row>
        <row r="2404">
          <cell r="C2404" t="str">
            <v>25</v>
          </cell>
          <cell r="D2404" t="str">
            <v>05050-MD-25-757-248</v>
          </cell>
          <cell r="E2404" t="str">
            <v>05050-MD-25-757-248</v>
          </cell>
          <cell r="F2404" t="str">
            <v>Tank-Main Platform, Structure- (Butane)</v>
          </cell>
          <cell r="G2404">
            <v>0</v>
          </cell>
          <cell r="H2404" t="str">
            <v>VP-1516-148-T-101/2-253</v>
          </cell>
          <cell r="I2404">
            <v>40175</v>
          </cell>
          <cell r="J2404">
            <v>40168</v>
          </cell>
          <cell r="K2404" t="str">
            <v>Y</v>
          </cell>
          <cell r="L2404" t="str">
            <v>Drw</v>
          </cell>
          <cell r="M2404">
            <v>2405</v>
          </cell>
        </row>
        <row r="2405">
          <cell r="C2405" t="str">
            <v>25</v>
          </cell>
          <cell r="D2405" t="str">
            <v>05050-MD-25-757-249</v>
          </cell>
          <cell r="E2405" t="str">
            <v>05050-MD-25-757-249</v>
          </cell>
          <cell r="F2405" t="str">
            <v>Tank-Main Platform, Structure- (Butane)</v>
          </cell>
          <cell r="G2405">
            <v>0</v>
          </cell>
          <cell r="H2405" t="str">
            <v>VP-1516-148-T-101/2-253</v>
          </cell>
          <cell r="I2405">
            <v>40175</v>
          </cell>
          <cell r="J2405">
            <v>40168</v>
          </cell>
          <cell r="K2405" t="str">
            <v>Y</v>
          </cell>
          <cell r="L2405" t="str">
            <v>Drw</v>
          </cell>
          <cell r="M2405">
            <v>2406</v>
          </cell>
        </row>
        <row r="2406">
          <cell r="C2406" t="str">
            <v>25</v>
          </cell>
          <cell r="D2406" t="str">
            <v>05050-MD-25-757-250</v>
          </cell>
          <cell r="E2406" t="str">
            <v>05050-MD-25-757-250</v>
          </cell>
          <cell r="F2406" t="str">
            <v>Tank-Main Platform, Structure- (Butane)</v>
          </cell>
          <cell r="G2406">
            <v>0</v>
          </cell>
          <cell r="H2406" t="str">
            <v>VP-1516-148-T-101/2-253</v>
          </cell>
          <cell r="I2406">
            <v>40175</v>
          </cell>
          <cell r="J2406">
            <v>40168</v>
          </cell>
          <cell r="K2406" t="str">
            <v>Y</v>
          </cell>
          <cell r="L2406" t="str">
            <v>Drw</v>
          </cell>
          <cell r="M2406">
            <v>2407</v>
          </cell>
        </row>
        <row r="2407">
          <cell r="C2407" t="str">
            <v>25</v>
          </cell>
          <cell r="D2407" t="str">
            <v>05050-MD-25-757-251</v>
          </cell>
          <cell r="E2407" t="str">
            <v>05050-MD-25-757-251</v>
          </cell>
          <cell r="F2407" t="str">
            <v>Tank-Main Platform, Structure- (Butane)</v>
          </cell>
          <cell r="G2407">
            <v>0</v>
          </cell>
          <cell r="H2407" t="str">
            <v>VP-1516-148-T-101/2-253</v>
          </cell>
          <cell r="I2407">
            <v>40175</v>
          </cell>
          <cell r="J2407">
            <v>40168</v>
          </cell>
          <cell r="K2407" t="str">
            <v>Y</v>
          </cell>
          <cell r="L2407" t="str">
            <v>Drw</v>
          </cell>
          <cell r="M2407">
            <v>2408</v>
          </cell>
        </row>
        <row r="2408">
          <cell r="C2408" t="str">
            <v>25</v>
          </cell>
          <cell r="D2408" t="str">
            <v>05050-MD-25-757-252</v>
          </cell>
          <cell r="E2408" t="str">
            <v>05050-MD-25-757-252</v>
          </cell>
          <cell r="F2408" t="str">
            <v>Tank-Main Platform, Structure- (Butane)</v>
          </cell>
          <cell r="G2408">
            <v>0</v>
          </cell>
          <cell r="H2408" t="str">
            <v>VP-1516-148-T-101/2-253</v>
          </cell>
          <cell r="I2408">
            <v>40175</v>
          </cell>
          <cell r="J2408">
            <v>40168</v>
          </cell>
          <cell r="K2408" t="str">
            <v>Y</v>
          </cell>
          <cell r="L2408" t="str">
            <v>Drw</v>
          </cell>
          <cell r="M2408">
            <v>2409</v>
          </cell>
        </row>
        <row r="2409">
          <cell r="C2409" t="str">
            <v>25</v>
          </cell>
          <cell r="D2409" t="str">
            <v>05050-MD-25-757-253</v>
          </cell>
          <cell r="E2409" t="str">
            <v>05050-MD-25-757-253</v>
          </cell>
          <cell r="F2409" t="str">
            <v>Tank-Main Platform, Structure- (Butane)</v>
          </cell>
          <cell r="G2409">
            <v>0</v>
          </cell>
          <cell r="H2409" t="str">
            <v>VP-1516-148-T-101/2-253</v>
          </cell>
          <cell r="I2409">
            <v>40175</v>
          </cell>
          <cell r="J2409">
            <v>40168</v>
          </cell>
          <cell r="K2409" t="str">
            <v>Y</v>
          </cell>
          <cell r="L2409" t="str">
            <v>Drw</v>
          </cell>
          <cell r="M2409">
            <v>2410</v>
          </cell>
        </row>
        <row r="2410">
          <cell r="C2410" t="str">
            <v>25</v>
          </cell>
          <cell r="D2410" t="str">
            <v>05050-MD-25-757-254</v>
          </cell>
          <cell r="E2410" t="str">
            <v>05050-MD-25-757-254</v>
          </cell>
          <cell r="F2410" t="str">
            <v>Tank-Main Platform, Structure- (Butane)</v>
          </cell>
          <cell r="G2410">
            <v>0</v>
          </cell>
          <cell r="H2410" t="str">
            <v>VP-1516-148-T-101/2-253</v>
          </cell>
          <cell r="I2410">
            <v>40175</v>
          </cell>
          <cell r="J2410">
            <v>40168</v>
          </cell>
          <cell r="K2410" t="str">
            <v>Y</v>
          </cell>
          <cell r="L2410" t="str">
            <v>Drw</v>
          </cell>
          <cell r="M2410">
            <v>2411</v>
          </cell>
        </row>
        <row r="2411">
          <cell r="C2411" t="str">
            <v>25</v>
          </cell>
          <cell r="D2411" t="str">
            <v>05050-MD-25-757-255</v>
          </cell>
          <cell r="E2411" t="str">
            <v>05050-MD-25-757-255</v>
          </cell>
          <cell r="F2411" t="str">
            <v>Tank-Main Platform, Structure- (Butane)</v>
          </cell>
          <cell r="G2411">
            <v>0</v>
          </cell>
          <cell r="H2411" t="str">
            <v>VP-1516-148-T-101/2-253</v>
          </cell>
          <cell r="I2411">
            <v>40175</v>
          </cell>
          <cell r="J2411">
            <v>40168</v>
          </cell>
          <cell r="K2411" t="str">
            <v>Y</v>
          </cell>
          <cell r="L2411" t="str">
            <v>Drw</v>
          </cell>
          <cell r="M2411">
            <v>2412</v>
          </cell>
        </row>
        <row r="2412">
          <cell r="C2412" t="str">
            <v>25</v>
          </cell>
          <cell r="D2412" t="str">
            <v>05050-MD-25-757-256</v>
          </cell>
          <cell r="E2412" t="str">
            <v>05050-MD-25-757-256</v>
          </cell>
          <cell r="F2412" t="str">
            <v>Tank-Main Platform, Structure- (Butane)</v>
          </cell>
          <cell r="G2412">
            <v>0</v>
          </cell>
          <cell r="H2412" t="str">
            <v>VP-1516-148-T-101/2-253</v>
          </cell>
          <cell r="I2412">
            <v>40175</v>
          </cell>
          <cell r="J2412">
            <v>40168</v>
          </cell>
          <cell r="K2412" t="str">
            <v>Y</v>
          </cell>
          <cell r="L2412" t="str">
            <v>Drw</v>
          </cell>
          <cell r="M2412">
            <v>2413</v>
          </cell>
        </row>
        <row r="2413">
          <cell r="C2413" t="str">
            <v>25</v>
          </cell>
          <cell r="D2413" t="str">
            <v>05050-MD-25-757-257</v>
          </cell>
          <cell r="E2413" t="str">
            <v>05050-MD-25-757-257</v>
          </cell>
          <cell r="F2413" t="str">
            <v>Tank-Main Platform, Structure- (Butane)</v>
          </cell>
          <cell r="G2413">
            <v>0</v>
          </cell>
          <cell r="H2413" t="str">
            <v>VP-1516-148-T-101/2-253</v>
          </cell>
          <cell r="I2413">
            <v>40175</v>
          </cell>
          <cell r="J2413">
            <v>40168</v>
          </cell>
          <cell r="K2413" t="str">
            <v>Y</v>
          </cell>
          <cell r="L2413" t="str">
            <v>Drw</v>
          </cell>
          <cell r="M2413">
            <v>2414</v>
          </cell>
        </row>
        <row r="2414">
          <cell r="C2414" t="str">
            <v>25</v>
          </cell>
          <cell r="D2414" t="str">
            <v>05050-MD-25-757-258</v>
          </cell>
          <cell r="E2414" t="str">
            <v>05050-MD-25-757-258</v>
          </cell>
          <cell r="F2414" t="str">
            <v>Tank-Main Platform, Structure- (Butane)</v>
          </cell>
          <cell r="G2414">
            <v>0</v>
          </cell>
          <cell r="H2414" t="str">
            <v>VP-1516-148-T-101/2-253</v>
          </cell>
          <cell r="I2414">
            <v>40175</v>
          </cell>
          <cell r="J2414">
            <v>40168</v>
          </cell>
          <cell r="K2414" t="str">
            <v>Y</v>
          </cell>
          <cell r="L2414" t="str">
            <v>Drw</v>
          </cell>
          <cell r="M2414">
            <v>2415</v>
          </cell>
        </row>
        <row r="2415">
          <cell r="C2415" t="str">
            <v>25</v>
          </cell>
          <cell r="D2415" t="str">
            <v>05050-MD-25-757-259</v>
          </cell>
          <cell r="E2415" t="str">
            <v>05050-MD-25-757-259</v>
          </cell>
          <cell r="F2415" t="str">
            <v>Tank-Main Platform, Structure- (Butane)</v>
          </cell>
          <cell r="G2415">
            <v>0</v>
          </cell>
          <cell r="H2415" t="str">
            <v>VP-1516-148-T-101/2-253</v>
          </cell>
          <cell r="I2415">
            <v>40175</v>
          </cell>
          <cell r="J2415">
            <v>40168</v>
          </cell>
          <cell r="K2415" t="str">
            <v>Y</v>
          </cell>
          <cell r="L2415" t="str">
            <v>Drw</v>
          </cell>
          <cell r="M2415">
            <v>2416</v>
          </cell>
        </row>
        <row r="2416">
          <cell r="C2416" t="str">
            <v>25</v>
          </cell>
          <cell r="D2416" t="str">
            <v>05050-MD-25-757-260</v>
          </cell>
          <cell r="E2416" t="str">
            <v>05050-MD-25-757-260</v>
          </cell>
          <cell r="F2416" t="str">
            <v>Tank-Main Platform, Structure- (Butane)</v>
          </cell>
          <cell r="G2416">
            <v>0</v>
          </cell>
          <cell r="H2416" t="str">
            <v>VP-1516-148-T-101/2-253</v>
          </cell>
          <cell r="I2416">
            <v>40175</v>
          </cell>
          <cell r="J2416">
            <v>40168</v>
          </cell>
          <cell r="K2416" t="str">
            <v>Y</v>
          </cell>
          <cell r="L2416" t="str">
            <v>Drw</v>
          </cell>
          <cell r="M2416">
            <v>2417</v>
          </cell>
        </row>
        <row r="2417">
          <cell r="C2417" t="str">
            <v>25</v>
          </cell>
          <cell r="D2417" t="str">
            <v>05050-MD-25-757-261</v>
          </cell>
          <cell r="E2417" t="str">
            <v>05050-MD-25-757-261</v>
          </cell>
          <cell r="F2417" t="str">
            <v>Tank-Main Platform, Structure- (Butane)</v>
          </cell>
          <cell r="G2417">
            <v>0</v>
          </cell>
          <cell r="H2417" t="str">
            <v>VP-1516-148-T-101/2-253</v>
          </cell>
          <cell r="I2417">
            <v>40175</v>
          </cell>
          <cell r="J2417">
            <v>40168</v>
          </cell>
          <cell r="K2417" t="str">
            <v>Y</v>
          </cell>
          <cell r="L2417" t="str">
            <v>Drw</v>
          </cell>
          <cell r="M2417">
            <v>2418</v>
          </cell>
        </row>
        <row r="2418">
          <cell r="C2418" t="str">
            <v>25</v>
          </cell>
          <cell r="D2418" t="str">
            <v>05050-MD-25-757-262</v>
          </cell>
          <cell r="E2418" t="str">
            <v>05050-MD-25-757-262</v>
          </cell>
          <cell r="F2418" t="str">
            <v>Tank-Main Platform, Structure- (Butane)</v>
          </cell>
          <cell r="G2418">
            <v>0</v>
          </cell>
          <cell r="H2418" t="str">
            <v>VP-1516-148-T-101/2-253</v>
          </cell>
          <cell r="I2418">
            <v>40175</v>
          </cell>
          <cell r="J2418">
            <v>40168</v>
          </cell>
          <cell r="K2418" t="str">
            <v>Y</v>
          </cell>
          <cell r="L2418" t="str">
            <v>Drw</v>
          </cell>
          <cell r="M2418">
            <v>2419</v>
          </cell>
        </row>
        <row r="2419">
          <cell r="C2419" t="str">
            <v>25</v>
          </cell>
          <cell r="D2419" t="str">
            <v>05050-MD-25-757-263</v>
          </cell>
          <cell r="E2419" t="str">
            <v>05050-MD-25-757-263</v>
          </cell>
          <cell r="F2419" t="str">
            <v>Tank-Main Platform, Structure- (Butane)</v>
          </cell>
          <cell r="G2419">
            <v>0</v>
          </cell>
          <cell r="H2419" t="str">
            <v>VP-1516-148-T-101/2-253</v>
          </cell>
          <cell r="I2419">
            <v>40175</v>
          </cell>
          <cell r="J2419">
            <v>40168</v>
          </cell>
          <cell r="K2419" t="str">
            <v>Y</v>
          </cell>
          <cell r="L2419" t="str">
            <v>Drw</v>
          </cell>
          <cell r="M2419">
            <v>2420</v>
          </cell>
        </row>
        <row r="2420">
          <cell r="C2420" t="str">
            <v>25</v>
          </cell>
          <cell r="D2420" t="str">
            <v>05050-MD-25-757-264</v>
          </cell>
          <cell r="E2420" t="str">
            <v>05050-MD-25-757-264</v>
          </cell>
          <cell r="F2420" t="str">
            <v>Tank-Main Platform, Structure- (Butane)</v>
          </cell>
          <cell r="G2420">
            <v>0</v>
          </cell>
          <cell r="H2420" t="str">
            <v>VP-1516-148-T-101/2-253</v>
          </cell>
          <cell r="I2420">
            <v>40175</v>
          </cell>
          <cell r="J2420">
            <v>40168</v>
          </cell>
          <cell r="K2420" t="str">
            <v>Y</v>
          </cell>
          <cell r="L2420" t="str">
            <v>Drw</v>
          </cell>
          <cell r="M2420">
            <v>2421</v>
          </cell>
        </row>
        <row r="2421">
          <cell r="C2421" t="str">
            <v>25</v>
          </cell>
          <cell r="D2421" t="str">
            <v>05050-MD-25-757-265</v>
          </cell>
          <cell r="E2421" t="str">
            <v>05050-MD-25-757-265</v>
          </cell>
          <cell r="F2421" t="str">
            <v>Tank-Main Platform, Structure- (Butane)</v>
          </cell>
          <cell r="G2421">
            <v>0</v>
          </cell>
          <cell r="H2421" t="str">
            <v>VP-1516-148-T-101/2-253</v>
          </cell>
          <cell r="I2421">
            <v>40175</v>
          </cell>
          <cell r="J2421">
            <v>40168</v>
          </cell>
          <cell r="K2421" t="str">
            <v>Y</v>
          </cell>
          <cell r="L2421" t="str">
            <v>Drw</v>
          </cell>
          <cell r="M2421">
            <v>2422</v>
          </cell>
        </row>
        <row r="2422">
          <cell r="C2422" t="str">
            <v>25</v>
          </cell>
          <cell r="D2422" t="str">
            <v>05050-MD-25-757-266</v>
          </cell>
          <cell r="E2422" t="str">
            <v>05050-MD-25-757-266</v>
          </cell>
          <cell r="F2422" t="str">
            <v>Tank-Main Platform, Structure- (Butane)</v>
          </cell>
          <cell r="G2422">
            <v>0</v>
          </cell>
          <cell r="H2422" t="str">
            <v>VP-1516-148-T-101/2-253</v>
          </cell>
          <cell r="I2422">
            <v>40175</v>
          </cell>
          <cell r="J2422">
            <v>40168</v>
          </cell>
          <cell r="K2422" t="str">
            <v>Y</v>
          </cell>
          <cell r="L2422" t="str">
            <v>Drw</v>
          </cell>
          <cell r="M2422">
            <v>2423</v>
          </cell>
        </row>
        <row r="2423">
          <cell r="C2423" t="str">
            <v>25</v>
          </cell>
          <cell r="D2423" t="str">
            <v>05050-MD-25-757-267</v>
          </cell>
          <cell r="E2423" t="str">
            <v>05050-MD-25-757-267</v>
          </cell>
          <cell r="F2423" t="str">
            <v>Tank-Main Platform, Structure- (Butane)</v>
          </cell>
          <cell r="G2423">
            <v>0</v>
          </cell>
          <cell r="H2423" t="str">
            <v>VP-1516-148-T-101/2-253</v>
          </cell>
          <cell r="I2423">
            <v>40175</v>
          </cell>
          <cell r="J2423">
            <v>40168</v>
          </cell>
          <cell r="K2423" t="str">
            <v>Y</v>
          </cell>
          <cell r="L2423" t="str">
            <v>Drw</v>
          </cell>
          <cell r="M2423">
            <v>2424</v>
          </cell>
        </row>
        <row r="2424">
          <cell r="C2424" t="str">
            <v>25</v>
          </cell>
          <cell r="D2424" t="str">
            <v>05050-MD-25-757-268</v>
          </cell>
          <cell r="E2424" t="str">
            <v>05050-MD-25-757-268</v>
          </cell>
          <cell r="F2424" t="str">
            <v>Tank-Main Platform, Structure- (Butane)</v>
          </cell>
          <cell r="G2424">
            <v>0</v>
          </cell>
          <cell r="H2424" t="str">
            <v>VP-1516-148-T-101/2-253</v>
          </cell>
          <cell r="I2424">
            <v>40175</v>
          </cell>
          <cell r="J2424">
            <v>40168</v>
          </cell>
          <cell r="K2424" t="str">
            <v>Y</v>
          </cell>
          <cell r="L2424" t="str">
            <v>Drw</v>
          </cell>
          <cell r="M2424">
            <v>2425</v>
          </cell>
        </row>
        <row r="2425">
          <cell r="C2425" t="str">
            <v>25</v>
          </cell>
          <cell r="D2425" t="str">
            <v>05050-MD-25-757-269</v>
          </cell>
          <cell r="E2425" t="str">
            <v>05050-MD-25-757-269</v>
          </cell>
          <cell r="F2425" t="str">
            <v>Tank-Main Platform, Structure- (Butane)</v>
          </cell>
          <cell r="G2425">
            <v>0</v>
          </cell>
          <cell r="H2425" t="str">
            <v>VP-1516-148-T-101/2-253</v>
          </cell>
          <cell r="I2425">
            <v>40175</v>
          </cell>
          <cell r="J2425">
            <v>40168</v>
          </cell>
          <cell r="K2425" t="str">
            <v>Y</v>
          </cell>
          <cell r="L2425" t="str">
            <v>Drw</v>
          </cell>
          <cell r="M2425">
            <v>2426</v>
          </cell>
        </row>
        <row r="2426">
          <cell r="C2426" t="str">
            <v>25</v>
          </cell>
          <cell r="D2426" t="str">
            <v>05050-MD-25-757-270</v>
          </cell>
          <cell r="E2426" t="str">
            <v>05050-MD-25-757-270</v>
          </cell>
          <cell r="F2426" t="str">
            <v>Tank-Main Platform, Structure- (Butane)</v>
          </cell>
          <cell r="G2426">
            <v>0</v>
          </cell>
          <cell r="H2426" t="str">
            <v>VP-1516-148-T-101/2-253</v>
          </cell>
          <cell r="I2426">
            <v>40175</v>
          </cell>
          <cell r="J2426">
            <v>40168</v>
          </cell>
          <cell r="K2426" t="str">
            <v>Y</v>
          </cell>
          <cell r="L2426" t="str">
            <v>Drw</v>
          </cell>
          <cell r="M2426">
            <v>2427</v>
          </cell>
        </row>
        <row r="2427">
          <cell r="C2427" t="str">
            <v>25</v>
          </cell>
          <cell r="D2427" t="str">
            <v>05050-MD-25-757-271</v>
          </cell>
          <cell r="E2427" t="str">
            <v>05050-MD-25-757-271</v>
          </cell>
          <cell r="F2427" t="str">
            <v>Tank-Main Platform, Structure- (Butane)</v>
          </cell>
          <cell r="G2427">
            <v>0</v>
          </cell>
          <cell r="H2427" t="str">
            <v>VP-1516-148-T-101/2-253</v>
          </cell>
          <cell r="I2427">
            <v>40175</v>
          </cell>
          <cell r="J2427">
            <v>40168</v>
          </cell>
          <cell r="K2427" t="str">
            <v>Y</v>
          </cell>
          <cell r="L2427" t="str">
            <v>Drw</v>
          </cell>
          <cell r="M2427">
            <v>2428</v>
          </cell>
        </row>
        <row r="2428">
          <cell r="C2428" t="str">
            <v>25</v>
          </cell>
          <cell r="D2428" t="str">
            <v>05050-MD-25-757-272</v>
          </cell>
          <cell r="E2428" t="str">
            <v>05050-MD-25-757-272</v>
          </cell>
          <cell r="F2428" t="str">
            <v>Tank-Main Platform, Structure- (Butane)</v>
          </cell>
          <cell r="G2428">
            <v>0</v>
          </cell>
          <cell r="H2428" t="str">
            <v>VP-1516-148-T-101/2-253</v>
          </cell>
          <cell r="I2428">
            <v>40175</v>
          </cell>
          <cell r="J2428">
            <v>40168</v>
          </cell>
          <cell r="K2428" t="str">
            <v>Y</v>
          </cell>
          <cell r="L2428" t="str">
            <v>Drw</v>
          </cell>
          <cell r="M2428">
            <v>2429</v>
          </cell>
        </row>
        <row r="2429">
          <cell r="C2429" t="str">
            <v>25</v>
          </cell>
          <cell r="D2429" t="str">
            <v>05050-MD-25-757-273</v>
          </cell>
          <cell r="E2429" t="str">
            <v>05050-MD-25-757-273</v>
          </cell>
          <cell r="F2429" t="str">
            <v>Tank-Main Platform, Structure- (Butane)</v>
          </cell>
          <cell r="G2429">
            <v>0</v>
          </cell>
          <cell r="H2429" t="str">
            <v>VP-1516-148-T-101/2-253</v>
          </cell>
          <cell r="I2429">
            <v>40175</v>
          </cell>
          <cell r="J2429">
            <v>40168</v>
          </cell>
          <cell r="K2429" t="str">
            <v>Y</v>
          </cell>
          <cell r="L2429" t="str">
            <v>Drw</v>
          </cell>
          <cell r="M2429">
            <v>2430</v>
          </cell>
        </row>
        <row r="2430">
          <cell r="C2430" t="str">
            <v>25</v>
          </cell>
          <cell r="D2430" t="str">
            <v>05050-MD-25-757-274</v>
          </cell>
          <cell r="E2430" t="str">
            <v>05050-MD-25-757-274</v>
          </cell>
          <cell r="F2430" t="str">
            <v>Tank-Main Platform, Structure- (Butane)</v>
          </cell>
          <cell r="G2430">
            <v>0</v>
          </cell>
          <cell r="H2430" t="str">
            <v>VP-1516-148-T-101/2-253</v>
          </cell>
          <cell r="I2430">
            <v>40175</v>
          </cell>
          <cell r="J2430">
            <v>40168</v>
          </cell>
          <cell r="K2430" t="str">
            <v>Y</v>
          </cell>
          <cell r="L2430" t="str">
            <v>Drw</v>
          </cell>
          <cell r="M2430">
            <v>2431</v>
          </cell>
        </row>
        <row r="2431">
          <cell r="C2431" t="str">
            <v>25</v>
          </cell>
          <cell r="D2431" t="str">
            <v>05050-MD-25-757-275</v>
          </cell>
          <cell r="E2431" t="str">
            <v>05050-MD-25-757-275</v>
          </cell>
          <cell r="F2431" t="str">
            <v>Tank-Main Platform, Structure- (Butane)</v>
          </cell>
          <cell r="G2431">
            <v>0</v>
          </cell>
          <cell r="H2431" t="str">
            <v>VP-1516-148-T-101/2-253</v>
          </cell>
          <cell r="I2431">
            <v>40175</v>
          </cell>
          <cell r="J2431">
            <v>40168</v>
          </cell>
          <cell r="K2431" t="str">
            <v>Y</v>
          </cell>
          <cell r="L2431" t="str">
            <v>Drw</v>
          </cell>
          <cell r="M2431">
            <v>2432</v>
          </cell>
        </row>
        <row r="2432">
          <cell r="C2432" t="str">
            <v>25</v>
          </cell>
          <cell r="D2432" t="str">
            <v>05050-MD-25-757-276</v>
          </cell>
          <cell r="E2432" t="str">
            <v>05050-MD-25-757-276</v>
          </cell>
          <cell r="F2432" t="str">
            <v>Tank-Main Platform, Structure- (Butane)</v>
          </cell>
          <cell r="G2432">
            <v>0</v>
          </cell>
          <cell r="H2432" t="str">
            <v>VP-1516-148-T-101/2-253</v>
          </cell>
          <cell r="I2432">
            <v>40175</v>
          </cell>
          <cell r="J2432">
            <v>40168</v>
          </cell>
          <cell r="K2432" t="str">
            <v>Y</v>
          </cell>
          <cell r="L2432" t="str">
            <v>Drw</v>
          </cell>
          <cell r="M2432">
            <v>2433</v>
          </cell>
        </row>
        <row r="2433">
          <cell r="C2433" t="str">
            <v>25</v>
          </cell>
          <cell r="D2433" t="str">
            <v>05050-MD-25-757-277</v>
          </cell>
          <cell r="E2433" t="str">
            <v>05050-MD-25-757-277</v>
          </cell>
          <cell r="F2433" t="str">
            <v>Tank-Main Platform, Structure- (Butane)</v>
          </cell>
          <cell r="G2433">
            <v>0</v>
          </cell>
          <cell r="H2433" t="str">
            <v>VP-1516-148-T-101/2-253</v>
          </cell>
          <cell r="I2433">
            <v>40175</v>
          </cell>
          <cell r="J2433">
            <v>40168</v>
          </cell>
          <cell r="K2433" t="str">
            <v>Y</v>
          </cell>
          <cell r="L2433" t="str">
            <v>Drw</v>
          </cell>
          <cell r="M2433">
            <v>2434</v>
          </cell>
        </row>
        <row r="2434">
          <cell r="C2434" t="str">
            <v>25</v>
          </cell>
          <cell r="D2434" t="str">
            <v>05050-MD-25-757-278</v>
          </cell>
          <cell r="E2434" t="str">
            <v>05050-MD-25-757-278</v>
          </cell>
          <cell r="F2434" t="str">
            <v>Tank-Main Platform, Structure- (Butane)</v>
          </cell>
          <cell r="G2434">
            <v>0</v>
          </cell>
          <cell r="H2434" t="str">
            <v>VP-1516-148-T-101/2-253</v>
          </cell>
          <cell r="I2434">
            <v>40175</v>
          </cell>
          <cell r="J2434">
            <v>40168</v>
          </cell>
          <cell r="K2434" t="str">
            <v>Y</v>
          </cell>
          <cell r="L2434" t="str">
            <v>Drw</v>
          </cell>
          <cell r="M2434">
            <v>2435</v>
          </cell>
        </row>
        <row r="2435">
          <cell r="C2435" t="str">
            <v>25</v>
          </cell>
          <cell r="D2435" t="str">
            <v>05050-MD-25-757-279</v>
          </cell>
          <cell r="E2435" t="str">
            <v>05050-MD-25-757-279</v>
          </cell>
          <cell r="F2435" t="str">
            <v>Tank-Main Platform, Structure- (Butane)</v>
          </cell>
          <cell r="G2435">
            <v>0</v>
          </cell>
          <cell r="H2435" t="str">
            <v>VP-1516-148-T-101/2-253</v>
          </cell>
          <cell r="I2435">
            <v>40175</v>
          </cell>
          <cell r="J2435">
            <v>40168</v>
          </cell>
          <cell r="K2435" t="str">
            <v>Y</v>
          </cell>
          <cell r="L2435" t="str">
            <v>Drw</v>
          </cell>
          <cell r="M2435">
            <v>2436</v>
          </cell>
        </row>
        <row r="2436">
          <cell r="C2436" t="str">
            <v>25</v>
          </cell>
          <cell r="D2436" t="str">
            <v>05050-MD-25-757-280</v>
          </cell>
          <cell r="E2436" t="str">
            <v>05050-MD-25-757-280</v>
          </cell>
          <cell r="F2436" t="str">
            <v>Tank-Main Platform, Structure- (Butane)</v>
          </cell>
          <cell r="G2436">
            <v>0</v>
          </cell>
          <cell r="H2436" t="str">
            <v>VP-1516-148-T-101/2-253</v>
          </cell>
          <cell r="I2436">
            <v>40175</v>
          </cell>
          <cell r="J2436">
            <v>40168</v>
          </cell>
          <cell r="K2436" t="str">
            <v>Y</v>
          </cell>
          <cell r="L2436" t="str">
            <v>Drw</v>
          </cell>
          <cell r="M2436">
            <v>2437</v>
          </cell>
        </row>
        <row r="2437">
          <cell r="C2437" t="str">
            <v>25</v>
          </cell>
          <cell r="D2437" t="str">
            <v>05050-MD-25-757-281</v>
          </cell>
          <cell r="E2437" t="str">
            <v>05050-MD-25-757-281</v>
          </cell>
          <cell r="F2437" t="str">
            <v>Tank-Main Platform, Structure- (Butane)</v>
          </cell>
          <cell r="G2437">
            <v>0</v>
          </cell>
          <cell r="H2437" t="str">
            <v>VP-1516-148-T-101/2-253</v>
          </cell>
          <cell r="I2437">
            <v>40175</v>
          </cell>
          <cell r="J2437">
            <v>40168</v>
          </cell>
          <cell r="K2437" t="str">
            <v>Y</v>
          </cell>
          <cell r="L2437" t="str">
            <v>Drw</v>
          </cell>
          <cell r="M2437">
            <v>2438</v>
          </cell>
        </row>
        <row r="2438">
          <cell r="C2438" t="str">
            <v>25</v>
          </cell>
          <cell r="D2438" t="str">
            <v>05050-MD-25-757-282</v>
          </cell>
          <cell r="E2438" t="str">
            <v>05050-MD-25-757-282</v>
          </cell>
          <cell r="F2438" t="str">
            <v>Tank-Main Platform, Structure- (Butane)</v>
          </cell>
          <cell r="G2438">
            <v>0</v>
          </cell>
          <cell r="H2438" t="str">
            <v>VP-1516-148-T-101/2-253</v>
          </cell>
          <cell r="I2438">
            <v>40175</v>
          </cell>
          <cell r="J2438">
            <v>40168</v>
          </cell>
          <cell r="K2438" t="str">
            <v>Y</v>
          </cell>
          <cell r="L2438" t="str">
            <v>Drw</v>
          </cell>
          <cell r="M2438">
            <v>2439</v>
          </cell>
        </row>
        <row r="2439">
          <cell r="C2439" t="str">
            <v>25</v>
          </cell>
          <cell r="D2439" t="str">
            <v>05050-MD-25-757-283</v>
          </cell>
          <cell r="E2439" t="str">
            <v>05050-MD-25-757-283</v>
          </cell>
          <cell r="F2439" t="str">
            <v>Tank-Main Platform, Structure- (Butane)</v>
          </cell>
          <cell r="G2439">
            <v>0</v>
          </cell>
          <cell r="H2439" t="str">
            <v>VP-1516-148-T-101/2-253</v>
          </cell>
          <cell r="I2439">
            <v>40175</v>
          </cell>
          <cell r="J2439">
            <v>40168</v>
          </cell>
          <cell r="K2439" t="str">
            <v>Y</v>
          </cell>
          <cell r="L2439" t="str">
            <v>Drw</v>
          </cell>
          <cell r="M2439">
            <v>2440</v>
          </cell>
        </row>
        <row r="2440">
          <cell r="C2440" t="str">
            <v>25</v>
          </cell>
          <cell r="D2440" t="str">
            <v>05050-MD-25-757-284</v>
          </cell>
          <cell r="E2440" t="str">
            <v>05050-MD-25-757-284</v>
          </cell>
          <cell r="F2440" t="str">
            <v>Tank-Main Platform, Structure- (Butane)</v>
          </cell>
          <cell r="G2440">
            <v>0</v>
          </cell>
          <cell r="H2440" t="str">
            <v>VP-1516-148-T-101/2-253</v>
          </cell>
          <cell r="I2440">
            <v>40175</v>
          </cell>
          <cell r="J2440">
            <v>40168</v>
          </cell>
          <cell r="K2440" t="str">
            <v>Y</v>
          </cell>
          <cell r="L2440" t="str">
            <v>Drw</v>
          </cell>
          <cell r="M2440">
            <v>2441</v>
          </cell>
        </row>
        <row r="2441">
          <cell r="C2441" t="str">
            <v>25</v>
          </cell>
          <cell r="D2441" t="str">
            <v>05050-MD-25-757-285</v>
          </cell>
          <cell r="E2441" t="str">
            <v>05050-MD-25-757-285</v>
          </cell>
          <cell r="F2441" t="str">
            <v>Tank-Main Platform, Structure- (Butane)</v>
          </cell>
          <cell r="G2441">
            <v>0</v>
          </cell>
          <cell r="H2441" t="str">
            <v>VP-1516-148-T-101/2-253</v>
          </cell>
          <cell r="I2441">
            <v>40175</v>
          </cell>
          <cell r="J2441">
            <v>40168</v>
          </cell>
          <cell r="K2441" t="str">
            <v>Y</v>
          </cell>
          <cell r="L2441" t="str">
            <v>Drw</v>
          </cell>
          <cell r="M2441">
            <v>2442</v>
          </cell>
        </row>
        <row r="2442">
          <cell r="C2442" t="str">
            <v>25</v>
          </cell>
          <cell r="D2442" t="str">
            <v>05050-MD-25-757-286</v>
          </cell>
          <cell r="E2442" t="str">
            <v>05050-MD-25-757-286</v>
          </cell>
          <cell r="F2442" t="str">
            <v>Tank-Main Platform, Structure- (Butane)</v>
          </cell>
          <cell r="G2442">
            <v>0</v>
          </cell>
          <cell r="H2442" t="str">
            <v>VP-1516-148-T-101/2-253</v>
          </cell>
          <cell r="I2442">
            <v>40175</v>
          </cell>
          <cell r="J2442">
            <v>40168</v>
          </cell>
          <cell r="K2442" t="str">
            <v>Y</v>
          </cell>
          <cell r="L2442" t="str">
            <v>Drw</v>
          </cell>
          <cell r="M2442">
            <v>2443</v>
          </cell>
        </row>
        <row r="2443">
          <cell r="C2443" t="str">
            <v>25</v>
          </cell>
          <cell r="D2443" t="str">
            <v>05050-MD-25-757-287</v>
          </cell>
          <cell r="E2443" t="str">
            <v>05050-MD-25-757-287</v>
          </cell>
          <cell r="F2443" t="str">
            <v>Tank-Main Platform, Structure- (Butane)</v>
          </cell>
          <cell r="G2443">
            <v>0</v>
          </cell>
          <cell r="H2443" t="str">
            <v>VP-1516-148-T-101/2-253</v>
          </cell>
          <cell r="I2443">
            <v>40175</v>
          </cell>
          <cell r="J2443">
            <v>40168</v>
          </cell>
          <cell r="K2443" t="str">
            <v>Y</v>
          </cell>
          <cell r="L2443" t="str">
            <v>Drw</v>
          </cell>
          <cell r="M2443">
            <v>2444</v>
          </cell>
        </row>
        <row r="2444">
          <cell r="C2444" t="str">
            <v>25</v>
          </cell>
          <cell r="D2444" t="str">
            <v>05050-MD-25-757-288</v>
          </cell>
          <cell r="E2444" t="str">
            <v>05050-MD-25-757-288</v>
          </cell>
          <cell r="F2444" t="str">
            <v>Tank-Main Platform, Structure- (Butane)</v>
          </cell>
          <cell r="G2444">
            <v>0</v>
          </cell>
          <cell r="H2444" t="str">
            <v>VP-1516-148-T-101/2-253</v>
          </cell>
          <cell r="I2444">
            <v>40175</v>
          </cell>
          <cell r="J2444">
            <v>40168</v>
          </cell>
          <cell r="K2444" t="str">
            <v>Y</v>
          </cell>
          <cell r="L2444" t="str">
            <v>Drw</v>
          </cell>
          <cell r="M2444">
            <v>2445</v>
          </cell>
        </row>
        <row r="2445">
          <cell r="C2445" t="str">
            <v>25</v>
          </cell>
          <cell r="D2445" t="str">
            <v>05050-MD-25-757-289</v>
          </cell>
          <cell r="E2445" t="str">
            <v>05050-MD-25-757-289</v>
          </cell>
          <cell r="F2445" t="str">
            <v>Tank-Main Platform, Structure- (Butane)</v>
          </cell>
          <cell r="G2445">
            <v>0</v>
          </cell>
          <cell r="H2445" t="str">
            <v>VP-1516-148-T-101/2-253</v>
          </cell>
          <cell r="I2445">
            <v>40175</v>
          </cell>
          <cell r="J2445">
            <v>40168</v>
          </cell>
          <cell r="K2445" t="str">
            <v>Y</v>
          </cell>
          <cell r="L2445" t="str">
            <v>Drw</v>
          </cell>
          <cell r="M2445">
            <v>2446</v>
          </cell>
        </row>
        <row r="2446">
          <cell r="C2446" t="str">
            <v>25</v>
          </cell>
          <cell r="D2446" t="str">
            <v>05050-MD-25-757-290</v>
          </cell>
          <cell r="E2446" t="str">
            <v>05050-MD-25-757-290</v>
          </cell>
          <cell r="F2446" t="str">
            <v>Tank-Main Platform, Structure- (Butane)</v>
          </cell>
          <cell r="G2446">
            <v>0</v>
          </cell>
          <cell r="H2446" t="str">
            <v>VP-1516-148-T-101/2-253</v>
          </cell>
          <cell r="I2446">
            <v>40175</v>
          </cell>
          <cell r="J2446">
            <v>40168</v>
          </cell>
          <cell r="K2446" t="str">
            <v>Y</v>
          </cell>
          <cell r="L2446" t="str">
            <v>Drw</v>
          </cell>
          <cell r="M2446">
            <v>2447</v>
          </cell>
        </row>
        <row r="2447">
          <cell r="C2447" t="str">
            <v>25</v>
          </cell>
          <cell r="D2447" t="str">
            <v>05050-MD-25-757-291</v>
          </cell>
          <cell r="E2447" t="str">
            <v>05050-MD-25-757-291</v>
          </cell>
          <cell r="F2447" t="str">
            <v>Tank-Main Platform, Structure- (Butane)</v>
          </cell>
          <cell r="G2447">
            <v>0</v>
          </cell>
          <cell r="H2447" t="str">
            <v>VP-1516-148-T-101/2-253</v>
          </cell>
          <cell r="I2447">
            <v>40175</v>
          </cell>
          <cell r="J2447">
            <v>40168</v>
          </cell>
          <cell r="K2447" t="str">
            <v>Y</v>
          </cell>
          <cell r="L2447" t="str">
            <v>Drw</v>
          </cell>
          <cell r="M2447">
            <v>2448</v>
          </cell>
        </row>
        <row r="2448">
          <cell r="C2448" t="str">
            <v>25</v>
          </cell>
          <cell r="D2448" t="str">
            <v>05050-MD-25-757-292</v>
          </cell>
          <cell r="E2448" t="str">
            <v>05050-MD-25-757-292</v>
          </cell>
          <cell r="F2448" t="str">
            <v>Tank-Main Platform, Structure- (Butane)</v>
          </cell>
          <cell r="G2448">
            <v>0</v>
          </cell>
          <cell r="H2448" t="str">
            <v>VP-1516-148-T-101/2-253</v>
          </cell>
          <cell r="I2448">
            <v>40175</v>
          </cell>
          <cell r="J2448">
            <v>40168</v>
          </cell>
          <cell r="K2448" t="str">
            <v>Y</v>
          </cell>
          <cell r="L2448" t="str">
            <v>Drw</v>
          </cell>
          <cell r="M2448">
            <v>2449</v>
          </cell>
        </row>
        <row r="2449">
          <cell r="C2449" t="str">
            <v>25</v>
          </cell>
          <cell r="D2449" t="str">
            <v>05050-MD-25-757-293</v>
          </cell>
          <cell r="E2449" t="str">
            <v>05050-MD-25-757-293</v>
          </cell>
          <cell r="F2449" t="str">
            <v>Tank-Main Platform, Structure- (Butane)</v>
          </cell>
          <cell r="G2449">
            <v>0</v>
          </cell>
          <cell r="H2449" t="str">
            <v>VP-1516-148-T-101/2-253</v>
          </cell>
          <cell r="I2449">
            <v>40175</v>
          </cell>
          <cell r="J2449">
            <v>40168</v>
          </cell>
          <cell r="K2449" t="str">
            <v>Y</v>
          </cell>
          <cell r="L2449" t="str">
            <v>Drw</v>
          </cell>
          <cell r="M2449">
            <v>2450</v>
          </cell>
        </row>
        <row r="2450">
          <cell r="C2450" t="str">
            <v>25</v>
          </cell>
          <cell r="D2450" t="str">
            <v>05050-MD-25-757-294</v>
          </cell>
          <cell r="E2450" t="str">
            <v>05050-MD-25-757-294</v>
          </cell>
          <cell r="F2450" t="str">
            <v>Tank-Main Platform, Structure- (Butane)</v>
          </cell>
          <cell r="G2450">
            <v>0</v>
          </cell>
          <cell r="H2450" t="str">
            <v>VP-1516-148-T-101/2-253</v>
          </cell>
          <cell r="I2450">
            <v>40175</v>
          </cell>
          <cell r="J2450">
            <v>40168</v>
          </cell>
          <cell r="K2450" t="str">
            <v>Y</v>
          </cell>
          <cell r="L2450" t="str">
            <v>Drw</v>
          </cell>
          <cell r="M2450">
            <v>2451</v>
          </cell>
        </row>
        <row r="2451">
          <cell r="C2451" t="str">
            <v>25</v>
          </cell>
          <cell r="D2451" t="str">
            <v>05050-MD-25-757-295</v>
          </cell>
          <cell r="E2451" t="str">
            <v>05050-MD-25-757-295</v>
          </cell>
          <cell r="F2451" t="str">
            <v>Tank-Main Platform, Structure- (Butane)</v>
          </cell>
          <cell r="G2451">
            <v>0</v>
          </cell>
          <cell r="H2451" t="str">
            <v>VP-1516-148-T-101/2-253</v>
          </cell>
          <cell r="I2451">
            <v>40175</v>
          </cell>
          <cell r="J2451">
            <v>40168</v>
          </cell>
          <cell r="K2451" t="str">
            <v>Y</v>
          </cell>
          <cell r="L2451" t="str">
            <v>Drw</v>
          </cell>
          <cell r="M2451">
            <v>2452</v>
          </cell>
        </row>
        <row r="2452">
          <cell r="C2452" t="str">
            <v>25</v>
          </cell>
          <cell r="D2452" t="str">
            <v>05050-MD-25-757-296</v>
          </cell>
          <cell r="E2452" t="str">
            <v>05050-MD-25-757-296</v>
          </cell>
          <cell r="F2452" t="str">
            <v>Tank-Main Platform, Structure- (Butane)</v>
          </cell>
          <cell r="G2452">
            <v>0</v>
          </cell>
          <cell r="H2452" t="str">
            <v>VP-1516-148-T-101/2-253</v>
          </cell>
          <cell r="I2452">
            <v>40175</v>
          </cell>
          <cell r="J2452">
            <v>40168</v>
          </cell>
          <cell r="K2452" t="str">
            <v>Y</v>
          </cell>
          <cell r="L2452" t="str">
            <v>Drw</v>
          </cell>
          <cell r="M2452">
            <v>2453</v>
          </cell>
        </row>
        <row r="2453">
          <cell r="C2453" t="str">
            <v>25</v>
          </cell>
          <cell r="D2453" t="str">
            <v>05050-MD-25-757-297</v>
          </cell>
          <cell r="E2453" t="str">
            <v>05050-MD-25-757-297</v>
          </cell>
          <cell r="F2453" t="str">
            <v>Tank-Main Platform, Structure- (Butane)</v>
          </cell>
          <cell r="G2453">
            <v>0</v>
          </cell>
          <cell r="H2453" t="str">
            <v>VP-1516-148-T-101/2-253</v>
          </cell>
          <cell r="I2453">
            <v>40175</v>
          </cell>
          <cell r="J2453">
            <v>40168</v>
          </cell>
          <cell r="K2453" t="str">
            <v>Y</v>
          </cell>
          <cell r="L2453" t="str">
            <v>Drw</v>
          </cell>
          <cell r="M2453">
            <v>2454</v>
          </cell>
        </row>
        <row r="2454">
          <cell r="C2454" t="str">
            <v>25</v>
          </cell>
          <cell r="D2454" t="str">
            <v>05050-MD-25-757-298</v>
          </cell>
          <cell r="E2454" t="str">
            <v>05050-MD-25-757-298</v>
          </cell>
          <cell r="F2454" t="str">
            <v>Tank-Main Platform, Structure- (Butane)</v>
          </cell>
          <cell r="G2454">
            <v>0</v>
          </cell>
          <cell r="H2454" t="str">
            <v>VP-1516-148-T-101/2-253</v>
          </cell>
          <cell r="I2454">
            <v>40175</v>
          </cell>
          <cell r="J2454">
            <v>40168</v>
          </cell>
          <cell r="K2454" t="str">
            <v>Y</v>
          </cell>
          <cell r="L2454" t="str">
            <v>Drw</v>
          </cell>
          <cell r="M2454">
            <v>2455</v>
          </cell>
        </row>
        <row r="2455">
          <cell r="C2455" t="str">
            <v>25</v>
          </cell>
          <cell r="D2455" t="str">
            <v>05050-MD-25-757-299</v>
          </cell>
          <cell r="E2455" t="str">
            <v>05050-MD-25-757-299</v>
          </cell>
          <cell r="F2455" t="str">
            <v>Tank-Main Platform, Structure- (Butane)</v>
          </cell>
          <cell r="G2455">
            <v>0</v>
          </cell>
          <cell r="H2455" t="str">
            <v>VP-1516-148-T-101/2-253</v>
          </cell>
          <cell r="I2455">
            <v>40175</v>
          </cell>
          <cell r="J2455">
            <v>40168</v>
          </cell>
          <cell r="K2455" t="str">
            <v>Y</v>
          </cell>
          <cell r="L2455" t="str">
            <v>Drw</v>
          </cell>
          <cell r="M2455">
            <v>2456</v>
          </cell>
        </row>
        <row r="2456">
          <cell r="C2456" t="str">
            <v>25</v>
          </cell>
          <cell r="D2456" t="str">
            <v>05050-MD-25-757-300</v>
          </cell>
          <cell r="E2456" t="str">
            <v>05050-MD-25-757-300</v>
          </cell>
          <cell r="F2456" t="str">
            <v>Tank-Main Platform, Structure- (Butane)</v>
          </cell>
          <cell r="G2456">
            <v>0</v>
          </cell>
          <cell r="H2456" t="str">
            <v>VP-1516-148-T-101/2-253</v>
          </cell>
          <cell r="I2456">
            <v>40175</v>
          </cell>
          <cell r="J2456">
            <v>40168</v>
          </cell>
          <cell r="K2456" t="str">
            <v>Y</v>
          </cell>
          <cell r="L2456" t="str">
            <v>Drw</v>
          </cell>
          <cell r="M2456">
            <v>2457</v>
          </cell>
        </row>
        <row r="2457">
          <cell r="C2457" t="str">
            <v>25</v>
          </cell>
          <cell r="D2457" t="str">
            <v>05050-MD-25-757-301</v>
          </cell>
          <cell r="E2457" t="str">
            <v>05050-MD-25-757-301</v>
          </cell>
          <cell r="F2457" t="str">
            <v>Tank-Main Platform, Structure- (Butane)</v>
          </cell>
          <cell r="G2457">
            <v>0</v>
          </cell>
          <cell r="H2457" t="str">
            <v>VP-1516-148-T-101/2-253</v>
          </cell>
          <cell r="I2457">
            <v>40175</v>
          </cell>
          <cell r="J2457">
            <v>40168</v>
          </cell>
          <cell r="K2457" t="str">
            <v>Y</v>
          </cell>
          <cell r="L2457" t="str">
            <v>Drw</v>
          </cell>
          <cell r="M2457">
            <v>2458</v>
          </cell>
        </row>
        <row r="2458">
          <cell r="C2458" t="str">
            <v>25</v>
          </cell>
          <cell r="D2458" t="str">
            <v>05050-MD-25-757-302</v>
          </cell>
          <cell r="E2458" t="str">
            <v>05050-MD-25-757-302</v>
          </cell>
          <cell r="F2458" t="str">
            <v>Tank-Main Platform, Structure- (Butane)</v>
          </cell>
          <cell r="G2458">
            <v>0</v>
          </cell>
          <cell r="H2458" t="str">
            <v>VP-1516-148-T-101/2-253</v>
          </cell>
          <cell r="I2458">
            <v>40175</v>
          </cell>
          <cell r="J2458">
            <v>40168</v>
          </cell>
          <cell r="K2458" t="str">
            <v>Y</v>
          </cell>
          <cell r="L2458" t="str">
            <v>Drw</v>
          </cell>
          <cell r="M2458">
            <v>2459</v>
          </cell>
        </row>
        <row r="2459">
          <cell r="C2459" t="str">
            <v>25</v>
          </cell>
          <cell r="D2459" t="str">
            <v>05050-MD-25-757-303</v>
          </cell>
          <cell r="E2459" t="str">
            <v>05050-MD-25-757-303</v>
          </cell>
          <cell r="F2459" t="str">
            <v>Tank-Main Platform, Structure- (Butane)</v>
          </cell>
          <cell r="G2459">
            <v>0</v>
          </cell>
          <cell r="H2459" t="str">
            <v>VP-1516-148-T-101/2-253</v>
          </cell>
          <cell r="I2459">
            <v>40175</v>
          </cell>
          <cell r="J2459">
            <v>40168</v>
          </cell>
          <cell r="K2459" t="str">
            <v>Y</v>
          </cell>
          <cell r="L2459" t="str">
            <v>Drw</v>
          </cell>
          <cell r="M2459">
            <v>2460</v>
          </cell>
        </row>
        <row r="2460">
          <cell r="C2460" t="str">
            <v>25</v>
          </cell>
          <cell r="D2460" t="str">
            <v>05050-MD-25-757-304</v>
          </cell>
          <cell r="E2460" t="str">
            <v>05050-MD-25-757-304</v>
          </cell>
          <cell r="F2460" t="str">
            <v>Tank-Main Platform, Structure- (Butane)</v>
          </cell>
          <cell r="G2460">
            <v>0</v>
          </cell>
          <cell r="H2460" t="str">
            <v>VP-1516-148-T-101/2-253</v>
          </cell>
          <cell r="I2460">
            <v>40175</v>
          </cell>
          <cell r="J2460">
            <v>40168</v>
          </cell>
          <cell r="K2460" t="str">
            <v>Y</v>
          </cell>
          <cell r="L2460" t="str">
            <v>Drw</v>
          </cell>
          <cell r="M2460">
            <v>2461</v>
          </cell>
        </row>
        <row r="2461">
          <cell r="C2461" t="str">
            <v>25</v>
          </cell>
          <cell r="D2461" t="str">
            <v>05050-MD-25-757-305</v>
          </cell>
          <cell r="E2461" t="str">
            <v>05050-MD-25-757-305</v>
          </cell>
          <cell r="F2461" t="str">
            <v>Tank-Main Platform, Structure- (Butane)</v>
          </cell>
          <cell r="G2461">
            <v>0</v>
          </cell>
          <cell r="H2461" t="str">
            <v>VP-1516-148-T-101/2-253</v>
          </cell>
          <cell r="I2461">
            <v>40175</v>
          </cell>
          <cell r="J2461">
            <v>40168</v>
          </cell>
          <cell r="K2461" t="str">
            <v>Y</v>
          </cell>
          <cell r="L2461" t="str">
            <v>Drw</v>
          </cell>
          <cell r="M2461">
            <v>2462</v>
          </cell>
        </row>
        <row r="2462">
          <cell r="C2462" t="str">
            <v>25</v>
          </cell>
          <cell r="D2462" t="str">
            <v>05050-MD-25-757-306</v>
          </cell>
          <cell r="E2462" t="str">
            <v>05050-MD-25-757-306</v>
          </cell>
          <cell r="F2462" t="str">
            <v>Tank-Main Platform, Structure- (Butane)</v>
          </cell>
          <cell r="G2462">
            <v>0</v>
          </cell>
          <cell r="H2462" t="str">
            <v>VP-1516-148-T-101/2-253</v>
          </cell>
          <cell r="I2462">
            <v>40175</v>
          </cell>
          <cell r="J2462">
            <v>40168</v>
          </cell>
          <cell r="K2462" t="str">
            <v>Y</v>
          </cell>
          <cell r="L2462" t="str">
            <v>Drw</v>
          </cell>
          <cell r="M2462">
            <v>2463</v>
          </cell>
        </row>
        <row r="2463">
          <cell r="C2463" t="str">
            <v>25</v>
          </cell>
          <cell r="D2463" t="str">
            <v>05050-MD-25-757-307</v>
          </cell>
          <cell r="E2463" t="str">
            <v>05050-MD-25-757-307</v>
          </cell>
          <cell r="F2463" t="str">
            <v>Tank-Main Platform, Structure- (Butane)</v>
          </cell>
          <cell r="G2463">
            <v>0</v>
          </cell>
          <cell r="H2463" t="str">
            <v>VP-1516-148-T-101/2-253</v>
          </cell>
          <cell r="I2463">
            <v>40175</v>
          </cell>
          <cell r="J2463">
            <v>40168</v>
          </cell>
          <cell r="K2463" t="str">
            <v>Y</v>
          </cell>
          <cell r="L2463" t="str">
            <v>Drw</v>
          </cell>
          <cell r="M2463">
            <v>2464</v>
          </cell>
        </row>
        <row r="2464">
          <cell r="C2464" t="str">
            <v>25</v>
          </cell>
          <cell r="D2464" t="str">
            <v>05050-MD-25-757-308</v>
          </cell>
          <cell r="E2464" t="str">
            <v>05050-MD-25-757-308</v>
          </cell>
          <cell r="F2464" t="str">
            <v>Tank-Main Platform, Structure- (Butane)</v>
          </cell>
          <cell r="G2464">
            <v>0</v>
          </cell>
          <cell r="H2464" t="str">
            <v>VP-1516-148-T-101/2-253</v>
          </cell>
          <cell r="I2464">
            <v>40175</v>
          </cell>
          <cell r="J2464">
            <v>40168</v>
          </cell>
          <cell r="K2464" t="str">
            <v>Y</v>
          </cell>
          <cell r="L2464" t="str">
            <v>Drw</v>
          </cell>
          <cell r="M2464">
            <v>2465</v>
          </cell>
        </row>
        <row r="2465">
          <cell r="C2465" t="str">
            <v>25</v>
          </cell>
          <cell r="D2465" t="str">
            <v>05050-MD-25-757-309</v>
          </cell>
          <cell r="E2465" t="str">
            <v>05050-MD-25-757-309</v>
          </cell>
          <cell r="F2465" t="str">
            <v>Tank-Main Platform, Structure- (Butane)</v>
          </cell>
          <cell r="G2465">
            <v>0</v>
          </cell>
          <cell r="H2465" t="str">
            <v>VP-1516-148-T-101/2-253</v>
          </cell>
          <cell r="I2465">
            <v>40175</v>
          </cell>
          <cell r="J2465">
            <v>40168</v>
          </cell>
          <cell r="K2465" t="str">
            <v>Y</v>
          </cell>
          <cell r="L2465" t="str">
            <v>Drw</v>
          </cell>
          <cell r="M2465">
            <v>2466</v>
          </cell>
        </row>
        <row r="2466">
          <cell r="C2466" t="str">
            <v>25</v>
          </cell>
          <cell r="D2466" t="str">
            <v>05050-MD-25-757-310</v>
          </cell>
          <cell r="E2466" t="str">
            <v>05050-MD-25-757-310</v>
          </cell>
          <cell r="F2466" t="str">
            <v>Tank-Main Platform, Structure- (Butane)</v>
          </cell>
          <cell r="G2466">
            <v>0</v>
          </cell>
          <cell r="H2466" t="str">
            <v>VP-1516-148-T-101/2-253</v>
          </cell>
          <cell r="I2466">
            <v>40175</v>
          </cell>
          <cell r="J2466">
            <v>40168</v>
          </cell>
          <cell r="K2466" t="str">
            <v>Y</v>
          </cell>
          <cell r="L2466" t="str">
            <v>Drw</v>
          </cell>
          <cell r="M2466">
            <v>2467</v>
          </cell>
        </row>
        <row r="2467">
          <cell r="C2467" t="str">
            <v>25</v>
          </cell>
          <cell r="D2467" t="str">
            <v>05050-MD-25-757-311</v>
          </cell>
          <cell r="E2467" t="str">
            <v>05050-MD-25-757-311</v>
          </cell>
          <cell r="F2467" t="str">
            <v>Tank-Main Platform, Structure- (Butane)</v>
          </cell>
          <cell r="G2467">
            <v>0</v>
          </cell>
          <cell r="H2467" t="str">
            <v>VP-1516-148-T-101/2-253</v>
          </cell>
          <cell r="I2467">
            <v>40175</v>
          </cell>
          <cell r="J2467">
            <v>40168</v>
          </cell>
          <cell r="K2467" t="str">
            <v>Y</v>
          </cell>
          <cell r="L2467" t="str">
            <v>Drw</v>
          </cell>
          <cell r="M2467">
            <v>2468</v>
          </cell>
        </row>
        <row r="2468">
          <cell r="C2468" t="str">
            <v>25</v>
          </cell>
          <cell r="D2468" t="str">
            <v>05050-MD-25-757-312</v>
          </cell>
          <cell r="E2468" t="str">
            <v>05050-MD-25-757-312</v>
          </cell>
          <cell r="F2468" t="str">
            <v>Tank-Main Platform, Structure- (Butane)</v>
          </cell>
          <cell r="G2468">
            <v>0</v>
          </cell>
          <cell r="H2468" t="str">
            <v>VP-1516-148-T-101/2-253</v>
          </cell>
          <cell r="I2468">
            <v>40175</v>
          </cell>
          <cell r="J2468">
            <v>40168</v>
          </cell>
          <cell r="K2468" t="str">
            <v>Y</v>
          </cell>
          <cell r="L2468" t="str">
            <v>Drw</v>
          </cell>
          <cell r="M2468">
            <v>2469</v>
          </cell>
        </row>
        <row r="2469">
          <cell r="C2469" t="str">
            <v>25</v>
          </cell>
          <cell r="D2469" t="str">
            <v>05050-MD-25-757-313</v>
          </cell>
          <cell r="E2469" t="str">
            <v>05050-MD-25-757-313</v>
          </cell>
          <cell r="F2469" t="str">
            <v>Tank-Main Platform, Structure- (Butane)</v>
          </cell>
          <cell r="G2469">
            <v>0</v>
          </cell>
          <cell r="H2469" t="str">
            <v>VP-1516-148-T-101/2-253</v>
          </cell>
          <cell r="I2469">
            <v>40175</v>
          </cell>
          <cell r="J2469">
            <v>40168</v>
          </cell>
          <cell r="K2469" t="str">
            <v>Y</v>
          </cell>
          <cell r="L2469" t="str">
            <v>Drw</v>
          </cell>
          <cell r="M2469">
            <v>2470</v>
          </cell>
        </row>
        <row r="2470">
          <cell r="C2470" t="str">
            <v>25</v>
          </cell>
          <cell r="D2470" t="str">
            <v>05050-MD-25-757-314</v>
          </cell>
          <cell r="E2470" t="str">
            <v>05050-MD-25-757-314</v>
          </cell>
          <cell r="F2470" t="str">
            <v>Tank-Main Platform, Structure- (Butane)</v>
          </cell>
          <cell r="G2470">
            <v>0</v>
          </cell>
          <cell r="H2470" t="str">
            <v>VP-1516-148-T-101/2-253</v>
          </cell>
          <cell r="I2470">
            <v>40175</v>
          </cell>
          <cell r="J2470">
            <v>40168</v>
          </cell>
          <cell r="K2470" t="str">
            <v>Y</v>
          </cell>
          <cell r="L2470" t="str">
            <v>Drw</v>
          </cell>
          <cell r="M2470">
            <v>2471</v>
          </cell>
        </row>
        <row r="2471">
          <cell r="C2471" t="str">
            <v>25</v>
          </cell>
          <cell r="D2471" t="str">
            <v>05050-MD-25-757-315</v>
          </cell>
          <cell r="E2471" t="str">
            <v>05050-MD-25-757-315</v>
          </cell>
          <cell r="F2471" t="str">
            <v>Tank-Main Platform, Structure- (Butane)</v>
          </cell>
          <cell r="G2471">
            <v>0</v>
          </cell>
          <cell r="H2471" t="str">
            <v>VP-1516-148-T-101/2-253</v>
          </cell>
          <cell r="I2471">
            <v>40175</v>
          </cell>
          <cell r="J2471">
            <v>40168</v>
          </cell>
          <cell r="K2471" t="str">
            <v>Y</v>
          </cell>
          <cell r="L2471" t="str">
            <v>Drw</v>
          </cell>
          <cell r="M2471">
            <v>2472</v>
          </cell>
        </row>
        <row r="2472">
          <cell r="C2472" t="str">
            <v>25</v>
          </cell>
          <cell r="D2472" t="str">
            <v>05050-MD-25-757-316</v>
          </cell>
          <cell r="E2472" t="str">
            <v>05050-MD-25-757-316</v>
          </cell>
          <cell r="F2472" t="str">
            <v>Tank-Main Platform, Structure- (Butane)</v>
          </cell>
          <cell r="G2472">
            <v>0</v>
          </cell>
          <cell r="H2472" t="str">
            <v>VP-1516-148-T-101/2-253</v>
          </cell>
          <cell r="I2472">
            <v>40175</v>
          </cell>
          <cell r="J2472">
            <v>40168</v>
          </cell>
          <cell r="K2472" t="str">
            <v>Y</v>
          </cell>
          <cell r="L2472" t="str">
            <v>Drw</v>
          </cell>
          <cell r="M2472">
            <v>2473</v>
          </cell>
        </row>
        <row r="2473">
          <cell r="C2473" t="str">
            <v>25</v>
          </cell>
          <cell r="D2473" t="str">
            <v>05050-MD-25-757-317</v>
          </cell>
          <cell r="E2473" t="str">
            <v>05050-MD-25-757-317</v>
          </cell>
          <cell r="F2473" t="str">
            <v>Tank-Main Platform, Structure- (Butane)</v>
          </cell>
          <cell r="G2473">
            <v>0</v>
          </cell>
          <cell r="H2473" t="str">
            <v>VP-1516-148-T-101/2-253</v>
          </cell>
          <cell r="I2473">
            <v>40175</v>
          </cell>
          <cell r="J2473">
            <v>40168</v>
          </cell>
          <cell r="K2473" t="str">
            <v>Y</v>
          </cell>
          <cell r="L2473" t="str">
            <v>Drw</v>
          </cell>
          <cell r="M2473">
            <v>2474</v>
          </cell>
        </row>
        <row r="2474">
          <cell r="C2474" t="str">
            <v>25</v>
          </cell>
          <cell r="D2474" t="str">
            <v>05050-MD-25-757-318</v>
          </cell>
          <cell r="E2474" t="str">
            <v>05050-MD-25-757-318</v>
          </cell>
          <cell r="F2474" t="str">
            <v>Tank-Main Platform, Structure- (Butane)</v>
          </cell>
          <cell r="G2474">
            <v>0</v>
          </cell>
          <cell r="H2474" t="str">
            <v>VP-1516-148-T-101/2-253</v>
          </cell>
          <cell r="I2474">
            <v>40175</v>
          </cell>
          <cell r="J2474">
            <v>40168</v>
          </cell>
          <cell r="K2474" t="str">
            <v>Y</v>
          </cell>
          <cell r="L2474" t="str">
            <v>Drw</v>
          </cell>
          <cell r="M2474">
            <v>2475</v>
          </cell>
        </row>
        <row r="2475">
          <cell r="C2475" t="str">
            <v>25</v>
          </cell>
          <cell r="D2475" t="str">
            <v>05050-MD-25-757-319</v>
          </cell>
          <cell r="E2475" t="str">
            <v>05050-MD-25-757-319</v>
          </cell>
          <cell r="F2475" t="str">
            <v>Tank-Main Platform, Structure- (Butane)</v>
          </cell>
          <cell r="G2475">
            <v>0</v>
          </cell>
          <cell r="H2475" t="str">
            <v>VP-1516-148-T-101/2-253</v>
          </cell>
          <cell r="I2475">
            <v>40175</v>
          </cell>
          <cell r="J2475">
            <v>40168</v>
          </cell>
          <cell r="K2475" t="str">
            <v>Y</v>
          </cell>
          <cell r="L2475" t="str">
            <v>Drw</v>
          </cell>
          <cell r="M2475">
            <v>2476</v>
          </cell>
        </row>
        <row r="2476">
          <cell r="C2476" t="str">
            <v>25</v>
          </cell>
          <cell r="D2476" t="str">
            <v>05050-MD-25-757-320</v>
          </cell>
          <cell r="E2476" t="str">
            <v>05050-MD-25-757-320</v>
          </cell>
          <cell r="F2476" t="str">
            <v>Tank-Main Platform, Structure- (Butane)</v>
          </cell>
          <cell r="G2476">
            <v>0</v>
          </cell>
          <cell r="H2476" t="str">
            <v>VP-1516-148-T-101/2-253</v>
          </cell>
          <cell r="I2476">
            <v>40175</v>
          </cell>
          <cell r="J2476">
            <v>40168</v>
          </cell>
          <cell r="K2476" t="str">
            <v>Y</v>
          </cell>
          <cell r="L2476" t="str">
            <v>Drw</v>
          </cell>
          <cell r="M2476">
            <v>2477</v>
          </cell>
        </row>
        <row r="2477">
          <cell r="C2477" t="str">
            <v>25</v>
          </cell>
          <cell r="D2477" t="str">
            <v>05050-MD-25-757-321</v>
          </cell>
          <cell r="E2477" t="str">
            <v>05050-MD-25-757-321</v>
          </cell>
          <cell r="F2477" t="str">
            <v>Tank-Main Platform, Structure- (Butane)</v>
          </cell>
          <cell r="G2477">
            <v>0</v>
          </cell>
          <cell r="H2477" t="str">
            <v>VP-1516-148-T-101/2-253</v>
          </cell>
          <cell r="I2477">
            <v>40175</v>
          </cell>
          <cell r="J2477">
            <v>40168</v>
          </cell>
          <cell r="K2477" t="str">
            <v>Y</v>
          </cell>
          <cell r="L2477" t="str">
            <v>Drw</v>
          </cell>
          <cell r="M2477">
            <v>2478</v>
          </cell>
        </row>
        <row r="2478">
          <cell r="C2478" t="str">
            <v>25</v>
          </cell>
          <cell r="D2478" t="str">
            <v>05050-MD-25-757-322</v>
          </cell>
          <cell r="E2478" t="str">
            <v>05050-MD-25-757-322</v>
          </cell>
          <cell r="F2478" t="str">
            <v>Tank-Main Platform, Structure- (Butane)</v>
          </cell>
          <cell r="G2478">
            <v>0</v>
          </cell>
          <cell r="H2478" t="str">
            <v>VP-1516-148-T-101/2-253</v>
          </cell>
          <cell r="I2478">
            <v>40175</v>
          </cell>
          <cell r="J2478">
            <v>40168</v>
          </cell>
          <cell r="K2478" t="str">
            <v>Y</v>
          </cell>
          <cell r="L2478" t="str">
            <v>Drw</v>
          </cell>
          <cell r="M2478">
            <v>2479</v>
          </cell>
        </row>
        <row r="2479">
          <cell r="C2479" t="str">
            <v>25</v>
          </cell>
          <cell r="D2479" t="str">
            <v>05050-MD-25-757-323</v>
          </cell>
          <cell r="E2479" t="str">
            <v>05050-MD-25-757-323</v>
          </cell>
          <cell r="F2479" t="str">
            <v>Tank-Main Platform, Structure- (Butane)</v>
          </cell>
          <cell r="G2479">
            <v>0</v>
          </cell>
          <cell r="H2479" t="str">
            <v>VP-1516-148-T-101/2-253</v>
          </cell>
          <cell r="I2479">
            <v>40175</v>
          </cell>
          <cell r="J2479">
            <v>40168</v>
          </cell>
          <cell r="K2479" t="str">
            <v>Y</v>
          </cell>
          <cell r="L2479" t="str">
            <v>Drw</v>
          </cell>
          <cell r="M2479">
            <v>2480</v>
          </cell>
        </row>
        <row r="2480">
          <cell r="C2480" t="str">
            <v>25</v>
          </cell>
          <cell r="D2480" t="str">
            <v>05050-MD-25-757-324</v>
          </cell>
          <cell r="E2480" t="str">
            <v>05050-MD-25-757-324</v>
          </cell>
          <cell r="F2480" t="str">
            <v>Tank-Main Platform, Structure- (Butane)</v>
          </cell>
          <cell r="G2480">
            <v>0</v>
          </cell>
          <cell r="H2480" t="str">
            <v>VP-1516-148-T-101/2-253</v>
          </cell>
          <cell r="I2480">
            <v>40175</v>
          </cell>
          <cell r="J2480">
            <v>40168</v>
          </cell>
          <cell r="K2480" t="str">
            <v>Y</v>
          </cell>
          <cell r="L2480" t="str">
            <v>Drw</v>
          </cell>
          <cell r="M2480">
            <v>2481</v>
          </cell>
        </row>
        <row r="2481">
          <cell r="C2481" t="str">
            <v>25</v>
          </cell>
          <cell r="D2481" t="str">
            <v>05050-MD-25-757-325</v>
          </cell>
          <cell r="E2481" t="str">
            <v>05050-MD-25-757-325</v>
          </cell>
          <cell r="F2481" t="str">
            <v>Tank-Main Platform, Structure- (Butane)</v>
          </cell>
          <cell r="G2481">
            <v>0</v>
          </cell>
          <cell r="H2481" t="str">
            <v>VP-1516-148-T-101/2-253</v>
          </cell>
          <cell r="I2481">
            <v>40175</v>
          </cell>
          <cell r="J2481">
            <v>40168</v>
          </cell>
          <cell r="K2481" t="str">
            <v>Y</v>
          </cell>
          <cell r="L2481" t="str">
            <v>Drw</v>
          </cell>
          <cell r="M2481">
            <v>2482</v>
          </cell>
        </row>
        <row r="2482">
          <cell r="C2482" t="str">
            <v>25</v>
          </cell>
          <cell r="D2482" t="str">
            <v>05050-MD-25-757-326</v>
          </cell>
          <cell r="E2482" t="str">
            <v>05050-MD-25-757-326</v>
          </cell>
          <cell r="F2482" t="str">
            <v>Tank-Main Platform, Structure- (Butane)</v>
          </cell>
          <cell r="G2482">
            <v>0</v>
          </cell>
          <cell r="H2482" t="str">
            <v>VP-1516-148-T-101/2-253</v>
          </cell>
          <cell r="I2482">
            <v>40175</v>
          </cell>
          <cell r="J2482">
            <v>40168</v>
          </cell>
          <cell r="K2482" t="str">
            <v>Y</v>
          </cell>
          <cell r="L2482" t="str">
            <v>Drw</v>
          </cell>
          <cell r="M2482">
            <v>2483</v>
          </cell>
        </row>
        <row r="2483">
          <cell r="C2483" t="str">
            <v>25</v>
          </cell>
          <cell r="D2483" t="str">
            <v>05050-MD-25-757-327</v>
          </cell>
          <cell r="E2483" t="str">
            <v>05050-MD-25-757-327</v>
          </cell>
          <cell r="F2483" t="str">
            <v>Tank-Main Platform, Structure- (Butane)</v>
          </cell>
          <cell r="G2483">
            <v>0</v>
          </cell>
          <cell r="H2483" t="str">
            <v>VP-1516-148-T-101/2-253</v>
          </cell>
          <cell r="I2483">
            <v>40175</v>
          </cell>
          <cell r="J2483">
            <v>40168</v>
          </cell>
          <cell r="K2483" t="str">
            <v>Y</v>
          </cell>
          <cell r="L2483" t="str">
            <v>Drw</v>
          </cell>
          <cell r="M2483">
            <v>2484</v>
          </cell>
        </row>
        <row r="2484">
          <cell r="C2484" t="str">
            <v>25</v>
          </cell>
          <cell r="D2484" t="str">
            <v>05050-MD-25-757-328</v>
          </cell>
          <cell r="E2484" t="str">
            <v>05050-MD-25-757-328</v>
          </cell>
          <cell r="F2484" t="str">
            <v>Tank-Main Platform, Structure- (Butane)</v>
          </cell>
          <cell r="G2484">
            <v>0</v>
          </cell>
          <cell r="H2484" t="str">
            <v>VP-1516-148-T-101/2-253</v>
          </cell>
          <cell r="I2484">
            <v>40175</v>
          </cell>
          <cell r="J2484">
            <v>40168</v>
          </cell>
          <cell r="K2484" t="str">
            <v>Y</v>
          </cell>
          <cell r="L2484" t="str">
            <v>Drw</v>
          </cell>
          <cell r="M2484">
            <v>2485</v>
          </cell>
        </row>
        <row r="2485">
          <cell r="C2485" t="str">
            <v>25</v>
          </cell>
          <cell r="D2485" t="str">
            <v>05050-MD-25-757-329</v>
          </cell>
          <cell r="E2485" t="str">
            <v>05050-MD-25-757-329</v>
          </cell>
          <cell r="F2485" t="str">
            <v>Tank-Main Platform, Structure- (Butane)</v>
          </cell>
          <cell r="G2485">
            <v>0</v>
          </cell>
          <cell r="H2485" t="str">
            <v>VP-1516-148-T-101/2-253</v>
          </cell>
          <cell r="I2485">
            <v>40175</v>
          </cell>
          <cell r="J2485">
            <v>40168</v>
          </cell>
          <cell r="K2485" t="str">
            <v>Y</v>
          </cell>
          <cell r="L2485" t="str">
            <v>Drw</v>
          </cell>
          <cell r="M2485">
            <v>2486</v>
          </cell>
        </row>
        <row r="2486">
          <cell r="C2486" t="str">
            <v>25</v>
          </cell>
          <cell r="D2486" t="str">
            <v>05050-MD-25-757-330</v>
          </cell>
          <cell r="E2486" t="str">
            <v>05050-MD-25-757-330</v>
          </cell>
          <cell r="F2486" t="str">
            <v>Tank-Main Platform, Structure- (Butane)</v>
          </cell>
          <cell r="G2486">
            <v>0</v>
          </cell>
          <cell r="H2486" t="str">
            <v>VP-1516-148-T-101/2-253</v>
          </cell>
          <cell r="I2486">
            <v>40175</v>
          </cell>
          <cell r="J2486">
            <v>40168</v>
          </cell>
          <cell r="K2486" t="str">
            <v>Y</v>
          </cell>
          <cell r="L2486" t="str">
            <v>Drw</v>
          </cell>
          <cell r="M2486">
            <v>2487</v>
          </cell>
        </row>
        <row r="2487">
          <cell r="C2487" t="str">
            <v>25</v>
          </cell>
          <cell r="D2487" t="str">
            <v>05050-MD-25-757-331</v>
          </cell>
          <cell r="E2487" t="str">
            <v>05050-MD-25-757-331</v>
          </cell>
          <cell r="F2487" t="str">
            <v>Tank-Main Platform, Structure- (Butane)</v>
          </cell>
          <cell r="G2487">
            <v>0</v>
          </cell>
          <cell r="H2487" t="str">
            <v>VP-1516-148-T-101/2-253</v>
          </cell>
          <cell r="I2487">
            <v>40175</v>
          </cell>
          <cell r="J2487">
            <v>40168</v>
          </cell>
          <cell r="K2487" t="str">
            <v>Y</v>
          </cell>
          <cell r="L2487" t="str">
            <v>Drw</v>
          </cell>
          <cell r="M2487">
            <v>2488</v>
          </cell>
        </row>
        <row r="2488">
          <cell r="C2488" t="str">
            <v>25</v>
          </cell>
          <cell r="D2488" t="str">
            <v>05050-MD-25-757-332</v>
          </cell>
          <cell r="E2488" t="str">
            <v>05050-MD-25-757-332</v>
          </cell>
          <cell r="F2488" t="str">
            <v>Tank-Main Platform, Structure- (Butane)</v>
          </cell>
          <cell r="G2488">
            <v>0</v>
          </cell>
          <cell r="H2488" t="str">
            <v>VP-1516-148-T-101/2-253</v>
          </cell>
          <cell r="I2488">
            <v>40175</v>
          </cell>
          <cell r="J2488">
            <v>40168</v>
          </cell>
          <cell r="K2488" t="str">
            <v>Y</v>
          </cell>
          <cell r="L2488" t="str">
            <v>Drw</v>
          </cell>
          <cell r="M2488">
            <v>2489</v>
          </cell>
        </row>
        <row r="2489">
          <cell r="C2489" t="str">
            <v>25</v>
          </cell>
          <cell r="D2489" t="str">
            <v>05050-MD-25-757-333</v>
          </cell>
          <cell r="E2489" t="str">
            <v>05050-MD-25-757-333</v>
          </cell>
          <cell r="F2489" t="str">
            <v>Tank-Main Platform, Structure- (Butane)</v>
          </cell>
          <cell r="G2489">
            <v>0</v>
          </cell>
          <cell r="H2489" t="str">
            <v>VP-1516-148-T-101/2-253</v>
          </cell>
          <cell r="I2489">
            <v>40175</v>
          </cell>
          <cell r="J2489">
            <v>40168</v>
          </cell>
          <cell r="K2489" t="str">
            <v>Y</v>
          </cell>
          <cell r="L2489" t="str">
            <v>Drw</v>
          </cell>
          <cell r="M2489">
            <v>2490</v>
          </cell>
        </row>
        <row r="2490">
          <cell r="C2490" t="str">
            <v>25</v>
          </cell>
          <cell r="D2490" t="str">
            <v>05050-MD-25-757-334</v>
          </cell>
          <cell r="E2490" t="str">
            <v>05050-MD-25-757-334</v>
          </cell>
          <cell r="F2490" t="str">
            <v>Tank-Main Platform, Structure- (Butane)</v>
          </cell>
          <cell r="G2490">
            <v>0</v>
          </cell>
          <cell r="H2490" t="str">
            <v>VP-1516-148-T-101/2-253</v>
          </cell>
          <cell r="I2490">
            <v>40175</v>
          </cell>
          <cell r="J2490">
            <v>40168</v>
          </cell>
          <cell r="K2490" t="str">
            <v>Y</v>
          </cell>
          <cell r="L2490" t="str">
            <v>Drw</v>
          </cell>
          <cell r="M2490">
            <v>2491</v>
          </cell>
        </row>
        <row r="2491">
          <cell r="C2491" t="str">
            <v>25</v>
          </cell>
          <cell r="D2491" t="str">
            <v>05050-MD-25-757-335</v>
          </cell>
          <cell r="E2491" t="str">
            <v>05050-MD-25-757-335</v>
          </cell>
          <cell r="F2491" t="str">
            <v>Tank-Main Platform, Structure- (Butane)</v>
          </cell>
          <cell r="G2491">
            <v>0</v>
          </cell>
          <cell r="H2491" t="str">
            <v>VP-1516-148-T-101/2-253</v>
          </cell>
          <cell r="I2491">
            <v>40175</v>
          </cell>
          <cell r="J2491">
            <v>40168</v>
          </cell>
          <cell r="K2491" t="str">
            <v>Y</v>
          </cell>
          <cell r="L2491" t="str">
            <v>Drw</v>
          </cell>
          <cell r="M2491">
            <v>2492</v>
          </cell>
        </row>
        <row r="2492">
          <cell r="C2492" t="str">
            <v>25</v>
          </cell>
          <cell r="D2492" t="str">
            <v>05050-MD-25-757-336</v>
          </cell>
          <cell r="E2492" t="str">
            <v>05050-MD-25-757-336</v>
          </cell>
          <cell r="F2492" t="str">
            <v>Tank-Main Platform, Structure- (Butane)</v>
          </cell>
          <cell r="G2492">
            <v>0</v>
          </cell>
          <cell r="H2492" t="str">
            <v>VP-1516-148-T-101/2-253</v>
          </cell>
          <cell r="I2492">
            <v>40175</v>
          </cell>
          <cell r="J2492">
            <v>40168</v>
          </cell>
          <cell r="K2492" t="str">
            <v>Y</v>
          </cell>
          <cell r="L2492" t="str">
            <v>Drw</v>
          </cell>
          <cell r="M2492">
            <v>2493</v>
          </cell>
        </row>
        <row r="2493">
          <cell r="C2493" t="str">
            <v>25</v>
          </cell>
          <cell r="D2493" t="str">
            <v>05050-MD-25-757-337</v>
          </cell>
          <cell r="E2493" t="str">
            <v>05050-MD-25-757-337</v>
          </cell>
          <cell r="F2493" t="str">
            <v>Tank-Main Platform, Structure- (Butane)</v>
          </cell>
          <cell r="G2493">
            <v>0</v>
          </cell>
          <cell r="H2493" t="str">
            <v>VP-1516-148-T-101/2-253</v>
          </cell>
          <cell r="I2493">
            <v>40175</v>
          </cell>
          <cell r="J2493">
            <v>40168</v>
          </cell>
          <cell r="K2493" t="str">
            <v>Y</v>
          </cell>
          <cell r="L2493" t="str">
            <v>Drw</v>
          </cell>
          <cell r="M2493">
            <v>2494</v>
          </cell>
        </row>
        <row r="2494">
          <cell r="C2494" t="str">
            <v>25</v>
          </cell>
          <cell r="D2494" t="str">
            <v>05050-MD-25-757-338</v>
          </cell>
          <cell r="E2494" t="str">
            <v>05050-MD-25-757-338</v>
          </cell>
          <cell r="F2494" t="str">
            <v>Tank-Main Platform, Structure- (Butane)</v>
          </cell>
          <cell r="G2494">
            <v>0</v>
          </cell>
          <cell r="H2494" t="str">
            <v>VP-1516-148-T-101/2-253</v>
          </cell>
          <cell r="I2494">
            <v>40175</v>
          </cell>
          <cell r="J2494">
            <v>40168</v>
          </cell>
          <cell r="K2494" t="str">
            <v>Y</v>
          </cell>
          <cell r="L2494" t="str">
            <v>Drw</v>
          </cell>
          <cell r="M2494">
            <v>2495</v>
          </cell>
        </row>
        <row r="2495">
          <cell r="C2495" t="str">
            <v>25</v>
          </cell>
          <cell r="D2495" t="str">
            <v>05050-MD-25-757-339</v>
          </cell>
          <cell r="E2495" t="str">
            <v>05050-MD-25-757-339</v>
          </cell>
          <cell r="F2495" t="str">
            <v>Tank-Main Platform, Structure- (Butane)</v>
          </cell>
          <cell r="G2495">
            <v>0</v>
          </cell>
          <cell r="H2495" t="str">
            <v>VP-1516-148-T-101/2-253</v>
          </cell>
          <cell r="I2495">
            <v>40175</v>
          </cell>
          <cell r="J2495">
            <v>40168</v>
          </cell>
          <cell r="K2495" t="str">
            <v>Y</v>
          </cell>
          <cell r="L2495" t="str">
            <v>Drw</v>
          </cell>
          <cell r="M2495">
            <v>2496</v>
          </cell>
        </row>
        <row r="2496">
          <cell r="C2496" t="str">
            <v>25</v>
          </cell>
          <cell r="D2496" t="str">
            <v>05050-MD-25-757-340</v>
          </cell>
          <cell r="E2496" t="str">
            <v>05050-MD-25-757-340</v>
          </cell>
          <cell r="F2496" t="str">
            <v>Tank-Main Platform, Structure- (Butane)</v>
          </cell>
          <cell r="G2496">
            <v>0</v>
          </cell>
          <cell r="H2496" t="str">
            <v>VP-1516-148-T-101/2-253</v>
          </cell>
          <cell r="I2496">
            <v>40175</v>
          </cell>
          <cell r="J2496">
            <v>40168</v>
          </cell>
          <cell r="K2496" t="str">
            <v>Y</v>
          </cell>
          <cell r="L2496" t="str">
            <v>Drw</v>
          </cell>
          <cell r="M2496">
            <v>2497</v>
          </cell>
        </row>
        <row r="2497">
          <cell r="C2497" t="str">
            <v>25</v>
          </cell>
          <cell r="D2497" t="str">
            <v>05050-MD-25-757-341</v>
          </cell>
          <cell r="E2497" t="str">
            <v>05050-MD-25-757-341</v>
          </cell>
          <cell r="F2497" t="str">
            <v>Tank-Main Platform, Structure- (Butane)</v>
          </cell>
          <cell r="G2497">
            <v>0</v>
          </cell>
          <cell r="H2497" t="str">
            <v>VP-1516-148-T-101/2-253</v>
          </cell>
          <cell r="I2497">
            <v>40175</v>
          </cell>
          <cell r="J2497">
            <v>40168</v>
          </cell>
          <cell r="K2497" t="str">
            <v>Y</v>
          </cell>
          <cell r="L2497" t="str">
            <v>Drw</v>
          </cell>
          <cell r="M2497">
            <v>2498</v>
          </cell>
        </row>
        <row r="2498">
          <cell r="C2498" t="str">
            <v>25</v>
          </cell>
          <cell r="D2498" t="str">
            <v>05050-MD-25-757-342</v>
          </cell>
          <cell r="E2498" t="str">
            <v>05050-MD-25-757-342</v>
          </cell>
          <cell r="F2498" t="str">
            <v>Tank-Main Platform, Structure- (Butane)</v>
          </cell>
          <cell r="G2498">
            <v>0</v>
          </cell>
          <cell r="H2498" t="str">
            <v>VP-1516-148-T-101/2-253</v>
          </cell>
          <cell r="I2498">
            <v>40175</v>
          </cell>
          <cell r="J2498">
            <v>40168</v>
          </cell>
          <cell r="K2498" t="str">
            <v>Y</v>
          </cell>
          <cell r="L2498" t="str">
            <v>Drw</v>
          </cell>
          <cell r="M2498">
            <v>2499</v>
          </cell>
        </row>
        <row r="2499">
          <cell r="C2499" t="str">
            <v>25</v>
          </cell>
          <cell r="D2499" t="str">
            <v>05050-MD-25-757-343</v>
          </cell>
          <cell r="E2499" t="str">
            <v>05050-MD-25-757-343</v>
          </cell>
          <cell r="F2499" t="str">
            <v>Tank-Main Platform, Structure- (Butane)</v>
          </cell>
          <cell r="G2499">
            <v>0</v>
          </cell>
          <cell r="H2499" t="str">
            <v>VP-1516-148-T-101/2-253</v>
          </cell>
          <cell r="I2499">
            <v>40175</v>
          </cell>
          <cell r="J2499">
            <v>40168</v>
          </cell>
          <cell r="K2499" t="str">
            <v>Y</v>
          </cell>
          <cell r="L2499" t="str">
            <v>Drw</v>
          </cell>
          <cell r="M2499">
            <v>2500</v>
          </cell>
        </row>
        <row r="2500">
          <cell r="C2500" t="str">
            <v>25</v>
          </cell>
          <cell r="D2500" t="str">
            <v>05050-MD-25-757-344</v>
          </cell>
          <cell r="E2500" t="str">
            <v>05050-MD-25-757-344</v>
          </cell>
          <cell r="F2500" t="str">
            <v>Tank-Main Platform, Structure- (Butane)</v>
          </cell>
          <cell r="G2500">
            <v>0</v>
          </cell>
          <cell r="H2500" t="str">
            <v>VP-1516-148-T-101/2-253</v>
          </cell>
          <cell r="I2500">
            <v>40175</v>
          </cell>
          <cell r="J2500">
            <v>40168</v>
          </cell>
          <cell r="K2500" t="str">
            <v>Y</v>
          </cell>
          <cell r="L2500" t="str">
            <v>Drw</v>
          </cell>
          <cell r="M2500">
            <v>2501</v>
          </cell>
        </row>
        <row r="2501">
          <cell r="C2501" t="str">
            <v>25</v>
          </cell>
          <cell r="D2501" t="str">
            <v>05050-MD-25-757-345</v>
          </cell>
          <cell r="E2501" t="str">
            <v>05050-MD-25-757-345</v>
          </cell>
          <cell r="F2501" t="str">
            <v>Tank-Main Platform, Structure- (Butane)</v>
          </cell>
          <cell r="G2501">
            <v>0</v>
          </cell>
          <cell r="H2501" t="str">
            <v>VP-1516-148-T-101/2-253</v>
          </cell>
          <cell r="I2501">
            <v>40175</v>
          </cell>
          <cell r="J2501">
            <v>40168</v>
          </cell>
          <cell r="K2501" t="str">
            <v>Y</v>
          </cell>
          <cell r="L2501" t="str">
            <v>Drw</v>
          </cell>
          <cell r="M2501">
            <v>2502</v>
          </cell>
        </row>
        <row r="2502">
          <cell r="C2502" t="str">
            <v>25</v>
          </cell>
          <cell r="D2502" t="str">
            <v>05050-MD-25-757-346</v>
          </cell>
          <cell r="E2502" t="str">
            <v>05050-MD-25-757-346</v>
          </cell>
          <cell r="F2502" t="str">
            <v>Tank-Main Platform, Structure- (Butane)</v>
          </cell>
          <cell r="G2502">
            <v>0</v>
          </cell>
          <cell r="H2502" t="str">
            <v>VP-1516-148-T-101/2-253</v>
          </cell>
          <cell r="I2502">
            <v>40175</v>
          </cell>
          <cell r="J2502">
            <v>40168</v>
          </cell>
          <cell r="K2502" t="str">
            <v>Y</v>
          </cell>
          <cell r="L2502" t="str">
            <v>Drw</v>
          </cell>
          <cell r="M2502">
            <v>2503</v>
          </cell>
        </row>
        <row r="2503">
          <cell r="C2503" t="str">
            <v>25</v>
          </cell>
          <cell r="D2503" t="str">
            <v>05050-MD-25-757-347</v>
          </cell>
          <cell r="E2503" t="str">
            <v>05050-MD-25-757-347</v>
          </cell>
          <cell r="F2503" t="str">
            <v>Tank-Main Platform, Structure- (Butane)</v>
          </cell>
          <cell r="G2503">
            <v>0</v>
          </cell>
          <cell r="H2503" t="str">
            <v>VP-1516-148-T-101/2-253</v>
          </cell>
          <cell r="I2503">
            <v>40175</v>
          </cell>
          <cell r="J2503">
            <v>40168</v>
          </cell>
          <cell r="K2503" t="str">
            <v>Y</v>
          </cell>
          <cell r="L2503" t="str">
            <v>Drw</v>
          </cell>
          <cell r="M2503">
            <v>2504</v>
          </cell>
        </row>
        <row r="2504">
          <cell r="C2504" t="str">
            <v>25</v>
          </cell>
          <cell r="D2504" t="str">
            <v>05050-MD-25-757-348</v>
          </cell>
          <cell r="E2504" t="str">
            <v>05050-MD-25-757-348</v>
          </cell>
          <cell r="F2504" t="str">
            <v>Tank-Main Platform, Structure- (Butane)</v>
          </cell>
          <cell r="G2504">
            <v>0</v>
          </cell>
          <cell r="H2504" t="str">
            <v>VP-1516-148-T-101/2-253</v>
          </cell>
          <cell r="I2504">
            <v>40175</v>
          </cell>
          <cell r="J2504">
            <v>40168</v>
          </cell>
          <cell r="K2504" t="str">
            <v>Y</v>
          </cell>
          <cell r="L2504" t="str">
            <v>Drw</v>
          </cell>
          <cell r="M2504">
            <v>2505</v>
          </cell>
        </row>
        <row r="2505">
          <cell r="C2505" t="str">
            <v>25</v>
          </cell>
          <cell r="D2505" t="str">
            <v>05050-MD-25-757-349</v>
          </cell>
          <cell r="E2505" t="str">
            <v>05050-MD-25-757-349</v>
          </cell>
          <cell r="F2505" t="str">
            <v>Tank-Main Platform, Structure- (Butane)</v>
          </cell>
          <cell r="G2505">
            <v>0</v>
          </cell>
          <cell r="H2505" t="str">
            <v>VP-1516-148-T-101/2-253</v>
          </cell>
          <cell r="I2505">
            <v>40175</v>
          </cell>
          <cell r="J2505">
            <v>40168</v>
          </cell>
          <cell r="K2505" t="str">
            <v>Y</v>
          </cell>
          <cell r="L2505" t="str">
            <v>Drw</v>
          </cell>
          <cell r="M2505">
            <v>2506</v>
          </cell>
        </row>
        <row r="2506">
          <cell r="C2506" t="str">
            <v>25</v>
          </cell>
          <cell r="D2506" t="str">
            <v>05050-MD-25-757-350</v>
          </cell>
          <cell r="E2506" t="str">
            <v>05050-MD-25-757-350</v>
          </cell>
          <cell r="F2506" t="str">
            <v>Tank-Main Platform, Structure- (Butane)</v>
          </cell>
          <cell r="G2506">
            <v>0</v>
          </cell>
          <cell r="H2506" t="str">
            <v>VP-1516-148-T-101/2-253</v>
          </cell>
          <cell r="I2506">
            <v>40175</v>
          </cell>
          <cell r="J2506">
            <v>40168</v>
          </cell>
          <cell r="K2506" t="str">
            <v>Y</v>
          </cell>
          <cell r="L2506" t="str">
            <v>Drw</v>
          </cell>
          <cell r="M2506">
            <v>2507</v>
          </cell>
        </row>
        <row r="2507">
          <cell r="C2507" t="str">
            <v>25</v>
          </cell>
          <cell r="D2507" t="str">
            <v>05050-MD-25-757-351</v>
          </cell>
          <cell r="E2507" t="str">
            <v>05050-MD-25-757-351</v>
          </cell>
          <cell r="F2507" t="str">
            <v>Tank-Main Platform, Structure- (Butane)</v>
          </cell>
          <cell r="G2507">
            <v>0</v>
          </cell>
          <cell r="H2507" t="str">
            <v>VP-1516-148-T-101/2-253</v>
          </cell>
          <cell r="I2507">
            <v>40175</v>
          </cell>
          <cell r="J2507">
            <v>40168</v>
          </cell>
          <cell r="K2507" t="str">
            <v>Y</v>
          </cell>
          <cell r="L2507" t="str">
            <v>Drw</v>
          </cell>
          <cell r="M2507">
            <v>2508</v>
          </cell>
        </row>
        <row r="2508">
          <cell r="C2508" t="str">
            <v>25</v>
          </cell>
          <cell r="D2508" t="str">
            <v>05050-MD-25-757-352</v>
          </cell>
          <cell r="E2508" t="str">
            <v>05050-MD-25-757-352</v>
          </cell>
          <cell r="F2508" t="str">
            <v>Tank-Main Platform, Structure- (Butane)</v>
          </cell>
          <cell r="G2508">
            <v>0</v>
          </cell>
          <cell r="H2508" t="str">
            <v>VP-1516-148-T-101/2-253</v>
          </cell>
          <cell r="I2508">
            <v>40175</v>
          </cell>
          <cell r="J2508">
            <v>40168</v>
          </cell>
          <cell r="K2508" t="str">
            <v>Y</v>
          </cell>
          <cell r="L2508" t="str">
            <v>Drw</v>
          </cell>
          <cell r="M2508">
            <v>2509</v>
          </cell>
        </row>
        <row r="2509">
          <cell r="C2509" t="str">
            <v>25</v>
          </cell>
          <cell r="D2509" t="str">
            <v>05050-MD-25-757-353</v>
          </cell>
          <cell r="E2509" t="str">
            <v>05050-MD-25-757-353</v>
          </cell>
          <cell r="F2509" t="str">
            <v>Tank-Main Platform, Structure- (Butane)</v>
          </cell>
          <cell r="G2509">
            <v>0</v>
          </cell>
          <cell r="H2509" t="str">
            <v>VP-1516-148-T-101/2-253</v>
          </cell>
          <cell r="I2509">
            <v>40175</v>
          </cell>
          <cell r="J2509">
            <v>40168</v>
          </cell>
          <cell r="K2509" t="str">
            <v>Y</v>
          </cell>
          <cell r="L2509" t="str">
            <v>Drw</v>
          </cell>
          <cell r="M2509">
            <v>2510</v>
          </cell>
        </row>
        <row r="2510">
          <cell r="C2510" t="str">
            <v>25</v>
          </cell>
          <cell r="D2510" t="str">
            <v>05050-MD-25-757-354</v>
          </cell>
          <cell r="E2510" t="str">
            <v>05050-MD-25-757-354</v>
          </cell>
          <cell r="F2510" t="str">
            <v>Tank-Main Platform, Structure- (Butane)</v>
          </cell>
          <cell r="G2510">
            <v>0</v>
          </cell>
          <cell r="H2510" t="str">
            <v>VP-1516-148-T-101/2-253</v>
          </cell>
          <cell r="I2510">
            <v>40175</v>
          </cell>
          <cell r="J2510">
            <v>40168</v>
          </cell>
          <cell r="K2510" t="str">
            <v>Y</v>
          </cell>
          <cell r="L2510" t="str">
            <v>Drw</v>
          </cell>
          <cell r="M2510">
            <v>2511</v>
          </cell>
        </row>
        <row r="2511">
          <cell r="C2511" t="str">
            <v>25</v>
          </cell>
          <cell r="D2511" t="str">
            <v>05050-MD-25-757-355</v>
          </cell>
          <cell r="E2511" t="str">
            <v>05050-MD-25-757-355</v>
          </cell>
          <cell r="F2511" t="str">
            <v>Tank-Main Platform, Structure- (Butane)</v>
          </cell>
          <cell r="G2511">
            <v>0</v>
          </cell>
          <cell r="H2511" t="str">
            <v>VP-1516-148-T-101/2-253</v>
          </cell>
          <cell r="I2511">
            <v>40175</v>
          </cell>
          <cell r="J2511">
            <v>40168</v>
          </cell>
          <cell r="K2511" t="str">
            <v>Y</v>
          </cell>
          <cell r="L2511" t="str">
            <v>Drw</v>
          </cell>
          <cell r="M2511">
            <v>2512</v>
          </cell>
        </row>
        <row r="2512">
          <cell r="C2512" t="str">
            <v>25</v>
          </cell>
          <cell r="D2512" t="str">
            <v>05050-MD-25-757-356</v>
          </cell>
          <cell r="E2512" t="str">
            <v>05050-MD-25-757-356</v>
          </cell>
          <cell r="F2512" t="str">
            <v>Tank-Main Platform, Structure- (Butane)</v>
          </cell>
          <cell r="G2512">
            <v>0</v>
          </cell>
          <cell r="H2512" t="str">
            <v>VP-1516-148-T-101/2-253</v>
          </cell>
          <cell r="I2512">
            <v>40175</v>
          </cell>
          <cell r="J2512">
            <v>40168</v>
          </cell>
          <cell r="K2512" t="str">
            <v>Y</v>
          </cell>
          <cell r="L2512" t="str">
            <v>Drw</v>
          </cell>
          <cell r="M2512">
            <v>2513</v>
          </cell>
        </row>
        <row r="2513">
          <cell r="C2513" t="str">
            <v>25</v>
          </cell>
          <cell r="D2513" t="str">
            <v>05050-MD-25-757-357</v>
          </cell>
          <cell r="E2513" t="str">
            <v>05050-MD-25-757-357</v>
          </cell>
          <cell r="F2513" t="str">
            <v>Tank-Main Platform, Structure- (Butane)</v>
          </cell>
          <cell r="G2513">
            <v>0</v>
          </cell>
          <cell r="H2513" t="str">
            <v>VP-1516-148-T-101/2-253</v>
          </cell>
          <cell r="I2513">
            <v>40175</v>
          </cell>
          <cell r="J2513">
            <v>40168</v>
          </cell>
          <cell r="K2513" t="str">
            <v>Y</v>
          </cell>
          <cell r="L2513" t="str">
            <v>Drw</v>
          </cell>
          <cell r="M2513">
            <v>2514</v>
          </cell>
        </row>
        <row r="2514">
          <cell r="C2514" t="str">
            <v>25</v>
          </cell>
          <cell r="D2514" t="str">
            <v>05050-MD-25-757-358</v>
          </cell>
          <cell r="E2514" t="str">
            <v>05050-MD-25-757-358</v>
          </cell>
          <cell r="F2514" t="str">
            <v>Tank-Main Platform, Structure- (Butane)</v>
          </cell>
          <cell r="G2514">
            <v>0</v>
          </cell>
          <cell r="H2514" t="str">
            <v>VP-1516-148-T-101/2-253</v>
          </cell>
          <cell r="I2514">
            <v>40175</v>
          </cell>
          <cell r="J2514">
            <v>40168</v>
          </cell>
          <cell r="K2514" t="str">
            <v>Y</v>
          </cell>
          <cell r="L2514" t="str">
            <v>Drw</v>
          </cell>
          <cell r="M2514">
            <v>2515</v>
          </cell>
        </row>
        <row r="2515">
          <cell r="C2515" t="str">
            <v>25</v>
          </cell>
          <cell r="D2515" t="str">
            <v>05050-MD-25-757-359</v>
          </cell>
          <cell r="E2515" t="str">
            <v>05050-MD-25-757-359</v>
          </cell>
          <cell r="F2515" t="str">
            <v>Tank-Main Platform, Structure- (Butane)</v>
          </cell>
          <cell r="G2515">
            <v>0</v>
          </cell>
          <cell r="H2515" t="str">
            <v>VP-1516-148-T-101/2-253</v>
          </cell>
          <cell r="I2515">
            <v>40175</v>
          </cell>
          <cell r="J2515">
            <v>40168</v>
          </cell>
          <cell r="K2515" t="str">
            <v>Y</v>
          </cell>
          <cell r="L2515" t="str">
            <v>Drw</v>
          </cell>
          <cell r="M2515">
            <v>2516</v>
          </cell>
        </row>
        <row r="2516">
          <cell r="C2516" t="str">
            <v>25</v>
          </cell>
          <cell r="D2516" t="str">
            <v>05050-MD-25-757-360</v>
          </cell>
          <cell r="E2516" t="str">
            <v>05050-MD-25-757-360</v>
          </cell>
          <cell r="F2516" t="str">
            <v>Tank-Main Platform, Structure- (Butane)</v>
          </cell>
          <cell r="G2516">
            <v>0</v>
          </cell>
          <cell r="H2516" t="str">
            <v>VP-1516-148-T-101/2-253</v>
          </cell>
          <cell r="I2516">
            <v>40175</v>
          </cell>
          <cell r="J2516">
            <v>40168</v>
          </cell>
          <cell r="K2516" t="str">
            <v>Y</v>
          </cell>
          <cell r="L2516" t="str">
            <v>Drw</v>
          </cell>
          <cell r="M2516">
            <v>2517</v>
          </cell>
        </row>
        <row r="2517">
          <cell r="C2517" t="str">
            <v>25</v>
          </cell>
          <cell r="D2517" t="str">
            <v>05050-MD-25-757-361</v>
          </cell>
          <cell r="E2517" t="str">
            <v>05050-MD-25-757-361</v>
          </cell>
          <cell r="F2517" t="str">
            <v>Tank-Main Platform, Structure- (Butane)</v>
          </cell>
          <cell r="G2517">
            <v>0</v>
          </cell>
          <cell r="H2517" t="str">
            <v>VP-1516-148-T-101/2-253</v>
          </cell>
          <cell r="I2517">
            <v>40175</v>
          </cell>
          <cell r="J2517">
            <v>40168</v>
          </cell>
          <cell r="K2517" t="str">
            <v>Y</v>
          </cell>
          <cell r="L2517" t="str">
            <v>Drw</v>
          </cell>
          <cell r="M2517">
            <v>2518</v>
          </cell>
        </row>
        <row r="2518">
          <cell r="C2518" t="str">
            <v>25</v>
          </cell>
          <cell r="D2518" t="str">
            <v>05050-MD-25-757-362</v>
          </cell>
          <cell r="E2518" t="str">
            <v>05050-MD-25-757-362</v>
          </cell>
          <cell r="F2518" t="str">
            <v>Tank-Main Platform, Structure- (Butane)</v>
          </cell>
          <cell r="G2518">
            <v>0</v>
          </cell>
          <cell r="H2518" t="str">
            <v>VP-1516-148-T-101/2-253</v>
          </cell>
          <cell r="I2518">
            <v>40175</v>
          </cell>
          <cell r="J2518">
            <v>40168</v>
          </cell>
          <cell r="K2518" t="str">
            <v>Y</v>
          </cell>
          <cell r="L2518" t="str">
            <v>Drw</v>
          </cell>
          <cell r="M2518">
            <v>2519</v>
          </cell>
        </row>
        <row r="2519">
          <cell r="C2519" t="str">
            <v>25</v>
          </cell>
          <cell r="D2519" t="str">
            <v>05050-MD-25-757-363</v>
          </cell>
          <cell r="E2519" t="str">
            <v>05050-MD-25-757-363</v>
          </cell>
          <cell r="F2519" t="str">
            <v>Tank-Main Platform, Structure- (Butane)</v>
          </cell>
          <cell r="G2519">
            <v>0</v>
          </cell>
          <cell r="H2519" t="str">
            <v>VP-1516-148-T-101/2-253</v>
          </cell>
          <cell r="I2519">
            <v>40175</v>
          </cell>
          <cell r="J2519">
            <v>40168</v>
          </cell>
          <cell r="K2519" t="str">
            <v>Y</v>
          </cell>
          <cell r="L2519" t="str">
            <v>Drw</v>
          </cell>
          <cell r="M2519">
            <v>2520</v>
          </cell>
        </row>
        <row r="2520">
          <cell r="C2520" t="str">
            <v>25</v>
          </cell>
          <cell r="D2520" t="str">
            <v>05050-MD-25-757-364</v>
          </cell>
          <cell r="E2520" t="str">
            <v>05050-MD-25-757-364</v>
          </cell>
          <cell r="F2520" t="str">
            <v>Tank-Main Platform, Structure- (Butane)</v>
          </cell>
          <cell r="G2520">
            <v>0</v>
          </cell>
          <cell r="H2520" t="str">
            <v>VP-1516-148-T-101/2-253</v>
          </cell>
          <cell r="I2520">
            <v>40175</v>
          </cell>
          <cell r="J2520">
            <v>40168</v>
          </cell>
          <cell r="K2520" t="str">
            <v>Y</v>
          </cell>
          <cell r="L2520" t="str">
            <v>Drw</v>
          </cell>
          <cell r="M2520">
            <v>2521</v>
          </cell>
        </row>
        <row r="2521">
          <cell r="C2521" t="str">
            <v>25</v>
          </cell>
          <cell r="D2521" t="str">
            <v>05050-MD-25-757-365</v>
          </cell>
          <cell r="E2521" t="str">
            <v>05050-MD-25-757-365</v>
          </cell>
          <cell r="F2521" t="str">
            <v>Tank-Main Platform, Structure- (Butane)</v>
          </cell>
          <cell r="G2521">
            <v>0</v>
          </cell>
          <cell r="H2521" t="str">
            <v>VP-1516-148-T-101/2-253</v>
          </cell>
          <cell r="I2521">
            <v>40175</v>
          </cell>
          <cell r="J2521">
            <v>40168</v>
          </cell>
          <cell r="K2521" t="str">
            <v>Y</v>
          </cell>
          <cell r="L2521" t="str">
            <v>Drw</v>
          </cell>
          <cell r="M2521">
            <v>2522</v>
          </cell>
        </row>
        <row r="2522">
          <cell r="C2522" t="str">
            <v>25</v>
          </cell>
          <cell r="D2522" t="str">
            <v>05050-MD-25-757-366</v>
          </cell>
          <cell r="E2522" t="str">
            <v>05050-MD-25-757-366</v>
          </cell>
          <cell r="F2522" t="str">
            <v>Tank-Main Platform, Structure- (Butane)</v>
          </cell>
          <cell r="G2522">
            <v>0</v>
          </cell>
          <cell r="H2522" t="str">
            <v>VP-1516-148-T-101/2-253</v>
          </cell>
          <cell r="I2522">
            <v>40175</v>
          </cell>
          <cell r="J2522">
            <v>40168</v>
          </cell>
          <cell r="K2522" t="str">
            <v>Y</v>
          </cell>
          <cell r="L2522" t="str">
            <v>Drw</v>
          </cell>
          <cell r="M2522">
            <v>2523</v>
          </cell>
        </row>
        <row r="2523">
          <cell r="C2523" t="str">
            <v>25</v>
          </cell>
          <cell r="D2523" t="str">
            <v>05050-MD-25-757-367</v>
          </cell>
          <cell r="E2523" t="str">
            <v>05050-MD-25-757-367</v>
          </cell>
          <cell r="F2523" t="str">
            <v>Tank-Main Platform, Structure- (Butane)</v>
          </cell>
          <cell r="G2523">
            <v>0</v>
          </cell>
          <cell r="H2523" t="str">
            <v>VP-1516-148-T-101/2-253</v>
          </cell>
          <cell r="I2523">
            <v>40175</v>
          </cell>
          <cell r="J2523">
            <v>40168</v>
          </cell>
          <cell r="K2523" t="str">
            <v>Y</v>
          </cell>
          <cell r="L2523" t="str">
            <v>Drw</v>
          </cell>
          <cell r="M2523">
            <v>2524</v>
          </cell>
        </row>
        <row r="2524">
          <cell r="C2524" t="str">
            <v>25</v>
          </cell>
          <cell r="D2524" t="str">
            <v>05050-MD-25-757-368</v>
          </cell>
          <cell r="E2524" t="str">
            <v>05050-MD-25-757-368</v>
          </cell>
          <cell r="F2524" t="str">
            <v>Tank-Main Platform, Structure- (Butane)</v>
          </cell>
          <cell r="G2524">
            <v>0</v>
          </cell>
          <cell r="H2524" t="str">
            <v>VP-1516-148-T-101/2-253</v>
          </cell>
          <cell r="I2524">
            <v>40175</v>
          </cell>
          <cell r="J2524">
            <v>40168</v>
          </cell>
          <cell r="K2524" t="str">
            <v>Y</v>
          </cell>
          <cell r="L2524" t="str">
            <v>Drw</v>
          </cell>
          <cell r="M2524">
            <v>2525</v>
          </cell>
        </row>
        <row r="2525">
          <cell r="C2525" t="str">
            <v>25</v>
          </cell>
          <cell r="D2525" t="str">
            <v>05050-MD-25-757-369</v>
          </cell>
          <cell r="E2525" t="str">
            <v>05050-MD-25-757-369</v>
          </cell>
          <cell r="F2525" t="str">
            <v>Tank-Main Platform, Structure- (Butane)</v>
          </cell>
          <cell r="G2525">
            <v>0</v>
          </cell>
          <cell r="H2525" t="str">
            <v>VP-1516-148-T-101/2-253</v>
          </cell>
          <cell r="I2525">
            <v>40175</v>
          </cell>
          <cell r="J2525">
            <v>40168</v>
          </cell>
          <cell r="K2525" t="str">
            <v>Y</v>
          </cell>
          <cell r="L2525" t="str">
            <v>Drw</v>
          </cell>
          <cell r="M2525">
            <v>2526</v>
          </cell>
        </row>
        <row r="2526">
          <cell r="C2526" t="str">
            <v>25</v>
          </cell>
          <cell r="D2526" t="str">
            <v>05050-MD-25-757-370</v>
          </cell>
          <cell r="E2526" t="str">
            <v>05050-MD-25-757-370</v>
          </cell>
          <cell r="F2526" t="str">
            <v>Tank-Main Platform, Structure- (Butane)</v>
          </cell>
          <cell r="G2526">
            <v>0</v>
          </cell>
          <cell r="H2526" t="str">
            <v>VP-1516-148-T-101/2-253</v>
          </cell>
          <cell r="I2526">
            <v>40175</v>
          </cell>
          <cell r="J2526">
            <v>40168</v>
          </cell>
          <cell r="K2526" t="str">
            <v>Y</v>
          </cell>
          <cell r="L2526" t="str">
            <v>Drw</v>
          </cell>
          <cell r="M2526">
            <v>2527</v>
          </cell>
        </row>
        <row r="2527">
          <cell r="C2527" t="str">
            <v>25</v>
          </cell>
          <cell r="D2527" t="str">
            <v>05050-MD-25-757-371</v>
          </cell>
          <cell r="E2527" t="str">
            <v>05050-MD-25-757-371</v>
          </cell>
          <cell r="F2527" t="str">
            <v>Tank-Main Platform, Structure- (Butane)</v>
          </cell>
          <cell r="G2527">
            <v>0</v>
          </cell>
          <cell r="H2527" t="str">
            <v>VP-1516-148-T-101/2-253</v>
          </cell>
          <cell r="I2527">
            <v>40175</v>
          </cell>
          <cell r="J2527">
            <v>40168</v>
          </cell>
          <cell r="K2527" t="str">
            <v>Y</v>
          </cell>
          <cell r="L2527" t="str">
            <v>Drw</v>
          </cell>
          <cell r="M2527">
            <v>2528</v>
          </cell>
        </row>
        <row r="2528">
          <cell r="C2528" t="str">
            <v>25</v>
          </cell>
          <cell r="D2528" t="str">
            <v>05050-MD-25-757-372</v>
          </cell>
          <cell r="E2528" t="str">
            <v>05050-MD-25-757-372</v>
          </cell>
          <cell r="F2528" t="str">
            <v>Tank-Main Platform, Structure- (Butane)</v>
          </cell>
          <cell r="G2528">
            <v>0</v>
          </cell>
          <cell r="H2528" t="str">
            <v>VP-1516-148-T-101/2-253</v>
          </cell>
          <cell r="I2528">
            <v>40175</v>
          </cell>
          <cell r="J2528">
            <v>40168</v>
          </cell>
          <cell r="K2528" t="str">
            <v>Y</v>
          </cell>
          <cell r="L2528" t="str">
            <v>Drw</v>
          </cell>
          <cell r="M2528">
            <v>2529</v>
          </cell>
        </row>
        <row r="2529">
          <cell r="C2529" t="str">
            <v>25</v>
          </cell>
          <cell r="D2529" t="str">
            <v>05050-MD-25-757-373</v>
          </cell>
          <cell r="E2529" t="str">
            <v>05050-MD-25-757-373</v>
          </cell>
          <cell r="F2529" t="str">
            <v>Tank-Main Platform, Structure- (Butane)</v>
          </cell>
          <cell r="G2529">
            <v>0</v>
          </cell>
          <cell r="H2529" t="str">
            <v>VP-1516-148-T-101/2-253</v>
          </cell>
          <cell r="I2529">
            <v>40175</v>
          </cell>
          <cell r="J2529">
            <v>40168</v>
          </cell>
          <cell r="K2529" t="str">
            <v>Y</v>
          </cell>
          <cell r="L2529" t="str">
            <v>Drw</v>
          </cell>
          <cell r="M2529">
            <v>2530</v>
          </cell>
        </row>
        <row r="2530">
          <cell r="C2530" t="str">
            <v>25</v>
          </cell>
          <cell r="D2530" t="str">
            <v>05050-MD-25-757-374</v>
          </cell>
          <cell r="E2530" t="str">
            <v>05050-MD-25-757-374</v>
          </cell>
          <cell r="F2530" t="str">
            <v>Tank-Main Platform, Structure- (Butane)</v>
          </cell>
          <cell r="G2530">
            <v>0</v>
          </cell>
          <cell r="H2530" t="str">
            <v>VP-1516-148-T-101/2-253</v>
          </cell>
          <cell r="I2530">
            <v>40175</v>
          </cell>
          <cell r="J2530">
            <v>40168</v>
          </cell>
          <cell r="K2530" t="str">
            <v>Y</v>
          </cell>
          <cell r="L2530" t="str">
            <v>Drw</v>
          </cell>
          <cell r="M2530">
            <v>2531</v>
          </cell>
        </row>
        <row r="2531">
          <cell r="C2531" t="str">
            <v>25</v>
          </cell>
          <cell r="D2531" t="str">
            <v>05050-MD-25-757-375</v>
          </cell>
          <cell r="E2531" t="str">
            <v>05050-MD-25-757-375</v>
          </cell>
          <cell r="F2531" t="str">
            <v>Tank-Main Platform, Structure- (Butane)</v>
          </cell>
          <cell r="G2531">
            <v>0</v>
          </cell>
          <cell r="H2531" t="str">
            <v>VP-1516-148-T-101/2-253</v>
          </cell>
          <cell r="I2531">
            <v>40175</v>
          </cell>
          <cell r="J2531">
            <v>40168</v>
          </cell>
          <cell r="K2531" t="str">
            <v>Y</v>
          </cell>
          <cell r="L2531" t="str">
            <v>Drw</v>
          </cell>
          <cell r="M2531">
            <v>2532</v>
          </cell>
        </row>
        <row r="2532">
          <cell r="C2532" t="str">
            <v>25</v>
          </cell>
          <cell r="D2532" t="str">
            <v>05050-MD-25-757-376</v>
          </cell>
          <cell r="E2532" t="str">
            <v>05050-MD-25-757-376</v>
          </cell>
          <cell r="F2532" t="str">
            <v>Tank-Main Platform, Structure- (Butane)</v>
          </cell>
          <cell r="G2532">
            <v>0</v>
          </cell>
          <cell r="H2532" t="str">
            <v>VP-1516-148-T-101/2-253</v>
          </cell>
          <cell r="I2532">
            <v>40175</v>
          </cell>
          <cell r="J2532">
            <v>40168</v>
          </cell>
          <cell r="K2532" t="str">
            <v>Y</v>
          </cell>
          <cell r="L2532" t="str">
            <v>Drw</v>
          </cell>
          <cell r="M2532">
            <v>2533</v>
          </cell>
        </row>
        <row r="2533">
          <cell r="C2533" t="str">
            <v>25</v>
          </cell>
          <cell r="D2533" t="str">
            <v>05050-MD-25-757-377</v>
          </cell>
          <cell r="E2533" t="str">
            <v>05050-MD-25-757-377</v>
          </cell>
          <cell r="F2533" t="str">
            <v>Tank-Main Platform, Structure- (Butane)</v>
          </cell>
          <cell r="G2533">
            <v>0</v>
          </cell>
          <cell r="H2533" t="str">
            <v>VP-1516-148-T-101/2-253</v>
          </cell>
          <cell r="I2533">
            <v>40175</v>
          </cell>
          <cell r="J2533">
            <v>40168</v>
          </cell>
          <cell r="K2533" t="str">
            <v>Y</v>
          </cell>
          <cell r="L2533" t="str">
            <v>Drw</v>
          </cell>
          <cell r="M2533">
            <v>2534</v>
          </cell>
        </row>
        <row r="2534">
          <cell r="C2534" t="str">
            <v>25</v>
          </cell>
          <cell r="D2534" t="str">
            <v>05050-MD-25-757-378</v>
          </cell>
          <cell r="E2534" t="str">
            <v>05050-MD-25-757-378</v>
          </cell>
          <cell r="F2534" t="str">
            <v>Tank-Main Platform, Structure- (Butane)</v>
          </cell>
          <cell r="G2534">
            <v>0</v>
          </cell>
          <cell r="H2534" t="str">
            <v>VP-1516-148-T-101/2-253</v>
          </cell>
          <cell r="I2534">
            <v>40175</v>
          </cell>
          <cell r="J2534">
            <v>40168</v>
          </cell>
          <cell r="K2534" t="str">
            <v>Y</v>
          </cell>
          <cell r="L2534" t="str">
            <v>Drw</v>
          </cell>
          <cell r="M2534">
            <v>2535</v>
          </cell>
        </row>
        <row r="2535">
          <cell r="C2535" t="str">
            <v>25</v>
          </cell>
          <cell r="D2535" t="str">
            <v>05050-MD-25-757-379</v>
          </cell>
          <cell r="E2535" t="str">
            <v>05050-MD-25-757-379</v>
          </cell>
          <cell r="F2535" t="str">
            <v>Tank-Main Platform, Structure- (Butane)</v>
          </cell>
          <cell r="G2535">
            <v>0</v>
          </cell>
          <cell r="H2535" t="str">
            <v>VP-1516-148-T-101/2-253</v>
          </cell>
          <cell r="I2535">
            <v>40175</v>
          </cell>
          <cell r="J2535">
            <v>40168</v>
          </cell>
          <cell r="K2535" t="str">
            <v>Y</v>
          </cell>
          <cell r="L2535" t="str">
            <v>Drw</v>
          </cell>
          <cell r="M2535">
            <v>2536</v>
          </cell>
        </row>
        <row r="2536">
          <cell r="C2536" t="str">
            <v>25</v>
          </cell>
          <cell r="D2536" t="str">
            <v>05050-MD-25-757-380</v>
          </cell>
          <cell r="E2536" t="str">
            <v>05050-MD-25-757-380</v>
          </cell>
          <cell r="F2536" t="str">
            <v>Tank-Main Platform, Structure- (Butane)</v>
          </cell>
          <cell r="G2536">
            <v>0</v>
          </cell>
          <cell r="H2536" t="str">
            <v>VP-1516-148-T-101/2-253</v>
          </cell>
          <cell r="I2536">
            <v>40175</v>
          </cell>
          <cell r="J2536">
            <v>40168</v>
          </cell>
          <cell r="K2536" t="str">
            <v>Y</v>
          </cell>
          <cell r="L2536" t="str">
            <v>Drw</v>
          </cell>
          <cell r="M2536">
            <v>2537</v>
          </cell>
        </row>
        <row r="2537">
          <cell r="C2537" t="str">
            <v>25</v>
          </cell>
          <cell r="D2537" t="str">
            <v>05050-MD-25-757-381</v>
          </cell>
          <cell r="E2537" t="str">
            <v>05050-MD-25-757-381</v>
          </cell>
          <cell r="F2537" t="str">
            <v>Tank-Main Platform, Structure- (Butane)</v>
          </cell>
          <cell r="G2537">
            <v>0</v>
          </cell>
          <cell r="H2537" t="str">
            <v>VP-1516-148-T-101/2-253</v>
          </cell>
          <cell r="I2537">
            <v>40175</v>
          </cell>
          <cell r="J2537">
            <v>40168</v>
          </cell>
          <cell r="K2537" t="str">
            <v>Y</v>
          </cell>
          <cell r="L2537" t="str">
            <v>Drw</v>
          </cell>
          <cell r="M2537">
            <v>2538</v>
          </cell>
        </row>
        <row r="2538">
          <cell r="C2538" t="str">
            <v>25</v>
          </cell>
          <cell r="D2538" t="str">
            <v>05050-MD-25-757-382</v>
          </cell>
          <cell r="E2538" t="str">
            <v>05050-MD-25-757-382</v>
          </cell>
          <cell r="F2538" t="str">
            <v>Tank-Main Platform, Structure- (Butane)</v>
          </cell>
          <cell r="G2538">
            <v>0</v>
          </cell>
          <cell r="H2538" t="str">
            <v>VP-1516-148-T-101/2-253</v>
          </cell>
          <cell r="I2538">
            <v>40175</v>
          </cell>
          <cell r="J2538">
            <v>40168</v>
          </cell>
          <cell r="K2538" t="str">
            <v>Y</v>
          </cell>
          <cell r="L2538" t="str">
            <v>Drw</v>
          </cell>
          <cell r="M2538">
            <v>2539</v>
          </cell>
        </row>
        <row r="2539">
          <cell r="C2539" t="str">
            <v>25</v>
          </cell>
          <cell r="D2539" t="str">
            <v>05050-MD-25-757-383</v>
          </cell>
          <cell r="E2539" t="str">
            <v>05050-MD-25-757-383</v>
          </cell>
          <cell r="F2539" t="str">
            <v>Tank-Main Platform, Structure- (Butane)</v>
          </cell>
          <cell r="G2539">
            <v>0</v>
          </cell>
          <cell r="H2539" t="str">
            <v>VP-1516-148-T-101/2-253</v>
          </cell>
          <cell r="I2539">
            <v>40175</v>
          </cell>
          <cell r="J2539">
            <v>40168</v>
          </cell>
          <cell r="K2539" t="str">
            <v>Y</v>
          </cell>
          <cell r="L2539" t="str">
            <v>Drw</v>
          </cell>
          <cell r="M2539">
            <v>2540</v>
          </cell>
        </row>
        <row r="2540">
          <cell r="C2540" t="str">
            <v>25</v>
          </cell>
          <cell r="D2540" t="str">
            <v>05050-MD-25-757-384</v>
          </cell>
          <cell r="E2540" t="str">
            <v>05050-MD-25-757-384</v>
          </cell>
          <cell r="F2540" t="str">
            <v>Tank-Main Platform, Structure- (Butane)</v>
          </cell>
          <cell r="G2540">
            <v>0</v>
          </cell>
          <cell r="H2540" t="str">
            <v>VP-1516-148-T-101/2-253</v>
          </cell>
          <cell r="I2540">
            <v>40175</v>
          </cell>
          <cell r="J2540">
            <v>40168</v>
          </cell>
          <cell r="K2540" t="str">
            <v>Y</v>
          </cell>
          <cell r="L2540" t="str">
            <v>Drw</v>
          </cell>
          <cell r="M2540">
            <v>2541</v>
          </cell>
        </row>
        <row r="2541">
          <cell r="C2541" t="str">
            <v>25</v>
          </cell>
          <cell r="D2541" t="str">
            <v>05050-MD-25-757-385</v>
          </cell>
          <cell r="E2541" t="str">
            <v>05050-MD-25-757-385</v>
          </cell>
          <cell r="F2541" t="str">
            <v>Tank-Main Platform, Structure- (Butane)</v>
          </cell>
          <cell r="G2541">
            <v>0</v>
          </cell>
          <cell r="H2541" t="str">
            <v>VP-1516-148-T-101/2-253</v>
          </cell>
          <cell r="I2541">
            <v>40175</v>
          </cell>
          <cell r="J2541">
            <v>40168</v>
          </cell>
          <cell r="K2541" t="str">
            <v>Y</v>
          </cell>
          <cell r="L2541" t="str">
            <v>Drw</v>
          </cell>
          <cell r="M2541">
            <v>2542</v>
          </cell>
        </row>
        <row r="2542">
          <cell r="C2542" t="str">
            <v>25</v>
          </cell>
          <cell r="D2542" t="str">
            <v>05050-MD-25-757-386</v>
          </cell>
          <cell r="E2542" t="str">
            <v>05050-MD-25-757-386</v>
          </cell>
          <cell r="F2542" t="str">
            <v>Tank-Main Platform, Structure- (Butane)</v>
          </cell>
          <cell r="G2542">
            <v>0</v>
          </cell>
          <cell r="H2542" t="str">
            <v>VP-1516-148-T-101/2-253</v>
          </cell>
          <cell r="I2542">
            <v>40175</v>
          </cell>
          <cell r="J2542">
            <v>40168</v>
          </cell>
          <cell r="K2542" t="str">
            <v>Y</v>
          </cell>
          <cell r="L2542" t="str">
            <v>Drw</v>
          </cell>
          <cell r="M2542">
            <v>2543</v>
          </cell>
        </row>
        <row r="2543">
          <cell r="C2543" t="str">
            <v>25</v>
          </cell>
          <cell r="D2543" t="str">
            <v>05050-MD-25-757-387</v>
          </cell>
          <cell r="E2543" t="str">
            <v>05050-MD-25-757-387</v>
          </cell>
          <cell r="F2543" t="str">
            <v>Tank-Main Platform, Structure- (Butane)</v>
          </cell>
          <cell r="G2543">
            <v>0</v>
          </cell>
          <cell r="H2543" t="str">
            <v>VP-1516-148-T-101/2-253</v>
          </cell>
          <cell r="I2543">
            <v>40175</v>
          </cell>
          <cell r="J2543">
            <v>40168</v>
          </cell>
          <cell r="K2543" t="str">
            <v>Y</v>
          </cell>
          <cell r="L2543" t="str">
            <v>Drw</v>
          </cell>
          <cell r="M2543">
            <v>2544</v>
          </cell>
        </row>
        <row r="2544">
          <cell r="C2544" t="str">
            <v>25</v>
          </cell>
          <cell r="D2544" t="str">
            <v>05050-MD-25-757-388</v>
          </cell>
          <cell r="E2544" t="str">
            <v>05050-MD-25-757-388</v>
          </cell>
          <cell r="F2544" t="str">
            <v>Tank-Main Platform, Structure- (Butane)</v>
          </cell>
          <cell r="G2544">
            <v>0</v>
          </cell>
          <cell r="H2544" t="str">
            <v>VP-1516-148-T-101/2-253</v>
          </cell>
          <cell r="I2544">
            <v>40175</v>
          </cell>
          <cell r="J2544">
            <v>40168</v>
          </cell>
          <cell r="K2544" t="str">
            <v>Y</v>
          </cell>
          <cell r="L2544" t="str">
            <v>Drw</v>
          </cell>
          <cell r="M2544">
            <v>2545</v>
          </cell>
        </row>
        <row r="2545">
          <cell r="C2545" t="str">
            <v>25</v>
          </cell>
          <cell r="D2545" t="str">
            <v>05050-MD-25-757-389</v>
          </cell>
          <cell r="E2545" t="str">
            <v>05050-MD-25-757-389</v>
          </cell>
          <cell r="F2545" t="str">
            <v>Tank-Main Platform, Structure- (Butane)</v>
          </cell>
          <cell r="G2545">
            <v>0</v>
          </cell>
          <cell r="H2545" t="str">
            <v>VP-1516-148-T-101/2-253</v>
          </cell>
          <cell r="I2545">
            <v>40175</v>
          </cell>
          <cell r="J2545">
            <v>40168</v>
          </cell>
          <cell r="K2545" t="str">
            <v>Y</v>
          </cell>
          <cell r="L2545" t="str">
            <v>Drw</v>
          </cell>
          <cell r="M2545">
            <v>2546</v>
          </cell>
        </row>
        <row r="2546">
          <cell r="C2546" t="str">
            <v>25</v>
          </cell>
          <cell r="D2546" t="str">
            <v>05050-MD-25-757-390</v>
          </cell>
          <cell r="E2546" t="str">
            <v>05050-MD-25-757-390</v>
          </cell>
          <cell r="F2546" t="str">
            <v>Tank-Main Platform, Structure- (Butane)</v>
          </cell>
          <cell r="G2546">
            <v>0</v>
          </cell>
          <cell r="H2546" t="str">
            <v>VP-1516-148-T-101/2-253</v>
          </cell>
          <cell r="I2546">
            <v>40175</v>
          </cell>
          <cell r="J2546">
            <v>40168</v>
          </cell>
          <cell r="K2546" t="str">
            <v>Y</v>
          </cell>
          <cell r="L2546" t="str">
            <v>Drw</v>
          </cell>
          <cell r="M2546">
            <v>2547</v>
          </cell>
        </row>
        <row r="2547">
          <cell r="C2547" t="str">
            <v>25</v>
          </cell>
          <cell r="D2547" t="str">
            <v>05050-MD-25-757-391</v>
          </cell>
          <cell r="E2547" t="str">
            <v>05050-MD-25-757-391</v>
          </cell>
          <cell r="F2547" t="str">
            <v>Tank-Main Platform, Structure- (Butane)</v>
          </cell>
          <cell r="G2547">
            <v>0</v>
          </cell>
          <cell r="H2547" t="str">
            <v>VP-1516-148-T-101/2-253</v>
          </cell>
          <cell r="I2547">
            <v>40175</v>
          </cell>
          <cell r="J2547">
            <v>40168</v>
          </cell>
          <cell r="K2547" t="str">
            <v>Y</v>
          </cell>
          <cell r="L2547" t="str">
            <v>Drw</v>
          </cell>
          <cell r="M2547">
            <v>2548</v>
          </cell>
        </row>
        <row r="2548">
          <cell r="C2548" t="str">
            <v>25</v>
          </cell>
          <cell r="D2548" t="str">
            <v>05050-MD-25-757-392</v>
          </cell>
          <cell r="E2548" t="str">
            <v>05050-MD-25-757-392</v>
          </cell>
          <cell r="F2548" t="str">
            <v>Tank-Main Platform, Structure- (Butane)</v>
          </cell>
          <cell r="G2548">
            <v>0</v>
          </cell>
          <cell r="H2548" t="str">
            <v>VP-1516-148-T-101/2-253</v>
          </cell>
          <cell r="I2548">
            <v>40175</v>
          </cell>
          <cell r="J2548">
            <v>40168</v>
          </cell>
          <cell r="K2548" t="str">
            <v>Y</v>
          </cell>
          <cell r="L2548" t="str">
            <v>Drw</v>
          </cell>
          <cell r="M2548">
            <v>2549</v>
          </cell>
        </row>
        <row r="2549">
          <cell r="C2549" t="str">
            <v>25</v>
          </cell>
          <cell r="D2549" t="str">
            <v>05050-MD-25-757-393</v>
          </cell>
          <cell r="E2549" t="str">
            <v>05050-MD-25-757-393</v>
          </cell>
          <cell r="F2549" t="str">
            <v>Tank-Main Platform, Structure- (Butane)</v>
          </cell>
          <cell r="G2549">
            <v>0</v>
          </cell>
          <cell r="H2549" t="str">
            <v>VP-1516-148-T-101/2-253</v>
          </cell>
          <cell r="I2549">
            <v>40175</v>
          </cell>
          <cell r="J2549">
            <v>40168</v>
          </cell>
          <cell r="K2549" t="str">
            <v>Y</v>
          </cell>
          <cell r="L2549" t="str">
            <v>Drw</v>
          </cell>
          <cell r="M2549">
            <v>2550</v>
          </cell>
        </row>
        <row r="2550">
          <cell r="C2550" t="str">
            <v>25</v>
          </cell>
          <cell r="D2550" t="str">
            <v>05050-MD-25-757-394</v>
          </cell>
          <cell r="E2550" t="str">
            <v>05050-MD-25-757-394</v>
          </cell>
          <cell r="F2550" t="str">
            <v>Tank-Main Platform, Structure- (Butane)</v>
          </cell>
          <cell r="G2550">
            <v>0</v>
          </cell>
          <cell r="H2550" t="str">
            <v>VP-1516-148-T-101/2-253</v>
          </cell>
          <cell r="I2550">
            <v>40175</v>
          </cell>
          <cell r="J2550">
            <v>40168</v>
          </cell>
          <cell r="K2550" t="str">
            <v>Y</v>
          </cell>
          <cell r="L2550" t="str">
            <v>Drw</v>
          </cell>
          <cell r="M2550">
            <v>2551</v>
          </cell>
        </row>
        <row r="2551">
          <cell r="C2551" t="str">
            <v>25</v>
          </cell>
          <cell r="D2551" t="str">
            <v>05050-MD-25-757-395</v>
          </cell>
          <cell r="E2551" t="str">
            <v>05050-MD-25-757-395</v>
          </cell>
          <cell r="F2551" t="str">
            <v>Tank-Main Platform, Structure- (Butane)</v>
          </cell>
          <cell r="G2551">
            <v>0</v>
          </cell>
          <cell r="H2551" t="str">
            <v>VP-1516-148-T-101/2-253</v>
          </cell>
          <cell r="I2551">
            <v>40175</v>
          </cell>
          <cell r="J2551">
            <v>40168</v>
          </cell>
          <cell r="K2551" t="str">
            <v>Y</v>
          </cell>
          <cell r="L2551" t="str">
            <v>Drw</v>
          </cell>
          <cell r="M2551">
            <v>2552</v>
          </cell>
        </row>
        <row r="2552">
          <cell r="C2552" t="str">
            <v>25</v>
          </cell>
          <cell r="D2552" t="str">
            <v>05050-MD-25-757-396</v>
          </cell>
          <cell r="E2552" t="str">
            <v>05050-MD-25-757-396</v>
          </cell>
          <cell r="F2552" t="str">
            <v>Tank-Main Platform, Structure- (Butane)</v>
          </cell>
          <cell r="G2552">
            <v>0</v>
          </cell>
          <cell r="H2552" t="str">
            <v>VP-1516-148-T-101/2-253</v>
          </cell>
          <cell r="I2552">
            <v>40175</v>
          </cell>
          <cell r="J2552">
            <v>40168</v>
          </cell>
          <cell r="K2552" t="str">
            <v>Y</v>
          </cell>
          <cell r="L2552" t="str">
            <v>Drw</v>
          </cell>
          <cell r="M2552">
            <v>2553</v>
          </cell>
        </row>
        <row r="2553">
          <cell r="C2553" t="str">
            <v>25</v>
          </cell>
          <cell r="D2553" t="str">
            <v>05050-MD-25-757-397</v>
          </cell>
          <cell r="E2553" t="str">
            <v>05050-MD-25-757-397</v>
          </cell>
          <cell r="F2553" t="str">
            <v>Tank-Main Platform, Structure- (Butane)</v>
          </cell>
          <cell r="G2553">
            <v>0</v>
          </cell>
          <cell r="H2553" t="str">
            <v>VP-1516-148-T-101/2-253</v>
          </cell>
          <cell r="I2553">
            <v>40175</v>
          </cell>
          <cell r="J2553">
            <v>40168</v>
          </cell>
          <cell r="K2553" t="str">
            <v>Y</v>
          </cell>
          <cell r="L2553" t="str">
            <v>Drw</v>
          </cell>
          <cell r="M2553">
            <v>2554</v>
          </cell>
        </row>
        <row r="2554">
          <cell r="C2554" t="str">
            <v>25</v>
          </cell>
          <cell r="D2554" t="str">
            <v>05050-MD-25-757-398</v>
          </cell>
          <cell r="E2554" t="str">
            <v>05050-MD-25-757-398</v>
          </cell>
          <cell r="F2554" t="str">
            <v>Tank-Main Platform, Structure- (Butane)</v>
          </cell>
          <cell r="G2554">
            <v>0</v>
          </cell>
          <cell r="H2554" t="str">
            <v>VP-1516-148-T-101/2-253</v>
          </cell>
          <cell r="I2554">
            <v>40175</v>
          </cell>
          <cell r="J2554">
            <v>40168</v>
          </cell>
          <cell r="K2554" t="str">
            <v>Y</v>
          </cell>
          <cell r="L2554" t="str">
            <v>Drw</v>
          </cell>
          <cell r="M2554">
            <v>2555</v>
          </cell>
        </row>
        <row r="2555">
          <cell r="C2555" t="str">
            <v>25</v>
          </cell>
          <cell r="D2555" t="str">
            <v>05050-MD-25-757-399</v>
          </cell>
          <cell r="E2555" t="str">
            <v>05050-MD-25-757-399</v>
          </cell>
          <cell r="F2555" t="str">
            <v>Tank-Main Platform, Structure- (Butane)</v>
          </cell>
          <cell r="G2555">
            <v>0</v>
          </cell>
          <cell r="H2555" t="str">
            <v>VP-1516-148-T-101/2-253</v>
          </cell>
          <cell r="I2555">
            <v>40175</v>
          </cell>
          <cell r="J2555">
            <v>40168</v>
          </cell>
          <cell r="K2555" t="str">
            <v>Y</v>
          </cell>
          <cell r="L2555" t="str">
            <v>Drw</v>
          </cell>
          <cell r="M2555">
            <v>2556</v>
          </cell>
        </row>
        <row r="2556">
          <cell r="C2556" t="str">
            <v>25</v>
          </cell>
          <cell r="D2556" t="str">
            <v>05050-MD-25-757-400</v>
          </cell>
          <cell r="E2556" t="str">
            <v>05050-MD-25-757-400</v>
          </cell>
          <cell r="F2556" t="str">
            <v>Tank-Main Platform, Structure- (Butane)</v>
          </cell>
          <cell r="G2556">
            <v>0</v>
          </cell>
          <cell r="H2556" t="str">
            <v>VP-1516-148-T-101/2-253</v>
          </cell>
          <cell r="I2556">
            <v>40175</v>
          </cell>
          <cell r="J2556">
            <v>40168</v>
          </cell>
          <cell r="K2556" t="str">
            <v>Y</v>
          </cell>
          <cell r="L2556" t="str">
            <v>Drw</v>
          </cell>
          <cell r="M2556">
            <v>2557</v>
          </cell>
        </row>
        <row r="2557">
          <cell r="C2557" t="str">
            <v>25</v>
          </cell>
          <cell r="D2557" t="str">
            <v>05050-MD-25-757-401</v>
          </cell>
          <cell r="E2557" t="str">
            <v>05050-MD-25-757-401</v>
          </cell>
          <cell r="F2557" t="str">
            <v>Tank-Main Platform, Structure- (Butane)</v>
          </cell>
          <cell r="G2557">
            <v>0</v>
          </cell>
          <cell r="H2557" t="str">
            <v>VP-1516-148-T-101/2-253</v>
          </cell>
          <cell r="I2557">
            <v>40175</v>
          </cell>
          <cell r="J2557">
            <v>40168</v>
          </cell>
          <cell r="K2557" t="str">
            <v>Y</v>
          </cell>
          <cell r="L2557" t="str">
            <v>Drw</v>
          </cell>
          <cell r="M2557">
            <v>2558</v>
          </cell>
        </row>
        <row r="2558">
          <cell r="C2558" t="str">
            <v>25</v>
          </cell>
          <cell r="D2558" t="str">
            <v>05050-MD-25-757-402</v>
          </cell>
          <cell r="E2558" t="str">
            <v>05050-MD-25-757-402</v>
          </cell>
          <cell r="F2558" t="str">
            <v>Tank-Main Platform, Structure- (Butane)</v>
          </cell>
          <cell r="G2558">
            <v>0</v>
          </cell>
          <cell r="H2558" t="str">
            <v>VP-1516-148-T-101/2-253</v>
          </cell>
          <cell r="I2558">
            <v>40175</v>
          </cell>
          <cell r="J2558">
            <v>40168</v>
          </cell>
          <cell r="K2558" t="str">
            <v>Y</v>
          </cell>
          <cell r="L2558" t="str">
            <v>Drw</v>
          </cell>
          <cell r="M2558">
            <v>2559</v>
          </cell>
        </row>
        <row r="2559">
          <cell r="C2559" t="str">
            <v>25</v>
          </cell>
          <cell r="D2559" t="str">
            <v>05050-MD-25-757-403</v>
          </cell>
          <cell r="E2559" t="str">
            <v>05050-MD-25-757-403</v>
          </cell>
          <cell r="F2559" t="str">
            <v>Tank-Main Platform, Structure- (Butane)</v>
          </cell>
          <cell r="G2559">
            <v>0</v>
          </cell>
          <cell r="H2559" t="str">
            <v>VP-1516-148-T-101/2-253</v>
          </cell>
          <cell r="I2559">
            <v>40175</v>
          </cell>
          <cell r="J2559">
            <v>40168</v>
          </cell>
          <cell r="K2559" t="str">
            <v>Y</v>
          </cell>
          <cell r="L2559" t="str">
            <v>Drw</v>
          </cell>
          <cell r="M2559">
            <v>2560</v>
          </cell>
        </row>
        <row r="2560">
          <cell r="C2560" t="str">
            <v>25</v>
          </cell>
          <cell r="D2560" t="str">
            <v>05050-MD-25-757-404</v>
          </cell>
          <cell r="E2560" t="str">
            <v>05050-MD-25-757-404</v>
          </cell>
          <cell r="F2560" t="str">
            <v>Tank-Main Platform, Structure- (Butane)</v>
          </cell>
          <cell r="G2560">
            <v>0</v>
          </cell>
          <cell r="H2560" t="str">
            <v>VP-1516-148-T-101/2-253</v>
          </cell>
          <cell r="I2560">
            <v>40175</v>
          </cell>
          <cell r="J2560">
            <v>40168</v>
          </cell>
          <cell r="K2560" t="str">
            <v>Y</v>
          </cell>
          <cell r="L2560" t="str">
            <v>Drw</v>
          </cell>
          <cell r="M2560">
            <v>2561</v>
          </cell>
        </row>
        <row r="2561">
          <cell r="C2561" t="str">
            <v>25</v>
          </cell>
          <cell r="D2561" t="str">
            <v>05050-MD-25-757-405</v>
          </cell>
          <cell r="E2561" t="str">
            <v>05050-MD-25-757-405</v>
          </cell>
          <cell r="F2561" t="str">
            <v>Tank-Main Platform, Structure- (Butane)</v>
          </cell>
          <cell r="G2561">
            <v>0</v>
          </cell>
          <cell r="H2561" t="str">
            <v>VP-1516-148-T-101/2-253</v>
          </cell>
          <cell r="I2561">
            <v>40175</v>
          </cell>
          <cell r="J2561">
            <v>40168</v>
          </cell>
          <cell r="K2561" t="str">
            <v>Y</v>
          </cell>
          <cell r="L2561" t="str">
            <v>Drw</v>
          </cell>
          <cell r="M2561">
            <v>2562</v>
          </cell>
        </row>
        <row r="2562">
          <cell r="C2562" t="str">
            <v>25</v>
          </cell>
          <cell r="D2562" t="str">
            <v>05050-MD-25-757-406</v>
          </cell>
          <cell r="E2562" t="str">
            <v>05050-MD-25-757-406</v>
          </cell>
          <cell r="F2562" t="str">
            <v>Tank-Main Platform, Structure- (Butane)</v>
          </cell>
          <cell r="G2562">
            <v>0</v>
          </cell>
          <cell r="H2562" t="str">
            <v>VP-1516-148-T-101/2-253</v>
          </cell>
          <cell r="I2562">
            <v>40175</v>
          </cell>
          <cell r="J2562">
            <v>40168</v>
          </cell>
          <cell r="K2562" t="str">
            <v>Y</v>
          </cell>
          <cell r="L2562" t="str">
            <v>Drw</v>
          </cell>
          <cell r="M2562">
            <v>2563</v>
          </cell>
        </row>
        <row r="2563">
          <cell r="C2563" t="str">
            <v>25</v>
          </cell>
          <cell r="D2563" t="str">
            <v>05050-MD-25-757-407</v>
          </cell>
          <cell r="E2563" t="str">
            <v>05050-MD-25-757-407</v>
          </cell>
          <cell r="F2563" t="str">
            <v>Tank-Main Platform, Structure- (Butane)</v>
          </cell>
          <cell r="G2563">
            <v>0</v>
          </cell>
          <cell r="H2563" t="str">
            <v>VP-1516-148-T-101/2-253</v>
          </cell>
          <cell r="I2563">
            <v>40175</v>
          </cell>
          <cell r="J2563">
            <v>40168</v>
          </cell>
          <cell r="K2563" t="str">
            <v>Y</v>
          </cell>
          <cell r="L2563" t="str">
            <v>Drw</v>
          </cell>
          <cell r="M2563">
            <v>2564</v>
          </cell>
        </row>
        <row r="2564">
          <cell r="C2564" t="str">
            <v>25</v>
          </cell>
          <cell r="D2564" t="str">
            <v>05050-MD-25-757-408</v>
          </cell>
          <cell r="E2564" t="str">
            <v>05050-MD-25-757-408</v>
          </cell>
          <cell r="F2564" t="str">
            <v>Tank-Main Platform, Structure- (Butane)</v>
          </cell>
          <cell r="G2564">
            <v>0</v>
          </cell>
          <cell r="H2564" t="str">
            <v>VP-1516-148-T-101/2-253</v>
          </cell>
          <cell r="I2564">
            <v>40175</v>
          </cell>
          <cell r="J2564">
            <v>40168</v>
          </cell>
          <cell r="K2564" t="str">
            <v>Y</v>
          </cell>
          <cell r="L2564" t="str">
            <v>Drw</v>
          </cell>
          <cell r="M2564">
            <v>2565</v>
          </cell>
        </row>
        <row r="2565">
          <cell r="C2565" t="str">
            <v>25</v>
          </cell>
          <cell r="D2565" t="str">
            <v>05050-MD-25-757-409</v>
          </cell>
          <cell r="E2565" t="str">
            <v>05050-MD-25-757-409</v>
          </cell>
          <cell r="F2565" t="str">
            <v>Tank-Main Platform, Structure- (Butane)</v>
          </cell>
          <cell r="G2565">
            <v>0</v>
          </cell>
          <cell r="H2565" t="str">
            <v>VP-1516-148-T-101/2-253</v>
          </cell>
          <cell r="I2565">
            <v>40175</v>
          </cell>
          <cell r="J2565">
            <v>40168</v>
          </cell>
          <cell r="K2565" t="str">
            <v>Y</v>
          </cell>
          <cell r="L2565" t="str">
            <v>Drw</v>
          </cell>
          <cell r="M2565">
            <v>2566</v>
          </cell>
        </row>
        <row r="2566">
          <cell r="C2566" t="str">
            <v>25</v>
          </cell>
          <cell r="D2566" t="str">
            <v>05050-MD-25-757-410</v>
          </cell>
          <cell r="E2566" t="str">
            <v>05050-MD-25-757-410</v>
          </cell>
          <cell r="F2566" t="str">
            <v>Tank-Main Platform, Structure- (Butane)</v>
          </cell>
          <cell r="G2566">
            <v>0</v>
          </cell>
          <cell r="H2566" t="str">
            <v>VP-1516-148-T-101/2-253</v>
          </cell>
          <cell r="I2566">
            <v>40175</v>
          </cell>
          <cell r="J2566">
            <v>40168</v>
          </cell>
          <cell r="K2566" t="str">
            <v>Y</v>
          </cell>
          <cell r="L2566" t="str">
            <v>Drw</v>
          </cell>
          <cell r="M2566">
            <v>2567</v>
          </cell>
        </row>
        <row r="2567">
          <cell r="C2567" t="str">
            <v>25</v>
          </cell>
          <cell r="D2567" t="str">
            <v>05050-MD-25-757-411</v>
          </cell>
          <cell r="E2567" t="str">
            <v>05050-MD-25-757-411</v>
          </cell>
          <cell r="F2567" t="str">
            <v>Tank-Main Platform, Structure- (Butane)</v>
          </cell>
          <cell r="G2567">
            <v>0</v>
          </cell>
          <cell r="H2567" t="str">
            <v>VP-1516-148-T-101/2-253</v>
          </cell>
          <cell r="I2567">
            <v>40175</v>
          </cell>
          <cell r="J2567">
            <v>40168</v>
          </cell>
          <cell r="K2567" t="str">
            <v>Y</v>
          </cell>
          <cell r="L2567" t="str">
            <v>Drw</v>
          </cell>
          <cell r="M2567">
            <v>2568</v>
          </cell>
        </row>
        <row r="2568">
          <cell r="C2568" t="str">
            <v>25</v>
          </cell>
          <cell r="D2568" t="str">
            <v>05050-MD-25-757-412</v>
          </cell>
          <cell r="E2568" t="str">
            <v>05050-MD-25-757-412</v>
          </cell>
          <cell r="F2568" t="str">
            <v>Tank-Main Platform, Structure- (Butane)</v>
          </cell>
          <cell r="G2568">
            <v>0</v>
          </cell>
          <cell r="H2568" t="str">
            <v>VP-1516-148-T-101/2-253</v>
          </cell>
          <cell r="I2568">
            <v>40175</v>
          </cell>
          <cell r="J2568">
            <v>40168</v>
          </cell>
          <cell r="K2568" t="str">
            <v>Y</v>
          </cell>
          <cell r="L2568" t="str">
            <v>Drw</v>
          </cell>
          <cell r="M2568">
            <v>2569</v>
          </cell>
        </row>
        <row r="2569">
          <cell r="C2569" t="str">
            <v>25</v>
          </cell>
          <cell r="D2569" t="str">
            <v>05050-MD-25-757-413</v>
          </cell>
          <cell r="E2569" t="str">
            <v>05050-MD-25-757-413</v>
          </cell>
          <cell r="F2569" t="str">
            <v>Tank-Main Platform, Structure- (Butane)</v>
          </cell>
          <cell r="G2569">
            <v>0</v>
          </cell>
          <cell r="H2569" t="str">
            <v>VP-1516-148-T-101/2-253</v>
          </cell>
          <cell r="I2569">
            <v>40175</v>
          </cell>
          <cell r="J2569">
            <v>40168</v>
          </cell>
          <cell r="K2569" t="str">
            <v>Y</v>
          </cell>
          <cell r="L2569" t="str">
            <v>Drw</v>
          </cell>
          <cell r="M2569">
            <v>2570</v>
          </cell>
        </row>
        <row r="2570">
          <cell r="C2570" t="str">
            <v>25</v>
          </cell>
          <cell r="D2570" t="str">
            <v>05050-MD-25-757-414</v>
          </cell>
          <cell r="E2570" t="str">
            <v>05050-MD-25-757-414</v>
          </cell>
          <cell r="F2570" t="str">
            <v>Tank-Main Platform, Structure- (Butane)</v>
          </cell>
          <cell r="G2570">
            <v>0</v>
          </cell>
          <cell r="H2570" t="str">
            <v>VP-1516-148-T-101/2-253</v>
          </cell>
          <cell r="I2570">
            <v>40175</v>
          </cell>
          <cell r="J2570">
            <v>40168</v>
          </cell>
          <cell r="K2570" t="str">
            <v>Y</v>
          </cell>
          <cell r="L2570" t="str">
            <v>Drw</v>
          </cell>
          <cell r="M2570">
            <v>2571</v>
          </cell>
        </row>
        <row r="2571">
          <cell r="C2571" t="str">
            <v>25</v>
          </cell>
          <cell r="D2571" t="str">
            <v>05050-MD-25-757-415</v>
          </cell>
          <cell r="E2571" t="str">
            <v>05050-MD-25-757-415</v>
          </cell>
          <cell r="F2571" t="str">
            <v>Tank-Main Platform, Structure- (Butane)</v>
          </cell>
          <cell r="G2571">
            <v>0</v>
          </cell>
          <cell r="H2571" t="str">
            <v>VP-1516-148-T-101/2-253</v>
          </cell>
          <cell r="I2571">
            <v>40175</v>
          </cell>
          <cell r="J2571">
            <v>40168</v>
          </cell>
          <cell r="K2571" t="str">
            <v>Y</v>
          </cell>
          <cell r="L2571" t="str">
            <v>Drw</v>
          </cell>
          <cell r="M2571">
            <v>2572</v>
          </cell>
        </row>
        <row r="2572">
          <cell r="C2572" t="str">
            <v>25</v>
          </cell>
          <cell r="D2572" t="str">
            <v>05050-MD-25-757-416</v>
          </cell>
          <cell r="E2572" t="str">
            <v>05050-MD-25-757-416</v>
          </cell>
          <cell r="F2572" t="str">
            <v>Tank-Main Platform, Structure- (Butane)</v>
          </cell>
          <cell r="G2572">
            <v>0</v>
          </cell>
          <cell r="H2572" t="str">
            <v>VP-1516-148-T-101/2-253</v>
          </cell>
          <cell r="I2572">
            <v>40175</v>
          </cell>
          <cell r="J2572">
            <v>40168</v>
          </cell>
          <cell r="K2572" t="str">
            <v>Y</v>
          </cell>
          <cell r="L2572" t="str">
            <v>Drw</v>
          </cell>
          <cell r="M2572">
            <v>2573</v>
          </cell>
        </row>
        <row r="2573">
          <cell r="C2573" t="str">
            <v>25</v>
          </cell>
          <cell r="D2573" t="str">
            <v>05050-MD-25-757-417</v>
          </cell>
          <cell r="E2573" t="str">
            <v>05050-MD-25-757-417</v>
          </cell>
          <cell r="F2573" t="str">
            <v>Tank-Main Platform, Structure- (Butane)</v>
          </cell>
          <cell r="G2573">
            <v>0</v>
          </cell>
          <cell r="H2573" t="str">
            <v>VP-1516-148-T-101/2-253</v>
          </cell>
          <cell r="I2573">
            <v>40175</v>
          </cell>
          <cell r="J2573">
            <v>40168</v>
          </cell>
          <cell r="K2573" t="str">
            <v>Y</v>
          </cell>
          <cell r="L2573" t="str">
            <v>Drw</v>
          </cell>
          <cell r="M2573">
            <v>2574</v>
          </cell>
        </row>
        <row r="2574">
          <cell r="C2574" t="str">
            <v>25</v>
          </cell>
          <cell r="D2574" t="str">
            <v>05050-MD-25-757-418</v>
          </cell>
          <cell r="E2574" t="str">
            <v>05050-MD-25-757-418</v>
          </cell>
          <cell r="F2574" t="str">
            <v>Tank-Main Platform, Structure- (Butane)</v>
          </cell>
          <cell r="G2574">
            <v>0</v>
          </cell>
          <cell r="H2574" t="str">
            <v>VP-1516-148-T-101/2-253</v>
          </cell>
          <cell r="I2574">
            <v>40175</v>
          </cell>
          <cell r="J2574">
            <v>40168</v>
          </cell>
          <cell r="K2574" t="str">
            <v>Y</v>
          </cell>
          <cell r="L2574" t="str">
            <v>Drw</v>
          </cell>
          <cell r="M2574">
            <v>2575</v>
          </cell>
        </row>
        <row r="2575">
          <cell r="C2575" t="str">
            <v>25</v>
          </cell>
          <cell r="D2575" t="str">
            <v>05050-MD-25-757-419</v>
          </cell>
          <cell r="E2575" t="str">
            <v>05050-MD-25-757-419</v>
          </cell>
          <cell r="F2575" t="str">
            <v>Tank-Main Platform, Structure- (Butane)</v>
          </cell>
          <cell r="G2575">
            <v>0</v>
          </cell>
          <cell r="H2575" t="str">
            <v>VP-1516-148-T-101/2-253</v>
          </cell>
          <cell r="I2575">
            <v>40175</v>
          </cell>
          <cell r="J2575">
            <v>40168</v>
          </cell>
          <cell r="K2575" t="str">
            <v>Y</v>
          </cell>
          <cell r="L2575" t="str">
            <v>Drw</v>
          </cell>
          <cell r="M2575">
            <v>2576</v>
          </cell>
        </row>
        <row r="2576">
          <cell r="C2576" t="str">
            <v>25</v>
          </cell>
          <cell r="D2576" t="str">
            <v>05050-MD-25-757-420</v>
          </cell>
          <cell r="E2576" t="str">
            <v>05050-MD-25-757-420</v>
          </cell>
          <cell r="F2576" t="str">
            <v>Tank-Main Platform, Structure- (Butane)</v>
          </cell>
          <cell r="G2576">
            <v>0</v>
          </cell>
          <cell r="H2576" t="str">
            <v>VP-1516-148-T-101/2-253</v>
          </cell>
          <cell r="I2576">
            <v>40175</v>
          </cell>
          <cell r="J2576">
            <v>40168</v>
          </cell>
          <cell r="K2576" t="str">
            <v>Y</v>
          </cell>
          <cell r="L2576" t="str">
            <v>Drw</v>
          </cell>
          <cell r="M2576">
            <v>2577</v>
          </cell>
        </row>
        <row r="2577">
          <cell r="C2577" t="str">
            <v>25</v>
          </cell>
          <cell r="D2577" t="str">
            <v>05050-MD-25-757-421</v>
          </cell>
          <cell r="E2577" t="str">
            <v>05050-MD-25-757-421</v>
          </cell>
          <cell r="F2577" t="str">
            <v>Tank-Main Platform, Structure- (Butane)</v>
          </cell>
          <cell r="G2577">
            <v>0</v>
          </cell>
          <cell r="H2577" t="str">
            <v>VP-1516-148-T-101/2-253</v>
          </cell>
          <cell r="I2577">
            <v>40175</v>
          </cell>
          <cell r="J2577">
            <v>40168</v>
          </cell>
          <cell r="K2577" t="str">
            <v>Y</v>
          </cell>
          <cell r="L2577" t="str">
            <v>Drw</v>
          </cell>
          <cell r="M2577">
            <v>2578</v>
          </cell>
        </row>
        <row r="2578">
          <cell r="C2578" t="str">
            <v>25</v>
          </cell>
          <cell r="D2578" t="str">
            <v>05050-MD-25-757-422</v>
          </cell>
          <cell r="E2578" t="str">
            <v>05050-MD-25-757-422</v>
          </cell>
          <cell r="F2578" t="str">
            <v>Tank-Main Platform, Structure- (Butane)</v>
          </cell>
          <cell r="G2578">
            <v>0</v>
          </cell>
          <cell r="H2578" t="str">
            <v>VP-1516-148-T-101/2-253</v>
          </cell>
          <cell r="I2578">
            <v>40175</v>
          </cell>
          <cell r="J2578">
            <v>40168</v>
          </cell>
          <cell r="K2578" t="str">
            <v>Y</v>
          </cell>
          <cell r="L2578" t="str">
            <v>Drw</v>
          </cell>
          <cell r="M2578">
            <v>2579</v>
          </cell>
        </row>
        <row r="2579">
          <cell r="C2579" t="str">
            <v>25</v>
          </cell>
          <cell r="D2579" t="str">
            <v>05050-MD-25-757-423</v>
          </cell>
          <cell r="E2579" t="str">
            <v>05050-MD-25-757-423</v>
          </cell>
          <cell r="F2579" t="str">
            <v>Tank-Main Platform, Structure- (Butane)</v>
          </cell>
          <cell r="G2579">
            <v>0</v>
          </cell>
          <cell r="H2579" t="str">
            <v>VP-1516-148-T-101/2-253</v>
          </cell>
          <cell r="I2579">
            <v>40175</v>
          </cell>
          <cell r="J2579">
            <v>40168</v>
          </cell>
          <cell r="K2579" t="str">
            <v>Y</v>
          </cell>
          <cell r="L2579" t="str">
            <v>Drw</v>
          </cell>
          <cell r="M2579">
            <v>2580</v>
          </cell>
        </row>
        <row r="2580">
          <cell r="C2580" t="str">
            <v>25</v>
          </cell>
          <cell r="D2580" t="str">
            <v>05050-MD-25-757-424</v>
          </cell>
          <cell r="E2580" t="str">
            <v>05050-MD-25-757-424</v>
          </cell>
          <cell r="F2580" t="str">
            <v>Tank-Main Platform, Structure- (Butane)</v>
          </cell>
          <cell r="G2580">
            <v>0</v>
          </cell>
          <cell r="H2580" t="str">
            <v>VP-1516-148-T-101/2-253</v>
          </cell>
          <cell r="I2580">
            <v>40175</v>
          </cell>
          <cell r="J2580">
            <v>40168</v>
          </cell>
          <cell r="K2580" t="str">
            <v>Y</v>
          </cell>
          <cell r="L2580" t="str">
            <v>Drw</v>
          </cell>
          <cell r="M2580">
            <v>2581</v>
          </cell>
        </row>
        <row r="2581">
          <cell r="C2581" t="str">
            <v>25</v>
          </cell>
          <cell r="D2581" t="str">
            <v>05050-MD-25-757-425</v>
          </cell>
          <cell r="E2581" t="str">
            <v>05050-MD-25-757-425</v>
          </cell>
          <cell r="F2581" t="str">
            <v>Tank-Main Platform, Structure- (Butane)</v>
          </cell>
          <cell r="G2581">
            <v>0</v>
          </cell>
          <cell r="H2581" t="str">
            <v>VP-1516-148-T-101/2-253</v>
          </cell>
          <cell r="I2581">
            <v>40175</v>
          </cell>
          <cell r="J2581">
            <v>40168</v>
          </cell>
          <cell r="K2581" t="str">
            <v>Y</v>
          </cell>
          <cell r="L2581" t="str">
            <v>Drw</v>
          </cell>
          <cell r="M2581">
            <v>2582</v>
          </cell>
        </row>
        <row r="2582">
          <cell r="C2582" t="str">
            <v>25</v>
          </cell>
          <cell r="D2582" t="str">
            <v>05050-MD-25-757-426</v>
          </cell>
          <cell r="E2582" t="str">
            <v>05050-MD-25-757-426</v>
          </cell>
          <cell r="F2582" t="str">
            <v>Tank-Main Platform, Structure- (Butane)</v>
          </cell>
          <cell r="G2582">
            <v>0</v>
          </cell>
          <cell r="H2582" t="str">
            <v>VP-1516-148-T-101/2-253</v>
          </cell>
          <cell r="I2582">
            <v>40175</v>
          </cell>
          <cell r="J2582">
            <v>40168</v>
          </cell>
          <cell r="K2582" t="str">
            <v>Y</v>
          </cell>
          <cell r="L2582" t="str">
            <v>Drw</v>
          </cell>
          <cell r="M2582">
            <v>2583</v>
          </cell>
        </row>
        <row r="2583">
          <cell r="C2583" t="str">
            <v>25</v>
          </cell>
          <cell r="D2583" t="str">
            <v>05050-MD-25-757-427</v>
          </cell>
          <cell r="E2583" t="str">
            <v>05050-MD-25-757-427</v>
          </cell>
          <cell r="F2583" t="str">
            <v>Tank-Main Platform, Structure- (Butane)</v>
          </cell>
          <cell r="G2583">
            <v>0</v>
          </cell>
          <cell r="H2583" t="str">
            <v>VP-1516-148-T-101/2-253</v>
          </cell>
          <cell r="I2583">
            <v>40175</v>
          </cell>
          <cell r="J2583">
            <v>40168</v>
          </cell>
          <cell r="K2583" t="str">
            <v>Y</v>
          </cell>
          <cell r="L2583" t="str">
            <v>Drw</v>
          </cell>
          <cell r="M2583">
            <v>2584</v>
          </cell>
        </row>
        <row r="2584">
          <cell r="C2584" t="str">
            <v>25</v>
          </cell>
          <cell r="D2584" t="str">
            <v>05050-MD-25-757-428</v>
          </cell>
          <cell r="E2584" t="str">
            <v>05050-MD-25-757-428</v>
          </cell>
          <cell r="F2584" t="str">
            <v>Tank-Main Platform, Structure- (Butane)</v>
          </cell>
          <cell r="G2584">
            <v>0</v>
          </cell>
          <cell r="H2584" t="str">
            <v>VP-1516-148-T-101/2-253</v>
          </cell>
          <cell r="I2584">
            <v>40175</v>
          </cell>
          <cell r="J2584">
            <v>40168</v>
          </cell>
          <cell r="K2584" t="str">
            <v>Y</v>
          </cell>
          <cell r="L2584" t="str">
            <v>Drw</v>
          </cell>
          <cell r="M2584">
            <v>2585</v>
          </cell>
        </row>
        <row r="2585">
          <cell r="C2585" t="str">
            <v>25</v>
          </cell>
          <cell r="D2585" t="str">
            <v>05050-MD-25-757-429</v>
          </cell>
          <cell r="E2585" t="str">
            <v>05050-MD-25-757-429</v>
          </cell>
          <cell r="F2585" t="str">
            <v>Tank-Main Platform, Structure- (Butane)</v>
          </cell>
          <cell r="G2585">
            <v>0</v>
          </cell>
          <cell r="H2585" t="str">
            <v>VP-1516-148-T-101/2-253</v>
          </cell>
          <cell r="I2585">
            <v>40175</v>
          </cell>
          <cell r="J2585">
            <v>40168</v>
          </cell>
          <cell r="K2585" t="str">
            <v>Y</v>
          </cell>
          <cell r="L2585" t="str">
            <v>Drw</v>
          </cell>
          <cell r="M2585">
            <v>2586</v>
          </cell>
        </row>
        <row r="2586">
          <cell r="C2586" t="str">
            <v>25</v>
          </cell>
          <cell r="D2586" t="str">
            <v>05050-MD-25-757-430</v>
          </cell>
          <cell r="E2586" t="str">
            <v>05050-MD-25-757-430</v>
          </cell>
          <cell r="F2586" t="str">
            <v>Tank-Main Platform, Structure- (Butane)</v>
          </cell>
          <cell r="G2586">
            <v>0</v>
          </cell>
          <cell r="H2586" t="str">
            <v>VP-1516-148-T-101/2-253</v>
          </cell>
          <cell r="I2586">
            <v>40175</v>
          </cell>
          <cell r="J2586">
            <v>40168</v>
          </cell>
          <cell r="K2586" t="str">
            <v>Y</v>
          </cell>
          <cell r="L2586" t="str">
            <v>Drw</v>
          </cell>
          <cell r="M2586">
            <v>2587</v>
          </cell>
        </row>
        <row r="2587">
          <cell r="C2587" t="str">
            <v>25</v>
          </cell>
          <cell r="D2587" t="str">
            <v>05050-MD-25-757-431</v>
          </cell>
          <cell r="E2587" t="str">
            <v>05050-MD-25-757-431</v>
          </cell>
          <cell r="F2587" t="str">
            <v>Tank-Main Platform, Structure- (Butane)</v>
          </cell>
          <cell r="G2587">
            <v>0</v>
          </cell>
          <cell r="H2587" t="str">
            <v>VP-1516-148-T-101/2-253</v>
          </cell>
          <cell r="I2587">
            <v>40175</v>
          </cell>
          <cell r="J2587">
            <v>40168</v>
          </cell>
          <cell r="K2587" t="str">
            <v>Y</v>
          </cell>
          <cell r="L2587" t="str">
            <v>Drw</v>
          </cell>
          <cell r="M2587">
            <v>2588</v>
          </cell>
        </row>
        <row r="2588">
          <cell r="C2588" t="str">
            <v>25</v>
          </cell>
          <cell r="D2588" t="str">
            <v>05050-MD-25-757-432</v>
          </cell>
          <cell r="E2588" t="str">
            <v>05050-MD-25-757-432</v>
          </cell>
          <cell r="F2588" t="str">
            <v>Tank-Main Platform, Structure- (Butane)</v>
          </cell>
          <cell r="G2588">
            <v>0</v>
          </cell>
          <cell r="H2588" t="str">
            <v>VP-1516-148-T-101/2-253</v>
          </cell>
          <cell r="I2588">
            <v>40175</v>
          </cell>
          <cell r="J2588">
            <v>40168</v>
          </cell>
          <cell r="K2588" t="str">
            <v>Y</v>
          </cell>
          <cell r="L2588" t="str">
            <v>Drw</v>
          </cell>
          <cell r="M2588">
            <v>2589</v>
          </cell>
        </row>
        <row r="2589">
          <cell r="C2589" t="str">
            <v>25</v>
          </cell>
          <cell r="D2589" t="str">
            <v>05050-MD-25-757-433</v>
          </cell>
          <cell r="E2589" t="str">
            <v>05050-MD-25-757-433</v>
          </cell>
          <cell r="F2589" t="str">
            <v>Tank-Main Platform, Structure- (Butane)</v>
          </cell>
          <cell r="G2589">
            <v>0</v>
          </cell>
          <cell r="H2589" t="str">
            <v>VP-1516-148-T-101/2-253</v>
          </cell>
          <cell r="I2589">
            <v>40175</v>
          </cell>
          <cell r="J2589">
            <v>40168</v>
          </cell>
          <cell r="K2589" t="str">
            <v>Y</v>
          </cell>
          <cell r="L2589" t="str">
            <v>Drw</v>
          </cell>
          <cell r="M2589">
            <v>2590</v>
          </cell>
        </row>
        <row r="2590">
          <cell r="C2590" t="str">
            <v>25</v>
          </cell>
          <cell r="D2590" t="str">
            <v>05050-MD-25-757-434</v>
          </cell>
          <cell r="E2590" t="str">
            <v>05050-MD-25-757-434</v>
          </cell>
          <cell r="F2590" t="str">
            <v>Tank-Main Platform, Structure- (Butane)</v>
          </cell>
          <cell r="G2590">
            <v>0</v>
          </cell>
          <cell r="H2590" t="str">
            <v>VP-1516-148-T-101/2-253</v>
          </cell>
          <cell r="I2590">
            <v>40175</v>
          </cell>
          <cell r="J2590">
            <v>40168</v>
          </cell>
          <cell r="K2590" t="str">
            <v>Y</v>
          </cell>
          <cell r="L2590" t="str">
            <v>Drw</v>
          </cell>
          <cell r="M2590">
            <v>2591</v>
          </cell>
        </row>
        <row r="2591">
          <cell r="C2591" t="str">
            <v>25</v>
          </cell>
          <cell r="D2591" t="str">
            <v>05050-MD-25-757-435</v>
          </cell>
          <cell r="E2591" t="str">
            <v>05050-MD-25-757-435</v>
          </cell>
          <cell r="F2591" t="str">
            <v>Tank-Main Platform, Structure- (Butane)</v>
          </cell>
          <cell r="G2591">
            <v>0</v>
          </cell>
          <cell r="H2591" t="str">
            <v>VP-1516-148-T-101/2-253</v>
          </cell>
          <cell r="I2591">
            <v>40175</v>
          </cell>
          <cell r="J2591">
            <v>40168</v>
          </cell>
          <cell r="K2591" t="str">
            <v>Y</v>
          </cell>
          <cell r="L2591" t="str">
            <v>Drw</v>
          </cell>
          <cell r="M2591">
            <v>2592</v>
          </cell>
        </row>
        <row r="2592">
          <cell r="C2592" t="str">
            <v>25</v>
          </cell>
          <cell r="D2592" t="str">
            <v>05050-MD-25-757-436</v>
          </cell>
          <cell r="E2592" t="str">
            <v>05050-MD-25-757-436</v>
          </cell>
          <cell r="F2592" t="str">
            <v>Tank-Main Platform, Structure- (Butane)</v>
          </cell>
          <cell r="G2592">
            <v>0</v>
          </cell>
          <cell r="H2592" t="str">
            <v>VP-1516-148-T-101/2-253</v>
          </cell>
          <cell r="I2592">
            <v>40175</v>
          </cell>
          <cell r="J2592">
            <v>40168</v>
          </cell>
          <cell r="K2592" t="str">
            <v>Y</v>
          </cell>
          <cell r="L2592" t="str">
            <v>Drw</v>
          </cell>
          <cell r="M2592">
            <v>2593</v>
          </cell>
        </row>
        <row r="2593">
          <cell r="C2593" t="str">
            <v>25</v>
          </cell>
          <cell r="D2593" t="str">
            <v>05050-MD-25-757-437</v>
          </cell>
          <cell r="E2593" t="str">
            <v>05050-MD-25-757-437</v>
          </cell>
          <cell r="F2593" t="str">
            <v>Tank-Main Platform, Structure- (Butane)</v>
          </cell>
          <cell r="G2593">
            <v>0</v>
          </cell>
          <cell r="H2593" t="str">
            <v>VP-1516-148-T-101/2-253</v>
          </cell>
          <cell r="I2593">
            <v>40175</v>
          </cell>
          <cell r="J2593">
            <v>40168</v>
          </cell>
          <cell r="K2593" t="str">
            <v>Y</v>
          </cell>
          <cell r="L2593" t="str">
            <v>Drw</v>
          </cell>
          <cell r="M2593">
            <v>2594</v>
          </cell>
        </row>
        <row r="2594">
          <cell r="C2594" t="str">
            <v>25</v>
          </cell>
          <cell r="D2594" t="str">
            <v>05050-MD-25-757-438</v>
          </cell>
          <cell r="E2594" t="str">
            <v>05050-MD-25-757-438</v>
          </cell>
          <cell r="F2594" t="str">
            <v>Tank-Main Platform, Structure- (Butane)</v>
          </cell>
          <cell r="G2594">
            <v>0</v>
          </cell>
          <cell r="H2594" t="str">
            <v>VP-1516-148-T-101/2-253</v>
          </cell>
          <cell r="I2594">
            <v>40175</v>
          </cell>
          <cell r="J2594">
            <v>40168</v>
          </cell>
          <cell r="K2594" t="str">
            <v>Y</v>
          </cell>
          <cell r="L2594" t="str">
            <v>Drw</v>
          </cell>
          <cell r="M2594">
            <v>2595</v>
          </cell>
        </row>
        <row r="2595">
          <cell r="C2595" t="str">
            <v>25</v>
          </cell>
          <cell r="D2595" t="str">
            <v>05050-MD-25-757-439</v>
          </cell>
          <cell r="E2595" t="str">
            <v>05050-MD-25-757-439</v>
          </cell>
          <cell r="F2595" t="str">
            <v>Tank-Main Platform, Structure- (Butane)</v>
          </cell>
          <cell r="G2595">
            <v>0</v>
          </cell>
          <cell r="H2595" t="str">
            <v>VP-1516-148-T-101/2-253</v>
          </cell>
          <cell r="I2595">
            <v>40175</v>
          </cell>
          <cell r="J2595">
            <v>40168</v>
          </cell>
          <cell r="K2595" t="str">
            <v>Y</v>
          </cell>
          <cell r="L2595" t="str">
            <v>Drw</v>
          </cell>
          <cell r="M2595">
            <v>2596</v>
          </cell>
        </row>
        <row r="2596">
          <cell r="C2596" t="str">
            <v>25</v>
          </cell>
          <cell r="D2596" t="str">
            <v>05050-MD-25-757-440</v>
          </cell>
          <cell r="E2596" t="str">
            <v>05050-MD-25-757-440</v>
          </cell>
          <cell r="F2596" t="str">
            <v>Tank-Main Platform, Structure- (Butane)</v>
          </cell>
          <cell r="G2596">
            <v>0</v>
          </cell>
          <cell r="H2596" t="str">
            <v>VP-1516-148-T-101/2-253</v>
          </cell>
          <cell r="I2596">
            <v>40175</v>
          </cell>
          <cell r="J2596">
            <v>40168</v>
          </cell>
          <cell r="K2596" t="str">
            <v>Y</v>
          </cell>
          <cell r="L2596" t="str">
            <v>Drw</v>
          </cell>
          <cell r="M2596">
            <v>2597</v>
          </cell>
        </row>
        <row r="2597">
          <cell r="C2597" t="str">
            <v>25</v>
          </cell>
          <cell r="D2597" t="str">
            <v>05050-MD-25-757-441</v>
          </cell>
          <cell r="E2597" t="str">
            <v>05050-MD-25-757-441</v>
          </cell>
          <cell r="F2597" t="str">
            <v>Tank-Main Platform, Structure- (Butane)</v>
          </cell>
          <cell r="G2597">
            <v>0</v>
          </cell>
          <cell r="H2597" t="str">
            <v>VP-1516-148-T-101/2-253</v>
          </cell>
          <cell r="I2597">
            <v>40175</v>
          </cell>
          <cell r="J2597">
            <v>40168</v>
          </cell>
          <cell r="K2597" t="str">
            <v>Y</v>
          </cell>
          <cell r="L2597" t="str">
            <v>Drw</v>
          </cell>
          <cell r="M2597">
            <v>2598</v>
          </cell>
        </row>
        <row r="2598">
          <cell r="C2598" t="str">
            <v>25</v>
          </cell>
          <cell r="D2598" t="str">
            <v>05050-MD-25-757-442</v>
          </cell>
          <cell r="E2598" t="str">
            <v>05050-MD-25-757-442</v>
          </cell>
          <cell r="F2598" t="str">
            <v>Tank-Main Platform, Structure- (Butane)</v>
          </cell>
          <cell r="G2598">
            <v>0</v>
          </cell>
          <cell r="H2598" t="str">
            <v>VP-1516-148-T-101/2-253</v>
          </cell>
          <cell r="I2598">
            <v>40175</v>
          </cell>
          <cell r="J2598">
            <v>40168</v>
          </cell>
          <cell r="K2598" t="str">
            <v>Y</v>
          </cell>
          <cell r="L2598" t="str">
            <v>Drw</v>
          </cell>
          <cell r="M2598">
            <v>2599</v>
          </cell>
        </row>
        <row r="2599">
          <cell r="C2599" t="str">
            <v>25</v>
          </cell>
          <cell r="D2599" t="str">
            <v>05050-MD-25-757-443</v>
          </cell>
          <cell r="E2599" t="str">
            <v>05050-MD-25-757-443</v>
          </cell>
          <cell r="F2599" t="str">
            <v>Tank-Main Platform, Structure- (Butane)</v>
          </cell>
          <cell r="G2599">
            <v>0</v>
          </cell>
          <cell r="H2599" t="str">
            <v>VP-1516-148-T-101/2-253</v>
          </cell>
          <cell r="I2599">
            <v>40175</v>
          </cell>
          <cell r="J2599">
            <v>40168</v>
          </cell>
          <cell r="K2599" t="str">
            <v>Y</v>
          </cell>
          <cell r="L2599" t="str">
            <v>Drw</v>
          </cell>
          <cell r="M2599">
            <v>2600</v>
          </cell>
        </row>
        <row r="2600">
          <cell r="C2600" t="str">
            <v>25</v>
          </cell>
          <cell r="D2600" t="str">
            <v>05050-MD-25-757-444</v>
          </cell>
          <cell r="E2600" t="str">
            <v>05050-MD-25-757-444</v>
          </cell>
          <cell r="F2600" t="str">
            <v>Tank-Main Platform, Structure- (Butane)</v>
          </cell>
          <cell r="G2600">
            <v>0</v>
          </cell>
          <cell r="H2600" t="str">
            <v>VP-1516-148-T-101/2-253</v>
          </cell>
          <cell r="I2600">
            <v>40175</v>
          </cell>
          <cell r="J2600">
            <v>40168</v>
          </cell>
          <cell r="K2600" t="str">
            <v>Y</v>
          </cell>
          <cell r="L2600" t="str">
            <v>Drw</v>
          </cell>
          <cell r="M2600">
            <v>2601</v>
          </cell>
        </row>
        <row r="2601">
          <cell r="C2601" t="str">
            <v>25</v>
          </cell>
          <cell r="D2601" t="str">
            <v>05050-MD-25-757-445</v>
          </cell>
          <cell r="E2601" t="str">
            <v>05050-MD-25-757-445</v>
          </cell>
          <cell r="F2601" t="str">
            <v>Tank-Main Platform, Structure- (Butane)</v>
          </cell>
          <cell r="G2601">
            <v>0</v>
          </cell>
          <cell r="H2601" t="str">
            <v>VP-1516-148-T-101/2-253</v>
          </cell>
          <cell r="I2601">
            <v>40175</v>
          </cell>
          <cell r="J2601">
            <v>40168</v>
          </cell>
          <cell r="K2601" t="str">
            <v>Y</v>
          </cell>
          <cell r="L2601" t="str">
            <v>Drw</v>
          </cell>
          <cell r="M2601">
            <v>2602</v>
          </cell>
        </row>
        <row r="2602">
          <cell r="C2602" t="str">
            <v>25</v>
          </cell>
          <cell r="D2602" t="str">
            <v>05050-MD-25-757-446</v>
          </cell>
          <cell r="E2602" t="str">
            <v>05050-MD-25-757-446</v>
          </cell>
          <cell r="F2602" t="str">
            <v>Tank-Main Platform, Structure- (Butane)</v>
          </cell>
          <cell r="G2602">
            <v>0</v>
          </cell>
          <cell r="H2602" t="str">
            <v>VP-1516-148-T-101/2-253</v>
          </cell>
          <cell r="I2602">
            <v>40175</v>
          </cell>
          <cell r="J2602">
            <v>40168</v>
          </cell>
          <cell r="K2602" t="str">
            <v>Y</v>
          </cell>
          <cell r="L2602" t="str">
            <v>Drw</v>
          </cell>
          <cell r="M2602">
            <v>2603</v>
          </cell>
        </row>
        <row r="2603">
          <cell r="C2603" t="str">
            <v>25</v>
          </cell>
          <cell r="D2603" t="str">
            <v>05050-MD-25-757-447</v>
          </cell>
          <cell r="E2603" t="str">
            <v>05050-MD-25-757-447</v>
          </cell>
          <cell r="F2603" t="str">
            <v>Tank-Main Platform, Structure- (Butane)</v>
          </cell>
          <cell r="G2603">
            <v>0</v>
          </cell>
          <cell r="H2603" t="str">
            <v>VP-1516-148-T-101/2-253</v>
          </cell>
          <cell r="I2603">
            <v>40175</v>
          </cell>
          <cell r="J2603">
            <v>40168</v>
          </cell>
          <cell r="K2603" t="str">
            <v>Y</v>
          </cell>
          <cell r="L2603" t="str">
            <v>Drw</v>
          </cell>
          <cell r="M2603">
            <v>2604</v>
          </cell>
        </row>
        <row r="2604">
          <cell r="C2604" t="str">
            <v>25</v>
          </cell>
          <cell r="D2604" t="str">
            <v>05050-MD-25-757-448</v>
          </cell>
          <cell r="E2604" t="str">
            <v>05050-MD-25-757-448</v>
          </cell>
          <cell r="F2604" t="str">
            <v>Tank-Main Platform, Structure- (Butane)</v>
          </cell>
          <cell r="G2604">
            <v>0</v>
          </cell>
          <cell r="H2604" t="str">
            <v>VP-1516-148-T-101/2-253</v>
          </cell>
          <cell r="I2604">
            <v>40175</v>
          </cell>
          <cell r="J2604">
            <v>40168</v>
          </cell>
          <cell r="K2604" t="str">
            <v>Y</v>
          </cell>
          <cell r="L2604" t="str">
            <v>Drw</v>
          </cell>
          <cell r="M2604">
            <v>2605</v>
          </cell>
        </row>
        <row r="2605">
          <cell r="C2605" t="str">
            <v>25</v>
          </cell>
          <cell r="D2605" t="str">
            <v>05050-MD-25-757-449</v>
          </cell>
          <cell r="E2605" t="str">
            <v>05050-MD-25-757-449</v>
          </cell>
          <cell r="F2605" t="str">
            <v>Tank-Main Platform, Structure- (Butane)</v>
          </cell>
          <cell r="G2605">
            <v>0</v>
          </cell>
          <cell r="H2605" t="str">
            <v>VP-1516-148-T-101/2-253</v>
          </cell>
          <cell r="I2605">
            <v>40175</v>
          </cell>
          <cell r="J2605">
            <v>40168</v>
          </cell>
          <cell r="K2605" t="str">
            <v>Y</v>
          </cell>
          <cell r="L2605" t="str">
            <v>Drw</v>
          </cell>
          <cell r="M2605">
            <v>2606</v>
          </cell>
        </row>
        <row r="2606">
          <cell r="C2606" t="str">
            <v>25</v>
          </cell>
          <cell r="D2606" t="str">
            <v>05050-MD-25-757-450</v>
          </cell>
          <cell r="E2606" t="str">
            <v>05050-MD-25-757-450</v>
          </cell>
          <cell r="F2606" t="str">
            <v>Tank-Main Platform, Structure- (Butane)</v>
          </cell>
          <cell r="G2606">
            <v>0</v>
          </cell>
          <cell r="H2606" t="str">
            <v>VP-1516-148-T-101/2-253</v>
          </cell>
          <cell r="I2606">
            <v>40175</v>
          </cell>
          <cell r="J2606">
            <v>40168</v>
          </cell>
          <cell r="K2606" t="str">
            <v>Y</v>
          </cell>
          <cell r="L2606" t="str">
            <v>Drw</v>
          </cell>
          <cell r="M2606">
            <v>2607</v>
          </cell>
        </row>
        <row r="2607">
          <cell r="C2607" t="str">
            <v>25</v>
          </cell>
          <cell r="D2607" t="str">
            <v>05050-MD-25-757-451</v>
          </cell>
          <cell r="E2607" t="str">
            <v>05050-MD-25-757-451</v>
          </cell>
          <cell r="F2607" t="str">
            <v>Tank-Main Platform, Structure- (Butane)</v>
          </cell>
          <cell r="G2607">
            <v>0</v>
          </cell>
          <cell r="H2607" t="str">
            <v>VP-1516-148-T-101/2-253</v>
          </cell>
          <cell r="I2607">
            <v>40175</v>
          </cell>
          <cell r="J2607">
            <v>40168</v>
          </cell>
          <cell r="K2607" t="str">
            <v>Y</v>
          </cell>
          <cell r="L2607" t="str">
            <v>Drw</v>
          </cell>
          <cell r="M2607">
            <v>2608</v>
          </cell>
        </row>
        <row r="2608">
          <cell r="C2608" t="str">
            <v>25</v>
          </cell>
          <cell r="D2608" t="str">
            <v>05050-MD-25-757-452</v>
          </cell>
          <cell r="E2608" t="str">
            <v>05050-MD-25-757-452</v>
          </cell>
          <cell r="F2608" t="str">
            <v>Tank-Main Platform, Structure- (Butane)</v>
          </cell>
          <cell r="G2608">
            <v>0</v>
          </cell>
          <cell r="H2608" t="str">
            <v>VP-1516-148-T-101/2-253</v>
          </cell>
          <cell r="I2608">
            <v>40175</v>
          </cell>
          <cell r="J2608">
            <v>40168</v>
          </cell>
          <cell r="K2608" t="str">
            <v>Y</v>
          </cell>
          <cell r="L2608" t="str">
            <v>Drw</v>
          </cell>
          <cell r="M2608">
            <v>2609</v>
          </cell>
        </row>
        <row r="2609">
          <cell r="C2609" t="str">
            <v>25</v>
          </cell>
          <cell r="D2609" t="str">
            <v>05050-MD-25-757-453</v>
          </cell>
          <cell r="E2609" t="str">
            <v>05050-MD-25-757-453</v>
          </cell>
          <cell r="F2609" t="str">
            <v>Tank-Main Platform, Structure- (Butane)</v>
          </cell>
          <cell r="G2609">
            <v>0</v>
          </cell>
          <cell r="H2609" t="str">
            <v>VP-1516-148-T-101/2-253</v>
          </cell>
          <cell r="I2609">
            <v>40175</v>
          </cell>
          <cell r="J2609">
            <v>40168</v>
          </cell>
          <cell r="K2609" t="str">
            <v>Y</v>
          </cell>
          <cell r="L2609" t="str">
            <v>Drw</v>
          </cell>
          <cell r="M2609">
            <v>2610</v>
          </cell>
        </row>
        <row r="2610">
          <cell r="C2610" t="str">
            <v>25</v>
          </cell>
          <cell r="D2610" t="str">
            <v>05050-MD-25-757-454</v>
          </cell>
          <cell r="E2610" t="str">
            <v>05050-MD-25-757-454</v>
          </cell>
          <cell r="F2610" t="str">
            <v>Tank-Main Platform, Structure- (Butane)</v>
          </cell>
          <cell r="G2610">
            <v>0</v>
          </cell>
          <cell r="H2610" t="str">
            <v>VP-1516-148-T-101/2-253</v>
          </cell>
          <cell r="I2610">
            <v>40175</v>
          </cell>
          <cell r="J2610">
            <v>40168</v>
          </cell>
          <cell r="K2610" t="str">
            <v>Y</v>
          </cell>
          <cell r="L2610" t="str">
            <v>Drw</v>
          </cell>
          <cell r="M2610">
            <v>2611</v>
          </cell>
        </row>
        <row r="2611">
          <cell r="C2611" t="str">
            <v>25</v>
          </cell>
          <cell r="D2611" t="str">
            <v>05050-MD-25-757-455</v>
          </cell>
          <cell r="E2611" t="str">
            <v>05050-MD-25-757-455</v>
          </cell>
          <cell r="F2611" t="str">
            <v>Tank-Main Platform, Structure- (Butane)</v>
          </cell>
          <cell r="G2611">
            <v>0</v>
          </cell>
          <cell r="H2611" t="str">
            <v>VP-1516-148-T-101/2-253</v>
          </cell>
          <cell r="I2611">
            <v>40175</v>
          </cell>
          <cell r="J2611">
            <v>40168</v>
          </cell>
          <cell r="K2611" t="str">
            <v>Y</v>
          </cell>
          <cell r="L2611" t="str">
            <v>Drw</v>
          </cell>
          <cell r="M2611">
            <v>2612</v>
          </cell>
        </row>
        <row r="2612">
          <cell r="C2612" t="str">
            <v>25</v>
          </cell>
          <cell r="D2612" t="str">
            <v>05050-MD-25-757-456</v>
          </cell>
          <cell r="E2612" t="str">
            <v>05050-MD-25-757-456</v>
          </cell>
          <cell r="F2612" t="str">
            <v>Tank-Main Platform, Structure- (Butane)</v>
          </cell>
          <cell r="G2612">
            <v>0</v>
          </cell>
          <cell r="H2612" t="str">
            <v>VP-1516-148-T-101/2-253</v>
          </cell>
          <cell r="I2612">
            <v>40175</v>
          </cell>
          <cell r="J2612">
            <v>40168</v>
          </cell>
          <cell r="K2612" t="str">
            <v>Y</v>
          </cell>
          <cell r="L2612" t="str">
            <v>Drw</v>
          </cell>
          <cell r="M2612">
            <v>2613</v>
          </cell>
        </row>
        <row r="2613">
          <cell r="C2613" t="str">
            <v>25</v>
          </cell>
          <cell r="D2613" t="str">
            <v>05050-MD-25-757-457</v>
          </cell>
          <cell r="E2613" t="str">
            <v>05050-MD-25-757-457</v>
          </cell>
          <cell r="F2613" t="str">
            <v>Tank-Main Platform, Structure- (Butane)</v>
          </cell>
          <cell r="G2613">
            <v>0</v>
          </cell>
          <cell r="H2613" t="str">
            <v>VP-1516-148-T-101/2-253</v>
          </cell>
          <cell r="I2613">
            <v>40175</v>
          </cell>
          <cell r="J2613">
            <v>40168</v>
          </cell>
          <cell r="K2613" t="str">
            <v>Y</v>
          </cell>
          <cell r="L2613" t="str">
            <v>Drw</v>
          </cell>
          <cell r="M2613">
            <v>2614</v>
          </cell>
        </row>
        <row r="2614">
          <cell r="C2614" t="str">
            <v>25</v>
          </cell>
          <cell r="D2614" t="str">
            <v>05050-MD-25-757-458</v>
          </cell>
          <cell r="E2614" t="str">
            <v>05050-MD-25-757-458</v>
          </cell>
          <cell r="F2614" t="str">
            <v>Tank-Main Platform, Structure- (Butane)</v>
          </cell>
          <cell r="G2614">
            <v>0</v>
          </cell>
          <cell r="H2614" t="str">
            <v>VP-1516-148-T-101/2-253</v>
          </cell>
          <cell r="I2614">
            <v>40175</v>
          </cell>
          <cell r="J2614">
            <v>40168</v>
          </cell>
          <cell r="K2614" t="str">
            <v>Y</v>
          </cell>
          <cell r="L2614" t="str">
            <v>Drw</v>
          </cell>
          <cell r="M2614">
            <v>2615</v>
          </cell>
        </row>
        <row r="2615">
          <cell r="C2615" t="str">
            <v>25</v>
          </cell>
          <cell r="D2615" t="str">
            <v>05050-MD-25-757-459</v>
          </cell>
          <cell r="E2615" t="str">
            <v>05050-MD-25-757-459</v>
          </cell>
          <cell r="F2615" t="str">
            <v>Tank-Main Platform, Structure- (Butane)</v>
          </cell>
          <cell r="G2615">
            <v>0</v>
          </cell>
          <cell r="H2615" t="str">
            <v>VP-1516-148-T-101/2-253</v>
          </cell>
          <cell r="I2615">
            <v>40175</v>
          </cell>
          <cell r="J2615">
            <v>40168</v>
          </cell>
          <cell r="K2615" t="str">
            <v>Y</v>
          </cell>
          <cell r="L2615" t="str">
            <v>Drw</v>
          </cell>
          <cell r="M2615">
            <v>2616</v>
          </cell>
        </row>
        <row r="2616">
          <cell r="C2616" t="str">
            <v>25</v>
          </cell>
          <cell r="D2616" t="str">
            <v>05050-MD-25-757-460</v>
          </cell>
          <cell r="E2616" t="str">
            <v>05050-MD-25-757-460</v>
          </cell>
          <cell r="F2616" t="str">
            <v>Tank-Main Platform, Structure- (Butane)</v>
          </cell>
          <cell r="G2616">
            <v>0</v>
          </cell>
          <cell r="H2616" t="str">
            <v>VP-1516-148-T-101/2-253</v>
          </cell>
          <cell r="I2616">
            <v>40175</v>
          </cell>
          <cell r="J2616">
            <v>40168</v>
          </cell>
          <cell r="K2616" t="str">
            <v>Y</v>
          </cell>
          <cell r="L2616" t="str">
            <v>Drw</v>
          </cell>
          <cell r="M2616">
            <v>2617</v>
          </cell>
        </row>
        <row r="2617">
          <cell r="C2617" t="str">
            <v>25</v>
          </cell>
          <cell r="D2617" t="str">
            <v>05050-MD-25-757-461</v>
          </cell>
          <cell r="E2617" t="str">
            <v>05050-MD-25-757-461</v>
          </cell>
          <cell r="F2617" t="str">
            <v>Tank-Main Platform, Structure- (Butane)</v>
          </cell>
          <cell r="G2617">
            <v>0</v>
          </cell>
          <cell r="H2617" t="str">
            <v>VP-1516-148-T-101/2-253</v>
          </cell>
          <cell r="I2617">
            <v>40175</v>
          </cell>
          <cell r="J2617">
            <v>40168</v>
          </cell>
          <cell r="K2617" t="str">
            <v>Y</v>
          </cell>
          <cell r="L2617" t="str">
            <v>Drw</v>
          </cell>
          <cell r="M2617">
            <v>2618</v>
          </cell>
        </row>
        <row r="2618">
          <cell r="C2618" t="str">
            <v>25</v>
          </cell>
          <cell r="D2618" t="str">
            <v>05050-MD-25-757-462</v>
          </cell>
          <cell r="E2618" t="str">
            <v>05050-MD-25-757-462</v>
          </cell>
          <cell r="F2618" t="str">
            <v>Tank-Main Platform, Structure- (Butane)</v>
          </cell>
          <cell r="G2618">
            <v>0</v>
          </cell>
          <cell r="H2618" t="str">
            <v>VP-1516-148-T-101/2-253</v>
          </cell>
          <cell r="I2618">
            <v>40175</v>
          </cell>
          <cell r="J2618">
            <v>40168</v>
          </cell>
          <cell r="K2618" t="str">
            <v>Y</v>
          </cell>
          <cell r="L2618" t="str">
            <v>Drw</v>
          </cell>
          <cell r="M2618">
            <v>2619</v>
          </cell>
        </row>
        <row r="2619">
          <cell r="C2619" t="str">
            <v>25</v>
          </cell>
          <cell r="D2619" t="str">
            <v>05050-MD-25-757-463</v>
          </cell>
          <cell r="E2619" t="str">
            <v>05050-MD-25-757-463</v>
          </cell>
          <cell r="F2619" t="str">
            <v>Tank-Main Platform, Structure- (Butane)</v>
          </cell>
          <cell r="G2619">
            <v>0</v>
          </cell>
          <cell r="H2619" t="str">
            <v>VP-1516-148-T-101/2-253</v>
          </cell>
          <cell r="I2619">
            <v>40175</v>
          </cell>
          <cell r="J2619">
            <v>40168</v>
          </cell>
          <cell r="K2619" t="str">
            <v>Y</v>
          </cell>
          <cell r="L2619" t="str">
            <v>Drw</v>
          </cell>
          <cell r="M2619">
            <v>2620</v>
          </cell>
        </row>
        <row r="2620">
          <cell r="C2620" t="str">
            <v>25</v>
          </cell>
          <cell r="D2620" t="str">
            <v>05050-MD-25-757-464</v>
          </cell>
          <cell r="E2620" t="str">
            <v>05050-MD-25-757-464</v>
          </cell>
          <cell r="F2620" t="str">
            <v>Tank-Main Platform, Structure- (Butane)</v>
          </cell>
          <cell r="G2620">
            <v>0</v>
          </cell>
          <cell r="H2620" t="str">
            <v>VP-1516-148-T-101/2-253</v>
          </cell>
          <cell r="I2620">
            <v>40175</v>
          </cell>
          <cell r="J2620">
            <v>40168</v>
          </cell>
          <cell r="K2620" t="str">
            <v>Y</v>
          </cell>
          <cell r="L2620" t="str">
            <v>Drw</v>
          </cell>
          <cell r="M2620">
            <v>2621</v>
          </cell>
        </row>
        <row r="2621">
          <cell r="C2621" t="str">
            <v>25</v>
          </cell>
          <cell r="D2621" t="str">
            <v>05050-MD-25-757-465</v>
          </cell>
          <cell r="E2621" t="str">
            <v>05050-MD-25-757-465</v>
          </cell>
          <cell r="F2621" t="str">
            <v>Tank-Main Platform, Structure- (Butane)</v>
          </cell>
          <cell r="G2621">
            <v>0</v>
          </cell>
          <cell r="H2621" t="str">
            <v>VP-1516-148-T-101/2-253</v>
          </cell>
          <cell r="I2621">
            <v>40175</v>
          </cell>
          <cell r="J2621">
            <v>40168</v>
          </cell>
          <cell r="K2621" t="str">
            <v>Y</v>
          </cell>
          <cell r="L2621" t="str">
            <v>Drw</v>
          </cell>
          <cell r="M2621">
            <v>2622</v>
          </cell>
        </row>
        <row r="2622">
          <cell r="C2622" t="str">
            <v>25</v>
          </cell>
          <cell r="D2622" t="str">
            <v>05050-MD-25-757-466</v>
          </cell>
          <cell r="E2622" t="str">
            <v>05050-MD-25-757-466</v>
          </cell>
          <cell r="F2622" t="str">
            <v>Tank-Main Platform, Structure- (Butane)</v>
          </cell>
          <cell r="G2622">
            <v>0</v>
          </cell>
          <cell r="H2622" t="str">
            <v>VP-1516-148-T-101/2-253</v>
          </cell>
          <cell r="I2622">
            <v>40175</v>
          </cell>
          <cell r="J2622">
            <v>40168</v>
          </cell>
          <cell r="K2622" t="str">
            <v>Y</v>
          </cell>
          <cell r="L2622" t="str">
            <v>Drw</v>
          </cell>
          <cell r="M2622">
            <v>2623</v>
          </cell>
        </row>
        <row r="2623">
          <cell r="C2623" t="str">
            <v>25</v>
          </cell>
          <cell r="D2623" t="str">
            <v>05050-MD-25-757-467</v>
          </cell>
          <cell r="E2623" t="str">
            <v>05050-MD-25-757-467</v>
          </cell>
          <cell r="F2623" t="str">
            <v>Tank-Main Platform, Structure- (Butane)</v>
          </cell>
          <cell r="G2623">
            <v>0</v>
          </cell>
          <cell r="H2623" t="str">
            <v>VP-1516-148-T-101/2-253</v>
          </cell>
          <cell r="I2623">
            <v>40175</v>
          </cell>
          <cell r="J2623">
            <v>40168</v>
          </cell>
          <cell r="K2623" t="str">
            <v>Y</v>
          </cell>
          <cell r="L2623" t="str">
            <v>Drw</v>
          </cell>
          <cell r="M2623">
            <v>2624</v>
          </cell>
        </row>
        <row r="2624">
          <cell r="C2624" t="str">
            <v>25</v>
          </cell>
          <cell r="D2624" t="str">
            <v>05050-MD-25-757-468</v>
          </cell>
          <cell r="E2624" t="str">
            <v>05050-MD-25-757-468</v>
          </cell>
          <cell r="F2624" t="str">
            <v>Tank-Main Platform, Structure- (Butane)</v>
          </cell>
          <cell r="G2624">
            <v>0</v>
          </cell>
          <cell r="H2624" t="str">
            <v>VP-1516-148-T-101/2-253</v>
          </cell>
          <cell r="I2624">
            <v>40175</v>
          </cell>
          <cell r="J2624">
            <v>40168</v>
          </cell>
          <cell r="K2624" t="str">
            <v>Y</v>
          </cell>
          <cell r="L2624" t="str">
            <v>Drw</v>
          </cell>
          <cell r="M2624">
            <v>2625</v>
          </cell>
        </row>
        <row r="2625">
          <cell r="C2625" t="str">
            <v>25</v>
          </cell>
          <cell r="D2625" t="str">
            <v>05050-MD-25-757-469</v>
          </cell>
          <cell r="E2625" t="str">
            <v>05050-MD-25-757-469</v>
          </cell>
          <cell r="F2625" t="str">
            <v>Tank-Main Platform, Structure- (Butane)</v>
          </cell>
          <cell r="G2625">
            <v>0</v>
          </cell>
          <cell r="H2625" t="str">
            <v>VP-1516-148-T-101/2-253</v>
          </cell>
          <cell r="I2625">
            <v>40175</v>
          </cell>
          <cell r="J2625">
            <v>40168</v>
          </cell>
          <cell r="K2625" t="str">
            <v>Y</v>
          </cell>
          <cell r="L2625" t="str">
            <v>Drw</v>
          </cell>
          <cell r="M2625">
            <v>2626</v>
          </cell>
        </row>
        <row r="2626">
          <cell r="C2626" t="str">
            <v>25</v>
          </cell>
          <cell r="D2626" t="str">
            <v>05050-MD-25-757-470</v>
          </cell>
          <cell r="E2626" t="str">
            <v>05050-MD-25-757-470</v>
          </cell>
          <cell r="F2626" t="str">
            <v>Tank-Main Platform, Structure- (Butane)</v>
          </cell>
          <cell r="G2626">
            <v>0</v>
          </cell>
          <cell r="H2626" t="str">
            <v>VP-1516-148-T-101/2-253</v>
          </cell>
          <cell r="I2626">
            <v>40175</v>
          </cell>
          <cell r="J2626">
            <v>40168</v>
          </cell>
          <cell r="K2626" t="str">
            <v>Y</v>
          </cell>
          <cell r="L2626" t="str">
            <v>Drw</v>
          </cell>
          <cell r="M2626">
            <v>2627</v>
          </cell>
        </row>
        <row r="2627">
          <cell r="C2627" t="str">
            <v>25</v>
          </cell>
          <cell r="D2627" t="str">
            <v>05050-MD-25-757-471</v>
          </cell>
          <cell r="E2627" t="str">
            <v>05050-MD-25-757-471</v>
          </cell>
          <cell r="F2627" t="str">
            <v>Tank-Main Platform, Structure- (Butane)</v>
          </cell>
          <cell r="G2627">
            <v>0</v>
          </cell>
          <cell r="H2627" t="str">
            <v>VP-1516-148-T-101/2-253</v>
          </cell>
          <cell r="I2627">
            <v>40175</v>
          </cell>
          <cell r="J2627">
            <v>40168</v>
          </cell>
          <cell r="K2627" t="str">
            <v>Y</v>
          </cell>
          <cell r="L2627" t="str">
            <v>Drw</v>
          </cell>
          <cell r="M2627">
            <v>2628</v>
          </cell>
        </row>
        <row r="2628">
          <cell r="C2628" t="str">
            <v>25</v>
          </cell>
          <cell r="D2628" t="str">
            <v>05050-MD-25-757-472</v>
          </cell>
          <cell r="E2628" t="str">
            <v>05050-MD-25-757-472</v>
          </cell>
          <cell r="F2628" t="str">
            <v>Tank-Main Platform, Structure- (Butane)</v>
          </cell>
          <cell r="G2628">
            <v>0</v>
          </cell>
          <cell r="H2628" t="str">
            <v>VP-1516-148-T-101/2-253</v>
          </cell>
          <cell r="I2628">
            <v>40175</v>
          </cell>
          <cell r="J2628">
            <v>40168</v>
          </cell>
          <cell r="K2628" t="str">
            <v>Y</v>
          </cell>
          <cell r="L2628" t="str">
            <v>Drw</v>
          </cell>
          <cell r="M2628">
            <v>2629</v>
          </cell>
        </row>
        <row r="2629">
          <cell r="C2629" t="str">
            <v>25</v>
          </cell>
          <cell r="D2629" t="str">
            <v>05050-MD-25-757-473</v>
          </cell>
          <cell r="E2629" t="str">
            <v>05050-MD-25-757-473</v>
          </cell>
          <cell r="F2629" t="str">
            <v>Tank-Main Platform, Structure- (Butane)</v>
          </cell>
          <cell r="G2629">
            <v>0</v>
          </cell>
          <cell r="H2629" t="str">
            <v>VP-1516-148-T-101/2-253</v>
          </cell>
          <cell r="I2629">
            <v>40175</v>
          </cell>
          <cell r="J2629">
            <v>40168</v>
          </cell>
          <cell r="K2629" t="str">
            <v>Y</v>
          </cell>
          <cell r="L2629" t="str">
            <v>Drw</v>
          </cell>
          <cell r="M2629">
            <v>2630</v>
          </cell>
        </row>
        <row r="2630">
          <cell r="C2630" t="str">
            <v>25</v>
          </cell>
          <cell r="D2630" t="str">
            <v>05050-MD-25-757-474</v>
          </cell>
          <cell r="E2630" t="str">
            <v>05050-MD-25-757-474</v>
          </cell>
          <cell r="F2630" t="str">
            <v>Tank-Main Platform, Structure- (Butane)</v>
          </cell>
          <cell r="G2630">
            <v>0</v>
          </cell>
          <cell r="H2630" t="str">
            <v>VP-1516-148-T-101/2-253</v>
          </cell>
          <cell r="I2630">
            <v>40175</v>
          </cell>
          <cell r="J2630">
            <v>40168</v>
          </cell>
          <cell r="K2630" t="str">
            <v>Y</v>
          </cell>
          <cell r="L2630" t="str">
            <v>Drw</v>
          </cell>
          <cell r="M2630">
            <v>2631</v>
          </cell>
        </row>
        <row r="2631">
          <cell r="C2631" t="str">
            <v>25</v>
          </cell>
          <cell r="D2631" t="str">
            <v>05050-MD-25-757-475</v>
          </cell>
          <cell r="E2631" t="str">
            <v>05050-MD-25-757-475</v>
          </cell>
          <cell r="F2631" t="str">
            <v>Tank-Main Platform, Structure- (Butane)</v>
          </cell>
          <cell r="G2631">
            <v>0</v>
          </cell>
          <cell r="H2631" t="str">
            <v>VP-1516-148-T-101/2-253</v>
          </cell>
          <cell r="I2631">
            <v>40175</v>
          </cell>
          <cell r="J2631">
            <v>40168</v>
          </cell>
          <cell r="K2631" t="str">
            <v>Y</v>
          </cell>
          <cell r="L2631" t="str">
            <v>Drw</v>
          </cell>
          <cell r="M2631">
            <v>2632</v>
          </cell>
        </row>
        <row r="2632">
          <cell r="C2632" t="str">
            <v>25</v>
          </cell>
          <cell r="D2632" t="str">
            <v>05050-MD-25-757-476</v>
          </cell>
          <cell r="E2632" t="str">
            <v>05050-MD-25-757-476</v>
          </cell>
          <cell r="F2632" t="str">
            <v>Tank-Main Platform, Structure- (Butane)</v>
          </cell>
          <cell r="G2632">
            <v>0</v>
          </cell>
          <cell r="H2632" t="str">
            <v>VP-1516-148-T-101/2-253</v>
          </cell>
          <cell r="I2632">
            <v>40175</v>
          </cell>
          <cell r="J2632">
            <v>40168</v>
          </cell>
          <cell r="K2632" t="str">
            <v>Y</v>
          </cell>
          <cell r="L2632" t="str">
            <v>Drw</v>
          </cell>
          <cell r="M2632">
            <v>2633</v>
          </cell>
        </row>
        <row r="2633">
          <cell r="C2633" t="str">
            <v>25</v>
          </cell>
          <cell r="D2633" t="str">
            <v>05050-MD-25-757-477</v>
          </cell>
          <cell r="E2633" t="str">
            <v>05050-MD-25-757-477</v>
          </cell>
          <cell r="F2633" t="str">
            <v>Tank-Main Platform, Structure- (Butane)</v>
          </cell>
          <cell r="G2633">
            <v>0</v>
          </cell>
          <cell r="H2633" t="str">
            <v>VP-1516-148-T-101/2-253</v>
          </cell>
          <cell r="I2633">
            <v>40175</v>
          </cell>
          <cell r="J2633">
            <v>40168</v>
          </cell>
          <cell r="K2633" t="str">
            <v>Y</v>
          </cell>
          <cell r="L2633" t="str">
            <v>Drw</v>
          </cell>
          <cell r="M2633">
            <v>2634</v>
          </cell>
        </row>
        <row r="2634">
          <cell r="C2634" t="str">
            <v>25</v>
          </cell>
          <cell r="D2634" t="str">
            <v>05050-MD-25-757-478</v>
          </cell>
          <cell r="E2634" t="str">
            <v>05050-MD-25-757-478</v>
          </cell>
          <cell r="F2634" t="str">
            <v>Tank-Main Platform, Structure- (Butane)</v>
          </cell>
          <cell r="G2634">
            <v>0</v>
          </cell>
          <cell r="H2634" t="str">
            <v>VP-1516-148-T-101/2-253</v>
          </cell>
          <cell r="I2634">
            <v>40175</v>
          </cell>
          <cell r="J2634">
            <v>40168</v>
          </cell>
          <cell r="K2634" t="str">
            <v>Y</v>
          </cell>
          <cell r="L2634" t="str">
            <v>Drw</v>
          </cell>
          <cell r="M2634">
            <v>2635</v>
          </cell>
        </row>
        <row r="2635">
          <cell r="C2635" t="str">
            <v>25</v>
          </cell>
          <cell r="D2635" t="str">
            <v>05050-MD-25-757-479</v>
          </cell>
          <cell r="E2635" t="str">
            <v>05050-MD-25-757-479</v>
          </cell>
          <cell r="F2635" t="str">
            <v>Tank-Main Platform, Structure- (Butane)</v>
          </cell>
          <cell r="G2635">
            <v>0</v>
          </cell>
          <cell r="H2635" t="str">
            <v>VP-1516-148-T-101/2-253</v>
          </cell>
          <cell r="I2635">
            <v>40175</v>
          </cell>
          <cell r="J2635">
            <v>40168</v>
          </cell>
          <cell r="K2635" t="str">
            <v>Y</v>
          </cell>
          <cell r="L2635" t="str">
            <v>Drw</v>
          </cell>
          <cell r="M2635">
            <v>2636</v>
          </cell>
        </row>
        <row r="2636">
          <cell r="C2636" t="str">
            <v>25</v>
          </cell>
          <cell r="D2636" t="str">
            <v>05050-MD-25-757-480</v>
          </cell>
          <cell r="E2636" t="str">
            <v>05050-MD-25-757-480</v>
          </cell>
          <cell r="F2636" t="str">
            <v>Tank-Main Platform, Structure- (Butane)</v>
          </cell>
          <cell r="G2636">
            <v>0</v>
          </cell>
          <cell r="H2636" t="str">
            <v>VP-1516-148-T-101/2-253</v>
          </cell>
          <cell r="I2636">
            <v>40175</v>
          </cell>
          <cell r="J2636">
            <v>40168</v>
          </cell>
          <cell r="K2636" t="str">
            <v>Y</v>
          </cell>
          <cell r="L2636" t="str">
            <v>Drw</v>
          </cell>
          <cell r="M2636">
            <v>2637</v>
          </cell>
        </row>
        <row r="2637">
          <cell r="C2637" t="str">
            <v>25</v>
          </cell>
          <cell r="D2637" t="str">
            <v>05050-MD-25-757-481</v>
          </cell>
          <cell r="E2637" t="str">
            <v>05050-MD-25-757-481</v>
          </cell>
          <cell r="F2637" t="str">
            <v>Tank-Main Platform, Structure- (Butane)</v>
          </cell>
          <cell r="G2637">
            <v>0</v>
          </cell>
          <cell r="H2637" t="str">
            <v>VP-1516-148-T-101/2-253</v>
          </cell>
          <cell r="I2637">
            <v>40175</v>
          </cell>
          <cell r="J2637">
            <v>40168</v>
          </cell>
          <cell r="K2637" t="str">
            <v>Y</v>
          </cell>
          <cell r="L2637" t="str">
            <v>Drw</v>
          </cell>
          <cell r="M2637">
            <v>2638</v>
          </cell>
        </row>
        <row r="2638">
          <cell r="C2638" t="str">
            <v>25</v>
          </cell>
          <cell r="D2638" t="str">
            <v>05050-MD-25-757-482</v>
          </cell>
          <cell r="E2638" t="str">
            <v>05050-MD-25-757-482</v>
          </cell>
          <cell r="F2638" t="str">
            <v>Tank-Main Platform, Structure- (Butane)</v>
          </cell>
          <cell r="G2638">
            <v>0</v>
          </cell>
          <cell r="H2638" t="str">
            <v>VP-1516-148-T-101/2-253</v>
          </cell>
          <cell r="I2638">
            <v>40175</v>
          </cell>
          <cell r="J2638">
            <v>40168</v>
          </cell>
          <cell r="K2638" t="str">
            <v>Y</v>
          </cell>
          <cell r="L2638" t="str">
            <v>Drw</v>
          </cell>
          <cell r="M2638">
            <v>2639</v>
          </cell>
        </row>
        <row r="2639">
          <cell r="C2639" t="str">
            <v>25</v>
          </cell>
          <cell r="D2639" t="str">
            <v>05050-MD-25-757-483</v>
          </cell>
          <cell r="E2639" t="str">
            <v>05050-MD-25-757-483</v>
          </cell>
          <cell r="F2639" t="str">
            <v>Tank-Main Platform, Structure- (Butane)</v>
          </cell>
          <cell r="G2639">
            <v>0</v>
          </cell>
          <cell r="H2639" t="str">
            <v>VP-1516-148-T-101/2-253</v>
          </cell>
          <cell r="I2639">
            <v>40175</v>
          </cell>
          <cell r="J2639">
            <v>40168</v>
          </cell>
          <cell r="K2639" t="str">
            <v>Y</v>
          </cell>
          <cell r="L2639" t="str">
            <v>Drw</v>
          </cell>
          <cell r="M2639">
            <v>2640</v>
          </cell>
        </row>
        <row r="2640">
          <cell r="C2640" t="str">
            <v>25</v>
          </cell>
          <cell r="D2640" t="str">
            <v>05050-MD-25-757-484</v>
          </cell>
          <cell r="E2640" t="str">
            <v>05050-MD-25-757-484</v>
          </cell>
          <cell r="F2640" t="str">
            <v>Tank-Main Platform, Structure- (Butane)</v>
          </cell>
          <cell r="G2640">
            <v>0</v>
          </cell>
          <cell r="H2640" t="str">
            <v>VP-1516-148-T-101/2-253</v>
          </cell>
          <cell r="I2640">
            <v>40175</v>
          </cell>
          <cell r="J2640">
            <v>40168</v>
          </cell>
          <cell r="K2640" t="str">
            <v>Y</v>
          </cell>
          <cell r="L2640" t="str">
            <v>Drw</v>
          </cell>
          <cell r="M2640">
            <v>2641</v>
          </cell>
        </row>
        <row r="2641">
          <cell r="C2641" t="str">
            <v>25</v>
          </cell>
          <cell r="D2641" t="str">
            <v>05050-MD-25-757-485</v>
          </cell>
          <cell r="E2641" t="str">
            <v>05050-MD-25-757-485</v>
          </cell>
          <cell r="F2641" t="str">
            <v>Tank-Main Platform, Structure- (Butane)</v>
          </cell>
          <cell r="G2641">
            <v>0</v>
          </cell>
          <cell r="H2641" t="str">
            <v>VP-1516-148-T-101/2-253</v>
          </cell>
          <cell r="I2641">
            <v>40175</v>
          </cell>
          <cell r="J2641">
            <v>40168</v>
          </cell>
          <cell r="K2641" t="str">
            <v>Y</v>
          </cell>
          <cell r="L2641" t="str">
            <v>Drw</v>
          </cell>
          <cell r="M2641">
            <v>2642</v>
          </cell>
        </row>
        <row r="2642">
          <cell r="C2642" t="str">
            <v>25</v>
          </cell>
          <cell r="D2642" t="str">
            <v>05050-MD-25-757-486</v>
          </cell>
          <cell r="E2642" t="str">
            <v>05050-MD-25-757-486</v>
          </cell>
          <cell r="F2642" t="str">
            <v>Tank-Main Platform, Structure- (Butane)</v>
          </cell>
          <cell r="G2642">
            <v>0</v>
          </cell>
          <cell r="H2642" t="str">
            <v>VP-1516-148-T-101/2-253</v>
          </cell>
          <cell r="I2642">
            <v>40175</v>
          </cell>
          <cell r="J2642">
            <v>40168</v>
          </cell>
          <cell r="K2642" t="str">
            <v>Y</v>
          </cell>
          <cell r="L2642" t="str">
            <v>Drw</v>
          </cell>
          <cell r="M2642">
            <v>2643</v>
          </cell>
        </row>
        <row r="2643">
          <cell r="C2643" t="str">
            <v>25</v>
          </cell>
          <cell r="D2643" t="str">
            <v>05050-MD-25-757-487</v>
          </cell>
          <cell r="E2643" t="str">
            <v>05050-MD-25-757-487</v>
          </cell>
          <cell r="F2643" t="str">
            <v>Tank-Main Platform, Structure- (Butane)</v>
          </cell>
          <cell r="G2643">
            <v>0</v>
          </cell>
          <cell r="H2643" t="str">
            <v>VP-1516-148-T-101/2-253</v>
          </cell>
          <cell r="I2643">
            <v>40175</v>
          </cell>
          <cell r="J2643">
            <v>40168</v>
          </cell>
          <cell r="K2643" t="str">
            <v>Y</v>
          </cell>
          <cell r="L2643" t="str">
            <v>Drw</v>
          </cell>
          <cell r="M2643">
            <v>2644</v>
          </cell>
        </row>
        <row r="2644">
          <cell r="C2644" t="str">
            <v>25</v>
          </cell>
          <cell r="D2644" t="str">
            <v>05050-MD-25-757-488</v>
          </cell>
          <cell r="E2644" t="str">
            <v>05050-MD-25-757-488</v>
          </cell>
          <cell r="F2644" t="str">
            <v>Tank-Main Platform, Structure- (Butane)</v>
          </cell>
          <cell r="G2644">
            <v>0</v>
          </cell>
          <cell r="H2644" t="str">
            <v>VP-1516-148-T-101/2-253</v>
          </cell>
          <cell r="I2644">
            <v>40175</v>
          </cell>
          <cell r="J2644">
            <v>40168</v>
          </cell>
          <cell r="K2644" t="str">
            <v>Y</v>
          </cell>
          <cell r="L2644" t="str">
            <v>Drw</v>
          </cell>
          <cell r="M2644">
            <v>2645</v>
          </cell>
        </row>
        <row r="2645">
          <cell r="C2645" t="str">
            <v>25</v>
          </cell>
          <cell r="D2645" t="str">
            <v>05050-MD-25-757-489</v>
          </cell>
          <cell r="E2645" t="str">
            <v>05050-MD-25-757-489</v>
          </cell>
          <cell r="F2645" t="str">
            <v>Tank-Main Platform, Structure- (Butane)</v>
          </cell>
          <cell r="G2645">
            <v>0</v>
          </cell>
          <cell r="H2645" t="str">
            <v>VP-1516-148-T-101/2-253</v>
          </cell>
          <cell r="I2645">
            <v>40175</v>
          </cell>
          <cell r="J2645">
            <v>40168</v>
          </cell>
          <cell r="K2645" t="str">
            <v>Y</v>
          </cell>
          <cell r="L2645" t="str">
            <v>Drw</v>
          </cell>
          <cell r="M2645">
            <v>2646</v>
          </cell>
        </row>
        <row r="2646">
          <cell r="C2646" t="str">
            <v>25</v>
          </cell>
          <cell r="D2646" t="str">
            <v>05050-MD-25-757-490</v>
          </cell>
          <cell r="E2646" t="str">
            <v>05050-MD-25-757-490</v>
          </cell>
          <cell r="F2646" t="str">
            <v>Tank-Main Platform, Structure- (Butane)</v>
          </cell>
          <cell r="G2646">
            <v>0</v>
          </cell>
          <cell r="H2646" t="str">
            <v>VP-1516-148-T-101/2-253</v>
          </cell>
          <cell r="I2646">
            <v>40175</v>
          </cell>
          <cell r="J2646">
            <v>40168</v>
          </cell>
          <cell r="K2646" t="str">
            <v>Y</v>
          </cell>
          <cell r="L2646" t="str">
            <v>Drw</v>
          </cell>
          <cell r="M2646">
            <v>2647</v>
          </cell>
        </row>
        <row r="2647">
          <cell r="C2647" t="str">
            <v>25</v>
          </cell>
          <cell r="D2647" t="str">
            <v>05050-MD-25-757-491</v>
          </cell>
          <cell r="E2647" t="str">
            <v>05050-MD-25-757-491</v>
          </cell>
          <cell r="F2647" t="str">
            <v>Tank-Main Platform, Structure- (Butane)</v>
          </cell>
          <cell r="G2647">
            <v>0</v>
          </cell>
          <cell r="H2647" t="str">
            <v>VP-1516-148-T-101/2-253</v>
          </cell>
          <cell r="I2647">
            <v>40175</v>
          </cell>
          <cell r="J2647">
            <v>40168</v>
          </cell>
          <cell r="K2647" t="str">
            <v>Y</v>
          </cell>
          <cell r="L2647" t="str">
            <v>Drw</v>
          </cell>
          <cell r="M2647">
            <v>2648</v>
          </cell>
        </row>
        <row r="2648">
          <cell r="C2648" t="str">
            <v>25</v>
          </cell>
          <cell r="D2648" t="str">
            <v>05050-MD-25-757-492</v>
          </cell>
          <cell r="E2648" t="str">
            <v>05050-MD-25-757-492</v>
          </cell>
          <cell r="F2648" t="str">
            <v>Tank-Main Platform, Structure- (Butane)</v>
          </cell>
          <cell r="G2648">
            <v>0</v>
          </cell>
          <cell r="H2648" t="str">
            <v>VP-1516-148-T-101/2-253</v>
          </cell>
          <cell r="I2648">
            <v>40175</v>
          </cell>
          <cell r="J2648">
            <v>40168</v>
          </cell>
          <cell r="K2648" t="str">
            <v>Y</v>
          </cell>
          <cell r="L2648" t="str">
            <v>Drw</v>
          </cell>
          <cell r="M2648">
            <v>2649</v>
          </cell>
        </row>
        <row r="2649">
          <cell r="C2649" t="str">
            <v>25</v>
          </cell>
          <cell r="D2649" t="str">
            <v>05050-MD-25-757-493</v>
          </cell>
          <cell r="E2649" t="str">
            <v>05050-MD-25-757-493</v>
          </cell>
          <cell r="F2649" t="str">
            <v>Tank-Main Platform, Structure- (Butane)</v>
          </cell>
          <cell r="G2649">
            <v>0</v>
          </cell>
          <cell r="H2649" t="str">
            <v>VP-1516-148-T-101/2-253</v>
          </cell>
          <cell r="I2649">
            <v>40175</v>
          </cell>
          <cell r="J2649">
            <v>40168</v>
          </cell>
          <cell r="K2649" t="str">
            <v>Y</v>
          </cell>
          <cell r="L2649" t="str">
            <v>Drw</v>
          </cell>
          <cell r="M2649">
            <v>2650</v>
          </cell>
        </row>
        <row r="2650">
          <cell r="C2650" t="str">
            <v>25</v>
          </cell>
          <cell r="D2650" t="str">
            <v>05050-MD-25-757-494</v>
          </cell>
          <cell r="E2650" t="str">
            <v>05050-MD-25-757-494</v>
          </cell>
          <cell r="F2650" t="str">
            <v>Tank-Main Platform, Structure- (Butane)</v>
          </cell>
          <cell r="G2650">
            <v>0</v>
          </cell>
          <cell r="H2650" t="str">
            <v>VP-1516-148-T-101/2-253</v>
          </cell>
          <cell r="I2650">
            <v>40175</v>
          </cell>
          <cell r="J2650">
            <v>40168</v>
          </cell>
          <cell r="K2650" t="str">
            <v>Y</v>
          </cell>
          <cell r="L2650" t="str">
            <v>Drw</v>
          </cell>
          <cell r="M2650">
            <v>2651</v>
          </cell>
        </row>
        <row r="2651">
          <cell r="C2651" t="str">
            <v>25</v>
          </cell>
          <cell r="D2651" t="str">
            <v>05050-MD-25-757-495</v>
          </cell>
          <cell r="E2651" t="str">
            <v>05050-MD-25-757-495</v>
          </cell>
          <cell r="F2651" t="str">
            <v>Tank-Main Platform, Structure- (Butane)</v>
          </cell>
          <cell r="G2651">
            <v>0</v>
          </cell>
          <cell r="H2651" t="str">
            <v>VP-1516-148-T-101/2-253</v>
          </cell>
          <cell r="I2651">
            <v>40175</v>
          </cell>
          <cell r="J2651">
            <v>40168</v>
          </cell>
          <cell r="K2651" t="str">
            <v>Y</v>
          </cell>
          <cell r="L2651" t="str">
            <v>Drw</v>
          </cell>
          <cell r="M2651">
            <v>2652</v>
          </cell>
        </row>
        <row r="2652">
          <cell r="C2652" t="str">
            <v>25</v>
          </cell>
          <cell r="D2652" t="str">
            <v>05050-MD-25-757-496</v>
          </cell>
          <cell r="E2652" t="str">
            <v>05050-MD-25-757-496</v>
          </cell>
          <cell r="F2652" t="str">
            <v>Tank-Main Platform, Structure- (Butane)</v>
          </cell>
          <cell r="G2652">
            <v>0</v>
          </cell>
          <cell r="H2652" t="str">
            <v>VP-1516-148-T-101/2-253</v>
          </cell>
          <cell r="I2652">
            <v>40175</v>
          </cell>
          <cell r="J2652">
            <v>40168</v>
          </cell>
          <cell r="K2652" t="str">
            <v>Y</v>
          </cell>
          <cell r="L2652" t="str">
            <v>Drw</v>
          </cell>
          <cell r="M2652">
            <v>2653</v>
          </cell>
        </row>
        <row r="2653">
          <cell r="C2653" t="str">
            <v>25</v>
          </cell>
          <cell r="D2653" t="str">
            <v>05050-MD-25-757-497</v>
          </cell>
          <cell r="E2653" t="str">
            <v>05050-MD-25-757-497</v>
          </cell>
          <cell r="F2653" t="str">
            <v>Tank-Main Platform, Structure- (Butane)</v>
          </cell>
          <cell r="G2653">
            <v>0</v>
          </cell>
          <cell r="H2653" t="str">
            <v>VP-1516-148-T-101/2-253</v>
          </cell>
          <cell r="I2653">
            <v>40175</v>
          </cell>
          <cell r="J2653">
            <v>40168</v>
          </cell>
          <cell r="K2653" t="str">
            <v>Y</v>
          </cell>
          <cell r="L2653" t="str">
            <v>Drw</v>
          </cell>
          <cell r="M2653">
            <v>2654</v>
          </cell>
        </row>
        <row r="2654">
          <cell r="C2654" t="str">
            <v>25</v>
          </cell>
          <cell r="D2654" t="str">
            <v>05050-MD-25-757-498</v>
          </cell>
          <cell r="E2654" t="str">
            <v>05050-MD-25-757-498</v>
          </cell>
          <cell r="F2654" t="str">
            <v>Tank-Main Platform, Structure- (Butane)</v>
          </cell>
          <cell r="G2654">
            <v>0</v>
          </cell>
          <cell r="H2654" t="str">
            <v>VP-1516-148-T-101/2-253</v>
          </cell>
          <cell r="I2654">
            <v>40175</v>
          </cell>
          <cell r="J2654">
            <v>40168</v>
          </cell>
          <cell r="K2654" t="str">
            <v>Y</v>
          </cell>
          <cell r="L2654" t="str">
            <v>Drw</v>
          </cell>
          <cell r="M2654">
            <v>2655</v>
          </cell>
        </row>
        <row r="2655">
          <cell r="C2655" t="str">
            <v>25</v>
          </cell>
          <cell r="D2655" t="str">
            <v>05050-MD-25-757-499</v>
          </cell>
          <cell r="E2655" t="str">
            <v>05050-MD-25-757-499</v>
          </cell>
          <cell r="F2655" t="str">
            <v>Tank-Main Platform, Structure- (Butane)</v>
          </cell>
          <cell r="G2655">
            <v>0</v>
          </cell>
          <cell r="H2655" t="str">
            <v>VP-1516-148-T-101/2-253</v>
          </cell>
          <cell r="I2655">
            <v>40175</v>
          </cell>
          <cell r="J2655">
            <v>40168</v>
          </cell>
          <cell r="K2655" t="str">
            <v>Y</v>
          </cell>
          <cell r="L2655" t="str">
            <v>Drw</v>
          </cell>
          <cell r="M2655">
            <v>2656</v>
          </cell>
        </row>
        <row r="2656">
          <cell r="C2656" t="str">
            <v>25</v>
          </cell>
          <cell r="D2656" t="str">
            <v>05050-MD-25-757-500</v>
          </cell>
          <cell r="E2656" t="str">
            <v>05050-MD-25-757-500</v>
          </cell>
          <cell r="F2656" t="str">
            <v>Tank-Main Platform, Structure- (Butane)</v>
          </cell>
          <cell r="G2656">
            <v>0</v>
          </cell>
          <cell r="H2656" t="str">
            <v>VP-1516-148-T-101/2-253</v>
          </cell>
          <cell r="I2656">
            <v>40175</v>
          </cell>
          <cell r="J2656">
            <v>40168</v>
          </cell>
          <cell r="K2656" t="str">
            <v>Y</v>
          </cell>
          <cell r="L2656" t="str">
            <v>Drw</v>
          </cell>
          <cell r="M2656">
            <v>2657</v>
          </cell>
        </row>
        <row r="2657">
          <cell r="C2657" t="str">
            <v>25</v>
          </cell>
          <cell r="D2657" t="str">
            <v>05050-MD-25-757-501</v>
          </cell>
          <cell r="E2657" t="str">
            <v>05050-MD-25-757-501</v>
          </cell>
          <cell r="F2657" t="str">
            <v>Tank-Main Platform, Structure- (Butane)</v>
          </cell>
          <cell r="G2657">
            <v>0</v>
          </cell>
          <cell r="H2657" t="str">
            <v>VP-1516-148-T-101/2-253</v>
          </cell>
          <cell r="I2657">
            <v>40175</v>
          </cell>
          <cell r="J2657">
            <v>40168</v>
          </cell>
          <cell r="K2657" t="str">
            <v>Y</v>
          </cell>
          <cell r="L2657" t="str">
            <v>Drw</v>
          </cell>
          <cell r="M2657">
            <v>2658</v>
          </cell>
        </row>
        <row r="2658">
          <cell r="C2658" t="str">
            <v>25</v>
          </cell>
          <cell r="D2658" t="str">
            <v>05050-MD-25-757-502</v>
          </cell>
          <cell r="E2658" t="str">
            <v>05050-MD-25-757-502</v>
          </cell>
          <cell r="F2658" t="str">
            <v>Tank-Main Platform, Structure- (Butane)</v>
          </cell>
          <cell r="G2658">
            <v>0</v>
          </cell>
          <cell r="H2658" t="str">
            <v>VP-1516-148-T-101/2-253</v>
          </cell>
          <cell r="I2658">
            <v>40175</v>
          </cell>
          <cell r="J2658">
            <v>40168</v>
          </cell>
          <cell r="K2658" t="str">
            <v>Y</v>
          </cell>
          <cell r="L2658" t="str">
            <v>Drw</v>
          </cell>
          <cell r="M2658">
            <v>2659</v>
          </cell>
        </row>
        <row r="2659">
          <cell r="C2659" t="str">
            <v>25</v>
          </cell>
          <cell r="D2659" t="str">
            <v>05050-MD-25-757-503</v>
          </cell>
          <cell r="E2659" t="str">
            <v>05050-MD-25-757-503</v>
          </cell>
          <cell r="F2659" t="str">
            <v>Tank-Main Platform, Structure- (Butane)</v>
          </cell>
          <cell r="G2659">
            <v>0</v>
          </cell>
          <cell r="H2659" t="str">
            <v>VP-1516-148-T-101/2-253</v>
          </cell>
          <cell r="I2659">
            <v>40175</v>
          </cell>
          <cell r="J2659">
            <v>40168</v>
          </cell>
          <cell r="K2659" t="str">
            <v>Y</v>
          </cell>
          <cell r="L2659" t="str">
            <v>Drw</v>
          </cell>
          <cell r="M2659">
            <v>2660</v>
          </cell>
        </row>
        <row r="2660">
          <cell r="C2660" t="str">
            <v>25</v>
          </cell>
          <cell r="D2660" t="str">
            <v>05050-MD-25-757-504</v>
          </cell>
          <cell r="E2660" t="str">
            <v>05050-MD-25-757-504</v>
          </cell>
          <cell r="F2660" t="str">
            <v>Tank-Main Platform, Structure- (Butane)</v>
          </cell>
          <cell r="G2660">
            <v>0</v>
          </cell>
          <cell r="H2660" t="str">
            <v>VP-1516-148-T-101/2-253</v>
          </cell>
          <cell r="I2660">
            <v>40175</v>
          </cell>
          <cell r="J2660">
            <v>40168</v>
          </cell>
          <cell r="K2660" t="str">
            <v>Y</v>
          </cell>
          <cell r="L2660" t="str">
            <v>Drw</v>
          </cell>
          <cell r="M2660">
            <v>2661</v>
          </cell>
        </row>
        <row r="2661">
          <cell r="C2661" t="str">
            <v>25</v>
          </cell>
          <cell r="D2661" t="str">
            <v>05050-MD-25-757-505</v>
          </cell>
          <cell r="E2661" t="str">
            <v>05050-MD-25-757-505</v>
          </cell>
          <cell r="F2661" t="str">
            <v>Tank-Main Platform, Structure- (Butane)</v>
          </cell>
          <cell r="G2661">
            <v>0</v>
          </cell>
          <cell r="H2661" t="str">
            <v>VP-1516-148-T-101/2-253</v>
          </cell>
          <cell r="I2661">
            <v>40175</v>
          </cell>
          <cell r="J2661">
            <v>40168</v>
          </cell>
          <cell r="K2661" t="str">
            <v>Y</v>
          </cell>
          <cell r="L2661" t="str">
            <v>Drw</v>
          </cell>
          <cell r="M2661">
            <v>2662</v>
          </cell>
        </row>
        <row r="2662">
          <cell r="C2662" t="str">
            <v>25</v>
          </cell>
          <cell r="D2662" t="str">
            <v>05050-MD-25-757-506</v>
          </cell>
          <cell r="E2662" t="str">
            <v>05050-MD-25-757-506</v>
          </cell>
          <cell r="F2662" t="str">
            <v>Tank-Main Platform, Structure- (Butane)</v>
          </cell>
          <cell r="G2662">
            <v>0</v>
          </cell>
          <cell r="H2662" t="str">
            <v>VP-1516-148-T-101/2-253</v>
          </cell>
          <cell r="I2662">
            <v>40175</v>
          </cell>
          <cell r="J2662">
            <v>40168</v>
          </cell>
          <cell r="K2662" t="str">
            <v>Y</v>
          </cell>
          <cell r="L2662" t="str">
            <v>Drw</v>
          </cell>
          <cell r="M2662">
            <v>2663</v>
          </cell>
        </row>
        <row r="2663">
          <cell r="C2663" t="str">
            <v>25</v>
          </cell>
          <cell r="D2663" t="str">
            <v>05050-MD-25-757-507</v>
          </cell>
          <cell r="E2663" t="str">
            <v>05050-MD-25-757-507</v>
          </cell>
          <cell r="F2663" t="str">
            <v>Tank-Main Platform, Structure- (Butane)</v>
          </cell>
          <cell r="G2663">
            <v>0</v>
          </cell>
          <cell r="H2663" t="str">
            <v>VP-1516-148-T-101/2-253</v>
          </cell>
          <cell r="I2663">
            <v>40175</v>
          </cell>
          <cell r="J2663">
            <v>40168</v>
          </cell>
          <cell r="K2663" t="str">
            <v>Y</v>
          </cell>
          <cell r="L2663" t="str">
            <v>Drw</v>
          </cell>
          <cell r="M2663">
            <v>2664</v>
          </cell>
        </row>
        <row r="2664">
          <cell r="C2664" t="str">
            <v>25</v>
          </cell>
          <cell r="D2664" t="str">
            <v>05050-MD-25-757-508</v>
          </cell>
          <cell r="E2664" t="str">
            <v>05050-MD-25-757-508</v>
          </cell>
          <cell r="F2664" t="str">
            <v>Tank-Main Platform, Structure- (Butane)</v>
          </cell>
          <cell r="G2664">
            <v>0</v>
          </cell>
          <cell r="H2664" t="str">
            <v>VP-1516-148-T-101/2-253</v>
          </cell>
          <cell r="I2664">
            <v>40175</v>
          </cell>
          <cell r="J2664">
            <v>40168</v>
          </cell>
          <cell r="K2664" t="str">
            <v>Y</v>
          </cell>
          <cell r="L2664" t="str">
            <v>Drw</v>
          </cell>
          <cell r="M2664">
            <v>2665</v>
          </cell>
        </row>
        <row r="2665">
          <cell r="C2665" t="str">
            <v>25</v>
          </cell>
          <cell r="D2665" t="str">
            <v>05050-MD-25-757-509</v>
          </cell>
          <cell r="E2665" t="str">
            <v>05050-MD-25-757-509</v>
          </cell>
          <cell r="F2665" t="str">
            <v>Tank-Main Platform, Structure- (Butane)</v>
          </cell>
          <cell r="G2665">
            <v>0</v>
          </cell>
          <cell r="H2665" t="str">
            <v>VP-1516-148-T-101/2-253</v>
          </cell>
          <cell r="I2665">
            <v>40175</v>
          </cell>
          <cell r="J2665">
            <v>40168</v>
          </cell>
          <cell r="K2665" t="str">
            <v>Y</v>
          </cell>
          <cell r="L2665" t="str">
            <v>Drw</v>
          </cell>
          <cell r="M2665">
            <v>2666</v>
          </cell>
        </row>
        <row r="2666">
          <cell r="C2666" t="str">
            <v>25</v>
          </cell>
          <cell r="D2666" t="str">
            <v>05050-MD-25-757-510</v>
          </cell>
          <cell r="E2666" t="str">
            <v>05050-MD-25-757-510</v>
          </cell>
          <cell r="F2666" t="str">
            <v>Tank-Main Platform, Structure- (Butane)</v>
          </cell>
          <cell r="G2666">
            <v>0</v>
          </cell>
          <cell r="H2666" t="str">
            <v>VP-1516-148-T-101/2-253</v>
          </cell>
          <cell r="I2666">
            <v>40175</v>
          </cell>
          <cell r="J2666">
            <v>40168</v>
          </cell>
          <cell r="K2666" t="str">
            <v>Y</v>
          </cell>
          <cell r="L2666" t="str">
            <v>Drw</v>
          </cell>
          <cell r="M2666">
            <v>2667</v>
          </cell>
        </row>
        <row r="2667">
          <cell r="C2667" t="str">
            <v>25</v>
          </cell>
          <cell r="D2667" t="str">
            <v>05050-MD-25-757-511</v>
          </cell>
          <cell r="E2667" t="str">
            <v>05050-MD-25-757-511</v>
          </cell>
          <cell r="F2667" t="str">
            <v>Tank-Main Platform, Structure- (Butane)</v>
          </cell>
          <cell r="G2667">
            <v>0</v>
          </cell>
          <cell r="H2667" t="str">
            <v>VP-1516-148-T-101/2-253</v>
          </cell>
          <cell r="I2667">
            <v>40175</v>
          </cell>
          <cell r="J2667">
            <v>40168</v>
          </cell>
          <cell r="K2667" t="str">
            <v>Y</v>
          </cell>
          <cell r="L2667" t="str">
            <v>Drw</v>
          </cell>
          <cell r="M2667">
            <v>2668</v>
          </cell>
        </row>
        <row r="2668">
          <cell r="C2668" t="str">
            <v>25</v>
          </cell>
          <cell r="D2668" t="str">
            <v>05050-MD-25-757-512</v>
          </cell>
          <cell r="E2668" t="str">
            <v>05050-MD-25-757-512</v>
          </cell>
          <cell r="F2668" t="str">
            <v>Tank-Main Platform, Structure- (Butane)</v>
          </cell>
          <cell r="G2668">
            <v>0</v>
          </cell>
          <cell r="H2668" t="str">
            <v>VP-1516-148-T-101/2-253</v>
          </cell>
          <cell r="I2668">
            <v>40175</v>
          </cell>
          <cell r="J2668">
            <v>40168</v>
          </cell>
          <cell r="K2668" t="str">
            <v>Y</v>
          </cell>
          <cell r="L2668" t="str">
            <v>Drw</v>
          </cell>
          <cell r="M2668">
            <v>2669</v>
          </cell>
        </row>
        <row r="2669">
          <cell r="C2669" t="str">
            <v>25</v>
          </cell>
          <cell r="D2669" t="str">
            <v>05050-MD-25-757-513</v>
          </cell>
          <cell r="E2669" t="str">
            <v>05050-MD-25-757-513</v>
          </cell>
          <cell r="F2669" t="str">
            <v>Tank-Main Platform, Structure- (Butane)</v>
          </cell>
          <cell r="G2669">
            <v>0</v>
          </cell>
          <cell r="H2669" t="str">
            <v>VP-1516-148-T-101/2-253</v>
          </cell>
          <cell r="I2669">
            <v>40175</v>
          </cell>
          <cell r="J2669">
            <v>40168</v>
          </cell>
          <cell r="K2669" t="str">
            <v>Y</v>
          </cell>
          <cell r="L2669" t="str">
            <v>Drw</v>
          </cell>
          <cell r="M2669">
            <v>2670</v>
          </cell>
        </row>
        <row r="2670">
          <cell r="C2670" t="str">
            <v>25</v>
          </cell>
          <cell r="D2670" t="str">
            <v>05050-MD-25-757-514</v>
          </cell>
          <cell r="E2670" t="str">
            <v>05050-MD-25-757-514</v>
          </cell>
          <cell r="F2670" t="str">
            <v>Tank-Main Platform, Structure- (Butane)</v>
          </cell>
          <cell r="G2670">
            <v>0</v>
          </cell>
          <cell r="H2670" t="str">
            <v>VP-1516-148-T-101/2-253</v>
          </cell>
          <cell r="I2670">
            <v>40175</v>
          </cell>
          <cell r="J2670">
            <v>40168</v>
          </cell>
          <cell r="K2670" t="str">
            <v>Y</v>
          </cell>
          <cell r="L2670" t="str">
            <v>Drw</v>
          </cell>
          <cell r="M2670">
            <v>2671</v>
          </cell>
        </row>
        <row r="2671">
          <cell r="C2671" t="str">
            <v>25</v>
          </cell>
          <cell r="D2671" t="str">
            <v>05050-MD-25-757-515</v>
          </cell>
          <cell r="E2671" t="str">
            <v>05050-MD-25-757-515</v>
          </cell>
          <cell r="F2671" t="str">
            <v>Tank-Main Platform, Structure- (Butane)</v>
          </cell>
          <cell r="G2671">
            <v>0</v>
          </cell>
          <cell r="H2671" t="str">
            <v>VP-1516-148-T-101/2-253</v>
          </cell>
          <cell r="I2671">
            <v>40175</v>
          </cell>
          <cell r="J2671">
            <v>40168</v>
          </cell>
          <cell r="K2671" t="str">
            <v>Y</v>
          </cell>
          <cell r="L2671" t="str">
            <v>Drw</v>
          </cell>
          <cell r="M2671">
            <v>2672</v>
          </cell>
        </row>
        <row r="2672">
          <cell r="C2672" t="str">
            <v>25</v>
          </cell>
          <cell r="D2672" t="str">
            <v>05050-MD-25-757-516</v>
          </cell>
          <cell r="E2672" t="str">
            <v>05050-MD-25-757-516</v>
          </cell>
          <cell r="F2672" t="str">
            <v>Tank-Main Platform, Structure- (Butane)</v>
          </cell>
          <cell r="G2672">
            <v>0</v>
          </cell>
          <cell r="H2672" t="str">
            <v>VP-1516-148-T-101/2-253</v>
          </cell>
          <cell r="I2672">
            <v>40175</v>
          </cell>
          <cell r="J2672">
            <v>40168</v>
          </cell>
          <cell r="K2672" t="str">
            <v>Y</v>
          </cell>
          <cell r="L2672" t="str">
            <v>Drw</v>
          </cell>
          <cell r="M2672">
            <v>2673</v>
          </cell>
        </row>
        <row r="2673">
          <cell r="C2673" t="str">
            <v>25</v>
          </cell>
          <cell r="D2673" t="str">
            <v>05050-MD-25-757-517</v>
          </cell>
          <cell r="E2673" t="str">
            <v>05050-MD-25-757-517</v>
          </cell>
          <cell r="F2673" t="str">
            <v>Tank-Main Platform, Structure- (Butane)</v>
          </cell>
          <cell r="G2673">
            <v>0</v>
          </cell>
          <cell r="H2673" t="str">
            <v>VP-1516-148-T-101/2-253</v>
          </cell>
          <cell r="I2673">
            <v>40175</v>
          </cell>
          <cell r="J2673">
            <v>40168</v>
          </cell>
          <cell r="K2673" t="str">
            <v>Y</v>
          </cell>
          <cell r="L2673" t="str">
            <v>Drw</v>
          </cell>
          <cell r="M2673">
            <v>2674</v>
          </cell>
        </row>
        <row r="2674">
          <cell r="C2674" t="str">
            <v>25</v>
          </cell>
          <cell r="D2674" t="str">
            <v>05050-MD-25-757-518</v>
          </cell>
          <cell r="E2674" t="str">
            <v>05050-MD-25-757-518</v>
          </cell>
          <cell r="F2674" t="str">
            <v>Tank-Main Platform, Structure- (Butane)</v>
          </cell>
          <cell r="G2674">
            <v>0</v>
          </cell>
          <cell r="H2674" t="str">
            <v>VP-1516-148-T-101/2-253</v>
          </cell>
          <cell r="I2674">
            <v>40175</v>
          </cell>
          <cell r="J2674">
            <v>40168</v>
          </cell>
          <cell r="K2674" t="str">
            <v>Y</v>
          </cell>
          <cell r="L2674" t="str">
            <v>Drw</v>
          </cell>
          <cell r="M2674">
            <v>2675</v>
          </cell>
        </row>
        <row r="2675">
          <cell r="C2675" t="str">
            <v>25</v>
          </cell>
          <cell r="D2675" t="str">
            <v>05050-MD-25-757-519</v>
          </cell>
          <cell r="E2675" t="str">
            <v>05050-MD-25-757-519</v>
          </cell>
          <cell r="F2675" t="str">
            <v>Tank-Main Platform, Structure- (Butane)</v>
          </cell>
          <cell r="G2675">
            <v>0</v>
          </cell>
          <cell r="H2675" t="str">
            <v>VP-1516-148-T-101/2-253</v>
          </cell>
          <cell r="I2675">
            <v>40175</v>
          </cell>
          <cell r="J2675">
            <v>40168</v>
          </cell>
          <cell r="K2675" t="str">
            <v>Y</v>
          </cell>
          <cell r="L2675" t="str">
            <v>Drw</v>
          </cell>
          <cell r="M2675">
            <v>2676</v>
          </cell>
        </row>
        <row r="2676">
          <cell r="C2676" t="str">
            <v>25</v>
          </cell>
          <cell r="D2676" t="str">
            <v>05050-MD-25-757-520</v>
          </cell>
          <cell r="E2676" t="str">
            <v>05050-MD-25-757-520</v>
          </cell>
          <cell r="F2676" t="str">
            <v>Tank-Main Platform, Structure- (Butane)</v>
          </cell>
          <cell r="G2676">
            <v>0</v>
          </cell>
          <cell r="H2676" t="str">
            <v>VP-1516-148-T-101/2-253</v>
          </cell>
          <cell r="I2676">
            <v>40175</v>
          </cell>
          <cell r="J2676">
            <v>40168</v>
          </cell>
          <cell r="K2676" t="str">
            <v>Y</v>
          </cell>
          <cell r="L2676" t="str">
            <v>Drw</v>
          </cell>
          <cell r="M2676">
            <v>2677</v>
          </cell>
        </row>
        <row r="2677">
          <cell r="C2677" t="str">
            <v>25</v>
          </cell>
          <cell r="D2677" t="str">
            <v>05050-MD-25-757-521</v>
          </cell>
          <cell r="E2677" t="str">
            <v>05050-MD-25-757-521</v>
          </cell>
          <cell r="F2677" t="str">
            <v>Tank-Main Platform, Structure- (Butane)</v>
          </cell>
          <cell r="G2677">
            <v>0</v>
          </cell>
          <cell r="H2677" t="str">
            <v>VP-1516-148-T-101/2-253</v>
          </cell>
          <cell r="I2677">
            <v>40175</v>
          </cell>
          <cell r="J2677">
            <v>40168</v>
          </cell>
          <cell r="K2677" t="str">
            <v>Y</v>
          </cell>
          <cell r="L2677" t="str">
            <v>Drw</v>
          </cell>
          <cell r="M2677">
            <v>2678</v>
          </cell>
        </row>
        <row r="2678">
          <cell r="C2678" t="str">
            <v>25</v>
          </cell>
          <cell r="D2678" t="str">
            <v>05050-MD-25-757-522</v>
          </cell>
          <cell r="E2678" t="str">
            <v>05050-MD-25-757-522</v>
          </cell>
          <cell r="F2678" t="str">
            <v>Tank-Main Platform, Structure- (Butane)</v>
          </cell>
          <cell r="G2678">
            <v>0</v>
          </cell>
          <cell r="H2678" t="str">
            <v>VP-1516-148-T-101/2-253</v>
          </cell>
          <cell r="I2678">
            <v>40175</v>
          </cell>
          <cell r="J2678">
            <v>40168</v>
          </cell>
          <cell r="K2678" t="str">
            <v>Y</v>
          </cell>
          <cell r="L2678" t="str">
            <v>Drw</v>
          </cell>
          <cell r="M2678">
            <v>2679</v>
          </cell>
        </row>
        <row r="2679">
          <cell r="C2679" t="str">
            <v>25</v>
          </cell>
          <cell r="D2679" t="str">
            <v>05050-MD-25-757-523</v>
          </cell>
          <cell r="E2679" t="str">
            <v>05050-MD-25-757-523</v>
          </cell>
          <cell r="F2679" t="str">
            <v>Tank-Main Platform, Structure- (Butane)</v>
          </cell>
          <cell r="G2679">
            <v>0</v>
          </cell>
          <cell r="H2679" t="str">
            <v>VP-1516-148-T-101/2-253</v>
          </cell>
          <cell r="I2679">
            <v>40175</v>
          </cell>
          <cell r="J2679">
            <v>40168</v>
          </cell>
          <cell r="K2679" t="str">
            <v>Y</v>
          </cell>
          <cell r="L2679" t="str">
            <v>Drw</v>
          </cell>
          <cell r="M2679">
            <v>2680</v>
          </cell>
        </row>
        <row r="2680">
          <cell r="C2680" t="str">
            <v>25</v>
          </cell>
          <cell r="D2680" t="str">
            <v>05050-MD-25-757-524</v>
          </cell>
          <cell r="E2680" t="str">
            <v>05050-MD-25-757-524</v>
          </cell>
          <cell r="F2680" t="str">
            <v>Tank-Main Platform, Structure- (Butane)</v>
          </cell>
          <cell r="G2680">
            <v>0</v>
          </cell>
          <cell r="H2680" t="str">
            <v>VP-1516-148-T-101/2-253</v>
          </cell>
          <cell r="I2680">
            <v>40175</v>
          </cell>
          <cell r="J2680">
            <v>40168</v>
          </cell>
          <cell r="K2680" t="str">
            <v>Y</v>
          </cell>
          <cell r="L2680" t="str">
            <v>Drw</v>
          </cell>
          <cell r="M2680">
            <v>2681</v>
          </cell>
        </row>
        <row r="2681">
          <cell r="C2681" t="str">
            <v>25</v>
          </cell>
          <cell r="D2681" t="str">
            <v>05050-MD-25-757-525</v>
          </cell>
          <cell r="E2681" t="str">
            <v>05050-MD-25-757-525</v>
          </cell>
          <cell r="F2681" t="str">
            <v>Tank-Main Platform, Structure- (Butane)</v>
          </cell>
          <cell r="G2681">
            <v>0</v>
          </cell>
          <cell r="H2681" t="str">
            <v>VP-1516-148-T-101/2-253</v>
          </cell>
          <cell r="I2681">
            <v>40175</v>
          </cell>
          <cell r="J2681">
            <v>40168</v>
          </cell>
          <cell r="K2681" t="str">
            <v>Y</v>
          </cell>
          <cell r="L2681" t="str">
            <v>Drw</v>
          </cell>
          <cell r="M2681">
            <v>2682</v>
          </cell>
        </row>
        <row r="2682">
          <cell r="C2682" t="str">
            <v>25</v>
          </cell>
          <cell r="D2682" t="str">
            <v>05050-MD-25-757-526</v>
          </cell>
          <cell r="E2682" t="str">
            <v>05050-MD-25-757-526</v>
          </cell>
          <cell r="F2682" t="str">
            <v>Tank-Main Platform, Structure- (Butane)</v>
          </cell>
          <cell r="G2682">
            <v>0</v>
          </cell>
          <cell r="H2682" t="str">
            <v>VP-1516-148-T-101/2-253</v>
          </cell>
          <cell r="I2682">
            <v>40175</v>
          </cell>
          <cell r="J2682">
            <v>40168</v>
          </cell>
          <cell r="K2682" t="str">
            <v>Y</v>
          </cell>
          <cell r="L2682" t="str">
            <v>Drw</v>
          </cell>
          <cell r="M2682">
            <v>2683</v>
          </cell>
        </row>
        <row r="2683">
          <cell r="C2683" t="str">
            <v>25</v>
          </cell>
          <cell r="D2683" t="str">
            <v>05050-MD-25-757-527</v>
          </cell>
          <cell r="E2683" t="str">
            <v>05050-MD-25-757-527</v>
          </cell>
          <cell r="F2683" t="str">
            <v>Tank-Main Platform, Structure- (Butane)</v>
          </cell>
          <cell r="G2683">
            <v>0</v>
          </cell>
          <cell r="H2683" t="str">
            <v>VP-1516-148-T-101/2-253</v>
          </cell>
          <cell r="I2683">
            <v>40175</v>
          </cell>
          <cell r="J2683">
            <v>40168</v>
          </cell>
          <cell r="K2683" t="str">
            <v>Y</v>
          </cell>
          <cell r="L2683" t="str">
            <v>Drw</v>
          </cell>
          <cell r="M2683">
            <v>2684</v>
          </cell>
        </row>
        <row r="2684">
          <cell r="C2684" t="str">
            <v>25</v>
          </cell>
          <cell r="D2684" t="str">
            <v>05050-MD-25-757-528</v>
          </cell>
          <cell r="E2684" t="str">
            <v>05050-MD-25-757-528</v>
          </cell>
          <cell r="F2684" t="str">
            <v>Tank-Main Platform, Structure- (Butane)</v>
          </cell>
          <cell r="G2684">
            <v>0</v>
          </cell>
          <cell r="H2684" t="str">
            <v>VP-1516-148-T-101/2-253</v>
          </cell>
          <cell r="I2684">
            <v>40175</v>
          </cell>
          <cell r="J2684">
            <v>40168</v>
          </cell>
          <cell r="K2684" t="str">
            <v>Y</v>
          </cell>
          <cell r="L2684" t="str">
            <v>Drw</v>
          </cell>
          <cell r="M2684">
            <v>2685</v>
          </cell>
        </row>
        <row r="2685">
          <cell r="C2685" t="str">
            <v>25</v>
          </cell>
          <cell r="D2685" t="str">
            <v>05050-MD-25-757-529</v>
          </cell>
          <cell r="E2685" t="str">
            <v>05050-MD-25-757-529</v>
          </cell>
          <cell r="F2685" t="str">
            <v>Tank-Main Platform, Structure- (Butane)</v>
          </cell>
          <cell r="G2685">
            <v>0</v>
          </cell>
          <cell r="H2685" t="str">
            <v>VP-1516-148-T-101/2-253</v>
          </cell>
          <cell r="I2685">
            <v>40175</v>
          </cell>
          <cell r="J2685">
            <v>40168</v>
          </cell>
          <cell r="K2685" t="str">
            <v>Y</v>
          </cell>
          <cell r="L2685" t="str">
            <v>Drw</v>
          </cell>
          <cell r="M2685">
            <v>2686</v>
          </cell>
        </row>
        <row r="2686">
          <cell r="C2686" t="str">
            <v>25</v>
          </cell>
          <cell r="D2686" t="str">
            <v>05050-MD-25-757-530</v>
          </cell>
          <cell r="E2686" t="str">
            <v>05050-MD-25-757-530</v>
          </cell>
          <cell r="F2686" t="str">
            <v>Tank-Main Platform, Structure- (Butane)</v>
          </cell>
          <cell r="G2686">
            <v>0</v>
          </cell>
          <cell r="H2686" t="str">
            <v>VP-1516-148-T-101/2-253</v>
          </cell>
          <cell r="I2686">
            <v>40175</v>
          </cell>
          <cell r="J2686">
            <v>40168</v>
          </cell>
          <cell r="K2686" t="str">
            <v>Y</v>
          </cell>
          <cell r="L2686" t="str">
            <v>Drw</v>
          </cell>
          <cell r="M2686">
            <v>2687</v>
          </cell>
        </row>
        <row r="2687">
          <cell r="C2687" t="str">
            <v>25</v>
          </cell>
          <cell r="D2687" t="str">
            <v>05050-MD-25-757-531</v>
          </cell>
          <cell r="E2687" t="str">
            <v>05050-MD-25-757-531</v>
          </cell>
          <cell r="F2687" t="str">
            <v>Tank-Main Platform, Structure- (Butane)</v>
          </cell>
          <cell r="G2687">
            <v>0</v>
          </cell>
          <cell r="H2687" t="str">
            <v>VP-1516-148-T-101/2-253</v>
          </cell>
          <cell r="I2687">
            <v>40175</v>
          </cell>
          <cell r="J2687">
            <v>40168</v>
          </cell>
          <cell r="K2687" t="str">
            <v>Y</v>
          </cell>
          <cell r="L2687" t="str">
            <v>Drw</v>
          </cell>
          <cell r="M2687">
            <v>2688</v>
          </cell>
        </row>
        <row r="2688">
          <cell r="C2688" t="str">
            <v>25</v>
          </cell>
          <cell r="D2688" t="str">
            <v>05050-MD-25-757-532</v>
          </cell>
          <cell r="E2688" t="str">
            <v>05050-MD-25-757-532</v>
          </cell>
          <cell r="F2688" t="str">
            <v>Tank-Main Platform, Structure- (Butane)</v>
          </cell>
          <cell r="G2688">
            <v>0</v>
          </cell>
          <cell r="H2688" t="str">
            <v>VP-1516-148-T-101/2-253</v>
          </cell>
          <cell r="I2688">
            <v>40175</v>
          </cell>
          <cell r="J2688">
            <v>40168</v>
          </cell>
          <cell r="K2688" t="str">
            <v>Y</v>
          </cell>
          <cell r="L2688" t="str">
            <v>Drw</v>
          </cell>
          <cell r="M2688">
            <v>2689</v>
          </cell>
        </row>
        <row r="2689">
          <cell r="C2689" t="str">
            <v>25</v>
          </cell>
          <cell r="D2689" t="str">
            <v>05050-MD-25-757-533</v>
          </cell>
          <cell r="E2689" t="str">
            <v>05050-MD-25-757-533</v>
          </cell>
          <cell r="F2689" t="str">
            <v>Tank-Main Platform, Structure- (Butane)</v>
          </cell>
          <cell r="G2689">
            <v>0</v>
          </cell>
          <cell r="H2689" t="str">
            <v>VP-1516-148-T-101/2-253</v>
          </cell>
          <cell r="I2689">
            <v>40175</v>
          </cell>
          <cell r="J2689">
            <v>40168</v>
          </cell>
          <cell r="K2689" t="str">
            <v>Y</v>
          </cell>
          <cell r="L2689" t="str">
            <v>Drw</v>
          </cell>
          <cell r="M2689">
            <v>2690</v>
          </cell>
        </row>
        <row r="2690">
          <cell r="C2690" t="str">
            <v>25</v>
          </cell>
          <cell r="D2690" t="str">
            <v>05050-MD-25-757-534</v>
          </cell>
          <cell r="E2690" t="str">
            <v>05050-MD-25-757-534</v>
          </cell>
          <cell r="F2690" t="str">
            <v>Tank-Main Platform, Structure- (Butane)</v>
          </cell>
          <cell r="G2690">
            <v>0</v>
          </cell>
          <cell r="H2690" t="str">
            <v>VP-1516-148-T-101/2-253</v>
          </cell>
          <cell r="I2690">
            <v>40175</v>
          </cell>
          <cell r="J2690">
            <v>40168</v>
          </cell>
          <cell r="K2690" t="str">
            <v>Y</v>
          </cell>
          <cell r="L2690" t="str">
            <v>Drw</v>
          </cell>
          <cell r="M2690">
            <v>2691</v>
          </cell>
        </row>
        <row r="2691">
          <cell r="C2691" t="str">
            <v>25</v>
          </cell>
          <cell r="D2691" t="str">
            <v>05050-MD-25-757-535</v>
          </cell>
          <cell r="E2691" t="str">
            <v>05050-MD-25-757-535</v>
          </cell>
          <cell r="F2691" t="str">
            <v>Tank-Main Platform, Structure- (Butane)</v>
          </cell>
          <cell r="G2691">
            <v>0</v>
          </cell>
          <cell r="H2691" t="str">
            <v>VP-1516-148-T-101/2-253</v>
          </cell>
          <cell r="I2691">
            <v>40175</v>
          </cell>
          <cell r="J2691">
            <v>40168</v>
          </cell>
          <cell r="K2691" t="str">
            <v>Y</v>
          </cell>
          <cell r="L2691" t="str">
            <v>Drw</v>
          </cell>
          <cell r="M2691">
            <v>2692</v>
          </cell>
        </row>
        <row r="2692">
          <cell r="C2692" t="str">
            <v>25</v>
          </cell>
          <cell r="D2692" t="str">
            <v>05050-MD-25-757-536</v>
          </cell>
          <cell r="E2692" t="str">
            <v>05050-MD-25-757-536</v>
          </cell>
          <cell r="F2692" t="str">
            <v>Tank-Main Platform, Structure- (Butane)</v>
          </cell>
          <cell r="G2692">
            <v>0</v>
          </cell>
          <cell r="H2692" t="str">
            <v>VP-1516-148-T-101/2-253</v>
          </cell>
          <cell r="I2692">
            <v>40175</v>
          </cell>
          <cell r="J2692">
            <v>40168</v>
          </cell>
          <cell r="K2692" t="str">
            <v>Y</v>
          </cell>
          <cell r="L2692" t="str">
            <v>Drw</v>
          </cell>
          <cell r="M2692">
            <v>2693</v>
          </cell>
        </row>
        <row r="2693">
          <cell r="C2693" t="str">
            <v>25</v>
          </cell>
          <cell r="D2693" t="str">
            <v>05050-MD-25-757-537</v>
          </cell>
          <cell r="E2693" t="str">
            <v>05050-MD-25-757-537</v>
          </cell>
          <cell r="F2693" t="str">
            <v>Tank-Main Platform, Structure- (Butane)</v>
          </cell>
          <cell r="G2693">
            <v>0</v>
          </cell>
          <cell r="H2693" t="str">
            <v>VP-1516-148-T-101/2-253</v>
          </cell>
          <cell r="I2693">
            <v>40175</v>
          </cell>
          <cell r="J2693">
            <v>40168</v>
          </cell>
          <cell r="K2693" t="str">
            <v>Y</v>
          </cell>
          <cell r="L2693" t="str">
            <v>Drw</v>
          </cell>
          <cell r="M2693">
            <v>2694</v>
          </cell>
        </row>
        <row r="2694">
          <cell r="C2694" t="str">
            <v>25</v>
          </cell>
          <cell r="D2694" t="str">
            <v>05050-MD-25-757-538</v>
          </cell>
          <cell r="E2694" t="str">
            <v>05050-MD-25-757-538</v>
          </cell>
          <cell r="F2694" t="str">
            <v>Tank-Main Platform, Structure- (Butane)</v>
          </cell>
          <cell r="G2694">
            <v>0</v>
          </cell>
          <cell r="H2694" t="str">
            <v>VP-1516-148-T-101/2-253</v>
          </cell>
          <cell r="I2694">
            <v>40175</v>
          </cell>
          <cell r="J2694">
            <v>40168</v>
          </cell>
          <cell r="K2694" t="str">
            <v>Y</v>
          </cell>
          <cell r="L2694" t="str">
            <v>Drw</v>
          </cell>
          <cell r="M2694">
            <v>2695</v>
          </cell>
        </row>
        <row r="2695">
          <cell r="C2695" t="str">
            <v>25</v>
          </cell>
          <cell r="D2695" t="str">
            <v>05050-MD-25-757-539</v>
          </cell>
          <cell r="E2695" t="str">
            <v>05050-MD-25-757-539</v>
          </cell>
          <cell r="F2695" t="str">
            <v>Tank-Main Platform, Structure- (Butane)</v>
          </cell>
          <cell r="G2695">
            <v>0</v>
          </cell>
          <cell r="H2695" t="str">
            <v>VP-1516-148-T-101/2-253</v>
          </cell>
          <cell r="I2695">
            <v>40175</v>
          </cell>
          <cell r="J2695">
            <v>40168</v>
          </cell>
          <cell r="K2695" t="str">
            <v>Y</v>
          </cell>
          <cell r="L2695" t="str">
            <v>Drw</v>
          </cell>
          <cell r="M2695">
            <v>2696</v>
          </cell>
        </row>
        <row r="2696">
          <cell r="C2696" t="str">
            <v>25</v>
          </cell>
          <cell r="D2696" t="str">
            <v>05050-MD-25-757-540</v>
          </cell>
          <cell r="E2696" t="str">
            <v>05050-MD-25-757-540</v>
          </cell>
          <cell r="F2696" t="str">
            <v>Tank-Main Platform, Structure- (Butane)</v>
          </cell>
          <cell r="G2696">
            <v>0</v>
          </cell>
          <cell r="H2696" t="str">
            <v>VP-1516-148-T-101/2-253</v>
          </cell>
          <cell r="I2696">
            <v>40175</v>
          </cell>
          <cell r="J2696">
            <v>40168</v>
          </cell>
          <cell r="K2696" t="str">
            <v>Y</v>
          </cell>
          <cell r="L2696" t="str">
            <v>Drw</v>
          </cell>
          <cell r="M2696">
            <v>2697</v>
          </cell>
        </row>
        <row r="2697">
          <cell r="C2697" t="str">
            <v>25</v>
          </cell>
          <cell r="D2697" t="str">
            <v>05050-MD-25-757-541</v>
          </cell>
          <cell r="E2697" t="str">
            <v>05050-MD-25-757-541</v>
          </cell>
          <cell r="F2697" t="str">
            <v>Tank-Main Platform, Structure- (Butane)</v>
          </cell>
          <cell r="G2697">
            <v>0</v>
          </cell>
          <cell r="H2697" t="str">
            <v>VP-1516-148-T-101/2-253</v>
          </cell>
          <cell r="I2697">
            <v>40175</v>
          </cell>
          <cell r="J2697">
            <v>40168</v>
          </cell>
          <cell r="K2697" t="str">
            <v>Y</v>
          </cell>
          <cell r="L2697" t="str">
            <v>Drw</v>
          </cell>
          <cell r="M2697">
            <v>2698</v>
          </cell>
        </row>
        <row r="2698">
          <cell r="C2698" t="str">
            <v>25</v>
          </cell>
          <cell r="D2698" t="str">
            <v>05050-MD-25-757-542</v>
          </cell>
          <cell r="E2698" t="str">
            <v>05050-MD-25-757-542</v>
          </cell>
          <cell r="F2698" t="str">
            <v>Tank-Main Platform, Structure- (Butane)</v>
          </cell>
          <cell r="G2698">
            <v>0</v>
          </cell>
          <cell r="H2698" t="str">
            <v>VP-1516-148-T-101/2-253</v>
          </cell>
          <cell r="I2698">
            <v>40175</v>
          </cell>
          <cell r="J2698">
            <v>40168</v>
          </cell>
          <cell r="K2698" t="str">
            <v>Y</v>
          </cell>
          <cell r="L2698" t="str">
            <v>Drw</v>
          </cell>
          <cell r="M2698">
            <v>2699</v>
          </cell>
        </row>
        <row r="2699">
          <cell r="C2699" t="str">
            <v>25</v>
          </cell>
          <cell r="D2699" t="str">
            <v>05050-MD-25-757-543</v>
          </cell>
          <cell r="E2699" t="str">
            <v>05050-MD-25-757-543</v>
          </cell>
          <cell r="F2699" t="str">
            <v>Tank-Main Platform, Structure- (Butane)</v>
          </cell>
          <cell r="G2699">
            <v>0</v>
          </cell>
          <cell r="H2699" t="str">
            <v>VP-1516-148-T-101/2-253</v>
          </cell>
          <cell r="I2699">
            <v>40175</v>
          </cell>
          <cell r="J2699">
            <v>40168</v>
          </cell>
          <cell r="K2699" t="str">
            <v>Y</v>
          </cell>
          <cell r="L2699" t="str">
            <v>Drw</v>
          </cell>
          <cell r="M2699">
            <v>2700</v>
          </cell>
        </row>
        <row r="2700">
          <cell r="C2700" t="str">
            <v>25</v>
          </cell>
          <cell r="D2700" t="str">
            <v>05050-MD-25-757-544</v>
          </cell>
          <cell r="E2700" t="str">
            <v>05050-MD-25-757-544</v>
          </cell>
          <cell r="F2700" t="str">
            <v>Tank-Main Platform, Structure- (Butane)</v>
          </cell>
          <cell r="G2700">
            <v>0</v>
          </cell>
          <cell r="H2700" t="str">
            <v>VP-1516-148-T-101/2-253</v>
          </cell>
          <cell r="I2700">
            <v>40175</v>
          </cell>
          <cell r="J2700">
            <v>40168</v>
          </cell>
          <cell r="K2700" t="str">
            <v>Y</v>
          </cell>
          <cell r="L2700" t="str">
            <v>Drw</v>
          </cell>
          <cell r="M2700">
            <v>2701</v>
          </cell>
        </row>
        <row r="2701">
          <cell r="C2701" t="str">
            <v>25</v>
          </cell>
          <cell r="D2701" t="str">
            <v>05050-MD-25-757-545</v>
          </cell>
          <cell r="E2701" t="str">
            <v>05050-MD-25-757-545</v>
          </cell>
          <cell r="F2701" t="str">
            <v>Tank-Main Platform, Structure- (Butane)</v>
          </cell>
          <cell r="G2701">
            <v>0</v>
          </cell>
          <cell r="H2701" t="str">
            <v>VP-1516-148-T-101/2-253</v>
          </cell>
          <cell r="I2701">
            <v>40175</v>
          </cell>
          <cell r="J2701">
            <v>40168</v>
          </cell>
          <cell r="K2701" t="str">
            <v>Y</v>
          </cell>
          <cell r="L2701" t="str">
            <v>Drw</v>
          </cell>
          <cell r="M2701">
            <v>2702</v>
          </cell>
        </row>
        <row r="2702">
          <cell r="C2702" t="str">
            <v>25</v>
          </cell>
          <cell r="D2702" t="str">
            <v>05050-MD-25-757-546</v>
          </cell>
          <cell r="E2702" t="str">
            <v>05050-MD-25-757-546</v>
          </cell>
          <cell r="F2702" t="str">
            <v>Tank-Main Platform, Structure- (Butane)</v>
          </cell>
          <cell r="G2702">
            <v>0</v>
          </cell>
          <cell r="H2702" t="str">
            <v>VP-1516-148-T-101/2-253</v>
          </cell>
          <cell r="I2702">
            <v>40175</v>
          </cell>
          <cell r="J2702">
            <v>40168</v>
          </cell>
          <cell r="K2702" t="str">
            <v>Y</v>
          </cell>
          <cell r="L2702" t="str">
            <v>Drw</v>
          </cell>
          <cell r="M2702">
            <v>2703</v>
          </cell>
        </row>
        <row r="2703">
          <cell r="C2703" t="str">
            <v>25</v>
          </cell>
          <cell r="D2703" t="str">
            <v>05050-MD-25-757-547</v>
          </cell>
          <cell r="E2703" t="str">
            <v>05050-MD-25-757-547</v>
          </cell>
          <cell r="F2703" t="str">
            <v>Tank-Main Platform, Structure- (Butane)</v>
          </cell>
          <cell r="G2703">
            <v>0</v>
          </cell>
          <cell r="H2703" t="str">
            <v>VP-1516-148-T-101/2-253</v>
          </cell>
          <cell r="I2703">
            <v>40175</v>
          </cell>
          <cell r="J2703">
            <v>40168</v>
          </cell>
          <cell r="K2703" t="str">
            <v>Y</v>
          </cell>
          <cell r="L2703" t="str">
            <v>Drw</v>
          </cell>
          <cell r="M2703">
            <v>2704</v>
          </cell>
        </row>
        <row r="2704">
          <cell r="C2704" t="str">
            <v>25</v>
          </cell>
          <cell r="D2704" t="str">
            <v>05050-MD-25-757-548</v>
          </cell>
          <cell r="E2704" t="str">
            <v>05050-MD-25-757-548</v>
          </cell>
          <cell r="F2704" t="str">
            <v>Tank-Main Platform, Structure- (Butane)</v>
          </cell>
          <cell r="G2704">
            <v>0</v>
          </cell>
          <cell r="H2704" t="str">
            <v>VP-1516-148-T-101/2-253</v>
          </cell>
          <cell r="I2704">
            <v>40175</v>
          </cell>
          <cell r="J2704">
            <v>40168</v>
          </cell>
          <cell r="K2704" t="str">
            <v>Y</v>
          </cell>
          <cell r="L2704" t="str">
            <v>Drw</v>
          </cell>
          <cell r="M2704">
            <v>2705</v>
          </cell>
        </row>
        <row r="2705">
          <cell r="C2705" t="str">
            <v>25</v>
          </cell>
          <cell r="D2705" t="str">
            <v>05050-MD-25-757-549</v>
          </cell>
          <cell r="E2705" t="str">
            <v>05050-MD-25-757-549</v>
          </cell>
          <cell r="F2705" t="str">
            <v>Tank-Main Platform, Structure- (Butane)</v>
          </cell>
          <cell r="G2705">
            <v>0</v>
          </cell>
          <cell r="H2705" t="str">
            <v>VP-1516-148-T-101/2-253</v>
          </cell>
          <cell r="I2705">
            <v>40175</v>
          </cell>
          <cell r="J2705">
            <v>40168</v>
          </cell>
          <cell r="K2705" t="str">
            <v>Y</v>
          </cell>
          <cell r="L2705" t="str">
            <v>Drw</v>
          </cell>
          <cell r="M2705">
            <v>2706</v>
          </cell>
        </row>
        <row r="2706">
          <cell r="C2706" t="str">
            <v>25</v>
          </cell>
          <cell r="D2706" t="str">
            <v>05050-MD-25-757-550</v>
          </cell>
          <cell r="E2706" t="str">
            <v>05050-MD-25-757-550</v>
          </cell>
          <cell r="F2706" t="str">
            <v>Tank-Main Platform, Structure- (Butane)</v>
          </cell>
          <cell r="G2706">
            <v>0</v>
          </cell>
          <cell r="H2706" t="str">
            <v>VP-1516-148-T-101/2-253</v>
          </cell>
          <cell r="I2706">
            <v>40175</v>
          </cell>
          <cell r="J2706">
            <v>40168</v>
          </cell>
          <cell r="K2706" t="str">
            <v>Y</v>
          </cell>
          <cell r="L2706" t="str">
            <v>Drw</v>
          </cell>
          <cell r="M2706">
            <v>2707</v>
          </cell>
        </row>
        <row r="2707">
          <cell r="C2707" t="str">
            <v>25</v>
          </cell>
          <cell r="D2707" t="str">
            <v>05050-MD-25-757-551</v>
          </cell>
          <cell r="E2707" t="str">
            <v>05050-MD-25-757-551</v>
          </cell>
          <cell r="F2707" t="str">
            <v>Tank-Main Platform, Structure- (Butane)</v>
          </cell>
          <cell r="G2707">
            <v>0</v>
          </cell>
          <cell r="H2707" t="str">
            <v>VP-1516-148-T-101/2-253</v>
          </cell>
          <cell r="I2707">
            <v>40175</v>
          </cell>
          <cell r="J2707">
            <v>40168</v>
          </cell>
          <cell r="K2707" t="str">
            <v>Y</v>
          </cell>
          <cell r="L2707" t="str">
            <v>Drw</v>
          </cell>
          <cell r="M2707">
            <v>2708</v>
          </cell>
        </row>
        <row r="2708">
          <cell r="C2708" t="str">
            <v>25</v>
          </cell>
          <cell r="D2708" t="str">
            <v>05050-MD-25-757-552</v>
          </cell>
          <cell r="E2708" t="str">
            <v>05050-MD-25-757-552</v>
          </cell>
          <cell r="F2708" t="str">
            <v>Tank-Main Platform, Structure- (Butane)</v>
          </cell>
          <cell r="G2708">
            <v>0</v>
          </cell>
          <cell r="H2708" t="str">
            <v>VP-1516-148-T-101/2-253</v>
          </cell>
          <cell r="I2708">
            <v>40175</v>
          </cell>
          <cell r="J2708">
            <v>40168</v>
          </cell>
          <cell r="K2708" t="str">
            <v>Y</v>
          </cell>
          <cell r="L2708" t="str">
            <v>Drw</v>
          </cell>
          <cell r="M2708">
            <v>2709</v>
          </cell>
        </row>
        <row r="2709">
          <cell r="C2709" t="str">
            <v>25</v>
          </cell>
          <cell r="D2709" t="str">
            <v>05050-MD-25-757-553</v>
          </cell>
          <cell r="E2709" t="str">
            <v>05050-MD-25-757-553</v>
          </cell>
          <cell r="F2709" t="str">
            <v>Tank-Main Platform, Structure- (Butane)</v>
          </cell>
          <cell r="G2709">
            <v>0</v>
          </cell>
          <cell r="H2709" t="str">
            <v>VP-1516-148-T-101/2-253</v>
          </cell>
          <cell r="I2709">
            <v>40175</v>
          </cell>
          <cell r="J2709">
            <v>40168</v>
          </cell>
          <cell r="K2709" t="str">
            <v>Y</v>
          </cell>
          <cell r="L2709" t="str">
            <v>Drw</v>
          </cell>
          <cell r="M2709">
            <v>2710</v>
          </cell>
        </row>
        <row r="2710">
          <cell r="C2710" t="str">
            <v>25</v>
          </cell>
          <cell r="D2710" t="str">
            <v>05050-MD-25-757-554</v>
          </cell>
          <cell r="E2710" t="str">
            <v>05050-MD-25-757-554</v>
          </cell>
          <cell r="F2710" t="str">
            <v>Tank-Main Platform, Structure- (Butane)</v>
          </cell>
          <cell r="G2710">
            <v>0</v>
          </cell>
          <cell r="H2710" t="str">
            <v>VP-1516-148-T-101/2-253</v>
          </cell>
          <cell r="I2710">
            <v>40175</v>
          </cell>
          <cell r="J2710">
            <v>40168</v>
          </cell>
          <cell r="K2710" t="str">
            <v>Y</v>
          </cell>
          <cell r="L2710" t="str">
            <v>Drw</v>
          </cell>
          <cell r="M2710">
            <v>2711</v>
          </cell>
        </row>
        <row r="2711">
          <cell r="C2711" t="str">
            <v>25</v>
          </cell>
          <cell r="D2711" t="str">
            <v>05050-MD-25-757-555</v>
          </cell>
          <cell r="E2711" t="str">
            <v>05050-MD-25-757-555</v>
          </cell>
          <cell r="F2711" t="str">
            <v>Tank-Main Platform, Structure- (Butane)</v>
          </cell>
          <cell r="G2711">
            <v>0</v>
          </cell>
          <cell r="H2711" t="str">
            <v>VP-1516-148-T-101/2-253</v>
          </cell>
          <cell r="I2711">
            <v>40175</v>
          </cell>
          <cell r="J2711">
            <v>40168</v>
          </cell>
          <cell r="K2711" t="str">
            <v>Y</v>
          </cell>
          <cell r="L2711" t="str">
            <v>Drw</v>
          </cell>
          <cell r="M2711">
            <v>2712</v>
          </cell>
        </row>
        <row r="2712">
          <cell r="C2712" t="str">
            <v>25</v>
          </cell>
          <cell r="D2712" t="str">
            <v>05050-MD-25-757-556</v>
          </cell>
          <cell r="E2712" t="str">
            <v>05050-MD-25-757-556</v>
          </cell>
          <cell r="F2712" t="str">
            <v>Tank-Main Platform, Structure- (Butane)</v>
          </cell>
          <cell r="G2712">
            <v>0</v>
          </cell>
          <cell r="H2712" t="str">
            <v>VP-1516-148-T-101/2-253</v>
          </cell>
          <cell r="I2712">
            <v>40175</v>
          </cell>
          <cell r="J2712">
            <v>40168</v>
          </cell>
          <cell r="K2712" t="str">
            <v>Y</v>
          </cell>
          <cell r="L2712" t="str">
            <v>Drw</v>
          </cell>
          <cell r="M2712">
            <v>2713</v>
          </cell>
        </row>
        <row r="2713">
          <cell r="C2713" t="str">
            <v>25</v>
          </cell>
          <cell r="D2713" t="str">
            <v>05050-MD-25-757-557</v>
          </cell>
          <cell r="E2713" t="str">
            <v>05050-MD-25-757-557</v>
          </cell>
          <cell r="F2713" t="str">
            <v>Tank-Main Platform, Structure- (Butane)</v>
          </cell>
          <cell r="G2713">
            <v>0</v>
          </cell>
          <cell r="H2713" t="str">
            <v>VP-1516-148-T-101/2-253</v>
          </cell>
          <cell r="I2713">
            <v>40175</v>
          </cell>
          <cell r="J2713">
            <v>40168</v>
          </cell>
          <cell r="K2713" t="str">
            <v>Y</v>
          </cell>
          <cell r="L2713" t="str">
            <v>Drw</v>
          </cell>
          <cell r="M2713">
            <v>2714</v>
          </cell>
        </row>
        <row r="2714">
          <cell r="C2714" t="str">
            <v>25</v>
          </cell>
          <cell r="D2714" t="str">
            <v>05050-MD-25-757-558</v>
          </cell>
          <cell r="E2714" t="str">
            <v>05050-MD-25-757-558</v>
          </cell>
          <cell r="F2714" t="str">
            <v>Tank-Main Platform, Structure- (Butane)</v>
          </cell>
          <cell r="G2714">
            <v>0</v>
          </cell>
          <cell r="H2714" t="str">
            <v>VP-1516-148-T-101/2-253</v>
          </cell>
          <cell r="I2714">
            <v>40175</v>
          </cell>
          <cell r="J2714">
            <v>40168</v>
          </cell>
          <cell r="K2714" t="str">
            <v>Y</v>
          </cell>
          <cell r="L2714" t="str">
            <v>Drw</v>
          </cell>
          <cell r="M2714">
            <v>2715</v>
          </cell>
        </row>
        <row r="2715">
          <cell r="C2715" t="str">
            <v>25</v>
          </cell>
          <cell r="D2715" t="str">
            <v>05050-MD-25-757-559</v>
          </cell>
          <cell r="E2715" t="str">
            <v>05050-MD-25-757-559</v>
          </cell>
          <cell r="F2715" t="str">
            <v>Tank-Main Platform, Structure- (Butane)</v>
          </cell>
          <cell r="G2715">
            <v>0</v>
          </cell>
          <cell r="H2715" t="str">
            <v>VP-1516-148-T-101/2-253</v>
          </cell>
          <cell r="I2715">
            <v>40175</v>
          </cell>
          <cell r="J2715">
            <v>40168</v>
          </cell>
          <cell r="K2715" t="str">
            <v>Y</v>
          </cell>
          <cell r="L2715" t="str">
            <v>Drw</v>
          </cell>
          <cell r="M2715">
            <v>2716</v>
          </cell>
        </row>
        <row r="2716">
          <cell r="C2716" t="str">
            <v>25</v>
          </cell>
          <cell r="D2716" t="str">
            <v>05050-MD-25-757-560</v>
          </cell>
          <cell r="E2716" t="str">
            <v>05050-MD-25-757-560</v>
          </cell>
          <cell r="F2716" t="str">
            <v>Tank-Main Platform, Structure- (Butane)</v>
          </cell>
          <cell r="G2716">
            <v>0</v>
          </cell>
          <cell r="H2716" t="str">
            <v>VP-1516-148-T-101/2-253</v>
          </cell>
          <cell r="I2716">
            <v>40175</v>
          </cell>
          <cell r="J2716">
            <v>40168</v>
          </cell>
          <cell r="K2716" t="str">
            <v>Y</v>
          </cell>
          <cell r="L2716" t="str">
            <v>Drw</v>
          </cell>
          <cell r="M2716">
            <v>2717</v>
          </cell>
        </row>
        <row r="2717">
          <cell r="C2717" t="str">
            <v>25</v>
          </cell>
          <cell r="D2717" t="str">
            <v>05050-MD-25-757-561</v>
          </cell>
          <cell r="E2717" t="str">
            <v>05050-MD-25-757-561</v>
          </cell>
          <cell r="F2717" t="str">
            <v>Tank-Main Platform, Structure- (Butane)</v>
          </cell>
          <cell r="G2717">
            <v>0</v>
          </cell>
          <cell r="H2717" t="str">
            <v>VP-1516-148-T-101/2-253</v>
          </cell>
          <cell r="I2717">
            <v>40175</v>
          </cell>
          <cell r="J2717">
            <v>40168</v>
          </cell>
          <cell r="K2717" t="str">
            <v>Y</v>
          </cell>
          <cell r="L2717" t="str">
            <v>Drw</v>
          </cell>
          <cell r="M2717">
            <v>2718</v>
          </cell>
        </row>
        <row r="2718">
          <cell r="C2718" t="str">
            <v>25</v>
          </cell>
          <cell r="D2718" t="str">
            <v>05050-MD-25-757-562</v>
          </cell>
          <cell r="E2718" t="str">
            <v>05050-MD-25-757-562</v>
          </cell>
          <cell r="F2718" t="str">
            <v>Tank-Main Platform, Structure- (Butane)</v>
          </cell>
          <cell r="G2718">
            <v>0</v>
          </cell>
          <cell r="H2718" t="str">
            <v>VP-1516-148-T-101/2-253</v>
          </cell>
          <cell r="I2718">
            <v>40175</v>
          </cell>
          <cell r="J2718">
            <v>40168</v>
          </cell>
          <cell r="K2718" t="str">
            <v>Y</v>
          </cell>
          <cell r="L2718" t="str">
            <v>Drw</v>
          </cell>
          <cell r="M2718">
            <v>2719</v>
          </cell>
        </row>
        <row r="2719">
          <cell r="C2719" t="str">
            <v>25</v>
          </cell>
          <cell r="D2719" t="str">
            <v>05050-MD-25-757-563</v>
          </cell>
          <cell r="E2719" t="str">
            <v>05050-MD-25-757-563</v>
          </cell>
          <cell r="F2719" t="str">
            <v>Tank-Main Platform, Structure- (Butane)</v>
          </cell>
          <cell r="G2719">
            <v>0</v>
          </cell>
          <cell r="H2719" t="str">
            <v>VP-1516-148-T-101/2-253</v>
          </cell>
          <cell r="I2719">
            <v>40175</v>
          </cell>
          <cell r="J2719">
            <v>40168</v>
          </cell>
          <cell r="K2719" t="str">
            <v>Y</v>
          </cell>
          <cell r="L2719" t="str">
            <v>Drw</v>
          </cell>
          <cell r="M2719">
            <v>2720</v>
          </cell>
        </row>
        <row r="2720">
          <cell r="C2720" t="str">
            <v>25</v>
          </cell>
          <cell r="D2720" t="str">
            <v>05050-MD-25-757-564</v>
          </cell>
          <cell r="E2720" t="str">
            <v>05050-MD-25-757-564</v>
          </cell>
          <cell r="F2720" t="str">
            <v>Tank-Main Platform, Structure- (Butane)</v>
          </cell>
          <cell r="G2720">
            <v>0</v>
          </cell>
          <cell r="H2720" t="str">
            <v>VP-1516-148-T-101/2-253</v>
          </cell>
          <cell r="I2720">
            <v>40175</v>
          </cell>
          <cell r="J2720">
            <v>40168</v>
          </cell>
          <cell r="K2720" t="str">
            <v>Y</v>
          </cell>
          <cell r="L2720" t="str">
            <v>Drw</v>
          </cell>
          <cell r="M2720">
            <v>2721</v>
          </cell>
        </row>
        <row r="2721">
          <cell r="C2721" t="str">
            <v>25</v>
          </cell>
          <cell r="D2721" t="str">
            <v>05050-MD-25-757-565</v>
          </cell>
          <cell r="E2721" t="str">
            <v>05050-MD-25-757-565</v>
          </cell>
          <cell r="F2721" t="str">
            <v>Tank-Main Platform, Structure- (Butane)</v>
          </cell>
          <cell r="G2721">
            <v>0</v>
          </cell>
          <cell r="H2721" t="str">
            <v>VP-1516-148-T-101/2-253</v>
          </cell>
          <cell r="I2721">
            <v>40175</v>
          </cell>
          <cell r="J2721">
            <v>40168</v>
          </cell>
          <cell r="K2721" t="str">
            <v>Y</v>
          </cell>
          <cell r="L2721" t="str">
            <v>Drw</v>
          </cell>
          <cell r="M2721">
            <v>2722</v>
          </cell>
        </row>
        <row r="2722">
          <cell r="C2722" t="str">
            <v>25</v>
          </cell>
          <cell r="D2722" t="str">
            <v>05050-MD-25-757-566</v>
          </cell>
          <cell r="E2722" t="str">
            <v>05050-MD-25-757-566</v>
          </cell>
          <cell r="F2722" t="str">
            <v>Tank-Main Platform, Structure- (Butane)</v>
          </cell>
          <cell r="G2722">
            <v>0</v>
          </cell>
          <cell r="H2722" t="str">
            <v>VP-1516-148-T-101/2-253</v>
          </cell>
          <cell r="I2722">
            <v>40175</v>
          </cell>
          <cell r="J2722">
            <v>40168</v>
          </cell>
          <cell r="K2722" t="str">
            <v>Y</v>
          </cell>
          <cell r="L2722" t="str">
            <v>Drw</v>
          </cell>
          <cell r="M2722">
            <v>2723</v>
          </cell>
        </row>
        <row r="2723">
          <cell r="C2723" t="str">
            <v>25</v>
          </cell>
          <cell r="D2723" t="str">
            <v>05050-MD-25-757-567</v>
          </cell>
          <cell r="E2723" t="str">
            <v>05050-MD-25-757-567</v>
          </cell>
          <cell r="F2723" t="str">
            <v>Tank-Main Platform, Structure- (Butane)</v>
          </cell>
          <cell r="G2723">
            <v>0</v>
          </cell>
          <cell r="H2723" t="str">
            <v>VP-1516-148-T-101/2-253</v>
          </cell>
          <cell r="I2723">
            <v>40175</v>
          </cell>
          <cell r="J2723">
            <v>40168</v>
          </cell>
          <cell r="K2723" t="str">
            <v>Y</v>
          </cell>
          <cell r="L2723" t="str">
            <v>Drw</v>
          </cell>
          <cell r="M2723">
            <v>2724</v>
          </cell>
        </row>
        <row r="2724">
          <cell r="C2724" t="str">
            <v>25</v>
          </cell>
          <cell r="D2724" t="str">
            <v>05050-MD-25-757-568</v>
          </cell>
          <cell r="E2724" t="str">
            <v>05050-MD-25-757-568</v>
          </cell>
          <cell r="F2724" t="str">
            <v>Tank-Main Platform, Structure- (Butane)</v>
          </cell>
          <cell r="G2724">
            <v>0</v>
          </cell>
          <cell r="H2724" t="str">
            <v>VP-1516-148-T-101/2-253</v>
          </cell>
          <cell r="I2724">
            <v>40175</v>
          </cell>
          <cell r="J2724">
            <v>40168</v>
          </cell>
          <cell r="K2724" t="str">
            <v>Y</v>
          </cell>
          <cell r="L2724" t="str">
            <v>Drw</v>
          </cell>
          <cell r="M2724">
            <v>2725</v>
          </cell>
        </row>
        <row r="2725">
          <cell r="C2725" t="str">
            <v>25</v>
          </cell>
          <cell r="D2725" t="str">
            <v>05050-MD-25-757-569</v>
          </cell>
          <cell r="E2725" t="str">
            <v>05050-MD-25-757-569</v>
          </cell>
          <cell r="F2725" t="str">
            <v>Tank-Main Platform, Structure- (Butane)</v>
          </cell>
          <cell r="G2725">
            <v>0</v>
          </cell>
          <cell r="H2725" t="str">
            <v>VP-1516-148-T-101/2-253</v>
          </cell>
          <cell r="I2725">
            <v>40175</v>
          </cell>
          <cell r="J2725">
            <v>40168</v>
          </cell>
          <cell r="K2725" t="str">
            <v>Y</v>
          </cell>
          <cell r="L2725" t="str">
            <v>Drw</v>
          </cell>
          <cell r="M2725">
            <v>2726</v>
          </cell>
        </row>
        <row r="2726">
          <cell r="C2726" t="str">
            <v>25</v>
          </cell>
          <cell r="D2726" t="str">
            <v>05050-MD-25-757-570</v>
          </cell>
          <cell r="E2726" t="str">
            <v>05050-MD-25-757-570</v>
          </cell>
          <cell r="F2726" t="str">
            <v>Tank-Main Platform, Structure- (Butane)</v>
          </cell>
          <cell r="G2726">
            <v>0</v>
          </cell>
          <cell r="H2726" t="str">
            <v>VP-1516-148-T-101/2-253</v>
          </cell>
          <cell r="I2726">
            <v>40175</v>
          </cell>
          <cell r="J2726">
            <v>40168</v>
          </cell>
          <cell r="K2726" t="str">
            <v>Y</v>
          </cell>
          <cell r="L2726" t="str">
            <v>Drw</v>
          </cell>
          <cell r="M2726">
            <v>2727</v>
          </cell>
        </row>
        <row r="2727">
          <cell r="C2727" t="str">
            <v>25</v>
          </cell>
          <cell r="D2727" t="str">
            <v>05050-MD-25-757-571</v>
          </cell>
          <cell r="E2727" t="str">
            <v>05050-MD-25-757-571</v>
          </cell>
          <cell r="F2727" t="str">
            <v>Tank-Main Platform, Structure- (Butane)</v>
          </cell>
          <cell r="G2727">
            <v>0</v>
          </cell>
          <cell r="H2727" t="str">
            <v>VP-1516-148-T-101/2-253</v>
          </cell>
          <cell r="I2727">
            <v>40175</v>
          </cell>
          <cell r="J2727">
            <v>40168</v>
          </cell>
          <cell r="K2727" t="str">
            <v>Y</v>
          </cell>
          <cell r="L2727" t="str">
            <v>Drw</v>
          </cell>
          <cell r="M2727">
            <v>2728</v>
          </cell>
        </row>
        <row r="2728">
          <cell r="C2728" t="str">
            <v>25</v>
          </cell>
          <cell r="D2728" t="str">
            <v>05050-MD-25-757-572</v>
          </cell>
          <cell r="E2728" t="str">
            <v>05050-MD-25-757-572</v>
          </cell>
          <cell r="F2728" t="str">
            <v>Tank-Main Platform, Structure- (Butane)</v>
          </cell>
          <cell r="G2728">
            <v>0</v>
          </cell>
          <cell r="H2728" t="str">
            <v>VP-1516-148-T-101/2-253</v>
          </cell>
          <cell r="I2728">
            <v>40175</v>
          </cell>
          <cell r="J2728">
            <v>40168</v>
          </cell>
          <cell r="K2728" t="str">
            <v>Y</v>
          </cell>
          <cell r="L2728" t="str">
            <v>Drw</v>
          </cell>
          <cell r="M2728">
            <v>2729</v>
          </cell>
        </row>
        <row r="2729">
          <cell r="C2729" t="str">
            <v>25</v>
          </cell>
          <cell r="D2729" t="str">
            <v>05050-MD-25-757-573</v>
          </cell>
          <cell r="E2729" t="str">
            <v>05050-MD-25-757-573</v>
          </cell>
          <cell r="F2729" t="str">
            <v>Tank-Main Platform, Structure- (Butane)</v>
          </cell>
          <cell r="G2729">
            <v>0</v>
          </cell>
          <cell r="H2729" t="str">
            <v>VP-1516-148-T-101/2-253</v>
          </cell>
          <cell r="I2729">
            <v>40175</v>
          </cell>
          <cell r="J2729">
            <v>40168</v>
          </cell>
          <cell r="K2729" t="str">
            <v>Y</v>
          </cell>
          <cell r="L2729" t="str">
            <v>Drw</v>
          </cell>
          <cell r="M2729">
            <v>2730</v>
          </cell>
        </row>
        <row r="2730">
          <cell r="C2730" t="str">
            <v>25</v>
          </cell>
          <cell r="D2730" t="str">
            <v>05050-MD-25-757-574</v>
          </cell>
          <cell r="E2730" t="str">
            <v>05050-MD-25-757-574</v>
          </cell>
          <cell r="F2730" t="str">
            <v>Tank-Main Platform, Structure- (Butane)</v>
          </cell>
          <cell r="G2730">
            <v>0</v>
          </cell>
          <cell r="H2730" t="str">
            <v>VP-1516-148-T-101/2-253</v>
          </cell>
          <cell r="I2730">
            <v>40175</v>
          </cell>
          <cell r="J2730">
            <v>40168</v>
          </cell>
          <cell r="K2730" t="str">
            <v>Y</v>
          </cell>
          <cell r="L2730" t="str">
            <v>Drw</v>
          </cell>
          <cell r="M2730">
            <v>2731</v>
          </cell>
        </row>
        <row r="2731">
          <cell r="C2731" t="str">
            <v>25</v>
          </cell>
          <cell r="D2731" t="str">
            <v>05050-MD-25-757-575</v>
          </cell>
          <cell r="E2731" t="str">
            <v>05050-MD-25-757-575</v>
          </cell>
          <cell r="F2731" t="str">
            <v>Tank-Main Platform, Structure- (Butane)</v>
          </cell>
          <cell r="G2731">
            <v>0</v>
          </cell>
          <cell r="H2731" t="str">
            <v>VP-1516-148-T-101/2-253</v>
          </cell>
          <cell r="I2731">
            <v>40175</v>
          </cell>
          <cell r="J2731">
            <v>40168</v>
          </cell>
          <cell r="K2731" t="str">
            <v>Y</v>
          </cell>
          <cell r="L2731" t="str">
            <v>Drw</v>
          </cell>
          <cell r="M2731">
            <v>2732</v>
          </cell>
        </row>
        <row r="2732">
          <cell r="C2732" t="str">
            <v>25</v>
          </cell>
          <cell r="D2732" t="str">
            <v>05050-MD-25-757-576</v>
          </cell>
          <cell r="E2732" t="str">
            <v>05050-MD-25-757-576</v>
          </cell>
          <cell r="F2732" t="str">
            <v>Tank-Main Platform, Structure- (Butane)</v>
          </cell>
          <cell r="G2732">
            <v>0</v>
          </cell>
          <cell r="H2732" t="str">
            <v>VP-1516-148-T-101/2-253</v>
          </cell>
          <cell r="I2732">
            <v>40175</v>
          </cell>
          <cell r="J2732">
            <v>40168</v>
          </cell>
          <cell r="K2732" t="str">
            <v>Y</v>
          </cell>
          <cell r="L2732" t="str">
            <v>Drw</v>
          </cell>
          <cell r="M2732">
            <v>2733</v>
          </cell>
        </row>
        <row r="2733">
          <cell r="C2733" t="str">
            <v>25</v>
          </cell>
          <cell r="D2733" t="str">
            <v>05050-MD-25-757-577</v>
          </cell>
          <cell r="E2733" t="str">
            <v>05050-MD-25-757-577</v>
          </cell>
          <cell r="F2733" t="str">
            <v>Tank-Main Platform, Structure- (Butane)</v>
          </cell>
          <cell r="G2733">
            <v>0</v>
          </cell>
          <cell r="H2733" t="str">
            <v>VP-1516-148-T-101/2-253</v>
          </cell>
          <cell r="I2733">
            <v>40175</v>
          </cell>
          <cell r="J2733">
            <v>40168</v>
          </cell>
          <cell r="K2733" t="str">
            <v>Y</v>
          </cell>
          <cell r="L2733" t="str">
            <v>Drw</v>
          </cell>
          <cell r="M2733">
            <v>2734</v>
          </cell>
        </row>
        <row r="2734">
          <cell r="C2734" t="str">
            <v>25</v>
          </cell>
          <cell r="D2734" t="str">
            <v>05050-MD-25-757-578</v>
          </cell>
          <cell r="E2734" t="str">
            <v>05050-MD-25-757-578</v>
          </cell>
          <cell r="F2734" t="str">
            <v>Tank-Main Platform, Structure- (Butane)</v>
          </cell>
          <cell r="G2734">
            <v>0</v>
          </cell>
          <cell r="H2734" t="str">
            <v>VP-1516-148-T-101/2-253</v>
          </cell>
          <cell r="I2734">
            <v>40175</v>
          </cell>
          <cell r="J2734">
            <v>40168</v>
          </cell>
          <cell r="K2734" t="str">
            <v>Y</v>
          </cell>
          <cell r="L2734" t="str">
            <v>Drw</v>
          </cell>
          <cell r="M2734">
            <v>2735</v>
          </cell>
        </row>
        <row r="2735">
          <cell r="C2735" t="str">
            <v>25</v>
          </cell>
          <cell r="D2735" t="str">
            <v>05050-MD-25-757-579</v>
          </cell>
          <cell r="E2735" t="str">
            <v>05050-MD-25-757-579</v>
          </cell>
          <cell r="F2735" t="str">
            <v>Tank-Main Platform, Structure- (Butane)</v>
          </cell>
          <cell r="G2735">
            <v>0</v>
          </cell>
          <cell r="H2735" t="str">
            <v>VP-1516-148-T-101/2-253</v>
          </cell>
          <cell r="I2735">
            <v>40175</v>
          </cell>
          <cell r="J2735">
            <v>40168</v>
          </cell>
          <cell r="K2735" t="str">
            <v>Y</v>
          </cell>
          <cell r="L2735" t="str">
            <v>Drw</v>
          </cell>
          <cell r="M2735">
            <v>2736</v>
          </cell>
        </row>
        <row r="2736">
          <cell r="C2736" t="str">
            <v>25</v>
          </cell>
          <cell r="D2736" t="str">
            <v>05050-MD-25-757-580</v>
          </cell>
          <cell r="E2736" t="str">
            <v>05050-MD-25-757-580</v>
          </cell>
          <cell r="F2736" t="str">
            <v>Tank-Main Platform, Structure- (Butane)</v>
          </cell>
          <cell r="G2736">
            <v>0</v>
          </cell>
          <cell r="H2736" t="str">
            <v>VP-1516-148-T-101/2-253</v>
          </cell>
          <cell r="I2736">
            <v>40175</v>
          </cell>
          <cell r="J2736">
            <v>40168</v>
          </cell>
          <cell r="K2736" t="str">
            <v>Y</v>
          </cell>
          <cell r="L2736" t="str">
            <v>Drw</v>
          </cell>
          <cell r="M2736">
            <v>2737</v>
          </cell>
        </row>
        <row r="2737">
          <cell r="C2737" t="str">
            <v>25</v>
          </cell>
          <cell r="D2737" t="str">
            <v>05050-MD-25-757-581</v>
          </cell>
          <cell r="E2737" t="str">
            <v>05050-MD-25-757-581</v>
          </cell>
          <cell r="F2737" t="str">
            <v>Tank-Main Platform, Structure- (Butane)</v>
          </cell>
          <cell r="G2737">
            <v>0</v>
          </cell>
          <cell r="H2737" t="str">
            <v>VP-1516-148-T-101/2-253</v>
          </cell>
          <cell r="I2737">
            <v>40175</v>
          </cell>
          <cell r="J2737">
            <v>40168</v>
          </cell>
          <cell r="K2737" t="str">
            <v>Y</v>
          </cell>
          <cell r="L2737" t="str">
            <v>Drw</v>
          </cell>
          <cell r="M2737">
            <v>2738</v>
          </cell>
        </row>
        <row r="2738">
          <cell r="C2738" t="str">
            <v>25</v>
          </cell>
          <cell r="D2738" t="str">
            <v>05050-MD-25-757-582</v>
          </cell>
          <cell r="E2738" t="str">
            <v>05050-MD-25-757-582</v>
          </cell>
          <cell r="F2738" t="str">
            <v>Tank-Main Platform, Structure- (Butane)</v>
          </cell>
          <cell r="G2738">
            <v>0</v>
          </cell>
          <cell r="H2738" t="str">
            <v>VP-1516-148-T-101/2-253</v>
          </cell>
          <cell r="I2738">
            <v>40175</v>
          </cell>
          <cell r="J2738">
            <v>40168</v>
          </cell>
          <cell r="K2738" t="str">
            <v>Y</v>
          </cell>
          <cell r="L2738" t="str">
            <v>Drw</v>
          </cell>
          <cell r="M2738">
            <v>2739</v>
          </cell>
        </row>
        <row r="2739">
          <cell r="C2739" t="str">
            <v>25</v>
          </cell>
          <cell r="D2739" t="str">
            <v>05050-MD-25-757-583</v>
          </cell>
          <cell r="E2739" t="str">
            <v>05050-MD-25-757-583</v>
          </cell>
          <cell r="F2739" t="str">
            <v>Tank-Main Platform, Structure- (Butane)</v>
          </cell>
          <cell r="G2739">
            <v>0</v>
          </cell>
          <cell r="H2739" t="str">
            <v>VP-1516-148-T-101/2-253</v>
          </cell>
          <cell r="I2739">
            <v>40175</v>
          </cell>
          <cell r="J2739">
            <v>40168</v>
          </cell>
          <cell r="K2739" t="str">
            <v>Y</v>
          </cell>
          <cell r="L2739" t="str">
            <v>Drw</v>
          </cell>
          <cell r="M2739">
            <v>2740</v>
          </cell>
        </row>
        <row r="2740">
          <cell r="C2740" t="str">
            <v>25</v>
          </cell>
          <cell r="D2740" t="str">
            <v>05050-MD-25-757-584</v>
          </cell>
          <cell r="E2740" t="str">
            <v>05050-MD-25-757-584</v>
          </cell>
          <cell r="F2740" t="str">
            <v>Tank-Main Platform, Structure- (Butane)</v>
          </cell>
          <cell r="G2740">
            <v>0</v>
          </cell>
          <cell r="H2740" t="str">
            <v>VP-1516-148-T-101/2-253</v>
          </cell>
          <cell r="I2740">
            <v>40175</v>
          </cell>
          <cell r="J2740">
            <v>40168</v>
          </cell>
          <cell r="K2740" t="str">
            <v>Y</v>
          </cell>
          <cell r="L2740" t="str">
            <v>Drw</v>
          </cell>
          <cell r="M2740">
            <v>2741</v>
          </cell>
        </row>
        <row r="2741">
          <cell r="C2741" t="str">
            <v>25</v>
          </cell>
          <cell r="D2741" t="str">
            <v>05050-MD-25-757-585</v>
          </cell>
          <cell r="E2741" t="str">
            <v>05050-MD-25-757-585</v>
          </cell>
          <cell r="F2741" t="str">
            <v>Tank-Main Platform, Structure- (Butane)</v>
          </cell>
          <cell r="G2741">
            <v>0</v>
          </cell>
          <cell r="H2741" t="str">
            <v>VP-1516-148-T-101/2-253</v>
          </cell>
          <cell r="I2741">
            <v>40175</v>
          </cell>
          <cell r="J2741">
            <v>40168</v>
          </cell>
          <cell r="K2741" t="str">
            <v>Y</v>
          </cell>
          <cell r="L2741" t="str">
            <v>Drw</v>
          </cell>
          <cell r="M2741">
            <v>2742</v>
          </cell>
        </row>
        <row r="2742">
          <cell r="C2742" t="str">
            <v>25</v>
          </cell>
          <cell r="D2742" t="str">
            <v>05050-MD-25-757-586</v>
          </cell>
          <cell r="E2742" t="str">
            <v>05050-MD-25-757-586</v>
          </cell>
          <cell r="F2742" t="str">
            <v>Tank-Main Platform, Structure- (Butane)</v>
          </cell>
          <cell r="G2742">
            <v>0</v>
          </cell>
          <cell r="H2742" t="str">
            <v>VP-1516-148-T-101/2-253</v>
          </cell>
          <cell r="I2742">
            <v>40175</v>
          </cell>
          <cell r="J2742">
            <v>40168</v>
          </cell>
          <cell r="K2742" t="str">
            <v>Y</v>
          </cell>
          <cell r="L2742" t="str">
            <v>Drw</v>
          </cell>
          <cell r="M2742">
            <v>2743</v>
          </cell>
        </row>
        <row r="2743">
          <cell r="C2743" t="str">
            <v>25</v>
          </cell>
          <cell r="D2743" t="str">
            <v>05050-MD-25-757-587</v>
          </cell>
          <cell r="E2743" t="str">
            <v>05050-MD-25-757-587</v>
          </cell>
          <cell r="F2743" t="str">
            <v>Tank-Main Platform, Structure- (Butane)</v>
          </cell>
          <cell r="G2743">
            <v>0</v>
          </cell>
          <cell r="H2743" t="str">
            <v>VP-1516-148-T-101/2-253</v>
          </cell>
          <cell r="I2743">
            <v>40175</v>
          </cell>
          <cell r="J2743">
            <v>40168</v>
          </cell>
          <cell r="K2743" t="str">
            <v>Y</v>
          </cell>
          <cell r="L2743" t="str">
            <v>Drw</v>
          </cell>
          <cell r="M2743">
            <v>2744</v>
          </cell>
        </row>
        <row r="2744">
          <cell r="C2744" t="str">
            <v>25</v>
          </cell>
          <cell r="D2744" t="str">
            <v>05050-MD-25-757-588</v>
          </cell>
          <cell r="E2744" t="str">
            <v>05050-MD-25-757-588</v>
          </cell>
          <cell r="F2744" t="str">
            <v>Tank-Main Platform, Structure- (Butane)</v>
          </cell>
          <cell r="G2744">
            <v>0</v>
          </cell>
          <cell r="H2744" t="str">
            <v>VP-1516-148-T-101/2-253</v>
          </cell>
          <cell r="I2744">
            <v>40175</v>
          </cell>
          <cell r="J2744">
            <v>40168</v>
          </cell>
          <cell r="K2744" t="str">
            <v>Y</v>
          </cell>
          <cell r="L2744" t="str">
            <v>Drw</v>
          </cell>
          <cell r="M2744">
            <v>2745</v>
          </cell>
        </row>
        <row r="2745">
          <cell r="C2745" t="str">
            <v>25</v>
          </cell>
          <cell r="D2745" t="str">
            <v>05050-MD-25-757-589</v>
          </cell>
          <cell r="E2745" t="str">
            <v>05050-MD-25-757-589</v>
          </cell>
          <cell r="F2745" t="str">
            <v>Tank-Main Platform, Structure- (Butane)</v>
          </cell>
          <cell r="G2745">
            <v>0</v>
          </cell>
          <cell r="H2745" t="str">
            <v>VP-1516-148-T-101/2-253</v>
          </cell>
          <cell r="I2745">
            <v>40175</v>
          </cell>
          <cell r="J2745">
            <v>40168</v>
          </cell>
          <cell r="K2745" t="str">
            <v>Y</v>
          </cell>
          <cell r="L2745" t="str">
            <v>Drw</v>
          </cell>
          <cell r="M2745">
            <v>2746</v>
          </cell>
        </row>
        <row r="2746">
          <cell r="C2746" t="str">
            <v>25</v>
          </cell>
          <cell r="D2746" t="str">
            <v>05050-MD-25-757-590</v>
          </cell>
          <cell r="E2746" t="str">
            <v>05050-MD-25-757-590</v>
          </cell>
          <cell r="F2746" t="str">
            <v>Tank-Main Platform, Structure- (Butane)</v>
          </cell>
          <cell r="G2746">
            <v>0</v>
          </cell>
          <cell r="H2746" t="str">
            <v>VP-1516-148-T-101/2-253</v>
          </cell>
          <cell r="I2746">
            <v>40175</v>
          </cell>
          <cell r="J2746">
            <v>40168</v>
          </cell>
          <cell r="K2746" t="str">
            <v>Y</v>
          </cell>
          <cell r="L2746" t="str">
            <v>Drw</v>
          </cell>
          <cell r="M2746">
            <v>2747</v>
          </cell>
        </row>
        <row r="2747">
          <cell r="C2747" t="str">
            <v>25</v>
          </cell>
          <cell r="D2747" t="str">
            <v>05050-MD-25-757-591</v>
          </cell>
          <cell r="E2747" t="str">
            <v>05050-MD-25-757-591</v>
          </cell>
          <cell r="F2747" t="str">
            <v>Tank-Main Platform, Structure- (Butane)</v>
          </cell>
          <cell r="G2747">
            <v>0</v>
          </cell>
          <cell r="H2747" t="str">
            <v>VP-1516-148-T-101/2-253</v>
          </cell>
          <cell r="I2747">
            <v>40175</v>
          </cell>
          <cell r="J2747">
            <v>40168</v>
          </cell>
          <cell r="K2747" t="str">
            <v>Y</v>
          </cell>
          <cell r="L2747" t="str">
            <v>Drw</v>
          </cell>
          <cell r="M2747">
            <v>2748</v>
          </cell>
        </row>
        <row r="2748">
          <cell r="C2748" t="str">
            <v>25</v>
          </cell>
          <cell r="D2748" t="str">
            <v>05050-MD-25-757-592</v>
          </cell>
          <cell r="E2748" t="str">
            <v>05050-MD-25-757-592</v>
          </cell>
          <cell r="F2748" t="str">
            <v>Tank-Main Platform, Structure- (Butane)</v>
          </cell>
          <cell r="G2748">
            <v>0</v>
          </cell>
          <cell r="H2748" t="str">
            <v>VP-1516-148-T-101/2-253</v>
          </cell>
          <cell r="I2748">
            <v>40175</v>
          </cell>
          <cell r="J2748">
            <v>40168</v>
          </cell>
          <cell r="K2748" t="str">
            <v>Y</v>
          </cell>
          <cell r="L2748" t="str">
            <v>Drw</v>
          </cell>
          <cell r="M2748">
            <v>2749</v>
          </cell>
        </row>
        <row r="2749">
          <cell r="C2749" t="str">
            <v>25</v>
          </cell>
          <cell r="D2749" t="str">
            <v>05050-MD-25-757-593</v>
          </cell>
          <cell r="E2749" t="str">
            <v>05050-MD-25-757-593</v>
          </cell>
          <cell r="F2749" t="str">
            <v>Tank-Main Platform, Structure- (Butane)</v>
          </cell>
          <cell r="G2749">
            <v>0</v>
          </cell>
          <cell r="H2749" t="str">
            <v>VP-1516-148-T-101/2-253</v>
          </cell>
          <cell r="I2749">
            <v>40175</v>
          </cell>
          <cell r="J2749">
            <v>40168</v>
          </cell>
          <cell r="K2749" t="str">
            <v>Y</v>
          </cell>
          <cell r="L2749" t="str">
            <v>Drw</v>
          </cell>
          <cell r="M2749">
            <v>2750</v>
          </cell>
        </row>
        <row r="2750">
          <cell r="C2750" t="str">
            <v>25</v>
          </cell>
          <cell r="D2750" t="str">
            <v>05050-MD-25-757-594</v>
          </cell>
          <cell r="E2750" t="str">
            <v>05050-MD-25-757-594</v>
          </cell>
          <cell r="F2750" t="str">
            <v>Tank-Main Platform, Structure- (Butane)</v>
          </cell>
          <cell r="G2750">
            <v>0</v>
          </cell>
          <cell r="H2750" t="str">
            <v>VP-1516-148-T-101/2-253</v>
          </cell>
          <cell r="I2750">
            <v>40175</v>
          </cell>
          <cell r="J2750">
            <v>40168</v>
          </cell>
          <cell r="K2750" t="str">
            <v>Y</v>
          </cell>
          <cell r="L2750" t="str">
            <v>Drw</v>
          </cell>
          <cell r="M2750">
            <v>2751</v>
          </cell>
        </row>
        <row r="2751">
          <cell r="C2751" t="str">
            <v>25</v>
          </cell>
          <cell r="D2751" t="str">
            <v>05050-MD-25-757-595</v>
          </cell>
          <cell r="E2751" t="str">
            <v>05050-MD-25-757-595</v>
          </cell>
          <cell r="F2751" t="str">
            <v>Tank-Main Platform, Structure- (Butane)</v>
          </cell>
          <cell r="G2751">
            <v>0</v>
          </cell>
          <cell r="H2751" t="str">
            <v>VP-1516-148-T-101/2-253</v>
          </cell>
          <cell r="I2751">
            <v>40175</v>
          </cell>
          <cell r="J2751">
            <v>40168</v>
          </cell>
          <cell r="K2751" t="str">
            <v>Y</v>
          </cell>
          <cell r="L2751" t="str">
            <v>Drw</v>
          </cell>
          <cell r="M2751">
            <v>2752</v>
          </cell>
        </row>
        <row r="2752">
          <cell r="C2752" t="str">
            <v>25</v>
          </cell>
          <cell r="D2752" t="str">
            <v>05050-MD-25-757-596</v>
          </cell>
          <cell r="E2752" t="str">
            <v>05050-MD-25-757-596</v>
          </cell>
          <cell r="F2752" t="str">
            <v>Tank-Main Platform, Structure- (Butane)</v>
          </cell>
          <cell r="G2752">
            <v>0</v>
          </cell>
          <cell r="H2752" t="str">
            <v>VP-1516-148-T-101/2-253</v>
          </cell>
          <cell r="I2752">
            <v>40175</v>
          </cell>
          <cell r="J2752">
            <v>40168</v>
          </cell>
          <cell r="K2752" t="str">
            <v>Y</v>
          </cell>
          <cell r="L2752" t="str">
            <v>Drw</v>
          </cell>
          <cell r="M2752">
            <v>2753</v>
          </cell>
        </row>
        <row r="2753">
          <cell r="C2753" t="str">
            <v>25</v>
          </cell>
          <cell r="D2753" t="str">
            <v>05050-MD-25-757-597</v>
          </cell>
          <cell r="E2753" t="str">
            <v>05050-MD-25-757-597</v>
          </cell>
          <cell r="F2753" t="str">
            <v>Tank-Main Platform, Structure- (Butane)</v>
          </cell>
          <cell r="G2753">
            <v>0</v>
          </cell>
          <cell r="H2753" t="str">
            <v>VP-1516-148-T-101/2-253</v>
          </cell>
          <cell r="I2753">
            <v>40175</v>
          </cell>
          <cell r="J2753">
            <v>40168</v>
          </cell>
          <cell r="K2753" t="str">
            <v>Y</v>
          </cell>
          <cell r="L2753" t="str">
            <v>Drw</v>
          </cell>
          <cell r="M2753">
            <v>2754</v>
          </cell>
        </row>
        <row r="2754">
          <cell r="C2754" t="str">
            <v>25</v>
          </cell>
          <cell r="D2754" t="str">
            <v>05050-MD-25-757-598</v>
          </cell>
          <cell r="E2754" t="str">
            <v>05050-MD-25-757-598</v>
          </cell>
          <cell r="F2754" t="str">
            <v>Tank-Main Platform, Structure- (Butane)</v>
          </cell>
          <cell r="G2754">
            <v>0</v>
          </cell>
          <cell r="H2754" t="str">
            <v>VP-1516-148-T-101/2-253</v>
          </cell>
          <cell r="I2754">
            <v>40175</v>
          </cell>
          <cell r="J2754">
            <v>40168</v>
          </cell>
          <cell r="K2754" t="str">
            <v>Y</v>
          </cell>
          <cell r="L2754" t="str">
            <v>Drw</v>
          </cell>
          <cell r="M2754">
            <v>2755</v>
          </cell>
        </row>
        <row r="2755">
          <cell r="C2755" t="str">
            <v>25</v>
          </cell>
          <cell r="D2755" t="str">
            <v>05050-MD-25-757-599</v>
          </cell>
          <cell r="E2755" t="str">
            <v>05050-MD-25-757-599</v>
          </cell>
          <cell r="F2755" t="str">
            <v>Tank-Main Platform, Structure- (Butane)</v>
          </cell>
          <cell r="G2755">
            <v>0</v>
          </cell>
          <cell r="H2755" t="str">
            <v>VP-1516-148-T-101/2-253</v>
          </cell>
          <cell r="I2755">
            <v>40175</v>
          </cell>
          <cell r="J2755">
            <v>40168</v>
          </cell>
          <cell r="K2755" t="str">
            <v>Y</v>
          </cell>
          <cell r="L2755" t="str">
            <v>Drw</v>
          </cell>
          <cell r="M2755">
            <v>2756</v>
          </cell>
        </row>
        <row r="2756">
          <cell r="C2756" t="str">
            <v>25</v>
          </cell>
          <cell r="D2756" t="str">
            <v>05050-MD-25-757-600</v>
          </cell>
          <cell r="E2756" t="str">
            <v>05050-MD-25-757-600</v>
          </cell>
          <cell r="F2756" t="str">
            <v>Tank-Main Platform, Structure- (Butane)</v>
          </cell>
          <cell r="G2756">
            <v>0</v>
          </cell>
          <cell r="H2756" t="str">
            <v>VP-1516-148-T-101/2-253</v>
          </cell>
          <cell r="I2756">
            <v>40175</v>
          </cell>
          <cell r="J2756">
            <v>40168</v>
          </cell>
          <cell r="K2756" t="str">
            <v>Y</v>
          </cell>
          <cell r="L2756" t="str">
            <v>Drw</v>
          </cell>
          <cell r="M2756">
            <v>2757</v>
          </cell>
        </row>
        <row r="2757">
          <cell r="C2757" t="str">
            <v>25</v>
          </cell>
          <cell r="D2757" t="str">
            <v>05050-MD-25-757-601</v>
          </cell>
          <cell r="E2757" t="str">
            <v>05050-MD-25-757-601</v>
          </cell>
          <cell r="F2757" t="str">
            <v>Tank-Main Platform, Structure- (Butane)</v>
          </cell>
          <cell r="G2757">
            <v>0</v>
          </cell>
          <cell r="H2757" t="str">
            <v>VP-1516-148-T-101/2-253</v>
          </cell>
          <cell r="I2757">
            <v>40175</v>
          </cell>
          <cell r="J2757">
            <v>40168</v>
          </cell>
          <cell r="K2757" t="str">
            <v>Y</v>
          </cell>
          <cell r="L2757" t="str">
            <v>Drw</v>
          </cell>
          <cell r="M2757">
            <v>2758</v>
          </cell>
        </row>
        <row r="2758">
          <cell r="C2758" t="str">
            <v>25</v>
          </cell>
          <cell r="D2758" t="str">
            <v>05050-MD-25-757-602</v>
          </cell>
          <cell r="E2758" t="str">
            <v>05050-MD-25-757-602</v>
          </cell>
          <cell r="F2758" t="str">
            <v>Tank-Main Platform, Structure- (Butane)</v>
          </cell>
          <cell r="G2758">
            <v>0</v>
          </cell>
          <cell r="H2758" t="str">
            <v>VP-1516-148-T-101/2-253</v>
          </cell>
          <cell r="I2758">
            <v>40175</v>
          </cell>
          <cell r="J2758">
            <v>40168</v>
          </cell>
          <cell r="K2758" t="str">
            <v>Y</v>
          </cell>
          <cell r="L2758" t="str">
            <v>Drw</v>
          </cell>
          <cell r="M2758">
            <v>2759</v>
          </cell>
        </row>
        <row r="2759">
          <cell r="C2759" t="str">
            <v>25</v>
          </cell>
          <cell r="D2759" t="str">
            <v>05050-MD-25-757-603</v>
          </cell>
          <cell r="E2759" t="str">
            <v>05050-MD-25-757-603</v>
          </cell>
          <cell r="F2759" t="str">
            <v>Tank-Main Platform, Structure- (Butane)</v>
          </cell>
          <cell r="G2759">
            <v>0</v>
          </cell>
          <cell r="H2759" t="str">
            <v>VP-1516-148-T-101/2-253</v>
          </cell>
          <cell r="I2759">
            <v>40175</v>
          </cell>
          <cell r="J2759">
            <v>40168</v>
          </cell>
          <cell r="K2759" t="str">
            <v>Y</v>
          </cell>
          <cell r="L2759" t="str">
            <v>Drw</v>
          </cell>
          <cell r="M2759">
            <v>2760</v>
          </cell>
        </row>
        <row r="2760">
          <cell r="C2760" t="str">
            <v>25</v>
          </cell>
          <cell r="D2760" t="str">
            <v>05050-MD-25-757-604</v>
          </cell>
          <cell r="E2760" t="str">
            <v>05050-MD-25-757-604</v>
          </cell>
          <cell r="F2760" t="str">
            <v>Tank-Main Platform, Structure- (Butane)</v>
          </cell>
          <cell r="G2760">
            <v>0</v>
          </cell>
          <cell r="H2760" t="str">
            <v>VP-1516-148-T-101/2-253</v>
          </cell>
          <cell r="I2760">
            <v>40175</v>
          </cell>
          <cell r="J2760">
            <v>40168</v>
          </cell>
          <cell r="K2760" t="str">
            <v>Y</v>
          </cell>
          <cell r="L2760" t="str">
            <v>Drw</v>
          </cell>
          <cell r="M2760">
            <v>2761</v>
          </cell>
        </row>
        <row r="2761">
          <cell r="C2761" t="str">
            <v>25</v>
          </cell>
          <cell r="D2761" t="str">
            <v>05050-MD-25-757-605</v>
          </cell>
          <cell r="E2761" t="str">
            <v>05050-MD-25-757-605</v>
          </cell>
          <cell r="F2761" t="str">
            <v>Tank-Main Platform, Structure- (Butane)</v>
          </cell>
          <cell r="G2761">
            <v>0</v>
          </cell>
          <cell r="H2761" t="str">
            <v>VP-1516-148-T-101/2-253</v>
          </cell>
          <cell r="I2761">
            <v>40175</v>
          </cell>
          <cell r="J2761">
            <v>40168</v>
          </cell>
          <cell r="K2761" t="str">
            <v>Y</v>
          </cell>
          <cell r="L2761" t="str">
            <v>Drw</v>
          </cell>
          <cell r="M2761">
            <v>2762</v>
          </cell>
        </row>
        <row r="2762">
          <cell r="C2762" t="str">
            <v>25</v>
          </cell>
          <cell r="D2762" t="str">
            <v>05050-MD-25-757-606</v>
          </cell>
          <cell r="E2762" t="str">
            <v>05050-MD-25-757-606</v>
          </cell>
          <cell r="F2762" t="str">
            <v>Tank-Main Platform, Structure- (Butane)</v>
          </cell>
          <cell r="G2762">
            <v>0</v>
          </cell>
          <cell r="H2762" t="str">
            <v>VP-1516-148-T-101/2-253</v>
          </cell>
          <cell r="I2762">
            <v>40175</v>
          </cell>
          <cell r="J2762">
            <v>40168</v>
          </cell>
          <cell r="K2762" t="str">
            <v>Y</v>
          </cell>
          <cell r="L2762" t="str">
            <v>Drw</v>
          </cell>
          <cell r="M2762">
            <v>2763</v>
          </cell>
        </row>
        <row r="2763">
          <cell r="C2763" t="str">
            <v>25</v>
          </cell>
          <cell r="D2763" t="str">
            <v>05050-MD-25-757-607</v>
          </cell>
          <cell r="E2763" t="str">
            <v>05050-MD-25-757-607</v>
          </cell>
          <cell r="F2763" t="str">
            <v>Tank-Main Platform, Structure- (Butane)</v>
          </cell>
          <cell r="G2763">
            <v>0</v>
          </cell>
          <cell r="H2763" t="str">
            <v>VP-1516-148-T-101/2-253</v>
          </cell>
          <cell r="I2763">
            <v>40175</v>
          </cell>
          <cell r="J2763">
            <v>40168</v>
          </cell>
          <cell r="K2763" t="str">
            <v>Y</v>
          </cell>
          <cell r="L2763" t="str">
            <v>Drw</v>
          </cell>
          <cell r="M2763">
            <v>2764</v>
          </cell>
        </row>
        <row r="2764">
          <cell r="C2764" t="str">
            <v>25</v>
          </cell>
          <cell r="D2764" t="str">
            <v>05050-MD-25-757-608</v>
          </cell>
          <cell r="E2764" t="str">
            <v>05050-MD-25-757-608</v>
          </cell>
          <cell r="F2764" t="str">
            <v>Tank-Main Platform, Structure- (Butane)</v>
          </cell>
          <cell r="G2764">
            <v>0</v>
          </cell>
          <cell r="H2764" t="str">
            <v>VP-1516-148-T-101/2-253</v>
          </cell>
          <cell r="I2764">
            <v>40175</v>
          </cell>
          <cell r="J2764">
            <v>40168</v>
          </cell>
          <cell r="K2764" t="str">
            <v>Y</v>
          </cell>
          <cell r="L2764" t="str">
            <v>Drw</v>
          </cell>
          <cell r="M2764">
            <v>2765</v>
          </cell>
        </row>
        <row r="2765">
          <cell r="C2765" t="str">
            <v>25</v>
          </cell>
          <cell r="D2765" t="str">
            <v>05050-MD-25-757-609</v>
          </cell>
          <cell r="E2765" t="str">
            <v>05050-MD-25-757-609</v>
          </cell>
          <cell r="F2765" t="str">
            <v>Tank-Main Platform, Structure- (Butane)</v>
          </cell>
          <cell r="G2765">
            <v>0</v>
          </cell>
          <cell r="H2765" t="str">
            <v>VP-1516-148-T-101/2-253</v>
          </cell>
          <cell r="I2765">
            <v>40175</v>
          </cell>
          <cell r="J2765">
            <v>40168</v>
          </cell>
          <cell r="K2765" t="str">
            <v>Y</v>
          </cell>
          <cell r="L2765" t="str">
            <v>Drw</v>
          </cell>
          <cell r="M2765">
            <v>2766</v>
          </cell>
        </row>
        <row r="2766">
          <cell r="C2766" t="str">
            <v>25</v>
          </cell>
          <cell r="D2766" t="str">
            <v>05050-MD-25-757-610</v>
          </cell>
          <cell r="E2766" t="str">
            <v>05050-MD-25-757-610</v>
          </cell>
          <cell r="F2766" t="str">
            <v>Tank-Main Platform, Structure- (Butane)</v>
          </cell>
          <cell r="G2766">
            <v>0</v>
          </cell>
          <cell r="H2766" t="str">
            <v>VP-1516-148-T-101/2-253</v>
          </cell>
          <cell r="I2766">
            <v>40175</v>
          </cell>
          <cell r="J2766">
            <v>40168</v>
          </cell>
          <cell r="K2766" t="str">
            <v>Y</v>
          </cell>
          <cell r="L2766" t="str">
            <v>Drw</v>
          </cell>
          <cell r="M2766">
            <v>2767</v>
          </cell>
        </row>
        <row r="2767">
          <cell r="C2767" t="str">
            <v>25</v>
          </cell>
          <cell r="D2767" t="str">
            <v>05050-MD-25-757-611</v>
          </cell>
          <cell r="E2767" t="str">
            <v>05050-MD-25-757-611</v>
          </cell>
          <cell r="F2767" t="str">
            <v>Tank-Main Platform, Structure- (Butane)</v>
          </cell>
          <cell r="G2767">
            <v>0</v>
          </cell>
          <cell r="H2767" t="str">
            <v>VP-1516-148-T-101/2-253</v>
          </cell>
          <cell r="I2767">
            <v>40175</v>
          </cell>
          <cell r="J2767">
            <v>40168</v>
          </cell>
          <cell r="K2767" t="str">
            <v>Y</v>
          </cell>
          <cell r="L2767" t="str">
            <v>Drw</v>
          </cell>
          <cell r="M2767">
            <v>2768</v>
          </cell>
        </row>
        <row r="2768">
          <cell r="C2768" t="str">
            <v>25</v>
          </cell>
          <cell r="D2768" t="str">
            <v>05050-MD-25-757-612</v>
          </cell>
          <cell r="E2768" t="str">
            <v>05050-MD-25-757-612</v>
          </cell>
          <cell r="F2768" t="str">
            <v>Tank-Main Platform, Structure- (Butane)</v>
          </cell>
          <cell r="G2768">
            <v>0</v>
          </cell>
          <cell r="H2768" t="str">
            <v>VP-1516-148-T-101/2-253</v>
          </cell>
          <cell r="I2768">
            <v>40175</v>
          </cell>
          <cell r="J2768">
            <v>40168</v>
          </cell>
          <cell r="K2768" t="str">
            <v>Y</v>
          </cell>
          <cell r="L2768" t="str">
            <v>Drw</v>
          </cell>
          <cell r="M2768">
            <v>2769</v>
          </cell>
        </row>
        <row r="2769">
          <cell r="C2769" t="str">
            <v>25</v>
          </cell>
          <cell r="D2769" t="str">
            <v>05050-MD-25-757-613</v>
          </cell>
          <cell r="E2769" t="str">
            <v>05050-MD-25-757-613</v>
          </cell>
          <cell r="F2769" t="str">
            <v>Tank-Main Platform, Structure- (Butane)</v>
          </cell>
          <cell r="G2769">
            <v>0</v>
          </cell>
          <cell r="H2769" t="str">
            <v>VP-1516-148-T-101/2-253</v>
          </cell>
          <cell r="I2769">
            <v>40175</v>
          </cell>
          <cell r="J2769">
            <v>40168</v>
          </cell>
          <cell r="K2769" t="str">
            <v>Y</v>
          </cell>
          <cell r="L2769" t="str">
            <v>Drw</v>
          </cell>
          <cell r="M2769">
            <v>2770</v>
          </cell>
        </row>
        <row r="2770">
          <cell r="C2770" t="str">
            <v>25</v>
          </cell>
          <cell r="D2770" t="str">
            <v>05050-MD-25-757-614</v>
          </cell>
          <cell r="E2770" t="str">
            <v>05050-MD-25-757-614</v>
          </cell>
          <cell r="F2770" t="str">
            <v>Tank-Main Platform, Structure- (Butane)</v>
          </cell>
          <cell r="G2770">
            <v>0</v>
          </cell>
          <cell r="H2770" t="str">
            <v>VP-1516-148-T-101/2-253</v>
          </cell>
          <cell r="I2770">
            <v>40175</v>
          </cell>
          <cell r="J2770">
            <v>40168</v>
          </cell>
          <cell r="K2770" t="str">
            <v>Y</v>
          </cell>
          <cell r="L2770" t="str">
            <v>Drw</v>
          </cell>
          <cell r="M2770">
            <v>2771</v>
          </cell>
        </row>
        <row r="2771">
          <cell r="C2771" t="str">
            <v>25</v>
          </cell>
          <cell r="D2771" t="str">
            <v>05050-MD-25-757-615</v>
          </cell>
          <cell r="E2771" t="str">
            <v>05050-MD-25-757-615</v>
          </cell>
          <cell r="F2771" t="str">
            <v>Tank-Main Platform, Structure- (Butane)</v>
          </cell>
          <cell r="G2771">
            <v>0</v>
          </cell>
          <cell r="H2771" t="str">
            <v>VP-1516-148-T-101/2-253</v>
          </cell>
          <cell r="I2771">
            <v>40175</v>
          </cell>
          <cell r="J2771">
            <v>40168</v>
          </cell>
          <cell r="K2771" t="str">
            <v>Y</v>
          </cell>
          <cell r="L2771" t="str">
            <v>Drw</v>
          </cell>
          <cell r="M2771">
            <v>2772</v>
          </cell>
        </row>
        <row r="2772">
          <cell r="C2772" t="str">
            <v>25</v>
          </cell>
          <cell r="D2772" t="str">
            <v>05050-MD-25-757-616</v>
          </cell>
          <cell r="E2772" t="str">
            <v>05050-MD-25-757-616</v>
          </cell>
          <cell r="F2772" t="str">
            <v>Tank-Main Platform, Structure- (Butane)</v>
          </cell>
          <cell r="G2772">
            <v>0</v>
          </cell>
          <cell r="H2772" t="str">
            <v>VP-1516-148-T-101/2-253</v>
          </cell>
          <cell r="I2772">
            <v>40175</v>
          </cell>
          <cell r="J2772">
            <v>40168</v>
          </cell>
          <cell r="K2772" t="str">
            <v>Y</v>
          </cell>
          <cell r="L2772" t="str">
            <v>Drw</v>
          </cell>
          <cell r="M2772">
            <v>2773</v>
          </cell>
        </row>
        <row r="2773">
          <cell r="C2773" t="str">
            <v>25</v>
          </cell>
          <cell r="D2773" t="str">
            <v>05050-MD-25-757-617</v>
          </cell>
          <cell r="E2773" t="str">
            <v>05050-MD-25-757-617</v>
          </cell>
          <cell r="F2773" t="str">
            <v>Tank-Main Platform, Structure- (Butane)</v>
          </cell>
          <cell r="G2773">
            <v>0</v>
          </cell>
          <cell r="H2773" t="str">
            <v>VP-1516-148-T-101/2-253</v>
          </cell>
          <cell r="I2773">
            <v>40175</v>
          </cell>
          <cell r="J2773">
            <v>40168</v>
          </cell>
          <cell r="K2773" t="str">
            <v>Y</v>
          </cell>
          <cell r="L2773" t="str">
            <v>Drw</v>
          </cell>
          <cell r="M2773">
            <v>2774</v>
          </cell>
        </row>
        <row r="2774">
          <cell r="C2774" t="str">
            <v>25</v>
          </cell>
          <cell r="D2774" t="str">
            <v>05050-MD-25-757-618</v>
          </cell>
          <cell r="E2774" t="str">
            <v>05050-MD-25-757-618</v>
          </cell>
          <cell r="F2774" t="str">
            <v>Tank-Main Platform, Structure- (Butane)</v>
          </cell>
          <cell r="G2774">
            <v>0</v>
          </cell>
          <cell r="H2774" t="str">
            <v>VP-1516-148-T-101/2-253</v>
          </cell>
          <cell r="I2774">
            <v>40175</v>
          </cell>
          <cell r="J2774">
            <v>40168</v>
          </cell>
          <cell r="K2774" t="str">
            <v>Y</v>
          </cell>
          <cell r="L2774" t="str">
            <v>Drw</v>
          </cell>
          <cell r="M2774">
            <v>2775</v>
          </cell>
        </row>
        <row r="2775">
          <cell r="C2775" t="str">
            <v>25</v>
          </cell>
          <cell r="D2775" t="str">
            <v>05050-MD-25-757-619</v>
          </cell>
          <cell r="E2775" t="str">
            <v>05050-MD-25-757-619</v>
          </cell>
          <cell r="F2775" t="str">
            <v>Tank-Main Platform, Structure- (Butane)</v>
          </cell>
          <cell r="G2775">
            <v>0</v>
          </cell>
          <cell r="H2775" t="str">
            <v>VP-1516-148-T-101/2-253</v>
          </cell>
          <cell r="I2775">
            <v>40175</v>
          </cell>
          <cell r="J2775">
            <v>40168</v>
          </cell>
          <cell r="K2775" t="str">
            <v>Y</v>
          </cell>
          <cell r="L2775" t="str">
            <v>Drw</v>
          </cell>
          <cell r="M2775">
            <v>2776</v>
          </cell>
        </row>
        <row r="2776">
          <cell r="C2776" t="str">
            <v>25</v>
          </cell>
          <cell r="D2776" t="str">
            <v>05050-MD-25-757-620</v>
          </cell>
          <cell r="E2776" t="str">
            <v>05050-MD-25-757-620</v>
          </cell>
          <cell r="F2776" t="str">
            <v>Tank-Main Platform, Structure- (Butane)</v>
          </cell>
          <cell r="G2776">
            <v>0</v>
          </cell>
          <cell r="H2776" t="str">
            <v>VP-1516-148-T-101/2-253</v>
          </cell>
          <cell r="I2776">
            <v>40175</v>
          </cell>
          <cell r="J2776">
            <v>40168</v>
          </cell>
          <cell r="K2776" t="str">
            <v>Y</v>
          </cell>
          <cell r="L2776" t="str">
            <v>Drw</v>
          </cell>
          <cell r="M2776">
            <v>2777</v>
          </cell>
        </row>
        <row r="2777">
          <cell r="C2777" t="str">
            <v>25</v>
          </cell>
          <cell r="D2777" t="str">
            <v>05050-MD-25-757-621</v>
          </cell>
          <cell r="E2777" t="str">
            <v>05050-MD-25-757-621</v>
          </cell>
          <cell r="F2777" t="str">
            <v>Tank-Main Platform, Structure- (Butane)</v>
          </cell>
          <cell r="G2777">
            <v>0</v>
          </cell>
          <cell r="H2777" t="str">
            <v>VP-1516-148-T-101/2-253</v>
          </cell>
          <cell r="I2777">
            <v>40175</v>
          </cell>
          <cell r="J2777">
            <v>40168</v>
          </cell>
          <cell r="K2777" t="str">
            <v>Y</v>
          </cell>
          <cell r="L2777" t="str">
            <v>Drw</v>
          </cell>
          <cell r="M2777">
            <v>2778</v>
          </cell>
        </row>
        <row r="2778">
          <cell r="C2778" t="str">
            <v>25</v>
          </cell>
          <cell r="D2778" t="str">
            <v>05050-MD-25-757-622</v>
          </cell>
          <cell r="E2778" t="str">
            <v>05050-MD-25-757-622</v>
          </cell>
          <cell r="F2778" t="str">
            <v>Tank-Main Platform, Structure- (Butane)</v>
          </cell>
          <cell r="G2778">
            <v>0</v>
          </cell>
          <cell r="H2778" t="str">
            <v>VP-1516-148-T-101/2-253</v>
          </cell>
          <cell r="I2778">
            <v>40175</v>
          </cell>
          <cell r="J2778">
            <v>40168</v>
          </cell>
          <cell r="K2778" t="str">
            <v>Y</v>
          </cell>
          <cell r="L2778" t="str">
            <v>Drw</v>
          </cell>
          <cell r="M2778">
            <v>2779</v>
          </cell>
        </row>
        <row r="2779">
          <cell r="C2779" t="str">
            <v>25</v>
          </cell>
          <cell r="D2779" t="str">
            <v>05050-MD-25-757-623</v>
          </cell>
          <cell r="E2779" t="str">
            <v>05050-MD-25-757-623</v>
          </cell>
          <cell r="F2779" t="str">
            <v>Tank-Main Platform, Structure- (Butane)</v>
          </cell>
          <cell r="G2779">
            <v>0</v>
          </cell>
          <cell r="H2779" t="str">
            <v>VP-1516-148-T-101/2-253</v>
          </cell>
          <cell r="I2779">
            <v>40175</v>
          </cell>
          <cell r="J2779">
            <v>40168</v>
          </cell>
          <cell r="K2779" t="str">
            <v>Y</v>
          </cell>
          <cell r="L2779" t="str">
            <v>Drw</v>
          </cell>
          <cell r="M2779">
            <v>2780</v>
          </cell>
        </row>
        <row r="2780">
          <cell r="C2780" t="str">
            <v>25</v>
          </cell>
          <cell r="D2780" t="str">
            <v>05050-MD-25-757-624</v>
          </cell>
          <cell r="E2780" t="str">
            <v>05050-MD-25-757-624</v>
          </cell>
          <cell r="F2780" t="str">
            <v>Tank-Main Platform, Structure- (Butane)</v>
          </cell>
          <cell r="G2780">
            <v>0</v>
          </cell>
          <cell r="H2780" t="str">
            <v>VP-1516-148-T-101/2-253</v>
          </cell>
          <cell r="I2780">
            <v>40175</v>
          </cell>
          <cell r="J2780">
            <v>40168</v>
          </cell>
          <cell r="K2780" t="str">
            <v>Y</v>
          </cell>
          <cell r="L2780" t="str">
            <v>Drw</v>
          </cell>
          <cell r="M2780">
            <v>2781</v>
          </cell>
        </row>
        <row r="2781">
          <cell r="C2781" t="str">
            <v>25</v>
          </cell>
          <cell r="D2781" t="str">
            <v>05050-MD-25-757-625</v>
          </cell>
          <cell r="E2781" t="str">
            <v>05050-MD-25-757-625</v>
          </cell>
          <cell r="F2781" t="str">
            <v>Tank-Main Platform, Structure- (Butane)</v>
          </cell>
          <cell r="G2781">
            <v>0</v>
          </cell>
          <cell r="H2781" t="str">
            <v>VP-1516-148-T-101/2-253</v>
          </cell>
          <cell r="I2781">
            <v>40175</v>
          </cell>
          <cell r="J2781">
            <v>40168</v>
          </cell>
          <cell r="K2781" t="str">
            <v>Y</v>
          </cell>
          <cell r="L2781" t="str">
            <v>Drw</v>
          </cell>
          <cell r="M2781">
            <v>2782</v>
          </cell>
        </row>
        <row r="2782">
          <cell r="C2782" t="str">
            <v>25</v>
          </cell>
          <cell r="D2782" t="str">
            <v>05050-MD-25-757-626</v>
          </cell>
          <cell r="E2782" t="str">
            <v>05050-MD-25-757-626</v>
          </cell>
          <cell r="F2782" t="str">
            <v>Tank-Main Platform, Structure- (Butane)</v>
          </cell>
          <cell r="G2782">
            <v>0</v>
          </cell>
          <cell r="H2782" t="str">
            <v>VP-1516-148-T-101/2-253</v>
          </cell>
          <cell r="I2782">
            <v>40175</v>
          </cell>
          <cell r="J2782">
            <v>40168</v>
          </cell>
          <cell r="K2782" t="str">
            <v>Y</v>
          </cell>
          <cell r="L2782" t="str">
            <v>Drw</v>
          </cell>
          <cell r="M2782">
            <v>2783</v>
          </cell>
        </row>
        <row r="2783">
          <cell r="C2783" t="str">
            <v>25</v>
          </cell>
          <cell r="D2783" t="str">
            <v>05050-MD-25-757-627</v>
          </cell>
          <cell r="E2783" t="str">
            <v>05050-MD-25-757-627</v>
          </cell>
          <cell r="F2783" t="str">
            <v>Tank-Main Platform, Structure- (Butane)</v>
          </cell>
          <cell r="G2783">
            <v>0</v>
          </cell>
          <cell r="H2783" t="str">
            <v>VP-1516-148-T-101/2-253</v>
          </cell>
          <cell r="I2783">
            <v>40175</v>
          </cell>
          <cell r="J2783">
            <v>40168</v>
          </cell>
          <cell r="K2783" t="str">
            <v>Y</v>
          </cell>
          <cell r="L2783" t="str">
            <v>Drw</v>
          </cell>
          <cell r="M2783">
            <v>2784</v>
          </cell>
        </row>
        <row r="2784">
          <cell r="C2784" t="str">
            <v>25</v>
          </cell>
          <cell r="D2784" t="str">
            <v>05050-MD-25-757-628</v>
          </cell>
          <cell r="E2784" t="str">
            <v>05050-MD-25-757-628</v>
          </cell>
          <cell r="F2784" t="str">
            <v>Tank-Main Platform, Structure- (Butane)</v>
          </cell>
          <cell r="G2784">
            <v>0</v>
          </cell>
          <cell r="H2784" t="str">
            <v>VP-1516-148-T-101/2-253</v>
          </cell>
          <cell r="I2784">
            <v>40175</v>
          </cell>
          <cell r="J2784">
            <v>40168</v>
          </cell>
          <cell r="K2784" t="str">
            <v>Y</v>
          </cell>
          <cell r="L2784" t="str">
            <v>Drw</v>
          </cell>
          <cell r="M2784">
            <v>2785</v>
          </cell>
        </row>
        <row r="2785">
          <cell r="C2785" t="str">
            <v>25</v>
          </cell>
          <cell r="D2785" t="str">
            <v>05050-MD-25-757-629</v>
          </cell>
          <cell r="E2785" t="str">
            <v>05050-MD-25-757-629</v>
          </cell>
          <cell r="F2785" t="str">
            <v>Tank-Main Platform, Structure- (Butane)</v>
          </cell>
          <cell r="G2785">
            <v>0</v>
          </cell>
          <cell r="H2785" t="str">
            <v>VP-1516-148-T-101/2-253</v>
          </cell>
          <cell r="I2785">
            <v>40175</v>
          </cell>
          <cell r="J2785">
            <v>40168</v>
          </cell>
          <cell r="K2785" t="str">
            <v>Y</v>
          </cell>
          <cell r="L2785" t="str">
            <v>Drw</v>
          </cell>
          <cell r="M2785">
            <v>2786</v>
          </cell>
        </row>
        <row r="2786">
          <cell r="C2786" t="str">
            <v>25</v>
          </cell>
          <cell r="D2786" t="str">
            <v>05050-MD-25-757-630</v>
          </cell>
          <cell r="E2786" t="str">
            <v>05050-MD-25-757-630</v>
          </cell>
          <cell r="F2786" t="str">
            <v>Tank-Main Platform, Structure- (Butane)</v>
          </cell>
          <cell r="G2786">
            <v>0</v>
          </cell>
          <cell r="H2786" t="str">
            <v>VP-1516-148-T-101/2-253</v>
          </cell>
          <cell r="I2786">
            <v>40175</v>
          </cell>
          <cell r="J2786">
            <v>40168</v>
          </cell>
          <cell r="K2786" t="str">
            <v>Y</v>
          </cell>
          <cell r="L2786" t="str">
            <v>Drw</v>
          </cell>
          <cell r="M2786">
            <v>2787</v>
          </cell>
        </row>
        <row r="2787">
          <cell r="C2787" t="str">
            <v>25</v>
          </cell>
          <cell r="D2787" t="str">
            <v>05050-MD-25-757-631</v>
          </cell>
          <cell r="E2787" t="str">
            <v>05050-MD-25-757-631</v>
          </cell>
          <cell r="F2787" t="str">
            <v>Tank-Main Platform, Structure- (Butane)</v>
          </cell>
          <cell r="G2787">
            <v>0</v>
          </cell>
          <cell r="H2787" t="str">
            <v>VP-1516-148-T-101/2-253</v>
          </cell>
          <cell r="I2787">
            <v>40175</v>
          </cell>
          <cell r="J2787">
            <v>40168</v>
          </cell>
          <cell r="K2787" t="str">
            <v>Y</v>
          </cell>
          <cell r="L2787" t="str">
            <v>Drw</v>
          </cell>
          <cell r="M2787">
            <v>2788</v>
          </cell>
        </row>
        <row r="2788">
          <cell r="C2788" t="str">
            <v>25</v>
          </cell>
          <cell r="D2788" t="str">
            <v>05050-MD-25-757-632</v>
          </cell>
          <cell r="E2788" t="str">
            <v>05050-MD-25-757-632</v>
          </cell>
          <cell r="F2788" t="str">
            <v>Tank-Main Platform, Structure- (Butane)</v>
          </cell>
          <cell r="G2788">
            <v>0</v>
          </cell>
          <cell r="H2788" t="str">
            <v>VP-1516-148-T-101/2-253</v>
          </cell>
          <cell r="I2788">
            <v>40175</v>
          </cell>
          <cell r="J2788">
            <v>40168</v>
          </cell>
          <cell r="K2788" t="str">
            <v>Y</v>
          </cell>
          <cell r="L2788" t="str">
            <v>Drw</v>
          </cell>
          <cell r="M2788">
            <v>2789</v>
          </cell>
        </row>
        <row r="2789">
          <cell r="C2789" t="str">
            <v>25</v>
          </cell>
          <cell r="D2789" t="str">
            <v>05050-MD-25-757-633</v>
          </cell>
          <cell r="E2789" t="str">
            <v>05050-MD-25-757-633</v>
          </cell>
          <cell r="F2789" t="str">
            <v>Tank-Main Platform, Structure- (Butane)</v>
          </cell>
          <cell r="G2789">
            <v>0</v>
          </cell>
          <cell r="H2789" t="str">
            <v>VP-1516-148-T-101/2-253</v>
          </cell>
          <cell r="I2789">
            <v>40175</v>
          </cell>
          <cell r="J2789">
            <v>40168</v>
          </cell>
          <cell r="K2789" t="str">
            <v>Y</v>
          </cell>
          <cell r="L2789" t="str">
            <v>Drw</v>
          </cell>
          <cell r="M2789">
            <v>2790</v>
          </cell>
        </row>
        <row r="2790">
          <cell r="C2790" t="str">
            <v>25</v>
          </cell>
          <cell r="D2790" t="str">
            <v>05050-MD-25-757-634</v>
          </cell>
          <cell r="E2790" t="str">
            <v>05050-MD-25-757-634</v>
          </cell>
          <cell r="F2790" t="str">
            <v>Tank-Main Platform, Structure- (Butane)</v>
          </cell>
          <cell r="G2790">
            <v>0</v>
          </cell>
          <cell r="H2790" t="str">
            <v>VP-1516-148-T-101/2-253</v>
          </cell>
          <cell r="I2790">
            <v>40175</v>
          </cell>
          <cell r="J2790">
            <v>40168</v>
          </cell>
          <cell r="K2790" t="str">
            <v>Y</v>
          </cell>
          <cell r="L2790" t="str">
            <v>Drw</v>
          </cell>
          <cell r="M2790">
            <v>2791</v>
          </cell>
        </row>
        <row r="2791">
          <cell r="C2791" t="str">
            <v>25</v>
          </cell>
          <cell r="D2791" t="str">
            <v>05050-MD-25-757-635</v>
          </cell>
          <cell r="E2791" t="str">
            <v>05050-MD-25-757-635</v>
          </cell>
          <cell r="F2791" t="str">
            <v>Tank-Main Platform, Structure- (Butane)</v>
          </cell>
          <cell r="G2791">
            <v>0</v>
          </cell>
          <cell r="H2791" t="str">
            <v>VP-1516-148-T-101/2-253</v>
          </cell>
          <cell r="I2791">
            <v>40175</v>
          </cell>
          <cell r="J2791">
            <v>40168</v>
          </cell>
          <cell r="K2791" t="str">
            <v>Y</v>
          </cell>
          <cell r="L2791" t="str">
            <v>Drw</v>
          </cell>
          <cell r="M2791">
            <v>2792</v>
          </cell>
        </row>
        <row r="2792">
          <cell r="C2792" t="str">
            <v>25</v>
          </cell>
          <cell r="D2792" t="str">
            <v>05050-MD-25-757-636</v>
          </cell>
          <cell r="E2792" t="str">
            <v>05050-MD-25-757-636</v>
          </cell>
          <cell r="F2792" t="str">
            <v>Tank-Main Platform, Structure- (Butane)</v>
          </cell>
          <cell r="G2792">
            <v>0</v>
          </cell>
          <cell r="H2792" t="str">
            <v>VP-1516-148-T-101/2-253</v>
          </cell>
          <cell r="I2792">
            <v>40175</v>
          </cell>
          <cell r="J2792">
            <v>40168</v>
          </cell>
          <cell r="K2792" t="str">
            <v>Y</v>
          </cell>
          <cell r="L2792" t="str">
            <v>Drw</v>
          </cell>
          <cell r="M2792">
            <v>2793</v>
          </cell>
        </row>
        <row r="2793">
          <cell r="C2793" t="str">
            <v>25</v>
          </cell>
          <cell r="D2793" t="str">
            <v>05050-MD-25-757-637</v>
          </cell>
          <cell r="E2793" t="str">
            <v>05050-MD-25-757-637</v>
          </cell>
          <cell r="F2793" t="str">
            <v>Tank-Main Platform, Structure- (Butane)</v>
          </cell>
          <cell r="G2793">
            <v>0</v>
          </cell>
          <cell r="H2793" t="str">
            <v>VP-1516-148-T-101/2-253</v>
          </cell>
          <cell r="I2793">
            <v>40175</v>
          </cell>
          <cell r="J2793">
            <v>40168</v>
          </cell>
          <cell r="K2793" t="str">
            <v>Y</v>
          </cell>
          <cell r="L2793" t="str">
            <v>Drw</v>
          </cell>
          <cell r="M2793">
            <v>2794</v>
          </cell>
        </row>
        <row r="2794">
          <cell r="C2794" t="str">
            <v>25</v>
          </cell>
          <cell r="D2794" t="str">
            <v>05050-MD-25-757-638</v>
          </cell>
          <cell r="E2794" t="str">
            <v>05050-MD-25-757-638</v>
          </cell>
          <cell r="F2794" t="str">
            <v>Tank-Main Platform, Structure- (Butane)</v>
          </cell>
          <cell r="G2794">
            <v>0</v>
          </cell>
          <cell r="H2794" t="str">
            <v>VP-1516-148-T-101/2-253</v>
          </cell>
          <cell r="I2794">
            <v>40175</v>
          </cell>
          <cell r="J2794">
            <v>40168</v>
          </cell>
          <cell r="K2794" t="str">
            <v>Y</v>
          </cell>
          <cell r="L2794" t="str">
            <v>Drw</v>
          </cell>
          <cell r="M2794">
            <v>2795</v>
          </cell>
        </row>
        <row r="2795">
          <cell r="C2795" t="str">
            <v>25</v>
          </cell>
          <cell r="D2795" t="str">
            <v>05050-MD-25-757-639</v>
          </cell>
          <cell r="E2795" t="str">
            <v>05050-MD-25-757-639</v>
          </cell>
          <cell r="F2795" t="str">
            <v>Tank-Main Platform, Structure- (Butane)</v>
          </cell>
          <cell r="G2795">
            <v>0</v>
          </cell>
          <cell r="H2795" t="str">
            <v>VP-1516-148-T-101/2-253</v>
          </cell>
          <cell r="I2795">
            <v>40175</v>
          </cell>
          <cell r="J2795">
            <v>40168</v>
          </cell>
          <cell r="K2795" t="str">
            <v>Y</v>
          </cell>
          <cell r="L2795" t="str">
            <v>Drw</v>
          </cell>
          <cell r="M2795">
            <v>2796</v>
          </cell>
        </row>
        <row r="2796">
          <cell r="C2796" t="str">
            <v>25</v>
          </cell>
          <cell r="D2796" t="str">
            <v>05050-MD-25-757-640</v>
          </cell>
          <cell r="E2796" t="str">
            <v>05050-MD-25-757-640</v>
          </cell>
          <cell r="F2796" t="str">
            <v>Tank-Main Platform, Structure- (Butane)</v>
          </cell>
          <cell r="G2796">
            <v>0</v>
          </cell>
          <cell r="H2796" t="str">
            <v>VP-1516-148-T-101/2-253</v>
          </cell>
          <cell r="I2796">
            <v>40175</v>
          </cell>
          <cell r="J2796">
            <v>40168</v>
          </cell>
          <cell r="K2796" t="str">
            <v>Y</v>
          </cell>
          <cell r="L2796" t="str">
            <v>Drw</v>
          </cell>
          <cell r="M2796">
            <v>2797</v>
          </cell>
        </row>
        <row r="2797">
          <cell r="C2797" t="str">
            <v>25</v>
          </cell>
          <cell r="D2797" t="str">
            <v>05050-MD-25-757-641</v>
          </cell>
          <cell r="E2797" t="str">
            <v>05050-MD-25-757-641</v>
          </cell>
          <cell r="F2797" t="str">
            <v>Tank-Main Platform, Structure- (Butane)</v>
          </cell>
          <cell r="G2797">
            <v>0</v>
          </cell>
          <cell r="H2797" t="str">
            <v>VP-1516-148-T-101/2-253</v>
          </cell>
          <cell r="I2797">
            <v>40175</v>
          </cell>
          <cell r="J2797">
            <v>40168</v>
          </cell>
          <cell r="K2797" t="str">
            <v>Y</v>
          </cell>
          <cell r="L2797" t="str">
            <v>Drw</v>
          </cell>
          <cell r="M2797">
            <v>2798</v>
          </cell>
        </row>
        <row r="2798">
          <cell r="C2798" t="str">
            <v>25</v>
          </cell>
          <cell r="D2798" t="str">
            <v>05050-MD-25-757-642</v>
          </cell>
          <cell r="E2798" t="str">
            <v>05050-MD-25-757-642</v>
          </cell>
          <cell r="F2798" t="str">
            <v>Tank-Main Platform, Structure- (Butane)</v>
          </cell>
          <cell r="G2798">
            <v>0</v>
          </cell>
          <cell r="H2798" t="str">
            <v>VP-1516-148-T-101/2-253</v>
          </cell>
          <cell r="I2798">
            <v>40175</v>
          </cell>
          <cell r="J2798">
            <v>40168</v>
          </cell>
          <cell r="K2798" t="str">
            <v>Y</v>
          </cell>
          <cell r="L2798" t="str">
            <v>Drw</v>
          </cell>
          <cell r="M2798">
            <v>2799</v>
          </cell>
        </row>
        <row r="2799">
          <cell r="C2799" t="str">
            <v>25</v>
          </cell>
          <cell r="D2799" t="str">
            <v>05050-MD-25-757-643</v>
          </cell>
          <cell r="E2799" t="str">
            <v>05050-MD-25-757-643</v>
          </cell>
          <cell r="F2799" t="str">
            <v>Tank-Main Platform, Structure- (Butane)</v>
          </cell>
          <cell r="G2799">
            <v>0</v>
          </cell>
          <cell r="H2799" t="str">
            <v>VP-1516-148-T-101/2-253</v>
          </cell>
          <cell r="I2799">
            <v>40175</v>
          </cell>
          <cell r="J2799">
            <v>40168</v>
          </cell>
          <cell r="K2799" t="str">
            <v>Y</v>
          </cell>
          <cell r="L2799" t="str">
            <v>Drw</v>
          </cell>
          <cell r="M2799">
            <v>2800</v>
          </cell>
        </row>
        <row r="2800">
          <cell r="C2800" t="str">
            <v>25</v>
          </cell>
          <cell r="D2800" t="str">
            <v>05050-MD-25-757-644</v>
          </cell>
          <cell r="E2800" t="str">
            <v>05050-MD-25-757-644</v>
          </cell>
          <cell r="F2800" t="str">
            <v>Tank-Main Platform, Structure- (Butane)</v>
          </cell>
          <cell r="G2800">
            <v>0</v>
          </cell>
          <cell r="H2800" t="str">
            <v>VP-1516-148-T-101/2-253</v>
          </cell>
          <cell r="I2800">
            <v>40175</v>
          </cell>
          <cell r="J2800">
            <v>40168</v>
          </cell>
          <cell r="K2800" t="str">
            <v>Y</v>
          </cell>
          <cell r="L2800" t="str">
            <v>Drw</v>
          </cell>
          <cell r="M2800">
            <v>2801</v>
          </cell>
        </row>
        <row r="2801">
          <cell r="C2801" t="str">
            <v>25</v>
          </cell>
          <cell r="D2801" t="str">
            <v>05050-MD-25-757-645</v>
          </cell>
          <cell r="E2801" t="str">
            <v>05050-MD-25-757-645</v>
          </cell>
          <cell r="F2801" t="str">
            <v>Tank-Main Platform, Structure- (Butane)</v>
          </cell>
          <cell r="G2801">
            <v>0</v>
          </cell>
          <cell r="H2801" t="str">
            <v>VP-1516-148-T-101/2-253</v>
          </cell>
          <cell r="I2801">
            <v>40175</v>
          </cell>
          <cell r="J2801">
            <v>40168</v>
          </cell>
          <cell r="K2801" t="str">
            <v>Y</v>
          </cell>
          <cell r="L2801" t="str">
            <v>Drw</v>
          </cell>
          <cell r="M2801">
            <v>2802</v>
          </cell>
        </row>
        <row r="2802">
          <cell r="C2802" t="str">
            <v>25</v>
          </cell>
          <cell r="D2802" t="str">
            <v>05050-MD-25-757-646</v>
          </cell>
          <cell r="E2802" t="str">
            <v>05050-MD-25-757-646</v>
          </cell>
          <cell r="F2802" t="str">
            <v>Tank-Main Platform, Structure- (Butane)</v>
          </cell>
          <cell r="G2802">
            <v>0</v>
          </cell>
          <cell r="H2802" t="str">
            <v>VP-1516-148-T-101/2-253</v>
          </cell>
          <cell r="I2802">
            <v>40175</v>
          </cell>
          <cell r="J2802">
            <v>40168</v>
          </cell>
          <cell r="K2802" t="str">
            <v>Y</v>
          </cell>
          <cell r="L2802" t="str">
            <v>Drw</v>
          </cell>
          <cell r="M2802">
            <v>2803</v>
          </cell>
        </row>
        <row r="2803">
          <cell r="C2803" t="str">
            <v>25</v>
          </cell>
          <cell r="D2803" t="str">
            <v>05050-MD-25-757-647</v>
          </cell>
          <cell r="E2803" t="str">
            <v>05050-MD-25-757-647</v>
          </cell>
          <cell r="F2803" t="str">
            <v>Tank-Main Platform, Structure- (Butane)</v>
          </cell>
          <cell r="G2803">
            <v>0</v>
          </cell>
          <cell r="H2803" t="str">
            <v>VP-1516-148-T-101/2-253</v>
          </cell>
          <cell r="I2803">
            <v>40175</v>
          </cell>
          <cell r="J2803">
            <v>40168</v>
          </cell>
          <cell r="K2803" t="str">
            <v>Y</v>
          </cell>
          <cell r="L2803" t="str">
            <v>Drw</v>
          </cell>
          <cell r="M2803">
            <v>2804</v>
          </cell>
        </row>
        <row r="2804">
          <cell r="C2804" t="str">
            <v>25</v>
          </cell>
          <cell r="D2804" t="str">
            <v>05050-MD-25-757-648</v>
          </cell>
          <cell r="E2804" t="str">
            <v>05050-MD-25-757-648</v>
          </cell>
          <cell r="F2804" t="str">
            <v>Tank-Main Platform, Structure- (Butane)</v>
          </cell>
          <cell r="G2804">
            <v>0</v>
          </cell>
          <cell r="H2804" t="str">
            <v>VP-1516-148-T-101/2-253</v>
          </cell>
          <cell r="I2804">
            <v>40175</v>
          </cell>
          <cell r="J2804">
            <v>40168</v>
          </cell>
          <cell r="K2804" t="str">
            <v>Y</v>
          </cell>
          <cell r="L2804" t="str">
            <v>Drw</v>
          </cell>
          <cell r="M2804">
            <v>2805</v>
          </cell>
        </row>
        <row r="2805">
          <cell r="C2805" t="str">
            <v>25</v>
          </cell>
          <cell r="D2805" t="str">
            <v>05050-MD-25-757-649</v>
          </cell>
          <cell r="E2805" t="str">
            <v>05050-MD-25-757-649</v>
          </cell>
          <cell r="F2805" t="str">
            <v>Tank-Main Platform, Structure- (Butane)</v>
          </cell>
          <cell r="G2805">
            <v>0</v>
          </cell>
          <cell r="H2805" t="str">
            <v>VP-1516-148-T-101/2-253</v>
          </cell>
          <cell r="I2805">
            <v>40175</v>
          </cell>
          <cell r="J2805">
            <v>40168</v>
          </cell>
          <cell r="K2805" t="str">
            <v>Y</v>
          </cell>
          <cell r="L2805" t="str">
            <v>Drw</v>
          </cell>
          <cell r="M2805">
            <v>2806</v>
          </cell>
        </row>
        <row r="2806">
          <cell r="C2806" t="str">
            <v>25</v>
          </cell>
          <cell r="D2806" t="str">
            <v>05050-MD-25-757-650</v>
          </cell>
          <cell r="E2806" t="str">
            <v>05050-MD-25-757-650</v>
          </cell>
          <cell r="F2806" t="str">
            <v>Tank-Main Platform, Structure- (Butane)</v>
          </cell>
          <cell r="G2806">
            <v>0</v>
          </cell>
          <cell r="H2806" t="str">
            <v>VP-1516-148-T-101/2-253</v>
          </cell>
          <cell r="I2806">
            <v>40175</v>
          </cell>
          <cell r="J2806">
            <v>40168</v>
          </cell>
          <cell r="K2806" t="str">
            <v>Y</v>
          </cell>
          <cell r="L2806" t="str">
            <v>Drw</v>
          </cell>
          <cell r="M2806">
            <v>2807</v>
          </cell>
        </row>
        <row r="2807">
          <cell r="C2807" t="str">
            <v>25</v>
          </cell>
          <cell r="D2807" t="str">
            <v>05050-MD-25-757-651</v>
          </cell>
          <cell r="E2807" t="str">
            <v>05050-MD-25-757-651</v>
          </cell>
          <cell r="F2807" t="str">
            <v>Tank-Main Platform, Structure- (Butane)</v>
          </cell>
          <cell r="G2807">
            <v>0</v>
          </cell>
          <cell r="H2807" t="str">
            <v>VP-1516-148-T-101/2-253</v>
          </cell>
          <cell r="I2807">
            <v>40175</v>
          </cell>
          <cell r="J2807">
            <v>40168</v>
          </cell>
          <cell r="K2807" t="str">
            <v>Y</v>
          </cell>
          <cell r="L2807" t="str">
            <v>Drw</v>
          </cell>
          <cell r="M2807">
            <v>2808</v>
          </cell>
        </row>
        <row r="2808">
          <cell r="C2808" t="str">
            <v>25</v>
          </cell>
          <cell r="D2808" t="str">
            <v>05050-MD-25-757-652</v>
          </cell>
          <cell r="E2808" t="str">
            <v>05050-MD-25-757-652</v>
          </cell>
          <cell r="F2808" t="str">
            <v>Tank-Main Platform, Structure- (Butane)</v>
          </cell>
          <cell r="G2808">
            <v>0</v>
          </cell>
          <cell r="H2808" t="str">
            <v>VP-1516-148-T-101/2-253</v>
          </cell>
          <cell r="I2808">
            <v>40175</v>
          </cell>
          <cell r="J2808">
            <v>40168</v>
          </cell>
          <cell r="K2808" t="str">
            <v>Y</v>
          </cell>
          <cell r="L2808" t="str">
            <v>Drw</v>
          </cell>
          <cell r="M2808">
            <v>2809</v>
          </cell>
        </row>
        <row r="2809">
          <cell r="C2809" t="str">
            <v>25</v>
          </cell>
          <cell r="D2809" t="str">
            <v>05050-MD-25-757-653</v>
          </cell>
          <cell r="E2809" t="str">
            <v>05050-MD-25-757-653</v>
          </cell>
          <cell r="F2809" t="str">
            <v>Tank-Main Platform, Structure- (Butane)</v>
          </cell>
          <cell r="G2809">
            <v>0</v>
          </cell>
          <cell r="H2809" t="str">
            <v>VP-1516-148-T-101/2-253</v>
          </cell>
          <cell r="I2809">
            <v>40175</v>
          </cell>
          <cell r="J2809">
            <v>40168</v>
          </cell>
          <cell r="K2809" t="str">
            <v>Y</v>
          </cell>
          <cell r="L2809" t="str">
            <v>Drw</v>
          </cell>
          <cell r="M2809">
            <v>2810</v>
          </cell>
        </row>
        <row r="2810">
          <cell r="C2810" t="str">
            <v>25</v>
          </cell>
          <cell r="D2810" t="str">
            <v>05050-MD-25-757-654</v>
          </cell>
          <cell r="E2810" t="str">
            <v>05050-MD-25-757-654</v>
          </cell>
          <cell r="F2810" t="str">
            <v>Tank-Main Platform, Structure- (Butane)</v>
          </cell>
          <cell r="G2810">
            <v>0</v>
          </cell>
          <cell r="H2810" t="str">
            <v>VP-1516-148-T-101/2-253</v>
          </cell>
          <cell r="I2810">
            <v>40175</v>
          </cell>
          <cell r="J2810">
            <v>40168</v>
          </cell>
          <cell r="K2810" t="str">
            <v>Y</v>
          </cell>
          <cell r="L2810" t="str">
            <v>Drw</v>
          </cell>
          <cell r="M2810">
            <v>2811</v>
          </cell>
        </row>
        <row r="2811">
          <cell r="C2811" t="str">
            <v>25</v>
          </cell>
          <cell r="D2811" t="str">
            <v>05050-MD-25-757-655</v>
          </cell>
          <cell r="E2811" t="str">
            <v>05050-MD-25-757-655</v>
          </cell>
          <cell r="F2811" t="str">
            <v>Tank-Main Platform, Structure- (Butane)</v>
          </cell>
          <cell r="G2811">
            <v>0</v>
          </cell>
          <cell r="H2811" t="str">
            <v>VP-1516-148-T-101/2-253</v>
          </cell>
          <cell r="I2811">
            <v>40175</v>
          </cell>
          <cell r="J2811">
            <v>40168</v>
          </cell>
          <cell r="K2811" t="str">
            <v>Y</v>
          </cell>
          <cell r="L2811" t="str">
            <v>Drw</v>
          </cell>
          <cell r="M2811">
            <v>2812</v>
          </cell>
        </row>
        <row r="2812">
          <cell r="C2812" t="str">
            <v>25</v>
          </cell>
          <cell r="D2812" t="str">
            <v>05050-MD-25-757-656</v>
          </cell>
          <cell r="E2812" t="str">
            <v>05050-MD-25-757-656</v>
          </cell>
          <cell r="F2812" t="str">
            <v>Tank-Main Platform, Structure- (Butane)</v>
          </cell>
          <cell r="G2812">
            <v>0</v>
          </cell>
          <cell r="H2812" t="str">
            <v>VP-1516-148-T-101/2-253</v>
          </cell>
          <cell r="I2812">
            <v>40175</v>
          </cell>
          <cell r="J2812">
            <v>40168</v>
          </cell>
          <cell r="K2812" t="str">
            <v>Y</v>
          </cell>
          <cell r="L2812" t="str">
            <v>Drw</v>
          </cell>
          <cell r="M2812">
            <v>2813</v>
          </cell>
        </row>
        <row r="2813">
          <cell r="C2813" t="str">
            <v>25</v>
          </cell>
          <cell r="D2813" t="str">
            <v>05050-MD-25-757-657</v>
          </cell>
          <cell r="E2813" t="str">
            <v>05050-MD-25-757-657</v>
          </cell>
          <cell r="F2813" t="str">
            <v>Tank-Main Platform, Structure- (Butane)</v>
          </cell>
          <cell r="G2813">
            <v>0</v>
          </cell>
          <cell r="H2813" t="str">
            <v>VP-1516-148-T-101/2-253</v>
          </cell>
          <cell r="I2813">
            <v>40175</v>
          </cell>
          <cell r="J2813">
            <v>40168</v>
          </cell>
          <cell r="K2813" t="str">
            <v>Y</v>
          </cell>
          <cell r="L2813" t="str">
            <v>Drw</v>
          </cell>
          <cell r="M2813">
            <v>2814</v>
          </cell>
        </row>
        <row r="2814">
          <cell r="C2814" t="str">
            <v>25</v>
          </cell>
          <cell r="D2814" t="str">
            <v>05050-MD-25-757-658</v>
          </cell>
          <cell r="E2814" t="str">
            <v>05050-MD-25-757-658</v>
          </cell>
          <cell r="F2814" t="str">
            <v>Tank-Main Platform, Structure- (Butane)</v>
          </cell>
          <cell r="G2814">
            <v>0</v>
          </cell>
          <cell r="H2814" t="str">
            <v>VP-1516-148-T-101/2-253</v>
          </cell>
          <cell r="I2814">
            <v>40175</v>
          </cell>
          <cell r="J2814">
            <v>40168</v>
          </cell>
          <cell r="K2814" t="str">
            <v>Y</v>
          </cell>
          <cell r="L2814" t="str">
            <v>Drw</v>
          </cell>
          <cell r="M2814">
            <v>2815</v>
          </cell>
        </row>
        <row r="2815">
          <cell r="C2815" t="str">
            <v>25</v>
          </cell>
          <cell r="D2815" t="str">
            <v>05050-MD-25-757-659</v>
          </cell>
          <cell r="E2815" t="str">
            <v>05050-MD-25-757-659</v>
          </cell>
          <cell r="F2815" t="str">
            <v>Tank-Main Platform, Structure- (Butane)</v>
          </cell>
          <cell r="G2815">
            <v>0</v>
          </cell>
          <cell r="H2815" t="str">
            <v>VP-1516-148-T-101/2-253</v>
          </cell>
          <cell r="I2815">
            <v>40175</v>
          </cell>
          <cell r="J2815">
            <v>40168</v>
          </cell>
          <cell r="K2815" t="str">
            <v>Y</v>
          </cell>
          <cell r="L2815" t="str">
            <v>Drw</v>
          </cell>
          <cell r="M2815">
            <v>2816</v>
          </cell>
        </row>
        <row r="2816">
          <cell r="C2816" t="str">
            <v>25</v>
          </cell>
          <cell r="D2816" t="str">
            <v>05050-MD-25-757-660</v>
          </cell>
          <cell r="E2816" t="str">
            <v>05050-MD-25-757-660</v>
          </cell>
          <cell r="F2816" t="str">
            <v>Tank-Main Platform, Structure- (Butane)</v>
          </cell>
          <cell r="G2816">
            <v>0</v>
          </cell>
          <cell r="H2816" t="str">
            <v>VP-1516-148-T-101/2-253</v>
          </cell>
          <cell r="I2816">
            <v>40175</v>
          </cell>
          <cell r="J2816">
            <v>40168</v>
          </cell>
          <cell r="K2816" t="str">
            <v>Y</v>
          </cell>
          <cell r="L2816" t="str">
            <v>Drw</v>
          </cell>
          <cell r="M2816">
            <v>2817</v>
          </cell>
        </row>
        <row r="2817">
          <cell r="C2817" t="str">
            <v>25</v>
          </cell>
          <cell r="D2817" t="str">
            <v>05050-MD-25-757-661</v>
          </cell>
          <cell r="E2817" t="str">
            <v>05050-MD-25-757-661</v>
          </cell>
          <cell r="F2817" t="str">
            <v>Tank-Main Platform, Structure- (Butane)</v>
          </cell>
          <cell r="G2817">
            <v>0</v>
          </cell>
          <cell r="H2817" t="str">
            <v>VP-1516-148-T-101/2-253</v>
          </cell>
          <cell r="I2817">
            <v>40175</v>
          </cell>
          <cell r="J2817">
            <v>40168</v>
          </cell>
          <cell r="K2817" t="str">
            <v>Y</v>
          </cell>
          <cell r="L2817" t="str">
            <v>Drw</v>
          </cell>
          <cell r="M2817">
            <v>2818</v>
          </cell>
        </row>
        <row r="2818">
          <cell r="C2818" t="str">
            <v>25</v>
          </cell>
          <cell r="D2818" t="str">
            <v>05050-MD-25-757-662</v>
          </cell>
          <cell r="E2818" t="str">
            <v>05050-MD-25-757-662</v>
          </cell>
          <cell r="F2818" t="str">
            <v>Tank-Main Platform, Structure- (Butane)</v>
          </cell>
          <cell r="G2818">
            <v>0</v>
          </cell>
          <cell r="H2818" t="str">
            <v>VP-1516-148-T-101/2-253</v>
          </cell>
          <cell r="I2818">
            <v>40175</v>
          </cell>
          <cell r="J2818">
            <v>40168</v>
          </cell>
          <cell r="K2818" t="str">
            <v>Y</v>
          </cell>
          <cell r="L2818" t="str">
            <v>Drw</v>
          </cell>
          <cell r="M2818">
            <v>2819</v>
          </cell>
        </row>
        <row r="2819">
          <cell r="C2819" t="str">
            <v>25</v>
          </cell>
          <cell r="D2819" t="str">
            <v>05050-MD-25-757-663</v>
          </cell>
          <cell r="E2819" t="str">
            <v>05050-MD-25-757-663</v>
          </cell>
          <cell r="F2819" t="str">
            <v>Tank-Main Platform, Structure- (Butane)</v>
          </cell>
          <cell r="G2819">
            <v>0</v>
          </cell>
          <cell r="H2819" t="str">
            <v>VP-1516-148-T-101/2-253</v>
          </cell>
          <cell r="I2819">
            <v>40175</v>
          </cell>
          <cell r="J2819">
            <v>40168</v>
          </cell>
          <cell r="K2819" t="str">
            <v>Y</v>
          </cell>
          <cell r="L2819" t="str">
            <v>Drw</v>
          </cell>
          <cell r="M2819">
            <v>2820</v>
          </cell>
        </row>
        <row r="2820">
          <cell r="C2820" t="str">
            <v>25</v>
          </cell>
          <cell r="D2820" t="str">
            <v>05050-MD-25-757-664</v>
          </cell>
          <cell r="E2820" t="str">
            <v>05050-MD-25-757-664</v>
          </cell>
          <cell r="F2820" t="str">
            <v>Tank-Main Platform, Structure- (Butane)</v>
          </cell>
          <cell r="G2820">
            <v>0</v>
          </cell>
          <cell r="H2820" t="str">
            <v>VP-1516-148-T-101/2-253</v>
          </cell>
          <cell r="I2820">
            <v>40175</v>
          </cell>
          <cell r="J2820">
            <v>40168</v>
          </cell>
          <cell r="K2820" t="str">
            <v>Y</v>
          </cell>
          <cell r="L2820" t="str">
            <v>Drw</v>
          </cell>
          <cell r="M2820">
            <v>2821</v>
          </cell>
        </row>
        <row r="2821">
          <cell r="C2821" t="str">
            <v>25</v>
          </cell>
          <cell r="D2821" t="str">
            <v>05050-MD-25-757-665</v>
          </cell>
          <cell r="E2821" t="str">
            <v>05050-MD-25-757-665</v>
          </cell>
          <cell r="F2821" t="str">
            <v>Tank-Main Platform, Structure- (Butane)</v>
          </cell>
          <cell r="G2821">
            <v>0</v>
          </cell>
          <cell r="H2821" t="str">
            <v>VP-1516-148-T-101/2-253</v>
          </cell>
          <cell r="I2821">
            <v>40175</v>
          </cell>
          <cell r="J2821">
            <v>40168</v>
          </cell>
          <cell r="K2821" t="str">
            <v>Y</v>
          </cell>
          <cell r="L2821" t="str">
            <v>Drw</v>
          </cell>
          <cell r="M2821">
            <v>2822</v>
          </cell>
        </row>
        <row r="2822">
          <cell r="C2822" t="str">
            <v>25</v>
          </cell>
          <cell r="D2822" t="str">
            <v>05050-MD-25-757-666</v>
          </cell>
          <cell r="E2822" t="str">
            <v>05050-MD-25-757-666</v>
          </cell>
          <cell r="F2822" t="str">
            <v>Tank-Main Platform, Structure- (Butane)</v>
          </cell>
          <cell r="G2822">
            <v>0</v>
          </cell>
          <cell r="H2822" t="str">
            <v>VP-1516-148-T-101/2-253</v>
          </cell>
          <cell r="I2822">
            <v>40175</v>
          </cell>
          <cell r="J2822">
            <v>40168</v>
          </cell>
          <cell r="K2822" t="str">
            <v>Y</v>
          </cell>
          <cell r="L2822" t="str">
            <v>Drw</v>
          </cell>
          <cell r="M2822">
            <v>2823</v>
          </cell>
        </row>
        <row r="2823">
          <cell r="C2823" t="str">
            <v>25</v>
          </cell>
          <cell r="D2823" t="str">
            <v>05050-MD-25-757-667</v>
          </cell>
          <cell r="E2823" t="str">
            <v>05050-MD-25-757-667</v>
          </cell>
          <cell r="F2823" t="str">
            <v>Tank-Main Platform, Structure- (Butane)</v>
          </cell>
          <cell r="G2823">
            <v>0</v>
          </cell>
          <cell r="H2823" t="str">
            <v>VP-1516-148-T-101/2-253</v>
          </cell>
          <cell r="I2823">
            <v>40175</v>
          </cell>
          <cell r="J2823">
            <v>40168</v>
          </cell>
          <cell r="K2823" t="str">
            <v>Y</v>
          </cell>
          <cell r="L2823" t="str">
            <v>Drw</v>
          </cell>
          <cell r="M2823">
            <v>2824</v>
          </cell>
        </row>
        <row r="2824">
          <cell r="C2824" t="str">
            <v>25</v>
          </cell>
          <cell r="D2824" t="str">
            <v>05050-MD-25-757-668</v>
          </cell>
          <cell r="E2824" t="str">
            <v>05050-MD-25-757-668</v>
          </cell>
          <cell r="F2824" t="str">
            <v>Tank-Main Platform, Structure- (Butane)</v>
          </cell>
          <cell r="G2824">
            <v>0</v>
          </cell>
          <cell r="H2824" t="str">
            <v>VP-1516-148-T-101/2-253</v>
          </cell>
          <cell r="I2824">
            <v>40175</v>
          </cell>
          <cell r="J2824">
            <v>40168</v>
          </cell>
          <cell r="K2824" t="str">
            <v>Y</v>
          </cell>
          <cell r="L2824" t="str">
            <v>Drw</v>
          </cell>
          <cell r="M2824">
            <v>2825</v>
          </cell>
        </row>
        <row r="2825">
          <cell r="C2825" t="str">
            <v>25</v>
          </cell>
          <cell r="D2825" t="str">
            <v>05050-MD-25-757-669</v>
          </cell>
          <cell r="E2825" t="str">
            <v>05050-MD-25-757-669</v>
          </cell>
          <cell r="F2825" t="str">
            <v>Tank-Main Platform, Structure- (Butane)</v>
          </cell>
          <cell r="G2825">
            <v>0</v>
          </cell>
          <cell r="H2825" t="str">
            <v>VP-1516-148-T-101/2-253</v>
          </cell>
          <cell r="I2825">
            <v>40175</v>
          </cell>
          <cell r="J2825">
            <v>40168</v>
          </cell>
          <cell r="K2825" t="str">
            <v>Y</v>
          </cell>
          <cell r="L2825" t="str">
            <v>Drw</v>
          </cell>
          <cell r="M2825">
            <v>2826</v>
          </cell>
        </row>
        <row r="2826">
          <cell r="C2826" t="str">
            <v>25</v>
          </cell>
          <cell r="D2826" t="str">
            <v>05050-MD-25-757-670</v>
          </cell>
          <cell r="E2826" t="str">
            <v>05050-MD-25-757-670</v>
          </cell>
          <cell r="F2826" t="str">
            <v>Tank-Main Platform, Structure- (Butane)</v>
          </cell>
          <cell r="G2826">
            <v>0</v>
          </cell>
          <cell r="H2826" t="str">
            <v>VP-1516-148-T-101/2-253</v>
          </cell>
          <cell r="I2826">
            <v>40175</v>
          </cell>
          <cell r="J2826">
            <v>40168</v>
          </cell>
          <cell r="K2826" t="str">
            <v>Y</v>
          </cell>
          <cell r="L2826" t="str">
            <v>Drw</v>
          </cell>
          <cell r="M2826">
            <v>2827</v>
          </cell>
        </row>
        <row r="2827">
          <cell r="C2827" t="str">
            <v>25</v>
          </cell>
          <cell r="D2827" t="str">
            <v>05050-MD-25-757-671</v>
          </cell>
          <cell r="E2827" t="str">
            <v>05050-MD-25-757-671</v>
          </cell>
          <cell r="F2827" t="str">
            <v>Tank-Main Platform, Structure- (Butane)</v>
          </cell>
          <cell r="G2827">
            <v>0</v>
          </cell>
          <cell r="H2827" t="str">
            <v>VP-1516-148-T-101/2-253</v>
          </cell>
          <cell r="I2827">
            <v>40175</v>
          </cell>
          <cell r="J2827">
            <v>40168</v>
          </cell>
          <cell r="K2827" t="str">
            <v>Y</v>
          </cell>
          <cell r="L2827" t="str">
            <v>Drw</v>
          </cell>
          <cell r="M2827">
            <v>2828</v>
          </cell>
        </row>
        <row r="2828">
          <cell r="C2828" t="str">
            <v>25</v>
          </cell>
          <cell r="D2828" t="str">
            <v>05050-MD-25-757-672</v>
          </cell>
          <cell r="E2828" t="str">
            <v>05050-MD-25-757-672</v>
          </cell>
          <cell r="F2828" t="str">
            <v>Tank-Main Platform, Structure- (Butane)</v>
          </cell>
          <cell r="G2828">
            <v>0</v>
          </cell>
          <cell r="H2828" t="str">
            <v>VP-1516-148-T-101/2-253</v>
          </cell>
          <cell r="I2828">
            <v>40175</v>
          </cell>
          <cell r="J2828">
            <v>40168</v>
          </cell>
          <cell r="K2828" t="str">
            <v>Y</v>
          </cell>
          <cell r="L2828" t="str">
            <v>Drw</v>
          </cell>
          <cell r="M2828">
            <v>2829</v>
          </cell>
        </row>
        <row r="2829">
          <cell r="C2829" t="str">
            <v>25</v>
          </cell>
          <cell r="D2829" t="str">
            <v>05050-MD-25-757-673</v>
          </cell>
          <cell r="E2829" t="str">
            <v>05050-MD-25-757-673</v>
          </cell>
          <cell r="F2829" t="str">
            <v>Tank-Main Platform, Structure- (Butane)</v>
          </cell>
          <cell r="G2829">
            <v>0</v>
          </cell>
          <cell r="H2829" t="str">
            <v>VP-1516-148-T-101/2-253</v>
          </cell>
          <cell r="I2829">
            <v>40175</v>
          </cell>
          <cell r="J2829">
            <v>40168</v>
          </cell>
          <cell r="K2829" t="str">
            <v>Y</v>
          </cell>
          <cell r="L2829" t="str">
            <v>Drw</v>
          </cell>
          <cell r="M2829">
            <v>2830</v>
          </cell>
        </row>
        <row r="2830">
          <cell r="C2830" t="str">
            <v>25</v>
          </cell>
          <cell r="D2830" t="str">
            <v>05050-MD-25-757-674</v>
          </cell>
          <cell r="E2830" t="str">
            <v>05050-MD-25-757-674</v>
          </cell>
          <cell r="F2830" t="str">
            <v>Tank-Main Platform, Structure- (Butane)</v>
          </cell>
          <cell r="G2830">
            <v>0</v>
          </cell>
          <cell r="H2830" t="str">
            <v>VP-1516-148-T-101/2-253</v>
          </cell>
          <cell r="I2830">
            <v>40175</v>
          </cell>
          <cell r="J2830">
            <v>40168</v>
          </cell>
          <cell r="K2830" t="str">
            <v>Y</v>
          </cell>
          <cell r="L2830" t="str">
            <v>Drw</v>
          </cell>
          <cell r="M2830">
            <v>2831</v>
          </cell>
        </row>
        <row r="2831">
          <cell r="C2831" t="str">
            <v>25</v>
          </cell>
          <cell r="D2831" t="str">
            <v>05050-MD-25-757-675</v>
          </cell>
          <cell r="E2831" t="str">
            <v>05050-MD-25-757-675</v>
          </cell>
          <cell r="F2831" t="str">
            <v>Tank-Main Platform, Structure- (Butane)</v>
          </cell>
          <cell r="G2831">
            <v>0</v>
          </cell>
          <cell r="H2831" t="str">
            <v>VP-1516-148-T-101/2-253</v>
          </cell>
          <cell r="I2831">
            <v>40175</v>
          </cell>
          <cell r="J2831">
            <v>40168</v>
          </cell>
          <cell r="K2831" t="str">
            <v>Y</v>
          </cell>
          <cell r="L2831" t="str">
            <v>Drw</v>
          </cell>
          <cell r="M2831">
            <v>2832</v>
          </cell>
        </row>
        <row r="2832">
          <cell r="C2832" t="str">
            <v>25</v>
          </cell>
          <cell r="D2832" t="str">
            <v>05050-MD-25-757-676</v>
          </cell>
          <cell r="E2832" t="str">
            <v>05050-MD-25-757-676</v>
          </cell>
          <cell r="F2832" t="str">
            <v>Tank-Main Platform, Structure- (Butane)</v>
          </cell>
          <cell r="G2832">
            <v>0</v>
          </cell>
          <cell r="H2832" t="str">
            <v>VP-1516-148-T-101/2-253</v>
          </cell>
          <cell r="I2832">
            <v>40175</v>
          </cell>
          <cell r="J2832">
            <v>40168</v>
          </cell>
          <cell r="K2832" t="str">
            <v>Y</v>
          </cell>
          <cell r="L2832" t="str">
            <v>Drw</v>
          </cell>
          <cell r="M2832">
            <v>2833</v>
          </cell>
        </row>
        <row r="2833">
          <cell r="C2833" t="str">
            <v>25</v>
          </cell>
          <cell r="D2833" t="str">
            <v>05050-MD-25-757-677</v>
          </cell>
          <cell r="E2833" t="str">
            <v>05050-MD-25-757-677</v>
          </cell>
          <cell r="F2833" t="str">
            <v>Tank-Main Platform, Structure- (Butane)</v>
          </cell>
          <cell r="G2833">
            <v>0</v>
          </cell>
          <cell r="H2833" t="str">
            <v>VP-1516-148-T-101/2-253</v>
          </cell>
          <cell r="I2833">
            <v>40175</v>
          </cell>
          <cell r="J2833">
            <v>40168</v>
          </cell>
          <cell r="K2833" t="str">
            <v>Y</v>
          </cell>
          <cell r="L2833" t="str">
            <v>Drw</v>
          </cell>
          <cell r="M2833">
            <v>2834</v>
          </cell>
        </row>
        <row r="2834">
          <cell r="C2834" t="str">
            <v>25</v>
          </cell>
          <cell r="D2834" t="str">
            <v>05050-MD-25-757-678</v>
          </cell>
          <cell r="E2834" t="str">
            <v>05050-MD-25-757-678</v>
          </cell>
          <cell r="F2834" t="str">
            <v>Tank-Main Platform, Structure- (Butane)</v>
          </cell>
          <cell r="G2834">
            <v>0</v>
          </cell>
          <cell r="H2834" t="str">
            <v>VP-1516-148-T-101/2-253</v>
          </cell>
          <cell r="I2834">
            <v>40175</v>
          </cell>
          <cell r="J2834">
            <v>40168</v>
          </cell>
          <cell r="K2834" t="str">
            <v>Y</v>
          </cell>
          <cell r="L2834" t="str">
            <v>Drw</v>
          </cell>
          <cell r="M2834">
            <v>2835</v>
          </cell>
        </row>
        <row r="2835">
          <cell r="C2835" t="str">
            <v>25</v>
          </cell>
          <cell r="D2835" t="str">
            <v>05050-MD-25-757-679</v>
          </cell>
          <cell r="E2835" t="str">
            <v>05050-MD-25-757-679</v>
          </cell>
          <cell r="F2835" t="str">
            <v>Tank-Main Platform, Structure- (Butane)</v>
          </cell>
          <cell r="G2835">
            <v>0</v>
          </cell>
          <cell r="H2835" t="str">
            <v>VP-1516-148-T-101/2-253</v>
          </cell>
          <cell r="I2835">
            <v>40175</v>
          </cell>
          <cell r="J2835">
            <v>40168</v>
          </cell>
          <cell r="K2835" t="str">
            <v>Y</v>
          </cell>
          <cell r="L2835" t="str">
            <v>Drw</v>
          </cell>
          <cell r="M2835">
            <v>2836</v>
          </cell>
        </row>
        <row r="2836">
          <cell r="C2836" t="str">
            <v>25</v>
          </cell>
          <cell r="D2836" t="str">
            <v>05050-MD-25-757-680</v>
          </cell>
          <cell r="E2836" t="str">
            <v>05050-MD-25-757-680</v>
          </cell>
          <cell r="F2836" t="str">
            <v>Tank-Main Platform, Structure- (Butane)</v>
          </cell>
          <cell r="G2836">
            <v>0</v>
          </cell>
          <cell r="H2836" t="str">
            <v>VP-1516-148-T-101/2-253</v>
          </cell>
          <cell r="I2836">
            <v>40175</v>
          </cell>
          <cell r="J2836">
            <v>40168</v>
          </cell>
          <cell r="K2836" t="str">
            <v>Y</v>
          </cell>
          <cell r="L2836" t="str">
            <v>Drw</v>
          </cell>
          <cell r="M2836">
            <v>2837</v>
          </cell>
        </row>
        <row r="2837">
          <cell r="C2837" t="str">
            <v>25</v>
          </cell>
          <cell r="D2837" t="str">
            <v>05050-MD-25-757-681</v>
          </cell>
          <cell r="E2837" t="str">
            <v>05050-MD-25-757-681</v>
          </cell>
          <cell r="F2837" t="str">
            <v>Tank-Main Platform, Structure- (Butane)</v>
          </cell>
          <cell r="G2837">
            <v>0</v>
          </cell>
          <cell r="H2837" t="str">
            <v>VP-1516-148-T-101/2-253</v>
          </cell>
          <cell r="I2837">
            <v>40175</v>
          </cell>
          <cell r="J2837">
            <v>40168</v>
          </cell>
          <cell r="K2837" t="str">
            <v>Y</v>
          </cell>
          <cell r="L2837" t="str">
            <v>Drw</v>
          </cell>
          <cell r="M2837">
            <v>2838</v>
          </cell>
        </row>
        <row r="2838">
          <cell r="C2838" t="str">
            <v>25</v>
          </cell>
          <cell r="D2838" t="str">
            <v>05050-MD-25-757-682</v>
          </cell>
          <cell r="E2838" t="str">
            <v>05050-MD-25-757-682</v>
          </cell>
          <cell r="F2838" t="str">
            <v>Tank-Main Platform, Structure- (Butane)</v>
          </cell>
          <cell r="G2838">
            <v>0</v>
          </cell>
          <cell r="H2838" t="str">
            <v>VP-1516-148-T-101/2-253</v>
          </cell>
          <cell r="I2838">
            <v>40175</v>
          </cell>
          <cell r="J2838">
            <v>40168</v>
          </cell>
          <cell r="K2838" t="str">
            <v>Y</v>
          </cell>
          <cell r="L2838" t="str">
            <v>Drw</v>
          </cell>
          <cell r="M2838">
            <v>2839</v>
          </cell>
        </row>
        <row r="2839">
          <cell r="C2839" t="str">
            <v>25</v>
          </cell>
          <cell r="D2839" t="str">
            <v>05050-MD-25-757-683</v>
          </cell>
          <cell r="E2839" t="str">
            <v>05050-MD-25-757-683</v>
          </cell>
          <cell r="F2839" t="str">
            <v>Tank-Main Platform, Structure- (Butane)</v>
          </cell>
          <cell r="G2839">
            <v>0</v>
          </cell>
          <cell r="H2839" t="str">
            <v>VP-1516-148-T-101/2-253</v>
          </cell>
          <cell r="I2839">
            <v>40175</v>
          </cell>
          <cell r="J2839">
            <v>40168</v>
          </cell>
          <cell r="K2839" t="str">
            <v>Y</v>
          </cell>
          <cell r="L2839" t="str">
            <v>Drw</v>
          </cell>
          <cell r="M2839">
            <v>2840</v>
          </cell>
        </row>
        <row r="2840">
          <cell r="C2840" t="str">
            <v>25</v>
          </cell>
          <cell r="D2840" t="str">
            <v>05050-MD-25-757-684</v>
          </cell>
          <cell r="E2840" t="str">
            <v>05050-MD-25-757-684</v>
          </cell>
          <cell r="F2840" t="str">
            <v>Tank-Main Platform, Structure- (Butane)</v>
          </cell>
          <cell r="G2840">
            <v>0</v>
          </cell>
          <cell r="H2840" t="str">
            <v>VP-1516-148-T-101/2-253</v>
          </cell>
          <cell r="I2840">
            <v>40175</v>
          </cell>
          <cell r="J2840">
            <v>40168</v>
          </cell>
          <cell r="K2840" t="str">
            <v>Y</v>
          </cell>
          <cell r="L2840" t="str">
            <v>Drw</v>
          </cell>
          <cell r="M2840">
            <v>2841</v>
          </cell>
        </row>
        <row r="2841">
          <cell r="C2841" t="str">
            <v>25</v>
          </cell>
          <cell r="D2841" t="str">
            <v>05050-MD-25-757-685</v>
          </cell>
          <cell r="E2841" t="str">
            <v>05050-MD-25-757-685</v>
          </cell>
          <cell r="F2841" t="str">
            <v>Tank-Main Platform, Structure- (Butane)</v>
          </cell>
          <cell r="G2841">
            <v>0</v>
          </cell>
          <cell r="H2841" t="str">
            <v>VP-1516-148-T-101/2-253</v>
          </cell>
          <cell r="I2841">
            <v>40175</v>
          </cell>
          <cell r="J2841">
            <v>40168</v>
          </cell>
          <cell r="K2841" t="str">
            <v>Y</v>
          </cell>
          <cell r="L2841" t="str">
            <v>Drw</v>
          </cell>
          <cell r="M2841">
            <v>2842</v>
          </cell>
        </row>
        <row r="2842">
          <cell r="C2842" t="str">
            <v>25</v>
          </cell>
          <cell r="D2842" t="str">
            <v>05050-MD-25-757-686</v>
          </cell>
          <cell r="E2842" t="str">
            <v>05050-MD-25-757-686</v>
          </cell>
          <cell r="F2842" t="str">
            <v>Tank-Main Platform, Structure- (Butane)</v>
          </cell>
          <cell r="G2842">
            <v>0</v>
          </cell>
          <cell r="H2842" t="str">
            <v>VP-1516-148-T-101/2-253</v>
          </cell>
          <cell r="I2842">
            <v>40175</v>
          </cell>
          <cell r="J2842">
            <v>40168</v>
          </cell>
          <cell r="K2842" t="str">
            <v>Y</v>
          </cell>
          <cell r="L2842" t="str">
            <v>Drw</v>
          </cell>
          <cell r="M2842">
            <v>2843</v>
          </cell>
        </row>
        <row r="2843">
          <cell r="C2843" t="str">
            <v>25</v>
          </cell>
          <cell r="D2843" t="str">
            <v>05050-MD-25-757-687</v>
          </cell>
          <cell r="E2843" t="str">
            <v>05050-MD-25-757-687</v>
          </cell>
          <cell r="F2843" t="str">
            <v>Tank-Main Platform, Structure- (Butane)</v>
          </cell>
          <cell r="G2843">
            <v>0</v>
          </cell>
          <cell r="H2843" t="str">
            <v>VP-1516-148-T-101/2-253</v>
          </cell>
          <cell r="I2843">
            <v>40175</v>
          </cell>
          <cell r="J2843">
            <v>40168</v>
          </cell>
          <cell r="K2843" t="str">
            <v>Y</v>
          </cell>
          <cell r="L2843" t="str">
            <v>Drw</v>
          </cell>
          <cell r="M2843">
            <v>2844</v>
          </cell>
        </row>
        <row r="2844">
          <cell r="C2844" t="str">
            <v>25</v>
          </cell>
          <cell r="D2844" t="str">
            <v>05050-MD-25-757-688</v>
          </cell>
          <cell r="E2844" t="str">
            <v>05050-MD-25-757-688</v>
          </cell>
          <cell r="F2844" t="str">
            <v>Tank-Main Platform, Structure- (Butane)</v>
          </cell>
          <cell r="G2844">
            <v>0</v>
          </cell>
          <cell r="H2844" t="str">
            <v>VP-1516-148-T-101/2-253</v>
          </cell>
          <cell r="I2844">
            <v>40175</v>
          </cell>
          <cell r="J2844">
            <v>40168</v>
          </cell>
          <cell r="K2844" t="str">
            <v>Y</v>
          </cell>
          <cell r="L2844" t="str">
            <v>Drw</v>
          </cell>
          <cell r="M2844">
            <v>2845</v>
          </cell>
        </row>
        <row r="2845">
          <cell r="C2845" t="str">
            <v>25</v>
          </cell>
          <cell r="D2845" t="str">
            <v>05050-MD-25-757-689</v>
          </cell>
          <cell r="E2845" t="str">
            <v>05050-MD-25-757-689</v>
          </cell>
          <cell r="F2845" t="str">
            <v>Tank-Main Platform, Structure- (Butane)</v>
          </cell>
          <cell r="G2845">
            <v>0</v>
          </cell>
          <cell r="H2845" t="str">
            <v>VP-1516-148-T-101/2-253</v>
          </cell>
          <cell r="I2845">
            <v>40175</v>
          </cell>
          <cell r="J2845">
            <v>40168</v>
          </cell>
          <cell r="K2845" t="str">
            <v>Y</v>
          </cell>
          <cell r="L2845" t="str">
            <v>Drw</v>
          </cell>
          <cell r="M2845">
            <v>2846</v>
          </cell>
        </row>
        <row r="2846">
          <cell r="C2846" t="str">
            <v>25</v>
          </cell>
          <cell r="D2846" t="str">
            <v>05050-MD-25-757-690</v>
          </cell>
          <cell r="E2846" t="str">
            <v>05050-MD-25-757-690</v>
          </cell>
          <cell r="F2846" t="str">
            <v>Tank-Main Platform, Structure- (Butane)</v>
          </cell>
          <cell r="G2846">
            <v>0</v>
          </cell>
          <cell r="H2846" t="str">
            <v>VP-1516-148-T-101/2-253</v>
          </cell>
          <cell r="I2846">
            <v>40175</v>
          </cell>
          <cell r="J2846">
            <v>40168</v>
          </cell>
          <cell r="K2846" t="str">
            <v>Y</v>
          </cell>
          <cell r="L2846" t="str">
            <v>Drw</v>
          </cell>
          <cell r="M2846">
            <v>2847</v>
          </cell>
        </row>
        <row r="2847">
          <cell r="C2847" t="str">
            <v>25</v>
          </cell>
          <cell r="D2847" t="str">
            <v>05050-MD-25-757-691</v>
          </cell>
          <cell r="E2847" t="str">
            <v>05050-MD-25-757-691</v>
          </cell>
          <cell r="F2847" t="str">
            <v>Tank-Main Platform, Structure- (Butane)</v>
          </cell>
          <cell r="G2847">
            <v>0</v>
          </cell>
          <cell r="H2847" t="str">
            <v>VP-1516-148-T-101/2-253</v>
          </cell>
          <cell r="I2847">
            <v>40175</v>
          </cell>
          <cell r="J2847">
            <v>40168</v>
          </cell>
          <cell r="K2847" t="str">
            <v>Y</v>
          </cell>
          <cell r="L2847" t="str">
            <v>Drw</v>
          </cell>
          <cell r="M2847">
            <v>2848</v>
          </cell>
        </row>
        <row r="2848">
          <cell r="C2848" t="str">
            <v>25</v>
          </cell>
          <cell r="D2848" t="str">
            <v>05050-MD-25-757-692</v>
          </cell>
          <cell r="E2848" t="str">
            <v>05050-MD-25-757-692</v>
          </cell>
          <cell r="F2848" t="str">
            <v>Tank-Main Platform, Structure- (Butane)</v>
          </cell>
          <cell r="G2848">
            <v>0</v>
          </cell>
          <cell r="H2848" t="str">
            <v>VP-1516-148-T-101/2-253</v>
          </cell>
          <cell r="I2848">
            <v>40175</v>
          </cell>
          <cell r="J2848">
            <v>40168</v>
          </cell>
          <cell r="K2848" t="str">
            <v>Y</v>
          </cell>
          <cell r="L2848" t="str">
            <v>Drw</v>
          </cell>
          <cell r="M2848">
            <v>2849</v>
          </cell>
        </row>
        <row r="2849">
          <cell r="C2849" t="str">
            <v>25</v>
          </cell>
          <cell r="D2849" t="str">
            <v>05050-MD-25-757-693</v>
          </cell>
          <cell r="E2849" t="str">
            <v>05050-MD-25-757-693</v>
          </cell>
          <cell r="F2849" t="str">
            <v>Tank-Main Platform, Structure- (Butane)</v>
          </cell>
          <cell r="G2849">
            <v>0</v>
          </cell>
          <cell r="H2849" t="str">
            <v>VP-1516-148-T-101/2-253</v>
          </cell>
          <cell r="I2849">
            <v>40175</v>
          </cell>
          <cell r="J2849">
            <v>40168</v>
          </cell>
          <cell r="K2849" t="str">
            <v>Y</v>
          </cell>
          <cell r="L2849" t="str">
            <v>Drw</v>
          </cell>
          <cell r="M2849">
            <v>2850</v>
          </cell>
        </row>
        <row r="2850">
          <cell r="C2850" t="str">
            <v>25</v>
          </cell>
          <cell r="D2850" t="str">
            <v>05050-MD-25-757-694</v>
          </cell>
          <cell r="E2850" t="str">
            <v>05050-MD-25-757-694</v>
          </cell>
          <cell r="F2850" t="str">
            <v>Tank-Main Platform, Structure- (Butane)</v>
          </cell>
          <cell r="G2850">
            <v>0</v>
          </cell>
          <cell r="H2850" t="str">
            <v>VP-1516-148-T-101/2-253</v>
          </cell>
          <cell r="I2850">
            <v>40175</v>
          </cell>
          <cell r="J2850">
            <v>40168</v>
          </cell>
          <cell r="K2850" t="str">
            <v>Y</v>
          </cell>
          <cell r="L2850" t="str">
            <v>Drw</v>
          </cell>
          <cell r="M2850">
            <v>2851</v>
          </cell>
        </row>
        <row r="2851">
          <cell r="C2851" t="str">
            <v>25</v>
          </cell>
          <cell r="D2851" t="str">
            <v>05050-MD-25-757-695</v>
          </cell>
          <cell r="E2851" t="str">
            <v>05050-MD-25-757-695</v>
          </cell>
          <cell r="F2851" t="str">
            <v>Tank-Main Platform, Structure- (Butane)</v>
          </cell>
          <cell r="G2851">
            <v>0</v>
          </cell>
          <cell r="H2851" t="str">
            <v>VP-1516-148-T-101/2-253</v>
          </cell>
          <cell r="I2851">
            <v>40175</v>
          </cell>
          <cell r="J2851">
            <v>40168</v>
          </cell>
          <cell r="K2851" t="str">
            <v>Y</v>
          </cell>
          <cell r="L2851" t="str">
            <v>Drw</v>
          </cell>
          <cell r="M2851">
            <v>2852</v>
          </cell>
        </row>
        <row r="2852">
          <cell r="C2852" t="str">
            <v>25</v>
          </cell>
          <cell r="D2852" t="str">
            <v>05050-MD-25-757-696</v>
          </cell>
          <cell r="E2852" t="str">
            <v>05050-MD-25-757-696</v>
          </cell>
          <cell r="F2852" t="str">
            <v>Tank-Main Platform, Structure- (Butane)</v>
          </cell>
          <cell r="G2852">
            <v>0</v>
          </cell>
          <cell r="H2852" t="str">
            <v>VP-1516-148-T-101/2-253</v>
          </cell>
          <cell r="I2852">
            <v>40175</v>
          </cell>
          <cell r="J2852">
            <v>40168</v>
          </cell>
          <cell r="K2852" t="str">
            <v>Y</v>
          </cell>
          <cell r="L2852" t="str">
            <v>Drw</v>
          </cell>
          <cell r="M2852">
            <v>2853</v>
          </cell>
        </row>
        <row r="2853">
          <cell r="C2853" t="str">
            <v>25</v>
          </cell>
          <cell r="D2853" t="str">
            <v>05050-MD-25-757-697</v>
          </cell>
          <cell r="E2853" t="str">
            <v>05050-MD-25-757-697</v>
          </cell>
          <cell r="F2853" t="str">
            <v>Tank-Main Platform, Structure- (Butane)</v>
          </cell>
          <cell r="G2853">
            <v>0</v>
          </cell>
          <cell r="H2853" t="str">
            <v>VP-1516-148-T-101/2-253</v>
          </cell>
          <cell r="I2853">
            <v>40175</v>
          </cell>
          <cell r="J2853">
            <v>40168</v>
          </cell>
          <cell r="K2853" t="str">
            <v>Y</v>
          </cell>
          <cell r="L2853" t="str">
            <v>Drw</v>
          </cell>
          <cell r="M2853">
            <v>2854</v>
          </cell>
        </row>
        <row r="2854">
          <cell r="C2854" t="str">
            <v>25</v>
          </cell>
          <cell r="D2854" t="str">
            <v>05050-MD-25-757-698</v>
          </cell>
          <cell r="E2854" t="str">
            <v>05050-MD-25-757-698</v>
          </cell>
          <cell r="F2854" t="str">
            <v>Tank-Main Platform, Structure- (Butane)</v>
          </cell>
          <cell r="G2854">
            <v>0</v>
          </cell>
          <cell r="H2854" t="str">
            <v>VP-1516-148-T-101/2-253</v>
          </cell>
          <cell r="I2854">
            <v>40175</v>
          </cell>
          <cell r="J2854">
            <v>40168</v>
          </cell>
          <cell r="K2854" t="str">
            <v>Y</v>
          </cell>
          <cell r="L2854" t="str">
            <v>Drw</v>
          </cell>
          <cell r="M2854">
            <v>2855</v>
          </cell>
        </row>
        <row r="2855">
          <cell r="C2855" t="str">
            <v>25</v>
          </cell>
          <cell r="D2855" t="str">
            <v>05050-MD-25-757-699</v>
          </cell>
          <cell r="E2855" t="str">
            <v>05050-MD-25-757-699</v>
          </cell>
          <cell r="F2855" t="str">
            <v>Tank-Main Platform, Structure- (Butane)</v>
          </cell>
          <cell r="G2855">
            <v>0</v>
          </cell>
          <cell r="H2855" t="str">
            <v>VP-1516-148-T-101/2-253</v>
          </cell>
          <cell r="I2855">
            <v>40175</v>
          </cell>
          <cell r="J2855">
            <v>40168</v>
          </cell>
          <cell r="K2855" t="str">
            <v>Y</v>
          </cell>
          <cell r="L2855" t="str">
            <v>Drw</v>
          </cell>
          <cell r="M2855">
            <v>2856</v>
          </cell>
        </row>
        <row r="2856">
          <cell r="C2856" t="str">
            <v>25</v>
          </cell>
          <cell r="D2856" t="str">
            <v>05050-MD-25-757-700</v>
          </cell>
          <cell r="E2856" t="str">
            <v>05050-MD-25-757-700</v>
          </cell>
          <cell r="F2856" t="str">
            <v>Tank-Main Platform, Structure- (Butane)</v>
          </cell>
          <cell r="G2856">
            <v>0</v>
          </cell>
          <cell r="H2856" t="str">
            <v>VP-1516-148-T-101/2-253</v>
          </cell>
          <cell r="I2856">
            <v>40175</v>
          </cell>
          <cell r="J2856">
            <v>40168</v>
          </cell>
          <cell r="K2856" t="str">
            <v>Y</v>
          </cell>
          <cell r="L2856" t="str">
            <v>Drw</v>
          </cell>
          <cell r="M2856">
            <v>2857</v>
          </cell>
        </row>
        <row r="2857">
          <cell r="C2857" t="str">
            <v>25</v>
          </cell>
          <cell r="D2857" t="str">
            <v>05050-MD-25-757-701</v>
          </cell>
          <cell r="E2857" t="str">
            <v>05050-MD-25-757-701</v>
          </cell>
          <cell r="F2857" t="str">
            <v>Tank-Main Platform, Structure- (Butane)</v>
          </cell>
          <cell r="G2857">
            <v>0</v>
          </cell>
          <cell r="H2857" t="str">
            <v>VP-1516-148-T-101/2-253</v>
          </cell>
          <cell r="I2857">
            <v>40175</v>
          </cell>
          <cell r="J2857">
            <v>40168</v>
          </cell>
          <cell r="K2857" t="str">
            <v>Y</v>
          </cell>
          <cell r="L2857" t="str">
            <v>Drw</v>
          </cell>
          <cell r="M2857">
            <v>2858</v>
          </cell>
        </row>
        <row r="2858">
          <cell r="C2858" t="str">
            <v>25</v>
          </cell>
          <cell r="D2858" t="str">
            <v>05050-MD-25-757-702</v>
          </cell>
          <cell r="E2858" t="str">
            <v>05050-MD-25-757-702</v>
          </cell>
          <cell r="F2858" t="str">
            <v>Tank-Main Platform, Structure- (Butane)</v>
          </cell>
          <cell r="G2858">
            <v>0</v>
          </cell>
          <cell r="H2858" t="str">
            <v>VP-1516-148-T-101/2-253</v>
          </cell>
          <cell r="I2858">
            <v>40175</v>
          </cell>
          <cell r="J2858">
            <v>40168</v>
          </cell>
          <cell r="K2858" t="str">
            <v>Y</v>
          </cell>
          <cell r="L2858" t="str">
            <v>Drw</v>
          </cell>
          <cell r="M2858">
            <v>2859</v>
          </cell>
        </row>
        <row r="2859">
          <cell r="C2859" t="str">
            <v>25</v>
          </cell>
          <cell r="D2859" t="str">
            <v>05050-MD-25-757-703</v>
          </cell>
          <cell r="E2859" t="str">
            <v>05050-MD-25-757-703</v>
          </cell>
          <cell r="F2859" t="str">
            <v>Tank-Main Platform, Structure- (Butane)</v>
          </cell>
          <cell r="G2859">
            <v>0</v>
          </cell>
          <cell r="H2859" t="str">
            <v>VP-1516-148-T-101/2-253</v>
          </cell>
          <cell r="I2859">
            <v>40175</v>
          </cell>
          <cell r="J2859">
            <v>40168</v>
          </cell>
          <cell r="K2859" t="str">
            <v>Y</v>
          </cell>
          <cell r="L2859" t="str">
            <v>Drw</v>
          </cell>
          <cell r="M2859">
            <v>2860</v>
          </cell>
        </row>
        <row r="2860">
          <cell r="C2860" t="str">
            <v>25</v>
          </cell>
          <cell r="D2860" t="str">
            <v>05050-MD-25-757-704</v>
          </cell>
          <cell r="E2860" t="str">
            <v>05050-MD-25-757-704</v>
          </cell>
          <cell r="F2860" t="str">
            <v>Tank-Main Platform, Structure- (Butane)</v>
          </cell>
          <cell r="G2860">
            <v>0</v>
          </cell>
          <cell r="H2860" t="str">
            <v>VP-1516-148-T-101/2-253</v>
          </cell>
          <cell r="I2860">
            <v>40175</v>
          </cell>
          <cell r="J2860">
            <v>40168</v>
          </cell>
          <cell r="K2860" t="str">
            <v>Y</v>
          </cell>
          <cell r="L2860" t="str">
            <v>Drw</v>
          </cell>
          <cell r="M2860">
            <v>2861</v>
          </cell>
        </row>
        <row r="2861">
          <cell r="C2861" t="str">
            <v>25</v>
          </cell>
          <cell r="D2861" t="str">
            <v>05050-MD-25-757-705</v>
          </cell>
          <cell r="E2861" t="str">
            <v>05050-MD-25-757-705</v>
          </cell>
          <cell r="F2861" t="str">
            <v>Tank-Main Platform, Structure- (Butane)</v>
          </cell>
          <cell r="G2861">
            <v>0</v>
          </cell>
          <cell r="H2861" t="str">
            <v>VP-1516-148-T-101/2-253</v>
          </cell>
          <cell r="I2861">
            <v>40175</v>
          </cell>
          <cell r="J2861">
            <v>40168</v>
          </cell>
          <cell r="K2861" t="str">
            <v>Y</v>
          </cell>
          <cell r="L2861" t="str">
            <v>Drw</v>
          </cell>
          <cell r="M2861">
            <v>2862</v>
          </cell>
        </row>
        <row r="2862">
          <cell r="C2862" t="str">
            <v>25</v>
          </cell>
          <cell r="D2862" t="str">
            <v>05050-MD-25-757-706</v>
          </cell>
          <cell r="E2862" t="str">
            <v>05050-MD-25-757-706</v>
          </cell>
          <cell r="F2862" t="str">
            <v>Tank-Main Platform, Structure- (Butane)</v>
          </cell>
          <cell r="G2862">
            <v>0</v>
          </cell>
          <cell r="H2862" t="str">
            <v>VP-1516-148-T-101/2-253</v>
          </cell>
          <cell r="I2862">
            <v>40175</v>
          </cell>
          <cell r="J2862">
            <v>40168</v>
          </cell>
          <cell r="K2862" t="str">
            <v>Y</v>
          </cell>
          <cell r="L2862" t="str">
            <v>Drw</v>
          </cell>
          <cell r="M2862">
            <v>2863</v>
          </cell>
        </row>
        <row r="2863">
          <cell r="C2863" t="str">
            <v>25</v>
          </cell>
          <cell r="D2863" t="str">
            <v>05050-MD-25-757-707</v>
          </cell>
          <cell r="E2863" t="str">
            <v>05050-MD-25-757-707</v>
          </cell>
          <cell r="F2863" t="str">
            <v>Tank-Main Platform, Structure- (Butane)</v>
          </cell>
          <cell r="G2863">
            <v>0</v>
          </cell>
          <cell r="H2863" t="str">
            <v>VP-1516-148-T-101/2-253</v>
          </cell>
          <cell r="I2863">
            <v>40175</v>
          </cell>
          <cell r="J2863">
            <v>40168</v>
          </cell>
          <cell r="K2863" t="str">
            <v>Y</v>
          </cell>
          <cell r="L2863" t="str">
            <v>Drw</v>
          </cell>
          <cell r="M2863">
            <v>2864</v>
          </cell>
        </row>
        <row r="2864">
          <cell r="C2864" t="str">
            <v>25</v>
          </cell>
          <cell r="D2864" t="str">
            <v>05050-MD-25-757-708</v>
          </cell>
          <cell r="E2864" t="str">
            <v>05050-MD-25-757-708</v>
          </cell>
          <cell r="F2864" t="str">
            <v>Tank-Main Platform, Structure- (Butane)</v>
          </cell>
          <cell r="G2864">
            <v>0</v>
          </cell>
          <cell r="H2864" t="str">
            <v>VP-1516-148-T-101/2-253</v>
          </cell>
          <cell r="I2864">
            <v>40175</v>
          </cell>
          <cell r="J2864">
            <v>40168</v>
          </cell>
          <cell r="K2864" t="str">
            <v>Y</v>
          </cell>
          <cell r="L2864" t="str">
            <v>Drw</v>
          </cell>
          <cell r="M2864">
            <v>2865</v>
          </cell>
        </row>
        <row r="2865">
          <cell r="C2865" t="str">
            <v>25</v>
          </cell>
          <cell r="D2865" t="str">
            <v>05050-MD-25-757-709</v>
          </cell>
          <cell r="E2865" t="str">
            <v>05050-MD-25-757-709</v>
          </cell>
          <cell r="F2865" t="str">
            <v>Tank-Main Platform, Structure- (Butane)</v>
          </cell>
          <cell r="G2865">
            <v>0</v>
          </cell>
          <cell r="H2865" t="str">
            <v>VP-1516-148-T-101/2-253</v>
          </cell>
          <cell r="I2865">
            <v>40175</v>
          </cell>
          <cell r="J2865">
            <v>40168</v>
          </cell>
          <cell r="K2865" t="str">
            <v>Y</v>
          </cell>
          <cell r="L2865" t="str">
            <v>Drw</v>
          </cell>
          <cell r="M2865">
            <v>2866</v>
          </cell>
        </row>
        <row r="2866">
          <cell r="C2866" t="str">
            <v>25</v>
          </cell>
          <cell r="D2866" t="str">
            <v>05050-MD-25-757-710</v>
          </cell>
          <cell r="E2866" t="str">
            <v>05050-MD-25-757-710</v>
          </cell>
          <cell r="F2866" t="str">
            <v>Tank-Main Platform, Structure- (Butane)</v>
          </cell>
          <cell r="G2866">
            <v>0</v>
          </cell>
          <cell r="H2866" t="str">
            <v>VP-1516-148-T-101/2-253</v>
          </cell>
          <cell r="I2866">
            <v>40175</v>
          </cell>
          <cell r="J2866">
            <v>40168</v>
          </cell>
          <cell r="K2866" t="str">
            <v>Y</v>
          </cell>
          <cell r="L2866" t="str">
            <v>Drw</v>
          </cell>
          <cell r="M2866">
            <v>2867</v>
          </cell>
        </row>
        <row r="2867">
          <cell r="C2867" t="str">
            <v>25</v>
          </cell>
          <cell r="D2867" t="str">
            <v>05050-MD-25-757-711</v>
          </cell>
          <cell r="E2867" t="str">
            <v>05050-MD-25-757-711</v>
          </cell>
          <cell r="F2867" t="str">
            <v>Tank-Main Platform, Structure- (Butane)</v>
          </cell>
          <cell r="G2867">
            <v>0</v>
          </cell>
          <cell r="H2867" t="str">
            <v>VP-1516-148-T-101/2-253</v>
          </cell>
          <cell r="I2867">
            <v>40175</v>
          </cell>
          <cell r="J2867">
            <v>40168</v>
          </cell>
          <cell r="K2867" t="str">
            <v>Y</v>
          </cell>
          <cell r="L2867" t="str">
            <v>Drw</v>
          </cell>
          <cell r="M2867">
            <v>2868</v>
          </cell>
        </row>
        <row r="2868">
          <cell r="C2868" t="str">
            <v>25</v>
          </cell>
          <cell r="D2868" t="str">
            <v>05050-MD-25-757-712</v>
          </cell>
          <cell r="E2868" t="str">
            <v>05050-MD-25-757-712</v>
          </cell>
          <cell r="F2868" t="str">
            <v>Tank-Main Platform, Structure- (Butane)</v>
          </cell>
          <cell r="G2868">
            <v>0</v>
          </cell>
          <cell r="H2868" t="str">
            <v>VP-1516-148-T-101/2-253</v>
          </cell>
          <cell r="I2868">
            <v>40175</v>
          </cell>
          <cell r="J2868">
            <v>40168</v>
          </cell>
          <cell r="K2868" t="str">
            <v>Y</v>
          </cell>
          <cell r="L2868" t="str">
            <v>Drw</v>
          </cell>
          <cell r="M2868">
            <v>2869</v>
          </cell>
        </row>
        <row r="2869">
          <cell r="C2869" t="str">
            <v>25</v>
          </cell>
          <cell r="D2869" t="str">
            <v>05050-MD-25-757-713</v>
          </cell>
          <cell r="E2869" t="str">
            <v>05050-MD-25-757-713</v>
          </cell>
          <cell r="F2869" t="str">
            <v>Tank-Main Platform, Structure- (Butane)</v>
          </cell>
          <cell r="G2869">
            <v>0</v>
          </cell>
          <cell r="H2869" t="str">
            <v>VP-1516-148-T-101/2-253</v>
          </cell>
          <cell r="I2869">
            <v>40175</v>
          </cell>
          <cell r="J2869">
            <v>40168</v>
          </cell>
          <cell r="K2869" t="str">
            <v>Y</v>
          </cell>
          <cell r="L2869" t="str">
            <v>Drw</v>
          </cell>
          <cell r="M2869">
            <v>2870</v>
          </cell>
        </row>
        <row r="2870">
          <cell r="C2870" t="str">
            <v>25</v>
          </cell>
          <cell r="D2870" t="str">
            <v>05050-MD-25-757-714</v>
          </cell>
          <cell r="E2870" t="str">
            <v>05050-MD-25-757-714</v>
          </cell>
          <cell r="F2870" t="str">
            <v>Tank-Main Platform, Structure- (Butane)</v>
          </cell>
          <cell r="G2870">
            <v>0</v>
          </cell>
          <cell r="H2870" t="str">
            <v>VP-1516-148-T-101/2-253</v>
          </cell>
          <cell r="I2870">
            <v>40175</v>
          </cell>
          <cell r="J2870">
            <v>40168</v>
          </cell>
          <cell r="K2870" t="str">
            <v>Y</v>
          </cell>
          <cell r="L2870" t="str">
            <v>Drw</v>
          </cell>
          <cell r="M2870">
            <v>2871</v>
          </cell>
        </row>
        <row r="2871">
          <cell r="C2871" t="str">
            <v>25</v>
          </cell>
          <cell r="D2871" t="str">
            <v>05050-MD-25-757-715</v>
          </cell>
          <cell r="E2871" t="str">
            <v>05050-MD-25-757-715</v>
          </cell>
          <cell r="F2871" t="str">
            <v>Tank-Main Platform, Structure- (Butane)</v>
          </cell>
          <cell r="G2871">
            <v>0</v>
          </cell>
          <cell r="H2871" t="str">
            <v>VP-1516-148-T-101/2-253</v>
          </cell>
          <cell r="I2871">
            <v>40175</v>
          </cell>
          <cell r="J2871">
            <v>40168</v>
          </cell>
          <cell r="K2871" t="str">
            <v>Y</v>
          </cell>
          <cell r="L2871" t="str">
            <v>Drw</v>
          </cell>
          <cell r="M2871">
            <v>2872</v>
          </cell>
        </row>
        <row r="2872">
          <cell r="C2872" t="str">
            <v>25</v>
          </cell>
          <cell r="D2872" t="str">
            <v>05050-MD-25-757-716</v>
          </cell>
          <cell r="E2872" t="str">
            <v>05050-MD-25-757-716</v>
          </cell>
          <cell r="F2872" t="str">
            <v>Tank-Main Platform, Structure- (Butane)</v>
          </cell>
          <cell r="G2872">
            <v>0</v>
          </cell>
          <cell r="H2872" t="str">
            <v>VP-1516-148-T-101/2-253</v>
          </cell>
          <cell r="I2872">
            <v>40175</v>
          </cell>
          <cell r="J2872">
            <v>40168</v>
          </cell>
          <cell r="K2872" t="str">
            <v>Y</v>
          </cell>
          <cell r="L2872" t="str">
            <v>Drw</v>
          </cell>
          <cell r="M2872">
            <v>2873</v>
          </cell>
        </row>
        <row r="2873">
          <cell r="C2873" t="str">
            <v>25</v>
          </cell>
          <cell r="D2873" t="str">
            <v>05050-MD-25-757-717</v>
          </cell>
          <cell r="E2873" t="str">
            <v>05050-MD-25-757-717</v>
          </cell>
          <cell r="F2873" t="str">
            <v>Tank-Main Platform, Structure- (Butane)</v>
          </cell>
          <cell r="G2873">
            <v>0</v>
          </cell>
          <cell r="H2873" t="str">
            <v>VP-1516-148-T-101/2-253</v>
          </cell>
          <cell r="I2873">
            <v>40175</v>
          </cell>
          <cell r="J2873">
            <v>40168</v>
          </cell>
          <cell r="K2873" t="str">
            <v>Y</v>
          </cell>
          <cell r="L2873" t="str">
            <v>Drw</v>
          </cell>
          <cell r="M2873">
            <v>2874</v>
          </cell>
        </row>
        <row r="2874">
          <cell r="C2874" t="str">
            <v>25</v>
          </cell>
          <cell r="D2874" t="str">
            <v>05050-MD-25-757-718</v>
          </cell>
          <cell r="E2874" t="str">
            <v>05050-MD-25-757-718</v>
          </cell>
          <cell r="F2874" t="str">
            <v>Tank-Main Platform, Structure- (Butane)</v>
          </cell>
          <cell r="G2874">
            <v>0</v>
          </cell>
          <cell r="H2874" t="str">
            <v>VP-1516-148-T-101/2-253</v>
          </cell>
          <cell r="I2874">
            <v>40175</v>
          </cell>
          <cell r="J2874">
            <v>40168</v>
          </cell>
          <cell r="K2874" t="str">
            <v>Y</v>
          </cell>
          <cell r="L2874" t="str">
            <v>Drw</v>
          </cell>
          <cell r="M2874">
            <v>2875</v>
          </cell>
        </row>
        <row r="2875">
          <cell r="C2875" t="str">
            <v>25</v>
          </cell>
          <cell r="D2875" t="str">
            <v>05050-MD-25-757-719</v>
          </cell>
          <cell r="E2875" t="str">
            <v>05050-MD-25-757-719</v>
          </cell>
          <cell r="F2875" t="str">
            <v>Tank-Main Platform, Structure- (Butane)</v>
          </cell>
          <cell r="G2875">
            <v>0</v>
          </cell>
          <cell r="H2875" t="str">
            <v>VP-1516-148-T-101/2-253</v>
          </cell>
          <cell r="I2875">
            <v>40175</v>
          </cell>
          <cell r="J2875">
            <v>40168</v>
          </cell>
          <cell r="K2875" t="str">
            <v>Y</v>
          </cell>
          <cell r="L2875" t="str">
            <v>Drw</v>
          </cell>
          <cell r="M2875">
            <v>2876</v>
          </cell>
        </row>
        <row r="2876">
          <cell r="C2876" t="str">
            <v>25</v>
          </cell>
          <cell r="D2876" t="str">
            <v>05050-MD-25-757-720</v>
          </cell>
          <cell r="E2876" t="str">
            <v>05050-MD-25-757-720</v>
          </cell>
          <cell r="F2876" t="str">
            <v>Tank-Main Platform, Structure- (Butane)</v>
          </cell>
          <cell r="G2876">
            <v>0</v>
          </cell>
          <cell r="H2876" t="str">
            <v>VP-1516-148-T-101/2-253</v>
          </cell>
          <cell r="I2876">
            <v>40175</v>
          </cell>
          <cell r="J2876">
            <v>40168</v>
          </cell>
          <cell r="K2876" t="str">
            <v>Y</v>
          </cell>
          <cell r="L2876" t="str">
            <v>Drw</v>
          </cell>
          <cell r="M2876">
            <v>2877</v>
          </cell>
        </row>
        <row r="2877">
          <cell r="C2877" t="str">
            <v>25</v>
          </cell>
          <cell r="D2877" t="str">
            <v>05050-MD-25-757-721</v>
          </cell>
          <cell r="E2877" t="str">
            <v>05050-MD-25-757-721</v>
          </cell>
          <cell r="F2877" t="str">
            <v>Tank-Main Platform, Structure- (Butane)</v>
          </cell>
          <cell r="G2877">
            <v>0</v>
          </cell>
          <cell r="H2877" t="str">
            <v>VP-1516-148-T-101/2-253</v>
          </cell>
          <cell r="I2877">
            <v>40175</v>
          </cell>
          <cell r="J2877">
            <v>40168</v>
          </cell>
          <cell r="K2877" t="str">
            <v>Y</v>
          </cell>
          <cell r="L2877" t="str">
            <v>Drw</v>
          </cell>
          <cell r="M2877">
            <v>2878</v>
          </cell>
        </row>
        <row r="2878">
          <cell r="C2878" t="str">
            <v>25</v>
          </cell>
          <cell r="D2878" t="str">
            <v>05050-MD-25-757-722</v>
          </cell>
          <cell r="E2878" t="str">
            <v>05050-MD-25-757-722</v>
          </cell>
          <cell r="F2878" t="str">
            <v>Tank-Main Platform, Structure- (Butane)</v>
          </cell>
          <cell r="G2878">
            <v>0</v>
          </cell>
          <cell r="H2878" t="str">
            <v>VP-1516-148-T-101/2-253</v>
          </cell>
          <cell r="I2878">
            <v>40175</v>
          </cell>
          <cell r="J2878">
            <v>40168</v>
          </cell>
          <cell r="K2878" t="str">
            <v>Y</v>
          </cell>
          <cell r="L2878" t="str">
            <v>Drw</v>
          </cell>
          <cell r="M2878">
            <v>2879</v>
          </cell>
        </row>
        <row r="2879">
          <cell r="C2879" t="str">
            <v>25</v>
          </cell>
          <cell r="D2879" t="str">
            <v>05050-MD-25-757-723</v>
          </cell>
          <cell r="E2879" t="str">
            <v>05050-MD-25-757-723</v>
          </cell>
          <cell r="F2879" t="str">
            <v>Tank-Main Platform, Structure- (Butane)</v>
          </cell>
          <cell r="G2879">
            <v>0</v>
          </cell>
          <cell r="H2879" t="str">
            <v>VP-1516-148-T-101/2-253</v>
          </cell>
          <cell r="I2879">
            <v>40175</v>
          </cell>
          <cell r="J2879">
            <v>40168</v>
          </cell>
          <cell r="K2879" t="str">
            <v>Y</v>
          </cell>
          <cell r="L2879" t="str">
            <v>Drw</v>
          </cell>
          <cell r="M2879">
            <v>2880</v>
          </cell>
        </row>
        <row r="2880">
          <cell r="C2880" t="str">
            <v>25</v>
          </cell>
          <cell r="D2880" t="str">
            <v>05050-MD-25-757-724</v>
          </cell>
          <cell r="E2880" t="str">
            <v>05050-MD-25-757-724</v>
          </cell>
          <cell r="F2880" t="str">
            <v>Tank-Main Platform, Structure- (Butane)</v>
          </cell>
          <cell r="G2880">
            <v>0</v>
          </cell>
          <cell r="H2880" t="str">
            <v>VP-1516-148-T-101/2-253</v>
          </cell>
          <cell r="I2880">
            <v>40175</v>
          </cell>
          <cell r="J2880">
            <v>40168</v>
          </cell>
          <cell r="K2880" t="str">
            <v>Y</v>
          </cell>
          <cell r="L2880" t="str">
            <v>Drw</v>
          </cell>
          <cell r="M2880">
            <v>2881</v>
          </cell>
        </row>
        <row r="2881">
          <cell r="C2881" t="str">
            <v>25</v>
          </cell>
          <cell r="D2881" t="str">
            <v>05050-MD-25-757-725</v>
          </cell>
          <cell r="E2881" t="str">
            <v>05050-MD-25-757-725</v>
          </cell>
          <cell r="F2881" t="str">
            <v>Tank-Main Platform, Structure- (Butane)</v>
          </cell>
          <cell r="G2881">
            <v>0</v>
          </cell>
          <cell r="H2881" t="str">
            <v>VP-1516-148-T-101/2-253</v>
          </cell>
          <cell r="I2881">
            <v>40175</v>
          </cell>
          <cell r="J2881">
            <v>40168</v>
          </cell>
          <cell r="K2881" t="str">
            <v>Y</v>
          </cell>
          <cell r="L2881" t="str">
            <v>Drw</v>
          </cell>
          <cell r="M2881">
            <v>2882</v>
          </cell>
        </row>
        <row r="2882">
          <cell r="C2882" t="str">
            <v>25</v>
          </cell>
          <cell r="D2882" t="str">
            <v>05050-MD-25-757-726</v>
          </cell>
          <cell r="E2882" t="str">
            <v>05050-MD-25-757-726</v>
          </cell>
          <cell r="F2882" t="str">
            <v>Tank-Main Platform, Structure- (Butane)</v>
          </cell>
          <cell r="G2882">
            <v>0</v>
          </cell>
          <cell r="H2882" t="str">
            <v>VP-1516-148-T-101/2-253</v>
          </cell>
          <cell r="I2882">
            <v>40175</v>
          </cell>
          <cell r="J2882">
            <v>40168</v>
          </cell>
          <cell r="K2882" t="str">
            <v>Y</v>
          </cell>
          <cell r="L2882" t="str">
            <v>Drw</v>
          </cell>
          <cell r="M2882">
            <v>2883</v>
          </cell>
        </row>
        <row r="2883">
          <cell r="C2883" t="str">
            <v>25</v>
          </cell>
          <cell r="D2883" t="str">
            <v>05050-MD-25-757-727</v>
          </cell>
          <cell r="E2883" t="str">
            <v>05050-MD-25-757-727</v>
          </cell>
          <cell r="F2883" t="str">
            <v>Tank-Main Platform, Structure- (Butane)</v>
          </cell>
          <cell r="G2883">
            <v>0</v>
          </cell>
          <cell r="H2883" t="str">
            <v>VP-1516-148-T-101/2-253</v>
          </cell>
          <cell r="I2883">
            <v>40175</v>
          </cell>
          <cell r="J2883">
            <v>40168</v>
          </cell>
          <cell r="K2883" t="str">
            <v>Y</v>
          </cell>
          <cell r="L2883" t="str">
            <v>Drw</v>
          </cell>
          <cell r="M2883">
            <v>2884</v>
          </cell>
        </row>
        <row r="2884">
          <cell r="C2884" t="str">
            <v>25</v>
          </cell>
          <cell r="D2884" t="str">
            <v>05050-MD-25-757-728</v>
          </cell>
          <cell r="E2884" t="str">
            <v>05050-MD-25-757-728</v>
          </cell>
          <cell r="F2884" t="str">
            <v>Tank-Main Platform, Structure- (Butane)</v>
          </cell>
          <cell r="G2884">
            <v>0</v>
          </cell>
          <cell r="H2884" t="str">
            <v>VP-1516-148-T-101/2-253</v>
          </cell>
          <cell r="I2884">
            <v>40175</v>
          </cell>
          <cell r="J2884">
            <v>40168</v>
          </cell>
          <cell r="K2884" t="str">
            <v>Y</v>
          </cell>
          <cell r="L2884" t="str">
            <v>Drw</v>
          </cell>
          <cell r="M2884">
            <v>2885</v>
          </cell>
        </row>
        <row r="2885">
          <cell r="C2885" t="str">
            <v>25</v>
          </cell>
          <cell r="D2885" t="str">
            <v>05050-MD-25-757-729</v>
          </cell>
          <cell r="E2885" t="str">
            <v>05050-MD-25-757-729</v>
          </cell>
          <cell r="F2885" t="str">
            <v>Tank-Main Platform, Structure- (Butane)</v>
          </cell>
          <cell r="G2885">
            <v>0</v>
          </cell>
          <cell r="H2885" t="str">
            <v>VP-1516-148-T-101/2-253</v>
          </cell>
          <cell r="I2885">
            <v>40175</v>
          </cell>
          <cell r="J2885">
            <v>40168</v>
          </cell>
          <cell r="K2885" t="str">
            <v>Y</v>
          </cell>
          <cell r="L2885" t="str">
            <v>Drw</v>
          </cell>
          <cell r="M2885">
            <v>2886</v>
          </cell>
        </row>
        <row r="2886">
          <cell r="C2886" t="str">
            <v>25</v>
          </cell>
          <cell r="D2886" t="str">
            <v>05050-MD-25-757-730</v>
          </cell>
          <cell r="E2886" t="str">
            <v>05050-MD-25-757-730</v>
          </cell>
          <cell r="F2886" t="str">
            <v>Tank-Main Platform, Structure- (Butane)</v>
          </cell>
          <cell r="G2886">
            <v>0</v>
          </cell>
          <cell r="H2886" t="str">
            <v>VP-1516-148-T-101/2-253</v>
          </cell>
          <cell r="I2886">
            <v>40175</v>
          </cell>
          <cell r="J2886">
            <v>40168</v>
          </cell>
          <cell r="K2886" t="str">
            <v>Y</v>
          </cell>
          <cell r="L2886" t="str">
            <v>Drw</v>
          </cell>
          <cell r="M2886">
            <v>2887</v>
          </cell>
        </row>
        <row r="2887">
          <cell r="C2887" t="str">
            <v>25</v>
          </cell>
          <cell r="D2887" t="str">
            <v>05050-MD-25-757-731</v>
          </cell>
          <cell r="E2887" t="str">
            <v>05050-MD-25-757-731</v>
          </cell>
          <cell r="F2887" t="str">
            <v>Tank-Main Platform, Structure- (Butane)</v>
          </cell>
          <cell r="G2887">
            <v>0</v>
          </cell>
          <cell r="H2887" t="str">
            <v>VP-1516-148-T-101/2-253</v>
          </cell>
          <cell r="I2887">
            <v>40175</v>
          </cell>
          <cell r="J2887">
            <v>40168</v>
          </cell>
          <cell r="K2887" t="str">
            <v>Y</v>
          </cell>
          <cell r="L2887" t="str">
            <v>Drw</v>
          </cell>
          <cell r="M2887">
            <v>2888</v>
          </cell>
        </row>
        <row r="2888">
          <cell r="C2888" t="str">
            <v>25</v>
          </cell>
          <cell r="D2888" t="str">
            <v>05050-MD-25-757-732</v>
          </cell>
          <cell r="E2888" t="str">
            <v>05050-MD-25-757-732</v>
          </cell>
          <cell r="F2888" t="str">
            <v>Tank-Main Platform, Structure- (Butane)</v>
          </cell>
          <cell r="G2888">
            <v>0</v>
          </cell>
          <cell r="H2888" t="str">
            <v>VP-1516-148-T-101/2-253</v>
          </cell>
          <cell r="I2888">
            <v>40175</v>
          </cell>
          <cell r="J2888">
            <v>40168</v>
          </cell>
          <cell r="K2888" t="str">
            <v>Y</v>
          </cell>
          <cell r="L2888" t="str">
            <v>Drw</v>
          </cell>
          <cell r="M2888">
            <v>2889</v>
          </cell>
        </row>
        <row r="2889">
          <cell r="C2889" t="str">
            <v>25</v>
          </cell>
          <cell r="D2889" t="str">
            <v>05050-MD-25-757-733</v>
          </cell>
          <cell r="E2889" t="str">
            <v>05050-MD-25-757-733</v>
          </cell>
          <cell r="F2889" t="str">
            <v>Tank-Main Platform, Structure- (Butane)</v>
          </cell>
          <cell r="G2889">
            <v>0</v>
          </cell>
          <cell r="H2889" t="str">
            <v>VP-1516-148-T-101/2-253</v>
          </cell>
          <cell r="I2889">
            <v>40175</v>
          </cell>
          <cell r="J2889">
            <v>40168</v>
          </cell>
          <cell r="K2889" t="str">
            <v>Y</v>
          </cell>
          <cell r="L2889" t="str">
            <v>Drw</v>
          </cell>
          <cell r="M2889">
            <v>2890</v>
          </cell>
        </row>
        <row r="2890">
          <cell r="C2890" t="str">
            <v>25</v>
          </cell>
          <cell r="D2890" t="str">
            <v>05050-MD-25-757-734</v>
          </cell>
          <cell r="E2890" t="str">
            <v>05050-MD-25-757-734</v>
          </cell>
          <cell r="F2890" t="str">
            <v>Tank-Main Platform, Structure- (Butane)</v>
          </cell>
          <cell r="G2890">
            <v>0</v>
          </cell>
          <cell r="H2890" t="str">
            <v>VP-1516-148-T-101/2-253</v>
          </cell>
          <cell r="I2890">
            <v>40175</v>
          </cell>
          <cell r="J2890">
            <v>40168</v>
          </cell>
          <cell r="K2890" t="str">
            <v>Y</v>
          </cell>
          <cell r="L2890" t="str">
            <v>Drw</v>
          </cell>
          <cell r="M2890">
            <v>2891</v>
          </cell>
        </row>
        <row r="2891">
          <cell r="C2891" t="str">
            <v>25</v>
          </cell>
          <cell r="D2891" t="str">
            <v>05050-MD-25-757-735</v>
          </cell>
          <cell r="E2891" t="str">
            <v>05050-MD-25-757-735</v>
          </cell>
          <cell r="F2891" t="str">
            <v>Tank-Main Platform, Structure- (Butane)</v>
          </cell>
          <cell r="G2891">
            <v>0</v>
          </cell>
          <cell r="H2891" t="str">
            <v>VP-1516-148-T-101/2-253</v>
          </cell>
          <cell r="I2891">
            <v>40175</v>
          </cell>
          <cell r="J2891">
            <v>40168</v>
          </cell>
          <cell r="K2891" t="str">
            <v>Y</v>
          </cell>
          <cell r="L2891" t="str">
            <v>Drw</v>
          </cell>
          <cell r="M2891">
            <v>2892</v>
          </cell>
        </row>
        <row r="2892">
          <cell r="C2892" t="str">
            <v>25</v>
          </cell>
          <cell r="D2892" t="str">
            <v>05050-MD-25-757-736</v>
          </cell>
          <cell r="E2892" t="str">
            <v>05050-MD-25-757-736</v>
          </cell>
          <cell r="F2892" t="str">
            <v>Tank-Main Platform, Structure- (Butane)</v>
          </cell>
          <cell r="G2892">
            <v>0</v>
          </cell>
          <cell r="H2892" t="str">
            <v>VP-1516-148-T-101/2-253</v>
          </cell>
          <cell r="I2892">
            <v>40175</v>
          </cell>
          <cell r="J2892">
            <v>40168</v>
          </cell>
          <cell r="K2892" t="str">
            <v>Y</v>
          </cell>
          <cell r="L2892" t="str">
            <v>Drw</v>
          </cell>
          <cell r="M2892">
            <v>2893</v>
          </cell>
        </row>
        <row r="2893">
          <cell r="C2893" t="str">
            <v>25</v>
          </cell>
          <cell r="D2893" t="str">
            <v>05050-MD-25-757-737</v>
          </cell>
          <cell r="E2893" t="str">
            <v>05050-MD-25-757-737</v>
          </cell>
          <cell r="F2893" t="str">
            <v>Tank-Main Platform, Structure- (Butane)</v>
          </cell>
          <cell r="G2893">
            <v>0</v>
          </cell>
          <cell r="H2893" t="str">
            <v>VP-1516-148-T-101/2-253</v>
          </cell>
          <cell r="I2893">
            <v>40175</v>
          </cell>
          <cell r="J2893">
            <v>40168</v>
          </cell>
          <cell r="K2893" t="str">
            <v>Y</v>
          </cell>
          <cell r="L2893" t="str">
            <v>Drw</v>
          </cell>
          <cell r="M2893">
            <v>2894</v>
          </cell>
        </row>
        <row r="2894">
          <cell r="C2894" t="str">
            <v>25</v>
          </cell>
          <cell r="D2894" t="str">
            <v>05050-MD-25-757-738</v>
          </cell>
          <cell r="E2894" t="str">
            <v>05050-MD-25-757-738</v>
          </cell>
          <cell r="F2894" t="str">
            <v>Tank-Main Platform, Structure- (Butane)</v>
          </cell>
          <cell r="G2894">
            <v>0</v>
          </cell>
          <cell r="H2894" t="str">
            <v>VP-1516-148-T-101/2-253</v>
          </cell>
          <cell r="I2894">
            <v>40175</v>
          </cell>
          <cell r="J2894">
            <v>40168</v>
          </cell>
          <cell r="K2894" t="str">
            <v>Y</v>
          </cell>
          <cell r="L2894" t="str">
            <v>Drw</v>
          </cell>
          <cell r="M2894">
            <v>2895</v>
          </cell>
        </row>
        <row r="2895">
          <cell r="C2895" t="str">
            <v>25</v>
          </cell>
          <cell r="D2895" t="str">
            <v>05050-MD-25-757-739</v>
          </cell>
          <cell r="E2895" t="str">
            <v>05050-MD-25-757-739</v>
          </cell>
          <cell r="F2895" t="str">
            <v>Tank-Main Platform, Structure- (Butane)</v>
          </cell>
          <cell r="G2895">
            <v>0</v>
          </cell>
          <cell r="H2895" t="str">
            <v>VP-1516-148-T-101/2-253</v>
          </cell>
          <cell r="I2895">
            <v>40175</v>
          </cell>
          <cell r="J2895">
            <v>40168</v>
          </cell>
          <cell r="K2895" t="str">
            <v>Y</v>
          </cell>
          <cell r="L2895" t="str">
            <v>Drw</v>
          </cell>
          <cell r="M2895">
            <v>2896</v>
          </cell>
        </row>
        <row r="2896">
          <cell r="C2896" t="str">
            <v>25</v>
          </cell>
          <cell r="D2896" t="str">
            <v>05050-MD-25-757-740</v>
          </cell>
          <cell r="E2896" t="str">
            <v>05050-MD-25-757-740</v>
          </cell>
          <cell r="F2896" t="str">
            <v>Tank-Main Platform, Structure- (Butane)</v>
          </cell>
          <cell r="G2896">
            <v>0</v>
          </cell>
          <cell r="H2896" t="str">
            <v>VP-1516-148-T-101/2-253</v>
          </cell>
          <cell r="I2896">
            <v>40175</v>
          </cell>
          <cell r="J2896">
            <v>40168</v>
          </cell>
          <cell r="K2896" t="str">
            <v>Y</v>
          </cell>
          <cell r="L2896" t="str">
            <v>Drw</v>
          </cell>
          <cell r="M2896">
            <v>2897</v>
          </cell>
        </row>
        <row r="2897">
          <cell r="C2897" t="str">
            <v>25</v>
          </cell>
          <cell r="D2897" t="str">
            <v>05050-MD-25-757-741</v>
          </cell>
          <cell r="E2897" t="str">
            <v>05050-MD-25-757-741</v>
          </cell>
          <cell r="F2897" t="str">
            <v>Tank-Main Platform, Structure- (Butane)</v>
          </cell>
          <cell r="G2897">
            <v>0</v>
          </cell>
          <cell r="H2897" t="str">
            <v>VP-1516-148-T-101/2-253</v>
          </cell>
          <cell r="I2897">
            <v>40175</v>
          </cell>
          <cell r="J2897">
            <v>40168</v>
          </cell>
          <cell r="K2897" t="str">
            <v>Y</v>
          </cell>
          <cell r="L2897" t="str">
            <v>Drw</v>
          </cell>
          <cell r="M2897">
            <v>2898</v>
          </cell>
        </row>
        <row r="2898">
          <cell r="C2898" t="str">
            <v>25</v>
          </cell>
          <cell r="D2898" t="str">
            <v>05050-MD-25-757-742</v>
          </cell>
          <cell r="E2898" t="str">
            <v>05050-MD-25-757-742</v>
          </cell>
          <cell r="F2898" t="str">
            <v>Tank-Main Platform, Structure- (Butane)</v>
          </cell>
          <cell r="G2898">
            <v>0</v>
          </cell>
          <cell r="H2898" t="str">
            <v>VP-1516-148-T-101/2-253</v>
          </cell>
          <cell r="I2898">
            <v>40175</v>
          </cell>
          <cell r="J2898">
            <v>40168</v>
          </cell>
          <cell r="K2898" t="str">
            <v>Y</v>
          </cell>
          <cell r="L2898" t="str">
            <v>Drw</v>
          </cell>
          <cell r="M2898">
            <v>2899</v>
          </cell>
        </row>
        <row r="2899">
          <cell r="C2899" t="str">
            <v>25</v>
          </cell>
          <cell r="D2899" t="str">
            <v>05050-MD-25-757-743</v>
          </cell>
          <cell r="E2899" t="str">
            <v>05050-MD-25-757-743</v>
          </cell>
          <cell r="F2899" t="str">
            <v>Tank-Main Platform, Structure- (Butane)</v>
          </cell>
          <cell r="G2899">
            <v>0</v>
          </cell>
          <cell r="H2899" t="str">
            <v>VP-1516-148-T-101/2-253</v>
          </cell>
          <cell r="I2899">
            <v>40175</v>
          </cell>
          <cell r="J2899">
            <v>40168</v>
          </cell>
          <cell r="K2899" t="str">
            <v>Y</v>
          </cell>
          <cell r="L2899" t="str">
            <v>Drw</v>
          </cell>
          <cell r="M2899">
            <v>2900</v>
          </cell>
        </row>
        <row r="2900">
          <cell r="C2900" t="str">
            <v>25</v>
          </cell>
          <cell r="D2900" t="str">
            <v>05050-MD-25-757-744</v>
          </cell>
          <cell r="E2900" t="str">
            <v>05050-MD-25-757-744</v>
          </cell>
          <cell r="F2900" t="str">
            <v>Tank-Main Platform, Structure- (Butane)</v>
          </cell>
          <cell r="G2900">
            <v>0</v>
          </cell>
          <cell r="H2900" t="str">
            <v>VP-1516-148-T-101/2-253</v>
          </cell>
          <cell r="I2900">
            <v>40175</v>
          </cell>
          <cell r="J2900">
            <v>40168</v>
          </cell>
          <cell r="K2900" t="str">
            <v>Y</v>
          </cell>
          <cell r="L2900" t="str">
            <v>Drw</v>
          </cell>
          <cell r="M2900">
            <v>2901</v>
          </cell>
        </row>
        <row r="2901">
          <cell r="C2901" t="str">
            <v>25</v>
          </cell>
          <cell r="D2901" t="str">
            <v>05050-MD-25-757-745</v>
          </cell>
          <cell r="E2901" t="str">
            <v>05050-MD-25-757-745</v>
          </cell>
          <cell r="F2901" t="str">
            <v>Tank-Main Platform, Structure- (Butane)</v>
          </cell>
          <cell r="G2901">
            <v>0</v>
          </cell>
          <cell r="H2901" t="str">
            <v>VP-1516-148-T-101/2-253</v>
          </cell>
          <cell r="I2901">
            <v>40175</v>
          </cell>
          <cell r="J2901">
            <v>40168</v>
          </cell>
          <cell r="K2901" t="str">
            <v>Y</v>
          </cell>
          <cell r="L2901" t="str">
            <v>Drw</v>
          </cell>
          <cell r="M2901">
            <v>2902</v>
          </cell>
        </row>
        <row r="2902">
          <cell r="C2902" t="str">
            <v>25</v>
          </cell>
          <cell r="D2902" t="str">
            <v>05050-MD-25-757-746</v>
          </cell>
          <cell r="E2902" t="str">
            <v>05050-MD-25-757-746</v>
          </cell>
          <cell r="F2902" t="str">
            <v>Tank-Main Platform, Structure- (Butane)</v>
          </cell>
          <cell r="G2902">
            <v>0</v>
          </cell>
          <cell r="H2902" t="str">
            <v>VP-1516-148-T-101/2-253</v>
          </cell>
          <cell r="I2902">
            <v>40175</v>
          </cell>
          <cell r="J2902">
            <v>40168</v>
          </cell>
          <cell r="K2902" t="str">
            <v>Y</v>
          </cell>
          <cell r="L2902" t="str">
            <v>Drw</v>
          </cell>
          <cell r="M2902">
            <v>2903</v>
          </cell>
        </row>
        <row r="2903">
          <cell r="C2903" t="str">
            <v>25</v>
          </cell>
          <cell r="D2903" t="str">
            <v>05050-MD-25-757-747</v>
          </cell>
          <cell r="E2903" t="str">
            <v>05050-MD-25-757-747</v>
          </cell>
          <cell r="F2903" t="str">
            <v>Tank-Main Platform, Structure- (Butane)</v>
          </cell>
          <cell r="G2903">
            <v>0</v>
          </cell>
          <cell r="H2903" t="str">
            <v>VP-1516-148-T-101/2-253</v>
          </cell>
          <cell r="I2903">
            <v>40175</v>
          </cell>
          <cell r="J2903">
            <v>40168</v>
          </cell>
          <cell r="K2903" t="str">
            <v>Y</v>
          </cell>
          <cell r="L2903" t="str">
            <v>Drw</v>
          </cell>
          <cell r="M2903">
            <v>2904</v>
          </cell>
        </row>
        <row r="2904">
          <cell r="C2904" t="str">
            <v>25</v>
          </cell>
          <cell r="D2904" t="str">
            <v>05050-MD-25-757-748</v>
          </cell>
          <cell r="E2904" t="str">
            <v>05050-MD-25-757-748</v>
          </cell>
          <cell r="F2904" t="str">
            <v>Tank-Main Platform, Structure- (Butane)</v>
          </cell>
          <cell r="G2904">
            <v>0</v>
          </cell>
          <cell r="H2904" t="str">
            <v>VP-1516-148-T-101/2-253</v>
          </cell>
          <cell r="I2904">
            <v>40175</v>
          </cell>
          <cell r="J2904">
            <v>40168</v>
          </cell>
          <cell r="K2904" t="str">
            <v>Y</v>
          </cell>
          <cell r="L2904" t="str">
            <v>Drw</v>
          </cell>
          <cell r="M2904">
            <v>2905</v>
          </cell>
        </row>
        <row r="2905">
          <cell r="C2905" t="str">
            <v>25</v>
          </cell>
          <cell r="D2905" t="str">
            <v>05050-MD-25-757-749</v>
          </cell>
          <cell r="E2905" t="str">
            <v>05050-MD-25-757-749</v>
          </cell>
          <cell r="F2905" t="str">
            <v>Tank-Main Platform, Structure- (Butane)</v>
          </cell>
          <cell r="G2905">
            <v>0</v>
          </cell>
          <cell r="H2905" t="str">
            <v>VP-1516-148-T-101/2-253</v>
          </cell>
          <cell r="I2905">
            <v>40175</v>
          </cell>
          <cell r="J2905">
            <v>40168</v>
          </cell>
          <cell r="K2905" t="str">
            <v>Y</v>
          </cell>
          <cell r="L2905" t="str">
            <v>Drw</v>
          </cell>
          <cell r="M2905">
            <v>2906</v>
          </cell>
        </row>
        <row r="2906">
          <cell r="C2906" t="str">
            <v>25</v>
          </cell>
          <cell r="D2906" t="str">
            <v>05050-MD-25-757-750</v>
          </cell>
          <cell r="E2906" t="str">
            <v>05050-MD-25-757-750</v>
          </cell>
          <cell r="F2906" t="str">
            <v>Tank-Main Platform, Structure- (Butane)</v>
          </cell>
          <cell r="G2906">
            <v>0</v>
          </cell>
          <cell r="H2906" t="str">
            <v>VP-1516-148-T-101/2-253</v>
          </cell>
          <cell r="I2906">
            <v>40175</v>
          </cell>
          <cell r="J2906">
            <v>40168</v>
          </cell>
          <cell r="K2906" t="str">
            <v>Y</v>
          </cell>
          <cell r="L2906" t="str">
            <v>Drw</v>
          </cell>
          <cell r="M2906">
            <v>2907</v>
          </cell>
        </row>
        <row r="2907">
          <cell r="C2907" t="str">
            <v>25</v>
          </cell>
          <cell r="D2907" t="str">
            <v>05050-MD-25-757-751</v>
          </cell>
          <cell r="E2907" t="str">
            <v>05050-MD-25-757-751</v>
          </cell>
          <cell r="F2907" t="str">
            <v>Tank-Main Platform, Structure- (Butane)</v>
          </cell>
          <cell r="G2907">
            <v>0</v>
          </cell>
          <cell r="H2907" t="str">
            <v>VP-1516-148-T-101/2-253</v>
          </cell>
          <cell r="I2907">
            <v>40175</v>
          </cell>
          <cell r="J2907">
            <v>40168</v>
          </cell>
          <cell r="K2907" t="str">
            <v>Y</v>
          </cell>
          <cell r="L2907" t="str">
            <v>Drw</v>
          </cell>
          <cell r="M2907">
            <v>2908</v>
          </cell>
        </row>
        <row r="2908">
          <cell r="C2908" t="str">
            <v>25</v>
          </cell>
          <cell r="D2908" t="str">
            <v>05050-MD-25-757-752</v>
          </cell>
          <cell r="E2908" t="str">
            <v>05050-MD-25-757-752</v>
          </cell>
          <cell r="F2908" t="str">
            <v>Tank-Main Platform, Structure- (Butane)</v>
          </cell>
          <cell r="G2908">
            <v>0</v>
          </cell>
          <cell r="H2908" t="str">
            <v>VP-1516-148-T-101/2-253</v>
          </cell>
          <cell r="I2908">
            <v>40175</v>
          </cell>
          <cell r="J2908">
            <v>40168</v>
          </cell>
          <cell r="K2908" t="str">
            <v>Y</v>
          </cell>
          <cell r="L2908" t="str">
            <v>Drw</v>
          </cell>
          <cell r="M2908">
            <v>2909</v>
          </cell>
        </row>
        <row r="2909">
          <cell r="C2909" t="str">
            <v>25</v>
          </cell>
          <cell r="D2909" t="str">
            <v>05050-MD-25-757-753</v>
          </cell>
          <cell r="E2909" t="str">
            <v>05050-MD-25-757-753</v>
          </cell>
          <cell r="F2909" t="str">
            <v>Tank-Main Platform, Structure- (Butane)</v>
          </cell>
          <cell r="G2909">
            <v>0</v>
          </cell>
          <cell r="H2909" t="str">
            <v>VP-1516-148-T-101/2-253</v>
          </cell>
          <cell r="I2909">
            <v>40175</v>
          </cell>
          <cell r="J2909">
            <v>40168</v>
          </cell>
          <cell r="K2909" t="str">
            <v>Y</v>
          </cell>
          <cell r="L2909" t="str">
            <v>Drw</v>
          </cell>
          <cell r="M2909">
            <v>2910</v>
          </cell>
        </row>
        <row r="2910">
          <cell r="C2910" t="str">
            <v>25</v>
          </cell>
          <cell r="D2910" t="str">
            <v>05050-MD-25-757-754</v>
          </cell>
          <cell r="E2910" t="str">
            <v>05050-MD-25-757-754</v>
          </cell>
          <cell r="F2910" t="str">
            <v>Tank-Main Platform, Structure- (Butane)</v>
          </cell>
          <cell r="G2910">
            <v>0</v>
          </cell>
          <cell r="H2910" t="str">
            <v>VP-1516-148-T-101/2-253</v>
          </cell>
          <cell r="I2910">
            <v>40175</v>
          </cell>
          <cell r="J2910">
            <v>40168</v>
          </cell>
          <cell r="K2910" t="str">
            <v>Y</v>
          </cell>
          <cell r="L2910" t="str">
            <v>Drw</v>
          </cell>
          <cell r="M2910">
            <v>2911</v>
          </cell>
        </row>
        <row r="2911">
          <cell r="C2911" t="str">
            <v>25</v>
          </cell>
          <cell r="D2911" t="str">
            <v>05050-MD-25-757-755</v>
          </cell>
          <cell r="E2911" t="str">
            <v>05050-MD-25-757-755</v>
          </cell>
          <cell r="F2911" t="str">
            <v>Tank-Main Platform, Structure- (Butane)</v>
          </cell>
          <cell r="G2911">
            <v>0</v>
          </cell>
          <cell r="H2911" t="str">
            <v>VP-1516-148-T-101/2-253</v>
          </cell>
          <cell r="I2911">
            <v>40175</v>
          </cell>
          <cell r="J2911">
            <v>40168</v>
          </cell>
          <cell r="K2911" t="str">
            <v>Y</v>
          </cell>
          <cell r="L2911" t="str">
            <v>Drw</v>
          </cell>
          <cell r="M2911">
            <v>2912</v>
          </cell>
        </row>
        <row r="2912">
          <cell r="C2912" t="str">
            <v>25</v>
          </cell>
          <cell r="D2912" t="str">
            <v>05050-MD-25-757-756</v>
          </cell>
          <cell r="E2912" t="str">
            <v>05050-MD-25-757-756</v>
          </cell>
          <cell r="F2912" t="str">
            <v>Tank-Main Platform, Structure- (Butane)</v>
          </cell>
          <cell r="G2912">
            <v>0</v>
          </cell>
          <cell r="H2912" t="str">
            <v>VP-1516-148-T-101/2-253</v>
          </cell>
          <cell r="I2912">
            <v>40175</v>
          </cell>
          <cell r="J2912">
            <v>40168</v>
          </cell>
          <cell r="K2912" t="str">
            <v>Y</v>
          </cell>
          <cell r="L2912" t="str">
            <v>Drw</v>
          </cell>
          <cell r="M2912">
            <v>2913</v>
          </cell>
        </row>
        <row r="2913">
          <cell r="C2913" t="str">
            <v>25</v>
          </cell>
          <cell r="D2913" t="str">
            <v>05050-MD-25-757-757</v>
          </cell>
          <cell r="E2913" t="str">
            <v>05050-MD-25-757-757</v>
          </cell>
          <cell r="F2913" t="str">
            <v>Tank-Main Platform, Structure- (Butane)</v>
          </cell>
          <cell r="G2913">
            <v>0</v>
          </cell>
          <cell r="H2913" t="str">
            <v>VP-1516-148-T-101/2-253</v>
          </cell>
          <cell r="I2913">
            <v>40175</v>
          </cell>
          <cell r="J2913">
            <v>40168</v>
          </cell>
          <cell r="K2913" t="str">
            <v>Y</v>
          </cell>
          <cell r="L2913" t="str">
            <v>Drw</v>
          </cell>
          <cell r="M2913">
            <v>2914</v>
          </cell>
        </row>
        <row r="2914">
          <cell r="C2914" t="str">
            <v>25</v>
          </cell>
          <cell r="D2914" t="str">
            <v>05050-MD-25-757-758</v>
          </cell>
          <cell r="E2914" t="str">
            <v>05050-MD-25-757-758</v>
          </cell>
          <cell r="F2914" t="str">
            <v>Tank-Main Platform, Structure- (Butane)</v>
          </cell>
          <cell r="G2914">
            <v>0</v>
          </cell>
          <cell r="H2914" t="str">
            <v>VP-1516-148-T-101/2-253</v>
          </cell>
          <cell r="I2914">
            <v>40175</v>
          </cell>
          <cell r="J2914">
            <v>40168</v>
          </cell>
          <cell r="K2914" t="str">
            <v>Y</v>
          </cell>
          <cell r="L2914" t="str">
            <v>Drw</v>
          </cell>
          <cell r="M2914">
            <v>2915</v>
          </cell>
        </row>
        <row r="2915">
          <cell r="C2915" t="str">
            <v>25</v>
          </cell>
          <cell r="D2915" t="str">
            <v>05050-MD-25-757-759</v>
          </cell>
          <cell r="E2915" t="str">
            <v>05050-MD-25-757-759</v>
          </cell>
          <cell r="F2915" t="str">
            <v>Tank-Main Platform, Structure- (Butane)</v>
          </cell>
          <cell r="G2915">
            <v>0</v>
          </cell>
          <cell r="H2915" t="str">
            <v>VP-1516-148-T-101/2-253</v>
          </cell>
          <cell r="I2915">
            <v>40175</v>
          </cell>
          <cell r="J2915">
            <v>40168</v>
          </cell>
          <cell r="K2915" t="str">
            <v>Y</v>
          </cell>
          <cell r="L2915" t="str">
            <v>Drw</v>
          </cell>
          <cell r="M2915">
            <v>2916</v>
          </cell>
        </row>
        <row r="2916">
          <cell r="C2916" t="str">
            <v>25</v>
          </cell>
          <cell r="D2916" t="str">
            <v>05050-MD-25-757-760</v>
          </cell>
          <cell r="E2916" t="str">
            <v>05050-MD-25-757-760</v>
          </cell>
          <cell r="F2916" t="str">
            <v>Tank-Main Platform, Structure- (Butane)</v>
          </cell>
          <cell r="G2916">
            <v>0</v>
          </cell>
          <cell r="H2916" t="str">
            <v>VP-1516-148-T-101/2-253</v>
          </cell>
          <cell r="I2916">
            <v>40175</v>
          </cell>
          <cell r="J2916">
            <v>40168</v>
          </cell>
          <cell r="K2916" t="str">
            <v>Y</v>
          </cell>
          <cell r="L2916" t="str">
            <v>Drw</v>
          </cell>
          <cell r="M2916">
            <v>2917</v>
          </cell>
        </row>
        <row r="2917">
          <cell r="C2917" t="str">
            <v>25</v>
          </cell>
          <cell r="D2917" t="str">
            <v>05050-MD-25-757-761</v>
          </cell>
          <cell r="E2917" t="str">
            <v>05050-MD-25-757-761</v>
          </cell>
          <cell r="F2917" t="str">
            <v>Tank-Main Platform, Structure- (Butane)</v>
          </cell>
          <cell r="G2917">
            <v>0</v>
          </cell>
          <cell r="H2917" t="str">
            <v>VP-1516-148-T-101/2-253</v>
          </cell>
          <cell r="I2917">
            <v>40175</v>
          </cell>
          <cell r="J2917">
            <v>40168</v>
          </cell>
          <cell r="K2917" t="str">
            <v>Y</v>
          </cell>
          <cell r="L2917" t="str">
            <v>Drw</v>
          </cell>
          <cell r="M2917">
            <v>2918</v>
          </cell>
        </row>
        <row r="2918">
          <cell r="C2918" t="str">
            <v>25</v>
          </cell>
          <cell r="D2918" t="str">
            <v>05050-MD-25-757-762</v>
          </cell>
          <cell r="E2918" t="str">
            <v>05050-MD-25-757-762</v>
          </cell>
          <cell r="F2918" t="str">
            <v>Tank-Main Platform, Structure- (Butane)</v>
          </cell>
          <cell r="G2918">
            <v>0</v>
          </cell>
          <cell r="H2918" t="str">
            <v>VP-1516-148-T-101/2-253</v>
          </cell>
          <cell r="I2918">
            <v>40175</v>
          </cell>
          <cell r="J2918">
            <v>40168</v>
          </cell>
          <cell r="K2918" t="str">
            <v>Y</v>
          </cell>
          <cell r="L2918" t="str">
            <v>Drw</v>
          </cell>
          <cell r="M2918">
            <v>2919</v>
          </cell>
        </row>
        <row r="2919">
          <cell r="C2919" t="str">
            <v>25</v>
          </cell>
          <cell r="D2919" t="str">
            <v>05050-MD-25-757-763</v>
          </cell>
          <cell r="E2919" t="str">
            <v>05050-MD-25-757-763</v>
          </cell>
          <cell r="F2919" t="str">
            <v>Tank-Main Platform, Structure- (Butane)</v>
          </cell>
          <cell r="G2919">
            <v>0</v>
          </cell>
          <cell r="H2919" t="str">
            <v>VP-1516-148-T-101/2-253</v>
          </cell>
          <cell r="I2919">
            <v>40175</v>
          </cell>
          <cell r="J2919">
            <v>40168</v>
          </cell>
          <cell r="K2919" t="str">
            <v>Y</v>
          </cell>
          <cell r="L2919" t="str">
            <v>Drw</v>
          </cell>
          <cell r="M2919">
            <v>2920</v>
          </cell>
        </row>
        <row r="2920">
          <cell r="C2920" t="str">
            <v>25</v>
          </cell>
          <cell r="D2920" t="str">
            <v>05050-MD-25-757-764</v>
          </cell>
          <cell r="E2920" t="str">
            <v>05050-MD-25-757-764</v>
          </cell>
          <cell r="F2920" t="str">
            <v>Tank-Main Platform, Structure- (Butane)</v>
          </cell>
          <cell r="G2920">
            <v>0</v>
          </cell>
          <cell r="H2920" t="str">
            <v>VP-1516-148-T-101/2-253</v>
          </cell>
          <cell r="I2920">
            <v>40175</v>
          </cell>
          <cell r="J2920">
            <v>40168</v>
          </cell>
          <cell r="K2920" t="str">
            <v>Y</v>
          </cell>
          <cell r="L2920" t="str">
            <v>Drw</v>
          </cell>
          <cell r="M2920">
            <v>2921</v>
          </cell>
        </row>
        <row r="2921">
          <cell r="C2921" t="str">
            <v>25</v>
          </cell>
          <cell r="D2921" t="str">
            <v>05050-MD-25-757-765</v>
          </cell>
          <cell r="E2921" t="str">
            <v>05050-MD-25-757-765</v>
          </cell>
          <cell r="F2921" t="str">
            <v>Tank-Main Platform, Structure- (Butane)</v>
          </cell>
          <cell r="G2921">
            <v>0</v>
          </cell>
          <cell r="H2921" t="str">
            <v>VP-1516-148-T-101/2-253</v>
          </cell>
          <cell r="I2921">
            <v>40175</v>
          </cell>
          <cell r="J2921">
            <v>40168</v>
          </cell>
          <cell r="K2921" t="str">
            <v>Y</v>
          </cell>
          <cell r="L2921" t="str">
            <v>Drw</v>
          </cell>
          <cell r="M2921">
            <v>2922</v>
          </cell>
        </row>
        <row r="2922">
          <cell r="C2922" t="str">
            <v>25</v>
          </cell>
          <cell r="D2922" t="str">
            <v>05050-MD-25-757-766</v>
          </cell>
          <cell r="E2922" t="str">
            <v>05050-MD-25-757-766</v>
          </cell>
          <cell r="F2922" t="str">
            <v>Tank-Main Platform, Structure- (Butane)</v>
          </cell>
          <cell r="G2922">
            <v>0</v>
          </cell>
          <cell r="H2922" t="str">
            <v>VP-1516-148-T-101/2-253</v>
          </cell>
          <cell r="I2922">
            <v>40175</v>
          </cell>
          <cell r="J2922">
            <v>40168</v>
          </cell>
          <cell r="K2922" t="str">
            <v>Y</v>
          </cell>
          <cell r="L2922" t="str">
            <v>Drw</v>
          </cell>
          <cell r="M2922">
            <v>2923</v>
          </cell>
        </row>
        <row r="2923">
          <cell r="C2923" t="str">
            <v>25</v>
          </cell>
          <cell r="D2923" t="str">
            <v>05050-MD-25-757-767</v>
          </cell>
          <cell r="E2923" t="str">
            <v>05050-MD-25-757-767</v>
          </cell>
          <cell r="F2923" t="str">
            <v>Tank-Main Platform, Structure- (Butane)</v>
          </cell>
          <cell r="G2923">
            <v>0</v>
          </cell>
          <cell r="H2923" t="str">
            <v>VP-1516-148-T-101/2-253</v>
          </cell>
          <cell r="I2923">
            <v>40175</v>
          </cell>
          <cell r="J2923">
            <v>40168</v>
          </cell>
          <cell r="K2923" t="str">
            <v>Y</v>
          </cell>
          <cell r="L2923" t="str">
            <v>Drw</v>
          </cell>
          <cell r="M2923">
            <v>2924</v>
          </cell>
        </row>
        <row r="2924">
          <cell r="C2924" t="str">
            <v>25</v>
          </cell>
          <cell r="D2924" t="str">
            <v>05050-MD-25-757-768</v>
          </cell>
          <cell r="E2924" t="str">
            <v>05050-MD-25-757-768</v>
          </cell>
          <cell r="F2924" t="str">
            <v>Tank-Main Platform, Structure- (Butane)</v>
          </cell>
          <cell r="G2924">
            <v>0</v>
          </cell>
          <cell r="H2924" t="str">
            <v>VP-1516-148-T-101/2-253</v>
          </cell>
          <cell r="I2924">
            <v>40175</v>
          </cell>
          <cell r="J2924">
            <v>40168</v>
          </cell>
          <cell r="K2924" t="str">
            <v>Y</v>
          </cell>
          <cell r="L2924" t="str">
            <v>Drw</v>
          </cell>
          <cell r="M2924">
            <v>2925</v>
          </cell>
        </row>
        <row r="2925">
          <cell r="C2925" t="str">
            <v>25</v>
          </cell>
          <cell r="D2925" t="str">
            <v>05050-MD-25-757-769</v>
          </cell>
          <cell r="E2925" t="str">
            <v>05050-MD-25-757-769</v>
          </cell>
          <cell r="F2925" t="str">
            <v>Tank-Main Platform, Structure- (Butane)</v>
          </cell>
          <cell r="G2925">
            <v>0</v>
          </cell>
          <cell r="H2925" t="str">
            <v>VP-1516-148-T-101/2-253</v>
          </cell>
          <cell r="I2925">
            <v>40175</v>
          </cell>
          <cell r="J2925">
            <v>40168</v>
          </cell>
          <cell r="K2925" t="str">
            <v>Y</v>
          </cell>
          <cell r="L2925" t="str">
            <v>Drw</v>
          </cell>
          <cell r="M2925">
            <v>2926</v>
          </cell>
        </row>
        <row r="2926">
          <cell r="C2926" t="str">
            <v>25</v>
          </cell>
          <cell r="D2926" t="str">
            <v>05050-MD-25-757-770</v>
          </cell>
          <cell r="E2926" t="str">
            <v>05050-MD-25-757-770</v>
          </cell>
          <cell r="F2926" t="str">
            <v>Tank-Main Platform, Structure- (Butane)</v>
          </cell>
          <cell r="G2926">
            <v>0</v>
          </cell>
          <cell r="H2926" t="str">
            <v>VP-1516-148-T-101/2-253</v>
          </cell>
          <cell r="I2926">
            <v>40175</v>
          </cell>
          <cell r="J2926">
            <v>40168</v>
          </cell>
          <cell r="K2926" t="str">
            <v>Y</v>
          </cell>
          <cell r="L2926" t="str">
            <v>Drw</v>
          </cell>
          <cell r="M2926">
            <v>2927</v>
          </cell>
        </row>
        <row r="2927">
          <cell r="C2927" t="str">
            <v>25</v>
          </cell>
          <cell r="D2927" t="str">
            <v>05050-MD-25-757-771</v>
          </cell>
          <cell r="E2927" t="str">
            <v>05050-MD-25-757-771</v>
          </cell>
          <cell r="F2927" t="str">
            <v>Tank-Main Platform, Structure- (Butane)</v>
          </cell>
          <cell r="G2927">
            <v>0</v>
          </cell>
          <cell r="H2927" t="str">
            <v>VP-1516-148-T-101/2-253</v>
          </cell>
          <cell r="I2927">
            <v>40175</v>
          </cell>
          <cell r="J2927">
            <v>40168</v>
          </cell>
          <cell r="K2927" t="str">
            <v>Y</v>
          </cell>
          <cell r="L2927" t="str">
            <v>Drw</v>
          </cell>
          <cell r="M2927">
            <v>2928</v>
          </cell>
        </row>
        <row r="2928">
          <cell r="C2928" t="str">
            <v>25</v>
          </cell>
          <cell r="D2928" t="str">
            <v>05050-MD-25-757-772</v>
          </cell>
          <cell r="E2928" t="str">
            <v>05050-MD-25-757-772</v>
          </cell>
          <cell r="F2928" t="str">
            <v>Tank-Main Platform, Structure- (Butane)</v>
          </cell>
          <cell r="G2928">
            <v>0</v>
          </cell>
          <cell r="H2928" t="str">
            <v>VP-1516-148-T-101/2-253</v>
          </cell>
          <cell r="I2928">
            <v>40175</v>
          </cell>
          <cell r="J2928">
            <v>40168</v>
          </cell>
          <cell r="K2928" t="str">
            <v>Y</v>
          </cell>
          <cell r="L2928" t="str">
            <v>Drw</v>
          </cell>
          <cell r="M2928">
            <v>2929</v>
          </cell>
        </row>
        <row r="2929">
          <cell r="C2929" t="str">
            <v>25</v>
          </cell>
          <cell r="D2929" t="str">
            <v>05050-MD-25-757-773</v>
          </cell>
          <cell r="E2929" t="str">
            <v>05050-MD-25-757-773</v>
          </cell>
          <cell r="F2929" t="str">
            <v>Tank-Main Platform, Structure- (Butane)</v>
          </cell>
          <cell r="G2929">
            <v>0</v>
          </cell>
          <cell r="H2929" t="str">
            <v>VP-1516-148-T-101/2-253</v>
          </cell>
          <cell r="I2929">
            <v>40175</v>
          </cell>
          <cell r="J2929">
            <v>40168</v>
          </cell>
          <cell r="K2929" t="str">
            <v>Y</v>
          </cell>
          <cell r="L2929" t="str">
            <v>Drw</v>
          </cell>
          <cell r="M2929">
            <v>2930</v>
          </cell>
        </row>
        <row r="2930">
          <cell r="C2930" t="str">
            <v>25</v>
          </cell>
          <cell r="D2930" t="str">
            <v>05050-MD-25-757-774</v>
          </cell>
          <cell r="E2930" t="str">
            <v>05050-MD-25-757-774</v>
          </cell>
          <cell r="F2930" t="str">
            <v>Tank-Main Platform, Structure- (Butane)</v>
          </cell>
          <cell r="G2930">
            <v>0</v>
          </cell>
          <cell r="H2930" t="str">
            <v>VP-1516-148-T-101/2-253</v>
          </cell>
          <cell r="I2930">
            <v>40175</v>
          </cell>
          <cell r="J2930">
            <v>40168</v>
          </cell>
          <cell r="K2930" t="str">
            <v>Y</v>
          </cell>
          <cell r="L2930" t="str">
            <v>Drw</v>
          </cell>
          <cell r="M2930">
            <v>2931</v>
          </cell>
        </row>
        <row r="2931">
          <cell r="C2931" t="str">
            <v>25</v>
          </cell>
          <cell r="D2931" t="str">
            <v>05050-MD-25-757-775</v>
          </cell>
          <cell r="E2931" t="str">
            <v>05050-MD-25-757-775</v>
          </cell>
          <cell r="F2931" t="str">
            <v>Tank-Main Platform, Structure- (Butane)</v>
          </cell>
          <cell r="G2931">
            <v>0</v>
          </cell>
          <cell r="H2931" t="str">
            <v>VP-1516-148-T-101/2-253</v>
          </cell>
          <cell r="I2931">
            <v>40175</v>
          </cell>
          <cell r="J2931">
            <v>40168</v>
          </cell>
          <cell r="K2931" t="str">
            <v>Y</v>
          </cell>
          <cell r="L2931" t="str">
            <v>Drw</v>
          </cell>
          <cell r="M2931">
            <v>2932</v>
          </cell>
        </row>
        <row r="2932">
          <cell r="C2932" t="str">
            <v>25</v>
          </cell>
          <cell r="D2932" t="str">
            <v>05050-MD-25-757-776</v>
          </cell>
          <cell r="E2932" t="str">
            <v>05050-MD-25-757-776</v>
          </cell>
          <cell r="F2932" t="str">
            <v>Tank-Main Platform, Structure- (Butane)</v>
          </cell>
          <cell r="G2932">
            <v>0</v>
          </cell>
          <cell r="H2932" t="str">
            <v>VP-1516-148-T-101/2-253</v>
          </cell>
          <cell r="I2932">
            <v>40175</v>
          </cell>
          <cell r="J2932">
            <v>40168</v>
          </cell>
          <cell r="K2932" t="str">
            <v>Y</v>
          </cell>
          <cell r="L2932" t="str">
            <v>Drw</v>
          </cell>
          <cell r="M2932">
            <v>2933</v>
          </cell>
        </row>
        <row r="2933">
          <cell r="C2933" t="str">
            <v>25</v>
          </cell>
          <cell r="D2933" t="str">
            <v>05050-MD-25-757-777</v>
          </cell>
          <cell r="E2933" t="str">
            <v>05050-MD-25-757-777</v>
          </cell>
          <cell r="F2933" t="str">
            <v>Tank-Main Platform, Structure- (Butane)</v>
          </cell>
          <cell r="G2933">
            <v>0</v>
          </cell>
          <cell r="H2933" t="str">
            <v>VP-1516-148-T-101/2-253</v>
          </cell>
          <cell r="I2933">
            <v>40175</v>
          </cell>
          <cell r="J2933">
            <v>40168</v>
          </cell>
          <cell r="K2933" t="str">
            <v>Y</v>
          </cell>
          <cell r="L2933" t="str">
            <v>Drw</v>
          </cell>
          <cell r="M2933">
            <v>2934</v>
          </cell>
        </row>
        <row r="2934">
          <cell r="C2934" t="str">
            <v>25</v>
          </cell>
          <cell r="D2934" t="str">
            <v>05050-MD-25-757-778</v>
          </cell>
          <cell r="E2934" t="str">
            <v>05050-MD-25-757-778</v>
          </cell>
          <cell r="F2934" t="str">
            <v>Tank-Main Platform, Structure- (Butane)</v>
          </cell>
          <cell r="G2934">
            <v>0</v>
          </cell>
          <cell r="H2934" t="str">
            <v>VP-1516-148-T-101/2-253</v>
          </cell>
          <cell r="I2934">
            <v>40175</v>
          </cell>
          <cell r="J2934">
            <v>40168</v>
          </cell>
          <cell r="K2934" t="str">
            <v>Y</v>
          </cell>
          <cell r="L2934" t="str">
            <v>Drw</v>
          </cell>
          <cell r="M2934">
            <v>2935</v>
          </cell>
        </row>
        <row r="2935">
          <cell r="C2935" t="str">
            <v>25</v>
          </cell>
          <cell r="D2935" t="str">
            <v>05050-MD-25-757-779</v>
          </cell>
          <cell r="E2935" t="str">
            <v>05050-MD-25-757-779</v>
          </cell>
          <cell r="F2935" t="str">
            <v>Tank-Main Platform, Structure- (Butane)</v>
          </cell>
          <cell r="G2935">
            <v>0</v>
          </cell>
          <cell r="H2935" t="str">
            <v>VP-1516-148-T-101/2-253</v>
          </cell>
          <cell r="I2935">
            <v>40175</v>
          </cell>
          <cell r="J2935">
            <v>40168</v>
          </cell>
          <cell r="K2935" t="str">
            <v>Y</v>
          </cell>
          <cell r="L2935" t="str">
            <v>Drw</v>
          </cell>
          <cell r="M2935">
            <v>2936</v>
          </cell>
        </row>
        <row r="2936">
          <cell r="C2936" t="str">
            <v>25</v>
          </cell>
          <cell r="D2936" t="str">
            <v>05050-MD-25-757-780</v>
          </cell>
          <cell r="E2936" t="str">
            <v>05050-MD-25-757-780</v>
          </cell>
          <cell r="F2936" t="str">
            <v>Tank-Main Platform, Structure- (Butane)</v>
          </cell>
          <cell r="G2936">
            <v>0</v>
          </cell>
          <cell r="H2936" t="str">
            <v>VP-1516-148-T-101/2-253</v>
          </cell>
          <cell r="I2936">
            <v>40175</v>
          </cell>
          <cell r="J2936">
            <v>40168</v>
          </cell>
          <cell r="K2936" t="str">
            <v>Y</v>
          </cell>
          <cell r="L2936" t="str">
            <v>Drw</v>
          </cell>
          <cell r="M2936">
            <v>2937</v>
          </cell>
        </row>
        <row r="2937">
          <cell r="C2937" t="str">
            <v>25</v>
          </cell>
          <cell r="D2937" t="str">
            <v>05050-MD-25-757-781</v>
          </cell>
          <cell r="E2937" t="str">
            <v>05050-MD-25-757-781</v>
          </cell>
          <cell r="F2937" t="str">
            <v>Tank-Main Platform, Structure- (Butane)</v>
          </cell>
          <cell r="G2937">
            <v>0</v>
          </cell>
          <cell r="H2937" t="str">
            <v>VP-1516-148-T-101/2-253</v>
          </cell>
          <cell r="I2937">
            <v>40175</v>
          </cell>
          <cell r="J2937">
            <v>40168</v>
          </cell>
          <cell r="K2937" t="str">
            <v>Y</v>
          </cell>
          <cell r="L2937" t="str">
            <v>Drw</v>
          </cell>
          <cell r="M2937">
            <v>2938</v>
          </cell>
        </row>
        <row r="2938">
          <cell r="C2938" t="str">
            <v>25</v>
          </cell>
          <cell r="D2938" t="str">
            <v>05050-MD-25-757-782</v>
          </cell>
          <cell r="E2938" t="str">
            <v>05050-MD-25-757-782</v>
          </cell>
          <cell r="F2938" t="str">
            <v>Tank-Main Platform, Structure- (Butane)</v>
          </cell>
          <cell r="G2938">
            <v>0</v>
          </cell>
          <cell r="H2938" t="str">
            <v>VP-1516-148-T-101/2-253</v>
          </cell>
          <cell r="I2938">
            <v>40175</v>
          </cell>
          <cell r="J2938">
            <v>40168</v>
          </cell>
          <cell r="K2938" t="str">
            <v>Y</v>
          </cell>
          <cell r="L2938" t="str">
            <v>Drw</v>
          </cell>
          <cell r="M2938">
            <v>2939</v>
          </cell>
        </row>
        <row r="2939">
          <cell r="C2939" t="str">
            <v>25</v>
          </cell>
          <cell r="D2939" t="str">
            <v>05050-MD-25-757-783</v>
          </cell>
          <cell r="E2939" t="str">
            <v>05050-MD-25-757-783</v>
          </cell>
          <cell r="F2939" t="str">
            <v>Tank-Main Platform, Structure- (Butane)</v>
          </cell>
          <cell r="G2939">
            <v>0</v>
          </cell>
          <cell r="H2939" t="str">
            <v>VP-1516-148-T-101/2-253</v>
          </cell>
          <cell r="I2939">
            <v>40175</v>
          </cell>
          <cell r="J2939">
            <v>40168</v>
          </cell>
          <cell r="K2939" t="str">
            <v>Y</v>
          </cell>
          <cell r="L2939" t="str">
            <v>Drw</v>
          </cell>
          <cell r="M2939">
            <v>2940</v>
          </cell>
        </row>
        <row r="2940">
          <cell r="C2940" t="str">
            <v>25</v>
          </cell>
          <cell r="D2940" t="str">
            <v>05050-MD-25-757-784</v>
          </cell>
          <cell r="E2940" t="str">
            <v>05050-MD-25-757-784</v>
          </cell>
          <cell r="F2940" t="str">
            <v>Tank-Main Platform, Structure- (Butane)</v>
          </cell>
          <cell r="G2940">
            <v>0</v>
          </cell>
          <cell r="H2940" t="str">
            <v>VP-1516-148-T-101/2-253</v>
          </cell>
          <cell r="I2940">
            <v>40175</v>
          </cell>
          <cell r="J2940">
            <v>40168</v>
          </cell>
          <cell r="K2940" t="str">
            <v>Y</v>
          </cell>
          <cell r="L2940" t="str">
            <v>Drw</v>
          </cell>
          <cell r="M2940">
            <v>2941</v>
          </cell>
        </row>
        <row r="2941">
          <cell r="C2941" t="str">
            <v>25</v>
          </cell>
          <cell r="D2941" t="str">
            <v>05050-MD-25-757-785</v>
          </cell>
          <cell r="E2941" t="str">
            <v>05050-MD-25-757-785</v>
          </cell>
          <cell r="F2941" t="str">
            <v>Tank-Main Platform, Structure- (Butane)</v>
          </cell>
          <cell r="G2941">
            <v>0</v>
          </cell>
          <cell r="H2941" t="str">
            <v>VP-1516-148-T-101/2-253</v>
          </cell>
          <cell r="I2941">
            <v>40175</v>
          </cell>
          <cell r="J2941">
            <v>40168</v>
          </cell>
          <cell r="K2941" t="str">
            <v>Y</v>
          </cell>
          <cell r="L2941" t="str">
            <v>Drw</v>
          </cell>
          <cell r="M2941">
            <v>2942</v>
          </cell>
        </row>
        <row r="2942">
          <cell r="C2942" t="str">
            <v>25</v>
          </cell>
          <cell r="D2942" t="str">
            <v>05050-MD-25-757-786</v>
          </cell>
          <cell r="E2942" t="str">
            <v>05050-MD-25-757-786</v>
          </cell>
          <cell r="F2942" t="str">
            <v>Tank-Main Platform, Structure- (Butane)</v>
          </cell>
          <cell r="G2942">
            <v>0</v>
          </cell>
          <cell r="H2942" t="str">
            <v>VP-1516-148-T-101/2-253</v>
          </cell>
          <cell r="I2942">
            <v>40175</v>
          </cell>
          <cell r="J2942">
            <v>40168</v>
          </cell>
          <cell r="K2942" t="str">
            <v>Y</v>
          </cell>
          <cell r="L2942" t="str">
            <v>Drw</v>
          </cell>
          <cell r="M2942">
            <v>2943</v>
          </cell>
        </row>
        <row r="2943">
          <cell r="C2943" t="str">
            <v>25</v>
          </cell>
          <cell r="D2943" t="str">
            <v>05050-MD-25-757-787</v>
          </cell>
          <cell r="E2943" t="str">
            <v>05050-MD-25-757-787</v>
          </cell>
          <cell r="F2943" t="str">
            <v>Tank-Main Platform, Structure- (Butane)</v>
          </cell>
          <cell r="G2943">
            <v>0</v>
          </cell>
          <cell r="H2943" t="str">
            <v>VP-1516-148-T-101/2-253</v>
          </cell>
          <cell r="I2943">
            <v>40175</v>
          </cell>
          <cell r="J2943">
            <v>40168</v>
          </cell>
          <cell r="K2943" t="str">
            <v>Y</v>
          </cell>
          <cell r="L2943" t="str">
            <v>Drw</v>
          </cell>
          <cell r="M2943">
            <v>2944</v>
          </cell>
        </row>
        <row r="2944">
          <cell r="C2944" t="str">
            <v>25</v>
          </cell>
          <cell r="D2944" t="str">
            <v>05050-MD-25-757-788</v>
          </cell>
          <cell r="E2944" t="str">
            <v>05050-MD-25-757-788</v>
          </cell>
          <cell r="F2944" t="str">
            <v>Tank-Main Platform, Structure- (Butane)</v>
          </cell>
          <cell r="G2944">
            <v>0</v>
          </cell>
          <cell r="H2944" t="str">
            <v>VP-1516-148-T-101/2-253</v>
          </cell>
          <cell r="I2944">
            <v>40175</v>
          </cell>
          <cell r="J2944">
            <v>40168</v>
          </cell>
          <cell r="K2944" t="str">
            <v>Y</v>
          </cell>
          <cell r="L2944" t="str">
            <v>Drw</v>
          </cell>
          <cell r="M2944">
            <v>2945</v>
          </cell>
        </row>
        <row r="2945">
          <cell r="C2945" t="str">
            <v>25</v>
          </cell>
          <cell r="D2945" t="str">
            <v>05050-MD-25-757-789</v>
          </cell>
          <cell r="E2945" t="str">
            <v>05050-MD-25-757-789</v>
          </cell>
          <cell r="F2945" t="str">
            <v>Tank-Main Platform, Structure- (Butane)</v>
          </cell>
          <cell r="G2945">
            <v>0</v>
          </cell>
          <cell r="H2945" t="str">
            <v>VP-1516-148-T-101/2-253</v>
          </cell>
          <cell r="I2945">
            <v>40175</v>
          </cell>
          <cell r="J2945">
            <v>40168</v>
          </cell>
          <cell r="K2945" t="str">
            <v>Y</v>
          </cell>
          <cell r="L2945" t="str">
            <v>Drw</v>
          </cell>
          <cell r="M2945">
            <v>2946</v>
          </cell>
        </row>
        <row r="2946">
          <cell r="C2946" t="str">
            <v>25</v>
          </cell>
          <cell r="D2946" t="str">
            <v>05050-MD-25-757-790</v>
          </cell>
          <cell r="E2946" t="str">
            <v>05050-MD-25-757-790</v>
          </cell>
          <cell r="F2946" t="str">
            <v>Tank-Main Platform, Structure- (Butane)</v>
          </cell>
          <cell r="G2946">
            <v>0</v>
          </cell>
          <cell r="H2946" t="str">
            <v>VP-1516-148-T-101/2-253</v>
          </cell>
          <cell r="I2946">
            <v>40175</v>
          </cell>
          <cell r="J2946">
            <v>40168</v>
          </cell>
          <cell r="K2946" t="str">
            <v>Y</v>
          </cell>
          <cell r="L2946" t="str">
            <v>Drw</v>
          </cell>
          <cell r="M2946">
            <v>2947</v>
          </cell>
        </row>
        <row r="2947">
          <cell r="C2947" t="str">
            <v>25</v>
          </cell>
          <cell r="D2947" t="str">
            <v>05050-MD-25-757-791</v>
          </cell>
          <cell r="E2947" t="str">
            <v>05050-MD-25-757-791</v>
          </cell>
          <cell r="F2947" t="str">
            <v>Tank-Main Platform, Structure- (Butane)</v>
          </cell>
          <cell r="G2947">
            <v>0</v>
          </cell>
          <cell r="H2947" t="str">
            <v>VP-1516-148-T-101/2-253</v>
          </cell>
          <cell r="I2947">
            <v>40175</v>
          </cell>
          <cell r="J2947">
            <v>40168</v>
          </cell>
          <cell r="K2947" t="str">
            <v>Y</v>
          </cell>
          <cell r="L2947" t="str">
            <v>Drw</v>
          </cell>
          <cell r="M2947">
            <v>2948</v>
          </cell>
        </row>
        <row r="2948">
          <cell r="C2948" t="str">
            <v>25</v>
          </cell>
          <cell r="D2948" t="str">
            <v>05050-MD-25-757-792</v>
          </cell>
          <cell r="E2948" t="str">
            <v>05050-MD-25-757-792</v>
          </cell>
          <cell r="F2948" t="str">
            <v>Tank-Main Platform, Structure- (Butane)</v>
          </cell>
          <cell r="G2948">
            <v>0</v>
          </cell>
          <cell r="H2948" t="str">
            <v>VP-1516-148-T-101/2-253</v>
          </cell>
          <cell r="I2948">
            <v>40175</v>
          </cell>
          <cell r="J2948">
            <v>40168</v>
          </cell>
          <cell r="K2948" t="str">
            <v>Y</v>
          </cell>
          <cell r="L2948" t="str">
            <v>Drw</v>
          </cell>
          <cell r="M2948">
            <v>2949</v>
          </cell>
        </row>
        <row r="2949">
          <cell r="C2949" t="str">
            <v>25</v>
          </cell>
          <cell r="D2949" t="str">
            <v>05050-MD-25-757-793</v>
          </cell>
          <cell r="E2949" t="str">
            <v>05050-MD-25-757-793</v>
          </cell>
          <cell r="F2949" t="str">
            <v>Tank-Main Platform, Structure- (Butane)</v>
          </cell>
          <cell r="G2949">
            <v>0</v>
          </cell>
          <cell r="H2949" t="str">
            <v>VP-1516-148-T-101/2-253</v>
          </cell>
          <cell r="I2949">
            <v>40175</v>
          </cell>
          <cell r="J2949">
            <v>40168</v>
          </cell>
          <cell r="K2949" t="str">
            <v>Y</v>
          </cell>
          <cell r="L2949" t="str">
            <v>Drw</v>
          </cell>
          <cell r="M2949">
            <v>2950</v>
          </cell>
        </row>
        <row r="2950">
          <cell r="C2950" t="str">
            <v>25</v>
          </cell>
          <cell r="D2950" t="str">
            <v>05050-MD-25-757-794</v>
          </cell>
          <cell r="E2950" t="str">
            <v>05050-MD-25-757-794</v>
          </cell>
          <cell r="F2950" t="str">
            <v>Tank-Main Platform, Structure- (Butane)</v>
          </cell>
          <cell r="G2950">
            <v>0</v>
          </cell>
          <cell r="H2950" t="str">
            <v>VP-1516-148-T-101/2-253</v>
          </cell>
          <cell r="I2950">
            <v>40175</v>
          </cell>
          <cell r="J2950">
            <v>40168</v>
          </cell>
          <cell r="K2950" t="str">
            <v>Y</v>
          </cell>
          <cell r="L2950" t="str">
            <v>Drw</v>
          </cell>
          <cell r="M2950">
            <v>2951</v>
          </cell>
        </row>
        <row r="2951">
          <cell r="C2951" t="str">
            <v>25</v>
          </cell>
          <cell r="D2951" t="str">
            <v>05050-MD-25-757-795</v>
          </cell>
          <cell r="E2951" t="str">
            <v>05050-MD-25-757-795</v>
          </cell>
          <cell r="F2951" t="str">
            <v>Tank-Main Platform, Structure- (Butane)</v>
          </cell>
          <cell r="G2951">
            <v>0</v>
          </cell>
          <cell r="H2951" t="str">
            <v>VP-1516-148-T-101/2-253</v>
          </cell>
          <cell r="I2951">
            <v>40175</v>
          </cell>
          <cell r="J2951">
            <v>40168</v>
          </cell>
          <cell r="K2951" t="str">
            <v>Y</v>
          </cell>
          <cell r="L2951" t="str">
            <v>Drw</v>
          </cell>
          <cell r="M2951">
            <v>2952</v>
          </cell>
        </row>
        <row r="2952">
          <cell r="C2952" t="str">
            <v>25</v>
          </cell>
          <cell r="D2952" t="str">
            <v>05050-MD-25-757-796</v>
          </cell>
          <cell r="E2952" t="str">
            <v>05050-MD-25-757-796</v>
          </cell>
          <cell r="F2952" t="str">
            <v>Tank-Main Platform, Structure- (Butane)</v>
          </cell>
          <cell r="G2952">
            <v>0</v>
          </cell>
          <cell r="H2952" t="str">
            <v>VP-1516-148-T-101/2-253</v>
          </cell>
          <cell r="I2952">
            <v>40175</v>
          </cell>
          <cell r="J2952">
            <v>40168</v>
          </cell>
          <cell r="K2952" t="str">
            <v>Y</v>
          </cell>
          <cell r="L2952" t="str">
            <v>Drw</v>
          </cell>
          <cell r="M2952">
            <v>2953</v>
          </cell>
        </row>
        <row r="2953">
          <cell r="C2953" t="str">
            <v>25</v>
          </cell>
          <cell r="D2953" t="str">
            <v>05050-MD-25-757-797</v>
          </cell>
          <cell r="E2953" t="str">
            <v>05050-MD-25-757-797</v>
          </cell>
          <cell r="F2953" t="str">
            <v>Tank-Main Platform, Structure- (Butane)</v>
          </cell>
          <cell r="G2953">
            <v>0</v>
          </cell>
          <cell r="H2953" t="str">
            <v>VP-1516-148-T-101/2-253</v>
          </cell>
          <cell r="I2953">
            <v>40175</v>
          </cell>
          <cell r="J2953">
            <v>40168</v>
          </cell>
          <cell r="K2953" t="str">
            <v>Y</v>
          </cell>
          <cell r="L2953" t="str">
            <v>Drw</v>
          </cell>
          <cell r="M2953">
            <v>2954</v>
          </cell>
        </row>
        <row r="2954">
          <cell r="C2954" t="str">
            <v>25</v>
          </cell>
          <cell r="D2954" t="str">
            <v>05050-MD-25-757-798</v>
          </cell>
          <cell r="E2954" t="str">
            <v>05050-MD-25-757-798</v>
          </cell>
          <cell r="F2954" t="str">
            <v>Tank-Main Platform, Structure- (Butane)</v>
          </cell>
          <cell r="G2954">
            <v>0</v>
          </cell>
          <cell r="H2954" t="str">
            <v>VP-1516-148-T-101/2-253</v>
          </cell>
          <cell r="I2954">
            <v>40175</v>
          </cell>
          <cell r="J2954">
            <v>40168</v>
          </cell>
          <cell r="K2954" t="str">
            <v>Y</v>
          </cell>
          <cell r="L2954" t="str">
            <v>Drw</v>
          </cell>
          <cell r="M2954">
            <v>2955</v>
          </cell>
        </row>
        <row r="2955">
          <cell r="C2955" t="str">
            <v>25</v>
          </cell>
          <cell r="D2955" t="str">
            <v>05050-MD-25-757-799</v>
          </cell>
          <cell r="E2955" t="str">
            <v>05050-MD-25-757-799</v>
          </cell>
          <cell r="F2955" t="str">
            <v>Tank-Main Platform, Structure- (Butane)</v>
          </cell>
          <cell r="G2955">
            <v>0</v>
          </cell>
          <cell r="H2955" t="str">
            <v>VP-1516-148-T-101/2-253</v>
          </cell>
          <cell r="I2955">
            <v>40175</v>
          </cell>
          <cell r="J2955">
            <v>40168</v>
          </cell>
          <cell r="K2955" t="str">
            <v>Y</v>
          </cell>
          <cell r="L2955" t="str">
            <v>Drw</v>
          </cell>
          <cell r="M2955">
            <v>2956</v>
          </cell>
        </row>
        <row r="2956">
          <cell r="C2956" t="str">
            <v>25</v>
          </cell>
          <cell r="D2956" t="str">
            <v>05050-MD-25-757-800</v>
          </cell>
          <cell r="E2956" t="str">
            <v>05050-MD-25-757-800</v>
          </cell>
          <cell r="F2956" t="str">
            <v>Tank-Main Platform, Structure- (Butane)</v>
          </cell>
          <cell r="G2956">
            <v>0</v>
          </cell>
          <cell r="H2956" t="str">
            <v>VP-1516-148-T-101/2-253</v>
          </cell>
          <cell r="I2956">
            <v>40175</v>
          </cell>
          <cell r="J2956">
            <v>40168</v>
          </cell>
          <cell r="K2956" t="str">
            <v>Y</v>
          </cell>
          <cell r="L2956" t="str">
            <v>Drw</v>
          </cell>
          <cell r="M2956">
            <v>2957</v>
          </cell>
        </row>
        <row r="2957">
          <cell r="C2957" t="str">
            <v>25</v>
          </cell>
          <cell r="D2957" t="str">
            <v>05050-MD-25-757-801</v>
          </cell>
          <cell r="E2957" t="str">
            <v>05050-MD-25-757-801</v>
          </cell>
          <cell r="F2957" t="str">
            <v>Tank-Main Platform, Structure- (Butane)</v>
          </cell>
          <cell r="G2957">
            <v>0</v>
          </cell>
          <cell r="H2957" t="str">
            <v>VP-1516-148-T-101/2-253</v>
          </cell>
          <cell r="I2957">
            <v>40175</v>
          </cell>
          <cell r="J2957">
            <v>40168</v>
          </cell>
          <cell r="K2957" t="str">
            <v>Y</v>
          </cell>
          <cell r="L2957" t="str">
            <v>Drw</v>
          </cell>
          <cell r="M2957">
            <v>2958</v>
          </cell>
        </row>
        <row r="2958">
          <cell r="C2958" t="str">
            <v>25</v>
          </cell>
          <cell r="D2958" t="str">
            <v>05050-MD-25-757-802</v>
          </cell>
          <cell r="E2958" t="str">
            <v>05050-MD-25-757-802</v>
          </cell>
          <cell r="F2958" t="str">
            <v>Tank-Main Platform, Structure- (Butane)</v>
          </cell>
          <cell r="G2958">
            <v>0</v>
          </cell>
          <cell r="H2958" t="str">
            <v>VP-1516-148-T-101/2-253</v>
          </cell>
          <cell r="I2958">
            <v>40175</v>
          </cell>
          <cell r="J2958">
            <v>40168</v>
          </cell>
          <cell r="K2958" t="str">
            <v>Y</v>
          </cell>
          <cell r="L2958" t="str">
            <v>Drw</v>
          </cell>
          <cell r="M2958">
            <v>2959</v>
          </cell>
        </row>
        <row r="2959">
          <cell r="C2959" t="str">
            <v>25</v>
          </cell>
          <cell r="D2959" t="str">
            <v>05050-MD-25-757-803</v>
          </cell>
          <cell r="E2959" t="str">
            <v>05050-MD-25-757-803</v>
          </cell>
          <cell r="F2959" t="str">
            <v>Tank-Main Platform, Structure- (Butane)</v>
          </cell>
          <cell r="G2959">
            <v>0</v>
          </cell>
          <cell r="H2959" t="str">
            <v>VP-1516-148-T-101/2-253</v>
          </cell>
          <cell r="I2959">
            <v>40175</v>
          </cell>
          <cell r="J2959">
            <v>40168</v>
          </cell>
          <cell r="K2959" t="str">
            <v>Y</v>
          </cell>
          <cell r="L2959" t="str">
            <v>Drw</v>
          </cell>
          <cell r="M2959">
            <v>2960</v>
          </cell>
        </row>
        <row r="2960">
          <cell r="C2960" t="str">
            <v>25</v>
          </cell>
          <cell r="D2960" t="str">
            <v>05050-MD-25-757-804</v>
          </cell>
          <cell r="E2960" t="str">
            <v>05050-MD-25-757-804</v>
          </cell>
          <cell r="F2960" t="str">
            <v>Tank-Main Platform, Structure- (Butane)</v>
          </cell>
          <cell r="G2960">
            <v>0</v>
          </cell>
          <cell r="H2960" t="str">
            <v>VP-1516-148-T-101/2-253</v>
          </cell>
          <cell r="I2960">
            <v>40175</v>
          </cell>
          <cell r="J2960">
            <v>40168</v>
          </cell>
          <cell r="K2960" t="str">
            <v>Y</v>
          </cell>
          <cell r="L2960" t="str">
            <v>Drw</v>
          </cell>
          <cell r="M2960">
            <v>2961</v>
          </cell>
        </row>
        <row r="2961">
          <cell r="C2961" t="str">
            <v>25</v>
          </cell>
          <cell r="D2961" t="str">
            <v>05050-MD-25-757-805</v>
          </cell>
          <cell r="E2961" t="str">
            <v>05050-MD-25-757-805</v>
          </cell>
          <cell r="F2961" t="str">
            <v>Tank-Main Platform, Structure- (Butane)</v>
          </cell>
          <cell r="G2961">
            <v>0</v>
          </cell>
          <cell r="H2961" t="str">
            <v>VP-1516-148-T-101/2-253</v>
          </cell>
          <cell r="I2961">
            <v>40175</v>
          </cell>
          <cell r="J2961">
            <v>40168</v>
          </cell>
          <cell r="K2961" t="str">
            <v>Y</v>
          </cell>
          <cell r="L2961" t="str">
            <v>Drw</v>
          </cell>
          <cell r="M2961">
            <v>2962</v>
          </cell>
        </row>
        <row r="2962">
          <cell r="C2962" t="str">
            <v>25</v>
          </cell>
          <cell r="D2962" t="str">
            <v>05050-MD-25-757-806</v>
          </cell>
          <cell r="E2962" t="str">
            <v>05050-MD-25-757-806</v>
          </cell>
          <cell r="F2962" t="str">
            <v>Tank-Main Platform, Structure- (Butane)</v>
          </cell>
          <cell r="G2962">
            <v>0</v>
          </cell>
          <cell r="H2962" t="str">
            <v>VP-1516-148-T-101/2-253</v>
          </cell>
          <cell r="I2962">
            <v>40175</v>
          </cell>
          <cell r="J2962">
            <v>40168</v>
          </cell>
          <cell r="K2962" t="str">
            <v>Y</v>
          </cell>
          <cell r="L2962" t="str">
            <v>Drw</v>
          </cell>
          <cell r="M2962">
            <v>2963</v>
          </cell>
        </row>
        <row r="2963">
          <cell r="C2963" t="str">
            <v>25</v>
          </cell>
          <cell r="D2963" t="str">
            <v>05050-MD-25-757-807</v>
          </cell>
          <cell r="E2963" t="str">
            <v>05050-MD-25-757-807</v>
          </cell>
          <cell r="F2963" t="str">
            <v>Tank-Main Platform, Structure- (Butane)</v>
          </cell>
          <cell r="G2963">
            <v>0</v>
          </cell>
          <cell r="H2963" t="str">
            <v>VP-1516-148-T-101/2-253</v>
          </cell>
          <cell r="I2963">
            <v>40175</v>
          </cell>
          <cell r="J2963">
            <v>40168</v>
          </cell>
          <cell r="K2963" t="str">
            <v>Y</v>
          </cell>
          <cell r="L2963" t="str">
            <v>Drw</v>
          </cell>
          <cell r="M2963">
            <v>2964</v>
          </cell>
        </row>
        <row r="2964">
          <cell r="C2964" t="str">
            <v>25</v>
          </cell>
          <cell r="D2964" t="str">
            <v>05050-MD-25-757-808</v>
          </cell>
          <cell r="E2964" t="str">
            <v>05050-MD-25-757-808</v>
          </cell>
          <cell r="F2964" t="str">
            <v>Tank-Main Platform, Structure- (Butane)</v>
          </cell>
          <cell r="G2964">
            <v>0</v>
          </cell>
          <cell r="H2964" t="str">
            <v>VP-1516-148-T-101/2-253</v>
          </cell>
          <cell r="I2964">
            <v>40175</v>
          </cell>
          <cell r="J2964">
            <v>40168</v>
          </cell>
          <cell r="K2964" t="str">
            <v>Y</v>
          </cell>
          <cell r="L2964" t="str">
            <v>Drw</v>
          </cell>
          <cell r="M2964">
            <v>2965</v>
          </cell>
        </row>
        <row r="2965">
          <cell r="C2965" t="str">
            <v>25</v>
          </cell>
          <cell r="D2965" t="str">
            <v>05050-MD-25-757-809</v>
          </cell>
          <cell r="E2965" t="str">
            <v>05050-MD-25-757-809</v>
          </cell>
          <cell r="F2965" t="str">
            <v>Tank-Main Platform, Structure- (Butane)</v>
          </cell>
          <cell r="G2965">
            <v>0</v>
          </cell>
          <cell r="H2965" t="str">
            <v>VP-1516-148-T-101/2-253</v>
          </cell>
          <cell r="I2965">
            <v>40175</v>
          </cell>
          <cell r="J2965">
            <v>40168</v>
          </cell>
          <cell r="K2965" t="str">
            <v>Y</v>
          </cell>
          <cell r="L2965" t="str">
            <v>Drw</v>
          </cell>
          <cell r="M2965">
            <v>2966</v>
          </cell>
        </row>
        <row r="2966">
          <cell r="C2966" t="str">
            <v>25</v>
          </cell>
          <cell r="D2966" t="str">
            <v>05050-MD-25-757-810</v>
          </cell>
          <cell r="E2966" t="str">
            <v>05050-MD-25-757-810</v>
          </cell>
          <cell r="F2966" t="str">
            <v>Tank-Main Platform, Structure- (Butane)</v>
          </cell>
          <cell r="G2966">
            <v>0</v>
          </cell>
          <cell r="H2966" t="str">
            <v>VP-1516-148-T-101/2-253</v>
          </cell>
          <cell r="I2966">
            <v>40175</v>
          </cell>
          <cell r="J2966">
            <v>40168</v>
          </cell>
          <cell r="K2966" t="str">
            <v>Y</v>
          </cell>
          <cell r="L2966" t="str">
            <v>Drw</v>
          </cell>
          <cell r="M2966">
            <v>2967</v>
          </cell>
        </row>
        <row r="2967">
          <cell r="C2967" t="str">
            <v>25</v>
          </cell>
          <cell r="D2967" t="str">
            <v>05050-MD-25-757-811</v>
          </cell>
          <cell r="E2967" t="str">
            <v>05050-MD-25-757-811</v>
          </cell>
          <cell r="F2967" t="str">
            <v>Tank-Main Platform, Structure- (Butane)</v>
          </cell>
          <cell r="G2967">
            <v>0</v>
          </cell>
          <cell r="H2967" t="str">
            <v>VP-1516-148-T-101/2-253</v>
          </cell>
          <cell r="I2967">
            <v>40175</v>
          </cell>
          <cell r="J2967">
            <v>40168</v>
          </cell>
          <cell r="K2967" t="str">
            <v>Y</v>
          </cell>
          <cell r="L2967" t="str">
            <v>Drw</v>
          </cell>
          <cell r="M2967">
            <v>2968</v>
          </cell>
        </row>
        <row r="2968">
          <cell r="C2968" t="str">
            <v>25</v>
          </cell>
          <cell r="D2968" t="str">
            <v>05050-MD-25-757-812</v>
          </cell>
          <cell r="E2968" t="str">
            <v>05050-MD-25-757-812</v>
          </cell>
          <cell r="F2968" t="str">
            <v>Tank-Main Platform, Structure- (Butane)</v>
          </cell>
          <cell r="G2968">
            <v>0</v>
          </cell>
          <cell r="H2968" t="str">
            <v>VP-1516-148-T-101/2-253</v>
          </cell>
          <cell r="I2968">
            <v>40175</v>
          </cell>
          <cell r="J2968">
            <v>40168</v>
          </cell>
          <cell r="K2968" t="str">
            <v>Y</v>
          </cell>
          <cell r="L2968" t="str">
            <v>Drw</v>
          </cell>
          <cell r="M2968">
            <v>2969</v>
          </cell>
        </row>
        <row r="2969">
          <cell r="C2969" t="str">
            <v>25</v>
          </cell>
          <cell r="D2969" t="str">
            <v>05050-MD-25-757-813</v>
          </cell>
          <cell r="E2969" t="str">
            <v>05050-MD-25-757-813</v>
          </cell>
          <cell r="F2969" t="str">
            <v>Tank-Main Platform, Structure- (Butane)</v>
          </cell>
          <cell r="G2969">
            <v>0</v>
          </cell>
          <cell r="H2969" t="str">
            <v>VP-1516-148-T-101/2-253</v>
          </cell>
          <cell r="I2969">
            <v>40175</v>
          </cell>
          <cell r="J2969">
            <v>40168</v>
          </cell>
          <cell r="K2969" t="str">
            <v>Y</v>
          </cell>
          <cell r="L2969" t="str">
            <v>Drw</v>
          </cell>
          <cell r="M2969">
            <v>2970</v>
          </cell>
        </row>
        <row r="2970">
          <cell r="C2970" t="str">
            <v>25</v>
          </cell>
          <cell r="D2970" t="str">
            <v>05050-MD-25-757-814</v>
          </cell>
          <cell r="E2970" t="str">
            <v>05050-MD-25-757-814</v>
          </cell>
          <cell r="F2970" t="str">
            <v>Tank-Main Platform, Structure- (Butane)</v>
          </cell>
          <cell r="G2970">
            <v>0</v>
          </cell>
          <cell r="H2970" t="str">
            <v>VP-1516-148-T-101/2-253</v>
          </cell>
          <cell r="I2970">
            <v>40175</v>
          </cell>
          <cell r="J2970">
            <v>40168</v>
          </cell>
          <cell r="K2970" t="str">
            <v>Y</v>
          </cell>
          <cell r="L2970" t="str">
            <v>Drw</v>
          </cell>
          <cell r="M2970">
            <v>2971</v>
          </cell>
        </row>
        <row r="2971">
          <cell r="C2971" t="str">
            <v>25</v>
          </cell>
          <cell r="D2971" t="str">
            <v>05050-MD-25-757-815</v>
          </cell>
          <cell r="E2971" t="str">
            <v>05050-MD-25-757-815</v>
          </cell>
          <cell r="F2971" t="str">
            <v>Tank-Main Platform, Structure- (Butane)</v>
          </cell>
          <cell r="G2971">
            <v>0</v>
          </cell>
          <cell r="H2971" t="str">
            <v>VP-1516-148-T-101/2-253</v>
          </cell>
          <cell r="I2971">
            <v>40175</v>
          </cell>
          <cell r="J2971">
            <v>40168</v>
          </cell>
          <cell r="K2971" t="str">
            <v>Y</v>
          </cell>
          <cell r="L2971" t="str">
            <v>Drw</v>
          </cell>
          <cell r="M2971">
            <v>2972</v>
          </cell>
        </row>
        <row r="2972">
          <cell r="C2972" t="str">
            <v>25</v>
          </cell>
          <cell r="D2972" t="str">
            <v>05050-MD-25-757-816</v>
          </cell>
          <cell r="E2972" t="str">
            <v>05050-MD-25-757-816</v>
          </cell>
          <cell r="F2972" t="str">
            <v>Tank-Main Platform, Structure- (Butane)</v>
          </cell>
          <cell r="G2972">
            <v>0</v>
          </cell>
          <cell r="H2972" t="str">
            <v>VP-1516-148-T-101/2-253</v>
          </cell>
          <cell r="I2972">
            <v>40175</v>
          </cell>
          <cell r="J2972">
            <v>40168</v>
          </cell>
          <cell r="K2972" t="str">
            <v>Y</v>
          </cell>
          <cell r="L2972" t="str">
            <v>Drw</v>
          </cell>
          <cell r="M2972">
            <v>2973</v>
          </cell>
        </row>
        <row r="2973">
          <cell r="C2973" t="str">
            <v>25</v>
          </cell>
          <cell r="D2973" t="str">
            <v>05050-MD-25-757-817</v>
          </cell>
          <cell r="E2973" t="str">
            <v>05050-MD-25-757-817</v>
          </cell>
          <cell r="F2973" t="str">
            <v>Tank-Main Platform, Structure- (Butane)</v>
          </cell>
          <cell r="G2973">
            <v>0</v>
          </cell>
          <cell r="H2973" t="str">
            <v>VP-1516-148-T-101/2-253</v>
          </cell>
          <cell r="I2973">
            <v>40175</v>
          </cell>
          <cell r="J2973">
            <v>40168</v>
          </cell>
          <cell r="K2973" t="str">
            <v>Y</v>
          </cell>
          <cell r="L2973" t="str">
            <v>Drw</v>
          </cell>
          <cell r="M2973">
            <v>2974</v>
          </cell>
        </row>
        <row r="2974">
          <cell r="C2974" t="str">
            <v>25</v>
          </cell>
          <cell r="D2974" t="str">
            <v>05050-MD-25-757-818</v>
          </cell>
          <cell r="E2974" t="str">
            <v>05050-MD-25-757-818</v>
          </cell>
          <cell r="F2974" t="str">
            <v>Tank-Main Platform, Structure- (Butane)</v>
          </cell>
          <cell r="G2974">
            <v>0</v>
          </cell>
          <cell r="H2974" t="str">
            <v>VP-1516-148-T-101/2-253</v>
          </cell>
          <cell r="I2974">
            <v>40175</v>
          </cell>
          <cell r="J2974">
            <v>40168</v>
          </cell>
          <cell r="K2974" t="str">
            <v>Y</v>
          </cell>
          <cell r="L2974" t="str">
            <v>Drw</v>
          </cell>
          <cell r="M2974">
            <v>2975</v>
          </cell>
        </row>
        <row r="2975">
          <cell r="C2975" t="str">
            <v>25</v>
          </cell>
          <cell r="D2975" t="str">
            <v>05050-MD-25-757-819</v>
          </cell>
          <cell r="E2975" t="str">
            <v>05050-MD-25-757-819</v>
          </cell>
          <cell r="F2975" t="str">
            <v>Tank-Main Platform, Structure- (Butane)</v>
          </cell>
          <cell r="G2975">
            <v>0</v>
          </cell>
          <cell r="H2975" t="str">
            <v>VP-1516-148-T-101/2-253</v>
          </cell>
          <cell r="I2975">
            <v>40175</v>
          </cell>
          <cell r="J2975">
            <v>40168</v>
          </cell>
          <cell r="K2975" t="str">
            <v>Y</v>
          </cell>
          <cell r="L2975" t="str">
            <v>Drw</v>
          </cell>
          <cell r="M2975">
            <v>2976</v>
          </cell>
        </row>
        <row r="2976">
          <cell r="C2976" t="str">
            <v>25</v>
          </cell>
          <cell r="D2976" t="str">
            <v>05050-MD-25-757-820</v>
          </cell>
          <cell r="E2976" t="str">
            <v>05050-MD-25-757-820</v>
          </cell>
          <cell r="F2976" t="str">
            <v>Tank-Main Platform, Structure- (Butane)</v>
          </cell>
          <cell r="G2976">
            <v>0</v>
          </cell>
          <cell r="H2976" t="str">
            <v>VP-1516-148-T-101/2-253</v>
          </cell>
          <cell r="I2976">
            <v>40175</v>
          </cell>
          <cell r="J2976">
            <v>40168</v>
          </cell>
          <cell r="K2976" t="str">
            <v>Y</v>
          </cell>
          <cell r="L2976" t="str">
            <v>Drw</v>
          </cell>
          <cell r="M2976">
            <v>2977</v>
          </cell>
        </row>
        <row r="2977">
          <cell r="C2977" t="str">
            <v>25</v>
          </cell>
          <cell r="D2977" t="str">
            <v>05050-MD-25-757-821</v>
          </cell>
          <cell r="E2977" t="str">
            <v>05050-MD-25-757-821</v>
          </cell>
          <cell r="F2977" t="str">
            <v>Tank-Main Platform, Structure- (Butane)</v>
          </cell>
          <cell r="G2977">
            <v>0</v>
          </cell>
          <cell r="H2977" t="str">
            <v>VP-1516-148-T-101/2-253</v>
          </cell>
          <cell r="I2977">
            <v>40175</v>
          </cell>
          <cell r="J2977">
            <v>40168</v>
          </cell>
          <cell r="K2977" t="str">
            <v>Y</v>
          </cell>
          <cell r="L2977" t="str">
            <v>Drw</v>
          </cell>
          <cell r="M2977">
            <v>2978</v>
          </cell>
        </row>
        <row r="2978">
          <cell r="C2978" t="str">
            <v>25</v>
          </cell>
          <cell r="D2978" t="str">
            <v>05050-MD-25-757-822</v>
          </cell>
          <cell r="E2978" t="str">
            <v>05050-MD-25-757-822</v>
          </cell>
          <cell r="F2978" t="str">
            <v>Tank-Main Platform, Structure- (Butane)</v>
          </cell>
          <cell r="G2978">
            <v>0</v>
          </cell>
          <cell r="H2978" t="str">
            <v>VP-1516-148-T-101/2-253</v>
          </cell>
          <cell r="I2978">
            <v>40175</v>
          </cell>
          <cell r="J2978">
            <v>40168</v>
          </cell>
          <cell r="K2978" t="str">
            <v>Y</v>
          </cell>
          <cell r="L2978" t="str">
            <v>Drw</v>
          </cell>
          <cell r="M2978">
            <v>2979</v>
          </cell>
        </row>
        <row r="2979">
          <cell r="C2979" t="str">
            <v>25</v>
          </cell>
          <cell r="D2979" t="str">
            <v>05050-MD-25-757-823</v>
          </cell>
          <cell r="E2979" t="str">
            <v>05050-MD-25-757-823</v>
          </cell>
          <cell r="F2979" t="str">
            <v>Tank-Main Platform, Structure- (Butane)</v>
          </cell>
          <cell r="G2979">
            <v>0</v>
          </cell>
          <cell r="H2979" t="str">
            <v>VP-1516-148-T-101/2-253</v>
          </cell>
          <cell r="I2979">
            <v>40175</v>
          </cell>
          <cell r="J2979">
            <v>40168</v>
          </cell>
          <cell r="K2979" t="str">
            <v>Y</v>
          </cell>
          <cell r="L2979" t="str">
            <v>Drw</v>
          </cell>
          <cell r="M2979">
            <v>2980</v>
          </cell>
        </row>
        <row r="2980">
          <cell r="C2980" t="str">
            <v>25</v>
          </cell>
          <cell r="D2980" t="str">
            <v>05050-MD-25-757-824</v>
          </cell>
          <cell r="E2980" t="str">
            <v>05050-MD-25-757-824</v>
          </cell>
          <cell r="F2980" t="str">
            <v>Tank-Main Platform, Structure- (Butane)</v>
          </cell>
          <cell r="G2980">
            <v>0</v>
          </cell>
          <cell r="H2980" t="str">
            <v>VP-1516-148-T-101/2-253</v>
          </cell>
          <cell r="I2980">
            <v>40175</v>
          </cell>
          <cell r="J2980">
            <v>40168</v>
          </cell>
          <cell r="K2980" t="str">
            <v>Y</v>
          </cell>
          <cell r="L2980" t="str">
            <v>Drw</v>
          </cell>
          <cell r="M2980">
            <v>2981</v>
          </cell>
        </row>
        <row r="2981">
          <cell r="C2981" t="str">
            <v>25</v>
          </cell>
          <cell r="D2981" t="str">
            <v>05050-MD-25-757-825</v>
          </cell>
          <cell r="E2981" t="str">
            <v>05050-MD-25-757-825</v>
          </cell>
          <cell r="F2981" t="str">
            <v>Tank-Main Platform, Structure- (Butane)</v>
          </cell>
          <cell r="G2981">
            <v>0</v>
          </cell>
          <cell r="H2981" t="str">
            <v>VP-1516-148-T-101/2-253</v>
          </cell>
          <cell r="I2981">
            <v>40175</v>
          </cell>
          <cell r="J2981">
            <v>40168</v>
          </cell>
          <cell r="K2981" t="str">
            <v>Y</v>
          </cell>
          <cell r="L2981" t="str">
            <v>Drw</v>
          </cell>
          <cell r="M2981">
            <v>2982</v>
          </cell>
        </row>
        <row r="2982">
          <cell r="C2982" t="str">
            <v>25</v>
          </cell>
          <cell r="D2982" t="str">
            <v>05050-MD-25-757-826</v>
          </cell>
          <cell r="E2982" t="str">
            <v>05050-MD-25-757-826</v>
          </cell>
          <cell r="F2982" t="str">
            <v>Tank-Main Platform, Structure- (Butane)</v>
          </cell>
          <cell r="G2982">
            <v>0</v>
          </cell>
          <cell r="H2982" t="str">
            <v>VP-1516-148-T-101/2-253</v>
          </cell>
          <cell r="I2982">
            <v>40175</v>
          </cell>
          <cell r="J2982">
            <v>40168</v>
          </cell>
          <cell r="K2982" t="str">
            <v>Y</v>
          </cell>
          <cell r="L2982" t="str">
            <v>Drw</v>
          </cell>
          <cell r="M2982">
            <v>2983</v>
          </cell>
        </row>
        <row r="2983">
          <cell r="C2983" t="str">
            <v>25</v>
          </cell>
          <cell r="D2983" t="str">
            <v>05050-MD-25-757-827</v>
          </cell>
          <cell r="E2983" t="str">
            <v>05050-MD-25-757-827</v>
          </cell>
          <cell r="F2983" t="str">
            <v>Tank-Main Platform, Structure- (Butane)</v>
          </cell>
          <cell r="G2983">
            <v>0</v>
          </cell>
          <cell r="H2983" t="str">
            <v>VP-1516-148-T-101/2-253</v>
          </cell>
          <cell r="I2983">
            <v>40175</v>
          </cell>
          <cell r="J2983">
            <v>40168</v>
          </cell>
          <cell r="K2983" t="str">
            <v>Y</v>
          </cell>
          <cell r="L2983" t="str">
            <v>Drw</v>
          </cell>
          <cell r="M2983">
            <v>2984</v>
          </cell>
        </row>
        <row r="2984">
          <cell r="C2984" t="str">
            <v>25</v>
          </cell>
          <cell r="D2984" t="str">
            <v>05050-MD-25-757-828</v>
          </cell>
          <cell r="E2984" t="str">
            <v>05050-MD-25-757-828</v>
          </cell>
          <cell r="F2984" t="str">
            <v>Tank-Main Platform, Structure- (Butane)</v>
          </cell>
          <cell r="G2984">
            <v>0</v>
          </cell>
          <cell r="H2984" t="str">
            <v>VP-1516-148-T-101/2-253</v>
          </cell>
          <cell r="I2984">
            <v>40175</v>
          </cell>
          <cell r="J2984">
            <v>40168</v>
          </cell>
          <cell r="K2984" t="str">
            <v>Y</v>
          </cell>
          <cell r="L2984" t="str">
            <v>Drw</v>
          </cell>
          <cell r="M2984">
            <v>2985</v>
          </cell>
        </row>
        <row r="2985">
          <cell r="C2985" t="str">
            <v>25</v>
          </cell>
          <cell r="D2985" t="str">
            <v>05050-MD-25-757-829</v>
          </cell>
          <cell r="E2985" t="str">
            <v>05050-MD-25-757-829</v>
          </cell>
          <cell r="F2985" t="str">
            <v>Tank-Main Platform, Structure- (Butane)</v>
          </cell>
          <cell r="G2985">
            <v>0</v>
          </cell>
          <cell r="H2985" t="str">
            <v>VP-1516-148-T-101/2-253</v>
          </cell>
          <cell r="I2985">
            <v>40175</v>
          </cell>
          <cell r="J2985">
            <v>40168</v>
          </cell>
          <cell r="K2985" t="str">
            <v>Y</v>
          </cell>
          <cell r="L2985" t="str">
            <v>Drw</v>
          </cell>
          <cell r="M2985">
            <v>2986</v>
          </cell>
        </row>
        <row r="2986">
          <cell r="C2986" t="str">
            <v>25</v>
          </cell>
          <cell r="D2986" t="str">
            <v>05050-MD-25-757-830</v>
          </cell>
          <cell r="E2986" t="str">
            <v>05050-MD-25-757-830</v>
          </cell>
          <cell r="F2986" t="str">
            <v>Tank-Main Platform, Structure- (Butane)</v>
          </cell>
          <cell r="G2986">
            <v>0</v>
          </cell>
          <cell r="H2986" t="str">
            <v>VP-1516-148-T-101/2-253</v>
          </cell>
          <cell r="I2986">
            <v>40175</v>
          </cell>
          <cell r="J2986">
            <v>40168</v>
          </cell>
          <cell r="K2986" t="str">
            <v>Y</v>
          </cell>
          <cell r="L2986" t="str">
            <v>Drw</v>
          </cell>
          <cell r="M2986">
            <v>2987</v>
          </cell>
        </row>
        <row r="2987">
          <cell r="C2987" t="str">
            <v>25</v>
          </cell>
          <cell r="D2987" t="str">
            <v>05050-MD-25-757-831</v>
          </cell>
          <cell r="E2987" t="str">
            <v>05050-MD-25-757-831</v>
          </cell>
          <cell r="F2987" t="str">
            <v>Tank-Main Platform, Structure- (Butane)</v>
          </cell>
          <cell r="G2987">
            <v>0</v>
          </cell>
          <cell r="H2987" t="str">
            <v>VP-1516-148-T-101/2-253</v>
          </cell>
          <cell r="I2987">
            <v>40175</v>
          </cell>
          <cell r="J2987">
            <v>40168</v>
          </cell>
          <cell r="K2987" t="str">
            <v>Y</v>
          </cell>
          <cell r="L2987" t="str">
            <v>Drw</v>
          </cell>
          <cell r="M2987">
            <v>2988</v>
          </cell>
        </row>
        <row r="2988">
          <cell r="C2988" t="str">
            <v>25</v>
          </cell>
          <cell r="D2988" t="str">
            <v>05050-MD-25-757-832</v>
          </cell>
          <cell r="E2988" t="str">
            <v>05050-MD-25-757-832</v>
          </cell>
          <cell r="F2988" t="str">
            <v>Tank-Main Platform, Structure- (Butane)</v>
          </cell>
          <cell r="G2988">
            <v>0</v>
          </cell>
          <cell r="H2988" t="str">
            <v>VP-1516-148-T-101/2-253</v>
          </cell>
          <cell r="I2988">
            <v>40175</v>
          </cell>
          <cell r="J2988">
            <v>40168</v>
          </cell>
          <cell r="K2988" t="str">
            <v>Y</v>
          </cell>
          <cell r="L2988" t="str">
            <v>Drw</v>
          </cell>
          <cell r="M2988">
            <v>2989</v>
          </cell>
        </row>
        <row r="2989">
          <cell r="C2989" t="str">
            <v>25</v>
          </cell>
          <cell r="D2989" t="str">
            <v>05050-MD-25-757-833</v>
          </cell>
          <cell r="E2989" t="str">
            <v>05050-MD-25-757-833</v>
          </cell>
          <cell r="F2989" t="str">
            <v>Tank-Main Platform, Structure- (Butane)</v>
          </cell>
          <cell r="G2989">
            <v>0</v>
          </cell>
          <cell r="H2989" t="str">
            <v>VP-1516-148-T-101/2-253</v>
          </cell>
          <cell r="I2989">
            <v>40175</v>
          </cell>
          <cell r="J2989">
            <v>40168</v>
          </cell>
          <cell r="K2989" t="str">
            <v>Y</v>
          </cell>
          <cell r="L2989" t="str">
            <v>Drw</v>
          </cell>
          <cell r="M2989">
            <v>2990</v>
          </cell>
        </row>
        <row r="2990">
          <cell r="C2990" t="str">
            <v>25</v>
          </cell>
          <cell r="D2990" t="str">
            <v>05050-MD-25-757-834</v>
          </cell>
          <cell r="E2990" t="str">
            <v>05050-MD-25-757-834</v>
          </cell>
          <cell r="F2990" t="str">
            <v>Tank-Main Platform, Structure- (Butane)</v>
          </cell>
          <cell r="G2990">
            <v>0</v>
          </cell>
          <cell r="H2990" t="str">
            <v>VP-1516-148-T-101/2-253</v>
          </cell>
          <cell r="I2990">
            <v>40175</v>
          </cell>
          <cell r="J2990">
            <v>40168</v>
          </cell>
          <cell r="K2990" t="str">
            <v>Y</v>
          </cell>
          <cell r="L2990" t="str">
            <v>Drw</v>
          </cell>
          <cell r="M2990">
            <v>2991</v>
          </cell>
        </row>
        <row r="2991">
          <cell r="C2991" t="str">
            <v>25</v>
          </cell>
          <cell r="D2991" t="str">
            <v>05050-MD-25-757-835</v>
          </cell>
          <cell r="E2991" t="str">
            <v>05050-MD-25-757-835</v>
          </cell>
          <cell r="F2991" t="str">
            <v>Tank-Main Platform, Structure- (Butane)</v>
          </cell>
          <cell r="G2991">
            <v>0</v>
          </cell>
          <cell r="H2991" t="str">
            <v>VP-1516-148-T-101/2-253</v>
          </cell>
          <cell r="I2991">
            <v>40175</v>
          </cell>
          <cell r="J2991">
            <v>40168</v>
          </cell>
          <cell r="K2991" t="str">
            <v>Y</v>
          </cell>
          <cell r="L2991" t="str">
            <v>Drw</v>
          </cell>
          <cell r="M2991">
            <v>2992</v>
          </cell>
        </row>
        <row r="2992">
          <cell r="C2992" t="str">
            <v>25</v>
          </cell>
          <cell r="D2992" t="str">
            <v>05050-MD-25-757-836</v>
          </cell>
          <cell r="E2992" t="str">
            <v>05050-MD-25-757-836</v>
          </cell>
          <cell r="F2992" t="str">
            <v>Tank-Main Platform, Structure- (Butane)</v>
          </cell>
          <cell r="G2992">
            <v>0</v>
          </cell>
          <cell r="H2992" t="str">
            <v>VP-1516-148-T-101/2-253</v>
          </cell>
          <cell r="I2992">
            <v>40175</v>
          </cell>
          <cell r="J2992">
            <v>40168</v>
          </cell>
          <cell r="K2992" t="str">
            <v>Y</v>
          </cell>
          <cell r="L2992" t="str">
            <v>Drw</v>
          </cell>
          <cell r="M2992">
            <v>2993</v>
          </cell>
        </row>
        <row r="2993">
          <cell r="C2993" t="str">
            <v>25</v>
          </cell>
          <cell r="D2993" t="str">
            <v>05050-MD-25-757-837</v>
          </cell>
          <cell r="E2993" t="str">
            <v>05050-MD-25-757-837</v>
          </cell>
          <cell r="F2993" t="str">
            <v>Tank-Main Platform, Structure- (Butane)</v>
          </cell>
          <cell r="G2993">
            <v>0</v>
          </cell>
          <cell r="H2993" t="str">
            <v>VP-1516-148-T-101/2-253</v>
          </cell>
          <cell r="I2993">
            <v>40175</v>
          </cell>
          <cell r="J2993">
            <v>40168</v>
          </cell>
          <cell r="K2993" t="str">
            <v>Y</v>
          </cell>
          <cell r="L2993" t="str">
            <v>Drw</v>
          </cell>
          <cell r="M2993">
            <v>2994</v>
          </cell>
        </row>
        <row r="2994">
          <cell r="C2994" t="str">
            <v>25</v>
          </cell>
          <cell r="D2994" t="str">
            <v>05050-MD-25-757-838</v>
          </cell>
          <cell r="E2994" t="str">
            <v>05050-MD-25-757-838</v>
          </cell>
          <cell r="F2994" t="str">
            <v>Tank-Main Platform, Structure- (Butane)</v>
          </cell>
          <cell r="G2994">
            <v>0</v>
          </cell>
          <cell r="H2994" t="str">
            <v>VP-1516-148-T-101/2-253</v>
          </cell>
          <cell r="I2994">
            <v>40175</v>
          </cell>
          <cell r="J2994">
            <v>40168</v>
          </cell>
          <cell r="K2994" t="str">
            <v>Y</v>
          </cell>
          <cell r="L2994" t="str">
            <v>Drw</v>
          </cell>
          <cell r="M2994">
            <v>2995</v>
          </cell>
        </row>
        <row r="2995">
          <cell r="C2995" t="str">
            <v>25</v>
          </cell>
          <cell r="D2995" t="str">
            <v>05050-MD-25-757-839</v>
          </cell>
          <cell r="E2995" t="str">
            <v>05050-MD-25-757-839</v>
          </cell>
          <cell r="F2995" t="str">
            <v>Tank-Main Platform, Structure- (Butane)</v>
          </cell>
          <cell r="G2995">
            <v>0</v>
          </cell>
          <cell r="H2995" t="str">
            <v>VP-1516-148-T-101/2-253</v>
          </cell>
          <cell r="I2995">
            <v>40175</v>
          </cell>
          <cell r="J2995">
            <v>40168</v>
          </cell>
          <cell r="K2995" t="str">
            <v>Y</v>
          </cell>
          <cell r="L2995" t="str">
            <v>Drw</v>
          </cell>
          <cell r="M2995">
            <v>2996</v>
          </cell>
        </row>
        <row r="2996">
          <cell r="C2996" t="str">
            <v>25</v>
          </cell>
          <cell r="D2996" t="str">
            <v>05050-MD-25-757-840</v>
          </cell>
          <cell r="E2996" t="str">
            <v>05050-MD-25-757-840</v>
          </cell>
          <cell r="F2996" t="str">
            <v>Tank-Main Platform, Structure- (Butane)</v>
          </cell>
          <cell r="G2996">
            <v>0</v>
          </cell>
          <cell r="H2996" t="str">
            <v>VP-1516-148-T-101/2-253</v>
          </cell>
          <cell r="I2996">
            <v>40175</v>
          </cell>
          <cell r="J2996">
            <v>40168</v>
          </cell>
          <cell r="K2996" t="str">
            <v>Y</v>
          </cell>
          <cell r="L2996" t="str">
            <v>Drw</v>
          </cell>
          <cell r="M2996">
            <v>2997</v>
          </cell>
        </row>
        <row r="2997">
          <cell r="C2997" t="str">
            <v>25</v>
          </cell>
          <cell r="D2997" t="str">
            <v>05050-MD-25-757-841</v>
          </cell>
          <cell r="E2997" t="str">
            <v>05050-MD-25-757-841</v>
          </cell>
          <cell r="F2997" t="str">
            <v>Tank-Main Platform, Structure- (Butane)</v>
          </cell>
          <cell r="G2997">
            <v>0</v>
          </cell>
          <cell r="H2997" t="str">
            <v>VP-1516-148-T-101/2-253</v>
          </cell>
          <cell r="I2997">
            <v>40175</v>
          </cell>
          <cell r="J2997">
            <v>40168</v>
          </cell>
          <cell r="K2997" t="str">
            <v>Y</v>
          </cell>
          <cell r="L2997" t="str">
            <v>Drw</v>
          </cell>
          <cell r="M2997">
            <v>2998</v>
          </cell>
        </row>
        <row r="2998">
          <cell r="C2998" t="str">
            <v>25</v>
          </cell>
          <cell r="D2998" t="str">
            <v>05050-MD-25-757-842</v>
          </cell>
          <cell r="E2998" t="str">
            <v>05050-MD-25-757-842</v>
          </cell>
          <cell r="F2998" t="str">
            <v>Tank-Main Platform, Structure- (Butane)</v>
          </cell>
          <cell r="G2998">
            <v>0</v>
          </cell>
          <cell r="H2998" t="str">
            <v>VP-1516-148-T-101/2-253</v>
          </cell>
          <cell r="I2998">
            <v>40175</v>
          </cell>
          <cell r="J2998">
            <v>40168</v>
          </cell>
          <cell r="K2998" t="str">
            <v>Y</v>
          </cell>
          <cell r="L2998" t="str">
            <v>Drw</v>
          </cell>
          <cell r="M2998">
            <v>2999</v>
          </cell>
        </row>
        <row r="2999">
          <cell r="C2999" t="str">
            <v>25</v>
          </cell>
          <cell r="D2999" t="str">
            <v>05050-MD-25-757-843</v>
          </cell>
          <cell r="E2999" t="str">
            <v>05050-MD-25-757-843</v>
          </cell>
          <cell r="F2999" t="str">
            <v>Tank-Main Platform, Structure- (Butane)</v>
          </cell>
          <cell r="G2999">
            <v>0</v>
          </cell>
          <cell r="H2999" t="str">
            <v>VP-1516-148-T-101/2-253</v>
          </cell>
          <cell r="I2999">
            <v>40175</v>
          </cell>
          <cell r="J2999">
            <v>40168</v>
          </cell>
          <cell r="K2999" t="str">
            <v>Y</v>
          </cell>
          <cell r="L2999" t="str">
            <v>Drw</v>
          </cell>
          <cell r="M2999">
            <v>3000</v>
          </cell>
        </row>
        <row r="3000">
          <cell r="C3000" t="str">
            <v>25</v>
          </cell>
          <cell r="D3000" t="str">
            <v>05050-MD-25-757-844</v>
          </cell>
          <cell r="E3000" t="str">
            <v>05050-MD-25-757-844</v>
          </cell>
          <cell r="F3000" t="str">
            <v>Tank-Main Platform, Structure- (Butane)</v>
          </cell>
          <cell r="G3000">
            <v>0</v>
          </cell>
          <cell r="H3000" t="str">
            <v>VP-1516-148-T-101/2-253</v>
          </cell>
          <cell r="I3000">
            <v>40175</v>
          </cell>
          <cell r="J3000">
            <v>40168</v>
          </cell>
          <cell r="K3000" t="str">
            <v>Y</v>
          </cell>
          <cell r="L3000" t="str">
            <v>Drw</v>
          </cell>
          <cell r="M3000">
            <v>3001</v>
          </cell>
        </row>
        <row r="3001">
          <cell r="C3001" t="str">
            <v>25</v>
          </cell>
          <cell r="D3001" t="str">
            <v>05050-MD-25-757-845</v>
          </cell>
          <cell r="E3001" t="str">
            <v>05050-MD-25-757-845</v>
          </cell>
          <cell r="F3001" t="str">
            <v>Tank-Main Platform, Structure- (Butane)</v>
          </cell>
          <cell r="G3001">
            <v>0</v>
          </cell>
          <cell r="H3001" t="str">
            <v>VP-1516-148-T-101/2-253</v>
          </cell>
          <cell r="I3001">
            <v>40175</v>
          </cell>
          <cell r="J3001">
            <v>40168</v>
          </cell>
          <cell r="K3001" t="str">
            <v>Y</v>
          </cell>
          <cell r="L3001" t="str">
            <v>Drw</v>
          </cell>
          <cell r="M3001">
            <v>3002</v>
          </cell>
        </row>
        <row r="3002">
          <cell r="C3002" t="str">
            <v>25</v>
          </cell>
          <cell r="D3002" t="str">
            <v>05050-MD-25-757-846</v>
          </cell>
          <cell r="E3002" t="str">
            <v>05050-MD-25-757-846</v>
          </cell>
          <cell r="F3002" t="str">
            <v>Tank-Main Platform, Structure- (Butane)</v>
          </cell>
          <cell r="G3002">
            <v>0</v>
          </cell>
          <cell r="H3002" t="str">
            <v>VP-1516-148-T-101/2-253</v>
          </cell>
          <cell r="I3002">
            <v>40175</v>
          </cell>
          <cell r="J3002">
            <v>40168</v>
          </cell>
          <cell r="K3002" t="str">
            <v>Y</v>
          </cell>
          <cell r="L3002" t="str">
            <v>Drw</v>
          </cell>
          <cell r="M3002">
            <v>3003</v>
          </cell>
        </row>
        <row r="3003">
          <cell r="C3003" t="str">
            <v>25</v>
          </cell>
          <cell r="D3003" t="str">
            <v>05050-MD-25-757-847</v>
          </cell>
          <cell r="E3003" t="str">
            <v>05050-MD-25-757-847</v>
          </cell>
          <cell r="F3003" t="str">
            <v>Tank-Main Platform, Structure- (Butane)</v>
          </cell>
          <cell r="G3003">
            <v>0</v>
          </cell>
          <cell r="H3003" t="str">
            <v>VP-1516-148-T-101/2-253</v>
          </cell>
          <cell r="I3003">
            <v>40175</v>
          </cell>
          <cell r="J3003">
            <v>40168</v>
          </cell>
          <cell r="K3003" t="str">
            <v>Y</v>
          </cell>
          <cell r="L3003" t="str">
            <v>Drw</v>
          </cell>
          <cell r="M3003">
            <v>3004</v>
          </cell>
        </row>
        <row r="3004">
          <cell r="C3004" t="str">
            <v>25</v>
          </cell>
          <cell r="D3004" t="str">
            <v>05050-MD-25-757-848</v>
          </cell>
          <cell r="E3004" t="str">
            <v>05050-MD-25-757-848</v>
          </cell>
          <cell r="F3004" t="str">
            <v>Tank-Main Platform, Structure- (Butane)</v>
          </cell>
          <cell r="G3004">
            <v>0</v>
          </cell>
          <cell r="H3004" t="str">
            <v>VP-1516-148-T-101/2-253</v>
          </cell>
          <cell r="I3004">
            <v>40175</v>
          </cell>
          <cell r="J3004">
            <v>40168</v>
          </cell>
          <cell r="K3004" t="str">
            <v>Y</v>
          </cell>
          <cell r="L3004" t="str">
            <v>Drw</v>
          </cell>
          <cell r="M3004">
            <v>3005</v>
          </cell>
        </row>
        <row r="3005">
          <cell r="C3005" t="str">
            <v>25</v>
          </cell>
          <cell r="D3005" t="str">
            <v>05050-MD-25-757-849</v>
          </cell>
          <cell r="E3005" t="str">
            <v>05050-MD-25-757-849</v>
          </cell>
          <cell r="F3005" t="str">
            <v>Tank-Main Platform, Structure- (Butane)</v>
          </cell>
          <cell r="G3005">
            <v>0</v>
          </cell>
          <cell r="H3005" t="str">
            <v>VP-1516-148-T-101/2-253</v>
          </cell>
          <cell r="I3005">
            <v>40175</v>
          </cell>
          <cell r="J3005">
            <v>40168</v>
          </cell>
          <cell r="K3005" t="str">
            <v>Y</v>
          </cell>
          <cell r="L3005" t="str">
            <v>Drw</v>
          </cell>
          <cell r="M3005">
            <v>3006</v>
          </cell>
        </row>
        <row r="3006">
          <cell r="C3006" t="str">
            <v>25</v>
          </cell>
          <cell r="D3006" t="str">
            <v>05050-MD-25-757-850</v>
          </cell>
          <cell r="E3006" t="str">
            <v>05050-MD-25-757-850</v>
          </cell>
          <cell r="F3006" t="str">
            <v>Tank-Main Platform, Structure- (Butane)</v>
          </cell>
          <cell r="G3006">
            <v>0</v>
          </cell>
          <cell r="H3006" t="str">
            <v>VP-1516-148-T-101/2-253</v>
          </cell>
          <cell r="I3006">
            <v>40175</v>
          </cell>
          <cell r="J3006">
            <v>40168</v>
          </cell>
          <cell r="K3006" t="str">
            <v>Y</v>
          </cell>
          <cell r="L3006" t="str">
            <v>Drw</v>
          </cell>
          <cell r="M3006">
            <v>3007</v>
          </cell>
        </row>
        <row r="3007">
          <cell r="C3007" t="str">
            <v>25</v>
          </cell>
          <cell r="D3007" t="str">
            <v>05050-MD-25-757-851</v>
          </cell>
          <cell r="E3007" t="str">
            <v>05050-MD-25-757-851</v>
          </cell>
          <cell r="F3007" t="str">
            <v>Tank-Main Platform, Structure- (Butane)</v>
          </cell>
          <cell r="G3007">
            <v>0</v>
          </cell>
          <cell r="H3007" t="str">
            <v>VP-1516-148-T-101/2-253</v>
          </cell>
          <cell r="I3007">
            <v>40175</v>
          </cell>
          <cell r="J3007">
            <v>40168</v>
          </cell>
          <cell r="K3007" t="str">
            <v>Y</v>
          </cell>
          <cell r="L3007" t="str">
            <v>Drw</v>
          </cell>
          <cell r="M3007">
            <v>3008</v>
          </cell>
        </row>
        <row r="3008">
          <cell r="C3008" t="str">
            <v>25</v>
          </cell>
          <cell r="D3008" t="str">
            <v>05050-MD-25-757-852</v>
          </cell>
          <cell r="E3008" t="str">
            <v>05050-MD-25-757-852</v>
          </cell>
          <cell r="F3008" t="str">
            <v>Tank-Main Platform, Structure- (Butane)</v>
          </cell>
          <cell r="G3008">
            <v>0</v>
          </cell>
          <cell r="H3008" t="str">
            <v>VP-1516-148-T-101/2-253</v>
          </cell>
          <cell r="I3008">
            <v>40175</v>
          </cell>
          <cell r="J3008">
            <v>40168</v>
          </cell>
          <cell r="K3008" t="str">
            <v>Y</v>
          </cell>
          <cell r="L3008" t="str">
            <v>Drw</v>
          </cell>
          <cell r="M3008">
            <v>3009</v>
          </cell>
        </row>
        <row r="3009">
          <cell r="C3009" t="str">
            <v>25</v>
          </cell>
          <cell r="D3009" t="str">
            <v>05050-MD-25-757-853</v>
          </cell>
          <cell r="E3009" t="str">
            <v>05050-MD-25-757-853</v>
          </cell>
          <cell r="F3009" t="str">
            <v>Tank-Main Platform, Structure- (Butane)</v>
          </cell>
          <cell r="G3009">
            <v>0</v>
          </cell>
          <cell r="H3009" t="str">
            <v>VP-1516-148-T-101/2-253</v>
          </cell>
          <cell r="I3009">
            <v>40175</v>
          </cell>
          <cell r="J3009">
            <v>40168</v>
          </cell>
          <cell r="K3009" t="str">
            <v>Y</v>
          </cell>
          <cell r="L3009" t="str">
            <v>Drw</v>
          </cell>
          <cell r="M3009">
            <v>3010</v>
          </cell>
        </row>
        <row r="3010">
          <cell r="C3010" t="str">
            <v>25</v>
          </cell>
          <cell r="D3010" t="str">
            <v>05050-MD-25-757-854</v>
          </cell>
          <cell r="E3010" t="str">
            <v>05050-MD-25-757-854</v>
          </cell>
          <cell r="F3010" t="str">
            <v>Tank-Main Platform, Structure- (Butane)</v>
          </cell>
          <cell r="G3010">
            <v>0</v>
          </cell>
          <cell r="H3010" t="str">
            <v>VP-1516-148-T-101/2-253</v>
          </cell>
          <cell r="I3010">
            <v>40175</v>
          </cell>
          <cell r="J3010">
            <v>40168</v>
          </cell>
          <cell r="K3010" t="str">
            <v>Y</v>
          </cell>
          <cell r="L3010" t="str">
            <v>Drw</v>
          </cell>
          <cell r="M3010">
            <v>3011</v>
          </cell>
        </row>
        <row r="3011">
          <cell r="C3011" t="str">
            <v>25</v>
          </cell>
          <cell r="D3011" t="str">
            <v>05050-MD-25-757-855</v>
          </cell>
          <cell r="E3011" t="str">
            <v>05050-MD-25-757-855</v>
          </cell>
          <cell r="F3011" t="str">
            <v>Tank-Main Platform, Structure- (Butane)</v>
          </cell>
          <cell r="G3011">
            <v>0</v>
          </cell>
          <cell r="H3011" t="str">
            <v>VP-1516-148-T-101/2-253</v>
          </cell>
          <cell r="I3011">
            <v>40175</v>
          </cell>
          <cell r="J3011">
            <v>40168</v>
          </cell>
          <cell r="K3011" t="str">
            <v>Y</v>
          </cell>
          <cell r="L3011" t="str">
            <v>Drw</v>
          </cell>
          <cell r="M3011">
            <v>3012</v>
          </cell>
        </row>
        <row r="3012">
          <cell r="C3012" t="str">
            <v>25</v>
          </cell>
          <cell r="D3012" t="str">
            <v>05050-MD-25-757-856</v>
          </cell>
          <cell r="E3012" t="str">
            <v>05050-MD-25-757-856</v>
          </cell>
          <cell r="F3012" t="str">
            <v>Tank-Main Platform, Structure- (Butane)</v>
          </cell>
          <cell r="G3012">
            <v>0</v>
          </cell>
          <cell r="H3012" t="str">
            <v>VP-1516-148-T-101/2-253</v>
          </cell>
          <cell r="I3012">
            <v>40175</v>
          </cell>
          <cell r="J3012">
            <v>40168</v>
          </cell>
          <cell r="K3012" t="str">
            <v>Y</v>
          </cell>
          <cell r="L3012" t="str">
            <v>Drw</v>
          </cell>
          <cell r="M3012">
            <v>3013</v>
          </cell>
        </row>
        <row r="3013">
          <cell r="C3013" t="str">
            <v>25</v>
          </cell>
          <cell r="D3013" t="str">
            <v>05050-MD-25-757-857</v>
          </cell>
          <cell r="E3013" t="str">
            <v>05050-MD-25-757-857</v>
          </cell>
          <cell r="F3013" t="str">
            <v>Tank-Main Platform, Structure- (Butane)</v>
          </cell>
          <cell r="G3013">
            <v>0</v>
          </cell>
          <cell r="H3013" t="str">
            <v>VP-1516-148-T-101/2-253</v>
          </cell>
          <cell r="I3013">
            <v>40175</v>
          </cell>
          <cell r="J3013">
            <v>40168</v>
          </cell>
          <cell r="K3013" t="str">
            <v>Y</v>
          </cell>
          <cell r="L3013" t="str">
            <v>Drw</v>
          </cell>
          <cell r="M3013">
            <v>3014</v>
          </cell>
        </row>
        <row r="3014">
          <cell r="C3014" t="str">
            <v>25</v>
          </cell>
          <cell r="D3014" t="str">
            <v>05050-MD-25-757-858</v>
          </cell>
          <cell r="E3014" t="str">
            <v>05050-MD-25-757-858</v>
          </cell>
          <cell r="F3014" t="str">
            <v>Tank-Main Platform, Structure- (Butane)</v>
          </cell>
          <cell r="G3014">
            <v>0</v>
          </cell>
          <cell r="H3014" t="str">
            <v>VP-1516-148-T-101/2-253</v>
          </cell>
          <cell r="I3014">
            <v>40175</v>
          </cell>
          <cell r="J3014">
            <v>40168</v>
          </cell>
          <cell r="K3014" t="str">
            <v>Y</v>
          </cell>
          <cell r="L3014" t="str">
            <v>Drw</v>
          </cell>
          <cell r="M3014">
            <v>3015</v>
          </cell>
        </row>
        <row r="3015">
          <cell r="C3015" t="str">
            <v>25</v>
          </cell>
          <cell r="D3015" t="str">
            <v>05050-MD-25-757-859</v>
          </cell>
          <cell r="E3015" t="str">
            <v>05050-MD-25-757-859</v>
          </cell>
          <cell r="F3015" t="str">
            <v>Tank-Main Platform, Structure- (Butane)</v>
          </cell>
          <cell r="G3015">
            <v>0</v>
          </cell>
          <cell r="H3015" t="str">
            <v>VP-1516-148-T-101/2-253</v>
          </cell>
          <cell r="I3015">
            <v>40175</v>
          </cell>
          <cell r="J3015">
            <v>40168</v>
          </cell>
          <cell r="K3015" t="str">
            <v>Y</v>
          </cell>
          <cell r="L3015" t="str">
            <v>Drw</v>
          </cell>
          <cell r="M3015">
            <v>3016</v>
          </cell>
        </row>
        <row r="3016">
          <cell r="C3016" t="str">
            <v>25</v>
          </cell>
          <cell r="D3016" t="str">
            <v>05050-MD-25-757-860</v>
          </cell>
          <cell r="E3016" t="str">
            <v>05050-MD-25-757-860</v>
          </cell>
          <cell r="F3016" t="str">
            <v>Tank-Main Platform, Structure- (Butane)</v>
          </cell>
          <cell r="G3016">
            <v>0</v>
          </cell>
          <cell r="H3016" t="str">
            <v>VP-1516-148-T-101/2-253</v>
          </cell>
          <cell r="I3016">
            <v>40175</v>
          </cell>
          <cell r="J3016">
            <v>40168</v>
          </cell>
          <cell r="K3016" t="str">
            <v>Y</v>
          </cell>
          <cell r="L3016" t="str">
            <v>Drw</v>
          </cell>
          <cell r="M3016">
            <v>3017</v>
          </cell>
        </row>
        <row r="3017">
          <cell r="C3017" t="str">
            <v>25</v>
          </cell>
          <cell r="D3017" t="str">
            <v>05050-MD-25-757-861</v>
          </cell>
          <cell r="E3017" t="str">
            <v>05050-MD-25-757-861</v>
          </cell>
          <cell r="F3017" t="str">
            <v>Tank-Main Platform, Structure- (Butane)</v>
          </cell>
          <cell r="G3017">
            <v>0</v>
          </cell>
          <cell r="H3017" t="str">
            <v>VP-1516-148-T-101/2-253</v>
          </cell>
          <cell r="I3017">
            <v>40175</v>
          </cell>
          <cell r="J3017">
            <v>40168</v>
          </cell>
          <cell r="K3017" t="str">
            <v>Y</v>
          </cell>
          <cell r="L3017" t="str">
            <v>Drw</v>
          </cell>
          <cell r="M3017">
            <v>3018</v>
          </cell>
        </row>
        <row r="3018">
          <cell r="C3018" t="str">
            <v>25</v>
          </cell>
          <cell r="D3018" t="str">
            <v>05050-MD-25-757-862</v>
          </cell>
          <cell r="E3018" t="str">
            <v>05050-MD-25-757-862</v>
          </cell>
          <cell r="F3018" t="str">
            <v>Tank-Main Platform, Structure- (Butane)</v>
          </cell>
          <cell r="G3018">
            <v>0</v>
          </cell>
          <cell r="H3018" t="str">
            <v>VP-1516-148-T-101/2-253</v>
          </cell>
          <cell r="I3018">
            <v>40175</v>
          </cell>
          <cell r="J3018">
            <v>40168</v>
          </cell>
          <cell r="K3018" t="str">
            <v>Y</v>
          </cell>
          <cell r="L3018" t="str">
            <v>Drw</v>
          </cell>
          <cell r="M3018">
            <v>3019</v>
          </cell>
        </row>
        <row r="3019">
          <cell r="C3019" t="str">
            <v>25</v>
          </cell>
          <cell r="D3019" t="str">
            <v>05050-MD-25-757-863</v>
          </cell>
          <cell r="E3019" t="str">
            <v>05050-MD-25-757-863</v>
          </cell>
          <cell r="F3019" t="str">
            <v>Tank-Main Platform, Structure- (Butane)</v>
          </cell>
          <cell r="G3019">
            <v>0</v>
          </cell>
          <cell r="H3019" t="str">
            <v>VP-1516-148-T-101/2-253</v>
          </cell>
          <cell r="I3019">
            <v>40175</v>
          </cell>
          <cell r="J3019">
            <v>40168</v>
          </cell>
          <cell r="K3019" t="str">
            <v>Y</v>
          </cell>
          <cell r="L3019" t="str">
            <v>Drw</v>
          </cell>
          <cell r="M3019">
            <v>3020</v>
          </cell>
        </row>
        <row r="3020">
          <cell r="C3020" t="str">
            <v>25</v>
          </cell>
          <cell r="D3020" t="str">
            <v>05050-MD-25-757-864</v>
          </cell>
          <cell r="E3020" t="str">
            <v>05050-MD-25-757-864</v>
          </cell>
          <cell r="F3020" t="str">
            <v>Tank-Main Platform, Structure- (Butane)</v>
          </cell>
          <cell r="G3020">
            <v>0</v>
          </cell>
          <cell r="H3020" t="str">
            <v>VP-1516-148-T-101/2-253</v>
          </cell>
          <cell r="I3020">
            <v>40175</v>
          </cell>
          <cell r="J3020">
            <v>40168</v>
          </cell>
          <cell r="K3020" t="str">
            <v>Y</v>
          </cell>
          <cell r="L3020" t="str">
            <v>Drw</v>
          </cell>
          <cell r="M3020">
            <v>3021</v>
          </cell>
        </row>
        <row r="3021">
          <cell r="C3021" t="str">
            <v>25</v>
          </cell>
          <cell r="D3021" t="str">
            <v>05050-MD-25-757-865</v>
          </cell>
          <cell r="E3021" t="str">
            <v>05050-MD-25-757-865</v>
          </cell>
          <cell r="F3021" t="str">
            <v>Tank-Main Platform, Structure- (Butane)</v>
          </cell>
          <cell r="G3021">
            <v>0</v>
          </cell>
          <cell r="H3021" t="str">
            <v>VP-1516-148-T-101/2-253</v>
          </cell>
          <cell r="I3021">
            <v>40175</v>
          </cell>
          <cell r="J3021">
            <v>40168</v>
          </cell>
          <cell r="K3021" t="str">
            <v>Y</v>
          </cell>
          <cell r="L3021" t="str">
            <v>Drw</v>
          </cell>
          <cell r="M3021">
            <v>3022</v>
          </cell>
        </row>
        <row r="3022">
          <cell r="C3022" t="str">
            <v>25</v>
          </cell>
          <cell r="D3022" t="str">
            <v>05050-MD-25-757-866</v>
          </cell>
          <cell r="E3022" t="str">
            <v>05050-MD-25-757-866</v>
          </cell>
          <cell r="F3022" t="str">
            <v>Tank-Main Platform, Structure- (Butane)</v>
          </cell>
          <cell r="G3022">
            <v>0</v>
          </cell>
          <cell r="H3022" t="str">
            <v>VP-1516-148-T-101/2-253</v>
          </cell>
          <cell r="I3022">
            <v>40175</v>
          </cell>
          <cell r="J3022">
            <v>40168</v>
          </cell>
          <cell r="K3022" t="str">
            <v>Y</v>
          </cell>
          <cell r="L3022" t="str">
            <v>Drw</v>
          </cell>
          <cell r="M3022">
            <v>3023</v>
          </cell>
        </row>
        <row r="3023">
          <cell r="C3023" t="str">
            <v>25</v>
          </cell>
          <cell r="D3023" t="str">
            <v>05050-MD-25-757-867</v>
          </cell>
          <cell r="E3023" t="str">
            <v>05050-MD-25-757-867</v>
          </cell>
          <cell r="F3023" t="str">
            <v>Tank-Main Platform, Structure- (Butane)</v>
          </cell>
          <cell r="G3023">
            <v>0</v>
          </cell>
          <cell r="H3023" t="str">
            <v>VP-1516-148-T-101/2-253</v>
          </cell>
          <cell r="I3023">
            <v>40175</v>
          </cell>
          <cell r="J3023">
            <v>40168</v>
          </cell>
          <cell r="K3023" t="str">
            <v>Y</v>
          </cell>
          <cell r="L3023" t="str">
            <v>Drw</v>
          </cell>
          <cell r="M3023">
            <v>3024</v>
          </cell>
        </row>
        <row r="3024">
          <cell r="C3024" t="str">
            <v>25</v>
          </cell>
          <cell r="D3024" t="str">
            <v>05050-MD-25-757-868</v>
          </cell>
          <cell r="E3024" t="str">
            <v>05050-MD-25-757-868</v>
          </cell>
          <cell r="F3024" t="str">
            <v>Tank-Main Platform, Structure- (Butane)</v>
          </cell>
          <cell r="G3024">
            <v>0</v>
          </cell>
          <cell r="H3024" t="str">
            <v>VP-1516-148-T-101/2-253</v>
          </cell>
          <cell r="I3024">
            <v>40175</v>
          </cell>
          <cell r="J3024">
            <v>40168</v>
          </cell>
          <cell r="K3024" t="str">
            <v>Y</v>
          </cell>
          <cell r="L3024" t="str">
            <v>Drw</v>
          </cell>
          <cell r="M3024">
            <v>3025</v>
          </cell>
        </row>
        <row r="3025">
          <cell r="C3025" t="str">
            <v>25</v>
          </cell>
          <cell r="D3025" t="str">
            <v>05050-MD-25-757-869</v>
          </cell>
          <cell r="E3025" t="str">
            <v>05050-MD-25-757-869</v>
          </cell>
          <cell r="F3025" t="str">
            <v>Tank-Main Platform, Structure- (Butane)</v>
          </cell>
          <cell r="G3025">
            <v>0</v>
          </cell>
          <cell r="H3025" t="str">
            <v>VP-1516-148-T-101/2-253</v>
          </cell>
          <cell r="I3025">
            <v>40175</v>
          </cell>
          <cell r="J3025">
            <v>40168</v>
          </cell>
          <cell r="K3025" t="str">
            <v>Y</v>
          </cell>
          <cell r="L3025" t="str">
            <v>Drw</v>
          </cell>
          <cell r="M3025">
            <v>3026</v>
          </cell>
        </row>
        <row r="3026">
          <cell r="C3026" t="str">
            <v>25</v>
          </cell>
          <cell r="D3026" t="str">
            <v>05050-MD-25-757-870</v>
          </cell>
          <cell r="E3026" t="str">
            <v>05050-MD-25-757-870</v>
          </cell>
          <cell r="F3026" t="str">
            <v>Tank-Main Platform, Structure- (Butane)</v>
          </cell>
          <cell r="G3026">
            <v>0</v>
          </cell>
          <cell r="H3026" t="str">
            <v>VP-1516-148-T-101/2-253</v>
          </cell>
          <cell r="I3026">
            <v>40175</v>
          </cell>
          <cell r="J3026">
            <v>40168</v>
          </cell>
          <cell r="K3026" t="str">
            <v>Y</v>
          </cell>
          <cell r="L3026" t="str">
            <v>Drw</v>
          </cell>
          <cell r="M3026">
            <v>3027</v>
          </cell>
        </row>
        <row r="3027">
          <cell r="C3027" t="str">
            <v>25</v>
          </cell>
          <cell r="D3027" t="str">
            <v>05050-MD-25-757-871</v>
          </cell>
          <cell r="E3027" t="str">
            <v>05050-MD-25-757-871</v>
          </cell>
          <cell r="F3027" t="str">
            <v>Tank-Main Platform, Structure- (Butane)</v>
          </cell>
          <cell r="G3027">
            <v>0</v>
          </cell>
          <cell r="H3027" t="str">
            <v>VP-1516-148-T-101/2-253</v>
          </cell>
          <cell r="I3027">
            <v>40175</v>
          </cell>
          <cell r="J3027">
            <v>40168</v>
          </cell>
          <cell r="K3027" t="str">
            <v>Y</v>
          </cell>
          <cell r="L3027" t="str">
            <v>Drw</v>
          </cell>
          <cell r="M3027">
            <v>3028</v>
          </cell>
        </row>
        <row r="3028">
          <cell r="C3028" t="str">
            <v>25</v>
          </cell>
          <cell r="D3028" t="str">
            <v>05050-MD-25-757-872</v>
          </cell>
          <cell r="E3028" t="str">
            <v>05050-MD-25-757-872</v>
          </cell>
          <cell r="F3028" t="str">
            <v>Tank-Main Platform, Structure- (Butane)</v>
          </cell>
          <cell r="G3028">
            <v>0</v>
          </cell>
          <cell r="H3028" t="str">
            <v>VP-1516-148-T-101/2-253</v>
          </cell>
          <cell r="I3028">
            <v>40175</v>
          </cell>
          <cell r="J3028">
            <v>40168</v>
          </cell>
          <cell r="K3028" t="str">
            <v>Y</v>
          </cell>
          <cell r="L3028" t="str">
            <v>Drw</v>
          </cell>
          <cell r="M3028">
            <v>3029</v>
          </cell>
        </row>
        <row r="3029">
          <cell r="C3029" t="str">
            <v>25</v>
          </cell>
          <cell r="D3029" t="str">
            <v>05050-MD-25-757-873</v>
          </cell>
          <cell r="E3029" t="str">
            <v>05050-MD-25-757-873</v>
          </cell>
          <cell r="F3029" t="str">
            <v>Tank-Main Platform, Structure- (Butane)</v>
          </cell>
          <cell r="G3029">
            <v>0</v>
          </cell>
          <cell r="H3029" t="str">
            <v>VP-1516-148-T-101/2-253</v>
          </cell>
          <cell r="I3029">
            <v>40175</v>
          </cell>
          <cell r="J3029">
            <v>40168</v>
          </cell>
          <cell r="K3029" t="str">
            <v>Y</v>
          </cell>
          <cell r="L3029" t="str">
            <v>Drw</v>
          </cell>
          <cell r="M3029">
            <v>3030</v>
          </cell>
        </row>
        <row r="3030">
          <cell r="C3030" t="str">
            <v>25</v>
          </cell>
          <cell r="D3030" t="str">
            <v>05050-MD-25-757-874</v>
          </cell>
          <cell r="E3030" t="str">
            <v>05050-MD-25-757-874</v>
          </cell>
          <cell r="F3030" t="str">
            <v>Tank-Main Platform, Structure- (Butane)</v>
          </cell>
          <cell r="G3030">
            <v>0</v>
          </cell>
          <cell r="H3030" t="str">
            <v>VP-1516-148-T-101/2-253</v>
          </cell>
          <cell r="I3030">
            <v>40175</v>
          </cell>
          <cell r="J3030">
            <v>40168</v>
          </cell>
          <cell r="K3030" t="str">
            <v>Y</v>
          </cell>
          <cell r="L3030" t="str">
            <v>Drw</v>
          </cell>
          <cell r="M3030">
            <v>3031</v>
          </cell>
        </row>
        <row r="3031">
          <cell r="C3031" t="str">
            <v>25</v>
          </cell>
          <cell r="D3031" t="str">
            <v>05050-MD-25-757-875</v>
          </cell>
          <cell r="E3031" t="str">
            <v>05050-MD-25-757-875</v>
          </cell>
          <cell r="F3031" t="str">
            <v>Tank-Main Platform, Structure- (Butane)</v>
          </cell>
          <cell r="G3031">
            <v>0</v>
          </cell>
          <cell r="H3031" t="str">
            <v>VP-1516-148-T-101/2-253</v>
          </cell>
          <cell r="I3031">
            <v>40175</v>
          </cell>
          <cell r="J3031">
            <v>40168</v>
          </cell>
          <cell r="K3031" t="str">
            <v>Y</v>
          </cell>
          <cell r="L3031" t="str">
            <v>Drw</v>
          </cell>
          <cell r="M3031">
            <v>3032</v>
          </cell>
        </row>
        <row r="3032">
          <cell r="C3032" t="str">
            <v>25</v>
          </cell>
          <cell r="D3032" t="str">
            <v>05050-MD-25-757-876</v>
          </cell>
          <cell r="E3032" t="str">
            <v>05050-MD-25-757-876</v>
          </cell>
          <cell r="F3032" t="str">
            <v>Tank-Main Platform, Structure- (Butane)</v>
          </cell>
          <cell r="G3032">
            <v>0</v>
          </cell>
          <cell r="H3032" t="str">
            <v>VP-1516-148-T-101/2-253</v>
          </cell>
          <cell r="I3032">
            <v>40175</v>
          </cell>
          <cell r="J3032">
            <v>40168</v>
          </cell>
          <cell r="K3032" t="str">
            <v>Y</v>
          </cell>
          <cell r="L3032" t="str">
            <v>Drw</v>
          </cell>
          <cell r="M3032">
            <v>3033</v>
          </cell>
        </row>
        <row r="3033">
          <cell r="C3033" t="str">
            <v>25</v>
          </cell>
          <cell r="D3033" t="str">
            <v>05050-MD-25-757-877</v>
          </cell>
          <cell r="E3033" t="str">
            <v>05050-MD-25-757-877</v>
          </cell>
          <cell r="F3033" t="str">
            <v>Tank-Main Platform, Structure- (Butane)</v>
          </cell>
          <cell r="G3033">
            <v>0</v>
          </cell>
          <cell r="H3033" t="str">
            <v>VP-1516-148-T-101/2-253</v>
          </cell>
          <cell r="I3033">
            <v>40175</v>
          </cell>
          <cell r="J3033">
            <v>40168</v>
          </cell>
          <cell r="K3033" t="str">
            <v>Y</v>
          </cell>
          <cell r="L3033" t="str">
            <v>Drw</v>
          </cell>
          <cell r="M3033">
            <v>3034</v>
          </cell>
        </row>
        <row r="3034">
          <cell r="C3034" t="str">
            <v>25</v>
          </cell>
          <cell r="D3034" t="str">
            <v>05050-MD-25-757-878</v>
          </cell>
          <cell r="E3034" t="str">
            <v>05050-MD-25-757-878</v>
          </cell>
          <cell r="F3034" t="str">
            <v>Tank-Main Platform, Structure- (Butane)</v>
          </cell>
          <cell r="G3034">
            <v>0</v>
          </cell>
          <cell r="H3034" t="str">
            <v>VP-1516-148-T-101/2-253</v>
          </cell>
          <cell r="I3034">
            <v>40175</v>
          </cell>
          <cell r="J3034">
            <v>40168</v>
          </cell>
          <cell r="K3034" t="str">
            <v>Y</v>
          </cell>
          <cell r="L3034" t="str">
            <v>Drw</v>
          </cell>
          <cell r="M3034">
            <v>3035</v>
          </cell>
        </row>
        <row r="3035">
          <cell r="C3035" t="str">
            <v>25</v>
          </cell>
          <cell r="D3035" t="str">
            <v>05050-MD-25-757-879</v>
          </cell>
          <cell r="E3035" t="str">
            <v>05050-MD-25-757-879</v>
          </cell>
          <cell r="F3035" t="str">
            <v>Tank-Main Platform, Structure- (Butane)</v>
          </cell>
          <cell r="G3035">
            <v>0</v>
          </cell>
          <cell r="H3035" t="str">
            <v>VP-1516-148-T-101/2-253</v>
          </cell>
          <cell r="I3035">
            <v>40175</v>
          </cell>
          <cell r="J3035">
            <v>40168</v>
          </cell>
          <cell r="K3035" t="str">
            <v>Y</v>
          </cell>
          <cell r="L3035" t="str">
            <v>Drw</v>
          </cell>
          <cell r="M3035">
            <v>3036</v>
          </cell>
        </row>
        <row r="3036">
          <cell r="C3036" t="str">
            <v>25</v>
          </cell>
          <cell r="D3036" t="str">
            <v>05050-MD-25-757-880</v>
          </cell>
          <cell r="E3036" t="str">
            <v>05050-MD-25-757-880</v>
          </cell>
          <cell r="F3036" t="str">
            <v>Tank-Main Platform, Structure- (Butane)</v>
          </cell>
          <cell r="G3036">
            <v>0</v>
          </cell>
          <cell r="H3036" t="str">
            <v>VP-1516-148-T-101/2-253</v>
          </cell>
          <cell r="I3036">
            <v>40175</v>
          </cell>
          <cell r="J3036">
            <v>40168</v>
          </cell>
          <cell r="K3036" t="str">
            <v>Y</v>
          </cell>
          <cell r="L3036" t="str">
            <v>Drw</v>
          </cell>
          <cell r="M3036">
            <v>3037</v>
          </cell>
        </row>
        <row r="3037">
          <cell r="C3037" t="str">
            <v>25</v>
          </cell>
          <cell r="D3037" t="str">
            <v>05050-MD-25-757-881</v>
          </cell>
          <cell r="E3037" t="str">
            <v>05050-MD-25-757-881</v>
          </cell>
          <cell r="F3037" t="str">
            <v>Tank-Main Platform, Structure- (Butane)</v>
          </cell>
          <cell r="G3037">
            <v>0</v>
          </cell>
          <cell r="H3037" t="str">
            <v>VP-1516-148-T-101/2-253</v>
          </cell>
          <cell r="I3037">
            <v>40175</v>
          </cell>
          <cell r="J3037">
            <v>40168</v>
          </cell>
          <cell r="K3037" t="str">
            <v>Y</v>
          </cell>
          <cell r="L3037" t="str">
            <v>Drw</v>
          </cell>
          <cell r="M3037">
            <v>3038</v>
          </cell>
        </row>
        <row r="3038">
          <cell r="C3038" t="str">
            <v>25</v>
          </cell>
          <cell r="D3038" t="str">
            <v>05050-MD-25-757-882</v>
          </cell>
          <cell r="E3038" t="str">
            <v>05050-MD-25-757-882</v>
          </cell>
          <cell r="F3038" t="str">
            <v>Tank-Main Platform, Structure- (Butane)</v>
          </cell>
          <cell r="G3038">
            <v>0</v>
          </cell>
          <cell r="H3038" t="str">
            <v>VP-1516-148-T-101/2-253</v>
          </cell>
          <cell r="I3038">
            <v>40175</v>
          </cell>
          <cell r="J3038">
            <v>40168</v>
          </cell>
          <cell r="K3038" t="str">
            <v>Y</v>
          </cell>
          <cell r="L3038" t="str">
            <v>Drw</v>
          </cell>
          <cell r="M3038">
            <v>3039</v>
          </cell>
        </row>
        <row r="3039">
          <cell r="C3039" t="str">
            <v>25</v>
          </cell>
          <cell r="D3039" t="str">
            <v>05050-MD-25-757-883</v>
          </cell>
          <cell r="E3039" t="str">
            <v>05050-MD-25-757-883</v>
          </cell>
          <cell r="F3039" t="str">
            <v>Tank-Main Platform, Structure- (Butane)</v>
          </cell>
          <cell r="G3039">
            <v>0</v>
          </cell>
          <cell r="H3039" t="str">
            <v>VP-1516-148-T-101/2-253</v>
          </cell>
          <cell r="I3039">
            <v>40175</v>
          </cell>
          <cell r="J3039">
            <v>40168</v>
          </cell>
          <cell r="K3039" t="str">
            <v>Y</v>
          </cell>
          <cell r="L3039" t="str">
            <v>Drw</v>
          </cell>
          <cell r="M3039">
            <v>3040</v>
          </cell>
        </row>
        <row r="3040">
          <cell r="C3040" t="str">
            <v>25</v>
          </cell>
          <cell r="D3040" t="str">
            <v>05050-MD-25-757-884</v>
          </cell>
          <cell r="E3040" t="str">
            <v>05050-MD-25-757-884</v>
          </cell>
          <cell r="F3040" t="str">
            <v>Tank-Main Platform, Structure- (Butane)</v>
          </cell>
          <cell r="G3040">
            <v>0</v>
          </cell>
          <cell r="H3040" t="str">
            <v>VP-1516-148-T-101/2-253</v>
          </cell>
          <cell r="I3040">
            <v>40175</v>
          </cell>
          <cell r="J3040">
            <v>40168</v>
          </cell>
          <cell r="K3040" t="str">
            <v>Y</v>
          </cell>
          <cell r="L3040" t="str">
            <v>Drw</v>
          </cell>
          <cell r="M3040">
            <v>3041</v>
          </cell>
        </row>
        <row r="3041">
          <cell r="C3041" t="str">
            <v>25</v>
          </cell>
          <cell r="D3041" t="str">
            <v>05050-MD-25-757-885</v>
          </cell>
          <cell r="E3041" t="str">
            <v>05050-MD-25-757-885</v>
          </cell>
          <cell r="F3041" t="str">
            <v>Tank-Main Platform, Structure- (Butane)</v>
          </cell>
          <cell r="G3041">
            <v>0</v>
          </cell>
          <cell r="H3041" t="str">
            <v>VP-1516-148-T-101/2-253</v>
          </cell>
          <cell r="I3041">
            <v>40175</v>
          </cell>
          <cell r="J3041">
            <v>40168</v>
          </cell>
          <cell r="K3041" t="str">
            <v>Y</v>
          </cell>
          <cell r="L3041" t="str">
            <v>Drw</v>
          </cell>
          <cell r="M3041">
            <v>3042</v>
          </cell>
        </row>
        <row r="3042">
          <cell r="C3042" t="str">
            <v>25</v>
          </cell>
          <cell r="D3042" t="str">
            <v>05050-MD-25-757-886</v>
          </cell>
          <cell r="E3042" t="str">
            <v>05050-MD-25-757-886</v>
          </cell>
          <cell r="F3042" t="str">
            <v>Tank-Main Platform, Structure- (Butane)</v>
          </cell>
          <cell r="G3042">
            <v>0</v>
          </cell>
          <cell r="H3042" t="str">
            <v>VP-1516-148-T-101/2-253</v>
          </cell>
          <cell r="I3042">
            <v>40175</v>
          </cell>
          <cell r="J3042">
            <v>40168</v>
          </cell>
          <cell r="K3042" t="str">
            <v>Y</v>
          </cell>
          <cell r="L3042" t="str">
            <v>Drw</v>
          </cell>
          <cell r="M3042">
            <v>3043</v>
          </cell>
        </row>
        <row r="3043">
          <cell r="C3043" t="str">
            <v>25</v>
          </cell>
          <cell r="D3043" t="str">
            <v>05050-MD-25-757-887</v>
          </cell>
          <cell r="E3043" t="str">
            <v>05050-MD-25-757-887</v>
          </cell>
          <cell r="F3043" t="str">
            <v>Tank-Main Platform, Structure- (Butane)</v>
          </cell>
          <cell r="G3043">
            <v>0</v>
          </cell>
          <cell r="H3043" t="str">
            <v>VP-1516-148-T-101/2-253</v>
          </cell>
          <cell r="I3043">
            <v>40175</v>
          </cell>
          <cell r="J3043">
            <v>40168</v>
          </cell>
          <cell r="K3043" t="str">
            <v>Y</v>
          </cell>
          <cell r="L3043" t="str">
            <v>Drw</v>
          </cell>
          <cell r="M3043">
            <v>3044</v>
          </cell>
        </row>
        <row r="3044">
          <cell r="C3044" t="str">
            <v>25</v>
          </cell>
          <cell r="D3044" t="str">
            <v>05050-MD-25-757-888</v>
          </cell>
          <cell r="E3044" t="str">
            <v>05050-MD-25-757-888</v>
          </cell>
          <cell r="F3044" t="str">
            <v>Tank-Main Platform, Structure- (Butane)</v>
          </cell>
          <cell r="G3044">
            <v>0</v>
          </cell>
          <cell r="H3044" t="str">
            <v>VP-1516-148-T-101/2-253</v>
          </cell>
          <cell r="I3044">
            <v>40175</v>
          </cell>
          <cell r="J3044">
            <v>40168</v>
          </cell>
          <cell r="K3044" t="str">
            <v>Y</v>
          </cell>
          <cell r="L3044" t="str">
            <v>Drw</v>
          </cell>
          <cell r="M3044">
            <v>3045</v>
          </cell>
        </row>
        <row r="3045">
          <cell r="C3045" t="str">
            <v>25</v>
          </cell>
          <cell r="D3045" t="str">
            <v>05050-MD-25-757-889</v>
          </cell>
          <cell r="E3045" t="str">
            <v>05050-MD-25-757-889</v>
          </cell>
          <cell r="F3045" t="str">
            <v>Tank-Main Platform, Structure- (Butane)</v>
          </cell>
          <cell r="G3045">
            <v>0</v>
          </cell>
          <cell r="H3045" t="str">
            <v>VP-1516-148-T-101/2-253</v>
          </cell>
          <cell r="I3045">
            <v>40175</v>
          </cell>
          <cell r="J3045">
            <v>40168</v>
          </cell>
          <cell r="K3045" t="str">
            <v>Y</v>
          </cell>
          <cell r="L3045" t="str">
            <v>Drw</v>
          </cell>
          <cell r="M3045">
            <v>3046</v>
          </cell>
        </row>
        <row r="3046">
          <cell r="C3046" t="str">
            <v>25</v>
          </cell>
          <cell r="D3046" t="str">
            <v>05050-MD-25-757-890</v>
          </cell>
          <cell r="E3046" t="str">
            <v>05050-MD-25-757-890</v>
          </cell>
          <cell r="F3046" t="str">
            <v>Tank-Main Platform, Structure- (Butane)</v>
          </cell>
          <cell r="G3046">
            <v>0</v>
          </cell>
          <cell r="H3046" t="str">
            <v>VP-1516-148-T-101/2-253</v>
          </cell>
          <cell r="I3046">
            <v>40175</v>
          </cell>
          <cell r="J3046">
            <v>40168</v>
          </cell>
          <cell r="K3046" t="str">
            <v>Y</v>
          </cell>
          <cell r="L3046" t="str">
            <v>Drw</v>
          </cell>
          <cell r="M3046">
            <v>3047</v>
          </cell>
        </row>
        <row r="3047">
          <cell r="C3047" t="str">
            <v>25</v>
          </cell>
          <cell r="D3047" t="str">
            <v>05050-MD-25-757-891</v>
          </cell>
          <cell r="E3047" t="str">
            <v>05050-MD-25-757-891</v>
          </cell>
          <cell r="F3047" t="str">
            <v>Tank-Main Platform, Structure- (Butane)</v>
          </cell>
          <cell r="G3047">
            <v>0</v>
          </cell>
          <cell r="H3047" t="str">
            <v>VP-1516-148-T-101/2-253</v>
          </cell>
          <cell r="I3047">
            <v>40175</v>
          </cell>
          <cell r="J3047">
            <v>40168</v>
          </cell>
          <cell r="K3047" t="str">
            <v>Y</v>
          </cell>
          <cell r="L3047" t="str">
            <v>Drw</v>
          </cell>
          <cell r="M3047">
            <v>3048</v>
          </cell>
        </row>
        <row r="3048">
          <cell r="C3048" t="str">
            <v>25</v>
          </cell>
          <cell r="D3048" t="str">
            <v>05050-MD-25-757-892</v>
          </cell>
          <cell r="E3048" t="str">
            <v>05050-MD-25-757-892</v>
          </cell>
          <cell r="F3048" t="str">
            <v>Tank-Main Platform, Structure- (Butane)</v>
          </cell>
          <cell r="G3048">
            <v>0</v>
          </cell>
          <cell r="H3048" t="str">
            <v>VP-1516-148-T-101/2-253</v>
          </cell>
          <cell r="I3048">
            <v>40175</v>
          </cell>
          <cell r="J3048">
            <v>40168</v>
          </cell>
          <cell r="K3048" t="str">
            <v>Y</v>
          </cell>
          <cell r="L3048" t="str">
            <v>Drw</v>
          </cell>
          <cell r="M3048">
            <v>3049</v>
          </cell>
        </row>
        <row r="3049">
          <cell r="C3049" t="str">
            <v>25</v>
          </cell>
          <cell r="D3049" t="str">
            <v>05050-MD-25-757-893</v>
          </cell>
          <cell r="E3049" t="str">
            <v>05050-MD-25-757-893</v>
          </cell>
          <cell r="F3049" t="str">
            <v>Tank-Main Platform, Structure- (Butane)</v>
          </cell>
          <cell r="G3049">
            <v>0</v>
          </cell>
          <cell r="H3049" t="str">
            <v>VP-1516-148-T-101/2-253</v>
          </cell>
          <cell r="I3049">
            <v>40175</v>
          </cell>
          <cell r="J3049">
            <v>40168</v>
          </cell>
          <cell r="K3049" t="str">
            <v>Y</v>
          </cell>
          <cell r="L3049" t="str">
            <v>Drw</v>
          </cell>
          <cell r="M3049">
            <v>3050</v>
          </cell>
        </row>
        <row r="3050">
          <cell r="C3050" t="str">
            <v>25</v>
          </cell>
          <cell r="D3050" t="str">
            <v>05050-MD-25-757-894</v>
          </cell>
          <cell r="E3050" t="str">
            <v>05050-MD-25-757-894</v>
          </cell>
          <cell r="F3050" t="str">
            <v>Tank-Main Platform, Structure- (Butane)</v>
          </cell>
          <cell r="G3050">
            <v>0</v>
          </cell>
          <cell r="H3050" t="str">
            <v>VP-1516-148-T-101/2-253</v>
          </cell>
          <cell r="I3050">
            <v>40175</v>
          </cell>
          <cell r="J3050">
            <v>40168</v>
          </cell>
          <cell r="K3050" t="str">
            <v>Y</v>
          </cell>
          <cell r="L3050" t="str">
            <v>Drw</v>
          </cell>
          <cell r="M3050">
            <v>3051</v>
          </cell>
        </row>
        <row r="3051">
          <cell r="C3051" t="str">
            <v>25</v>
          </cell>
          <cell r="D3051" t="str">
            <v>05050-MD-25-757-895</v>
          </cell>
          <cell r="E3051" t="str">
            <v>05050-MD-25-757-895</v>
          </cell>
          <cell r="F3051" t="str">
            <v>Tank-Main Platform, Structure- (Butane)</v>
          </cell>
          <cell r="G3051">
            <v>0</v>
          </cell>
          <cell r="H3051" t="str">
            <v>VP-1516-148-T-101/2-253</v>
          </cell>
          <cell r="I3051">
            <v>40175</v>
          </cell>
          <cell r="J3051">
            <v>40168</v>
          </cell>
          <cell r="K3051" t="str">
            <v>Y</v>
          </cell>
          <cell r="L3051" t="str">
            <v>Drw</v>
          </cell>
          <cell r="M3051">
            <v>3052</v>
          </cell>
        </row>
        <row r="3052">
          <cell r="C3052" t="str">
            <v>25</v>
          </cell>
          <cell r="D3052" t="str">
            <v>05050-MD-25-757-896</v>
          </cell>
          <cell r="E3052" t="str">
            <v>05050-MD-25-757-896</v>
          </cell>
          <cell r="F3052" t="str">
            <v>Tank-Main Platform, Structure- (Butane)</v>
          </cell>
          <cell r="G3052">
            <v>0</v>
          </cell>
          <cell r="H3052" t="str">
            <v>VP-1516-148-T-101/2-253</v>
          </cell>
          <cell r="I3052">
            <v>40175</v>
          </cell>
          <cell r="J3052">
            <v>40168</v>
          </cell>
          <cell r="K3052" t="str">
            <v>Y</v>
          </cell>
          <cell r="L3052" t="str">
            <v>Drw</v>
          </cell>
          <cell r="M3052">
            <v>3053</v>
          </cell>
        </row>
        <row r="3053">
          <cell r="C3053" t="str">
            <v>25</v>
          </cell>
          <cell r="D3053" t="str">
            <v>05050-MD-25-757-897</v>
          </cell>
          <cell r="E3053" t="str">
            <v>05050-MD-25-757-897</v>
          </cell>
          <cell r="F3053" t="str">
            <v>Tank-Main Platform, Structure- (Butane)</v>
          </cell>
          <cell r="G3053">
            <v>0</v>
          </cell>
          <cell r="H3053" t="str">
            <v>VP-1516-148-T-101/2-253</v>
          </cell>
          <cell r="I3053">
            <v>40175</v>
          </cell>
          <cell r="J3053">
            <v>40168</v>
          </cell>
          <cell r="K3053" t="str">
            <v>Y</v>
          </cell>
          <cell r="L3053" t="str">
            <v>Drw</v>
          </cell>
          <cell r="M3053">
            <v>3054</v>
          </cell>
        </row>
        <row r="3054">
          <cell r="C3054" t="str">
            <v>25</v>
          </cell>
          <cell r="D3054" t="str">
            <v>05050-MD-25-757-898</v>
          </cell>
          <cell r="E3054" t="str">
            <v>05050-MD-25-757-898</v>
          </cell>
          <cell r="F3054" t="str">
            <v>Tank-Main Platform, Structure- (Butane)</v>
          </cell>
          <cell r="G3054">
            <v>0</v>
          </cell>
          <cell r="H3054" t="str">
            <v>VP-1516-148-T-101/2-253</v>
          </cell>
          <cell r="I3054">
            <v>40175</v>
          </cell>
          <cell r="J3054">
            <v>40168</v>
          </cell>
          <cell r="K3054" t="str">
            <v>Y</v>
          </cell>
          <cell r="L3054" t="str">
            <v>Drw</v>
          </cell>
          <cell r="M3054">
            <v>3055</v>
          </cell>
        </row>
        <row r="3055">
          <cell r="C3055" t="str">
            <v>25</v>
          </cell>
          <cell r="D3055" t="str">
            <v>05050-MD-25-757-899</v>
          </cell>
          <cell r="E3055" t="str">
            <v>05050-MD-25-757-899</v>
          </cell>
          <cell r="F3055" t="str">
            <v>Tank-Main Platform, Structure- (Butane)</v>
          </cell>
          <cell r="G3055">
            <v>0</v>
          </cell>
          <cell r="H3055" t="str">
            <v>VP-1516-148-T-101/2-253</v>
          </cell>
          <cell r="I3055">
            <v>40175</v>
          </cell>
          <cell r="J3055">
            <v>40168</v>
          </cell>
          <cell r="K3055" t="str">
            <v>Y</v>
          </cell>
          <cell r="L3055" t="str">
            <v>Drw</v>
          </cell>
          <cell r="M3055">
            <v>3056</v>
          </cell>
        </row>
        <row r="3056">
          <cell r="C3056" t="str">
            <v>25</v>
          </cell>
          <cell r="D3056" t="str">
            <v>05050-MD-25-757-900</v>
          </cell>
          <cell r="E3056" t="str">
            <v>05050-MD-25-757-900</v>
          </cell>
          <cell r="F3056" t="str">
            <v>Tank-Main Platform, Structure- (Butane)</v>
          </cell>
          <cell r="G3056">
            <v>0</v>
          </cell>
          <cell r="H3056" t="str">
            <v>VP-1516-148-T-101/2-253</v>
          </cell>
          <cell r="I3056">
            <v>40175</v>
          </cell>
          <cell r="J3056">
            <v>40168</v>
          </cell>
          <cell r="K3056" t="str">
            <v>Y</v>
          </cell>
          <cell r="L3056" t="str">
            <v>Drw</v>
          </cell>
          <cell r="M3056">
            <v>3057</v>
          </cell>
        </row>
        <row r="3057">
          <cell r="C3057" t="str">
            <v>25</v>
          </cell>
          <cell r="D3057" t="str">
            <v>05050-MD-25-757-901</v>
          </cell>
          <cell r="E3057" t="str">
            <v>05050-MD-25-757-901</v>
          </cell>
          <cell r="F3057" t="str">
            <v>Tank-Main Platform, Structure- (Butane)</v>
          </cell>
          <cell r="G3057">
            <v>0</v>
          </cell>
          <cell r="H3057" t="str">
            <v>VP-1516-148-T-101/2-253</v>
          </cell>
          <cell r="I3057">
            <v>40175</v>
          </cell>
          <cell r="J3057">
            <v>40168</v>
          </cell>
          <cell r="K3057" t="str">
            <v>Y</v>
          </cell>
          <cell r="L3057" t="str">
            <v>Drw</v>
          </cell>
          <cell r="M3057">
            <v>3058</v>
          </cell>
        </row>
        <row r="3058">
          <cell r="C3058" t="str">
            <v>25</v>
          </cell>
          <cell r="D3058" t="str">
            <v>05050-MD-25-757-902</v>
          </cell>
          <cell r="E3058" t="str">
            <v>05050-MD-25-757-902</v>
          </cell>
          <cell r="F3058" t="str">
            <v>Tank-Main Platform, Structure- (Butane)</v>
          </cell>
          <cell r="G3058">
            <v>0</v>
          </cell>
          <cell r="H3058" t="str">
            <v>VP-1516-148-T-101/2-253</v>
          </cell>
          <cell r="I3058">
            <v>40175</v>
          </cell>
          <cell r="J3058">
            <v>40168</v>
          </cell>
          <cell r="K3058" t="str">
            <v>Y</v>
          </cell>
          <cell r="L3058" t="str">
            <v>Drw</v>
          </cell>
          <cell r="M3058">
            <v>3059</v>
          </cell>
        </row>
        <row r="3059">
          <cell r="C3059" t="str">
            <v>25</v>
          </cell>
          <cell r="D3059" t="str">
            <v>05050-MD-25-757-903</v>
          </cell>
          <cell r="E3059" t="str">
            <v>05050-MD-25-757-903</v>
          </cell>
          <cell r="F3059" t="str">
            <v>Tank-Main Platform, Structure- (Butane)</v>
          </cell>
          <cell r="G3059">
            <v>0</v>
          </cell>
          <cell r="H3059" t="str">
            <v>VP-1516-148-T-101/2-253</v>
          </cell>
          <cell r="I3059">
            <v>40175</v>
          </cell>
          <cell r="J3059">
            <v>40168</v>
          </cell>
          <cell r="K3059" t="str">
            <v>Y</v>
          </cell>
          <cell r="L3059" t="str">
            <v>Drw</v>
          </cell>
          <cell r="M3059">
            <v>3060</v>
          </cell>
        </row>
        <row r="3060">
          <cell r="C3060" t="str">
            <v>25</v>
          </cell>
          <cell r="D3060" t="str">
            <v>05050-MD-25-757-904</v>
          </cell>
          <cell r="E3060" t="str">
            <v>05050-MD-25-757-904</v>
          </cell>
          <cell r="F3060" t="str">
            <v>Tank-Main Platform, Structure- (Butane)</v>
          </cell>
          <cell r="G3060">
            <v>0</v>
          </cell>
          <cell r="H3060" t="str">
            <v>VP-1516-148-T-101/2-253</v>
          </cell>
          <cell r="I3060">
            <v>40175</v>
          </cell>
          <cell r="J3060">
            <v>40168</v>
          </cell>
          <cell r="K3060" t="str">
            <v>Y</v>
          </cell>
          <cell r="L3060" t="str">
            <v>Drw</v>
          </cell>
          <cell r="M3060">
            <v>3061</v>
          </cell>
        </row>
        <row r="3061">
          <cell r="C3061" t="str">
            <v>25</v>
          </cell>
          <cell r="D3061" t="str">
            <v>05050-MD-25-757-905</v>
          </cell>
          <cell r="E3061" t="str">
            <v>05050-MD-25-757-905</v>
          </cell>
          <cell r="F3061" t="str">
            <v>Tank-Main Platform, Structure- (Butane)</v>
          </cell>
          <cell r="G3061">
            <v>0</v>
          </cell>
          <cell r="H3061" t="str">
            <v>VP-1516-148-T-101/2-253</v>
          </cell>
          <cell r="I3061">
            <v>40175</v>
          </cell>
          <cell r="J3061">
            <v>40168</v>
          </cell>
          <cell r="K3061" t="str">
            <v>Y</v>
          </cell>
          <cell r="L3061" t="str">
            <v>Drw</v>
          </cell>
          <cell r="M3061">
            <v>3062</v>
          </cell>
        </row>
        <row r="3062">
          <cell r="C3062" t="str">
            <v>25</v>
          </cell>
          <cell r="D3062" t="str">
            <v>05050-MD-25-757-906</v>
          </cell>
          <cell r="E3062" t="str">
            <v>05050-MD-25-757-906</v>
          </cell>
          <cell r="F3062" t="str">
            <v>Tank-Main Platform, Structure- (Butane)</v>
          </cell>
          <cell r="G3062">
            <v>0</v>
          </cell>
          <cell r="H3062" t="str">
            <v>VP-1516-148-T-101/2-253</v>
          </cell>
          <cell r="I3062">
            <v>40175</v>
          </cell>
          <cell r="J3062">
            <v>40168</v>
          </cell>
          <cell r="K3062" t="str">
            <v>Y</v>
          </cell>
          <cell r="L3062" t="str">
            <v>Drw</v>
          </cell>
          <cell r="M3062">
            <v>3063</v>
          </cell>
        </row>
        <row r="3063">
          <cell r="C3063" t="str">
            <v>25</v>
          </cell>
          <cell r="D3063" t="str">
            <v>05050-MD-25-757-907</v>
          </cell>
          <cell r="E3063" t="str">
            <v>05050-MD-25-757-907</v>
          </cell>
          <cell r="F3063" t="str">
            <v>Tank-Main Platform, Structure- (Butane)</v>
          </cell>
          <cell r="G3063">
            <v>0</v>
          </cell>
          <cell r="H3063" t="str">
            <v>VP-1516-148-T-101/2-253</v>
          </cell>
          <cell r="I3063">
            <v>40175</v>
          </cell>
          <cell r="J3063">
            <v>40168</v>
          </cell>
          <cell r="K3063" t="str">
            <v>Y</v>
          </cell>
          <cell r="L3063" t="str">
            <v>Drw</v>
          </cell>
          <cell r="M3063">
            <v>3064</v>
          </cell>
        </row>
        <row r="3064">
          <cell r="C3064" t="str">
            <v>25</v>
          </cell>
          <cell r="D3064" t="str">
            <v>05050-MD-25-757-908</v>
          </cell>
          <cell r="E3064" t="str">
            <v>05050-MD-25-757-908</v>
          </cell>
          <cell r="F3064" t="str">
            <v>Tank-Main Platform, Structure- (Butane)</v>
          </cell>
          <cell r="G3064">
            <v>0</v>
          </cell>
          <cell r="H3064" t="str">
            <v>VP-1516-148-T-101/2-253</v>
          </cell>
          <cell r="I3064">
            <v>40175</v>
          </cell>
          <cell r="J3064">
            <v>40168</v>
          </cell>
          <cell r="K3064" t="str">
            <v>Y</v>
          </cell>
          <cell r="L3064" t="str">
            <v>Drw</v>
          </cell>
          <cell r="M3064">
            <v>3065</v>
          </cell>
        </row>
        <row r="3065">
          <cell r="C3065" t="str">
            <v>25</v>
          </cell>
          <cell r="D3065" t="str">
            <v>05050-MD-25-757-909</v>
          </cell>
          <cell r="E3065" t="str">
            <v>05050-MD-25-757-909</v>
          </cell>
          <cell r="F3065" t="str">
            <v>Tank-Main Platform, Structure- (Butane)</v>
          </cell>
          <cell r="G3065">
            <v>0</v>
          </cell>
          <cell r="H3065" t="str">
            <v>VP-1516-148-T-101/2-253</v>
          </cell>
          <cell r="I3065">
            <v>40175</v>
          </cell>
          <cell r="J3065">
            <v>40168</v>
          </cell>
          <cell r="K3065" t="str">
            <v>Y</v>
          </cell>
          <cell r="L3065" t="str">
            <v>Drw</v>
          </cell>
          <cell r="M3065">
            <v>3066</v>
          </cell>
        </row>
        <row r="3066">
          <cell r="C3066" t="str">
            <v>25</v>
          </cell>
          <cell r="D3066" t="str">
            <v>05050-MD-25-757-910</v>
          </cell>
          <cell r="E3066" t="str">
            <v>05050-MD-25-757-910</v>
          </cell>
          <cell r="F3066" t="str">
            <v>Tank-Main Platform, Structure- (Butane)</v>
          </cell>
          <cell r="G3066">
            <v>0</v>
          </cell>
          <cell r="H3066" t="str">
            <v>VP-1516-148-T-101/2-253</v>
          </cell>
          <cell r="I3066">
            <v>40175</v>
          </cell>
          <cell r="J3066">
            <v>40168</v>
          </cell>
          <cell r="K3066" t="str">
            <v>Y</v>
          </cell>
          <cell r="L3066" t="str">
            <v>Drw</v>
          </cell>
          <cell r="M3066">
            <v>3067</v>
          </cell>
        </row>
        <row r="3067">
          <cell r="C3067" t="str">
            <v>25</v>
          </cell>
          <cell r="D3067" t="str">
            <v>05050-MD-25-757-911</v>
          </cell>
          <cell r="E3067" t="str">
            <v>05050-MD-25-757-911</v>
          </cell>
          <cell r="F3067" t="str">
            <v>Tank-Main Platform, Structure- (Butane)</v>
          </cell>
          <cell r="G3067">
            <v>0</v>
          </cell>
          <cell r="H3067" t="str">
            <v>VP-1516-148-T-101/2-253</v>
          </cell>
          <cell r="I3067">
            <v>40175</v>
          </cell>
          <cell r="J3067">
            <v>40168</v>
          </cell>
          <cell r="K3067" t="str">
            <v>Y</v>
          </cell>
          <cell r="L3067" t="str">
            <v>Drw</v>
          </cell>
          <cell r="M3067">
            <v>3068</v>
          </cell>
        </row>
        <row r="3068">
          <cell r="C3068" t="str">
            <v>25</v>
          </cell>
          <cell r="D3068" t="str">
            <v>05050-MD-25-757-912</v>
          </cell>
          <cell r="E3068" t="str">
            <v>05050-MD-25-757-912</v>
          </cell>
          <cell r="F3068" t="str">
            <v>Tank-Main Platform, Structure- (Butane)</v>
          </cell>
          <cell r="G3068">
            <v>0</v>
          </cell>
          <cell r="H3068" t="str">
            <v>VP-1516-148-T-101/2-253</v>
          </cell>
          <cell r="I3068">
            <v>40175</v>
          </cell>
          <cell r="J3068">
            <v>40168</v>
          </cell>
          <cell r="K3068" t="str">
            <v>Y</v>
          </cell>
          <cell r="L3068" t="str">
            <v>Drw</v>
          </cell>
          <cell r="M3068">
            <v>3069</v>
          </cell>
        </row>
        <row r="3069">
          <cell r="C3069" t="str">
            <v>25</v>
          </cell>
          <cell r="D3069" t="str">
            <v>05050-MD-25-757-913</v>
          </cell>
          <cell r="E3069" t="str">
            <v>05050-MD-25-757-913</v>
          </cell>
          <cell r="F3069" t="str">
            <v>Tank-Main Platform, Structure- (Butane)</v>
          </cell>
          <cell r="G3069">
            <v>0</v>
          </cell>
          <cell r="H3069" t="str">
            <v>VP-1516-148-T-101/2-253</v>
          </cell>
          <cell r="I3069">
            <v>40175</v>
          </cell>
          <cell r="J3069">
            <v>40168</v>
          </cell>
          <cell r="K3069" t="str">
            <v>Y</v>
          </cell>
          <cell r="L3069" t="str">
            <v>Drw</v>
          </cell>
          <cell r="M3069">
            <v>3070</v>
          </cell>
        </row>
        <row r="3070">
          <cell r="C3070" t="str">
            <v>25</v>
          </cell>
          <cell r="D3070" t="str">
            <v>05050-MD-25-757-914</v>
          </cell>
          <cell r="E3070" t="str">
            <v>05050-MD-25-757-914</v>
          </cell>
          <cell r="F3070" t="str">
            <v>Tank-Main Platform, Structure- (Butane)</v>
          </cell>
          <cell r="G3070">
            <v>0</v>
          </cell>
          <cell r="H3070" t="str">
            <v>VP-1516-148-T-101/2-253</v>
          </cell>
          <cell r="I3070">
            <v>40175</v>
          </cell>
          <cell r="J3070">
            <v>40168</v>
          </cell>
          <cell r="K3070" t="str">
            <v>Y</v>
          </cell>
          <cell r="L3070" t="str">
            <v>Drw</v>
          </cell>
          <cell r="M3070">
            <v>3071</v>
          </cell>
        </row>
        <row r="3071">
          <cell r="C3071" t="str">
            <v>25</v>
          </cell>
          <cell r="D3071" t="str">
            <v>05050-MD-25-757-915</v>
          </cell>
          <cell r="E3071" t="str">
            <v>05050-MD-25-757-915</v>
          </cell>
          <cell r="F3071" t="str">
            <v>Tank-Main Platform, Structure- (Butane)</v>
          </cell>
          <cell r="G3071">
            <v>0</v>
          </cell>
          <cell r="H3071" t="str">
            <v>VP-1516-148-T-101/2-253</v>
          </cell>
          <cell r="I3071">
            <v>40175</v>
          </cell>
          <cell r="J3071">
            <v>40168</v>
          </cell>
          <cell r="K3071" t="str">
            <v>Y</v>
          </cell>
          <cell r="L3071" t="str">
            <v>Drw</v>
          </cell>
          <cell r="M3071">
            <v>3072</v>
          </cell>
        </row>
        <row r="3072">
          <cell r="C3072" t="str">
            <v>25</v>
          </cell>
          <cell r="D3072" t="str">
            <v>05050-MD-25-757-916</v>
          </cell>
          <cell r="E3072" t="str">
            <v>05050-MD-25-757-916</v>
          </cell>
          <cell r="F3072" t="str">
            <v>Tank-Main Platform, Structure- (Butane)</v>
          </cell>
          <cell r="G3072">
            <v>0</v>
          </cell>
          <cell r="H3072" t="str">
            <v>VP-1516-148-T-101/2-253</v>
          </cell>
          <cell r="I3072">
            <v>40175</v>
          </cell>
          <cell r="J3072">
            <v>40168</v>
          </cell>
          <cell r="K3072" t="str">
            <v>Y</v>
          </cell>
          <cell r="L3072" t="str">
            <v>Drw</v>
          </cell>
          <cell r="M3072">
            <v>3073</v>
          </cell>
        </row>
        <row r="3073">
          <cell r="C3073" t="str">
            <v>25</v>
          </cell>
          <cell r="D3073" t="str">
            <v>05050-MD-25-757-917</v>
          </cell>
          <cell r="E3073" t="str">
            <v>05050-MD-25-757-917</v>
          </cell>
          <cell r="F3073" t="str">
            <v>Tank-Main Platform, Structure- (Butane)</v>
          </cell>
          <cell r="G3073">
            <v>0</v>
          </cell>
          <cell r="H3073" t="str">
            <v>VP-1516-148-T-101/2-253</v>
          </cell>
          <cell r="I3073">
            <v>40175</v>
          </cell>
          <cell r="J3073">
            <v>40168</v>
          </cell>
          <cell r="K3073" t="str">
            <v>Y</v>
          </cell>
          <cell r="L3073" t="str">
            <v>Drw</v>
          </cell>
          <cell r="M3073">
            <v>3074</v>
          </cell>
        </row>
        <row r="3074">
          <cell r="C3074" t="str">
            <v>25</v>
          </cell>
          <cell r="D3074" t="str">
            <v>05050-MD-25-757-918</v>
          </cell>
          <cell r="E3074" t="str">
            <v>05050-MD-25-757-918</v>
          </cell>
          <cell r="F3074" t="str">
            <v>Tank-Main Platform, Structure- (Butane)</v>
          </cell>
          <cell r="G3074">
            <v>0</v>
          </cell>
          <cell r="H3074" t="str">
            <v>VP-1516-148-T-101/2-253</v>
          </cell>
          <cell r="I3074">
            <v>40175</v>
          </cell>
          <cell r="J3074">
            <v>40168</v>
          </cell>
          <cell r="K3074" t="str">
            <v>Y</v>
          </cell>
          <cell r="L3074" t="str">
            <v>Drw</v>
          </cell>
          <cell r="M3074">
            <v>3075</v>
          </cell>
        </row>
        <row r="3075">
          <cell r="C3075" t="str">
            <v>25</v>
          </cell>
          <cell r="D3075" t="str">
            <v>05050-MD-25-757-919</v>
          </cell>
          <cell r="E3075" t="str">
            <v>05050-MD-25-757-919</v>
          </cell>
          <cell r="F3075" t="str">
            <v>Tank-Main Platform, Structure- (Butane)</v>
          </cell>
          <cell r="G3075">
            <v>0</v>
          </cell>
          <cell r="H3075" t="str">
            <v>VP-1516-148-T-101/2-253</v>
          </cell>
          <cell r="I3075">
            <v>40175</v>
          </cell>
          <cell r="J3075">
            <v>40168</v>
          </cell>
          <cell r="K3075" t="str">
            <v>Y</v>
          </cell>
          <cell r="L3075" t="str">
            <v>Drw</v>
          </cell>
          <cell r="M3075">
            <v>3076</v>
          </cell>
        </row>
        <row r="3076">
          <cell r="C3076" t="str">
            <v>25</v>
          </cell>
          <cell r="D3076" t="str">
            <v>05050-MD-25-757-920</v>
          </cell>
          <cell r="E3076" t="str">
            <v>05050-MD-25-757-920</v>
          </cell>
          <cell r="F3076" t="str">
            <v>Tank-Main Platform, Structure- (Butane)</v>
          </cell>
          <cell r="G3076">
            <v>0</v>
          </cell>
          <cell r="H3076" t="str">
            <v>VP-1516-148-T-101/2-253</v>
          </cell>
          <cell r="I3076">
            <v>40175</v>
          </cell>
          <cell r="J3076">
            <v>40168</v>
          </cell>
          <cell r="K3076" t="str">
            <v>Y</v>
          </cell>
          <cell r="L3076" t="str">
            <v>Drw</v>
          </cell>
          <cell r="M3076">
            <v>3077</v>
          </cell>
        </row>
        <row r="3077">
          <cell r="C3077" t="str">
            <v>25</v>
          </cell>
          <cell r="D3077" t="str">
            <v>05050-MD-25-757-921</v>
          </cell>
          <cell r="E3077" t="str">
            <v>05050-MD-25-757-921</v>
          </cell>
          <cell r="F3077" t="str">
            <v>Tank-Main Platform, Structure- (Butane)</v>
          </cell>
          <cell r="G3077">
            <v>0</v>
          </cell>
          <cell r="H3077" t="str">
            <v>VP-1516-148-T-101/2-253</v>
          </cell>
          <cell r="I3077">
            <v>40175</v>
          </cell>
          <cell r="J3077">
            <v>40168</v>
          </cell>
          <cell r="K3077" t="str">
            <v>Y</v>
          </cell>
          <cell r="L3077" t="str">
            <v>Drw</v>
          </cell>
          <cell r="M3077">
            <v>3078</v>
          </cell>
        </row>
        <row r="3078">
          <cell r="C3078" t="str">
            <v>25</v>
          </cell>
          <cell r="D3078" t="str">
            <v>05050-MD-25-757-922</v>
          </cell>
          <cell r="E3078" t="str">
            <v>05050-MD-25-757-922</v>
          </cell>
          <cell r="F3078" t="str">
            <v>Tank-Main Platform, Structure- (Butane)</v>
          </cell>
          <cell r="G3078">
            <v>0</v>
          </cell>
          <cell r="H3078" t="str">
            <v>VP-1516-148-T-101/2-253</v>
          </cell>
          <cell r="I3078">
            <v>40175</v>
          </cell>
          <cell r="J3078">
            <v>40168</v>
          </cell>
          <cell r="K3078" t="str">
            <v>Y</v>
          </cell>
          <cell r="L3078" t="str">
            <v>Drw</v>
          </cell>
          <cell r="M3078">
            <v>3079</v>
          </cell>
        </row>
        <row r="3079">
          <cell r="C3079" t="str">
            <v>25</v>
          </cell>
          <cell r="D3079" t="str">
            <v>05050-MD-25-757-923</v>
          </cell>
          <cell r="E3079" t="str">
            <v>05050-MD-25-757-923</v>
          </cell>
          <cell r="F3079" t="str">
            <v>Tank-Main Platform, Structure- (Butane)</v>
          </cell>
          <cell r="G3079">
            <v>0</v>
          </cell>
          <cell r="H3079" t="str">
            <v>VP-1516-148-T-101/2-253</v>
          </cell>
          <cell r="I3079">
            <v>40175</v>
          </cell>
          <cell r="J3079">
            <v>40168</v>
          </cell>
          <cell r="K3079" t="str">
            <v>Y</v>
          </cell>
          <cell r="L3079" t="str">
            <v>Drw</v>
          </cell>
          <cell r="M3079">
            <v>3080</v>
          </cell>
        </row>
        <row r="3080">
          <cell r="C3080" t="str">
            <v>25</v>
          </cell>
          <cell r="D3080" t="str">
            <v>05050-MD-25-757-924</v>
          </cell>
          <cell r="E3080" t="str">
            <v>05050-MD-25-757-924</v>
          </cell>
          <cell r="F3080" t="str">
            <v>Tank-Main Platform, Structure- (Butane)</v>
          </cell>
          <cell r="G3080">
            <v>0</v>
          </cell>
          <cell r="H3080" t="str">
            <v>VP-1516-148-T-101/2-253</v>
          </cell>
          <cell r="I3080">
            <v>40175</v>
          </cell>
          <cell r="J3080">
            <v>40168</v>
          </cell>
          <cell r="K3080" t="str">
            <v>Y</v>
          </cell>
          <cell r="L3080" t="str">
            <v>Drw</v>
          </cell>
          <cell r="M3080">
            <v>3081</v>
          </cell>
        </row>
        <row r="3081">
          <cell r="C3081" t="str">
            <v>25</v>
          </cell>
          <cell r="D3081" t="str">
            <v>05050-MD-25-757-925</v>
          </cell>
          <cell r="E3081" t="str">
            <v>05050-MD-25-757-925</v>
          </cell>
          <cell r="F3081" t="str">
            <v>Tank-Main Platform, Structure- (Butane)</v>
          </cell>
          <cell r="G3081">
            <v>0</v>
          </cell>
          <cell r="H3081" t="str">
            <v>VP-1516-148-T-101/2-253</v>
          </cell>
          <cell r="I3081">
            <v>40175</v>
          </cell>
          <cell r="J3081">
            <v>40168</v>
          </cell>
          <cell r="K3081" t="str">
            <v>Y</v>
          </cell>
          <cell r="L3081" t="str">
            <v>Drw</v>
          </cell>
          <cell r="M3081">
            <v>3082</v>
          </cell>
        </row>
        <row r="3082">
          <cell r="C3082" t="str">
            <v>25</v>
          </cell>
          <cell r="D3082" t="str">
            <v>05050-MD-25-757-926</v>
          </cell>
          <cell r="E3082" t="str">
            <v>05050-MD-25-757-926</v>
          </cell>
          <cell r="F3082" t="str">
            <v>Tank-Main Platform, Structure- (Butane)</v>
          </cell>
          <cell r="G3082">
            <v>0</v>
          </cell>
          <cell r="H3082" t="str">
            <v>VP-1516-148-T-101/2-253</v>
          </cell>
          <cell r="I3082">
            <v>40175</v>
          </cell>
          <cell r="J3082">
            <v>40168</v>
          </cell>
          <cell r="K3082" t="str">
            <v>Y</v>
          </cell>
          <cell r="L3082" t="str">
            <v>Drw</v>
          </cell>
          <cell r="M3082">
            <v>3083</v>
          </cell>
        </row>
        <row r="3083">
          <cell r="C3083" t="str">
            <v>25</v>
          </cell>
          <cell r="D3083" t="str">
            <v>05050-MD-25-757-927</v>
          </cell>
          <cell r="E3083" t="str">
            <v>05050-MD-25-757-927</v>
          </cell>
          <cell r="F3083" t="str">
            <v>Tank-Main Platform, Structure- (Butane)</v>
          </cell>
          <cell r="G3083">
            <v>0</v>
          </cell>
          <cell r="H3083" t="str">
            <v>VP-1516-148-T-101/2-253</v>
          </cell>
          <cell r="I3083">
            <v>40175</v>
          </cell>
          <cell r="J3083">
            <v>40168</v>
          </cell>
          <cell r="K3083" t="str">
            <v>Y</v>
          </cell>
          <cell r="L3083" t="str">
            <v>Drw</v>
          </cell>
          <cell r="M3083">
            <v>3084</v>
          </cell>
        </row>
        <row r="3084">
          <cell r="C3084" t="str">
            <v>25</v>
          </cell>
          <cell r="D3084" t="str">
            <v>05050-MD-25-757-928</v>
          </cell>
          <cell r="E3084" t="str">
            <v>05050-MD-25-757-928</v>
          </cell>
          <cell r="F3084" t="str">
            <v>Tank-Main Platform, Structure- (Butane)</v>
          </cell>
          <cell r="G3084">
            <v>0</v>
          </cell>
          <cell r="H3084" t="str">
            <v>VP-1516-148-T-101/2-253</v>
          </cell>
          <cell r="I3084">
            <v>40175</v>
          </cell>
          <cell r="J3084">
            <v>40168</v>
          </cell>
          <cell r="K3084" t="str">
            <v>Y</v>
          </cell>
          <cell r="L3084" t="str">
            <v>Drw</v>
          </cell>
          <cell r="M3084">
            <v>3085</v>
          </cell>
        </row>
        <row r="3085">
          <cell r="C3085" t="str">
            <v>25</v>
          </cell>
          <cell r="D3085" t="str">
            <v>05050-MD-25-757-929</v>
          </cell>
          <cell r="E3085" t="str">
            <v>05050-MD-25-757-929</v>
          </cell>
          <cell r="F3085" t="str">
            <v>Tank-Main Platform, Structure- (Butane)</v>
          </cell>
          <cell r="G3085">
            <v>0</v>
          </cell>
          <cell r="H3085" t="str">
            <v>VP-1516-148-T-101/2-253</v>
          </cell>
          <cell r="I3085">
            <v>40175</v>
          </cell>
          <cell r="J3085">
            <v>40168</v>
          </cell>
          <cell r="K3085" t="str">
            <v>Y</v>
          </cell>
          <cell r="L3085" t="str">
            <v>Drw</v>
          </cell>
          <cell r="M3085">
            <v>3086</v>
          </cell>
        </row>
        <row r="3086">
          <cell r="C3086" t="str">
            <v>25</v>
          </cell>
          <cell r="D3086" t="str">
            <v>05050-MD-25-757-930</v>
          </cell>
          <cell r="E3086" t="str">
            <v>05050-MD-25-757-930</v>
          </cell>
          <cell r="F3086" t="str">
            <v>Tank-Main Platform, Structure- (Butane)</v>
          </cell>
          <cell r="G3086">
            <v>0</v>
          </cell>
          <cell r="H3086" t="str">
            <v>VP-1516-148-T-101/2-253</v>
          </cell>
          <cell r="I3086">
            <v>40175</v>
          </cell>
          <cell r="J3086">
            <v>40168</v>
          </cell>
          <cell r="K3086" t="str">
            <v>Y</v>
          </cell>
          <cell r="L3086" t="str">
            <v>Drw</v>
          </cell>
          <cell r="M3086">
            <v>3087</v>
          </cell>
        </row>
        <row r="3087">
          <cell r="C3087" t="str">
            <v>25</v>
          </cell>
          <cell r="D3087" t="str">
            <v>05050-MD-25-757-931</v>
          </cell>
          <cell r="E3087" t="str">
            <v>05050-MD-25-757-931</v>
          </cell>
          <cell r="F3087" t="str">
            <v>Tank-Main Platform, Structure- (Butane)</v>
          </cell>
          <cell r="G3087">
            <v>0</v>
          </cell>
          <cell r="H3087" t="str">
            <v>VP-1516-148-T-101/2-253</v>
          </cell>
          <cell r="I3087">
            <v>40175</v>
          </cell>
          <cell r="J3087">
            <v>40168</v>
          </cell>
          <cell r="K3087" t="str">
            <v>Y</v>
          </cell>
          <cell r="L3087" t="str">
            <v>Drw</v>
          </cell>
          <cell r="M3087">
            <v>3088</v>
          </cell>
        </row>
        <row r="3088">
          <cell r="C3088" t="str">
            <v>25</v>
          </cell>
          <cell r="D3088" t="str">
            <v>05050-MD-25-757-932</v>
          </cell>
          <cell r="E3088" t="str">
            <v>05050-MD-25-757-932</v>
          </cell>
          <cell r="F3088" t="str">
            <v>Tank-Main Platform, Structure- (Butane)</v>
          </cell>
          <cell r="G3088">
            <v>0</v>
          </cell>
          <cell r="H3088" t="str">
            <v>VP-1516-148-T-101/2-253</v>
          </cell>
          <cell r="I3088">
            <v>40175</v>
          </cell>
          <cell r="J3088">
            <v>40168</v>
          </cell>
          <cell r="K3088" t="str">
            <v>Y</v>
          </cell>
          <cell r="L3088" t="str">
            <v>Drw</v>
          </cell>
          <cell r="M3088">
            <v>3089</v>
          </cell>
        </row>
        <row r="3089">
          <cell r="C3089" t="str">
            <v>25</v>
          </cell>
          <cell r="D3089" t="str">
            <v>05050-MD-25-757-933</v>
          </cell>
          <cell r="E3089" t="str">
            <v>05050-MD-25-757-933</v>
          </cell>
          <cell r="F3089" t="str">
            <v>Tank-Main Platform, Structure- (Butane)</v>
          </cell>
          <cell r="G3089">
            <v>0</v>
          </cell>
          <cell r="H3089" t="str">
            <v>VP-1516-148-T-101/2-253</v>
          </cell>
          <cell r="I3089">
            <v>40175</v>
          </cell>
          <cell r="J3089">
            <v>40168</v>
          </cell>
          <cell r="K3089" t="str">
            <v>Y</v>
          </cell>
          <cell r="L3089" t="str">
            <v>Drw</v>
          </cell>
          <cell r="M3089">
            <v>3090</v>
          </cell>
        </row>
        <row r="3090">
          <cell r="C3090" t="str">
            <v>25</v>
          </cell>
          <cell r="D3090" t="str">
            <v>05050-MD-25-757-934</v>
          </cell>
          <cell r="E3090" t="str">
            <v>05050-MD-25-757-934</v>
          </cell>
          <cell r="F3090" t="str">
            <v>Tank-Main Platform, Structure- (Butane)</v>
          </cell>
          <cell r="G3090">
            <v>0</v>
          </cell>
          <cell r="H3090" t="str">
            <v>VP-1516-148-T-101/2-253</v>
          </cell>
          <cell r="I3090">
            <v>40175</v>
          </cell>
          <cell r="J3090">
            <v>40168</v>
          </cell>
          <cell r="K3090" t="str">
            <v>Y</v>
          </cell>
          <cell r="L3090" t="str">
            <v>Drw</v>
          </cell>
          <cell r="M3090">
            <v>3091</v>
          </cell>
        </row>
        <row r="3091">
          <cell r="C3091" t="str">
            <v>25</v>
          </cell>
          <cell r="D3091" t="str">
            <v>05050-MD-25-757-935</v>
          </cell>
          <cell r="E3091" t="str">
            <v>05050-MD-25-757-935</v>
          </cell>
          <cell r="F3091" t="str">
            <v>Tank-Main Platform, Structure- (Butane)</v>
          </cell>
          <cell r="G3091">
            <v>0</v>
          </cell>
          <cell r="H3091" t="str">
            <v>VP-1516-148-T-101/2-253</v>
          </cell>
          <cell r="I3091">
            <v>40175</v>
          </cell>
          <cell r="J3091">
            <v>40168</v>
          </cell>
          <cell r="K3091" t="str">
            <v>Y</v>
          </cell>
          <cell r="L3091" t="str">
            <v>Drw</v>
          </cell>
          <cell r="M3091">
            <v>3092</v>
          </cell>
        </row>
        <row r="3092">
          <cell r="C3092" t="str">
            <v>25</v>
          </cell>
          <cell r="D3092" t="str">
            <v>05050-MD-25-757-936</v>
          </cell>
          <cell r="E3092" t="str">
            <v>05050-MD-25-757-936</v>
          </cell>
          <cell r="F3092" t="str">
            <v>Tank-Main Platform, Structure- (Butane)</v>
          </cell>
          <cell r="G3092">
            <v>0</v>
          </cell>
          <cell r="H3092" t="str">
            <v>VP-1516-148-T-101/2-253</v>
          </cell>
          <cell r="I3092">
            <v>40175</v>
          </cell>
          <cell r="J3092">
            <v>40168</v>
          </cell>
          <cell r="K3092" t="str">
            <v>Y</v>
          </cell>
          <cell r="L3092" t="str">
            <v>Drw</v>
          </cell>
          <cell r="M3092">
            <v>3093</v>
          </cell>
        </row>
        <row r="3093">
          <cell r="C3093" t="str">
            <v>25</v>
          </cell>
          <cell r="D3093" t="str">
            <v>05050-MD-25-757-937</v>
          </cell>
          <cell r="E3093" t="str">
            <v>05050-MD-25-757-937</v>
          </cell>
          <cell r="F3093" t="str">
            <v>Tank-Main Platform, Structure- (Butane)</v>
          </cell>
          <cell r="G3093">
            <v>0</v>
          </cell>
          <cell r="H3093" t="str">
            <v>VP-1516-148-T-101/2-253</v>
          </cell>
          <cell r="I3093">
            <v>40175</v>
          </cell>
          <cell r="J3093">
            <v>40168</v>
          </cell>
          <cell r="K3093" t="str">
            <v>Y</v>
          </cell>
          <cell r="L3093" t="str">
            <v>Drw</v>
          </cell>
          <cell r="M3093">
            <v>3094</v>
          </cell>
        </row>
        <row r="3094">
          <cell r="C3094" t="str">
            <v>25</v>
          </cell>
          <cell r="D3094" t="str">
            <v>05050-MD-25-757-938</v>
          </cell>
          <cell r="E3094" t="str">
            <v>05050-MD-25-757-938</v>
          </cell>
          <cell r="F3094" t="str">
            <v>Tank-Main Platform, Structure- (Butane)</v>
          </cell>
          <cell r="G3094">
            <v>0</v>
          </cell>
          <cell r="H3094" t="str">
            <v>VP-1516-148-T-101/2-253</v>
          </cell>
          <cell r="I3094">
            <v>40175</v>
          </cell>
          <cell r="J3094">
            <v>40168</v>
          </cell>
          <cell r="K3094" t="str">
            <v>Y</v>
          </cell>
          <cell r="L3094" t="str">
            <v>Drw</v>
          </cell>
          <cell r="M3094">
            <v>3095</v>
          </cell>
        </row>
        <row r="3095">
          <cell r="C3095" t="str">
            <v>25</v>
          </cell>
          <cell r="D3095" t="str">
            <v>05050-MD-25-757-939</v>
          </cell>
          <cell r="E3095" t="str">
            <v>05050-MD-25-757-939</v>
          </cell>
          <cell r="F3095" t="str">
            <v>Tank-Main Platform, Structure- (Butane)</v>
          </cell>
          <cell r="G3095">
            <v>0</v>
          </cell>
          <cell r="H3095" t="str">
            <v>VP-1516-148-T-101/2-253</v>
          </cell>
          <cell r="I3095">
            <v>40175</v>
          </cell>
          <cell r="J3095">
            <v>40168</v>
          </cell>
          <cell r="K3095" t="str">
            <v>Y</v>
          </cell>
          <cell r="L3095" t="str">
            <v>Drw</v>
          </cell>
          <cell r="M3095">
            <v>3096</v>
          </cell>
        </row>
        <row r="3096">
          <cell r="C3096" t="str">
            <v>25</v>
          </cell>
          <cell r="D3096" t="str">
            <v>05050-MD-25-757-940</v>
          </cell>
          <cell r="E3096" t="str">
            <v>05050-MD-25-757-940</v>
          </cell>
          <cell r="F3096" t="str">
            <v>Tank-Main Platform, Structure- (Butane)</v>
          </cell>
          <cell r="G3096">
            <v>0</v>
          </cell>
          <cell r="H3096" t="str">
            <v>VP-1516-148-T-101/2-253</v>
          </cell>
          <cell r="I3096">
            <v>40175</v>
          </cell>
          <cell r="J3096">
            <v>40168</v>
          </cell>
          <cell r="K3096" t="str">
            <v>Y</v>
          </cell>
          <cell r="L3096" t="str">
            <v>Drw</v>
          </cell>
          <cell r="M3096">
            <v>3097</v>
          </cell>
        </row>
        <row r="3097">
          <cell r="C3097" t="str">
            <v>25</v>
          </cell>
          <cell r="D3097" t="str">
            <v>05050-MD-25-757-941</v>
          </cell>
          <cell r="E3097" t="str">
            <v>05050-MD-25-757-941</v>
          </cell>
          <cell r="F3097" t="str">
            <v>Tank-Main Platform, Structure- (Butane)</v>
          </cell>
          <cell r="G3097">
            <v>0</v>
          </cell>
          <cell r="H3097" t="str">
            <v>VP-1516-148-T-101/2-253</v>
          </cell>
          <cell r="I3097">
            <v>40175</v>
          </cell>
          <cell r="J3097">
            <v>40168</v>
          </cell>
          <cell r="K3097" t="str">
            <v>Y</v>
          </cell>
          <cell r="L3097" t="str">
            <v>Drw</v>
          </cell>
          <cell r="M3097">
            <v>3098</v>
          </cell>
        </row>
        <row r="3098">
          <cell r="C3098" t="str">
            <v>25</v>
          </cell>
          <cell r="D3098" t="str">
            <v>05050-MD-25-757-942</v>
          </cell>
          <cell r="E3098" t="str">
            <v>05050-MD-25-757-942</v>
          </cell>
          <cell r="F3098" t="str">
            <v>Tank-Main Platform, Structure- (Butane)</v>
          </cell>
          <cell r="G3098">
            <v>0</v>
          </cell>
          <cell r="H3098" t="str">
            <v>VP-1516-148-T-101/2-253</v>
          </cell>
          <cell r="I3098">
            <v>40175</v>
          </cell>
          <cell r="J3098">
            <v>40168</v>
          </cell>
          <cell r="K3098" t="str">
            <v>Y</v>
          </cell>
          <cell r="L3098" t="str">
            <v>Drw</v>
          </cell>
          <cell r="M3098">
            <v>3099</v>
          </cell>
        </row>
        <row r="3099">
          <cell r="C3099" t="str">
            <v>25</v>
          </cell>
          <cell r="D3099" t="str">
            <v>05050-MD-25-757-943</v>
          </cell>
          <cell r="E3099" t="str">
            <v>05050-MD-25-757-943</v>
          </cell>
          <cell r="F3099" t="str">
            <v>Tank-Main Platform, Structure- (Butane)</v>
          </cell>
          <cell r="G3099">
            <v>0</v>
          </cell>
          <cell r="H3099" t="str">
            <v>VP-1516-148-T-101/2-253</v>
          </cell>
          <cell r="I3099">
            <v>40175</v>
          </cell>
          <cell r="J3099">
            <v>40168</v>
          </cell>
          <cell r="K3099" t="str">
            <v>Y</v>
          </cell>
          <cell r="L3099" t="str">
            <v>Drw</v>
          </cell>
          <cell r="M3099">
            <v>3100</v>
          </cell>
        </row>
        <row r="3100">
          <cell r="C3100" t="str">
            <v>25</v>
          </cell>
          <cell r="D3100" t="str">
            <v>05050-MD-25-757-944</v>
          </cell>
          <cell r="E3100" t="str">
            <v>05050-MD-25-757-944</v>
          </cell>
          <cell r="F3100" t="str">
            <v>Tank-Main Platform, Structure- (Butane)</v>
          </cell>
          <cell r="G3100">
            <v>0</v>
          </cell>
          <cell r="H3100" t="str">
            <v>VP-1516-148-T-101/2-253</v>
          </cell>
          <cell r="I3100">
            <v>40175</v>
          </cell>
          <cell r="J3100">
            <v>40168</v>
          </cell>
          <cell r="K3100" t="str">
            <v>Y</v>
          </cell>
          <cell r="L3100" t="str">
            <v>Drw</v>
          </cell>
          <cell r="M3100">
            <v>3101</v>
          </cell>
        </row>
        <row r="3101">
          <cell r="C3101" t="str">
            <v>25</v>
          </cell>
          <cell r="D3101" t="str">
            <v>05050-MD-25-757-945</v>
          </cell>
          <cell r="E3101" t="str">
            <v>05050-MD-25-757-945</v>
          </cell>
          <cell r="F3101" t="str">
            <v>Tank-Main Platform, Structure- (Butane)</v>
          </cell>
          <cell r="G3101">
            <v>0</v>
          </cell>
          <cell r="H3101" t="str">
            <v>VP-1516-148-T-101/2-253</v>
          </cell>
          <cell r="I3101">
            <v>40175</v>
          </cell>
          <cell r="J3101">
            <v>40168</v>
          </cell>
          <cell r="K3101" t="str">
            <v>Y</v>
          </cell>
          <cell r="L3101" t="str">
            <v>Drw</v>
          </cell>
          <cell r="M3101">
            <v>3102</v>
          </cell>
        </row>
        <row r="3102">
          <cell r="C3102" t="str">
            <v>25</v>
          </cell>
          <cell r="D3102" t="str">
            <v>05050-MD-25-757-946</v>
          </cell>
          <cell r="E3102" t="str">
            <v>05050-MD-25-757-946</v>
          </cell>
          <cell r="F3102" t="str">
            <v>Tank-Main Platform, Structure- (Butane)</v>
          </cell>
          <cell r="G3102">
            <v>0</v>
          </cell>
          <cell r="H3102" t="str">
            <v>VP-1516-148-T-101/2-253</v>
          </cell>
          <cell r="I3102">
            <v>40175</v>
          </cell>
          <cell r="J3102">
            <v>40168</v>
          </cell>
          <cell r="K3102" t="str">
            <v>Y</v>
          </cell>
          <cell r="L3102" t="str">
            <v>Drw</v>
          </cell>
          <cell r="M3102">
            <v>3103</v>
          </cell>
        </row>
        <row r="3103">
          <cell r="C3103" t="str">
            <v>25</v>
          </cell>
          <cell r="D3103" t="str">
            <v>05050-MD-25-757-947</v>
          </cell>
          <cell r="E3103" t="str">
            <v>05050-MD-25-757-947</v>
          </cell>
          <cell r="F3103" t="str">
            <v>Tank-Main Platform, Structure- (Butane)</v>
          </cell>
          <cell r="G3103">
            <v>0</v>
          </cell>
          <cell r="H3103" t="str">
            <v>VP-1516-148-T-101/2-253</v>
          </cell>
          <cell r="I3103">
            <v>40175</v>
          </cell>
          <cell r="J3103">
            <v>40168</v>
          </cell>
          <cell r="K3103" t="str">
            <v>Y</v>
          </cell>
          <cell r="L3103" t="str">
            <v>Drw</v>
          </cell>
          <cell r="M3103">
            <v>3104</v>
          </cell>
        </row>
        <row r="3104">
          <cell r="C3104" t="str">
            <v>25</v>
          </cell>
          <cell r="D3104" t="str">
            <v>05050-MD-25-757-948</v>
          </cell>
          <cell r="E3104" t="str">
            <v>05050-MD-25-757-948</v>
          </cell>
          <cell r="F3104" t="str">
            <v>Tank-Main Platform, Structure- (Butane)</v>
          </cell>
          <cell r="G3104">
            <v>0</v>
          </cell>
          <cell r="H3104" t="str">
            <v>VP-1516-148-T-101/2-253</v>
          </cell>
          <cell r="I3104">
            <v>40175</v>
          </cell>
          <cell r="J3104">
            <v>40168</v>
          </cell>
          <cell r="K3104" t="str">
            <v>Y</v>
          </cell>
          <cell r="L3104" t="str">
            <v>Drw</v>
          </cell>
          <cell r="M3104">
            <v>3105</v>
          </cell>
        </row>
        <row r="3105">
          <cell r="C3105" t="str">
            <v>25</v>
          </cell>
          <cell r="D3105" t="str">
            <v>05050-MD-25-757-949</v>
          </cell>
          <cell r="E3105" t="str">
            <v>05050-MD-25-757-949</v>
          </cell>
          <cell r="F3105" t="str">
            <v>Tank-Main Platform, Structure- (Butane)</v>
          </cell>
          <cell r="G3105">
            <v>0</v>
          </cell>
          <cell r="H3105" t="str">
            <v>VP-1516-148-T-101/2-253</v>
          </cell>
          <cell r="I3105">
            <v>40175</v>
          </cell>
          <cell r="J3105">
            <v>40168</v>
          </cell>
          <cell r="K3105" t="str">
            <v>Y</v>
          </cell>
          <cell r="L3105" t="str">
            <v>Drw</v>
          </cell>
          <cell r="M3105">
            <v>3106</v>
          </cell>
        </row>
        <row r="3106">
          <cell r="C3106" t="str">
            <v>25</v>
          </cell>
          <cell r="D3106" t="str">
            <v>05050-MD-25-757-950</v>
          </cell>
          <cell r="E3106" t="str">
            <v>05050-MD-25-757-950</v>
          </cell>
          <cell r="F3106" t="str">
            <v>Tank-Main Platform, Structure- (Butane)</v>
          </cell>
          <cell r="G3106">
            <v>0</v>
          </cell>
          <cell r="H3106" t="str">
            <v>VP-1516-148-T-101/2-253</v>
          </cell>
          <cell r="I3106">
            <v>40175</v>
          </cell>
          <cell r="J3106">
            <v>40168</v>
          </cell>
          <cell r="K3106" t="str">
            <v>Y</v>
          </cell>
          <cell r="L3106" t="str">
            <v>Drw</v>
          </cell>
          <cell r="M3106">
            <v>3107</v>
          </cell>
        </row>
        <row r="3107">
          <cell r="C3107" t="str">
            <v>25</v>
          </cell>
          <cell r="D3107" t="str">
            <v>05050-MD-25-757-951</v>
          </cell>
          <cell r="E3107" t="str">
            <v>05050-MD-25-757-951</v>
          </cell>
          <cell r="F3107" t="str">
            <v>Tank-Main Platform, Structure- (Butane)</v>
          </cell>
          <cell r="G3107">
            <v>0</v>
          </cell>
          <cell r="H3107" t="str">
            <v>VP-1516-148-T-101/2-253</v>
          </cell>
          <cell r="I3107">
            <v>40175</v>
          </cell>
          <cell r="J3107">
            <v>40168</v>
          </cell>
          <cell r="K3107" t="str">
            <v>Y</v>
          </cell>
          <cell r="L3107" t="str">
            <v>Drw</v>
          </cell>
          <cell r="M3107">
            <v>3108</v>
          </cell>
        </row>
        <row r="3108">
          <cell r="C3108" t="str">
            <v>25</v>
          </cell>
          <cell r="D3108" t="str">
            <v>05050-MD-25-757-952</v>
          </cell>
          <cell r="E3108" t="str">
            <v>05050-MD-25-757-952</v>
          </cell>
          <cell r="F3108" t="str">
            <v>Tank-Main Platform, Structure- (Butane)</v>
          </cell>
          <cell r="G3108">
            <v>0</v>
          </cell>
          <cell r="H3108" t="str">
            <v>VP-1516-148-T-101/2-253</v>
          </cell>
          <cell r="I3108">
            <v>40175</v>
          </cell>
          <cell r="J3108">
            <v>40168</v>
          </cell>
          <cell r="K3108" t="str">
            <v>Y</v>
          </cell>
          <cell r="L3108" t="str">
            <v>Drw</v>
          </cell>
          <cell r="M3108">
            <v>3109</v>
          </cell>
        </row>
        <row r="3109">
          <cell r="C3109" t="str">
            <v>25</v>
          </cell>
          <cell r="D3109" t="str">
            <v>05050-MD-25-757-953</v>
          </cell>
          <cell r="E3109" t="str">
            <v>05050-MD-25-757-953</v>
          </cell>
          <cell r="F3109" t="str">
            <v>Tank-Main Platform, Structure- (Butane)</v>
          </cell>
          <cell r="G3109">
            <v>0</v>
          </cell>
          <cell r="H3109" t="str">
            <v>VP-1516-148-T-101/2-253</v>
          </cell>
          <cell r="I3109">
            <v>40175</v>
          </cell>
          <cell r="J3109">
            <v>40168</v>
          </cell>
          <cell r="K3109" t="str">
            <v>Y</v>
          </cell>
          <cell r="L3109" t="str">
            <v>Drw</v>
          </cell>
          <cell r="M3109">
            <v>3110</v>
          </cell>
        </row>
        <row r="3110">
          <cell r="C3110" t="str">
            <v>25</v>
          </cell>
          <cell r="D3110" t="str">
            <v>05050-MD-25-757-954</v>
          </cell>
          <cell r="E3110" t="str">
            <v>05050-MD-25-757-954</v>
          </cell>
          <cell r="F3110" t="str">
            <v>Tank-Main Platform, Structure- (Butane)</v>
          </cell>
          <cell r="G3110">
            <v>0</v>
          </cell>
          <cell r="H3110" t="str">
            <v>VP-1516-148-T-101/2-253</v>
          </cell>
          <cell r="I3110">
            <v>40175</v>
          </cell>
          <cell r="J3110">
            <v>40168</v>
          </cell>
          <cell r="K3110" t="str">
            <v>Y</v>
          </cell>
          <cell r="L3110" t="str">
            <v>Drw</v>
          </cell>
          <cell r="M3110">
            <v>3111</v>
          </cell>
        </row>
        <row r="3111">
          <cell r="C3111" t="str">
            <v>25</v>
          </cell>
          <cell r="D3111" t="str">
            <v>05050-MD-25-757-955</v>
          </cell>
          <cell r="E3111" t="str">
            <v>05050-MD-25-757-955</v>
          </cell>
          <cell r="F3111" t="str">
            <v>Tank-Main Platform, Structure- (Butane)</v>
          </cell>
          <cell r="G3111">
            <v>0</v>
          </cell>
          <cell r="H3111" t="str">
            <v>VP-1516-148-T-101/2-253</v>
          </cell>
          <cell r="I3111">
            <v>40175</v>
          </cell>
          <cell r="J3111">
            <v>40168</v>
          </cell>
          <cell r="K3111" t="str">
            <v>Y</v>
          </cell>
          <cell r="L3111" t="str">
            <v>Drw</v>
          </cell>
          <cell r="M3111">
            <v>3112</v>
          </cell>
        </row>
        <row r="3112">
          <cell r="C3112" t="str">
            <v>25</v>
          </cell>
          <cell r="D3112" t="str">
            <v>05050-MD-25-757-956</v>
          </cell>
          <cell r="E3112" t="str">
            <v>05050-MD-25-757-956</v>
          </cell>
          <cell r="F3112" t="str">
            <v>Tank-Main Platform, Structure- (Butane)</v>
          </cell>
          <cell r="G3112">
            <v>0</v>
          </cell>
          <cell r="H3112" t="str">
            <v>VP-1516-148-T-101/2-253</v>
          </cell>
          <cell r="I3112">
            <v>40175</v>
          </cell>
          <cell r="J3112">
            <v>40168</v>
          </cell>
          <cell r="K3112" t="str">
            <v>Y</v>
          </cell>
          <cell r="L3112" t="str">
            <v>Drw</v>
          </cell>
          <cell r="M3112">
            <v>3113</v>
          </cell>
        </row>
        <row r="3113">
          <cell r="C3113" t="str">
            <v>25</v>
          </cell>
          <cell r="D3113" t="str">
            <v>05050-MD-25-757-957</v>
          </cell>
          <cell r="E3113" t="str">
            <v>05050-MD-25-757-957</v>
          </cell>
          <cell r="F3113" t="str">
            <v>Tank-Main Platform, Structure- (Butane)</v>
          </cell>
          <cell r="G3113">
            <v>0</v>
          </cell>
          <cell r="H3113" t="str">
            <v>VP-1516-148-T-101/2-253</v>
          </cell>
          <cell r="I3113">
            <v>40175</v>
          </cell>
          <cell r="J3113">
            <v>40168</v>
          </cell>
          <cell r="K3113" t="str">
            <v>Y</v>
          </cell>
          <cell r="L3113" t="str">
            <v>Drw</v>
          </cell>
          <cell r="M3113">
            <v>3114</v>
          </cell>
        </row>
        <row r="3114">
          <cell r="C3114" t="str">
            <v>25</v>
          </cell>
          <cell r="D3114" t="str">
            <v>05050-MD-25-757-958</v>
          </cell>
          <cell r="E3114" t="str">
            <v>05050-MD-25-757-958</v>
          </cell>
          <cell r="F3114" t="str">
            <v>Tank-Main Platform, Structure- (Butane)</v>
          </cell>
          <cell r="G3114">
            <v>0</v>
          </cell>
          <cell r="H3114" t="str">
            <v>VP-1516-148-T-101/2-253</v>
          </cell>
          <cell r="I3114">
            <v>40175</v>
          </cell>
          <cell r="J3114">
            <v>40168</v>
          </cell>
          <cell r="K3114" t="str">
            <v>Y</v>
          </cell>
          <cell r="L3114" t="str">
            <v>Drw</v>
          </cell>
          <cell r="M3114">
            <v>3115</v>
          </cell>
        </row>
        <row r="3115">
          <cell r="C3115" t="str">
            <v>25</v>
          </cell>
          <cell r="D3115" t="str">
            <v>05050-MD-25-757-959</v>
          </cell>
          <cell r="E3115" t="str">
            <v>05050-MD-25-757-959</v>
          </cell>
          <cell r="F3115" t="str">
            <v>Tank-Main Platform, Structure- (Butane)</v>
          </cell>
          <cell r="G3115">
            <v>0</v>
          </cell>
          <cell r="H3115" t="str">
            <v>VP-1516-148-T-101/2-253</v>
          </cell>
          <cell r="I3115">
            <v>40175</v>
          </cell>
          <cell r="J3115">
            <v>40168</v>
          </cell>
          <cell r="K3115" t="str">
            <v>Y</v>
          </cell>
          <cell r="L3115" t="str">
            <v>Drw</v>
          </cell>
          <cell r="M3115">
            <v>3116</v>
          </cell>
        </row>
        <row r="3116">
          <cell r="C3116" t="str">
            <v>25</v>
          </cell>
          <cell r="D3116" t="str">
            <v>05050-MD-25-757-960</v>
          </cell>
          <cell r="E3116" t="str">
            <v>05050-MD-25-757-960</v>
          </cell>
          <cell r="F3116" t="str">
            <v>Tank-Main Platform, Structure- (Butane)</v>
          </cell>
          <cell r="G3116">
            <v>0</v>
          </cell>
          <cell r="H3116" t="str">
            <v>VP-1516-148-T-101/2-253</v>
          </cell>
          <cell r="I3116">
            <v>40175</v>
          </cell>
          <cell r="J3116">
            <v>40168</v>
          </cell>
          <cell r="K3116" t="str">
            <v>Y</v>
          </cell>
          <cell r="L3116" t="str">
            <v>Drw</v>
          </cell>
          <cell r="M3116">
            <v>3117</v>
          </cell>
        </row>
        <row r="3117">
          <cell r="C3117" t="str">
            <v>25</v>
          </cell>
          <cell r="D3117" t="str">
            <v>05050-MD-25-757-961</v>
          </cell>
          <cell r="E3117" t="str">
            <v>05050-MD-25-757-961</v>
          </cell>
          <cell r="F3117" t="str">
            <v>Tank-Main Platform, Structure- (Butane)</v>
          </cell>
          <cell r="G3117">
            <v>0</v>
          </cell>
          <cell r="H3117" t="str">
            <v>VP-1516-148-T-101/2-253</v>
          </cell>
          <cell r="I3117">
            <v>40175</v>
          </cell>
          <cell r="J3117">
            <v>40168</v>
          </cell>
          <cell r="K3117" t="str">
            <v>Y</v>
          </cell>
          <cell r="L3117" t="str">
            <v>Drw</v>
          </cell>
          <cell r="M3117">
            <v>3118</v>
          </cell>
        </row>
        <row r="3118">
          <cell r="C3118" t="str">
            <v>25</v>
          </cell>
          <cell r="D3118" t="str">
            <v>05050-MD-25-757-962</v>
          </cell>
          <cell r="E3118" t="str">
            <v>05050-MD-25-757-962</v>
          </cell>
          <cell r="F3118" t="str">
            <v>Tank-Main Platform, Structure- (Butane)</v>
          </cell>
          <cell r="G3118">
            <v>0</v>
          </cell>
          <cell r="H3118" t="str">
            <v>VP-1516-148-T-101/2-253</v>
          </cell>
          <cell r="I3118">
            <v>40175</v>
          </cell>
          <cell r="J3118">
            <v>40168</v>
          </cell>
          <cell r="K3118" t="str">
            <v>Y</v>
          </cell>
          <cell r="L3118" t="str">
            <v>Drw</v>
          </cell>
          <cell r="M3118">
            <v>3119</v>
          </cell>
        </row>
        <row r="3119">
          <cell r="C3119" t="str">
            <v>25</v>
          </cell>
          <cell r="D3119" t="str">
            <v>05050-MD-25-757-963</v>
          </cell>
          <cell r="E3119" t="str">
            <v>05050-MD-25-757-963</v>
          </cell>
          <cell r="F3119" t="str">
            <v>Tank-Main Platform, Structure- (Butane)</v>
          </cell>
          <cell r="G3119">
            <v>0</v>
          </cell>
          <cell r="H3119" t="str">
            <v>VP-1516-148-T-101/2-253</v>
          </cell>
          <cell r="I3119">
            <v>40175</v>
          </cell>
          <cell r="J3119">
            <v>40168</v>
          </cell>
          <cell r="K3119" t="str">
            <v>Y</v>
          </cell>
          <cell r="L3119" t="str">
            <v>Drw</v>
          </cell>
          <cell r="M3119">
            <v>3120</v>
          </cell>
        </row>
        <row r="3120">
          <cell r="C3120" t="str">
            <v>25</v>
          </cell>
          <cell r="D3120" t="str">
            <v>05050-MD-25-757-964</v>
          </cell>
          <cell r="E3120" t="str">
            <v>05050-MD-25-757-964</v>
          </cell>
          <cell r="F3120" t="str">
            <v>Tank-Main Platform, Structure- (Butane)</v>
          </cell>
          <cell r="G3120">
            <v>0</v>
          </cell>
          <cell r="H3120" t="str">
            <v>VP-1516-148-T-101/2-253</v>
          </cell>
          <cell r="I3120">
            <v>40175</v>
          </cell>
          <cell r="J3120">
            <v>40168</v>
          </cell>
          <cell r="K3120" t="str">
            <v>Y</v>
          </cell>
          <cell r="L3120" t="str">
            <v>Drw</v>
          </cell>
          <cell r="M3120">
            <v>3121</v>
          </cell>
        </row>
        <row r="3121">
          <cell r="C3121" t="str">
            <v>25</v>
          </cell>
          <cell r="D3121" t="str">
            <v>05050-MD-25-757-965</v>
          </cell>
          <cell r="E3121" t="str">
            <v>05050-MD-25-757-965</v>
          </cell>
          <cell r="F3121" t="str">
            <v>Tank-Main Platform, Structure- (Butane)</v>
          </cell>
          <cell r="G3121">
            <v>0</v>
          </cell>
          <cell r="H3121" t="str">
            <v>VP-1516-148-T-101/2-253</v>
          </cell>
          <cell r="I3121">
            <v>40175</v>
          </cell>
          <cell r="J3121">
            <v>40168</v>
          </cell>
          <cell r="K3121" t="str">
            <v>Y</v>
          </cell>
          <cell r="L3121" t="str">
            <v>Drw</v>
          </cell>
          <cell r="M3121">
            <v>3122</v>
          </cell>
        </row>
        <row r="3122">
          <cell r="C3122" t="str">
            <v>25</v>
          </cell>
          <cell r="D3122" t="str">
            <v>05050-MD-25-757-966</v>
          </cell>
          <cell r="E3122" t="str">
            <v>05050-MD-25-757-966</v>
          </cell>
          <cell r="F3122" t="str">
            <v>Tank-Main Platform, Structure- (Butane)</v>
          </cell>
          <cell r="G3122">
            <v>0</v>
          </cell>
          <cell r="H3122" t="str">
            <v>VP-1516-148-T-101/2-253</v>
          </cell>
          <cell r="I3122">
            <v>40175</v>
          </cell>
          <cell r="J3122">
            <v>40168</v>
          </cell>
          <cell r="K3122" t="str">
            <v>Y</v>
          </cell>
          <cell r="L3122" t="str">
            <v>Drw</v>
          </cell>
          <cell r="M3122">
            <v>3123</v>
          </cell>
        </row>
        <row r="3123">
          <cell r="C3123" t="str">
            <v>25</v>
          </cell>
          <cell r="D3123" t="str">
            <v>05050-MD-25-757-967</v>
          </cell>
          <cell r="E3123" t="str">
            <v>05050-MD-25-757-967</v>
          </cell>
          <cell r="F3123" t="str">
            <v>Tank-Main Platform, Structure- (Butane)</v>
          </cell>
          <cell r="G3123">
            <v>0</v>
          </cell>
          <cell r="H3123" t="str">
            <v>VP-1516-148-T-101/2-253</v>
          </cell>
          <cell r="I3123">
            <v>40175</v>
          </cell>
          <cell r="J3123">
            <v>40168</v>
          </cell>
          <cell r="K3123" t="str">
            <v>Y</v>
          </cell>
          <cell r="L3123" t="str">
            <v>Drw</v>
          </cell>
          <cell r="M3123">
            <v>3124</v>
          </cell>
        </row>
        <row r="3124">
          <cell r="C3124" t="str">
            <v>25</v>
          </cell>
          <cell r="D3124" t="str">
            <v>05050-MD-25-757-968</v>
          </cell>
          <cell r="E3124" t="str">
            <v>05050-MD-25-757-968</v>
          </cell>
          <cell r="F3124" t="str">
            <v>Tank-Main Platform, Structure- (Butane)</v>
          </cell>
          <cell r="G3124">
            <v>0</v>
          </cell>
          <cell r="H3124" t="str">
            <v>VP-1516-148-T-101/2-253</v>
          </cell>
          <cell r="I3124">
            <v>40175</v>
          </cell>
          <cell r="J3124">
            <v>40168</v>
          </cell>
          <cell r="K3124" t="str">
            <v>Y</v>
          </cell>
          <cell r="L3124" t="str">
            <v>Drw</v>
          </cell>
          <cell r="M3124">
            <v>3125</v>
          </cell>
        </row>
        <row r="3125">
          <cell r="C3125" t="str">
            <v>25</v>
          </cell>
          <cell r="D3125" t="str">
            <v>05050-MD-25-757-969</v>
          </cell>
          <cell r="E3125" t="str">
            <v>05050-MD-25-757-969</v>
          </cell>
          <cell r="F3125" t="str">
            <v>Tank-Main Platform, Structure- (Butane)</v>
          </cell>
          <cell r="G3125">
            <v>0</v>
          </cell>
          <cell r="H3125" t="str">
            <v>VP-1516-148-T-101/2-253</v>
          </cell>
          <cell r="I3125">
            <v>40175</v>
          </cell>
          <cell r="J3125">
            <v>40168</v>
          </cell>
          <cell r="K3125" t="str">
            <v>Y</v>
          </cell>
          <cell r="L3125" t="str">
            <v>Drw</v>
          </cell>
          <cell r="M3125">
            <v>3126</v>
          </cell>
        </row>
        <row r="3126">
          <cell r="C3126" t="str">
            <v>25</v>
          </cell>
          <cell r="D3126" t="str">
            <v>05050-MD-25-757-970</v>
          </cell>
          <cell r="E3126" t="str">
            <v>05050-MD-25-757-970</v>
          </cell>
          <cell r="F3126" t="str">
            <v>Tank-Main Platform, Structure- (Butane)</v>
          </cell>
          <cell r="G3126">
            <v>0</v>
          </cell>
          <cell r="H3126" t="str">
            <v>VP-1516-148-T-101/2-253</v>
          </cell>
          <cell r="I3126">
            <v>40175</v>
          </cell>
          <cell r="J3126">
            <v>40168</v>
          </cell>
          <cell r="K3126" t="str">
            <v>Y</v>
          </cell>
          <cell r="L3126" t="str">
            <v>Drw</v>
          </cell>
          <cell r="M3126">
            <v>3127</v>
          </cell>
        </row>
        <row r="3127">
          <cell r="C3127" t="str">
            <v>25</v>
          </cell>
          <cell r="D3127" t="str">
            <v>05050-MD-25-757-971</v>
          </cell>
          <cell r="E3127" t="str">
            <v>05050-MD-25-757-971</v>
          </cell>
          <cell r="F3127" t="str">
            <v>Tank-Main Platform, Structure- (Butane)</v>
          </cell>
          <cell r="G3127">
            <v>0</v>
          </cell>
          <cell r="H3127" t="str">
            <v>VP-1516-148-T-101/2-253</v>
          </cell>
          <cell r="I3127">
            <v>40175</v>
          </cell>
          <cell r="J3127">
            <v>40168</v>
          </cell>
          <cell r="K3127" t="str">
            <v>Y</v>
          </cell>
          <cell r="L3127" t="str">
            <v>Drw</v>
          </cell>
          <cell r="M3127">
            <v>3128</v>
          </cell>
        </row>
        <row r="3128">
          <cell r="C3128" t="str">
            <v>25</v>
          </cell>
          <cell r="D3128" t="str">
            <v>05050-MD-25-757-972</v>
          </cell>
          <cell r="E3128" t="str">
            <v>05050-MD-25-757-972</v>
          </cell>
          <cell r="F3128" t="str">
            <v>Tank-Main Platform, Structure- (Butane)</v>
          </cell>
          <cell r="G3128">
            <v>0</v>
          </cell>
          <cell r="H3128" t="str">
            <v>VP-1516-148-T-101/2-253</v>
          </cell>
          <cell r="I3128">
            <v>40175</v>
          </cell>
          <cell r="J3128">
            <v>40168</v>
          </cell>
          <cell r="K3128" t="str">
            <v>Y</v>
          </cell>
          <cell r="L3128" t="str">
            <v>Drw</v>
          </cell>
          <cell r="M3128">
            <v>3129</v>
          </cell>
        </row>
        <row r="3129">
          <cell r="C3129" t="str">
            <v>25</v>
          </cell>
          <cell r="D3129" t="str">
            <v>05050-MD-25-757-973</v>
          </cell>
          <cell r="E3129" t="str">
            <v>05050-MD-25-757-973</v>
          </cell>
          <cell r="F3129" t="str">
            <v>Tank-Main Platform, Structure- (Butane)</v>
          </cell>
          <cell r="G3129">
            <v>0</v>
          </cell>
          <cell r="H3129" t="str">
            <v>VP-1516-148-T-101/2-253</v>
          </cell>
          <cell r="I3129">
            <v>40175</v>
          </cell>
          <cell r="J3129">
            <v>40168</v>
          </cell>
          <cell r="K3129" t="str">
            <v>Y</v>
          </cell>
          <cell r="L3129" t="str">
            <v>Drw</v>
          </cell>
          <cell r="M3129">
            <v>3130</v>
          </cell>
        </row>
        <row r="3130">
          <cell r="C3130" t="str">
            <v>25</v>
          </cell>
          <cell r="D3130" t="str">
            <v>05050-MD-25-757-974</v>
          </cell>
          <cell r="E3130" t="str">
            <v>05050-MD-25-757-974</v>
          </cell>
          <cell r="F3130" t="str">
            <v>Tank-Main Platform, Structure- (Butane)</v>
          </cell>
          <cell r="G3130">
            <v>0</v>
          </cell>
          <cell r="H3130" t="str">
            <v>VP-1516-148-T-101/2-253</v>
          </cell>
          <cell r="I3130">
            <v>40175</v>
          </cell>
          <cell r="J3130">
            <v>40168</v>
          </cell>
          <cell r="K3130" t="str">
            <v>Y</v>
          </cell>
          <cell r="L3130" t="str">
            <v>Drw</v>
          </cell>
          <cell r="M3130">
            <v>3131</v>
          </cell>
        </row>
        <row r="3131">
          <cell r="C3131" t="str">
            <v>25</v>
          </cell>
          <cell r="D3131" t="str">
            <v>05050-MD-25-757-975</v>
          </cell>
          <cell r="E3131" t="str">
            <v>05050-MD-25-757-975</v>
          </cell>
          <cell r="F3131" t="str">
            <v>Tank-Main Platform, Structure- (Butane)</v>
          </cell>
          <cell r="G3131">
            <v>0</v>
          </cell>
          <cell r="H3131" t="str">
            <v>VP-1516-148-T-101/2-253</v>
          </cell>
          <cell r="I3131">
            <v>40175</v>
          </cell>
          <cell r="J3131">
            <v>40168</v>
          </cell>
          <cell r="K3131" t="str">
            <v>Y</v>
          </cell>
          <cell r="L3131" t="str">
            <v>Drw</v>
          </cell>
          <cell r="M3131">
            <v>3132</v>
          </cell>
        </row>
        <row r="3132">
          <cell r="C3132" t="str">
            <v>25</v>
          </cell>
          <cell r="D3132" t="str">
            <v>05050-MD-25-757-976</v>
          </cell>
          <cell r="E3132" t="str">
            <v>05050-MD-25-757-976</v>
          </cell>
          <cell r="F3132" t="str">
            <v>Tank-Main Platform, Structure- (Butane)</v>
          </cell>
          <cell r="G3132">
            <v>0</v>
          </cell>
          <cell r="H3132" t="str">
            <v>VP-1516-148-T-101/2-253</v>
          </cell>
          <cell r="I3132">
            <v>40175</v>
          </cell>
          <cell r="J3132">
            <v>40168</v>
          </cell>
          <cell r="K3132" t="str">
            <v>Y</v>
          </cell>
          <cell r="L3132" t="str">
            <v>Drw</v>
          </cell>
          <cell r="M3132">
            <v>3133</v>
          </cell>
        </row>
        <row r="3133">
          <cell r="C3133" t="str">
            <v>25</v>
          </cell>
          <cell r="D3133" t="str">
            <v>05050-MD-25-757-977</v>
          </cell>
          <cell r="E3133" t="str">
            <v>05050-MD-25-757-977</v>
          </cell>
          <cell r="F3133" t="str">
            <v>Tank-Main Platform, Structure- (Butane)</v>
          </cell>
          <cell r="G3133">
            <v>0</v>
          </cell>
          <cell r="H3133" t="str">
            <v>VP-1516-148-T-101/2-253</v>
          </cell>
          <cell r="I3133">
            <v>40175</v>
          </cell>
          <cell r="J3133">
            <v>40168</v>
          </cell>
          <cell r="K3133" t="str">
            <v>Y</v>
          </cell>
          <cell r="L3133" t="str">
            <v>Drw</v>
          </cell>
          <cell r="M3133">
            <v>3134</v>
          </cell>
        </row>
        <row r="3134">
          <cell r="C3134" t="str">
            <v>25</v>
          </cell>
          <cell r="D3134" t="str">
            <v>05050-MD-25-757-978</v>
          </cell>
          <cell r="E3134" t="str">
            <v>05050-MD-25-757-978</v>
          </cell>
          <cell r="F3134" t="str">
            <v>Tank-Main Platform, Structure- (Butane)</v>
          </cell>
          <cell r="G3134">
            <v>0</v>
          </cell>
          <cell r="H3134" t="str">
            <v>VP-1516-148-T-101/2-253</v>
          </cell>
          <cell r="I3134">
            <v>40175</v>
          </cell>
          <cell r="J3134">
            <v>40168</v>
          </cell>
          <cell r="K3134" t="str">
            <v>Y</v>
          </cell>
          <cell r="L3134" t="str">
            <v>Drw</v>
          </cell>
          <cell r="M3134">
            <v>3135</v>
          </cell>
        </row>
        <row r="3135">
          <cell r="C3135" t="str">
            <v>25</v>
          </cell>
          <cell r="D3135" t="str">
            <v>05050-MD-25-757-979</v>
          </cell>
          <cell r="E3135" t="str">
            <v>05050-MD-25-757-979</v>
          </cell>
          <cell r="F3135" t="str">
            <v>Tank-Main Platform, Structure- (Butane)</v>
          </cell>
          <cell r="G3135">
            <v>0</v>
          </cell>
          <cell r="H3135" t="str">
            <v>VP-1516-148-T-101/2-253</v>
          </cell>
          <cell r="I3135">
            <v>40175</v>
          </cell>
          <cell r="J3135">
            <v>40168</v>
          </cell>
          <cell r="K3135" t="str">
            <v>Y</v>
          </cell>
          <cell r="L3135" t="str">
            <v>Drw</v>
          </cell>
          <cell r="M3135">
            <v>3136</v>
          </cell>
        </row>
        <row r="3136">
          <cell r="C3136" t="str">
            <v>25</v>
          </cell>
          <cell r="D3136" t="str">
            <v/>
          </cell>
          <cell r="E3136" t="str">
            <v/>
          </cell>
          <cell r="F3136" t="str">
            <v>Tank-Main Platform, Structure- (Butane)</v>
          </cell>
          <cell r="G3136">
            <v>0</v>
          </cell>
          <cell r="H3136">
            <v>0</v>
          </cell>
          <cell r="I3136">
            <v>40175</v>
          </cell>
          <cell r="J3136">
            <v>40168</v>
          </cell>
          <cell r="K3136" t="str">
            <v>n</v>
          </cell>
          <cell r="L3136" t="str">
            <v>Drw</v>
          </cell>
          <cell r="M3136">
            <v>3137</v>
          </cell>
        </row>
        <row r="3137">
          <cell r="C3137" t="str">
            <v>25</v>
          </cell>
          <cell r="D3137" t="str">
            <v/>
          </cell>
          <cell r="E3137" t="str">
            <v/>
          </cell>
          <cell r="F3137" t="str">
            <v>Tank-Main Platform, Structure- (Butane)</v>
          </cell>
          <cell r="G3137">
            <v>0</v>
          </cell>
          <cell r="H3137">
            <v>0</v>
          </cell>
          <cell r="I3137">
            <v>40175</v>
          </cell>
          <cell r="J3137">
            <v>40168</v>
          </cell>
          <cell r="K3137" t="str">
            <v>n</v>
          </cell>
          <cell r="L3137" t="str">
            <v>Drw</v>
          </cell>
          <cell r="M3137">
            <v>3138</v>
          </cell>
        </row>
        <row r="3138">
          <cell r="C3138" t="str">
            <v>25</v>
          </cell>
          <cell r="D3138" t="str">
            <v/>
          </cell>
          <cell r="E3138" t="str">
            <v/>
          </cell>
          <cell r="F3138" t="str">
            <v>Tank-Main Platform, Structure- (Butane)</v>
          </cell>
          <cell r="G3138">
            <v>0</v>
          </cell>
          <cell r="H3138">
            <v>0</v>
          </cell>
          <cell r="I3138">
            <v>40175</v>
          </cell>
          <cell r="J3138">
            <v>40168</v>
          </cell>
          <cell r="K3138" t="str">
            <v>n</v>
          </cell>
          <cell r="L3138" t="str">
            <v>Drw</v>
          </cell>
          <cell r="M3138">
            <v>3139</v>
          </cell>
        </row>
        <row r="3139">
          <cell r="C3139" t="str">
            <v>25</v>
          </cell>
          <cell r="D3139" t="str">
            <v/>
          </cell>
          <cell r="E3139" t="str">
            <v/>
          </cell>
          <cell r="F3139" t="str">
            <v>Tank-Main Platform, Structure- (Butane)</v>
          </cell>
          <cell r="G3139">
            <v>0</v>
          </cell>
          <cell r="H3139">
            <v>0</v>
          </cell>
          <cell r="I3139">
            <v>40175</v>
          </cell>
          <cell r="J3139">
            <v>40168</v>
          </cell>
          <cell r="K3139" t="str">
            <v>n</v>
          </cell>
          <cell r="L3139" t="str">
            <v>Drw</v>
          </cell>
          <cell r="M3139">
            <v>3140</v>
          </cell>
        </row>
        <row r="3140">
          <cell r="C3140" t="str">
            <v>25</v>
          </cell>
          <cell r="D3140" t="str">
            <v/>
          </cell>
          <cell r="E3140" t="str">
            <v/>
          </cell>
          <cell r="F3140" t="str">
            <v>Tank-Main Platform, Structure- (Butane)</v>
          </cell>
          <cell r="G3140">
            <v>0</v>
          </cell>
          <cell r="H3140">
            <v>0</v>
          </cell>
          <cell r="I3140">
            <v>40175</v>
          </cell>
          <cell r="J3140">
            <v>40168</v>
          </cell>
          <cell r="K3140" t="str">
            <v>n</v>
          </cell>
          <cell r="L3140" t="str">
            <v>Drw</v>
          </cell>
          <cell r="M3140">
            <v>3141</v>
          </cell>
        </row>
        <row r="3141">
          <cell r="C3141" t="str">
            <v>25</v>
          </cell>
          <cell r="D3141" t="str">
            <v/>
          </cell>
          <cell r="E3141" t="str">
            <v/>
          </cell>
          <cell r="F3141" t="str">
            <v>Tank-Main Platform, Structure- (Butane)</v>
          </cell>
          <cell r="G3141">
            <v>0</v>
          </cell>
          <cell r="H3141">
            <v>0</v>
          </cell>
          <cell r="I3141">
            <v>40175</v>
          </cell>
          <cell r="J3141">
            <v>40168</v>
          </cell>
          <cell r="K3141" t="str">
            <v>n</v>
          </cell>
          <cell r="L3141" t="str">
            <v>Drw</v>
          </cell>
          <cell r="M3141">
            <v>3142</v>
          </cell>
        </row>
        <row r="3142">
          <cell r="C3142" t="str">
            <v>25</v>
          </cell>
          <cell r="D3142" t="str">
            <v/>
          </cell>
          <cell r="E3142" t="str">
            <v/>
          </cell>
          <cell r="F3142" t="str">
            <v>Tank-Main Platform, Structure- (Butane)</v>
          </cell>
          <cell r="G3142">
            <v>0</v>
          </cell>
          <cell r="H3142">
            <v>0</v>
          </cell>
          <cell r="I3142">
            <v>40175</v>
          </cell>
          <cell r="J3142">
            <v>40168</v>
          </cell>
          <cell r="K3142" t="str">
            <v>n</v>
          </cell>
          <cell r="L3142" t="str">
            <v>Drw</v>
          </cell>
          <cell r="M3142">
            <v>3143</v>
          </cell>
        </row>
        <row r="3143">
          <cell r="C3143" t="str">
            <v>25</v>
          </cell>
          <cell r="D3143" t="str">
            <v/>
          </cell>
          <cell r="E3143" t="str">
            <v/>
          </cell>
          <cell r="F3143" t="str">
            <v>Tank-Main Platform, Structure- (Butane)</v>
          </cell>
          <cell r="G3143">
            <v>0</v>
          </cell>
          <cell r="H3143">
            <v>0</v>
          </cell>
          <cell r="I3143">
            <v>40175</v>
          </cell>
          <cell r="J3143">
            <v>40168</v>
          </cell>
          <cell r="K3143" t="str">
            <v>n</v>
          </cell>
          <cell r="L3143" t="str">
            <v>Drw</v>
          </cell>
          <cell r="M3143">
            <v>3144</v>
          </cell>
        </row>
        <row r="3144">
          <cell r="C3144" t="str">
            <v>25</v>
          </cell>
          <cell r="D3144" t="str">
            <v/>
          </cell>
          <cell r="E3144" t="str">
            <v/>
          </cell>
          <cell r="F3144" t="str">
            <v>Tank-Main Platform, Structure- (Butane)</v>
          </cell>
          <cell r="G3144">
            <v>0</v>
          </cell>
          <cell r="H3144">
            <v>0</v>
          </cell>
          <cell r="I3144">
            <v>40175</v>
          </cell>
          <cell r="J3144">
            <v>40168</v>
          </cell>
          <cell r="K3144" t="str">
            <v>n</v>
          </cell>
          <cell r="L3144" t="str">
            <v>Drw</v>
          </cell>
          <cell r="M3144">
            <v>3145</v>
          </cell>
        </row>
        <row r="3145">
          <cell r="C3145" t="str">
            <v>25</v>
          </cell>
          <cell r="D3145" t="str">
            <v/>
          </cell>
          <cell r="E3145" t="str">
            <v/>
          </cell>
          <cell r="F3145" t="str">
            <v>Tank-Main Platform, Structure- (Butane)</v>
          </cell>
          <cell r="G3145">
            <v>0</v>
          </cell>
          <cell r="H3145">
            <v>0</v>
          </cell>
          <cell r="I3145">
            <v>40175</v>
          </cell>
          <cell r="J3145">
            <v>40168</v>
          </cell>
          <cell r="K3145" t="str">
            <v>n</v>
          </cell>
          <cell r="L3145" t="str">
            <v>Drw</v>
          </cell>
          <cell r="M3145">
            <v>3146</v>
          </cell>
        </row>
        <row r="3146">
          <cell r="C3146" t="str">
            <v>25</v>
          </cell>
          <cell r="D3146" t="str">
            <v/>
          </cell>
          <cell r="E3146" t="str">
            <v/>
          </cell>
          <cell r="F3146" t="str">
            <v>Tank-Main Platform, Structure- (Butane)</v>
          </cell>
          <cell r="G3146">
            <v>0</v>
          </cell>
          <cell r="H3146">
            <v>0</v>
          </cell>
          <cell r="I3146">
            <v>40175</v>
          </cell>
          <cell r="J3146">
            <v>40168</v>
          </cell>
          <cell r="K3146" t="str">
            <v>n</v>
          </cell>
          <cell r="L3146" t="str">
            <v>Drw</v>
          </cell>
          <cell r="M3146">
            <v>3147</v>
          </cell>
        </row>
        <row r="3147">
          <cell r="C3147" t="str">
            <v>25</v>
          </cell>
          <cell r="D3147" t="str">
            <v/>
          </cell>
          <cell r="E3147" t="str">
            <v/>
          </cell>
          <cell r="F3147" t="str">
            <v>Tank-Main Platform, Structure- (Butane)</v>
          </cell>
          <cell r="G3147">
            <v>0</v>
          </cell>
          <cell r="H3147">
            <v>0</v>
          </cell>
          <cell r="I3147">
            <v>40175</v>
          </cell>
          <cell r="J3147">
            <v>40168</v>
          </cell>
          <cell r="K3147" t="str">
            <v>n</v>
          </cell>
          <cell r="L3147" t="str">
            <v>Drw</v>
          </cell>
          <cell r="M3147">
            <v>3148</v>
          </cell>
        </row>
        <row r="3148">
          <cell r="C3148" t="str">
            <v>25</v>
          </cell>
          <cell r="D3148" t="str">
            <v>05050-MD-25-770-01</v>
          </cell>
          <cell r="E3148" t="str">
            <v>05050-MD-25-770-01</v>
          </cell>
          <cell r="F3148" t="str">
            <v>Tank-Main Platform - Handrails- (Butane)</v>
          </cell>
          <cell r="G3148">
            <v>0</v>
          </cell>
          <cell r="H3148" t="str">
            <v>VP-1516-148-T-101/2-254</v>
          </cell>
          <cell r="I3148">
            <v>40175</v>
          </cell>
          <cell r="J3148">
            <v>40168</v>
          </cell>
          <cell r="K3148" t="str">
            <v>Y</v>
          </cell>
          <cell r="L3148" t="str">
            <v>Drw</v>
          </cell>
          <cell r="M3148">
            <v>3149</v>
          </cell>
        </row>
        <row r="3149">
          <cell r="C3149" t="str">
            <v>25</v>
          </cell>
          <cell r="D3149" t="str">
            <v>05050-MD-25-770-02</v>
          </cell>
          <cell r="E3149" t="str">
            <v>05050-MD-25-770-02</v>
          </cell>
          <cell r="F3149" t="str">
            <v>Tank-Main Platform - Handrails- (Butane)</v>
          </cell>
          <cell r="G3149">
            <v>0</v>
          </cell>
          <cell r="H3149" t="str">
            <v>VP-1516-148-T-101/2-254</v>
          </cell>
          <cell r="I3149">
            <v>40175</v>
          </cell>
          <cell r="J3149">
            <v>40168</v>
          </cell>
          <cell r="K3149" t="str">
            <v>Y</v>
          </cell>
          <cell r="L3149" t="str">
            <v>Drw</v>
          </cell>
          <cell r="M3149">
            <v>3150</v>
          </cell>
        </row>
        <row r="3150">
          <cell r="C3150" t="str">
            <v>25</v>
          </cell>
          <cell r="D3150" t="str">
            <v>05050-MD-25-770-03</v>
          </cell>
          <cell r="E3150" t="str">
            <v>05050-MD-25-770-03</v>
          </cell>
          <cell r="F3150" t="str">
            <v>Tank-Main Platform - Handrails- (Butane)</v>
          </cell>
          <cell r="G3150">
            <v>0</v>
          </cell>
          <cell r="H3150" t="str">
            <v>VP-1516-148-T-101/2-254</v>
          </cell>
          <cell r="I3150">
            <v>40175</v>
          </cell>
          <cell r="J3150">
            <v>40168</v>
          </cell>
          <cell r="K3150" t="str">
            <v>Y</v>
          </cell>
          <cell r="L3150" t="str">
            <v>Drw</v>
          </cell>
          <cell r="M3150">
            <v>3151</v>
          </cell>
        </row>
        <row r="3151">
          <cell r="C3151" t="str">
            <v>25</v>
          </cell>
          <cell r="D3151" t="str">
            <v>05050-MD-25-770-04</v>
          </cell>
          <cell r="E3151" t="str">
            <v>05050-MD-25-770-04</v>
          </cell>
          <cell r="F3151" t="str">
            <v>Tank-Main Platform - Handrails- (Butane)</v>
          </cell>
          <cell r="G3151">
            <v>0</v>
          </cell>
          <cell r="H3151" t="str">
            <v>VP-1516-148-T-101/2-254</v>
          </cell>
          <cell r="I3151">
            <v>40175</v>
          </cell>
          <cell r="J3151">
            <v>40168</v>
          </cell>
          <cell r="K3151" t="str">
            <v>Y</v>
          </cell>
          <cell r="L3151" t="str">
            <v>Drw</v>
          </cell>
          <cell r="M3151">
            <v>3152</v>
          </cell>
        </row>
        <row r="3152">
          <cell r="C3152" t="str">
            <v>25</v>
          </cell>
          <cell r="D3152" t="str">
            <v>05050-MD-25-770-05</v>
          </cell>
          <cell r="E3152" t="str">
            <v>05050-MD-25-770-05</v>
          </cell>
          <cell r="F3152" t="str">
            <v>Tank-Main Platform - Handrails- (Butane)</v>
          </cell>
          <cell r="G3152">
            <v>0</v>
          </cell>
          <cell r="H3152" t="str">
            <v>VP-1516-148-T-101/2-254</v>
          </cell>
          <cell r="I3152">
            <v>40175</v>
          </cell>
          <cell r="J3152">
            <v>40168</v>
          </cell>
          <cell r="K3152" t="str">
            <v>Y</v>
          </cell>
          <cell r="L3152" t="str">
            <v>Drw</v>
          </cell>
          <cell r="M3152">
            <v>3153</v>
          </cell>
        </row>
        <row r="3153">
          <cell r="C3153" t="str">
            <v>25</v>
          </cell>
          <cell r="D3153" t="str">
            <v>05050-MD-25-770-06</v>
          </cell>
          <cell r="E3153" t="str">
            <v>05050-MD-25-770-06</v>
          </cell>
          <cell r="F3153" t="str">
            <v>Tank-Main Platform - Handrails- (Butane)</v>
          </cell>
          <cell r="G3153">
            <v>0</v>
          </cell>
          <cell r="H3153" t="str">
            <v>VP-1516-148-T-101/2-254</v>
          </cell>
          <cell r="I3153">
            <v>40175</v>
          </cell>
          <cell r="J3153">
            <v>40168</v>
          </cell>
          <cell r="K3153" t="str">
            <v>Y</v>
          </cell>
          <cell r="L3153" t="str">
            <v>Drw</v>
          </cell>
          <cell r="M3153">
            <v>3154</v>
          </cell>
        </row>
        <row r="3154">
          <cell r="C3154" t="str">
            <v>25</v>
          </cell>
          <cell r="D3154" t="str">
            <v/>
          </cell>
          <cell r="E3154" t="str">
            <v/>
          </cell>
          <cell r="F3154" t="str">
            <v>Tank-Main Platform - Handrails- (Butane)</v>
          </cell>
          <cell r="G3154">
            <v>0</v>
          </cell>
          <cell r="H3154">
            <v>0</v>
          </cell>
          <cell r="I3154">
            <v>40175</v>
          </cell>
          <cell r="J3154">
            <v>40168</v>
          </cell>
          <cell r="K3154" t="str">
            <v>n</v>
          </cell>
          <cell r="L3154" t="str">
            <v>Drw</v>
          </cell>
          <cell r="M3154">
            <v>3155</v>
          </cell>
        </row>
        <row r="3155">
          <cell r="C3155" t="str">
            <v>25</v>
          </cell>
          <cell r="D3155" t="str">
            <v/>
          </cell>
          <cell r="E3155" t="str">
            <v/>
          </cell>
          <cell r="F3155" t="str">
            <v>Tank-Main Platform - Handrails- (Butane)</v>
          </cell>
          <cell r="G3155">
            <v>0</v>
          </cell>
          <cell r="H3155">
            <v>0</v>
          </cell>
          <cell r="I3155">
            <v>40175</v>
          </cell>
          <cell r="J3155">
            <v>40168</v>
          </cell>
          <cell r="K3155" t="str">
            <v>n</v>
          </cell>
          <cell r="L3155" t="str">
            <v>Drw</v>
          </cell>
          <cell r="M3155">
            <v>3156</v>
          </cell>
        </row>
        <row r="3156">
          <cell r="C3156" t="str">
            <v>25</v>
          </cell>
          <cell r="D3156" t="str">
            <v/>
          </cell>
          <cell r="E3156" t="str">
            <v/>
          </cell>
          <cell r="F3156" t="str">
            <v>Tank-Main Platform - Handrails- (Butane)</v>
          </cell>
          <cell r="G3156">
            <v>0</v>
          </cell>
          <cell r="H3156">
            <v>0</v>
          </cell>
          <cell r="I3156">
            <v>40175</v>
          </cell>
          <cell r="J3156">
            <v>40168</v>
          </cell>
          <cell r="K3156" t="str">
            <v>n</v>
          </cell>
          <cell r="L3156" t="str">
            <v>Drw</v>
          </cell>
          <cell r="M3156">
            <v>3157</v>
          </cell>
        </row>
        <row r="3157">
          <cell r="C3157" t="str">
            <v>25</v>
          </cell>
          <cell r="D3157" t="str">
            <v>05050-MD-25-774-01</v>
          </cell>
          <cell r="E3157" t="str">
            <v>05050-MD-25-774-01</v>
          </cell>
          <cell r="F3157" t="str">
            <v>Tank-Pipe Supports Structure- (Butane)</v>
          </cell>
          <cell r="G3157">
            <v>0</v>
          </cell>
          <cell r="H3157" t="str">
            <v>VP-1516-148-T-101/2-255</v>
          </cell>
          <cell r="I3157">
            <v>40175</v>
          </cell>
          <cell r="J3157">
            <v>40168</v>
          </cell>
          <cell r="K3157" t="str">
            <v>Y</v>
          </cell>
          <cell r="L3157" t="str">
            <v>Drw</v>
          </cell>
          <cell r="M3157">
            <v>3158</v>
          </cell>
        </row>
        <row r="3158">
          <cell r="C3158" t="str">
            <v>25</v>
          </cell>
          <cell r="D3158" t="str">
            <v>05050-MD-25-774-02</v>
          </cell>
          <cell r="E3158" t="str">
            <v>05050-MD-25-774-02</v>
          </cell>
          <cell r="F3158" t="str">
            <v>Tank-Pipe Supports Structure- (Butane)</v>
          </cell>
          <cell r="G3158">
            <v>0</v>
          </cell>
          <cell r="H3158" t="str">
            <v>VP-1516-148-T-101/2-255</v>
          </cell>
          <cell r="I3158">
            <v>40175</v>
          </cell>
          <cell r="J3158">
            <v>40168</v>
          </cell>
          <cell r="K3158" t="str">
            <v>Y</v>
          </cell>
          <cell r="L3158" t="str">
            <v>Drw</v>
          </cell>
          <cell r="M3158">
            <v>3159</v>
          </cell>
        </row>
        <row r="3159">
          <cell r="C3159" t="str">
            <v>25</v>
          </cell>
          <cell r="D3159" t="str">
            <v>05050-MD-25-774-03</v>
          </cell>
          <cell r="E3159" t="str">
            <v>05050-MD-25-774-03</v>
          </cell>
          <cell r="F3159" t="str">
            <v>Tank-Pipe Supports Structure- (Butane)</v>
          </cell>
          <cell r="G3159">
            <v>0</v>
          </cell>
          <cell r="H3159" t="str">
            <v>VP-1516-148-T-101/2-255</v>
          </cell>
          <cell r="I3159">
            <v>40175</v>
          </cell>
          <cell r="J3159">
            <v>40168</v>
          </cell>
          <cell r="K3159" t="str">
            <v>Y</v>
          </cell>
          <cell r="L3159" t="str">
            <v>Drw</v>
          </cell>
          <cell r="M3159">
            <v>3160</v>
          </cell>
        </row>
        <row r="3160">
          <cell r="C3160" t="str">
            <v>25</v>
          </cell>
          <cell r="D3160" t="str">
            <v/>
          </cell>
          <cell r="E3160" t="str">
            <v/>
          </cell>
          <cell r="F3160" t="str">
            <v>Tank-Main Platform - Flooring Panels Installation Positions- (Butane)</v>
          </cell>
          <cell r="G3160">
            <v>0</v>
          </cell>
          <cell r="H3160">
            <v>0</v>
          </cell>
          <cell r="I3160">
            <v>40175</v>
          </cell>
          <cell r="J3160">
            <v>40168</v>
          </cell>
          <cell r="K3160" t="str">
            <v>n</v>
          </cell>
          <cell r="L3160" t="str">
            <v>Drw</v>
          </cell>
          <cell r="M3160">
            <v>3161</v>
          </cell>
        </row>
        <row r="3161">
          <cell r="C3161" t="str">
            <v>25</v>
          </cell>
          <cell r="D3161" t="str">
            <v>05050-MD-25-776-00</v>
          </cell>
          <cell r="E3161" t="str">
            <v>05050-MD-25-776-00</v>
          </cell>
          <cell r="F3161" t="str">
            <v>Tank-Main Platform - Flooring Panels- (Butane)</v>
          </cell>
          <cell r="G3161">
            <v>0</v>
          </cell>
          <cell r="H3161" t="str">
            <v>VP-1516-148-T-101/2-256</v>
          </cell>
          <cell r="I3161">
            <v>40175</v>
          </cell>
          <cell r="J3161">
            <v>40168</v>
          </cell>
          <cell r="K3161" t="str">
            <v>Y</v>
          </cell>
          <cell r="L3161" t="str">
            <v>Drw</v>
          </cell>
          <cell r="M3161">
            <v>3162</v>
          </cell>
        </row>
        <row r="3162">
          <cell r="C3162" t="str">
            <v>25</v>
          </cell>
          <cell r="D3162" t="str">
            <v/>
          </cell>
          <cell r="E3162" t="str">
            <v/>
          </cell>
          <cell r="F3162" t="str">
            <v>Tank-Main Platform - Flooring Panels- (Butane)</v>
          </cell>
          <cell r="G3162">
            <v>0</v>
          </cell>
          <cell r="H3162">
            <v>0</v>
          </cell>
          <cell r="I3162">
            <v>40175</v>
          </cell>
          <cell r="J3162">
            <v>40168</v>
          </cell>
          <cell r="K3162" t="str">
            <v>n</v>
          </cell>
          <cell r="L3162" t="str">
            <v>Drw</v>
          </cell>
          <cell r="M3162">
            <v>3163</v>
          </cell>
        </row>
        <row r="3163">
          <cell r="C3163" t="str">
            <v>25</v>
          </cell>
          <cell r="D3163" t="str">
            <v/>
          </cell>
          <cell r="E3163" t="str">
            <v/>
          </cell>
          <cell r="F3163" t="str">
            <v>Tank-Main Platform - Flooring Panels- (Butane)</v>
          </cell>
          <cell r="G3163">
            <v>0</v>
          </cell>
          <cell r="H3163">
            <v>0</v>
          </cell>
          <cell r="I3163">
            <v>40175</v>
          </cell>
          <cell r="J3163">
            <v>40168</v>
          </cell>
          <cell r="K3163" t="str">
            <v>n</v>
          </cell>
          <cell r="L3163" t="str">
            <v>Drw</v>
          </cell>
          <cell r="M3163">
            <v>3164</v>
          </cell>
        </row>
        <row r="3164">
          <cell r="C3164" t="str">
            <v>25</v>
          </cell>
          <cell r="D3164" t="str">
            <v/>
          </cell>
          <cell r="E3164" t="str">
            <v/>
          </cell>
          <cell r="F3164" t="str">
            <v>Tank-Main Platform - Flooring Panels- (Butane)</v>
          </cell>
          <cell r="G3164">
            <v>0</v>
          </cell>
          <cell r="H3164">
            <v>0</v>
          </cell>
          <cell r="I3164">
            <v>40175</v>
          </cell>
          <cell r="J3164">
            <v>40168</v>
          </cell>
          <cell r="K3164" t="str">
            <v>n</v>
          </cell>
          <cell r="L3164" t="str">
            <v>Drw</v>
          </cell>
          <cell r="M3164">
            <v>3165</v>
          </cell>
        </row>
        <row r="3165">
          <cell r="C3165" t="str">
            <v>25</v>
          </cell>
          <cell r="D3165" t="str">
            <v/>
          </cell>
          <cell r="E3165" t="str">
            <v/>
          </cell>
          <cell r="F3165" t="str">
            <v>Tank-Main Platform - Flooring Panels- (Butane)</v>
          </cell>
          <cell r="G3165">
            <v>0</v>
          </cell>
          <cell r="H3165">
            <v>0</v>
          </cell>
          <cell r="I3165">
            <v>40175</v>
          </cell>
          <cell r="J3165">
            <v>40168</v>
          </cell>
          <cell r="K3165" t="str">
            <v>n</v>
          </cell>
          <cell r="L3165" t="str">
            <v>Drw</v>
          </cell>
          <cell r="M3165">
            <v>3166</v>
          </cell>
        </row>
        <row r="3166">
          <cell r="C3166" t="str">
            <v>25</v>
          </cell>
          <cell r="D3166" t="str">
            <v/>
          </cell>
          <cell r="E3166" t="str">
            <v/>
          </cell>
          <cell r="F3166" t="str">
            <v>Tank-Main Platform - Flooring Panels- (Butane)</v>
          </cell>
          <cell r="G3166">
            <v>0</v>
          </cell>
          <cell r="H3166">
            <v>0</v>
          </cell>
          <cell r="I3166">
            <v>40175</v>
          </cell>
          <cell r="J3166">
            <v>40168</v>
          </cell>
          <cell r="K3166" t="str">
            <v>n</v>
          </cell>
          <cell r="L3166" t="str">
            <v>Drw</v>
          </cell>
          <cell r="M3166">
            <v>3167</v>
          </cell>
        </row>
        <row r="3167">
          <cell r="C3167" t="str">
            <v>25</v>
          </cell>
          <cell r="D3167" t="str">
            <v/>
          </cell>
          <cell r="E3167" t="str">
            <v/>
          </cell>
          <cell r="F3167" t="str">
            <v>Tank-Main Platform - Flooring Panels- (Butane)</v>
          </cell>
          <cell r="G3167">
            <v>0</v>
          </cell>
          <cell r="H3167">
            <v>0</v>
          </cell>
          <cell r="I3167">
            <v>40175</v>
          </cell>
          <cell r="J3167">
            <v>40168</v>
          </cell>
          <cell r="K3167" t="str">
            <v>n</v>
          </cell>
          <cell r="L3167" t="str">
            <v>Drw</v>
          </cell>
          <cell r="M3167">
            <v>3168</v>
          </cell>
        </row>
        <row r="3168">
          <cell r="C3168" t="str">
            <v>25</v>
          </cell>
          <cell r="D3168" t="str">
            <v/>
          </cell>
          <cell r="E3168" t="str">
            <v/>
          </cell>
          <cell r="F3168" t="str">
            <v>Tank-Main Platform - Flooring Panels- (Butane)</v>
          </cell>
          <cell r="G3168">
            <v>0</v>
          </cell>
          <cell r="H3168">
            <v>0</v>
          </cell>
          <cell r="I3168">
            <v>40175</v>
          </cell>
          <cell r="J3168">
            <v>40168</v>
          </cell>
          <cell r="K3168" t="str">
            <v>n</v>
          </cell>
          <cell r="L3168" t="str">
            <v>Drw</v>
          </cell>
          <cell r="M3168">
            <v>3169</v>
          </cell>
        </row>
        <row r="3169">
          <cell r="C3169" t="str">
            <v>25</v>
          </cell>
          <cell r="D3169" t="str">
            <v/>
          </cell>
          <cell r="E3169" t="str">
            <v/>
          </cell>
          <cell r="F3169" t="str">
            <v>Tank-Main Platform - Flooring Panels- (Butane)</v>
          </cell>
          <cell r="G3169">
            <v>0</v>
          </cell>
          <cell r="H3169">
            <v>0</v>
          </cell>
          <cell r="I3169">
            <v>40175</v>
          </cell>
          <cell r="J3169">
            <v>40168</v>
          </cell>
          <cell r="K3169" t="str">
            <v>n</v>
          </cell>
          <cell r="L3169" t="str">
            <v>Drw</v>
          </cell>
          <cell r="M3169">
            <v>3170</v>
          </cell>
        </row>
        <row r="3170">
          <cell r="C3170" t="str">
            <v>25</v>
          </cell>
          <cell r="D3170" t="str">
            <v/>
          </cell>
          <cell r="E3170" t="str">
            <v/>
          </cell>
          <cell r="F3170" t="str">
            <v>Tank-Main Platform - Flooring Panels- (Butane)</v>
          </cell>
          <cell r="G3170">
            <v>0</v>
          </cell>
          <cell r="H3170">
            <v>0</v>
          </cell>
          <cell r="I3170">
            <v>40175</v>
          </cell>
          <cell r="J3170">
            <v>40168</v>
          </cell>
          <cell r="K3170" t="str">
            <v>n</v>
          </cell>
          <cell r="L3170" t="str">
            <v>Drw</v>
          </cell>
          <cell r="M3170">
            <v>3171</v>
          </cell>
        </row>
        <row r="3171">
          <cell r="C3171" t="str">
            <v>25</v>
          </cell>
          <cell r="D3171" t="str">
            <v/>
          </cell>
          <cell r="E3171" t="str">
            <v/>
          </cell>
          <cell r="F3171" t="str">
            <v>Tank-Main Platform - Flooring Panels- (Butane)</v>
          </cell>
          <cell r="G3171">
            <v>0</v>
          </cell>
          <cell r="H3171">
            <v>0</v>
          </cell>
          <cell r="I3171">
            <v>40175</v>
          </cell>
          <cell r="J3171">
            <v>40168</v>
          </cell>
          <cell r="K3171" t="str">
            <v>n</v>
          </cell>
          <cell r="L3171" t="str">
            <v>Drw</v>
          </cell>
          <cell r="M3171">
            <v>3172</v>
          </cell>
        </row>
        <row r="3172">
          <cell r="C3172" t="str">
            <v>25</v>
          </cell>
          <cell r="D3172" t="str">
            <v>05050-MD-25-787-00</v>
          </cell>
          <cell r="E3172" t="str">
            <v>05050-MD-25-787-00</v>
          </cell>
          <cell r="F3172" t="str">
            <v>Tank-Centre Platform - (Butane)</v>
          </cell>
          <cell r="G3172">
            <v>0</v>
          </cell>
          <cell r="H3172" t="str">
            <v>VP-1516-148-T-101/2-257</v>
          </cell>
          <cell r="I3172">
            <v>40175</v>
          </cell>
          <cell r="J3172">
            <v>40168</v>
          </cell>
          <cell r="K3172" t="str">
            <v>Y</v>
          </cell>
          <cell r="L3172" t="str">
            <v>Drw</v>
          </cell>
          <cell r="M3172">
            <v>3173</v>
          </cell>
        </row>
        <row r="3173">
          <cell r="C3173" t="str">
            <v>25</v>
          </cell>
          <cell r="D3173" t="str">
            <v/>
          </cell>
          <cell r="E3173" t="str">
            <v/>
          </cell>
          <cell r="F3173" t="str">
            <v>Tank-Centre Platform - (Butane)</v>
          </cell>
          <cell r="G3173">
            <v>0</v>
          </cell>
          <cell r="H3173">
            <v>0</v>
          </cell>
          <cell r="I3173">
            <v>40175</v>
          </cell>
          <cell r="J3173">
            <v>40168</v>
          </cell>
          <cell r="K3173" t="str">
            <v>n</v>
          </cell>
          <cell r="L3173" t="str">
            <v>Drw</v>
          </cell>
          <cell r="M3173">
            <v>3174</v>
          </cell>
        </row>
        <row r="3174">
          <cell r="C3174" t="str">
            <v>25</v>
          </cell>
          <cell r="D3174" t="str">
            <v/>
          </cell>
          <cell r="E3174" t="str">
            <v/>
          </cell>
          <cell r="F3174" t="str">
            <v>Tank-Centre Platform - (Butane)</v>
          </cell>
          <cell r="G3174">
            <v>0</v>
          </cell>
          <cell r="H3174">
            <v>0</v>
          </cell>
          <cell r="I3174">
            <v>40175</v>
          </cell>
          <cell r="J3174">
            <v>40168</v>
          </cell>
          <cell r="K3174" t="str">
            <v>n</v>
          </cell>
          <cell r="L3174" t="str">
            <v>Drw</v>
          </cell>
          <cell r="M3174">
            <v>3175</v>
          </cell>
        </row>
        <row r="3175">
          <cell r="C3175" t="str">
            <v>25</v>
          </cell>
          <cell r="D3175" t="str">
            <v/>
          </cell>
          <cell r="E3175" t="str">
            <v/>
          </cell>
          <cell r="F3175" t="str">
            <v>Tank-Centre Platform - (Butane)</v>
          </cell>
          <cell r="G3175">
            <v>0</v>
          </cell>
          <cell r="H3175">
            <v>0</v>
          </cell>
          <cell r="I3175">
            <v>40175</v>
          </cell>
          <cell r="J3175">
            <v>40168</v>
          </cell>
          <cell r="K3175" t="str">
            <v>n</v>
          </cell>
          <cell r="L3175" t="str">
            <v>Drw</v>
          </cell>
          <cell r="M3175">
            <v>3176</v>
          </cell>
        </row>
        <row r="3176">
          <cell r="C3176" t="str">
            <v>25</v>
          </cell>
          <cell r="D3176" t="str">
            <v/>
          </cell>
          <cell r="E3176" t="str">
            <v/>
          </cell>
          <cell r="F3176" t="str">
            <v>Tank-Centre Platform - (Butane)</v>
          </cell>
          <cell r="G3176">
            <v>0</v>
          </cell>
          <cell r="H3176">
            <v>0</v>
          </cell>
          <cell r="I3176">
            <v>40175</v>
          </cell>
          <cell r="J3176">
            <v>40168</v>
          </cell>
          <cell r="K3176" t="str">
            <v>n</v>
          </cell>
          <cell r="L3176" t="str">
            <v>Drw</v>
          </cell>
          <cell r="M3176">
            <v>3177</v>
          </cell>
        </row>
        <row r="3177">
          <cell r="C3177" t="str">
            <v>25</v>
          </cell>
          <cell r="D3177" t="str">
            <v/>
          </cell>
          <cell r="E3177" t="str">
            <v/>
          </cell>
          <cell r="F3177" t="str">
            <v>Tank-Centre Platform - (Butane)</v>
          </cell>
          <cell r="G3177">
            <v>0</v>
          </cell>
          <cell r="H3177">
            <v>0</v>
          </cell>
          <cell r="I3177">
            <v>40175</v>
          </cell>
          <cell r="J3177">
            <v>40168</v>
          </cell>
          <cell r="K3177" t="str">
            <v>n</v>
          </cell>
          <cell r="L3177" t="str">
            <v>Drw</v>
          </cell>
          <cell r="M3177">
            <v>3178</v>
          </cell>
        </row>
        <row r="3178">
          <cell r="C3178" t="str">
            <v>25</v>
          </cell>
          <cell r="D3178" t="str">
            <v/>
          </cell>
          <cell r="E3178" t="str">
            <v/>
          </cell>
          <cell r="F3178" t="str">
            <v>Tank-Centre Platform - (Butane)</v>
          </cell>
          <cell r="G3178">
            <v>0</v>
          </cell>
          <cell r="H3178">
            <v>0</v>
          </cell>
          <cell r="I3178">
            <v>40175</v>
          </cell>
          <cell r="J3178">
            <v>40168</v>
          </cell>
          <cell r="K3178" t="str">
            <v>n</v>
          </cell>
          <cell r="L3178" t="str">
            <v>Drw</v>
          </cell>
          <cell r="M3178">
            <v>3179</v>
          </cell>
        </row>
        <row r="3179">
          <cell r="C3179" t="str">
            <v>25</v>
          </cell>
          <cell r="D3179" t="str">
            <v/>
          </cell>
          <cell r="E3179" t="str">
            <v/>
          </cell>
          <cell r="F3179" t="str">
            <v>Tank-Centre Platform - (Butane)</v>
          </cell>
          <cell r="G3179">
            <v>0</v>
          </cell>
          <cell r="H3179">
            <v>0</v>
          </cell>
          <cell r="I3179">
            <v>40175</v>
          </cell>
          <cell r="J3179">
            <v>40168</v>
          </cell>
          <cell r="K3179" t="str">
            <v>n</v>
          </cell>
          <cell r="L3179" t="str">
            <v>Drw</v>
          </cell>
          <cell r="M3179">
            <v>3180</v>
          </cell>
        </row>
        <row r="3180">
          <cell r="C3180" t="str">
            <v>25</v>
          </cell>
          <cell r="D3180" t="str">
            <v/>
          </cell>
          <cell r="E3180" t="str">
            <v/>
          </cell>
          <cell r="F3180" t="str">
            <v>Tank-Centre Platform - (Butane)</v>
          </cell>
          <cell r="G3180">
            <v>0</v>
          </cell>
          <cell r="H3180">
            <v>0</v>
          </cell>
          <cell r="I3180">
            <v>40175</v>
          </cell>
          <cell r="J3180">
            <v>40168</v>
          </cell>
          <cell r="K3180" t="str">
            <v>n</v>
          </cell>
          <cell r="L3180" t="str">
            <v>Drw</v>
          </cell>
          <cell r="M3180">
            <v>3181</v>
          </cell>
        </row>
        <row r="3181">
          <cell r="C3181" t="str">
            <v>25</v>
          </cell>
          <cell r="D3181" t="str">
            <v/>
          </cell>
          <cell r="E3181" t="str">
            <v/>
          </cell>
          <cell r="F3181" t="str">
            <v>Tank-Centre Platform - (Butane)</v>
          </cell>
          <cell r="G3181">
            <v>0</v>
          </cell>
          <cell r="H3181">
            <v>0</v>
          </cell>
          <cell r="I3181">
            <v>40175</v>
          </cell>
          <cell r="J3181">
            <v>40168</v>
          </cell>
          <cell r="K3181" t="str">
            <v>n</v>
          </cell>
          <cell r="L3181" t="str">
            <v>Drw</v>
          </cell>
          <cell r="M3181">
            <v>3182</v>
          </cell>
        </row>
        <row r="3182">
          <cell r="C3182" t="str">
            <v>25</v>
          </cell>
          <cell r="D3182" t="str">
            <v/>
          </cell>
          <cell r="E3182" t="str">
            <v/>
          </cell>
          <cell r="F3182" t="str">
            <v>Tank-Centre Platform - (Butane)</v>
          </cell>
          <cell r="G3182">
            <v>0</v>
          </cell>
          <cell r="H3182">
            <v>0</v>
          </cell>
          <cell r="I3182">
            <v>40175</v>
          </cell>
          <cell r="J3182">
            <v>40168</v>
          </cell>
          <cell r="K3182" t="str">
            <v>n</v>
          </cell>
          <cell r="L3182" t="str">
            <v>Drw</v>
          </cell>
          <cell r="M3182">
            <v>3183</v>
          </cell>
        </row>
        <row r="3183">
          <cell r="C3183" t="str">
            <v>25</v>
          </cell>
          <cell r="D3183" t="str">
            <v>05050-MD-25-798-01</v>
          </cell>
          <cell r="E3183" t="str">
            <v>05050-MD-25-798-01</v>
          </cell>
          <cell r="F3183" t="str">
            <v>Tank-Centre Platform - Handrails &amp; Flooring Panels- (Butane)</v>
          </cell>
          <cell r="G3183">
            <v>0</v>
          </cell>
          <cell r="H3183" t="str">
            <v>VP-1516-148-T-101/2-258</v>
          </cell>
          <cell r="I3183">
            <v>40175</v>
          </cell>
          <cell r="J3183">
            <v>40168</v>
          </cell>
          <cell r="K3183" t="str">
            <v>Y</v>
          </cell>
          <cell r="L3183" t="str">
            <v>Drw</v>
          </cell>
          <cell r="M3183">
            <v>3184</v>
          </cell>
        </row>
        <row r="3184">
          <cell r="C3184" t="str">
            <v>25</v>
          </cell>
          <cell r="D3184" t="str">
            <v>05050-MD-25-798-02</v>
          </cell>
          <cell r="E3184" t="str">
            <v>05050-MD-25-798-02</v>
          </cell>
          <cell r="F3184" t="str">
            <v>Tank-Centre Platform - Handrails &amp; Flooring Panels- (Butane)</v>
          </cell>
          <cell r="G3184">
            <v>0</v>
          </cell>
          <cell r="H3184" t="str">
            <v>VP-1516-148-T-101/2-258</v>
          </cell>
          <cell r="I3184">
            <v>40175</v>
          </cell>
          <cell r="J3184">
            <v>40168</v>
          </cell>
          <cell r="K3184" t="str">
            <v>Y</v>
          </cell>
          <cell r="L3184" t="str">
            <v>Drw</v>
          </cell>
          <cell r="M3184">
            <v>3185</v>
          </cell>
        </row>
        <row r="3185">
          <cell r="C3185" t="str">
            <v>25</v>
          </cell>
          <cell r="D3185" t="str">
            <v>05050-MD-25-798-03</v>
          </cell>
          <cell r="E3185" t="str">
            <v>05050-MD-25-798-03</v>
          </cell>
          <cell r="F3185" t="str">
            <v>Tank-Centre Platform - Handrails &amp; Flooring Panels- (Butane)</v>
          </cell>
          <cell r="G3185">
            <v>0</v>
          </cell>
          <cell r="H3185" t="str">
            <v>VP-1516-148-T-101/2-258</v>
          </cell>
          <cell r="I3185">
            <v>40175</v>
          </cell>
          <cell r="J3185">
            <v>40168</v>
          </cell>
          <cell r="K3185" t="str">
            <v>Y</v>
          </cell>
          <cell r="L3185" t="str">
            <v>Drw</v>
          </cell>
          <cell r="M3185">
            <v>3186</v>
          </cell>
        </row>
        <row r="3186">
          <cell r="C3186" t="str">
            <v>25</v>
          </cell>
          <cell r="D3186" t="str">
            <v>05050-MD-25-798-04</v>
          </cell>
          <cell r="E3186" t="str">
            <v>05050-MD-25-798-04</v>
          </cell>
          <cell r="F3186" t="str">
            <v>Tank-Centre Platform - Handrails &amp; Flooring Panels- (Butane)</v>
          </cell>
          <cell r="G3186">
            <v>0</v>
          </cell>
          <cell r="H3186" t="str">
            <v>VP-1516-148-T-101/2-258</v>
          </cell>
          <cell r="I3186">
            <v>40175</v>
          </cell>
          <cell r="J3186">
            <v>40168</v>
          </cell>
          <cell r="K3186" t="str">
            <v>Y</v>
          </cell>
          <cell r="L3186" t="str">
            <v>Drw</v>
          </cell>
          <cell r="M3186">
            <v>3187</v>
          </cell>
        </row>
        <row r="3187">
          <cell r="C3187" t="str">
            <v>25</v>
          </cell>
          <cell r="D3187" t="str">
            <v>05050-MD-25-798-05</v>
          </cell>
          <cell r="E3187" t="str">
            <v>05050-MD-25-798-05</v>
          </cell>
          <cell r="F3187" t="str">
            <v>Tank-Centre Platform - Handrails &amp; Flooring Panels- (Butane)</v>
          </cell>
          <cell r="G3187">
            <v>0</v>
          </cell>
          <cell r="H3187" t="str">
            <v>VP-1516-148-T-101/2-258</v>
          </cell>
          <cell r="I3187">
            <v>40175</v>
          </cell>
          <cell r="J3187">
            <v>40168</v>
          </cell>
          <cell r="K3187" t="str">
            <v>Y</v>
          </cell>
          <cell r="L3187" t="str">
            <v>Drw</v>
          </cell>
          <cell r="M3187">
            <v>3188</v>
          </cell>
        </row>
        <row r="3188">
          <cell r="C3188" t="str">
            <v>25</v>
          </cell>
          <cell r="D3188" t="str">
            <v>05050-MD-25-798-06</v>
          </cell>
          <cell r="E3188" t="str">
            <v>05050-MD-25-798-06</v>
          </cell>
          <cell r="F3188" t="str">
            <v>Tank-Centre Platform - Handrails &amp; Flooring Panels- (Butane)</v>
          </cell>
          <cell r="G3188">
            <v>0</v>
          </cell>
          <cell r="H3188" t="str">
            <v>VP-1516-148-T-101/2-258</v>
          </cell>
          <cell r="I3188">
            <v>40175</v>
          </cell>
          <cell r="J3188">
            <v>40168</v>
          </cell>
          <cell r="K3188" t="str">
            <v>Y</v>
          </cell>
          <cell r="L3188" t="str">
            <v>Drw</v>
          </cell>
          <cell r="M3188">
            <v>3189</v>
          </cell>
        </row>
        <row r="3189">
          <cell r="C3189" t="str">
            <v>25</v>
          </cell>
          <cell r="D3189" t="str">
            <v>05050-MD-25-798-07</v>
          </cell>
          <cell r="E3189" t="str">
            <v>05050-MD-25-798-07</v>
          </cell>
          <cell r="F3189" t="str">
            <v>Tank-Centre Platform - Handrails &amp; Flooring Panels- (Butane)</v>
          </cell>
          <cell r="G3189">
            <v>0</v>
          </cell>
          <cell r="H3189" t="str">
            <v>VP-1516-148-T-101/2-258</v>
          </cell>
          <cell r="I3189">
            <v>40175</v>
          </cell>
          <cell r="J3189">
            <v>40168</v>
          </cell>
          <cell r="K3189" t="str">
            <v>Y</v>
          </cell>
          <cell r="L3189" t="str">
            <v>Drw</v>
          </cell>
          <cell r="M3189">
            <v>3190</v>
          </cell>
        </row>
        <row r="3190">
          <cell r="C3190" t="str">
            <v>25</v>
          </cell>
          <cell r="D3190" t="str">
            <v>05050-MD-25-798-08</v>
          </cell>
          <cell r="E3190" t="str">
            <v>05050-MD-25-798-08</v>
          </cell>
          <cell r="F3190" t="str">
            <v>Tank-Centre Platform - Handrails &amp; Flooring Panels- (Butane)</v>
          </cell>
          <cell r="G3190">
            <v>0</v>
          </cell>
          <cell r="H3190" t="str">
            <v>VP-1516-148-T-101/2-258</v>
          </cell>
          <cell r="I3190">
            <v>40175</v>
          </cell>
          <cell r="J3190">
            <v>40168</v>
          </cell>
          <cell r="K3190" t="str">
            <v>Y</v>
          </cell>
          <cell r="L3190" t="str">
            <v>Drw</v>
          </cell>
          <cell r="M3190">
            <v>3191</v>
          </cell>
        </row>
        <row r="3191">
          <cell r="C3191" t="str">
            <v>25</v>
          </cell>
          <cell r="D3191" t="str">
            <v>05050-MD-25-798-09</v>
          </cell>
          <cell r="E3191" t="str">
            <v>05050-MD-25-798-09</v>
          </cell>
          <cell r="F3191" t="str">
            <v>Tank-Centre Platform - Handrails &amp; Flooring Panels- (Butane)</v>
          </cell>
          <cell r="G3191">
            <v>0</v>
          </cell>
          <cell r="H3191" t="str">
            <v>VP-1516-148-T-101/2-258</v>
          </cell>
          <cell r="I3191">
            <v>40175</v>
          </cell>
          <cell r="J3191">
            <v>40168</v>
          </cell>
          <cell r="K3191" t="str">
            <v>Y</v>
          </cell>
          <cell r="L3191" t="str">
            <v>Drw</v>
          </cell>
          <cell r="M3191">
            <v>3192</v>
          </cell>
        </row>
        <row r="3192">
          <cell r="C3192" t="str">
            <v>25</v>
          </cell>
          <cell r="D3192" t="str">
            <v>05050-MD-25-798-10</v>
          </cell>
          <cell r="E3192" t="str">
            <v>05050-MD-25-798-10</v>
          </cell>
          <cell r="F3192" t="str">
            <v>Tank-Centre Platform - Handrails &amp; Flooring Panels- (Butane)</v>
          </cell>
          <cell r="G3192">
            <v>0</v>
          </cell>
          <cell r="H3192" t="str">
            <v>VP-1516-148-T-101/2-258</v>
          </cell>
          <cell r="I3192">
            <v>40175</v>
          </cell>
          <cell r="J3192">
            <v>40168</v>
          </cell>
          <cell r="K3192" t="str">
            <v>Y</v>
          </cell>
          <cell r="L3192" t="str">
            <v>Drw</v>
          </cell>
          <cell r="M3192">
            <v>3193</v>
          </cell>
        </row>
        <row r="3193">
          <cell r="C3193" t="str">
            <v>25</v>
          </cell>
          <cell r="D3193" t="str">
            <v/>
          </cell>
          <cell r="E3193" t="str">
            <v/>
          </cell>
          <cell r="F3193" t="str">
            <v>Tank-Centre Platform - Handrails &amp; Flooring Panels- (Butane)</v>
          </cell>
          <cell r="G3193">
            <v>0</v>
          </cell>
          <cell r="H3193">
            <v>0</v>
          </cell>
          <cell r="I3193">
            <v>40175</v>
          </cell>
          <cell r="J3193">
            <v>40168</v>
          </cell>
          <cell r="K3193" t="str">
            <v>n</v>
          </cell>
          <cell r="L3193" t="str">
            <v>Drw</v>
          </cell>
          <cell r="M3193">
            <v>3194</v>
          </cell>
        </row>
        <row r="3194">
          <cell r="C3194" t="str">
            <v>25</v>
          </cell>
          <cell r="D3194" t="str">
            <v/>
          </cell>
          <cell r="E3194" t="str">
            <v/>
          </cell>
          <cell r="F3194" t="str">
            <v>Tank-Centre Platform - Handrails &amp; Flooring Panels- (Butane)</v>
          </cell>
          <cell r="G3194">
            <v>0</v>
          </cell>
          <cell r="H3194">
            <v>0</v>
          </cell>
          <cell r="I3194">
            <v>40175</v>
          </cell>
          <cell r="J3194">
            <v>40168</v>
          </cell>
          <cell r="K3194" t="str">
            <v>n</v>
          </cell>
          <cell r="L3194" t="str">
            <v>Drw</v>
          </cell>
          <cell r="M3194">
            <v>3195</v>
          </cell>
        </row>
        <row r="3195">
          <cell r="C3195" t="str">
            <v>25</v>
          </cell>
          <cell r="D3195" t="str">
            <v/>
          </cell>
          <cell r="E3195" t="str">
            <v/>
          </cell>
          <cell r="F3195" t="str">
            <v>Tank-Centre Platform - Handrails &amp; Flooring Panels- (Butane)</v>
          </cell>
          <cell r="G3195">
            <v>0</v>
          </cell>
          <cell r="H3195">
            <v>0</v>
          </cell>
          <cell r="I3195">
            <v>40175</v>
          </cell>
          <cell r="J3195">
            <v>40168</v>
          </cell>
          <cell r="K3195" t="str">
            <v>n</v>
          </cell>
          <cell r="L3195" t="str">
            <v>Drw</v>
          </cell>
          <cell r="M3195">
            <v>3196</v>
          </cell>
        </row>
        <row r="3196">
          <cell r="C3196" t="str">
            <v>25</v>
          </cell>
          <cell r="D3196" t="str">
            <v/>
          </cell>
          <cell r="E3196" t="str">
            <v/>
          </cell>
          <cell r="F3196" t="str">
            <v>Tank-Centre Platform - Handrails &amp; Flooring Panels- (Butane)</v>
          </cell>
          <cell r="G3196">
            <v>0</v>
          </cell>
          <cell r="H3196">
            <v>0</v>
          </cell>
          <cell r="I3196">
            <v>40175</v>
          </cell>
          <cell r="J3196">
            <v>40168</v>
          </cell>
          <cell r="K3196" t="str">
            <v>n</v>
          </cell>
          <cell r="L3196" t="str">
            <v>Drw</v>
          </cell>
          <cell r="M3196">
            <v>3197</v>
          </cell>
        </row>
        <row r="3197">
          <cell r="C3197" t="str">
            <v>25</v>
          </cell>
          <cell r="D3197" t="str">
            <v/>
          </cell>
          <cell r="E3197" t="str">
            <v/>
          </cell>
          <cell r="F3197" t="str">
            <v>Tank-Centre Platform - Handrails &amp; Flooring Panels- (Butane)</v>
          </cell>
          <cell r="G3197">
            <v>0</v>
          </cell>
          <cell r="H3197">
            <v>0</v>
          </cell>
          <cell r="I3197">
            <v>40175</v>
          </cell>
          <cell r="J3197">
            <v>40168</v>
          </cell>
          <cell r="K3197" t="str">
            <v>n</v>
          </cell>
          <cell r="L3197" t="str">
            <v>Drw</v>
          </cell>
          <cell r="M3197">
            <v>3198</v>
          </cell>
        </row>
        <row r="3198">
          <cell r="C3198" t="str">
            <v>25</v>
          </cell>
          <cell r="D3198" t="str">
            <v/>
          </cell>
          <cell r="E3198" t="str">
            <v/>
          </cell>
          <cell r="F3198" t="str">
            <v>Tank-Centre Platform - Handrails &amp; Flooring Panels- (Butane)</v>
          </cell>
          <cell r="G3198">
            <v>0</v>
          </cell>
          <cell r="H3198">
            <v>0</v>
          </cell>
          <cell r="I3198">
            <v>40175</v>
          </cell>
          <cell r="J3198">
            <v>40168</v>
          </cell>
          <cell r="K3198" t="str">
            <v>n</v>
          </cell>
          <cell r="L3198" t="str">
            <v>Drw</v>
          </cell>
          <cell r="M3198">
            <v>3199</v>
          </cell>
        </row>
        <row r="3199">
          <cell r="C3199" t="str">
            <v>25</v>
          </cell>
          <cell r="D3199" t="str">
            <v/>
          </cell>
          <cell r="E3199" t="str">
            <v/>
          </cell>
          <cell r="F3199" t="str">
            <v>Tank-Centre Platform - Handrails &amp; Flooring Panels- (Butane)</v>
          </cell>
          <cell r="G3199">
            <v>0</v>
          </cell>
          <cell r="H3199">
            <v>0</v>
          </cell>
          <cell r="I3199">
            <v>40175</v>
          </cell>
          <cell r="J3199">
            <v>40168</v>
          </cell>
          <cell r="K3199" t="str">
            <v>n</v>
          </cell>
          <cell r="L3199" t="str">
            <v>Drw</v>
          </cell>
          <cell r="M3199">
            <v>3200</v>
          </cell>
        </row>
        <row r="3200">
          <cell r="C3200" t="str">
            <v>25</v>
          </cell>
          <cell r="D3200" t="str">
            <v/>
          </cell>
          <cell r="E3200" t="str">
            <v/>
          </cell>
          <cell r="F3200" t="str">
            <v>Tank-Centre Platform - Handrails &amp; Flooring Panels- (Butane)</v>
          </cell>
          <cell r="G3200">
            <v>0</v>
          </cell>
          <cell r="H3200">
            <v>0</v>
          </cell>
          <cell r="I3200">
            <v>40175</v>
          </cell>
          <cell r="J3200">
            <v>40168</v>
          </cell>
          <cell r="K3200" t="str">
            <v>n</v>
          </cell>
          <cell r="L3200" t="str">
            <v>Drw</v>
          </cell>
          <cell r="M3200">
            <v>3201</v>
          </cell>
        </row>
        <row r="3201">
          <cell r="C3201" t="str">
            <v>25</v>
          </cell>
          <cell r="D3201" t="str">
            <v/>
          </cell>
          <cell r="E3201" t="str">
            <v/>
          </cell>
          <cell r="F3201" t="str">
            <v>Tank-Centre Platform - Handrails &amp; Flooring Panels- (Butane)</v>
          </cell>
          <cell r="G3201">
            <v>0</v>
          </cell>
          <cell r="H3201">
            <v>0</v>
          </cell>
          <cell r="I3201">
            <v>40175</v>
          </cell>
          <cell r="J3201">
            <v>40168</v>
          </cell>
          <cell r="K3201" t="str">
            <v>n</v>
          </cell>
          <cell r="L3201" t="str">
            <v>Drw</v>
          </cell>
          <cell r="M3201">
            <v>3202</v>
          </cell>
        </row>
        <row r="3202">
          <cell r="C3202" t="str">
            <v>25</v>
          </cell>
          <cell r="D3202" t="str">
            <v>05050-MD-25-808-01</v>
          </cell>
          <cell r="E3202" t="str">
            <v>05050-MD-25-808-01</v>
          </cell>
          <cell r="F3202" t="str">
            <v>Tank-Platform Roof Levelling Pads- (Butane)</v>
          </cell>
          <cell r="G3202">
            <v>0</v>
          </cell>
          <cell r="H3202" t="str">
            <v>VP-1516-148-T-101/2-259</v>
          </cell>
          <cell r="I3202">
            <v>40175</v>
          </cell>
          <cell r="J3202">
            <v>40168</v>
          </cell>
          <cell r="K3202" t="str">
            <v>Y</v>
          </cell>
          <cell r="L3202" t="str">
            <v>Drw</v>
          </cell>
          <cell r="M3202">
            <v>3203</v>
          </cell>
        </row>
        <row r="3203">
          <cell r="C3203" t="str">
            <v>25</v>
          </cell>
          <cell r="D3203" t="str">
            <v>05050-MD-25-808-02</v>
          </cell>
          <cell r="E3203" t="str">
            <v>05050-MD-25-808-02</v>
          </cell>
          <cell r="F3203" t="str">
            <v>Tank-Platform Roof Levelling Pads- (Butane)</v>
          </cell>
          <cell r="G3203">
            <v>0</v>
          </cell>
          <cell r="H3203" t="str">
            <v>VP-1516-148-T-101/2-259</v>
          </cell>
          <cell r="I3203">
            <v>40175</v>
          </cell>
          <cell r="J3203">
            <v>40168</v>
          </cell>
          <cell r="K3203" t="str">
            <v>Y</v>
          </cell>
          <cell r="L3203" t="str">
            <v>Drw</v>
          </cell>
          <cell r="M3203">
            <v>3204</v>
          </cell>
        </row>
        <row r="3204">
          <cell r="C3204" t="str">
            <v>25</v>
          </cell>
          <cell r="D3204" t="str">
            <v>05050-MD-25-808-03</v>
          </cell>
          <cell r="E3204" t="str">
            <v>05050-MD-25-808-03</v>
          </cell>
          <cell r="F3204" t="str">
            <v>Tank-Platform Roof Levelling Pads- (Butane)</v>
          </cell>
          <cell r="G3204">
            <v>0</v>
          </cell>
          <cell r="H3204" t="str">
            <v>VP-1516-148-T-101/2-259</v>
          </cell>
          <cell r="I3204">
            <v>40175</v>
          </cell>
          <cell r="J3204">
            <v>40168</v>
          </cell>
          <cell r="K3204" t="str">
            <v>Y</v>
          </cell>
          <cell r="L3204" t="str">
            <v>Drw</v>
          </cell>
          <cell r="M3204">
            <v>3205</v>
          </cell>
        </row>
        <row r="3205">
          <cell r="C3205" t="str">
            <v>25</v>
          </cell>
          <cell r="D3205" t="str">
            <v>05050-MD-25-808-04</v>
          </cell>
          <cell r="E3205" t="str">
            <v>05050-MD-25-808-04</v>
          </cell>
          <cell r="F3205" t="str">
            <v>Tank-Platform Roof Levelling Pads- (Butane)</v>
          </cell>
          <cell r="G3205">
            <v>0</v>
          </cell>
          <cell r="H3205" t="str">
            <v>VP-1516-148-T-101/2-259</v>
          </cell>
          <cell r="I3205">
            <v>40175</v>
          </cell>
          <cell r="J3205">
            <v>40168</v>
          </cell>
          <cell r="K3205" t="str">
            <v>Y</v>
          </cell>
          <cell r="L3205" t="str">
            <v>Drw</v>
          </cell>
          <cell r="M3205">
            <v>3206</v>
          </cell>
        </row>
        <row r="3206">
          <cell r="C3206" t="str">
            <v>25</v>
          </cell>
          <cell r="D3206" t="str">
            <v>05050-MD-25-808-05</v>
          </cell>
          <cell r="E3206" t="str">
            <v>05050-MD-25-808-05</v>
          </cell>
          <cell r="F3206" t="str">
            <v>Tank-Platform Roof Levelling Pads- (Butane)</v>
          </cell>
          <cell r="G3206">
            <v>0</v>
          </cell>
          <cell r="H3206" t="str">
            <v>VP-1516-148-T-101/2-259</v>
          </cell>
          <cell r="I3206">
            <v>40175</v>
          </cell>
          <cell r="J3206">
            <v>40168</v>
          </cell>
          <cell r="K3206" t="str">
            <v>Y</v>
          </cell>
          <cell r="L3206" t="str">
            <v>Drw</v>
          </cell>
          <cell r="M3206">
            <v>3207</v>
          </cell>
        </row>
        <row r="3207">
          <cell r="C3207" t="str">
            <v>25</v>
          </cell>
          <cell r="D3207" t="str">
            <v/>
          </cell>
          <cell r="E3207" t="str">
            <v/>
          </cell>
          <cell r="F3207" t="str">
            <v>Tank-Platform Roof Levelling Pads- (Butane)</v>
          </cell>
          <cell r="G3207">
            <v>0</v>
          </cell>
          <cell r="H3207">
            <v>0</v>
          </cell>
          <cell r="I3207">
            <v>40175</v>
          </cell>
          <cell r="J3207">
            <v>40168</v>
          </cell>
          <cell r="K3207" t="str">
            <v>n</v>
          </cell>
          <cell r="L3207" t="str">
            <v>Drw</v>
          </cell>
          <cell r="M3207">
            <v>3208</v>
          </cell>
        </row>
        <row r="3208">
          <cell r="C3208" t="str">
            <v>25</v>
          </cell>
          <cell r="D3208" t="str">
            <v/>
          </cell>
          <cell r="E3208" t="str">
            <v/>
          </cell>
          <cell r="F3208" t="str">
            <v>Tank-Platform Roof Levelling Pads- (Butane)</v>
          </cell>
          <cell r="G3208">
            <v>0</v>
          </cell>
          <cell r="H3208">
            <v>0</v>
          </cell>
          <cell r="I3208">
            <v>40175</v>
          </cell>
          <cell r="J3208">
            <v>40168</v>
          </cell>
          <cell r="K3208" t="str">
            <v>n</v>
          </cell>
          <cell r="L3208" t="str">
            <v>Drw</v>
          </cell>
          <cell r="M3208">
            <v>3209</v>
          </cell>
        </row>
        <row r="3209">
          <cell r="C3209" t="str">
            <v>25</v>
          </cell>
          <cell r="D3209" t="str">
            <v/>
          </cell>
          <cell r="E3209" t="str">
            <v/>
          </cell>
          <cell r="F3209" t="str">
            <v>Tank-Platform Roof Levelling Pads- (Butane)</v>
          </cell>
          <cell r="G3209">
            <v>0</v>
          </cell>
          <cell r="H3209">
            <v>0</v>
          </cell>
          <cell r="I3209">
            <v>40175</v>
          </cell>
          <cell r="J3209">
            <v>40168</v>
          </cell>
          <cell r="K3209" t="str">
            <v>n</v>
          </cell>
          <cell r="L3209" t="str">
            <v>Drw</v>
          </cell>
          <cell r="M3209">
            <v>3210</v>
          </cell>
        </row>
        <row r="3210">
          <cell r="C3210" t="str">
            <v>25</v>
          </cell>
          <cell r="D3210" t="str">
            <v/>
          </cell>
          <cell r="E3210" t="str">
            <v/>
          </cell>
          <cell r="F3210" t="str">
            <v>Tank-Platform Roof Levelling Pads- (Butane)</v>
          </cell>
          <cell r="G3210">
            <v>0</v>
          </cell>
          <cell r="H3210">
            <v>0</v>
          </cell>
          <cell r="I3210">
            <v>40175</v>
          </cell>
          <cell r="J3210">
            <v>40168</v>
          </cell>
          <cell r="K3210" t="str">
            <v>n</v>
          </cell>
          <cell r="L3210" t="str">
            <v>Drw</v>
          </cell>
          <cell r="M3210">
            <v>3211</v>
          </cell>
        </row>
        <row r="3211">
          <cell r="C3211" t="str">
            <v>25</v>
          </cell>
          <cell r="D3211" t="str">
            <v/>
          </cell>
          <cell r="E3211" t="str">
            <v/>
          </cell>
          <cell r="F3211" t="str">
            <v>Tank-Deluge Detail Drawings- (Butane)</v>
          </cell>
          <cell r="G3211">
            <v>0</v>
          </cell>
          <cell r="H3211" t="str">
            <v>VP-1516-148-T-101/2-209</v>
          </cell>
          <cell r="I3211">
            <v>38912</v>
          </cell>
          <cell r="J3211">
            <v>38905</v>
          </cell>
          <cell r="K3211" t="str">
            <v>N</v>
          </cell>
          <cell r="L3211" t="str">
            <v>Drw</v>
          </cell>
          <cell r="M3211">
            <v>3212</v>
          </cell>
        </row>
        <row r="3212">
          <cell r="C3212" t="str">
            <v>25</v>
          </cell>
          <cell r="D3212" t="str">
            <v>05050-MD-25-814-01</v>
          </cell>
          <cell r="E3212" t="str">
            <v>05050-MD-25-814-01</v>
          </cell>
          <cell r="F3212" t="str">
            <v>Tank-Butane Tank Piping ISO-Process (Butane)</v>
          </cell>
          <cell r="G3212">
            <v>0</v>
          </cell>
          <cell r="H3212" t="str">
            <v>VP-1516-148-T-101/2-272</v>
          </cell>
          <cell r="I3212">
            <v>40175</v>
          </cell>
          <cell r="J3212">
            <v>40168</v>
          </cell>
          <cell r="K3212" t="str">
            <v>Y</v>
          </cell>
          <cell r="L3212" t="str">
            <v>Drw</v>
          </cell>
          <cell r="M3212">
            <v>3213</v>
          </cell>
        </row>
        <row r="3213">
          <cell r="C3213" t="str">
            <v>25</v>
          </cell>
          <cell r="D3213" t="str">
            <v>05050-MD-25-814-02</v>
          </cell>
          <cell r="E3213" t="str">
            <v>05050-MD-25-814-02</v>
          </cell>
          <cell r="F3213" t="str">
            <v>Tank-Butane Tank Piping ISO-Process (Butane)</v>
          </cell>
          <cell r="G3213">
            <v>0</v>
          </cell>
          <cell r="H3213" t="str">
            <v>VP-1516-148-T-101/2-272</v>
          </cell>
          <cell r="I3213">
            <v>40175</v>
          </cell>
          <cell r="J3213">
            <v>40168</v>
          </cell>
          <cell r="K3213" t="str">
            <v>Y</v>
          </cell>
          <cell r="L3213" t="str">
            <v>Drw</v>
          </cell>
          <cell r="M3213">
            <v>3214</v>
          </cell>
        </row>
        <row r="3214">
          <cell r="C3214" t="str">
            <v>25</v>
          </cell>
          <cell r="D3214" t="str">
            <v>05050-MD-25-814-03</v>
          </cell>
          <cell r="E3214" t="str">
            <v>05050-MD-25-814-03</v>
          </cell>
          <cell r="F3214" t="str">
            <v>Tank-Butane Tank Piping ISO-Process (Butane)</v>
          </cell>
          <cell r="G3214">
            <v>0</v>
          </cell>
          <cell r="H3214" t="str">
            <v>VP-1516-148-T-101/2-272</v>
          </cell>
          <cell r="I3214">
            <v>40175</v>
          </cell>
          <cell r="J3214">
            <v>40168</v>
          </cell>
          <cell r="K3214" t="str">
            <v>Y</v>
          </cell>
          <cell r="L3214" t="str">
            <v>Drw</v>
          </cell>
          <cell r="M3214">
            <v>3215</v>
          </cell>
        </row>
        <row r="3215">
          <cell r="C3215" t="str">
            <v>25</v>
          </cell>
          <cell r="D3215" t="str">
            <v>05050-MD-25-814-04</v>
          </cell>
          <cell r="E3215" t="str">
            <v>05050-MD-25-814-04</v>
          </cell>
          <cell r="F3215" t="str">
            <v>Tank-Butane Tank Piping ISO-Process (Butane)</v>
          </cell>
          <cell r="G3215">
            <v>0</v>
          </cell>
          <cell r="H3215" t="str">
            <v>VP-1516-148-T-101/2-272</v>
          </cell>
          <cell r="I3215">
            <v>40175</v>
          </cell>
          <cell r="J3215">
            <v>40168</v>
          </cell>
          <cell r="K3215" t="str">
            <v>Y</v>
          </cell>
          <cell r="L3215" t="str">
            <v>Drw</v>
          </cell>
          <cell r="M3215">
            <v>3216</v>
          </cell>
        </row>
        <row r="3216">
          <cell r="C3216" t="str">
            <v>25</v>
          </cell>
          <cell r="D3216" t="str">
            <v>05050-MD-25-814-05</v>
          </cell>
          <cell r="E3216" t="str">
            <v>05050-MD-25-814-05</v>
          </cell>
          <cell r="F3216" t="str">
            <v>Tank-Butane Tank Piping ISO-Process (Butane)</v>
          </cell>
          <cell r="G3216">
            <v>0</v>
          </cell>
          <cell r="H3216" t="str">
            <v>VP-1516-148-T-101/2-272</v>
          </cell>
          <cell r="I3216">
            <v>40175</v>
          </cell>
          <cell r="J3216">
            <v>40168</v>
          </cell>
          <cell r="K3216" t="str">
            <v>Y</v>
          </cell>
          <cell r="L3216" t="str">
            <v>Drw</v>
          </cell>
          <cell r="M3216">
            <v>3217</v>
          </cell>
        </row>
        <row r="3217">
          <cell r="C3217" t="str">
            <v>25</v>
          </cell>
          <cell r="D3217" t="str">
            <v>05050-MD-25-814-06</v>
          </cell>
          <cell r="E3217" t="str">
            <v>05050-MD-25-814-06</v>
          </cell>
          <cell r="F3217" t="str">
            <v>Tank-Butane Tank Piping ISO-Process (Butane)</v>
          </cell>
          <cell r="G3217">
            <v>0</v>
          </cell>
          <cell r="H3217" t="str">
            <v>VP-1516-148-T-101/2-272</v>
          </cell>
          <cell r="I3217">
            <v>40175</v>
          </cell>
          <cell r="J3217">
            <v>40168</v>
          </cell>
          <cell r="K3217" t="str">
            <v>Y</v>
          </cell>
          <cell r="L3217" t="str">
            <v>Drw</v>
          </cell>
          <cell r="M3217">
            <v>3218</v>
          </cell>
        </row>
        <row r="3218">
          <cell r="C3218" t="str">
            <v>25</v>
          </cell>
          <cell r="D3218" t="str">
            <v>05050-MD-25-814-07</v>
          </cell>
          <cell r="E3218" t="str">
            <v>05050-MD-25-814-07</v>
          </cell>
          <cell r="F3218" t="str">
            <v>Tank-Butane Tank Piping ISO-Process (Butane)</v>
          </cell>
          <cell r="G3218">
            <v>0</v>
          </cell>
          <cell r="H3218" t="str">
            <v>VP-1516-148-T-101/2-272</v>
          </cell>
          <cell r="I3218">
            <v>40175</v>
          </cell>
          <cell r="J3218">
            <v>40168</v>
          </cell>
          <cell r="K3218" t="str">
            <v>Y</v>
          </cell>
          <cell r="L3218" t="str">
            <v>Drw</v>
          </cell>
          <cell r="M3218">
            <v>3219</v>
          </cell>
        </row>
        <row r="3219">
          <cell r="C3219" t="str">
            <v>25</v>
          </cell>
          <cell r="D3219" t="str">
            <v>05050-MD-25-814-08</v>
          </cell>
          <cell r="E3219" t="str">
            <v>05050-MD-25-814-08</v>
          </cell>
          <cell r="F3219" t="str">
            <v>Tank-Butane Tank Piping ISO-Process (Butane)</v>
          </cell>
          <cell r="G3219">
            <v>0</v>
          </cell>
          <cell r="H3219" t="str">
            <v>VP-1516-148-T-101/2-272</v>
          </cell>
          <cell r="I3219">
            <v>40175</v>
          </cell>
          <cell r="J3219">
            <v>40168</v>
          </cell>
          <cell r="K3219" t="str">
            <v>Y</v>
          </cell>
          <cell r="L3219" t="str">
            <v>Drw</v>
          </cell>
          <cell r="M3219">
            <v>3220</v>
          </cell>
        </row>
        <row r="3220">
          <cell r="C3220" t="str">
            <v>25</v>
          </cell>
          <cell r="D3220" t="str">
            <v>05050-MD-25-814-09</v>
          </cell>
          <cell r="E3220" t="str">
            <v>05050-MD-25-814-09</v>
          </cell>
          <cell r="F3220" t="str">
            <v>Tank-Butane Tank Piping ISO-Process (Butane)</v>
          </cell>
          <cell r="G3220">
            <v>0</v>
          </cell>
          <cell r="H3220" t="str">
            <v>VP-1516-148-T-101/2-272</v>
          </cell>
          <cell r="I3220">
            <v>40175</v>
          </cell>
          <cell r="J3220">
            <v>40168</v>
          </cell>
          <cell r="K3220" t="str">
            <v>Y</v>
          </cell>
          <cell r="L3220" t="str">
            <v>Drw</v>
          </cell>
          <cell r="M3220">
            <v>3221</v>
          </cell>
        </row>
        <row r="3221">
          <cell r="C3221" t="str">
            <v>25</v>
          </cell>
          <cell r="D3221" t="str">
            <v>05050-MD-25-814-10</v>
          </cell>
          <cell r="E3221" t="str">
            <v>05050-MD-25-814-10</v>
          </cell>
          <cell r="F3221" t="str">
            <v>Tank-Butane Tank Piping ISO-Process (Butane)</v>
          </cell>
          <cell r="G3221">
            <v>0</v>
          </cell>
          <cell r="H3221" t="str">
            <v>VP-1516-148-T-101/2-272</v>
          </cell>
          <cell r="I3221">
            <v>40175</v>
          </cell>
          <cell r="J3221">
            <v>40168</v>
          </cell>
          <cell r="K3221" t="str">
            <v>Y</v>
          </cell>
          <cell r="L3221" t="str">
            <v>Drw</v>
          </cell>
          <cell r="M3221">
            <v>3222</v>
          </cell>
        </row>
        <row r="3222">
          <cell r="C3222" t="str">
            <v>25</v>
          </cell>
          <cell r="D3222" t="str">
            <v>05050-MD-25-814-11</v>
          </cell>
          <cell r="E3222" t="str">
            <v>05050-MD-25-814-11</v>
          </cell>
          <cell r="F3222" t="str">
            <v>Tank-Butane Tank Piping ISO-Process (Butane)</v>
          </cell>
          <cell r="G3222">
            <v>0</v>
          </cell>
          <cell r="H3222" t="str">
            <v>VP-1516-148-T-101/2-272</v>
          </cell>
          <cell r="I3222">
            <v>40175</v>
          </cell>
          <cell r="J3222">
            <v>40168</v>
          </cell>
          <cell r="K3222" t="str">
            <v>Y</v>
          </cell>
          <cell r="L3222" t="str">
            <v>Drw</v>
          </cell>
          <cell r="M3222">
            <v>3223</v>
          </cell>
        </row>
        <row r="3223">
          <cell r="C3223" t="str">
            <v>25</v>
          </cell>
          <cell r="D3223" t="str">
            <v>05050-MD-25-814-12</v>
          </cell>
          <cell r="E3223" t="str">
            <v>05050-MD-25-814-12</v>
          </cell>
          <cell r="F3223" t="str">
            <v>Tank-Butane Tank Piping ISO-Process (Butane)</v>
          </cell>
          <cell r="G3223">
            <v>0</v>
          </cell>
          <cell r="H3223" t="str">
            <v>VP-1516-148-T-101/2-272</v>
          </cell>
          <cell r="I3223">
            <v>40175</v>
          </cell>
          <cell r="J3223">
            <v>40168</v>
          </cell>
          <cell r="K3223" t="str">
            <v>Y</v>
          </cell>
          <cell r="L3223" t="str">
            <v>Drw</v>
          </cell>
          <cell r="M3223">
            <v>3224</v>
          </cell>
        </row>
        <row r="3224">
          <cell r="C3224" t="str">
            <v>25</v>
          </cell>
          <cell r="D3224" t="str">
            <v>05050-MD-25-814-13</v>
          </cell>
          <cell r="E3224" t="str">
            <v>05050-MD-25-814-13</v>
          </cell>
          <cell r="F3224" t="str">
            <v>Tank-Butane Tank Piping ISO-Process (Butane)</v>
          </cell>
          <cell r="G3224">
            <v>0</v>
          </cell>
          <cell r="H3224" t="str">
            <v>VP-1516-148-T-101/2-272</v>
          </cell>
          <cell r="I3224">
            <v>40175</v>
          </cell>
          <cell r="J3224">
            <v>40168</v>
          </cell>
          <cell r="K3224" t="str">
            <v>Y</v>
          </cell>
          <cell r="L3224" t="str">
            <v>Drw</v>
          </cell>
          <cell r="M3224">
            <v>3225</v>
          </cell>
        </row>
        <row r="3225">
          <cell r="C3225" t="str">
            <v>25</v>
          </cell>
          <cell r="D3225" t="str">
            <v>05050-MD-25-814-14</v>
          </cell>
          <cell r="E3225" t="str">
            <v>05050-MD-25-814-14</v>
          </cell>
          <cell r="F3225" t="str">
            <v>Tank-Butane Tank Piping ISO-Process (Butane)</v>
          </cell>
          <cell r="G3225">
            <v>0</v>
          </cell>
          <cell r="H3225" t="str">
            <v>VP-1516-148-T-101/2-272</v>
          </cell>
          <cell r="I3225">
            <v>40175</v>
          </cell>
          <cell r="J3225">
            <v>40168</v>
          </cell>
          <cell r="K3225" t="str">
            <v>Y</v>
          </cell>
          <cell r="L3225" t="str">
            <v>Drw</v>
          </cell>
          <cell r="M3225">
            <v>3226</v>
          </cell>
        </row>
        <row r="3226">
          <cell r="C3226" t="str">
            <v>25</v>
          </cell>
          <cell r="D3226" t="str">
            <v>05050-MD-25-814-15</v>
          </cell>
          <cell r="E3226" t="str">
            <v>05050-MD-25-814-15</v>
          </cell>
          <cell r="F3226" t="str">
            <v>Tank-Butane Tank Piping ISO-Process (Butane)</v>
          </cell>
          <cell r="G3226">
            <v>0</v>
          </cell>
          <cell r="H3226" t="str">
            <v>VP-1516-148-T-101/2-272</v>
          </cell>
          <cell r="I3226">
            <v>40175</v>
          </cell>
          <cell r="J3226">
            <v>40168</v>
          </cell>
          <cell r="K3226" t="str">
            <v>Y</v>
          </cell>
          <cell r="L3226" t="str">
            <v>Drw</v>
          </cell>
          <cell r="M3226">
            <v>3227</v>
          </cell>
        </row>
        <row r="3227">
          <cell r="C3227" t="str">
            <v>25</v>
          </cell>
          <cell r="D3227" t="str">
            <v>05050-MD-25-814-16</v>
          </cell>
          <cell r="E3227" t="str">
            <v>05050-MD-25-814-16</v>
          </cell>
          <cell r="F3227" t="str">
            <v>Tank-Butane Tank Piping ISO-Process (Butane)</v>
          </cell>
          <cell r="G3227">
            <v>0</v>
          </cell>
          <cell r="H3227" t="str">
            <v>VP-1516-148-T-101/2-272</v>
          </cell>
          <cell r="I3227">
            <v>40175</v>
          </cell>
          <cell r="J3227">
            <v>40168</v>
          </cell>
          <cell r="K3227" t="str">
            <v>Y</v>
          </cell>
          <cell r="L3227" t="str">
            <v>Drw</v>
          </cell>
          <cell r="M3227">
            <v>3228</v>
          </cell>
        </row>
        <row r="3228">
          <cell r="C3228" t="str">
            <v>25</v>
          </cell>
          <cell r="D3228" t="str">
            <v>05050-MD-25-814-17</v>
          </cell>
          <cell r="E3228" t="str">
            <v>05050-MD-25-814-17</v>
          </cell>
          <cell r="F3228" t="str">
            <v>Tank-Butane Tank Piping ISO-Process (Butane)</v>
          </cell>
          <cell r="G3228">
            <v>0</v>
          </cell>
          <cell r="H3228" t="str">
            <v>VP-1516-148-T-101/2-272</v>
          </cell>
          <cell r="I3228">
            <v>40175</v>
          </cell>
          <cell r="J3228">
            <v>40168</v>
          </cell>
          <cell r="K3228" t="str">
            <v>Y</v>
          </cell>
          <cell r="L3228" t="str">
            <v>Drw</v>
          </cell>
          <cell r="M3228">
            <v>3229</v>
          </cell>
        </row>
        <row r="3229">
          <cell r="C3229" t="str">
            <v>25</v>
          </cell>
          <cell r="D3229" t="str">
            <v>05050-MD-25-814-18</v>
          </cell>
          <cell r="E3229" t="str">
            <v>05050-MD-25-814-18</v>
          </cell>
          <cell r="F3229" t="str">
            <v>Tank-Butane Tank Piping ISO-Process (Butane)</v>
          </cell>
          <cell r="G3229">
            <v>0</v>
          </cell>
          <cell r="H3229" t="str">
            <v>VP-1516-148-T-101/2-272</v>
          </cell>
          <cell r="I3229">
            <v>40175</v>
          </cell>
          <cell r="J3229">
            <v>40168</v>
          </cell>
          <cell r="K3229" t="str">
            <v>Y</v>
          </cell>
          <cell r="L3229" t="str">
            <v>Drw</v>
          </cell>
          <cell r="M3229">
            <v>3230</v>
          </cell>
        </row>
        <row r="3230">
          <cell r="C3230" t="str">
            <v>25</v>
          </cell>
          <cell r="D3230" t="str">
            <v>05050-MD-25-814-19</v>
          </cell>
          <cell r="E3230" t="str">
            <v>05050-MD-25-814-19</v>
          </cell>
          <cell r="F3230" t="str">
            <v>Tank-Butane Tank Piping ISO-Process (Butane)</v>
          </cell>
          <cell r="G3230">
            <v>0</v>
          </cell>
          <cell r="H3230" t="str">
            <v>VP-1516-148-T-101/2-272</v>
          </cell>
          <cell r="I3230">
            <v>40175</v>
          </cell>
          <cell r="J3230">
            <v>40168</v>
          </cell>
          <cell r="K3230" t="str">
            <v>Y</v>
          </cell>
          <cell r="L3230" t="str">
            <v>Drw</v>
          </cell>
          <cell r="M3230">
            <v>3231</v>
          </cell>
        </row>
        <row r="3231">
          <cell r="C3231" t="str">
            <v>25</v>
          </cell>
          <cell r="D3231" t="str">
            <v>05050-MD-25-814-20</v>
          </cell>
          <cell r="E3231" t="str">
            <v>05050-MD-25-814-20</v>
          </cell>
          <cell r="F3231" t="str">
            <v>Tank-Butane Tank Piping ISO-Process (Butane)</v>
          </cell>
          <cell r="G3231">
            <v>0</v>
          </cell>
          <cell r="H3231" t="str">
            <v>VP-1516-148-T-101/2-272</v>
          </cell>
          <cell r="I3231">
            <v>40175</v>
          </cell>
          <cell r="J3231">
            <v>40168</v>
          </cell>
          <cell r="K3231" t="str">
            <v>Y</v>
          </cell>
          <cell r="L3231" t="str">
            <v>Drw</v>
          </cell>
          <cell r="M3231">
            <v>3232</v>
          </cell>
        </row>
        <row r="3232">
          <cell r="C3232" t="str">
            <v>25</v>
          </cell>
          <cell r="D3232" t="str">
            <v>05050-MD-25-814-21</v>
          </cell>
          <cell r="E3232" t="str">
            <v>05050-MD-25-814-21</v>
          </cell>
          <cell r="F3232" t="str">
            <v>Tank-Butane Tank Piping ISO-Process (Butane)</v>
          </cell>
          <cell r="G3232">
            <v>0</v>
          </cell>
          <cell r="H3232" t="str">
            <v>VP-1516-148-T-101/2-272</v>
          </cell>
          <cell r="I3232">
            <v>40175</v>
          </cell>
          <cell r="J3232">
            <v>40168</v>
          </cell>
          <cell r="K3232" t="str">
            <v>Y</v>
          </cell>
          <cell r="L3232" t="str">
            <v>Drw</v>
          </cell>
          <cell r="M3232">
            <v>3233</v>
          </cell>
        </row>
        <row r="3233">
          <cell r="C3233" t="str">
            <v>25</v>
          </cell>
          <cell r="D3233" t="str">
            <v>05050-MD-25-814-22</v>
          </cell>
          <cell r="E3233" t="str">
            <v>05050-MD-25-814-22</v>
          </cell>
          <cell r="F3233" t="str">
            <v>Tank-Butane Tank Piping ISO-Process (Butane)</v>
          </cell>
          <cell r="G3233">
            <v>0</v>
          </cell>
          <cell r="H3233" t="str">
            <v>VP-1516-148-T-101/2-272</v>
          </cell>
          <cell r="I3233">
            <v>40175</v>
          </cell>
          <cell r="J3233">
            <v>40168</v>
          </cell>
          <cell r="K3233" t="str">
            <v>Y</v>
          </cell>
          <cell r="L3233" t="str">
            <v>Drw</v>
          </cell>
          <cell r="M3233">
            <v>3234</v>
          </cell>
        </row>
        <row r="3234">
          <cell r="C3234" t="str">
            <v>25</v>
          </cell>
          <cell r="D3234" t="str">
            <v>05050-MD-25-814-23</v>
          </cell>
          <cell r="E3234" t="str">
            <v>05050-MD-25-814-23</v>
          </cell>
          <cell r="F3234" t="str">
            <v>Tank-Butane Tank Piping ISO-Process (Butane)</v>
          </cell>
          <cell r="G3234">
            <v>0</v>
          </cell>
          <cell r="H3234" t="str">
            <v>VP-1516-148-T-101/2-272</v>
          </cell>
          <cell r="I3234">
            <v>40175</v>
          </cell>
          <cell r="J3234">
            <v>40168</v>
          </cell>
          <cell r="K3234" t="str">
            <v>Y</v>
          </cell>
          <cell r="L3234" t="str">
            <v>Drw</v>
          </cell>
          <cell r="M3234">
            <v>3235</v>
          </cell>
        </row>
        <row r="3235">
          <cell r="C3235" t="str">
            <v>25</v>
          </cell>
          <cell r="D3235" t="str">
            <v>05050-MD-25-814-24</v>
          </cell>
          <cell r="E3235" t="str">
            <v>05050-MD-25-814-24</v>
          </cell>
          <cell r="F3235" t="str">
            <v>Tank-Butane Tank Piping ISO-Process (Butane)</v>
          </cell>
          <cell r="G3235">
            <v>0</v>
          </cell>
          <cell r="H3235" t="str">
            <v>VP-1516-148-T-101/2-272</v>
          </cell>
          <cell r="I3235">
            <v>40175</v>
          </cell>
          <cell r="J3235">
            <v>40168</v>
          </cell>
          <cell r="K3235" t="str">
            <v>Y</v>
          </cell>
          <cell r="L3235" t="str">
            <v>Drw</v>
          </cell>
          <cell r="M3235">
            <v>3236</v>
          </cell>
        </row>
        <row r="3236">
          <cell r="C3236" t="str">
            <v>25</v>
          </cell>
          <cell r="D3236" t="str">
            <v>05050-MD-25-814-25</v>
          </cell>
          <cell r="E3236" t="str">
            <v>05050-MD-25-814-25</v>
          </cell>
          <cell r="F3236" t="str">
            <v>Tank-Butane Tank Piping ISO-Process (Butane)</v>
          </cell>
          <cell r="G3236">
            <v>0</v>
          </cell>
          <cell r="H3236" t="str">
            <v>VP-1516-148-T-101/2-272</v>
          </cell>
          <cell r="I3236">
            <v>40175</v>
          </cell>
          <cell r="J3236">
            <v>40168</v>
          </cell>
          <cell r="K3236" t="str">
            <v>Y</v>
          </cell>
          <cell r="L3236" t="str">
            <v>Drw</v>
          </cell>
          <cell r="M3236">
            <v>3237</v>
          </cell>
        </row>
        <row r="3237">
          <cell r="C3237" t="str">
            <v>25</v>
          </cell>
          <cell r="D3237" t="str">
            <v>05050-MD-25-814-26</v>
          </cell>
          <cell r="E3237" t="str">
            <v>05050-MD-25-814-26</v>
          </cell>
          <cell r="F3237" t="str">
            <v>Tank-Butane Tank Piping ISO-Process (Butane)</v>
          </cell>
          <cell r="G3237">
            <v>0</v>
          </cell>
          <cell r="H3237" t="str">
            <v>VP-1516-148-T-101/2-272</v>
          </cell>
          <cell r="I3237">
            <v>40175</v>
          </cell>
          <cell r="J3237">
            <v>40168</v>
          </cell>
          <cell r="K3237" t="str">
            <v>Y</v>
          </cell>
          <cell r="L3237" t="str">
            <v>Drw</v>
          </cell>
          <cell r="M3237">
            <v>3238</v>
          </cell>
        </row>
        <row r="3238">
          <cell r="C3238" t="str">
            <v>25</v>
          </cell>
          <cell r="D3238" t="str">
            <v>05050-MD-25-814-27</v>
          </cell>
          <cell r="E3238" t="str">
            <v>05050-MD-25-814-27</v>
          </cell>
          <cell r="F3238" t="str">
            <v>Tank-Butane Tank Piping ISO-Process (Butane)</v>
          </cell>
          <cell r="G3238">
            <v>0</v>
          </cell>
          <cell r="H3238" t="str">
            <v>VP-1516-148-T-101/2-272</v>
          </cell>
          <cell r="I3238">
            <v>40175</v>
          </cell>
          <cell r="J3238">
            <v>40168</v>
          </cell>
          <cell r="K3238" t="str">
            <v>Y</v>
          </cell>
          <cell r="L3238" t="str">
            <v>Drw</v>
          </cell>
          <cell r="M3238">
            <v>3239</v>
          </cell>
        </row>
        <row r="3239">
          <cell r="C3239" t="str">
            <v>25</v>
          </cell>
          <cell r="D3239" t="str">
            <v>05050-MD-25-814-28</v>
          </cell>
          <cell r="E3239" t="str">
            <v>05050-MD-25-814-28</v>
          </cell>
          <cell r="F3239" t="str">
            <v>Tank-Butane Tank Piping ISO-Process (Butane)</v>
          </cell>
          <cell r="G3239">
            <v>0</v>
          </cell>
          <cell r="H3239" t="str">
            <v>VP-1516-148-T-101/2-272</v>
          </cell>
          <cell r="I3239">
            <v>40175</v>
          </cell>
          <cell r="J3239">
            <v>40168</v>
          </cell>
          <cell r="K3239" t="str">
            <v>Y</v>
          </cell>
          <cell r="L3239" t="str">
            <v>Drw</v>
          </cell>
          <cell r="M3239">
            <v>3240</v>
          </cell>
        </row>
        <row r="3240">
          <cell r="C3240" t="str">
            <v>25</v>
          </cell>
          <cell r="D3240" t="str">
            <v>05050-MD-25-814-29</v>
          </cell>
          <cell r="E3240" t="str">
            <v>05050-MD-25-814-29</v>
          </cell>
          <cell r="F3240" t="str">
            <v>Tank-Butane Tank Piping ISO-Process (Butane)</v>
          </cell>
          <cell r="G3240">
            <v>0</v>
          </cell>
          <cell r="H3240" t="str">
            <v>VP-1516-148-T-101/2-272</v>
          </cell>
          <cell r="I3240">
            <v>40175</v>
          </cell>
          <cell r="J3240">
            <v>40168</v>
          </cell>
          <cell r="K3240" t="str">
            <v>Y</v>
          </cell>
          <cell r="L3240" t="str">
            <v>Drw</v>
          </cell>
          <cell r="M3240">
            <v>3241</v>
          </cell>
        </row>
        <row r="3241">
          <cell r="C3241" t="str">
            <v>25</v>
          </cell>
          <cell r="D3241" t="str">
            <v>05050-MD-25-814-30</v>
          </cell>
          <cell r="E3241" t="str">
            <v>05050-MD-25-814-30</v>
          </cell>
          <cell r="F3241" t="str">
            <v>Tank-Butane Tank Piping ISO-Process (Butane)</v>
          </cell>
          <cell r="G3241">
            <v>0</v>
          </cell>
          <cell r="H3241" t="str">
            <v>VP-1516-148-T-101/2-272</v>
          </cell>
          <cell r="I3241">
            <v>40175</v>
          </cell>
          <cell r="J3241">
            <v>40168</v>
          </cell>
          <cell r="K3241" t="str">
            <v>Y</v>
          </cell>
          <cell r="L3241" t="str">
            <v>Drw</v>
          </cell>
          <cell r="M3241">
            <v>3242</v>
          </cell>
        </row>
        <row r="3242">
          <cell r="C3242" t="str">
            <v>25</v>
          </cell>
          <cell r="D3242" t="str">
            <v>05050-MD-25-814-31</v>
          </cell>
          <cell r="E3242" t="str">
            <v>05050-MD-25-814-31</v>
          </cell>
          <cell r="F3242" t="str">
            <v>Tank-Butane Tank Piping ISO-Process (Butane)</v>
          </cell>
          <cell r="G3242">
            <v>0</v>
          </cell>
          <cell r="H3242" t="str">
            <v>VP-1516-148-T-101/2-272</v>
          </cell>
          <cell r="I3242">
            <v>40175</v>
          </cell>
          <cell r="J3242">
            <v>40168</v>
          </cell>
          <cell r="K3242" t="str">
            <v>Y</v>
          </cell>
          <cell r="L3242" t="str">
            <v>Drw</v>
          </cell>
          <cell r="M3242">
            <v>3243</v>
          </cell>
        </row>
        <row r="3243">
          <cell r="C3243" t="str">
            <v>25</v>
          </cell>
          <cell r="D3243" t="str">
            <v>05050-MD-25-814-32</v>
          </cell>
          <cell r="E3243" t="str">
            <v>05050-MD-25-814-32</v>
          </cell>
          <cell r="F3243" t="str">
            <v>Tank-Butane Tank Piping ISO-Process (Butane)</v>
          </cell>
          <cell r="G3243">
            <v>0</v>
          </cell>
          <cell r="H3243" t="str">
            <v>VP-1516-148-T-101/2-272</v>
          </cell>
          <cell r="I3243">
            <v>40175</v>
          </cell>
          <cell r="J3243">
            <v>40168</v>
          </cell>
          <cell r="K3243" t="str">
            <v>Y</v>
          </cell>
          <cell r="L3243" t="str">
            <v>Drw</v>
          </cell>
          <cell r="M3243">
            <v>3244</v>
          </cell>
        </row>
        <row r="3244">
          <cell r="C3244" t="str">
            <v>25</v>
          </cell>
          <cell r="D3244" t="str">
            <v>05050-MD-25-814-33</v>
          </cell>
          <cell r="E3244" t="str">
            <v>05050-MD-25-814-33</v>
          </cell>
          <cell r="F3244" t="str">
            <v>Tank-Butane Tank Piping ISO-Process (Butane)</v>
          </cell>
          <cell r="G3244">
            <v>0</v>
          </cell>
          <cell r="H3244" t="str">
            <v>VP-1516-148-T-101/2-272</v>
          </cell>
          <cell r="I3244">
            <v>40175</v>
          </cell>
          <cell r="J3244">
            <v>40168</v>
          </cell>
          <cell r="K3244" t="str">
            <v>Y</v>
          </cell>
          <cell r="L3244" t="str">
            <v>Drw</v>
          </cell>
          <cell r="M3244">
            <v>3245</v>
          </cell>
        </row>
        <row r="3245">
          <cell r="C3245" t="str">
            <v>25</v>
          </cell>
          <cell r="D3245" t="str">
            <v>05050-MD-25-814-34</v>
          </cell>
          <cell r="E3245" t="str">
            <v>05050-MD-25-814-34</v>
          </cell>
          <cell r="F3245" t="str">
            <v>Tank-Butane Tank Piping ISO-Process (Butane)</v>
          </cell>
          <cell r="G3245">
            <v>0</v>
          </cell>
          <cell r="H3245" t="str">
            <v>VP-1516-148-T-101/2-272</v>
          </cell>
          <cell r="I3245">
            <v>40175</v>
          </cell>
          <cell r="J3245">
            <v>40168</v>
          </cell>
          <cell r="K3245" t="str">
            <v>Y</v>
          </cell>
          <cell r="L3245" t="str">
            <v>Drw</v>
          </cell>
          <cell r="M3245">
            <v>3246</v>
          </cell>
        </row>
        <row r="3246">
          <cell r="C3246" t="str">
            <v>25</v>
          </cell>
          <cell r="D3246" t="str">
            <v>05050-MD-25-814-35</v>
          </cell>
          <cell r="E3246" t="str">
            <v>05050-MD-25-814-35</v>
          </cell>
          <cell r="F3246" t="str">
            <v>Tank-Butane Tank Piping ISO-Process (Butane)</v>
          </cell>
          <cell r="G3246">
            <v>0</v>
          </cell>
          <cell r="H3246" t="str">
            <v>VP-1516-148-T-101/2-272</v>
          </cell>
          <cell r="I3246">
            <v>40175</v>
          </cell>
          <cell r="J3246">
            <v>40168</v>
          </cell>
          <cell r="K3246" t="str">
            <v>Y</v>
          </cell>
          <cell r="L3246" t="str">
            <v>Drw</v>
          </cell>
          <cell r="M3246">
            <v>3247</v>
          </cell>
        </row>
        <row r="3247">
          <cell r="C3247" t="str">
            <v>25</v>
          </cell>
          <cell r="D3247" t="str">
            <v>05050-MD-25-814-36</v>
          </cell>
          <cell r="E3247" t="str">
            <v>05050-MD-25-814-36</v>
          </cell>
          <cell r="F3247" t="str">
            <v>Tank-Butane Tank Piping ISO-Process (Butane)</v>
          </cell>
          <cell r="G3247">
            <v>0</v>
          </cell>
          <cell r="H3247" t="str">
            <v>VP-1516-148-T-101/2-272</v>
          </cell>
          <cell r="I3247">
            <v>40175</v>
          </cell>
          <cell r="J3247">
            <v>40168</v>
          </cell>
          <cell r="K3247" t="str">
            <v>Y</v>
          </cell>
          <cell r="L3247" t="str">
            <v>Drw</v>
          </cell>
          <cell r="M3247">
            <v>3248</v>
          </cell>
        </row>
        <row r="3248">
          <cell r="C3248" t="str">
            <v>25</v>
          </cell>
          <cell r="D3248" t="str">
            <v>05050-MD-25-814-37</v>
          </cell>
          <cell r="E3248" t="str">
            <v>05050-MD-25-814-37</v>
          </cell>
          <cell r="F3248" t="str">
            <v>Tank-Butane Tank Piping ISO-Process (Butane)</v>
          </cell>
          <cell r="G3248">
            <v>0</v>
          </cell>
          <cell r="H3248" t="str">
            <v>VP-1516-148-T-101/2-272</v>
          </cell>
          <cell r="I3248">
            <v>40175</v>
          </cell>
          <cell r="J3248">
            <v>40168</v>
          </cell>
          <cell r="K3248" t="str">
            <v>Y</v>
          </cell>
          <cell r="L3248" t="str">
            <v>Drw</v>
          </cell>
          <cell r="M3248">
            <v>3249</v>
          </cell>
        </row>
        <row r="3249">
          <cell r="C3249" t="str">
            <v>25</v>
          </cell>
          <cell r="D3249" t="str">
            <v>05050-MD-25-814-38</v>
          </cell>
          <cell r="E3249" t="str">
            <v>05050-MD-25-814-38</v>
          </cell>
          <cell r="F3249" t="str">
            <v>Tank-Butane Tank Piping ISO-Process (Butane)</v>
          </cell>
          <cell r="G3249">
            <v>0</v>
          </cell>
          <cell r="H3249" t="str">
            <v>VP-1516-148-T-101/2-272</v>
          </cell>
          <cell r="I3249">
            <v>40175</v>
          </cell>
          <cell r="J3249">
            <v>40168</v>
          </cell>
          <cell r="K3249" t="str">
            <v>Y</v>
          </cell>
          <cell r="L3249" t="str">
            <v>Drw</v>
          </cell>
          <cell r="M3249">
            <v>3250</v>
          </cell>
        </row>
        <row r="3250">
          <cell r="C3250" t="str">
            <v>25</v>
          </cell>
          <cell r="D3250" t="str">
            <v>05050-MD-25-814-39</v>
          </cell>
          <cell r="E3250" t="str">
            <v>05050-MD-25-814-39</v>
          </cell>
          <cell r="F3250" t="str">
            <v>Tank-Butane Tank Piping ISO-Process (Butane)</v>
          </cell>
          <cell r="G3250">
            <v>0</v>
          </cell>
          <cell r="H3250" t="str">
            <v>VP-1516-148-T-101/2-272</v>
          </cell>
          <cell r="I3250">
            <v>40175</v>
          </cell>
          <cell r="J3250">
            <v>40168</v>
          </cell>
          <cell r="K3250" t="str">
            <v>Y</v>
          </cell>
          <cell r="L3250" t="str">
            <v>Drw</v>
          </cell>
          <cell r="M3250">
            <v>3251</v>
          </cell>
        </row>
        <row r="3251">
          <cell r="C3251" t="str">
            <v>25</v>
          </cell>
          <cell r="D3251" t="str">
            <v>05050-MD-25-814-40</v>
          </cell>
          <cell r="E3251" t="str">
            <v>05050-MD-25-814-40</v>
          </cell>
          <cell r="F3251" t="str">
            <v>Tank-Butane Tank Piping ISO-Process (Butane)</v>
          </cell>
          <cell r="G3251">
            <v>0</v>
          </cell>
          <cell r="H3251" t="str">
            <v>VP-1516-148-T-101/2-272</v>
          </cell>
          <cell r="I3251">
            <v>40175</v>
          </cell>
          <cell r="J3251">
            <v>40168</v>
          </cell>
          <cell r="K3251" t="str">
            <v>Y</v>
          </cell>
          <cell r="L3251" t="str">
            <v>Drw</v>
          </cell>
          <cell r="M3251">
            <v>3252</v>
          </cell>
        </row>
        <row r="3252">
          <cell r="C3252" t="str">
            <v>25</v>
          </cell>
          <cell r="D3252" t="str">
            <v>05050-MD-25-814-41</v>
          </cell>
          <cell r="E3252" t="str">
            <v>05050-MD-25-814-41</v>
          </cell>
          <cell r="F3252" t="str">
            <v>Tank-Butane Tank Piping ISO-Process (Butane)</v>
          </cell>
          <cell r="G3252">
            <v>0</v>
          </cell>
          <cell r="H3252" t="str">
            <v>VP-1516-148-T-101/2-272</v>
          </cell>
          <cell r="I3252">
            <v>40175</v>
          </cell>
          <cell r="J3252">
            <v>40168</v>
          </cell>
          <cell r="K3252" t="str">
            <v>Y</v>
          </cell>
          <cell r="L3252" t="str">
            <v>Drw</v>
          </cell>
          <cell r="M3252">
            <v>3253</v>
          </cell>
        </row>
        <row r="3253">
          <cell r="C3253" t="str">
            <v>25</v>
          </cell>
          <cell r="D3253" t="str">
            <v>05050-MD-25-814-42</v>
          </cell>
          <cell r="E3253" t="str">
            <v>05050-MD-25-814-42</v>
          </cell>
          <cell r="F3253" t="str">
            <v>Tank-Butane Tank Piping ISO-Process (Butane)</v>
          </cell>
          <cell r="G3253">
            <v>0</v>
          </cell>
          <cell r="H3253" t="str">
            <v>VP-1516-148-T-101/2-272</v>
          </cell>
          <cell r="I3253">
            <v>40175</v>
          </cell>
          <cell r="J3253">
            <v>40168</v>
          </cell>
          <cell r="K3253" t="str">
            <v>Y</v>
          </cell>
          <cell r="L3253" t="str">
            <v>Drw</v>
          </cell>
          <cell r="M3253">
            <v>3254</v>
          </cell>
        </row>
        <row r="3254">
          <cell r="C3254" t="str">
            <v>25</v>
          </cell>
          <cell r="D3254" t="str">
            <v>05050-MD-25-814-43</v>
          </cell>
          <cell r="E3254" t="str">
            <v>05050-MD-25-814-43</v>
          </cell>
          <cell r="F3254" t="str">
            <v>Tank-Butane Tank Piping ISO-Process (Butane)</v>
          </cell>
          <cell r="G3254">
            <v>0</v>
          </cell>
          <cell r="H3254" t="str">
            <v>VP-1516-148-T-101/2-272</v>
          </cell>
          <cell r="I3254">
            <v>40175</v>
          </cell>
          <cell r="J3254">
            <v>40168</v>
          </cell>
          <cell r="K3254" t="str">
            <v>Y</v>
          </cell>
          <cell r="L3254" t="str">
            <v>Drw</v>
          </cell>
          <cell r="M3254">
            <v>3255</v>
          </cell>
        </row>
        <row r="3255">
          <cell r="C3255" t="str">
            <v>25</v>
          </cell>
          <cell r="D3255" t="str">
            <v>05050-MD-25-814-44</v>
          </cell>
          <cell r="E3255" t="str">
            <v>05050-MD-25-814-44</v>
          </cell>
          <cell r="F3255" t="str">
            <v>Tank-Butane Tank Piping ISO-Process (Butane)</v>
          </cell>
          <cell r="G3255">
            <v>0</v>
          </cell>
          <cell r="H3255" t="str">
            <v>VP-1516-148-T-101/2-272</v>
          </cell>
          <cell r="I3255">
            <v>40175</v>
          </cell>
          <cell r="J3255">
            <v>40168</v>
          </cell>
          <cell r="K3255" t="str">
            <v>Y</v>
          </cell>
          <cell r="L3255" t="str">
            <v>Drw</v>
          </cell>
          <cell r="M3255">
            <v>3256</v>
          </cell>
        </row>
        <row r="3256">
          <cell r="C3256" t="str">
            <v>25</v>
          </cell>
          <cell r="D3256" t="str">
            <v>05050-MD-25-814-45</v>
          </cell>
          <cell r="E3256" t="str">
            <v>05050-MD-25-814-45</v>
          </cell>
          <cell r="F3256" t="str">
            <v>Tank-Butane Tank Piping ISO-Process (Butane)</v>
          </cell>
          <cell r="G3256">
            <v>0</v>
          </cell>
          <cell r="H3256" t="str">
            <v>VP-1516-148-T-101/2-272</v>
          </cell>
          <cell r="I3256">
            <v>40175</v>
          </cell>
          <cell r="J3256">
            <v>40168</v>
          </cell>
          <cell r="K3256" t="str">
            <v>Y</v>
          </cell>
          <cell r="L3256" t="str">
            <v>Drw</v>
          </cell>
          <cell r="M3256">
            <v>3257</v>
          </cell>
        </row>
        <row r="3257">
          <cell r="C3257" t="str">
            <v>25</v>
          </cell>
          <cell r="D3257" t="str">
            <v>05050-MD-25-814-46</v>
          </cell>
          <cell r="E3257" t="str">
            <v>05050-MD-25-814-46</v>
          </cell>
          <cell r="F3257" t="str">
            <v>Tank-Butane Tank Piping ISO-Process (Butane)</v>
          </cell>
          <cell r="G3257">
            <v>0</v>
          </cell>
          <cell r="H3257" t="str">
            <v>VP-1516-148-T-101/2-272</v>
          </cell>
          <cell r="I3257">
            <v>40175</v>
          </cell>
          <cell r="J3257">
            <v>40168</v>
          </cell>
          <cell r="K3257" t="str">
            <v>Y</v>
          </cell>
          <cell r="L3257" t="str">
            <v>Drw</v>
          </cell>
          <cell r="M3257">
            <v>3258</v>
          </cell>
        </row>
        <row r="3258">
          <cell r="C3258" t="str">
            <v>25</v>
          </cell>
          <cell r="D3258" t="str">
            <v>05050-MD-25-814-47</v>
          </cell>
          <cell r="E3258" t="str">
            <v>05050-MD-25-814-47</v>
          </cell>
          <cell r="F3258" t="str">
            <v>Tank-Butane Tank Piping ISO-Process (Butane)</v>
          </cell>
          <cell r="G3258">
            <v>0</v>
          </cell>
          <cell r="H3258" t="str">
            <v>VP-1516-148-T-101/2-272</v>
          </cell>
          <cell r="I3258">
            <v>40175</v>
          </cell>
          <cell r="J3258">
            <v>40168</v>
          </cell>
          <cell r="K3258" t="str">
            <v>Y</v>
          </cell>
          <cell r="L3258" t="str">
            <v>Drw</v>
          </cell>
          <cell r="M3258">
            <v>3259</v>
          </cell>
        </row>
        <row r="3259">
          <cell r="C3259" t="str">
            <v>25</v>
          </cell>
          <cell r="D3259" t="str">
            <v>05050-MD-25-814-48</v>
          </cell>
          <cell r="E3259" t="str">
            <v>05050-MD-25-814-48</v>
          </cell>
          <cell r="F3259" t="str">
            <v>Tank-Butane Tank Piping ISO-Process (Butane)</v>
          </cell>
          <cell r="G3259">
            <v>0</v>
          </cell>
          <cell r="H3259" t="str">
            <v>VP-1516-148-T-101/2-272</v>
          </cell>
          <cell r="I3259">
            <v>40175</v>
          </cell>
          <cell r="J3259">
            <v>40168</v>
          </cell>
          <cell r="K3259" t="str">
            <v>Y</v>
          </cell>
          <cell r="L3259" t="str">
            <v>Drw</v>
          </cell>
          <cell r="M3259">
            <v>3260</v>
          </cell>
        </row>
        <row r="3260">
          <cell r="C3260" t="str">
            <v>25</v>
          </cell>
          <cell r="D3260" t="str">
            <v>05050-MD-25-814-67</v>
          </cell>
          <cell r="E3260" t="str">
            <v>05050-MD-25-814-67</v>
          </cell>
          <cell r="F3260" t="str">
            <v>Tank-Butane Tank Piping ISO-Process (Butane)</v>
          </cell>
          <cell r="G3260">
            <v>0</v>
          </cell>
          <cell r="H3260" t="str">
            <v>VP-1516-148-T-101/2-272</v>
          </cell>
          <cell r="I3260">
            <v>40175</v>
          </cell>
          <cell r="J3260">
            <v>40168</v>
          </cell>
          <cell r="K3260" t="str">
            <v>Y</v>
          </cell>
          <cell r="L3260" t="str">
            <v>Drw</v>
          </cell>
          <cell r="M3260">
            <v>3261</v>
          </cell>
        </row>
        <row r="3261">
          <cell r="C3261" t="str">
            <v>25</v>
          </cell>
          <cell r="D3261" t="str">
            <v/>
          </cell>
          <cell r="E3261" t="str">
            <v/>
          </cell>
          <cell r="F3261" t="str">
            <v>Tank-Advance Bill of Material- (Butane)</v>
          </cell>
          <cell r="G3261">
            <v>0</v>
          </cell>
          <cell r="H3261">
            <v>0</v>
          </cell>
          <cell r="I3261">
            <v>40175</v>
          </cell>
          <cell r="J3261">
            <v>40168</v>
          </cell>
          <cell r="K3261" t="str">
            <v>N</v>
          </cell>
          <cell r="L3261" t="str">
            <v>Drw</v>
          </cell>
          <cell r="M3261">
            <v>3262</v>
          </cell>
        </row>
        <row r="3262">
          <cell r="C3262" t="str">
            <v>25</v>
          </cell>
          <cell r="D3262" t="str">
            <v>05050-MD-25-816-01</v>
          </cell>
          <cell r="E3262" t="str">
            <v>05050-MD-25-816-01</v>
          </cell>
          <cell r="F3262" t="str">
            <v>Tank-Piping ISO Flare-T-101 (Butane)</v>
          </cell>
          <cell r="G3262">
            <v>0</v>
          </cell>
          <cell r="H3262" t="str">
            <v>VP-1516-148-T-101/2-273</v>
          </cell>
          <cell r="I3262">
            <v>40175</v>
          </cell>
          <cell r="J3262">
            <v>40168</v>
          </cell>
          <cell r="K3262" t="str">
            <v>Y</v>
          </cell>
          <cell r="L3262" t="str">
            <v>Drw</v>
          </cell>
          <cell r="M3262">
            <v>3263</v>
          </cell>
        </row>
        <row r="3263">
          <cell r="C3263" t="str">
            <v>25</v>
          </cell>
          <cell r="D3263" t="str">
            <v>05050-MD-25-816-02</v>
          </cell>
          <cell r="E3263" t="str">
            <v>05050-MD-25-816-02</v>
          </cell>
          <cell r="F3263" t="str">
            <v>Tank-Piping ISO Flare-T-101 (Butane)</v>
          </cell>
          <cell r="G3263">
            <v>0</v>
          </cell>
          <cell r="H3263" t="str">
            <v>VP-1516-148-T-101/2-273</v>
          </cell>
          <cell r="I3263">
            <v>40175</v>
          </cell>
          <cell r="J3263">
            <v>40168</v>
          </cell>
          <cell r="K3263" t="str">
            <v>Y</v>
          </cell>
          <cell r="L3263" t="str">
            <v>Drw</v>
          </cell>
          <cell r="M3263">
            <v>3264</v>
          </cell>
        </row>
        <row r="3264">
          <cell r="C3264" t="str">
            <v>25</v>
          </cell>
          <cell r="D3264" t="str">
            <v>05050-MD-25-816-03</v>
          </cell>
          <cell r="E3264" t="str">
            <v>05050-MD-25-816-03</v>
          </cell>
          <cell r="F3264" t="str">
            <v>Tank-Piping ISO Flare-T-101 (Butane)</v>
          </cell>
          <cell r="G3264">
            <v>0</v>
          </cell>
          <cell r="H3264" t="str">
            <v>VP-1516-148-T-101/2-273</v>
          </cell>
          <cell r="I3264">
            <v>40175</v>
          </cell>
          <cell r="J3264">
            <v>40168</v>
          </cell>
          <cell r="K3264" t="str">
            <v>Y</v>
          </cell>
          <cell r="L3264" t="str">
            <v>Drw</v>
          </cell>
          <cell r="M3264">
            <v>3265</v>
          </cell>
        </row>
        <row r="3265">
          <cell r="C3265" t="str">
            <v>25</v>
          </cell>
          <cell r="D3265" t="str">
            <v/>
          </cell>
          <cell r="E3265" t="str">
            <v/>
          </cell>
          <cell r="F3265" t="str">
            <v>Tank-Piping ISO Flare-T-101 (Butane)</v>
          </cell>
          <cell r="G3265">
            <v>0</v>
          </cell>
          <cell r="H3265" t="str">
            <v>VP-1516-148-T-101/2-273</v>
          </cell>
          <cell r="I3265">
            <v>40175</v>
          </cell>
          <cell r="J3265">
            <v>40168</v>
          </cell>
          <cell r="K3265" t="str">
            <v>N</v>
          </cell>
          <cell r="L3265" t="str">
            <v>Drw</v>
          </cell>
          <cell r="M3265">
            <v>3266</v>
          </cell>
        </row>
        <row r="3266">
          <cell r="C3266" t="str">
            <v>25</v>
          </cell>
          <cell r="D3266" t="str">
            <v>05050-MD-25-817-00</v>
          </cell>
          <cell r="E3266" t="str">
            <v>05050-MD-25-817-00</v>
          </cell>
          <cell r="F3266" t="str">
            <v>Tank-Tank Inner Tank Ladders &amp; Platforms General Arrangement- (Butane)</v>
          </cell>
          <cell r="G3266">
            <v>0</v>
          </cell>
          <cell r="H3266" t="str">
            <v>VP-1516-148-T-101/2-211</v>
          </cell>
          <cell r="I3266">
            <v>40175</v>
          </cell>
          <cell r="J3266">
            <v>40168</v>
          </cell>
          <cell r="K3266" t="str">
            <v>Y</v>
          </cell>
          <cell r="L3266" t="str">
            <v>Drw</v>
          </cell>
          <cell r="M3266">
            <v>3267</v>
          </cell>
        </row>
        <row r="3267">
          <cell r="C3267" t="str">
            <v>25</v>
          </cell>
          <cell r="D3267" t="str">
            <v/>
          </cell>
          <cell r="E3267" t="str">
            <v/>
          </cell>
          <cell r="F3267" t="str">
            <v>Tank-Tank Inner Tank Ladders &amp; Platforms General Arrangement- (Butane)</v>
          </cell>
          <cell r="G3267">
            <v>0</v>
          </cell>
          <cell r="H3267">
            <v>0</v>
          </cell>
          <cell r="I3267">
            <v>40175</v>
          </cell>
          <cell r="J3267">
            <v>40168</v>
          </cell>
          <cell r="K3267" t="str">
            <v>n</v>
          </cell>
          <cell r="L3267" t="str">
            <v>Drw</v>
          </cell>
          <cell r="M3267">
            <v>3268</v>
          </cell>
        </row>
        <row r="3268">
          <cell r="C3268" t="str">
            <v>25</v>
          </cell>
          <cell r="D3268" t="str">
            <v>05050-MD-25-819-00</v>
          </cell>
          <cell r="E3268" t="str">
            <v>05050-MD-25-819-00</v>
          </cell>
          <cell r="F3268" t="str">
            <v>Tank-Tank Inner Tank Ladder Details- (Butane)</v>
          </cell>
          <cell r="G3268">
            <v>0</v>
          </cell>
          <cell r="H3268" t="str">
            <v>VP-1516-148-T-101/2-212</v>
          </cell>
          <cell r="I3268">
            <v>40175</v>
          </cell>
          <cell r="J3268">
            <v>40168</v>
          </cell>
          <cell r="K3268" t="str">
            <v>Y</v>
          </cell>
          <cell r="L3268" t="str">
            <v>Drw</v>
          </cell>
          <cell r="M3268">
            <v>3269</v>
          </cell>
        </row>
        <row r="3269">
          <cell r="C3269" t="str">
            <v>25</v>
          </cell>
          <cell r="D3269" t="str">
            <v>05050-MD-25-820-01</v>
          </cell>
          <cell r="E3269" t="str">
            <v>05050-MD-25-820-01</v>
          </cell>
          <cell r="F3269" t="str">
            <v>Tank-Tank Inner Tank Upper Platform Details- (Butane)</v>
          </cell>
          <cell r="G3269">
            <v>0</v>
          </cell>
          <cell r="H3269" t="str">
            <v>VP-1516-148-T-101/2-213</v>
          </cell>
          <cell r="I3269">
            <v>40175</v>
          </cell>
          <cell r="J3269">
            <v>40168</v>
          </cell>
          <cell r="K3269" t="str">
            <v>Y</v>
          </cell>
          <cell r="L3269" t="str">
            <v>Drw</v>
          </cell>
          <cell r="M3269">
            <v>3270</v>
          </cell>
        </row>
        <row r="3270">
          <cell r="C3270" t="str">
            <v>25</v>
          </cell>
          <cell r="D3270" t="str">
            <v>05050-MD-25-820-02</v>
          </cell>
          <cell r="E3270" t="str">
            <v>05050-MD-25-820-02</v>
          </cell>
          <cell r="F3270" t="str">
            <v>Tank-Tank Inner Tank Upper Platform Details- (Butane)</v>
          </cell>
          <cell r="G3270">
            <v>0</v>
          </cell>
          <cell r="H3270" t="str">
            <v>VP-1516-148-T-101/2-213</v>
          </cell>
          <cell r="I3270">
            <v>40175</v>
          </cell>
          <cell r="J3270">
            <v>40168</v>
          </cell>
          <cell r="K3270" t="str">
            <v>Y</v>
          </cell>
          <cell r="L3270" t="str">
            <v>Drw</v>
          </cell>
          <cell r="M3270">
            <v>3271</v>
          </cell>
        </row>
        <row r="3271">
          <cell r="C3271" t="str">
            <v>25</v>
          </cell>
          <cell r="D3271" t="str">
            <v>05050-MD-25-820-03</v>
          </cell>
          <cell r="E3271" t="str">
            <v>05050-MD-25-820-03</v>
          </cell>
          <cell r="F3271" t="str">
            <v>Tank-Tank Inner Tank Upper Platform Details- (Butane)</v>
          </cell>
          <cell r="G3271">
            <v>0</v>
          </cell>
          <cell r="H3271" t="str">
            <v>VP-1516-148-T-101/2-213</v>
          </cell>
          <cell r="I3271">
            <v>40175</v>
          </cell>
          <cell r="J3271">
            <v>40168</v>
          </cell>
          <cell r="K3271" t="str">
            <v>Y</v>
          </cell>
          <cell r="L3271" t="str">
            <v>Drw</v>
          </cell>
          <cell r="M3271">
            <v>3272</v>
          </cell>
        </row>
        <row r="3272">
          <cell r="C3272" t="str">
            <v>25</v>
          </cell>
          <cell r="D3272" t="str">
            <v/>
          </cell>
          <cell r="E3272" t="str">
            <v/>
          </cell>
          <cell r="F3272" t="str">
            <v>Tank-Tank Inner Tank Upper Platform Details- (Butane)</v>
          </cell>
          <cell r="G3272">
            <v>0</v>
          </cell>
          <cell r="H3272">
            <v>0</v>
          </cell>
          <cell r="I3272">
            <v>40175</v>
          </cell>
          <cell r="J3272">
            <v>40168</v>
          </cell>
          <cell r="K3272" t="str">
            <v>n</v>
          </cell>
          <cell r="L3272" t="str">
            <v>Drw</v>
          </cell>
          <cell r="M3272">
            <v>3273</v>
          </cell>
        </row>
        <row r="3273">
          <cell r="C3273" t="str">
            <v>25</v>
          </cell>
          <cell r="D3273" t="str">
            <v/>
          </cell>
          <cell r="E3273" t="str">
            <v/>
          </cell>
          <cell r="F3273" t="str">
            <v>Tank-Tank Inner Tank Upper Platform Details- (Butane)</v>
          </cell>
          <cell r="G3273">
            <v>0</v>
          </cell>
          <cell r="H3273">
            <v>0</v>
          </cell>
          <cell r="I3273">
            <v>40175</v>
          </cell>
          <cell r="J3273">
            <v>40168</v>
          </cell>
          <cell r="K3273" t="str">
            <v>n</v>
          </cell>
          <cell r="L3273" t="str">
            <v>Drw</v>
          </cell>
          <cell r="M3273">
            <v>3274</v>
          </cell>
        </row>
        <row r="3274">
          <cell r="C3274" t="str">
            <v>25</v>
          </cell>
          <cell r="D3274" t="str">
            <v>05050-MD-25-823-01</v>
          </cell>
          <cell r="E3274" t="str">
            <v>05050-MD-25-823-01</v>
          </cell>
          <cell r="F3274" t="str">
            <v>Tank-Tank Inner Tank Platform (Right Hand) Details- (Butane)</v>
          </cell>
          <cell r="G3274">
            <v>0</v>
          </cell>
          <cell r="H3274" t="str">
            <v>VP-1516-148-T-101/2-214</v>
          </cell>
          <cell r="I3274">
            <v>40175</v>
          </cell>
          <cell r="J3274">
            <v>40168</v>
          </cell>
          <cell r="K3274" t="str">
            <v>Y</v>
          </cell>
          <cell r="L3274" t="str">
            <v>Drw</v>
          </cell>
          <cell r="M3274">
            <v>3275</v>
          </cell>
        </row>
        <row r="3275">
          <cell r="C3275" t="str">
            <v>25</v>
          </cell>
          <cell r="D3275" t="str">
            <v>05050-MD-25-823-02</v>
          </cell>
          <cell r="E3275" t="str">
            <v>05050-MD-25-823-02</v>
          </cell>
          <cell r="F3275" t="str">
            <v>Tank-Tank Inner Tank Platform (Right Hand) Details- (Butane)</v>
          </cell>
          <cell r="G3275">
            <v>0</v>
          </cell>
          <cell r="H3275" t="str">
            <v>VP-1516-148-T-101/2-214</v>
          </cell>
          <cell r="I3275">
            <v>40175</v>
          </cell>
          <cell r="J3275">
            <v>40168</v>
          </cell>
          <cell r="K3275" t="str">
            <v>Y</v>
          </cell>
          <cell r="L3275" t="str">
            <v>Drw</v>
          </cell>
          <cell r="M3275">
            <v>3276</v>
          </cell>
        </row>
        <row r="3276">
          <cell r="C3276" t="str">
            <v>25</v>
          </cell>
          <cell r="D3276" t="str">
            <v>05050-MD-25-823-03</v>
          </cell>
          <cell r="E3276" t="str">
            <v>05050-MD-25-823-03</v>
          </cell>
          <cell r="F3276" t="str">
            <v>Tank-Tank Inner Tank Platform (Right Hand) Details- (Butane)</v>
          </cell>
          <cell r="G3276">
            <v>0</v>
          </cell>
          <cell r="H3276" t="str">
            <v>VP-1516-148-T-101/2-214</v>
          </cell>
          <cell r="I3276">
            <v>40175</v>
          </cell>
          <cell r="J3276">
            <v>40168</v>
          </cell>
          <cell r="K3276" t="str">
            <v>Y</v>
          </cell>
          <cell r="L3276" t="str">
            <v>Drw</v>
          </cell>
          <cell r="M3276">
            <v>3277</v>
          </cell>
        </row>
        <row r="3277">
          <cell r="C3277" t="str">
            <v>25</v>
          </cell>
          <cell r="D3277" t="str">
            <v/>
          </cell>
          <cell r="E3277" t="str">
            <v/>
          </cell>
          <cell r="F3277" t="str">
            <v>Tank-Tank Inner Tank Platform (Right Hand) Details- (Butane)</v>
          </cell>
          <cell r="G3277">
            <v>0</v>
          </cell>
          <cell r="H3277">
            <v>0</v>
          </cell>
          <cell r="I3277">
            <v>40175</v>
          </cell>
          <cell r="J3277">
            <v>40168</v>
          </cell>
          <cell r="K3277" t="str">
            <v>n</v>
          </cell>
          <cell r="L3277" t="str">
            <v>Drw</v>
          </cell>
          <cell r="M3277">
            <v>3278</v>
          </cell>
        </row>
        <row r="3278">
          <cell r="C3278" t="str">
            <v>25</v>
          </cell>
          <cell r="D3278" t="str">
            <v/>
          </cell>
          <cell r="E3278" t="str">
            <v/>
          </cell>
          <cell r="F3278" t="str">
            <v>Tank-Tank Inner Tank Platform (Right Hand) Details- (Butane)</v>
          </cell>
          <cell r="G3278">
            <v>0</v>
          </cell>
          <cell r="H3278">
            <v>0</v>
          </cell>
          <cell r="I3278">
            <v>40175</v>
          </cell>
          <cell r="J3278">
            <v>40168</v>
          </cell>
          <cell r="K3278" t="str">
            <v>n</v>
          </cell>
          <cell r="L3278" t="str">
            <v>Drw</v>
          </cell>
          <cell r="M3278">
            <v>3279</v>
          </cell>
        </row>
        <row r="3279">
          <cell r="C3279" t="str">
            <v>25</v>
          </cell>
          <cell r="D3279" t="str">
            <v>05050-MD-25-826-01</v>
          </cell>
          <cell r="E3279" t="str">
            <v>05050-MD-25-826-01</v>
          </cell>
          <cell r="F3279" t="str">
            <v>Tank-Tank Inner Tank Platform (Left Hand) Details- (Butane)</v>
          </cell>
          <cell r="G3279">
            <v>0</v>
          </cell>
          <cell r="H3279" t="str">
            <v>VP-1516-148-T-101/2-215</v>
          </cell>
          <cell r="I3279">
            <v>40175</v>
          </cell>
          <cell r="J3279">
            <v>40168</v>
          </cell>
          <cell r="K3279" t="str">
            <v>Y</v>
          </cell>
          <cell r="L3279" t="str">
            <v>Drw</v>
          </cell>
          <cell r="M3279">
            <v>3280</v>
          </cell>
        </row>
        <row r="3280">
          <cell r="C3280" t="str">
            <v>25</v>
          </cell>
          <cell r="D3280" t="str">
            <v>05050-MD-25-826-02</v>
          </cell>
          <cell r="E3280" t="str">
            <v>05050-MD-25-826-02</v>
          </cell>
          <cell r="F3280" t="str">
            <v>Tank-Tank Inner Tank Platform (Left Hand) Details- (Butane)</v>
          </cell>
          <cell r="G3280">
            <v>0</v>
          </cell>
          <cell r="H3280" t="str">
            <v>VP-1516-148-T-101/2-215</v>
          </cell>
          <cell r="I3280">
            <v>40175</v>
          </cell>
          <cell r="J3280">
            <v>40168</v>
          </cell>
          <cell r="K3280" t="str">
            <v>Y</v>
          </cell>
          <cell r="L3280" t="str">
            <v>Drw</v>
          </cell>
          <cell r="M3280">
            <v>3281</v>
          </cell>
        </row>
        <row r="3281">
          <cell r="C3281" t="str">
            <v>25</v>
          </cell>
          <cell r="D3281" t="str">
            <v>05050-MD-25-826-03</v>
          </cell>
          <cell r="E3281" t="str">
            <v>05050-MD-25-826-03</v>
          </cell>
          <cell r="F3281" t="str">
            <v>Tank-Tank Inner Tank Platform (Left Hand) Details- (Butane)</v>
          </cell>
          <cell r="G3281">
            <v>0</v>
          </cell>
          <cell r="H3281" t="str">
            <v>VP-1516-148-T-101/2-215</v>
          </cell>
          <cell r="I3281">
            <v>40175</v>
          </cell>
          <cell r="J3281">
            <v>40168</v>
          </cell>
          <cell r="K3281" t="str">
            <v>Y</v>
          </cell>
          <cell r="L3281" t="str">
            <v>Drw</v>
          </cell>
          <cell r="M3281">
            <v>3282</v>
          </cell>
        </row>
        <row r="3282">
          <cell r="C3282" t="str">
            <v>25</v>
          </cell>
          <cell r="D3282" t="str">
            <v/>
          </cell>
          <cell r="E3282" t="str">
            <v/>
          </cell>
          <cell r="F3282" t="str">
            <v>Tank-Tank Inner Tank Platform (Left Hand) Details- (Butane)</v>
          </cell>
          <cell r="G3282">
            <v>0</v>
          </cell>
          <cell r="H3282">
            <v>0</v>
          </cell>
          <cell r="I3282">
            <v>40175</v>
          </cell>
          <cell r="J3282">
            <v>40168</v>
          </cell>
          <cell r="K3282" t="str">
            <v>n</v>
          </cell>
          <cell r="L3282" t="str">
            <v>Drw</v>
          </cell>
          <cell r="M3282">
            <v>3283</v>
          </cell>
        </row>
        <row r="3283">
          <cell r="C3283" t="str">
            <v>25</v>
          </cell>
          <cell r="D3283" t="str">
            <v/>
          </cell>
          <cell r="E3283" t="str">
            <v/>
          </cell>
          <cell r="F3283" t="str">
            <v>Tank-Tank Inner Tank Platform (Left Hand) Details- (Butane)</v>
          </cell>
          <cell r="G3283">
            <v>0</v>
          </cell>
          <cell r="H3283">
            <v>0</v>
          </cell>
          <cell r="I3283">
            <v>40175</v>
          </cell>
          <cell r="J3283">
            <v>40168</v>
          </cell>
          <cell r="K3283" t="str">
            <v>n</v>
          </cell>
          <cell r="L3283" t="str">
            <v>Drw</v>
          </cell>
          <cell r="M3283">
            <v>3284</v>
          </cell>
        </row>
        <row r="3284">
          <cell r="C3284" t="str">
            <v>25</v>
          </cell>
          <cell r="D3284" t="str">
            <v>05050-MD-25-829-01</v>
          </cell>
          <cell r="E3284" t="str">
            <v>05050-MD-25-829-01</v>
          </cell>
          <cell r="F3284" t="str">
            <v>Tank-Tank Suspended Deck Platform Details- (Butane)</v>
          </cell>
          <cell r="G3284">
            <v>0</v>
          </cell>
          <cell r="H3284" t="str">
            <v>VP-1516-148-T-101/2-216</v>
          </cell>
          <cell r="I3284">
            <v>40175</v>
          </cell>
          <cell r="J3284">
            <v>40168</v>
          </cell>
          <cell r="K3284" t="str">
            <v>Y</v>
          </cell>
          <cell r="L3284" t="str">
            <v>Drw</v>
          </cell>
          <cell r="M3284">
            <v>3285</v>
          </cell>
        </row>
        <row r="3285">
          <cell r="C3285" t="str">
            <v>25</v>
          </cell>
          <cell r="D3285" t="str">
            <v>05050-MD-25-829-02</v>
          </cell>
          <cell r="E3285" t="str">
            <v>05050-MD-25-829-02</v>
          </cell>
          <cell r="F3285" t="str">
            <v>Tank-Tank Suspended Deck Platform Details- (Butane)</v>
          </cell>
          <cell r="G3285">
            <v>0</v>
          </cell>
          <cell r="H3285" t="str">
            <v>VP-1516-148-T-101/2-216</v>
          </cell>
          <cell r="I3285">
            <v>40175</v>
          </cell>
          <cell r="J3285">
            <v>40168</v>
          </cell>
          <cell r="K3285" t="str">
            <v>Y</v>
          </cell>
          <cell r="L3285" t="str">
            <v>Drw</v>
          </cell>
          <cell r="M3285">
            <v>3286</v>
          </cell>
        </row>
        <row r="3286">
          <cell r="C3286" t="str">
            <v>25</v>
          </cell>
          <cell r="D3286" t="str">
            <v>05050-MD-25-829-03</v>
          </cell>
          <cell r="E3286" t="str">
            <v>05050-MD-25-829-03</v>
          </cell>
          <cell r="F3286" t="str">
            <v>Tank-Tank Suspended Deck Platform Details- (Butane)</v>
          </cell>
          <cell r="G3286">
            <v>0</v>
          </cell>
          <cell r="H3286" t="str">
            <v>VP-1516-148-T-101/2-216</v>
          </cell>
          <cell r="I3286">
            <v>40175</v>
          </cell>
          <cell r="J3286">
            <v>40168</v>
          </cell>
          <cell r="K3286" t="str">
            <v>Y</v>
          </cell>
          <cell r="L3286" t="str">
            <v>Drw</v>
          </cell>
          <cell r="M3286">
            <v>3287</v>
          </cell>
        </row>
        <row r="3287">
          <cell r="C3287" t="str">
            <v>25</v>
          </cell>
          <cell r="D3287" t="str">
            <v>05050-MD-25-830-01</v>
          </cell>
          <cell r="E3287" t="str">
            <v>05050-MD-25-830-01</v>
          </cell>
          <cell r="F3287" t="str">
            <v>Tank-Piping ISO Deluge Tank T-101- (Butane)</v>
          </cell>
          <cell r="G3287">
            <v>0</v>
          </cell>
          <cell r="H3287" t="str">
            <v>VP-1516-148-T-101/2-274</v>
          </cell>
          <cell r="I3287">
            <v>40175</v>
          </cell>
          <cell r="J3287">
            <v>40168</v>
          </cell>
          <cell r="K3287" t="str">
            <v>Y</v>
          </cell>
          <cell r="L3287" t="str">
            <v>Drw</v>
          </cell>
          <cell r="M3287">
            <v>3288</v>
          </cell>
        </row>
        <row r="3288">
          <cell r="C3288" t="str">
            <v>25</v>
          </cell>
          <cell r="D3288" t="str">
            <v>05050-MD-25-830-02</v>
          </cell>
          <cell r="E3288" t="str">
            <v>05050-MD-25-830-02</v>
          </cell>
          <cell r="F3288" t="str">
            <v>Tank-Piping ISO Deluge Tank T-101- (Butane)</v>
          </cell>
          <cell r="G3288">
            <v>0</v>
          </cell>
          <cell r="H3288" t="str">
            <v>VP-1516-148-T-101/2-274</v>
          </cell>
          <cell r="I3288">
            <v>40175</v>
          </cell>
          <cell r="J3288">
            <v>40168</v>
          </cell>
          <cell r="K3288" t="str">
            <v>Y</v>
          </cell>
          <cell r="L3288" t="str">
            <v>Drw</v>
          </cell>
          <cell r="M3288">
            <v>3289</v>
          </cell>
        </row>
        <row r="3289">
          <cell r="C3289" t="str">
            <v>25</v>
          </cell>
          <cell r="D3289" t="str">
            <v>05050-MD-25-830-03</v>
          </cell>
          <cell r="E3289" t="str">
            <v>05050-MD-25-830-03</v>
          </cell>
          <cell r="F3289" t="str">
            <v>Tank-Piping ISO Deluge Tank T-101- (Butane)</v>
          </cell>
          <cell r="G3289">
            <v>0</v>
          </cell>
          <cell r="H3289" t="str">
            <v>VP-1516-148-T-101/2-274</v>
          </cell>
          <cell r="I3289">
            <v>40175</v>
          </cell>
          <cell r="J3289">
            <v>40168</v>
          </cell>
          <cell r="K3289" t="str">
            <v>Y</v>
          </cell>
          <cell r="L3289" t="str">
            <v>Drw</v>
          </cell>
          <cell r="M3289">
            <v>3290</v>
          </cell>
        </row>
        <row r="3290">
          <cell r="C3290" t="str">
            <v>25</v>
          </cell>
          <cell r="D3290" t="str">
            <v>05050-MD-25-830-04</v>
          </cell>
          <cell r="E3290" t="str">
            <v>05050-MD-25-830-04</v>
          </cell>
          <cell r="F3290" t="str">
            <v>Tank-Piping ISO Deluge Tank T-101- (Butane)</v>
          </cell>
          <cell r="G3290">
            <v>0</v>
          </cell>
          <cell r="H3290" t="str">
            <v>VP-1516-148-T-101/2-274</v>
          </cell>
          <cell r="I3290">
            <v>40175</v>
          </cell>
          <cell r="J3290">
            <v>40168</v>
          </cell>
          <cell r="K3290" t="str">
            <v>Y</v>
          </cell>
          <cell r="L3290" t="str">
            <v>Drw</v>
          </cell>
          <cell r="M3290">
            <v>3291</v>
          </cell>
        </row>
        <row r="3291">
          <cell r="C3291" t="str">
            <v>25</v>
          </cell>
          <cell r="D3291" t="str">
            <v>05050-MD-25-830-05</v>
          </cell>
          <cell r="E3291" t="str">
            <v>05050-MD-25-830-05</v>
          </cell>
          <cell r="F3291" t="str">
            <v>Tank-Piping ISO Deluge Tank T-101- (Butane)</v>
          </cell>
          <cell r="G3291">
            <v>0</v>
          </cell>
          <cell r="H3291" t="str">
            <v>VP-1516-148-T-101/2-274</v>
          </cell>
          <cell r="I3291">
            <v>40175</v>
          </cell>
          <cell r="J3291">
            <v>40168</v>
          </cell>
          <cell r="K3291" t="str">
            <v>Y</v>
          </cell>
          <cell r="L3291" t="str">
            <v>Drw</v>
          </cell>
          <cell r="M3291">
            <v>3292</v>
          </cell>
        </row>
        <row r="3292">
          <cell r="C3292" t="str">
            <v>25</v>
          </cell>
          <cell r="D3292" t="str">
            <v>05050-MD-25-830-06</v>
          </cell>
          <cell r="E3292" t="str">
            <v>05050-MD-25-830-06</v>
          </cell>
          <cell r="F3292" t="str">
            <v>Tank-Piping ISO Deluge Tank T-101- (Butane)</v>
          </cell>
          <cell r="G3292">
            <v>0</v>
          </cell>
          <cell r="H3292" t="str">
            <v>VP-1516-148-T-101/2-274</v>
          </cell>
          <cell r="I3292">
            <v>40175</v>
          </cell>
          <cell r="J3292">
            <v>40168</v>
          </cell>
          <cell r="K3292" t="str">
            <v>Y</v>
          </cell>
          <cell r="L3292" t="str">
            <v>Drw</v>
          </cell>
          <cell r="M3292">
            <v>3293</v>
          </cell>
        </row>
        <row r="3293">
          <cell r="C3293" t="str">
            <v>25</v>
          </cell>
          <cell r="D3293" t="str">
            <v>05050-MD-25-830-07</v>
          </cell>
          <cell r="E3293" t="str">
            <v>05050-MD-25-830-07</v>
          </cell>
          <cell r="F3293" t="str">
            <v>Tank-Piping ISO Deluge Tank T-101- (Butane)</v>
          </cell>
          <cell r="G3293">
            <v>0</v>
          </cell>
          <cell r="H3293" t="str">
            <v>VP-1516-148-T-101/2-274</v>
          </cell>
          <cell r="I3293">
            <v>40175</v>
          </cell>
          <cell r="J3293">
            <v>40168</v>
          </cell>
          <cell r="K3293" t="str">
            <v>Y</v>
          </cell>
          <cell r="L3293" t="str">
            <v>Drw</v>
          </cell>
          <cell r="M3293">
            <v>3294</v>
          </cell>
        </row>
        <row r="3294">
          <cell r="C3294" t="str">
            <v>25</v>
          </cell>
          <cell r="D3294" t="str">
            <v>05050-MD-25-830-08</v>
          </cell>
          <cell r="E3294" t="str">
            <v>05050-MD-25-830-08</v>
          </cell>
          <cell r="F3294" t="str">
            <v>Tank-Piping ISO Deluge Tank T-101- (Butane)</v>
          </cell>
          <cell r="G3294">
            <v>0</v>
          </cell>
          <cell r="H3294" t="str">
            <v>VP-1516-148-T-101/2-274</v>
          </cell>
          <cell r="I3294">
            <v>40175</v>
          </cell>
          <cell r="J3294">
            <v>40168</v>
          </cell>
          <cell r="K3294" t="str">
            <v>Y</v>
          </cell>
          <cell r="L3294" t="str">
            <v>Drw</v>
          </cell>
          <cell r="M3294">
            <v>3295</v>
          </cell>
        </row>
        <row r="3295">
          <cell r="C3295" t="str">
            <v>25</v>
          </cell>
          <cell r="D3295" t="str">
            <v>05050-MD-25-830-09</v>
          </cell>
          <cell r="E3295" t="str">
            <v>05050-MD-25-830-09</v>
          </cell>
          <cell r="F3295" t="str">
            <v>Tank-Piping ISO Deluge Tank T-101- (Butane)</v>
          </cell>
          <cell r="G3295">
            <v>0</v>
          </cell>
          <cell r="H3295" t="str">
            <v>VP-1516-148-T-101/2-274</v>
          </cell>
          <cell r="I3295">
            <v>40175</v>
          </cell>
          <cell r="J3295">
            <v>40168</v>
          </cell>
          <cell r="K3295" t="str">
            <v>Y</v>
          </cell>
          <cell r="L3295" t="str">
            <v>Drw</v>
          </cell>
          <cell r="M3295">
            <v>3296</v>
          </cell>
        </row>
        <row r="3296">
          <cell r="C3296" t="str">
            <v>25</v>
          </cell>
          <cell r="D3296" t="str">
            <v>05050-MD-25-830-10</v>
          </cell>
          <cell r="E3296" t="str">
            <v>05050-MD-25-830-10</v>
          </cell>
          <cell r="F3296" t="str">
            <v>Tank-Piping ISO Deluge Tank T-101- (Butane)</v>
          </cell>
          <cell r="G3296">
            <v>0</v>
          </cell>
          <cell r="H3296" t="str">
            <v>VP-1516-148-T-101/2-274</v>
          </cell>
          <cell r="I3296">
            <v>40175</v>
          </cell>
          <cell r="J3296">
            <v>40168</v>
          </cell>
          <cell r="K3296" t="str">
            <v>Y</v>
          </cell>
          <cell r="L3296" t="str">
            <v>Drw</v>
          </cell>
          <cell r="M3296">
            <v>3297</v>
          </cell>
        </row>
        <row r="3297">
          <cell r="C3297" t="str">
            <v>25</v>
          </cell>
          <cell r="D3297" t="str">
            <v>05050-MD-25-830-11</v>
          </cell>
          <cell r="E3297" t="str">
            <v>05050-MD-25-830-11</v>
          </cell>
          <cell r="F3297" t="str">
            <v>Tank-Piping ISO Deluge Tank T-101- (Butane)</v>
          </cell>
          <cell r="G3297">
            <v>0</v>
          </cell>
          <cell r="H3297" t="str">
            <v>VP-1516-148-T-101/2-274</v>
          </cell>
          <cell r="I3297">
            <v>40175</v>
          </cell>
          <cell r="J3297">
            <v>40168</v>
          </cell>
          <cell r="K3297" t="str">
            <v>Y</v>
          </cell>
          <cell r="L3297" t="str">
            <v>Drw</v>
          </cell>
          <cell r="M3297">
            <v>3298</v>
          </cell>
        </row>
        <row r="3298">
          <cell r="C3298" t="str">
            <v>25</v>
          </cell>
          <cell r="D3298" t="str">
            <v>05050-MD-25-830-12</v>
          </cell>
          <cell r="E3298" t="str">
            <v>05050-MD-25-830-12</v>
          </cell>
          <cell r="F3298" t="str">
            <v>Tank-Piping ISO Deluge Tank T-101- (Butane)</v>
          </cell>
          <cell r="G3298">
            <v>0</v>
          </cell>
          <cell r="H3298" t="str">
            <v>VP-1516-148-T-101/2-274</v>
          </cell>
          <cell r="I3298">
            <v>40175</v>
          </cell>
          <cell r="J3298">
            <v>40168</v>
          </cell>
          <cell r="K3298" t="str">
            <v>Y</v>
          </cell>
          <cell r="L3298" t="str">
            <v>Drw</v>
          </cell>
          <cell r="M3298">
            <v>3299</v>
          </cell>
        </row>
        <row r="3299">
          <cell r="C3299" t="str">
            <v>25</v>
          </cell>
          <cell r="D3299" t="str">
            <v>05050-MD-25-831-01</v>
          </cell>
          <cell r="E3299" t="str">
            <v>05050-MD-25-831-01</v>
          </cell>
          <cell r="F3299" t="str">
            <v>Tank-Piping ISO Instrument Air Tank T-101- (Butane)</v>
          </cell>
          <cell r="G3299">
            <v>0</v>
          </cell>
          <cell r="H3299" t="str">
            <v>VP-1516-148-T-101/2-275</v>
          </cell>
          <cell r="I3299">
            <v>40175</v>
          </cell>
          <cell r="J3299">
            <v>40168</v>
          </cell>
          <cell r="K3299" t="str">
            <v>Y</v>
          </cell>
          <cell r="L3299" t="str">
            <v>Drw</v>
          </cell>
          <cell r="M3299">
            <v>3300</v>
          </cell>
        </row>
        <row r="3300">
          <cell r="C3300" t="str">
            <v>25</v>
          </cell>
          <cell r="D3300" t="str">
            <v>05050-MD-25-831-02</v>
          </cell>
          <cell r="E3300" t="str">
            <v>05050-MD-25-831-02</v>
          </cell>
          <cell r="F3300" t="str">
            <v>Tank-Piping ISO Instrument Air Tank T-101- (Butane)</v>
          </cell>
          <cell r="G3300">
            <v>0</v>
          </cell>
          <cell r="H3300" t="str">
            <v>VP-1516-148-T-101/2-275</v>
          </cell>
          <cell r="I3300">
            <v>40175</v>
          </cell>
          <cell r="J3300">
            <v>40168</v>
          </cell>
          <cell r="K3300" t="str">
            <v>Y</v>
          </cell>
          <cell r="L3300" t="str">
            <v>Drw</v>
          </cell>
          <cell r="M3300">
            <v>3301</v>
          </cell>
        </row>
        <row r="3301">
          <cell r="C3301" t="str">
            <v>25</v>
          </cell>
          <cell r="D3301" t="str">
            <v>05050-MD-25-831-03</v>
          </cell>
          <cell r="E3301" t="str">
            <v>05050-MD-25-831-03</v>
          </cell>
          <cell r="F3301" t="str">
            <v>Tank-Piping ISO Instrument Air Tank T-101- (Butane)</v>
          </cell>
          <cell r="G3301">
            <v>0</v>
          </cell>
          <cell r="H3301" t="str">
            <v>VP-1516-148-T-101/2-275</v>
          </cell>
          <cell r="I3301">
            <v>40175</v>
          </cell>
          <cell r="J3301">
            <v>40168</v>
          </cell>
          <cell r="K3301" t="str">
            <v>Y</v>
          </cell>
          <cell r="L3301" t="str">
            <v>Drw</v>
          </cell>
          <cell r="M3301">
            <v>3302</v>
          </cell>
        </row>
        <row r="3302">
          <cell r="C3302" t="str">
            <v>25</v>
          </cell>
          <cell r="D3302" t="str">
            <v>05050-MD-25-831-04</v>
          </cell>
          <cell r="E3302" t="str">
            <v>05050-MD-25-831-04</v>
          </cell>
          <cell r="F3302" t="str">
            <v>Tank-Piping ISO Instrument Air Tank T-101- (Butane)</v>
          </cell>
          <cell r="G3302">
            <v>0</v>
          </cell>
          <cell r="H3302" t="str">
            <v>VP-1516-148-T-101/2-275</v>
          </cell>
          <cell r="I3302">
            <v>40175</v>
          </cell>
          <cell r="J3302">
            <v>40168</v>
          </cell>
          <cell r="K3302" t="str">
            <v>Y</v>
          </cell>
          <cell r="L3302" t="str">
            <v>Drw</v>
          </cell>
          <cell r="M3302">
            <v>3303</v>
          </cell>
        </row>
        <row r="3303">
          <cell r="C3303" t="str">
            <v>25</v>
          </cell>
          <cell r="D3303" t="str">
            <v>05050-MD-25-831-05</v>
          </cell>
          <cell r="E3303" t="str">
            <v>05050-MD-25-831-05</v>
          </cell>
          <cell r="F3303" t="str">
            <v>Tank-Piping ISO Instrument Air Tank T-101- (Butane)</v>
          </cell>
          <cell r="G3303">
            <v>0</v>
          </cell>
          <cell r="H3303" t="str">
            <v>VP-1516-148-T-101/2-275</v>
          </cell>
          <cell r="I3303">
            <v>40175</v>
          </cell>
          <cell r="J3303">
            <v>40168</v>
          </cell>
          <cell r="K3303" t="str">
            <v>Y</v>
          </cell>
          <cell r="L3303" t="str">
            <v>Drw</v>
          </cell>
          <cell r="M3303">
            <v>3304</v>
          </cell>
        </row>
        <row r="3304">
          <cell r="C3304" t="str">
            <v>25</v>
          </cell>
          <cell r="D3304" t="str">
            <v>05050-MD-25-831-06</v>
          </cell>
          <cell r="E3304" t="str">
            <v>05050-MD-25-831-06</v>
          </cell>
          <cell r="F3304" t="str">
            <v>Tank-Piping ISO Instrument Air Tank T-101- (Butane)</v>
          </cell>
          <cell r="G3304">
            <v>0</v>
          </cell>
          <cell r="H3304" t="str">
            <v>VP-1516-148-T-101/2-275</v>
          </cell>
          <cell r="I3304">
            <v>40175</v>
          </cell>
          <cell r="J3304">
            <v>40168</v>
          </cell>
          <cell r="K3304" t="str">
            <v>Y</v>
          </cell>
          <cell r="L3304" t="str">
            <v>Drw</v>
          </cell>
          <cell r="M3304">
            <v>3305</v>
          </cell>
        </row>
        <row r="3305">
          <cell r="C3305" t="str">
            <v>25</v>
          </cell>
          <cell r="D3305" t="str">
            <v>05050-MD-25-831-07</v>
          </cell>
          <cell r="E3305" t="str">
            <v>05050-MD-25-831-07</v>
          </cell>
          <cell r="F3305" t="str">
            <v>Tank-Piping ISO Instrument Air Tank T-101- (Butane)</v>
          </cell>
          <cell r="G3305">
            <v>0</v>
          </cell>
          <cell r="H3305" t="str">
            <v>VP-1516-148-T-101/2-275</v>
          </cell>
          <cell r="I3305">
            <v>40175</v>
          </cell>
          <cell r="J3305">
            <v>40168</v>
          </cell>
          <cell r="K3305" t="str">
            <v>Y</v>
          </cell>
          <cell r="L3305" t="str">
            <v>Drw</v>
          </cell>
          <cell r="M3305">
            <v>3306</v>
          </cell>
        </row>
        <row r="3306">
          <cell r="C3306" t="str">
            <v>25</v>
          </cell>
          <cell r="D3306" t="str">
            <v>05050-MD-25-831-08</v>
          </cell>
          <cell r="E3306" t="str">
            <v>05050-MD-25-831-08</v>
          </cell>
          <cell r="F3306" t="str">
            <v>Tank-Piping ISO Instrument Air Tank T-101- (Butane)</v>
          </cell>
          <cell r="G3306">
            <v>0</v>
          </cell>
          <cell r="H3306" t="str">
            <v>VP-1516-148-T-101/2-275</v>
          </cell>
          <cell r="I3306">
            <v>40175</v>
          </cell>
          <cell r="J3306">
            <v>40168</v>
          </cell>
          <cell r="K3306" t="str">
            <v>Y</v>
          </cell>
          <cell r="L3306" t="str">
            <v>Drw</v>
          </cell>
          <cell r="M3306">
            <v>3307</v>
          </cell>
        </row>
        <row r="3307">
          <cell r="C3307" t="str">
            <v>25</v>
          </cell>
          <cell r="D3307" t="str">
            <v>05050-MD-25-831-09</v>
          </cell>
          <cell r="E3307" t="str">
            <v>05050-MD-25-831-09</v>
          </cell>
          <cell r="F3307" t="str">
            <v>Tank-Piping ISO Instrument Air Tank T-101- (Butane)</v>
          </cell>
          <cell r="G3307">
            <v>0</v>
          </cell>
          <cell r="H3307" t="str">
            <v>VP-1516-148-T-101/2-275</v>
          </cell>
          <cell r="I3307">
            <v>40175</v>
          </cell>
          <cell r="J3307">
            <v>40168</v>
          </cell>
          <cell r="K3307" t="str">
            <v>Y</v>
          </cell>
          <cell r="L3307" t="str">
            <v>Drw</v>
          </cell>
          <cell r="M3307">
            <v>3308</v>
          </cell>
        </row>
        <row r="3308">
          <cell r="C3308" t="str">
            <v>25</v>
          </cell>
          <cell r="D3308" t="str">
            <v>05050-MD-25-831-10</v>
          </cell>
          <cell r="E3308" t="str">
            <v>05050-MD-25-831-10</v>
          </cell>
          <cell r="F3308" t="str">
            <v>Tank-Piping ISO Instrument Air Tank T-101- (Butane)</v>
          </cell>
          <cell r="G3308">
            <v>0</v>
          </cell>
          <cell r="H3308" t="str">
            <v>VP-1516-148-T-101/2-275</v>
          </cell>
          <cell r="I3308">
            <v>40175</v>
          </cell>
          <cell r="J3308">
            <v>40168</v>
          </cell>
          <cell r="K3308" t="str">
            <v>Y</v>
          </cell>
          <cell r="L3308" t="str">
            <v>Drw</v>
          </cell>
          <cell r="M3308">
            <v>3309</v>
          </cell>
        </row>
        <row r="3309">
          <cell r="C3309" t="str">
            <v>25</v>
          </cell>
          <cell r="D3309" t="str">
            <v>05050-MD-25-831-11</v>
          </cell>
          <cell r="E3309" t="str">
            <v>05050-MD-25-831-11</v>
          </cell>
          <cell r="F3309" t="str">
            <v>Tank-Piping ISO Instrument Air Tank T-101- (Butane)</v>
          </cell>
          <cell r="G3309">
            <v>0</v>
          </cell>
          <cell r="H3309" t="str">
            <v>VP-1516-148-T-101/2-275</v>
          </cell>
          <cell r="I3309">
            <v>40175</v>
          </cell>
          <cell r="J3309">
            <v>40168</v>
          </cell>
          <cell r="K3309" t="str">
            <v>Y</v>
          </cell>
          <cell r="L3309" t="str">
            <v>Drw</v>
          </cell>
          <cell r="M3309">
            <v>3310</v>
          </cell>
        </row>
        <row r="3310">
          <cell r="C3310" t="str">
            <v>25</v>
          </cell>
          <cell r="D3310" t="str">
            <v>05050-MD-25-831-12</v>
          </cell>
          <cell r="E3310" t="str">
            <v>05050-MD-25-831-12</v>
          </cell>
          <cell r="F3310" t="str">
            <v>Tank-Piping ISO Instrument Air Tank T-101- (Butane)</v>
          </cell>
          <cell r="G3310">
            <v>0</v>
          </cell>
          <cell r="H3310" t="str">
            <v>VP-1516-148-T-101/2-275</v>
          </cell>
          <cell r="I3310">
            <v>40175</v>
          </cell>
          <cell r="J3310">
            <v>40168</v>
          </cell>
          <cell r="K3310" t="str">
            <v>Y</v>
          </cell>
          <cell r="L3310" t="str">
            <v>Drw</v>
          </cell>
          <cell r="M3310">
            <v>3311</v>
          </cell>
        </row>
        <row r="3311">
          <cell r="C3311" t="str">
            <v>25</v>
          </cell>
          <cell r="D3311" t="str">
            <v>05050-MD-25-831-13</v>
          </cell>
          <cell r="E3311" t="str">
            <v>05050-MD-25-831-13</v>
          </cell>
          <cell r="F3311" t="str">
            <v>Tank-Piping ISO Instrument Air Tank T-101- (Butane)</v>
          </cell>
          <cell r="G3311">
            <v>0</v>
          </cell>
          <cell r="H3311" t="str">
            <v>VP-1516-148-T-101/2-275</v>
          </cell>
          <cell r="I3311">
            <v>40175</v>
          </cell>
          <cell r="J3311">
            <v>40168</v>
          </cell>
          <cell r="K3311" t="str">
            <v>Y</v>
          </cell>
          <cell r="L3311" t="str">
            <v>Drw</v>
          </cell>
          <cell r="M3311">
            <v>3312</v>
          </cell>
        </row>
        <row r="3312">
          <cell r="C3312" t="str">
            <v>25</v>
          </cell>
          <cell r="D3312" t="str">
            <v>05050-MD-25-831-14</v>
          </cell>
          <cell r="E3312" t="str">
            <v>05050-MD-25-831-14</v>
          </cell>
          <cell r="F3312" t="str">
            <v>Tank-Piping ISO Instrument Air Tank T-101- (Butane)</v>
          </cell>
          <cell r="G3312">
            <v>0</v>
          </cell>
          <cell r="H3312" t="str">
            <v>VP-1516-148-T-101/2-275</v>
          </cell>
          <cell r="I3312">
            <v>40175</v>
          </cell>
          <cell r="J3312">
            <v>40168</v>
          </cell>
          <cell r="K3312" t="str">
            <v>Y</v>
          </cell>
          <cell r="L3312" t="str">
            <v>Drw</v>
          </cell>
          <cell r="M3312">
            <v>3313</v>
          </cell>
        </row>
        <row r="3313">
          <cell r="C3313" t="e">
            <v>#REF!</v>
          </cell>
          <cell r="D3313" t="e">
            <v>#REF!</v>
          </cell>
          <cell r="E3313" t="e">
            <v>#REF!</v>
          </cell>
          <cell r="F3313" t="e">
            <v>#REF!</v>
          </cell>
          <cell r="G3313" t="e">
            <v>#REF!</v>
          </cell>
          <cell r="H3313" t="e">
            <v>#REF!</v>
          </cell>
          <cell r="I3313" t="e">
            <v>#REF!</v>
          </cell>
          <cell r="J3313" t="e">
            <v>#REF!</v>
          </cell>
          <cell r="K3313" t="e">
            <v>#REF!</v>
          </cell>
          <cell r="L3313" t="str">
            <v>Drw</v>
          </cell>
          <cell r="M3313">
            <v>3314</v>
          </cell>
        </row>
        <row r="3314">
          <cell r="C3314" t="str">
            <v>25</v>
          </cell>
          <cell r="D3314" t="str">
            <v>05050-MD-25-832-01</v>
          </cell>
          <cell r="E3314" t="str">
            <v>05050-MD-25-832-01</v>
          </cell>
          <cell r="F3314" t="str">
            <v>Tank-Piping ISO Nitrogen Tank T-101- (Butane)</v>
          </cell>
          <cell r="G3314">
            <v>0</v>
          </cell>
          <cell r="H3314" t="str">
            <v>VP-1516-148-T-101/2-276</v>
          </cell>
          <cell r="I3314">
            <v>40175</v>
          </cell>
          <cell r="J3314">
            <v>40168</v>
          </cell>
          <cell r="K3314" t="str">
            <v>Y</v>
          </cell>
          <cell r="L3314" t="str">
            <v>Drw</v>
          </cell>
          <cell r="M3314">
            <v>3315</v>
          </cell>
        </row>
        <row r="3315">
          <cell r="C3315" t="str">
            <v>25</v>
          </cell>
          <cell r="D3315" t="str">
            <v>05050-MD-25-832-02</v>
          </cell>
          <cell r="E3315" t="str">
            <v>05050-MD-25-832-02</v>
          </cell>
          <cell r="F3315" t="str">
            <v>Tank-Piping ISO Nitrogen Tank T-101- (Butane)</v>
          </cell>
          <cell r="G3315">
            <v>0</v>
          </cell>
          <cell r="H3315" t="str">
            <v>VP-1516-148-T-101/2-276</v>
          </cell>
          <cell r="I3315">
            <v>40175</v>
          </cell>
          <cell r="J3315">
            <v>40168</v>
          </cell>
          <cell r="K3315" t="str">
            <v>Y</v>
          </cell>
          <cell r="L3315" t="str">
            <v>Drw</v>
          </cell>
          <cell r="M3315">
            <v>3316</v>
          </cell>
        </row>
        <row r="3316">
          <cell r="C3316" t="str">
            <v>25</v>
          </cell>
          <cell r="D3316" t="str">
            <v>05050-MD-25-832-03</v>
          </cell>
          <cell r="E3316" t="str">
            <v>05050-MD-25-832-03</v>
          </cell>
          <cell r="F3316" t="str">
            <v>Tank-Piping ISO Nitrogen Tank T-101- (Butane)</v>
          </cell>
          <cell r="G3316">
            <v>0</v>
          </cell>
          <cell r="H3316" t="str">
            <v>VP-1516-148-T-101/2-276</v>
          </cell>
          <cell r="I3316">
            <v>40175</v>
          </cell>
          <cell r="J3316">
            <v>40168</v>
          </cell>
          <cell r="K3316" t="str">
            <v>Y</v>
          </cell>
          <cell r="L3316" t="str">
            <v>Drw</v>
          </cell>
          <cell r="M3316">
            <v>3317</v>
          </cell>
        </row>
        <row r="3317">
          <cell r="C3317" t="str">
            <v>25</v>
          </cell>
          <cell r="D3317" t="str">
            <v>05050-MD-25-832-04</v>
          </cell>
          <cell r="E3317" t="str">
            <v>05050-MD-25-832-04</v>
          </cell>
          <cell r="F3317" t="str">
            <v>Tank-Piping ISO Nitrogen Tank T-101- (Butane)</v>
          </cell>
          <cell r="G3317">
            <v>0</v>
          </cell>
          <cell r="H3317" t="str">
            <v>VP-1516-148-T-101/2-276</v>
          </cell>
          <cell r="I3317">
            <v>40175</v>
          </cell>
          <cell r="J3317">
            <v>40168</v>
          </cell>
          <cell r="K3317" t="str">
            <v>Y</v>
          </cell>
          <cell r="L3317" t="str">
            <v>Drw</v>
          </cell>
          <cell r="M3317">
            <v>3318</v>
          </cell>
        </row>
        <row r="3318">
          <cell r="C3318" t="str">
            <v>25</v>
          </cell>
          <cell r="D3318" t="str">
            <v>05050-MD-25-832-05</v>
          </cell>
          <cell r="E3318" t="str">
            <v>05050-MD-25-832-05</v>
          </cell>
          <cell r="F3318" t="str">
            <v>Tank-Piping ISO Nitrogen Tank T-101- (Butane)</v>
          </cell>
          <cell r="G3318">
            <v>0</v>
          </cell>
          <cell r="H3318" t="str">
            <v>VP-1516-148-T-101/2-276</v>
          </cell>
          <cell r="I3318">
            <v>40175</v>
          </cell>
          <cell r="J3318">
            <v>40168</v>
          </cell>
          <cell r="K3318" t="str">
            <v>Y</v>
          </cell>
          <cell r="L3318" t="str">
            <v>Drw</v>
          </cell>
          <cell r="M3318">
            <v>3319</v>
          </cell>
        </row>
        <row r="3319">
          <cell r="C3319" t="str">
            <v>25</v>
          </cell>
          <cell r="D3319" t="str">
            <v>05050-MD-25-832-06</v>
          </cell>
          <cell r="E3319" t="str">
            <v>05050-MD-25-832-06</v>
          </cell>
          <cell r="F3319" t="str">
            <v>Tank-Piping ISO Nitrogen Tank T-101- (Butane)</v>
          </cell>
          <cell r="G3319">
            <v>0</v>
          </cell>
          <cell r="H3319" t="str">
            <v>VP-1516-148-T-101/2-276</v>
          </cell>
          <cell r="I3319">
            <v>40175</v>
          </cell>
          <cell r="J3319">
            <v>40168</v>
          </cell>
          <cell r="K3319" t="str">
            <v>Y</v>
          </cell>
          <cell r="L3319" t="str">
            <v>Drw</v>
          </cell>
          <cell r="M3319">
            <v>3320</v>
          </cell>
        </row>
        <row r="3320">
          <cell r="C3320" t="str">
            <v>25</v>
          </cell>
          <cell r="D3320" t="str">
            <v>05050-MD-25-832-07</v>
          </cell>
          <cell r="E3320" t="str">
            <v>05050-MD-25-832-07</v>
          </cell>
          <cell r="F3320" t="str">
            <v>Tank-Piping ISO Nitrogen Tank T-101- (Butane)</v>
          </cell>
          <cell r="G3320">
            <v>0</v>
          </cell>
          <cell r="H3320" t="str">
            <v>VP-1516-148-T-101/2-276</v>
          </cell>
          <cell r="I3320">
            <v>40175</v>
          </cell>
          <cell r="J3320">
            <v>40168</v>
          </cell>
          <cell r="K3320" t="str">
            <v>Y</v>
          </cell>
          <cell r="L3320" t="str">
            <v>Drw</v>
          </cell>
          <cell r="M3320">
            <v>3321</v>
          </cell>
        </row>
        <row r="3321">
          <cell r="C3321" t="str">
            <v>25</v>
          </cell>
          <cell r="D3321" t="str">
            <v>05050-MD-25-832-08</v>
          </cell>
          <cell r="E3321" t="str">
            <v>05050-MD-25-832-08</v>
          </cell>
          <cell r="F3321" t="str">
            <v>Tank-Piping ISO Nitrogen Tank T-101- (Butane)</v>
          </cell>
          <cell r="G3321">
            <v>0</v>
          </cell>
          <cell r="H3321" t="str">
            <v>VP-1516-148-T-101/2-276</v>
          </cell>
          <cell r="I3321">
            <v>40175</v>
          </cell>
          <cell r="J3321">
            <v>40168</v>
          </cell>
          <cell r="K3321" t="str">
            <v>Y</v>
          </cell>
          <cell r="L3321" t="str">
            <v>Drw</v>
          </cell>
          <cell r="M3321">
            <v>3322</v>
          </cell>
        </row>
        <row r="3322">
          <cell r="C3322" t="str">
            <v>25</v>
          </cell>
          <cell r="D3322" t="str">
            <v>05050-MD-25-832-09</v>
          </cell>
          <cell r="E3322" t="str">
            <v>05050-MD-25-832-09</v>
          </cell>
          <cell r="F3322" t="str">
            <v>Tank-Piping ISO Nitrogen Tank T-101- (Butane)</v>
          </cell>
          <cell r="G3322">
            <v>0</v>
          </cell>
          <cell r="H3322" t="str">
            <v>VP-1516-148-T-101/2-276</v>
          </cell>
          <cell r="I3322">
            <v>40175</v>
          </cell>
          <cell r="J3322">
            <v>40168</v>
          </cell>
          <cell r="K3322" t="str">
            <v>Y</v>
          </cell>
          <cell r="L3322" t="str">
            <v>Drw</v>
          </cell>
          <cell r="M3322">
            <v>3323</v>
          </cell>
        </row>
        <row r="3323">
          <cell r="C3323" t="str">
            <v>25</v>
          </cell>
          <cell r="D3323" t="str">
            <v>05050-MD-25-832-10</v>
          </cell>
          <cell r="E3323" t="str">
            <v>05050-MD-25-832-10</v>
          </cell>
          <cell r="F3323" t="str">
            <v>Tank-Piping ISO Nitrogen Tank T-101- (Butane)</v>
          </cell>
          <cell r="G3323">
            <v>0</v>
          </cell>
          <cell r="H3323" t="str">
            <v>VP-1516-148-T-101/2-276</v>
          </cell>
          <cell r="I3323">
            <v>40175</v>
          </cell>
          <cell r="J3323">
            <v>40168</v>
          </cell>
          <cell r="K3323" t="str">
            <v>Y</v>
          </cell>
          <cell r="L3323" t="str">
            <v>Drw</v>
          </cell>
          <cell r="M3323">
            <v>3324</v>
          </cell>
        </row>
        <row r="3324">
          <cell r="C3324" t="str">
            <v>25</v>
          </cell>
          <cell r="D3324" t="str">
            <v>05050-MD-25-832-11</v>
          </cell>
          <cell r="E3324" t="str">
            <v>05050-MD-25-832-11</v>
          </cell>
          <cell r="F3324" t="str">
            <v>Tank-Piping ISO Nitrogen Tank T-101- (Butane)</v>
          </cell>
          <cell r="G3324">
            <v>0</v>
          </cell>
          <cell r="H3324" t="str">
            <v>VP-1516-148-T-101/2-276</v>
          </cell>
          <cell r="I3324">
            <v>40175</v>
          </cell>
          <cell r="J3324">
            <v>40168</v>
          </cell>
          <cell r="K3324" t="str">
            <v>Y</v>
          </cell>
          <cell r="L3324" t="str">
            <v>Drw</v>
          </cell>
          <cell r="M3324">
            <v>3325</v>
          </cell>
        </row>
        <row r="3325">
          <cell r="C3325" t="str">
            <v>25</v>
          </cell>
          <cell r="D3325" t="str">
            <v>05050-MD-25-832-12</v>
          </cell>
          <cell r="E3325" t="str">
            <v>05050-MD-25-832-12</v>
          </cell>
          <cell r="F3325" t="str">
            <v>Tank-Piping ISO Nitrogen Tank T-101- (Butane)</v>
          </cell>
          <cell r="G3325">
            <v>0</v>
          </cell>
          <cell r="H3325" t="str">
            <v>VP-1516-148-T-101/2-276</v>
          </cell>
          <cell r="I3325">
            <v>40175</v>
          </cell>
          <cell r="J3325">
            <v>40168</v>
          </cell>
          <cell r="K3325" t="str">
            <v>Y</v>
          </cell>
          <cell r="L3325" t="str">
            <v>Drw</v>
          </cell>
          <cell r="M3325">
            <v>3326</v>
          </cell>
        </row>
        <row r="3326">
          <cell r="C3326" t="str">
            <v>25</v>
          </cell>
          <cell r="D3326" t="str">
            <v>05050-MD-25-832-13</v>
          </cell>
          <cell r="E3326" t="str">
            <v>05050-MD-25-832-13</v>
          </cell>
          <cell r="F3326" t="str">
            <v>Tank-Piping ISO Nitrogen Tank T-101- (Butane)</v>
          </cell>
          <cell r="G3326">
            <v>0</v>
          </cell>
          <cell r="H3326" t="str">
            <v>VP-1516-148-T-101/2-276</v>
          </cell>
          <cell r="I3326">
            <v>40175</v>
          </cell>
          <cell r="J3326">
            <v>40168</v>
          </cell>
          <cell r="K3326" t="str">
            <v>Y</v>
          </cell>
          <cell r="L3326" t="str">
            <v>Drw</v>
          </cell>
          <cell r="M3326">
            <v>3327</v>
          </cell>
        </row>
        <row r="3327">
          <cell r="C3327" t="str">
            <v>25</v>
          </cell>
          <cell r="D3327" t="str">
            <v/>
          </cell>
          <cell r="E3327" t="str">
            <v/>
          </cell>
          <cell r="F3327" t="str">
            <v>Tank-Advance Bill of Material- (Butane)</v>
          </cell>
          <cell r="G3327">
            <v>0</v>
          </cell>
          <cell r="H3327">
            <v>0</v>
          </cell>
          <cell r="I3327">
            <v>40175</v>
          </cell>
          <cell r="J3327">
            <v>40168</v>
          </cell>
          <cell r="K3327" t="str">
            <v>N</v>
          </cell>
          <cell r="L3327" t="str">
            <v>Drw</v>
          </cell>
          <cell r="M3327">
            <v>3328</v>
          </cell>
        </row>
        <row r="3328">
          <cell r="C3328" t="str">
            <v>25</v>
          </cell>
          <cell r="D3328" t="str">
            <v>05050-MD-25-834-01</v>
          </cell>
          <cell r="E3328" t="str">
            <v>05050-MD-25-834-01</v>
          </cell>
          <cell r="F3328" t="str">
            <v>Tank-Insulation Details Bottom- (Butane)</v>
          </cell>
          <cell r="G3328">
            <v>0</v>
          </cell>
          <cell r="H3328" t="str">
            <v>VP-1516-148-T-101/2-222 (Sheet 1 of 3)</v>
          </cell>
          <cell r="I3328">
            <v>40175</v>
          </cell>
          <cell r="J3328">
            <v>40168</v>
          </cell>
          <cell r="K3328" t="str">
            <v>Y</v>
          </cell>
          <cell r="L3328" t="str">
            <v>Drw</v>
          </cell>
          <cell r="M3328">
            <v>3329</v>
          </cell>
        </row>
        <row r="3329">
          <cell r="C3329" t="str">
            <v>25</v>
          </cell>
          <cell r="D3329" t="str">
            <v>05050-MD-25-834-02</v>
          </cell>
          <cell r="E3329" t="str">
            <v>05050-MD-25-834-02</v>
          </cell>
          <cell r="F3329" t="str">
            <v>Tank-Insulation Details Bottom- (Butane)</v>
          </cell>
          <cell r="G3329">
            <v>0</v>
          </cell>
          <cell r="H3329" t="str">
            <v>VP-1516-148-T-101/2-222 (Sheet 2 of 3)</v>
          </cell>
          <cell r="I3329">
            <v>40175</v>
          </cell>
          <cell r="J3329">
            <v>40168</v>
          </cell>
          <cell r="K3329" t="str">
            <v>Y</v>
          </cell>
          <cell r="L3329" t="str">
            <v>Drw</v>
          </cell>
          <cell r="M3329">
            <v>3330</v>
          </cell>
        </row>
        <row r="3330">
          <cell r="C3330" t="str">
            <v>25</v>
          </cell>
          <cell r="D3330" t="str">
            <v>05050-MD-25-834-03</v>
          </cell>
          <cell r="E3330" t="str">
            <v>05050-MD-25-834-03</v>
          </cell>
          <cell r="F3330" t="str">
            <v>Tank-Insulation Details Bottom- (Butane)</v>
          </cell>
          <cell r="G3330">
            <v>0</v>
          </cell>
          <cell r="H3330" t="str">
            <v>VP-1516-148-T-101/2-222 (Sheet 3 of 3)</v>
          </cell>
          <cell r="I3330">
            <v>40175</v>
          </cell>
          <cell r="J3330">
            <v>40168</v>
          </cell>
          <cell r="K3330" t="str">
            <v>Y</v>
          </cell>
          <cell r="L3330" t="str">
            <v>Drw</v>
          </cell>
          <cell r="M3330">
            <v>3331</v>
          </cell>
        </row>
        <row r="3331">
          <cell r="C3331" t="str">
            <v>25</v>
          </cell>
          <cell r="D3331" t="str">
            <v>05050-MD-25-834-04</v>
          </cell>
          <cell r="E3331" t="str">
            <v>05050-MD-25-834-04</v>
          </cell>
          <cell r="F3331" t="str">
            <v>Tank-Insulation Details Bottom- (Butane)</v>
          </cell>
          <cell r="G3331">
            <v>0</v>
          </cell>
          <cell r="H3331" t="str">
            <v>VP-1516-148-T-101/2-222 (Sheet 3 of 3)</v>
          </cell>
          <cell r="I3331">
            <v>40175</v>
          </cell>
          <cell r="J3331">
            <v>40168</v>
          </cell>
          <cell r="K3331" t="str">
            <v>Y</v>
          </cell>
          <cell r="L3331" t="str">
            <v>Drw</v>
          </cell>
          <cell r="M3331">
            <v>3332</v>
          </cell>
        </row>
        <row r="3332">
          <cell r="C3332" t="str">
            <v>25</v>
          </cell>
          <cell r="D3332" t="str">
            <v>05050-MD-25-834-05</v>
          </cell>
          <cell r="E3332" t="str">
            <v>05050-MD-25-834-05</v>
          </cell>
          <cell r="F3332" t="str">
            <v>Tank-Insulation Details Bottom- (Butane)</v>
          </cell>
          <cell r="G3332">
            <v>0</v>
          </cell>
          <cell r="H3332" t="str">
            <v>VP-1516-148-T-101/2-222 (Sheet 3 of 3)</v>
          </cell>
          <cell r="I3332">
            <v>40175</v>
          </cell>
          <cell r="J3332">
            <v>40168</v>
          </cell>
          <cell r="K3332" t="str">
            <v>Y</v>
          </cell>
          <cell r="L3332" t="str">
            <v>Drw</v>
          </cell>
          <cell r="M3332">
            <v>3333</v>
          </cell>
        </row>
        <row r="3333">
          <cell r="C3333" t="str">
            <v>25</v>
          </cell>
          <cell r="D3333" t="str">
            <v/>
          </cell>
          <cell r="E3333" t="str">
            <v/>
          </cell>
          <cell r="F3333" t="str">
            <v>Tank-Insulation Details Bottom- (Butane)</v>
          </cell>
          <cell r="G3333">
            <v>0</v>
          </cell>
          <cell r="H3333" t="str">
            <v>VP-1516-148-T-101/2-223</v>
          </cell>
          <cell r="I3333">
            <v>40175</v>
          </cell>
          <cell r="J3333">
            <v>40168</v>
          </cell>
          <cell r="K3333" t="str">
            <v>N</v>
          </cell>
          <cell r="L3333" t="str">
            <v>Drw</v>
          </cell>
          <cell r="M3333">
            <v>3334</v>
          </cell>
        </row>
        <row r="3334">
          <cell r="C3334" t="str">
            <v>25</v>
          </cell>
          <cell r="D3334" t="str">
            <v>05050-MD-25-836-01</v>
          </cell>
          <cell r="E3334" t="str">
            <v>05050-MD-25-836-01</v>
          </cell>
          <cell r="F3334" t="str">
            <v>Tank-Insulation Details Shell- (Butane)</v>
          </cell>
          <cell r="G3334">
            <v>0</v>
          </cell>
          <cell r="H3334" t="str">
            <v>VP-1516-148-T-101/2-224</v>
          </cell>
          <cell r="I3334">
            <v>40175</v>
          </cell>
          <cell r="J3334">
            <v>40168</v>
          </cell>
          <cell r="K3334" t="str">
            <v>Y</v>
          </cell>
          <cell r="L3334" t="str">
            <v>Drw</v>
          </cell>
          <cell r="M3334">
            <v>3335</v>
          </cell>
        </row>
        <row r="3335">
          <cell r="C3335" t="str">
            <v>25</v>
          </cell>
          <cell r="D3335" t="str">
            <v>05050-MD-25-836-02</v>
          </cell>
          <cell r="E3335" t="str">
            <v>05050-MD-25-836-02</v>
          </cell>
          <cell r="F3335" t="str">
            <v>Tank-Insulation Details Shell- (Butane)</v>
          </cell>
          <cell r="G3335">
            <v>0</v>
          </cell>
          <cell r="H3335" t="str">
            <v>VP-1516-148-T-101/2-224</v>
          </cell>
          <cell r="I3335">
            <v>40175</v>
          </cell>
          <cell r="J3335">
            <v>40168</v>
          </cell>
          <cell r="K3335" t="str">
            <v>Y</v>
          </cell>
          <cell r="L3335" t="str">
            <v>Drw</v>
          </cell>
          <cell r="M3335">
            <v>3336</v>
          </cell>
        </row>
        <row r="3336">
          <cell r="C3336" t="str">
            <v>25</v>
          </cell>
          <cell r="D3336" t="str">
            <v>05050-MD-25-836-03</v>
          </cell>
          <cell r="E3336" t="str">
            <v>05050-MD-25-836-03</v>
          </cell>
          <cell r="F3336" t="str">
            <v>Tank-Insulation Details Shell- (Butane)</v>
          </cell>
          <cell r="G3336">
            <v>0</v>
          </cell>
          <cell r="H3336" t="str">
            <v>VP-1516-148-T-101/2-224</v>
          </cell>
          <cell r="I3336">
            <v>40175</v>
          </cell>
          <cell r="J3336">
            <v>40168</v>
          </cell>
          <cell r="K3336" t="str">
            <v>Y</v>
          </cell>
          <cell r="L3336" t="str">
            <v>Drw</v>
          </cell>
          <cell r="M3336">
            <v>3337</v>
          </cell>
        </row>
        <row r="3337">
          <cell r="C3337" t="str">
            <v>25</v>
          </cell>
          <cell r="D3337" t="str">
            <v/>
          </cell>
          <cell r="E3337" t="str">
            <v/>
          </cell>
          <cell r="F3337" t="str">
            <v>Tank-Insulation Details Shell- (Butane)</v>
          </cell>
          <cell r="G3337">
            <v>0</v>
          </cell>
          <cell r="H3337" t="str">
            <v>VP-1516-148-T-101/2-225</v>
          </cell>
          <cell r="I3337">
            <v>40175</v>
          </cell>
          <cell r="J3337">
            <v>40168</v>
          </cell>
          <cell r="K3337" t="str">
            <v>N</v>
          </cell>
          <cell r="L3337" t="str">
            <v>Drw</v>
          </cell>
          <cell r="M3337">
            <v>3338</v>
          </cell>
        </row>
        <row r="3338">
          <cell r="C3338" t="str">
            <v>25</v>
          </cell>
          <cell r="D3338" t="str">
            <v>05050-MD-25-838-00</v>
          </cell>
          <cell r="E3338" t="str">
            <v>05050-MD-25-838-00</v>
          </cell>
          <cell r="F3338" t="str">
            <v>Tank-Insulation Details Suspended Deck- (Butane)</v>
          </cell>
          <cell r="G3338">
            <v>0</v>
          </cell>
          <cell r="H3338" t="str">
            <v>VP-1516-148-T-101/2-226</v>
          </cell>
          <cell r="I3338">
            <v>40175</v>
          </cell>
          <cell r="J3338">
            <v>40168</v>
          </cell>
          <cell r="K3338" t="str">
            <v>Y</v>
          </cell>
          <cell r="L3338" t="str">
            <v>Drw</v>
          </cell>
          <cell r="M3338">
            <v>3339</v>
          </cell>
        </row>
        <row r="3339">
          <cell r="C3339" t="str">
            <v>25</v>
          </cell>
          <cell r="D3339" t="str">
            <v>05050-MD-25-839-01</v>
          </cell>
          <cell r="E3339" t="str">
            <v>05050-MD-25-839-01</v>
          </cell>
          <cell r="F3339" t="str">
            <v>Tank-Insulation Details Nozzles- (Butane)</v>
          </cell>
          <cell r="G3339">
            <v>0</v>
          </cell>
          <cell r="H3339" t="str">
            <v>VP-1516-148-T-101/2-227</v>
          </cell>
          <cell r="I3339">
            <v>40175</v>
          </cell>
          <cell r="J3339">
            <v>40168</v>
          </cell>
          <cell r="K3339" t="str">
            <v>Y</v>
          </cell>
          <cell r="L3339" t="str">
            <v>Drw</v>
          </cell>
          <cell r="M3339">
            <v>3340</v>
          </cell>
        </row>
        <row r="3340">
          <cell r="C3340" t="str">
            <v>25</v>
          </cell>
          <cell r="D3340" t="str">
            <v>05050-MD-25-839-02</v>
          </cell>
          <cell r="E3340" t="str">
            <v>05050-MD-25-839-02</v>
          </cell>
          <cell r="F3340" t="str">
            <v>Tank-Insulation Details Nozzles- (Butane)</v>
          </cell>
          <cell r="G3340">
            <v>0</v>
          </cell>
          <cell r="H3340" t="str">
            <v>VP-1516-148-T-101/2-227</v>
          </cell>
          <cell r="I3340">
            <v>40175</v>
          </cell>
          <cell r="J3340">
            <v>40168</v>
          </cell>
          <cell r="K3340" t="str">
            <v>Y</v>
          </cell>
          <cell r="L3340" t="str">
            <v>Drw</v>
          </cell>
          <cell r="M3340">
            <v>3341</v>
          </cell>
        </row>
        <row r="3341">
          <cell r="C3341" t="str">
            <v>25</v>
          </cell>
          <cell r="D3341" t="str">
            <v>05050-MD-25-840-00</v>
          </cell>
          <cell r="E3341" t="str">
            <v>05050-MD-25-840-00</v>
          </cell>
          <cell r="F3341" t="str">
            <v>Tank-RDT Layout on Tank- (Butane)</v>
          </cell>
          <cell r="G3341">
            <v>0</v>
          </cell>
          <cell r="H3341" t="str">
            <v>VP-1516-148-T-101/2-228</v>
          </cell>
          <cell r="I3341">
            <v>40175</v>
          </cell>
          <cell r="J3341">
            <v>40168</v>
          </cell>
          <cell r="K3341" t="str">
            <v>Y</v>
          </cell>
          <cell r="L3341" t="str">
            <v>Drw</v>
          </cell>
          <cell r="M3341">
            <v>3342</v>
          </cell>
        </row>
        <row r="3342">
          <cell r="C3342" t="str">
            <v>25</v>
          </cell>
          <cell r="D3342" t="str">
            <v>05050-MD-25-841-00</v>
          </cell>
          <cell r="E3342" t="str">
            <v>05050-MD-25-841-00</v>
          </cell>
          <cell r="F3342" t="str">
            <v>Tank-RDT Details Inner Tank- (Butane)</v>
          </cell>
          <cell r="G3342">
            <v>0</v>
          </cell>
          <cell r="H3342" t="str">
            <v>VP-1516-148-T-101/2-229</v>
          </cell>
          <cell r="I3342">
            <v>40175</v>
          </cell>
          <cell r="J3342">
            <v>40168</v>
          </cell>
          <cell r="K3342" t="str">
            <v>Y</v>
          </cell>
          <cell r="L3342" t="str">
            <v>Drw</v>
          </cell>
          <cell r="M3342">
            <v>3343</v>
          </cell>
        </row>
        <row r="3343">
          <cell r="C3343" t="str">
            <v>25</v>
          </cell>
          <cell r="D3343" t="str">
            <v>05050-MD-25-842-00</v>
          </cell>
          <cell r="E3343" t="str">
            <v>05050-MD-25-842-00</v>
          </cell>
          <cell r="F3343" t="str">
            <v>Tank-RTD Details Suspended Deck- (Butane)</v>
          </cell>
          <cell r="G3343">
            <v>0</v>
          </cell>
          <cell r="H3343" t="str">
            <v>VP-1516-148-T-101/2-230</v>
          </cell>
          <cell r="I3343">
            <v>40175</v>
          </cell>
          <cell r="J3343">
            <v>40168</v>
          </cell>
          <cell r="K3343" t="str">
            <v>Y</v>
          </cell>
          <cell r="L3343" t="str">
            <v>Drw</v>
          </cell>
          <cell r="M3343">
            <v>3344</v>
          </cell>
        </row>
        <row r="3344">
          <cell r="C3344" t="str">
            <v>25</v>
          </cell>
          <cell r="D3344" t="str">
            <v>05050-MD-25-843-00</v>
          </cell>
          <cell r="E3344" t="str">
            <v>05050-MD-25-843-00</v>
          </cell>
          <cell r="F3344" t="str">
            <v>Tank-RTD Details Inner Bottom and Annular - (Butane)</v>
          </cell>
          <cell r="G3344">
            <v>0</v>
          </cell>
          <cell r="H3344" t="str">
            <v>VP-1516-148-T-101/2-231</v>
          </cell>
          <cell r="I3344">
            <v>40175</v>
          </cell>
          <cell r="J3344">
            <v>40168</v>
          </cell>
          <cell r="K3344" t="str">
            <v>Y</v>
          </cell>
          <cell r="L3344" t="str">
            <v>Drw</v>
          </cell>
          <cell r="M3344">
            <v>3345</v>
          </cell>
        </row>
        <row r="3345">
          <cell r="C3345" t="str">
            <v>25</v>
          </cell>
          <cell r="D3345" t="str">
            <v>05050-MD-25-844-00</v>
          </cell>
          <cell r="E3345" t="str">
            <v>05050-MD-25-844-00</v>
          </cell>
          <cell r="F3345" t="str">
            <v>Tank-Orientation Outer Tank- (Butane)</v>
          </cell>
          <cell r="G3345">
            <v>0</v>
          </cell>
          <cell r="H3345" t="str">
            <v>VP-1516-148-T-101/2-123</v>
          </cell>
          <cell r="I3345">
            <v>40175</v>
          </cell>
          <cell r="J3345">
            <v>40168</v>
          </cell>
          <cell r="K3345" t="str">
            <v>Y</v>
          </cell>
          <cell r="L3345" t="str">
            <v>Drw</v>
          </cell>
          <cell r="M3345">
            <v>3346</v>
          </cell>
        </row>
        <row r="3346">
          <cell r="C3346" t="str">
            <v>25</v>
          </cell>
          <cell r="D3346" t="str">
            <v>05050-MD-25-845-00</v>
          </cell>
          <cell r="E3346" t="str">
            <v>05050-MD-25-845-00</v>
          </cell>
          <cell r="F3346" t="str">
            <v>Tank-Orientation Inner Tank- (Butane)</v>
          </cell>
          <cell r="G3346">
            <v>0</v>
          </cell>
          <cell r="H3346" t="str">
            <v>VP-1516-148-T-101/2-124</v>
          </cell>
          <cell r="I3346">
            <v>40175</v>
          </cell>
          <cell r="J3346">
            <v>40168</v>
          </cell>
          <cell r="K3346" t="str">
            <v>Y</v>
          </cell>
          <cell r="L3346" t="str">
            <v>Drw</v>
          </cell>
          <cell r="M3346">
            <v>3347</v>
          </cell>
        </row>
        <row r="3347">
          <cell r="C3347" t="str">
            <v>25</v>
          </cell>
          <cell r="D3347" t="str">
            <v>05050-MD-25-846-00</v>
          </cell>
          <cell r="E3347" t="str">
            <v>05050-MD-25-846-00</v>
          </cell>
          <cell r="F3347" t="str">
            <v>Tank-Roof Orientation- (Butane)</v>
          </cell>
          <cell r="G3347">
            <v>0</v>
          </cell>
          <cell r="H3347" t="str">
            <v>VP-1516-148-T-101/2-125</v>
          </cell>
          <cell r="I3347">
            <v>40175</v>
          </cell>
          <cell r="J3347">
            <v>40168</v>
          </cell>
          <cell r="K3347" t="str">
            <v>Y</v>
          </cell>
          <cell r="L3347" t="str">
            <v>Drw</v>
          </cell>
          <cell r="M3347">
            <v>3348</v>
          </cell>
        </row>
        <row r="3348">
          <cell r="C3348" t="str">
            <v>25</v>
          </cell>
          <cell r="D3348" t="str">
            <v>05050-MD-25-847-00</v>
          </cell>
          <cell r="E3348" t="str">
            <v>05050-MD-25-847-00</v>
          </cell>
          <cell r="F3348" t="str">
            <v>Tank-Deck Orientation- (Butane)</v>
          </cell>
          <cell r="G3348">
            <v>0</v>
          </cell>
          <cell r="H3348" t="str">
            <v>VP-1516-148-T-101/2-126</v>
          </cell>
          <cell r="I3348">
            <v>40175</v>
          </cell>
          <cell r="J3348">
            <v>40168</v>
          </cell>
          <cell r="K3348" t="str">
            <v>Y</v>
          </cell>
          <cell r="L3348" t="str">
            <v>Drw</v>
          </cell>
          <cell r="M3348">
            <v>3349</v>
          </cell>
        </row>
        <row r="3349">
          <cell r="C3349" t="str">
            <v>25</v>
          </cell>
          <cell r="D3349" t="str">
            <v>05050-MD-25-848-00</v>
          </cell>
          <cell r="E3349" t="str">
            <v>05050-MD-25-848-00</v>
          </cell>
          <cell r="F3349" t="str">
            <v>Tank-Orientation Stretch-outs- (Butane)</v>
          </cell>
          <cell r="G3349">
            <v>0</v>
          </cell>
          <cell r="H3349" t="str">
            <v>VP-1516-148-T-101/2-127</v>
          </cell>
          <cell r="I3349">
            <v>40175</v>
          </cell>
          <cell r="J3349">
            <v>40168</v>
          </cell>
          <cell r="K3349" t="str">
            <v>Y</v>
          </cell>
          <cell r="L3349" t="str">
            <v>Drw</v>
          </cell>
          <cell r="M3349">
            <v>3350</v>
          </cell>
        </row>
        <row r="3350">
          <cell r="C3350" t="str">
            <v>25</v>
          </cell>
          <cell r="D3350" t="str">
            <v/>
          </cell>
          <cell r="E3350" t="str">
            <v/>
          </cell>
          <cell r="F3350" t="str">
            <v>Tank-Orientation Outer Tank- (Butane)</v>
          </cell>
          <cell r="G3350">
            <v>0</v>
          </cell>
          <cell r="H3350">
            <v>0</v>
          </cell>
          <cell r="I3350">
            <v>40175</v>
          </cell>
          <cell r="J3350">
            <v>40168</v>
          </cell>
          <cell r="K3350" t="str">
            <v>n</v>
          </cell>
          <cell r="L3350" t="str">
            <v>Drw</v>
          </cell>
          <cell r="M3350">
            <v>3351</v>
          </cell>
        </row>
        <row r="3351">
          <cell r="C3351" t="str">
            <v>25</v>
          </cell>
          <cell r="D3351" t="str">
            <v/>
          </cell>
          <cell r="E3351" t="str">
            <v/>
          </cell>
          <cell r="F3351" t="str">
            <v>Pump-Handling Crane Setting Out Dimensions- (Butane)</v>
          </cell>
          <cell r="G3351">
            <v>0</v>
          </cell>
          <cell r="H3351" t="str">
            <v>VP-1516-148-T-101/2-232</v>
          </cell>
          <cell r="I3351">
            <v>38870</v>
          </cell>
          <cell r="J3351">
            <v>38863</v>
          </cell>
          <cell r="K3351" t="str">
            <v>N</v>
          </cell>
          <cell r="L3351" t="str">
            <v>Drw</v>
          </cell>
          <cell r="M3351">
            <v>3352</v>
          </cell>
        </row>
        <row r="3352">
          <cell r="C3352" t="str">
            <v>25</v>
          </cell>
          <cell r="D3352" t="str">
            <v>05050-MD-25-851-01</v>
          </cell>
          <cell r="E3352" t="str">
            <v>05050-MD-25-851-01</v>
          </cell>
          <cell r="F3352" t="str">
            <v>Butane Tank Cable Drum</v>
          </cell>
          <cell r="G3352">
            <v>0</v>
          </cell>
          <cell r="H3352" t="str">
            <v>VP-1516-148-T-101/2-233</v>
          </cell>
          <cell r="I3352">
            <v>40175</v>
          </cell>
          <cell r="J3352">
            <v>40168</v>
          </cell>
          <cell r="K3352" t="str">
            <v>Y</v>
          </cell>
          <cell r="L3352" t="str">
            <v>Drw</v>
          </cell>
          <cell r="M3352">
            <v>3353</v>
          </cell>
        </row>
        <row r="3353">
          <cell r="C3353" t="str">
            <v>25</v>
          </cell>
          <cell r="D3353" t="str">
            <v>05050-MD-25-851-02</v>
          </cell>
          <cell r="E3353" t="str">
            <v>05050-MD-25-851-02</v>
          </cell>
          <cell r="F3353" t="str">
            <v>Butane Tank Cable Drum</v>
          </cell>
          <cell r="G3353">
            <v>0</v>
          </cell>
          <cell r="H3353" t="str">
            <v>VP-1516-148-T-101/2-233</v>
          </cell>
          <cell r="I3353">
            <v>40175</v>
          </cell>
          <cell r="J3353">
            <v>40168</v>
          </cell>
          <cell r="K3353" t="str">
            <v>Y</v>
          </cell>
          <cell r="L3353" t="str">
            <v>Drw</v>
          </cell>
          <cell r="M3353">
            <v>3354</v>
          </cell>
        </row>
        <row r="3354">
          <cell r="C3354" t="str">
            <v>25</v>
          </cell>
          <cell r="D3354" t="str">
            <v>05050-MD-25-851-03</v>
          </cell>
          <cell r="E3354" t="str">
            <v>05050-MD-25-851-03</v>
          </cell>
          <cell r="F3354" t="str">
            <v>Butane Tank Cable Drum</v>
          </cell>
          <cell r="G3354">
            <v>0</v>
          </cell>
          <cell r="H3354" t="str">
            <v>VP-1516-148-T-101/2-233</v>
          </cell>
          <cell r="I3354">
            <v>40175</v>
          </cell>
          <cell r="J3354">
            <v>40168</v>
          </cell>
          <cell r="K3354" t="str">
            <v>Y</v>
          </cell>
          <cell r="L3354" t="str">
            <v>Drw</v>
          </cell>
          <cell r="M3354">
            <v>3355</v>
          </cell>
        </row>
        <row r="3355">
          <cell r="C3355" t="str">
            <v>25</v>
          </cell>
          <cell r="D3355" t="str">
            <v/>
          </cell>
          <cell r="E3355" t="str">
            <v/>
          </cell>
          <cell r="F3355" t="str">
            <v>Tank-Deck Orientation- (Butane)</v>
          </cell>
          <cell r="G3355">
            <v>0</v>
          </cell>
          <cell r="H3355">
            <v>0</v>
          </cell>
          <cell r="I3355">
            <v>40175</v>
          </cell>
          <cell r="J3355">
            <v>40168</v>
          </cell>
          <cell r="K3355" t="str">
            <v>n</v>
          </cell>
          <cell r="L3355" t="str">
            <v>Drw</v>
          </cell>
          <cell r="M3355">
            <v>3356</v>
          </cell>
        </row>
        <row r="3356">
          <cell r="C3356" t="str">
            <v>25</v>
          </cell>
          <cell r="D3356" t="str">
            <v/>
          </cell>
          <cell r="E3356" t="str">
            <v/>
          </cell>
          <cell r="F3356" t="str">
            <v>Tank-Orientation Stretch-outs- (Butane)</v>
          </cell>
          <cell r="G3356">
            <v>0</v>
          </cell>
          <cell r="H3356">
            <v>0</v>
          </cell>
          <cell r="I3356">
            <v>40175</v>
          </cell>
          <cell r="J3356">
            <v>40168</v>
          </cell>
          <cell r="K3356" t="str">
            <v>n</v>
          </cell>
          <cell r="L3356" t="str">
            <v>Drw</v>
          </cell>
          <cell r="M3356">
            <v>3357</v>
          </cell>
        </row>
        <row r="3357">
          <cell r="C3357" t="str">
            <v>25</v>
          </cell>
          <cell r="D3357" t="str">
            <v>05050-MD-25-854-00</v>
          </cell>
          <cell r="E3357" t="str">
            <v>05050-MD-25-854-00</v>
          </cell>
          <cell r="F3357" t="str">
            <v>Tank-Temporary Door Sheet Stiffening- (Butane)</v>
          </cell>
          <cell r="G3357">
            <v>0</v>
          </cell>
          <cell r="H3357" t="str">
            <v>VP-1516-148-T-101/2-150</v>
          </cell>
          <cell r="I3357">
            <v>40175</v>
          </cell>
          <cell r="J3357">
            <v>40168</v>
          </cell>
          <cell r="K3357" t="str">
            <v>Y</v>
          </cell>
          <cell r="L3357" t="str">
            <v>Drw</v>
          </cell>
          <cell r="M3357">
            <v>3358</v>
          </cell>
        </row>
        <row r="3358">
          <cell r="C3358" t="str">
            <v>25</v>
          </cell>
          <cell r="D3358" t="str">
            <v/>
          </cell>
          <cell r="E3358" t="str">
            <v/>
          </cell>
          <cell r="F3358" t="str">
            <v>Tank-Shell Guides for Nozzles - (Butane)</v>
          </cell>
          <cell r="G3358">
            <v>0</v>
          </cell>
          <cell r="H3358">
            <v>0</v>
          </cell>
          <cell r="I3358">
            <v>40175</v>
          </cell>
          <cell r="J3358">
            <v>40168</v>
          </cell>
          <cell r="K3358" t="str">
            <v>n</v>
          </cell>
          <cell r="L3358" t="str">
            <v>Drw</v>
          </cell>
          <cell r="M3358">
            <v>3359</v>
          </cell>
        </row>
        <row r="3359">
          <cell r="C3359" t="str">
            <v>25</v>
          </cell>
          <cell r="D3359" t="str">
            <v>05050-MD-25-856-01</v>
          </cell>
          <cell r="E3359" t="str">
            <v>05050-MD-25-856-01</v>
          </cell>
          <cell r="F3359" t="str">
            <v>Tank-Shell Guides for Nozzles - (Butane)</v>
          </cell>
          <cell r="G3359">
            <v>0</v>
          </cell>
          <cell r="H3359" t="str">
            <v>VP-1516-148-T-101/2-208</v>
          </cell>
          <cell r="I3359">
            <v>40175</v>
          </cell>
          <cell r="J3359">
            <v>40168</v>
          </cell>
          <cell r="K3359" t="str">
            <v>Y</v>
          </cell>
          <cell r="L3359" t="str">
            <v>Drw</v>
          </cell>
          <cell r="M3359">
            <v>3360</v>
          </cell>
        </row>
        <row r="3360">
          <cell r="C3360" t="str">
            <v>25</v>
          </cell>
          <cell r="D3360" t="str">
            <v>05050-MD-25-856-02</v>
          </cell>
          <cell r="E3360" t="str">
            <v>05050-MD-25-856-02</v>
          </cell>
          <cell r="F3360" t="str">
            <v>Tank-Shell Guides for Nozzles - (Butane)</v>
          </cell>
          <cell r="G3360">
            <v>0</v>
          </cell>
          <cell r="H3360" t="str">
            <v>VP-1516-148-T-101/2-208</v>
          </cell>
          <cell r="I3360">
            <v>40175</v>
          </cell>
          <cell r="J3360">
            <v>40168</v>
          </cell>
          <cell r="K3360" t="str">
            <v>Y</v>
          </cell>
          <cell r="L3360" t="str">
            <v>Drw</v>
          </cell>
          <cell r="M3360">
            <v>3361</v>
          </cell>
        </row>
        <row r="3361">
          <cell r="C3361" t="str">
            <v>25</v>
          </cell>
          <cell r="D3361" t="str">
            <v>05050-MD-25-856-03</v>
          </cell>
          <cell r="E3361" t="str">
            <v>05050-MD-25-856-03</v>
          </cell>
          <cell r="F3361" t="str">
            <v>Tank-Shell Guides for Nozzles - (Butane)</v>
          </cell>
          <cell r="G3361">
            <v>0</v>
          </cell>
          <cell r="H3361" t="str">
            <v>VP-1516-148-T-101/2-208</v>
          </cell>
          <cell r="I3361">
            <v>40175</v>
          </cell>
          <cell r="J3361">
            <v>40168</v>
          </cell>
          <cell r="K3361" t="str">
            <v>Y</v>
          </cell>
          <cell r="L3361" t="str">
            <v>Drw</v>
          </cell>
          <cell r="M3361">
            <v>3362</v>
          </cell>
        </row>
        <row r="3362">
          <cell r="C3362" t="str">
            <v>25</v>
          </cell>
          <cell r="D3362" t="str">
            <v>05050-MD-25-856-04</v>
          </cell>
          <cell r="E3362" t="str">
            <v>05050-MD-25-856-04</v>
          </cell>
          <cell r="F3362" t="str">
            <v>Tank-Shell Guides for Nozzles - (Butane)</v>
          </cell>
          <cell r="G3362">
            <v>0</v>
          </cell>
          <cell r="H3362" t="str">
            <v>VP-1516-148-T-101/2-208</v>
          </cell>
          <cell r="I3362">
            <v>40175</v>
          </cell>
          <cell r="J3362">
            <v>40168</v>
          </cell>
          <cell r="K3362" t="str">
            <v>Y</v>
          </cell>
          <cell r="L3362" t="str">
            <v>Drw</v>
          </cell>
          <cell r="M3362">
            <v>3363</v>
          </cell>
        </row>
        <row r="3363">
          <cell r="C3363" t="str">
            <v>25</v>
          </cell>
          <cell r="D3363" t="str">
            <v>05050-MD-25-856-05</v>
          </cell>
          <cell r="E3363" t="str">
            <v>05050-MD-25-856-05</v>
          </cell>
          <cell r="F3363" t="str">
            <v>Tank-Shell Guides for Nozzles - (Butane)</v>
          </cell>
          <cell r="G3363">
            <v>0</v>
          </cell>
          <cell r="H3363" t="str">
            <v>VP-1516-148-T-101/2-208</v>
          </cell>
          <cell r="I3363">
            <v>40175</v>
          </cell>
          <cell r="J3363">
            <v>40168</v>
          </cell>
          <cell r="K3363" t="str">
            <v>Y</v>
          </cell>
          <cell r="L3363" t="str">
            <v>Drw</v>
          </cell>
          <cell r="M3363">
            <v>3364</v>
          </cell>
        </row>
        <row r="3364">
          <cell r="C3364" t="str">
            <v>25</v>
          </cell>
          <cell r="D3364" t="str">
            <v>05050-MD-25-856-06</v>
          </cell>
          <cell r="E3364" t="str">
            <v>05050-MD-25-856-06</v>
          </cell>
          <cell r="F3364" t="str">
            <v>Tank-Shell Guides for Nozzles - (Butane)</v>
          </cell>
          <cell r="G3364">
            <v>0</v>
          </cell>
          <cell r="H3364" t="str">
            <v>VP-1516-148-T-101/2-208</v>
          </cell>
          <cell r="I3364">
            <v>40175</v>
          </cell>
          <cell r="J3364">
            <v>40168</v>
          </cell>
          <cell r="K3364" t="str">
            <v>Y</v>
          </cell>
          <cell r="L3364" t="str">
            <v>Drw</v>
          </cell>
          <cell r="M3364">
            <v>3365</v>
          </cell>
        </row>
        <row r="3365">
          <cell r="C3365" t="str">
            <v>25</v>
          </cell>
          <cell r="D3365" t="str">
            <v>05050-MD-25-856-07</v>
          </cell>
          <cell r="E3365" t="str">
            <v>05050-MD-25-856-07</v>
          </cell>
          <cell r="F3365" t="str">
            <v>Tank-Shell Guides for Nozzles - (Butane)</v>
          </cell>
          <cell r="G3365">
            <v>0</v>
          </cell>
          <cell r="H3365" t="str">
            <v>VP-1516-148-T-101/2-208</v>
          </cell>
          <cell r="I3365">
            <v>40175</v>
          </cell>
          <cell r="J3365">
            <v>40168</v>
          </cell>
          <cell r="K3365" t="str">
            <v>Y</v>
          </cell>
          <cell r="L3365" t="str">
            <v>Drw</v>
          </cell>
          <cell r="M3365">
            <v>3366</v>
          </cell>
        </row>
        <row r="3366">
          <cell r="C3366" t="str">
            <v>25</v>
          </cell>
          <cell r="D3366" t="str">
            <v>05050-MD-25-856-08</v>
          </cell>
          <cell r="E3366" t="str">
            <v>05050-MD-25-856-08</v>
          </cell>
          <cell r="F3366" t="str">
            <v>Tank-Shell Guides for Nozzles - (Butane)</v>
          </cell>
          <cell r="G3366">
            <v>0</v>
          </cell>
          <cell r="H3366" t="str">
            <v>VP-1516-148-T-101/2-208</v>
          </cell>
          <cell r="I3366">
            <v>40175</v>
          </cell>
          <cell r="J3366">
            <v>40168</v>
          </cell>
          <cell r="K3366" t="str">
            <v>Y</v>
          </cell>
          <cell r="L3366" t="str">
            <v>Drw</v>
          </cell>
          <cell r="M3366">
            <v>3367</v>
          </cell>
        </row>
        <row r="3367">
          <cell r="C3367" t="str">
            <v>25</v>
          </cell>
          <cell r="D3367" t="str">
            <v>05050-MD-25-856-09</v>
          </cell>
          <cell r="E3367" t="str">
            <v>05050-MD-25-856-09</v>
          </cell>
          <cell r="F3367" t="str">
            <v>Tank-Shell Guides for Nozzles - (Butane)</v>
          </cell>
          <cell r="G3367">
            <v>0</v>
          </cell>
          <cell r="H3367" t="str">
            <v>VP-1516-148-T-101/2-208</v>
          </cell>
          <cell r="I3367">
            <v>40175</v>
          </cell>
          <cell r="J3367">
            <v>40168</v>
          </cell>
          <cell r="K3367" t="str">
            <v>Y</v>
          </cell>
          <cell r="L3367" t="str">
            <v>Drw</v>
          </cell>
          <cell r="M3367">
            <v>3368</v>
          </cell>
        </row>
        <row r="3368">
          <cell r="C3368" t="str">
            <v>25</v>
          </cell>
          <cell r="D3368" t="str">
            <v/>
          </cell>
          <cell r="E3368" t="str">
            <v/>
          </cell>
          <cell r="F3368" t="str">
            <v>Tank-Shell Guides for Nozzles - (Butane)</v>
          </cell>
          <cell r="G3368">
            <v>0</v>
          </cell>
          <cell r="H3368">
            <v>0</v>
          </cell>
          <cell r="I3368">
            <v>40175</v>
          </cell>
          <cell r="J3368">
            <v>40168</v>
          </cell>
          <cell r="K3368" t="str">
            <v>n</v>
          </cell>
          <cell r="L3368" t="str">
            <v>Drw</v>
          </cell>
          <cell r="M3368">
            <v>3369</v>
          </cell>
        </row>
        <row r="3369">
          <cell r="C3369" t="str">
            <v>25</v>
          </cell>
          <cell r="D3369" t="str">
            <v>05050-MD-25-858-00</v>
          </cell>
          <cell r="E3369" t="str">
            <v>05050-MD-25-858-00</v>
          </cell>
          <cell r="F3369" t="str">
            <v>Tank-Nameplate Details- (Butane)</v>
          </cell>
          <cell r="G3369">
            <v>0</v>
          </cell>
          <cell r="H3369" t="str">
            <v>VP-1516-148-T-101/2-220</v>
          </cell>
          <cell r="I3369">
            <v>40175</v>
          </cell>
          <cell r="J3369">
            <v>40168</v>
          </cell>
          <cell r="K3369" t="str">
            <v>Y</v>
          </cell>
          <cell r="L3369" t="str">
            <v>Drw</v>
          </cell>
          <cell r="M3369">
            <v>3370</v>
          </cell>
        </row>
        <row r="3370">
          <cell r="C3370" t="str">
            <v>25</v>
          </cell>
          <cell r="D3370" t="str">
            <v>05050-MD-25-859-01</v>
          </cell>
          <cell r="E3370" t="str">
            <v>05050-MD-25-859-01</v>
          </cell>
          <cell r="F3370" t="str">
            <v>Tank-Earthing Connections- (Butane)</v>
          </cell>
          <cell r="G3370">
            <v>0</v>
          </cell>
          <cell r="H3370" t="str">
            <v>VP-1516-148-T-101/2-221</v>
          </cell>
          <cell r="I3370">
            <v>40175</v>
          </cell>
          <cell r="J3370">
            <v>40168</v>
          </cell>
          <cell r="K3370" t="str">
            <v>Y</v>
          </cell>
          <cell r="L3370" t="str">
            <v>Drw</v>
          </cell>
          <cell r="M3370">
            <v>3371</v>
          </cell>
        </row>
        <row r="3371">
          <cell r="C3371" t="str">
            <v>25</v>
          </cell>
          <cell r="D3371" t="str">
            <v>05050-MD-25-859-02</v>
          </cell>
          <cell r="E3371" t="str">
            <v>05050-MD-25-859-02</v>
          </cell>
          <cell r="F3371" t="str">
            <v>Tank-Earthing Connections- (Butane)</v>
          </cell>
          <cell r="G3371">
            <v>0</v>
          </cell>
          <cell r="H3371" t="str">
            <v>VP-1516-148-T-101/2-221</v>
          </cell>
          <cell r="I3371">
            <v>40175</v>
          </cell>
          <cell r="J3371">
            <v>40168</v>
          </cell>
          <cell r="K3371" t="str">
            <v>Y</v>
          </cell>
          <cell r="L3371" t="str">
            <v>Drw</v>
          </cell>
          <cell r="M3371">
            <v>3372</v>
          </cell>
        </row>
        <row r="3372">
          <cell r="C3372" t="str">
            <v>25</v>
          </cell>
          <cell r="D3372" t="str">
            <v/>
          </cell>
          <cell r="E3372" t="str">
            <v/>
          </cell>
          <cell r="F3372" t="str">
            <v>Tank-Advance Bill of Material- (Butane)</v>
          </cell>
          <cell r="G3372">
            <v>0</v>
          </cell>
          <cell r="H3372">
            <v>0</v>
          </cell>
          <cell r="I3372">
            <v>40175</v>
          </cell>
          <cell r="J3372">
            <v>40168</v>
          </cell>
          <cell r="K3372" t="str">
            <v>N</v>
          </cell>
          <cell r="L3372" t="str">
            <v>Drw</v>
          </cell>
          <cell r="M3372">
            <v>3373</v>
          </cell>
        </row>
        <row r="3373">
          <cell r="C3373" t="str">
            <v>25</v>
          </cell>
          <cell r="D3373" t="str">
            <v>05050-MD-25-861-01</v>
          </cell>
          <cell r="E3373" t="str">
            <v>05050-MD-25-861-01</v>
          </cell>
          <cell r="F3373" t="str">
            <v>Tank-Vent Stack Support Structure- (Butane)</v>
          </cell>
          <cell r="G3373">
            <v>0</v>
          </cell>
          <cell r="H3373" t="str">
            <v>VP-1516-148-T-101/2-261</v>
          </cell>
          <cell r="I3373">
            <v>40175</v>
          </cell>
          <cell r="J3373">
            <v>40168</v>
          </cell>
          <cell r="K3373" t="str">
            <v>Y</v>
          </cell>
          <cell r="L3373" t="str">
            <v>Drw</v>
          </cell>
          <cell r="M3373">
            <v>3374</v>
          </cell>
        </row>
        <row r="3374">
          <cell r="C3374" t="str">
            <v>25</v>
          </cell>
          <cell r="D3374" t="str">
            <v>05050-MD-25-861-02</v>
          </cell>
          <cell r="E3374" t="str">
            <v>05050-MD-25-861-02</v>
          </cell>
          <cell r="F3374" t="str">
            <v>Tank-Vent Stack Support Structure- (Butane)</v>
          </cell>
          <cell r="G3374">
            <v>0</v>
          </cell>
          <cell r="H3374" t="str">
            <v>VP-1516-148-T-101/2-261</v>
          </cell>
          <cell r="I3374">
            <v>40175</v>
          </cell>
          <cell r="J3374">
            <v>40168</v>
          </cell>
          <cell r="K3374" t="str">
            <v>Y</v>
          </cell>
          <cell r="L3374" t="str">
            <v>Drw</v>
          </cell>
          <cell r="M3374">
            <v>3375</v>
          </cell>
        </row>
        <row r="3375">
          <cell r="C3375" t="str">
            <v>25</v>
          </cell>
          <cell r="D3375" t="str">
            <v>05050-MD-25-861-03</v>
          </cell>
          <cell r="E3375" t="str">
            <v>05050-MD-25-861-03</v>
          </cell>
          <cell r="F3375" t="str">
            <v>Tank-Vent Stack Support Structure- (Butane)</v>
          </cell>
          <cell r="G3375">
            <v>0</v>
          </cell>
          <cell r="H3375" t="str">
            <v>VP-1516-148-T-101/2-261</v>
          </cell>
          <cell r="I3375">
            <v>40175</v>
          </cell>
          <cell r="J3375">
            <v>40168</v>
          </cell>
          <cell r="K3375" t="str">
            <v>Y</v>
          </cell>
          <cell r="L3375" t="str">
            <v>Drw</v>
          </cell>
          <cell r="M3375">
            <v>3376</v>
          </cell>
        </row>
        <row r="3376">
          <cell r="C3376" t="str">
            <v>25</v>
          </cell>
          <cell r="D3376" t="str">
            <v>05050-MD-25-861-04</v>
          </cell>
          <cell r="E3376" t="str">
            <v>05050-MD-25-861-04</v>
          </cell>
          <cell r="F3376" t="str">
            <v>Tank-Vent Stack Support Structure- (Butane)</v>
          </cell>
          <cell r="G3376">
            <v>0</v>
          </cell>
          <cell r="H3376" t="str">
            <v>VP-1516-148-T-101/2-261</v>
          </cell>
          <cell r="I3376">
            <v>40175</v>
          </cell>
          <cell r="J3376">
            <v>40168</v>
          </cell>
          <cell r="K3376" t="str">
            <v>Y</v>
          </cell>
          <cell r="L3376" t="str">
            <v>Drw</v>
          </cell>
          <cell r="M3376">
            <v>3377</v>
          </cell>
        </row>
        <row r="3377">
          <cell r="C3377" t="str">
            <v>25</v>
          </cell>
          <cell r="D3377" t="str">
            <v>05050-MD-25-861-05</v>
          </cell>
          <cell r="E3377" t="str">
            <v>05050-MD-25-861-05</v>
          </cell>
          <cell r="F3377" t="str">
            <v>Tank-Vent Stack Support Structure- (Butane)</v>
          </cell>
          <cell r="G3377">
            <v>0</v>
          </cell>
          <cell r="H3377" t="str">
            <v>VP-1516-148-T-101/2-261</v>
          </cell>
          <cell r="I3377">
            <v>40175</v>
          </cell>
          <cell r="J3377">
            <v>40168</v>
          </cell>
          <cell r="K3377" t="str">
            <v>Y</v>
          </cell>
          <cell r="L3377" t="str">
            <v>Drw</v>
          </cell>
          <cell r="M3377">
            <v>3378</v>
          </cell>
        </row>
        <row r="3378">
          <cell r="C3378" t="str">
            <v>25</v>
          </cell>
          <cell r="D3378" t="str">
            <v>05050-MD-25-861-06</v>
          </cell>
          <cell r="E3378" t="str">
            <v>05050-MD-25-861-06</v>
          </cell>
          <cell r="F3378" t="str">
            <v>Tank-Vent Stack Support Structure- (Butane)</v>
          </cell>
          <cell r="G3378">
            <v>0</v>
          </cell>
          <cell r="H3378" t="str">
            <v>VP-1516-148-T-101/2-261</v>
          </cell>
          <cell r="I3378">
            <v>40175</v>
          </cell>
          <cell r="J3378">
            <v>40168</v>
          </cell>
          <cell r="K3378" t="str">
            <v>Y</v>
          </cell>
          <cell r="L3378" t="str">
            <v>Drw</v>
          </cell>
          <cell r="M3378">
            <v>3379</v>
          </cell>
        </row>
        <row r="3379">
          <cell r="C3379" t="str">
            <v>25</v>
          </cell>
          <cell r="D3379" t="str">
            <v>05050-MD-25-861-07</v>
          </cell>
          <cell r="E3379" t="str">
            <v>05050-MD-25-861-07</v>
          </cell>
          <cell r="F3379" t="str">
            <v>Tank-Vent Stack Support Structure- (Butane)</v>
          </cell>
          <cell r="G3379">
            <v>0</v>
          </cell>
          <cell r="H3379" t="str">
            <v>VP-1516-148-T-101/2-261</v>
          </cell>
          <cell r="I3379">
            <v>40175</v>
          </cell>
          <cell r="J3379">
            <v>40168</v>
          </cell>
          <cell r="K3379" t="str">
            <v>Y</v>
          </cell>
          <cell r="L3379" t="str">
            <v>Drw</v>
          </cell>
          <cell r="M3379">
            <v>3380</v>
          </cell>
        </row>
        <row r="3380">
          <cell r="C3380" t="str">
            <v>25</v>
          </cell>
          <cell r="D3380" t="str">
            <v>05050-MD-25-861-08</v>
          </cell>
          <cell r="E3380" t="str">
            <v>05050-MD-25-861-08</v>
          </cell>
          <cell r="F3380" t="str">
            <v>Tank-Vent Stack Support Structure- (Butane)</v>
          </cell>
          <cell r="G3380">
            <v>0</v>
          </cell>
          <cell r="H3380" t="str">
            <v>VP-1516-148-T-101/2-261</v>
          </cell>
          <cell r="I3380">
            <v>40175</v>
          </cell>
          <cell r="J3380">
            <v>40168</v>
          </cell>
          <cell r="K3380" t="str">
            <v>Y</v>
          </cell>
          <cell r="L3380" t="str">
            <v>Drw</v>
          </cell>
          <cell r="M3380">
            <v>3381</v>
          </cell>
        </row>
        <row r="3381">
          <cell r="C3381" t="str">
            <v>25</v>
          </cell>
          <cell r="D3381" t="str">
            <v>05050-MD-25-861-09</v>
          </cell>
          <cell r="E3381" t="str">
            <v>05050-MD-25-861-09</v>
          </cell>
          <cell r="F3381" t="str">
            <v>Tank-Vent Stack Support Structure- (Butane)</v>
          </cell>
          <cell r="G3381">
            <v>0</v>
          </cell>
          <cell r="H3381" t="str">
            <v>VP-1516-148-T-101/2-261</v>
          </cell>
          <cell r="I3381">
            <v>40175</v>
          </cell>
          <cell r="J3381">
            <v>40168</v>
          </cell>
          <cell r="K3381" t="str">
            <v>Y</v>
          </cell>
          <cell r="L3381" t="str">
            <v>Drw</v>
          </cell>
          <cell r="M3381">
            <v>3382</v>
          </cell>
        </row>
        <row r="3382">
          <cell r="C3382" t="str">
            <v>25</v>
          </cell>
          <cell r="D3382" t="str">
            <v>05050-MD-25-861-10</v>
          </cell>
          <cell r="E3382" t="str">
            <v>05050-MD-25-861-10</v>
          </cell>
          <cell r="F3382" t="str">
            <v>Tank-Vent Stack Support Structure- (Butane)</v>
          </cell>
          <cell r="G3382">
            <v>0</v>
          </cell>
          <cell r="H3382" t="str">
            <v>VP-1516-148-T-101/2-261</v>
          </cell>
          <cell r="I3382">
            <v>40175</v>
          </cell>
          <cell r="J3382">
            <v>40168</v>
          </cell>
          <cell r="K3382" t="str">
            <v>Y</v>
          </cell>
          <cell r="L3382" t="str">
            <v>Drw</v>
          </cell>
          <cell r="M3382">
            <v>3383</v>
          </cell>
        </row>
        <row r="3383">
          <cell r="C3383" t="str">
            <v>25</v>
          </cell>
          <cell r="D3383" t="str">
            <v>05050-MD-25-861-11</v>
          </cell>
          <cell r="E3383" t="str">
            <v>05050-MD-25-861-11</v>
          </cell>
          <cell r="F3383" t="str">
            <v>Tank-Vent Stack Support Structure- (Butane)</v>
          </cell>
          <cell r="G3383">
            <v>0</v>
          </cell>
          <cell r="H3383" t="str">
            <v>VP-1516-148-T-101/2-261</v>
          </cell>
          <cell r="I3383">
            <v>40175</v>
          </cell>
          <cell r="J3383">
            <v>40168</v>
          </cell>
          <cell r="K3383" t="str">
            <v>Y</v>
          </cell>
          <cell r="L3383" t="str">
            <v>Drw</v>
          </cell>
          <cell r="M3383">
            <v>3384</v>
          </cell>
        </row>
        <row r="3384">
          <cell r="C3384" t="str">
            <v>25</v>
          </cell>
          <cell r="D3384" t="str">
            <v>05050-MD-25-861-12</v>
          </cell>
          <cell r="E3384" t="str">
            <v>05050-MD-25-861-12</v>
          </cell>
          <cell r="F3384" t="str">
            <v>Tank-Vent Stack Support Structure- (Butane)</v>
          </cell>
          <cell r="G3384">
            <v>0</v>
          </cell>
          <cell r="H3384" t="str">
            <v>VP-1516-148-T-101/2-261</v>
          </cell>
          <cell r="I3384">
            <v>40175</v>
          </cell>
          <cell r="J3384">
            <v>40168</v>
          </cell>
          <cell r="K3384" t="str">
            <v>Y</v>
          </cell>
          <cell r="L3384" t="str">
            <v>Drw</v>
          </cell>
          <cell r="M3384">
            <v>3385</v>
          </cell>
        </row>
        <row r="3385">
          <cell r="C3385" t="str">
            <v>25</v>
          </cell>
          <cell r="D3385" t="str">
            <v>05050-MD-25-861-13</v>
          </cell>
          <cell r="E3385" t="str">
            <v>05050-MD-25-861-13</v>
          </cell>
          <cell r="F3385" t="str">
            <v>Tank-Vent Stack Support Structure- (Butane)</v>
          </cell>
          <cell r="G3385">
            <v>0</v>
          </cell>
          <cell r="H3385" t="str">
            <v>VP-1516-148-T-101/2-261</v>
          </cell>
          <cell r="I3385">
            <v>40175</v>
          </cell>
          <cell r="J3385">
            <v>40168</v>
          </cell>
          <cell r="K3385" t="str">
            <v>Y</v>
          </cell>
          <cell r="L3385" t="str">
            <v>Drw</v>
          </cell>
          <cell r="M3385">
            <v>3386</v>
          </cell>
        </row>
        <row r="3386">
          <cell r="C3386" t="str">
            <v>25</v>
          </cell>
          <cell r="D3386" t="str">
            <v>05050-MD-25-861-14</v>
          </cell>
          <cell r="E3386" t="str">
            <v>05050-MD-25-861-14</v>
          </cell>
          <cell r="F3386" t="str">
            <v>Tank-Vent Stack Support Structure- (Butane)</v>
          </cell>
          <cell r="G3386">
            <v>0</v>
          </cell>
          <cell r="H3386" t="str">
            <v>VP-1516-148-T-101/2-261</v>
          </cell>
          <cell r="I3386">
            <v>40175</v>
          </cell>
          <cell r="J3386">
            <v>40168</v>
          </cell>
          <cell r="K3386" t="str">
            <v>Y</v>
          </cell>
          <cell r="L3386" t="str">
            <v>Drw</v>
          </cell>
          <cell r="M3386">
            <v>3387</v>
          </cell>
        </row>
        <row r="3387">
          <cell r="C3387" t="str">
            <v>25</v>
          </cell>
          <cell r="D3387" t="str">
            <v>05050-MD-25-861-15</v>
          </cell>
          <cell r="E3387" t="str">
            <v>05050-MD-25-861-15</v>
          </cell>
          <cell r="F3387" t="str">
            <v>Tank-Vent Stack Support Structure- (Butane)</v>
          </cell>
          <cell r="G3387">
            <v>0</v>
          </cell>
          <cell r="H3387" t="str">
            <v>VP-1516-148-T-101/2-261</v>
          </cell>
          <cell r="I3387">
            <v>40175</v>
          </cell>
          <cell r="J3387">
            <v>40168</v>
          </cell>
          <cell r="K3387" t="str">
            <v>Y</v>
          </cell>
          <cell r="L3387" t="str">
            <v>Drw</v>
          </cell>
          <cell r="M3387">
            <v>3388</v>
          </cell>
        </row>
        <row r="3388">
          <cell r="C3388" t="str">
            <v>25</v>
          </cell>
          <cell r="D3388" t="str">
            <v>05050-MD-25-861-16</v>
          </cell>
          <cell r="E3388" t="str">
            <v>05050-MD-25-861-16</v>
          </cell>
          <cell r="F3388" t="str">
            <v>Tank-Vent Stack Support Structure- (Butane)</v>
          </cell>
          <cell r="G3388">
            <v>0</v>
          </cell>
          <cell r="H3388" t="str">
            <v>VP-1516-148-T-101/2-261</v>
          </cell>
          <cell r="I3388">
            <v>40175</v>
          </cell>
          <cell r="J3388">
            <v>40168</v>
          </cell>
          <cell r="K3388" t="str">
            <v>Y</v>
          </cell>
          <cell r="L3388" t="str">
            <v>Drw</v>
          </cell>
          <cell r="M3388">
            <v>3389</v>
          </cell>
        </row>
        <row r="3389">
          <cell r="C3389" t="str">
            <v>25</v>
          </cell>
          <cell r="D3389" t="str">
            <v/>
          </cell>
          <cell r="E3389" t="str">
            <v/>
          </cell>
          <cell r="F3389" t="str">
            <v>Tank-Consolidated Bill of Material - Tank- (Butane)</v>
          </cell>
          <cell r="G3389">
            <v>0</v>
          </cell>
          <cell r="H3389">
            <v>0</v>
          </cell>
          <cell r="I3389">
            <v>40175</v>
          </cell>
          <cell r="J3389">
            <v>40168</v>
          </cell>
          <cell r="K3389" t="str">
            <v>N</v>
          </cell>
          <cell r="L3389" t="str">
            <v>Drw</v>
          </cell>
          <cell r="M3389">
            <v>3390</v>
          </cell>
        </row>
        <row r="3390">
          <cell r="C3390" t="str">
            <v>25</v>
          </cell>
          <cell r="D3390" t="str">
            <v/>
          </cell>
          <cell r="E3390" t="str">
            <v/>
          </cell>
          <cell r="F3390" t="str">
            <v>Tank-Consolidated Bill of Material - Structure- (Butane)</v>
          </cell>
          <cell r="G3390">
            <v>0</v>
          </cell>
          <cell r="H3390">
            <v>0</v>
          </cell>
          <cell r="I3390">
            <v>40175</v>
          </cell>
          <cell r="J3390">
            <v>40168</v>
          </cell>
          <cell r="K3390" t="str">
            <v>N</v>
          </cell>
          <cell r="L3390" t="str">
            <v>Drw</v>
          </cell>
          <cell r="M3390">
            <v>3391</v>
          </cell>
        </row>
        <row r="3391">
          <cell r="C3391" t="str">
            <v>25</v>
          </cell>
          <cell r="D3391" t="str">
            <v/>
          </cell>
          <cell r="E3391" t="str">
            <v/>
          </cell>
          <cell r="F3391" t="str">
            <v>Tank-Consolidated Bill of Material - Cable Ladder- (Butane)</v>
          </cell>
          <cell r="G3391">
            <v>0</v>
          </cell>
          <cell r="H3391">
            <v>0</v>
          </cell>
          <cell r="I3391">
            <v>40175</v>
          </cell>
          <cell r="J3391">
            <v>40168</v>
          </cell>
          <cell r="K3391" t="str">
            <v>N</v>
          </cell>
          <cell r="L3391" t="str">
            <v>Drw</v>
          </cell>
          <cell r="M3391">
            <v>3392</v>
          </cell>
        </row>
        <row r="3392">
          <cell r="C3392" t="str">
            <v>25</v>
          </cell>
          <cell r="D3392" t="str">
            <v/>
          </cell>
          <cell r="E3392" t="str">
            <v/>
          </cell>
          <cell r="F3392" t="str">
            <v>Tank-Consolidated Bill of Material - Tank Piping Bolting- (Butane)</v>
          </cell>
          <cell r="G3392">
            <v>0</v>
          </cell>
          <cell r="H3392">
            <v>0</v>
          </cell>
          <cell r="I3392">
            <v>40175</v>
          </cell>
          <cell r="J3392">
            <v>40168</v>
          </cell>
          <cell r="K3392" t="str">
            <v>N</v>
          </cell>
          <cell r="L3392" t="str">
            <v>Drw</v>
          </cell>
          <cell r="M3392">
            <v>3393</v>
          </cell>
        </row>
        <row r="3393">
          <cell r="C3393" t="str">
            <v>25</v>
          </cell>
          <cell r="D3393" t="str">
            <v/>
          </cell>
          <cell r="E3393" t="str">
            <v/>
          </cell>
          <cell r="F3393" t="str">
            <v>Tank-Consolidated Bill of Material - Tank Piping - Pipe- (Butane)</v>
          </cell>
          <cell r="G3393">
            <v>0</v>
          </cell>
          <cell r="H3393">
            <v>0</v>
          </cell>
          <cell r="I3393">
            <v>40175</v>
          </cell>
          <cell r="J3393">
            <v>40168</v>
          </cell>
          <cell r="K3393" t="str">
            <v>N</v>
          </cell>
          <cell r="L3393" t="str">
            <v>Drw</v>
          </cell>
          <cell r="M3393">
            <v>3394</v>
          </cell>
        </row>
        <row r="3394">
          <cell r="C3394" t="str">
            <v>25</v>
          </cell>
          <cell r="D3394" t="str">
            <v/>
          </cell>
          <cell r="E3394" t="str">
            <v/>
          </cell>
          <cell r="F3394" t="str">
            <v>Tank-Consolidated Bill of Material - Tank Piping - Fittings- (Butane)</v>
          </cell>
          <cell r="G3394">
            <v>0</v>
          </cell>
          <cell r="H3394">
            <v>0</v>
          </cell>
          <cell r="I3394">
            <v>40175</v>
          </cell>
          <cell r="J3394">
            <v>40168</v>
          </cell>
          <cell r="K3394" t="str">
            <v>N</v>
          </cell>
          <cell r="L3394" t="str">
            <v>Drw</v>
          </cell>
          <cell r="M3394">
            <v>3395</v>
          </cell>
        </row>
        <row r="3395">
          <cell r="C3395" t="str">
            <v>25</v>
          </cell>
          <cell r="D3395" t="str">
            <v/>
          </cell>
          <cell r="E3395" t="str">
            <v/>
          </cell>
          <cell r="F3395" t="str">
            <v>Tank-Consolidated Bill of Material - Tank Piping - Flanges- (Butane)</v>
          </cell>
          <cell r="G3395">
            <v>0</v>
          </cell>
          <cell r="H3395">
            <v>0</v>
          </cell>
          <cell r="I3395">
            <v>40175</v>
          </cell>
          <cell r="J3395">
            <v>40168</v>
          </cell>
          <cell r="K3395" t="str">
            <v>N</v>
          </cell>
          <cell r="L3395" t="str">
            <v>Drw</v>
          </cell>
          <cell r="M3395">
            <v>3396</v>
          </cell>
        </row>
        <row r="3396">
          <cell r="C3396" t="str">
            <v>25</v>
          </cell>
          <cell r="D3396" t="str">
            <v/>
          </cell>
          <cell r="E3396" t="str">
            <v/>
          </cell>
          <cell r="F3396" t="str">
            <v>Tank-Consolidated Bill of Material - Tank Piping - Misc- (Butane)</v>
          </cell>
          <cell r="G3396">
            <v>0</v>
          </cell>
          <cell r="H3396">
            <v>0</v>
          </cell>
          <cell r="I3396">
            <v>40175</v>
          </cell>
          <cell r="J3396">
            <v>40168</v>
          </cell>
          <cell r="K3396" t="str">
            <v>N</v>
          </cell>
          <cell r="L3396" t="str">
            <v>Drw</v>
          </cell>
          <cell r="M3396">
            <v>3397</v>
          </cell>
        </row>
        <row r="3397">
          <cell r="C3397" t="str">
            <v>25</v>
          </cell>
          <cell r="D3397" t="str">
            <v/>
          </cell>
          <cell r="E3397" t="str">
            <v/>
          </cell>
          <cell r="F3397" t="str">
            <v>Tank-Data Base Printout - Sorted- (Butane)</v>
          </cell>
          <cell r="G3397">
            <v>0</v>
          </cell>
          <cell r="H3397" t="str">
            <v>VP-1516-148-T-101/2-290</v>
          </cell>
          <cell r="I3397">
            <v>40175</v>
          </cell>
          <cell r="J3397">
            <v>40168</v>
          </cell>
          <cell r="K3397" t="str">
            <v>N</v>
          </cell>
          <cell r="L3397" t="str">
            <v>Drw</v>
          </cell>
          <cell r="M3397">
            <v>3398</v>
          </cell>
        </row>
        <row r="3398">
          <cell r="C3398" t="str">
            <v>25</v>
          </cell>
          <cell r="D3398" t="str">
            <v/>
          </cell>
          <cell r="E3398" t="str">
            <v/>
          </cell>
          <cell r="F3398" t="str">
            <v>Tank-Luffing Crane- (Butane)</v>
          </cell>
          <cell r="G3398">
            <v>0</v>
          </cell>
          <cell r="H3398">
            <v>0</v>
          </cell>
          <cell r="I3398">
            <v>40175</v>
          </cell>
          <cell r="J3398">
            <v>40168</v>
          </cell>
          <cell r="K3398" t="str">
            <v>N</v>
          </cell>
          <cell r="L3398" t="str">
            <v>Drw</v>
          </cell>
          <cell r="M3398">
            <v>3399</v>
          </cell>
        </row>
        <row r="3399">
          <cell r="C3399" t="str">
            <v>25</v>
          </cell>
          <cell r="D3399" t="str">
            <v/>
          </cell>
          <cell r="E3399" t="str">
            <v/>
          </cell>
          <cell r="F3399" t="str">
            <v>Tank-3D model sketches of Platform and Stairtower Piping- (Butane)</v>
          </cell>
          <cell r="G3399">
            <v>0</v>
          </cell>
          <cell r="H3399">
            <v>0</v>
          </cell>
          <cell r="I3399">
            <v>40175</v>
          </cell>
          <cell r="J3399">
            <v>40168</v>
          </cell>
          <cell r="K3399" t="str">
            <v>N</v>
          </cell>
          <cell r="L3399" t="str">
            <v>Drw</v>
          </cell>
          <cell r="M3399">
            <v>3400</v>
          </cell>
        </row>
        <row r="3400">
          <cell r="C3400" t="str">
            <v>25</v>
          </cell>
          <cell r="D3400" t="str">
            <v/>
          </cell>
          <cell r="E3400" t="str">
            <v/>
          </cell>
          <cell r="F3400" t="str">
            <v>Tank-Junction Box Supports- (Butane)</v>
          </cell>
          <cell r="G3400">
            <v>0</v>
          </cell>
          <cell r="H3400">
            <v>0</v>
          </cell>
          <cell r="I3400">
            <v>40175</v>
          </cell>
          <cell r="J3400">
            <v>40168</v>
          </cell>
          <cell r="K3400" t="str">
            <v>N</v>
          </cell>
          <cell r="L3400" t="str">
            <v>Drw</v>
          </cell>
          <cell r="M3400">
            <v>3401</v>
          </cell>
        </row>
        <row r="3401">
          <cell r="C3401" t="str">
            <v>25</v>
          </cell>
          <cell r="D3401" t="str">
            <v/>
          </cell>
          <cell r="E3401" t="str">
            <v/>
          </cell>
          <cell r="F3401" t="str">
            <v>Tank-Junction Box Supports- (Butane)</v>
          </cell>
          <cell r="G3401">
            <v>0</v>
          </cell>
          <cell r="H3401">
            <v>0</v>
          </cell>
          <cell r="I3401">
            <v>40175</v>
          </cell>
          <cell r="J3401">
            <v>40168</v>
          </cell>
          <cell r="K3401" t="str">
            <v>N</v>
          </cell>
          <cell r="L3401" t="str">
            <v>Drw</v>
          </cell>
          <cell r="M3401">
            <v>3402</v>
          </cell>
        </row>
        <row r="3402">
          <cell r="C3402" t="str">
            <v>25</v>
          </cell>
          <cell r="D3402" t="str">
            <v>05050-MD-25-875-01</v>
          </cell>
          <cell r="E3402" t="str">
            <v>05050-MD-25-875-01</v>
          </cell>
          <cell r="F3402" t="str">
            <v>Tank-Cable Ladder - Isometric View- (Butane)</v>
          </cell>
          <cell r="G3402">
            <v>0</v>
          </cell>
          <cell r="H3402" t="str">
            <v>VP-1516-148-T-101/2-265</v>
          </cell>
          <cell r="I3402">
            <v>40175</v>
          </cell>
          <cell r="J3402">
            <v>40168</v>
          </cell>
          <cell r="K3402" t="str">
            <v>Y</v>
          </cell>
          <cell r="L3402" t="str">
            <v>Drw</v>
          </cell>
          <cell r="M3402">
            <v>3403</v>
          </cell>
        </row>
        <row r="3403">
          <cell r="C3403" t="str">
            <v>25</v>
          </cell>
          <cell r="D3403" t="str">
            <v>05050-MD-25-875-02</v>
          </cell>
          <cell r="E3403" t="str">
            <v>05050-MD-25-875-02</v>
          </cell>
          <cell r="F3403" t="str">
            <v>Tank-Cable Ladder - Isometric View- (Butane)</v>
          </cell>
          <cell r="G3403">
            <v>0</v>
          </cell>
          <cell r="H3403" t="str">
            <v>VP-1516-148-T-101/2-265</v>
          </cell>
          <cell r="I3403">
            <v>40175</v>
          </cell>
          <cell r="J3403">
            <v>40168</v>
          </cell>
          <cell r="K3403" t="str">
            <v>Y</v>
          </cell>
          <cell r="L3403" t="str">
            <v>Drw</v>
          </cell>
          <cell r="M3403">
            <v>3404</v>
          </cell>
        </row>
        <row r="3404">
          <cell r="C3404" t="str">
            <v>25</v>
          </cell>
          <cell r="D3404" t="str">
            <v>05050-MD-25-875-03</v>
          </cell>
          <cell r="E3404" t="str">
            <v>05050-MD-25-875-03</v>
          </cell>
          <cell r="F3404" t="str">
            <v>Tank-Cable Ladder - Isometric View- (Butane)</v>
          </cell>
          <cell r="G3404">
            <v>0</v>
          </cell>
          <cell r="H3404" t="str">
            <v>VP-1516-148-T-101/2-265</v>
          </cell>
          <cell r="I3404">
            <v>40175</v>
          </cell>
          <cell r="J3404">
            <v>40168</v>
          </cell>
          <cell r="K3404" t="str">
            <v>Y</v>
          </cell>
          <cell r="L3404" t="str">
            <v>Drw</v>
          </cell>
          <cell r="M3404">
            <v>3405</v>
          </cell>
        </row>
        <row r="3405">
          <cell r="C3405" t="str">
            <v>25</v>
          </cell>
          <cell r="D3405" t="str">
            <v>05050-MD-25-875-04</v>
          </cell>
          <cell r="E3405" t="str">
            <v>05050-MD-25-875-04</v>
          </cell>
          <cell r="F3405" t="str">
            <v>Tank-Cable Ladder - Isometric View- (Butane)</v>
          </cell>
          <cell r="G3405">
            <v>0</v>
          </cell>
          <cell r="H3405" t="str">
            <v>VP-1516-148-T-101/2-265</v>
          </cell>
          <cell r="I3405">
            <v>40175</v>
          </cell>
          <cell r="J3405">
            <v>40168</v>
          </cell>
          <cell r="K3405" t="str">
            <v>Y</v>
          </cell>
          <cell r="L3405" t="str">
            <v>Drw</v>
          </cell>
          <cell r="M3405">
            <v>3406</v>
          </cell>
        </row>
        <row r="3406">
          <cell r="C3406" t="str">
            <v>25</v>
          </cell>
          <cell r="D3406" t="str">
            <v>05050-MD-25-875-05</v>
          </cell>
          <cell r="E3406" t="str">
            <v>05050-MD-25-875-05</v>
          </cell>
          <cell r="F3406" t="str">
            <v>Tank-Cable Ladder - Isometric View- (Butane)</v>
          </cell>
          <cell r="G3406">
            <v>0</v>
          </cell>
          <cell r="H3406" t="str">
            <v>VP-1516-148-T-101/2-265</v>
          </cell>
          <cell r="I3406">
            <v>40175</v>
          </cell>
          <cell r="J3406">
            <v>40168</v>
          </cell>
          <cell r="K3406" t="str">
            <v>Y</v>
          </cell>
          <cell r="L3406" t="str">
            <v>Drw</v>
          </cell>
          <cell r="M3406">
            <v>3407</v>
          </cell>
        </row>
        <row r="3407">
          <cell r="C3407" t="str">
            <v>25</v>
          </cell>
          <cell r="D3407" t="str">
            <v>05050-MD-25-876-01</v>
          </cell>
          <cell r="E3407" t="str">
            <v>05050-MD-25-876-01</v>
          </cell>
          <cell r="F3407" t="str">
            <v>Tank-Cable Ladder - Route Elevations- (Butane)</v>
          </cell>
          <cell r="G3407">
            <v>0</v>
          </cell>
          <cell r="H3407" t="str">
            <v>VP-1516-148-T-101/2-266</v>
          </cell>
          <cell r="I3407">
            <v>40175</v>
          </cell>
          <cell r="J3407">
            <v>40168</v>
          </cell>
          <cell r="K3407" t="str">
            <v>Y</v>
          </cell>
          <cell r="L3407" t="str">
            <v>Drw</v>
          </cell>
          <cell r="M3407">
            <v>3408</v>
          </cell>
        </row>
        <row r="3408">
          <cell r="C3408" t="str">
            <v>25</v>
          </cell>
          <cell r="D3408" t="str">
            <v>05050-MD-25-876-02</v>
          </cell>
          <cell r="E3408" t="str">
            <v>05050-MD-25-876-02</v>
          </cell>
          <cell r="F3408" t="str">
            <v>Tank-Cable Ladder - Route Elevations- (Butane)</v>
          </cell>
          <cell r="G3408">
            <v>0</v>
          </cell>
          <cell r="H3408" t="str">
            <v>VP-1516-148-T-101/2-266</v>
          </cell>
          <cell r="I3408">
            <v>40175</v>
          </cell>
          <cell r="J3408">
            <v>40168</v>
          </cell>
          <cell r="K3408" t="str">
            <v>Y</v>
          </cell>
          <cell r="L3408" t="str">
            <v>Drw</v>
          </cell>
          <cell r="M3408">
            <v>3409</v>
          </cell>
        </row>
        <row r="3409">
          <cell r="C3409" t="str">
            <v>25</v>
          </cell>
          <cell r="D3409" t="str">
            <v>05050-MD-25-876-03</v>
          </cell>
          <cell r="E3409" t="str">
            <v>05050-MD-25-876-03</v>
          </cell>
          <cell r="F3409" t="str">
            <v>Tank-Cable Ladder - Route Elevations- (Butane)</v>
          </cell>
          <cell r="G3409">
            <v>0</v>
          </cell>
          <cell r="H3409" t="str">
            <v>VP-1516-148-T-101/2-266</v>
          </cell>
          <cell r="I3409">
            <v>40175</v>
          </cell>
          <cell r="J3409">
            <v>40168</v>
          </cell>
          <cell r="K3409" t="str">
            <v>Y</v>
          </cell>
          <cell r="L3409" t="str">
            <v>Drw</v>
          </cell>
          <cell r="M3409">
            <v>3410</v>
          </cell>
        </row>
        <row r="3410">
          <cell r="C3410" t="str">
            <v>25</v>
          </cell>
          <cell r="D3410" t="str">
            <v>05050-MD-25-876-04</v>
          </cell>
          <cell r="E3410" t="str">
            <v>05050-MD-25-876-04</v>
          </cell>
          <cell r="F3410" t="str">
            <v>Tank-Cable Ladder - Route Elevations- (Butane)</v>
          </cell>
          <cell r="G3410">
            <v>0</v>
          </cell>
          <cell r="H3410" t="str">
            <v>VP-1516-148-T-101/2-266</v>
          </cell>
          <cell r="I3410">
            <v>40175</v>
          </cell>
          <cell r="J3410">
            <v>40168</v>
          </cell>
          <cell r="K3410" t="str">
            <v>Y</v>
          </cell>
          <cell r="L3410" t="str">
            <v>Drw</v>
          </cell>
          <cell r="M3410">
            <v>3411</v>
          </cell>
        </row>
        <row r="3411">
          <cell r="C3411" t="str">
            <v>25</v>
          </cell>
          <cell r="D3411" t="str">
            <v>05050-MD-25-877-01</v>
          </cell>
          <cell r="E3411" t="str">
            <v>05050-MD-25-877-01</v>
          </cell>
          <cell r="F3411" t="str">
            <v>Tank-Cable Ladder - Plan Views- (Butane)</v>
          </cell>
          <cell r="G3411">
            <v>0</v>
          </cell>
          <cell r="H3411" t="str">
            <v>VP-1516-148-T-101/2-267</v>
          </cell>
          <cell r="I3411">
            <v>40175</v>
          </cell>
          <cell r="J3411">
            <v>40168</v>
          </cell>
          <cell r="K3411" t="str">
            <v>Y</v>
          </cell>
          <cell r="L3411" t="str">
            <v>Drw</v>
          </cell>
          <cell r="M3411">
            <v>3412</v>
          </cell>
        </row>
        <row r="3412">
          <cell r="C3412" t="str">
            <v>25</v>
          </cell>
          <cell r="D3412" t="str">
            <v>05050-MD-25-877-02</v>
          </cell>
          <cell r="E3412" t="str">
            <v>05050-MD-25-877-02</v>
          </cell>
          <cell r="F3412" t="str">
            <v>Tank-Cable Ladder - Plan Views- (Butane)</v>
          </cell>
          <cell r="G3412">
            <v>0</v>
          </cell>
          <cell r="H3412" t="str">
            <v>VP-1516-148-T-101/2-267</v>
          </cell>
          <cell r="I3412">
            <v>40175</v>
          </cell>
          <cell r="J3412">
            <v>40168</v>
          </cell>
          <cell r="K3412" t="str">
            <v>Y</v>
          </cell>
          <cell r="L3412" t="str">
            <v>Drw</v>
          </cell>
          <cell r="M3412">
            <v>3413</v>
          </cell>
        </row>
        <row r="3413">
          <cell r="C3413" t="str">
            <v>25</v>
          </cell>
          <cell r="D3413" t="str">
            <v>05050-MD-25-877-03</v>
          </cell>
          <cell r="E3413" t="str">
            <v>05050-MD-25-877-03</v>
          </cell>
          <cell r="F3413" t="str">
            <v>Tank-Cable Ladder - Plan Views- (Butane)</v>
          </cell>
          <cell r="G3413">
            <v>0</v>
          </cell>
          <cell r="H3413" t="str">
            <v>VP-1516-148-T-101/2-267</v>
          </cell>
          <cell r="I3413">
            <v>40175</v>
          </cell>
          <cell r="J3413">
            <v>40168</v>
          </cell>
          <cell r="K3413" t="str">
            <v>Y</v>
          </cell>
          <cell r="L3413" t="str">
            <v>Drw</v>
          </cell>
          <cell r="M3413">
            <v>3414</v>
          </cell>
        </row>
        <row r="3414">
          <cell r="C3414" t="str">
            <v>25</v>
          </cell>
          <cell r="D3414" t="str">
            <v>05050-MD-25-877-04</v>
          </cell>
          <cell r="E3414" t="str">
            <v>05050-MD-25-877-04</v>
          </cell>
          <cell r="F3414" t="str">
            <v>Tank-Cable Ladder - Plan Views- (Butane)</v>
          </cell>
          <cell r="G3414">
            <v>0</v>
          </cell>
          <cell r="H3414" t="str">
            <v>VP-1516-148-T-101/2-267</v>
          </cell>
          <cell r="I3414">
            <v>40175</v>
          </cell>
          <cell r="J3414">
            <v>40168</v>
          </cell>
          <cell r="K3414" t="str">
            <v>Y</v>
          </cell>
          <cell r="L3414" t="str">
            <v>Drw</v>
          </cell>
          <cell r="M3414">
            <v>3415</v>
          </cell>
        </row>
        <row r="3415">
          <cell r="C3415" t="str">
            <v>25</v>
          </cell>
          <cell r="D3415" t="str">
            <v>05050-MD-25-878-01</v>
          </cell>
          <cell r="E3415" t="str">
            <v>05050-MD-25-878-01</v>
          </cell>
          <cell r="F3415" t="str">
            <v>Tank-Fire Water- (Butane)</v>
          </cell>
          <cell r="G3415">
            <v>0</v>
          </cell>
          <cell r="H3415" t="str">
            <v>VP-1516-148-T-101/2-268</v>
          </cell>
          <cell r="I3415">
            <v>40175</v>
          </cell>
          <cell r="J3415">
            <v>40168</v>
          </cell>
          <cell r="K3415" t="str">
            <v>Y</v>
          </cell>
          <cell r="L3415" t="str">
            <v>Drw</v>
          </cell>
          <cell r="M3415">
            <v>3416</v>
          </cell>
        </row>
        <row r="3416">
          <cell r="C3416" t="str">
            <v>25</v>
          </cell>
          <cell r="D3416" t="str">
            <v>05050-MD-25-878-02</v>
          </cell>
          <cell r="E3416" t="str">
            <v>05050-MD-25-878-02</v>
          </cell>
          <cell r="F3416" t="str">
            <v>Tank-Fire Water- (Butane)</v>
          </cell>
          <cell r="G3416">
            <v>0</v>
          </cell>
          <cell r="H3416" t="str">
            <v>VP-1516-148-T-101/2-268</v>
          </cell>
          <cell r="I3416">
            <v>40175</v>
          </cell>
          <cell r="J3416">
            <v>40168</v>
          </cell>
          <cell r="K3416" t="str">
            <v>Y</v>
          </cell>
          <cell r="L3416" t="str">
            <v>Drw</v>
          </cell>
          <cell r="M3416">
            <v>3417</v>
          </cell>
        </row>
        <row r="3417">
          <cell r="C3417" t="str">
            <v>25</v>
          </cell>
          <cell r="D3417" t="str">
            <v>05050-MD-25-878-03</v>
          </cell>
          <cell r="E3417" t="str">
            <v>05050-MD-25-878-03</v>
          </cell>
          <cell r="F3417" t="str">
            <v>Tank-Fire Water- (Butane)</v>
          </cell>
          <cell r="G3417">
            <v>0</v>
          </cell>
          <cell r="H3417" t="str">
            <v>VP-1516-148-T-101/2-268</v>
          </cell>
          <cell r="I3417">
            <v>40175</v>
          </cell>
          <cell r="J3417">
            <v>40168</v>
          </cell>
          <cell r="K3417" t="str">
            <v>Y</v>
          </cell>
          <cell r="L3417" t="str">
            <v>Drw</v>
          </cell>
          <cell r="M3417">
            <v>3418</v>
          </cell>
        </row>
        <row r="3418">
          <cell r="C3418" t="str">
            <v>25</v>
          </cell>
          <cell r="D3418" t="str">
            <v>05050-MD-25-878-04</v>
          </cell>
          <cell r="E3418" t="str">
            <v>05050-MD-25-878-04</v>
          </cell>
          <cell r="F3418" t="str">
            <v>Tank-Fire Water- (Butane)</v>
          </cell>
          <cell r="G3418">
            <v>0</v>
          </cell>
          <cell r="H3418" t="str">
            <v>VP-1516-148-T-101/2-268</v>
          </cell>
          <cell r="I3418">
            <v>40175</v>
          </cell>
          <cell r="J3418">
            <v>40168</v>
          </cell>
          <cell r="K3418" t="str">
            <v>Y</v>
          </cell>
          <cell r="L3418" t="str">
            <v>Drw</v>
          </cell>
          <cell r="M3418">
            <v>3419</v>
          </cell>
        </row>
        <row r="3419">
          <cell r="C3419" t="str">
            <v>25</v>
          </cell>
          <cell r="D3419" t="str">
            <v>05050-MD-25-879-01</v>
          </cell>
          <cell r="E3419" t="str">
            <v>05050-MD-25-879-01</v>
          </cell>
          <cell r="F3419" t="str">
            <v>Tank-Instrument Tray- (Butane)</v>
          </cell>
          <cell r="G3419">
            <v>0</v>
          </cell>
          <cell r="H3419" t="str">
            <v>VP-1516-148-T-101/2-269</v>
          </cell>
          <cell r="I3419">
            <v>40175</v>
          </cell>
          <cell r="J3419">
            <v>40168</v>
          </cell>
          <cell r="K3419" t="str">
            <v>Y</v>
          </cell>
          <cell r="L3419" t="str">
            <v>Drw</v>
          </cell>
          <cell r="M3419">
            <v>3420</v>
          </cell>
        </row>
        <row r="3420">
          <cell r="C3420" t="str">
            <v>25</v>
          </cell>
          <cell r="D3420" t="str">
            <v>05050-MD-25-879-02</v>
          </cell>
          <cell r="E3420" t="str">
            <v>05050-MD-25-879-02</v>
          </cell>
          <cell r="F3420" t="str">
            <v>Tank-Instrument Tray- (Butane)</v>
          </cell>
          <cell r="G3420">
            <v>0</v>
          </cell>
          <cell r="H3420" t="str">
            <v>VP-1516-148-T-101/2-269</v>
          </cell>
          <cell r="I3420">
            <v>40175</v>
          </cell>
          <cell r="J3420">
            <v>40168</v>
          </cell>
          <cell r="K3420" t="str">
            <v>Y</v>
          </cell>
          <cell r="L3420" t="str">
            <v>Drw</v>
          </cell>
          <cell r="M3420">
            <v>3421</v>
          </cell>
        </row>
        <row r="3421">
          <cell r="C3421" t="str">
            <v>25</v>
          </cell>
          <cell r="D3421" t="str">
            <v>05050-MD-25-879-03</v>
          </cell>
          <cell r="E3421" t="str">
            <v>05050-MD-25-879-03</v>
          </cell>
          <cell r="F3421" t="str">
            <v>Tank-Instrument Tray- (Butane)</v>
          </cell>
          <cell r="G3421">
            <v>0</v>
          </cell>
          <cell r="H3421" t="str">
            <v>VP-1516-148-T-101/2-269</v>
          </cell>
          <cell r="I3421">
            <v>40175</v>
          </cell>
          <cell r="J3421">
            <v>40168</v>
          </cell>
          <cell r="K3421" t="str">
            <v>Y</v>
          </cell>
          <cell r="L3421" t="str">
            <v>Drw</v>
          </cell>
          <cell r="M3421">
            <v>3422</v>
          </cell>
        </row>
        <row r="3422">
          <cell r="C3422" t="str">
            <v>25</v>
          </cell>
          <cell r="D3422" t="str">
            <v>05050-MD-25-879-04</v>
          </cell>
          <cell r="E3422" t="str">
            <v>05050-MD-25-879-04</v>
          </cell>
          <cell r="F3422" t="str">
            <v>Tank-Instrument Tray- (Butane)</v>
          </cell>
          <cell r="G3422">
            <v>0</v>
          </cell>
          <cell r="H3422" t="str">
            <v>VP-1516-148-T-101/2-269</v>
          </cell>
          <cell r="I3422">
            <v>40175</v>
          </cell>
          <cell r="J3422">
            <v>40168</v>
          </cell>
          <cell r="K3422" t="str">
            <v>Y</v>
          </cell>
          <cell r="L3422" t="str">
            <v>Drw</v>
          </cell>
          <cell r="M3422">
            <v>3423</v>
          </cell>
        </row>
        <row r="3423">
          <cell r="C3423" t="str">
            <v>25</v>
          </cell>
          <cell r="D3423" t="str">
            <v/>
          </cell>
          <cell r="E3423" t="str">
            <v/>
          </cell>
          <cell r="F3423" t="str">
            <v>Tank-Instrument Tray- (Butane)</v>
          </cell>
          <cell r="G3423">
            <v>0</v>
          </cell>
          <cell r="H3423">
            <v>0</v>
          </cell>
          <cell r="I3423">
            <v>40175</v>
          </cell>
          <cell r="J3423">
            <v>40168</v>
          </cell>
          <cell r="K3423" t="str">
            <v>n</v>
          </cell>
          <cell r="L3423" t="str">
            <v>Drw</v>
          </cell>
          <cell r="M3423">
            <v>3424</v>
          </cell>
        </row>
        <row r="3424">
          <cell r="C3424" t="str">
            <v>25</v>
          </cell>
          <cell r="D3424" t="str">
            <v/>
          </cell>
          <cell r="E3424" t="str">
            <v/>
          </cell>
          <cell r="F3424" t="str">
            <v>Tank-Instrument Tray- (Butane)</v>
          </cell>
          <cell r="G3424">
            <v>0</v>
          </cell>
          <cell r="H3424">
            <v>0</v>
          </cell>
          <cell r="I3424">
            <v>40175</v>
          </cell>
          <cell r="J3424">
            <v>40168</v>
          </cell>
          <cell r="K3424" t="str">
            <v>n</v>
          </cell>
          <cell r="L3424" t="str">
            <v>Drw</v>
          </cell>
          <cell r="M3424">
            <v>3425</v>
          </cell>
        </row>
        <row r="3425">
          <cell r="C3425" t="str">
            <v>25</v>
          </cell>
          <cell r="D3425" t="str">
            <v>05050-MD-25-882-01</v>
          </cell>
          <cell r="E3425" t="str">
            <v>05050-MD-25-882-01</v>
          </cell>
          <cell r="F3425" t="str">
            <v>Tank-Platform Piping Arrangements- (Butane)</v>
          </cell>
          <cell r="G3425">
            <v>0</v>
          </cell>
          <cell r="H3425" t="str">
            <v>VP-1516-148-T-101/2-263</v>
          </cell>
          <cell r="I3425">
            <v>40175</v>
          </cell>
          <cell r="J3425">
            <v>40168</v>
          </cell>
          <cell r="K3425" t="str">
            <v>Y</v>
          </cell>
          <cell r="L3425" t="str">
            <v>Drw</v>
          </cell>
          <cell r="M3425">
            <v>3426</v>
          </cell>
        </row>
        <row r="3426">
          <cell r="C3426" t="str">
            <v>25</v>
          </cell>
          <cell r="D3426" t="str">
            <v>05050-MD-25-882-02</v>
          </cell>
          <cell r="E3426" t="str">
            <v>05050-MD-25-882-02</v>
          </cell>
          <cell r="F3426" t="str">
            <v>Tank-Platform Piping Arrangements- (Butane)</v>
          </cell>
          <cell r="G3426">
            <v>0</v>
          </cell>
          <cell r="H3426" t="str">
            <v>VP-1516-148-T-101/2-263</v>
          </cell>
          <cell r="I3426">
            <v>40175</v>
          </cell>
          <cell r="J3426">
            <v>40168</v>
          </cell>
          <cell r="K3426" t="str">
            <v>Y</v>
          </cell>
          <cell r="L3426" t="str">
            <v>Drw</v>
          </cell>
          <cell r="M3426">
            <v>3427</v>
          </cell>
        </row>
        <row r="3427">
          <cell r="C3427" t="str">
            <v>25</v>
          </cell>
          <cell r="D3427" t="str">
            <v>05050-MD-25-882-03</v>
          </cell>
          <cell r="E3427" t="str">
            <v>05050-MD-25-882-03</v>
          </cell>
          <cell r="F3427" t="str">
            <v>Tank-Platform Piping Arrangements- (Butane)</v>
          </cell>
          <cell r="G3427">
            <v>0</v>
          </cell>
          <cell r="H3427" t="str">
            <v>VP-1516-148-T-101/2-263</v>
          </cell>
          <cell r="I3427">
            <v>40175</v>
          </cell>
          <cell r="J3427">
            <v>40168</v>
          </cell>
          <cell r="K3427" t="str">
            <v>Y</v>
          </cell>
          <cell r="L3427" t="str">
            <v>Drw</v>
          </cell>
          <cell r="M3427">
            <v>3428</v>
          </cell>
        </row>
        <row r="3428">
          <cell r="C3428" t="str">
            <v>25</v>
          </cell>
          <cell r="D3428" t="str">
            <v>05050-MD-25-882-04</v>
          </cell>
          <cell r="E3428" t="str">
            <v>05050-MD-25-882-04</v>
          </cell>
          <cell r="F3428" t="str">
            <v>Tank-Platform Piping Arrangements- (Butane)</v>
          </cell>
          <cell r="G3428">
            <v>0</v>
          </cell>
          <cell r="H3428" t="str">
            <v>VP-1516-148-T-101/2-263</v>
          </cell>
          <cell r="I3428">
            <v>40175</v>
          </cell>
          <cell r="J3428">
            <v>40168</v>
          </cell>
          <cell r="K3428" t="str">
            <v>Y</v>
          </cell>
          <cell r="L3428" t="str">
            <v>Drw</v>
          </cell>
          <cell r="M3428">
            <v>3429</v>
          </cell>
        </row>
        <row r="3429">
          <cell r="C3429" t="str">
            <v>25</v>
          </cell>
          <cell r="D3429" t="str">
            <v>05050-MD-25-882-05</v>
          </cell>
          <cell r="E3429" t="str">
            <v>05050-MD-25-882-05</v>
          </cell>
          <cell r="F3429" t="str">
            <v>Tank-Platform Piping Arrangements- (Butane)</v>
          </cell>
          <cell r="G3429">
            <v>0</v>
          </cell>
          <cell r="H3429" t="str">
            <v>VP-1516-148-T-101/2-263</v>
          </cell>
          <cell r="I3429">
            <v>40175</v>
          </cell>
          <cell r="J3429">
            <v>40168</v>
          </cell>
          <cell r="K3429" t="str">
            <v>Y</v>
          </cell>
          <cell r="L3429" t="str">
            <v>Drw</v>
          </cell>
          <cell r="M3429">
            <v>3430</v>
          </cell>
        </row>
        <row r="3430">
          <cell r="C3430" t="str">
            <v>25</v>
          </cell>
          <cell r="D3430" t="str">
            <v/>
          </cell>
          <cell r="E3430" t="str">
            <v/>
          </cell>
          <cell r="F3430" t="str">
            <v>Tank-Pressure Vent Pipe Assembly- (Butane)</v>
          </cell>
          <cell r="G3430">
            <v>0</v>
          </cell>
          <cell r="H3430" t="str">
            <v>VP-1516-148-T-101/2-264</v>
          </cell>
          <cell r="I3430">
            <v>38863</v>
          </cell>
          <cell r="J3430">
            <v>38856</v>
          </cell>
          <cell r="K3430" t="str">
            <v>N</v>
          </cell>
          <cell r="L3430" t="str">
            <v>Drw</v>
          </cell>
          <cell r="M3430">
            <v>3431</v>
          </cell>
        </row>
        <row r="3431">
          <cell r="C3431" t="str">
            <v>25</v>
          </cell>
          <cell r="D3431" t="str">
            <v/>
          </cell>
          <cell r="E3431" t="str">
            <v/>
          </cell>
          <cell r="F3431" t="str">
            <v>Tank-Platform Piping Arrangements- (Butane)</v>
          </cell>
          <cell r="G3431">
            <v>0</v>
          </cell>
          <cell r="H3431">
            <v>0</v>
          </cell>
          <cell r="I3431">
            <v>40175</v>
          </cell>
          <cell r="J3431">
            <v>40168</v>
          </cell>
          <cell r="K3431" t="str">
            <v>n</v>
          </cell>
          <cell r="L3431" t="str">
            <v>Drw</v>
          </cell>
          <cell r="M3431">
            <v>3432</v>
          </cell>
        </row>
        <row r="3432">
          <cell r="C3432" t="str">
            <v>25</v>
          </cell>
          <cell r="D3432" t="str">
            <v/>
          </cell>
          <cell r="E3432" t="str">
            <v/>
          </cell>
          <cell r="F3432" t="str">
            <v>Tank-Platform Piping Arrangements- (Butane)</v>
          </cell>
          <cell r="G3432">
            <v>0</v>
          </cell>
          <cell r="H3432">
            <v>0</v>
          </cell>
          <cell r="I3432">
            <v>40175</v>
          </cell>
          <cell r="J3432">
            <v>40168</v>
          </cell>
          <cell r="K3432" t="str">
            <v>n</v>
          </cell>
          <cell r="L3432" t="str">
            <v>Drw</v>
          </cell>
          <cell r="M3432">
            <v>3433</v>
          </cell>
        </row>
        <row r="3433">
          <cell r="C3433" t="str">
            <v>25</v>
          </cell>
          <cell r="D3433" t="str">
            <v/>
          </cell>
          <cell r="E3433" t="str">
            <v/>
          </cell>
          <cell r="F3433" t="str">
            <v>Tank-Platform Piping Arrangements- (Butane)</v>
          </cell>
          <cell r="G3433">
            <v>0</v>
          </cell>
          <cell r="H3433">
            <v>0</v>
          </cell>
          <cell r="I3433">
            <v>40175</v>
          </cell>
          <cell r="J3433">
            <v>40168</v>
          </cell>
          <cell r="K3433" t="str">
            <v>n</v>
          </cell>
          <cell r="L3433" t="str">
            <v>Drw</v>
          </cell>
          <cell r="M3433">
            <v>3434</v>
          </cell>
        </row>
        <row r="3434">
          <cell r="C3434" t="str">
            <v>25</v>
          </cell>
          <cell r="D3434" t="str">
            <v>05050-MD-25-887-00</v>
          </cell>
          <cell r="E3434" t="str">
            <v>05050-MD-25-887-00</v>
          </cell>
          <cell r="F3434" t="str">
            <v>Tank-Tank Foundation Loading Diagram- (Butane)</v>
          </cell>
          <cell r="G3434">
            <v>0</v>
          </cell>
          <cell r="H3434" t="str">
            <v>VP-1516-148-T-101/2-129 (sheet 1 of 1)</v>
          </cell>
          <cell r="I3434">
            <v>40175</v>
          </cell>
          <cell r="J3434">
            <v>40168</v>
          </cell>
          <cell r="K3434" t="str">
            <v>y</v>
          </cell>
          <cell r="L3434" t="str">
            <v>Drw</v>
          </cell>
          <cell r="M3434">
            <v>3435</v>
          </cell>
        </row>
        <row r="3435">
          <cell r="C3435" t="str">
            <v>25</v>
          </cell>
          <cell r="D3435" t="str">
            <v/>
          </cell>
          <cell r="E3435" t="str">
            <v/>
          </cell>
          <cell r="F3435" t="str">
            <v>Pump Set Down Jig - Loading Pimp</v>
          </cell>
          <cell r="G3435">
            <v>0</v>
          </cell>
          <cell r="H3435" t="str">
            <v>VP-1516-148-T-101/2-143</v>
          </cell>
          <cell r="I3435">
            <v>40175</v>
          </cell>
          <cell r="J3435">
            <v>40168</v>
          </cell>
          <cell r="K3435" t="str">
            <v>N</v>
          </cell>
          <cell r="L3435" t="str">
            <v>Drw</v>
          </cell>
          <cell r="M3435">
            <v>3436</v>
          </cell>
        </row>
        <row r="3436">
          <cell r="C3436" t="str">
            <v>25</v>
          </cell>
          <cell r="D3436" t="str">
            <v/>
          </cell>
          <cell r="E3436" t="str">
            <v/>
          </cell>
          <cell r="F3436" t="str">
            <v>Tank-- (Butane)</v>
          </cell>
          <cell r="G3436">
            <v>0</v>
          </cell>
          <cell r="H3436" t="str">
            <v>VP-1516-148-T-101/2-144</v>
          </cell>
          <cell r="I3436">
            <v>40175</v>
          </cell>
          <cell r="J3436">
            <v>40168</v>
          </cell>
          <cell r="K3436" t="str">
            <v>N</v>
          </cell>
          <cell r="L3436" t="str">
            <v>Drw</v>
          </cell>
          <cell r="M3436">
            <v>3437</v>
          </cell>
        </row>
        <row r="3437">
          <cell r="C3437" t="str">
            <v>25</v>
          </cell>
          <cell r="D3437" t="str">
            <v>05050-MD-25-890-00</v>
          </cell>
          <cell r="E3437" t="str">
            <v>05050-MD-25-890-00</v>
          </cell>
          <cell r="F3437" t="str">
            <v>Tank-- (Butane)</v>
          </cell>
          <cell r="G3437">
            <v>0</v>
          </cell>
          <cell r="H3437" t="str">
            <v>VP-1516-148-T-101/2-306</v>
          </cell>
          <cell r="I3437">
            <v>40175</v>
          </cell>
          <cell r="J3437">
            <v>40168</v>
          </cell>
          <cell r="K3437" t="str">
            <v>Y</v>
          </cell>
          <cell r="L3437" t="str">
            <v>Drw</v>
          </cell>
          <cell r="M3437">
            <v>3438</v>
          </cell>
        </row>
        <row r="3438">
          <cell r="C3438" t="str">
            <v>25</v>
          </cell>
          <cell r="D3438" t="str">
            <v>05050-MD-25-891-00</v>
          </cell>
          <cell r="E3438" t="str">
            <v>05050-MD-25-891-00</v>
          </cell>
          <cell r="F3438" t="str">
            <v>Tank-- (Butane)</v>
          </cell>
          <cell r="G3438">
            <v>0</v>
          </cell>
          <cell r="H3438" t="str">
            <v>VP-1516-148-T-101/2-307</v>
          </cell>
          <cell r="I3438">
            <v>40175</v>
          </cell>
          <cell r="J3438">
            <v>40168</v>
          </cell>
          <cell r="K3438" t="str">
            <v>Y</v>
          </cell>
          <cell r="L3438" t="str">
            <v>Drw</v>
          </cell>
          <cell r="M3438">
            <v>3439</v>
          </cell>
        </row>
        <row r="3439">
          <cell r="C3439" t="str">
            <v>25</v>
          </cell>
          <cell r="D3439" t="str">
            <v/>
          </cell>
          <cell r="E3439" t="str">
            <v/>
          </cell>
          <cell r="F3439" t="str">
            <v xml:space="preserve"> Pipetrack Embedment-- (Butane)</v>
          </cell>
          <cell r="G3439">
            <v>0</v>
          </cell>
          <cell r="H3439">
            <v>0</v>
          </cell>
          <cell r="I3439">
            <v>40175</v>
          </cell>
          <cell r="J3439">
            <v>40168</v>
          </cell>
          <cell r="K3439" t="str">
            <v>N</v>
          </cell>
          <cell r="L3439" t="str">
            <v>Drw</v>
          </cell>
          <cell r="M3439">
            <v>3440</v>
          </cell>
        </row>
        <row r="3440">
          <cell r="C3440" t="str">
            <v>25</v>
          </cell>
          <cell r="D3440" t="str">
            <v/>
          </cell>
          <cell r="E3440" t="str">
            <v/>
          </cell>
          <cell r="F3440" t="str">
            <v>Pipetrack Embedment Loads-- (Butane)</v>
          </cell>
          <cell r="G3440">
            <v>0</v>
          </cell>
          <cell r="H3440">
            <v>0</v>
          </cell>
          <cell r="I3440">
            <v>40175</v>
          </cell>
          <cell r="J3440">
            <v>40168</v>
          </cell>
          <cell r="K3440" t="str">
            <v>N</v>
          </cell>
          <cell r="L3440" t="str">
            <v>Drw</v>
          </cell>
          <cell r="M3440">
            <v>3441</v>
          </cell>
        </row>
        <row r="3441">
          <cell r="C3441" t="str">
            <v>25</v>
          </cell>
          <cell r="D3441" t="str">
            <v/>
          </cell>
          <cell r="E3441" t="str">
            <v/>
          </cell>
          <cell r="F3441" t="str">
            <v>Tank-- (Butane)</v>
          </cell>
          <cell r="G3441">
            <v>0</v>
          </cell>
          <cell r="H3441">
            <v>0</v>
          </cell>
          <cell r="I3441">
            <v>40175</v>
          </cell>
          <cell r="J3441">
            <v>40168</v>
          </cell>
          <cell r="K3441" t="str">
            <v>N</v>
          </cell>
          <cell r="L3441" t="str">
            <v>Drw</v>
          </cell>
          <cell r="M3441">
            <v>3442</v>
          </cell>
        </row>
        <row r="3442">
          <cell r="C3442" t="str">
            <v>25</v>
          </cell>
          <cell r="D3442" t="str">
            <v/>
          </cell>
          <cell r="E3442" t="str">
            <v/>
          </cell>
          <cell r="F3442" t="str">
            <v>Tank-- (Butane)</v>
          </cell>
          <cell r="G3442">
            <v>0</v>
          </cell>
          <cell r="H3442">
            <v>0</v>
          </cell>
          <cell r="I3442">
            <v>40175</v>
          </cell>
          <cell r="J3442">
            <v>40168</v>
          </cell>
          <cell r="K3442" t="str">
            <v>N</v>
          </cell>
          <cell r="L3442" t="str">
            <v>Drw</v>
          </cell>
          <cell r="M3442">
            <v>3443</v>
          </cell>
        </row>
        <row r="3443">
          <cell r="C3443" t="str">
            <v>25</v>
          </cell>
          <cell r="D3443" t="str">
            <v/>
          </cell>
          <cell r="E3443" t="str">
            <v/>
          </cell>
          <cell r="F3443" t="str">
            <v>Tank-- (Butane)</v>
          </cell>
          <cell r="G3443">
            <v>0</v>
          </cell>
          <cell r="H3443">
            <v>0</v>
          </cell>
          <cell r="I3443">
            <v>40175</v>
          </cell>
          <cell r="J3443">
            <v>40168</v>
          </cell>
          <cell r="K3443" t="str">
            <v>N</v>
          </cell>
          <cell r="L3443" t="str">
            <v>Drw</v>
          </cell>
          <cell r="M3443">
            <v>3444</v>
          </cell>
        </row>
        <row r="3444">
          <cell r="C3444" t="str">
            <v>25</v>
          </cell>
          <cell r="D3444" t="str">
            <v/>
          </cell>
          <cell r="E3444" t="str">
            <v/>
          </cell>
          <cell r="F3444" t="str">
            <v>Tank-- (Butane)</v>
          </cell>
          <cell r="G3444">
            <v>0</v>
          </cell>
          <cell r="H3444">
            <v>0</v>
          </cell>
          <cell r="I3444">
            <v>40175</v>
          </cell>
          <cell r="J3444">
            <v>40168</v>
          </cell>
          <cell r="K3444" t="str">
            <v>N</v>
          </cell>
          <cell r="L3444" t="str">
            <v>Drw</v>
          </cell>
          <cell r="M3444">
            <v>3445</v>
          </cell>
        </row>
        <row r="3445">
          <cell r="C3445" t="str">
            <v>25</v>
          </cell>
          <cell r="D3445" t="str">
            <v/>
          </cell>
          <cell r="E3445" t="str">
            <v/>
          </cell>
          <cell r="F3445" t="str">
            <v>Tank-- (Butane)</v>
          </cell>
          <cell r="G3445">
            <v>0</v>
          </cell>
          <cell r="H3445">
            <v>0</v>
          </cell>
          <cell r="I3445">
            <v>40175</v>
          </cell>
          <cell r="J3445">
            <v>40168</v>
          </cell>
          <cell r="K3445" t="str">
            <v>N</v>
          </cell>
          <cell r="L3445" t="str">
            <v>Drw</v>
          </cell>
          <cell r="M3445">
            <v>3446</v>
          </cell>
        </row>
        <row r="3446">
          <cell r="C3446" t="str">
            <v>25</v>
          </cell>
          <cell r="D3446" t="str">
            <v/>
          </cell>
          <cell r="E3446" t="str">
            <v/>
          </cell>
          <cell r="F3446" t="str">
            <v>Tank-- (Butane)</v>
          </cell>
          <cell r="G3446">
            <v>0</v>
          </cell>
          <cell r="H3446">
            <v>0</v>
          </cell>
          <cell r="I3446">
            <v>40175</v>
          </cell>
          <cell r="J3446">
            <v>40168</v>
          </cell>
          <cell r="K3446" t="str">
            <v>N</v>
          </cell>
          <cell r="L3446" t="str">
            <v>Drw</v>
          </cell>
          <cell r="M3446">
            <v>3447</v>
          </cell>
        </row>
        <row r="3447">
          <cell r="C3447" t="str">
            <v>25</v>
          </cell>
          <cell r="D3447" t="str">
            <v/>
          </cell>
          <cell r="E3447" t="str">
            <v/>
          </cell>
          <cell r="F3447" t="str">
            <v>Tank-- (Butane)</v>
          </cell>
          <cell r="G3447">
            <v>0</v>
          </cell>
          <cell r="H3447">
            <v>0</v>
          </cell>
          <cell r="I3447">
            <v>40175</v>
          </cell>
          <cell r="J3447">
            <v>40168</v>
          </cell>
          <cell r="K3447" t="str">
            <v>N</v>
          </cell>
          <cell r="L3447" t="str">
            <v>Drw</v>
          </cell>
          <cell r="M3447">
            <v>3448</v>
          </cell>
        </row>
        <row r="3448">
          <cell r="C3448" t="str">
            <v>25</v>
          </cell>
          <cell r="D3448" t="str">
            <v/>
          </cell>
          <cell r="E3448" t="str">
            <v/>
          </cell>
          <cell r="F3448" t="str">
            <v>Tank-- (Butane)</v>
          </cell>
          <cell r="G3448">
            <v>0</v>
          </cell>
          <cell r="H3448">
            <v>0</v>
          </cell>
          <cell r="I3448">
            <v>40175</v>
          </cell>
          <cell r="J3448">
            <v>40168</v>
          </cell>
          <cell r="K3448" t="str">
            <v>N</v>
          </cell>
          <cell r="L3448" t="str">
            <v>Drw</v>
          </cell>
          <cell r="M3448">
            <v>3449</v>
          </cell>
        </row>
        <row r="3449">
          <cell r="C3449" t="str">
            <v>25</v>
          </cell>
          <cell r="D3449" t="str">
            <v/>
          </cell>
          <cell r="E3449" t="str">
            <v/>
          </cell>
          <cell r="F3449" t="str">
            <v>Tank-- (Butane)</v>
          </cell>
          <cell r="G3449">
            <v>0</v>
          </cell>
          <cell r="H3449">
            <v>0</v>
          </cell>
          <cell r="I3449">
            <v>40175</v>
          </cell>
          <cell r="J3449">
            <v>40168</v>
          </cell>
          <cell r="K3449" t="str">
            <v>N</v>
          </cell>
          <cell r="L3449" t="str">
            <v>Drw</v>
          </cell>
          <cell r="M3449">
            <v>3450</v>
          </cell>
        </row>
        <row r="3450">
          <cell r="C3450" t="str">
            <v>25</v>
          </cell>
          <cell r="D3450" t="str">
            <v/>
          </cell>
          <cell r="E3450" t="str">
            <v/>
          </cell>
          <cell r="F3450" t="str">
            <v>Tank-- (Butane)</v>
          </cell>
          <cell r="G3450">
            <v>0</v>
          </cell>
          <cell r="H3450">
            <v>0</v>
          </cell>
          <cell r="I3450">
            <v>40175</v>
          </cell>
          <cell r="J3450">
            <v>40168</v>
          </cell>
          <cell r="K3450" t="str">
            <v>N</v>
          </cell>
          <cell r="L3450" t="str">
            <v>Drw</v>
          </cell>
          <cell r="M3450">
            <v>3451</v>
          </cell>
        </row>
        <row r="3451">
          <cell r="C3451" t="str">
            <v>25</v>
          </cell>
          <cell r="D3451" t="str">
            <v/>
          </cell>
          <cell r="E3451" t="str">
            <v/>
          </cell>
          <cell r="F3451" t="str">
            <v>Tank-- (Butane)</v>
          </cell>
          <cell r="G3451">
            <v>0</v>
          </cell>
          <cell r="H3451">
            <v>0</v>
          </cell>
          <cell r="I3451">
            <v>40175</v>
          </cell>
          <cell r="J3451">
            <v>40168</v>
          </cell>
          <cell r="K3451" t="str">
            <v>N</v>
          </cell>
          <cell r="L3451" t="str">
            <v>Drw</v>
          </cell>
          <cell r="M3451">
            <v>3452</v>
          </cell>
        </row>
        <row r="3452">
          <cell r="C3452" t="str">
            <v>25</v>
          </cell>
          <cell r="D3452" t="str">
            <v/>
          </cell>
          <cell r="E3452" t="str">
            <v/>
          </cell>
          <cell r="F3452" t="str">
            <v>Tank-- (Butane)</v>
          </cell>
          <cell r="G3452">
            <v>0</v>
          </cell>
          <cell r="H3452">
            <v>0</v>
          </cell>
          <cell r="I3452">
            <v>40175</v>
          </cell>
          <cell r="J3452">
            <v>40168</v>
          </cell>
          <cell r="K3452" t="str">
            <v>N</v>
          </cell>
          <cell r="L3452" t="str">
            <v>Drw</v>
          </cell>
          <cell r="M3452">
            <v>3453</v>
          </cell>
        </row>
        <row r="3453">
          <cell r="C3453" t="str">
            <v>25</v>
          </cell>
          <cell r="D3453" t="str">
            <v/>
          </cell>
          <cell r="E3453" t="str">
            <v/>
          </cell>
          <cell r="F3453" t="str">
            <v>Tank-- (Butane)</v>
          </cell>
          <cell r="G3453">
            <v>0</v>
          </cell>
          <cell r="H3453">
            <v>0</v>
          </cell>
          <cell r="I3453">
            <v>40175</v>
          </cell>
          <cell r="J3453">
            <v>40168</v>
          </cell>
          <cell r="K3453" t="str">
            <v>N</v>
          </cell>
          <cell r="L3453" t="str">
            <v>Drw</v>
          </cell>
          <cell r="M3453">
            <v>3454</v>
          </cell>
        </row>
        <row r="3454">
          <cell r="C3454" t="str">
            <v>25</v>
          </cell>
          <cell r="D3454" t="str">
            <v/>
          </cell>
          <cell r="E3454" t="str">
            <v/>
          </cell>
          <cell r="F3454" t="str">
            <v>Tank-- (Butane)</v>
          </cell>
          <cell r="G3454">
            <v>0</v>
          </cell>
          <cell r="H3454">
            <v>0</v>
          </cell>
          <cell r="I3454">
            <v>40175</v>
          </cell>
          <cell r="J3454">
            <v>40168</v>
          </cell>
          <cell r="K3454" t="str">
            <v>N</v>
          </cell>
          <cell r="L3454" t="str">
            <v>Drw</v>
          </cell>
          <cell r="M3454">
            <v>3455</v>
          </cell>
        </row>
        <row r="3455">
          <cell r="C3455" t="str">
            <v>25</v>
          </cell>
          <cell r="D3455" t="str">
            <v/>
          </cell>
          <cell r="E3455" t="str">
            <v/>
          </cell>
          <cell r="F3455" t="str">
            <v>Tank-- (Butane)</v>
          </cell>
          <cell r="G3455">
            <v>0</v>
          </cell>
          <cell r="H3455">
            <v>0</v>
          </cell>
          <cell r="I3455">
            <v>40175</v>
          </cell>
          <cell r="J3455">
            <v>40168</v>
          </cell>
          <cell r="K3455" t="str">
            <v>N</v>
          </cell>
          <cell r="L3455" t="str">
            <v>Drw</v>
          </cell>
          <cell r="M3455">
            <v>3456</v>
          </cell>
        </row>
        <row r="3456">
          <cell r="C3456" t="str">
            <v>25</v>
          </cell>
          <cell r="D3456" t="str">
            <v/>
          </cell>
          <cell r="E3456" t="str">
            <v/>
          </cell>
          <cell r="F3456" t="str">
            <v>Tank-- (Butane)</v>
          </cell>
          <cell r="G3456">
            <v>0</v>
          </cell>
          <cell r="H3456">
            <v>0</v>
          </cell>
          <cell r="I3456">
            <v>40175</v>
          </cell>
          <cell r="J3456">
            <v>40168</v>
          </cell>
          <cell r="K3456" t="str">
            <v>N</v>
          </cell>
          <cell r="L3456" t="str">
            <v>Drw</v>
          </cell>
          <cell r="M3456">
            <v>3457</v>
          </cell>
        </row>
        <row r="3457">
          <cell r="C3457" t="str">
            <v>25</v>
          </cell>
          <cell r="D3457" t="str">
            <v/>
          </cell>
          <cell r="E3457" t="str">
            <v/>
          </cell>
          <cell r="F3457" t="str">
            <v>Tank-- (Butane)</v>
          </cell>
          <cell r="G3457">
            <v>0</v>
          </cell>
          <cell r="H3457">
            <v>0</v>
          </cell>
          <cell r="I3457">
            <v>40175</v>
          </cell>
          <cell r="J3457">
            <v>40168</v>
          </cell>
          <cell r="K3457" t="str">
            <v>N</v>
          </cell>
          <cell r="L3457" t="str">
            <v>Drw</v>
          </cell>
          <cell r="M3457">
            <v>3458</v>
          </cell>
        </row>
        <row r="3458">
          <cell r="C3458">
            <v>25</v>
          </cell>
          <cell r="D3458" t="str">
            <v/>
          </cell>
          <cell r="E3458" t="str">
            <v/>
          </cell>
          <cell r="F3458" t="str">
            <v>Storage tank piping &amp; misc. (Butane)</v>
          </cell>
          <cell r="G3458">
            <v>0</v>
          </cell>
          <cell r="H3458">
            <v>0</v>
          </cell>
          <cell r="I3458" t="str">
            <v>-</v>
          </cell>
          <cell r="J3458" t="str">
            <v>-</v>
          </cell>
          <cell r="K3458" t="str">
            <v>N</v>
          </cell>
          <cell r="L3458" t="str">
            <v>Drw</v>
          </cell>
          <cell r="M3458">
            <v>3459</v>
          </cell>
        </row>
        <row r="3459">
          <cell r="C3459" t="str">
            <v>25</v>
          </cell>
          <cell r="D3459" t="str">
            <v/>
          </cell>
          <cell r="E3459" t="str">
            <v/>
          </cell>
          <cell r="F3459" t="str">
            <v>Tank-RTD Details Inner Bottom and Annular - (Butane)</v>
          </cell>
          <cell r="G3459">
            <v>0</v>
          </cell>
          <cell r="H3459">
            <v>0</v>
          </cell>
          <cell r="I3459">
            <v>40175</v>
          </cell>
          <cell r="J3459">
            <v>40168</v>
          </cell>
          <cell r="K3459" t="str">
            <v>N</v>
          </cell>
          <cell r="L3459" t="str">
            <v>Drw</v>
          </cell>
          <cell r="M3459">
            <v>3460</v>
          </cell>
        </row>
        <row r="3460">
          <cell r="C3460" t="str">
            <v>25</v>
          </cell>
          <cell r="D3460" t="str">
            <v/>
          </cell>
          <cell r="E3460" t="str">
            <v/>
          </cell>
          <cell r="F3460" t="str">
            <v>Tank-Orientation Outer Tank- (Butane)</v>
          </cell>
          <cell r="G3460">
            <v>0</v>
          </cell>
          <cell r="H3460">
            <v>0</v>
          </cell>
          <cell r="I3460">
            <v>40175</v>
          </cell>
          <cell r="J3460">
            <v>40168</v>
          </cell>
          <cell r="K3460" t="str">
            <v>N</v>
          </cell>
          <cell r="L3460" t="str">
            <v>Drw</v>
          </cell>
          <cell r="M3460">
            <v>3461</v>
          </cell>
        </row>
        <row r="3461">
          <cell r="C3461" t="str">
            <v>25</v>
          </cell>
          <cell r="D3461" t="str">
            <v/>
          </cell>
          <cell r="E3461" t="str">
            <v/>
          </cell>
          <cell r="F3461" t="str">
            <v>Tank-Orientation Inner Tank- (Butane)</v>
          </cell>
          <cell r="G3461">
            <v>0</v>
          </cell>
          <cell r="H3461">
            <v>0</v>
          </cell>
          <cell r="I3461">
            <v>40175</v>
          </cell>
          <cell r="J3461">
            <v>40168</v>
          </cell>
          <cell r="K3461" t="str">
            <v>N</v>
          </cell>
          <cell r="L3461" t="str">
            <v>Drw</v>
          </cell>
          <cell r="M3461">
            <v>3462</v>
          </cell>
        </row>
        <row r="3462">
          <cell r="C3462" t="str">
            <v>25</v>
          </cell>
          <cell r="D3462" t="str">
            <v/>
          </cell>
          <cell r="E3462" t="str">
            <v/>
          </cell>
          <cell r="F3462" t="str">
            <v>Tank-Roof Orientation- (Butane)</v>
          </cell>
          <cell r="G3462">
            <v>0</v>
          </cell>
          <cell r="H3462">
            <v>0</v>
          </cell>
          <cell r="I3462">
            <v>40175</v>
          </cell>
          <cell r="J3462">
            <v>40168</v>
          </cell>
          <cell r="K3462" t="str">
            <v>N</v>
          </cell>
          <cell r="L3462" t="str">
            <v>Drw</v>
          </cell>
          <cell r="M3462">
            <v>3463</v>
          </cell>
        </row>
        <row r="3463">
          <cell r="C3463" t="str">
            <v>25</v>
          </cell>
          <cell r="D3463" t="str">
            <v/>
          </cell>
          <cell r="E3463" t="str">
            <v/>
          </cell>
          <cell r="F3463" t="str">
            <v>Tank-Deck Orientation- (Butane)</v>
          </cell>
          <cell r="G3463">
            <v>0</v>
          </cell>
          <cell r="H3463">
            <v>0</v>
          </cell>
          <cell r="I3463">
            <v>40175</v>
          </cell>
          <cell r="J3463">
            <v>40168</v>
          </cell>
          <cell r="K3463" t="str">
            <v>N</v>
          </cell>
          <cell r="L3463" t="str">
            <v>Drw</v>
          </cell>
          <cell r="M3463">
            <v>3464</v>
          </cell>
        </row>
        <row r="3464">
          <cell r="C3464" t="str">
            <v>25</v>
          </cell>
          <cell r="D3464" t="str">
            <v/>
          </cell>
          <cell r="E3464" t="str">
            <v/>
          </cell>
          <cell r="F3464" t="str">
            <v>Tank-Orientation Stretch-outs- (Butane)</v>
          </cell>
          <cell r="G3464">
            <v>0</v>
          </cell>
          <cell r="H3464">
            <v>0</v>
          </cell>
          <cell r="I3464">
            <v>40175</v>
          </cell>
          <cell r="J3464">
            <v>40168</v>
          </cell>
          <cell r="K3464" t="str">
            <v>N</v>
          </cell>
          <cell r="L3464" t="str">
            <v>Drw</v>
          </cell>
          <cell r="M3464">
            <v>3465</v>
          </cell>
        </row>
        <row r="3465">
          <cell r="C3465" t="str">
            <v>25</v>
          </cell>
          <cell r="D3465" t="str">
            <v/>
          </cell>
          <cell r="E3465" t="str">
            <v/>
          </cell>
          <cell r="F3465" t="str">
            <v>Tank-Orientation Outer Tank- (Butane)</v>
          </cell>
          <cell r="G3465">
            <v>0</v>
          </cell>
          <cell r="H3465">
            <v>0</v>
          </cell>
          <cell r="I3465">
            <v>40175</v>
          </cell>
          <cell r="J3465">
            <v>40168</v>
          </cell>
          <cell r="K3465" t="str">
            <v>N</v>
          </cell>
          <cell r="L3465" t="str">
            <v>Drw</v>
          </cell>
          <cell r="M3465">
            <v>3466</v>
          </cell>
        </row>
        <row r="3466">
          <cell r="C3466" t="str">
            <v>25</v>
          </cell>
          <cell r="D3466" t="str">
            <v/>
          </cell>
          <cell r="E3466" t="str">
            <v/>
          </cell>
          <cell r="F3466" t="str">
            <v>Tank-Orientation Inner Tank- (Butane)</v>
          </cell>
          <cell r="G3466">
            <v>0</v>
          </cell>
          <cell r="H3466">
            <v>0</v>
          </cell>
          <cell r="I3466">
            <v>40175</v>
          </cell>
          <cell r="J3466">
            <v>40168</v>
          </cell>
          <cell r="K3466" t="str">
            <v>N</v>
          </cell>
          <cell r="L3466" t="str">
            <v>Drw</v>
          </cell>
          <cell r="M3466">
            <v>3467</v>
          </cell>
        </row>
        <row r="3467">
          <cell r="C3467" t="str">
            <v>25</v>
          </cell>
          <cell r="D3467" t="str">
            <v/>
          </cell>
          <cell r="E3467" t="str">
            <v/>
          </cell>
          <cell r="F3467" t="str">
            <v>Tank-Roof Orientation- (Butane)</v>
          </cell>
          <cell r="G3467">
            <v>0</v>
          </cell>
          <cell r="H3467">
            <v>0</v>
          </cell>
          <cell r="I3467">
            <v>40175</v>
          </cell>
          <cell r="J3467">
            <v>40168</v>
          </cell>
          <cell r="K3467" t="str">
            <v>N</v>
          </cell>
          <cell r="L3467" t="str">
            <v>Drw</v>
          </cell>
          <cell r="M3467">
            <v>3468</v>
          </cell>
        </row>
        <row r="3468">
          <cell r="C3468" t="str">
            <v>25</v>
          </cell>
          <cell r="D3468" t="str">
            <v/>
          </cell>
          <cell r="E3468" t="str">
            <v/>
          </cell>
          <cell r="F3468" t="str">
            <v>Tank-Deck Orientation- (Butane)</v>
          </cell>
          <cell r="G3468">
            <v>0</v>
          </cell>
          <cell r="H3468">
            <v>0</v>
          </cell>
          <cell r="I3468">
            <v>40175</v>
          </cell>
          <cell r="J3468">
            <v>40168</v>
          </cell>
          <cell r="K3468" t="str">
            <v>N</v>
          </cell>
          <cell r="L3468" t="str">
            <v>Drw</v>
          </cell>
          <cell r="M3468">
            <v>3469</v>
          </cell>
        </row>
        <row r="3469">
          <cell r="C3469" t="str">
            <v>25</v>
          </cell>
          <cell r="D3469" t="str">
            <v/>
          </cell>
          <cell r="E3469" t="str">
            <v/>
          </cell>
          <cell r="F3469" t="str">
            <v>Tank-Orientation Stretch-outs- (Butane)</v>
          </cell>
          <cell r="G3469">
            <v>0</v>
          </cell>
          <cell r="H3469">
            <v>0</v>
          </cell>
          <cell r="I3469">
            <v>40175</v>
          </cell>
          <cell r="J3469">
            <v>40168</v>
          </cell>
          <cell r="K3469" t="str">
            <v>N</v>
          </cell>
          <cell r="L3469" t="str">
            <v>Drw</v>
          </cell>
          <cell r="M3469">
            <v>3470</v>
          </cell>
        </row>
        <row r="3470">
          <cell r="C3470" t="str">
            <v>25</v>
          </cell>
          <cell r="D3470" t="str">
            <v/>
          </cell>
          <cell r="E3470" t="str">
            <v/>
          </cell>
          <cell r="F3470" t="str">
            <v>Tank-Temporary Door Sheet Stiffening- (Butane)</v>
          </cell>
          <cell r="G3470">
            <v>0</v>
          </cell>
          <cell r="H3470">
            <v>0</v>
          </cell>
          <cell r="I3470">
            <v>40175</v>
          </cell>
          <cell r="J3470">
            <v>40168</v>
          </cell>
          <cell r="K3470" t="str">
            <v>N</v>
          </cell>
          <cell r="L3470" t="str">
            <v>Drw</v>
          </cell>
          <cell r="M3470">
            <v>3471</v>
          </cell>
        </row>
        <row r="3471">
          <cell r="C3471" t="str">
            <v>25</v>
          </cell>
          <cell r="D3471" t="str">
            <v/>
          </cell>
          <cell r="E3471" t="str">
            <v/>
          </cell>
          <cell r="F3471" t="str">
            <v>Tank-Shell Guides for Nozzles - (Butane)</v>
          </cell>
          <cell r="G3471">
            <v>0</v>
          </cell>
          <cell r="H3471">
            <v>0</v>
          </cell>
          <cell r="I3471">
            <v>40175</v>
          </cell>
          <cell r="J3471">
            <v>40168</v>
          </cell>
          <cell r="K3471" t="str">
            <v>N</v>
          </cell>
          <cell r="L3471" t="str">
            <v>Drw</v>
          </cell>
          <cell r="M3471">
            <v>3472</v>
          </cell>
        </row>
        <row r="3472">
          <cell r="C3472" t="str">
            <v>25</v>
          </cell>
          <cell r="D3472" t="str">
            <v/>
          </cell>
          <cell r="E3472" t="str">
            <v/>
          </cell>
          <cell r="F3472" t="str">
            <v>Tank-Shell Guides for Nozzles - (Butane)</v>
          </cell>
          <cell r="G3472">
            <v>0</v>
          </cell>
          <cell r="H3472">
            <v>0</v>
          </cell>
          <cell r="I3472">
            <v>40175</v>
          </cell>
          <cell r="J3472">
            <v>40168</v>
          </cell>
          <cell r="K3472" t="str">
            <v>N</v>
          </cell>
          <cell r="L3472" t="str">
            <v>Drw</v>
          </cell>
          <cell r="M3472">
            <v>3473</v>
          </cell>
        </row>
        <row r="3473">
          <cell r="C3473" t="str">
            <v>25</v>
          </cell>
          <cell r="D3473" t="str">
            <v/>
          </cell>
          <cell r="E3473" t="str">
            <v/>
          </cell>
          <cell r="F3473" t="str">
            <v>Tank-Shell Guides for Nozzles - (Butane)</v>
          </cell>
          <cell r="G3473">
            <v>0</v>
          </cell>
          <cell r="H3473">
            <v>0</v>
          </cell>
          <cell r="I3473">
            <v>40175</v>
          </cell>
          <cell r="J3473">
            <v>40168</v>
          </cell>
          <cell r="K3473" t="str">
            <v>N</v>
          </cell>
          <cell r="L3473" t="str">
            <v>Drw</v>
          </cell>
          <cell r="M3473">
            <v>3474</v>
          </cell>
        </row>
        <row r="3474">
          <cell r="C3474" t="str">
            <v>25</v>
          </cell>
          <cell r="D3474" t="str">
            <v/>
          </cell>
          <cell r="E3474" t="str">
            <v/>
          </cell>
          <cell r="F3474" t="str">
            <v>Tank-Nameplate Details- (Butane)</v>
          </cell>
          <cell r="G3474">
            <v>0</v>
          </cell>
          <cell r="H3474">
            <v>0</v>
          </cell>
          <cell r="I3474">
            <v>40175</v>
          </cell>
          <cell r="J3474">
            <v>40168</v>
          </cell>
          <cell r="K3474" t="str">
            <v>N</v>
          </cell>
          <cell r="L3474" t="str">
            <v>Drw</v>
          </cell>
          <cell r="M3474">
            <v>3475</v>
          </cell>
        </row>
        <row r="3475">
          <cell r="C3475" t="str">
            <v>25</v>
          </cell>
          <cell r="D3475" t="str">
            <v/>
          </cell>
          <cell r="E3475" t="str">
            <v/>
          </cell>
          <cell r="F3475" t="str">
            <v>Tank-Earthing Connections- (Butane)</v>
          </cell>
          <cell r="G3475">
            <v>0</v>
          </cell>
          <cell r="H3475">
            <v>0</v>
          </cell>
          <cell r="I3475">
            <v>40175</v>
          </cell>
          <cell r="J3475">
            <v>40168</v>
          </cell>
          <cell r="K3475" t="str">
            <v>N</v>
          </cell>
          <cell r="L3475" t="str">
            <v>Drw</v>
          </cell>
          <cell r="M3475">
            <v>3476</v>
          </cell>
        </row>
        <row r="3476">
          <cell r="C3476" t="str">
            <v>25</v>
          </cell>
          <cell r="D3476" t="str">
            <v/>
          </cell>
          <cell r="E3476" t="str">
            <v/>
          </cell>
          <cell r="F3476" t="str">
            <v>Tank-Advance Bill of Material- (Butane)</v>
          </cell>
          <cell r="G3476">
            <v>0</v>
          </cell>
          <cell r="H3476">
            <v>0</v>
          </cell>
          <cell r="I3476">
            <v>40175</v>
          </cell>
          <cell r="J3476">
            <v>40168</v>
          </cell>
          <cell r="K3476" t="str">
            <v>N</v>
          </cell>
          <cell r="L3476" t="str">
            <v>Drw</v>
          </cell>
          <cell r="M3476">
            <v>3477</v>
          </cell>
        </row>
        <row r="3477">
          <cell r="C3477" t="str">
            <v>25</v>
          </cell>
          <cell r="D3477" t="str">
            <v/>
          </cell>
          <cell r="E3477" t="str">
            <v/>
          </cell>
          <cell r="F3477" t="str">
            <v>Tank-Advance Bill of Material- (Butane)</v>
          </cell>
          <cell r="G3477">
            <v>0</v>
          </cell>
          <cell r="H3477">
            <v>0</v>
          </cell>
          <cell r="I3477">
            <v>40175</v>
          </cell>
          <cell r="J3477">
            <v>40168</v>
          </cell>
          <cell r="K3477" t="str">
            <v>N</v>
          </cell>
          <cell r="L3477" t="str">
            <v>Drw</v>
          </cell>
          <cell r="M3477">
            <v>3478</v>
          </cell>
        </row>
        <row r="3478">
          <cell r="C3478" t="str">
            <v>25</v>
          </cell>
          <cell r="D3478" t="str">
            <v/>
          </cell>
          <cell r="E3478" t="str">
            <v/>
          </cell>
          <cell r="F3478" t="str">
            <v>Tank-Consolidated Bill of Material - Tank- (Butane)</v>
          </cell>
          <cell r="G3478">
            <v>0</v>
          </cell>
          <cell r="H3478">
            <v>0</v>
          </cell>
          <cell r="I3478">
            <v>40175</v>
          </cell>
          <cell r="J3478">
            <v>40168</v>
          </cell>
          <cell r="K3478" t="str">
            <v>N</v>
          </cell>
          <cell r="L3478" t="str">
            <v>Drw</v>
          </cell>
          <cell r="M3478">
            <v>3479</v>
          </cell>
        </row>
        <row r="3479">
          <cell r="C3479" t="str">
            <v>25</v>
          </cell>
          <cell r="D3479" t="str">
            <v/>
          </cell>
          <cell r="E3479" t="str">
            <v/>
          </cell>
          <cell r="F3479" t="str">
            <v>Tank-Consolidated Bill of Material - Structure- (Butane)</v>
          </cell>
          <cell r="G3479">
            <v>0</v>
          </cell>
          <cell r="H3479">
            <v>0</v>
          </cell>
          <cell r="I3479">
            <v>40175</v>
          </cell>
          <cell r="J3479">
            <v>40168</v>
          </cell>
          <cell r="K3479" t="str">
            <v>N</v>
          </cell>
          <cell r="L3479" t="str">
            <v>Drw</v>
          </cell>
          <cell r="M3479">
            <v>3480</v>
          </cell>
        </row>
        <row r="3480">
          <cell r="C3480" t="str">
            <v>25</v>
          </cell>
          <cell r="D3480" t="str">
            <v/>
          </cell>
          <cell r="E3480" t="str">
            <v/>
          </cell>
          <cell r="F3480" t="str">
            <v>Tank-Consolidated Bill of Material - Cable Ladder- (Butane)</v>
          </cell>
          <cell r="G3480">
            <v>0</v>
          </cell>
          <cell r="H3480">
            <v>0</v>
          </cell>
          <cell r="I3480">
            <v>40175</v>
          </cell>
          <cell r="J3480">
            <v>40168</v>
          </cell>
          <cell r="K3480" t="str">
            <v>N</v>
          </cell>
          <cell r="L3480" t="str">
            <v>Drw</v>
          </cell>
          <cell r="M3480">
            <v>3481</v>
          </cell>
        </row>
        <row r="3481">
          <cell r="C3481" t="str">
            <v>25</v>
          </cell>
          <cell r="D3481" t="str">
            <v/>
          </cell>
          <cell r="E3481" t="str">
            <v/>
          </cell>
          <cell r="F3481" t="str">
            <v>Tank-Consolidated Bill of Material - Tank Piping Bolting- (Butane)</v>
          </cell>
          <cell r="G3481">
            <v>0</v>
          </cell>
          <cell r="H3481">
            <v>0</v>
          </cell>
          <cell r="I3481">
            <v>40175</v>
          </cell>
          <cell r="J3481">
            <v>40168</v>
          </cell>
          <cell r="K3481" t="str">
            <v>N</v>
          </cell>
          <cell r="L3481" t="str">
            <v>Drw</v>
          </cell>
          <cell r="M3481">
            <v>3482</v>
          </cell>
        </row>
        <row r="3482">
          <cell r="C3482" t="str">
            <v>25</v>
          </cell>
          <cell r="D3482" t="str">
            <v/>
          </cell>
          <cell r="E3482" t="str">
            <v/>
          </cell>
          <cell r="F3482" t="str">
            <v>Tank-Consolidated Bill of Material - Tank Piping - Pipe- (Butane)</v>
          </cell>
          <cell r="G3482">
            <v>0</v>
          </cell>
          <cell r="H3482">
            <v>0</v>
          </cell>
          <cell r="I3482">
            <v>40175</v>
          </cell>
          <cell r="J3482">
            <v>40168</v>
          </cell>
          <cell r="K3482" t="str">
            <v>N</v>
          </cell>
          <cell r="L3482" t="str">
            <v>Drw</v>
          </cell>
          <cell r="M3482">
            <v>3483</v>
          </cell>
        </row>
        <row r="3483">
          <cell r="C3483" t="str">
            <v>25</v>
          </cell>
          <cell r="D3483" t="str">
            <v/>
          </cell>
          <cell r="E3483" t="str">
            <v/>
          </cell>
          <cell r="F3483" t="str">
            <v>Tank-Consolidated Bill of Material - Tank Piping - Fittings- (Butane)</v>
          </cell>
          <cell r="G3483">
            <v>0</v>
          </cell>
          <cell r="H3483">
            <v>0</v>
          </cell>
          <cell r="I3483">
            <v>40175</v>
          </cell>
          <cell r="J3483">
            <v>40168</v>
          </cell>
          <cell r="K3483" t="str">
            <v>N</v>
          </cell>
          <cell r="L3483" t="str">
            <v>Drw</v>
          </cell>
          <cell r="M3483">
            <v>3484</v>
          </cell>
        </row>
        <row r="3484">
          <cell r="C3484" t="str">
            <v>25</v>
          </cell>
          <cell r="D3484" t="str">
            <v/>
          </cell>
          <cell r="E3484" t="str">
            <v/>
          </cell>
          <cell r="F3484" t="str">
            <v>Tank-Consolidated Bill of Material - Tank Piping - Flanges- (Butane)</v>
          </cell>
          <cell r="G3484">
            <v>0</v>
          </cell>
          <cell r="H3484">
            <v>0</v>
          </cell>
          <cell r="I3484">
            <v>40175</v>
          </cell>
          <cell r="J3484">
            <v>40168</v>
          </cell>
          <cell r="K3484" t="str">
            <v>N</v>
          </cell>
          <cell r="L3484" t="str">
            <v>Drw</v>
          </cell>
          <cell r="M3484">
            <v>3485</v>
          </cell>
        </row>
        <row r="3485">
          <cell r="C3485" t="str">
            <v>25</v>
          </cell>
          <cell r="D3485" t="str">
            <v/>
          </cell>
          <cell r="E3485" t="str">
            <v/>
          </cell>
          <cell r="F3485" t="str">
            <v>Tank-Consolidated Bill of Material - Tank Piping - Misc- (Butane)</v>
          </cell>
          <cell r="G3485">
            <v>0</v>
          </cell>
          <cell r="H3485">
            <v>0</v>
          </cell>
          <cell r="I3485">
            <v>40175</v>
          </cell>
          <cell r="J3485">
            <v>40168</v>
          </cell>
          <cell r="K3485" t="str">
            <v>N</v>
          </cell>
          <cell r="L3485" t="str">
            <v>Drw</v>
          </cell>
          <cell r="M3485">
            <v>3486</v>
          </cell>
        </row>
        <row r="3486">
          <cell r="C3486" t="str">
            <v>25</v>
          </cell>
          <cell r="D3486" t="str">
            <v/>
          </cell>
          <cell r="E3486" t="str">
            <v/>
          </cell>
          <cell r="F3486" t="str">
            <v>Tank-Data Base Printout - Sorted- (Butane)</v>
          </cell>
          <cell r="G3486">
            <v>0</v>
          </cell>
          <cell r="H3486">
            <v>0</v>
          </cell>
          <cell r="I3486">
            <v>40175</v>
          </cell>
          <cell r="J3486">
            <v>40168</v>
          </cell>
          <cell r="K3486" t="str">
            <v>n</v>
          </cell>
          <cell r="L3486" t="str">
            <v>Drw</v>
          </cell>
          <cell r="M3486">
            <v>3487</v>
          </cell>
        </row>
        <row r="3487">
          <cell r="C3487" t="str">
            <v>25</v>
          </cell>
          <cell r="D3487" t="str">
            <v/>
          </cell>
          <cell r="E3487" t="str">
            <v/>
          </cell>
          <cell r="F3487" t="str">
            <v>Tank-Luffing Crane- (Butane)</v>
          </cell>
          <cell r="G3487">
            <v>0</v>
          </cell>
          <cell r="H3487">
            <v>0</v>
          </cell>
          <cell r="I3487">
            <v>40175</v>
          </cell>
          <cell r="J3487">
            <v>40168</v>
          </cell>
          <cell r="K3487" t="str">
            <v>N</v>
          </cell>
          <cell r="L3487" t="str">
            <v>Drw</v>
          </cell>
          <cell r="M3487">
            <v>3488</v>
          </cell>
        </row>
        <row r="3488">
          <cell r="C3488" t="str">
            <v>25</v>
          </cell>
          <cell r="D3488" t="str">
            <v/>
          </cell>
          <cell r="E3488" t="str">
            <v/>
          </cell>
          <cell r="F3488" t="str">
            <v>Tank-3D model sketches of Platform and Stairtower Piping- (Butane)</v>
          </cell>
          <cell r="G3488">
            <v>0</v>
          </cell>
          <cell r="H3488">
            <v>0</v>
          </cell>
          <cell r="I3488">
            <v>40175</v>
          </cell>
          <cell r="J3488">
            <v>40168</v>
          </cell>
          <cell r="K3488" t="str">
            <v>N</v>
          </cell>
          <cell r="L3488" t="str">
            <v>Drw</v>
          </cell>
          <cell r="M3488">
            <v>3489</v>
          </cell>
        </row>
        <row r="3489">
          <cell r="C3489" t="str">
            <v>25</v>
          </cell>
          <cell r="D3489" t="str">
            <v/>
          </cell>
          <cell r="E3489" t="str">
            <v/>
          </cell>
          <cell r="F3489" t="str">
            <v>Tank-Junction Box Supports- (Butane)</v>
          </cell>
          <cell r="G3489">
            <v>0</v>
          </cell>
          <cell r="H3489">
            <v>0</v>
          </cell>
          <cell r="I3489">
            <v>40175</v>
          </cell>
          <cell r="J3489">
            <v>40168</v>
          </cell>
          <cell r="K3489" t="str">
            <v>N</v>
          </cell>
          <cell r="L3489" t="str">
            <v>Drw</v>
          </cell>
          <cell r="M3489">
            <v>3490</v>
          </cell>
        </row>
        <row r="3490">
          <cell r="C3490" t="str">
            <v>25</v>
          </cell>
          <cell r="D3490" t="str">
            <v/>
          </cell>
          <cell r="E3490" t="str">
            <v/>
          </cell>
          <cell r="F3490" t="str">
            <v>Tank-Junction Box Supports- (Butane)</v>
          </cell>
          <cell r="G3490">
            <v>0</v>
          </cell>
          <cell r="H3490">
            <v>0</v>
          </cell>
          <cell r="I3490">
            <v>40175</v>
          </cell>
          <cell r="J3490">
            <v>40168</v>
          </cell>
          <cell r="K3490" t="str">
            <v>N</v>
          </cell>
          <cell r="L3490" t="str">
            <v>Drw</v>
          </cell>
          <cell r="M3490">
            <v>3491</v>
          </cell>
        </row>
        <row r="3491">
          <cell r="C3491" t="str">
            <v>25</v>
          </cell>
          <cell r="D3491" t="str">
            <v/>
          </cell>
          <cell r="E3491" t="str">
            <v/>
          </cell>
          <cell r="F3491" t="str">
            <v>Tank-Cable Ladder - Isometric View- (Butane)</v>
          </cell>
          <cell r="G3491">
            <v>0</v>
          </cell>
          <cell r="H3491">
            <v>0</v>
          </cell>
          <cell r="I3491">
            <v>40175</v>
          </cell>
          <cell r="J3491">
            <v>40168</v>
          </cell>
          <cell r="K3491" t="str">
            <v>N</v>
          </cell>
          <cell r="L3491" t="str">
            <v>Drw</v>
          </cell>
          <cell r="M3491">
            <v>3492</v>
          </cell>
        </row>
        <row r="3492">
          <cell r="C3492" t="str">
            <v>25</v>
          </cell>
          <cell r="D3492" t="str">
            <v/>
          </cell>
          <cell r="E3492" t="str">
            <v/>
          </cell>
          <cell r="F3492" t="str">
            <v>Tank-Cable Ladder - Route Elevations- (Butane)</v>
          </cell>
          <cell r="G3492">
            <v>0</v>
          </cell>
          <cell r="H3492">
            <v>0</v>
          </cell>
          <cell r="I3492">
            <v>40175</v>
          </cell>
          <cell r="J3492">
            <v>40168</v>
          </cell>
          <cell r="K3492" t="str">
            <v>N</v>
          </cell>
          <cell r="L3492" t="str">
            <v>Drw</v>
          </cell>
          <cell r="M3492">
            <v>3493</v>
          </cell>
        </row>
        <row r="3493">
          <cell r="C3493" t="str">
            <v>25</v>
          </cell>
          <cell r="D3493" t="str">
            <v/>
          </cell>
          <cell r="E3493" t="str">
            <v/>
          </cell>
          <cell r="F3493" t="str">
            <v>Tank-Cable Ladder - Plan Views- (Butane)</v>
          </cell>
          <cell r="G3493">
            <v>0</v>
          </cell>
          <cell r="H3493">
            <v>0</v>
          </cell>
          <cell r="I3493">
            <v>40175</v>
          </cell>
          <cell r="J3493">
            <v>40168</v>
          </cell>
          <cell r="K3493" t="str">
            <v>N</v>
          </cell>
          <cell r="L3493" t="str">
            <v>Drw</v>
          </cell>
          <cell r="M3493">
            <v>3494</v>
          </cell>
        </row>
        <row r="3494">
          <cell r="C3494" t="str">
            <v>25</v>
          </cell>
          <cell r="D3494" t="str">
            <v/>
          </cell>
          <cell r="E3494" t="str">
            <v/>
          </cell>
          <cell r="F3494" t="str">
            <v>Tank-Cable Ladder - Attachement To Structural- (Butane)</v>
          </cell>
          <cell r="G3494">
            <v>0</v>
          </cell>
          <cell r="H3494">
            <v>0</v>
          </cell>
          <cell r="I3494">
            <v>40175</v>
          </cell>
          <cell r="J3494">
            <v>40168</v>
          </cell>
          <cell r="K3494" t="str">
            <v>N</v>
          </cell>
          <cell r="L3494" t="str">
            <v>Drw</v>
          </cell>
          <cell r="M3494">
            <v>3495</v>
          </cell>
        </row>
        <row r="3495">
          <cell r="C3495" t="str">
            <v>25</v>
          </cell>
          <cell r="D3495" t="str">
            <v/>
          </cell>
          <cell r="E3495" t="str">
            <v/>
          </cell>
          <cell r="F3495" t="str">
            <v>Tank-Instrument Tray- (Butane)</v>
          </cell>
          <cell r="G3495">
            <v>0</v>
          </cell>
          <cell r="H3495">
            <v>0</v>
          </cell>
          <cell r="I3495">
            <v>40175</v>
          </cell>
          <cell r="J3495">
            <v>40168</v>
          </cell>
          <cell r="K3495" t="str">
            <v>N</v>
          </cell>
          <cell r="L3495" t="str">
            <v>Drw</v>
          </cell>
          <cell r="M3495">
            <v>3496</v>
          </cell>
        </row>
        <row r="3496">
          <cell r="C3496" t="str">
            <v>25</v>
          </cell>
          <cell r="D3496" t="str">
            <v/>
          </cell>
          <cell r="E3496" t="str">
            <v/>
          </cell>
          <cell r="F3496" t="str">
            <v>Tank-Instrument Tray- (Butane)</v>
          </cell>
          <cell r="G3496">
            <v>0</v>
          </cell>
          <cell r="H3496">
            <v>0</v>
          </cell>
          <cell r="I3496">
            <v>40175</v>
          </cell>
          <cell r="J3496">
            <v>40168</v>
          </cell>
          <cell r="K3496" t="str">
            <v>N</v>
          </cell>
          <cell r="L3496" t="str">
            <v>Drw</v>
          </cell>
          <cell r="M3496">
            <v>3497</v>
          </cell>
        </row>
        <row r="3497">
          <cell r="C3497" t="str">
            <v>25</v>
          </cell>
          <cell r="D3497" t="str">
            <v/>
          </cell>
          <cell r="E3497" t="str">
            <v/>
          </cell>
          <cell r="F3497" t="str">
            <v>Tank-Instrument Tray- (Butane)</v>
          </cell>
          <cell r="G3497">
            <v>0</v>
          </cell>
          <cell r="H3497">
            <v>0</v>
          </cell>
          <cell r="I3497">
            <v>40175</v>
          </cell>
          <cell r="J3497">
            <v>40168</v>
          </cell>
          <cell r="K3497" t="str">
            <v>N</v>
          </cell>
          <cell r="L3497" t="str">
            <v>Drw</v>
          </cell>
          <cell r="M3497">
            <v>3498</v>
          </cell>
        </row>
        <row r="3498">
          <cell r="C3498" t="str">
            <v>25</v>
          </cell>
          <cell r="D3498" t="str">
            <v/>
          </cell>
          <cell r="E3498" t="str">
            <v/>
          </cell>
          <cell r="F3498" t="str">
            <v>Tank-Platform Piping Arrangements- (Butane)</v>
          </cell>
          <cell r="G3498">
            <v>0</v>
          </cell>
          <cell r="H3498">
            <v>0</v>
          </cell>
          <cell r="I3498">
            <v>40175</v>
          </cell>
          <cell r="J3498">
            <v>40168</v>
          </cell>
          <cell r="K3498" t="str">
            <v>N</v>
          </cell>
          <cell r="L3498" t="str">
            <v>Drw</v>
          </cell>
          <cell r="M3498">
            <v>3499</v>
          </cell>
        </row>
        <row r="3499">
          <cell r="C3499" t="str">
            <v>25</v>
          </cell>
          <cell r="D3499" t="str">
            <v/>
          </cell>
          <cell r="E3499" t="str">
            <v/>
          </cell>
          <cell r="F3499" t="str">
            <v>Tank-Platform Piping Arrangements- (Butane)</v>
          </cell>
          <cell r="G3499">
            <v>0</v>
          </cell>
          <cell r="H3499">
            <v>0</v>
          </cell>
          <cell r="I3499">
            <v>40175</v>
          </cell>
          <cell r="J3499">
            <v>40168</v>
          </cell>
          <cell r="K3499" t="str">
            <v>N</v>
          </cell>
          <cell r="L3499" t="str">
            <v>Drw</v>
          </cell>
          <cell r="M3499">
            <v>3500</v>
          </cell>
        </row>
        <row r="3500">
          <cell r="C3500" t="str">
            <v>25</v>
          </cell>
          <cell r="D3500" t="str">
            <v/>
          </cell>
          <cell r="E3500" t="str">
            <v/>
          </cell>
          <cell r="F3500" t="str">
            <v>Tank-Platform Piping Arrangements- (Butane)</v>
          </cell>
          <cell r="G3500">
            <v>0</v>
          </cell>
          <cell r="H3500">
            <v>0</v>
          </cell>
          <cell r="I3500">
            <v>40175</v>
          </cell>
          <cell r="J3500">
            <v>40168</v>
          </cell>
          <cell r="K3500" t="str">
            <v>N</v>
          </cell>
          <cell r="L3500" t="str">
            <v>Drw</v>
          </cell>
          <cell r="M3500">
            <v>3501</v>
          </cell>
        </row>
        <row r="3501">
          <cell r="C3501" t="str">
            <v>25</v>
          </cell>
          <cell r="D3501" t="str">
            <v/>
          </cell>
          <cell r="E3501" t="str">
            <v/>
          </cell>
          <cell r="F3501" t="str">
            <v>Tank-Platform Piping Arrangements- (Butane)</v>
          </cell>
          <cell r="G3501">
            <v>0</v>
          </cell>
          <cell r="H3501">
            <v>0</v>
          </cell>
          <cell r="I3501">
            <v>40175</v>
          </cell>
          <cell r="J3501">
            <v>40168</v>
          </cell>
          <cell r="K3501" t="str">
            <v>N</v>
          </cell>
          <cell r="L3501" t="str">
            <v>Drw</v>
          </cell>
          <cell r="M3501">
            <v>3502</v>
          </cell>
        </row>
        <row r="3502">
          <cell r="C3502" t="str">
            <v>25</v>
          </cell>
          <cell r="D3502" t="str">
            <v/>
          </cell>
          <cell r="E3502" t="str">
            <v/>
          </cell>
          <cell r="F3502" t="str">
            <v>Tank-Platform Piping Arrangements- (Butane)</v>
          </cell>
          <cell r="G3502">
            <v>0</v>
          </cell>
          <cell r="H3502">
            <v>0</v>
          </cell>
          <cell r="I3502">
            <v>40175</v>
          </cell>
          <cell r="J3502">
            <v>40168</v>
          </cell>
          <cell r="K3502" t="str">
            <v>N</v>
          </cell>
          <cell r="L3502" t="str">
            <v>Drw</v>
          </cell>
          <cell r="M3502">
            <v>3503</v>
          </cell>
        </row>
        <row r="3503">
          <cell r="C3503" t="str">
            <v>25</v>
          </cell>
          <cell r="D3503" t="str">
            <v/>
          </cell>
          <cell r="E3503" t="str">
            <v/>
          </cell>
          <cell r="F3503" t="str">
            <v>Tank-- (Butane)</v>
          </cell>
          <cell r="G3503">
            <v>0</v>
          </cell>
          <cell r="H3503">
            <v>0</v>
          </cell>
          <cell r="I3503">
            <v>40175</v>
          </cell>
          <cell r="J3503">
            <v>40168</v>
          </cell>
          <cell r="K3503" t="str">
            <v>N</v>
          </cell>
          <cell r="L3503" t="str">
            <v>Drw</v>
          </cell>
          <cell r="M3503">
            <v>3504</v>
          </cell>
        </row>
        <row r="3504">
          <cell r="C3504" t="str">
            <v>25</v>
          </cell>
          <cell r="D3504" t="str">
            <v/>
          </cell>
          <cell r="E3504" t="str">
            <v/>
          </cell>
          <cell r="F3504" t="str">
            <v>Tank-- (Butane)</v>
          </cell>
          <cell r="G3504">
            <v>0</v>
          </cell>
          <cell r="H3504">
            <v>0</v>
          </cell>
          <cell r="I3504">
            <v>40175</v>
          </cell>
          <cell r="J3504">
            <v>40168</v>
          </cell>
          <cell r="K3504" t="str">
            <v>N</v>
          </cell>
          <cell r="L3504" t="str">
            <v>Drw</v>
          </cell>
          <cell r="M3504">
            <v>3505</v>
          </cell>
        </row>
        <row r="3505">
          <cell r="C3505" t="str">
            <v>25</v>
          </cell>
          <cell r="D3505" t="str">
            <v/>
          </cell>
          <cell r="E3505" t="str">
            <v/>
          </cell>
          <cell r="F3505" t="str">
            <v>Tank-- (Butane)</v>
          </cell>
          <cell r="G3505">
            <v>0</v>
          </cell>
          <cell r="H3505">
            <v>0</v>
          </cell>
          <cell r="I3505">
            <v>40175</v>
          </cell>
          <cell r="J3505">
            <v>40168</v>
          </cell>
          <cell r="K3505" t="str">
            <v>N</v>
          </cell>
          <cell r="L3505" t="str">
            <v>Drw</v>
          </cell>
          <cell r="M3505">
            <v>3506</v>
          </cell>
        </row>
        <row r="3506">
          <cell r="C3506" t="str">
            <v>25</v>
          </cell>
          <cell r="D3506" t="str">
            <v/>
          </cell>
          <cell r="E3506" t="str">
            <v/>
          </cell>
          <cell r="F3506" t="str">
            <v>Tank-- (Butane)</v>
          </cell>
          <cell r="G3506">
            <v>0</v>
          </cell>
          <cell r="H3506">
            <v>0</v>
          </cell>
          <cell r="I3506">
            <v>40175</v>
          </cell>
          <cell r="J3506">
            <v>40168</v>
          </cell>
          <cell r="K3506" t="str">
            <v>N</v>
          </cell>
          <cell r="L3506" t="str">
            <v>Drw</v>
          </cell>
          <cell r="M3506">
            <v>3507</v>
          </cell>
        </row>
        <row r="3507">
          <cell r="C3507" t="str">
            <v>25</v>
          </cell>
          <cell r="D3507" t="str">
            <v/>
          </cell>
          <cell r="E3507" t="str">
            <v/>
          </cell>
          <cell r="F3507" t="str">
            <v>Tank-- (Butane)</v>
          </cell>
          <cell r="G3507">
            <v>0</v>
          </cell>
          <cell r="H3507">
            <v>0</v>
          </cell>
          <cell r="I3507">
            <v>40175</v>
          </cell>
          <cell r="J3507">
            <v>40168</v>
          </cell>
          <cell r="K3507" t="str">
            <v>N</v>
          </cell>
          <cell r="L3507" t="str">
            <v>Drw</v>
          </cell>
          <cell r="M3507">
            <v>3508</v>
          </cell>
        </row>
        <row r="3508">
          <cell r="C3508" t="str">
            <v>25</v>
          </cell>
          <cell r="D3508" t="str">
            <v/>
          </cell>
          <cell r="E3508" t="str">
            <v/>
          </cell>
          <cell r="F3508" t="str">
            <v>Tank-- (Butane)</v>
          </cell>
          <cell r="G3508">
            <v>0</v>
          </cell>
          <cell r="H3508">
            <v>0</v>
          </cell>
          <cell r="I3508">
            <v>40175</v>
          </cell>
          <cell r="J3508">
            <v>40168</v>
          </cell>
          <cell r="K3508" t="str">
            <v>N</v>
          </cell>
          <cell r="L3508" t="str">
            <v>Drw</v>
          </cell>
          <cell r="M3508">
            <v>3509</v>
          </cell>
        </row>
        <row r="3509">
          <cell r="C3509" t="str">
            <v>25</v>
          </cell>
          <cell r="D3509" t="str">
            <v/>
          </cell>
          <cell r="E3509" t="str">
            <v/>
          </cell>
          <cell r="F3509" t="str">
            <v>Tank-- (Butane)</v>
          </cell>
          <cell r="G3509">
            <v>0</v>
          </cell>
          <cell r="H3509">
            <v>0</v>
          </cell>
          <cell r="I3509">
            <v>40175</v>
          </cell>
          <cell r="J3509">
            <v>40168</v>
          </cell>
          <cell r="K3509" t="str">
            <v>N</v>
          </cell>
          <cell r="L3509" t="str">
            <v>Drw</v>
          </cell>
          <cell r="M3509">
            <v>3510</v>
          </cell>
        </row>
        <row r="3510">
          <cell r="C3510" t="str">
            <v>25</v>
          </cell>
          <cell r="D3510" t="str">
            <v/>
          </cell>
          <cell r="E3510" t="str">
            <v/>
          </cell>
          <cell r="F3510" t="str">
            <v>Tank-- (Butane)</v>
          </cell>
          <cell r="G3510">
            <v>0</v>
          </cell>
          <cell r="H3510">
            <v>0</v>
          </cell>
          <cell r="I3510">
            <v>40175</v>
          </cell>
          <cell r="J3510">
            <v>40168</v>
          </cell>
          <cell r="K3510" t="str">
            <v>N</v>
          </cell>
          <cell r="L3510" t="str">
            <v>Drw</v>
          </cell>
          <cell r="M3510">
            <v>3511</v>
          </cell>
        </row>
        <row r="3511">
          <cell r="C3511" t="str">
            <v>25</v>
          </cell>
          <cell r="D3511" t="str">
            <v/>
          </cell>
          <cell r="E3511" t="str">
            <v/>
          </cell>
          <cell r="F3511" t="str">
            <v>Tank-- (Butane)</v>
          </cell>
          <cell r="G3511">
            <v>0</v>
          </cell>
          <cell r="H3511">
            <v>0</v>
          </cell>
          <cell r="I3511">
            <v>40175</v>
          </cell>
          <cell r="J3511">
            <v>40168</v>
          </cell>
          <cell r="K3511" t="str">
            <v>N</v>
          </cell>
          <cell r="L3511" t="str">
            <v>Drw</v>
          </cell>
          <cell r="M3511">
            <v>3512</v>
          </cell>
        </row>
        <row r="3512">
          <cell r="C3512" t="str">
            <v>25</v>
          </cell>
          <cell r="D3512" t="str">
            <v/>
          </cell>
          <cell r="E3512" t="str">
            <v/>
          </cell>
          <cell r="F3512" t="str">
            <v>Tank-- (Butane)</v>
          </cell>
          <cell r="G3512">
            <v>0</v>
          </cell>
          <cell r="H3512">
            <v>0</v>
          </cell>
          <cell r="I3512">
            <v>40175</v>
          </cell>
          <cell r="J3512">
            <v>40168</v>
          </cell>
          <cell r="K3512" t="str">
            <v>N</v>
          </cell>
          <cell r="L3512" t="str">
            <v>Drw</v>
          </cell>
          <cell r="M3512">
            <v>3513</v>
          </cell>
        </row>
        <row r="3513">
          <cell r="C3513" t="str">
            <v>25</v>
          </cell>
          <cell r="D3513" t="str">
            <v/>
          </cell>
          <cell r="E3513" t="str">
            <v/>
          </cell>
          <cell r="F3513" t="str">
            <v>Tank-- (Butane)</v>
          </cell>
          <cell r="G3513">
            <v>0</v>
          </cell>
          <cell r="H3513">
            <v>0</v>
          </cell>
          <cell r="I3513">
            <v>40175</v>
          </cell>
          <cell r="J3513">
            <v>40168</v>
          </cell>
          <cell r="K3513" t="str">
            <v>N</v>
          </cell>
          <cell r="L3513" t="str">
            <v>Drw</v>
          </cell>
          <cell r="M3513">
            <v>3514</v>
          </cell>
        </row>
        <row r="3514">
          <cell r="C3514" t="str">
            <v>25</v>
          </cell>
          <cell r="D3514" t="str">
            <v/>
          </cell>
          <cell r="E3514" t="str">
            <v/>
          </cell>
          <cell r="F3514" t="str">
            <v>Tank-- (Butane)</v>
          </cell>
          <cell r="G3514">
            <v>0</v>
          </cell>
          <cell r="H3514">
            <v>0</v>
          </cell>
          <cell r="I3514">
            <v>40175</v>
          </cell>
          <cell r="J3514">
            <v>40168</v>
          </cell>
          <cell r="K3514" t="str">
            <v>N</v>
          </cell>
          <cell r="L3514" t="str">
            <v>Drw</v>
          </cell>
          <cell r="M3514">
            <v>3515</v>
          </cell>
        </row>
        <row r="3515">
          <cell r="C3515" t="str">
            <v>25</v>
          </cell>
          <cell r="D3515" t="str">
            <v/>
          </cell>
          <cell r="E3515" t="str">
            <v/>
          </cell>
          <cell r="F3515" t="str">
            <v>Tank-- (Butane)</v>
          </cell>
          <cell r="G3515">
            <v>0</v>
          </cell>
          <cell r="H3515">
            <v>0</v>
          </cell>
          <cell r="I3515">
            <v>40175</v>
          </cell>
          <cell r="J3515">
            <v>40168</v>
          </cell>
          <cell r="K3515" t="str">
            <v>N</v>
          </cell>
          <cell r="L3515" t="str">
            <v>Drw</v>
          </cell>
          <cell r="M3515">
            <v>3516</v>
          </cell>
        </row>
        <row r="3516">
          <cell r="C3516" t="str">
            <v>25</v>
          </cell>
          <cell r="D3516" t="str">
            <v/>
          </cell>
          <cell r="E3516" t="str">
            <v/>
          </cell>
          <cell r="F3516" t="str">
            <v>Tank-- (Butane)</v>
          </cell>
          <cell r="G3516">
            <v>0</v>
          </cell>
          <cell r="H3516">
            <v>0</v>
          </cell>
          <cell r="I3516">
            <v>40175</v>
          </cell>
          <cell r="J3516">
            <v>40168</v>
          </cell>
          <cell r="K3516" t="str">
            <v>N</v>
          </cell>
          <cell r="L3516" t="str">
            <v>Drw</v>
          </cell>
          <cell r="M3516">
            <v>3517</v>
          </cell>
        </row>
        <row r="3517">
          <cell r="C3517" t="str">
            <v>25</v>
          </cell>
          <cell r="D3517" t="str">
            <v/>
          </cell>
          <cell r="E3517" t="str">
            <v/>
          </cell>
          <cell r="F3517" t="str">
            <v>Tank-- (Butane)</v>
          </cell>
          <cell r="G3517">
            <v>0</v>
          </cell>
          <cell r="H3517">
            <v>0</v>
          </cell>
          <cell r="I3517">
            <v>40175</v>
          </cell>
          <cell r="J3517">
            <v>40168</v>
          </cell>
          <cell r="K3517" t="str">
            <v>N</v>
          </cell>
          <cell r="L3517" t="str">
            <v>Drw</v>
          </cell>
          <cell r="M3517">
            <v>3518</v>
          </cell>
        </row>
        <row r="3518">
          <cell r="C3518" t="str">
            <v>25</v>
          </cell>
          <cell r="D3518" t="str">
            <v/>
          </cell>
          <cell r="E3518" t="str">
            <v/>
          </cell>
          <cell r="F3518" t="str">
            <v>Tank-- (Butane)</v>
          </cell>
          <cell r="G3518">
            <v>0</v>
          </cell>
          <cell r="H3518">
            <v>0</v>
          </cell>
          <cell r="I3518">
            <v>40175</v>
          </cell>
          <cell r="J3518">
            <v>40168</v>
          </cell>
          <cell r="K3518" t="str">
            <v>N</v>
          </cell>
          <cell r="L3518" t="str">
            <v>Drw</v>
          </cell>
          <cell r="M3518">
            <v>3519</v>
          </cell>
        </row>
        <row r="3519">
          <cell r="C3519" t="str">
            <v>25</v>
          </cell>
          <cell r="D3519" t="str">
            <v/>
          </cell>
          <cell r="E3519" t="str">
            <v/>
          </cell>
          <cell r="F3519" t="str">
            <v>Tank-- (Butane)</v>
          </cell>
          <cell r="G3519">
            <v>0</v>
          </cell>
          <cell r="H3519">
            <v>0</v>
          </cell>
          <cell r="I3519">
            <v>40175</v>
          </cell>
          <cell r="J3519">
            <v>40168</v>
          </cell>
          <cell r="K3519" t="str">
            <v>N</v>
          </cell>
          <cell r="L3519" t="str">
            <v>Drw</v>
          </cell>
          <cell r="M3519">
            <v>3520</v>
          </cell>
        </row>
        <row r="3520">
          <cell r="C3520" t="str">
            <v>25</v>
          </cell>
          <cell r="D3520" t="str">
            <v/>
          </cell>
          <cell r="E3520" t="str">
            <v/>
          </cell>
          <cell r="F3520" t="str">
            <v>Tank-- (Butane)</v>
          </cell>
          <cell r="G3520">
            <v>0</v>
          </cell>
          <cell r="H3520">
            <v>0</v>
          </cell>
          <cell r="I3520">
            <v>40175</v>
          </cell>
          <cell r="J3520">
            <v>40168</v>
          </cell>
          <cell r="K3520" t="str">
            <v>N</v>
          </cell>
          <cell r="L3520" t="str">
            <v>Drw</v>
          </cell>
          <cell r="M3520">
            <v>3521</v>
          </cell>
        </row>
        <row r="3521">
          <cell r="C3521" t="str">
            <v>25</v>
          </cell>
          <cell r="D3521" t="str">
            <v/>
          </cell>
          <cell r="E3521" t="str">
            <v/>
          </cell>
          <cell r="F3521" t="str">
            <v>Tank-- (Butane)</v>
          </cell>
          <cell r="G3521">
            <v>0</v>
          </cell>
          <cell r="H3521">
            <v>0</v>
          </cell>
          <cell r="I3521">
            <v>40175</v>
          </cell>
          <cell r="J3521">
            <v>40168</v>
          </cell>
          <cell r="K3521" t="str">
            <v>N</v>
          </cell>
          <cell r="L3521" t="str">
            <v>Drw</v>
          </cell>
          <cell r="M3521">
            <v>3522</v>
          </cell>
        </row>
        <row r="3522">
          <cell r="C3522" t="str">
            <v>25</v>
          </cell>
          <cell r="D3522" t="str">
            <v/>
          </cell>
          <cell r="E3522" t="str">
            <v/>
          </cell>
          <cell r="F3522" t="str">
            <v>Tank-- (Butane)</v>
          </cell>
          <cell r="G3522">
            <v>0</v>
          </cell>
          <cell r="H3522">
            <v>0</v>
          </cell>
          <cell r="I3522">
            <v>40175</v>
          </cell>
          <cell r="J3522">
            <v>40168</v>
          </cell>
          <cell r="K3522" t="str">
            <v>N</v>
          </cell>
          <cell r="L3522" t="str">
            <v>Drw</v>
          </cell>
          <cell r="M3522">
            <v>3523</v>
          </cell>
        </row>
        <row r="3523">
          <cell r="C3523" t="str">
            <v>25</v>
          </cell>
          <cell r="D3523" t="str">
            <v/>
          </cell>
          <cell r="E3523" t="str">
            <v/>
          </cell>
          <cell r="F3523" t="str">
            <v>Tank-- (Butane)</v>
          </cell>
          <cell r="G3523">
            <v>0</v>
          </cell>
          <cell r="H3523">
            <v>0</v>
          </cell>
          <cell r="I3523">
            <v>40175</v>
          </cell>
          <cell r="J3523">
            <v>40168</v>
          </cell>
          <cell r="K3523" t="str">
            <v>N</v>
          </cell>
          <cell r="L3523" t="str">
            <v>Drw</v>
          </cell>
          <cell r="M3523">
            <v>3524</v>
          </cell>
        </row>
        <row r="3524">
          <cell r="C3524" t="str">
            <v>25</v>
          </cell>
          <cell r="D3524" t="str">
            <v/>
          </cell>
          <cell r="E3524" t="str">
            <v/>
          </cell>
          <cell r="F3524" t="str">
            <v>Tank-- (Butane)</v>
          </cell>
          <cell r="G3524">
            <v>0</v>
          </cell>
          <cell r="H3524">
            <v>0</v>
          </cell>
          <cell r="I3524">
            <v>40175</v>
          </cell>
          <cell r="J3524">
            <v>40168</v>
          </cell>
          <cell r="K3524" t="str">
            <v>N</v>
          </cell>
          <cell r="L3524" t="str">
            <v>Drw</v>
          </cell>
          <cell r="M3524">
            <v>3525</v>
          </cell>
        </row>
        <row r="3525">
          <cell r="C3525" t="str">
            <v>25</v>
          </cell>
          <cell r="D3525" t="str">
            <v/>
          </cell>
          <cell r="E3525" t="str">
            <v/>
          </cell>
          <cell r="F3525" t="str">
            <v>Tank-- (Butane)</v>
          </cell>
          <cell r="G3525">
            <v>0</v>
          </cell>
          <cell r="H3525">
            <v>0</v>
          </cell>
          <cell r="I3525">
            <v>40175</v>
          </cell>
          <cell r="J3525">
            <v>40168</v>
          </cell>
          <cell r="K3525" t="str">
            <v>N</v>
          </cell>
          <cell r="L3525" t="str">
            <v>Drw</v>
          </cell>
          <cell r="M3525">
            <v>3526</v>
          </cell>
        </row>
        <row r="3526">
          <cell r="C3526" t="str">
            <v>25</v>
          </cell>
          <cell r="D3526" t="str">
            <v/>
          </cell>
          <cell r="E3526" t="str">
            <v/>
          </cell>
          <cell r="F3526" t="str">
            <v>-- (Butane)</v>
          </cell>
          <cell r="G3526">
            <v>0</v>
          </cell>
          <cell r="H3526">
            <v>0</v>
          </cell>
          <cell r="I3526">
            <v>40175</v>
          </cell>
          <cell r="J3526">
            <v>40168</v>
          </cell>
          <cell r="K3526" t="str">
            <v>N</v>
          </cell>
          <cell r="L3526" t="str">
            <v>Drw</v>
          </cell>
          <cell r="M3526">
            <v>3527</v>
          </cell>
        </row>
        <row r="3527">
          <cell r="C3527" t="str">
            <v>25</v>
          </cell>
          <cell r="D3527" t="str">
            <v/>
          </cell>
          <cell r="E3527" t="str">
            <v/>
          </cell>
          <cell r="F3527" t="str">
            <v>-- (Butane)</v>
          </cell>
          <cell r="G3527">
            <v>0</v>
          </cell>
          <cell r="H3527">
            <v>0</v>
          </cell>
          <cell r="I3527">
            <v>40175</v>
          </cell>
          <cell r="J3527">
            <v>40168</v>
          </cell>
          <cell r="K3527" t="str">
            <v>N</v>
          </cell>
          <cell r="L3527" t="str">
            <v>Drw</v>
          </cell>
          <cell r="M3527">
            <v>3528</v>
          </cell>
        </row>
        <row r="3528">
          <cell r="C3528" t="str">
            <v>25</v>
          </cell>
          <cell r="D3528" t="str">
            <v/>
          </cell>
          <cell r="E3528" t="str">
            <v/>
          </cell>
          <cell r="F3528" t="str">
            <v>-- (Butane)</v>
          </cell>
          <cell r="G3528">
            <v>0</v>
          </cell>
          <cell r="H3528">
            <v>0</v>
          </cell>
          <cell r="I3528">
            <v>40175</v>
          </cell>
          <cell r="J3528">
            <v>40168</v>
          </cell>
          <cell r="K3528" t="str">
            <v>N</v>
          </cell>
          <cell r="L3528" t="str">
            <v>Drw</v>
          </cell>
          <cell r="M3528">
            <v>3529</v>
          </cell>
        </row>
        <row r="3529">
          <cell r="C3529" t="str">
            <v>25</v>
          </cell>
          <cell r="D3529" t="str">
            <v/>
          </cell>
          <cell r="E3529" t="str">
            <v/>
          </cell>
          <cell r="F3529" t="str">
            <v>-- (Butane)</v>
          </cell>
          <cell r="G3529">
            <v>0</v>
          </cell>
          <cell r="H3529">
            <v>0</v>
          </cell>
          <cell r="I3529">
            <v>40175</v>
          </cell>
          <cell r="J3529">
            <v>40168</v>
          </cell>
          <cell r="K3529" t="str">
            <v>N</v>
          </cell>
          <cell r="L3529" t="str">
            <v>Drw</v>
          </cell>
          <cell r="M3529">
            <v>3530</v>
          </cell>
        </row>
        <row r="3530">
          <cell r="C3530" t="str">
            <v>25</v>
          </cell>
          <cell r="D3530" t="str">
            <v/>
          </cell>
          <cell r="E3530" t="str">
            <v/>
          </cell>
          <cell r="F3530" t="str">
            <v>-- (Butane)</v>
          </cell>
          <cell r="G3530">
            <v>0</v>
          </cell>
          <cell r="H3530">
            <v>0</v>
          </cell>
          <cell r="I3530">
            <v>40175</v>
          </cell>
          <cell r="J3530">
            <v>40168</v>
          </cell>
          <cell r="K3530" t="str">
            <v>N</v>
          </cell>
          <cell r="L3530" t="str">
            <v>Drw</v>
          </cell>
          <cell r="M3530">
            <v>3531</v>
          </cell>
        </row>
        <row r="3531">
          <cell r="C3531" t="str">
            <v>25</v>
          </cell>
          <cell r="D3531" t="str">
            <v/>
          </cell>
          <cell r="E3531" t="str">
            <v/>
          </cell>
          <cell r="F3531" t="str">
            <v>-- (Butane)</v>
          </cell>
          <cell r="G3531">
            <v>0</v>
          </cell>
          <cell r="H3531">
            <v>0</v>
          </cell>
          <cell r="I3531">
            <v>40175</v>
          </cell>
          <cell r="J3531">
            <v>40168</v>
          </cell>
          <cell r="K3531" t="str">
            <v>N</v>
          </cell>
          <cell r="L3531" t="str">
            <v>Drw</v>
          </cell>
          <cell r="M3531">
            <v>3532</v>
          </cell>
        </row>
        <row r="3532">
          <cell r="C3532" t="str">
            <v>25</v>
          </cell>
          <cell r="D3532" t="str">
            <v/>
          </cell>
          <cell r="E3532" t="str">
            <v/>
          </cell>
          <cell r="F3532" t="str">
            <v>-- (Butane)</v>
          </cell>
          <cell r="G3532">
            <v>0</v>
          </cell>
          <cell r="H3532">
            <v>0</v>
          </cell>
          <cell r="I3532">
            <v>40175</v>
          </cell>
          <cell r="J3532">
            <v>40168</v>
          </cell>
          <cell r="K3532" t="str">
            <v>N</v>
          </cell>
          <cell r="L3532" t="str">
            <v>Drw</v>
          </cell>
          <cell r="M3532">
            <v>3533</v>
          </cell>
        </row>
        <row r="3533">
          <cell r="C3533" t="str">
            <v>25</v>
          </cell>
          <cell r="D3533" t="str">
            <v/>
          </cell>
          <cell r="E3533" t="str">
            <v/>
          </cell>
          <cell r="F3533" t="str">
            <v>-- (Butane)</v>
          </cell>
          <cell r="G3533">
            <v>0</v>
          </cell>
          <cell r="H3533">
            <v>0</v>
          </cell>
          <cell r="I3533">
            <v>40175</v>
          </cell>
          <cell r="J3533">
            <v>40168</v>
          </cell>
          <cell r="K3533" t="str">
            <v>N</v>
          </cell>
          <cell r="L3533" t="str">
            <v>Drw</v>
          </cell>
          <cell r="M3533">
            <v>3534</v>
          </cell>
        </row>
        <row r="3534">
          <cell r="C3534" t="str">
            <v>25</v>
          </cell>
          <cell r="D3534" t="str">
            <v/>
          </cell>
          <cell r="E3534" t="str">
            <v/>
          </cell>
          <cell r="F3534" t="str">
            <v>-- (Butane)</v>
          </cell>
          <cell r="G3534">
            <v>0</v>
          </cell>
          <cell r="H3534">
            <v>0</v>
          </cell>
          <cell r="I3534">
            <v>40175</v>
          </cell>
          <cell r="J3534">
            <v>40168</v>
          </cell>
          <cell r="K3534" t="str">
            <v>N</v>
          </cell>
          <cell r="L3534" t="str">
            <v>Drw</v>
          </cell>
          <cell r="M3534">
            <v>3535</v>
          </cell>
        </row>
        <row r="3535">
          <cell r="C3535" t="str">
            <v>25</v>
          </cell>
          <cell r="D3535" t="str">
            <v/>
          </cell>
          <cell r="E3535" t="str">
            <v/>
          </cell>
          <cell r="F3535" t="str">
            <v>-- (Butane)</v>
          </cell>
          <cell r="G3535">
            <v>0</v>
          </cell>
          <cell r="H3535">
            <v>0</v>
          </cell>
          <cell r="I3535">
            <v>40175</v>
          </cell>
          <cell r="J3535">
            <v>40168</v>
          </cell>
          <cell r="K3535" t="str">
            <v>N</v>
          </cell>
          <cell r="L3535" t="str">
            <v>Drw</v>
          </cell>
          <cell r="M3535">
            <v>3536</v>
          </cell>
        </row>
        <row r="3536">
          <cell r="C3536" t="str">
            <v>25</v>
          </cell>
          <cell r="D3536" t="str">
            <v/>
          </cell>
          <cell r="E3536" t="str">
            <v/>
          </cell>
          <cell r="F3536" t="str">
            <v>-- (Butane)</v>
          </cell>
          <cell r="G3536">
            <v>0</v>
          </cell>
          <cell r="H3536">
            <v>0</v>
          </cell>
          <cell r="I3536">
            <v>40175</v>
          </cell>
          <cell r="J3536">
            <v>40168</v>
          </cell>
          <cell r="K3536" t="str">
            <v>N</v>
          </cell>
          <cell r="L3536" t="str">
            <v>Drw</v>
          </cell>
          <cell r="M3536">
            <v>3537</v>
          </cell>
        </row>
        <row r="3537">
          <cell r="C3537" t="str">
            <v>25</v>
          </cell>
          <cell r="D3537" t="str">
            <v/>
          </cell>
          <cell r="E3537" t="str">
            <v/>
          </cell>
          <cell r="F3537" t="str">
            <v>-- (Butane)</v>
          </cell>
          <cell r="G3537">
            <v>0</v>
          </cell>
          <cell r="H3537">
            <v>0</v>
          </cell>
          <cell r="I3537">
            <v>40175</v>
          </cell>
          <cell r="J3537">
            <v>40168</v>
          </cell>
          <cell r="K3537" t="str">
            <v>N</v>
          </cell>
          <cell r="L3537" t="str">
            <v>Drw</v>
          </cell>
          <cell r="M3537">
            <v>3538</v>
          </cell>
        </row>
        <row r="3538">
          <cell r="C3538" t="str">
            <v>25</v>
          </cell>
          <cell r="D3538" t="str">
            <v/>
          </cell>
          <cell r="E3538" t="str">
            <v/>
          </cell>
          <cell r="F3538" t="str">
            <v>-- (Butane)</v>
          </cell>
          <cell r="G3538">
            <v>0</v>
          </cell>
          <cell r="H3538">
            <v>0</v>
          </cell>
          <cell r="I3538">
            <v>40175</v>
          </cell>
          <cell r="J3538">
            <v>40168</v>
          </cell>
          <cell r="K3538" t="str">
            <v>N</v>
          </cell>
          <cell r="L3538" t="str">
            <v>Drw</v>
          </cell>
          <cell r="M3538">
            <v>3539</v>
          </cell>
        </row>
        <row r="3539">
          <cell r="C3539" t="str">
            <v>25</v>
          </cell>
          <cell r="D3539" t="str">
            <v/>
          </cell>
          <cell r="E3539" t="str">
            <v/>
          </cell>
          <cell r="F3539" t="str">
            <v>-- (Butane)</v>
          </cell>
          <cell r="G3539">
            <v>0</v>
          </cell>
          <cell r="H3539">
            <v>0</v>
          </cell>
          <cell r="I3539">
            <v>40175</v>
          </cell>
          <cell r="J3539">
            <v>40168</v>
          </cell>
          <cell r="K3539" t="str">
            <v>N</v>
          </cell>
          <cell r="L3539" t="str">
            <v>Drw</v>
          </cell>
          <cell r="M3539">
            <v>3540</v>
          </cell>
        </row>
        <row r="3540">
          <cell r="C3540" t="str">
            <v>25</v>
          </cell>
          <cell r="D3540" t="str">
            <v/>
          </cell>
          <cell r="E3540" t="str">
            <v/>
          </cell>
          <cell r="F3540" t="str">
            <v>-- (Butane)</v>
          </cell>
          <cell r="G3540">
            <v>0</v>
          </cell>
          <cell r="H3540">
            <v>0</v>
          </cell>
          <cell r="I3540">
            <v>40175</v>
          </cell>
          <cell r="J3540">
            <v>40168</v>
          </cell>
          <cell r="K3540" t="str">
            <v>N</v>
          </cell>
          <cell r="L3540" t="str">
            <v>Drw</v>
          </cell>
          <cell r="M3540">
            <v>3541</v>
          </cell>
        </row>
        <row r="3541">
          <cell r="C3541" t="str">
            <v>25</v>
          </cell>
          <cell r="D3541" t="str">
            <v/>
          </cell>
          <cell r="E3541" t="str">
            <v/>
          </cell>
          <cell r="F3541" t="str">
            <v>-- (Butane)</v>
          </cell>
          <cell r="G3541">
            <v>0</v>
          </cell>
          <cell r="H3541">
            <v>0</v>
          </cell>
          <cell r="I3541">
            <v>40175</v>
          </cell>
          <cell r="J3541">
            <v>40168</v>
          </cell>
          <cell r="K3541" t="str">
            <v>N</v>
          </cell>
          <cell r="L3541" t="str">
            <v>Drw</v>
          </cell>
          <cell r="M3541">
            <v>3542</v>
          </cell>
        </row>
        <row r="3542">
          <cell r="C3542" t="str">
            <v>25</v>
          </cell>
          <cell r="D3542" t="str">
            <v/>
          </cell>
          <cell r="E3542" t="str">
            <v/>
          </cell>
          <cell r="F3542" t="str">
            <v>-- (Butane)</v>
          </cell>
          <cell r="G3542">
            <v>0</v>
          </cell>
          <cell r="H3542">
            <v>0</v>
          </cell>
          <cell r="I3542">
            <v>40175</v>
          </cell>
          <cell r="J3542">
            <v>40168</v>
          </cell>
          <cell r="K3542" t="str">
            <v>N</v>
          </cell>
          <cell r="L3542" t="str">
            <v>Drw</v>
          </cell>
          <cell r="M3542">
            <v>3543</v>
          </cell>
        </row>
        <row r="3543">
          <cell r="C3543" t="str">
            <v>25</v>
          </cell>
          <cell r="D3543" t="str">
            <v/>
          </cell>
          <cell r="E3543" t="str">
            <v/>
          </cell>
          <cell r="F3543" t="str">
            <v>-- (Butane)</v>
          </cell>
          <cell r="G3543">
            <v>0</v>
          </cell>
          <cell r="H3543">
            <v>0</v>
          </cell>
          <cell r="I3543">
            <v>40175</v>
          </cell>
          <cell r="J3543">
            <v>40168</v>
          </cell>
          <cell r="K3543" t="str">
            <v>N</v>
          </cell>
          <cell r="L3543" t="str">
            <v>Drw</v>
          </cell>
          <cell r="M3543">
            <v>3544</v>
          </cell>
        </row>
        <row r="3544">
          <cell r="C3544" t="str">
            <v>25</v>
          </cell>
          <cell r="D3544" t="str">
            <v/>
          </cell>
          <cell r="E3544" t="str">
            <v/>
          </cell>
          <cell r="F3544" t="str">
            <v>-- (Butane)</v>
          </cell>
          <cell r="G3544">
            <v>0</v>
          </cell>
          <cell r="H3544">
            <v>0</v>
          </cell>
          <cell r="I3544">
            <v>40175</v>
          </cell>
          <cell r="J3544">
            <v>40168</v>
          </cell>
          <cell r="K3544" t="str">
            <v>N</v>
          </cell>
          <cell r="L3544" t="str">
            <v>Drw</v>
          </cell>
          <cell r="M3544">
            <v>3545</v>
          </cell>
        </row>
        <row r="3545">
          <cell r="C3545" t="str">
            <v>25</v>
          </cell>
          <cell r="D3545" t="str">
            <v/>
          </cell>
          <cell r="E3545" t="str">
            <v/>
          </cell>
          <cell r="F3545" t="str">
            <v>-- (Butane)</v>
          </cell>
          <cell r="G3545">
            <v>0</v>
          </cell>
          <cell r="H3545">
            <v>0</v>
          </cell>
          <cell r="I3545">
            <v>40175</v>
          </cell>
          <cell r="J3545">
            <v>40168</v>
          </cell>
          <cell r="K3545" t="str">
            <v>N</v>
          </cell>
          <cell r="L3545" t="str">
            <v>Drw</v>
          </cell>
          <cell r="M3545">
            <v>3546</v>
          </cell>
        </row>
        <row r="3546">
          <cell r="C3546" t="str">
            <v>25</v>
          </cell>
          <cell r="D3546" t="str">
            <v/>
          </cell>
          <cell r="E3546" t="str">
            <v/>
          </cell>
          <cell r="F3546" t="str">
            <v>-- (Butane)</v>
          </cell>
          <cell r="G3546">
            <v>0</v>
          </cell>
          <cell r="H3546">
            <v>0</v>
          </cell>
          <cell r="I3546">
            <v>40175</v>
          </cell>
          <cell r="J3546">
            <v>40168</v>
          </cell>
          <cell r="K3546" t="str">
            <v>N</v>
          </cell>
          <cell r="L3546" t="str">
            <v>Drw</v>
          </cell>
          <cell r="M3546">
            <v>3547</v>
          </cell>
        </row>
        <row r="3547">
          <cell r="C3547">
            <v>30</v>
          </cell>
          <cell r="D3547" t="str">
            <v/>
          </cell>
          <cell r="E3547" t="str">
            <v/>
          </cell>
          <cell r="F3547" t="str">
            <v>Piping</v>
          </cell>
          <cell r="G3547">
            <v>0</v>
          </cell>
          <cell r="H3547">
            <v>0</v>
          </cell>
          <cell r="I3547" t="str">
            <v>-</v>
          </cell>
          <cell r="J3547" t="str">
            <v>-</v>
          </cell>
          <cell r="K3547" t="str">
            <v>N</v>
          </cell>
          <cell r="L3547" t="str">
            <v>Drw</v>
          </cell>
          <cell r="M3547">
            <v>3548</v>
          </cell>
        </row>
        <row r="3548">
          <cell r="C3548">
            <v>30</v>
          </cell>
          <cell r="D3548" t="str">
            <v/>
          </cell>
          <cell r="E3548" t="str">
            <v/>
          </cell>
          <cell r="F3548" t="str">
            <v>Compressor -skid -layout   E4-1103</v>
          </cell>
          <cell r="G3548">
            <v>0</v>
          </cell>
          <cell r="H3548">
            <v>0</v>
          </cell>
          <cell r="I3548">
            <v>40175</v>
          </cell>
          <cell r="J3548">
            <v>40168</v>
          </cell>
          <cell r="K3548" t="str">
            <v>N</v>
          </cell>
          <cell r="L3548" t="str">
            <v>Drw</v>
          </cell>
          <cell r="M3548">
            <v>3549</v>
          </cell>
        </row>
        <row r="3549">
          <cell r="C3549" t="str">
            <v>30</v>
          </cell>
          <cell r="D3549" t="str">
            <v/>
          </cell>
          <cell r="E3549" t="str">
            <v/>
          </cell>
          <cell r="F3549" t="str">
            <v>Compressor -skid -layout   E4-1104</v>
          </cell>
          <cell r="G3549">
            <v>0</v>
          </cell>
          <cell r="H3549">
            <v>0</v>
          </cell>
          <cell r="I3549">
            <v>40175</v>
          </cell>
          <cell r="J3549">
            <v>40168</v>
          </cell>
          <cell r="K3549" t="str">
            <v>N</v>
          </cell>
          <cell r="L3549" t="str">
            <v>Drw</v>
          </cell>
          <cell r="M3549">
            <v>3550</v>
          </cell>
        </row>
        <row r="3550">
          <cell r="C3550">
            <v>30</v>
          </cell>
          <cell r="D3550" t="str">
            <v/>
          </cell>
          <cell r="E3550" t="str">
            <v/>
          </cell>
          <cell r="F3550" t="str">
            <v>Compressor -skid -layout   E4-1105</v>
          </cell>
          <cell r="G3550">
            <v>0</v>
          </cell>
          <cell r="H3550">
            <v>0</v>
          </cell>
          <cell r="I3550">
            <v>40175</v>
          </cell>
          <cell r="J3550">
            <v>40168</v>
          </cell>
          <cell r="K3550" t="str">
            <v>N</v>
          </cell>
          <cell r="L3550" t="str">
            <v>Drw</v>
          </cell>
          <cell r="M3550">
            <v>3551</v>
          </cell>
        </row>
        <row r="3551">
          <cell r="C3551">
            <v>30</v>
          </cell>
          <cell r="D3551" t="str">
            <v/>
          </cell>
          <cell r="E3551" t="str">
            <v/>
          </cell>
          <cell r="F3551" t="str">
            <v>Compressor -skid -layout   E4-1106</v>
          </cell>
          <cell r="G3551">
            <v>0</v>
          </cell>
          <cell r="H3551">
            <v>0</v>
          </cell>
          <cell r="I3551">
            <v>40175</v>
          </cell>
          <cell r="J3551">
            <v>40168</v>
          </cell>
          <cell r="K3551" t="str">
            <v>N</v>
          </cell>
          <cell r="L3551" t="str">
            <v>Drw</v>
          </cell>
          <cell r="M3551">
            <v>3552</v>
          </cell>
        </row>
        <row r="3552">
          <cell r="C3552">
            <v>30</v>
          </cell>
          <cell r="D3552" t="str">
            <v/>
          </cell>
          <cell r="E3552" t="str">
            <v/>
          </cell>
          <cell r="F3552" t="str">
            <v xml:space="preserve">Piping-Plant -layout   </v>
          </cell>
          <cell r="G3552">
            <v>0</v>
          </cell>
          <cell r="H3552">
            <v>0</v>
          </cell>
          <cell r="I3552">
            <v>40175</v>
          </cell>
          <cell r="J3552">
            <v>40168</v>
          </cell>
          <cell r="K3552" t="str">
            <v>N</v>
          </cell>
          <cell r="L3552" t="str">
            <v>Drw</v>
          </cell>
          <cell r="M3552">
            <v>3553</v>
          </cell>
        </row>
        <row r="3553">
          <cell r="C3553">
            <v>30</v>
          </cell>
          <cell r="D3553" t="str">
            <v/>
          </cell>
          <cell r="E3553" t="str">
            <v/>
          </cell>
          <cell r="F3553" t="str">
            <v xml:space="preserve">Piping-Plant -Interconnecting </v>
          </cell>
          <cell r="G3553">
            <v>0</v>
          </cell>
          <cell r="H3553">
            <v>0</v>
          </cell>
          <cell r="I3553">
            <v>40175</v>
          </cell>
          <cell r="J3553">
            <v>40168</v>
          </cell>
          <cell r="K3553" t="str">
            <v>N</v>
          </cell>
          <cell r="L3553" t="str">
            <v>Drw</v>
          </cell>
          <cell r="M3553">
            <v>3554</v>
          </cell>
        </row>
        <row r="3554">
          <cell r="C3554">
            <v>30</v>
          </cell>
          <cell r="D3554" t="str">
            <v/>
          </cell>
          <cell r="E3554" t="str">
            <v/>
          </cell>
          <cell r="F3554" t="str">
            <v xml:space="preserve">Piping-Plant -Sections </v>
          </cell>
          <cell r="G3554">
            <v>0</v>
          </cell>
          <cell r="H3554">
            <v>0</v>
          </cell>
          <cell r="I3554">
            <v>40175</v>
          </cell>
          <cell r="J3554">
            <v>40168</v>
          </cell>
          <cell r="K3554" t="str">
            <v>N</v>
          </cell>
          <cell r="L3554" t="str">
            <v>Drw</v>
          </cell>
          <cell r="M3554">
            <v>3555</v>
          </cell>
        </row>
        <row r="3555">
          <cell r="C3555">
            <v>30</v>
          </cell>
          <cell r="D3555" t="str">
            <v/>
          </cell>
          <cell r="E3555" t="str">
            <v/>
          </cell>
          <cell r="F3555" t="str">
            <v xml:space="preserve">Piping-Plant -Sections </v>
          </cell>
          <cell r="G3555">
            <v>0</v>
          </cell>
          <cell r="H3555">
            <v>0</v>
          </cell>
          <cell r="I3555">
            <v>40175</v>
          </cell>
          <cell r="J3555">
            <v>40168</v>
          </cell>
          <cell r="K3555" t="str">
            <v>N</v>
          </cell>
          <cell r="L3555" t="str">
            <v>Drw</v>
          </cell>
          <cell r="M3555">
            <v>3556</v>
          </cell>
        </row>
        <row r="3556">
          <cell r="C3556">
            <v>30</v>
          </cell>
          <cell r="D3556" t="str">
            <v/>
          </cell>
          <cell r="E3556" t="str">
            <v/>
          </cell>
          <cell r="F3556" t="str">
            <v xml:space="preserve">Piping-Plant -Sections </v>
          </cell>
          <cell r="G3556">
            <v>0</v>
          </cell>
          <cell r="H3556">
            <v>0</v>
          </cell>
          <cell r="I3556">
            <v>40175</v>
          </cell>
          <cell r="J3556">
            <v>40168</v>
          </cell>
          <cell r="K3556" t="str">
            <v>N</v>
          </cell>
          <cell r="L3556" t="str">
            <v>Drw</v>
          </cell>
          <cell r="M3556">
            <v>3557</v>
          </cell>
        </row>
        <row r="3557">
          <cell r="C3557">
            <v>30</v>
          </cell>
          <cell r="D3557" t="str">
            <v/>
          </cell>
          <cell r="E3557" t="str">
            <v/>
          </cell>
          <cell r="F3557" t="str">
            <v xml:space="preserve">Piping-Plant -Elevations </v>
          </cell>
          <cell r="G3557">
            <v>0</v>
          </cell>
          <cell r="H3557">
            <v>0</v>
          </cell>
          <cell r="I3557">
            <v>40175</v>
          </cell>
          <cell r="J3557">
            <v>40168</v>
          </cell>
          <cell r="K3557" t="str">
            <v>N</v>
          </cell>
          <cell r="L3557" t="str">
            <v>Drw</v>
          </cell>
          <cell r="M3557">
            <v>3558</v>
          </cell>
        </row>
        <row r="3558">
          <cell r="C3558">
            <v>30</v>
          </cell>
          <cell r="D3558" t="str">
            <v/>
          </cell>
          <cell r="E3558" t="str">
            <v/>
          </cell>
          <cell r="F3558" t="str">
            <v xml:space="preserve">Piping-Plant -Elevations </v>
          </cell>
          <cell r="G3558">
            <v>0</v>
          </cell>
          <cell r="H3558">
            <v>0</v>
          </cell>
          <cell r="I3558">
            <v>40175</v>
          </cell>
          <cell r="J3558">
            <v>40168</v>
          </cell>
          <cell r="K3558" t="str">
            <v>N</v>
          </cell>
          <cell r="L3558" t="str">
            <v>Drw</v>
          </cell>
          <cell r="M3558">
            <v>3559</v>
          </cell>
        </row>
        <row r="3559">
          <cell r="C3559">
            <v>30</v>
          </cell>
          <cell r="D3559" t="str">
            <v/>
          </cell>
          <cell r="E3559" t="str">
            <v/>
          </cell>
          <cell r="F3559" t="str">
            <v xml:space="preserve">Piping-Plant -Elevations </v>
          </cell>
          <cell r="G3559">
            <v>0</v>
          </cell>
          <cell r="H3559">
            <v>0</v>
          </cell>
          <cell r="I3559">
            <v>40175</v>
          </cell>
          <cell r="J3559">
            <v>40168</v>
          </cell>
          <cell r="K3559" t="str">
            <v>N</v>
          </cell>
          <cell r="L3559" t="str">
            <v>Drw</v>
          </cell>
          <cell r="M3559">
            <v>3560</v>
          </cell>
        </row>
        <row r="3560">
          <cell r="C3560">
            <v>30</v>
          </cell>
          <cell r="D3560" t="str">
            <v/>
          </cell>
          <cell r="E3560" t="str">
            <v/>
          </cell>
          <cell r="F3560" t="str">
            <v xml:space="preserve">Piping-Plant -Elevations </v>
          </cell>
          <cell r="G3560">
            <v>0</v>
          </cell>
          <cell r="H3560">
            <v>0</v>
          </cell>
          <cell r="I3560">
            <v>40175</v>
          </cell>
          <cell r="J3560">
            <v>40168</v>
          </cell>
          <cell r="K3560" t="str">
            <v>N</v>
          </cell>
          <cell r="L3560" t="str">
            <v>Drw</v>
          </cell>
          <cell r="M3560">
            <v>3561</v>
          </cell>
        </row>
        <row r="3561">
          <cell r="C3561">
            <v>30</v>
          </cell>
          <cell r="D3561" t="str">
            <v/>
          </cell>
          <cell r="E3561" t="str">
            <v/>
          </cell>
          <cell r="F3561" t="str">
            <v xml:space="preserve">Piping-Plant -Elevations </v>
          </cell>
          <cell r="G3561">
            <v>0</v>
          </cell>
          <cell r="H3561">
            <v>0</v>
          </cell>
          <cell r="I3561">
            <v>40175</v>
          </cell>
          <cell r="J3561">
            <v>40168</v>
          </cell>
          <cell r="K3561" t="str">
            <v>N</v>
          </cell>
          <cell r="L3561" t="str">
            <v>Drw</v>
          </cell>
          <cell r="M3561">
            <v>3562</v>
          </cell>
        </row>
        <row r="3562">
          <cell r="C3562">
            <v>30</v>
          </cell>
          <cell r="D3562" t="str">
            <v/>
          </cell>
          <cell r="E3562" t="str">
            <v/>
          </cell>
          <cell r="F3562" t="str">
            <v xml:space="preserve">Piping-Plant -Elevations </v>
          </cell>
          <cell r="G3562">
            <v>0</v>
          </cell>
          <cell r="H3562">
            <v>0</v>
          </cell>
          <cell r="I3562">
            <v>40175</v>
          </cell>
          <cell r="J3562">
            <v>40168</v>
          </cell>
          <cell r="K3562" t="str">
            <v>N</v>
          </cell>
          <cell r="L3562" t="str">
            <v>Drw</v>
          </cell>
          <cell r="M3562">
            <v>3563</v>
          </cell>
        </row>
        <row r="3563">
          <cell r="C3563">
            <v>30</v>
          </cell>
          <cell r="D3563" t="str">
            <v/>
          </cell>
          <cell r="E3563" t="str">
            <v/>
          </cell>
          <cell r="F3563" t="str">
            <v xml:space="preserve">Piping-Plant -Elevations </v>
          </cell>
          <cell r="G3563">
            <v>0</v>
          </cell>
          <cell r="H3563">
            <v>0</v>
          </cell>
          <cell r="I3563">
            <v>40175</v>
          </cell>
          <cell r="J3563">
            <v>40168</v>
          </cell>
          <cell r="K3563" t="str">
            <v>N</v>
          </cell>
          <cell r="L3563" t="str">
            <v>Drw</v>
          </cell>
          <cell r="M3563">
            <v>3564</v>
          </cell>
        </row>
        <row r="3564">
          <cell r="C3564">
            <v>30</v>
          </cell>
          <cell r="D3564" t="str">
            <v/>
          </cell>
          <cell r="E3564" t="str">
            <v/>
          </cell>
          <cell r="F3564" t="str">
            <v xml:space="preserve">Piping-Plant -Tie-in </v>
          </cell>
          <cell r="G3564">
            <v>0</v>
          </cell>
          <cell r="H3564">
            <v>0</v>
          </cell>
          <cell r="I3564">
            <v>40175</v>
          </cell>
          <cell r="J3564">
            <v>40168</v>
          </cell>
          <cell r="K3564" t="str">
            <v>N</v>
          </cell>
          <cell r="L3564" t="str">
            <v>Drw</v>
          </cell>
          <cell r="M3564">
            <v>3565</v>
          </cell>
        </row>
        <row r="3565">
          <cell r="C3565">
            <v>30</v>
          </cell>
          <cell r="D3565" t="str">
            <v/>
          </cell>
          <cell r="E3565" t="str">
            <v/>
          </cell>
          <cell r="F3565" t="str">
            <v xml:space="preserve">Piping-Plant -Tie-in </v>
          </cell>
          <cell r="G3565">
            <v>0</v>
          </cell>
          <cell r="H3565">
            <v>0</v>
          </cell>
          <cell r="I3565">
            <v>40175</v>
          </cell>
          <cell r="J3565">
            <v>40168</v>
          </cell>
          <cell r="K3565" t="str">
            <v>N</v>
          </cell>
          <cell r="L3565" t="str">
            <v>Drw</v>
          </cell>
          <cell r="M3565">
            <v>3566</v>
          </cell>
        </row>
        <row r="3566">
          <cell r="C3566">
            <v>30</v>
          </cell>
          <cell r="D3566" t="str">
            <v/>
          </cell>
          <cell r="E3566" t="str">
            <v/>
          </cell>
          <cell r="F3566" t="str">
            <v xml:space="preserve">Piping-Plant -Tie-in </v>
          </cell>
          <cell r="G3566">
            <v>0</v>
          </cell>
          <cell r="H3566">
            <v>0</v>
          </cell>
          <cell r="I3566">
            <v>40175</v>
          </cell>
          <cell r="J3566">
            <v>40168</v>
          </cell>
          <cell r="K3566" t="str">
            <v>N</v>
          </cell>
          <cell r="L3566" t="str">
            <v>Drw</v>
          </cell>
          <cell r="M3566">
            <v>3567</v>
          </cell>
        </row>
        <row r="3567">
          <cell r="C3567">
            <v>30</v>
          </cell>
          <cell r="D3567" t="str">
            <v/>
          </cell>
          <cell r="E3567" t="str">
            <v/>
          </cell>
          <cell r="F3567" t="str">
            <v xml:space="preserve">Piping-Plant -Tie-in </v>
          </cell>
          <cell r="G3567">
            <v>0</v>
          </cell>
          <cell r="H3567">
            <v>0</v>
          </cell>
          <cell r="I3567">
            <v>40175</v>
          </cell>
          <cell r="J3567">
            <v>40168</v>
          </cell>
          <cell r="K3567" t="str">
            <v>N</v>
          </cell>
          <cell r="L3567" t="str">
            <v>Drw</v>
          </cell>
          <cell r="M3567">
            <v>3568</v>
          </cell>
        </row>
        <row r="3568">
          <cell r="C3568">
            <v>30</v>
          </cell>
          <cell r="D3568" t="str">
            <v/>
          </cell>
          <cell r="E3568" t="str">
            <v/>
          </cell>
          <cell r="F3568" t="str">
            <v xml:space="preserve">Piping-Plant -Tie-in </v>
          </cell>
          <cell r="G3568">
            <v>0</v>
          </cell>
          <cell r="H3568">
            <v>0</v>
          </cell>
          <cell r="I3568">
            <v>40175</v>
          </cell>
          <cell r="J3568">
            <v>40168</v>
          </cell>
          <cell r="K3568" t="str">
            <v>N</v>
          </cell>
          <cell r="L3568" t="str">
            <v>Drw</v>
          </cell>
          <cell r="M3568">
            <v>3569</v>
          </cell>
        </row>
        <row r="3569">
          <cell r="C3569">
            <v>30</v>
          </cell>
          <cell r="D3569" t="str">
            <v/>
          </cell>
          <cell r="E3569" t="str">
            <v/>
          </cell>
          <cell r="F3569" t="str">
            <v xml:space="preserve">Piping-Plant -Tie-in </v>
          </cell>
          <cell r="G3569">
            <v>0</v>
          </cell>
          <cell r="H3569">
            <v>0</v>
          </cell>
          <cell r="I3569">
            <v>40175</v>
          </cell>
          <cell r="J3569">
            <v>40168</v>
          </cell>
          <cell r="K3569" t="str">
            <v>N</v>
          </cell>
          <cell r="L3569" t="str">
            <v>Drw</v>
          </cell>
          <cell r="M3569">
            <v>3570</v>
          </cell>
        </row>
        <row r="3570">
          <cell r="C3570">
            <v>30</v>
          </cell>
          <cell r="D3570" t="str">
            <v/>
          </cell>
          <cell r="E3570" t="str">
            <v/>
          </cell>
          <cell r="F3570" t="str">
            <v xml:space="preserve">Piping-Plant -Tie-in </v>
          </cell>
          <cell r="G3570">
            <v>0</v>
          </cell>
          <cell r="H3570">
            <v>0</v>
          </cell>
          <cell r="I3570">
            <v>40175</v>
          </cell>
          <cell r="J3570">
            <v>40168</v>
          </cell>
          <cell r="K3570" t="str">
            <v>N</v>
          </cell>
          <cell r="L3570" t="str">
            <v>Drw</v>
          </cell>
          <cell r="M3570">
            <v>3571</v>
          </cell>
        </row>
        <row r="3571">
          <cell r="C3571">
            <v>30</v>
          </cell>
          <cell r="D3571" t="str">
            <v/>
          </cell>
          <cell r="E3571" t="str">
            <v/>
          </cell>
          <cell r="F3571" t="str">
            <v xml:space="preserve">Piping-Plant -Tie-in </v>
          </cell>
          <cell r="G3571">
            <v>0</v>
          </cell>
          <cell r="H3571">
            <v>0</v>
          </cell>
          <cell r="I3571">
            <v>40175</v>
          </cell>
          <cell r="J3571">
            <v>40168</v>
          </cell>
          <cell r="K3571" t="str">
            <v>N</v>
          </cell>
          <cell r="L3571" t="str">
            <v>Drw</v>
          </cell>
          <cell r="M3571">
            <v>3572</v>
          </cell>
        </row>
        <row r="3572">
          <cell r="C3572">
            <v>30</v>
          </cell>
          <cell r="D3572" t="str">
            <v/>
          </cell>
          <cell r="E3572" t="str">
            <v/>
          </cell>
          <cell r="F3572" t="str">
            <v xml:space="preserve">Piping-Plant -Tie-in </v>
          </cell>
          <cell r="G3572">
            <v>0</v>
          </cell>
          <cell r="H3572">
            <v>0</v>
          </cell>
          <cell r="I3572">
            <v>40175</v>
          </cell>
          <cell r="J3572">
            <v>40168</v>
          </cell>
          <cell r="K3572" t="str">
            <v>N</v>
          </cell>
          <cell r="L3572" t="str">
            <v>Drw</v>
          </cell>
          <cell r="M3572">
            <v>3573</v>
          </cell>
        </row>
        <row r="3573">
          <cell r="C3573">
            <v>30</v>
          </cell>
          <cell r="D3573" t="str">
            <v/>
          </cell>
          <cell r="E3573" t="str">
            <v/>
          </cell>
          <cell r="F3573" t="str">
            <v xml:space="preserve">Piping-Plant -Tie-in </v>
          </cell>
          <cell r="G3573">
            <v>0</v>
          </cell>
          <cell r="H3573">
            <v>0</v>
          </cell>
          <cell r="I3573">
            <v>40175</v>
          </cell>
          <cell r="J3573">
            <v>40168</v>
          </cell>
          <cell r="K3573" t="str">
            <v>N</v>
          </cell>
          <cell r="L3573" t="str">
            <v>Drw</v>
          </cell>
          <cell r="M3573">
            <v>3574</v>
          </cell>
        </row>
        <row r="3574">
          <cell r="C3574">
            <v>30</v>
          </cell>
          <cell r="D3574" t="str">
            <v/>
          </cell>
          <cell r="E3574" t="str">
            <v/>
          </cell>
          <cell r="F3574" t="str">
            <v xml:space="preserve">Piping-Plant -Cross Sectional at Battery Limit </v>
          </cell>
          <cell r="G3574">
            <v>0</v>
          </cell>
          <cell r="H3574">
            <v>0</v>
          </cell>
          <cell r="I3574">
            <v>40175</v>
          </cell>
          <cell r="J3574">
            <v>40168</v>
          </cell>
          <cell r="K3574" t="str">
            <v>N</v>
          </cell>
          <cell r="L3574" t="str">
            <v>Drw</v>
          </cell>
          <cell r="M3574">
            <v>3575</v>
          </cell>
        </row>
        <row r="3575">
          <cell r="C3575">
            <v>30</v>
          </cell>
          <cell r="D3575" t="str">
            <v/>
          </cell>
          <cell r="E3575" t="str">
            <v/>
          </cell>
          <cell r="F3575" t="str">
            <v>Piping-Plant -Arrangement (UG/AG)</v>
          </cell>
          <cell r="G3575">
            <v>0</v>
          </cell>
          <cell r="H3575">
            <v>0</v>
          </cell>
          <cell r="I3575">
            <v>40175</v>
          </cell>
          <cell r="J3575">
            <v>40168</v>
          </cell>
          <cell r="K3575" t="str">
            <v>N</v>
          </cell>
          <cell r="L3575" t="str">
            <v>Drw</v>
          </cell>
          <cell r="M3575">
            <v>3576</v>
          </cell>
        </row>
        <row r="3576">
          <cell r="C3576">
            <v>30</v>
          </cell>
          <cell r="D3576" t="str">
            <v/>
          </cell>
          <cell r="E3576" t="str">
            <v/>
          </cell>
          <cell r="F3576" t="str">
            <v xml:space="preserve">Piping-Small size -Schematic </v>
          </cell>
          <cell r="G3576">
            <v>0</v>
          </cell>
          <cell r="H3576">
            <v>0</v>
          </cell>
          <cell r="I3576">
            <v>40175</v>
          </cell>
          <cell r="J3576">
            <v>40168</v>
          </cell>
          <cell r="K3576" t="str">
            <v>N</v>
          </cell>
          <cell r="L3576" t="str">
            <v>Drw</v>
          </cell>
          <cell r="M3576">
            <v>3577</v>
          </cell>
        </row>
        <row r="3577">
          <cell r="C3577">
            <v>30</v>
          </cell>
          <cell r="D3577" t="str">
            <v/>
          </cell>
          <cell r="E3577" t="str">
            <v/>
          </cell>
          <cell r="F3577" t="str">
            <v xml:space="preserve">-- </v>
          </cell>
          <cell r="G3577">
            <v>0</v>
          </cell>
          <cell r="H3577">
            <v>0</v>
          </cell>
          <cell r="I3577">
            <v>40175</v>
          </cell>
          <cell r="J3577">
            <v>40168</v>
          </cell>
          <cell r="K3577" t="str">
            <v>N</v>
          </cell>
          <cell r="L3577" t="str">
            <v>Drw</v>
          </cell>
          <cell r="M3577">
            <v>3578</v>
          </cell>
        </row>
        <row r="3578">
          <cell r="C3578">
            <v>30</v>
          </cell>
          <cell r="D3578" t="str">
            <v/>
          </cell>
          <cell r="E3578" t="str">
            <v/>
          </cell>
          <cell r="F3578" t="str">
            <v xml:space="preserve">-- </v>
          </cell>
          <cell r="G3578">
            <v>0</v>
          </cell>
          <cell r="H3578">
            <v>0</v>
          </cell>
          <cell r="I3578">
            <v>40175</v>
          </cell>
          <cell r="J3578">
            <v>40168</v>
          </cell>
          <cell r="K3578" t="str">
            <v>N</v>
          </cell>
          <cell r="L3578" t="str">
            <v>Drw</v>
          </cell>
          <cell r="M3578">
            <v>3579</v>
          </cell>
        </row>
        <row r="3579">
          <cell r="C3579">
            <v>30</v>
          </cell>
          <cell r="D3579" t="str">
            <v/>
          </cell>
          <cell r="E3579" t="str">
            <v/>
          </cell>
          <cell r="F3579" t="str">
            <v xml:space="preserve">-- </v>
          </cell>
          <cell r="G3579">
            <v>0</v>
          </cell>
          <cell r="H3579">
            <v>0</v>
          </cell>
          <cell r="I3579">
            <v>40175</v>
          </cell>
          <cell r="J3579">
            <v>40168</v>
          </cell>
          <cell r="K3579" t="str">
            <v>N</v>
          </cell>
          <cell r="L3579" t="str">
            <v>Drw</v>
          </cell>
          <cell r="M3579">
            <v>3580</v>
          </cell>
        </row>
        <row r="3580">
          <cell r="C3580">
            <v>30</v>
          </cell>
          <cell r="D3580" t="str">
            <v/>
          </cell>
          <cell r="E3580" t="str">
            <v/>
          </cell>
          <cell r="F3580" t="str">
            <v xml:space="preserve">-- </v>
          </cell>
          <cell r="G3580">
            <v>0</v>
          </cell>
          <cell r="H3580">
            <v>0</v>
          </cell>
          <cell r="I3580">
            <v>40175</v>
          </cell>
          <cell r="J3580">
            <v>40168</v>
          </cell>
          <cell r="K3580" t="str">
            <v>N</v>
          </cell>
          <cell r="L3580" t="str">
            <v>Drw</v>
          </cell>
          <cell r="M3580">
            <v>3581</v>
          </cell>
        </row>
        <row r="3581">
          <cell r="C3581">
            <v>30</v>
          </cell>
          <cell r="D3581" t="str">
            <v/>
          </cell>
          <cell r="E3581" t="str">
            <v/>
          </cell>
          <cell r="F3581" t="str">
            <v xml:space="preserve">-- </v>
          </cell>
          <cell r="G3581">
            <v>0</v>
          </cell>
          <cell r="H3581">
            <v>0</v>
          </cell>
          <cell r="I3581">
            <v>40175</v>
          </cell>
          <cell r="J3581">
            <v>40168</v>
          </cell>
          <cell r="K3581" t="str">
            <v>N</v>
          </cell>
          <cell r="L3581" t="str">
            <v>Drw</v>
          </cell>
          <cell r="M3581">
            <v>3582</v>
          </cell>
        </row>
        <row r="3582">
          <cell r="C3582">
            <v>30</v>
          </cell>
          <cell r="D3582" t="str">
            <v/>
          </cell>
          <cell r="E3582" t="str">
            <v/>
          </cell>
          <cell r="F3582" t="str">
            <v xml:space="preserve">-- </v>
          </cell>
          <cell r="G3582">
            <v>0</v>
          </cell>
          <cell r="H3582">
            <v>0</v>
          </cell>
          <cell r="I3582">
            <v>40175</v>
          </cell>
          <cell r="J3582">
            <v>40168</v>
          </cell>
          <cell r="K3582" t="str">
            <v>N</v>
          </cell>
          <cell r="L3582" t="str">
            <v>Drw</v>
          </cell>
          <cell r="M3582">
            <v>3583</v>
          </cell>
        </row>
        <row r="3583">
          <cell r="C3583">
            <v>30</v>
          </cell>
          <cell r="D3583" t="str">
            <v/>
          </cell>
          <cell r="E3583" t="str">
            <v/>
          </cell>
          <cell r="F3583" t="str">
            <v xml:space="preserve">-- </v>
          </cell>
          <cell r="G3583">
            <v>0</v>
          </cell>
          <cell r="H3583">
            <v>0</v>
          </cell>
          <cell r="I3583">
            <v>40175</v>
          </cell>
          <cell r="J3583">
            <v>40168</v>
          </cell>
          <cell r="K3583" t="str">
            <v>N</v>
          </cell>
          <cell r="L3583" t="str">
            <v>Drw</v>
          </cell>
          <cell r="M3583">
            <v>3584</v>
          </cell>
        </row>
        <row r="3584">
          <cell r="C3584">
            <v>30</v>
          </cell>
          <cell r="D3584" t="str">
            <v/>
          </cell>
          <cell r="E3584" t="str">
            <v/>
          </cell>
          <cell r="F3584" t="str">
            <v xml:space="preserve">-- </v>
          </cell>
          <cell r="G3584">
            <v>0</v>
          </cell>
          <cell r="H3584">
            <v>0</v>
          </cell>
          <cell r="I3584">
            <v>40175</v>
          </cell>
          <cell r="J3584">
            <v>40168</v>
          </cell>
          <cell r="K3584" t="str">
            <v>N</v>
          </cell>
          <cell r="L3584" t="str">
            <v>Drw</v>
          </cell>
          <cell r="M3584">
            <v>3585</v>
          </cell>
        </row>
        <row r="3585">
          <cell r="C3585">
            <v>30</v>
          </cell>
          <cell r="D3585" t="str">
            <v/>
          </cell>
          <cell r="E3585" t="str">
            <v/>
          </cell>
          <cell r="F3585" t="str">
            <v xml:space="preserve">-- </v>
          </cell>
          <cell r="G3585">
            <v>0</v>
          </cell>
          <cell r="H3585">
            <v>0</v>
          </cell>
          <cell r="I3585">
            <v>40175</v>
          </cell>
          <cell r="J3585">
            <v>40168</v>
          </cell>
          <cell r="K3585" t="str">
            <v>N</v>
          </cell>
          <cell r="L3585" t="str">
            <v>Drw</v>
          </cell>
          <cell r="M3585">
            <v>3586</v>
          </cell>
        </row>
        <row r="3586">
          <cell r="C3586">
            <v>30</v>
          </cell>
          <cell r="D3586" t="str">
            <v/>
          </cell>
          <cell r="E3586" t="str">
            <v/>
          </cell>
          <cell r="F3586" t="str">
            <v xml:space="preserve">-- </v>
          </cell>
          <cell r="G3586">
            <v>0</v>
          </cell>
          <cell r="H3586">
            <v>0</v>
          </cell>
          <cell r="I3586">
            <v>40175</v>
          </cell>
          <cell r="J3586">
            <v>40168</v>
          </cell>
          <cell r="K3586" t="str">
            <v>N</v>
          </cell>
          <cell r="L3586" t="str">
            <v>Drw</v>
          </cell>
          <cell r="M3586">
            <v>3587</v>
          </cell>
        </row>
        <row r="3587">
          <cell r="C3587">
            <v>30</v>
          </cell>
          <cell r="D3587" t="str">
            <v/>
          </cell>
          <cell r="E3587" t="str">
            <v/>
          </cell>
          <cell r="F3587" t="str">
            <v xml:space="preserve">-- </v>
          </cell>
          <cell r="G3587">
            <v>0</v>
          </cell>
          <cell r="H3587">
            <v>0</v>
          </cell>
          <cell r="I3587">
            <v>40175</v>
          </cell>
          <cell r="J3587">
            <v>40168</v>
          </cell>
          <cell r="K3587" t="str">
            <v>N</v>
          </cell>
          <cell r="L3587" t="str">
            <v>Drw</v>
          </cell>
          <cell r="M3587">
            <v>3588</v>
          </cell>
        </row>
        <row r="3588">
          <cell r="C3588">
            <v>30</v>
          </cell>
          <cell r="D3588" t="str">
            <v/>
          </cell>
          <cell r="E3588" t="str">
            <v/>
          </cell>
          <cell r="F3588" t="str">
            <v xml:space="preserve">-- </v>
          </cell>
          <cell r="G3588">
            <v>0</v>
          </cell>
          <cell r="H3588">
            <v>0</v>
          </cell>
          <cell r="I3588">
            <v>40175</v>
          </cell>
          <cell r="J3588">
            <v>40168</v>
          </cell>
          <cell r="K3588" t="str">
            <v>N</v>
          </cell>
          <cell r="L3588" t="str">
            <v>Drw</v>
          </cell>
          <cell r="M3588">
            <v>3589</v>
          </cell>
        </row>
        <row r="3589">
          <cell r="C3589">
            <v>30</v>
          </cell>
          <cell r="D3589" t="str">
            <v/>
          </cell>
          <cell r="E3589" t="str">
            <v/>
          </cell>
          <cell r="F3589" t="str">
            <v xml:space="preserve">-- </v>
          </cell>
          <cell r="G3589">
            <v>0</v>
          </cell>
          <cell r="H3589">
            <v>0</v>
          </cell>
          <cell r="I3589">
            <v>40175</v>
          </cell>
          <cell r="J3589">
            <v>40168</v>
          </cell>
          <cell r="K3589" t="str">
            <v>N</v>
          </cell>
          <cell r="L3589" t="str">
            <v>Drw</v>
          </cell>
          <cell r="M3589">
            <v>3590</v>
          </cell>
        </row>
        <row r="3590">
          <cell r="C3590">
            <v>30</v>
          </cell>
          <cell r="D3590" t="str">
            <v/>
          </cell>
          <cell r="E3590" t="str">
            <v/>
          </cell>
          <cell r="F3590" t="str">
            <v xml:space="preserve">-- </v>
          </cell>
          <cell r="G3590">
            <v>0</v>
          </cell>
          <cell r="H3590">
            <v>0</v>
          </cell>
          <cell r="I3590">
            <v>40175</v>
          </cell>
          <cell r="J3590">
            <v>40168</v>
          </cell>
          <cell r="K3590" t="str">
            <v>N</v>
          </cell>
          <cell r="L3590" t="str">
            <v>Drw</v>
          </cell>
          <cell r="M3590">
            <v>3591</v>
          </cell>
        </row>
        <row r="3591">
          <cell r="C3591">
            <v>30</v>
          </cell>
          <cell r="D3591" t="str">
            <v/>
          </cell>
          <cell r="E3591" t="str">
            <v/>
          </cell>
          <cell r="F3591" t="str">
            <v xml:space="preserve">-- </v>
          </cell>
          <cell r="G3591">
            <v>0</v>
          </cell>
          <cell r="H3591">
            <v>0</v>
          </cell>
          <cell r="I3591">
            <v>40175</v>
          </cell>
          <cell r="J3591">
            <v>40168</v>
          </cell>
          <cell r="K3591" t="str">
            <v>N</v>
          </cell>
          <cell r="L3591" t="str">
            <v>Drw</v>
          </cell>
          <cell r="M3591">
            <v>3592</v>
          </cell>
        </row>
        <row r="3592">
          <cell r="C3592">
            <v>30</v>
          </cell>
          <cell r="D3592" t="str">
            <v/>
          </cell>
          <cell r="E3592" t="str">
            <v/>
          </cell>
          <cell r="F3592" t="str">
            <v xml:space="preserve">-- </v>
          </cell>
          <cell r="G3592">
            <v>0</v>
          </cell>
          <cell r="H3592">
            <v>0</v>
          </cell>
          <cell r="I3592">
            <v>40175</v>
          </cell>
          <cell r="J3592">
            <v>40168</v>
          </cell>
          <cell r="K3592" t="str">
            <v>N</v>
          </cell>
          <cell r="L3592" t="str">
            <v>Drw</v>
          </cell>
          <cell r="M3592">
            <v>3593</v>
          </cell>
        </row>
        <row r="3593">
          <cell r="C3593">
            <v>30</v>
          </cell>
          <cell r="D3593" t="str">
            <v/>
          </cell>
          <cell r="E3593" t="str">
            <v/>
          </cell>
          <cell r="F3593" t="str">
            <v xml:space="preserve">-- </v>
          </cell>
          <cell r="G3593">
            <v>0</v>
          </cell>
          <cell r="H3593">
            <v>0</v>
          </cell>
          <cell r="I3593">
            <v>40175</v>
          </cell>
          <cell r="J3593">
            <v>40168</v>
          </cell>
          <cell r="K3593" t="str">
            <v>N</v>
          </cell>
          <cell r="L3593" t="str">
            <v>Drw</v>
          </cell>
          <cell r="M3593">
            <v>3594</v>
          </cell>
        </row>
        <row r="3594">
          <cell r="C3594">
            <v>30</v>
          </cell>
          <cell r="D3594" t="str">
            <v/>
          </cell>
          <cell r="E3594" t="str">
            <v/>
          </cell>
          <cell r="F3594" t="str">
            <v xml:space="preserve">-- </v>
          </cell>
          <cell r="G3594">
            <v>0</v>
          </cell>
          <cell r="H3594">
            <v>0</v>
          </cell>
          <cell r="I3594">
            <v>40175</v>
          </cell>
          <cell r="J3594">
            <v>40168</v>
          </cell>
          <cell r="K3594" t="str">
            <v>N</v>
          </cell>
          <cell r="L3594" t="str">
            <v>Drw</v>
          </cell>
          <cell r="M3594">
            <v>3595</v>
          </cell>
        </row>
        <row r="3595">
          <cell r="C3595">
            <v>30</v>
          </cell>
          <cell r="D3595" t="str">
            <v/>
          </cell>
          <cell r="E3595" t="str">
            <v/>
          </cell>
          <cell r="F3595" t="str">
            <v xml:space="preserve">-- </v>
          </cell>
          <cell r="G3595">
            <v>0</v>
          </cell>
          <cell r="H3595">
            <v>0</v>
          </cell>
          <cell r="I3595">
            <v>40175</v>
          </cell>
          <cell r="J3595">
            <v>40168</v>
          </cell>
          <cell r="K3595" t="str">
            <v>N</v>
          </cell>
          <cell r="L3595" t="str">
            <v>Drw</v>
          </cell>
          <cell r="M3595">
            <v>3596</v>
          </cell>
        </row>
        <row r="3596">
          <cell r="C3596">
            <v>30</v>
          </cell>
          <cell r="D3596" t="str">
            <v/>
          </cell>
          <cell r="E3596" t="str">
            <v/>
          </cell>
          <cell r="F3596" t="str">
            <v xml:space="preserve">-- </v>
          </cell>
          <cell r="G3596">
            <v>0</v>
          </cell>
          <cell r="H3596">
            <v>0</v>
          </cell>
          <cell r="I3596">
            <v>40175</v>
          </cell>
          <cell r="J3596">
            <v>40168</v>
          </cell>
          <cell r="K3596" t="str">
            <v>N</v>
          </cell>
          <cell r="L3596" t="str">
            <v>Drw</v>
          </cell>
          <cell r="M3596">
            <v>3597</v>
          </cell>
        </row>
        <row r="3597">
          <cell r="C3597">
            <v>30</v>
          </cell>
          <cell r="D3597" t="str">
            <v/>
          </cell>
          <cell r="E3597" t="str">
            <v/>
          </cell>
          <cell r="F3597" t="str">
            <v xml:space="preserve">-- </v>
          </cell>
          <cell r="G3597">
            <v>0</v>
          </cell>
          <cell r="H3597">
            <v>0</v>
          </cell>
          <cell r="I3597">
            <v>40175</v>
          </cell>
          <cell r="J3597">
            <v>40168</v>
          </cell>
          <cell r="K3597" t="str">
            <v>N</v>
          </cell>
          <cell r="L3597" t="str">
            <v>Drw</v>
          </cell>
          <cell r="M3597">
            <v>3598</v>
          </cell>
        </row>
        <row r="3598">
          <cell r="C3598">
            <v>30</v>
          </cell>
          <cell r="D3598" t="str">
            <v/>
          </cell>
          <cell r="E3598" t="str">
            <v/>
          </cell>
          <cell r="F3598" t="str">
            <v xml:space="preserve">-- </v>
          </cell>
          <cell r="G3598">
            <v>0</v>
          </cell>
          <cell r="H3598">
            <v>0</v>
          </cell>
          <cell r="I3598">
            <v>40175</v>
          </cell>
          <cell r="J3598">
            <v>40168</v>
          </cell>
          <cell r="K3598" t="str">
            <v>N</v>
          </cell>
          <cell r="L3598" t="str">
            <v>Drw</v>
          </cell>
          <cell r="M3598">
            <v>3599</v>
          </cell>
        </row>
        <row r="3599">
          <cell r="C3599">
            <v>30</v>
          </cell>
          <cell r="D3599" t="str">
            <v/>
          </cell>
          <cell r="E3599" t="str">
            <v/>
          </cell>
          <cell r="F3599" t="str">
            <v xml:space="preserve">-- </v>
          </cell>
          <cell r="G3599">
            <v>0</v>
          </cell>
          <cell r="H3599">
            <v>0</v>
          </cell>
          <cell r="I3599">
            <v>40175</v>
          </cell>
          <cell r="J3599">
            <v>40168</v>
          </cell>
          <cell r="K3599" t="str">
            <v>N</v>
          </cell>
          <cell r="L3599" t="str">
            <v>Drw</v>
          </cell>
          <cell r="M3599">
            <v>3600</v>
          </cell>
        </row>
        <row r="3600">
          <cell r="C3600">
            <v>30</v>
          </cell>
          <cell r="D3600" t="str">
            <v/>
          </cell>
          <cell r="E3600" t="str">
            <v/>
          </cell>
          <cell r="F3600" t="str">
            <v xml:space="preserve">-- </v>
          </cell>
          <cell r="G3600">
            <v>0</v>
          </cell>
          <cell r="H3600">
            <v>0</v>
          </cell>
          <cell r="I3600">
            <v>40175</v>
          </cell>
          <cell r="J3600">
            <v>40168</v>
          </cell>
          <cell r="K3600" t="str">
            <v>N</v>
          </cell>
          <cell r="L3600" t="str">
            <v>Drw</v>
          </cell>
          <cell r="M3600">
            <v>3601</v>
          </cell>
        </row>
        <row r="3601">
          <cell r="C3601">
            <v>30</v>
          </cell>
          <cell r="D3601" t="str">
            <v/>
          </cell>
          <cell r="E3601" t="str">
            <v/>
          </cell>
          <cell r="F3601" t="str">
            <v xml:space="preserve">-- </v>
          </cell>
          <cell r="G3601">
            <v>0</v>
          </cell>
          <cell r="H3601">
            <v>0</v>
          </cell>
          <cell r="I3601">
            <v>40175</v>
          </cell>
          <cell r="J3601">
            <v>40168</v>
          </cell>
          <cell r="K3601" t="str">
            <v>N</v>
          </cell>
          <cell r="L3601" t="str">
            <v>Drw</v>
          </cell>
          <cell r="M3601">
            <v>3602</v>
          </cell>
        </row>
        <row r="3602">
          <cell r="C3602">
            <v>30</v>
          </cell>
          <cell r="D3602" t="str">
            <v/>
          </cell>
          <cell r="E3602" t="str">
            <v/>
          </cell>
          <cell r="F3602" t="str">
            <v xml:space="preserve">-- </v>
          </cell>
          <cell r="G3602">
            <v>0</v>
          </cell>
          <cell r="H3602">
            <v>0</v>
          </cell>
          <cell r="I3602">
            <v>40175</v>
          </cell>
          <cell r="J3602">
            <v>40168</v>
          </cell>
          <cell r="K3602" t="str">
            <v>N</v>
          </cell>
          <cell r="L3602" t="str">
            <v>Drw</v>
          </cell>
          <cell r="M3602">
            <v>3603</v>
          </cell>
        </row>
        <row r="3603">
          <cell r="C3603">
            <v>30</v>
          </cell>
          <cell r="D3603" t="str">
            <v/>
          </cell>
          <cell r="E3603" t="str">
            <v/>
          </cell>
          <cell r="F3603" t="str">
            <v xml:space="preserve">-- </v>
          </cell>
          <cell r="G3603">
            <v>0</v>
          </cell>
          <cell r="H3603">
            <v>0</v>
          </cell>
          <cell r="I3603">
            <v>40175</v>
          </cell>
          <cell r="J3603">
            <v>40168</v>
          </cell>
          <cell r="K3603" t="str">
            <v>N</v>
          </cell>
          <cell r="L3603" t="str">
            <v>Drw</v>
          </cell>
          <cell r="M3603">
            <v>3604</v>
          </cell>
        </row>
        <row r="3604">
          <cell r="C3604">
            <v>30</v>
          </cell>
          <cell r="D3604" t="str">
            <v/>
          </cell>
          <cell r="E3604" t="str">
            <v/>
          </cell>
          <cell r="F3604" t="str">
            <v xml:space="preserve">-- </v>
          </cell>
          <cell r="G3604">
            <v>0</v>
          </cell>
          <cell r="H3604">
            <v>0</v>
          </cell>
          <cell r="I3604">
            <v>40175</v>
          </cell>
          <cell r="J3604">
            <v>40168</v>
          </cell>
          <cell r="K3604" t="str">
            <v>N</v>
          </cell>
          <cell r="L3604" t="str">
            <v>Drw</v>
          </cell>
          <cell r="M3604">
            <v>3605</v>
          </cell>
        </row>
        <row r="3605">
          <cell r="C3605">
            <v>30</v>
          </cell>
          <cell r="D3605" t="str">
            <v/>
          </cell>
          <cell r="E3605" t="str">
            <v/>
          </cell>
          <cell r="F3605" t="str">
            <v xml:space="preserve">-- </v>
          </cell>
          <cell r="G3605">
            <v>0</v>
          </cell>
          <cell r="H3605">
            <v>0</v>
          </cell>
          <cell r="I3605">
            <v>40175</v>
          </cell>
          <cell r="J3605">
            <v>40168</v>
          </cell>
          <cell r="K3605" t="str">
            <v>N</v>
          </cell>
          <cell r="L3605" t="str">
            <v>Drw</v>
          </cell>
          <cell r="M3605">
            <v>3606</v>
          </cell>
        </row>
        <row r="3606">
          <cell r="C3606">
            <v>30</v>
          </cell>
          <cell r="D3606" t="str">
            <v/>
          </cell>
          <cell r="E3606" t="str">
            <v/>
          </cell>
          <cell r="F3606" t="str">
            <v xml:space="preserve">-- </v>
          </cell>
          <cell r="G3606">
            <v>0</v>
          </cell>
          <cell r="H3606">
            <v>0</v>
          </cell>
          <cell r="I3606">
            <v>40175</v>
          </cell>
          <cell r="J3606">
            <v>40168</v>
          </cell>
          <cell r="K3606" t="str">
            <v>N</v>
          </cell>
          <cell r="L3606" t="str">
            <v>Drw</v>
          </cell>
          <cell r="M3606">
            <v>3607</v>
          </cell>
        </row>
        <row r="3607">
          <cell r="C3607">
            <v>30</v>
          </cell>
          <cell r="D3607" t="str">
            <v/>
          </cell>
          <cell r="E3607" t="str">
            <v/>
          </cell>
          <cell r="F3607" t="str">
            <v xml:space="preserve">-- </v>
          </cell>
          <cell r="G3607">
            <v>0</v>
          </cell>
          <cell r="H3607">
            <v>0</v>
          </cell>
          <cell r="I3607">
            <v>40175</v>
          </cell>
          <cell r="J3607">
            <v>40168</v>
          </cell>
          <cell r="K3607" t="str">
            <v>N</v>
          </cell>
          <cell r="L3607" t="str">
            <v>Drw</v>
          </cell>
          <cell r="M3607">
            <v>3608</v>
          </cell>
        </row>
        <row r="3608">
          <cell r="C3608">
            <v>30</v>
          </cell>
          <cell r="D3608" t="str">
            <v/>
          </cell>
          <cell r="E3608" t="str">
            <v/>
          </cell>
          <cell r="F3608" t="str">
            <v xml:space="preserve">-- </v>
          </cell>
          <cell r="G3608">
            <v>0</v>
          </cell>
          <cell r="H3608">
            <v>0</v>
          </cell>
          <cell r="I3608">
            <v>40175</v>
          </cell>
          <cell r="J3608">
            <v>40168</v>
          </cell>
          <cell r="K3608" t="str">
            <v>N</v>
          </cell>
          <cell r="L3608" t="str">
            <v>Drw</v>
          </cell>
          <cell r="M3608">
            <v>3609</v>
          </cell>
        </row>
        <row r="3609">
          <cell r="C3609">
            <v>30</v>
          </cell>
          <cell r="D3609" t="str">
            <v/>
          </cell>
          <cell r="E3609" t="str">
            <v/>
          </cell>
          <cell r="F3609" t="str">
            <v xml:space="preserve">-- </v>
          </cell>
          <cell r="G3609">
            <v>0</v>
          </cell>
          <cell r="H3609">
            <v>0</v>
          </cell>
          <cell r="I3609">
            <v>40175</v>
          </cell>
          <cell r="J3609">
            <v>40168</v>
          </cell>
          <cell r="K3609" t="str">
            <v>N</v>
          </cell>
          <cell r="L3609" t="str">
            <v>Drw</v>
          </cell>
          <cell r="M3609">
            <v>3610</v>
          </cell>
        </row>
        <row r="3610">
          <cell r="C3610">
            <v>30</v>
          </cell>
          <cell r="D3610" t="str">
            <v/>
          </cell>
          <cell r="E3610" t="str">
            <v/>
          </cell>
          <cell r="F3610" t="str">
            <v xml:space="preserve">-- </v>
          </cell>
          <cell r="G3610">
            <v>0</v>
          </cell>
          <cell r="H3610">
            <v>0</v>
          </cell>
          <cell r="I3610">
            <v>40175</v>
          </cell>
          <cell r="J3610">
            <v>40168</v>
          </cell>
          <cell r="K3610" t="str">
            <v>N</v>
          </cell>
          <cell r="L3610" t="str">
            <v>Drw</v>
          </cell>
          <cell r="M3610">
            <v>3611</v>
          </cell>
        </row>
        <row r="3611">
          <cell r="C3611">
            <v>30</v>
          </cell>
          <cell r="D3611" t="str">
            <v/>
          </cell>
          <cell r="E3611" t="str">
            <v/>
          </cell>
          <cell r="F3611" t="str">
            <v xml:space="preserve">-- </v>
          </cell>
          <cell r="G3611">
            <v>0</v>
          </cell>
          <cell r="H3611">
            <v>0</v>
          </cell>
          <cell r="I3611">
            <v>40175</v>
          </cell>
          <cell r="J3611">
            <v>40168</v>
          </cell>
          <cell r="K3611" t="str">
            <v>N</v>
          </cell>
          <cell r="L3611" t="str">
            <v>Drw</v>
          </cell>
          <cell r="M3611">
            <v>3612</v>
          </cell>
        </row>
        <row r="3612">
          <cell r="C3612">
            <v>30</v>
          </cell>
          <cell r="D3612" t="str">
            <v/>
          </cell>
          <cell r="E3612" t="str">
            <v/>
          </cell>
          <cell r="F3612" t="str">
            <v xml:space="preserve">-- </v>
          </cell>
          <cell r="G3612">
            <v>0</v>
          </cell>
          <cell r="H3612">
            <v>0</v>
          </cell>
          <cell r="I3612">
            <v>40175</v>
          </cell>
          <cell r="J3612">
            <v>40168</v>
          </cell>
          <cell r="K3612" t="str">
            <v>N</v>
          </cell>
          <cell r="L3612" t="str">
            <v>Drw</v>
          </cell>
          <cell r="M3612">
            <v>3613</v>
          </cell>
        </row>
        <row r="3613">
          <cell r="C3613">
            <v>30</v>
          </cell>
          <cell r="D3613" t="str">
            <v/>
          </cell>
          <cell r="E3613" t="str">
            <v/>
          </cell>
          <cell r="F3613" t="str">
            <v xml:space="preserve">-- </v>
          </cell>
          <cell r="G3613">
            <v>0</v>
          </cell>
          <cell r="H3613">
            <v>0</v>
          </cell>
          <cell r="I3613">
            <v>40175</v>
          </cell>
          <cell r="J3613">
            <v>40168</v>
          </cell>
          <cell r="K3613" t="str">
            <v>N</v>
          </cell>
          <cell r="L3613" t="str">
            <v>Drw</v>
          </cell>
          <cell r="M3613">
            <v>3614</v>
          </cell>
        </row>
        <row r="3614">
          <cell r="C3614">
            <v>30</v>
          </cell>
          <cell r="D3614" t="str">
            <v/>
          </cell>
          <cell r="E3614" t="str">
            <v/>
          </cell>
          <cell r="F3614" t="str">
            <v xml:space="preserve">-- </v>
          </cell>
          <cell r="G3614">
            <v>0</v>
          </cell>
          <cell r="H3614">
            <v>0</v>
          </cell>
          <cell r="I3614">
            <v>40175</v>
          </cell>
          <cell r="J3614">
            <v>40168</v>
          </cell>
          <cell r="K3614" t="str">
            <v>N</v>
          </cell>
          <cell r="L3614" t="str">
            <v>Drw</v>
          </cell>
          <cell r="M3614">
            <v>3615</v>
          </cell>
        </row>
        <row r="3615">
          <cell r="C3615">
            <v>30</v>
          </cell>
          <cell r="D3615" t="str">
            <v/>
          </cell>
          <cell r="E3615" t="str">
            <v/>
          </cell>
          <cell r="F3615" t="str">
            <v xml:space="preserve">-- </v>
          </cell>
          <cell r="G3615">
            <v>0</v>
          </cell>
          <cell r="H3615">
            <v>0</v>
          </cell>
          <cell r="I3615">
            <v>40175</v>
          </cell>
          <cell r="J3615">
            <v>40168</v>
          </cell>
          <cell r="K3615" t="str">
            <v>N</v>
          </cell>
          <cell r="L3615" t="str">
            <v>Drw</v>
          </cell>
          <cell r="M3615">
            <v>3616</v>
          </cell>
        </row>
        <row r="3616">
          <cell r="C3616">
            <v>30</v>
          </cell>
          <cell r="D3616" t="str">
            <v/>
          </cell>
          <cell r="E3616" t="str">
            <v/>
          </cell>
          <cell r="F3616" t="str">
            <v xml:space="preserve">-- </v>
          </cell>
          <cell r="G3616">
            <v>0</v>
          </cell>
          <cell r="H3616">
            <v>0</v>
          </cell>
          <cell r="I3616">
            <v>40175</v>
          </cell>
          <cell r="J3616">
            <v>40168</v>
          </cell>
          <cell r="K3616" t="str">
            <v>N</v>
          </cell>
          <cell r="L3616" t="str">
            <v>Drw</v>
          </cell>
          <cell r="M3616">
            <v>3617</v>
          </cell>
        </row>
        <row r="3617">
          <cell r="C3617">
            <v>30</v>
          </cell>
          <cell r="D3617" t="str">
            <v/>
          </cell>
          <cell r="E3617" t="str">
            <v/>
          </cell>
          <cell r="F3617" t="str">
            <v xml:space="preserve">-- </v>
          </cell>
          <cell r="G3617">
            <v>0</v>
          </cell>
          <cell r="H3617">
            <v>0</v>
          </cell>
          <cell r="I3617">
            <v>40175</v>
          </cell>
          <cell r="J3617">
            <v>40168</v>
          </cell>
          <cell r="K3617" t="str">
            <v>N</v>
          </cell>
          <cell r="L3617" t="str">
            <v>Drw</v>
          </cell>
          <cell r="M3617">
            <v>3618</v>
          </cell>
        </row>
        <row r="3618">
          <cell r="C3618">
            <v>30</v>
          </cell>
          <cell r="D3618" t="str">
            <v/>
          </cell>
          <cell r="E3618" t="str">
            <v/>
          </cell>
          <cell r="F3618" t="str">
            <v xml:space="preserve">-- </v>
          </cell>
          <cell r="G3618">
            <v>0</v>
          </cell>
          <cell r="H3618">
            <v>0</v>
          </cell>
          <cell r="I3618">
            <v>40175</v>
          </cell>
          <cell r="J3618">
            <v>40168</v>
          </cell>
          <cell r="K3618" t="str">
            <v>N</v>
          </cell>
          <cell r="L3618" t="str">
            <v>Drw</v>
          </cell>
          <cell r="M3618">
            <v>3619</v>
          </cell>
        </row>
        <row r="3619">
          <cell r="C3619">
            <v>30</v>
          </cell>
          <cell r="D3619" t="str">
            <v/>
          </cell>
          <cell r="E3619" t="str">
            <v/>
          </cell>
          <cell r="F3619" t="str">
            <v xml:space="preserve">-- </v>
          </cell>
          <cell r="G3619">
            <v>0</v>
          </cell>
          <cell r="H3619">
            <v>0</v>
          </cell>
          <cell r="I3619">
            <v>40175</v>
          </cell>
          <cell r="J3619">
            <v>40168</v>
          </cell>
          <cell r="K3619" t="str">
            <v>N</v>
          </cell>
          <cell r="L3619" t="str">
            <v>Drw</v>
          </cell>
          <cell r="M3619">
            <v>3620</v>
          </cell>
        </row>
        <row r="3620">
          <cell r="C3620">
            <v>30</v>
          </cell>
          <cell r="D3620" t="str">
            <v/>
          </cell>
          <cell r="E3620" t="str">
            <v/>
          </cell>
          <cell r="F3620" t="str">
            <v xml:space="preserve">-- </v>
          </cell>
          <cell r="G3620">
            <v>0</v>
          </cell>
          <cell r="H3620">
            <v>0</v>
          </cell>
          <cell r="I3620">
            <v>40175</v>
          </cell>
          <cell r="J3620">
            <v>40168</v>
          </cell>
          <cell r="K3620" t="str">
            <v>N</v>
          </cell>
          <cell r="L3620" t="str">
            <v>Drw</v>
          </cell>
          <cell r="M3620">
            <v>3621</v>
          </cell>
        </row>
        <row r="3621">
          <cell r="C3621">
            <v>30</v>
          </cell>
          <cell r="D3621" t="str">
            <v/>
          </cell>
          <cell r="E3621" t="str">
            <v/>
          </cell>
          <cell r="F3621" t="str">
            <v xml:space="preserve">-- </v>
          </cell>
          <cell r="G3621">
            <v>0</v>
          </cell>
          <cell r="H3621">
            <v>0</v>
          </cell>
          <cell r="I3621">
            <v>40175</v>
          </cell>
          <cell r="J3621">
            <v>40168</v>
          </cell>
          <cell r="K3621" t="str">
            <v>N</v>
          </cell>
          <cell r="L3621" t="str">
            <v>Drw</v>
          </cell>
          <cell r="M3621">
            <v>3622</v>
          </cell>
        </row>
        <row r="3622">
          <cell r="C3622">
            <v>30</v>
          </cell>
          <cell r="D3622" t="str">
            <v/>
          </cell>
          <cell r="E3622" t="str">
            <v/>
          </cell>
          <cell r="F3622" t="str">
            <v xml:space="preserve">-- </v>
          </cell>
          <cell r="G3622">
            <v>0</v>
          </cell>
          <cell r="H3622">
            <v>0</v>
          </cell>
          <cell r="I3622">
            <v>40175</v>
          </cell>
          <cell r="J3622">
            <v>40168</v>
          </cell>
          <cell r="K3622" t="str">
            <v>N</v>
          </cell>
          <cell r="L3622" t="str">
            <v>Drw</v>
          </cell>
          <cell r="M3622">
            <v>3623</v>
          </cell>
        </row>
        <row r="3623">
          <cell r="C3623">
            <v>30</v>
          </cell>
          <cell r="D3623" t="str">
            <v/>
          </cell>
          <cell r="E3623" t="str">
            <v/>
          </cell>
          <cell r="F3623" t="str">
            <v xml:space="preserve">-- </v>
          </cell>
          <cell r="G3623">
            <v>0</v>
          </cell>
          <cell r="H3623">
            <v>0</v>
          </cell>
          <cell r="I3623">
            <v>40175</v>
          </cell>
          <cell r="J3623">
            <v>40168</v>
          </cell>
          <cell r="K3623" t="str">
            <v>N</v>
          </cell>
          <cell r="L3623" t="str">
            <v>Drw</v>
          </cell>
          <cell r="M3623">
            <v>3624</v>
          </cell>
        </row>
        <row r="3624">
          <cell r="C3624">
            <v>30</v>
          </cell>
          <cell r="D3624" t="str">
            <v/>
          </cell>
          <cell r="E3624" t="str">
            <v/>
          </cell>
          <cell r="F3624" t="str">
            <v xml:space="preserve">-- </v>
          </cell>
          <cell r="G3624">
            <v>0</v>
          </cell>
          <cell r="H3624">
            <v>0</v>
          </cell>
          <cell r="I3624">
            <v>40175</v>
          </cell>
          <cell r="J3624">
            <v>40168</v>
          </cell>
          <cell r="K3624" t="str">
            <v>N</v>
          </cell>
          <cell r="L3624" t="str">
            <v>Drw</v>
          </cell>
          <cell r="M3624">
            <v>3625</v>
          </cell>
        </row>
        <row r="3625">
          <cell r="C3625">
            <v>30</v>
          </cell>
          <cell r="D3625" t="str">
            <v/>
          </cell>
          <cell r="E3625" t="str">
            <v/>
          </cell>
          <cell r="F3625" t="str">
            <v xml:space="preserve">-- </v>
          </cell>
          <cell r="G3625">
            <v>0</v>
          </cell>
          <cell r="H3625">
            <v>0</v>
          </cell>
          <cell r="I3625">
            <v>40175</v>
          </cell>
          <cell r="J3625">
            <v>40168</v>
          </cell>
          <cell r="K3625" t="str">
            <v>N</v>
          </cell>
          <cell r="L3625" t="str">
            <v>Drw</v>
          </cell>
          <cell r="M3625">
            <v>3626</v>
          </cell>
        </row>
        <row r="3626">
          <cell r="C3626">
            <v>30</v>
          </cell>
          <cell r="D3626" t="str">
            <v/>
          </cell>
          <cell r="E3626" t="str">
            <v/>
          </cell>
          <cell r="F3626" t="str">
            <v xml:space="preserve">-- </v>
          </cell>
          <cell r="G3626">
            <v>0</v>
          </cell>
          <cell r="H3626">
            <v>0</v>
          </cell>
          <cell r="I3626">
            <v>40175</v>
          </cell>
          <cell r="J3626">
            <v>40168</v>
          </cell>
          <cell r="K3626" t="str">
            <v>N</v>
          </cell>
          <cell r="L3626" t="str">
            <v>Drw</v>
          </cell>
          <cell r="M3626">
            <v>3627</v>
          </cell>
        </row>
        <row r="3627">
          <cell r="C3627">
            <v>30</v>
          </cell>
          <cell r="D3627" t="str">
            <v/>
          </cell>
          <cell r="E3627" t="str">
            <v/>
          </cell>
          <cell r="F3627" t="str">
            <v xml:space="preserve">-- </v>
          </cell>
          <cell r="G3627">
            <v>0</v>
          </cell>
          <cell r="H3627">
            <v>0</v>
          </cell>
          <cell r="I3627">
            <v>40175</v>
          </cell>
          <cell r="J3627">
            <v>40168</v>
          </cell>
          <cell r="K3627" t="str">
            <v>N</v>
          </cell>
          <cell r="L3627" t="str">
            <v>Drw</v>
          </cell>
          <cell r="M3627">
            <v>3628</v>
          </cell>
        </row>
        <row r="3628">
          <cell r="C3628">
            <v>30</v>
          </cell>
          <cell r="D3628" t="str">
            <v/>
          </cell>
          <cell r="E3628" t="str">
            <v/>
          </cell>
          <cell r="F3628" t="str">
            <v xml:space="preserve">-- </v>
          </cell>
          <cell r="G3628">
            <v>0</v>
          </cell>
          <cell r="H3628">
            <v>0</v>
          </cell>
          <cell r="I3628">
            <v>40175</v>
          </cell>
          <cell r="J3628">
            <v>40168</v>
          </cell>
          <cell r="K3628" t="str">
            <v>N</v>
          </cell>
          <cell r="L3628" t="str">
            <v>Drw</v>
          </cell>
          <cell r="M3628">
            <v>3629</v>
          </cell>
        </row>
        <row r="3629">
          <cell r="C3629">
            <v>30</v>
          </cell>
          <cell r="D3629" t="str">
            <v/>
          </cell>
          <cell r="E3629" t="str">
            <v/>
          </cell>
          <cell r="F3629" t="str">
            <v xml:space="preserve">-- </v>
          </cell>
          <cell r="G3629">
            <v>0</v>
          </cell>
          <cell r="H3629">
            <v>0</v>
          </cell>
          <cell r="I3629">
            <v>40175</v>
          </cell>
          <cell r="J3629">
            <v>40168</v>
          </cell>
          <cell r="K3629" t="str">
            <v>N</v>
          </cell>
          <cell r="L3629" t="str">
            <v>Drw</v>
          </cell>
          <cell r="M3629">
            <v>3630</v>
          </cell>
        </row>
        <row r="3630">
          <cell r="C3630">
            <v>30</v>
          </cell>
          <cell r="D3630" t="str">
            <v/>
          </cell>
          <cell r="E3630" t="str">
            <v/>
          </cell>
          <cell r="F3630" t="str">
            <v xml:space="preserve">-- </v>
          </cell>
          <cell r="G3630">
            <v>0</v>
          </cell>
          <cell r="H3630">
            <v>0</v>
          </cell>
          <cell r="I3630">
            <v>40175</v>
          </cell>
          <cell r="J3630">
            <v>40168</v>
          </cell>
          <cell r="K3630" t="str">
            <v>N</v>
          </cell>
          <cell r="L3630" t="str">
            <v>Drw</v>
          </cell>
          <cell r="M3630">
            <v>3631</v>
          </cell>
        </row>
        <row r="3631">
          <cell r="C3631">
            <v>30</v>
          </cell>
          <cell r="D3631" t="str">
            <v/>
          </cell>
          <cell r="E3631" t="str">
            <v/>
          </cell>
          <cell r="F3631" t="str">
            <v xml:space="preserve">-- </v>
          </cell>
          <cell r="G3631">
            <v>0</v>
          </cell>
          <cell r="H3631">
            <v>0</v>
          </cell>
          <cell r="I3631">
            <v>40175</v>
          </cell>
          <cell r="J3631">
            <v>40168</v>
          </cell>
          <cell r="K3631" t="str">
            <v>N</v>
          </cell>
          <cell r="L3631" t="str">
            <v>Drw</v>
          </cell>
          <cell r="M3631">
            <v>3632</v>
          </cell>
        </row>
        <row r="3632">
          <cell r="C3632">
            <v>30</v>
          </cell>
          <cell r="D3632" t="str">
            <v/>
          </cell>
          <cell r="E3632" t="str">
            <v/>
          </cell>
          <cell r="F3632" t="str">
            <v xml:space="preserve">-- </v>
          </cell>
          <cell r="G3632">
            <v>0</v>
          </cell>
          <cell r="H3632">
            <v>0</v>
          </cell>
          <cell r="I3632">
            <v>40175</v>
          </cell>
          <cell r="J3632">
            <v>40168</v>
          </cell>
          <cell r="K3632" t="str">
            <v>N</v>
          </cell>
          <cell r="L3632" t="str">
            <v>Drw</v>
          </cell>
          <cell r="M3632">
            <v>3633</v>
          </cell>
        </row>
        <row r="3633">
          <cell r="C3633">
            <v>30</v>
          </cell>
          <cell r="D3633" t="str">
            <v/>
          </cell>
          <cell r="E3633" t="str">
            <v/>
          </cell>
          <cell r="F3633" t="str">
            <v xml:space="preserve">-- </v>
          </cell>
          <cell r="G3633">
            <v>0</v>
          </cell>
          <cell r="H3633">
            <v>0</v>
          </cell>
          <cell r="I3633">
            <v>40175</v>
          </cell>
          <cell r="J3633">
            <v>40168</v>
          </cell>
          <cell r="K3633" t="str">
            <v>N</v>
          </cell>
          <cell r="L3633" t="str">
            <v>Drw</v>
          </cell>
          <cell r="M3633">
            <v>3634</v>
          </cell>
        </row>
        <row r="3634">
          <cell r="C3634">
            <v>30</v>
          </cell>
          <cell r="D3634" t="str">
            <v/>
          </cell>
          <cell r="E3634" t="str">
            <v/>
          </cell>
          <cell r="F3634" t="str">
            <v xml:space="preserve">-- </v>
          </cell>
          <cell r="G3634">
            <v>0</v>
          </cell>
          <cell r="H3634">
            <v>0</v>
          </cell>
          <cell r="I3634">
            <v>40175</v>
          </cell>
          <cell r="J3634">
            <v>40168</v>
          </cell>
          <cell r="K3634" t="str">
            <v>N</v>
          </cell>
          <cell r="L3634" t="str">
            <v>Drw</v>
          </cell>
          <cell r="M3634">
            <v>3635</v>
          </cell>
        </row>
        <row r="3635">
          <cell r="C3635">
            <v>30</v>
          </cell>
          <cell r="D3635" t="str">
            <v/>
          </cell>
          <cell r="E3635" t="str">
            <v/>
          </cell>
          <cell r="F3635" t="str">
            <v xml:space="preserve">-- </v>
          </cell>
          <cell r="G3635">
            <v>0</v>
          </cell>
          <cell r="H3635">
            <v>0</v>
          </cell>
          <cell r="I3635">
            <v>40175</v>
          </cell>
          <cell r="J3635">
            <v>40168</v>
          </cell>
          <cell r="K3635" t="str">
            <v>N</v>
          </cell>
          <cell r="L3635" t="str">
            <v>Drw</v>
          </cell>
          <cell r="M3635">
            <v>3636</v>
          </cell>
        </row>
        <row r="3636">
          <cell r="C3636">
            <v>30</v>
          </cell>
          <cell r="D3636" t="str">
            <v/>
          </cell>
          <cell r="E3636" t="str">
            <v/>
          </cell>
          <cell r="F3636" t="str">
            <v xml:space="preserve">-- </v>
          </cell>
          <cell r="G3636">
            <v>0</v>
          </cell>
          <cell r="H3636">
            <v>0</v>
          </cell>
          <cell r="I3636">
            <v>40175</v>
          </cell>
          <cell r="J3636">
            <v>40168</v>
          </cell>
          <cell r="K3636" t="str">
            <v>N</v>
          </cell>
          <cell r="L3636" t="str">
            <v>Drw</v>
          </cell>
          <cell r="M3636">
            <v>3637</v>
          </cell>
        </row>
        <row r="3637">
          <cell r="C3637">
            <v>30</v>
          </cell>
          <cell r="D3637" t="str">
            <v/>
          </cell>
          <cell r="E3637" t="str">
            <v/>
          </cell>
          <cell r="F3637" t="str">
            <v xml:space="preserve">-- </v>
          </cell>
          <cell r="G3637">
            <v>0</v>
          </cell>
          <cell r="H3637">
            <v>0</v>
          </cell>
          <cell r="I3637">
            <v>40175</v>
          </cell>
          <cell r="J3637">
            <v>40168</v>
          </cell>
          <cell r="K3637" t="str">
            <v>N</v>
          </cell>
          <cell r="L3637" t="str">
            <v>Drw</v>
          </cell>
          <cell r="M3637">
            <v>3638</v>
          </cell>
        </row>
        <row r="3638">
          <cell r="C3638">
            <v>30</v>
          </cell>
          <cell r="D3638" t="str">
            <v/>
          </cell>
          <cell r="E3638" t="str">
            <v/>
          </cell>
          <cell r="F3638" t="str">
            <v xml:space="preserve">-- </v>
          </cell>
          <cell r="G3638">
            <v>0</v>
          </cell>
          <cell r="H3638">
            <v>0</v>
          </cell>
          <cell r="I3638">
            <v>40175</v>
          </cell>
          <cell r="J3638">
            <v>40168</v>
          </cell>
          <cell r="K3638" t="str">
            <v>N</v>
          </cell>
          <cell r="L3638" t="str">
            <v>Drw</v>
          </cell>
          <cell r="M3638">
            <v>3639</v>
          </cell>
        </row>
        <row r="3639">
          <cell r="C3639">
            <v>30</v>
          </cell>
          <cell r="D3639" t="str">
            <v/>
          </cell>
          <cell r="E3639" t="str">
            <v/>
          </cell>
          <cell r="F3639" t="str">
            <v xml:space="preserve">-- </v>
          </cell>
          <cell r="G3639">
            <v>0</v>
          </cell>
          <cell r="H3639">
            <v>0</v>
          </cell>
          <cell r="I3639">
            <v>40175</v>
          </cell>
          <cell r="J3639">
            <v>40168</v>
          </cell>
          <cell r="K3639" t="str">
            <v>N</v>
          </cell>
          <cell r="L3639" t="str">
            <v>Drw</v>
          </cell>
          <cell r="M3639">
            <v>3640</v>
          </cell>
        </row>
        <row r="3640">
          <cell r="C3640">
            <v>30</v>
          </cell>
          <cell r="D3640" t="str">
            <v/>
          </cell>
          <cell r="E3640" t="str">
            <v/>
          </cell>
          <cell r="F3640" t="str">
            <v xml:space="preserve">-- </v>
          </cell>
          <cell r="G3640">
            <v>0</v>
          </cell>
          <cell r="H3640">
            <v>0</v>
          </cell>
          <cell r="I3640">
            <v>40175</v>
          </cell>
          <cell r="J3640">
            <v>40168</v>
          </cell>
          <cell r="K3640" t="str">
            <v>N</v>
          </cell>
          <cell r="L3640" t="str">
            <v>Drw</v>
          </cell>
          <cell r="M3640">
            <v>3641</v>
          </cell>
        </row>
        <row r="3641">
          <cell r="C3641">
            <v>30</v>
          </cell>
          <cell r="D3641" t="str">
            <v/>
          </cell>
          <cell r="E3641" t="str">
            <v/>
          </cell>
          <cell r="F3641" t="str">
            <v xml:space="preserve">-- </v>
          </cell>
          <cell r="G3641">
            <v>0</v>
          </cell>
          <cell r="H3641">
            <v>0</v>
          </cell>
          <cell r="I3641">
            <v>40175</v>
          </cell>
          <cell r="J3641">
            <v>40168</v>
          </cell>
          <cell r="K3641" t="str">
            <v>N</v>
          </cell>
          <cell r="L3641" t="str">
            <v>Drw</v>
          </cell>
          <cell r="M3641">
            <v>3642</v>
          </cell>
        </row>
        <row r="3642">
          <cell r="C3642">
            <v>30</v>
          </cell>
          <cell r="D3642" t="str">
            <v/>
          </cell>
          <cell r="E3642" t="str">
            <v/>
          </cell>
          <cell r="F3642" t="str">
            <v xml:space="preserve">-- </v>
          </cell>
          <cell r="G3642">
            <v>0</v>
          </cell>
          <cell r="H3642">
            <v>0</v>
          </cell>
          <cell r="I3642">
            <v>40175</v>
          </cell>
          <cell r="J3642">
            <v>40168</v>
          </cell>
          <cell r="K3642" t="str">
            <v>N</v>
          </cell>
          <cell r="L3642" t="str">
            <v>Drw</v>
          </cell>
          <cell r="M3642">
            <v>3643</v>
          </cell>
        </row>
        <row r="3643">
          <cell r="C3643">
            <v>30</v>
          </cell>
          <cell r="D3643" t="str">
            <v/>
          </cell>
          <cell r="E3643" t="str">
            <v/>
          </cell>
          <cell r="F3643" t="str">
            <v xml:space="preserve">-- </v>
          </cell>
          <cell r="G3643">
            <v>0</v>
          </cell>
          <cell r="H3643">
            <v>0</v>
          </cell>
          <cell r="I3643">
            <v>40175</v>
          </cell>
          <cell r="J3643">
            <v>40168</v>
          </cell>
          <cell r="K3643" t="str">
            <v>N</v>
          </cell>
          <cell r="L3643" t="str">
            <v>Drw</v>
          </cell>
          <cell r="M3643">
            <v>3644</v>
          </cell>
        </row>
        <row r="3644">
          <cell r="C3644">
            <v>30</v>
          </cell>
          <cell r="D3644" t="str">
            <v/>
          </cell>
          <cell r="E3644" t="str">
            <v/>
          </cell>
          <cell r="F3644" t="str">
            <v xml:space="preserve">-- </v>
          </cell>
          <cell r="G3644">
            <v>0</v>
          </cell>
          <cell r="H3644">
            <v>0</v>
          </cell>
          <cell r="I3644">
            <v>40175</v>
          </cell>
          <cell r="J3644">
            <v>40168</v>
          </cell>
          <cell r="K3644" t="str">
            <v>N</v>
          </cell>
          <cell r="L3644" t="str">
            <v>Drw</v>
          </cell>
          <cell r="M3644">
            <v>3645</v>
          </cell>
        </row>
        <row r="3645">
          <cell r="C3645">
            <v>30</v>
          </cell>
          <cell r="D3645" t="str">
            <v/>
          </cell>
          <cell r="E3645" t="str">
            <v/>
          </cell>
          <cell r="F3645" t="str">
            <v xml:space="preserve">-- </v>
          </cell>
          <cell r="G3645">
            <v>0</v>
          </cell>
          <cell r="H3645">
            <v>0</v>
          </cell>
          <cell r="I3645">
            <v>40175</v>
          </cell>
          <cell r="J3645">
            <v>40168</v>
          </cell>
          <cell r="K3645" t="str">
            <v>N</v>
          </cell>
          <cell r="L3645" t="str">
            <v>Drw</v>
          </cell>
          <cell r="M3645">
            <v>3646</v>
          </cell>
        </row>
        <row r="3646">
          <cell r="C3646">
            <v>30</v>
          </cell>
          <cell r="D3646" t="str">
            <v/>
          </cell>
          <cell r="E3646" t="str">
            <v/>
          </cell>
          <cell r="F3646" t="str">
            <v xml:space="preserve">-- </v>
          </cell>
          <cell r="G3646">
            <v>0</v>
          </cell>
          <cell r="H3646">
            <v>0</v>
          </cell>
          <cell r="I3646">
            <v>40175</v>
          </cell>
          <cell r="J3646">
            <v>40168</v>
          </cell>
          <cell r="K3646" t="str">
            <v>N</v>
          </cell>
          <cell r="L3646" t="str">
            <v>Drw</v>
          </cell>
          <cell r="M3646">
            <v>3647</v>
          </cell>
        </row>
        <row r="3647">
          <cell r="C3647">
            <v>30</v>
          </cell>
          <cell r="D3647" t="str">
            <v/>
          </cell>
          <cell r="E3647" t="str">
            <v/>
          </cell>
          <cell r="F3647" t="str">
            <v xml:space="preserve">-- </v>
          </cell>
          <cell r="G3647">
            <v>0</v>
          </cell>
          <cell r="H3647">
            <v>0</v>
          </cell>
          <cell r="I3647">
            <v>40175</v>
          </cell>
          <cell r="J3647">
            <v>40168</v>
          </cell>
          <cell r="K3647" t="str">
            <v>N</v>
          </cell>
          <cell r="L3647" t="str">
            <v>Drw</v>
          </cell>
          <cell r="M3647">
            <v>3648</v>
          </cell>
        </row>
        <row r="3648">
          <cell r="C3648">
            <v>30</v>
          </cell>
          <cell r="D3648" t="str">
            <v/>
          </cell>
          <cell r="E3648" t="str">
            <v/>
          </cell>
          <cell r="F3648" t="str">
            <v xml:space="preserve">-- </v>
          </cell>
          <cell r="G3648">
            <v>0</v>
          </cell>
          <cell r="H3648">
            <v>0</v>
          </cell>
          <cell r="I3648">
            <v>40175</v>
          </cell>
          <cell r="J3648">
            <v>40168</v>
          </cell>
          <cell r="K3648" t="str">
            <v>N</v>
          </cell>
          <cell r="L3648" t="str">
            <v>Drw</v>
          </cell>
          <cell r="M3648">
            <v>3649</v>
          </cell>
        </row>
        <row r="3649">
          <cell r="C3649">
            <v>30</v>
          </cell>
          <cell r="D3649" t="str">
            <v/>
          </cell>
          <cell r="E3649" t="str">
            <v/>
          </cell>
          <cell r="F3649" t="str">
            <v xml:space="preserve">-- </v>
          </cell>
          <cell r="G3649">
            <v>0</v>
          </cell>
          <cell r="H3649">
            <v>0</v>
          </cell>
          <cell r="I3649">
            <v>40175</v>
          </cell>
          <cell r="J3649">
            <v>40168</v>
          </cell>
          <cell r="K3649" t="str">
            <v>N</v>
          </cell>
          <cell r="L3649" t="str">
            <v>Drw</v>
          </cell>
          <cell r="M3649">
            <v>3650</v>
          </cell>
        </row>
        <row r="3650">
          <cell r="C3650">
            <v>30</v>
          </cell>
          <cell r="D3650" t="str">
            <v/>
          </cell>
          <cell r="E3650" t="str">
            <v/>
          </cell>
          <cell r="F3650" t="str">
            <v xml:space="preserve">-- </v>
          </cell>
          <cell r="G3650">
            <v>0</v>
          </cell>
          <cell r="H3650">
            <v>0</v>
          </cell>
          <cell r="I3650">
            <v>40175</v>
          </cell>
          <cell r="J3650">
            <v>40168</v>
          </cell>
          <cell r="K3650" t="str">
            <v>N</v>
          </cell>
          <cell r="L3650" t="str">
            <v>Drw</v>
          </cell>
          <cell r="M3650">
            <v>3651</v>
          </cell>
        </row>
        <row r="3651">
          <cell r="C3651">
            <v>30</v>
          </cell>
          <cell r="D3651" t="str">
            <v/>
          </cell>
          <cell r="E3651" t="str">
            <v/>
          </cell>
          <cell r="F3651" t="str">
            <v xml:space="preserve">-- </v>
          </cell>
          <cell r="G3651">
            <v>0</v>
          </cell>
          <cell r="H3651">
            <v>0</v>
          </cell>
          <cell r="I3651">
            <v>40175</v>
          </cell>
          <cell r="J3651">
            <v>40168</v>
          </cell>
          <cell r="K3651" t="str">
            <v>N</v>
          </cell>
          <cell r="L3651" t="str">
            <v>Drw</v>
          </cell>
          <cell r="M3651">
            <v>3652</v>
          </cell>
        </row>
        <row r="3652">
          <cell r="C3652">
            <v>30</v>
          </cell>
          <cell r="D3652" t="str">
            <v/>
          </cell>
          <cell r="E3652" t="str">
            <v/>
          </cell>
          <cell r="F3652" t="str">
            <v xml:space="preserve">-- </v>
          </cell>
          <cell r="G3652">
            <v>0</v>
          </cell>
          <cell r="H3652">
            <v>0</v>
          </cell>
          <cell r="I3652">
            <v>40175</v>
          </cell>
          <cell r="J3652">
            <v>40168</v>
          </cell>
          <cell r="K3652" t="str">
            <v>N</v>
          </cell>
          <cell r="L3652" t="str">
            <v>Drw</v>
          </cell>
          <cell r="M3652">
            <v>3653</v>
          </cell>
        </row>
        <row r="3653">
          <cell r="C3653">
            <v>30</v>
          </cell>
          <cell r="D3653" t="str">
            <v/>
          </cell>
          <cell r="E3653" t="str">
            <v/>
          </cell>
          <cell r="F3653" t="str">
            <v xml:space="preserve">-- </v>
          </cell>
          <cell r="G3653">
            <v>0</v>
          </cell>
          <cell r="H3653">
            <v>0</v>
          </cell>
          <cell r="I3653">
            <v>40175</v>
          </cell>
          <cell r="J3653">
            <v>40168</v>
          </cell>
          <cell r="K3653" t="str">
            <v>N</v>
          </cell>
          <cell r="L3653" t="str">
            <v>Drw</v>
          </cell>
          <cell r="M3653">
            <v>3654</v>
          </cell>
        </row>
        <row r="3654">
          <cell r="C3654">
            <v>30</v>
          </cell>
          <cell r="D3654" t="str">
            <v/>
          </cell>
          <cell r="E3654" t="str">
            <v/>
          </cell>
          <cell r="F3654" t="str">
            <v xml:space="preserve">-- </v>
          </cell>
          <cell r="G3654">
            <v>0</v>
          </cell>
          <cell r="H3654">
            <v>0</v>
          </cell>
          <cell r="I3654">
            <v>40175</v>
          </cell>
          <cell r="J3654">
            <v>40168</v>
          </cell>
          <cell r="K3654" t="str">
            <v>N</v>
          </cell>
          <cell r="L3654" t="str">
            <v>Drw</v>
          </cell>
          <cell r="M3654">
            <v>3655</v>
          </cell>
        </row>
        <row r="3655">
          <cell r="C3655">
            <v>30</v>
          </cell>
          <cell r="D3655" t="str">
            <v/>
          </cell>
          <cell r="E3655" t="str">
            <v/>
          </cell>
          <cell r="F3655" t="str">
            <v xml:space="preserve">-- </v>
          </cell>
          <cell r="G3655">
            <v>0</v>
          </cell>
          <cell r="H3655">
            <v>0</v>
          </cell>
          <cell r="I3655">
            <v>40175</v>
          </cell>
          <cell r="J3655">
            <v>40168</v>
          </cell>
          <cell r="K3655" t="str">
            <v>N</v>
          </cell>
          <cell r="L3655" t="str">
            <v>Drw</v>
          </cell>
          <cell r="M3655">
            <v>3656</v>
          </cell>
        </row>
        <row r="3656">
          <cell r="C3656">
            <v>30</v>
          </cell>
          <cell r="D3656" t="str">
            <v/>
          </cell>
          <cell r="E3656" t="str">
            <v/>
          </cell>
          <cell r="F3656" t="str">
            <v xml:space="preserve">-- </v>
          </cell>
          <cell r="G3656">
            <v>0</v>
          </cell>
          <cell r="H3656">
            <v>0</v>
          </cell>
          <cell r="I3656">
            <v>40175</v>
          </cell>
          <cell r="J3656">
            <v>40168</v>
          </cell>
          <cell r="K3656" t="str">
            <v>N</v>
          </cell>
          <cell r="L3656" t="str">
            <v>Drw</v>
          </cell>
          <cell r="M3656">
            <v>3657</v>
          </cell>
        </row>
        <row r="3657">
          <cell r="C3657">
            <v>30</v>
          </cell>
          <cell r="D3657" t="str">
            <v/>
          </cell>
          <cell r="E3657" t="str">
            <v/>
          </cell>
          <cell r="F3657" t="str">
            <v xml:space="preserve">-- </v>
          </cell>
          <cell r="G3657">
            <v>0</v>
          </cell>
          <cell r="H3657">
            <v>0</v>
          </cell>
          <cell r="I3657">
            <v>40175</v>
          </cell>
          <cell r="J3657">
            <v>40168</v>
          </cell>
          <cell r="K3657" t="str">
            <v>N</v>
          </cell>
          <cell r="L3657" t="str">
            <v>Drw</v>
          </cell>
          <cell r="M3657">
            <v>3658</v>
          </cell>
        </row>
        <row r="3658">
          <cell r="C3658">
            <v>31</v>
          </cell>
          <cell r="D3658" t="str">
            <v/>
          </cell>
          <cell r="E3658" t="str">
            <v/>
          </cell>
          <cell r="F3658" t="str">
            <v>Pipe supports and sleepers</v>
          </cell>
          <cell r="G3658">
            <v>0</v>
          </cell>
          <cell r="H3658">
            <v>0</v>
          </cell>
          <cell r="I3658" t="str">
            <v>-</v>
          </cell>
          <cell r="J3658" t="str">
            <v>-</v>
          </cell>
          <cell r="K3658" t="str">
            <v>N</v>
          </cell>
          <cell r="L3658" t="str">
            <v>Drw</v>
          </cell>
          <cell r="M3658">
            <v>3659</v>
          </cell>
        </row>
        <row r="3659">
          <cell r="C3659">
            <v>31</v>
          </cell>
          <cell r="D3659" t="str">
            <v/>
          </cell>
          <cell r="E3659" t="str">
            <v/>
          </cell>
          <cell r="F3659" t="str">
            <v xml:space="preserve">Pipe supports-- </v>
          </cell>
          <cell r="G3659">
            <v>0</v>
          </cell>
          <cell r="H3659">
            <v>0</v>
          </cell>
          <cell r="I3659">
            <v>40175</v>
          </cell>
          <cell r="J3659">
            <v>40168</v>
          </cell>
          <cell r="K3659" t="str">
            <v>N</v>
          </cell>
          <cell r="L3659" t="str">
            <v>Drw</v>
          </cell>
          <cell r="M3659">
            <v>3660</v>
          </cell>
        </row>
        <row r="3660">
          <cell r="C3660">
            <v>31</v>
          </cell>
          <cell r="D3660" t="str">
            <v/>
          </cell>
          <cell r="E3660" t="str">
            <v/>
          </cell>
          <cell r="F3660" t="str">
            <v xml:space="preserve">Pipe supports-- </v>
          </cell>
          <cell r="G3660">
            <v>0</v>
          </cell>
          <cell r="H3660">
            <v>0</v>
          </cell>
          <cell r="I3660">
            <v>40175</v>
          </cell>
          <cell r="J3660">
            <v>40168</v>
          </cell>
          <cell r="K3660" t="str">
            <v>N</v>
          </cell>
          <cell r="L3660" t="str">
            <v>Drw</v>
          </cell>
          <cell r="M3660">
            <v>3661</v>
          </cell>
        </row>
        <row r="3661">
          <cell r="C3661">
            <v>31</v>
          </cell>
          <cell r="D3661" t="str">
            <v/>
          </cell>
          <cell r="E3661" t="str">
            <v/>
          </cell>
          <cell r="F3661" t="str">
            <v xml:space="preserve">Pipe supports-- </v>
          </cell>
          <cell r="G3661">
            <v>0</v>
          </cell>
          <cell r="H3661">
            <v>0</v>
          </cell>
          <cell r="I3661">
            <v>40175</v>
          </cell>
          <cell r="J3661">
            <v>40168</v>
          </cell>
          <cell r="K3661" t="str">
            <v>N</v>
          </cell>
          <cell r="L3661" t="str">
            <v>Drw</v>
          </cell>
          <cell r="M3661">
            <v>3662</v>
          </cell>
        </row>
        <row r="3662">
          <cell r="C3662">
            <v>31</v>
          </cell>
          <cell r="D3662" t="str">
            <v/>
          </cell>
          <cell r="E3662" t="str">
            <v/>
          </cell>
          <cell r="F3662" t="str">
            <v xml:space="preserve">Pipe supports-- </v>
          </cell>
          <cell r="G3662">
            <v>0</v>
          </cell>
          <cell r="H3662">
            <v>0</v>
          </cell>
          <cell r="I3662">
            <v>40175</v>
          </cell>
          <cell r="J3662">
            <v>40168</v>
          </cell>
          <cell r="K3662" t="str">
            <v>N</v>
          </cell>
          <cell r="L3662" t="str">
            <v>Drw</v>
          </cell>
          <cell r="M3662">
            <v>3663</v>
          </cell>
        </row>
        <row r="3663">
          <cell r="C3663">
            <v>31</v>
          </cell>
          <cell r="D3663" t="str">
            <v/>
          </cell>
          <cell r="E3663" t="str">
            <v/>
          </cell>
          <cell r="F3663" t="str">
            <v xml:space="preserve">Pipe supports-- </v>
          </cell>
          <cell r="G3663">
            <v>0</v>
          </cell>
          <cell r="H3663">
            <v>0</v>
          </cell>
          <cell r="I3663">
            <v>40175</v>
          </cell>
          <cell r="J3663">
            <v>40168</v>
          </cell>
          <cell r="K3663" t="str">
            <v>N</v>
          </cell>
          <cell r="L3663" t="str">
            <v>Drw</v>
          </cell>
          <cell r="M3663">
            <v>3664</v>
          </cell>
        </row>
        <row r="3664">
          <cell r="C3664">
            <v>31</v>
          </cell>
          <cell r="D3664" t="str">
            <v/>
          </cell>
          <cell r="E3664" t="str">
            <v/>
          </cell>
          <cell r="F3664" t="str">
            <v xml:space="preserve">Pipe supports-- </v>
          </cell>
          <cell r="G3664">
            <v>0</v>
          </cell>
          <cell r="H3664">
            <v>0</v>
          </cell>
          <cell r="I3664">
            <v>40175</v>
          </cell>
          <cell r="J3664">
            <v>40168</v>
          </cell>
          <cell r="K3664" t="str">
            <v>N</v>
          </cell>
          <cell r="L3664" t="str">
            <v>Drw</v>
          </cell>
          <cell r="M3664">
            <v>3665</v>
          </cell>
        </row>
        <row r="3665">
          <cell r="C3665">
            <v>31</v>
          </cell>
          <cell r="D3665" t="str">
            <v/>
          </cell>
          <cell r="E3665" t="str">
            <v/>
          </cell>
          <cell r="F3665" t="str">
            <v xml:space="preserve">Pipe supports-Information- </v>
          </cell>
          <cell r="G3665">
            <v>0</v>
          </cell>
          <cell r="H3665">
            <v>0</v>
          </cell>
          <cell r="I3665">
            <v>40175</v>
          </cell>
          <cell r="J3665">
            <v>40168</v>
          </cell>
          <cell r="K3665" t="str">
            <v>N</v>
          </cell>
          <cell r="L3665" t="str">
            <v>Drw</v>
          </cell>
          <cell r="M3665">
            <v>3666</v>
          </cell>
        </row>
        <row r="3666">
          <cell r="C3666">
            <v>31</v>
          </cell>
          <cell r="D3666" t="str">
            <v/>
          </cell>
          <cell r="E3666" t="str">
            <v/>
          </cell>
          <cell r="F3666" t="str">
            <v xml:space="preserve">-- </v>
          </cell>
          <cell r="G3666">
            <v>0</v>
          </cell>
          <cell r="H3666">
            <v>0</v>
          </cell>
          <cell r="I3666">
            <v>40175</v>
          </cell>
          <cell r="J3666">
            <v>40168</v>
          </cell>
          <cell r="K3666" t="str">
            <v>N</v>
          </cell>
          <cell r="L3666" t="str">
            <v>Drw</v>
          </cell>
          <cell r="M3666">
            <v>3667</v>
          </cell>
        </row>
        <row r="3667">
          <cell r="C3667">
            <v>31</v>
          </cell>
          <cell r="D3667" t="str">
            <v/>
          </cell>
          <cell r="E3667" t="str">
            <v/>
          </cell>
          <cell r="F3667" t="str">
            <v xml:space="preserve">-- </v>
          </cell>
          <cell r="G3667">
            <v>0</v>
          </cell>
          <cell r="H3667">
            <v>0</v>
          </cell>
          <cell r="I3667">
            <v>40175</v>
          </cell>
          <cell r="J3667">
            <v>40168</v>
          </cell>
          <cell r="K3667" t="str">
            <v>N</v>
          </cell>
          <cell r="L3667" t="str">
            <v>Drw</v>
          </cell>
          <cell r="M3667">
            <v>3668</v>
          </cell>
        </row>
        <row r="3668">
          <cell r="C3668">
            <v>31</v>
          </cell>
          <cell r="D3668" t="str">
            <v/>
          </cell>
          <cell r="E3668" t="str">
            <v/>
          </cell>
          <cell r="F3668" t="str">
            <v xml:space="preserve">-- </v>
          </cell>
          <cell r="G3668">
            <v>0</v>
          </cell>
          <cell r="H3668">
            <v>0</v>
          </cell>
          <cell r="I3668">
            <v>40175</v>
          </cell>
          <cell r="J3668">
            <v>40168</v>
          </cell>
          <cell r="K3668" t="str">
            <v>N</v>
          </cell>
          <cell r="L3668" t="str">
            <v>Drw</v>
          </cell>
          <cell r="M3668">
            <v>3669</v>
          </cell>
        </row>
        <row r="3669">
          <cell r="C3669">
            <v>31</v>
          </cell>
          <cell r="D3669" t="str">
            <v/>
          </cell>
          <cell r="E3669" t="str">
            <v/>
          </cell>
          <cell r="F3669" t="str">
            <v xml:space="preserve">-- </v>
          </cell>
          <cell r="G3669">
            <v>0</v>
          </cell>
          <cell r="H3669">
            <v>0</v>
          </cell>
          <cell r="I3669">
            <v>40175</v>
          </cell>
          <cell r="J3669">
            <v>40168</v>
          </cell>
          <cell r="K3669" t="str">
            <v>N</v>
          </cell>
          <cell r="L3669" t="str">
            <v>Drw</v>
          </cell>
          <cell r="M3669">
            <v>3670</v>
          </cell>
        </row>
        <row r="3670">
          <cell r="C3670">
            <v>31</v>
          </cell>
          <cell r="D3670" t="str">
            <v/>
          </cell>
          <cell r="E3670" t="str">
            <v/>
          </cell>
          <cell r="F3670" t="str">
            <v xml:space="preserve">-- </v>
          </cell>
          <cell r="G3670">
            <v>0</v>
          </cell>
          <cell r="H3670">
            <v>0</v>
          </cell>
          <cell r="I3670">
            <v>40175</v>
          </cell>
          <cell r="J3670">
            <v>40168</v>
          </cell>
          <cell r="K3670" t="str">
            <v>N</v>
          </cell>
          <cell r="L3670" t="str">
            <v>Drw</v>
          </cell>
          <cell r="M3670">
            <v>3671</v>
          </cell>
        </row>
        <row r="3671">
          <cell r="C3671">
            <v>31</v>
          </cell>
          <cell r="D3671" t="str">
            <v/>
          </cell>
          <cell r="E3671" t="str">
            <v/>
          </cell>
          <cell r="F3671" t="str">
            <v xml:space="preserve">-- </v>
          </cell>
          <cell r="G3671">
            <v>0</v>
          </cell>
          <cell r="H3671">
            <v>0</v>
          </cell>
          <cell r="I3671">
            <v>40175</v>
          </cell>
          <cell r="J3671">
            <v>40168</v>
          </cell>
          <cell r="K3671" t="str">
            <v>N</v>
          </cell>
          <cell r="L3671" t="str">
            <v>Drw</v>
          </cell>
          <cell r="M3671">
            <v>3672</v>
          </cell>
        </row>
        <row r="3672">
          <cell r="C3672">
            <v>31</v>
          </cell>
          <cell r="D3672" t="str">
            <v/>
          </cell>
          <cell r="E3672" t="str">
            <v/>
          </cell>
          <cell r="F3672" t="str">
            <v xml:space="preserve">-- </v>
          </cell>
          <cell r="G3672">
            <v>0</v>
          </cell>
          <cell r="H3672">
            <v>0</v>
          </cell>
          <cell r="I3672">
            <v>40175</v>
          </cell>
          <cell r="J3672">
            <v>40168</v>
          </cell>
          <cell r="K3672" t="str">
            <v>N</v>
          </cell>
          <cell r="L3672" t="str">
            <v>Drw</v>
          </cell>
          <cell r="M3672">
            <v>3673</v>
          </cell>
        </row>
        <row r="3673">
          <cell r="C3673">
            <v>31</v>
          </cell>
          <cell r="D3673" t="str">
            <v/>
          </cell>
          <cell r="E3673" t="str">
            <v/>
          </cell>
          <cell r="F3673" t="str">
            <v xml:space="preserve">-- </v>
          </cell>
          <cell r="G3673">
            <v>0</v>
          </cell>
          <cell r="H3673">
            <v>0</v>
          </cell>
          <cell r="I3673">
            <v>40175</v>
          </cell>
          <cell r="J3673">
            <v>40168</v>
          </cell>
          <cell r="K3673" t="str">
            <v>N</v>
          </cell>
          <cell r="L3673" t="str">
            <v>Drw</v>
          </cell>
          <cell r="M3673">
            <v>3674</v>
          </cell>
        </row>
        <row r="3674">
          <cell r="C3674">
            <v>31</v>
          </cell>
          <cell r="D3674" t="str">
            <v/>
          </cell>
          <cell r="E3674" t="str">
            <v/>
          </cell>
          <cell r="F3674" t="str">
            <v xml:space="preserve">-- </v>
          </cell>
          <cell r="G3674">
            <v>0</v>
          </cell>
          <cell r="H3674">
            <v>0</v>
          </cell>
          <cell r="I3674">
            <v>40175</v>
          </cell>
          <cell r="J3674">
            <v>40168</v>
          </cell>
          <cell r="K3674" t="str">
            <v>N</v>
          </cell>
          <cell r="L3674" t="str">
            <v>Drw</v>
          </cell>
          <cell r="M3674">
            <v>3675</v>
          </cell>
        </row>
        <row r="3675">
          <cell r="C3675">
            <v>31</v>
          </cell>
          <cell r="D3675" t="str">
            <v/>
          </cell>
          <cell r="E3675" t="str">
            <v/>
          </cell>
          <cell r="F3675" t="str">
            <v xml:space="preserve">-- </v>
          </cell>
          <cell r="G3675">
            <v>0</v>
          </cell>
          <cell r="H3675">
            <v>0</v>
          </cell>
          <cell r="I3675">
            <v>40175</v>
          </cell>
          <cell r="J3675">
            <v>40168</v>
          </cell>
          <cell r="K3675" t="str">
            <v>N</v>
          </cell>
          <cell r="L3675" t="str">
            <v>Drw</v>
          </cell>
          <cell r="M3675">
            <v>3676</v>
          </cell>
        </row>
        <row r="3676">
          <cell r="C3676">
            <v>31</v>
          </cell>
          <cell r="D3676" t="str">
            <v/>
          </cell>
          <cell r="E3676" t="str">
            <v/>
          </cell>
          <cell r="F3676" t="str">
            <v xml:space="preserve">-- </v>
          </cell>
          <cell r="G3676">
            <v>0</v>
          </cell>
          <cell r="H3676">
            <v>0</v>
          </cell>
          <cell r="I3676">
            <v>40175</v>
          </cell>
          <cell r="J3676">
            <v>40168</v>
          </cell>
          <cell r="K3676" t="str">
            <v>N</v>
          </cell>
          <cell r="L3676" t="str">
            <v>Drw</v>
          </cell>
          <cell r="M3676">
            <v>3677</v>
          </cell>
        </row>
        <row r="3677">
          <cell r="C3677">
            <v>31</v>
          </cell>
          <cell r="D3677" t="str">
            <v/>
          </cell>
          <cell r="E3677" t="str">
            <v/>
          </cell>
          <cell r="F3677" t="str">
            <v xml:space="preserve">-- </v>
          </cell>
          <cell r="G3677">
            <v>0</v>
          </cell>
          <cell r="H3677">
            <v>0</v>
          </cell>
          <cell r="I3677">
            <v>40175</v>
          </cell>
          <cell r="J3677">
            <v>40168</v>
          </cell>
          <cell r="K3677" t="str">
            <v>N</v>
          </cell>
          <cell r="L3677" t="str">
            <v>Drw</v>
          </cell>
          <cell r="M3677">
            <v>3678</v>
          </cell>
        </row>
        <row r="3678">
          <cell r="C3678">
            <v>31</v>
          </cell>
          <cell r="D3678" t="str">
            <v/>
          </cell>
          <cell r="E3678" t="str">
            <v/>
          </cell>
          <cell r="F3678" t="str">
            <v xml:space="preserve">-- </v>
          </cell>
          <cell r="G3678">
            <v>0</v>
          </cell>
          <cell r="H3678">
            <v>0</v>
          </cell>
          <cell r="I3678">
            <v>40175</v>
          </cell>
          <cell r="J3678">
            <v>40168</v>
          </cell>
          <cell r="K3678" t="str">
            <v>N</v>
          </cell>
          <cell r="L3678" t="str">
            <v>Drw</v>
          </cell>
          <cell r="M3678">
            <v>3679</v>
          </cell>
        </row>
        <row r="3679">
          <cell r="C3679">
            <v>32</v>
          </cell>
          <cell r="D3679" t="str">
            <v/>
          </cell>
          <cell r="E3679" t="str">
            <v/>
          </cell>
          <cell r="F3679" t="str">
            <v>Bolting plans</v>
          </cell>
          <cell r="G3679">
            <v>0</v>
          </cell>
          <cell r="H3679">
            <v>0</v>
          </cell>
          <cell r="I3679" t="str">
            <v>-</v>
          </cell>
          <cell r="J3679" t="str">
            <v>-</v>
          </cell>
          <cell r="K3679" t="str">
            <v>N</v>
          </cell>
          <cell r="L3679" t="str">
            <v>Drw</v>
          </cell>
          <cell r="M3679">
            <v>3680</v>
          </cell>
        </row>
        <row r="3680">
          <cell r="C3680">
            <v>32</v>
          </cell>
          <cell r="D3680" t="str">
            <v/>
          </cell>
          <cell r="E3680" t="str">
            <v/>
          </cell>
          <cell r="F3680" t="str">
            <v>Bolting plan--Propane BOG compressor skid E4-1105</v>
          </cell>
          <cell r="G3680">
            <v>0</v>
          </cell>
          <cell r="H3680">
            <v>0</v>
          </cell>
          <cell r="I3680">
            <v>40175</v>
          </cell>
          <cell r="J3680">
            <v>40168</v>
          </cell>
          <cell r="K3680" t="str">
            <v>N</v>
          </cell>
          <cell r="L3680" t="str">
            <v>Drw</v>
          </cell>
          <cell r="M3680">
            <v>3681</v>
          </cell>
        </row>
        <row r="3681">
          <cell r="C3681">
            <v>32</v>
          </cell>
          <cell r="D3681" t="str">
            <v/>
          </cell>
          <cell r="E3681" t="str">
            <v/>
          </cell>
          <cell r="F3681" t="str">
            <v>Bolting plan--Butane BOG compressor skid E4-1106</v>
          </cell>
          <cell r="G3681">
            <v>0</v>
          </cell>
          <cell r="H3681">
            <v>0</v>
          </cell>
          <cell r="I3681">
            <v>40175</v>
          </cell>
          <cell r="J3681">
            <v>40168</v>
          </cell>
          <cell r="K3681" t="str">
            <v>N</v>
          </cell>
          <cell r="L3681" t="str">
            <v>Drw</v>
          </cell>
          <cell r="M3681">
            <v>3682</v>
          </cell>
        </row>
        <row r="3682">
          <cell r="C3682">
            <v>32</v>
          </cell>
          <cell r="D3682" t="str">
            <v/>
          </cell>
          <cell r="E3682" t="str">
            <v/>
          </cell>
          <cell r="F3682" t="str">
            <v>Bolting plan--Refrigerant compressor Stage 1 E4-1103</v>
          </cell>
          <cell r="G3682">
            <v>0</v>
          </cell>
          <cell r="H3682">
            <v>0</v>
          </cell>
          <cell r="I3682">
            <v>40175</v>
          </cell>
          <cell r="J3682">
            <v>40168</v>
          </cell>
          <cell r="K3682" t="str">
            <v>N</v>
          </cell>
          <cell r="L3682" t="str">
            <v>Drw</v>
          </cell>
          <cell r="M3682">
            <v>3683</v>
          </cell>
        </row>
        <row r="3683">
          <cell r="C3683">
            <v>32</v>
          </cell>
          <cell r="D3683" t="str">
            <v/>
          </cell>
          <cell r="E3683" t="str">
            <v/>
          </cell>
          <cell r="F3683" t="str">
            <v>Bolting plan--Refrigerant compressor Stage 2 E4-1104</v>
          </cell>
          <cell r="G3683">
            <v>0</v>
          </cell>
          <cell r="H3683">
            <v>0</v>
          </cell>
          <cell r="I3683">
            <v>40175</v>
          </cell>
          <cell r="J3683">
            <v>40168</v>
          </cell>
          <cell r="K3683" t="str">
            <v>N</v>
          </cell>
          <cell r="L3683" t="str">
            <v>Drw</v>
          </cell>
          <cell r="M3683">
            <v>3684</v>
          </cell>
        </row>
        <row r="3684">
          <cell r="C3684">
            <v>32</v>
          </cell>
          <cell r="D3684" t="str">
            <v/>
          </cell>
          <cell r="E3684" t="str">
            <v/>
          </cell>
          <cell r="F3684" t="str">
            <v>Bolting plan--Propane BOG condenser / fan motors G8-1117</v>
          </cell>
          <cell r="G3684">
            <v>0</v>
          </cell>
          <cell r="H3684">
            <v>0</v>
          </cell>
          <cell r="I3684">
            <v>40175</v>
          </cell>
          <cell r="J3684">
            <v>40168</v>
          </cell>
          <cell r="K3684" t="str">
            <v>N</v>
          </cell>
          <cell r="L3684" t="str">
            <v>Drw</v>
          </cell>
          <cell r="M3684">
            <v>3685</v>
          </cell>
        </row>
        <row r="3685">
          <cell r="C3685">
            <v>32</v>
          </cell>
          <cell r="D3685" t="str">
            <v/>
          </cell>
          <cell r="E3685" t="str">
            <v/>
          </cell>
          <cell r="F3685" t="str">
            <v>Bolting plan--Butane BOG condenser / fan motors G8-1119</v>
          </cell>
          <cell r="G3685">
            <v>0</v>
          </cell>
          <cell r="H3685">
            <v>0</v>
          </cell>
          <cell r="I3685">
            <v>40175</v>
          </cell>
          <cell r="J3685">
            <v>40168</v>
          </cell>
          <cell r="K3685" t="str">
            <v>N</v>
          </cell>
          <cell r="L3685" t="str">
            <v>Drw</v>
          </cell>
          <cell r="M3685">
            <v>3686</v>
          </cell>
        </row>
        <row r="3686">
          <cell r="C3686">
            <v>32</v>
          </cell>
          <cell r="D3686" t="str">
            <v/>
          </cell>
          <cell r="E3686" t="str">
            <v/>
          </cell>
          <cell r="F3686" t="str">
            <v>Bolting plan--Refrigerant condenser stage 1 G8-1114</v>
          </cell>
          <cell r="G3686">
            <v>0</v>
          </cell>
          <cell r="H3686">
            <v>0</v>
          </cell>
          <cell r="I3686">
            <v>40175</v>
          </cell>
          <cell r="J3686">
            <v>40168</v>
          </cell>
          <cell r="K3686" t="str">
            <v>N</v>
          </cell>
          <cell r="L3686" t="str">
            <v>Drw</v>
          </cell>
          <cell r="M3686">
            <v>3687</v>
          </cell>
        </row>
        <row r="3687">
          <cell r="C3687">
            <v>32</v>
          </cell>
          <cell r="D3687" t="str">
            <v/>
          </cell>
          <cell r="E3687" t="str">
            <v/>
          </cell>
          <cell r="F3687" t="str">
            <v>Bolting plan--Refrigerant condenser stage 2 G8-1116</v>
          </cell>
          <cell r="G3687">
            <v>0</v>
          </cell>
          <cell r="H3687">
            <v>0</v>
          </cell>
          <cell r="I3687">
            <v>40175</v>
          </cell>
          <cell r="J3687">
            <v>40168</v>
          </cell>
          <cell r="K3687" t="str">
            <v>N</v>
          </cell>
          <cell r="L3687" t="str">
            <v>Drw</v>
          </cell>
          <cell r="M3687">
            <v>3688</v>
          </cell>
        </row>
        <row r="3688">
          <cell r="C3688">
            <v>32</v>
          </cell>
          <cell r="D3688" t="str">
            <v/>
          </cell>
          <cell r="E3688" t="str">
            <v/>
          </cell>
          <cell r="F3688" t="str">
            <v>Bolting plan--Drain pump E10-1111</v>
          </cell>
          <cell r="G3688">
            <v>0</v>
          </cell>
          <cell r="H3688">
            <v>0</v>
          </cell>
          <cell r="I3688">
            <v>40175</v>
          </cell>
          <cell r="J3688">
            <v>40168</v>
          </cell>
          <cell r="K3688" t="str">
            <v>N</v>
          </cell>
          <cell r="L3688" t="str">
            <v>Drw</v>
          </cell>
          <cell r="M3688">
            <v>3689</v>
          </cell>
        </row>
        <row r="3689">
          <cell r="C3689">
            <v>32</v>
          </cell>
          <cell r="D3689" t="str">
            <v/>
          </cell>
          <cell r="E3689" t="str">
            <v/>
          </cell>
          <cell r="F3689" t="str">
            <v>Bolting plan--Refrigerant economiser stage 1 G8-1113</v>
          </cell>
          <cell r="G3689">
            <v>0</v>
          </cell>
          <cell r="H3689">
            <v>0</v>
          </cell>
          <cell r="I3689">
            <v>40175</v>
          </cell>
          <cell r="J3689">
            <v>40168</v>
          </cell>
          <cell r="K3689" t="str">
            <v>N</v>
          </cell>
          <cell r="L3689" t="str">
            <v>Drw</v>
          </cell>
          <cell r="M3689">
            <v>3690</v>
          </cell>
        </row>
        <row r="3690">
          <cell r="C3690">
            <v>32</v>
          </cell>
          <cell r="D3690" t="str">
            <v/>
          </cell>
          <cell r="E3690" t="str">
            <v/>
          </cell>
          <cell r="F3690" t="str">
            <v>Bolting plan--Refrigerant economiser stage 2 G8-1114</v>
          </cell>
          <cell r="G3690">
            <v>0</v>
          </cell>
          <cell r="H3690">
            <v>0</v>
          </cell>
          <cell r="I3690">
            <v>40175</v>
          </cell>
          <cell r="J3690">
            <v>40168</v>
          </cell>
          <cell r="K3690" t="str">
            <v>N</v>
          </cell>
          <cell r="L3690" t="str">
            <v>Drw</v>
          </cell>
          <cell r="M3690">
            <v>3691</v>
          </cell>
        </row>
        <row r="3691">
          <cell r="C3691">
            <v>32</v>
          </cell>
          <cell r="D3691" t="str">
            <v/>
          </cell>
          <cell r="E3691" t="str">
            <v/>
          </cell>
          <cell r="F3691" t="str">
            <v>Bolting plan--Propane BOG economiser G8-1117</v>
          </cell>
          <cell r="G3691">
            <v>0</v>
          </cell>
          <cell r="H3691">
            <v>0</v>
          </cell>
          <cell r="I3691">
            <v>40175</v>
          </cell>
          <cell r="J3691">
            <v>40168</v>
          </cell>
          <cell r="K3691" t="str">
            <v>N</v>
          </cell>
          <cell r="L3691" t="str">
            <v>Drw</v>
          </cell>
          <cell r="M3691">
            <v>3692</v>
          </cell>
        </row>
        <row r="3692">
          <cell r="C3692">
            <v>32</v>
          </cell>
          <cell r="D3692" t="str">
            <v/>
          </cell>
          <cell r="E3692" t="str">
            <v/>
          </cell>
          <cell r="F3692" t="str">
            <v>Bolting plan--Propane chiller stage 1 G8-1110</v>
          </cell>
          <cell r="G3692">
            <v>0</v>
          </cell>
          <cell r="H3692">
            <v>0</v>
          </cell>
          <cell r="I3692">
            <v>40175</v>
          </cell>
          <cell r="J3692">
            <v>40168</v>
          </cell>
          <cell r="K3692" t="str">
            <v>N</v>
          </cell>
          <cell r="L3692" t="str">
            <v>Drw</v>
          </cell>
          <cell r="M3692">
            <v>3693</v>
          </cell>
        </row>
        <row r="3693">
          <cell r="C3693">
            <v>32</v>
          </cell>
          <cell r="D3693" t="str">
            <v/>
          </cell>
          <cell r="E3693" t="str">
            <v/>
          </cell>
          <cell r="F3693" t="str">
            <v>Bolting plan--Butane chiller G8-1111</v>
          </cell>
          <cell r="G3693">
            <v>0</v>
          </cell>
          <cell r="H3693">
            <v>0</v>
          </cell>
          <cell r="I3693">
            <v>40175</v>
          </cell>
          <cell r="J3693">
            <v>40168</v>
          </cell>
          <cell r="K3693" t="str">
            <v>N</v>
          </cell>
          <cell r="L3693" t="str">
            <v>Drw</v>
          </cell>
          <cell r="M3693">
            <v>3694</v>
          </cell>
        </row>
        <row r="3694">
          <cell r="C3694">
            <v>32</v>
          </cell>
          <cell r="D3694" t="str">
            <v/>
          </cell>
          <cell r="E3694" t="str">
            <v/>
          </cell>
          <cell r="F3694" t="str">
            <v>Bolting plan--Propane chiller stage 2 G8-1112</v>
          </cell>
          <cell r="G3694">
            <v>0</v>
          </cell>
          <cell r="H3694">
            <v>0</v>
          </cell>
          <cell r="I3694">
            <v>40175</v>
          </cell>
          <cell r="J3694">
            <v>40168</v>
          </cell>
          <cell r="K3694" t="str">
            <v>N</v>
          </cell>
          <cell r="L3694" t="str">
            <v>Drw</v>
          </cell>
          <cell r="M3694">
            <v>3695</v>
          </cell>
        </row>
        <row r="3695">
          <cell r="C3695">
            <v>32</v>
          </cell>
          <cell r="D3695" t="str">
            <v/>
          </cell>
          <cell r="E3695" t="str">
            <v/>
          </cell>
          <cell r="F3695" t="str">
            <v>Bolting plan--Refrigerant receiver V8-1106</v>
          </cell>
          <cell r="G3695">
            <v>0</v>
          </cell>
          <cell r="H3695">
            <v>0</v>
          </cell>
          <cell r="I3695">
            <v>40175</v>
          </cell>
          <cell r="J3695">
            <v>40168</v>
          </cell>
          <cell r="K3695" t="str">
            <v>N</v>
          </cell>
          <cell r="L3695" t="str">
            <v>Drw</v>
          </cell>
          <cell r="M3695">
            <v>3696</v>
          </cell>
        </row>
        <row r="3696">
          <cell r="C3696">
            <v>32</v>
          </cell>
          <cell r="D3696" t="str">
            <v/>
          </cell>
          <cell r="E3696" t="str">
            <v/>
          </cell>
          <cell r="F3696" t="str">
            <v>Bolting plan--Propane BOG receiver V8-1107</v>
          </cell>
          <cell r="G3696">
            <v>0</v>
          </cell>
          <cell r="H3696">
            <v>0</v>
          </cell>
          <cell r="I3696">
            <v>40175</v>
          </cell>
          <cell r="J3696">
            <v>40168</v>
          </cell>
          <cell r="K3696" t="str">
            <v>N</v>
          </cell>
          <cell r="L3696" t="str">
            <v>Drw</v>
          </cell>
          <cell r="M3696">
            <v>3697</v>
          </cell>
        </row>
        <row r="3697">
          <cell r="C3697">
            <v>32</v>
          </cell>
          <cell r="D3697" t="str">
            <v/>
          </cell>
          <cell r="E3697" t="str">
            <v/>
          </cell>
          <cell r="F3697" t="str">
            <v>Bolting plan--Butane BOG receiver V8-1108</v>
          </cell>
          <cell r="G3697">
            <v>0</v>
          </cell>
          <cell r="H3697">
            <v>0</v>
          </cell>
          <cell r="I3697">
            <v>40175</v>
          </cell>
          <cell r="J3697">
            <v>40168</v>
          </cell>
          <cell r="K3697" t="str">
            <v>N</v>
          </cell>
          <cell r="L3697" t="str">
            <v>Drw</v>
          </cell>
          <cell r="M3697">
            <v>3698</v>
          </cell>
        </row>
        <row r="3698">
          <cell r="C3698">
            <v>32</v>
          </cell>
          <cell r="D3698" t="str">
            <v/>
          </cell>
          <cell r="E3698" t="str">
            <v/>
          </cell>
          <cell r="F3698" t="str">
            <v>Bolting plan--Propane BOG / Thermal relief KO drum V8-1109</v>
          </cell>
          <cell r="G3698">
            <v>0</v>
          </cell>
          <cell r="H3698">
            <v>0</v>
          </cell>
          <cell r="I3698">
            <v>40175</v>
          </cell>
          <cell r="J3698">
            <v>40168</v>
          </cell>
          <cell r="K3698" t="str">
            <v>N</v>
          </cell>
          <cell r="L3698" t="str">
            <v>Drw</v>
          </cell>
          <cell r="M3698">
            <v>3699</v>
          </cell>
        </row>
        <row r="3699">
          <cell r="C3699">
            <v>32</v>
          </cell>
          <cell r="D3699" t="str">
            <v/>
          </cell>
          <cell r="E3699" t="str">
            <v/>
          </cell>
          <cell r="F3699" t="str">
            <v>Bolting plan--Butane BOG / Thermal relief KO drum V8-1110</v>
          </cell>
          <cell r="G3699">
            <v>0</v>
          </cell>
          <cell r="H3699">
            <v>0</v>
          </cell>
          <cell r="I3699">
            <v>40175</v>
          </cell>
          <cell r="J3699">
            <v>40168</v>
          </cell>
          <cell r="K3699" t="str">
            <v>N</v>
          </cell>
          <cell r="L3699" t="str">
            <v>Drw</v>
          </cell>
          <cell r="M3699">
            <v>3700</v>
          </cell>
        </row>
        <row r="3700">
          <cell r="C3700">
            <v>33</v>
          </cell>
          <cell r="D3700" t="str">
            <v/>
          </cell>
          <cell r="E3700" t="str">
            <v/>
          </cell>
          <cell r="F3700" t="str">
            <v>Framework</v>
          </cell>
          <cell r="G3700">
            <v>0</v>
          </cell>
          <cell r="H3700">
            <v>0</v>
          </cell>
          <cell r="I3700" t="str">
            <v>-</v>
          </cell>
          <cell r="J3700" t="str">
            <v>-</v>
          </cell>
          <cell r="K3700" t="str">
            <v>N</v>
          </cell>
          <cell r="L3700" t="str">
            <v>Drw</v>
          </cell>
          <cell r="M3700">
            <v>3701</v>
          </cell>
        </row>
        <row r="3701">
          <cell r="C3701" t="str">
            <v>33</v>
          </cell>
          <cell r="D3701" t="str">
            <v/>
          </cell>
          <cell r="E3701" t="str">
            <v/>
          </cell>
          <cell r="F3701" t="str">
            <v>Skid Framework--Reliquefaction Skid E4-1105</v>
          </cell>
          <cell r="G3701">
            <v>0</v>
          </cell>
          <cell r="H3701">
            <v>0</v>
          </cell>
          <cell r="I3701">
            <v>40175</v>
          </cell>
          <cell r="J3701">
            <v>40168</v>
          </cell>
          <cell r="K3701" t="str">
            <v>N</v>
          </cell>
          <cell r="L3701" t="str">
            <v>Drw</v>
          </cell>
          <cell r="M3701">
            <v>3702</v>
          </cell>
        </row>
        <row r="3702">
          <cell r="C3702" t="str">
            <v>33</v>
          </cell>
          <cell r="D3702" t="str">
            <v/>
          </cell>
          <cell r="E3702" t="str">
            <v/>
          </cell>
          <cell r="F3702" t="str">
            <v>Skid Framework--Reliquefaction Skid E4-1106</v>
          </cell>
          <cell r="G3702">
            <v>0</v>
          </cell>
          <cell r="H3702">
            <v>0</v>
          </cell>
          <cell r="I3702">
            <v>40175</v>
          </cell>
          <cell r="J3702">
            <v>40168</v>
          </cell>
          <cell r="K3702" t="str">
            <v>N</v>
          </cell>
          <cell r="L3702" t="str">
            <v>Drw</v>
          </cell>
          <cell r="M3702">
            <v>3703</v>
          </cell>
        </row>
        <row r="3703">
          <cell r="C3703" t="str">
            <v>33</v>
          </cell>
          <cell r="D3703" t="str">
            <v/>
          </cell>
          <cell r="E3703" t="str">
            <v/>
          </cell>
          <cell r="F3703" t="str">
            <v>Skid Framework--Reliquefaction Skid E4-1103</v>
          </cell>
          <cell r="G3703">
            <v>0</v>
          </cell>
          <cell r="H3703">
            <v>0</v>
          </cell>
          <cell r="I3703">
            <v>40175</v>
          </cell>
          <cell r="J3703">
            <v>40168</v>
          </cell>
          <cell r="K3703" t="str">
            <v>N</v>
          </cell>
          <cell r="L3703" t="str">
            <v>Drw</v>
          </cell>
          <cell r="M3703">
            <v>3704</v>
          </cell>
        </row>
        <row r="3704">
          <cell r="C3704" t="str">
            <v>33</v>
          </cell>
          <cell r="D3704" t="str">
            <v/>
          </cell>
          <cell r="E3704" t="str">
            <v/>
          </cell>
          <cell r="F3704" t="str">
            <v>Skid Framework--Reliquefaction Skid E4-1104</v>
          </cell>
          <cell r="G3704">
            <v>0</v>
          </cell>
          <cell r="H3704">
            <v>0</v>
          </cell>
          <cell r="I3704">
            <v>40175</v>
          </cell>
          <cell r="J3704">
            <v>40168</v>
          </cell>
          <cell r="K3704" t="str">
            <v>N</v>
          </cell>
          <cell r="L3704" t="str">
            <v>Drw</v>
          </cell>
          <cell r="M3704">
            <v>3705</v>
          </cell>
        </row>
        <row r="3705">
          <cell r="C3705" t="str">
            <v>33</v>
          </cell>
          <cell r="D3705" t="str">
            <v/>
          </cell>
          <cell r="E3705" t="str">
            <v/>
          </cell>
          <cell r="F3705" t="str">
            <v xml:space="preserve">-- </v>
          </cell>
          <cell r="G3705">
            <v>0</v>
          </cell>
          <cell r="H3705">
            <v>0</v>
          </cell>
          <cell r="I3705">
            <v>40175</v>
          </cell>
          <cell r="J3705">
            <v>40168</v>
          </cell>
          <cell r="K3705" t="str">
            <v>N</v>
          </cell>
          <cell r="L3705" t="str">
            <v>Drw</v>
          </cell>
          <cell r="M3705">
            <v>3706</v>
          </cell>
        </row>
        <row r="3706">
          <cell r="C3706" t="str">
            <v>33</v>
          </cell>
          <cell r="D3706" t="str">
            <v/>
          </cell>
          <cell r="E3706" t="str">
            <v/>
          </cell>
          <cell r="F3706" t="str">
            <v xml:space="preserve">-- </v>
          </cell>
          <cell r="G3706">
            <v>0</v>
          </cell>
          <cell r="H3706">
            <v>0</v>
          </cell>
          <cell r="I3706">
            <v>40175</v>
          </cell>
          <cell r="J3706">
            <v>40168</v>
          </cell>
          <cell r="K3706" t="str">
            <v>N</v>
          </cell>
          <cell r="L3706" t="str">
            <v>Drw</v>
          </cell>
          <cell r="M3706">
            <v>3707</v>
          </cell>
        </row>
        <row r="3707">
          <cell r="C3707" t="str">
            <v>33</v>
          </cell>
          <cell r="D3707" t="str">
            <v/>
          </cell>
          <cell r="E3707" t="str">
            <v/>
          </cell>
          <cell r="F3707" t="str">
            <v xml:space="preserve">-- </v>
          </cell>
          <cell r="G3707">
            <v>0</v>
          </cell>
          <cell r="H3707">
            <v>0</v>
          </cell>
          <cell r="I3707">
            <v>40175</v>
          </cell>
          <cell r="J3707">
            <v>40168</v>
          </cell>
          <cell r="K3707" t="str">
            <v>N</v>
          </cell>
          <cell r="L3707" t="str">
            <v>Drw</v>
          </cell>
          <cell r="M3707">
            <v>3708</v>
          </cell>
        </row>
        <row r="3708">
          <cell r="C3708" t="str">
            <v>33</v>
          </cell>
          <cell r="D3708" t="str">
            <v/>
          </cell>
          <cell r="E3708" t="str">
            <v/>
          </cell>
          <cell r="F3708" t="str">
            <v xml:space="preserve">-- </v>
          </cell>
          <cell r="G3708">
            <v>0</v>
          </cell>
          <cell r="H3708">
            <v>0</v>
          </cell>
          <cell r="I3708">
            <v>40175</v>
          </cell>
          <cell r="J3708">
            <v>40168</v>
          </cell>
          <cell r="K3708" t="str">
            <v>N</v>
          </cell>
          <cell r="L3708" t="str">
            <v>Drw</v>
          </cell>
          <cell r="M3708">
            <v>3709</v>
          </cell>
        </row>
        <row r="3709">
          <cell r="C3709">
            <v>34</v>
          </cell>
          <cell r="D3709" t="str">
            <v/>
          </cell>
          <cell r="E3709" t="str">
            <v/>
          </cell>
          <cell r="F3709" t="str">
            <v>Piping components</v>
          </cell>
          <cell r="G3709">
            <v>0</v>
          </cell>
          <cell r="H3709">
            <v>0</v>
          </cell>
          <cell r="I3709" t="str">
            <v>-</v>
          </cell>
          <cell r="J3709" t="str">
            <v>-</v>
          </cell>
          <cell r="K3709" t="str">
            <v>N</v>
          </cell>
          <cell r="L3709" t="str">
            <v>Drw</v>
          </cell>
          <cell r="M3709">
            <v>3710</v>
          </cell>
        </row>
        <row r="3710">
          <cell r="C3710">
            <v>34</v>
          </cell>
          <cell r="D3710" t="str">
            <v/>
          </cell>
          <cell r="E3710" t="str">
            <v/>
          </cell>
          <cell r="F3710" t="str">
            <v xml:space="preserve">Piping component--Orifice plate </v>
          </cell>
          <cell r="G3710">
            <v>0</v>
          </cell>
          <cell r="H3710">
            <v>0</v>
          </cell>
          <cell r="I3710">
            <v>40175</v>
          </cell>
          <cell r="J3710">
            <v>40168</v>
          </cell>
          <cell r="K3710" t="str">
            <v>N</v>
          </cell>
          <cell r="L3710" t="str">
            <v>Drw</v>
          </cell>
          <cell r="M3710">
            <v>3711</v>
          </cell>
        </row>
        <row r="3711">
          <cell r="C3711">
            <v>34</v>
          </cell>
          <cell r="D3711" t="str">
            <v/>
          </cell>
          <cell r="E3711" t="str">
            <v/>
          </cell>
          <cell r="F3711" t="str">
            <v xml:space="preserve">-- </v>
          </cell>
          <cell r="G3711">
            <v>0</v>
          </cell>
          <cell r="H3711">
            <v>0</v>
          </cell>
          <cell r="I3711">
            <v>40175</v>
          </cell>
          <cell r="J3711">
            <v>40168</v>
          </cell>
          <cell r="K3711" t="str">
            <v>N</v>
          </cell>
          <cell r="L3711" t="str">
            <v>Drw</v>
          </cell>
          <cell r="M3711">
            <v>3712</v>
          </cell>
        </row>
        <row r="3712">
          <cell r="C3712">
            <v>34</v>
          </cell>
          <cell r="D3712" t="str">
            <v/>
          </cell>
          <cell r="E3712" t="str">
            <v/>
          </cell>
          <cell r="F3712" t="str">
            <v xml:space="preserve">-- </v>
          </cell>
          <cell r="G3712">
            <v>0</v>
          </cell>
          <cell r="H3712">
            <v>0</v>
          </cell>
          <cell r="I3712">
            <v>40175</v>
          </cell>
          <cell r="J3712">
            <v>40168</v>
          </cell>
          <cell r="K3712" t="str">
            <v>N</v>
          </cell>
          <cell r="L3712" t="str">
            <v>Drw</v>
          </cell>
          <cell r="M3712">
            <v>3713</v>
          </cell>
        </row>
        <row r="3713">
          <cell r="C3713">
            <v>34</v>
          </cell>
          <cell r="D3713" t="str">
            <v/>
          </cell>
          <cell r="E3713" t="str">
            <v/>
          </cell>
          <cell r="F3713" t="str">
            <v xml:space="preserve">-- </v>
          </cell>
          <cell r="G3713">
            <v>0</v>
          </cell>
          <cell r="H3713">
            <v>0</v>
          </cell>
          <cell r="I3713">
            <v>40175</v>
          </cell>
          <cell r="J3713">
            <v>40168</v>
          </cell>
          <cell r="K3713" t="str">
            <v>N</v>
          </cell>
          <cell r="L3713" t="str">
            <v>Drw</v>
          </cell>
          <cell r="M3713">
            <v>3714</v>
          </cell>
        </row>
        <row r="3714">
          <cell r="C3714">
            <v>34</v>
          </cell>
          <cell r="D3714" t="str">
            <v/>
          </cell>
          <cell r="E3714" t="str">
            <v/>
          </cell>
          <cell r="F3714" t="str">
            <v xml:space="preserve">-- </v>
          </cell>
          <cell r="G3714">
            <v>0</v>
          </cell>
          <cell r="H3714">
            <v>0</v>
          </cell>
          <cell r="I3714">
            <v>40175</v>
          </cell>
          <cell r="J3714">
            <v>40168</v>
          </cell>
          <cell r="K3714" t="str">
            <v>N</v>
          </cell>
          <cell r="L3714" t="str">
            <v>Drw</v>
          </cell>
          <cell r="M3714">
            <v>3715</v>
          </cell>
        </row>
        <row r="3715">
          <cell r="C3715">
            <v>34</v>
          </cell>
          <cell r="D3715" t="str">
            <v/>
          </cell>
          <cell r="E3715" t="str">
            <v/>
          </cell>
          <cell r="F3715" t="str">
            <v xml:space="preserve">-- </v>
          </cell>
          <cell r="G3715">
            <v>0</v>
          </cell>
          <cell r="H3715">
            <v>0</v>
          </cell>
          <cell r="I3715">
            <v>40175</v>
          </cell>
          <cell r="J3715">
            <v>40168</v>
          </cell>
          <cell r="K3715" t="str">
            <v>N</v>
          </cell>
          <cell r="L3715" t="str">
            <v>Drw</v>
          </cell>
          <cell r="M3715">
            <v>3716</v>
          </cell>
        </row>
        <row r="3716">
          <cell r="C3716">
            <v>34</v>
          </cell>
          <cell r="D3716" t="str">
            <v/>
          </cell>
          <cell r="E3716" t="str">
            <v/>
          </cell>
          <cell r="F3716" t="str">
            <v xml:space="preserve">-- </v>
          </cell>
          <cell r="G3716">
            <v>0</v>
          </cell>
          <cell r="H3716">
            <v>0</v>
          </cell>
          <cell r="I3716">
            <v>40175</v>
          </cell>
          <cell r="J3716">
            <v>40168</v>
          </cell>
          <cell r="K3716" t="str">
            <v>N</v>
          </cell>
          <cell r="L3716" t="str">
            <v>Drw</v>
          </cell>
          <cell r="M3716">
            <v>3717</v>
          </cell>
        </row>
        <row r="3717">
          <cell r="C3717">
            <v>34</v>
          </cell>
          <cell r="D3717" t="str">
            <v/>
          </cell>
          <cell r="E3717" t="str">
            <v/>
          </cell>
          <cell r="F3717" t="str">
            <v xml:space="preserve">-- </v>
          </cell>
          <cell r="G3717">
            <v>0</v>
          </cell>
          <cell r="H3717">
            <v>0</v>
          </cell>
          <cell r="I3717">
            <v>40175</v>
          </cell>
          <cell r="J3717">
            <v>40168</v>
          </cell>
          <cell r="K3717" t="str">
            <v>N</v>
          </cell>
          <cell r="L3717" t="str">
            <v>Drw</v>
          </cell>
          <cell r="M3717">
            <v>3718</v>
          </cell>
        </row>
        <row r="3718">
          <cell r="C3718">
            <v>34</v>
          </cell>
          <cell r="D3718" t="str">
            <v/>
          </cell>
          <cell r="E3718" t="str">
            <v/>
          </cell>
          <cell r="F3718" t="str">
            <v xml:space="preserve">-- </v>
          </cell>
          <cell r="G3718">
            <v>0</v>
          </cell>
          <cell r="H3718">
            <v>0</v>
          </cell>
          <cell r="I3718">
            <v>40175</v>
          </cell>
          <cell r="J3718">
            <v>40168</v>
          </cell>
          <cell r="K3718" t="str">
            <v>N</v>
          </cell>
          <cell r="L3718" t="str">
            <v>Drw</v>
          </cell>
          <cell r="M3718">
            <v>3719</v>
          </cell>
        </row>
        <row r="3719">
          <cell r="C3719">
            <v>34</v>
          </cell>
          <cell r="D3719" t="str">
            <v/>
          </cell>
          <cell r="E3719" t="str">
            <v/>
          </cell>
          <cell r="F3719" t="str">
            <v xml:space="preserve">-- </v>
          </cell>
          <cell r="G3719">
            <v>0</v>
          </cell>
          <cell r="H3719">
            <v>0</v>
          </cell>
          <cell r="I3719">
            <v>40175</v>
          </cell>
          <cell r="J3719">
            <v>40168</v>
          </cell>
          <cell r="K3719" t="str">
            <v>N</v>
          </cell>
          <cell r="L3719" t="str">
            <v>Drw</v>
          </cell>
          <cell r="M3719">
            <v>3720</v>
          </cell>
        </row>
        <row r="3720">
          <cell r="C3720">
            <v>34</v>
          </cell>
          <cell r="D3720" t="str">
            <v/>
          </cell>
          <cell r="E3720" t="str">
            <v/>
          </cell>
          <cell r="F3720" t="str">
            <v xml:space="preserve">-- </v>
          </cell>
          <cell r="G3720">
            <v>0</v>
          </cell>
          <cell r="H3720">
            <v>0</v>
          </cell>
          <cell r="I3720">
            <v>40175</v>
          </cell>
          <cell r="J3720">
            <v>40168</v>
          </cell>
          <cell r="K3720" t="str">
            <v>N</v>
          </cell>
          <cell r="L3720" t="str">
            <v>Drw</v>
          </cell>
          <cell r="M3720">
            <v>3721</v>
          </cell>
        </row>
        <row r="3721">
          <cell r="C3721">
            <v>34</v>
          </cell>
          <cell r="D3721" t="str">
            <v/>
          </cell>
          <cell r="E3721" t="str">
            <v/>
          </cell>
          <cell r="F3721" t="str">
            <v xml:space="preserve">-- </v>
          </cell>
          <cell r="G3721">
            <v>0</v>
          </cell>
          <cell r="H3721">
            <v>0</v>
          </cell>
          <cell r="I3721">
            <v>40175</v>
          </cell>
          <cell r="J3721">
            <v>40168</v>
          </cell>
          <cell r="K3721" t="str">
            <v>N</v>
          </cell>
          <cell r="L3721" t="str">
            <v>Drw</v>
          </cell>
          <cell r="M3721">
            <v>3722</v>
          </cell>
        </row>
        <row r="3722">
          <cell r="C3722">
            <v>34</v>
          </cell>
          <cell r="D3722" t="str">
            <v/>
          </cell>
          <cell r="E3722" t="str">
            <v/>
          </cell>
          <cell r="F3722" t="str">
            <v xml:space="preserve">-- </v>
          </cell>
          <cell r="G3722">
            <v>0</v>
          </cell>
          <cell r="H3722">
            <v>0</v>
          </cell>
          <cell r="I3722">
            <v>40175</v>
          </cell>
          <cell r="J3722">
            <v>40168</v>
          </cell>
          <cell r="K3722" t="str">
            <v>N</v>
          </cell>
          <cell r="L3722" t="str">
            <v>Drw</v>
          </cell>
          <cell r="M3722">
            <v>3723</v>
          </cell>
        </row>
        <row r="3723">
          <cell r="C3723">
            <v>34</v>
          </cell>
          <cell r="D3723" t="str">
            <v/>
          </cell>
          <cell r="E3723" t="str">
            <v/>
          </cell>
          <cell r="F3723" t="str">
            <v xml:space="preserve">-- </v>
          </cell>
          <cell r="G3723">
            <v>0</v>
          </cell>
          <cell r="H3723">
            <v>0</v>
          </cell>
          <cell r="I3723">
            <v>40175</v>
          </cell>
          <cell r="J3723">
            <v>40168</v>
          </cell>
          <cell r="K3723" t="str">
            <v>N</v>
          </cell>
          <cell r="L3723" t="str">
            <v>Drw</v>
          </cell>
          <cell r="M3723">
            <v>3724</v>
          </cell>
        </row>
        <row r="3724">
          <cell r="C3724">
            <v>34</v>
          </cell>
          <cell r="D3724" t="str">
            <v/>
          </cell>
          <cell r="E3724" t="str">
            <v/>
          </cell>
          <cell r="F3724" t="str">
            <v xml:space="preserve">-- </v>
          </cell>
          <cell r="G3724">
            <v>0</v>
          </cell>
          <cell r="H3724">
            <v>0</v>
          </cell>
          <cell r="I3724">
            <v>40175</v>
          </cell>
          <cell r="J3724">
            <v>40168</v>
          </cell>
          <cell r="K3724" t="str">
            <v>N</v>
          </cell>
          <cell r="L3724" t="str">
            <v>Drw</v>
          </cell>
          <cell r="M3724">
            <v>3725</v>
          </cell>
        </row>
        <row r="3725">
          <cell r="C3725">
            <v>34</v>
          </cell>
          <cell r="D3725" t="str">
            <v/>
          </cell>
          <cell r="E3725" t="str">
            <v/>
          </cell>
          <cell r="F3725" t="str">
            <v xml:space="preserve">-- </v>
          </cell>
          <cell r="G3725">
            <v>0</v>
          </cell>
          <cell r="H3725">
            <v>0</v>
          </cell>
          <cell r="I3725">
            <v>40175</v>
          </cell>
          <cell r="J3725">
            <v>40168</v>
          </cell>
          <cell r="K3725" t="str">
            <v>N</v>
          </cell>
          <cell r="L3725" t="str">
            <v>Drw</v>
          </cell>
          <cell r="M3725">
            <v>3726</v>
          </cell>
        </row>
        <row r="3726">
          <cell r="C3726">
            <v>34</v>
          </cell>
          <cell r="D3726" t="str">
            <v/>
          </cell>
          <cell r="E3726" t="str">
            <v/>
          </cell>
          <cell r="F3726" t="str">
            <v xml:space="preserve">-- </v>
          </cell>
          <cell r="G3726">
            <v>0</v>
          </cell>
          <cell r="H3726">
            <v>0</v>
          </cell>
          <cell r="I3726">
            <v>40175</v>
          </cell>
          <cell r="J3726">
            <v>40168</v>
          </cell>
          <cell r="K3726" t="str">
            <v>N</v>
          </cell>
          <cell r="L3726" t="str">
            <v>Drw</v>
          </cell>
          <cell r="M3726">
            <v>3727</v>
          </cell>
        </row>
        <row r="3727">
          <cell r="C3727">
            <v>34</v>
          </cell>
          <cell r="D3727" t="str">
            <v/>
          </cell>
          <cell r="E3727" t="str">
            <v/>
          </cell>
          <cell r="F3727" t="str">
            <v xml:space="preserve">-- </v>
          </cell>
          <cell r="G3727">
            <v>0</v>
          </cell>
          <cell r="H3727">
            <v>0</v>
          </cell>
          <cell r="I3727">
            <v>40175</v>
          </cell>
          <cell r="J3727">
            <v>40168</v>
          </cell>
          <cell r="K3727" t="str">
            <v>N</v>
          </cell>
          <cell r="L3727" t="str">
            <v>Drw</v>
          </cell>
          <cell r="M3727">
            <v>3728</v>
          </cell>
        </row>
        <row r="3728">
          <cell r="C3728">
            <v>34</v>
          </cell>
          <cell r="D3728" t="str">
            <v/>
          </cell>
          <cell r="E3728" t="str">
            <v/>
          </cell>
          <cell r="F3728" t="str">
            <v xml:space="preserve">-- </v>
          </cell>
          <cell r="G3728">
            <v>0</v>
          </cell>
          <cell r="H3728">
            <v>0</v>
          </cell>
          <cell r="I3728">
            <v>40175</v>
          </cell>
          <cell r="J3728">
            <v>40168</v>
          </cell>
          <cell r="K3728" t="str">
            <v>N</v>
          </cell>
          <cell r="L3728" t="str">
            <v>Drw</v>
          </cell>
          <cell r="M3728">
            <v>3729</v>
          </cell>
        </row>
        <row r="3729">
          <cell r="C3729">
            <v>34</v>
          </cell>
          <cell r="D3729" t="str">
            <v/>
          </cell>
          <cell r="E3729" t="str">
            <v/>
          </cell>
          <cell r="F3729" t="str">
            <v xml:space="preserve">-- </v>
          </cell>
          <cell r="G3729">
            <v>0</v>
          </cell>
          <cell r="H3729">
            <v>0</v>
          </cell>
          <cell r="I3729">
            <v>40175</v>
          </cell>
          <cell r="J3729">
            <v>40168</v>
          </cell>
          <cell r="K3729" t="str">
            <v>N</v>
          </cell>
          <cell r="L3729" t="str">
            <v>Drw</v>
          </cell>
          <cell r="M3729">
            <v>3730</v>
          </cell>
        </row>
        <row r="3730">
          <cell r="C3730">
            <v>34</v>
          </cell>
          <cell r="D3730" t="str">
            <v/>
          </cell>
          <cell r="E3730" t="str">
            <v/>
          </cell>
          <cell r="F3730" t="str">
            <v xml:space="preserve">Piping component--Earthing wires &amp; strap </v>
          </cell>
          <cell r="G3730">
            <v>0</v>
          </cell>
          <cell r="H3730">
            <v>0</v>
          </cell>
          <cell r="I3730">
            <v>40175</v>
          </cell>
          <cell r="J3730">
            <v>40168</v>
          </cell>
          <cell r="K3730" t="str">
            <v>N</v>
          </cell>
          <cell r="L3730" t="str">
            <v>Drw</v>
          </cell>
          <cell r="M3730">
            <v>3731</v>
          </cell>
        </row>
        <row r="3731">
          <cell r="C3731">
            <v>34</v>
          </cell>
          <cell r="D3731" t="str">
            <v/>
          </cell>
          <cell r="E3731" t="str">
            <v/>
          </cell>
          <cell r="F3731" t="str">
            <v xml:space="preserve">-- </v>
          </cell>
          <cell r="G3731">
            <v>0</v>
          </cell>
          <cell r="H3731">
            <v>0</v>
          </cell>
          <cell r="I3731">
            <v>40175</v>
          </cell>
          <cell r="J3731">
            <v>40168</v>
          </cell>
          <cell r="K3731" t="str">
            <v>N</v>
          </cell>
          <cell r="L3731" t="str">
            <v>Drw</v>
          </cell>
          <cell r="M3731">
            <v>3732</v>
          </cell>
        </row>
        <row r="3732">
          <cell r="C3732">
            <v>34</v>
          </cell>
          <cell r="D3732" t="str">
            <v/>
          </cell>
          <cell r="E3732" t="str">
            <v/>
          </cell>
          <cell r="F3732" t="str">
            <v xml:space="preserve">-- </v>
          </cell>
          <cell r="G3732">
            <v>0</v>
          </cell>
          <cell r="H3732">
            <v>0</v>
          </cell>
          <cell r="I3732">
            <v>40175</v>
          </cell>
          <cell r="J3732">
            <v>40168</v>
          </cell>
          <cell r="K3732" t="str">
            <v>N</v>
          </cell>
          <cell r="L3732" t="str">
            <v>Drw</v>
          </cell>
          <cell r="M3732">
            <v>3733</v>
          </cell>
        </row>
        <row r="3733">
          <cell r="C3733">
            <v>34</v>
          </cell>
          <cell r="D3733" t="str">
            <v/>
          </cell>
          <cell r="E3733" t="str">
            <v/>
          </cell>
          <cell r="F3733" t="str">
            <v xml:space="preserve">-- </v>
          </cell>
          <cell r="G3733">
            <v>0</v>
          </cell>
          <cell r="H3733">
            <v>0</v>
          </cell>
          <cell r="I3733">
            <v>40175</v>
          </cell>
          <cell r="J3733">
            <v>40168</v>
          </cell>
          <cell r="K3733" t="str">
            <v>N</v>
          </cell>
          <cell r="L3733" t="str">
            <v>Drw</v>
          </cell>
          <cell r="M3733">
            <v>3734</v>
          </cell>
        </row>
        <row r="3734">
          <cell r="C3734">
            <v>34</v>
          </cell>
          <cell r="D3734" t="str">
            <v/>
          </cell>
          <cell r="E3734" t="str">
            <v/>
          </cell>
          <cell r="F3734" t="str">
            <v xml:space="preserve">-- </v>
          </cell>
          <cell r="G3734">
            <v>0</v>
          </cell>
          <cell r="H3734">
            <v>0</v>
          </cell>
          <cell r="I3734">
            <v>40175</v>
          </cell>
          <cell r="J3734">
            <v>40168</v>
          </cell>
          <cell r="K3734" t="str">
            <v>N</v>
          </cell>
          <cell r="L3734" t="str">
            <v>Drw</v>
          </cell>
          <cell r="M3734">
            <v>3735</v>
          </cell>
        </row>
        <row r="3735">
          <cell r="C3735">
            <v>34</v>
          </cell>
          <cell r="D3735" t="str">
            <v/>
          </cell>
          <cell r="E3735" t="str">
            <v/>
          </cell>
          <cell r="F3735" t="str">
            <v xml:space="preserve">Piping component--Spectacle blinds </v>
          </cell>
          <cell r="G3735">
            <v>0</v>
          </cell>
          <cell r="H3735">
            <v>0</v>
          </cell>
          <cell r="I3735">
            <v>40175</v>
          </cell>
          <cell r="J3735">
            <v>40168</v>
          </cell>
          <cell r="K3735" t="str">
            <v>N</v>
          </cell>
          <cell r="L3735" t="str">
            <v>Drw</v>
          </cell>
          <cell r="M3735">
            <v>3736</v>
          </cell>
        </row>
        <row r="3736">
          <cell r="C3736">
            <v>34</v>
          </cell>
          <cell r="D3736" t="str">
            <v/>
          </cell>
          <cell r="E3736" t="str">
            <v/>
          </cell>
          <cell r="F3736" t="str">
            <v xml:space="preserve">-- </v>
          </cell>
          <cell r="G3736">
            <v>0</v>
          </cell>
          <cell r="H3736">
            <v>0</v>
          </cell>
          <cell r="I3736">
            <v>40175</v>
          </cell>
          <cell r="J3736">
            <v>40168</v>
          </cell>
          <cell r="K3736" t="str">
            <v>N</v>
          </cell>
          <cell r="L3736" t="str">
            <v>Drw</v>
          </cell>
          <cell r="M3736">
            <v>3737</v>
          </cell>
        </row>
        <row r="3737">
          <cell r="C3737">
            <v>34</v>
          </cell>
          <cell r="D3737" t="str">
            <v/>
          </cell>
          <cell r="E3737" t="str">
            <v/>
          </cell>
          <cell r="F3737" t="str">
            <v xml:space="preserve">-- </v>
          </cell>
          <cell r="G3737">
            <v>0</v>
          </cell>
          <cell r="H3737">
            <v>0</v>
          </cell>
          <cell r="I3737">
            <v>40175</v>
          </cell>
          <cell r="J3737">
            <v>40168</v>
          </cell>
          <cell r="K3737" t="str">
            <v>N</v>
          </cell>
          <cell r="L3737" t="str">
            <v>Drw</v>
          </cell>
          <cell r="M3737">
            <v>3738</v>
          </cell>
        </row>
        <row r="3738">
          <cell r="C3738">
            <v>34</v>
          </cell>
          <cell r="D3738" t="str">
            <v/>
          </cell>
          <cell r="E3738" t="str">
            <v/>
          </cell>
          <cell r="F3738" t="str">
            <v xml:space="preserve">-- </v>
          </cell>
          <cell r="G3738">
            <v>0</v>
          </cell>
          <cell r="H3738">
            <v>0</v>
          </cell>
          <cell r="I3738">
            <v>40175</v>
          </cell>
          <cell r="J3738">
            <v>40168</v>
          </cell>
          <cell r="K3738" t="str">
            <v>N</v>
          </cell>
          <cell r="L3738" t="str">
            <v>Drw</v>
          </cell>
          <cell r="M3738">
            <v>3739</v>
          </cell>
        </row>
        <row r="3739">
          <cell r="C3739">
            <v>34</v>
          </cell>
          <cell r="D3739" t="str">
            <v/>
          </cell>
          <cell r="E3739" t="str">
            <v/>
          </cell>
          <cell r="F3739" t="str">
            <v xml:space="preserve">-- </v>
          </cell>
          <cell r="G3739">
            <v>0</v>
          </cell>
          <cell r="H3739">
            <v>0</v>
          </cell>
          <cell r="I3739">
            <v>40175</v>
          </cell>
          <cell r="J3739">
            <v>40168</v>
          </cell>
          <cell r="K3739" t="str">
            <v>N</v>
          </cell>
          <cell r="L3739" t="str">
            <v>Drw</v>
          </cell>
          <cell r="M3739">
            <v>3740</v>
          </cell>
        </row>
        <row r="3740">
          <cell r="C3740">
            <v>34</v>
          </cell>
          <cell r="D3740" t="str">
            <v/>
          </cell>
          <cell r="E3740" t="str">
            <v/>
          </cell>
          <cell r="F3740" t="str">
            <v xml:space="preserve">-- </v>
          </cell>
          <cell r="G3740">
            <v>0</v>
          </cell>
          <cell r="H3740">
            <v>0</v>
          </cell>
          <cell r="I3740">
            <v>40175</v>
          </cell>
          <cell r="J3740">
            <v>40168</v>
          </cell>
          <cell r="K3740" t="str">
            <v>N</v>
          </cell>
          <cell r="L3740" t="str">
            <v>Drw</v>
          </cell>
          <cell r="M3740">
            <v>3741</v>
          </cell>
        </row>
        <row r="3741">
          <cell r="C3741">
            <v>34</v>
          </cell>
          <cell r="D3741" t="str">
            <v/>
          </cell>
          <cell r="E3741" t="str">
            <v/>
          </cell>
          <cell r="F3741" t="str">
            <v xml:space="preserve">-- </v>
          </cell>
          <cell r="G3741">
            <v>0</v>
          </cell>
          <cell r="H3741">
            <v>0</v>
          </cell>
          <cell r="I3741">
            <v>40175</v>
          </cell>
          <cell r="J3741">
            <v>40168</v>
          </cell>
          <cell r="K3741" t="str">
            <v>N</v>
          </cell>
          <cell r="L3741" t="str">
            <v>Drw</v>
          </cell>
          <cell r="M3741">
            <v>3742</v>
          </cell>
        </row>
        <row r="3742">
          <cell r="C3742">
            <v>34</v>
          </cell>
          <cell r="D3742" t="str">
            <v/>
          </cell>
          <cell r="E3742" t="str">
            <v/>
          </cell>
          <cell r="F3742" t="str">
            <v xml:space="preserve">-- </v>
          </cell>
          <cell r="G3742">
            <v>0</v>
          </cell>
          <cell r="H3742">
            <v>0</v>
          </cell>
          <cell r="I3742">
            <v>40175</v>
          </cell>
          <cell r="J3742">
            <v>40168</v>
          </cell>
          <cell r="K3742" t="str">
            <v>N</v>
          </cell>
          <cell r="L3742" t="str">
            <v>Drw</v>
          </cell>
          <cell r="M3742">
            <v>3743</v>
          </cell>
        </row>
        <row r="3743">
          <cell r="C3743">
            <v>34</v>
          </cell>
          <cell r="D3743" t="str">
            <v/>
          </cell>
          <cell r="E3743" t="str">
            <v/>
          </cell>
          <cell r="F3743" t="str">
            <v xml:space="preserve">-- </v>
          </cell>
          <cell r="G3743">
            <v>0</v>
          </cell>
          <cell r="H3743">
            <v>0</v>
          </cell>
          <cell r="I3743">
            <v>40175</v>
          </cell>
          <cell r="J3743">
            <v>40168</v>
          </cell>
          <cell r="K3743" t="str">
            <v>N</v>
          </cell>
          <cell r="L3743" t="str">
            <v>Drw</v>
          </cell>
          <cell r="M3743">
            <v>3744</v>
          </cell>
        </row>
        <row r="3744">
          <cell r="C3744">
            <v>34</v>
          </cell>
          <cell r="D3744" t="str">
            <v/>
          </cell>
          <cell r="E3744" t="str">
            <v/>
          </cell>
          <cell r="F3744" t="str">
            <v xml:space="preserve">-- </v>
          </cell>
          <cell r="G3744">
            <v>0</v>
          </cell>
          <cell r="H3744">
            <v>0</v>
          </cell>
          <cell r="I3744">
            <v>40175</v>
          </cell>
          <cell r="J3744">
            <v>40168</v>
          </cell>
          <cell r="K3744" t="str">
            <v>N</v>
          </cell>
          <cell r="L3744" t="str">
            <v>Drw</v>
          </cell>
          <cell r="M3744">
            <v>3745</v>
          </cell>
        </row>
        <row r="3745">
          <cell r="C3745">
            <v>34</v>
          </cell>
          <cell r="D3745" t="str">
            <v/>
          </cell>
          <cell r="E3745" t="str">
            <v/>
          </cell>
          <cell r="F3745" t="str">
            <v xml:space="preserve">-- </v>
          </cell>
          <cell r="G3745">
            <v>0</v>
          </cell>
          <cell r="H3745">
            <v>0</v>
          </cell>
          <cell r="I3745">
            <v>40175</v>
          </cell>
          <cell r="J3745">
            <v>40168</v>
          </cell>
          <cell r="K3745" t="str">
            <v>N</v>
          </cell>
          <cell r="L3745" t="str">
            <v>Drw</v>
          </cell>
          <cell r="M3745">
            <v>3746</v>
          </cell>
        </row>
        <row r="3746">
          <cell r="C3746">
            <v>34</v>
          </cell>
          <cell r="D3746" t="str">
            <v/>
          </cell>
          <cell r="E3746" t="str">
            <v/>
          </cell>
          <cell r="F3746" t="str">
            <v xml:space="preserve">-- </v>
          </cell>
          <cell r="G3746">
            <v>0</v>
          </cell>
          <cell r="H3746">
            <v>0</v>
          </cell>
          <cell r="I3746">
            <v>40175</v>
          </cell>
          <cell r="J3746">
            <v>40168</v>
          </cell>
          <cell r="K3746" t="str">
            <v>N</v>
          </cell>
          <cell r="L3746" t="str">
            <v>Drw</v>
          </cell>
          <cell r="M3746">
            <v>3747</v>
          </cell>
        </row>
        <row r="3747">
          <cell r="C3747">
            <v>34</v>
          </cell>
          <cell r="D3747" t="str">
            <v/>
          </cell>
          <cell r="E3747" t="str">
            <v/>
          </cell>
          <cell r="F3747" t="str">
            <v xml:space="preserve">-- </v>
          </cell>
          <cell r="G3747">
            <v>0</v>
          </cell>
          <cell r="H3747">
            <v>0</v>
          </cell>
          <cell r="I3747">
            <v>40175</v>
          </cell>
          <cell r="J3747">
            <v>40168</v>
          </cell>
          <cell r="K3747" t="str">
            <v>N</v>
          </cell>
          <cell r="L3747" t="str">
            <v>Drw</v>
          </cell>
          <cell r="M3747">
            <v>3748</v>
          </cell>
        </row>
        <row r="3748">
          <cell r="C3748">
            <v>13</v>
          </cell>
          <cell r="D3748" t="str">
            <v>05050-VD-13--</v>
          </cell>
          <cell r="E3748" t="str">
            <v>05050-VD-13--</v>
          </cell>
          <cell r="F3748" t="str">
            <v>Civil Design</v>
          </cell>
          <cell r="G3748">
            <v>0</v>
          </cell>
          <cell r="H3748">
            <v>0</v>
          </cell>
          <cell r="I3748" t="str">
            <v>-</v>
          </cell>
          <cell r="J3748" t="str">
            <v>-</v>
          </cell>
          <cell r="K3748" t="str">
            <v>Y</v>
          </cell>
          <cell r="L3748" t="str">
            <v>Drw</v>
          </cell>
          <cell r="M3748">
            <v>3749</v>
          </cell>
        </row>
        <row r="3749">
          <cell r="C3749" t="str">
            <v>13</v>
          </cell>
          <cell r="D3749" t="str">
            <v>05050-VD-13-001-01</v>
          </cell>
          <cell r="E3749" t="str">
            <v>05050-VD-13-001-01</v>
          </cell>
          <cell r="F3749" t="str">
            <v xml:space="preserve">Tank Concrete Works-General Arrangement-(Propane) </v>
          </cell>
          <cell r="G3749">
            <v>0</v>
          </cell>
          <cell r="H3749" t="str">
            <v>VP-1516-147-T-101/2-140</v>
          </cell>
          <cell r="I3749">
            <v>40175</v>
          </cell>
          <cell r="J3749">
            <v>40168</v>
          </cell>
          <cell r="K3749" t="str">
            <v>Y</v>
          </cell>
          <cell r="L3749" t="str">
            <v>Drw</v>
          </cell>
          <cell r="M3749">
            <v>3750</v>
          </cell>
        </row>
        <row r="3750">
          <cell r="C3750" t="str">
            <v>13</v>
          </cell>
          <cell r="D3750" t="str">
            <v>05050-VD-13-001-02</v>
          </cell>
          <cell r="E3750" t="str">
            <v>05050-VD-13-001-02</v>
          </cell>
          <cell r="F3750" t="str">
            <v xml:space="preserve">Tank Concrete Works-General Arrangement-(Propane) </v>
          </cell>
          <cell r="G3750">
            <v>0</v>
          </cell>
          <cell r="H3750" t="str">
            <v>VP-1516-147-T-101/2-140</v>
          </cell>
          <cell r="I3750">
            <v>40175</v>
          </cell>
          <cell r="J3750">
            <v>40168</v>
          </cell>
          <cell r="K3750" t="str">
            <v>Y</v>
          </cell>
          <cell r="L3750" t="str">
            <v>Drw</v>
          </cell>
          <cell r="M3750">
            <v>3751</v>
          </cell>
        </row>
        <row r="3751">
          <cell r="C3751" t="str">
            <v>13</v>
          </cell>
          <cell r="D3751" t="str">
            <v>05050-VD-13-001-03</v>
          </cell>
          <cell r="E3751" t="str">
            <v>05050-VD-13-001-03</v>
          </cell>
          <cell r="F3751" t="str">
            <v xml:space="preserve">Tank Concrete Works-General Arrangement-(Propane) </v>
          </cell>
          <cell r="G3751">
            <v>0</v>
          </cell>
          <cell r="H3751" t="str">
            <v>VP-1516-147-T-101/2-140</v>
          </cell>
          <cell r="I3751">
            <v>40175</v>
          </cell>
          <cell r="J3751">
            <v>40168</v>
          </cell>
          <cell r="K3751" t="str">
            <v>Y</v>
          </cell>
          <cell r="L3751" t="str">
            <v>Drw</v>
          </cell>
          <cell r="M3751">
            <v>3752</v>
          </cell>
        </row>
        <row r="3752">
          <cell r="C3752" t="str">
            <v>13</v>
          </cell>
          <cell r="D3752" t="str">
            <v>05050-VD-13-002-01</v>
          </cell>
          <cell r="E3752" t="str">
            <v>05050-VD-13-002-01</v>
          </cell>
          <cell r="F3752" t="str">
            <v xml:space="preserve">Tank Base Heating Conduit Arrangement--(Propane) </v>
          </cell>
          <cell r="G3752">
            <v>0</v>
          </cell>
          <cell r="H3752" t="str">
            <v>VP-1516-147-T-101/2-351</v>
          </cell>
          <cell r="I3752">
            <v>40175</v>
          </cell>
          <cell r="J3752">
            <v>40168</v>
          </cell>
          <cell r="K3752" t="str">
            <v>Y</v>
          </cell>
          <cell r="L3752" t="str">
            <v>Drw</v>
          </cell>
          <cell r="M3752">
            <v>3753</v>
          </cell>
        </row>
        <row r="3753">
          <cell r="C3753" t="str">
            <v>13</v>
          </cell>
          <cell r="D3753" t="str">
            <v>05050-VD-13-002-02</v>
          </cell>
          <cell r="E3753" t="str">
            <v>05050-VD-13-002-02</v>
          </cell>
          <cell r="F3753" t="str">
            <v xml:space="preserve">Tank Base Heating Conduit Arrangement--(Propane) </v>
          </cell>
          <cell r="G3753">
            <v>0</v>
          </cell>
          <cell r="H3753" t="str">
            <v>VP-1516-147-T-101/2-351</v>
          </cell>
          <cell r="I3753">
            <v>40175</v>
          </cell>
          <cell r="J3753">
            <v>40168</v>
          </cell>
          <cell r="K3753" t="str">
            <v>Y</v>
          </cell>
          <cell r="L3753" t="str">
            <v>Drw</v>
          </cell>
          <cell r="M3753">
            <v>3754</v>
          </cell>
        </row>
        <row r="3754">
          <cell r="C3754" t="str">
            <v>13</v>
          </cell>
          <cell r="D3754" t="str">
            <v>05050-VD-13-003-01</v>
          </cell>
          <cell r="E3754" t="str">
            <v>05050-VD-13-003-01</v>
          </cell>
          <cell r="F3754" t="str">
            <v xml:space="preserve">Tank Reinforcement Details-Base Slab-(Propane) </v>
          </cell>
          <cell r="G3754">
            <v>0</v>
          </cell>
          <cell r="H3754" t="str">
            <v>VP-1516-147-T-101/2-061</v>
          </cell>
          <cell r="I3754">
            <v>40175</v>
          </cell>
          <cell r="J3754">
            <v>40168</v>
          </cell>
          <cell r="K3754" t="str">
            <v>Y</v>
          </cell>
          <cell r="L3754" t="str">
            <v>Drw</v>
          </cell>
          <cell r="M3754">
            <v>3755</v>
          </cell>
        </row>
        <row r="3755">
          <cell r="C3755" t="str">
            <v>13</v>
          </cell>
          <cell r="D3755" t="str">
            <v>05050-VD-13-003-02</v>
          </cell>
          <cell r="E3755" t="str">
            <v>05050-VD-13-003-02</v>
          </cell>
          <cell r="F3755" t="str">
            <v xml:space="preserve">Tank Reinforcement Details-Base Slab-(Propane) </v>
          </cell>
          <cell r="G3755">
            <v>0</v>
          </cell>
          <cell r="H3755" t="str">
            <v>VP-1516-147-T-101/2-061</v>
          </cell>
          <cell r="I3755">
            <v>40175</v>
          </cell>
          <cell r="J3755">
            <v>40168</v>
          </cell>
          <cell r="K3755" t="str">
            <v>Y</v>
          </cell>
          <cell r="L3755" t="str">
            <v>Drw</v>
          </cell>
          <cell r="M3755">
            <v>3756</v>
          </cell>
        </row>
        <row r="3756">
          <cell r="C3756" t="str">
            <v>13</v>
          </cell>
          <cell r="D3756" t="str">
            <v>05050-VD-13-003-03</v>
          </cell>
          <cell r="E3756" t="str">
            <v>05050-VD-13-003-03</v>
          </cell>
          <cell r="F3756" t="str">
            <v xml:space="preserve">Tank Reinforcement Details-Base Slab-(Propane) </v>
          </cell>
          <cell r="G3756">
            <v>0</v>
          </cell>
          <cell r="H3756" t="str">
            <v>VP-1516-147-T-101/2-061</v>
          </cell>
          <cell r="I3756">
            <v>40175</v>
          </cell>
          <cell r="J3756">
            <v>40168</v>
          </cell>
          <cell r="K3756" t="str">
            <v>Y</v>
          </cell>
          <cell r="L3756" t="str">
            <v>Drw</v>
          </cell>
          <cell r="M3756">
            <v>3757</v>
          </cell>
        </row>
        <row r="3757">
          <cell r="C3757" t="str">
            <v>13</v>
          </cell>
          <cell r="D3757" t="str">
            <v>05050-VD-13-003-04</v>
          </cell>
          <cell r="E3757" t="str">
            <v>05050-VD-13-003-04</v>
          </cell>
          <cell r="F3757" t="str">
            <v xml:space="preserve">Tank Reinforcement Details-Base Slab-(Propane) </v>
          </cell>
          <cell r="G3757">
            <v>0</v>
          </cell>
          <cell r="H3757" t="str">
            <v>VP-1516-147-T-101/2-061</v>
          </cell>
          <cell r="I3757">
            <v>40175</v>
          </cell>
          <cell r="J3757">
            <v>40168</v>
          </cell>
          <cell r="K3757" t="str">
            <v>Y</v>
          </cell>
          <cell r="L3757" t="str">
            <v>Drw</v>
          </cell>
          <cell r="M3757">
            <v>3758</v>
          </cell>
        </row>
        <row r="3758">
          <cell r="C3758" t="str">
            <v>13</v>
          </cell>
          <cell r="D3758" t="str">
            <v>05050-VD-13-003-05</v>
          </cell>
          <cell r="E3758" t="str">
            <v>05050-VD-13-003-05</v>
          </cell>
          <cell r="F3758" t="str">
            <v xml:space="preserve">Tank Reinforcement Details-Base Slab-(Propane) </v>
          </cell>
          <cell r="G3758">
            <v>0</v>
          </cell>
          <cell r="H3758" t="str">
            <v>VP-1516-147-T-101/2-061</v>
          </cell>
          <cell r="I3758">
            <v>40175</v>
          </cell>
          <cell r="J3758">
            <v>40168</v>
          </cell>
          <cell r="K3758" t="str">
            <v>Y</v>
          </cell>
          <cell r="L3758" t="str">
            <v>Drw</v>
          </cell>
          <cell r="M3758">
            <v>3759</v>
          </cell>
        </row>
        <row r="3759">
          <cell r="C3759" t="str">
            <v>13</v>
          </cell>
          <cell r="D3759" t="str">
            <v>05050-VD-13-003-06</v>
          </cell>
          <cell r="E3759" t="str">
            <v>05050-VD-13-003-06</v>
          </cell>
          <cell r="F3759" t="str">
            <v xml:space="preserve">Tank Reinforcement Details-Base Slab-(Propane) </v>
          </cell>
          <cell r="G3759">
            <v>0</v>
          </cell>
          <cell r="H3759" t="str">
            <v>VP-1516-147-T-101/2-061</v>
          </cell>
          <cell r="I3759">
            <v>40175</v>
          </cell>
          <cell r="J3759">
            <v>40168</v>
          </cell>
          <cell r="K3759" t="str">
            <v>Y</v>
          </cell>
          <cell r="L3759" t="str">
            <v>Drw</v>
          </cell>
          <cell r="M3759">
            <v>3760</v>
          </cell>
        </row>
        <row r="3760">
          <cell r="C3760" t="str">
            <v>13</v>
          </cell>
          <cell r="D3760" t="str">
            <v>05050-VD-13-004-01</v>
          </cell>
          <cell r="E3760" t="str">
            <v>05050-VD-13-004-01</v>
          </cell>
          <cell r="F3760" t="str">
            <v xml:space="preserve">Tank Reinforcement Details-Outer Shell-(Propane) </v>
          </cell>
          <cell r="G3760">
            <v>0</v>
          </cell>
          <cell r="H3760" t="str">
            <v>VP-1516-147-T-101/2-062</v>
          </cell>
          <cell r="I3760">
            <v>38870</v>
          </cell>
          <cell r="J3760">
            <v>38863</v>
          </cell>
          <cell r="K3760" t="str">
            <v>Y</v>
          </cell>
          <cell r="L3760" t="str">
            <v>Drw</v>
          </cell>
          <cell r="M3760">
            <v>3761</v>
          </cell>
        </row>
        <row r="3761">
          <cell r="C3761" t="str">
            <v>13</v>
          </cell>
          <cell r="D3761" t="str">
            <v>05050-VD-13-004-02</v>
          </cell>
          <cell r="E3761" t="str">
            <v>05050-VD-13-004-02</v>
          </cell>
          <cell r="F3761" t="str">
            <v xml:space="preserve">Tank Reinforcement Details-Outer Shell-(Propane) </v>
          </cell>
          <cell r="G3761">
            <v>0</v>
          </cell>
          <cell r="H3761" t="str">
            <v>VP-1516-147-T-101/2-062</v>
          </cell>
          <cell r="I3761">
            <v>38870</v>
          </cell>
          <cell r="J3761">
            <v>38863</v>
          </cell>
          <cell r="K3761" t="str">
            <v>Y</v>
          </cell>
          <cell r="L3761" t="str">
            <v>Drw</v>
          </cell>
          <cell r="M3761">
            <v>3762</v>
          </cell>
        </row>
        <row r="3762">
          <cell r="C3762" t="str">
            <v>13</v>
          </cell>
          <cell r="D3762" t="str">
            <v>05050-VD-13-004-03</v>
          </cell>
          <cell r="E3762" t="str">
            <v>05050-VD-13-004-03</v>
          </cell>
          <cell r="F3762" t="str">
            <v xml:space="preserve">Tank Reinforcement Details-Outer Shell-(Propane) </v>
          </cell>
          <cell r="G3762">
            <v>0</v>
          </cell>
          <cell r="H3762" t="str">
            <v>VP-1516-147-T-101/2-062</v>
          </cell>
          <cell r="I3762">
            <v>38870</v>
          </cell>
          <cell r="J3762">
            <v>38863</v>
          </cell>
          <cell r="K3762" t="str">
            <v>Y</v>
          </cell>
          <cell r="L3762" t="str">
            <v>Drw</v>
          </cell>
          <cell r="M3762">
            <v>3763</v>
          </cell>
        </row>
        <row r="3763">
          <cell r="C3763" t="str">
            <v>13</v>
          </cell>
          <cell r="D3763" t="str">
            <v>05050-VD-13-004-04</v>
          </cell>
          <cell r="E3763" t="str">
            <v>05050-VD-13-004-04</v>
          </cell>
          <cell r="F3763" t="str">
            <v xml:space="preserve">Tank Reinforcement Details-Outer Shell-(Propane) </v>
          </cell>
          <cell r="G3763">
            <v>0</v>
          </cell>
          <cell r="H3763" t="str">
            <v>VP-1516-147-T-101/2-062</v>
          </cell>
          <cell r="I3763">
            <v>38870</v>
          </cell>
          <cell r="J3763">
            <v>38863</v>
          </cell>
          <cell r="K3763" t="str">
            <v>Y</v>
          </cell>
          <cell r="L3763" t="str">
            <v>Drw</v>
          </cell>
          <cell r="M3763">
            <v>3764</v>
          </cell>
        </row>
        <row r="3764">
          <cell r="C3764" t="str">
            <v>13</v>
          </cell>
          <cell r="D3764" t="str">
            <v>05050-VD-13-004-05</v>
          </cell>
          <cell r="E3764" t="str">
            <v>05050-VD-13-004-05</v>
          </cell>
          <cell r="F3764" t="str">
            <v xml:space="preserve">Tank Reinforcement Details-Outer Shell-(Propane) </v>
          </cell>
          <cell r="G3764">
            <v>0</v>
          </cell>
          <cell r="H3764" t="str">
            <v>VP-1516-147-T-101/2-062</v>
          </cell>
          <cell r="I3764">
            <v>38870</v>
          </cell>
          <cell r="J3764">
            <v>38863</v>
          </cell>
          <cell r="K3764" t="str">
            <v>Y</v>
          </cell>
          <cell r="L3764" t="str">
            <v>Drw</v>
          </cell>
          <cell r="M3764">
            <v>3765</v>
          </cell>
        </row>
        <row r="3765">
          <cell r="C3765" t="str">
            <v>13</v>
          </cell>
          <cell r="D3765" t="str">
            <v>05050-VD-13-005-01</v>
          </cell>
          <cell r="E3765" t="str">
            <v>05050-VD-13-005-01</v>
          </cell>
          <cell r="F3765" t="str">
            <v xml:space="preserve">Tank Reinforcement Details-Roof-(Propane) </v>
          </cell>
          <cell r="G3765">
            <v>0</v>
          </cell>
          <cell r="H3765" t="str">
            <v>VP-1516-147-T-101/2-063 Sheet 1</v>
          </cell>
          <cell r="I3765">
            <v>38863</v>
          </cell>
          <cell r="J3765">
            <v>38856</v>
          </cell>
          <cell r="K3765" t="str">
            <v>Y</v>
          </cell>
          <cell r="L3765" t="str">
            <v>Drw</v>
          </cell>
          <cell r="M3765">
            <v>3766</v>
          </cell>
        </row>
        <row r="3766">
          <cell r="C3766" t="str">
            <v>13</v>
          </cell>
          <cell r="D3766" t="str">
            <v>05050-VD-13-005-02</v>
          </cell>
          <cell r="E3766" t="str">
            <v>05050-VD-13-005-02</v>
          </cell>
          <cell r="F3766" t="str">
            <v xml:space="preserve">Tank Reinforcement Details-Roof-(Propane) </v>
          </cell>
          <cell r="G3766">
            <v>0</v>
          </cell>
          <cell r="H3766" t="str">
            <v>VP-1516-147-T-101/2-063 Sheet 2</v>
          </cell>
          <cell r="I3766">
            <v>38863</v>
          </cell>
          <cell r="J3766">
            <v>38856</v>
          </cell>
          <cell r="K3766" t="str">
            <v>Y</v>
          </cell>
          <cell r="L3766" t="str">
            <v>Drw</v>
          </cell>
          <cell r="M3766">
            <v>3767</v>
          </cell>
        </row>
        <row r="3767">
          <cell r="C3767" t="str">
            <v>13</v>
          </cell>
          <cell r="D3767" t="str">
            <v>05050-VD-13-005-03</v>
          </cell>
          <cell r="E3767" t="str">
            <v>05050-VD-13-005-03</v>
          </cell>
          <cell r="F3767" t="str">
            <v xml:space="preserve">Tank Reinforcement Details-Roof-(Propane) </v>
          </cell>
          <cell r="G3767">
            <v>0</v>
          </cell>
          <cell r="H3767" t="str">
            <v>VP-1516-147-T-101/2-063 Sheet 3</v>
          </cell>
          <cell r="I3767">
            <v>38863</v>
          </cell>
          <cell r="J3767">
            <v>38856</v>
          </cell>
          <cell r="K3767" t="str">
            <v>Y</v>
          </cell>
          <cell r="L3767" t="str">
            <v>Drw</v>
          </cell>
          <cell r="M3767">
            <v>3768</v>
          </cell>
        </row>
        <row r="3768">
          <cell r="C3768" t="str">
            <v>13</v>
          </cell>
          <cell r="D3768" t="str">
            <v>05050-VD-13-005-04</v>
          </cell>
          <cell r="E3768" t="str">
            <v>05050-VD-13-005-04</v>
          </cell>
          <cell r="F3768" t="str">
            <v xml:space="preserve">Tank Reinforcement Details-Roof-(Propane) </v>
          </cell>
          <cell r="G3768">
            <v>0</v>
          </cell>
          <cell r="H3768" t="str">
            <v>VP-1516-147-T-101/2-063 Sheet 4</v>
          </cell>
          <cell r="I3768">
            <v>38863</v>
          </cell>
          <cell r="J3768">
            <v>38856</v>
          </cell>
          <cell r="K3768" t="str">
            <v>Y</v>
          </cell>
          <cell r="L3768" t="str">
            <v>Drw</v>
          </cell>
          <cell r="M3768">
            <v>3769</v>
          </cell>
        </row>
        <row r="3769">
          <cell r="C3769" t="str">
            <v>13</v>
          </cell>
          <cell r="D3769" t="str">
            <v>05050-VD-13-005-05</v>
          </cell>
          <cell r="E3769" t="str">
            <v>05050-VD-13-005-05</v>
          </cell>
          <cell r="F3769" t="str">
            <v xml:space="preserve">Tank Reinforcement Details-Roof-(Propane) </v>
          </cell>
          <cell r="G3769">
            <v>0</v>
          </cell>
          <cell r="H3769" t="str">
            <v>VP-1516-147-T-101/2-063 Sheet 5</v>
          </cell>
          <cell r="I3769">
            <v>38863</v>
          </cell>
          <cell r="J3769">
            <v>38856</v>
          </cell>
          <cell r="K3769" t="str">
            <v>Y</v>
          </cell>
          <cell r="L3769" t="str">
            <v>Drw</v>
          </cell>
          <cell r="M3769">
            <v>3770</v>
          </cell>
        </row>
        <row r="3770">
          <cell r="C3770" t="str">
            <v>13</v>
          </cell>
          <cell r="D3770" t="str">
            <v/>
          </cell>
          <cell r="E3770" t="str">
            <v/>
          </cell>
          <cell r="F3770" t="str">
            <v xml:space="preserve">Tank Reinforcement Details-Access Opening-(Propane) </v>
          </cell>
          <cell r="G3770">
            <v>0</v>
          </cell>
          <cell r="H3770" t="str">
            <v>VP-1516-147-T-101/2-064</v>
          </cell>
          <cell r="I3770">
            <v>40175</v>
          </cell>
          <cell r="J3770">
            <v>40168</v>
          </cell>
          <cell r="K3770" t="str">
            <v>N</v>
          </cell>
          <cell r="L3770" t="str">
            <v>Drw</v>
          </cell>
          <cell r="M3770">
            <v>3771</v>
          </cell>
        </row>
        <row r="3771">
          <cell r="C3771" t="str">
            <v>13</v>
          </cell>
          <cell r="D3771" t="str">
            <v/>
          </cell>
          <cell r="E3771" t="str">
            <v/>
          </cell>
          <cell r="F3771" t="str">
            <v xml:space="preserve">Tank Reinforcement Details-Mechanical Splice-(Propane) </v>
          </cell>
          <cell r="G3771">
            <v>0</v>
          </cell>
          <cell r="H3771">
            <v>0</v>
          </cell>
          <cell r="I3771">
            <v>40175</v>
          </cell>
          <cell r="J3771">
            <v>40168</v>
          </cell>
          <cell r="K3771" t="str">
            <v>N</v>
          </cell>
          <cell r="L3771" t="str">
            <v>Drw</v>
          </cell>
          <cell r="M3771">
            <v>3772</v>
          </cell>
        </row>
        <row r="3772">
          <cell r="C3772" t="str">
            <v>13</v>
          </cell>
          <cell r="D3772" t="str">
            <v/>
          </cell>
          <cell r="E3772" t="str">
            <v/>
          </cell>
          <cell r="F3772" t="str">
            <v xml:space="preserve">-- </v>
          </cell>
          <cell r="G3772">
            <v>0</v>
          </cell>
          <cell r="H3772">
            <v>0</v>
          </cell>
          <cell r="I3772">
            <v>40175</v>
          </cell>
          <cell r="J3772">
            <v>40168</v>
          </cell>
          <cell r="K3772" t="str">
            <v>N</v>
          </cell>
          <cell r="L3772" t="str">
            <v>Drw</v>
          </cell>
          <cell r="M3772">
            <v>3773</v>
          </cell>
        </row>
        <row r="3773">
          <cell r="C3773" t="str">
            <v>13</v>
          </cell>
          <cell r="D3773" t="str">
            <v/>
          </cell>
          <cell r="E3773" t="str">
            <v/>
          </cell>
          <cell r="F3773" t="str">
            <v xml:space="preserve">-- </v>
          </cell>
          <cell r="G3773">
            <v>0</v>
          </cell>
          <cell r="H3773">
            <v>0</v>
          </cell>
          <cell r="I3773">
            <v>40175</v>
          </cell>
          <cell r="J3773">
            <v>40168</v>
          </cell>
          <cell r="K3773" t="str">
            <v>N</v>
          </cell>
          <cell r="L3773" t="str">
            <v>Drw</v>
          </cell>
          <cell r="M3773">
            <v>3774</v>
          </cell>
        </row>
        <row r="3774">
          <cell r="C3774" t="str">
            <v>13</v>
          </cell>
          <cell r="D3774" t="str">
            <v>05050-VD-13-008-00</v>
          </cell>
          <cell r="E3774" t="str">
            <v>05050-VD-13-008-00</v>
          </cell>
          <cell r="F3774" t="str">
            <v xml:space="preserve">Tank-Roof-General Arrangement </v>
          </cell>
          <cell r="G3774">
            <v>0</v>
          </cell>
          <cell r="H3774" t="str">
            <v>VP-1516-147-T-101/2-078</v>
          </cell>
          <cell r="I3774">
            <v>38863</v>
          </cell>
          <cell r="J3774">
            <v>38856</v>
          </cell>
          <cell r="K3774" t="str">
            <v>Y</v>
          </cell>
          <cell r="L3774" t="str">
            <v>Drw</v>
          </cell>
          <cell r="M3774">
            <v>3775</v>
          </cell>
        </row>
        <row r="3775">
          <cell r="C3775" t="str">
            <v>13</v>
          </cell>
          <cell r="D3775" t="str">
            <v>05050-VD-13-010-00</v>
          </cell>
          <cell r="E3775" t="str">
            <v>05050-VD-13-010-00</v>
          </cell>
          <cell r="F3775" t="str">
            <v xml:space="preserve">Tank Access Stairs General Arrangement and Detail-- </v>
          </cell>
          <cell r="G3775">
            <v>0</v>
          </cell>
          <cell r="H3775" t="str">
            <v>VP-1516-147-T-101/2-069</v>
          </cell>
          <cell r="I3775">
            <v>40175</v>
          </cell>
          <cell r="J3775">
            <v>40168</v>
          </cell>
          <cell r="K3775" t="str">
            <v>Y</v>
          </cell>
          <cell r="L3775" t="str">
            <v>Drw</v>
          </cell>
          <cell r="M3775">
            <v>3776</v>
          </cell>
        </row>
        <row r="3776">
          <cell r="C3776" t="str">
            <v>13</v>
          </cell>
          <cell r="D3776" t="str">
            <v>05050-VD-13-011-00</v>
          </cell>
          <cell r="E3776" t="str">
            <v>05050-VD-13-011-00</v>
          </cell>
          <cell r="F3776" t="str">
            <v xml:space="preserve">Tank Escape Ladder General Arrangement and Detail-- </v>
          </cell>
          <cell r="G3776">
            <v>0</v>
          </cell>
          <cell r="H3776" t="str">
            <v>VP-1516-147-T-101/2-068</v>
          </cell>
          <cell r="I3776">
            <v>40175</v>
          </cell>
          <cell r="J3776">
            <v>40168</v>
          </cell>
          <cell r="K3776" t="str">
            <v>Y</v>
          </cell>
          <cell r="L3776" t="str">
            <v>Drw</v>
          </cell>
          <cell r="M3776">
            <v>3777</v>
          </cell>
        </row>
        <row r="3777">
          <cell r="C3777" t="str">
            <v>13</v>
          </cell>
          <cell r="D3777" t="str">
            <v/>
          </cell>
          <cell r="E3777" t="str">
            <v/>
          </cell>
          <cell r="F3777" t="str">
            <v xml:space="preserve">-- </v>
          </cell>
          <cell r="G3777">
            <v>0</v>
          </cell>
          <cell r="H3777">
            <v>0</v>
          </cell>
          <cell r="I3777">
            <v>40175</v>
          </cell>
          <cell r="J3777">
            <v>40168</v>
          </cell>
          <cell r="K3777" t="str">
            <v>N</v>
          </cell>
          <cell r="L3777" t="str">
            <v>Drw</v>
          </cell>
          <cell r="M3777">
            <v>3778</v>
          </cell>
        </row>
        <row r="3778">
          <cell r="C3778" t="str">
            <v>13</v>
          </cell>
          <cell r="D3778" t="str">
            <v/>
          </cell>
          <cell r="E3778" t="str">
            <v/>
          </cell>
          <cell r="F3778" t="str">
            <v xml:space="preserve">-- </v>
          </cell>
          <cell r="G3778">
            <v>0</v>
          </cell>
          <cell r="H3778">
            <v>0</v>
          </cell>
          <cell r="I3778">
            <v>40175</v>
          </cell>
          <cell r="J3778">
            <v>40168</v>
          </cell>
          <cell r="K3778" t="str">
            <v>N</v>
          </cell>
          <cell r="L3778" t="str">
            <v>Drw</v>
          </cell>
          <cell r="M3778">
            <v>3779</v>
          </cell>
        </row>
        <row r="3779">
          <cell r="C3779" t="str">
            <v>13</v>
          </cell>
          <cell r="D3779" t="str">
            <v/>
          </cell>
          <cell r="E3779" t="str">
            <v/>
          </cell>
          <cell r="F3779" t="str">
            <v xml:space="preserve">Civil-Soil Profile-(Propane) </v>
          </cell>
          <cell r="G3779">
            <v>0</v>
          </cell>
          <cell r="H3779" t="str">
            <v>VP-1516-147-T-101/2-142</v>
          </cell>
          <cell r="I3779">
            <v>40175</v>
          </cell>
          <cell r="J3779">
            <v>40168</v>
          </cell>
          <cell r="K3779" t="str">
            <v>N</v>
          </cell>
          <cell r="L3779" t="str">
            <v>Drw</v>
          </cell>
          <cell r="M3779">
            <v>3780</v>
          </cell>
        </row>
        <row r="3780">
          <cell r="C3780" t="str">
            <v>13</v>
          </cell>
          <cell r="D3780" t="str">
            <v/>
          </cell>
          <cell r="E3780" t="str">
            <v/>
          </cell>
          <cell r="F3780" t="str">
            <v xml:space="preserve">-- </v>
          </cell>
          <cell r="G3780">
            <v>0</v>
          </cell>
          <cell r="H3780">
            <v>0</v>
          </cell>
          <cell r="I3780">
            <v>40175</v>
          </cell>
          <cell r="J3780">
            <v>40168</v>
          </cell>
          <cell r="K3780" t="str">
            <v>N</v>
          </cell>
          <cell r="L3780" t="str">
            <v>Drw</v>
          </cell>
          <cell r="M3780">
            <v>3781</v>
          </cell>
        </row>
        <row r="3781">
          <cell r="C3781" t="str">
            <v>13</v>
          </cell>
          <cell r="D3781" t="str">
            <v>05050-VD-13-016-01</v>
          </cell>
          <cell r="E3781" t="str">
            <v>05050-VD-13-016-01</v>
          </cell>
          <cell r="F3781" t="str">
            <v xml:space="preserve">Civil Pre-Stressing-General Arrangement-(Propane) </v>
          </cell>
          <cell r="G3781">
            <v>0</v>
          </cell>
          <cell r="H3781" t="str">
            <v>VP-1516-147-T-101/2-065</v>
          </cell>
          <cell r="I3781">
            <v>40175</v>
          </cell>
          <cell r="J3781">
            <v>40168</v>
          </cell>
          <cell r="K3781" t="str">
            <v>Y</v>
          </cell>
          <cell r="L3781" t="str">
            <v>Drw</v>
          </cell>
          <cell r="M3781">
            <v>3782</v>
          </cell>
        </row>
        <row r="3782">
          <cell r="C3782" t="str">
            <v>13</v>
          </cell>
          <cell r="D3782" t="str">
            <v>05050-VD-13-016-02</v>
          </cell>
          <cell r="E3782" t="str">
            <v>05050-VD-13-016-02</v>
          </cell>
          <cell r="F3782" t="str">
            <v xml:space="preserve">Civil Pre-Stressing-General Arrangement-(Propane) </v>
          </cell>
          <cell r="G3782">
            <v>0</v>
          </cell>
          <cell r="H3782" t="str">
            <v>VP-1516-147-T-101/2-065</v>
          </cell>
          <cell r="I3782">
            <v>40175</v>
          </cell>
          <cell r="J3782">
            <v>40168</v>
          </cell>
          <cell r="K3782" t="str">
            <v>Y</v>
          </cell>
          <cell r="L3782" t="str">
            <v>Drw</v>
          </cell>
          <cell r="M3782">
            <v>3783</v>
          </cell>
        </row>
        <row r="3783">
          <cell r="C3783" t="str">
            <v>13</v>
          </cell>
          <cell r="D3783" t="str">
            <v>05050-VD-13-016-03</v>
          </cell>
          <cell r="E3783" t="str">
            <v>05050-VD-13-016-03</v>
          </cell>
          <cell r="F3783" t="str">
            <v xml:space="preserve">Civil Pre-Stressing-General Arrangement-(Propane) </v>
          </cell>
          <cell r="G3783">
            <v>0</v>
          </cell>
          <cell r="H3783" t="str">
            <v>VP-1516-147-T-101/2-065</v>
          </cell>
          <cell r="I3783">
            <v>40175</v>
          </cell>
          <cell r="J3783">
            <v>40168</v>
          </cell>
          <cell r="K3783" t="str">
            <v>Y</v>
          </cell>
          <cell r="L3783" t="str">
            <v>Drw</v>
          </cell>
          <cell r="M3783">
            <v>3784</v>
          </cell>
        </row>
        <row r="3784">
          <cell r="C3784" t="str">
            <v>13</v>
          </cell>
          <cell r="D3784" t="str">
            <v/>
          </cell>
          <cell r="E3784" t="str">
            <v/>
          </cell>
          <cell r="F3784" t="str">
            <v xml:space="preserve">-- </v>
          </cell>
          <cell r="G3784">
            <v>0</v>
          </cell>
          <cell r="H3784">
            <v>0</v>
          </cell>
          <cell r="I3784">
            <v>40175</v>
          </cell>
          <cell r="J3784">
            <v>40168</v>
          </cell>
          <cell r="K3784" t="str">
            <v>N</v>
          </cell>
          <cell r="L3784" t="str">
            <v>Drw</v>
          </cell>
          <cell r="M3784">
            <v>3785</v>
          </cell>
        </row>
        <row r="3785">
          <cell r="C3785" t="str">
            <v>13</v>
          </cell>
          <cell r="D3785" t="str">
            <v/>
          </cell>
          <cell r="E3785" t="str">
            <v/>
          </cell>
          <cell r="F3785" t="str">
            <v xml:space="preserve">Civil Pre-Stressing-Detail -Outer Shell-(Propane) </v>
          </cell>
          <cell r="G3785">
            <v>0</v>
          </cell>
          <cell r="H3785" t="str">
            <v>VP-1516-147-T-101/2-066</v>
          </cell>
          <cell r="I3785">
            <v>40175</v>
          </cell>
          <cell r="J3785">
            <v>40168</v>
          </cell>
          <cell r="K3785" t="str">
            <v>N</v>
          </cell>
          <cell r="L3785" t="str">
            <v>Drw</v>
          </cell>
          <cell r="M3785">
            <v>3786</v>
          </cell>
        </row>
        <row r="3786">
          <cell r="C3786" t="str">
            <v>13</v>
          </cell>
          <cell r="D3786" t="str">
            <v/>
          </cell>
          <cell r="E3786" t="str">
            <v/>
          </cell>
          <cell r="F3786" t="str">
            <v xml:space="preserve">Civil Pre-Stressing-Detail -Outer Shell-(Propane) </v>
          </cell>
          <cell r="G3786">
            <v>0</v>
          </cell>
          <cell r="H3786" t="str">
            <v>VP-1516-147-T-101/2-066</v>
          </cell>
          <cell r="I3786">
            <v>40175</v>
          </cell>
          <cell r="J3786">
            <v>40168</v>
          </cell>
          <cell r="K3786" t="str">
            <v>N</v>
          </cell>
          <cell r="L3786" t="str">
            <v>Drw</v>
          </cell>
          <cell r="M3786">
            <v>3787</v>
          </cell>
        </row>
        <row r="3787">
          <cell r="C3787" t="str">
            <v>13</v>
          </cell>
          <cell r="D3787" t="str">
            <v/>
          </cell>
          <cell r="E3787" t="str">
            <v/>
          </cell>
          <cell r="F3787" t="str">
            <v xml:space="preserve">Tank Reinforcement Mechanical Splice Details-- </v>
          </cell>
          <cell r="G3787">
            <v>0</v>
          </cell>
          <cell r="H3787" t="str">
            <v>VP-1516-147-T-101/2-077</v>
          </cell>
          <cell r="I3787">
            <v>40175</v>
          </cell>
          <cell r="J3787">
            <v>40168</v>
          </cell>
          <cell r="K3787" t="str">
            <v>N</v>
          </cell>
          <cell r="L3787" t="str">
            <v>Drw</v>
          </cell>
          <cell r="M3787">
            <v>3788</v>
          </cell>
        </row>
        <row r="3788">
          <cell r="C3788" t="str">
            <v>13</v>
          </cell>
          <cell r="D3788" t="str">
            <v/>
          </cell>
          <cell r="E3788" t="str">
            <v/>
          </cell>
          <cell r="F3788" t="str">
            <v xml:space="preserve">Civil-Tank anchorage and grouting Details-(Propane) </v>
          </cell>
          <cell r="G3788">
            <v>0</v>
          </cell>
          <cell r="H3788" t="str">
            <v>VP-1516-147-T-101/2-067</v>
          </cell>
          <cell r="I3788">
            <v>40175</v>
          </cell>
          <cell r="J3788">
            <v>40168</v>
          </cell>
          <cell r="K3788" t="str">
            <v>N</v>
          </cell>
          <cell r="L3788" t="str">
            <v>Drw</v>
          </cell>
          <cell r="M3788">
            <v>3789</v>
          </cell>
        </row>
        <row r="3789">
          <cell r="C3789" t="str">
            <v>13</v>
          </cell>
          <cell r="D3789" t="str">
            <v/>
          </cell>
          <cell r="E3789" t="str">
            <v/>
          </cell>
          <cell r="F3789" t="str">
            <v xml:space="preserve">-- </v>
          </cell>
          <cell r="G3789">
            <v>0</v>
          </cell>
          <cell r="H3789">
            <v>0</v>
          </cell>
          <cell r="I3789">
            <v>40175</v>
          </cell>
          <cell r="J3789">
            <v>40168</v>
          </cell>
          <cell r="K3789" t="str">
            <v>N</v>
          </cell>
          <cell r="L3789" t="str">
            <v>Drw</v>
          </cell>
          <cell r="M3789">
            <v>3790</v>
          </cell>
        </row>
        <row r="3790">
          <cell r="C3790" t="str">
            <v>13</v>
          </cell>
          <cell r="D3790" t="str">
            <v/>
          </cell>
          <cell r="E3790" t="str">
            <v/>
          </cell>
          <cell r="F3790" t="str">
            <v xml:space="preserve">Civil-Construction Procedure-(Propane) </v>
          </cell>
          <cell r="G3790">
            <v>0</v>
          </cell>
          <cell r="H3790">
            <v>0</v>
          </cell>
          <cell r="I3790">
            <v>40175</v>
          </cell>
          <cell r="J3790">
            <v>40168</v>
          </cell>
          <cell r="K3790" t="str">
            <v>N</v>
          </cell>
          <cell r="L3790" t="str">
            <v>Drw</v>
          </cell>
          <cell r="M3790">
            <v>3791</v>
          </cell>
        </row>
        <row r="3791">
          <cell r="C3791" t="str">
            <v>13</v>
          </cell>
          <cell r="D3791" t="str">
            <v/>
          </cell>
          <cell r="E3791" t="str">
            <v/>
          </cell>
          <cell r="F3791" t="str">
            <v xml:space="preserve">-- </v>
          </cell>
          <cell r="G3791">
            <v>0</v>
          </cell>
          <cell r="H3791">
            <v>0</v>
          </cell>
          <cell r="I3791">
            <v>40175</v>
          </cell>
          <cell r="J3791">
            <v>40168</v>
          </cell>
          <cell r="K3791" t="str">
            <v>N</v>
          </cell>
          <cell r="L3791" t="str">
            <v>Drw</v>
          </cell>
          <cell r="M3791">
            <v>3792</v>
          </cell>
        </row>
        <row r="3792">
          <cell r="C3792" t="str">
            <v>13</v>
          </cell>
          <cell r="D3792" t="str">
            <v>05050-VD-13-024-01</v>
          </cell>
          <cell r="E3792" t="str">
            <v>05050-VD-13-024-01</v>
          </cell>
          <cell r="F3792" t="str">
            <v xml:space="preserve">Civil-Details of Embedment Elements-(Propane) </v>
          </cell>
          <cell r="G3792">
            <v>0</v>
          </cell>
          <cell r="H3792" t="str">
            <v>VP-1516-147-T-101/2-070</v>
          </cell>
          <cell r="I3792">
            <v>40175</v>
          </cell>
          <cell r="J3792">
            <v>40168</v>
          </cell>
          <cell r="K3792" t="str">
            <v>Y</v>
          </cell>
          <cell r="L3792" t="str">
            <v>Drw</v>
          </cell>
          <cell r="M3792">
            <v>3793</v>
          </cell>
        </row>
        <row r="3793">
          <cell r="C3793" t="str">
            <v>13</v>
          </cell>
          <cell r="D3793" t="str">
            <v/>
          </cell>
          <cell r="E3793" t="str">
            <v/>
          </cell>
          <cell r="F3793" t="str">
            <v xml:space="preserve">Civil-Details of Embedment Elements-(Propane) </v>
          </cell>
          <cell r="G3793">
            <v>0</v>
          </cell>
          <cell r="H3793" t="str">
            <v>VP-1516-147-T-101/2-070</v>
          </cell>
          <cell r="I3793">
            <v>40175</v>
          </cell>
          <cell r="J3793">
            <v>40168</v>
          </cell>
          <cell r="K3793" t="str">
            <v>N</v>
          </cell>
          <cell r="L3793" t="str">
            <v>Drw</v>
          </cell>
          <cell r="M3793">
            <v>3794</v>
          </cell>
        </row>
        <row r="3794">
          <cell r="C3794" t="str">
            <v>13</v>
          </cell>
          <cell r="D3794" t="str">
            <v/>
          </cell>
          <cell r="E3794" t="str">
            <v/>
          </cell>
          <cell r="F3794" t="str">
            <v xml:space="preserve">-- </v>
          </cell>
          <cell r="G3794">
            <v>0</v>
          </cell>
          <cell r="H3794">
            <v>0</v>
          </cell>
          <cell r="I3794">
            <v>40175</v>
          </cell>
          <cell r="J3794">
            <v>40168</v>
          </cell>
          <cell r="K3794" t="str">
            <v>N</v>
          </cell>
          <cell r="L3794" t="str">
            <v>Drw</v>
          </cell>
          <cell r="M3794">
            <v>3795</v>
          </cell>
        </row>
        <row r="3795">
          <cell r="C3795" t="str">
            <v>13</v>
          </cell>
          <cell r="D3795" t="str">
            <v>05050-VD-13-601-01</v>
          </cell>
          <cell r="E3795" t="str">
            <v>05050-VD-13-601-01</v>
          </cell>
          <cell r="F3795" t="str">
            <v xml:space="preserve">Tank Concrete Works-General Arrangement-(Butane) </v>
          </cell>
          <cell r="G3795">
            <v>0</v>
          </cell>
          <cell r="H3795" t="str">
            <v>VP-1516-148-T-101/2-140 (sheet 1 of 3)</v>
          </cell>
          <cell r="I3795">
            <v>40175</v>
          </cell>
          <cell r="J3795">
            <v>40168</v>
          </cell>
          <cell r="K3795" t="str">
            <v>Y</v>
          </cell>
          <cell r="L3795" t="str">
            <v>Drw</v>
          </cell>
          <cell r="M3795">
            <v>3796</v>
          </cell>
        </row>
        <row r="3796">
          <cell r="C3796" t="str">
            <v>13</v>
          </cell>
          <cell r="D3796" t="str">
            <v>05050-VD-13-601-02</v>
          </cell>
          <cell r="E3796" t="str">
            <v>05050-VD-13-601-02</v>
          </cell>
          <cell r="F3796" t="str">
            <v xml:space="preserve">Tank Concrete Works-General Arrangement-(Butane) </v>
          </cell>
          <cell r="G3796">
            <v>0</v>
          </cell>
          <cell r="H3796" t="str">
            <v>VP-1516-148-T-101/2-140 (sheet 2 of 3)</v>
          </cell>
          <cell r="I3796">
            <v>40175</v>
          </cell>
          <cell r="J3796">
            <v>40168</v>
          </cell>
          <cell r="K3796" t="str">
            <v>Y</v>
          </cell>
          <cell r="L3796" t="str">
            <v>Drw</v>
          </cell>
          <cell r="M3796">
            <v>3797</v>
          </cell>
        </row>
        <row r="3797">
          <cell r="C3797" t="str">
            <v>13</v>
          </cell>
          <cell r="D3797" t="str">
            <v>05050-VD-13-601-03</v>
          </cell>
          <cell r="E3797" t="str">
            <v>05050-VD-13-601-03</v>
          </cell>
          <cell r="F3797" t="str">
            <v xml:space="preserve">Tank Concrete Works-General Arrangement-(Butane) </v>
          </cell>
          <cell r="G3797">
            <v>0</v>
          </cell>
          <cell r="H3797" t="str">
            <v>VP-1516-148-T-101/2-140 (sheet 3 of 3)</v>
          </cell>
          <cell r="I3797">
            <v>40175</v>
          </cell>
          <cell r="J3797">
            <v>40168</v>
          </cell>
          <cell r="K3797" t="str">
            <v>Y</v>
          </cell>
          <cell r="L3797" t="str">
            <v>Drw</v>
          </cell>
          <cell r="M3797">
            <v>3798</v>
          </cell>
        </row>
        <row r="3798">
          <cell r="C3798" t="str">
            <v>13</v>
          </cell>
          <cell r="D3798" t="str">
            <v>05050-VD-13-602-01</v>
          </cell>
          <cell r="E3798" t="str">
            <v>05050-VD-13-602-01</v>
          </cell>
          <cell r="F3798" t="str">
            <v xml:space="preserve">Tank Base Heating Conduit Arrangement--(Butane) </v>
          </cell>
          <cell r="G3798">
            <v>0</v>
          </cell>
          <cell r="H3798" t="str">
            <v>VP-1516-148-T-101/2-351</v>
          </cell>
          <cell r="I3798">
            <v>40175</v>
          </cell>
          <cell r="J3798">
            <v>40168</v>
          </cell>
          <cell r="K3798" t="str">
            <v>Y</v>
          </cell>
          <cell r="L3798" t="str">
            <v>Drw</v>
          </cell>
          <cell r="M3798">
            <v>3799</v>
          </cell>
        </row>
        <row r="3799">
          <cell r="C3799" t="str">
            <v>13</v>
          </cell>
          <cell r="D3799" t="str">
            <v>05050-VD-13-602-02</v>
          </cell>
          <cell r="E3799" t="str">
            <v>05050-VD-13-602-02</v>
          </cell>
          <cell r="F3799" t="str">
            <v xml:space="preserve">Tank Base Heating Conduit Arrangement--(Butane) </v>
          </cell>
          <cell r="G3799">
            <v>0</v>
          </cell>
          <cell r="H3799" t="str">
            <v>VP-1516-148-T-101/2-351</v>
          </cell>
          <cell r="I3799">
            <v>40175</v>
          </cell>
          <cell r="J3799">
            <v>40168</v>
          </cell>
          <cell r="K3799" t="str">
            <v>Y</v>
          </cell>
          <cell r="L3799" t="str">
            <v>Drw</v>
          </cell>
          <cell r="M3799">
            <v>3800</v>
          </cell>
        </row>
        <row r="3800">
          <cell r="C3800" t="str">
            <v>13</v>
          </cell>
          <cell r="D3800" t="str">
            <v>05050-VD-13-603-01</v>
          </cell>
          <cell r="E3800" t="str">
            <v>05050-VD-13-603-01</v>
          </cell>
          <cell r="F3800" t="str">
            <v xml:space="preserve">Tank Reinforcement Details-Base Slab-(Butane) </v>
          </cell>
          <cell r="G3800">
            <v>0</v>
          </cell>
          <cell r="H3800" t="str">
            <v>VP-1516-148-T-101/2-061</v>
          </cell>
          <cell r="I3800">
            <v>40175</v>
          </cell>
          <cell r="J3800">
            <v>40168</v>
          </cell>
          <cell r="K3800" t="str">
            <v>Y</v>
          </cell>
          <cell r="L3800" t="str">
            <v>Drw</v>
          </cell>
          <cell r="M3800">
            <v>3801</v>
          </cell>
        </row>
        <row r="3801">
          <cell r="C3801" t="str">
            <v>13</v>
          </cell>
          <cell r="D3801" t="str">
            <v>05050-VD-13-603-02</v>
          </cell>
          <cell r="E3801" t="str">
            <v>05050-VD-13-603-02</v>
          </cell>
          <cell r="F3801" t="str">
            <v xml:space="preserve">Tank Reinforcement Details-Base Slab-(Butane) </v>
          </cell>
          <cell r="G3801">
            <v>0</v>
          </cell>
          <cell r="H3801" t="str">
            <v>VP-1516-148-T-101/2-061</v>
          </cell>
          <cell r="I3801">
            <v>40175</v>
          </cell>
          <cell r="J3801">
            <v>40168</v>
          </cell>
          <cell r="K3801" t="str">
            <v>Y</v>
          </cell>
          <cell r="L3801" t="str">
            <v>Drw</v>
          </cell>
          <cell r="M3801">
            <v>3802</v>
          </cell>
        </row>
        <row r="3802">
          <cell r="C3802" t="str">
            <v>13</v>
          </cell>
          <cell r="D3802" t="str">
            <v>05050-VD-13-603-03</v>
          </cell>
          <cell r="E3802" t="str">
            <v>05050-VD-13-603-03</v>
          </cell>
          <cell r="F3802" t="str">
            <v xml:space="preserve">Tank Reinforcement Details-Base Slab-(Butane) </v>
          </cell>
          <cell r="G3802">
            <v>0</v>
          </cell>
          <cell r="H3802" t="str">
            <v>VP-1516-148-T-101/2-061</v>
          </cell>
          <cell r="I3802">
            <v>40175</v>
          </cell>
          <cell r="J3802">
            <v>40168</v>
          </cell>
          <cell r="K3802" t="str">
            <v>Y</v>
          </cell>
          <cell r="L3802" t="str">
            <v>Drw</v>
          </cell>
          <cell r="M3802">
            <v>3803</v>
          </cell>
        </row>
        <row r="3803">
          <cell r="C3803" t="str">
            <v>13</v>
          </cell>
          <cell r="D3803" t="str">
            <v>05050-VD-13-603-04</v>
          </cell>
          <cell r="E3803" t="str">
            <v>05050-VD-13-603-04</v>
          </cell>
          <cell r="F3803" t="str">
            <v xml:space="preserve">Tank Reinforcement Details-Base Slab-(Butane) </v>
          </cell>
          <cell r="G3803">
            <v>0</v>
          </cell>
          <cell r="H3803" t="str">
            <v>VP-1516-148-T-101/2-061</v>
          </cell>
          <cell r="I3803">
            <v>40175</v>
          </cell>
          <cell r="J3803">
            <v>40168</v>
          </cell>
          <cell r="K3803" t="str">
            <v>Y</v>
          </cell>
          <cell r="L3803" t="str">
            <v>Drw</v>
          </cell>
          <cell r="M3803">
            <v>3804</v>
          </cell>
        </row>
        <row r="3804">
          <cell r="C3804" t="str">
            <v>13</v>
          </cell>
          <cell r="D3804" t="str">
            <v>05050-VD-13-603-05</v>
          </cell>
          <cell r="E3804" t="str">
            <v>05050-VD-13-603-05</v>
          </cell>
          <cell r="F3804" t="str">
            <v xml:space="preserve">Tank Reinforcement Details-Base Slab-(Butane) </v>
          </cell>
          <cell r="G3804">
            <v>0</v>
          </cell>
          <cell r="H3804" t="str">
            <v>VP-1516-148-T-101/2-061</v>
          </cell>
          <cell r="I3804">
            <v>40175</v>
          </cell>
          <cell r="J3804">
            <v>40168</v>
          </cell>
          <cell r="K3804" t="str">
            <v>Y</v>
          </cell>
          <cell r="L3804" t="str">
            <v>Drw</v>
          </cell>
          <cell r="M3804">
            <v>3805</v>
          </cell>
        </row>
        <row r="3805">
          <cell r="C3805" t="str">
            <v>13</v>
          </cell>
          <cell r="D3805" t="str">
            <v>05050-VD-13-603-06</v>
          </cell>
          <cell r="E3805" t="str">
            <v>05050-VD-13-603-06</v>
          </cell>
          <cell r="F3805" t="str">
            <v xml:space="preserve">Tank Reinforcement Details-Base Slab-(Butane) </v>
          </cell>
          <cell r="G3805">
            <v>0</v>
          </cell>
          <cell r="H3805" t="str">
            <v>VP-1516-148-T-101/2-061</v>
          </cell>
          <cell r="I3805">
            <v>40175</v>
          </cell>
          <cell r="J3805">
            <v>40168</v>
          </cell>
          <cell r="K3805" t="str">
            <v>Y</v>
          </cell>
          <cell r="L3805" t="str">
            <v>Drw</v>
          </cell>
          <cell r="M3805">
            <v>3806</v>
          </cell>
        </row>
        <row r="3806">
          <cell r="C3806" t="str">
            <v>13</v>
          </cell>
          <cell r="D3806" t="str">
            <v>05050-VD-13-604-01</v>
          </cell>
          <cell r="E3806" t="str">
            <v>05050-VD-13-604-01</v>
          </cell>
          <cell r="F3806" t="str">
            <v xml:space="preserve">Tank Reinforcement Details-Outer Shell-(Butane) </v>
          </cell>
          <cell r="G3806">
            <v>0</v>
          </cell>
          <cell r="H3806" t="str">
            <v>VP-1516-148-T-101/2-062</v>
          </cell>
          <cell r="I3806">
            <v>38863</v>
          </cell>
          <cell r="J3806">
            <v>38856</v>
          </cell>
          <cell r="K3806" t="str">
            <v>Y</v>
          </cell>
          <cell r="L3806" t="str">
            <v>Drw</v>
          </cell>
          <cell r="M3806">
            <v>3807</v>
          </cell>
        </row>
        <row r="3807">
          <cell r="C3807" t="str">
            <v>13</v>
          </cell>
          <cell r="D3807" t="str">
            <v>05050-VD-13-604-02</v>
          </cell>
          <cell r="E3807" t="str">
            <v>05050-VD-13-604-02</v>
          </cell>
          <cell r="F3807" t="str">
            <v xml:space="preserve">Tank Reinforcement Details-Outer Shell-(Butane) </v>
          </cell>
          <cell r="G3807">
            <v>0</v>
          </cell>
          <cell r="H3807" t="str">
            <v>VP-1516-148-T-101/2-062</v>
          </cell>
          <cell r="I3807">
            <v>38863</v>
          </cell>
          <cell r="J3807">
            <v>38856</v>
          </cell>
          <cell r="K3807" t="str">
            <v>Y</v>
          </cell>
          <cell r="L3807" t="str">
            <v>Drw</v>
          </cell>
          <cell r="M3807">
            <v>3808</v>
          </cell>
        </row>
        <row r="3808">
          <cell r="C3808" t="str">
            <v>13</v>
          </cell>
          <cell r="D3808" t="str">
            <v>05050-VD-13-604-03</v>
          </cell>
          <cell r="E3808" t="str">
            <v>05050-VD-13-604-03</v>
          </cell>
          <cell r="F3808" t="str">
            <v xml:space="preserve">Tank Reinforcement Details-Outer Shell-(Butane) </v>
          </cell>
          <cell r="G3808">
            <v>0</v>
          </cell>
          <cell r="H3808" t="str">
            <v>VP-1516-148-T-101/2-062</v>
          </cell>
          <cell r="I3808">
            <v>38863</v>
          </cell>
          <cell r="J3808">
            <v>38856</v>
          </cell>
          <cell r="K3808" t="str">
            <v>Y</v>
          </cell>
          <cell r="L3808" t="str">
            <v>Drw</v>
          </cell>
          <cell r="M3808">
            <v>3809</v>
          </cell>
        </row>
        <row r="3809">
          <cell r="C3809" t="str">
            <v>13</v>
          </cell>
          <cell r="D3809" t="str">
            <v>05050-VD-13-604-04</v>
          </cell>
          <cell r="E3809" t="str">
            <v>05050-VD-13-604-04</v>
          </cell>
          <cell r="F3809" t="str">
            <v xml:space="preserve">Tank Reinforcement Details-Outer Shell-(Butane) </v>
          </cell>
          <cell r="G3809">
            <v>0</v>
          </cell>
          <cell r="H3809" t="str">
            <v>VP-1516-148-T-101/2-062</v>
          </cell>
          <cell r="I3809">
            <v>38863</v>
          </cell>
          <cell r="J3809">
            <v>38856</v>
          </cell>
          <cell r="K3809" t="str">
            <v>Y</v>
          </cell>
          <cell r="L3809" t="str">
            <v>Drw</v>
          </cell>
          <cell r="M3809">
            <v>3810</v>
          </cell>
        </row>
        <row r="3810">
          <cell r="C3810" t="str">
            <v>13</v>
          </cell>
          <cell r="D3810" t="str">
            <v>05050-VD-13-604-05</v>
          </cell>
          <cell r="E3810" t="str">
            <v>05050-VD-13-604-05</v>
          </cell>
          <cell r="F3810" t="str">
            <v xml:space="preserve">Tank Reinforcement Details-Outer Shell-(Butane) </v>
          </cell>
          <cell r="G3810">
            <v>0</v>
          </cell>
          <cell r="H3810" t="str">
            <v>VP-1516-148-T-101/2-062</v>
          </cell>
          <cell r="I3810">
            <v>38863</v>
          </cell>
          <cell r="J3810">
            <v>38856</v>
          </cell>
          <cell r="K3810" t="str">
            <v>Y</v>
          </cell>
          <cell r="L3810" t="str">
            <v>Drw</v>
          </cell>
          <cell r="M3810">
            <v>3811</v>
          </cell>
        </row>
        <row r="3811">
          <cell r="C3811" t="str">
            <v>13</v>
          </cell>
          <cell r="D3811" t="str">
            <v>05050-VD-13-605-01</v>
          </cell>
          <cell r="E3811" t="str">
            <v>05050-VD-13-605-01</v>
          </cell>
          <cell r="F3811" t="str">
            <v xml:space="preserve">Tank Reinforcement Details-Roof-(Butane) </v>
          </cell>
          <cell r="G3811">
            <v>0</v>
          </cell>
          <cell r="H3811" t="str">
            <v>VP-1516-148-T-101/2-063</v>
          </cell>
          <cell r="I3811">
            <v>40175</v>
          </cell>
          <cell r="J3811">
            <v>40168</v>
          </cell>
          <cell r="K3811" t="str">
            <v>Y</v>
          </cell>
          <cell r="L3811" t="str">
            <v>Drw</v>
          </cell>
          <cell r="M3811">
            <v>3812</v>
          </cell>
        </row>
        <row r="3812">
          <cell r="C3812" t="str">
            <v>13</v>
          </cell>
          <cell r="D3812" t="str">
            <v>05050-VD-13-605-02</v>
          </cell>
          <cell r="E3812" t="str">
            <v>05050-VD-13-605-02</v>
          </cell>
          <cell r="F3812" t="str">
            <v xml:space="preserve">Tank Reinforcement Details-Roof-(Butane) </v>
          </cell>
          <cell r="G3812">
            <v>0</v>
          </cell>
          <cell r="H3812" t="str">
            <v>VP-1516-148-T-101/2-063</v>
          </cell>
          <cell r="I3812">
            <v>40175</v>
          </cell>
          <cell r="J3812">
            <v>40168</v>
          </cell>
          <cell r="K3812" t="str">
            <v>Y</v>
          </cell>
          <cell r="L3812" t="str">
            <v>Drw</v>
          </cell>
          <cell r="M3812">
            <v>3813</v>
          </cell>
        </row>
        <row r="3813">
          <cell r="C3813" t="str">
            <v>13</v>
          </cell>
          <cell r="D3813" t="str">
            <v>05050-VD-13-605-03</v>
          </cell>
          <cell r="E3813" t="str">
            <v>05050-VD-13-605-03</v>
          </cell>
          <cell r="F3813" t="str">
            <v xml:space="preserve">Tank Reinforcement Details-Roof-(Butane) </v>
          </cell>
          <cell r="G3813">
            <v>0</v>
          </cell>
          <cell r="H3813" t="str">
            <v>VP-1516-148-T-101/2-063</v>
          </cell>
          <cell r="I3813">
            <v>40175</v>
          </cell>
          <cell r="J3813">
            <v>40168</v>
          </cell>
          <cell r="K3813" t="str">
            <v>Y</v>
          </cell>
          <cell r="L3813" t="str">
            <v>Drw</v>
          </cell>
          <cell r="M3813">
            <v>3814</v>
          </cell>
        </row>
        <row r="3814">
          <cell r="C3814" t="str">
            <v>13</v>
          </cell>
          <cell r="D3814" t="str">
            <v>05050-VD-13-605-04</v>
          </cell>
          <cell r="E3814" t="str">
            <v>05050-VD-13-605-04</v>
          </cell>
          <cell r="F3814" t="str">
            <v xml:space="preserve">Tank Reinforcement Details-Roof-(Butane) </v>
          </cell>
          <cell r="G3814">
            <v>0</v>
          </cell>
          <cell r="H3814" t="str">
            <v>VP-1516-148-T-101/2-063</v>
          </cell>
          <cell r="I3814">
            <v>40175</v>
          </cell>
          <cell r="J3814">
            <v>40168</v>
          </cell>
          <cell r="K3814" t="str">
            <v>Y</v>
          </cell>
          <cell r="L3814" t="str">
            <v>Drw</v>
          </cell>
          <cell r="M3814">
            <v>3815</v>
          </cell>
        </row>
        <row r="3815">
          <cell r="C3815" t="str">
            <v>13</v>
          </cell>
          <cell r="D3815" t="str">
            <v>05050-VD-13-605-05</v>
          </cell>
          <cell r="E3815" t="str">
            <v>05050-VD-13-605-05</v>
          </cell>
          <cell r="F3815" t="str">
            <v xml:space="preserve">Tank Reinforcement Details-Roof-(Butane) </v>
          </cell>
          <cell r="G3815">
            <v>0</v>
          </cell>
          <cell r="H3815" t="str">
            <v>VP-1516-148-T-101/2-063</v>
          </cell>
          <cell r="I3815">
            <v>40175</v>
          </cell>
          <cell r="J3815">
            <v>40168</v>
          </cell>
          <cell r="K3815" t="str">
            <v>Y</v>
          </cell>
          <cell r="L3815" t="str">
            <v>Drw</v>
          </cell>
          <cell r="M3815">
            <v>3816</v>
          </cell>
        </row>
        <row r="3816">
          <cell r="C3816" t="str">
            <v>13</v>
          </cell>
          <cell r="D3816" t="str">
            <v/>
          </cell>
          <cell r="E3816" t="str">
            <v/>
          </cell>
          <cell r="F3816" t="str">
            <v xml:space="preserve">Tank Reinforcement Details-Access Opening-(Butane) </v>
          </cell>
          <cell r="G3816">
            <v>0</v>
          </cell>
          <cell r="H3816" t="str">
            <v>VP-1516-148-T-101/2-064</v>
          </cell>
          <cell r="I3816">
            <v>40175</v>
          </cell>
          <cell r="J3816">
            <v>40168</v>
          </cell>
          <cell r="K3816" t="str">
            <v>N</v>
          </cell>
          <cell r="L3816" t="str">
            <v>Drw</v>
          </cell>
          <cell r="M3816">
            <v>3817</v>
          </cell>
        </row>
        <row r="3817">
          <cell r="C3817" t="str">
            <v>13</v>
          </cell>
          <cell r="D3817" t="str">
            <v/>
          </cell>
          <cell r="E3817" t="str">
            <v/>
          </cell>
          <cell r="F3817" t="str">
            <v xml:space="preserve">Tank Reinforcement Details-Mechanical Splice-(Butane) </v>
          </cell>
          <cell r="G3817">
            <v>0</v>
          </cell>
          <cell r="H3817">
            <v>0</v>
          </cell>
          <cell r="I3817">
            <v>40175</v>
          </cell>
          <cell r="J3817">
            <v>40168</v>
          </cell>
          <cell r="K3817" t="str">
            <v>N</v>
          </cell>
          <cell r="L3817" t="str">
            <v>Drw</v>
          </cell>
          <cell r="M3817">
            <v>3818</v>
          </cell>
        </row>
        <row r="3818">
          <cell r="C3818" t="str">
            <v>13</v>
          </cell>
          <cell r="D3818" t="str">
            <v/>
          </cell>
          <cell r="E3818" t="str">
            <v/>
          </cell>
          <cell r="F3818" t="str">
            <v xml:space="preserve">-- </v>
          </cell>
          <cell r="G3818">
            <v>0</v>
          </cell>
          <cell r="H3818">
            <v>0</v>
          </cell>
          <cell r="I3818">
            <v>40175</v>
          </cell>
          <cell r="J3818">
            <v>40168</v>
          </cell>
          <cell r="K3818" t="str">
            <v>N</v>
          </cell>
          <cell r="L3818" t="str">
            <v>Drw</v>
          </cell>
          <cell r="M3818">
            <v>3819</v>
          </cell>
        </row>
        <row r="3819">
          <cell r="C3819" t="str">
            <v>13</v>
          </cell>
          <cell r="D3819" t="str">
            <v/>
          </cell>
          <cell r="E3819" t="str">
            <v/>
          </cell>
          <cell r="F3819" t="str">
            <v xml:space="preserve">-- </v>
          </cell>
          <cell r="G3819">
            <v>0</v>
          </cell>
          <cell r="H3819">
            <v>0</v>
          </cell>
          <cell r="I3819">
            <v>40175</v>
          </cell>
          <cell r="J3819">
            <v>40168</v>
          </cell>
          <cell r="K3819" t="str">
            <v>N</v>
          </cell>
          <cell r="L3819" t="str">
            <v>Drw</v>
          </cell>
          <cell r="M3819">
            <v>3820</v>
          </cell>
        </row>
        <row r="3820">
          <cell r="C3820" t="str">
            <v>13</v>
          </cell>
          <cell r="D3820" t="str">
            <v>05050-VD-13-608-00</v>
          </cell>
          <cell r="E3820" t="str">
            <v>05050-VD-13-608-00</v>
          </cell>
          <cell r="F3820" t="str">
            <v xml:space="preserve">Tank-Roof-General Arrangement </v>
          </cell>
          <cell r="G3820">
            <v>0</v>
          </cell>
          <cell r="H3820" t="str">
            <v>VP-1516-148-T-101/2-078</v>
          </cell>
          <cell r="I3820">
            <v>38863</v>
          </cell>
          <cell r="J3820">
            <v>38856</v>
          </cell>
          <cell r="K3820" t="str">
            <v>Y</v>
          </cell>
          <cell r="L3820" t="str">
            <v>Drw</v>
          </cell>
          <cell r="M3820">
            <v>3821</v>
          </cell>
        </row>
        <row r="3821">
          <cell r="C3821" t="str">
            <v>13</v>
          </cell>
          <cell r="D3821" t="str">
            <v>05050-VD-13-610-00</v>
          </cell>
          <cell r="E3821" t="str">
            <v>05050-VD-13-610-00</v>
          </cell>
          <cell r="F3821" t="str">
            <v xml:space="preserve">Tank Access Stairs General Arrangement and Detail-- </v>
          </cell>
          <cell r="G3821">
            <v>0</v>
          </cell>
          <cell r="H3821" t="str">
            <v>VP-1516-148-T-101/2-069</v>
          </cell>
          <cell r="I3821">
            <v>40175</v>
          </cell>
          <cell r="J3821">
            <v>40168</v>
          </cell>
          <cell r="K3821" t="str">
            <v>Y</v>
          </cell>
          <cell r="L3821" t="str">
            <v>Drw</v>
          </cell>
          <cell r="M3821">
            <v>3822</v>
          </cell>
        </row>
        <row r="3822">
          <cell r="C3822" t="str">
            <v>13</v>
          </cell>
          <cell r="D3822" t="str">
            <v>05050-VD-13-611-00</v>
          </cell>
          <cell r="E3822" t="str">
            <v>05050-VD-13-611-00</v>
          </cell>
          <cell r="F3822" t="str">
            <v xml:space="preserve">Tank Escape Ladder General Arrangement and Detail-- </v>
          </cell>
          <cell r="G3822">
            <v>0</v>
          </cell>
          <cell r="H3822" t="str">
            <v>VP-1516-148-T-101/2-068</v>
          </cell>
          <cell r="I3822">
            <v>40175</v>
          </cell>
          <cell r="J3822">
            <v>40168</v>
          </cell>
          <cell r="K3822" t="str">
            <v>Y</v>
          </cell>
          <cell r="L3822" t="str">
            <v>Drw</v>
          </cell>
          <cell r="M3822">
            <v>3823</v>
          </cell>
        </row>
        <row r="3823">
          <cell r="C3823" t="str">
            <v>13</v>
          </cell>
          <cell r="D3823" t="str">
            <v/>
          </cell>
          <cell r="E3823" t="str">
            <v/>
          </cell>
          <cell r="F3823" t="str">
            <v xml:space="preserve">-- </v>
          </cell>
          <cell r="G3823">
            <v>0</v>
          </cell>
          <cell r="H3823">
            <v>0</v>
          </cell>
          <cell r="I3823">
            <v>40175</v>
          </cell>
          <cell r="J3823">
            <v>40168</v>
          </cell>
          <cell r="K3823" t="str">
            <v>N</v>
          </cell>
          <cell r="L3823" t="str">
            <v>Drw</v>
          </cell>
          <cell r="M3823">
            <v>3824</v>
          </cell>
        </row>
        <row r="3824">
          <cell r="C3824" t="str">
            <v>13</v>
          </cell>
          <cell r="D3824" t="str">
            <v/>
          </cell>
          <cell r="E3824" t="str">
            <v/>
          </cell>
          <cell r="F3824" t="str">
            <v xml:space="preserve">-- </v>
          </cell>
          <cell r="G3824">
            <v>0</v>
          </cell>
          <cell r="H3824">
            <v>0</v>
          </cell>
          <cell r="I3824">
            <v>40175</v>
          </cell>
          <cell r="J3824">
            <v>40168</v>
          </cell>
          <cell r="K3824" t="str">
            <v>N</v>
          </cell>
          <cell r="L3824" t="str">
            <v>Drw</v>
          </cell>
          <cell r="M3824">
            <v>3825</v>
          </cell>
        </row>
        <row r="3825">
          <cell r="C3825" t="str">
            <v>13</v>
          </cell>
          <cell r="D3825" t="str">
            <v/>
          </cell>
          <cell r="E3825" t="str">
            <v/>
          </cell>
          <cell r="F3825" t="str">
            <v xml:space="preserve">Civil-Soil Profile-(Butane) </v>
          </cell>
          <cell r="G3825">
            <v>0</v>
          </cell>
          <cell r="H3825" t="str">
            <v>VP-1516-148-T-101/2-142</v>
          </cell>
          <cell r="I3825">
            <v>40175</v>
          </cell>
          <cell r="J3825">
            <v>40168</v>
          </cell>
          <cell r="K3825" t="str">
            <v>N</v>
          </cell>
          <cell r="L3825" t="str">
            <v>Drw</v>
          </cell>
          <cell r="M3825">
            <v>3826</v>
          </cell>
        </row>
        <row r="3826">
          <cell r="C3826" t="str">
            <v>13</v>
          </cell>
          <cell r="D3826" t="str">
            <v/>
          </cell>
          <cell r="E3826" t="str">
            <v/>
          </cell>
          <cell r="F3826" t="str">
            <v xml:space="preserve">-- </v>
          </cell>
          <cell r="G3826">
            <v>0</v>
          </cell>
          <cell r="H3826">
            <v>0</v>
          </cell>
          <cell r="I3826">
            <v>40175</v>
          </cell>
          <cell r="J3826">
            <v>40168</v>
          </cell>
          <cell r="K3826" t="str">
            <v>N</v>
          </cell>
          <cell r="L3826" t="str">
            <v>Drw</v>
          </cell>
          <cell r="M3826">
            <v>3827</v>
          </cell>
        </row>
        <row r="3827">
          <cell r="C3827" t="str">
            <v>13</v>
          </cell>
          <cell r="D3827" t="str">
            <v>05050-VD-13-616-01</v>
          </cell>
          <cell r="E3827" t="str">
            <v>05050-VD-13-616-01</v>
          </cell>
          <cell r="F3827" t="str">
            <v xml:space="preserve">Civil Pre-Stressing-General Arrangement-(Butane) </v>
          </cell>
          <cell r="G3827">
            <v>0</v>
          </cell>
          <cell r="H3827" t="str">
            <v>VP-1516-148-T-101/2-065 (sheet 1 of 3)</v>
          </cell>
          <cell r="I3827">
            <v>40175</v>
          </cell>
          <cell r="J3827">
            <v>40168</v>
          </cell>
          <cell r="K3827" t="str">
            <v>Y</v>
          </cell>
          <cell r="L3827" t="str">
            <v>Drw</v>
          </cell>
          <cell r="M3827">
            <v>3828</v>
          </cell>
        </row>
        <row r="3828">
          <cell r="C3828" t="str">
            <v>13</v>
          </cell>
          <cell r="D3828" t="str">
            <v>05050-VD-13-616-02</v>
          </cell>
          <cell r="E3828" t="str">
            <v>05050-VD-13-616-02</v>
          </cell>
          <cell r="F3828" t="str">
            <v xml:space="preserve">Civil Pre-Stressing-General Arrangement-(Butane) </v>
          </cell>
          <cell r="G3828">
            <v>0</v>
          </cell>
          <cell r="H3828" t="str">
            <v>VP-1516-148-T-101/2-065 (sheet 2 of 3)</v>
          </cell>
          <cell r="I3828">
            <v>40175</v>
          </cell>
          <cell r="J3828">
            <v>40168</v>
          </cell>
          <cell r="K3828" t="str">
            <v>Y</v>
          </cell>
          <cell r="L3828" t="str">
            <v>Drw</v>
          </cell>
          <cell r="M3828">
            <v>3829</v>
          </cell>
        </row>
        <row r="3829">
          <cell r="C3829" t="str">
            <v>13</v>
          </cell>
          <cell r="D3829" t="str">
            <v>05050-VD-13-616-03</v>
          </cell>
          <cell r="E3829" t="str">
            <v>05050-VD-13-616-03</v>
          </cell>
          <cell r="F3829" t="str">
            <v xml:space="preserve">Civil Pre-Stressing-General Arrangement-(Butane) </v>
          </cell>
          <cell r="G3829">
            <v>0</v>
          </cell>
          <cell r="H3829" t="str">
            <v>VP-1516-148-T-101/2-065 (sheet 3 of 3)</v>
          </cell>
          <cell r="I3829">
            <v>40175</v>
          </cell>
          <cell r="J3829">
            <v>40168</v>
          </cell>
          <cell r="K3829" t="str">
            <v>Y</v>
          </cell>
          <cell r="L3829" t="str">
            <v>Drw</v>
          </cell>
          <cell r="M3829">
            <v>3830</v>
          </cell>
        </row>
        <row r="3830">
          <cell r="C3830" t="str">
            <v>13</v>
          </cell>
          <cell r="D3830" t="str">
            <v/>
          </cell>
          <cell r="E3830" t="str">
            <v/>
          </cell>
          <cell r="F3830" t="str">
            <v xml:space="preserve">-- </v>
          </cell>
          <cell r="G3830">
            <v>0</v>
          </cell>
          <cell r="H3830">
            <v>0</v>
          </cell>
          <cell r="I3830">
            <v>40175</v>
          </cell>
          <cell r="J3830">
            <v>40168</v>
          </cell>
          <cell r="K3830" t="str">
            <v>N</v>
          </cell>
          <cell r="L3830" t="str">
            <v>Drw</v>
          </cell>
          <cell r="M3830">
            <v>3831</v>
          </cell>
        </row>
        <row r="3831">
          <cell r="C3831" t="str">
            <v>13</v>
          </cell>
          <cell r="D3831" t="str">
            <v/>
          </cell>
          <cell r="E3831" t="str">
            <v/>
          </cell>
          <cell r="F3831" t="str">
            <v xml:space="preserve">Civil Pre-Stressing-Detail -Outer Shell-(Butane) </v>
          </cell>
          <cell r="G3831">
            <v>0</v>
          </cell>
          <cell r="H3831" t="str">
            <v>VP-1516-148-T-101/2-066</v>
          </cell>
          <cell r="I3831">
            <v>40175</v>
          </cell>
          <cell r="J3831">
            <v>40168</v>
          </cell>
          <cell r="K3831" t="str">
            <v>N</v>
          </cell>
          <cell r="L3831" t="str">
            <v>Drw</v>
          </cell>
          <cell r="M3831">
            <v>3832</v>
          </cell>
        </row>
        <row r="3832">
          <cell r="C3832" t="str">
            <v>13</v>
          </cell>
          <cell r="D3832" t="str">
            <v/>
          </cell>
          <cell r="E3832" t="str">
            <v/>
          </cell>
          <cell r="F3832" t="str">
            <v xml:space="preserve">Tank Reinforcement Mechanical Splice Details-- </v>
          </cell>
          <cell r="G3832">
            <v>0</v>
          </cell>
          <cell r="H3832" t="str">
            <v>VP-1516-148-T-101/2-077</v>
          </cell>
          <cell r="I3832">
            <v>40175</v>
          </cell>
          <cell r="J3832">
            <v>40168</v>
          </cell>
          <cell r="K3832" t="str">
            <v>N</v>
          </cell>
          <cell r="L3832" t="str">
            <v>Drw</v>
          </cell>
          <cell r="M3832">
            <v>3833</v>
          </cell>
        </row>
        <row r="3833">
          <cell r="C3833" t="str">
            <v>13</v>
          </cell>
          <cell r="D3833" t="str">
            <v/>
          </cell>
          <cell r="E3833" t="str">
            <v/>
          </cell>
          <cell r="F3833" t="str">
            <v xml:space="preserve">Civil-Tank anchorage and grouting Details-(Butane) </v>
          </cell>
          <cell r="G3833">
            <v>0</v>
          </cell>
          <cell r="H3833" t="str">
            <v>VP-1516-148-T-101/2-067</v>
          </cell>
          <cell r="I3833">
            <v>40175</v>
          </cell>
          <cell r="J3833">
            <v>40168</v>
          </cell>
          <cell r="K3833" t="str">
            <v>N</v>
          </cell>
          <cell r="L3833" t="str">
            <v>Drw</v>
          </cell>
          <cell r="M3833">
            <v>3834</v>
          </cell>
        </row>
        <row r="3834">
          <cell r="C3834" t="str">
            <v>13</v>
          </cell>
          <cell r="D3834" t="str">
            <v/>
          </cell>
          <cell r="E3834" t="str">
            <v/>
          </cell>
          <cell r="F3834" t="str">
            <v xml:space="preserve">-- </v>
          </cell>
          <cell r="G3834">
            <v>0</v>
          </cell>
          <cell r="H3834">
            <v>0</v>
          </cell>
          <cell r="I3834">
            <v>40175</v>
          </cell>
          <cell r="J3834">
            <v>40168</v>
          </cell>
          <cell r="K3834" t="str">
            <v>N</v>
          </cell>
          <cell r="L3834" t="str">
            <v>Drw</v>
          </cell>
          <cell r="M3834">
            <v>3835</v>
          </cell>
        </row>
        <row r="3835">
          <cell r="C3835" t="str">
            <v>13</v>
          </cell>
          <cell r="D3835" t="str">
            <v/>
          </cell>
          <cell r="E3835" t="str">
            <v/>
          </cell>
          <cell r="F3835" t="str">
            <v xml:space="preserve">Civil-Construction Procedure-(Butane) </v>
          </cell>
          <cell r="G3835">
            <v>0</v>
          </cell>
          <cell r="H3835">
            <v>0</v>
          </cell>
          <cell r="I3835">
            <v>40175</v>
          </cell>
          <cell r="J3835">
            <v>40168</v>
          </cell>
          <cell r="K3835" t="str">
            <v>N</v>
          </cell>
          <cell r="L3835" t="str">
            <v>Drw</v>
          </cell>
          <cell r="M3835">
            <v>3836</v>
          </cell>
        </row>
        <row r="3836">
          <cell r="C3836" t="str">
            <v>13</v>
          </cell>
          <cell r="D3836" t="str">
            <v/>
          </cell>
          <cell r="E3836" t="str">
            <v/>
          </cell>
          <cell r="F3836" t="str">
            <v xml:space="preserve">-- </v>
          </cell>
          <cell r="G3836">
            <v>0</v>
          </cell>
          <cell r="H3836">
            <v>0</v>
          </cell>
          <cell r="I3836">
            <v>40175</v>
          </cell>
          <cell r="J3836">
            <v>40168</v>
          </cell>
          <cell r="K3836" t="str">
            <v>N</v>
          </cell>
          <cell r="L3836" t="str">
            <v>Drw</v>
          </cell>
          <cell r="M3836">
            <v>3837</v>
          </cell>
        </row>
        <row r="3837">
          <cell r="C3837" t="str">
            <v>13</v>
          </cell>
          <cell r="D3837" t="str">
            <v>05050-VD-13-624-01</v>
          </cell>
          <cell r="E3837" t="str">
            <v>05050-VD-13-624-01</v>
          </cell>
          <cell r="F3837" t="str">
            <v xml:space="preserve">Civil-Details of Embedment Elements-(Butane) </v>
          </cell>
          <cell r="G3837">
            <v>0</v>
          </cell>
          <cell r="H3837" t="str">
            <v>VP-1516-148-T-101/2-070</v>
          </cell>
          <cell r="I3837">
            <v>40175</v>
          </cell>
          <cell r="J3837">
            <v>40168</v>
          </cell>
          <cell r="K3837" t="str">
            <v>Y</v>
          </cell>
          <cell r="L3837" t="str">
            <v>Drw</v>
          </cell>
          <cell r="M3837">
            <v>3838</v>
          </cell>
        </row>
        <row r="3838">
          <cell r="C3838" t="str">
            <v>13</v>
          </cell>
          <cell r="D3838" t="str">
            <v>05050-VD-13-624-02</v>
          </cell>
          <cell r="E3838" t="str">
            <v>05050-VD-13-624-02</v>
          </cell>
          <cell r="F3838" t="str">
            <v xml:space="preserve">Civil-Details of Embedment Elements-(Butane) </v>
          </cell>
          <cell r="G3838">
            <v>0</v>
          </cell>
          <cell r="H3838" t="str">
            <v>VP-1516-148-T-101/2-070</v>
          </cell>
          <cell r="I3838">
            <v>40175</v>
          </cell>
          <cell r="J3838">
            <v>40168</v>
          </cell>
          <cell r="K3838" t="str">
            <v>Y</v>
          </cell>
          <cell r="L3838" t="str">
            <v>Drw</v>
          </cell>
          <cell r="M3838">
            <v>3839</v>
          </cell>
        </row>
        <row r="3839">
          <cell r="C3839" t="str">
            <v>13</v>
          </cell>
          <cell r="D3839" t="str">
            <v/>
          </cell>
          <cell r="E3839" t="str">
            <v/>
          </cell>
          <cell r="F3839" t="str">
            <v xml:space="preserve">-- </v>
          </cell>
          <cell r="G3839">
            <v>0</v>
          </cell>
          <cell r="H3839">
            <v>0</v>
          </cell>
          <cell r="I3839">
            <v>40175</v>
          </cell>
          <cell r="J3839">
            <v>40168</v>
          </cell>
          <cell r="K3839" t="str">
            <v>N</v>
          </cell>
          <cell r="L3839" t="str">
            <v>Drw</v>
          </cell>
          <cell r="M3839">
            <v>3840</v>
          </cell>
        </row>
        <row r="3840">
          <cell r="C3840">
            <v>36</v>
          </cell>
          <cell r="D3840" t="str">
            <v/>
          </cell>
          <cell r="E3840" t="str">
            <v/>
          </cell>
          <cell r="F3840" t="str">
            <v>Assembly</v>
          </cell>
          <cell r="G3840">
            <v>0</v>
          </cell>
          <cell r="H3840">
            <v>0</v>
          </cell>
          <cell r="I3840" t="str">
            <v>-</v>
          </cell>
          <cell r="J3840" t="str">
            <v>-</v>
          </cell>
          <cell r="K3840" t="str">
            <v>N</v>
          </cell>
          <cell r="L3840" t="str">
            <v>Drw</v>
          </cell>
          <cell r="M3840">
            <v>3841</v>
          </cell>
        </row>
        <row r="3841">
          <cell r="C3841" t="str">
            <v>36</v>
          </cell>
          <cell r="D3841" t="str">
            <v/>
          </cell>
          <cell r="E3841" t="str">
            <v/>
          </cell>
          <cell r="F3841" t="str">
            <v xml:space="preserve">-- </v>
          </cell>
          <cell r="G3841">
            <v>0</v>
          </cell>
          <cell r="H3841">
            <v>0</v>
          </cell>
          <cell r="I3841">
            <v>40175</v>
          </cell>
          <cell r="J3841">
            <v>40168</v>
          </cell>
          <cell r="K3841" t="str">
            <v>N</v>
          </cell>
          <cell r="L3841" t="str">
            <v>Drw</v>
          </cell>
          <cell r="M3841">
            <v>3842</v>
          </cell>
        </row>
        <row r="3842">
          <cell r="C3842" t="str">
            <v>36</v>
          </cell>
          <cell r="D3842" t="str">
            <v/>
          </cell>
          <cell r="E3842" t="str">
            <v/>
          </cell>
          <cell r="F3842" t="str">
            <v xml:space="preserve">Foundation Construction Drawings-- </v>
          </cell>
          <cell r="G3842">
            <v>0</v>
          </cell>
          <cell r="H3842">
            <v>0</v>
          </cell>
          <cell r="I3842">
            <v>40175</v>
          </cell>
          <cell r="J3842">
            <v>40168</v>
          </cell>
          <cell r="K3842" t="str">
            <v>N</v>
          </cell>
          <cell r="L3842" t="str">
            <v>Drw</v>
          </cell>
          <cell r="M3842">
            <v>3843</v>
          </cell>
        </row>
        <row r="3843">
          <cell r="C3843" t="str">
            <v>36</v>
          </cell>
          <cell r="D3843" t="str">
            <v/>
          </cell>
          <cell r="E3843" t="str">
            <v/>
          </cell>
          <cell r="F3843" t="str">
            <v xml:space="preserve">-- </v>
          </cell>
          <cell r="G3843">
            <v>0</v>
          </cell>
          <cell r="H3843">
            <v>0</v>
          </cell>
          <cell r="I3843">
            <v>40175</v>
          </cell>
          <cell r="J3843">
            <v>40168</v>
          </cell>
          <cell r="K3843" t="str">
            <v>N</v>
          </cell>
          <cell r="L3843" t="str">
            <v>Drw</v>
          </cell>
          <cell r="M3843">
            <v>3844</v>
          </cell>
        </row>
        <row r="3844">
          <cell r="C3844" t="str">
            <v>36</v>
          </cell>
          <cell r="D3844" t="str">
            <v/>
          </cell>
          <cell r="E3844" t="str">
            <v/>
          </cell>
          <cell r="F3844" t="str">
            <v xml:space="preserve">-- </v>
          </cell>
          <cell r="G3844">
            <v>0</v>
          </cell>
          <cell r="H3844">
            <v>0</v>
          </cell>
          <cell r="I3844">
            <v>40175</v>
          </cell>
          <cell r="J3844">
            <v>40168</v>
          </cell>
          <cell r="K3844" t="str">
            <v>N</v>
          </cell>
          <cell r="L3844" t="str">
            <v>Drw</v>
          </cell>
          <cell r="M3844">
            <v>3845</v>
          </cell>
        </row>
        <row r="3845">
          <cell r="C3845" t="str">
            <v>36</v>
          </cell>
          <cell r="D3845" t="str">
            <v/>
          </cell>
          <cell r="E3845" t="str">
            <v/>
          </cell>
          <cell r="F3845" t="str">
            <v xml:space="preserve">-- </v>
          </cell>
          <cell r="G3845">
            <v>0</v>
          </cell>
          <cell r="H3845">
            <v>0</v>
          </cell>
          <cell r="I3845">
            <v>40175</v>
          </cell>
          <cell r="J3845">
            <v>40168</v>
          </cell>
          <cell r="K3845" t="str">
            <v>N</v>
          </cell>
          <cell r="L3845" t="str">
            <v>Drw</v>
          </cell>
          <cell r="M3845">
            <v>3846</v>
          </cell>
        </row>
        <row r="3846">
          <cell r="C3846" t="str">
            <v>36</v>
          </cell>
          <cell r="D3846" t="str">
            <v/>
          </cell>
          <cell r="E3846" t="str">
            <v/>
          </cell>
          <cell r="F3846" t="str">
            <v xml:space="preserve">-- </v>
          </cell>
          <cell r="G3846">
            <v>0</v>
          </cell>
          <cell r="H3846">
            <v>0</v>
          </cell>
          <cell r="I3846">
            <v>40175</v>
          </cell>
          <cell r="J3846">
            <v>40168</v>
          </cell>
          <cell r="K3846" t="str">
            <v>N</v>
          </cell>
          <cell r="L3846" t="str">
            <v>Drw</v>
          </cell>
          <cell r="M3846">
            <v>3847</v>
          </cell>
        </row>
        <row r="3847">
          <cell r="C3847" t="str">
            <v>36</v>
          </cell>
          <cell r="D3847" t="str">
            <v/>
          </cell>
          <cell r="E3847" t="str">
            <v/>
          </cell>
          <cell r="F3847" t="str">
            <v xml:space="preserve">-- </v>
          </cell>
          <cell r="G3847">
            <v>0</v>
          </cell>
          <cell r="H3847">
            <v>0</v>
          </cell>
          <cell r="I3847">
            <v>40175</v>
          </cell>
          <cell r="J3847">
            <v>40168</v>
          </cell>
          <cell r="K3847" t="str">
            <v>N</v>
          </cell>
          <cell r="L3847" t="str">
            <v>Drw</v>
          </cell>
          <cell r="M3847">
            <v>3848</v>
          </cell>
        </row>
        <row r="3848">
          <cell r="C3848" t="str">
            <v>36</v>
          </cell>
          <cell r="D3848" t="str">
            <v/>
          </cell>
          <cell r="E3848" t="str">
            <v/>
          </cell>
          <cell r="F3848" t="str">
            <v xml:space="preserve">-- </v>
          </cell>
          <cell r="G3848">
            <v>0</v>
          </cell>
          <cell r="H3848">
            <v>0</v>
          </cell>
          <cell r="I3848">
            <v>40175</v>
          </cell>
          <cell r="J3848">
            <v>40168</v>
          </cell>
          <cell r="K3848" t="str">
            <v>N</v>
          </cell>
          <cell r="L3848" t="str">
            <v>Drw</v>
          </cell>
          <cell r="M3848">
            <v>3849</v>
          </cell>
        </row>
        <row r="3849">
          <cell r="C3849" t="str">
            <v>36</v>
          </cell>
          <cell r="D3849" t="str">
            <v/>
          </cell>
          <cell r="E3849" t="str">
            <v/>
          </cell>
          <cell r="F3849" t="str">
            <v xml:space="preserve">-- </v>
          </cell>
          <cell r="G3849">
            <v>0</v>
          </cell>
          <cell r="H3849">
            <v>0</v>
          </cell>
          <cell r="I3849">
            <v>40175</v>
          </cell>
          <cell r="J3849">
            <v>40168</v>
          </cell>
          <cell r="K3849" t="str">
            <v>N</v>
          </cell>
          <cell r="L3849" t="str">
            <v>Drw</v>
          </cell>
          <cell r="M3849">
            <v>3850</v>
          </cell>
        </row>
        <row r="3850">
          <cell r="C3850" t="str">
            <v>36</v>
          </cell>
          <cell r="D3850" t="str">
            <v/>
          </cell>
          <cell r="E3850" t="str">
            <v/>
          </cell>
          <cell r="F3850" t="str">
            <v xml:space="preserve">-- </v>
          </cell>
          <cell r="G3850">
            <v>0</v>
          </cell>
          <cell r="H3850">
            <v>0</v>
          </cell>
          <cell r="I3850">
            <v>40175</v>
          </cell>
          <cell r="J3850">
            <v>40168</v>
          </cell>
          <cell r="K3850" t="str">
            <v>N</v>
          </cell>
          <cell r="L3850" t="str">
            <v>Drw</v>
          </cell>
          <cell r="M3850">
            <v>3851</v>
          </cell>
        </row>
        <row r="3851">
          <cell r="C3851" t="str">
            <v>36</v>
          </cell>
          <cell r="D3851" t="str">
            <v/>
          </cell>
          <cell r="E3851" t="str">
            <v/>
          </cell>
          <cell r="F3851" t="str">
            <v xml:space="preserve">-- </v>
          </cell>
          <cell r="G3851">
            <v>0</v>
          </cell>
          <cell r="H3851">
            <v>0</v>
          </cell>
          <cell r="I3851">
            <v>40175</v>
          </cell>
          <cell r="J3851">
            <v>40168</v>
          </cell>
          <cell r="K3851" t="str">
            <v>N</v>
          </cell>
          <cell r="L3851" t="str">
            <v>Drw</v>
          </cell>
          <cell r="M3851">
            <v>3852</v>
          </cell>
        </row>
        <row r="3852">
          <cell r="C3852">
            <v>40</v>
          </cell>
          <cell r="D3852" t="str">
            <v/>
          </cell>
          <cell r="E3852" t="str">
            <v/>
          </cell>
          <cell r="F3852" t="str">
            <v>Heat exchangers</v>
          </cell>
          <cell r="G3852">
            <v>0</v>
          </cell>
          <cell r="H3852">
            <v>0</v>
          </cell>
          <cell r="I3852" t="str">
            <v>-</v>
          </cell>
          <cell r="J3852" t="str">
            <v>-</v>
          </cell>
          <cell r="K3852" t="str">
            <v>N</v>
          </cell>
          <cell r="L3852" t="str">
            <v>Drw</v>
          </cell>
          <cell r="M3852">
            <v>3853</v>
          </cell>
        </row>
        <row r="3853">
          <cell r="C3853">
            <v>40</v>
          </cell>
          <cell r="D3853" t="str">
            <v/>
          </cell>
          <cell r="E3853" t="str">
            <v/>
          </cell>
          <cell r="F3853" t="str">
            <v>Heat exchanger--Propane BOG condenser / fan motors G8-1117</v>
          </cell>
          <cell r="G3853">
            <v>0</v>
          </cell>
          <cell r="H3853">
            <v>0</v>
          </cell>
          <cell r="I3853">
            <v>40175</v>
          </cell>
          <cell r="J3853">
            <v>40168</v>
          </cell>
          <cell r="K3853" t="str">
            <v>N</v>
          </cell>
          <cell r="L3853" t="str">
            <v>Drw</v>
          </cell>
          <cell r="M3853">
            <v>3854</v>
          </cell>
        </row>
        <row r="3854">
          <cell r="C3854">
            <v>40</v>
          </cell>
          <cell r="D3854" t="str">
            <v/>
          </cell>
          <cell r="E3854" t="str">
            <v/>
          </cell>
          <cell r="F3854" t="str">
            <v>Heat exchanger--Butane BOG condenser / fan motors G8-1119</v>
          </cell>
          <cell r="G3854">
            <v>0</v>
          </cell>
          <cell r="H3854">
            <v>0</v>
          </cell>
          <cell r="I3854">
            <v>40175</v>
          </cell>
          <cell r="J3854">
            <v>40168</v>
          </cell>
          <cell r="K3854" t="str">
            <v>N</v>
          </cell>
          <cell r="L3854" t="str">
            <v>Drw</v>
          </cell>
          <cell r="M3854">
            <v>3855</v>
          </cell>
        </row>
        <row r="3855">
          <cell r="C3855">
            <v>40</v>
          </cell>
          <cell r="D3855" t="str">
            <v/>
          </cell>
          <cell r="E3855" t="str">
            <v/>
          </cell>
          <cell r="F3855" t="str">
            <v>Heat exchanger--Refrigerant condenser stage 1 G8-1114</v>
          </cell>
          <cell r="G3855">
            <v>0</v>
          </cell>
          <cell r="H3855">
            <v>0</v>
          </cell>
          <cell r="I3855">
            <v>40175</v>
          </cell>
          <cell r="J3855">
            <v>40168</v>
          </cell>
          <cell r="K3855" t="str">
            <v>N</v>
          </cell>
          <cell r="L3855" t="str">
            <v>Drw</v>
          </cell>
          <cell r="M3855">
            <v>3856</v>
          </cell>
        </row>
        <row r="3856">
          <cell r="C3856">
            <v>40</v>
          </cell>
          <cell r="D3856" t="str">
            <v/>
          </cell>
          <cell r="E3856" t="str">
            <v/>
          </cell>
          <cell r="F3856" t="str">
            <v>Heat exchanger--Refrigerant condenser stage 2 G8-1116</v>
          </cell>
          <cell r="G3856">
            <v>0</v>
          </cell>
          <cell r="H3856">
            <v>0</v>
          </cell>
          <cell r="I3856">
            <v>40175</v>
          </cell>
          <cell r="J3856">
            <v>40168</v>
          </cell>
          <cell r="K3856" t="str">
            <v>N</v>
          </cell>
          <cell r="L3856" t="str">
            <v>Drw</v>
          </cell>
          <cell r="M3856">
            <v>3857</v>
          </cell>
        </row>
        <row r="3857">
          <cell r="C3857">
            <v>40</v>
          </cell>
          <cell r="D3857" t="str">
            <v/>
          </cell>
          <cell r="E3857" t="str">
            <v/>
          </cell>
          <cell r="F3857" t="str">
            <v>Heat exchanger--Refrigerant economiser stage 1 G8-1113</v>
          </cell>
          <cell r="G3857">
            <v>0</v>
          </cell>
          <cell r="H3857">
            <v>0</v>
          </cell>
          <cell r="I3857">
            <v>40175</v>
          </cell>
          <cell r="J3857">
            <v>40168</v>
          </cell>
          <cell r="K3857" t="str">
            <v>N</v>
          </cell>
          <cell r="L3857" t="str">
            <v>Drw</v>
          </cell>
          <cell r="M3857">
            <v>3858</v>
          </cell>
        </row>
        <row r="3858">
          <cell r="C3858">
            <v>40</v>
          </cell>
          <cell r="D3858" t="str">
            <v/>
          </cell>
          <cell r="E3858" t="str">
            <v/>
          </cell>
          <cell r="F3858" t="str">
            <v>Heat exchanger--Refrigerant economiser stage 2 G8-1114</v>
          </cell>
          <cell r="G3858">
            <v>0</v>
          </cell>
          <cell r="H3858">
            <v>0</v>
          </cell>
          <cell r="I3858">
            <v>40175</v>
          </cell>
          <cell r="J3858">
            <v>40168</v>
          </cell>
          <cell r="K3858" t="str">
            <v>N</v>
          </cell>
          <cell r="L3858" t="str">
            <v>Drw</v>
          </cell>
          <cell r="M3858">
            <v>3859</v>
          </cell>
        </row>
        <row r="3859">
          <cell r="C3859">
            <v>40</v>
          </cell>
          <cell r="D3859" t="str">
            <v/>
          </cell>
          <cell r="E3859" t="str">
            <v/>
          </cell>
          <cell r="F3859" t="str">
            <v>Heat exchanger--Propane BOG economiser G8-1117</v>
          </cell>
          <cell r="G3859">
            <v>0</v>
          </cell>
          <cell r="H3859">
            <v>0</v>
          </cell>
          <cell r="I3859">
            <v>40175</v>
          </cell>
          <cell r="J3859">
            <v>40168</v>
          </cell>
          <cell r="K3859" t="str">
            <v>N</v>
          </cell>
          <cell r="L3859" t="str">
            <v>Drw</v>
          </cell>
          <cell r="M3859">
            <v>3860</v>
          </cell>
        </row>
        <row r="3860">
          <cell r="C3860">
            <v>40</v>
          </cell>
          <cell r="D3860" t="str">
            <v/>
          </cell>
          <cell r="E3860" t="str">
            <v/>
          </cell>
          <cell r="F3860" t="str">
            <v>Heat exchanger--Propane chiller stage 1 G8-1110</v>
          </cell>
          <cell r="G3860">
            <v>0</v>
          </cell>
          <cell r="H3860">
            <v>0</v>
          </cell>
          <cell r="I3860">
            <v>40175</v>
          </cell>
          <cell r="J3860">
            <v>40168</v>
          </cell>
          <cell r="K3860" t="str">
            <v>N</v>
          </cell>
          <cell r="L3860" t="str">
            <v>Drw</v>
          </cell>
          <cell r="M3860">
            <v>3861</v>
          </cell>
        </row>
        <row r="3861">
          <cell r="C3861">
            <v>40</v>
          </cell>
          <cell r="D3861" t="str">
            <v/>
          </cell>
          <cell r="E3861" t="str">
            <v/>
          </cell>
          <cell r="F3861" t="str">
            <v>Heat exchanger--Butane chiller G8-1111</v>
          </cell>
          <cell r="G3861">
            <v>0</v>
          </cell>
          <cell r="H3861">
            <v>0</v>
          </cell>
          <cell r="I3861">
            <v>40175</v>
          </cell>
          <cell r="J3861">
            <v>40168</v>
          </cell>
          <cell r="K3861" t="str">
            <v>N</v>
          </cell>
          <cell r="L3861" t="str">
            <v>Drw</v>
          </cell>
          <cell r="M3861">
            <v>3862</v>
          </cell>
        </row>
        <row r="3862">
          <cell r="C3862">
            <v>40</v>
          </cell>
          <cell r="D3862" t="str">
            <v/>
          </cell>
          <cell r="E3862" t="str">
            <v/>
          </cell>
          <cell r="F3862" t="str">
            <v>Heat exchanger--Propane chiller stage 2 G8-1112</v>
          </cell>
          <cell r="G3862">
            <v>0</v>
          </cell>
          <cell r="H3862">
            <v>0</v>
          </cell>
          <cell r="I3862">
            <v>40175</v>
          </cell>
          <cell r="J3862">
            <v>40168</v>
          </cell>
          <cell r="K3862" t="str">
            <v>N</v>
          </cell>
          <cell r="L3862" t="str">
            <v>Drw</v>
          </cell>
          <cell r="M3862">
            <v>3863</v>
          </cell>
        </row>
        <row r="3863">
          <cell r="C3863">
            <v>40</v>
          </cell>
          <cell r="D3863" t="str">
            <v/>
          </cell>
          <cell r="E3863" t="str">
            <v/>
          </cell>
          <cell r="F3863" t="str">
            <v xml:space="preserve">-- </v>
          </cell>
          <cell r="G3863">
            <v>0</v>
          </cell>
          <cell r="H3863">
            <v>0</v>
          </cell>
          <cell r="I3863">
            <v>40175</v>
          </cell>
          <cell r="J3863">
            <v>40168</v>
          </cell>
          <cell r="K3863" t="str">
            <v>N</v>
          </cell>
          <cell r="L3863" t="str">
            <v>Drw</v>
          </cell>
          <cell r="M3863">
            <v>3864</v>
          </cell>
        </row>
        <row r="3864">
          <cell r="C3864">
            <v>40</v>
          </cell>
          <cell r="D3864" t="str">
            <v/>
          </cell>
          <cell r="E3864" t="str">
            <v/>
          </cell>
          <cell r="F3864" t="str">
            <v xml:space="preserve">-- </v>
          </cell>
          <cell r="G3864">
            <v>0</v>
          </cell>
          <cell r="H3864">
            <v>0</v>
          </cell>
          <cell r="I3864">
            <v>40175</v>
          </cell>
          <cell r="J3864">
            <v>40168</v>
          </cell>
          <cell r="K3864" t="str">
            <v>N</v>
          </cell>
          <cell r="L3864" t="str">
            <v>Drw</v>
          </cell>
          <cell r="M3864">
            <v>3865</v>
          </cell>
        </row>
        <row r="3865">
          <cell r="C3865">
            <v>40</v>
          </cell>
          <cell r="D3865" t="str">
            <v/>
          </cell>
          <cell r="E3865" t="str">
            <v/>
          </cell>
          <cell r="F3865" t="str">
            <v xml:space="preserve">-- </v>
          </cell>
          <cell r="G3865">
            <v>0</v>
          </cell>
          <cell r="H3865">
            <v>0</v>
          </cell>
          <cell r="I3865">
            <v>40175</v>
          </cell>
          <cell r="J3865">
            <v>40168</v>
          </cell>
          <cell r="K3865" t="str">
            <v>N</v>
          </cell>
          <cell r="L3865" t="str">
            <v>Drw</v>
          </cell>
          <cell r="M3865">
            <v>3866</v>
          </cell>
        </row>
        <row r="3866">
          <cell r="C3866">
            <v>40</v>
          </cell>
          <cell r="D3866" t="str">
            <v/>
          </cell>
          <cell r="E3866" t="str">
            <v/>
          </cell>
          <cell r="F3866" t="str">
            <v xml:space="preserve">-- </v>
          </cell>
          <cell r="G3866">
            <v>0</v>
          </cell>
          <cell r="H3866">
            <v>0</v>
          </cell>
          <cell r="I3866">
            <v>40175</v>
          </cell>
          <cell r="J3866">
            <v>40168</v>
          </cell>
          <cell r="K3866" t="str">
            <v>N</v>
          </cell>
          <cell r="L3866" t="str">
            <v>Drw</v>
          </cell>
          <cell r="M3866">
            <v>3867</v>
          </cell>
        </row>
        <row r="3867">
          <cell r="C3867">
            <v>40</v>
          </cell>
          <cell r="D3867" t="str">
            <v/>
          </cell>
          <cell r="E3867" t="str">
            <v/>
          </cell>
          <cell r="F3867" t="str">
            <v xml:space="preserve">-- </v>
          </cell>
          <cell r="G3867">
            <v>0</v>
          </cell>
          <cell r="H3867">
            <v>0</v>
          </cell>
          <cell r="I3867">
            <v>40175</v>
          </cell>
          <cell r="J3867">
            <v>40168</v>
          </cell>
          <cell r="K3867" t="str">
            <v>N</v>
          </cell>
          <cell r="L3867" t="str">
            <v>Drw</v>
          </cell>
          <cell r="M3867">
            <v>3868</v>
          </cell>
        </row>
        <row r="3868">
          <cell r="C3868">
            <v>40</v>
          </cell>
          <cell r="D3868" t="str">
            <v/>
          </cell>
          <cell r="E3868" t="str">
            <v/>
          </cell>
          <cell r="F3868" t="str">
            <v xml:space="preserve">-- </v>
          </cell>
          <cell r="G3868">
            <v>0</v>
          </cell>
          <cell r="H3868">
            <v>0</v>
          </cell>
          <cell r="I3868">
            <v>40175</v>
          </cell>
          <cell r="J3868">
            <v>40168</v>
          </cell>
          <cell r="K3868" t="str">
            <v>N</v>
          </cell>
          <cell r="L3868" t="str">
            <v>Drw</v>
          </cell>
          <cell r="M3868">
            <v>3869</v>
          </cell>
        </row>
        <row r="3869">
          <cell r="C3869">
            <v>40</v>
          </cell>
          <cell r="D3869" t="str">
            <v/>
          </cell>
          <cell r="E3869" t="str">
            <v/>
          </cell>
          <cell r="F3869" t="str">
            <v xml:space="preserve">-- </v>
          </cell>
          <cell r="G3869">
            <v>0</v>
          </cell>
          <cell r="H3869">
            <v>0</v>
          </cell>
          <cell r="I3869">
            <v>40175</v>
          </cell>
          <cell r="J3869">
            <v>40168</v>
          </cell>
          <cell r="K3869" t="str">
            <v>N</v>
          </cell>
          <cell r="L3869" t="str">
            <v>Drw</v>
          </cell>
          <cell r="M3869">
            <v>3870</v>
          </cell>
        </row>
        <row r="3870">
          <cell r="C3870">
            <v>40</v>
          </cell>
          <cell r="D3870" t="str">
            <v/>
          </cell>
          <cell r="E3870" t="str">
            <v/>
          </cell>
          <cell r="F3870" t="str">
            <v xml:space="preserve">-- </v>
          </cell>
          <cell r="G3870">
            <v>0</v>
          </cell>
          <cell r="H3870">
            <v>0</v>
          </cell>
          <cell r="I3870">
            <v>40175</v>
          </cell>
          <cell r="J3870">
            <v>40168</v>
          </cell>
          <cell r="K3870" t="str">
            <v>N</v>
          </cell>
          <cell r="L3870" t="str">
            <v>Drw</v>
          </cell>
          <cell r="M3870">
            <v>3871</v>
          </cell>
        </row>
        <row r="3871">
          <cell r="C3871">
            <v>40</v>
          </cell>
          <cell r="D3871" t="str">
            <v/>
          </cell>
          <cell r="E3871" t="str">
            <v/>
          </cell>
          <cell r="F3871" t="str">
            <v xml:space="preserve">-- </v>
          </cell>
          <cell r="G3871">
            <v>0</v>
          </cell>
          <cell r="H3871">
            <v>0</v>
          </cell>
          <cell r="I3871">
            <v>40175</v>
          </cell>
          <cell r="J3871">
            <v>40168</v>
          </cell>
          <cell r="K3871" t="str">
            <v>N</v>
          </cell>
          <cell r="L3871" t="str">
            <v>Drw</v>
          </cell>
          <cell r="M3871">
            <v>3872</v>
          </cell>
        </row>
        <row r="3872">
          <cell r="C3872">
            <v>40</v>
          </cell>
          <cell r="D3872" t="str">
            <v/>
          </cell>
          <cell r="E3872" t="str">
            <v/>
          </cell>
          <cell r="F3872" t="str">
            <v xml:space="preserve">-- </v>
          </cell>
          <cell r="G3872">
            <v>0</v>
          </cell>
          <cell r="H3872">
            <v>0</v>
          </cell>
          <cell r="I3872">
            <v>40175</v>
          </cell>
          <cell r="J3872">
            <v>40168</v>
          </cell>
          <cell r="K3872" t="str">
            <v>N</v>
          </cell>
          <cell r="L3872" t="str">
            <v>Drw</v>
          </cell>
          <cell r="M3872">
            <v>3873</v>
          </cell>
        </row>
        <row r="3873">
          <cell r="C3873">
            <v>40</v>
          </cell>
          <cell r="D3873" t="str">
            <v/>
          </cell>
          <cell r="E3873" t="str">
            <v/>
          </cell>
          <cell r="F3873" t="str">
            <v xml:space="preserve">-- </v>
          </cell>
          <cell r="G3873">
            <v>0</v>
          </cell>
          <cell r="H3873">
            <v>0</v>
          </cell>
          <cell r="I3873">
            <v>40175</v>
          </cell>
          <cell r="J3873">
            <v>40168</v>
          </cell>
          <cell r="K3873" t="str">
            <v>N</v>
          </cell>
          <cell r="L3873" t="str">
            <v>Drw</v>
          </cell>
          <cell r="M3873">
            <v>3874</v>
          </cell>
        </row>
        <row r="3874">
          <cell r="C3874">
            <v>40</v>
          </cell>
          <cell r="D3874" t="str">
            <v/>
          </cell>
          <cell r="E3874" t="str">
            <v/>
          </cell>
          <cell r="F3874" t="str">
            <v xml:space="preserve">-- </v>
          </cell>
          <cell r="G3874">
            <v>0</v>
          </cell>
          <cell r="H3874">
            <v>0</v>
          </cell>
          <cell r="I3874">
            <v>40175</v>
          </cell>
          <cell r="J3874">
            <v>40168</v>
          </cell>
          <cell r="K3874" t="str">
            <v>N</v>
          </cell>
          <cell r="L3874" t="str">
            <v>Drw</v>
          </cell>
          <cell r="M3874">
            <v>3875</v>
          </cell>
        </row>
        <row r="3875">
          <cell r="C3875">
            <v>40</v>
          </cell>
          <cell r="D3875" t="str">
            <v/>
          </cell>
          <cell r="E3875" t="str">
            <v/>
          </cell>
          <cell r="F3875" t="str">
            <v xml:space="preserve">-- </v>
          </cell>
          <cell r="G3875">
            <v>0</v>
          </cell>
          <cell r="H3875">
            <v>0</v>
          </cell>
          <cell r="I3875">
            <v>40175</v>
          </cell>
          <cell r="J3875">
            <v>40168</v>
          </cell>
          <cell r="K3875" t="str">
            <v>N</v>
          </cell>
          <cell r="L3875" t="str">
            <v>Drw</v>
          </cell>
          <cell r="M3875">
            <v>3876</v>
          </cell>
        </row>
        <row r="3876">
          <cell r="C3876">
            <v>40</v>
          </cell>
          <cell r="D3876" t="str">
            <v/>
          </cell>
          <cell r="E3876" t="str">
            <v/>
          </cell>
          <cell r="F3876" t="str">
            <v xml:space="preserve">-- </v>
          </cell>
          <cell r="G3876">
            <v>0</v>
          </cell>
          <cell r="H3876">
            <v>0</v>
          </cell>
          <cell r="I3876">
            <v>40175</v>
          </cell>
          <cell r="J3876">
            <v>40168</v>
          </cell>
          <cell r="K3876" t="str">
            <v>N</v>
          </cell>
          <cell r="L3876" t="str">
            <v>Drw</v>
          </cell>
          <cell r="M3876">
            <v>3877</v>
          </cell>
        </row>
        <row r="3877">
          <cell r="C3877">
            <v>40</v>
          </cell>
          <cell r="D3877" t="str">
            <v/>
          </cell>
          <cell r="E3877" t="str">
            <v/>
          </cell>
          <cell r="F3877" t="str">
            <v xml:space="preserve">-- </v>
          </cell>
          <cell r="G3877">
            <v>0</v>
          </cell>
          <cell r="H3877">
            <v>0</v>
          </cell>
          <cell r="I3877">
            <v>40175</v>
          </cell>
          <cell r="J3877">
            <v>40168</v>
          </cell>
          <cell r="K3877" t="str">
            <v>N</v>
          </cell>
          <cell r="L3877" t="str">
            <v>Drw</v>
          </cell>
          <cell r="M3877">
            <v>3878</v>
          </cell>
        </row>
        <row r="3878">
          <cell r="C3878">
            <v>40</v>
          </cell>
          <cell r="D3878" t="str">
            <v/>
          </cell>
          <cell r="E3878" t="str">
            <v/>
          </cell>
          <cell r="F3878" t="str">
            <v xml:space="preserve">-- </v>
          </cell>
          <cell r="G3878">
            <v>0</v>
          </cell>
          <cell r="H3878">
            <v>0</v>
          </cell>
          <cell r="I3878">
            <v>40175</v>
          </cell>
          <cell r="J3878">
            <v>40168</v>
          </cell>
          <cell r="K3878" t="str">
            <v>N</v>
          </cell>
          <cell r="L3878" t="str">
            <v>Drw</v>
          </cell>
          <cell r="M3878">
            <v>3879</v>
          </cell>
        </row>
        <row r="3879">
          <cell r="C3879">
            <v>40</v>
          </cell>
          <cell r="D3879" t="str">
            <v/>
          </cell>
          <cell r="E3879" t="str">
            <v/>
          </cell>
          <cell r="F3879" t="str">
            <v xml:space="preserve">-- </v>
          </cell>
          <cell r="G3879">
            <v>0</v>
          </cell>
          <cell r="H3879">
            <v>0</v>
          </cell>
          <cell r="I3879">
            <v>40175</v>
          </cell>
          <cell r="J3879">
            <v>40168</v>
          </cell>
          <cell r="K3879" t="str">
            <v>N</v>
          </cell>
          <cell r="L3879" t="str">
            <v>Drw</v>
          </cell>
          <cell r="M3879">
            <v>3880</v>
          </cell>
        </row>
        <row r="3880">
          <cell r="C3880">
            <v>40</v>
          </cell>
          <cell r="D3880" t="str">
            <v/>
          </cell>
          <cell r="E3880" t="str">
            <v/>
          </cell>
          <cell r="F3880" t="str">
            <v xml:space="preserve">-- </v>
          </cell>
          <cell r="G3880">
            <v>0</v>
          </cell>
          <cell r="H3880">
            <v>0</v>
          </cell>
          <cell r="I3880">
            <v>40175</v>
          </cell>
          <cell r="J3880">
            <v>40168</v>
          </cell>
          <cell r="K3880" t="str">
            <v>N</v>
          </cell>
          <cell r="L3880" t="str">
            <v>Drw</v>
          </cell>
          <cell r="M3880">
            <v>3881</v>
          </cell>
        </row>
        <row r="3881">
          <cell r="C3881">
            <v>40</v>
          </cell>
          <cell r="D3881" t="str">
            <v/>
          </cell>
          <cell r="E3881" t="str">
            <v/>
          </cell>
          <cell r="F3881" t="str">
            <v xml:space="preserve">-- </v>
          </cell>
          <cell r="G3881">
            <v>0</v>
          </cell>
          <cell r="H3881">
            <v>0</v>
          </cell>
          <cell r="I3881">
            <v>40175</v>
          </cell>
          <cell r="J3881">
            <v>40168</v>
          </cell>
          <cell r="K3881" t="str">
            <v>N</v>
          </cell>
          <cell r="L3881" t="str">
            <v>Drw</v>
          </cell>
          <cell r="M3881">
            <v>3882</v>
          </cell>
        </row>
        <row r="3882">
          <cell r="C3882">
            <v>40</v>
          </cell>
          <cell r="D3882" t="str">
            <v/>
          </cell>
          <cell r="E3882" t="str">
            <v/>
          </cell>
          <cell r="F3882" t="str">
            <v xml:space="preserve">-- </v>
          </cell>
          <cell r="G3882">
            <v>0</v>
          </cell>
          <cell r="H3882">
            <v>0</v>
          </cell>
          <cell r="I3882">
            <v>40175</v>
          </cell>
          <cell r="J3882">
            <v>40168</v>
          </cell>
          <cell r="K3882" t="str">
            <v>N</v>
          </cell>
          <cell r="L3882" t="str">
            <v>Drw</v>
          </cell>
          <cell r="M3882">
            <v>3883</v>
          </cell>
        </row>
        <row r="3883">
          <cell r="C3883">
            <v>40</v>
          </cell>
          <cell r="D3883" t="str">
            <v/>
          </cell>
          <cell r="E3883" t="str">
            <v/>
          </cell>
          <cell r="F3883" t="str">
            <v xml:space="preserve">-- </v>
          </cell>
          <cell r="G3883">
            <v>0</v>
          </cell>
          <cell r="H3883">
            <v>0</v>
          </cell>
          <cell r="I3883">
            <v>40175</v>
          </cell>
          <cell r="J3883">
            <v>40168</v>
          </cell>
          <cell r="K3883" t="str">
            <v>N</v>
          </cell>
          <cell r="L3883" t="str">
            <v>Drw</v>
          </cell>
          <cell r="M3883">
            <v>3884</v>
          </cell>
        </row>
        <row r="3884">
          <cell r="C3884">
            <v>40</v>
          </cell>
          <cell r="D3884" t="str">
            <v/>
          </cell>
          <cell r="E3884" t="str">
            <v/>
          </cell>
          <cell r="F3884" t="str">
            <v xml:space="preserve">-- </v>
          </cell>
          <cell r="G3884">
            <v>0</v>
          </cell>
          <cell r="H3884">
            <v>0</v>
          </cell>
          <cell r="I3884">
            <v>40175</v>
          </cell>
          <cell r="J3884">
            <v>40168</v>
          </cell>
          <cell r="K3884" t="str">
            <v>N</v>
          </cell>
          <cell r="L3884" t="str">
            <v>Drw</v>
          </cell>
          <cell r="M3884">
            <v>3885</v>
          </cell>
        </row>
        <row r="3885">
          <cell r="C3885">
            <v>40</v>
          </cell>
          <cell r="D3885" t="str">
            <v/>
          </cell>
          <cell r="E3885" t="str">
            <v/>
          </cell>
          <cell r="F3885" t="str">
            <v xml:space="preserve">-- </v>
          </cell>
          <cell r="G3885">
            <v>0</v>
          </cell>
          <cell r="H3885">
            <v>0</v>
          </cell>
          <cell r="I3885">
            <v>40175</v>
          </cell>
          <cell r="J3885">
            <v>40168</v>
          </cell>
          <cell r="K3885" t="str">
            <v>N</v>
          </cell>
          <cell r="L3885" t="str">
            <v>Drw</v>
          </cell>
          <cell r="M3885">
            <v>3886</v>
          </cell>
        </row>
        <row r="3886">
          <cell r="C3886">
            <v>40</v>
          </cell>
          <cell r="D3886" t="str">
            <v/>
          </cell>
          <cell r="E3886" t="str">
            <v/>
          </cell>
          <cell r="F3886" t="str">
            <v xml:space="preserve">-- </v>
          </cell>
          <cell r="G3886">
            <v>0</v>
          </cell>
          <cell r="H3886">
            <v>0</v>
          </cell>
          <cell r="I3886">
            <v>40175</v>
          </cell>
          <cell r="J3886">
            <v>40168</v>
          </cell>
          <cell r="K3886" t="str">
            <v>N</v>
          </cell>
          <cell r="L3886" t="str">
            <v>Drw</v>
          </cell>
          <cell r="M3886">
            <v>3887</v>
          </cell>
        </row>
        <row r="3887">
          <cell r="C3887">
            <v>40</v>
          </cell>
          <cell r="D3887" t="str">
            <v/>
          </cell>
          <cell r="E3887" t="str">
            <v/>
          </cell>
          <cell r="F3887" t="str">
            <v xml:space="preserve">-- </v>
          </cell>
          <cell r="G3887">
            <v>0</v>
          </cell>
          <cell r="H3887">
            <v>0</v>
          </cell>
          <cell r="I3887">
            <v>40175</v>
          </cell>
          <cell r="J3887">
            <v>40168</v>
          </cell>
          <cell r="K3887" t="str">
            <v>N</v>
          </cell>
          <cell r="L3887" t="str">
            <v>Drw</v>
          </cell>
          <cell r="M3887">
            <v>3888</v>
          </cell>
        </row>
        <row r="3888">
          <cell r="C3888">
            <v>41</v>
          </cell>
          <cell r="D3888" t="str">
            <v/>
          </cell>
          <cell r="E3888" t="str">
            <v/>
          </cell>
          <cell r="F3888" t="str">
            <v>Vessels</v>
          </cell>
          <cell r="G3888">
            <v>0</v>
          </cell>
          <cell r="H3888">
            <v>0</v>
          </cell>
          <cell r="I3888" t="str">
            <v>-</v>
          </cell>
          <cell r="J3888" t="str">
            <v>-</v>
          </cell>
          <cell r="K3888" t="str">
            <v>N</v>
          </cell>
          <cell r="L3888" t="str">
            <v>Drw</v>
          </cell>
          <cell r="M3888">
            <v>3889</v>
          </cell>
        </row>
        <row r="3889">
          <cell r="C3889">
            <v>41</v>
          </cell>
          <cell r="D3889" t="str">
            <v/>
          </cell>
          <cell r="E3889" t="str">
            <v/>
          </cell>
          <cell r="F3889" t="str">
            <v>Vessel--Refrigerant receiver V8-1106</v>
          </cell>
          <cell r="G3889">
            <v>0</v>
          </cell>
          <cell r="H3889">
            <v>0</v>
          </cell>
          <cell r="I3889">
            <v>40175</v>
          </cell>
          <cell r="J3889">
            <v>40168</v>
          </cell>
          <cell r="K3889" t="str">
            <v>N</v>
          </cell>
          <cell r="L3889" t="str">
            <v>Drw</v>
          </cell>
          <cell r="M3889">
            <v>3890</v>
          </cell>
        </row>
        <row r="3890">
          <cell r="C3890">
            <v>41</v>
          </cell>
          <cell r="D3890" t="str">
            <v/>
          </cell>
          <cell r="E3890" t="str">
            <v/>
          </cell>
          <cell r="F3890" t="str">
            <v>Vessel--Propane BOG receiver V8-1107</v>
          </cell>
          <cell r="G3890">
            <v>0</v>
          </cell>
          <cell r="H3890">
            <v>0</v>
          </cell>
          <cell r="I3890">
            <v>40175</v>
          </cell>
          <cell r="J3890">
            <v>40168</v>
          </cell>
          <cell r="K3890" t="str">
            <v>N</v>
          </cell>
          <cell r="L3890" t="str">
            <v>Drw</v>
          </cell>
          <cell r="M3890">
            <v>3891</v>
          </cell>
        </row>
        <row r="3891">
          <cell r="C3891">
            <v>41</v>
          </cell>
          <cell r="D3891" t="str">
            <v/>
          </cell>
          <cell r="E3891" t="str">
            <v/>
          </cell>
          <cell r="F3891" t="str">
            <v>Vessel--Butane BOG receiver V8-1108</v>
          </cell>
          <cell r="G3891">
            <v>0</v>
          </cell>
          <cell r="H3891">
            <v>0</v>
          </cell>
          <cell r="I3891">
            <v>40175</v>
          </cell>
          <cell r="J3891">
            <v>40168</v>
          </cell>
          <cell r="K3891" t="str">
            <v>N</v>
          </cell>
          <cell r="L3891" t="str">
            <v>Drw</v>
          </cell>
          <cell r="M3891">
            <v>3892</v>
          </cell>
        </row>
        <row r="3892">
          <cell r="C3892">
            <v>41</v>
          </cell>
          <cell r="D3892" t="str">
            <v/>
          </cell>
          <cell r="E3892" t="str">
            <v/>
          </cell>
          <cell r="F3892" t="str">
            <v>Vessel--Propane BOG / Thermal relief KO drum V8-1109</v>
          </cell>
          <cell r="G3892">
            <v>0</v>
          </cell>
          <cell r="H3892">
            <v>0</v>
          </cell>
          <cell r="I3892">
            <v>40175</v>
          </cell>
          <cell r="J3892">
            <v>40168</v>
          </cell>
          <cell r="K3892" t="str">
            <v>N</v>
          </cell>
          <cell r="L3892" t="str">
            <v>Drw</v>
          </cell>
          <cell r="M3892">
            <v>3893</v>
          </cell>
        </row>
        <row r="3893">
          <cell r="C3893">
            <v>41</v>
          </cell>
          <cell r="D3893" t="str">
            <v/>
          </cell>
          <cell r="E3893" t="str">
            <v/>
          </cell>
          <cell r="F3893" t="str">
            <v>Vessel--Butane BOG / Thermal relief KO drum V8-1110</v>
          </cell>
          <cell r="G3893">
            <v>0</v>
          </cell>
          <cell r="H3893">
            <v>0</v>
          </cell>
          <cell r="I3893">
            <v>40175</v>
          </cell>
          <cell r="J3893">
            <v>40168</v>
          </cell>
          <cell r="K3893" t="str">
            <v>N</v>
          </cell>
          <cell r="L3893" t="str">
            <v>Drw</v>
          </cell>
          <cell r="M3893">
            <v>3894</v>
          </cell>
        </row>
        <row r="3894">
          <cell r="C3894">
            <v>41</v>
          </cell>
          <cell r="D3894" t="str">
            <v/>
          </cell>
          <cell r="E3894" t="str">
            <v/>
          </cell>
          <cell r="F3894" t="str">
            <v xml:space="preserve">-- </v>
          </cell>
          <cell r="G3894">
            <v>0</v>
          </cell>
          <cell r="H3894">
            <v>0</v>
          </cell>
          <cell r="I3894">
            <v>40175</v>
          </cell>
          <cell r="J3894">
            <v>40168</v>
          </cell>
          <cell r="K3894" t="str">
            <v>N</v>
          </cell>
          <cell r="L3894" t="str">
            <v>Drw</v>
          </cell>
          <cell r="M3894">
            <v>3895</v>
          </cell>
        </row>
        <row r="3895">
          <cell r="C3895">
            <v>41</v>
          </cell>
          <cell r="D3895" t="str">
            <v/>
          </cell>
          <cell r="E3895" t="str">
            <v/>
          </cell>
          <cell r="F3895" t="str">
            <v xml:space="preserve">-- </v>
          </cell>
          <cell r="G3895">
            <v>0</v>
          </cell>
          <cell r="H3895">
            <v>0</v>
          </cell>
          <cell r="I3895">
            <v>40175</v>
          </cell>
          <cell r="J3895">
            <v>40168</v>
          </cell>
          <cell r="K3895" t="str">
            <v>N</v>
          </cell>
          <cell r="L3895" t="str">
            <v>Drw</v>
          </cell>
          <cell r="M3895">
            <v>3896</v>
          </cell>
        </row>
        <row r="3896">
          <cell r="C3896">
            <v>41</v>
          </cell>
          <cell r="D3896" t="str">
            <v/>
          </cell>
          <cell r="E3896" t="str">
            <v/>
          </cell>
          <cell r="F3896" t="str">
            <v xml:space="preserve">-- </v>
          </cell>
          <cell r="G3896">
            <v>0</v>
          </cell>
          <cell r="H3896">
            <v>0</v>
          </cell>
          <cell r="I3896">
            <v>40175</v>
          </cell>
          <cell r="J3896">
            <v>40168</v>
          </cell>
          <cell r="K3896" t="str">
            <v>N</v>
          </cell>
          <cell r="L3896" t="str">
            <v>Drw</v>
          </cell>
          <cell r="M3896">
            <v>3897</v>
          </cell>
        </row>
        <row r="3897">
          <cell r="C3897">
            <v>41</v>
          </cell>
          <cell r="D3897" t="str">
            <v/>
          </cell>
          <cell r="E3897" t="str">
            <v/>
          </cell>
          <cell r="F3897" t="str">
            <v xml:space="preserve">-- </v>
          </cell>
          <cell r="G3897">
            <v>0</v>
          </cell>
          <cell r="H3897">
            <v>0</v>
          </cell>
          <cell r="I3897">
            <v>40175</v>
          </cell>
          <cell r="J3897">
            <v>40168</v>
          </cell>
          <cell r="K3897" t="str">
            <v>N</v>
          </cell>
          <cell r="L3897" t="str">
            <v>Drw</v>
          </cell>
          <cell r="M3897">
            <v>3898</v>
          </cell>
        </row>
        <row r="3898">
          <cell r="C3898">
            <v>41</v>
          </cell>
          <cell r="D3898" t="str">
            <v/>
          </cell>
          <cell r="E3898" t="str">
            <v/>
          </cell>
          <cell r="F3898" t="str">
            <v xml:space="preserve">-- </v>
          </cell>
          <cell r="G3898">
            <v>0</v>
          </cell>
          <cell r="H3898">
            <v>0</v>
          </cell>
          <cell r="I3898">
            <v>40175</v>
          </cell>
          <cell r="J3898">
            <v>40168</v>
          </cell>
          <cell r="K3898" t="str">
            <v>N</v>
          </cell>
          <cell r="L3898" t="str">
            <v>Drw</v>
          </cell>
          <cell r="M3898">
            <v>3899</v>
          </cell>
        </row>
        <row r="3899">
          <cell r="C3899">
            <v>41</v>
          </cell>
          <cell r="D3899" t="str">
            <v/>
          </cell>
          <cell r="E3899" t="str">
            <v/>
          </cell>
          <cell r="F3899" t="str">
            <v xml:space="preserve">-- </v>
          </cell>
          <cell r="G3899">
            <v>0</v>
          </cell>
          <cell r="H3899">
            <v>0</v>
          </cell>
          <cell r="I3899">
            <v>40175</v>
          </cell>
          <cell r="J3899">
            <v>40168</v>
          </cell>
          <cell r="K3899" t="str">
            <v>N</v>
          </cell>
          <cell r="L3899" t="str">
            <v>Drw</v>
          </cell>
          <cell r="M3899">
            <v>3900</v>
          </cell>
        </row>
        <row r="3900">
          <cell r="C3900">
            <v>41</v>
          </cell>
          <cell r="D3900" t="str">
            <v/>
          </cell>
          <cell r="E3900" t="str">
            <v/>
          </cell>
          <cell r="F3900" t="str">
            <v xml:space="preserve">-- </v>
          </cell>
          <cell r="G3900">
            <v>0</v>
          </cell>
          <cell r="H3900">
            <v>0</v>
          </cell>
          <cell r="I3900">
            <v>40175</v>
          </cell>
          <cell r="J3900">
            <v>40168</v>
          </cell>
          <cell r="K3900" t="str">
            <v>N</v>
          </cell>
          <cell r="L3900" t="str">
            <v>Drw</v>
          </cell>
          <cell r="M3900">
            <v>3901</v>
          </cell>
        </row>
        <row r="3901">
          <cell r="C3901">
            <v>41</v>
          </cell>
          <cell r="D3901" t="str">
            <v/>
          </cell>
          <cell r="E3901" t="str">
            <v/>
          </cell>
          <cell r="F3901" t="str">
            <v xml:space="preserve">-- </v>
          </cell>
          <cell r="G3901">
            <v>0</v>
          </cell>
          <cell r="H3901">
            <v>0</v>
          </cell>
          <cell r="I3901">
            <v>40175</v>
          </cell>
          <cell r="J3901">
            <v>40168</v>
          </cell>
          <cell r="K3901" t="str">
            <v>N</v>
          </cell>
          <cell r="L3901" t="str">
            <v>Drw</v>
          </cell>
          <cell r="M3901">
            <v>3902</v>
          </cell>
        </row>
        <row r="3902">
          <cell r="C3902">
            <v>41</v>
          </cell>
          <cell r="D3902" t="str">
            <v/>
          </cell>
          <cell r="E3902" t="str">
            <v/>
          </cell>
          <cell r="F3902" t="str">
            <v xml:space="preserve">-- </v>
          </cell>
          <cell r="G3902">
            <v>0</v>
          </cell>
          <cell r="H3902">
            <v>0</v>
          </cell>
          <cell r="I3902">
            <v>40175</v>
          </cell>
          <cell r="J3902">
            <v>40168</v>
          </cell>
          <cell r="K3902" t="str">
            <v>N</v>
          </cell>
          <cell r="L3902" t="str">
            <v>Drw</v>
          </cell>
          <cell r="M3902">
            <v>3903</v>
          </cell>
        </row>
        <row r="3903">
          <cell r="C3903">
            <v>41</v>
          </cell>
          <cell r="D3903" t="str">
            <v/>
          </cell>
          <cell r="E3903" t="str">
            <v/>
          </cell>
          <cell r="F3903" t="str">
            <v xml:space="preserve">-- </v>
          </cell>
          <cell r="G3903">
            <v>0</v>
          </cell>
          <cell r="H3903">
            <v>0</v>
          </cell>
          <cell r="I3903">
            <v>40175</v>
          </cell>
          <cell r="J3903">
            <v>40168</v>
          </cell>
          <cell r="K3903" t="str">
            <v>N</v>
          </cell>
          <cell r="L3903" t="str">
            <v>Drw</v>
          </cell>
          <cell r="M3903">
            <v>3904</v>
          </cell>
        </row>
        <row r="3904">
          <cell r="C3904">
            <v>41</v>
          </cell>
          <cell r="D3904" t="str">
            <v/>
          </cell>
          <cell r="E3904" t="str">
            <v/>
          </cell>
          <cell r="F3904" t="str">
            <v xml:space="preserve">-- </v>
          </cell>
          <cell r="G3904">
            <v>0</v>
          </cell>
          <cell r="H3904">
            <v>0</v>
          </cell>
          <cell r="I3904">
            <v>40175</v>
          </cell>
          <cell r="J3904">
            <v>40168</v>
          </cell>
          <cell r="K3904" t="str">
            <v>N</v>
          </cell>
          <cell r="L3904" t="str">
            <v>Drw</v>
          </cell>
          <cell r="M3904">
            <v>3905</v>
          </cell>
        </row>
        <row r="3905">
          <cell r="C3905">
            <v>41</v>
          </cell>
          <cell r="D3905" t="str">
            <v/>
          </cell>
          <cell r="E3905" t="str">
            <v/>
          </cell>
          <cell r="F3905" t="str">
            <v xml:space="preserve">-- </v>
          </cell>
          <cell r="G3905">
            <v>0</v>
          </cell>
          <cell r="H3905">
            <v>0</v>
          </cell>
          <cell r="I3905">
            <v>40175</v>
          </cell>
          <cell r="J3905">
            <v>40168</v>
          </cell>
          <cell r="K3905" t="str">
            <v>N</v>
          </cell>
          <cell r="L3905" t="str">
            <v>Drw</v>
          </cell>
          <cell r="M3905">
            <v>3906</v>
          </cell>
        </row>
        <row r="3906">
          <cell r="C3906">
            <v>41</v>
          </cell>
          <cell r="D3906" t="str">
            <v/>
          </cell>
          <cell r="E3906" t="str">
            <v/>
          </cell>
          <cell r="F3906" t="str">
            <v xml:space="preserve">-- </v>
          </cell>
          <cell r="G3906">
            <v>0</v>
          </cell>
          <cell r="H3906">
            <v>0</v>
          </cell>
          <cell r="I3906">
            <v>40175</v>
          </cell>
          <cell r="J3906">
            <v>40168</v>
          </cell>
          <cell r="K3906" t="str">
            <v>N</v>
          </cell>
          <cell r="L3906" t="str">
            <v>Drw</v>
          </cell>
          <cell r="M3906">
            <v>3907</v>
          </cell>
        </row>
        <row r="3907">
          <cell r="C3907">
            <v>41</v>
          </cell>
          <cell r="D3907" t="str">
            <v/>
          </cell>
          <cell r="E3907" t="str">
            <v/>
          </cell>
          <cell r="F3907" t="str">
            <v xml:space="preserve">-- </v>
          </cell>
          <cell r="G3907">
            <v>0</v>
          </cell>
          <cell r="H3907">
            <v>0</v>
          </cell>
          <cell r="I3907">
            <v>40175</v>
          </cell>
          <cell r="J3907">
            <v>40168</v>
          </cell>
          <cell r="K3907" t="str">
            <v>N</v>
          </cell>
          <cell r="L3907" t="str">
            <v>Drw</v>
          </cell>
          <cell r="M3907">
            <v>3908</v>
          </cell>
        </row>
        <row r="3908">
          <cell r="C3908">
            <v>41</v>
          </cell>
          <cell r="D3908" t="str">
            <v/>
          </cell>
          <cell r="E3908" t="str">
            <v/>
          </cell>
          <cell r="F3908" t="str">
            <v xml:space="preserve">-- </v>
          </cell>
          <cell r="G3908">
            <v>0</v>
          </cell>
          <cell r="H3908">
            <v>0</v>
          </cell>
          <cell r="I3908">
            <v>40175</v>
          </cell>
          <cell r="J3908">
            <v>40168</v>
          </cell>
          <cell r="K3908" t="str">
            <v>N</v>
          </cell>
          <cell r="L3908" t="str">
            <v>Drw</v>
          </cell>
          <cell r="M3908">
            <v>3909</v>
          </cell>
        </row>
        <row r="3909">
          <cell r="C3909">
            <v>41</v>
          </cell>
          <cell r="D3909" t="str">
            <v/>
          </cell>
          <cell r="E3909" t="str">
            <v/>
          </cell>
          <cell r="F3909" t="str">
            <v xml:space="preserve">-- </v>
          </cell>
          <cell r="G3909">
            <v>0</v>
          </cell>
          <cell r="H3909">
            <v>0</v>
          </cell>
          <cell r="I3909">
            <v>40175</v>
          </cell>
          <cell r="J3909">
            <v>40168</v>
          </cell>
          <cell r="K3909" t="str">
            <v>N</v>
          </cell>
          <cell r="L3909" t="str">
            <v>Drw</v>
          </cell>
          <cell r="M3909">
            <v>3910</v>
          </cell>
        </row>
        <row r="3910">
          <cell r="C3910">
            <v>41</v>
          </cell>
          <cell r="D3910" t="str">
            <v/>
          </cell>
          <cell r="E3910" t="str">
            <v/>
          </cell>
          <cell r="F3910" t="str">
            <v xml:space="preserve">-- </v>
          </cell>
          <cell r="G3910">
            <v>0</v>
          </cell>
          <cell r="H3910">
            <v>0</v>
          </cell>
          <cell r="I3910">
            <v>40175</v>
          </cell>
          <cell r="J3910">
            <v>40168</v>
          </cell>
          <cell r="K3910" t="str">
            <v>N</v>
          </cell>
          <cell r="L3910" t="str">
            <v>Drw</v>
          </cell>
          <cell r="M3910">
            <v>3911</v>
          </cell>
        </row>
        <row r="3911">
          <cell r="C3911">
            <v>41</v>
          </cell>
          <cell r="D3911" t="str">
            <v/>
          </cell>
          <cell r="E3911" t="str">
            <v/>
          </cell>
          <cell r="F3911" t="str">
            <v xml:space="preserve">-- </v>
          </cell>
          <cell r="G3911">
            <v>0</v>
          </cell>
          <cell r="H3911">
            <v>0</v>
          </cell>
          <cell r="I3911">
            <v>40175</v>
          </cell>
          <cell r="J3911">
            <v>40168</v>
          </cell>
          <cell r="K3911" t="str">
            <v>N</v>
          </cell>
          <cell r="L3911" t="str">
            <v>Drw</v>
          </cell>
          <cell r="M3911">
            <v>3912</v>
          </cell>
        </row>
        <row r="3912">
          <cell r="C3912">
            <v>41</v>
          </cell>
          <cell r="D3912" t="str">
            <v/>
          </cell>
          <cell r="E3912" t="str">
            <v/>
          </cell>
          <cell r="F3912" t="str">
            <v xml:space="preserve">-- </v>
          </cell>
          <cell r="G3912">
            <v>0</v>
          </cell>
          <cell r="H3912">
            <v>0</v>
          </cell>
          <cell r="I3912">
            <v>40175</v>
          </cell>
          <cell r="J3912">
            <v>40168</v>
          </cell>
          <cell r="K3912" t="str">
            <v>N</v>
          </cell>
          <cell r="L3912" t="str">
            <v>Drw</v>
          </cell>
          <cell r="M3912">
            <v>3913</v>
          </cell>
        </row>
        <row r="3913">
          <cell r="C3913">
            <v>41</v>
          </cell>
          <cell r="D3913" t="str">
            <v/>
          </cell>
          <cell r="E3913" t="str">
            <v/>
          </cell>
          <cell r="F3913" t="str">
            <v xml:space="preserve">-- </v>
          </cell>
          <cell r="G3913">
            <v>0</v>
          </cell>
          <cell r="H3913">
            <v>0</v>
          </cell>
          <cell r="I3913">
            <v>40175</v>
          </cell>
          <cell r="J3913">
            <v>40168</v>
          </cell>
          <cell r="K3913" t="str">
            <v>N</v>
          </cell>
          <cell r="L3913" t="str">
            <v>Drw</v>
          </cell>
          <cell r="M3913">
            <v>3914</v>
          </cell>
        </row>
        <row r="3914">
          <cell r="C3914">
            <v>41</v>
          </cell>
          <cell r="D3914" t="str">
            <v/>
          </cell>
          <cell r="E3914" t="str">
            <v/>
          </cell>
          <cell r="F3914" t="str">
            <v xml:space="preserve">-- </v>
          </cell>
          <cell r="G3914">
            <v>0</v>
          </cell>
          <cell r="H3914">
            <v>0</v>
          </cell>
          <cell r="I3914">
            <v>40175</v>
          </cell>
          <cell r="J3914">
            <v>40168</v>
          </cell>
          <cell r="K3914" t="str">
            <v>N</v>
          </cell>
          <cell r="L3914" t="str">
            <v>Drw</v>
          </cell>
          <cell r="M3914">
            <v>3915</v>
          </cell>
        </row>
        <row r="3915">
          <cell r="C3915">
            <v>41</v>
          </cell>
          <cell r="D3915" t="str">
            <v/>
          </cell>
          <cell r="E3915" t="str">
            <v/>
          </cell>
          <cell r="F3915" t="str">
            <v xml:space="preserve">-- </v>
          </cell>
          <cell r="G3915">
            <v>0</v>
          </cell>
          <cell r="H3915">
            <v>0</v>
          </cell>
          <cell r="I3915">
            <v>40175</v>
          </cell>
          <cell r="J3915">
            <v>40168</v>
          </cell>
          <cell r="K3915" t="str">
            <v>N</v>
          </cell>
          <cell r="L3915" t="str">
            <v>Drw</v>
          </cell>
          <cell r="M3915">
            <v>3916</v>
          </cell>
        </row>
        <row r="3916">
          <cell r="C3916">
            <v>41</v>
          </cell>
          <cell r="D3916" t="str">
            <v/>
          </cell>
          <cell r="E3916" t="str">
            <v/>
          </cell>
          <cell r="F3916" t="str">
            <v xml:space="preserve">-- </v>
          </cell>
          <cell r="G3916">
            <v>0</v>
          </cell>
          <cell r="H3916">
            <v>0</v>
          </cell>
          <cell r="I3916">
            <v>40175</v>
          </cell>
          <cell r="J3916">
            <v>40168</v>
          </cell>
          <cell r="K3916" t="str">
            <v>N</v>
          </cell>
          <cell r="L3916" t="str">
            <v>Drw</v>
          </cell>
          <cell r="M3916">
            <v>3917</v>
          </cell>
        </row>
        <row r="3917">
          <cell r="C3917">
            <v>41</v>
          </cell>
          <cell r="D3917" t="str">
            <v/>
          </cell>
          <cell r="E3917" t="str">
            <v/>
          </cell>
          <cell r="F3917" t="str">
            <v xml:space="preserve">-- </v>
          </cell>
          <cell r="G3917">
            <v>0</v>
          </cell>
          <cell r="H3917">
            <v>0</v>
          </cell>
          <cell r="I3917">
            <v>40175</v>
          </cell>
          <cell r="J3917">
            <v>40168</v>
          </cell>
          <cell r="K3917" t="str">
            <v>N</v>
          </cell>
          <cell r="L3917" t="str">
            <v>Drw</v>
          </cell>
          <cell r="M3917">
            <v>3918</v>
          </cell>
        </row>
        <row r="3918">
          <cell r="C3918">
            <v>41</v>
          </cell>
          <cell r="D3918" t="str">
            <v/>
          </cell>
          <cell r="E3918" t="str">
            <v/>
          </cell>
          <cell r="F3918" t="str">
            <v xml:space="preserve">-- </v>
          </cell>
          <cell r="G3918">
            <v>0</v>
          </cell>
          <cell r="H3918">
            <v>0</v>
          </cell>
          <cell r="I3918">
            <v>40175</v>
          </cell>
          <cell r="J3918">
            <v>40168</v>
          </cell>
          <cell r="K3918" t="str">
            <v>N</v>
          </cell>
          <cell r="L3918" t="str">
            <v>Drw</v>
          </cell>
          <cell r="M3918">
            <v>3919</v>
          </cell>
        </row>
        <row r="3919">
          <cell r="C3919">
            <v>41</v>
          </cell>
          <cell r="D3919" t="str">
            <v/>
          </cell>
          <cell r="E3919" t="str">
            <v/>
          </cell>
          <cell r="F3919" t="str">
            <v xml:space="preserve">-- </v>
          </cell>
          <cell r="G3919">
            <v>0</v>
          </cell>
          <cell r="H3919">
            <v>0</v>
          </cell>
          <cell r="I3919">
            <v>40175</v>
          </cell>
          <cell r="J3919">
            <v>40168</v>
          </cell>
          <cell r="K3919" t="str">
            <v>N</v>
          </cell>
          <cell r="L3919" t="str">
            <v>Drw</v>
          </cell>
          <cell r="M3919">
            <v>3920</v>
          </cell>
        </row>
        <row r="3920">
          <cell r="C3920">
            <v>41</v>
          </cell>
          <cell r="D3920" t="str">
            <v/>
          </cell>
          <cell r="E3920" t="str">
            <v/>
          </cell>
          <cell r="F3920" t="str">
            <v xml:space="preserve">-- </v>
          </cell>
          <cell r="G3920">
            <v>0</v>
          </cell>
          <cell r="H3920">
            <v>0</v>
          </cell>
          <cell r="I3920">
            <v>40175</v>
          </cell>
          <cell r="J3920">
            <v>40168</v>
          </cell>
          <cell r="K3920" t="str">
            <v>N</v>
          </cell>
          <cell r="L3920" t="str">
            <v>Drw</v>
          </cell>
          <cell r="M3920">
            <v>3921</v>
          </cell>
        </row>
        <row r="3921">
          <cell r="C3921">
            <v>41</v>
          </cell>
          <cell r="D3921" t="str">
            <v/>
          </cell>
          <cell r="E3921" t="str">
            <v/>
          </cell>
          <cell r="F3921" t="str">
            <v xml:space="preserve">-- </v>
          </cell>
          <cell r="G3921">
            <v>0</v>
          </cell>
          <cell r="H3921">
            <v>0</v>
          </cell>
          <cell r="I3921">
            <v>40175</v>
          </cell>
          <cell r="J3921">
            <v>40168</v>
          </cell>
          <cell r="K3921" t="str">
            <v>N</v>
          </cell>
          <cell r="L3921" t="str">
            <v>Drw</v>
          </cell>
          <cell r="M3921">
            <v>3922</v>
          </cell>
        </row>
        <row r="3922">
          <cell r="C3922">
            <v>41</v>
          </cell>
          <cell r="D3922" t="str">
            <v/>
          </cell>
          <cell r="E3922" t="str">
            <v/>
          </cell>
          <cell r="F3922" t="str">
            <v xml:space="preserve">-- </v>
          </cell>
          <cell r="G3922">
            <v>0</v>
          </cell>
          <cell r="H3922">
            <v>0</v>
          </cell>
          <cell r="I3922">
            <v>40175</v>
          </cell>
          <cell r="J3922">
            <v>40168</v>
          </cell>
          <cell r="K3922" t="str">
            <v>N</v>
          </cell>
          <cell r="L3922" t="str">
            <v>Drw</v>
          </cell>
          <cell r="M3922">
            <v>3923</v>
          </cell>
        </row>
        <row r="3923">
          <cell r="C3923">
            <v>41</v>
          </cell>
          <cell r="D3923" t="str">
            <v/>
          </cell>
          <cell r="E3923" t="str">
            <v/>
          </cell>
          <cell r="F3923" t="str">
            <v xml:space="preserve">-- </v>
          </cell>
          <cell r="G3923">
            <v>0</v>
          </cell>
          <cell r="H3923">
            <v>0</v>
          </cell>
          <cell r="I3923">
            <v>40175</v>
          </cell>
          <cell r="J3923">
            <v>40168</v>
          </cell>
          <cell r="K3923" t="str">
            <v>N</v>
          </cell>
          <cell r="L3923" t="str">
            <v>Drw</v>
          </cell>
          <cell r="M3923">
            <v>3924</v>
          </cell>
        </row>
        <row r="3924">
          <cell r="C3924">
            <v>41</v>
          </cell>
          <cell r="D3924" t="str">
            <v/>
          </cell>
          <cell r="E3924" t="str">
            <v/>
          </cell>
          <cell r="F3924" t="str">
            <v xml:space="preserve">-- </v>
          </cell>
          <cell r="G3924">
            <v>0</v>
          </cell>
          <cell r="H3924">
            <v>0</v>
          </cell>
          <cell r="I3924">
            <v>40175</v>
          </cell>
          <cell r="J3924">
            <v>40168</v>
          </cell>
          <cell r="K3924" t="str">
            <v>N</v>
          </cell>
          <cell r="L3924" t="str">
            <v>Drw</v>
          </cell>
          <cell r="M3924">
            <v>3925</v>
          </cell>
        </row>
        <row r="3925">
          <cell r="C3925">
            <v>41</v>
          </cell>
          <cell r="D3925" t="str">
            <v/>
          </cell>
          <cell r="E3925" t="str">
            <v/>
          </cell>
          <cell r="F3925" t="str">
            <v xml:space="preserve">-- </v>
          </cell>
          <cell r="G3925">
            <v>0</v>
          </cell>
          <cell r="H3925">
            <v>0</v>
          </cell>
          <cell r="I3925">
            <v>40175</v>
          </cell>
          <cell r="J3925">
            <v>40168</v>
          </cell>
          <cell r="K3925" t="str">
            <v>N</v>
          </cell>
          <cell r="L3925" t="str">
            <v>Drw</v>
          </cell>
          <cell r="M3925">
            <v>3926</v>
          </cell>
        </row>
        <row r="3926">
          <cell r="C3926">
            <v>41</v>
          </cell>
          <cell r="D3926" t="str">
            <v/>
          </cell>
          <cell r="E3926" t="str">
            <v/>
          </cell>
          <cell r="F3926" t="str">
            <v xml:space="preserve">-- </v>
          </cell>
          <cell r="G3926">
            <v>0</v>
          </cell>
          <cell r="H3926">
            <v>0</v>
          </cell>
          <cell r="I3926">
            <v>40175</v>
          </cell>
          <cell r="J3926">
            <v>40168</v>
          </cell>
          <cell r="K3926" t="str">
            <v>N</v>
          </cell>
          <cell r="L3926" t="str">
            <v>Drw</v>
          </cell>
          <cell r="M3926">
            <v>3927</v>
          </cell>
        </row>
        <row r="3927">
          <cell r="C3927">
            <v>41</v>
          </cell>
          <cell r="D3927" t="str">
            <v/>
          </cell>
          <cell r="E3927" t="str">
            <v/>
          </cell>
          <cell r="F3927" t="str">
            <v xml:space="preserve">-- </v>
          </cell>
          <cell r="G3927">
            <v>0</v>
          </cell>
          <cell r="H3927">
            <v>0</v>
          </cell>
          <cell r="I3927">
            <v>40175</v>
          </cell>
          <cell r="J3927">
            <v>40168</v>
          </cell>
          <cell r="K3927" t="str">
            <v>N</v>
          </cell>
          <cell r="L3927" t="str">
            <v>Drw</v>
          </cell>
          <cell r="M3927">
            <v>3928</v>
          </cell>
        </row>
        <row r="3928">
          <cell r="C3928">
            <v>41</v>
          </cell>
          <cell r="D3928" t="str">
            <v/>
          </cell>
          <cell r="E3928" t="str">
            <v/>
          </cell>
          <cell r="F3928" t="str">
            <v xml:space="preserve">-- </v>
          </cell>
          <cell r="G3928">
            <v>0</v>
          </cell>
          <cell r="H3928">
            <v>0</v>
          </cell>
          <cell r="I3928">
            <v>40175</v>
          </cell>
          <cell r="J3928">
            <v>40168</v>
          </cell>
          <cell r="K3928" t="str">
            <v>N</v>
          </cell>
          <cell r="L3928" t="str">
            <v>Drw</v>
          </cell>
          <cell r="M3928">
            <v>3929</v>
          </cell>
        </row>
        <row r="3929">
          <cell r="C3929">
            <v>41</v>
          </cell>
          <cell r="D3929" t="str">
            <v/>
          </cell>
          <cell r="E3929" t="str">
            <v/>
          </cell>
          <cell r="F3929" t="str">
            <v xml:space="preserve">-- </v>
          </cell>
          <cell r="G3929">
            <v>0</v>
          </cell>
          <cell r="H3929">
            <v>0</v>
          </cell>
          <cell r="I3929">
            <v>40175</v>
          </cell>
          <cell r="J3929">
            <v>40168</v>
          </cell>
          <cell r="K3929" t="str">
            <v>N</v>
          </cell>
          <cell r="L3929" t="str">
            <v>Drw</v>
          </cell>
          <cell r="M3929">
            <v>3930</v>
          </cell>
        </row>
        <row r="3930">
          <cell r="C3930">
            <v>41</v>
          </cell>
          <cell r="D3930" t="str">
            <v/>
          </cell>
          <cell r="E3930" t="str">
            <v/>
          </cell>
          <cell r="F3930" t="str">
            <v xml:space="preserve">-- </v>
          </cell>
          <cell r="G3930">
            <v>0</v>
          </cell>
          <cell r="H3930">
            <v>0</v>
          </cell>
          <cell r="I3930">
            <v>40175</v>
          </cell>
          <cell r="J3930">
            <v>40168</v>
          </cell>
          <cell r="K3930" t="str">
            <v>N</v>
          </cell>
          <cell r="L3930" t="str">
            <v>Drw</v>
          </cell>
          <cell r="M3930">
            <v>3931</v>
          </cell>
        </row>
        <row r="3931">
          <cell r="C3931">
            <v>41</v>
          </cell>
          <cell r="D3931" t="str">
            <v/>
          </cell>
          <cell r="E3931" t="str">
            <v/>
          </cell>
          <cell r="F3931" t="str">
            <v xml:space="preserve">-- </v>
          </cell>
          <cell r="G3931">
            <v>0</v>
          </cell>
          <cell r="H3931">
            <v>0</v>
          </cell>
          <cell r="I3931">
            <v>40175</v>
          </cell>
          <cell r="J3931">
            <v>40168</v>
          </cell>
          <cell r="K3931" t="str">
            <v>N</v>
          </cell>
          <cell r="L3931" t="str">
            <v>Drw</v>
          </cell>
          <cell r="M3931">
            <v>3932</v>
          </cell>
        </row>
        <row r="3932">
          <cell r="C3932">
            <v>41</v>
          </cell>
          <cell r="D3932" t="str">
            <v/>
          </cell>
          <cell r="E3932" t="str">
            <v/>
          </cell>
          <cell r="F3932" t="str">
            <v xml:space="preserve">-- </v>
          </cell>
          <cell r="G3932">
            <v>0</v>
          </cell>
          <cell r="H3932">
            <v>0</v>
          </cell>
          <cell r="I3932">
            <v>40175</v>
          </cell>
          <cell r="J3932">
            <v>40168</v>
          </cell>
          <cell r="K3932" t="str">
            <v>N</v>
          </cell>
          <cell r="L3932" t="str">
            <v>Drw</v>
          </cell>
          <cell r="M3932">
            <v>3933</v>
          </cell>
        </row>
        <row r="3933">
          <cell r="C3933">
            <v>41</v>
          </cell>
          <cell r="D3933" t="str">
            <v/>
          </cell>
          <cell r="E3933" t="str">
            <v/>
          </cell>
          <cell r="F3933" t="str">
            <v xml:space="preserve">-- </v>
          </cell>
          <cell r="G3933">
            <v>0</v>
          </cell>
          <cell r="H3933">
            <v>0</v>
          </cell>
          <cell r="I3933">
            <v>40175</v>
          </cell>
          <cell r="J3933">
            <v>40168</v>
          </cell>
          <cell r="K3933" t="str">
            <v>N</v>
          </cell>
          <cell r="L3933" t="str">
            <v>Drw</v>
          </cell>
          <cell r="M3933">
            <v>3934</v>
          </cell>
        </row>
        <row r="3934">
          <cell r="C3934">
            <v>41</v>
          </cell>
          <cell r="D3934" t="str">
            <v/>
          </cell>
          <cell r="E3934" t="str">
            <v/>
          </cell>
          <cell r="F3934" t="str">
            <v xml:space="preserve">-- </v>
          </cell>
          <cell r="G3934">
            <v>0</v>
          </cell>
          <cell r="H3934">
            <v>0</v>
          </cell>
          <cell r="I3934">
            <v>40175</v>
          </cell>
          <cell r="J3934">
            <v>40168</v>
          </cell>
          <cell r="K3934" t="str">
            <v>N</v>
          </cell>
          <cell r="L3934" t="str">
            <v>Drw</v>
          </cell>
          <cell r="M3934">
            <v>3935</v>
          </cell>
        </row>
        <row r="3935">
          <cell r="C3935">
            <v>41</v>
          </cell>
          <cell r="D3935" t="str">
            <v/>
          </cell>
          <cell r="E3935" t="str">
            <v/>
          </cell>
          <cell r="F3935" t="str">
            <v xml:space="preserve">-- </v>
          </cell>
          <cell r="G3935">
            <v>0</v>
          </cell>
          <cell r="H3935">
            <v>0</v>
          </cell>
          <cell r="I3935">
            <v>40175</v>
          </cell>
          <cell r="J3935">
            <v>40168</v>
          </cell>
          <cell r="K3935" t="str">
            <v>N</v>
          </cell>
          <cell r="L3935" t="str">
            <v>Drw</v>
          </cell>
          <cell r="M3935">
            <v>3936</v>
          </cell>
        </row>
        <row r="3936">
          <cell r="C3936">
            <v>41</v>
          </cell>
          <cell r="D3936" t="str">
            <v/>
          </cell>
          <cell r="E3936" t="str">
            <v/>
          </cell>
          <cell r="F3936" t="str">
            <v xml:space="preserve">-- </v>
          </cell>
          <cell r="G3936">
            <v>0</v>
          </cell>
          <cell r="H3936">
            <v>0</v>
          </cell>
          <cell r="I3936">
            <v>40175</v>
          </cell>
          <cell r="J3936">
            <v>40168</v>
          </cell>
          <cell r="K3936" t="str">
            <v>N</v>
          </cell>
          <cell r="L3936" t="str">
            <v>Drw</v>
          </cell>
          <cell r="M3936">
            <v>3937</v>
          </cell>
        </row>
        <row r="3937">
          <cell r="C3937">
            <v>41</v>
          </cell>
          <cell r="D3937" t="str">
            <v/>
          </cell>
          <cell r="E3937" t="str">
            <v/>
          </cell>
          <cell r="F3937" t="str">
            <v xml:space="preserve">-- </v>
          </cell>
          <cell r="G3937">
            <v>0</v>
          </cell>
          <cell r="H3937">
            <v>0</v>
          </cell>
          <cell r="I3937">
            <v>40175</v>
          </cell>
          <cell r="J3937">
            <v>40168</v>
          </cell>
          <cell r="K3937" t="str">
            <v>N</v>
          </cell>
          <cell r="L3937" t="str">
            <v>Drw</v>
          </cell>
          <cell r="M3937">
            <v>3938</v>
          </cell>
        </row>
        <row r="3938">
          <cell r="C3938">
            <v>41</v>
          </cell>
          <cell r="D3938" t="str">
            <v/>
          </cell>
          <cell r="E3938" t="str">
            <v/>
          </cell>
          <cell r="F3938" t="str">
            <v xml:space="preserve">-- </v>
          </cell>
          <cell r="G3938">
            <v>0</v>
          </cell>
          <cell r="H3938">
            <v>0</v>
          </cell>
          <cell r="I3938">
            <v>40175</v>
          </cell>
          <cell r="J3938">
            <v>40168</v>
          </cell>
          <cell r="K3938" t="str">
            <v>N</v>
          </cell>
          <cell r="L3938" t="str">
            <v>Drw</v>
          </cell>
          <cell r="M3938">
            <v>3939</v>
          </cell>
        </row>
        <row r="3939">
          <cell r="C3939">
            <v>42</v>
          </cell>
          <cell r="D3939" t="str">
            <v>05050--42--</v>
          </cell>
          <cell r="E3939" t="str">
            <v>05050--42--</v>
          </cell>
          <cell r="F3939" t="str">
            <v>Foundations</v>
          </cell>
          <cell r="G3939">
            <v>0</v>
          </cell>
          <cell r="H3939">
            <v>0</v>
          </cell>
          <cell r="I3939" t="str">
            <v>-</v>
          </cell>
          <cell r="J3939" t="str">
            <v>-</v>
          </cell>
          <cell r="K3939" t="str">
            <v>Y</v>
          </cell>
          <cell r="L3939" t="str">
            <v>Drw</v>
          </cell>
          <cell r="M3939">
            <v>3940</v>
          </cell>
        </row>
        <row r="3940">
          <cell r="C3940">
            <v>42</v>
          </cell>
          <cell r="D3940" t="str">
            <v>05050-MD-42-001-02</v>
          </cell>
          <cell r="E3940" t="str">
            <v>05050-MD-42-001-02</v>
          </cell>
          <cell r="F3940" t="str">
            <v xml:space="preserve">Gound Works --(Propane) </v>
          </cell>
          <cell r="G3940">
            <v>0</v>
          </cell>
          <cell r="H3940" t="str">
            <v>VP-1516-147-T-101/2-141 (sheet 1 of 1)</v>
          </cell>
          <cell r="I3940">
            <v>38652</v>
          </cell>
          <cell r="J3940">
            <v>38645</v>
          </cell>
          <cell r="K3940" t="str">
            <v>Y</v>
          </cell>
          <cell r="L3940" t="str">
            <v>Drw</v>
          </cell>
          <cell r="M3940">
            <v>3941</v>
          </cell>
        </row>
        <row r="3941">
          <cell r="C3941">
            <v>42</v>
          </cell>
          <cell r="D3941" t="str">
            <v>05050-MD-42-002-00</v>
          </cell>
          <cell r="E3941" t="str">
            <v>05050-MD-42-002-00</v>
          </cell>
          <cell r="F3941" t="str">
            <v xml:space="preserve">Gound Works --(Butane) </v>
          </cell>
          <cell r="G3941">
            <v>0</v>
          </cell>
          <cell r="H3941" t="str">
            <v>VP-1516-148-T-101/2-141 (sheet 1 of 1)</v>
          </cell>
          <cell r="I3941">
            <v>38652</v>
          </cell>
          <cell r="J3941">
            <v>38645</v>
          </cell>
          <cell r="K3941" t="str">
            <v>Y</v>
          </cell>
          <cell r="L3941" t="str">
            <v>Drw</v>
          </cell>
          <cell r="M3941">
            <v>3942</v>
          </cell>
        </row>
        <row r="3942">
          <cell r="C3942">
            <v>42</v>
          </cell>
          <cell r="D3942" t="str">
            <v/>
          </cell>
          <cell r="E3942" t="str">
            <v/>
          </cell>
          <cell r="F3942" t="str">
            <v xml:space="preserve">-- </v>
          </cell>
          <cell r="G3942">
            <v>0</v>
          </cell>
          <cell r="H3942">
            <v>0</v>
          </cell>
          <cell r="I3942">
            <v>38652</v>
          </cell>
          <cell r="J3942">
            <v>38645</v>
          </cell>
          <cell r="K3942" t="str">
            <v>N</v>
          </cell>
          <cell r="L3942" t="str">
            <v>Drw</v>
          </cell>
          <cell r="M3942">
            <v>3943</v>
          </cell>
        </row>
        <row r="3943">
          <cell r="C3943">
            <v>42</v>
          </cell>
          <cell r="D3943" t="str">
            <v/>
          </cell>
          <cell r="E3943" t="str">
            <v/>
          </cell>
          <cell r="F3943" t="str">
            <v xml:space="preserve">-- </v>
          </cell>
          <cell r="G3943">
            <v>0</v>
          </cell>
          <cell r="H3943">
            <v>0</v>
          </cell>
          <cell r="I3943">
            <v>38652</v>
          </cell>
          <cell r="J3943">
            <v>38645</v>
          </cell>
          <cell r="K3943" t="str">
            <v>N</v>
          </cell>
          <cell r="L3943" t="str">
            <v>Drw</v>
          </cell>
          <cell r="M3943">
            <v>3944</v>
          </cell>
        </row>
        <row r="3944">
          <cell r="C3944">
            <v>43</v>
          </cell>
          <cell r="D3944" t="str">
            <v/>
          </cell>
          <cell r="E3944" t="str">
            <v/>
          </cell>
          <cell r="F3944" t="str">
            <v>Bulkhead shafts</v>
          </cell>
          <cell r="G3944">
            <v>0</v>
          </cell>
          <cell r="H3944">
            <v>0</v>
          </cell>
          <cell r="I3944" t="str">
            <v>-</v>
          </cell>
          <cell r="J3944" t="str">
            <v>-</v>
          </cell>
          <cell r="K3944" t="str">
            <v>N</v>
          </cell>
          <cell r="L3944" t="str">
            <v>Drw</v>
          </cell>
          <cell r="M3944">
            <v>3945</v>
          </cell>
        </row>
        <row r="3945">
          <cell r="C3945">
            <v>43</v>
          </cell>
          <cell r="D3945" t="str">
            <v/>
          </cell>
          <cell r="E3945" t="str">
            <v/>
          </cell>
          <cell r="F3945" t="str">
            <v xml:space="preserve">-- </v>
          </cell>
          <cell r="G3945">
            <v>0</v>
          </cell>
          <cell r="H3945">
            <v>0</v>
          </cell>
          <cell r="I3945">
            <v>40175</v>
          </cell>
          <cell r="J3945">
            <v>40168</v>
          </cell>
          <cell r="K3945" t="str">
            <v>N</v>
          </cell>
          <cell r="L3945" t="str">
            <v>Drw</v>
          </cell>
          <cell r="M3945">
            <v>3946</v>
          </cell>
        </row>
        <row r="3946">
          <cell r="C3946">
            <v>43</v>
          </cell>
          <cell r="D3946" t="str">
            <v/>
          </cell>
          <cell r="E3946" t="str">
            <v/>
          </cell>
          <cell r="F3946" t="str">
            <v xml:space="preserve">-- </v>
          </cell>
          <cell r="G3946">
            <v>0</v>
          </cell>
          <cell r="H3946">
            <v>0</v>
          </cell>
          <cell r="I3946">
            <v>40175</v>
          </cell>
          <cell r="J3946">
            <v>40168</v>
          </cell>
          <cell r="K3946" t="str">
            <v>N</v>
          </cell>
          <cell r="L3946" t="str">
            <v>Drw</v>
          </cell>
          <cell r="M3946">
            <v>3947</v>
          </cell>
        </row>
        <row r="3947">
          <cell r="C3947">
            <v>43</v>
          </cell>
          <cell r="D3947" t="str">
            <v/>
          </cell>
          <cell r="E3947" t="str">
            <v/>
          </cell>
          <cell r="F3947" t="str">
            <v xml:space="preserve">-- </v>
          </cell>
          <cell r="G3947">
            <v>0</v>
          </cell>
          <cell r="H3947">
            <v>0</v>
          </cell>
          <cell r="I3947">
            <v>40175</v>
          </cell>
          <cell r="J3947">
            <v>40168</v>
          </cell>
          <cell r="K3947" t="str">
            <v>N</v>
          </cell>
          <cell r="L3947" t="str">
            <v>Drw</v>
          </cell>
          <cell r="M3947">
            <v>3948</v>
          </cell>
        </row>
        <row r="3948">
          <cell r="C3948">
            <v>43</v>
          </cell>
          <cell r="D3948" t="str">
            <v/>
          </cell>
          <cell r="E3948" t="str">
            <v/>
          </cell>
          <cell r="F3948" t="str">
            <v xml:space="preserve">-- </v>
          </cell>
          <cell r="G3948">
            <v>0</v>
          </cell>
          <cell r="H3948">
            <v>0</v>
          </cell>
          <cell r="I3948">
            <v>40175</v>
          </cell>
          <cell r="J3948">
            <v>40168</v>
          </cell>
          <cell r="K3948" t="str">
            <v>N</v>
          </cell>
          <cell r="L3948" t="str">
            <v>Drw</v>
          </cell>
          <cell r="M3948">
            <v>3949</v>
          </cell>
        </row>
        <row r="3949">
          <cell r="C3949">
            <v>43</v>
          </cell>
          <cell r="D3949" t="str">
            <v/>
          </cell>
          <cell r="E3949" t="str">
            <v/>
          </cell>
          <cell r="F3949" t="str">
            <v xml:space="preserve">-- </v>
          </cell>
          <cell r="G3949">
            <v>0</v>
          </cell>
          <cell r="H3949">
            <v>0</v>
          </cell>
          <cell r="I3949">
            <v>40175</v>
          </cell>
          <cell r="J3949">
            <v>40168</v>
          </cell>
          <cell r="K3949" t="str">
            <v>N</v>
          </cell>
          <cell r="L3949" t="str">
            <v>Drw</v>
          </cell>
          <cell r="M3949">
            <v>3950</v>
          </cell>
        </row>
        <row r="3950">
          <cell r="C3950">
            <v>43</v>
          </cell>
          <cell r="D3950" t="str">
            <v/>
          </cell>
          <cell r="E3950" t="str">
            <v/>
          </cell>
          <cell r="F3950" t="str">
            <v xml:space="preserve">-- </v>
          </cell>
          <cell r="G3950">
            <v>0</v>
          </cell>
          <cell r="H3950">
            <v>0</v>
          </cell>
          <cell r="I3950">
            <v>40175</v>
          </cell>
          <cell r="J3950">
            <v>40168</v>
          </cell>
          <cell r="K3950" t="str">
            <v>N</v>
          </cell>
          <cell r="L3950" t="str">
            <v>Drw</v>
          </cell>
          <cell r="M3950">
            <v>3951</v>
          </cell>
        </row>
        <row r="3951">
          <cell r="C3951">
            <v>43</v>
          </cell>
          <cell r="D3951" t="str">
            <v/>
          </cell>
          <cell r="E3951" t="str">
            <v/>
          </cell>
          <cell r="F3951" t="str">
            <v xml:space="preserve">-- </v>
          </cell>
          <cell r="G3951">
            <v>0</v>
          </cell>
          <cell r="H3951">
            <v>0</v>
          </cell>
          <cell r="I3951">
            <v>40175</v>
          </cell>
          <cell r="J3951">
            <v>40168</v>
          </cell>
          <cell r="K3951" t="str">
            <v>N</v>
          </cell>
          <cell r="L3951" t="str">
            <v>Drw</v>
          </cell>
          <cell r="M3951">
            <v>3952</v>
          </cell>
        </row>
        <row r="3952">
          <cell r="C3952">
            <v>43</v>
          </cell>
          <cell r="D3952" t="str">
            <v/>
          </cell>
          <cell r="E3952" t="str">
            <v/>
          </cell>
          <cell r="F3952" t="str">
            <v xml:space="preserve">-- </v>
          </cell>
          <cell r="G3952">
            <v>0</v>
          </cell>
          <cell r="H3952">
            <v>0</v>
          </cell>
          <cell r="I3952">
            <v>40175</v>
          </cell>
          <cell r="J3952">
            <v>40168</v>
          </cell>
          <cell r="K3952" t="str">
            <v>N</v>
          </cell>
          <cell r="L3952" t="str">
            <v>Drw</v>
          </cell>
          <cell r="M3952">
            <v>3953</v>
          </cell>
        </row>
        <row r="3953">
          <cell r="C3953">
            <v>43</v>
          </cell>
          <cell r="D3953" t="str">
            <v/>
          </cell>
          <cell r="E3953" t="str">
            <v/>
          </cell>
          <cell r="F3953" t="str">
            <v xml:space="preserve">-- </v>
          </cell>
          <cell r="G3953">
            <v>0</v>
          </cell>
          <cell r="H3953">
            <v>0</v>
          </cell>
          <cell r="I3953">
            <v>40175</v>
          </cell>
          <cell r="J3953">
            <v>40168</v>
          </cell>
          <cell r="K3953" t="str">
            <v>N</v>
          </cell>
          <cell r="L3953" t="str">
            <v>Drw</v>
          </cell>
          <cell r="M3953">
            <v>3954</v>
          </cell>
        </row>
        <row r="3954">
          <cell r="C3954">
            <v>43</v>
          </cell>
          <cell r="D3954" t="str">
            <v/>
          </cell>
          <cell r="E3954" t="str">
            <v/>
          </cell>
          <cell r="F3954" t="str">
            <v xml:space="preserve">-- </v>
          </cell>
          <cell r="G3954">
            <v>0</v>
          </cell>
          <cell r="H3954">
            <v>0</v>
          </cell>
          <cell r="I3954">
            <v>40175</v>
          </cell>
          <cell r="J3954">
            <v>40168</v>
          </cell>
          <cell r="K3954" t="str">
            <v>N</v>
          </cell>
          <cell r="L3954" t="str">
            <v>Drw</v>
          </cell>
          <cell r="M3954">
            <v>3955</v>
          </cell>
        </row>
        <row r="3955">
          <cell r="C3955">
            <v>43</v>
          </cell>
          <cell r="D3955" t="str">
            <v/>
          </cell>
          <cell r="E3955" t="str">
            <v/>
          </cell>
          <cell r="F3955" t="str">
            <v xml:space="preserve">-- </v>
          </cell>
          <cell r="G3955">
            <v>0</v>
          </cell>
          <cell r="H3955">
            <v>0</v>
          </cell>
          <cell r="I3955">
            <v>40175</v>
          </cell>
          <cell r="J3955">
            <v>40168</v>
          </cell>
          <cell r="K3955" t="str">
            <v>N</v>
          </cell>
          <cell r="L3955" t="str">
            <v>Drw</v>
          </cell>
          <cell r="M3955">
            <v>3956</v>
          </cell>
        </row>
        <row r="3956">
          <cell r="C3956">
            <v>43</v>
          </cell>
          <cell r="D3956" t="str">
            <v/>
          </cell>
          <cell r="E3956" t="str">
            <v/>
          </cell>
          <cell r="F3956" t="str">
            <v xml:space="preserve">-- </v>
          </cell>
          <cell r="G3956">
            <v>0</v>
          </cell>
          <cell r="H3956">
            <v>0</v>
          </cell>
          <cell r="I3956">
            <v>40175</v>
          </cell>
          <cell r="J3956">
            <v>40168</v>
          </cell>
          <cell r="K3956" t="str">
            <v>N</v>
          </cell>
          <cell r="L3956" t="str">
            <v>Drw</v>
          </cell>
          <cell r="M3956">
            <v>3957</v>
          </cell>
        </row>
        <row r="3957">
          <cell r="C3957">
            <v>43</v>
          </cell>
          <cell r="D3957" t="str">
            <v/>
          </cell>
          <cell r="E3957" t="str">
            <v/>
          </cell>
          <cell r="F3957" t="str">
            <v xml:space="preserve">-- </v>
          </cell>
          <cell r="G3957">
            <v>0</v>
          </cell>
          <cell r="H3957">
            <v>0</v>
          </cell>
          <cell r="I3957">
            <v>40175</v>
          </cell>
          <cell r="J3957">
            <v>40168</v>
          </cell>
          <cell r="K3957" t="str">
            <v>N</v>
          </cell>
          <cell r="L3957" t="str">
            <v>Drw</v>
          </cell>
          <cell r="M3957">
            <v>3958</v>
          </cell>
        </row>
        <row r="3958">
          <cell r="C3958">
            <v>44</v>
          </cell>
          <cell r="D3958" t="str">
            <v/>
          </cell>
          <cell r="E3958" t="str">
            <v/>
          </cell>
          <cell r="F3958" t="str">
            <v>Coupling guards</v>
          </cell>
          <cell r="G3958">
            <v>0</v>
          </cell>
          <cell r="H3958">
            <v>0</v>
          </cell>
          <cell r="I3958" t="str">
            <v>-</v>
          </cell>
          <cell r="J3958" t="str">
            <v>-</v>
          </cell>
          <cell r="K3958" t="str">
            <v>N</v>
          </cell>
          <cell r="L3958" t="str">
            <v>Drw</v>
          </cell>
          <cell r="M3958">
            <v>3959</v>
          </cell>
        </row>
        <row r="3959">
          <cell r="C3959">
            <v>44</v>
          </cell>
          <cell r="D3959" t="str">
            <v/>
          </cell>
          <cell r="E3959" t="str">
            <v/>
          </cell>
          <cell r="F3959" t="str">
            <v xml:space="preserve">Coupling Guard-- </v>
          </cell>
          <cell r="G3959">
            <v>0</v>
          </cell>
          <cell r="H3959">
            <v>0</v>
          </cell>
          <cell r="I3959">
            <v>40175</v>
          </cell>
          <cell r="J3959">
            <v>40168</v>
          </cell>
          <cell r="K3959" t="str">
            <v>N</v>
          </cell>
          <cell r="L3959" t="str">
            <v>Drw</v>
          </cell>
          <cell r="M3959">
            <v>3960</v>
          </cell>
        </row>
        <row r="3960">
          <cell r="C3960">
            <v>44</v>
          </cell>
          <cell r="D3960" t="str">
            <v/>
          </cell>
          <cell r="E3960" t="str">
            <v/>
          </cell>
          <cell r="F3960" t="str">
            <v xml:space="preserve">Coupling Guard-- </v>
          </cell>
          <cell r="G3960">
            <v>0</v>
          </cell>
          <cell r="H3960">
            <v>0</v>
          </cell>
          <cell r="I3960">
            <v>40175</v>
          </cell>
          <cell r="J3960">
            <v>40168</v>
          </cell>
          <cell r="K3960" t="str">
            <v>N</v>
          </cell>
          <cell r="L3960" t="str">
            <v>Drw</v>
          </cell>
          <cell r="M3960">
            <v>3961</v>
          </cell>
        </row>
        <row r="3961">
          <cell r="C3961">
            <v>44</v>
          </cell>
          <cell r="D3961" t="str">
            <v/>
          </cell>
          <cell r="E3961" t="str">
            <v/>
          </cell>
          <cell r="F3961" t="str">
            <v xml:space="preserve">Coupling Guard-- </v>
          </cell>
          <cell r="G3961">
            <v>0</v>
          </cell>
          <cell r="H3961">
            <v>0</v>
          </cell>
          <cell r="I3961">
            <v>40175</v>
          </cell>
          <cell r="J3961">
            <v>40168</v>
          </cell>
          <cell r="K3961" t="str">
            <v>N</v>
          </cell>
          <cell r="L3961" t="str">
            <v>Drw</v>
          </cell>
          <cell r="M3961">
            <v>3962</v>
          </cell>
        </row>
        <row r="3962">
          <cell r="C3962">
            <v>45</v>
          </cell>
          <cell r="D3962" t="str">
            <v/>
          </cell>
          <cell r="E3962" t="str">
            <v/>
          </cell>
          <cell r="F3962" t="str">
            <v>Instruction Plates</v>
          </cell>
          <cell r="G3962">
            <v>0</v>
          </cell>
          <cell r="H3962">
            <v>0</v>
          </cell>
          <cell r="I3962" t="str">
            <v>-</v>
          </cell>
          <cell r="J3962" t="str">
            <v>-</v>
          </cell>
          <cell r="K3962" t="str">
            <v>N</v>
          </cell>
          <cell r="L3962" t="str">
            <v>Drw</v>
          </cell>
          <cell r="M3962">
            <v>3963</v>
          </cell>
        </row>
        <row r="3963">
          <cell r="C3963" t="str">
            <v>45</v>
          </cell>
          <cell r="D3963" t="str">
            <v/>
          </cell>
          <cell r="E3963" t="str">
            <v/>
          </cell>
          <cell r="F3963" t="str">
            <v xml:space="preserve">-- </v>
          </cell>
          <cell r="G3963">
            <v>0</v>
          </cell>
          <cell r="H3963">
            <v>0</v>
          </cell>
          <cell r="I3963">
            <v>40175</v>
          </cell>
          <cell r="J3963">
            <v>40168</v>
          </cell>
          <cell r="K3963" t="str">
            <v>N</v>
          </cell>
          <cell r="L3963" t="str">
            <v>Drw</v>
          </cell>
          <cell r="M3963">
            <v>3964</v>
          </cell>
        </row>
        <row r="3964">
          <cell r="C3964" t="str">
            <v>45</v>
          </cell>
          <cell r="D3964" t="str">
            <v/>
          </cell>
          <cell r="E3964" t="str">
            <v/>
          </cell>
          <cell r="F3964" t="str">
            <v xml:space="preserve">-- </v>
          </cell>
          <cell r="G3964">
            <v>0</v>
          </cell>
          <cell r="H3964">
            <v>0</v>
          </cell>
          <cell r="I3964">
            <v>40175</v>
          </cell>
          <cell r="J3964">
            <v>40168</v>
          </cell>
          <cell r="K3964" t="str">
            <v>N</v>
          </cell>
          <cell r="L3964" t="str">
            <v>Drw</v>
          </cell>
          <cell r="M3964">
            <v>3965</v>
          </cell>
        </row>
        <row r="3965">
          <cell r="C3965" t="str">
            <v>45</v>
          </cell>
          <cell r="D3965" t="str">
            <v/>
          </cell>
          <cell r="E3965" t="str">
            <v/>
          </cell>
          <cell r="F3965" t="str">
            <v xml:space="preserve">-- </v>
          </cell>
          <cell r="G3965">
            <v>0</v>
          </cell>
          <cell r="H3965">
            <v>0</v>
          </cell>
          <cell r="I3965">
            <v>40175</v>
          </cell>
          <cell r="J3965">
            <v>40168</v>
          </cell>
          <cell r="K3965" t="str">
            <v>N</v>
          </cell>
          <cell r="L3965" t="str">
            <v>Drw</v>
          </cell>
          <cell r="M3965">
            <v>3966</v>
          </cell>
        </row>
        <row r="3966">
          <cell r="C3966">
            <v>50</v>
          </cell>
          <cell r="D3966" t="str">
            <v>05050--50--</v>
          </cell>
          <cell r="E3966" t="str">
            <v>05050--50--</v>
          </cell>
          <cell r="F3966" t="str">
            <v>Single line diagrams</v>
          </cell>
          <cell r="G3966">
            <v>0</v>
          </cell>
          <cell r="H3966">
            <v>0</v>
          </cell>
          <cell r="I3966" t="str">
            <v>-</v>
          </cell>
          <cell r="J3966" t="str">
            <v>-</v>
          </cell>
          <cell r="K3966" t="str">
            <v>Y</v>
          </cell>
          <cell r="L3966" t="str">
            <v>Drw</v>
          </cell>
          <cell r="M3966">
            <v>3967</v>
          </cell>
        </row>
        <row r="3967">
          <cell r="C3967">
            <v>50</v>
          </cell>
          <cell r="D3967" t="str">
            <v>05050-ED-50-002-01</v>
          </cell>
          <cell r="E3967" t="str">
            <v>05050-ED-50-002-01</v>
          </cell>
          <cell r="F3967" t="str">
            <v xml:space="preserve">Base Heating Single Line Diagram for Propane-- </v>
          </cell>
          <cell r="G3967">
            <v>0</v>
          </cell>
          <cell r="H3967" t="str">
            <v>VP-1516-147-T-101/2-348</v>
          </cell>
          <cell r="I3967">
            <v>38779</v>
          </cell>
          <cell r="J3967">
            <v>38772</v>
          </cell>
          <cell r="K3967" t="str">
            <v>Y</v>
          </cell>
          <cell r="L3967" t="str">
            <v>Drw</v>
          </cell>
          <cell r="M3967">
            <v>3968</v>
          </cell>
        </row>
        <row r="3968">
          <cell r="C3968">
            <v>50</v>
          </cell>
          <cell r="D3968" t="str">
            <v>05050-ED-50-002-02</v>
          </cell>
          <cell r="E3968" t="str">
            <v>05050-ED-50-002-02</v>
          </cell>
          <cell r="F3968" t="str">
            <v xml:space="preserve">Base Heating Single Line Diagram for Propane-- </v>
          </cell>
          <cell r="G3968">
            <v>0</v>
          </cell>
          <cell r="H3968" t="str">
            <v>VP-1516-147-T-101/2-348</v>
          </cell>
          <cell r="I3968">
            <v>38779</v>
          </cell>
          <cell r="J3968">
            <v>38772</v>
          </cell>
          <cell r="K3968" t="str">
            <v>Y</v>
          </cell>
          <cell r="L3968" t="str">
            <v>Drw</v>
          </cell>
          <cell r="M3968">
            <v>3969</v>
          </cell>
        </row>
        <row r="3969">
          <cell r="C3969">
            <v>50</v>
          </cell>
          <cell r="D3969" t="str">
            <v/>
          </cell>
          <cell r="E3969" t="str">
            <v/>
          </cell>
          <cell r="F3969" t="str">
            <v xml:space="preserve">Single line diagram-- </v>
          </cell>
          <cell r="G3969">
            <v>0</v>
          </cell>
          <cell r="H3969" t="str">
            <v>VP-1516-2500-OI-0001-085</v>
          </cell>
          <cell r="I3969">
            <v>38652</v>
          </cell>
          <cell r="J3969">
            <v>38645</v>
          </cell>
          <cell r="K3969" t="str">
            <v>N</v>
          </cell>
          <cell r="L3969" t="str">
            <v>Drw</v>
          </cell>
          <cell r="M3969">
            <v>3970</v>
          </cell>
        </row>
        <row r="3970">
          <cell r="C3970">
            <v>50</v>
          </cell>
          <cell r="D3970" t="str">
            <v>05050-ED-50-602-01</v>
          </cell>
          <cell r="E3970" t="str">
            <v>05050-ED-50-602-01</v>
          </cell>
          <cell r="F3970" t="str">
            <v xml:space="preserve">Base Heating Single Line Diagram for Butane-- </v>
          </cell>
          <cell r="G3970">
            <v>0</v>
          </cell>
          <cell r="H3970" t="str">
            <v>VP-1516-148-T-101/2-348</v>
          </cell>
          <cell r="I3970">
            <v>38779</v>
          </cell>
          <cell r="J3970">
            <v>38772</v>
          </cell>
          <cell r="K3970" t="str">
            <v>Y</v>
          </cell>
          <cell r="L3970" t="str">
            <v>Drw</v>
          </cell>
          <cell r="M3970">
            <v>3971</v>
          </cell>
        </row>
        <row r="3971">
          <cell r="C3971">
            <v>50</v>
          </cell>
          <cell r="D3971" t="str">
            <v>05050-ED-50-602-02</v>
          </cell>
          <cell r="E3971" t="str">
            <v>05050-ED-50-602-02</v>
          </cell>
          <cell r="F3971" t="str">
            <v xml:space="preserve">Base Heating Single Line Diagram for Butane-- </v>
          </cell>
          <cell r="G3971">
            <v>0</v>
          </cell>
          <cell r="H3971" t="str">
            <v>VP-1516-148-T-101/2-348</v>
          </cell>
          <cell r="I3971">
            <v>38779</v>
          </cell>
          <cell r="J3971">
            <v>38772</v>
          </cell>
          <cell r="K3971" t="str">
            <v>Y</v>
          </cell>
          <cell r="L3971" t="str">
            <v>Drw</v>
          </cell>
          <cell r="M3971">
            <v>3972</v>
          </cell>
        </row>
        <row r="3972">
          <cell r="C3972">
            <v>50</v>
          </cell>
          <cell r="D3972" t="str">
            <v/>
          </cell>
          <cell r="E3972" t="str">
            <v/>
          </cell>
          <cell r="F3972" t="str">
            <v xml:space="preserve">Single line diagram--Control system architecture </v>
          </cell>
          <cell r="G3972">
            <v>0</v>
          </cell>
          <cell r="H3972">
            <v>0</v>
          </cell>
          <cell r="I3972">
            <v>38652</v>
          </cell>
          <cell r="J3972">
            <v>38645</v>
          </cell>
          <cell r="K3972" t="str">
            <v>N</v>
          </cell>
          <cell r="L3972" t="str">
            <v>Drw</v>
          </cell>
          <cell r="M3972">
            <v>3973</v>
          </cell>
        </row>
        <row r="3973">
          <cell r="C3973">
            <v>51</v>
          </cell>
          <cell r="D3973" t="str">
            <v>05050--51--</v>
          </cell>
          <cell r="E3973" t="str">
            <v>05050--51--</v>
          </cell>
          <cell r="F3973" t="str">
            <v>Block diagrams</v>
          </cell>
          <cell r="G3973">
            <v>0</v>
          </cell>
          <cell r="H3973">
            <v>0</v>
          </cell>
          <cell r="I3973" t="str">
            <v>-</v>
          </cell>
          <cell r="J3973" t="str">
            <v>-</v>
          </cell>
          <cell r="K3973" t="str">
            <v>y</v>
          </cell>
          <cell r="L3973" t="str">
            <v>Drw</v>
          </cell>
          <cell r="M3973">
            <v>3974</v>
          </cell>
        </row>
        <row r="3974">
          <cell r="C3974">
            <v>51</v>
          </cell>
          <cell r="D3974" t="str">
            <v>05050-ED-51-001-01</v>
          </cell>
          <cell r="E3974" t="str">
            <v>05050-ED-51-001-01</v>
          </cell>
          <cell r="F3974" t="str">
            <v>Block diagram--Propane system T-101</v>
          </cell>
          <cell r="G3974">
            <v>0</v>
          </cell>
          <cell r="H3974" t="str">
            <v>VP-1516-147-T-101/2-331 (sheet 1 of 2)</v>
          </cell>
          <cell r="I3974">
            <v>40175</v>
          </cell>
          <cell r="J3974">
            <v>40168</v>
          </cell>
          <cell r="K3974" t="str">
            <v>y</v>
          </cell>
          <cell r="L3974" t="str">
            <v>Drw</v>
          </cell>
          <cell r="M3974">
            <v>3975</v>
          </cell>
        </row>
        <row r="3975">
          <cell r="C3975">
            <v>51</v>
          </cell>
          <cell r="D3975" t="str">
            <v>05050-ED-51-001-02</v>
          </cell>
          <cell r="E3975" t="str">
            <v>05050-ED-51-001-02</v>
          </cell>
          <cell r="F3975" t="str">
            <v>Block diagram--Propane system T-101</v>
          </cell>
          <cell r="G3975">
            <v>0</v>
          </cell>
          <cell r="H3975" t="str">
            <v>VP-1516-147-T-101/2-331 (sheet 2 of 2)</v>
          </cell>
          <cell r="I3975">
            <v>40175</v>
          </cell>
          <cell r="J3975">
            <v>40168</v>
          </cell>
          <cell r="K3975" t="str">
            <v>y</v>
          </cell>
          <cell r="L3975" t="str">
            <v>Drw</v>
          </cell>
          <cell r="M3975">
            <v>3976</v>
          </cell>
        </row>
        <row r="3976">
          <cell r="C3976">
            <v>51</v>
          </cell>
          <cell r="D3976" t="str">
            <v>05050-ED-51-001-03</v>
          </cell>
          <cell r="E3976" t="str">
            <v>05050-ED-51-001-03</v>
          </cell>
          <cell r="F3976" t="str">
            <v>Block diagram--Propane system T-102</v>
          </cell>
          <cell r="G3976">
            <v>0</v>
          </cell>
          <cell r="H3976" t="str">
            <v>VP-1516-147-T-101/2-332 (sheet 1 of 2)</v>
          </cell>
          <cell r="I3976">
            <v>40175</v>
          </cell>
          <cell r="J3976">
            <v>40168</v>
          </cell>
          <cell r="K3976" t="str">
            <v>y</v>
          </cell>
          <cell r="L3976" t="str">
            <v>Drw</v>
          </cell>
          <cell r="M3976">
            <v>3977</v>
          </cell>
        </row>
        <row r="3977">
          <cell r="C3977">
            <v>51</v>
          </cell>
          <cell r="D3977" t="str">
            <v>05050-ED-51-001-04</v>
          </cell>
          <cell r="E3977" t="str">
            <v>05050-ED-51-001-04</v>
          </cell>
          <cell r="F3977" t="str">
            <v>Block diagram--Propane system T-102</v>
          </cell>
          <cell r="G3977">
            <v>0</v>
          </cell>
          <cell r="H3977" t="str">
            <v>VP-1516-147-T-101/2-332 (sheet 2 of 2)</v>
          </cell>
          <cell r="I3977">
            <v>40175</v>
          </cell>
          <cell r="J3977">
            <v>40168</v>
          </cell>
          <cell r="K3977" t="str">
            <v>y</v>
          </cell>
          <cell r="L3977" t="str">
            <v>Drw</v>
          </cell>
          <cell r="M3977">
            <v>3978</v>
          </cell>
        </row>
        <row r="3978">
          <cell r="C3978">
            <v>51</v>
          </cell>
          <cell r="D3978" t="str">
            <v>05050-ED-51-001-05</v>
          </cell>
          <cell r="E3978" t="str">
            <v>05050-ED-51-001-05</v>
          </cell>
          <cell r="F3978" t="str">
            <v>Block diagram--Butane system T-101</v>
          </cell>
          <cell r="G3978">
            <v>0</v>
          </cell>
          <cell r="H3978" t="str">
            <v>VP-1516-148-T-101/2-331 (sheet 1 of 2)</v>
          </cell>
          <cell r="I3978">
            <v>40175</v>
          </cell>
          <cell r="J3978">
            <v>40168</v>
          </cell>
          <cell r="K3978" t="str">
            <v>y</v>
          </cell>
          <cell r="L3978" t="str">
            <v>Drw</v>
          </cell>
          <cell r="M3978">
            <v>3979</v>
          </cell>
        </row>
        <row r="3979">
          <cell r="C3979">
            <v>51</v>
          </cell>
          <cell r="D3979" t="str">
            <v>05050-ED-51-001-06</v>
          </cell>
          <cell r="E3979" t="str">
            <v>05050-ED-51-001-06</v>
          </cell>
          <cell r="F3979" t="str">
            <v>Block diagram--Butane system T-101</v>
          </cell>
          <cell r="G3979">
            <v>0</v>
          </cell>
          <cell r="H3979" t="str">
            <v>VP-1516-148-T-101/2-331 (sheet 2 of 2)</v>
          </cell>
          <cell r="I3979">
            <v>40175</v>
          </cell>
          <cell r="J3979">
            <v>40168</v>
          </cell>
          <cell r="K3979" t="str">
            <v>y</v>
          </cell>
          <cell r="L3979" t="str">
            <v>Drw</v>
          </cell>
          <cell r="M3979">
            <v>3980</v>
          </cell>
        </row>
        <row r="3980">
          <cell r="C3980">
            <v>51</v>
          </cell>
          <cell r="D3980" t="str">
            <v>05050-ED-51-001-07</v>
          </cell>
          <cell r="E3980" t="str">
            <v>05050-ED-51-001-07</v>
          </cell>
          <cell r="F3980" t="str">
            <v>Block diagram--Butane system T-102</v>
          </cell>
          <cell r="G3980">
            <v>0</v>
          </cell>
          <cell r="H3980" t="str">
            <v>VP-1516-148-T-101/2-332 (sheet 1 of 2)</v>
          </cell>
          <cell r="I3980">
            <v>40175</v>
          </cell>
          <cell r="J3980">
            <v>40168</v>
          </cell>
          <cell r="K3980" t="str">
            <v>y</v>
          </cell>
          <cell r="L3980" t="str">
            <v>Drw</v>
          </cell>
          <cell r="M3980">
            <v>3981</v>
          </cell>
        </row>
        <row r="3981">
          <cell r="C3981">
            <v>51</v>
          </cell>
          <cell r="D3981" t="str">
            <v>05050-ED-51-001-08</v>
          </cell>
          <cell r="E3981" t="str">
            <v>05050-ED-51-001-08</v>
          </cell>
          <cell r="F3981" t="str">
            <v>Block diagram--Butane system T-102</v>
          </cell>
          <cell r="G3981">
            <v>0</v>
          </cell>
          <cell r="H3981" t="str">
            <v>VP-1516-148-T-101/2-332 (sheet 2 of 2)</v>
          </cell>
          <cell r="I3981">
            <v>40175</v>
          </cell>
          <cell r="J3981">
            <v>40168</v>
          </cell>
          <cell r="K3981" t="str">
            <v>y</v>
          </cell>
          <cell r="L3981" t="str">
            <v>Drw</v>
          </cell>
          <cell r="M3981">
            <v>3982</v>
          </cell>
        </row>
        <row r="3982">
          <cell r="C3982">
            <v>51</v>
          </cell>
          <cell r="D3982" t="str">
            <v/>
          </cell>
          <cell r="E3982" t="str">
            <v/>
          </cell>
          <cell r="F3982" t="str">
            <v xml:space="preserve">Block diagram--Butane system </v>
          </cell>
          <cell r="G3982">
            <v>0</v>
          </cell>
          <cell r="H3982">
            <v>0</v>
          </cell>
          <cell r="I3982">
            <v>40175</v>
          </cell>
          <cell r="J3982">
            <v>40168</v>
          </cell>
          <cell r="K3982" t="str">
            <v>N</v>
          </cell>
          <cell r="L3982" t="str">
            <v>Drw</v>
          </cell>
          <cell r="M3982">
            <v>3983</v>
          </cell>
        </row>
        <row r="3983">
          <cell r="C3983">
            <v>51</v>
          </cell>
          <cell r="D3983" t="str">
            <v/>
          </cell>
          <cell r="E3983" t="str">
            <v/>
          </cell>
          <cell r="F3983" t="str">
            <v xml:space="preserve">Block diagram--Butane system </v>
          </cell>
          <cell r="G3983">
            <v>0</v>
          </cell>
          <cell r="H3983">
            <v>0</v>
          </cell>
          <cell r="I3983">
            <v>40175</v>
          </cell>
          <cell r="J3983">
            <v>40168</v>
          </cell>
          <cell r="K3983" t="str">
            <v>N</v>
          </cell>
          <cell r="L3983" t="str">
            <v>Drw</v>
          </cell>
          <cell r="M3983">
            <v>3984</v>
          </cell>
        </row>
        <row r="3984">
          <cell r="C3984">
            <v>51</v>
          </cell>
          <cell r="D3984" t="str">
            <v/>
          </cell>
          <cell r="E3984" t="str">
            <v/>
          </cell>
          <cell r="F3984" t="str">
            <v xml:space="preserve">Block diagram--Butane system </v>
          </cell>
          <cell r="G3984">
            <v>0</v>
          </cell>
          <cell r="H3984">
            <v>0</v>
          </cell>
          <cell r="I3984">
            <v>40175</v>
          </cell>
          <cell r="J3984">
            <v>40168</v>
          </cell>
          <cell r="K3984" t="str">
            <v>N</v>
          </cell>
          <cell r="L3984" t="str">
            <v>Drw</v>
          </cell>
          <cell r="M3984">
            <v>3985</v>
          </cell>
        </row>
        <row r="3985">
          <cell r="C3985">
            <v>51</v>
          </cell>
          <cell r="D3985" t="str">
            <v/>
          </cell>
          <cell r="E3985" t="str">
            <v/>
          </cell>
          <cell r="F3985" t="str">
            <v xml:space="preserve">-- </v>
          </cell>
          <cell r="G3985">
            <v>0</v>
          </cell>
          <cell r="H3985">
            <v>0</v>
          </cell>
          <cell r="I3985">
            <v>40175</v>
          </cell>
          <cell r="J3985">
            <v>40168</v>
          </cell>
          <cell r="K3985" t="str">
            <v>N</v>
          </cell>
          <cell r="L3985" t="str">
            <v>Drw</v>
          </cell>
          <cell r="M3985">
            <v>3986</v>
          </cell>
        </row>
        <row r="3986">
          <cell r="C3986">
            <v>51</v>
          </cell>
          <cell r="D3986" t="str">
            <v/>
          </cell>
          <cell r="E3986" t="str">
            <v/>
          </cell>
          <cell r="F3986" t="str">
            <v xml:space="preserve">-- </v>
          </cell>
          <cell r="G3986">
            <v>0</v>
          </cell>
          <cell r="H3986">
            <v>0</v>
          </cell>
          <cell r="I3986">
            <v>40175</v>
          </cell>
          <cell r="J3986">
            <v>40168</v>
          </cell>
          <cell r="K3986" t="str">
            <v>N</v>
          </cell>
          <cell r="L3986" t="str">
            <v>Drw</v>
          </cell>
          <cell r="M3986">
            <v>3987</v>
          </cell>
        </row>
        <row r="3987">
          <cell r="C3987">
            <v>51</v>
          </cell>
          <cell r="D3987" t="str">
            <v/>
          </cell>
          <cell r="E3987" t="str">
            <v/>
          </cell>
          <cell r="F3987" t="str">
            <v xml:space="preserve">-- </v>
          </cell>
          <cell r="G3987">
            <v>0</v>
          </cell>
          <cell r="H3987">
            <v>0</v>
          </cell>
          <cell r="I3987">
            <v>40175</v>
          </cell>
          <cell r="J3987">
            <v>40168</v>
          </cell>
          <cell r="K3987" t="str">
            <v>N</v>
          </cell>
          <cell r="L3987" t="str">
            <v>Drw</v>
          </cell>
          <cell r="M3987">
            <v>3988</v>
          </cell>
        </row>
        <row r="3988">
          <cell r="C3988">
            <v>51</v>
          </cell>
          <cell r="D3988" t="str">
            <v/>
          </cell>
          <cell r="E3988" t="str">
            <v/>
          </cell>
          <cell r="F3988" t="str">
            <v xml:space="preserve">-- </v>
          </cell>
          <cell r="G3988">
            <v>0</v>
          </cell>
          <cell r="H3988">
            <v>0</v>
          </cell>
          <cell r="I3988">
            <v>40175</v>
          </cell>
          <cell r="J3988">
            <v>40168</v>
          </cell>
          <cell r="K3988" t="str">
            <v>N</v>
          </cell>
          <cell r="L3988" t="str">
            <v>Drw</v>
          </cell>
          <cell r="M3988">
            <v>3989</v>
          </cell>
        </row>
        <row r="3989">
          <cell r="C3989">
            <v>51</v>
          </cell>
          <cell r="D3989" t="str">
            <v>05050-ED-51-002-01</v>
          </cell>
          <cell r="E3989" t="str">
            <v>05050-ED-51-002-01</v>
          </cell>
          <cell r="F3989" t="str">
            <v>Block diagram--Base heating propane system</v>
          </cell>
          <cell r="G3989">
            <v>0</v>
          </cell>
          <cell r="H3989" t="str">
            <v>VP-1516-147-T-101/2-333</v>
          </cell>
          <cell r="I3989">
            <v>38883</v>
          </cell>
          <cell r="J3989">
            <v>38876</v>
          </cell>
          <cell r="K3989" t="str">
            <v>y</v>
          </cell>
          <cell r="L3989" t="str">
            <v>Drw</v>
          </cell>
          <cell r="M3989">
            <v>3990</v>
          </cell>
        </row>
        <row r="3990">
          <cell r="C3990">
            <v>51</v>
          </cell>
          <cell r="D3990" t="str">
            <v>05050-ED-51-002-02</v>
          </cell>
          <cell r="E3990" t="str">
            <v>05050-ED-51-002-02</v>
          </cell>
          <cell r="F3990" t="str">
            <v>Block diagram--Base heating propane system</v>
          </cell>
          <cell r="G3990">
            <v>0</v>
          </cell>
          <cell r="H3990" t="str">
            <v>VP-1516-147-T-101/2-333</v>
          </cell>
          <cell r="I3990">
            <v>38883</v>
          </cell>
          <cell r="J3990">
            <v>38876</v>
          </cell>
          <cell r="K3990" t="str">
            <v>y</v>
          </cell>
          <cell r="L3990" t="str">
            <v>Drw</v>
          </cell>
          <cell r="M3990">
            <v>3991</v>
          </cell>
        </row>
        <row r="3991">
          <cell r="C3991">
            <v>51</v>
          </cell>
          <cell r="D3991" t="str">
            <v>05050-ED-51-002-02</v>
          </cell>
          <cell r="E3991" t="str">
            <v>05050-ED-51-002-02</v>
          </cell>
          <cell r="F3991" t="str">
            <v>Block diagram--Base heating butane system</v>
          </cell>
          <cell r="G3991">
            <v>0</v>
          </cell>
          <cell r="H3991" t="str">
            <v>VP-1516-148-T-101/2-333</v>
          </cell>
          <cell r="I3991">
            <v>38883</v>
          </cell>
          <cell r="J3991">
            <v>38876</v>
          </cell>
          <cell r="K3991" t="str">
            <v>y</v>
          </cell>
          <cell r="L3991" t="str">
            <v>Drw</v>
          </cell>
          <cell r="M3991">
            <v>3992</v>
          </cell>
        </row>
        <row r="3992">
          <cell r="C3992">
            <v>51</v>
          </cell>
          <cell r="D3992" t="str">
            <v>05050-ED-51-002-03</v>
          </cell>
          <cell r="E3992" t="str">
            <v>05050-ED-51-002-03</v>
          </cell>
          <cell r="F3992" t="str">
            <v>Block diagram--Base heating butane system</v>
          </cell>
          <cell r="G3992">
            <v>0</v>
          </cell>
          <cell r="H3992" t="str">
            <v>VP-1516-148-T-101/2-333</v>
          </cell>
          <cell r="I3992">
            <v>38883</v>
          </cell>
          <cell r="J3992">
            <v>38876</v>
          </cell>
          <cell r="K3992" t="str">
            <v>y</v>
          </cell>
          <cell r="L3992" t="str">
            <v>Drw</v>
          </cell>
          <cell r="M3992">
            <v>3993</v>
          </cell>
        </row>
        <row r="3993">
          <cell r="C3993">
            <v>51</v>
          </cell>
          <cell r="D3993" t="str">
            <v/>
          </cell>
          <cell r="E3993" t="str">
            <v/>
          </cell>
          <cell r="F3993" t="str">
            <v xml:space="preserve">-- </v>
          </cell>
          <cell r="G3993">
            <v>0</v>
          </cell>
          <cell r="H3993">
            <v>0</v>
          </cell>
          <cell r="I3993">
            <v>40175</v>
          </cell>
          <cell r="J3993">
            <v>40168</v>
          </cell>
          <cell r="K3993" t="str">
            <v>N</v>
          </cell>
          <cell r="L3993" t="str">
            <v>Drw</v>
          </cell>
          <cell r="M3993">
            <v>3994</v>
          </cell>
        </row>
        <row r="3994">
          <cell r="C3994">
            <v>51</v>
          </cell>
          <cell r="D3994" t="str">
            <v/>
          </cell>
          <cell r="E3994" t="str">
            <v/>
          </cell>
          <cell r="F3994" t="str">
            <v xml:space="preserve">Block diagram--Fire &amp; Gas detection system </v>
          </cell>
          <cell r="G3994">
            <v>0</v>
          </cell>
          <cell r="H3994">
            <v>0</v>
          </cell>
          <cell r="I3994">
            <v>40175</v>
          </cell>
          <cell r="J3994">
            <v>40168</v>
          </cell>
          <cell r="K3994" t="str">
            <v>N</v>
          </cell>
          <cell r="L3994" t="str">
            <v>Drw</v>
          </cell>
          <cell r="M3994">
            <v>3995</v>
          </cell>
        </row>
        <row r="3995">
          <cell r="C3995">
            <v>51</v>
          </cell>
          <cell r="D3995" t="str">
            <v/>
          </cell>
          <cell r="E3995" t="str">
            <v/>
          </cell>
          <cell r="F3995" t="str">
            <v xml:space="preserve">Block diagram--Fire &amp; Gas detection system </v>
          </cell>
          <cell r="G3995">
            <v>0</v>
          </cell>
          <cell r="H3995">
            <v>0</v>
          </cell>
          <cell r="I3995">
            <v>40175</v>
          </cell>
          <cell r="J3995">
            <v>40168</v>
          </cell>
          <cell r="K3995" t="str">
            <v>N</v>
          </cell>
          <cell r="L3995" t="str">
            <v>Drw</v>
          </cell>
          <cell r="M3995">
            <v>3996</v>
          </cell>
        </row>
        <row r="3996">
          <cell r="C3996">
            <v>51</v>
          </cell>
          <cell r="D3996" t="str">
            <v/>
          </cell>
          <cell r="E3996" t="str">
            <v/>
          </cell>
          <cell r="F3996" t="str">
            <v xml:space="preserve">Block diagram--Fire &amp; Gas detection system </v>
          </cell>
          <cell r="G3996">
            <v>0</v>
          </cell>
          <cell r="H3996">
            <v>0</v>
          </cell>
          <cell r="I3996">
            <v>40175</v>
          </cell>
          <cell r="J3996">
            <v>40168</v>
          </cell>
          <cell r="K3996" t="str">
            <v>N</v>
          </cell>
          <cell r="L3996" t="str">
            <v>Drw</v>
          </cell>
          <cell r="M3996">
            <v>3997</v>
          </cell>
        </row>
        <row r="3997">
          <cell r="C3997">
            <v>51</v>
          </cell>
          <cell r="D3997" t="str">
            <v/>
          </cell>
          <cell r="E3997" t="str">
            <v/>
          </cell>
          <cell r="F3997" t="str">
            <v xml:space="preserve">-- </v>
          </cell>
          <cell r="G3997">
            <v>0</v>
          </cell>
          <cell r="H3997">
            <v>0</v>
          </cell>
          <cell r="I3997">
            <v>40175</v>
          </cell>
          <cell r="J3997">
            <v>40168</v>
          </cell>
          <cell r="K3997" t="str">
            <v>N</v>
          </cell>
          <cell r="L3997" t="str">
            <v>Drw</v>
          </cell>
          <cell r="M3997">
            <v>3998</v>
          </cell>
        </row>
        <row r="3998">
          <cell r="C3998">
            <v>51</v>
          </cell>
          <cell r="D3998" t="str">
            <v/>
          </cell>
          <cell r="E3998" t="str">
            <v/>
          </cell>
          <cell r="F3998" t="str">
            <v xml:space="preserve">-- </v>
          </cell>
          <cell r="G3998">
            <v>0</v>
          </cell>
          <cell r="H3998">
            <v>0</v>
          </cell>
          <cell r="I3998">
            <v>40175</v>
          </cell>
          <cell r="J3998">
            <v>40168</v>
          </cell>
          <cell r="K3998" t="str">
            <v>N</v>
          </cell>
          <cell r="L3998" t="str">
            <v>Drw</v>
          </cell>
          <cell r="M3998">
            <v>3999</v>
          </cell>
        </row>
        <row r="3999">
          <cell r="C3999">
            <v>51</v>
          </cell>
          <cell r="D3999" t="str">
            <v/>
          </cell>
          <cell r="E3999" t="str">
            <v/>
          </cell>
          <cell r="F3999" t="str">
            <v xml:space="preserve">-- </v>
          </cell>
          <cell r="G3999">
            <v>0</v>
          </cell>
          <cell r="H3999">
            <v>0</v>
          </cell>
          <cell r="I3999">
            <v>40175</v>
          </cell>
          <cell r="J3999">
            <v>40168</v>
          </cell>
          <cell r="K3999" t="str">
            <v>N</v>
          </cell>
          <cell r="L3999" t="str">
            <v>Drw</v>
          </cell>
          <cell r="M3999">
            <v>4000</v>
          </cell>
        </row>
        <row r="4000">
          <cell r="C4000">
            <v>51</v>
          </cell>
          <cell r="D4000" t="str">
            <v/>
          </cell>
          <cell r="E4000" t="str">
            <v/>
          </cell>
          <cell r="F4000" t="str">
            <v xml:space="preserve">Block diagram--Motor control system </v>
          </cell>
          <cell r="G4000">
            <v>0</v>
          </cell>
          <cell r="H4000">
            <v>0</v>
          </cell>
          <cell r="I4000">
            <v>40175</v>
          </cell>
          <cell r="J4000">
            <v>40168</v>
          </cell>
          <cell r="K4000" t="str">
            <v>N</v>
          </cell>
          <cell r="L4000" t="str">
            <v>Drw</v>
          </cell>
          <cell r="M4000">
            <v>4001</v>
          </cell>
        </row>
        <row r="4001">
          <cell r="C4001">
            <v>51</v>
          </cell>
          <cell r="D4001" t="str">
            <v/>
          </cell>
          <cell r="E4001" t="str">
            <v/>
          </cell>
          <cell r="F4001" t="str">
            <v xml:space="preserve">Block diagram--Motor control system </v>
          </cell>
          <cell r="G4001">
            <v>0</v>
          </cell>
          <cell r="H4001">
            <v>0</v>
          </cell>
          <cell r="I4001">
            <v>40175</v>
          </cell>
          <cell r="J4001">
            <v>40168</v>
          </cell>
          <cell r="K4001" t="str">
            <v>N</v>
          </cell>
          <cell r="L4001" t="str">
            <v>Drw</v>
          </cell>
          <cell r="M4001">
            <v>4002</v>
          </cell>
        </row>
        <row r="4002">
          <cell r="C4002">
            <v>51</v>
          </cell>
          <cell r="D4002" t="str">
            <v/>
          </cell>
          <cell r="E4002" t="str">
            <v/>
          </cell>
          <cell r="F4002" t="str">
            <v xml:space="preserve">Block diagram--Motor control system </v>
          </cell>
          <cell r="G4002">
            <v>0</v>
          </cell>
          <cell r="H4002">
            <v>0</v>
          </cell>
          <cell r="I4002">
            <v>40175</v>
          </cell>
          <cell r="J4002">
            <v>40168</v>
          </cell>
          <cell r="K4002" t="str">
            <v>N</v>
          </cell>
          <cell r="L4002" t="str">
            <v>Drw</v>
          </cell>
          <cell r="M4002">
            <v>4003</v>
          </cell>
        </row>
        <row r="4003">
          <cell r="C4003">
            <v>51</v>
          </cell>
          <cell r="D4003" t="str">
            <v/>
          </cell>
          <cell r="E4003" t="str">
            <v/>
          </cell>
          <cell r="F4003" t="str">
            <v xml:space="preserve">-- </v>
          </cell>
          <cell r="G4003">
            <v>0</v>
          </cell>
          <cell r="H4003">
            <v>0</v>
          </cell>
          <cell r="I4003">
            <v>40175</v>
          </cell>
          <cell r="J4003">
            <v>40168</v>
          </cell>
          <cell r="K4003" t="str">
            <v>N</v>
          </cell>
          <cell r="L4003" t="str">
            <v>Drw</v>
          </cell>
          <cell r="M4003">
            <v>4004</v>
          </cell>
        </row>
        <row r="4004">
          <cell r="C4004">
            <v>52</v>
          </cell>
          <cell r="D4004" t="str">
            <v>05050--52--</v>
          </cell>
          <cell r="E4004" t="str">
            <v>05050--52--</v>
          </cell>
          <cell r="F4004" t="str">
            <v>Connection diagrams</v>
          </cell>
          <cell r="G4004">
            <v>0</v>
          </cell>
          <cell r="H4004">
            <v>0</v>
          </cell>
          <cell r="I4004" t="str">
            <v>-</v>
          </cell>
          <cell r="J4004" t="str">
            <v>-</v>
          </cell>
          <cell r="K4004" t="str">
            <v>Y</v>
          </cell>
          <cell r="L4004" t="str">
            <v>Drw</v>
          </cell>
          <cell r="M4004">
            <v>4005</v>
          </cell>
        </row>
        <row r="4005">
          <cell r="C4005">
            <v>52</v>
          </cell>
          <cell r="D4005" t="str">
            <v/>
          </cell>
          <cell r="E4005" t="str">
            <v/>
          </cell>
          <cell r="F4005" t="str">
            <v xml:space="preserve">Connection diagram-Propane system- </v>
          </cell>
          <cell r="G4005">
            <v>0</v>
          </cell>
          <cell r="H4005" t="str">
            <v>VP-1516-147-T-101/2-334</v>
          </cell>
          <cell r="I4005">
            <v>40175</v>
          </cell>
          <cell r="J4005">
            <v>40168</v>
          </cell>
          <cell r="K4005" t="str">
            <v>N</v>
          </cell>
          <cell r="L4005" t="str">
            <v>Drw</v>
          </cell>
          <cell r="M4005">
            <v>4006</v>
          </cell>
        </row>
        <row r="4006">
          <cell r="C4006">
            <v>52</v>
          </cell>
          <cell r="D4006" t="str">
            <v/>
          </cell>
          <cell r="E4006" t="str">
            <v/>
          </cell>
          <cell r="F4006" t="str">
            <v xml:space="preserve">Connection diagram-Propane system- </v>
          </cell>
          <cell r="G4006">
            <v>0</v>
          </cell>
          <cell r="H4006">
            <v>0</v>
          </cell>
          <cell r="I4006">
            <v>40175</v>
          </cell>
          <cell r="J4006">
            <v>40168</v>
          </cell>
          <cell r="K4006" t="str">
            <v>N</v>
          </cell>
          <cell r="L4006" t="str">
            <v>Drw</v>
          </cell>
          <cell r="M4006">
            <v>4007</v>
          </cell>
        </row>
        <row r="4007">
          <cell r="C4007">
            <v>52</v>
          </cell>
          <cell r="D4007" t="str">
            <v/>
          </cell>
          <cell r="E4007" t="str">
            <v/>
          </cell>
          <cell r="F4007" t="str">
            <v xml:space="preserve">Connection diagram-Propane system- </v>
          </cell>
          <cell r="G4007">
            <v>0</v>
          </cell>
          <cell r="H4007">
            <v>0</v>
          </cell>
          <cell r="I4007">
            <v>40175</v>
          </cell>
          <cell r="J4007">
            <v>40168</v>
          </cell>
          <cell r="K4007" t="str">
            <v>N</v>
          </cell>
          <cell r="L4007" t="str">
            <v>Drw</v>
          </cell>
          <cell r="M4007">
            <v>4008</v>
          </cell>
        </row>
        <row r="4008">
          <cell r="C4008">
            <v>52</v>
          </cell>
          <cell r="D4008" t="str">
            <v/>
          </cell>
          <cell r="E4008" t="str">
            <v/>
          </cell>
          <cell r="F4008" t="str">
            <v xml:space="preserve">Connection diagram-Propane system- </v>
          </cell>
          <cell r="G4008">
            <v>0</v>
          </cell>
          <cell r="H4008">
            <v>0</v>
          </cell>
          <cell r="I4008">
            <v>40175</v>
          </cell>
          <cell r="J4008">
            <v>40168</v>
          </cell>
          <cell r="K4008" t="str">
            <v>N</v>
          </cell>
          <cell r="L4008" t="str">
            <v>Drw</v>
          </cell>
          <cell r="M4008">
            <v>4009</v>
          </cell>
        </row>
        <row r="4009">
          <cell r="C4009">
            <v>52</v>
          </cell>
          <cell r="D4009" t="str">
            <v/>
          </cell>
          <cell r="E4009" t="str">
            <v/>
          </cell>
          <cell r="F4009" t="str">
            <v xml:space="preserve">Connection diagram-Propane system- </v>
          </cell>
          <cell r="G4009">
            <v>0</v>
          </cell>
          <cell r="H4009">
            <v>0</v>
          </cell>
          <cell r="I4009">
            <v>40175</v>
          </cell>
          <cell r="J4009">
            <v>40168</v>
          </cell>
          <cell r="K4009" t="str">
            <v>N</v>
          </cell>
          <cell r="L4009" t="str">
            <v>Drw</v>
          </cell>
          <cell r="M4009">
            <v>4010</v>
          </cell>
        </row>
        <row r="4010">
          <cell r="C4010">
            <v>52</v>
          </cell>
          <cell r="D4010" t="str">
            <v/>
          </cell>
          <cell r="E4010" t="str">
            <v/>
          </cell>
          <cell r="F4010" t="str">
            <v xml:space="preserve">Connection diagram-Propane system- </v>
          </cell>
          <cell r="G4010">
            <v>0</v>
          </cell>
          <cell r="H4010">
            <v>0</v>
          </cell>
          <cell r="I4010">
            <v>40175</v>
          </cell>
          <cell r="J4010">
            <v>40168</v>
          </cell>
          <cell r="K4010" t="str">
            <v>N</v>
          </cell>
          <cell r="L4010" t="str">
            <v>Drw</v>
          </cell>
          <cell r="M4010">
            <v>4011</v>
          </cell>
        </row>
        <row r="4011">
          <cell r="C4011">
            <v>52</v>
          </cell>
          <cell r="D4011" t="str">
            <v/>
          </cell>
          <cell r="E4011" t="str">
            <v/>
          </cell>
          <cell r="F4011" t="str">
            <v xml:space="preserve">Connection diagram-Propane system- </v>
          </cell>
          <cell r="G4011">
            <v>0</v>
          </cell>
          <cell r="H4011" t="str">
            <v>VP-1516-147-T-101/2-335</v>
          </cell>
          <cell r="I4011">
            <v>40175</v>
          </cell>
          <cell r="J4011">
            <v>40168</v>
          </cell>
          <cell r="K4011" t="str">
            <v>N</v>
          </cell>
          <cell r="L4011" t="str">
            <v>Drw</v>
          </cell>
          <cell r="M4011">
            <v>4012</v>
          </cell>
        </row>
        <row r="4012">
          <cell r="C4012">
            <v>52</v>
          </cell>
          <cell r="D4012" t="str">
            <v/>
          </cell>
          <cell r="E4012" t="str">
            <v/>
          </cell>
          <cell r="F4012" t="str">
            <v xml:space="preserve">Connection diagram-Propane system- </v>
          </cell>
          <cell r="G4012">
            <v>0</v>
          </cell>
          <cell r="H4012">
            <v>0</v>
          </cell>
          <cell r="I4012">
            <v>40175</v>
          </cell>
          <cell r="J4012">
            <v>40168</v>
          </cell>
          <cell r="K4012" t="str">
            <v>N</v>
          </cell>
          <cell r="L4012" t="str">
            <v>Drw</v>
          </cell>
          <cell r="M4012">
            <v>4013</v>
          </cell>
        </row>
        <row r="4013">
          <cell r="C4013">
            <v>52</v>
          </cell>
          <cell r="D4013" t="str">
            <v/>
          </cell>
          <cell r="E4013" t="str">
            <v/>
          </cell>
          <cell r="F4013" t="str">
            <v xml:space="preserve">Connection diagram-Propane system- </v>
          </cell>
          <cell r="G4013">
            <v>0</v>
          </cell>
          <cell r="H4013">
            <v>0</v>
          </cell>
          <cell r="I4013">
            <v>40175</v>
          </cell>
          <cell r="J4013">
            <v>40168</v>
          </cell>
          <cell r="K4013" t="str">
            <v>N</v>
          </cell>
          <cell r="L4013" t="str">
            <v>Drw</v>
          </cell>
          <cell r="M4013">
            <v>4014</v>
          </cell>
        </row>
        <row r="4014">
          <cell r="C4014">
            <v>52</v>
          </cell>
          <cell r="D4014" t="str">
            <v/>
          </cell>
          <cell r="E4014" t="str">
            <v/>
          </cell>
          <cell r="F4014" t="str">
            <v xml:space="preserve">Connection diagram-Propane system- </v>
          </cell>
          <cell r="G4014">
            <v>0</v>
          </cell>
          <cell r="H4014">
            <v>0</v>
          </cell>
          <cell r="I4014">
            <v>40175</v>
          </cell>
          <cell r="J4014">
            <v>40168</v>
          </cell>
          <cell r="K4014" t="str">
            <v>N</v>
          </cell>
          <cell r="L4014" t="str">
            <v>Drw</v>
          </cell>
          <cell r="M4014">
            <v>4015</v>
          </cell>
        </row>
        <row r="4015">
          <cell r="C4015">
            <v>52</v>
          </cell>
          <cell r="D4015" t="str">
            <v/>
          </cell>
          <cell r="E4015" t="str">
            <v/>
          </cell>
          <cell r="F4015" t="str">
            <v xml:space="preserve">Connection diagram-Propane system- </v>
          </cell>
          <cell r="G4015">
            <v>0</v>
          </cell>
          <cell r="H4015">
            <v>0</v>
          </cell>
          <cell r="I4015">
            <v>40175</v>
          </cell>
          <cell r="J4015">
            <v>40168</v>
          </cell>
          <cell r="K4015" t="str">
            <v>N</v>
          </cell>
          <cell r="L4015" t="str">
            <v>Drw</v>
          </cell>
          <cell r="M4015">
            <v>4016</v>
          </cell>
        </row>
        <row r="4016">
          <cell r="C4016">
            <v>52</v>
          </cell>
          <cell r="D4016" t="str">
            <v/>
          </cell>
          <cell r="E4016" t="str">
            <v/>
          </cell>
          <cell r="F4016" t="str">
            <v xml:space="preserve">Connection diagram-Propane system- </v>
          </cell>
          <cell r="G4016">
            <v>0</v>
          </cell>
          <cell r="H4016" t="str">
            <v>VP-1516-147-T-101/2-336</v>
          </cell>
          <cell r="I4016">
            <v>40175</v>
          </cell>
          <cell r="J4016">
            <v>40168</v>
          </cell>
          <cell r="K4016" t="str">
            <v>N</v>
          </cell>
          <cell r="L4016" t="str">
            <v>Drw</v>
          </cell>
          <cell r="M4016">
            <v>4017</v>
          </cell>
        </row>
        <row r="4017">
          <cell r="C4017">
            <v>52</v>
          </cell>
          <cell r="D4017" t="str">
            <v/>
          </cell>
          <cell r="E4017" t="str">
            <v/>
          </cell>
          <cell r="F4017" t="str">
            <v xml:space="preserve">Connection diagram-Propane system- </v>
          </cell>
          <cell r="G4017">
            <v>0</v>
          </cell>
          <cell r="H4017">
            <v>0</v>
          </cell>
          <cell r="I4017">
            <v>40175</v>
          </cell>
          <cell r="J4017">
            <v>40168</v>
          </cell>
          <cell r="K4017" t="str">
            <v>N</v>
          </cell>
          <cell r="L4017" t="str">
            <v>Drw</v>
          </cell>
          <cell r="M4017">
            <v>4018</v>
          </cell>
        </row>
        <row r="4018">
          <cell r="C4018">
            <v>52</v>
          </cell>
          <cell r="D4018" t="str">
            <v/>
          </cell>
          <cell r="E4018" t="str">
            <v/>
          </cell>
          <cell r="F4018" t="str">
            <v xml:space="preserve">Connection diagram-Propane system- </v>
          </cell>
          <cell r="G4018">
            <v>0</v>
          </cell>
          <cell r="H4018">
            <v>0</v>
          </cell>
          <cell r="I4018">
            <v>40175</v>
          </cell>
          <cell r="J4018">
            <v>40168</v>
          </cell>
          <cell r="K4018" t="str">
            <v>N</v>
          </cell>
          <cell r="L4018" t="str">
            <v>Drw</v>
          </cell>
          <cell r="M4018">
            <v>4019</v>
          </cell>
        </row>
        <row r="4019">
          <cell r="C4019">
            <v>52</v>
          </cell>
          <cell r="D4019" t="str">
            <v/>
          </cell>
          <cell r="E4019" t="str">
            <v/>
          </cell>
          <cell r="F4019" t="str">
            <v xml:space="preserve">Connection diagram-Propane system- </v>
          </cell>
          <cell r="G4019">
            <v>0</v>
          </cell>
          <cell r="H4019">
            <v>0</v>
          </cell>
          <cell r="I4019">
            <v>40175</v>
          </cell>
          <cell r="J4019">
            <v>40168</v>
          </cell>
          <cell r="K4019" t="str">
            <v>N</v>
          </cell>
          <cell r="L4019" t="str">
            <v>Drw</v>
          </cell>
          <cell r="M4019">
            <v>4020</v>
          </cell>
        </row>
        <row r="4020">
          <cell r="C4020">
            <v>52</v>
          </cell>
          <cell r="D4020" t="str">
            <v/>
          </cell>
          <cell r="E4020" t="str">
            <v/>
          </cell>
          <cell r="F4020" t="str">
            <v xml:space="preserve">Connection diagram-Propane system- </v>
          </cell>
          <cell r="G4020">
            <v>0</v>
          </cell>
          <cell r="H4020">
            <v>0</v>
          </cell>
          <cell r="I4020">
            <v>40175</v>
          </cell>
          <cell r="J4020">
            <v>40168</v>
          </cell>
          <cell r="K4020" t="str">
            <v>N</v>
          </cell>
          <cell r="L4020" t="str">
            <v>Drw</v>
          </cell>
          <cell r="M4020">
            <v>4021</v>
          </cell>
        </row>
        <row r="4021">
          <cell r="C4021">
            <v>52</v>
          </cell>
          <cell r="D4021" t="str">
            <v/>
          </cell>
          <cell r="E4021" t="str">
            <v/>
          </cell>
          <cell r="F4021" t="str">
            <v xml:space="preserve">Connection diagram-Propane system- </v>
          </cell>
          <cell r="G4021">
            <v>0</v>
          </cell>
          <cell r="H4021" t="str">
            <v>VP-1516-147-T-101/2-337</v>
          </cell>
          <cell r="I4021">
            <v>40175</v>
          </cell>
          <cell r="J4021">
            <v>40168</v>
          </cell>
          <cell r="K4021" t="str">
            <v>N</v>
          </cell>
          <cell r="L4021" t="str">
            <v>Drw</v>
          </cell>
          <cell r="M4021">
            <v>4022</v>
          </cell>
        </row>
        <row r="4022">
          <cell r="C4022">
            <v>52</v>
          </cell>
          <cell r="D4022" t="str">
            <v/>
          </cell>
          <cell r="E4022" t="str">
            <v/>
          </cell>
          <cell r="F4022" t="str">
            <v xml:space="preserve">Connection diagram-Propane system- </v>
          </cell>
          <cell r="G4022">
            <v>0</v>
          </cell>
          <cell r="H4022">
            <v>0</v>
          </cell>
          <cell r="I4022">
            <v>40175</v>
          </cell>
          <cell r="J4022">
            <v>40168</v>
          </cell>
          <cell r="K4022" t="str">
            <v>N</v>
          </cell>
          <cell r="L4022" t="str">
            <v>Drw</v>
          </cell>
          <cell r="M4022">
            <v>4023</v>
          </cell>
        </row>
        <row r="4023">
          <cell r="C4023">
            <v>52</v>
          </cell>
          <cell r="D4023" t="str">
            <v/>
          </cell>
          <cell r="E4023" t="str">
            <v/>
          </cell>
          <cell r="F4023" t="str">
            <v xml:space="preserve">Connection diagram-Propane system- </v>
          </cell>
          <cell r="G4023">
            <v>0</v>
          </cell>
          <cell r="H4023">
            <v>0</v>
          </cell>
          <cell r="I4023">
            <v>40175</v>
          </cell>
          <cell r="J4023">
            <v>40168</v>
          </cell>
          <cell r="K4023" t="str">
            <v>N</v>
          </cell>
          <cell r="L4023" t="str">
            <v>Drw</v>
          </cell>
          <cell r="M4023">
            <v>4024</v>
          </cell>
        </row>
        <row r="4024">
          <cell r="C4024">
            <v>52</v>
          </cell>
          <cell r="D4024" t="str">
            <v/>
          </cell>
          <cell r="E4024" t="str">
            <v/>
          </cell>
          <cell r="F4024" t="str">
            <v xml:space="preserve">Connection diagram-Propane system- </v>
          </cell>
          <cell r="G4024">
            <v>0</v>
          </cell>
          <cell r="H4024">
            <v>0</v>
          </cell>
          <cell r="I4024">
            <v>40175</v>
          </cell>
          <cell r="J4024">
            <v>40168</v>
          </cell>
          <cell r="K4024" t="str">
            <v>N</v>
          </cell>
          <cell r="L4024" t="str">
            <v>Drw</v>
          </cell>
          <cell r="M4024">
            <v>4025</v>
          </cell>
        </row>
        <row r="4025">
          <cell r="C4025">
            <v>52</v>
          </cell>
          <cell r="D4025" t="str">
            <v/>
          </cell>
          <cell r="E4025" t="str">
            <v/>
          </cell>
          <cell r="F4025" t="str">
            <v xml:space="preserve">Connection diagram-Propane system- </v>
          </cell>
          <cell r="G4025">
            <v>0</v>
          </cell>
          <cell r="H4025">
            <v>0</v>
          </cell>
          <cell r="I4025">
            <v>40175</v>
          </cell>
          <cell r="J4025">
            <v>40168</v>
          </cell>
          <cell r="K4025" t="str">
            <v>N</v>
          </cell>
          <cell r="L4025" t="str">
            <v>Drw</v>
          </cell>
          <cell r="M4025">
            <v>4026</v>
          </cell>
        </row>
        <row r="4026">
          <cell r="C4026">
            <v>52</v>
          </cell>
          <cell r="D4026" t="str">
            <v>05050-ED-52-005-01</v>
          </cell>
          <cell r="E4026" t="str">
            <v>05050-ED-52-005-01</v>
          </cell>
          <cell r="F4026" t="str">
            <v xml:space="preserve">Connection diagram-Propane system- </v>
          </cell>
          <cell r="G4026">
            <v>0</v>
          </cell>
          <cell r="H4026" t="str">
            <v>VP-1516-147-T-101/2-338</v>
          </cell>
          <cell r="I4026">
            <v>40175</v>
          </cell>
          <cell r="J4026">
            <v>40168</v>
          </cell>
          <cell r="K4026" t="str">
            <v>y</v>
          </cell>
          <cell r="L4026" t="str">
            <v>Drw</v>
          </cell>
          <cell r="M4026">
            <v>4027</v>
          </cell>
        </row>
        <row r="4027">
          <cell r="C4027">
            <v>52</v>
          </cell>
          <cell r="D4027" t="str">
            <v/>
          </cell>
          <cell r="E4027" t="str">
            <v/>
          </cell>
          <cell r="F4027" t="str">
            <v xml:space="preserve">Connection diagram-Propane system- </v>
          </cell>
          <cell r="G4027">
            <v>0</v>
          </cell>
          <cell r="H4027">
            <v>0</v>
          </cell>
          <cell r="I4027">
            <v>40175</v>
          </cell>
          <cell r="J4027">
            <v>40168</v>
          </cell>
          <cell r="K4027" t="str">
            <v>N</v>
          </cell>
          <cell r="L4027" t="str">
            <v>Drw</v>
          </cell>
          <cell r="M4027">
            <v>4028</v>
          </cell>
        </row>
        <row r="4028">
          <cell r="C4028">
            <v>52</v>
          </cell>
          <cell r="D4028" t="str">
            <v/>
          </cell>
          <cell r="E4028" t="str">
            <v/>
          </cell>
          <cell r="F4028" t="str">
            <v xml:space="preserve">Connection diagram-Propane system- </v>
          </cell>
          <cell r="G4028">
            <v>0</v>
          </cell>
          <cell r="H4028">
            <v>0</v>
          </cell>
          <cell r="I4028">
            <v>40175</v>
          </cell>
          <cell r="J4028">
            <v>40168</v>
          </cell>
          <cell r="K4028" t="str">
            <v>N</v>
          </cell>
          <cell r="L4028" t="str">
            <v>Drw</v>
          </cell>
          <cell r="M4028">
            <v>4029</v>
          </cell>
        </row>
        <row r="4029">
          <cell r="C4029">
            <v>52</v>
          </cell>
          <cell r="D4029" t="str">
            <v/>
          </cell>
          <cell r="E4029" t="str">
            <v/>
          </cell>
          <cell r="F4029" t="str">
            <v xml:space="preserve">Connection diagram-Propane system- </v>
          </cell>
          <cell r="G4029">
            <v>0</v>
          </cell>
          <cell r="H4029">
            <v>0</v>
          </cell>
          <cell r="I4029">
            <v>40175</v>
          </cell>
          <cell r="J4029">
            <v>40168</v>
          </cell>
          <cell r="K4029" t="str">
            <v>N</v>
          </cell>
          <cell r="L4029" t="str">
            <v>Drw</v>
          </cell>
          <cell r="M4029">
            <v>4030</v>
          </cell>
        </row>
        <row r="4030">
          <cell r="C4030">
            <v>52</v>
          </cell>
          <cell r="D4030" t="str">
            <v/>
          </cell>
          <cell r="E4030" t="str">
            <v/>
          </cell>
          <cell r="F4030" t="str">
            <v xml:space="preserve">Connection diagram-Propane system- </v>
          </cell>
          <cell r="G4030">
            <v>0</v>
          </cell>
          <cell r="H4030">
            <v>0</v>
          </cell>
          <cell r="I4030">
            <v>40175</v>
          </cell>
          <cell r="J4030">
            <v>40168</v>
          </cell>
          <cell r="K4030" t="str">
            <v>N</v>
          </cell>
          <cell r="L4030" t="str">
            <v>Drw</v>
          </cell>
          <cell r="M4030">
            <v>4031</v>
          </cell>
        </row>
        <row r="4031">
          <cell r="C4031">
            <v>52</v>
          </cell>
          <cell r="D4031" t="str">
            <v>05050-ED-52-006-01</v>
          </cell>
          <cell r="E4031" t="str">
            <v>05050-ED-52-006-01</v>
          </cell>
          <cell r="F4031" t="str">
            <v xml:space="preserve">Connection diagram-Propane system- </v>
          </cell>
          <cell r="G4031">
            <v>0</v>
          </cell>
          <cell r="H4031" t="str">
            <v>VP-1516-147-T-101/2-339</v>
          </cell>
          <cell r="I4031">
            <v>40175</v>
          </cell>
          <cell r="J4031">
            <v>40168</v>
          </cell>
          <cell r="K4031" t="str">
            <v>y</v>
          </cell>
          <cell r="L4031" t="str">
            <v>Drw</v>
          </cell>
          <cell r="M4031">
            <v>4032</v>
          </cell>
        </row>
        <row r="4032">
          <cell r="C4032">
            <v>52</v>
          </cell>
          <cell r="D4032" t="str">
            <v/>
          </cell>
          <cell r="E4032" t="str">
            <v/>
          </cell>
          <cell r="F4032" t="str">
            <v xml:space="preserve">Connection diagram-Propane system- </v>
          </cell>
          <cell r="G4032">
            <v>0</v>
          </cell>
          <cell r="H4032">
            <v>0</v>
          </cell>
          <cell r="I4032">
            <v>40175</v>
          </cell>
          <cell r="J4032">
            <v>40168</v>
          </cell>
          <cell r="K4032" t="str">
            <v>N</v>
          </cell>
          <cell r="L4032" t="str">
            <v>Drw</v>
          </cell>
          <cell r="M4032">
            <v>4033</v>
          </cell>
        </row>
        <row r="4033">
          <cell r="C4033">
            <v>52</v>
          </cell>
          <cell r="D4033" t="str">
            <v>05050-ED-52-007-01</v>
          </cell>
          <cell r="E4033" t="str">
            <v>05050-ED-52-007-01</v>
          </cell>
          <cell r="F4033" t="str">
            <v xml:space="preserve">Connection diagram-Propane system- </v>
          </cell>
          <cell r="G4033">
            <v>0</v>
          </cell>
          <cell r="H4033" t="str">
            <v>VP-1516-147-T-101/2-340</v>
          </cell>
          <cell r="I4033">
            <v>40175</v>
          </cell>
          <cell r="J4033">
            <v>40168</v>
          </cell>
          <cell r="K4033" t="str">
            <v>Y</v>
          </cell>
          <cell r="L4033" t="str">
            <v>Drw</v>
          </cell>
          <cell r="M4033">
            <v>4034</v>
          </cell>
        </row>
        <row r="4034">
          <cell r="C4034">
            <v>52</v>
          </cell>
          <cell r="D4034" t="str">
            <v/>
          </cell>
          <cell r="E4034" t="str">
            <v/>
          </cell>
          <cell r="F4034" t="str">
            <v xml:space="preserve">Connection diagram-Propane system- </v>
          </cell>
          <cell r="G4034">
            <v>0</v>
          </cell>
          <cell r="H4034">
            <v>0</v>
          </cell>
          <cell r="I4034">
            <v>40175</v>
          </cell>
          <cell r="J4034">
            <v>40168</v>
          </cell>
          <cell r="K4034" t="str">
            <v>N</v>
          </cell>
          <cell r="L4034" t="str">
            <v>Drw</v>
          </cell>
          <cell r="M4034">
            <v>4035</v>
          </cell>
        </row>
        <row r="4035">
          <cell r="C4035">
            <v>52</v>
          </cell>
          <cell r="D4035" t="str">
            <v/>
          </cell>
          <cell r="E4035" t="str">
            <v/>
          </cell>
          <cell r="F4035" t="str">
            <v xml:space="preserve">Connection diagram-Propane system- </v>
          </cell>
          <cell r="G4035">
            <v>0</v>
          </cell>
          <cell r="H4035">
            <v>0</v>
          </cell>
          <cell r="I4035">
            <v>40175</v>
          </cell>
          <cell r="J4035">
            <v>40168</v>
          </cell>
          <cell r="K4035" t="str">
            <v>N</v>
          </cell>
          <cell r="L4035" t="str">
            <v>Drw</v>
          </cell>
          <cell r="M4035">
            <v>4036</v>
          </cell>
        </row>
        <row r="4036">
          <cell r="C4036">
            <v>52</v>
          </cell>
          <cell r="D4036" t="str">
            <v/>
          </cell>
          <cell r="E4036" t="str">
            <v/>
          </cell>
          <cell r="F4036" t="str">
            <v xml:space="preserve">Connection diagram-Propane system- </v>
          </cell>
          <cell r="G4036">
            <v>0</v>
          </cell>
          <cell r="H4036">
            <v>0</v>
          </cell>
          <cell r="I4036">
            <v>40175</v>
          </cell>
          <cell r="J4036">
            <v>40168</v>
          </cell>
          <cell r="K4036" t="str">
            <v>N</v>
          </cell>
          <cell r="L4036" t="str">
            <v>Drw</v>
          </cell>
          <cell r="M4036">
            <v>4037</v>
          </cell>
        </row>
        <row r="4037">
          <cell r="C4037">
            <v>52</v>
          </cell>
          <cell r="D4037" t="str">
            <v/>
          </cell>
          <cell r="E4037" t="str">
            <v/>
          </cell>
          <cell r="F4037" t="str">
            <v xml:space="preserve">Connection diagram-Propane system- </v>
          </cell>
          <cell r="G4037">
            <v>0</v>
          </cell>
          <cell r="H4037">
            <v>0</v>
          </cell>
          <cell r="I4037">
            <v>40175</v>
          </cell>
          <cell r="J4037">
            <v>40168</v>
          </cell>
          <cell r="K4037" t="str">
            <v>N</v>
          </cell>
          <cell r="L4037" t="str">
            <v>Drw</v>
          </cell>
          <cell r="M4037">
            <v>4038</v>
          </cell>
        </row>
        <row r="4038">
          <cell r="C4038">
            <v>52</v>
          </cell>
          <cell r="D4038" t="str">
            <v/>
          </cell>
          <cell r="E4038" t="str">
            <v/>
          </cell>
          <cell r="F4038" t="str">
            <v xml:space="preserve">Connection diagram-Propane system- </v>
          </cell>
          <cell r="G4038">
            <v>0</v>
          </cell>
          <cell r="H4038" t="str">
            <v>VP-1516-147-T-101/2-341</v>
          </cell>
          <cell r="I4038">
            <v>40175</v>
          </cell>
          <cell r="J4038">
            <v>40168</v>
          </cell>
          <cell r="K4038" t="str">
            <v>N</v>
          </cell>
          <cell r="L4038" t="str">
            <v>Drw</v>
          </cell>
          <cell r="M4038">
            <v>4039</v>
          </cell>
        </row>
        <row r="4039">
          <cell r="C4039">
            <v>52</v>
          </cell>
          <cell r="D4039" t="str">
            <v/>
          </cell>
          <cell r="E4039" t="str">
            <v/>
          </cell>
          <cell r="F4039" t="str">
            <v xml:space="preserve">Connection diagram-Propane system- </v>
          </cell>
          <cell r="G4039">
            <v>0</v>
          </cell>
          <cell r="H4039">
            <v>0</v>
          </cell>
          <cell r="I4039">
            <v>40175</v>
          </cell>
          <cell r="J4039">
            <v>40168</v>
          </cell>
          <cell r="K4039" t="str">
            <v>N</v>
          </cell>
          <cell r="L4039" t="str">
            <v>Drw</v>
          </cell>
          <cell r="M4039">
            <v>4040</v>
          </cell>
        </row>
        <row r="4040">
          <cell r="C4040">
            <v>52</v>
          </cell>
          <cell r="D4040" t="str">
            <v/>
          </cell>
          <cell r="E4040" t="str">
            <v/>
          </cell>
          <cell r="F4040" t="str">
            <v xml:space="preserve">Connection diagram-Propane system- </v>
          </cell>
          <cell r="G4040">
            <v>0</v>
          </cell>
          <cell r="H4040" t="str">
            <v>VP-1516-147-T-101/2-342</v>
          </cell>
          <cell r="I4040">
            <v>40175</v>
          </cell>
          <cell r="J4040">
            <v>40168</v>
          </cell>
          <cell r="K4040" t="str">
            <v>N</v>
          </cell>
          <cell r="L4040" t="str">
            <v>Drw</v>
          </cell>
          <cell r="M4040">
            <v>4041</v>
          </cell>
        </row>
        <row r="4041">
          <cell r="C4041">
            <v>52</v>
          </cell>
          <cell r="D4041" t="str">
            <v/>
          </cell>
          <cell r="E4041" t="str">
            <v/>
          </cell>
          <cell r="F4041" t="str">
            <v xml:space="preserve">Connection diagram-Propane system- </v>
          </cell>
          <cell r="G4041">
            <v>0</v>
          </cell>
          <cell r="H4041">
            <v>0</v>
          </cell>
          <cell r="I4041">
            <v>40175</v>
          </cell>
          <cell r="J4041">
            <v>40168</v>
          </cell>
          <cell r="K4041" t="str">
            <v>N</v>
          </cell>
          <cell r="L4041" t="str">
            <v>Drw</v>
          </cell>
          <cell r="M4041">
            <v>4042</v>
          </cell>
        </row>
        <row r="4042">
          <cell r="C4042">
            <v>52</v>
          </cell>
          <cell r="D4042" t="str">
            <v/>
          </cell>
          <cell r="E4042" t="str">
            <v/>
          </cell>
          <cell r="F4042" t="str">
            <v xml:space="preserve">Connection diagram-Propane system- </v>
          </cell>
          <cell r="G4042">
            <v>0</v>
          </cell>
          <cell r="H4042">
            <v>0</v>
          </cell>
          <cell r="I4042">
            <v>40175</v>
          </cell>
          <cell r="J4042">
            <v>40168</v>
          </cell>
          <cell r="K4042" t="str">
            <v>N</v>
          </cell>
          <cell r="L4042" t="str">
            <v>Drw</v>
          </cell>
          <cell r="M4042">
            <v>4043</v>
          </cell>
        </row>
        <row r="4043">
          <cell r="C4043">
            <v>52</v>
          </cell>
          <cell r="D4043" t="str">
            <v/>
          </cell>
          <cell r="E4043" t="str">
            <v/>
          </cell>
          <cell r="F4043" t="str">
            <v xml:space="preserve">Connection diagram-Propane system- </v>
          </cell>
          <cell r="G4043">
            <v>0</v>
          </cell>
          <cell r="H4043">
            <v>0</v>
          </cell>
          <cell r="I4043">
            <v>40175</v>
          </cell>
          <cell r="J4043">
            <v>40168</v>
          </cell>
          <cell r="K4043" t="str">
            <v>N</v>
          </cell>
          <cell r="L4043" t="str">
            <v>Drw</v>
          </cell>
          <cell r="M4043">
            <v>4044</v>
          </cell>
        </row>
        <row r="4044">
          <cell r="C4044">
            <v>52</v>
          </cell>
          <cell r="D4044" t="str">
            <v/>
          </cell>
          <cell r="E4044" t="str">
            <v/>
          </cell>
          <cell r="F4044" t="str">
            <v xml:space="preserve">Connection diagram-Propane system- </v>
          </cell>
          <cell r="G4044">
            <v>0</v>
          </cell>
          <cell r="H4044">
            <v>0</v>
          </cell>
          <cell r="I4044">
            <v>40175</v>
          </cell>
          <cell r="J4044">
            <v>40168</v>
          </cell>
          <cell r="K4044" t="str">
            <v>N</v>
          </cell>
          <cell r="L4044" t="str">
            <v>Drw</v>
          </cell>
          <cell r="M4044">
            <v>4045</v>
          </cell>
        </row>
        <row r="4045">
          <cell r="C4045">
            <v>52</v>
          </cell>
          <cell r="D4045" t="str">
            <v/>
          </cell>
          <cell r="E4045" t="str">
            <v/>
          </cell>
          <cell r="F4045" t="str">
            <v xml:space="preserve">Connection diagram-Propane system- </v>
          </cell>
          <cell r="G4045">
            <v>0</v>
          </cell>
          <cell r="H4045" t="str">
            <v>VP-1516-147-T-101/2-343</v>
          </cell>
          <cell r="I4045">
            <v>40175</v>
          </cell>
          <cell r="J4045">
            <v>40168</v>
          </cell>
          <cell r="K4045" t="str">
            <v>N</v>
          </cell>
          <cell r="L4045" t="str">
            <v>Drw</v>
          </cell>
          <cell r="M4045">
            <v>4046</v>
          </cell>
        </row>
        <row r="4046">
          <cell r="C4046">
            <v>52</v>
          </cell>
          <cell r="D4046" t="str">
            <v/>
          </cell>
          <cell r="E4046" t="str">
            <v/>
          </cell>
          <cell r="F4046" t="str">
            <v xml:space="preserve">Connection diagram-Propane system- </v>
          </cell>
          <cell r="G4046">
            <v>0</v>
          </cell>
          <cell r="H4046">
            <v>0</v>
          </cell>
          <cell r="I4046">
            <v>40175</v>
          </cell>
          <cell r="J4046">
            <v>40168</v>
          </cell>
          <cell r="K4046" t="str">
            <v>N</v>
          </cell>
          <cell r="L4046" t="str">
            <v>Drw</v>
          </cell>
          <cell r="M4046">
            <v>4047</v>
          </cell>
        </row>
        <row r="4047">
          <cell r="C4047">
            <v>52</v>
          </cell>
          <cell r="D4047" t="str">
            <v/>
          </cell>
          <cell r="E4047" t="str">
            <v/>
          </cell>
          <cell r="F4047" t="str">
            <v xml:space="preserve">Connection diagram-Propane system- </v>
          </cell>
          <cell r="G4047">
            <v>0</v>
          </cell>
          <cell r="H4047">
            <v>0</v>
          </cell>
          <cell r="I4047">
            <v>40175</v>
          </cell>
          <cell r="J4047">
            <v>40168</v>
          </cell>
          <cell r="K4047" t="str">
            <v>N</v>
          </cell>
          <cell r="L4047" t="str">
            <v>Drw</v>
          </cell>
          <cell r="M4047">
            <v>4048</v>
          </cell>
        </row>
        <row r="4048">
          <cell r="C4048">
            <v>52</v>
          </cell>
          <cell r="D4048" t="str">
            <v/>
          </cell>
          <cell r="E4048" t="str">
            <v/>
          </cell>
          <cell r="F4048" t="str">
            <v xml:space="preserve">Connection diagram-Propane system- </v>
          </cell>
          <cell r="G4048">
            <v>0</v>
          </cell>
          <cell r="H4048">
            <v>0</v>
          </cell>
          <cell r="I4048">
            <v>40175</v>
          </cell>
          <cell r="J4048">
            <v>40168</v>
          </cell>
          <cell r="K4048" t="str">
            <v>N</v>
          </cell>
          <cell r="L4048" t="str">
            <v>Drw</v>
          </cell>
          <cell r="M4048">
            <v>4049</v>
          </cell>
        </row>
        <row r="4049">
          <cell r="C4049">
            <v>52</v>
          </cell>
          <cell r="D4049" t="str">
            <v/>
          </cell>
          <cell r="E4049" t="str">
            <v/>
          </cell>
          <cell r="F4049" t="str">
            <v xml:space="preserve">Connection diagram-Propane system- </v>
          </cell>
          <cell r="G4049">
            <v>0</v>
          </cell>
          <cell r="H4049">
            <v>0</v>
          </cell>
          <cell r="I4049">
            <v>40175</v>
          </cell>
          <cell r="J4049">
            <v>40168</v>
          </cell>
          <cell r="K4049" t="str">
            <v>N</v>
          </cell>
          <cell r="L4049" t="str">
            <v>Drw</v>
          </cell>
          <cell r="M4049">
            <v>4050</v>
          </cell>
        </row>
        <row r="4050">
          <cell r="C4050">
            <v>52</v>
          </cell>
          <cell r="D4050" t="str">
            <v/>
          </cell>
          <cell r="E4050" t="str">
            <v/>
          </cell>
          <cell r="F4050" t="str">
            <v xml:space="preserve">Connection diagram-Propane system- </v>
          </cell>
          <cell r="G4050">
            <v>0</v>
          </cell>
          <cell r="H4050" t="str">
            <v>VP-1516-147-T-101/2-344</v>
          </cell>
          <cell r="I4050">
            <v>40175</v>
          </cell>
          <cell r="J4050">
            <v>40168</v>
          </cell>
          <cell r="K4050" t="str">
            <v>N</v>
          </cell>
          <cell r="L4050" t="str">
            <v>Drw</v>
          </cell>
          <cell r="M4050">
            <v>4051</v>
          </cell>
        </row>
        <row r="4051">
          <cell r="C4051">
            <v>52</v>
          </cell>
          <cell r="D4051" t="str">
            <v/>
          </cell>
          <cell r="E4051" t="str">
            <v/>
          </cell>
          <cell r="F4051" t="str">
            <v xml:space="preserve">Connection diagram-Propane system- </v>
          </cell>
          <cell r="G4051">
            <v>0</v>
          </cell>
          <cell r="H4051">
            <v>0</v>
          </cell>
          <cell r="I4051">
            <v>40175</v>
          </cell>
          <cell r="J4051">
            <v>40168</v>
          </cell>
          <cell r="K4051" t="str">
            <v>N</v>
          </cell>
          <cell r="L4051" t="str">
            <v>Drw</v>
          </cell>
          <cell r="M4051">
            <v>4052</v>
          </cell>
        </row>
        <row r="4052">
          <cell r="C4052">
            <v>52</v>
          </cell>
          <cell r="D4052" t="str">
            <v/>
          </cell>
          <cell r="E4052" t="str">
            <v/>
          </cell>
          <cell r="F4052" t="str">
            <v xml:space="preserve">Connection diagram-Propane system- </v>
          </cell>
          <cell r="G4052">
            <v>0</v>
          </cell>
          <cell r="H4052">
            <v>0</v>
          </cell>
          <cell r="I4052">
            <v>40175</v>
          </cell>
          <cell r="J4052">
            <v>40168</v>
          </cell>
          <cell r="K4052" t="str">
            <v>N</v>
          </cell>
          <cell r="L4052" t="str">
            <v>Drw</v>
          </cell>
          <cell r="M4052">
            <v>4053</v>
          </cell>
        </row>
        <row r="4053">
          <cell r="C4053">
            <v>52</v>
          </cell>
          <cell r="D4053" t="str">
            <v/>
          </cell>
          <cell r="E4053" t="str">
            <v/>
          </cell>
          <cell r="F4053" t="str">
            <v xml:space="preserve">Connection diagram-Propane system- </v>
          </cell>
          <cell r="G4053">
            <v>0</v>
          </cell>
          <cell r="H4053">
            <v>0</v>
          </cell>
          <cell r="I4053">
            <v>40175</v>
          </cell>
          <cell r="J4053">
            <v>40168</v>
          </cell>
          <cell r="K4053" t="str">
            <v>N</v>
          </cell>
          <cell r="L4053" t="str">
            <v>Drw</v>
          </cell>
          <cell r="M4053">
            <v>4054</v>
          </cell>
        </row>
        <row r="4054">
          <cell r="C4054">
            <v>52</v>
          </cell>
          <cell r="D4054" t="str">
            <v/>
          </cell>
          <cell r="E4054" t="str">
            <v/>
          </cell>
          <cell r="F4054" t="str">
            <v xml:space="preserve">Connection diagram-Propane system- </v>
          </cell>
          <cell r="G4054">
            <v>0</v>
          </cell>
          <cell r="H4054">
            <v>0</v>
          </cell>
          <cell r="I4054">
            <v>40175</v>
          </cell>
          <cell r="J4054">
            <v>40168</v>
          </cell>
          <cell r="K4054" t="str">
            <v>N</v>
          </cell>
          <cell r="L4054" t="str">
            <v>Drw</v>
          </cell>
          <cell r="M4054">
            <v>4055</v>
          </cell>
        </row>
        <row r="4055">
          <cell r="C4055">
            <v>52</v>
          </cell>
          <cell r="D4055" t="str">
            <v>05050-ED-52-012-01</v>
          </cell>
          <cell r="E4055" t="str">
            <v>05050-ED-52-012-01</v>
          </cell>
          <cell r="F4055" t="str">
            <v xml:space="preserve">Connection diagram-Propane system- </v>
          </cell>
          <cell r="G4055">
            <v>0</v>
          </cell>
          <cell r="H4055" t="str">
            <v>VP-1516-147-T-101/2-345</v>
          </cell>
          <cell r="I4055">
            <v>40175</v>
          </cell>
          <cell r="J4055">
            <v>40168</v>
          </cell>
          <cell r="K4055" t="str">
            <v>y</v>
          </cell>
          <cell r="L4055" t="str">
            <v>Drw</v>
          </cell>
          <cell r="M4055">
            <v>4056</v>
          </cell>
        </row>
        <row r="4056">
          <cell r="C4056">
            <v>52</v>
          </cell>
          <cell r="D4056" t="str">
            <v/>
          </cell>
          <cell r="E4056" t="str">
            <v/>
          </cell>
          <cell r="F4056" t="str">
            <v xml:space="preserve">Connection diagram-Propane system- </v>
          </cell>
          <cell r="G4056">
            <v>0</v>
          </cell>
          <cell r="H4056">
            <v>0</v>
          </cell>
          <cell r="I4056">
            <v>40175</v>
          </cell>
          <cell r="J4056">
            <v>40168</v>
          </cell>
          <cell r="K4056" t="str">
            <v>N</v>
          </cell>
          <cell r="L4056" t="str">
            <v>Drw</v>
          </cell>
          <cell r="M4056">
            <v>4057</v>
          </cell>
        </row>
        <row r="4057">
          <cell r="C4057">
            <v>52</v>
          </cell>
          <cell r="D4057" t="str">
            <v/>
          </cell>
          <cell r="E4057" t="str">
            <v/>
          </cell>
          <cell r="F4057" t="str">
            <v xml:space="preserve">Connection diagram-Propane system- </v>
          </cell>
          <cell r="G4057">
            <v>0</v>
          </cell>
          <cell r="H4057">
            <v>0</v>
          </cell>
          <cell r="I4057">
            <v>40175</v>
          </cell>
          <cell r="J4057">
            <v>40168</v>
          </cell>
          <cell r="K4057" t="str">
            <v>N</v>
          </cell>
          <cell r="L4057" t="str">
            <v>Drw</v>
          </cell>
          <cell r="M4057">
            <v>4058</v>
          </cell>
        </row>
        <row r="4058">
          <cell r="C4058">
            <v>52</v>
          </cell>
          <cell r="D4058" t="str">
            <v/>
          </cell>
          <cell r="E4058" t="str">
            <v/>
          </cell>
          <cell r="F4058" t="str">
            <v xml:space="preserve">Connection diagram-Propane system- </v>
          </cell>
          <cell r="G4058">
            <v>0</v>
          </cell>
          <cell r="H4058">
            <v>0</v>
          </cell>
          <cell r="I4058">
            <v>40175</v>
          </cell>
          <cell r="J4058">
            <v>40168</v>
          </cell>
          <cell r="K4058" t="str">
            <v>N</v>
          </cell>
          <cell r="L4058" t="str">
            <v>Drw</v>
          </cell>
          <cell r="M4058">
            <v>4059</v>
          </cell>
        </row>
        <row r="4059">
          <cell r="C4059">
            <v>52</v>
          </cell>
          <cell r="D4059" t="str">
            <v/>
          </cell>
          <cell r="E4059" t="str">
            <v/>
          </cell>
          <cell r="F4059" t="str">
            <v xml:space="preserve">Connection diagram-Propane system- </v>
          </cell>
          <cell r="G4059">
            <v>0</v>
          </cell>
          <cell r="H4059">
            <v>0</v>
          </cell>
          <cell r="I4059">
            <v>40175</v>
          </cell>
          <cell r="J4059">
            <v>40168</v>
          </cell>
          <cell r="K4059" t="str">
            <v>N</v>
          </cell>
          <cell r="L4059" t="str">
            <v>Drw</v>
          </cell>
          <cell r="M4059">
            <v>4060</v>
          </cell>
        </row>
        <row r="4060">
          <cell r="C4060">
            <v>52</v>
          </cell>
          <cell r="D4060" t="str">
            <v>05050-ED-52-013-01</v>
          </cell>
          <cell r="E4060" t="str">
            <v>05050-ED-52-013-01</v>
          </cell>
          <cell r="F4060" t="str">
            <v xml:space="preserve">Connection diagram-Propane system- </v>
          </cell>
          <cell r="G4060">
            <v>0</v>
          </cell>
          <cell r="H4060" t="str">
            <v>VP-1516-147-T-101/2-346</v>
          </cell>
          <cell r="I4060">
            <v>40175</v>
          </cell>
          <cell r="J4060">
            <v>40168</v>
          </cell>
          <cell r="K4060" t="str">
            <v>y</v>
          </cell>
          <cell r="L4060" t="str">
            <v>Drw</v>
          </cell>
          <cell r="M4060">
            <v>4061</v>
          </cell>
        </row>
        <row r="4061">
          <cell r="C4061">
            <v>52</v>
          </cell>
          <cell r="D4061" t="str">
            <v/>
          </cell>
          <cell r="E4061" t="str">
            <v/>
          </cell>
          <cell r="F4061" t="str">
            <v xml:space="preserve">Connection diagram-Propane system- </v>
          </cell>
          <cell r="G4061">
            <v>0</v>
          </cell>
          <cell r="H4061">
            <v>0</v>
          </cell>
          <cell r="I4061">
            <v>40175</v>
          </cell>
          <cell r="J4061">
            <v>40168</v>
          </cell>
          <cell r="K4061" t="str">
            <v>N</v>
          </cell>
          <cell r="L4061" t="str">
            <v>Drw</v>
          </cell>
          <cell r="M4061">
            <v>4062</v>
          </cell>
        </row>
        <row r="4062">
          <cell r="C4062">
            <v>52</v>
          </cell>
          <cell r="D4062" t="str">
            <v/>
          </cell>
          <cell r="E4062" t="str">
            <v/>
          </cell>
          <cell r="F4062" t="str">
            <v xml:space="preserve">Connection diagram-Propane system- </v>
          </cell>
          <cell r="G4062">
            <v>0</v>
          </cell>
          <cell r="H4062">
            <v>0</v>
          </cell>
          <cell r="I4062">
            <v>40175</v>
          </cell>
          <cell r="J4062">
            <v>40168</v>
          </cell>
          <cell r="K4062" t="str">
            <v>N</v>
          </cell>
          <cell r="L4062" t="str">
            <v>Drw</v>
          </cell>
          <cell r="M4062">
            <v>4063</v>
          </cell>
        </row>
        <row r="4063">
          <cell r="C4063">
            <v>52</v>
          </cell>
          <cell r="D4063" t="str">
            <v/>
          </cell>
          <cell r="E4063" t="str">
            <v/>
          </cell>
          <cell r="F4063" t="str">
            <v xml:space="preserve">Connection diagram-Propane system- </v>
          </cell>
          <cell r="G4063">
            <v>0</v>
          </cell>
          <cell r="H4063">
            <v>0</v>
          </cell>
          <cell r="I4063">
            <v>40175</v>
          </cell>
          <cell r="J4063">
            <v>40168</v>
          </cell>
          <cell r="K4063" t="str">
            <v>N</v>
          </cell>
          <cell r="L4063" t="str">
            <v>Drw</v>
          </cell>
          <cell r="M4063">
            <v>4064</v>
          </cell>
        </row>
        <row r="4064">
          <cell r="C4064">
            <v>52</v>
          </cell>
          <cell r="D4064" t="str">
            <v/>
          </cell>
          <cell r="E4064" t="str">
            <v/>
          </cell>
          <cell r="F4064" t="str">
            <v xml:space="preserve">Connection diagram-Propane system- </v>
          </cell>
          <cell r="G4064">
            <v>0</v>
          </cell>
          <cell r="H4064">
            <v>0</v>
          </cell>
          <cell r="I4064">
            <v>40175</v>
          </cell>
          <cell r="J4064">
            <v>40168</v>
          </cell>
          <cell r="K4064" t="str">
            <v>N</v>
          </cell>
          <cell r="L4064" t="str">
            <v>Drw</v>
          </cell>
          <cell r="M4064">
            <v>4065</v>
          </cell>
        </row>
        <row r="4065">
          <cell r="C4065">
            <v>52</v>
          </cell>
          <cell r="D4065" t="str">
            <v>05050-ED-52-014-01</v>
          </cell>
          <cell r="E4065" t="str">
            <v>05050-ED-52-014-01</v>
          </cell>
          <cell r="F4065" t="str">
            <v xml:space="preserve">Connection diagram-Propane system- </v>
          </cell>
          <cell r="G4065">
            <v>0</v>
          </cell>
          <cell r="H4065" t="str">
            <v>VP-1516-147-T-101/2-347</v>
          </cell>
          <cell r="I4065">
            <v>40175</v>
          </cell>
          <cell r="J4065">
            <v>40168</v>
          </cell>
          <cell r="K4065" t="str">
            <v>y</v>
          </cell>
          <cell r="L4065" t="str">
            <v>Drw</v>
          </cell>
          <cell r="M4065">
            <v>4066</v>
          </cell>
        </row>
        <row r="4066">
          <cell r="C4066">
            <v>52</v>
          </cell>
          <cell r="D4066" t="str">
            <v/>
          </cell>
          <cell r="E4066" t="str">
            <v/>
          </cell>
          <cell r="F4066" t="str">
            <v xml:space="preserve">Connection diagram-Propane system- </v>
          </cell>
          <cell r="G4066">
            <v>0</v>
          </cell>
          <cell r="H4066">
            <v>0</v>
          </cell>
          <cell r="I4066">
            <v>40175</v>
          </cell>
          <cell r="J4066">
            <v>40168</v>
          </cell>
          <cell r="K4066" t="str">
            <v>N</v>
          </cell>
          <cell r="L4066" t="str">
            <v>Drw</v>
          </cell>
          <cell r="M4066">
            <v>4067</v>
          </cell>
        </row>
        <row r="4067">
          <cell r="C4067">
            <v>52</v>
          </cell>
          <cell r="D4067" t="str">
            <v/>
          </cell>
          <cell r="E4067" t="str">
            <v/>
          </cell>
          <cell r="F4067" t="str">
            <v xml:space="preserve">Connection diagram-Propane system- </v>
          </cell>
          <cell r="G4067">
            <v>0</v>
          </cell>
          <cell r="H4067">
            <v>0</v>
          </cell>
          <cell r="I4067">
            <v>40175</v>
          </cell>
          <cell r="J4067">
            <v>40168</v>
          </cell>
          <cell r="K4067" t="str">
            <v>N</v>
          </cell>
          <cell r="L4067" t="str">
            <v>Drw</v>
          </cell>
          <cell r="M4067">
            <v>4068</v>
          </cell>
        </row>
        <row r="4068">
          <cell r="C4068">
            <v>52</v>
          </cell>
          <cell r="D4068" t="str">
            <v/>
          </cell>
          <cell r="E4068" t="str">
            <v/>
          </cell>
          <cell r="F4068" t="str">
            <v xml:space="preserve">Connection diagram-Propane system- </v>
          </cell>
          <cell r="G4068">
            <v>0</v>
          </cell>
          <cell r="H4068">
            <v>0</v>
          </cell>
          <cell r="I4068">
            <v>40175</v>
          </cell>
          <cell r="J4068">
            <v>40168</v>
          </cell>
          <cell r="K4068" t="str">
            <v>N</v>
          </cell>
          <cell r="L4068" t="str">
            <v>Drw</v>
          </cell>
          <cell r="M4068">
            <v>4069</v>
          </cell>
        </row>
        <row r="4069">
          <cell r="C4069">
            <v>52</v>
          </cell>
          <cell r="D4069" t="str">
            <v/>
          </cell>
          <cell r="E4069" t="str">
            <v/>
          </cell>
          <cell r="F4069" t="str">
            <v xml:space="preserve">Connection diagram-Propane system- </v>
          </cell>
          <cell r="G4069">
            <v>0</v>
          </cell>
          <cell r="H4069">
            <v>0</v>
          </cell>
          <cell r="I4069">
            <v>40175</v>
          </cell>
          <cell r="J4069">
            <v>40168</v>
          </cell>
          <cell r="K4069" t="str">
            <v>N</v>
          </cell>
          <cell r="L4069" t="str">
            <v>Drw</v>
          </cell>
          <cell r="M4069">
            <v>4070</v>
          </cell>
        </row>
        <row r="4070">
          <cell r="C4070">
            <v>52</v>
          </cell>
          <cell r="D4070" t="str">
            <v/>
          </cell>
          <cell r="E4070" t="str">
            <v/>
          </cell>
          <cell r="F4070" t="str">
            <v xml:space="preserve">Connection diagram-Butane system- </v>
          </cell>
          <cell r="G4070">
            <v>0</v>
          </cell>
          <cell r="H4070" t="str">
            <v>VP-1516-148-T-101/2-334</v>
          </cell>
          <cell r="I4070">
            <v>40175</v>
          </cell>
          <cell r="J4070">
            <v>40168</v>
          </cell>
          <cell r="K4070" t="str">
            <v>N</v>
          </cell>
          <cell r="L4070" t="str">
            <v>Drw</v>
          </cell>
          <cell r="M4070">
            <v>4071</v>
          </cell>
        </row>
        <row r="4071">
          <cell r="C4071">
            <v>52</v>
          </cell>
          <cell r="D4071" t="str">
            <v/>
          </cell>
          <cell r="E4071" t="str">
            <v/>
          </cell>
          <cell r="F4071" t="str">
            <v xml:space="preserve">Connection diagram-Butane system- </v>
          </cell>
          <cell r="G4071">
            <v>0</v>
          </cell>
          <cell r="H4071">
            <v>0</v>
          </cell>
          <cell r="I4071">
            <v>40175</v>
          </cell>
          <cell r="J4071">
            <v>40168</v>
          </cell>
          <cell r="K4071" t="str">
            <v>N</v>
          </cell>
          <cell r="L4071" t="str">
            <v>Drw</v>
          </cell>
          <cell r="M4071">
            <v>4072</v>
          </cell>
        </row>
        <row r="4072">
          <cell r="C4072">
            <v>52</v>
          </cell>
          <cell r="D4072" t="str">
            <v/>
          </cell>
          <cell r="E4072" t="str">
            <v/>
          </cell>
          <cell r="F4072" t="str">
            <v xml:space="preserve">Connection diagram-Butane system- </v>
          </cell>
          <cell r="G4072">
            <v>0</v>
          </cell>
          <cell r="H4072">
            <v>0</v>
          </cell>
          <cell r="I4072">
            <v>40175</v>
          </cell>
          <cell r="J4072">
            <v>40168</v>
          </cell>
          <cell r="K4072" t="str">
            <v>N</v>
          </cell>
          <cell r="L4072" t="str">
            <v>Drw</v>
          </cell>
          <cell r="M4072">
            <v>4073</v>
          </cell>
        </row>
        <row r="4073">
          <cell r="C4073">
            <v>52</v>
          </cell>
          <cell r="D4073" t="str">
            <v/>
          </cell>
          <cell r="E4073" t="str">
            <v/>
          </cell>
          <cell r="F4073" t="str">
            <v xml:space="preserve">Connection diagram-Butane system- </v>
          </cell>
          <cell r="G4073">
            <v>0</v>
          </cell>
          <cell r="H4073">
            <v>0</v>
          </cell>
          <cell r="I4073">
            <v>40175</v>
          </cell>
          <cell r="J4073">
            <v>40168</v>
          </cell>
          <cell r="K4073" t="str">
            <v>N</v>
          </cell>
          <cell r="L4073" t="str">
            <v>Drw</v>
          </cell>
          <cell r="M4073">
            <v>4074</v>
          </cell>
        </row>
        <row r="4074">
          <cell r="C4074">
            <v>52</v>
          </cell>
          <cell r="D4074" t="str">
            <v/>
          </cell>
          <cell r="E4074" t="str">
            <v/>
          </cell>
          <cell r="F4074" t="str">
            <v xml:space="preserve">Connection diagram-Butane system- </v>
          </cell>
          <cell r="G4074">
            <v>0</v>
          </cell>
          <cell r="H4074">
            <v>0</v>
          </cell>
          <cell r="I4074">
            <v>40175</v>
          </cell>
          <cell r="J4074">
            <v>40168</v>
          </cell>
          <cell r="K4074" t="str">
            <v>N</v>
          </cell>
          <cell r="L4074" t="str">
            <v>Drw</v>
          </cell>
          <cell r="M4074">
            <v>4075</v>
          </cell>
        </row>
        <row r="4075">
          <cell r="C4075">
            <v>52</v>
          </cell>
          <cell r="D4075" t="str">
            <v/>
          </cell>
          <cell r="E4075" t="str">
            <v/>
          </cell>
          <cell r="F4075" t="str">
            <v xml:space="preserve">Connection diagram-Butane system- </v>
          </cell>
          <cell r="G4075">
            <v>0</v>
          </cell>
          <cell r="H4075" t="str">
            <v>VP-1516-148-T-101/2-335</v>
          </cell>
          <cell r="I4075">
            <v>40175</v>
          </cell>
          <cell r="J4075">
            <v>40168</v>
          </cell>
          <cell r="K4075" t="str">
            <v>N</v>
          </cell>
          <cell r="L4075" t="str">
            <v>Drw</v>
          </cell>
          <cell r="M4075">
            <v>4076</v>
          </cell>
        </row>
        <row r="4076">
          <cell r="C4076">
            <v>52</v>
          </cell>
          <cell r="D4076" t="str">
            <v/>
          </cell>
          <cell r="E4076" t="str">
            <v/>
          </cell>
          <cell r="F4076" t="str">
            <v xml:space="preserve">Connection diagram-Butane system- </v>
          </cell>
          <cell r="G4076">
            <v>0</v>
          </cell>
          <cell r="H4076">
            <v>0</v>
          </cell>
          <cell r="I4076">
            <v>40175</v>
          </cell>
          <cell r="J4076">
            <v>40168</v>
          </cell>
          <cell r="K4076" t="str">
            <v>N</v>
          </cell>
          <cell r="L4076" t="str">
            <v>Drw</v>
          </cell>
          <cell r="M4076">
            <v>4077</v>
          </cell>
        </row>
        <row r="4077">
          <cell r="C4077">
            <v>52</v>
          </cell>
          <cell r="D4077" t="str">
            <v/>
          </cell>
          <cell r="E4077" t="str">
            <v/>
          </cell>
          <cell r="F4077" t="str">
            <v xml:space="preserve">Connection diagram-Butane system- </v>
          </cell>
          <cell r="G4077">
            <v>0</v>
          </cell>
          <cell r="H4077">
            <v>0</v>
          </cell>
          <cell r="I4077">
            <v>40175</v>
          </cell>
          <cell r="J4077">
            <v>40168</v>
          </cell>
          <cell r="K4077" t="str">
            <v>N</v>
          </cell>
          <cell r="L4077" t="str">
            <v>Drw</v>
          </cell>
          <cell r="M4077">
            <v>4078</v>
          </cell>
        </row>
        <row r="4078">
          <cell r="C4078">
            <v>52</v>
          </cell>
          <cell r="D4078" t="str">
            <v/>
          </cell>
          <cell r="E4078" t="str">
            <v/>
          </cell>
          <cell r="F4078" t="str">
            <v xml:space="preserve">Connection diagram-Butane system- </v>
          </cell>
          <cell r="G4078">
            <v>0</v>
          </cell>
          <cell r="H4078">
            <v>0</v>
          </cell>
          <cell r="I4078">
            <v>40175</v>
          </cell>
          <cell r="J4078">
            <v>40168</v>
          </cell>
          <cell r="K4078" t="str">
            <v>N</v>
          </cell>
          <cell r="L4078" t="str">
            <v>Drw</v>
          </cell>
          <cell r="M4078">
            <v>4079</v>
          </cell>
        </row>
        <row r="4079">
          <cell r="C4079">
            <v>52</v>
          </cell>
          <cell r="D4079" t="str">
            <v/>
          </cell>
          <cell r="E4079" t="str">
            <v/>
          </cell>
          <cell r="F4079" t="str">
            <v xml:space="preserve">Connection diagram-Butane system- </v>
          </cell>
          <cell r="G4079">
            <v>0</v>
          </cell>
          <cell r="H4079">
            <v>0</v>
          </cell>
          <cell r="I4079">
            <v>40175</v>
          </cell>
          <cell r="J4079">
            <v>40168</v>
          </cell>
          <cell r="K4079" t="str">
            <v>N</v>
          </cell>
          <cell r="L4079" t="str">
            <v>Drw</v>
          </cell>
          <cell r="M4079">
            <v>4080</v>
          </cell>
        </row>
        <row r="4080">
          <cell r="C4080">
            <v>52</v>
          </cell>
          <cell r="D4080" t="str">
            <v/>
          </cell>
          <cell r="E4080" t="str">
            <v/>
          </cell>
          <cell r="F4080" t="str">
            <v xml:space="preserve">Connection diagram-Butane system- </v>
          </cell>
          <cell r="G4080">
            <v>0</v>
          </cell>
          <cell r="H4080" t="str">
            <v>VP-1516-148-T-101/2-336</v>
          </cell>
          <cell r="I4080">
            <v>40175</v>
          </cell>
          <cell r="J4080">
            <v>40168</v>
          </cell>
          <cell r="K4080" t="str">
            <v>N</v>
          </cell>
          <cell r="L4080" t="str">
            <v>Drw</v>
          </cell>
          <cell r="M4080">
            <v>4081</v>
          </cell>
        </row>
        <row r="4081">
          <cell r="C4081">
            <v>52</v>
          </cell>
          <cell r="D4081" t="str">
            <v/>
          </cell>
          <cell r="E4081" t="str">
            <v/>
          </cell>
          <cell r="F4081" t="str">
            <v xml:space="preserve">Connection diagram-Butane system- </v>
          </cell>
          <cell r="G4081">
            <v>0</v>
          </cell>
          <cell r="H4081">
            <v>0</v>
          </cell>
          <cell r="I4081">
            <v>40175</v>
          </cell>
          <cell r="J4081">
            <v>40168</v>
          </cell>
          <cell r="K4081" t="str">
            <v>N</v>
          </cell>
          <cell r="L4081" t="str">
            <v>Drw</v>
          </cell>
          <cell r="M4081">
            <v>4082</v>
          </cell>
        </row>
        <row r="4082">
          <cell r="C4082">
            <v>52</v>
          </cell>
          <cell r="D4082" t="str">
            <v/>
          </cell>
          <cell r="E4082" t="str">
            <v/>
          </cell>
          <cell r="F4082" t="str">
            <v xml:space="preserve">Connection diagram-Butane system- </v>
          </cell>
          <cell r="G4082">
            <v>0</v>
          </cell>
          <cell r="H4082">
            <v>0</v>
          </cell>
          <cell r="I4082">
            <v>40175</v>
          </cell>
          <cell r="J4082">
            <v>40168</v>
          </cell>
          <cell r="K4082" t="str">
            <v>N</v>
          </cell>
          <cell r="L4082" t="str">
            <v>Drw</v>
          </cell>
          <cell r="M4082">
            <v>4083</v>
          </cell>
        </row>
        <row r="4083">
          <cell r="C4083">
            <v>52</v>
          </cell>
          <cell r="D4083" t="str">
            <v/>
          </cell>
          <cell r="E4083" t="str">
            <v/>
          </cell>
          <cell r="F4083" t="str">
            <v xml:space="preserve">Connection diagram-Butane system- </v>
          </cell>
          <cell r="G4083">
            <v>0</v>
          </cell>
          <cell r="H4083">
            <v>0</v>
          </cell>
          <cell r="I4083">
            <v>40175</v>
          </cell>
          <cell r="J4083">
            <v>40168</v>
          </cell>
          <cell r="K4083" t="str">
            <v>N</v>
          </cell>
          <cell r="L4083" t="str">
            <v>Drw</v>
          </cell>
          <cell r="M4083">
            <v>4084</v>
          </cell>
        </row>
        <row r="4084">
          <cell r="C4084">
            <v>52</v>
          </cell>
          <cell r="D4084" t="str">
            <v/>
          </cell>
          <cell r="E4084" t="str">
            <v/>
          </cell>
          <cell r="F4084" t="str">
            <v xml:space="preserve">Connection diagram-Butane system- </v>
          </cell>
          <cell r="G4084">
            <v>0</v>
          </cell>
          <cell r="H4084">
            <v>0</v>
          </cell>
          <cell r="I4084">
            <v>40175</v>
          </cell>
          <cell r="J4084">
            <v>40168</v>
          </cell>
          <cell r="K4084" t="str">
            <v>N</v>
          </cell>
          <cell r="L4084" t="str">
            <v>Drw</v>
          </cell>
          <cell r="M4084">
            <v>4085</v>
          </cell>
        </row>
        <row r="4085">
          <cell r="C4085">
            <v>52</v>
          </cell>
          <cell r="D4085" t="str">
            <v/>
          </cell>
          <cell r="E4085" t="str">
            <v/>
          </cell>
          <cell r="F4085" t="str">
            <v xml:space="preserve">Connection diagram-Butane system- </v>
          </cell>
          <cell r="G4085">
            <v>0</v>
          </cell>
          <cell r="H4085" t="str">
            <v>VP-1516-148-T-101/2-337</v>
          </cell>
          <cell r="I4085">
            <v>40175</v>
          </cell>
          <cell r="J4085">
            <v>40168</v>
          </cell>
          <cell r="K4085" t="str">
            <v>N</v>
          </cell>
          <cell r="L4085" t="str">
            <v>Drw</v>
          </cell>
          <cell r="M4085">
            <v>4086</v>
          </cell>
        </row>
        <row r="4086">
          <cell r="C4086">
            <v>52</v>
          </cell>
          <cell r="D4086" t="str">
            <v/>
          </cell>
          <cell r="E4086" t="str">
            <v/>
          </cell>
          <cell r="F4086" t="str">
            <v xml:space="preserve">Connection diagram-Butane system- </v>
          </cell>
          <cell r="G4086">
            <v>0</v>
          </cell>
          <cell r="H4086">
            <v>0</v>
          </cell>
          <cell r="I4086">
            <v>40175</v>
          </cell>
          <cell r="J4086">
            <v>40168</v>
          </cell>
          <cell r="K4086" t="str">
            <v>N</v>
          </cell>
          <cell r="L4086" t="str">
            <v>Drw</v>
          </cell>
          <cell r="M4086">
            <v>4087</v>
          </cell>
        </row>
        <row r="4087">
          <cell r="C4087">
            <v>52</v>
          </cell>
          <cell r="D4087" t="str">
            <v/>
          </cell>
          <cell r="E4087" t="str">
            <v/>
          </cell>
          <cell r="F4087" t="str">
            <v xml:space="preserve">Connection diagram-Butane system- </v>
          </cell>
          <cell r="G4087">
            <v>0</v>
          </cell>
          <cell r="H4087">
            <v>0</v>
          </cell>
          <cell r="I4087">
            <v>40175</v>
          </cell>
          <cell r="J4087">
            <v>40168</v>
          </cell>
          <cell r="K4087" t="str">
            <v>N</v>
          </cell>
          <cell r="L4087" t="str">
            <v>Drw</v>
          </cell>
          <cell r="M4087">
            <v>4088</v>
          </cell>
        </row>
        <row r="4088">
          <cell r="C4088">
            <v>52</v>
          </cell>
          <cell r="D4088" t="str">
            <v/>
          </cell>
          <cell r="E4088" t="str">
            <v/>
          </cell>
          <cell r="F4088" t="str">
            <v xml:space="preserve">Connection diagram-Butane system- </v>
          </cell>
          <cell r="G4088">
            <v>0</v>
          </cell>
          <cell r="H4088">
            <v>0</v>
          </cell>
          <cell r="I4088">
            <v>40175</v>
          </cell>
          <cell r="J4088">
            <v>40168</v>
          </cell>
          <cell r="K4088" t="str">
            <v>N</v>
          </cell>
          <cell r="L4088" t="str">
            <v>Drw</v>
          </cell>
          <cell r="M4088">
            <v>4089</v>
          </cell>
        </row>
        <row r="4089">
          <cell r="C4089">
            <v>52</v>
          </cell>
          <cell r="D4089" t="str">
            <v/>
          </cell>
          <cell r="E4089" t="str">
            <v/>
          </cell>
          <cell r="F4089" t="str">
            <v xml:space="preserve">Connection diagram-Butane system- </v>
          </cell>
          <cell r="G4089">
            <v>0</v>
          </cell>
          <cell r="H4089">
            <v>0</v>
          </cell>
          <cell r="I4089">
            <v>40175</v>
          </cell>
          <cell r="J4089">
            <v>40168</v>
          </cell>
          <cell r="K4089" t="str">
            <v>N</v>
          </cell>
          <cell r="L4089" t="str">
            <v>Drw</v>
          </cell>
          <cell r="M4089">
            <v>4090</v>
          </cell>
        </row>
        <row r="4090">
          <cell r="C4090">
            <v>52</v>
          </cell>
          <cell r="D4090" t="str">
            <v>05050-ED-52-019-01</v>
          </cell>
          <cell r="E4090" t="str">
            <v>05050-ED-52-019-01</v>
          </cell>
          <cell r="F4090" t="str">
            <v xml:space="preserve">Connection diagram-Butane system- </v>
          </cell>
          <cell r="G4090">
            <v>0</v>
          </cell>
          <cell r="H4090" t="str">
            <v>VP-1516-148-T-101/2-338</v>
          </cell>
          <cell r="I4090">
            <v>40175</v>
          </cell>
          <cell r="J4090">
            <v>40168</v>
          </cell>
          <cell r="K4090" t="str">
            <v>y</v>
          </cell>
          <cell r="L4090" t="str">
            <v>Drw</v>
          </cell>
          <cell r="M4090">
            <v>4091</v>
          </cell>
        </row>
        <row r="4091">
          <cell r="C4091">
            <v>52</v>
          </cell>
          <cell r="D4091" t="str">
            <v/>
          </cell>
          <cell r="E4091" t="str">
            <v/>
          </cell>
          <cell r="F4091" t="str">
            <v xml:space="preserve">Connection diagram-Butane system- </v>
          </cell>
          <cell r="G4091">
            <v>0</v>
          </cell>
          <cell r="H4091">
            <v>0</v>
          </cell>
          <cell r="I4091">
            <v>40175</v>
          </cell>
          <cell r="J4091">
            <v>40168</v>
          </cell>
          <cell r="K4091" t="str">
            <v>N</v>
          </cell>
          <cell r="L4091" t="str">
            <v>Drw</v>
          </cell>
          <cell r="M4091">
            <v>4092</v>
          </cell>
        </row>
        <row r="4092">
          <cell r="C4092">
            <v>52</v>
          </cell>
          <cell r="D4092" t="str">
            <v/>
          </cell>
          <cell r="E4092" t="str">
            <v/>
          </cell>
          <cell r="F4092" t="str">
            <v xml:space="preserve">Connection diagram-Butane system- </v>
          </cell>
          <cell r="G4092">
            <v>0</v>
          </cell>
          <cell r="H4092">
            <v>0</v>
          </cell>
          <cell r="I4092">
            <v>40175</v>
          </cell>
          <cell r="J4092">
            <v>40168</v>
          </cell>
          <cell r="K4092" t="str">
            <v>N</v>
          </cell>
          <cell r="L4092" t="str">
            <v>Drw</v>
          </cell>
          <cell r="M4092">
            <v>4093</v>
          </cell>
        </row>
        <row r="4093">
          <cell r="C4093">
            <v>52</v>
          </cell>
          <cell r="D4093" t="str">
            <v/>
          </cell>
          <cell r="E4093" t="str">
            <v/>
          </cell>
          <cell r="F4093" t="str">
            <v xml:space="preserve">Connection diagram-Butane system- </v>
          </cell>
          <cell r="G4093">
            <v>0</v>
          </cell>
          <cell r="H4093">
            <v>0</v>
          </cell>
          <cell r="I4093">
            <v>40175</v>
          </cell>
          <cell r="J4093">
            <v>40168</v>
          </cell>
          <cell r="K4093" t="str">
            <v>N</v>
          </cell>
          <cell r="L4093" t="str">
            <v>Drw</v>
          </cell>
          <cell r="M4093">
            <v>4094</v>
          </cell>
        </row>
        <row r="4094">
          <cell r="C4094">
            <v>52</v>
          </cell>
          <cell r="D4094" t="str">
            <v/>
          </cell>
          <cell r="E4094" t="str">
            <v/>
          </cell>
          <cell r="F4094" t="str">
            <v xml:space="preserve">Connection diagram-Butane system- </v>
          </cell>
          <cell r="G4094">
            <v>0</v>
          </cell>
          <cell r="H4094">
            <v>0</v>
          </cell>
          <cell r="I4094">
            <v>40175</v>
          </cell>
          <cell r="J4094">
            <v>40168</v>
          </cell>
          <cell r="K4094" t="str">
            <v>N</v>
          </cell>
          <cell r="L4094" t="str">
            <v>Drw</v>
          </cell>
          <cell r="M4094">
            <v>4095</v>
          </cell>
        </row>
        <row r="4095">
          <cell r="C4095">
            <v>52</v>
          </cell>
          <cell r="D4095" t="str">
            <v>05050-ED-52-020-01</v>
          </cell>
          <cell r="E4095" t="str">
            <v>05050-ED-52-020-01</v>
          </cell>
          <cell r="F4095" t="str">
            <v xml:space="preserve">Connection diagram-Butane system- </v>
          </cell>
          <cell r="G4095">
            <v>0</v>
          </cell>
          <cell r="H4095" t="str">
            <v>VP-1516-148-T-101/2-339</v>
          </cell>
          <cell r="I4095">
            <v>40175</v>
          </cell>
          <cell r="J4095">
            <v>40168</v>
          </cell>
          <cell r="K4095" t="str">
            <v>y</v>
          </cell>
          <cell r="L4095" t="str">
            <v>Drw</v>
          </cell>
          <cell r="M4095">
            <v>4096</v>
          </cell>
        </row>
        <row r="4096">
          <cell r="C4096">
            <v>52</v>
          </cell>
          <cell r="D4096" t="str">
            <v/>
          </cell>
          <cell r="E4096" t="str">
            <v/>
          </cell>
          <cell r="F4096" t="str">
            <v xml:space="preserve">Connection diagram-Butane system- </v>
          </cell>
          <cell r="G4096">
            <v>0</v>
          </cell>
          <cell r="H4096">
            <v>0</v>
          </cell>
          <cell r="I4096">
            <v>40175</v>
          </cell>
          <cell r="J4096">
            <v>40168</v>
          </cell>
          <cell r="K4096" t="str">
            <v>N</v>
          </cell>
          <cell r="L4096" t="str">
            <v>Drw</v>
          </cell>
          <cell r="M4096">
            <v>4097</v>
          </cell>
        </row>
        <row r="4097">
          <cell r="C4097">
            <v>52</v>
          </cell>
          <cell r="D4097" t="str">
            <v/>
          </cell>
          <cell r="E4097" t="str">
            <v/>
          </cell>
          <cell r="F4097" t="str">
            <v xml:space="preserve">Connection diagram-Butane system- </v>
          </cell>
          <cell r="G4097">
            <v>0</v>
          </cell>
          <cell r="H4097">
            <v>0</v>
          </cell>
          <cell r="I4097">
            <v>40175</v>
          </cell>
          <cell r="J4097">
            <v>40168</v>
          </cell>
          <cell r="K4097" t="str">
            <v>N</v>
          </cell>
          <cell r="L4097" t="str">
            <v>Drw</v>
          </cell>
          <cell r="M4097">
            <v>4098</v>
          </cell>
        </row>
        <row r="4098">
          <cell r="C4098">
            <v>52</v>
          </cell>
          <cell r="D4098" t="str">
            <v/>
          </cell>
          <cell r="E4098" t="str">
            <v/>
          </cell>
          <cell r="F4098" t="str">
            <v xml:space="preserve">Connection diagram-Butane system- </v>
          </cell>
          <cell r="G4098">
            <v>0</v>
          </cell>
          <cell r="H4098">
            <v>0</v>
          </cell>
          <cell r="I4098">
            <v>40175</v>
          </cell>
          <cell r="J4098">
            <v>40168</v>
          </cell>
          <cell r="K4098" t="str">
            <v>N</v>
          </cell>
          <cell r="L4098" t="str">
            <v>Drw</v>
          </cell>
          <cell r="M4098">
            <v>4099</v>
          </cell>
        </row>
        <row r="4099">
          <cell r="C4099">
            <v>52</v>
          </cell>
          <cell r="D4099" t="str">
            <v/>
          </cell>
          <cell r="E4099" t="str">
            <v/>
          </cell>
          <cell r="F4099" t="str">
            <v xml:space="preserve">Connection diagram-Butane system- </v>
          </cell>
          <cell r="G4099">
            <v>0</v>
          </cell>
          <cell r="H4099">
            <v>0</v>
          </cell>
          <cell r="I4099">
            <v>40175</v>
          </cell>
          <cell r="J4099">
            <v>40168</v>
          </cell>
          <cell r="K4099" t="str">
            <v>N</v>
          </cell>
          <cell r="L4099" t="str">
            <v>Drw</v>
          </cell>
          <cell r="M4099">
            <v>4100</v>
          </cell>
        </row>
        <row r="4100">
          <cell r="C4100">
            <v>52</v>
          </cell>
          <cell r="D4100" t="str">
            <v/>
          </cell>
          <cell r="E4100" t="str">
            <v/>
          </cell>
          <cell r="F4100" t="str">
            <v xml:space="preserve">Connection diagram-Butane system- </v>
          </cell>
          <cell r="G4100">
            <v>0</v>
          </cell>
          <cell r="H4100">
            <v>0</v>
          </cell>
          <cell r="I4100">
            <v>40175</v>
          </cell>
          <cell r="J4100">
            <v>40168</v>
          </cell>
          <cell r="K4100" t="str">
            <v>N</v>
          </cell>
          <cell r="L4100" t="str">
            <v>Drw</v>
          </cell>
          <cell r="M4100">
            <v>4101</v>
          </cell>
        </row>
        <row r="4101">
          <cell r="C4101">
            <v>52</v>
          </cell>
          <cell r="D4101" t="str">
            <v>05050-ED-52-021-01</v>
          </cell>
          <cell r="E4101" t="str">
            <v>05050-ED-52-021-01</v>
          </cell>
          <cell r="F4101" t="str">
            <v xml:space="preserve">Connection diagram-Butane system- </v>
          </cell>
          <cell r="G4101">
            <v>0</v>
          </cell>
          <cell r="H4101" t="str">
            <v>VP-1516-148-T-101/2-340</v>
          </cell>
          <cell r="I4101">
            <v>40175</v>
          </cell>
          <cell r="J4101">
            <v>40168</v>
          </cell>
          <cell r="K4101" t="str">
            <v>Y</v>
          </cell>
          <cell r="L4101" t="str">
            <v>Drw</v>
          </cell>
          <cell r="M4101">
            <v>4102</v>
          </cell>
        </row>
        <row r="4102">
          <cell r="C4102">
            <v>52</v>
          </cell>
          <cell r="D4102" t="str">
            <v/>
          </cell>
          <cell r="E4102" t="str">
            <v/>
          </cell>
          <cell r="F4102" t="str">
            <v xml:space="preserve">Connection diagram-Butane system- </v>
          </cell>
          <cell r="G4102">
            <v>0</v>
          </cell>
          <cell r="H4102" t="str">
            <v>VP-1516-148-T-101/2-341</v>
          </cell>
          <cell r="I4102">
            <v>40175</v>
          </cell>
          <cell r="J4102">
            <v>40168</v>
          </cell>
          <cell r="K4102" t="str">
            <v>N</v>
          </cell>
          <cell r="L4102" t="str">
            <v>Drw</v>
          </cell>
          <cell r="M4102">
            <v>4103</v>
          </cell>
        </row>
        <row r="4103">
          <cell r="C4103">
            <v>52</v>
          </cell>
          <cell r="D4103" t="str">
            <v/>
          </cell>
          <cell r="E4103" t="str">
            <v/>
          </cell>
          <cell r="F4103" t="str">
            <v xml:space="preserve">Connection diagram-Butane system- </v>
          </cell>
          <cell r="G4103">
            <v>0</v>
          </cell>
          <cell r="H4103" t="str">
            <v>VP-1516-148-T-101/2-342</v>
          </cell>
          <cell r="I4103">
            <v>40175</v>
          </cell>
          <cell r="J4103">
            <v>40168</v>
          </cell>
          <cell r="K4103" t="str">
            <v>N</v>
          </cell>
          <cell r="L4103" t="str">
            <v>Drw</v>
          </cell>
          <cell r="M4103">
            <v>4104</v>
          </cell>
        </row>
        <row r="4104">
          <cell r="C4104">
            <v>52</v>
          </cell>
          <cell r="D4104" t="str">
            <v/>
          </cell>
          <cell r="E4104" t="str">
            <v/>
          </cell>
          <cell r="F4104" t="str">
            <v xml:space="preserve">Connection diagram-Butane system- </v>
          </cell>
          <cell r="G4104">
            <v>0</v>
          </cell>
          <cell r="H4104" t="str">
            <v>VP-1516-148-T-101/2-343</v>
          </cell>
          <cell r="I4104">
            <v>40175</v>
          </cell>
          <cell r="J4104">
            <v>40168</v>
          </cell>
          <cell r="K4104" t="str">
            <v>N</v>
          </cell>
          <cell r="L4104" t="str">
            <v>Drw</v>
          </cell>
          <cell r="M4104">
            <v>4105</v>
          </cell>
        </row>
        <row r="4105">
          <cell r="C4105">
            <v>52</v>
          </cell>
          <cell r="D4105" t="str">
            <v/>
          </cell>
          <cell r="E4105" t="str">
            <v/>
          </cell>
          <cell r="F4105" t="str">
            <v xml:space="preserve">Connection diagram-Butane system- </v>
          </cell>
          <cell r="G4105">
            <v>0</v>
          </cell>
          <cell r="H4105" t="str">
            <v>VP-1516-148-T-101/2-344</v>
          </cell>
          <cell r="I4105">
            <v>40175</v>
          </cell>
          <cell r="J4105">
            <v>40168</v>
          </cell>
          <cell r="K4105" t="str">
            <v>N</v>
          </cell>
          <cell r="L4105" t="str">
            <v>Drw</v>
          </cell>
          <cell r="M4105">
            <v>4106</v>
          </cell>
        </row>
        <row r="4106">
          <cell r="C4106">
            <v>52</v>
          </cell>
          <cell r="D4106" t="str">
            <v>05050-ED-52-026-01</v>
          </cell>
          <cell r="E4106" t="str">
            <v>05050-ED-52-026-01</v>
          </cell>
          <cell r="F4106" t="str">
            <v xml:space="preserve">Connection diagram-Butane system- </v>
          </cell>
          <cell r="G4106">
            <v>0</v>
          </cell>
          <cell r="H4106" t="str">
            <v>VP-1516-148-T-101/2-345</v>
          </cell>
          <cell r="I4106">
            <v>40175</v>
          </cell>
          <cell r="J4106">
            <v>40168</v>
          </cell>
          <cell r="K4106" t="str">
            <v>y</v>
          </cell>
          <cell r="L4106" t="str">
            <v>Drw</v>
          </cell>
          <cell r="M4106">
            <v>4107</v>
          </cell>
        </row>
        <row r="4107">
          <cell r="C4107">
            <v>52</v>
          </cell>
          <cell r="D4107" t="str">
            <v>05050-ED-52-027-01</v>
          </cell>
          <cell r="E4107" t="str">
            <v>05050-ED-52-027-01</v>
          </cell>
          <cell r="F4107" t="str">
            <v xml:space="preserve">Connection diagram-Butane system- </v>
          </cell>
          <cell r="G4107">
            <v>0</v>
          </cell>
          <cell r="H4107" t="str">
            <v>VP-1516-148-T-101/2-346</v>
          </cell>
          <cell r="I4107">
            <v>40175</v>
          </cell>
          <cell r="J4107">
            <v>40168</v>
          </cell>
          <cell r="K4107" t="str">
            <v>y</v>
          </cell>
          <cell r="L4107" t="str">
            <v>Drw</v>
          </cell>
          <cell r="M4107">
            <v>4108</v>
          </cell>
        </row>
        <row r="4108">
          <cell r="C4108">
            <v>52</v>
          </cell>
          <cell r="D4108" t="str">
            <v>05050-ED-52-028-01</v>
          </cell>
          <cell r="E4108" t="str">
            <v>05050-ED-52-028-01</v>
          </cell>
          <cell r="F4108" t="str">
            <v xml:space="preserve">Connection diagram-Butane system- </v>
          </cell>
          <cell r="G4108">
            <v>0</v>
          </cell>
          <cell r="H4108" t="str">
            <v>VP-1516-148-T-101/2-347</v>
          </cell>
          <cell r="I4108">
            <v>40175</v>
          </cell>
          <cell r="J4108">
            <v>40168</v>
          </cell>
          <cell r="K4108" t="str">
            <v>Y</v>
          </cell>
          <cell r="L4108" t="str">
            <v>Drw</v>
          </cell>
          <cell r="M4108">
            <v>4109</v>
          </cell>
        </row>
        <row r="4109">
          <cell r="C4109">
            <v>52</v>
          </cell>
          <cell r="D4109" t="str">
            <v/>
          </cell>
          <cell r="E4109" t="str">
            <v/>
          </cell>
          <cell r="F4109" t="str">
            <v xml:space="preserve">-- </v>
          </cell>
          <cell r="G4109">
            <v>0</v>
          </cell>
          <cell r="H4109">
            <v>0</v>
          </cell>
          <cell r="I4109">
            <v>40175</v>
          </cell>
          <cell r="J4109">
            <v>40168</v>
          </cell>
          <cell r="K4109" t="str">
            <v>N</v>
          </cell>
          <cell r="L4109" t="str">
            <v>Drw</v>
          </cell>
          <cell r="M4109">
            <v>4110</v>
          </cell>
        </row>
        <row r="4110">
          <cell r="C4110">
            <v>52</v>
          </cell>
          <cell r="D4110" t="str">
            <v/>
          </cell>
          <cell r="E4110" t="str">
            <v/>
          </cell>
          <cell r="F4110" t="str">
            <v xml:space="preserve">-- </v>
          </cell>
          <cell r="G4110">
            <v>0</v>
          </cell>
          <cell r="H4110">
            <v>0</v>
          </cell>
          <cell r="I4110">
            <v>40175</v>
          </cell>
          <cell r="J4110">
            <v>40168</v>
          </cell>
          <cell r="K4110" t="str">
            <v>N</v>
          </cell>
          <cell r="L4110" t="str">
            <v>Drw</v>
          </cell>
          <cell r="M4110">
            <v>4111</v>
          </cell>
        </row>
        <row r="4111">
          <cell r="C4111">
            <v>52</v>
          </cell>
          <cell r="D4111" t="str">
            <v/>
          </cell>
          <cell r="E4111" t="str">
            <v/>
          </cell>
          <cell r="F4111" t="str">
            <v xml:space="preserve">-- </v>
          </cell>
          <cell r="G4111">
            <v>0</v>
          </cell>
          <cell r="H4111">
            <v>0</v>
          </cell>
          <cell r="I4111">
            <v>40175</v>
          </cell>
          <cell r="J4111">
            <v>40168</v>
          </cell>
          <cell r="K4111" t="str">
            <v>N</v>
          </cell>
          <cell r="L4111" t="str">
            <v>Drw</v>
          </cell>
          <cell r="M4111">
            <v>4112</v>
          </cell>
        </row>
        <row r="4112">
          <cell r="C4112">
            <v>52</v>
          </cell>
          <cell r="D4112" t="str">
            <v/>
          </cell>
          <cell r="E4112" t="str">
            <v/>
          </cell>
          <cell r="F4112" t="str">
            <v xml:space="preserve">-- </v>
          </cell>
          <cell r="G4112">
            <v>0</v>
          </cell>
          <cell r="H4112">
            <v>0</v>
          </cell>
          <cell r="I4112">
            <v>40175</v>
          </cell>
          <cell r="J4112">
            <v>40168</v>
          </cell>
          <cell r="K4112" t="str">
            <v>N</v>
          </cell>
          <cell r="L4112" t="str">
            <v>Drw</v>
          </cell>
          <cell r="M4112">
            <v>4113</v>
          </cell>
        </row>
        <row r="4113">
          <cell r="C4113">
            <v>52</v>
          </cell>
          <cell r="D4113" t="str">
            <v/>
          </cell>
          <cell r="E4113" t="str">
            <v/>
          </cell>
          <cell r="F4113" t="str">
            <v xml:space="preserve">-- </v>
          </cell>
          <cell r="G4113">
            <v>0</v>
          </cell>
          <cell r="H4113">
            <v>0</v>
          </cell>
          <cell r="I4113">
            <v>40175</v>
          </cell>
          <cell r="J4113">
            <v>40168</v>
          </cell>
          <cell r="K4113" t="str">
            <v>N</v>
          </cell>
          <cell r="L4113" t="str">
            <v>Drw</v>
          </cell>
          <cell r="M4113">
            <v>4114</v>
          </cell>
        </row>
        <row r="4114">
          <cell r="C4114">
            <v>52</v>
          </cell>
          <cell r="D4114" t="str">
            <v/>
          </cell>
          <cell r="E4114" t="str">
            <v/>
          </cell>
          <cell r="F4114" t="str">
            <v xml:space="preserve">-- </v>
          </cell>
          <cell r="G4114">
            <v>0</v>
          </cell>
          <cell r="H4114">
            <v>0</v>
          </cell>
          <cell r="I4114">
            <v>40175</v>
          </cell>
          <cell r="J4114">
            <v>40168</v>
          </cell>
          <cell r="K4114" t="str">
            <v>N</v>
          </cell>
          <cell r="L4114" t="str">
            <v>Drw</v>
          </cell>
          <cell r="M4114">
            <v>4115</v>
          </cell>
        </row>
        <row r="4115">
          <cell r="C4115">
            <v>52</v>
          </cell>
          <cell r="D4115" t="str">
            <v/>
          </cell>
          <cell r="E4115" t="str">
            <v/>
          </cell>
          <cell r="F4115" t="str">
            <v xml:space="preserve">-- </v>
          </cell>
          <cell r="G4115">
            <v>0</v>
          </cell>
          <cell r="H4115">
            <v>0</v>
          </cell>
          <cell r="I4115">
            <v>40175</v>
          </cell>
          <cell r="J4115">
            <v>40168</v>
          </cell>
          <cell r="K4115" t="str">
            <v>N</v>
          </cell>
          <cell r="L4115" t="str">
            <v>Drw</v>
          </cell>
          <cell r="M4115">
            <v>4116</v>
          </cell>
        </row>
        <row r="4116">
          <cell r="C4116">
            <v>52</v>
          </cell>
          <cell r="D4116" t="str">
            <v/>
          </cell>
          <cell r="E4116" t="str">
            <v/>
          </cell>
          <cell r="F4116" t="str">
            <v xml:space="preserve">-- </v>
          </cell>
          <cell r="G4116">
            <v>0</v>
          </cell>
          <cell r="H4116">
            <v>0</v>
          </cell>
          <cell r="I4116">
            <v>40175</v>
          </cell>
          <cell r="J4116">
            <v>40168</v>
          </cell>
          <cell r="K4116" t="str">
            <v>N</v>
          </cell>
          <cell r="L4116" t="str">
            <v>Drw</v>
          </cell>
          <cell r="M4116">
            <v>4117</v>
          </cell>
        </row>
        <row r="4117">
          <cell r="C4117">
            <v>52</v>
          </cell>
          <cell r="D4117" t="str">
            <v/>
          </cell>
          <cell r="E4117" t="str">
            <v/>
          </cell>
          <cell r="F4117" t="str">
            <v xml:space="preserve">-- </v>
          </cell>
          <cell r="G4117">
            <v>0</v>
          </cell>
          <cell r="H4117">
            <v>0</v>
          </cell>
          <cell r="I4117">
            <v>40175</v>
          </cell>
          <cell r="J4117">
            <v>40168</v>
          </cell>
          <cell r="K4117" t="str">
            <v>N</v>
          </cell>
          <cell r="L4117" t="str">
            <v>Drw</v>
          </cell>
          <cell r="M4117">
            <v>4118</v>
          </cell>
        </row>
        <row r="4118">
          <cell r="C4118">
            <v>52</v>
          </cell>
          <cell r="D4118" t="str">
            <v/>
          </cell>
          <cell r="E4118" t="str">
            <v/>
          </cell>
          <cell r="F4118" t="str">
            <v xml:space="preserve">-- </v>
          </cell>
          <cell r="G4118">
            <v>0</v>
          </cell>
          <cell r="H4118">
            <v>0</v>
          </cell>
          <cell r="I4118">
            <v>40175</v>
          </cell>
          <cell r="J4118">
            <v>40168</v>
          </cell>
          <cell r="K4118" t="str">
            <v>N</v>
          </cell>
          <cell r="L4118" t="str">
            <v>Drw</v>
          </cell>
          <cell r="M4118">
            <v>4119</v>
          </cell>
        </row>
        <row r="4119">
          <cell r="C4119">
            <v>52</v>
          </cell>
          <cell r="D4119" t="str">
            <v/>
          </cell>
          <cell r="E4119" t="str">
            <v/>
          </cell>
          <cell r="F4119" t="str">
            <v xml:space="preserve">-- </v>
          </cell>
          <cell r="G4119">
            <v>0</v>
          </cell>
          <cell r="H4119">
            <v>0</v>
          </cell>
          <cell r="I4119">
            <v>40175</v>
          </cell>
          <cell r="J4119">
            <v>40168</v>
          </cell>
          <cell r="K4119" t="str">
            <v>N</v>
          </cell>
          <cell r="L4119" t="str">
            <v>Drw</v>
          </cell>
          <cell r="M4119">
            <v>4120</v>
          </cell>
        </row>
        <row r="4120">
          <cell r="C4120">
            <v>52</v>
          </cell>
          <cell r="D4120" t="str">
            <v/>
          </cell>
          <cell r="E4120" t="str">
            <v/>
          </cell>
          <cell r="F4120" t="str">
            <v xml:space="preserve">-- </v>
          </cell>
          <cell r="G4120">
            <v>0</v>
          </cell>
          <cell r="H4120">
            <v>0</v>
          </cell>
          <cell r="I4120">
            <v>40175</v>
          </cell>
          <cell r="J4120">
            <v>40168</v>
          </cell>
          <cell r="K4120" t="str">
            <v>N</v>
          </cell>
          <cell r="L4120" t="str">
            <v>Drw</v>
          </cell>
          <cell r="M4120">
            <v>4121</v>
          </cell>
        </row>
        <row r="4121">
          <cell r="C4121">
            <v>52</v>
          </cell>
          <cell r="D4121" t="str">
            <v/>
          </cell>
          <cell r="E4121" t="str">
            <v/>
          </cell>
          <cell r="F4121" t="str">
            <v xml:space="preserve">-- </v>
          </cell>
          <cell r="G4121">
            <v>0</v>
          </cell>
          <cell r="H4121">
            <v>0</v>
          </cell>
          <cell r="I4121">
            <v>40175</v>
          </cell>
          <cell r="J4121">
            <v>40168</v>
          </cell>
          <cell r="K4121" t="str">
            <v>N</v>
          </cell>
          <cell r="L4121" t="str">
            <v>Drw</v>
          </cell>
          <cell r="M4121">
            <v>4122</v>
          </cell>
        </row>
        <row r="4122">
          <cell r="C4122">
            <v>52</v>
          </cell>
          <cell r="D4122" t="str">
            <v/>
          </cell>
          <cell r="E4122" t="str">
            <v/>
          </cell>
          <cell r="F4122" t="str">
            <v xml:space="preserve">-- </v>
          </cell>
          <cell r="G4122">
            <v>0</v>
          </cell>
          <cell r="H4122">
            <v>0</v>
          </cell>
          <cell r="I4122">
            <v>40175</v>
          </cell>
          <cell r="J4122">
            <v>40168</v>
          </cell>
          <cell r="K4122" t="str">
            <v>N</v>
          </cell>
          <cell r="L4122" t="str">
            <v>Drw</v>
          </cell>
          <cell r="M4122">
            <v>4123</v>
          </cell>
        </row>
        <row r="4123">
          <cell r="C4123">
            <v>52</v>
          </cell>
          <cell r="D4123" t="str">
            <v/>
          </cell>
          <cell r="E4123" t="str">
            <v/>
          </cell>
          <cell r="F4123" t="str">
            <v xml:space="preserve">-- </v>
          </cell>
          <cell r="G4123">
            <v>0</v>
          </cell>
          <cell r="H4123">
            <v>0</v>
          </cell>
          <cell r="I4123">
            <v>40175</v>
          </cell>
          <cell r="J4123">
            <v>40168</v>
          </cell>
          <cell r="K4123" t="str">
            <v>N</v>
          </cell>
          <cell r="L4123" t="str">
            <v>Drw</v>
          </cell>
          <cell r="M4123">
            <v>4124</v>
          </cell>
        </row>
        <row r="4124">
          <cell r="C4124">
            <v>52</v>
          </cell>
          <cell r="D4124" t="str">
            <v/>
          </cell>
          <cell r="E4124" t="str">
            <v/>
          </cell>
          <cell r="F4124" t="str">
            <v xml:space="preserve">-- </v>
          </cell>
          <cell r="G4124">
            <v>0</v>
          </cell>
          <cell r="H4124">
            <v>0</v>
          </cell>
          <cell r="I4124">
            <v>40175</v>
          </cell>
          <cell r="J4124">
            <v>40168</v>
          </cell>
          <cell r="K4124" t="str">
            <v>N</v>
          </cell>
          <cell r="L4124" t="str">
            <v>Drw</v>
          </cell>
          <cell r="M4124">
            <v>4125</v>
          </cell>
        </row>
        <row r="4125">
          <cell r="C4125">
            <v>52</v>
          </cell>
          <cell r="D4125" t="str">
            <v/>
          </cell>
          <cell r="E4125" t="str">
            <v/>
          </cell>
          <cell r="F4125" t="str">
            <v xml:space="preserve">-- </v>
          </cell>
          <cell r="G4125">
            <v>0</v>
          </cell>
          <cell r="H4125">
            <v>0</v>
          </cell>
          <cell r="I4125">
            <v>40175</v>
          </cell>
          <cell r="J4125">
            <v>40168</v>
          </cell>
          <cell r="K4125" t="str">
            <v>N</v>
          </cell>
          <cell r="L4125" t="str">
            <v>Drw</v>
          </cell>
          <cell r="M4125">
            <v>4126</v>
          </cell>
        </row>
        <row r="4126">
          <cell r="C4126">
            <v>52</v>
          </cell>
          <cell r="D4126" t="str">
            <v/>
          </cell>
          <cell r="E4126" t="str">
            <v/>
          </cell>
          <cell r="F4126" t="str">
            <v xml:space="preserve">-- </v>
          </cell>
          <cell r="G4126">
            <v>0</v>
          </cell>
          <cell r="H4126">
            <v>0</v>
          </cell>
          <cell r="I4126">
            <v>40175</v>
          </cell>
          <cell r="J4126">
            <v>40168</v>
          </cell>
          <cell r="K4126" t="str">
            <v>N</v>
          </cell>
          <cell r="L4126" t="str">
            <v>Drw</v>
          </cell>
          <cell r="M4126">
            <v>4127</v>
          </cell>
        </row>
        <row r="4127">
          <cell r="C4127">
            <v>52</v>
          </cell>
          <cell r="D4127" t="str">
            <v/>
          </cell>
          <cell r="E4127" t="str">
            <v/>
          </cell>
          <cell r="F4127" t="str">
            <v xml:space="preserve">-- </v>
          </cell>
          <cell r="G4127">
            <v>0</v>
          </cell>
          <cell r="H4127">
            <v>0</v>
          </cell>
          <cell r="I4127">
            <v>40175</v>
          </cell>
          <cell r="J4127">
            <v>40168</v>
          </cell>
          <cell r="K4127" t="str">
            <v>N</v>
          </cell>
          <cell r="L4127" t="str">
            <v>Drw</v>
          </cell>
          <cell r="M4127">
            <v>4128</v>
          </cell>
        </row>
        <row r="4128">
          <cell r="C4128">
            <v>52</v>
          </cell>
          <cell r="D4128" t="str">
            <v/>
          </cell>
          <cell r="E4128" t="str">
            <v/>
          </cell>
          <cell r="F4128" t="str">
            <v xml:space="preserve">-- </v>
          </cell>
          <cell r="G4128">
            <v>0</v>
          </cell>
          <cell r="H4128">
            <v>0</v>
          </cell>
          <cell r="I4128">
            <v>40175</v>
          </cell>
          <cell r="J4128">
            <v>40168</v>
          </cell>
          <cell r="K4128" t="str">
            <v>N</v>
          </cell>
          <cell r="L4128" t="str">
            <v>Drw</v>
          </cell>
          <cell r="M4128">
            <v>4129</v>
          </cell>
        </row>
        <row r="4129">
          <cell r="C4129">
            <v>52</v>
          </cell>
          <cell r="D4129" t="str">
            <v/>
          </cell>
          <cell r="E4129" t="str">
            <v/>
          </cell>
          <cell r="F4129" t="str">
            <v xml:space="preserve">-- </v>
          </cell>
          <cell r="G4129">
            <v>0</v>
          </cell>
          <cell r="H4129">
            <v>0</v>
          </cell>
          <cell r="I4129">
            <v>40175</v>
          </cell>
          <cell r="J4129">
            <v>40168</v>
          </cell>
          <cell r="K4129" t="str">
            <v>N</v>
          </cell>
          <cell r="L4129" t="str">
            <v>Drw</v>
          </cell>
          <cell r="M4129">
            <v>4130</v>
          </cell>
        </row>
        <row r="4130">
          <cell r="C4130">
            <v>52</v>
          </cell>
          <cell r="D4130" t="str">
            <v/>
          </cell>
          <cell r="E4130" t="str">
            <v/>
          </cell>
          <cell r="F4130" t="str">
            <v xml:space="preserve">-- </v>
          </cell>
          <cell r="G4130">
            <v>0</v>
          </cell>
          <cell r="H4130">
            <v>0</v>
          </cell>
          <cell r="I4130">
            <v>40175</v>
          </cell>
          <cell r="J4130">
            <v>40168</v>
          </cell>
          <cell r="K4130" t="str">
            <v>N</v>
          </cell>
          <cell r="L4130" t="str">
            <v>Drw</v>
          </cell>
          <cell r="M4130">
            <v>4131</v>
          </cell>
        </row>
        <row r="4131">
          <cell r="C4131">
            <v>52</v>
          </cell>
          <cell r="D4131" t="str">
            <v/>
          </cell>
          <cell r="E4131" t="str">
            <v/>
          </cell>
          <cell r="F4131" t="str">
            <v xml:space="preserve">-- </v>
          </cell>
          <cell r="G4131">
            <v>0</v>
          </cell>
          <cell r="H4131">
            <v>0</v>
          </cell>
          <cell r="I4131">
            <v>40175</v>
          </cell>
          <cell r="J4131">
            <v>40168</v>
          </cell>
          <cell r="K4131" t="str">
            <v>N</v>
          </cell>
          <cell r="L4131" t="str">
            <v>Drw</v>
          </cell>
          <cell r="M4131">
            <v>4132</v>
          </cell>
        </row>
        <row r="4132">
          <cell r="C4132">
            <v>52</v>
          </cell>
          <cell r="D4132" t="str">
            <v/>
          </cell>
          <cell r="E4132" t="str">
            <v/>
          </cell>
          <cell r="F4132" t="str">
            <v xml:space="preserve">-- </v>
          </cell>
          <cell r="G4132">
            <v>0</v>
          </cell>
          <cell r="H4132">
            <v>0</v>
          </cell>
          <cell r="I4132">
            <v>40175</v>
          </cell>
          <cell r="J4132">
            <v>40168</v>
          </cell>
          <cell r="K4132" t="str">
            <v>N</v>
          </cell>
          <cell r="L4132" t="str">
            <v>Drw</v>
          </cell>
          <cell r="M4132">
            <v>4133</v>
          </cell>
        </row>
        <row r="4133">
          <cell r="C4133">
            <v>52</v>
          </cell>
          <cell r="D4133" t="str">
            <v/>
          </cell>
          <cell r="E4133" t="str">
            <v/>
          </cell>
          <cell r="F4133" t="str">
            <v xml:space="preserve">-- </v>
          </cell>
          <cell r="G4133">
            <v>0</v>
          </cell>
          <cell r="H4133">
            <v>0</v>
          </cell>
          <cell r="I4133">
            <v>40175</v>
          </cell>
          <cell r="J4133">
            <v>40168</v>
          </cell>
          <cell r="K4133" t="str">
            <v>N</v>
          </cell>
          <cell r="L4133" t="str">
            <v>Drw</v>
          </cell>
          <cell r="M4133">
            <v>4134</v>
          </cell>
        </row>
        <row r="4134">
          <cell r="C4134">
            <v>52</v>
          </cell>
          <cell r="D4134" t="str">
            <v/>
          </cell>
          <cell r="E4134" t="str">
            <v/>
          </cell>
          <cell r="F4134" t="str">
            <v xml:space="preserve">-- </v>
          </cell>
          <cell r="G4134">
            <v>0</v>
          </cell>
          <cell r="H4134">
            <v>0</v>
          </cell>
          <cell r="I4134">
            <v>40175</v>
          </cell>
          <cell r="J4134">
            <v>40168</v>
          </cell>
          <cell r="K4134" t="str">
            <v>N</v>
          </cell>
          <cell r="L4134" t="str">
            <v>Drw</v>
          </cell>
          <cell r="M4134">
            <v>4135</v>
          </cell>
        </row>
        <row r="4135">
          <cell r="C4135">
            <v>52</v>
          </cell>
          <cell r="D4135" t="str">
            <v/>
          </cell>
          <cell r="E4135" t="str">
            <v/>
          </cell>
          <cell r="F4135" t="str">
            <v xml:space="preserve">-- </v>
          </cell>
          <cell r="G4135">
            <v>0</v>
          </cell>
          <cell r="H4135">
            <v>0</v>
          </cell>
          <cell r="I4135">
            <v>40175</v>
          </cell>
          <cell r="J4135">
            <v>40168</v>
          </cell>
          <cell r="K4135" t="str">
            <v>N</v>
          </cell>
          <cell r="L4135" t="str">
            <v>Drw</v>
          </cell>
          <cell r="M4135">
            <v>4136</v>
          </cell>
        </row>
        <row r="4136">
          <cell r="C4136">
            <v>52</v>
          </cell>
          <cell r="D4136" t="str">
            <v/>
          </cell>
          <cell r="E4136" t="str">
            <v/>
          </cell>
          <cell r="F4136" t="str">
            <v xml:space="preserve">-- </v>
          </cell>
          <cell r="G4136">
            <v>0</v>
          </cell>
          <cell r="H4136">
            <v>0</v>
          </cell>
          <cell r="I4136">
            <v>40175</v>
          </cell>
          <cell r="J4136">
            <v>40168</v>
          </cell>
          <cell r="K4136" t="str">
            <v>N</v>
          </cell>
          <cell r="L4136" t="str">
            <v>Drw</v>
          </cell>
          <cell r="M4136">
            <v>4137</v>
          </cell>
        </row>
        <row r="4137">
          <cell r="C4137">
            <v>52</v>
          </cell>
          <cell r="D4137" t="str">
            <v/>
          </cell>
          <cell r="E4137" t="str">
            <v/>
          </cell>
          <cell r="F4137" t="str">
            <v xml:space="preserve">-- </v>
          </cell>
          <cell r="G4137">
            <v>0</v>
          </cell>
          <cell r="H4137">
            <v>0</v>
          </cell>
          <cell r="I4137">
            <v>40175</v>
          </cell>
          <cell r="J4137">
            <v>40168</v>
          </cell>
          <cell r="K4137" t="str">
            <v>N</v>
          </cell>
          <cell r="L4137" t="str">
            <v>Drw</v>
          </cell>
          <cell r="M4137">
            <v>4138</v>
          </cell>
        </row>
        <row r="4138">
          <cell r="C4138">
            <v>52</v>
          </cell>
          <cell r="D4138" t="str">
            <v/>
          </cell>
          <cell r="E4138" t="str">
            <v/>
          </cell>
          <cell r="F4138" t="str">
            <v xml:space="preserve">-- </v>
          </cell>
          <cell r="G4138">
            <v>0</v>
          </cell>
          <cell r="H4138">
            <v>0</v>
          </cell>
          <cell r="I4138">
            <v>40175</v>
          </cell>
          <cell r="J4138">
            <v>40168</v>
          </cell>
          <cell r="K4138" t="str">
            <v>N</v>
          </cell>
          <cell r="L4138" t="str">
            <v>Drw</v>
          </cell>
          <cell r="M4138">
            <v>4139</v>
          </cell>
        </row>
        <row r="4139">
          <cell r="C4139">
            <v>52</v>
          </cell>
          <cell r="D4139" t="str">
            <v/>
          </cell>
          <cell r="E4139" t="str">
            <v/>
          </cell>
          <cell r="F4139" t="str">
            <v xml:space="preserve">-- </v>
          </cell>
          <cell r="G4139">
            <v>0</v>
          </cell>
          <cell r="H4139">
            <v>0</v>
          </cell>
          <cell r="I4139">
            <v>40175</v>
          </cell>
          <cell r="J4139">
            <v>40168</v>
          </cell>
          <cell r="K4139" t="str">
            <v>N</v>
          </cell>
          <cell r="L4139" t="str">
            <v>Drw</v>
          </cell>
          <cell r="M4139">
            <v>4140</v>
          </cell>
        </row>
        <row r="4140">
          <cell r="C4140">
            <v>52</v>
          </cell>
          <cell r="D4140" t="str">
            <v/>
          </cell>
          <cell r="E4140" t="str">
            <v/>
          </cell>
          <cell r="F4140" t="str">
            <v xml:space="preserve">-- </v>
          </cell>
          <cell r="G4140">
            <v>0</v>
          </cell>
          <cell r="H4140">
            <v>0</v>
          </cell>
          <cell r="I4140">
            <v>40175</v>
          </cell>
          <cell r="J4140">
            <v>40168</v>
          </cell>
          <cell r="K4140" t="str">
            <v>N</v>
          </cell>
          <cell r="L4140" t="str">
            <v>Drw</v>
          </cell>
          <cell r="M4140">
            <v>4141</v>
          </cell>
        </row>
        <row r="4141">
          <cell r="C4141">
            <v>52</v>
          </cell>
          <cell r="D4141" t="str">
            <v/>
          </cell>
          <cell r="E4141" t="str">
            <v/>
          </cell>
          <cell r="F4141" t="str">
            <v xml:space="preserve">-- </v>
          </cell>
          <cell r="G4141">
            <v>0</v>
          </cell>
          <cell r="H4141">
            <v>0</v>
          </cell>
          <cell r="I4141">
            <v>40175</v>
          </cell>
          <cell r="J4141">
            <v>40168</v>
          </cell>
          <cell r="K4141" t="str">
            <v>N</v>
          </cell>
          <cell r="L4141" t="str">
            <v>Drw</v>
          </cell>
          <cell r="M4141">
            <v>4142</v>
          </cell>
        </row>
        <row r="4142">
          <cell r="C4142">
            <v>52</v>
          </cell>
          <cell r="D4142" t="str">
            <v/>
          </cell>
          <cell r="E4142" t="str">
            <v/>
          </cell>
          <cell r="F4142" t="str">
            <v xml:space="preserve">-- </v>
          </cell>
          <cell r="G4142">
            <v>0</v>
          </cell>
          <cell r="H4142">
            <v>0</v>
          </cell>
          <cell r="I4142">
            <v>40175</v>
          </cell>
          <cell r="J4142">
            <v>40168</v>
          </cell>
          <cell r="K4142" t="str">
            <v>N</v>
          </cell>
          <cell r="L4142" t="str">
            <v>Drw</v>
          </cell>
          <cell r="M4142">
            <v>4143</v>
          </cell>
        </row>
        <row r="4143">
          <cell r="C4143">
            <v>52</v>
          </cell>
          <cell r="D4143" t="str">
            <v/>
          </cell>
          <cell r="E4143" t="str">
            <v/>
          </cell>
          <cell r="F4143" t="str">
            <v xml:space="preserve">-- </v>
          </cell>
          <cell r="G4143">
            <v>0</v>
          </cell>
          <cell r="H4143">
            <v>0</v>
          </cell>
          <cell r="I4143">
            <v>40175</v>
          </cell>
          <cell r="J4143">
            <v>40168</v>
          </cell>
          <cell r="K4143" t="str">
            <v>N</v>
          </cell>
          <cell r="L4143" t="str">
            <v>Drw</v>
          </cell>
          <cell r="M4143">
            <v>4144</v>
          </cell>
        </row>
        <row r="4144">
          <cell r="C4144">
            <v>52</v>
          </cell>
          <cell r="D4144" t="str">
            <v/>
          </cell>
          <cell r="E4144" t="str">
            <v/>
          </cell>
          <cell r="F4144" t="str">
            <v xml:space="preserve">-- </v>
          </cell>
          <cell r="G4144">
            <v>0</v>
          </cell>
          <cell r="H4144">
            <v>0</v>
          </cell>
          <cell r="I4144">
            <v>40175</v>
          </cell>
          <cell r="J4144">
            <v>40168</v>
          </cell>
          <cell r="K4144" t="str">
            <v>N</v>
          </cell>
          <cell r="L4144" t="str">
            <v>Drw</v>
          </cell>
          <cell r="M4144">
            <v>4145</v>
          </cell>
        </row>
        <row r="4145">
          <cell r="C4145">
            <v>52</v>
          </cell>
          <cell r="D4145" t="str">
            <v/>
          </cell>
          <cell r="E4145" t="str">
            <v/>
          </cell>
          <cell r="F4145" t="str">
            <v xml:space="preserve">-- </v>
          </cell>
          <cell r="G4145">
            <v>0</v>
          </cell>
          <cell r="H4145">
            <v>0</v>
          </cell>
          <cell r="I4145">
            <v>40175</v>
          </cell>
          <cell r="J4145">
            <v>40168</v>
          </cell>
          <cell r="K4145" t="str">
            <v>N</v>
          </cell>
          <cell r="L4145" t="str">
            <v>Drw</v>
          </cell>
          <cell r="M4145">
            <v>4146</v>
          </cell>
        </row>
        <row r="4146">
          <cell r="C4146">
            <v>52</v>
          </cell>
          <cell r="D4146" t="str">
            <v/>
          </cell>
          <cell r="E4146" t="str">
            <v/>
          </cell>
          <cell r="F4146" t="str">
            <v xml:space="preserve">-- </v>
          </cell>
          <cell r="G4146">
            <v>0</v>
          </cell>
          <cell r="H4146">
            <v>0</v>
          </cell>
          <cell r="I4146">
            <v>40175</v>
          </cell>
          <cell r="J4146">
            <v>40168</v>
          </cell>
          <cell r="K4146" t="str">
            <v>N</v>
          </cell>
          <cell r="L4146" t="str">
            <v>Drw</v>
          </cell>
          <cell r="M4146">
            <v>4147</v>
          </cell>
        </row>
        <row r="4147">
          <cell r="C4147">
            <v>52</v>
          </cell>
          <cell r="D4147" t="str">
            <v/>
          </cell>
          <cell r="E4147" t="str">
            <v/>
          </cell>
          <cell r="F4147" t="str">
            <v xml:space="preserve">-- </v>
          </cell>
          <cell r="G4147">
            <v>0</v>
          </cell>
          <cell r="H4147">
            <v>0</v>
          </cell>
          <cell r="I4147">
            <v>40175</v>
          </cell>
          <cell r="J4147">
            <v>40168</v>
          </cell>
          <cell r="K4147" t="str">
            <v>N</v>
          </cell>
          <cell r="L4147" t="str">
            <v>Drw</v>
          </cell>
          <cell r="M4147">
            <v>4148</v>
          </cell>
        </row>
        <row r="4148">
          <cell r="C4148">
            <v>52</v>
          </cell>
          <cell r="D4148" t="str">
            <v/>
          </cell>
          <cell r="E4148" t="str">
            <v/>
          </cell>
          <cell r="F4148" t="str">
            <v xml:space="preserve">-- </v>
          </cell>
          <cell r="G4148">
            <v>0</v>
          </cell>
          <cell r="H4148">
            <v>0</v>
          </cell>
          <cell r="I4148">
            <v>40175</v>
          </cell>
          <cell r="J4148">
            <v>40168</v>
          </cell>
          <cell r="K4148" t="str">
            <v>N</v>
          </cell>
          <cell r="L4148" t="str">
            <v>Drw</v>
          </cell>
          <cell r="M4148">
            <v>4149</v>
          </cell>
        </row>
        <row r="4149">
          <cell r="C4149">
            <v>52</v>
          </cell>
          <cell r="D4149" t="str">
            <v/>
          </cell>
          <cell r="E4149" t="str">
            <v/>
          </cell>
          <cell r="F4149" t="str">
            <v xml:space="preserve">-- </v>
          </cell>
          <cell r="G4149">
            <v>0</v>
          </cell>
          <cell r="H4149">
            <v>0</v>
          </cell>
          <cell r="I4149">
            <v>40175</v>
          </cell>
          <cell r="J4149">
            <v>40168</v>
          </cell>
          <cell r="K4149" t="str">
            <v>N</v>
          </cell>
          <cell r="L4149" t="str">
            <v>Drw</v>
          </cell>
          <cell r="M4149">
            <v>4150</v>
          </cell>
        </row>
        <row r="4150">
          <cell r="C4150">
            <v>52</v>
          </cell>
          <cell r="D4150" t="str">
            <v/>
          </cell>
          <cell r="E4150" t="str">
            <v/>
          </cell>
          <cell r="F4150" t="str">
            <v xml:space="preserve">-- </v>
          </cell>
          <cell r="G4150">
            <v>0</v>
          </cell>
          <cell r="H4150">
            <v>0</v>
          </cell>
          <cell r="I4150">
            <v>40175</v>
          </cell>
          <cell r="J4150">
            <v>40168</v>
          </cell>
          <cell r="K4150" t="str">
            <v>N</v>
          </cell>
          <cell r="L4150" t="str">
            <v>Drw</v>
          </cell>
          <cell r="M4150">
            <v>4151</v>
          </cell>
        </row>
        <row r="4151">
          <cell r="C4151">
            <v>52</v>
          </cell>
          <cell r="D4151" t="str">
            <v/>
          </cell>
          <cell r="E4151" t="str">
            <v/>
          </cell>
          <cell r="F4151" t="str">
            <v xml:space="preserve">-- </v>
          </cell>
          <cell r="G4151">
            <v>0</v>
          </cell>
          <cell r="H4151">
            <v>0</v>
          </cell>
          <cell r="I4151">
            <v>40175</v>
          </cell>
          <cell r="J4151">
            <v>40168</v>
          </cell>
          <cell r="K4151" t="str">
            <v>N</v>
          </cell>
          <cell r="L4151" t="str">
            <v>Drw</v>
          </cell>
          <cell r="M4151">
            <v>4152</v>
          </cell>
        </row>
        <row r="4152">
          <cell r="C4152">
            <v>52</v>
          </cell>
          <cell r="D4152" t="str">
            <v/>
          </cell>
          <cell r="E4152" t="str">
            <v/>
          </cell>
          <cell r="F4152" t="str">
            <v xml:space="preserve">-- </v>
          </cell>
          <cell r="G4152">
            <v>0</v>
          </cell>
          <cell r="H4152">
            <v>0</v>
          </cell>
          <cell r="I4152">
            <v>40175</v>
          </cell>
          <cell r="J4152">
            <v>40168</v>
          </cell>
          <cell r="K4152" t="str">
            <v>N</v>
          </cell>
          <cell r="L4152" t="str">
            <v>Drw</v>
          </cell>
          <cell r="M4152">
            <v>4153</v>
          </cell>
        </row>
        <row r="4153">
          <cell r="C4153">
            <v>52</v>
          </cell>
          <cell r="D4153" t="str">
            <v/>
          </cell>
          <cell r="E4153" t="str">
            <v/>
          </cell>
          <cell r="F4153" t="str">
            <v xml:space="preserve">-- </v>
          </cell>
          <cell r="G4153">
            <v>0</v>
          </cell>
          <cell r="H4153">
            <v>0</v>
          </cell>
          <cell r="I4153">
            <v>40175</v>
          </cell>
          <cell r="J4153">
            <v>40168</v>
          </cell>
          <cell r="K4153" t="str">
            <v>N</v>
          </cell>
          <cell r="L4153" t="str">
            <v>Drw</v>
          </cell>
          <cell r="M4153">
            <v>4154</v>
          </cell>
        </row>
        <row r="4154">
          <cell r="C4154">
            <v>52</v>
          </cell>
          <cell r="D4154" t="str">
            <v/>
          </cell>
          <cell r="E4154" t="str">
            <v/>
          </cell>
          <cell r="F4154" t="str">
            <v xml:space="preserve">-- </v>
          </cell>
          <cell r="G4154">
            <v>0</v>
          </cell>
          <cell r="H4154">
            <v>0</v>
          </cell>
          <cell r="I4154">
            <v>40175</v>
          </cell>
          <cell r="J4154">
            <v>40168</v>
          </cell>
          <cell r="K4154" t="str">
            <v>N</v>
          </cell>
          <cell r="L4154" t="str">
            <v>Drw</v>
          </cell>
          <cell r="M4154">
            <v>4155</v>
          </cell>
        </row>
        <row r="4155">
          <cell r="C4155">
            <v>52</v>
          </cell>
          <cell r="D4155" t="str">
            <v/>
          </cell>
          <cell r="E4155" t="str">
            <v/>
          </cell>
          <cell r="F4155" t="str">
            <v xml:space="preserve">-- </v>
          </cell>
          <cell r="G4155">
            <v>0</v>
          </cell>
          <cell r="H4155">
            <v>0</v>
          </cell>
          <cell r="I4155">
            <v>40175</v>
          </cell>
          <cell r="J4155">
            <v>40168</v>
          </cell>
          <cell r="K4155" t="str">
            <v>N</v>
          </cell>
          <cell r="L4155" t="str">
            <v>Drw</v>
          </cell>
          <cell r="M4155">
            <v>4156</v>
          </cell>
        </row>
        <row r="4156">
          <cell r="C4156">
            <v>52</v>
          </cell>
          <cell r="D4156" t="str">
            <v/>
          </cell>
          <cell r="E4156" t="str">
            <v/>
          </cell>
          <cell r="F4156" t="str">
            <v xml:space="preserve">-- </v>
          </cell>
          <cell r="G4156">
            <v>0</v>
          </cell>
          <cell r="H4156">
            <v>0</v>
          </cell>
          <cell r="I4156">
            <v>40175</v>
          </cell>
          <cell r="J4156">
            <v>40168</v>
          </cell>
          <cell r="K4156" t="str">
            <v>N</v>
          </cell>
          <cell r="L4156" t="str">
            <v>Drw</v>
          </cell>
          <cell r="M4156">
            <v>4157</v>
          </cell>
        </row>
        <row r="4157">
          <cell r="C4157">
            <v>52</v>
          </cell>
          <cell r="D4157" t="str">
            <v/>
          </cell>
          <cell r="E4157" t="str">
            <v/>
          </cell>
          <cell r="F4157" t="str">
            <v xml:space="preserve">-- </v>
          </cell>
          <cell r="G4157">
            <v>0</v>
          </cell>
          <cell r="H4157">
            <v>0</v>
          </cell>
          <cell r="I4157">
            <v>40175</v>
          </cell>
          <cell r="J4157">
            <v>40168</v>
          </cell>
          <cell r="K4157" t="str">
            <v>N</v>
          </cell>
          <cell r="L4157" t="str">
            <v>Drw</v>
          </cell>
          <cell r="M4157">
            <v>4158</v>
          </cell>
        </row>
        <row r="4158">
          <cell r="C4158">
            <v>52</v>
          </cell>
          <cell r="D4158" t="str">
            <v/>
          </cell>
          <cell r="E4158" t="str">
            <v/>
          </cell>
          <cell r="F4158" t="str">
            <v xml:space="preserve">-- </v>
          </cell>
          <cell r="G4158">
            <v>0</v>
          </cell>
          <cell r="H4158">
            <v>0</v>
          </cell>
          <cell r="I4158">
            <v>40175</v>
          </cell>
          <cell r="J4158">
            <v>40168</v>
          </cell>
          <cell r="K4158" t="str">
            <v>N</v>
          </cell>
          <cell r="L4158" t="str">
            <v>Drw</v>
          </cell>
          <cell r="M4158">
            <v>4159</v>
          </cell>
        </row>
        <row r="4159">
          <cell r="C4159">
            <v>52</v>
          </cell>
          <cell r="D4159" t="str">
            <v/>
          </cell>
          <cell r="E4159" t="str">
            <v/>
          </cell>
          <cell r="F4159" t="str">
            <v xml:space="preserve">-- </v>
          </cell>
          <cell r="G4159">
            <v>0</v>
          </cell>
          <cell r="H4159">
            <v>0</v>
          </cell>
          <cell r="I4159">
            <v>40175</v>
          </cell>
          <cell r="J4159">
            <v>40168</v>
          </cell>
          <cell r="K4159" t="str">
            <v>N</v>
          </cell>
          <cell r="L4159" t="str">
            <v>Drw</v>
          </cell>
          <cell r="M4159">
            <v>4160</v>
          </cell>
        </row>
        <row r="4160">
          <cell r="C4160">
            <v>52</v>
          </cell>
          <cell r="D4160" t="str">
            <v/>
          </cell>
          <cell r="E4160" t="str">
            <v/>
          </cell>
          <cell r="F4160" t="str">
            <v xml:space="preserve">-- </v>
          </cell>
          <cell r="G4160">
            <v>0</v>
          </cell>
          <cell r="H4160">
            <v>0</v>
          </cell>
          <cell r="I4160">
            <v>40175</v>
          </cell>
          <cell r="J4160">
            <v>40168</v>
          </cell>
          <cell r="K4160" t="str">
            <v>N</v>
          </cell>
          <cell r="L4160" t="str">
            <v>Drw</v>
          </cell>
          <cell r="M4160">
            <v>4161</v>
          </cell>
        </row>
        <row r="4161">
          <cell r="C4161">
            <v>52</v>
          </cell>
          <cell r="D4161" t="str">
            <v/>
          </cell>
          <cell r="E4161" t="str">
            <v/>
          </cell>
          <cell r="F4161" t="str">
            <v xml:space="preserve">-- </v>
          </cell>
          <cell r="G4161">
            <v>0</v>
          </cell>
          <cell r="H4161">
            <v>0</v>
          </cell>
          <cell r="I4161">
            <v>40175</v>
          </cell>
          <cell r="J4161">
            <v>40168</v>
          </cell>
          <cell r="K4161" t="str">
            <v>N</v>
          </cell>
          <cell r="L4161" t="str">
            <v>Drw</v>
          </cell>
          <cell r="M4161">
            <v>4162</v>
          </cell>
        </row>
        <row r="4162">
          <cell r="C4162">
            <v>52</v>
          </cell>
          <cell r="D4162" t="str">
            <v/>
          </cell>
          <cell r="E4162" t="str">
            <v/>
          </cell>
          <cell r="F4162" t="str">
            <v xml:space="preserve">-- </v>
          </cell>
          <cell r="G4162">
            <v>0</v>
          </cell>
          <cell r="H4162">
            <v>0</v>
          </cell>
          <cell r="I4162">
            <v>40175</v>
          </cell>
          <cell r="J4162">
            <v>40168</v>
          </cell>
          <cell r="K4162" t="str">
            <v>N</v>
          </cell>
          <cell r="L4162" t="str">
            <v>Drw</v>
          </cell>
          <cell r="M4162">
            <v>4163</v>
          </cell>
        </row>
        <row r="4163">
          <cell r="C4163">
            <v>52</v>
          </cell>
          <cell r="D4163" t="str">
            <v/>
          </cell>
          <cell r="E4163" t="str">
            <v/>
          </cell>
          <cell r="F4163" t="str">
            <v xml:space="preserve">-- </v>
          </cell>
          <cell r="G4163">
            <v>0</v>
          </cell>
          <cell r="H4163">
            <v>0</v>
          </cell>
          <cell r="I4163">
            <v>40175</v>
          </cell>
          <cell r="J4163">
            <v>40168</v>
          </cell>
          <cell r="K4163" t="str">
            <v>N</v>
          </cell>
          <cell r="L4163" t="str">
            <v>Drw</v>
          </cell>
          <cell r="M4163">
            <v>4164</v>
          </cell>
        </row>
        <row r="4164">
          <cell r="C4164">
            <v>52</v>
          </cell>
          <cell r="D4164" t="str">
            <v/>
          </cell>
          <cell r="E4164" t="str">
            <v/>
          </cell>
          <cell r="F4164" t="str">
            <v xml:space="preserve">-- </v>
          </cell>
          <cell r="G4164">
            <v>0</v>
          </cell>
          <cell r="H4164">
            <v>0</v>
          </cell>
          <cell r="I4164">
            <v>40175</v>
          </cell>
          <cell r="J4164">
            <v>40168</v>
          </cell>
          <cell r="K4164" t="str">
            <v>N</v>
          </cell>
          <cell r="L4164" t="str">
            <v>Drw</v>
          </cell>
          <cell r="M4164">
            <v>4165</v>
          </cell>
        </row>
        <row r="4165">
          <cell r="C4165">
            <v>52</v>
          </cell>
          <cell r="D4165" t="str">
            <v/>
          </cell>
          <cell r="E4165" t="str">
            <v/>
          </cell>
          <cell r="F4165" t="str">
            <v xml:space="preserve">-- </v>
          </cell>
          <cell r="G4165">
            <v>0</v>
          </cell>
          <cell r="H4165">
            <v>0</v>
          </cell>
          <cell r="I4165">
            <v>40175</v>
          </cell>
          <cell r="J4165">
            <v>40168</v>
          </cell>
          <cell r="K4165" t="str">
            <v>N</v>
          </cell>
          <cell r="L4165" t="str">
            <v>Drw</v>
          </cell>
          <cell r="M4165">
            <v>4166</v>
          </cell>
        </row>
        <row r="4166">
          <cell r="C4166">
            <v>52</v>
          </cell>
          <cell r="D4166" t="str">
            <v/>
          </cell>
          <cell r="E4166" t="str">
            <v/>
          </cell>
          <cell r="F4166" t="str">
            <v xml:space="preserve">-- </v>
          </cell>
          <cell r="G4166">
            <v>0</v>
          </cell>
          <cell r="H4166">
            <v>0</v>
          </cell>
          <cell r="I4166">
            <v>40175</v>
          </cell>
          <cell r="J4166">
            <v>40168</v>
          </cell>
          <cell r="K4166" t="str">
            <v>N</v>
          </cell>
          <cell r="L4166" t="str">
            <v>Drw</v>
          </cell>
          <cell r="M4166">
            <v>4167</v>
          </cell>
        </row>
        <row r="4167">
          <cell r="C4167">
            <v>52</v>
          </cell>
          <cell r="D4167" t="str">
            <v/>
          </cell>
          <cell r="E4167" t="str">
            <v/>
          </cell>
          <cell r="F4167" t="str">
            <v xml:space="preserve">-- </v>
          </cell>
          <cell r="G4167">
            <v>0</v>
          </cell>
          <cell r="H4167">
            <v>0</v>
          </cell>
          <cell r="I4167">
            <v>40175</v>
          </cell>
          <cell r="J4167">
            <v>40168</v>
          </cell>
          <cell r="K4167" t="str">
            <v>N</v>
          </cell>
          <cell r="L4167" t="str">
            <v>Drw</v>
          </cell>
          <cell r="M4167">
            <v>4168</v>
          </cell>
        </row>
        <row r="4168">
          <cell r="C4168">
            <v>52</v>
          </cell>
          <cell r="D4168" t="str">
            <v/>
          </cell>
          <cell r="E4168" t="str">
            <v/>
          </cell>
          <cell r="F4168" t="str">
            <v xml:space="preserve">-- </v>
          </cell>
          <cell r="G4168">
            <v>0</v>
          </cell>
          <cell r="H4168">
            <v>0</v>
          </cell>
          <cell r="I4168">
            <v>40175</v>
          </cell>
          <cell r="J4168">
            <v>40168</v>
          </cell>
          <cell r="K4168" t="str">
            <v>N</v>
          </cell>
          <cell r="L4168" t="str">
            <v>Drw</v>
          </cell>
          <cell r="M4168">
            <v>4169</v>
          </cell>
        </row>
        <row r="4169">
          <cell r="C4169">
            <v>52</v>
          </cell>
          <cell r="D4169" t="str">
            <v/>
          </cell>
          <cell r="E4169" t="str">
            <v/>
          </cell>
          <cell r="F4169" t="str">
            <v xml:space="preserve">-- </v>
          </cell>
          <cell r="G4169">
            <v>0</v>
          </cell>
          <cell r="H4169">
            <v>0</v>
          </cell>
          <cell r="I4169">
            <v>40175</v>
          </cell>
          <cell r="J4169">
            <v>40168</v>
          </cell>
          <cell r="K4169" t="str">
            <v>N</v>
          </cell>
          <cell r="L4169" t="str">
            <v>Drw</v>
          </cell>
          <cell r="M4169">
            <v>4170</v>
          </cell>
        </row>
        <row r="4170">
          <cell r="C4170">
            <v>52</v>
          </cell>
          <cell r="D4170" t="str">
            <v/>
          </cell>
          <cell r="E4170" t="str">
            <v/>
          </cell>
          <cell r="F4170" t="str">
            <v xml:space="preserve">-- </v>
          </cell>
          <cell r="G4170">
            <v>0</v>
          </cell>
          <cell r="H4170">
            <v>0</v>
          </cell>
          <cell r="I4170">
            <v>40175</v>
          </cell>
          <cell r="J4170">
            <v>40168</v>
          </cell>
          <cell r="K4170" t="str">
            <v>N</v>
          </cell>
          <cell r="L4170" t="str">
            <v>Drw</v>
          </cell>
          <cell r="M4170">
            <v>4171</v>
          </cell>
        </row>
        <row r="4171">
          <cell r="C4171">
            <v>52</v>
          </cell>
          <cell r="D4171" t="str">
            <v/>
          </cell>
          <cell r="E4171" t="str">
            <v/>
          </cell>
          <cell r="F4171" t="str">
            <v xml:space="preserve">-- </v>
          </cell>
          <cell r="G4171">
            <v>0</v>
          </cell>
          <cell r="H4171">
            <v>0</v>
          </cell>
          <cell r="I4171">
            <v>40175</v>
          </cell>
          <cell r="J4171">
            <v>40168</v>
          </cell>
          <cell r="K4171" t="str">
            <v>N</v>
          </cell>
          <cell r="L4171" t="str">
            <v>Drw</v>
          </cell>
          <cell r="M4171">
            <v>4172</v>
          </cell>
        </row>
        <row r="4172">
          <cell r="C4172">
            <v>52</v>
          </cell>
          <cell r="D4172" t="str">
            <v/>
          </cell>
          <cell r="E4172" t="str">
            <v/>
          </cell>
          <cell r="F4172" t="str">
            <v xml:space="preserve">-- </v>
          </cell>
          <cell r="G4172">
            <v>0</v>
          </cell>
          <cell r="H4172">
            <v>0</v>
          </cell>
          <cell r="I4172">
            <v>40175</v>
          </cell>
          <cell r="J4172">
            <v>40168</v>
          </cell>
          <cell r="K4172" t="str">
            <v>N</v>
          </cell>
          <cell r="L4172" t="str">
            <v>Drw</v>
          </cell>
          <cell r="M4172">
            <v>4173</v>
          </cell>
        </row>
        <row r="4173">
          <cell r="C4173">
            <v>52</v>
          </cell>
          <cell r="D4173" t="str">
            <v/>
          </cell>
          <cell r="E4173" t="str">
            <v/>
          </cell>
          <cell r="F4173" t="str">
            <v xml:space="preserve">-- </v>
          </cell>
          <cell r="G4173">
            <v>0</v>
          </cell>
          <cell r="H4173">
            <v>0</v>
          </cell>
          <cell r="I4173">
            <v>40175</v>
          </cell>
          <cell r="J4173">
            <v>40168</v>
          </cell>
          <cell r="K4173" t="str">
            <v>N</v>
          </cell>
          <cell r="L4173" t="str">
            <v>Drw</v>
          </cell>
          <cell r="M4173">
            <v>4174</v>
          </cell>
        </row>
        <row r="4174">
          <cell r="C4174">
            <v>52</v>
          </cell>
          <cell r="D4174" t="str">
            <v/>
          </cell>
          <cell r="E4174" t="str">
            <v/>
          </cell>
          <cell r="F4174" t="str">
            <v xml:space="preserve">-- </v>
          </cell>
          <cell r="G4174">
            <v>0</v>
          </cell>
          <cell r="H4174">
            <v>0</v>
          </cell>
          <cell r="I4174">
            <v>40175</v>
          </cell>
          <cell r="J4174">
            <v>40168</v>
          </cell>
          <cell r="K4174" t="str">
            <v>N</v>
          </cell>
          <cell r="L4174" t="str">
            <v>Drw</v>
          </cell>
          <cell r="M4174">
            <v>4175</v>
          </cell>
        </row>
        <row r="4175">
          <cell r="C4175">
            <v>52</v>
          </cell>
          <cell r="D4175" t="str">
            <v/>
          </cell>
          <cell r="E4175" t="str">
            <v/>
          </cell>
          <cell r="F4175" t="str">
            <v xml:space="preserve">-- </v>
          </cell>
          <cell r="G4175">
            <v>0</v>
          </cell>
          <cell r="H4175">
            <v>0</v>
          </cell>
          <cell r="I4175">
            <v>40175</v>
          </cell>
          <cell r="J4175">
            <v>40168</v>
          </cell>
          <cell r="K4175" t="str">
            <v>N</v>
          </cell>
          <cell r="L4175" t="str">
            <v>Drw</v>
          </cell>
          <cell r="M4175">
            <v>4176</v>
          </cell>
        </row>
        <row r="4176">
          <cell r="C4176">
            <v>52</v>
          </cell>
          <cell r="D4176" t="str">
            <v/>
          </cell>
          <cell r="E4176" t="str">
            <v/>
          </cell>
          <cell r="F4176" t="str">
            <v xml:space="preserve">-- </v>
          </cell>
          <cell r="G4176">
            <v>0</v>
          </cell>
          <cell r="H4176">
            <v>0</v>
          </cell>
          <cell r="I4176">
            <v>40175</v>
          </cell>
          <cell r="J4176">
            <v>40168</v>
          </cell>
          <cell r="K4176" t="str">
            <v>N</v>
          </cell>
          <cell r="L4176" t="str">
            <v>Drw</v>
          </cell>
          <cell r="M4176">
            <v>4177</v>
          </cell>
        </row>
        <row r="4177">
          <cell r="C4177">
            <v>52</v>
          </cell>
          <cell r="D4177" t="str">
            <v/>
          </cell>
          <cell r="E4177" t="str">
            <v/>
          </cell>
          <cell r="F4177" t="str">
            <v xml:space="preserve">-- </v>
          </cell>
          <cell r="G4177">
            <v>0</v>
          </cell>
          <cell r="H4177">
            <v>0</v>
          </cell>
          <cell r="I4177">
            <v>40175</v>
          </cell>
          <cell r="J4177">
            <v>40168</v>
          </cell>
          <cell r="K4177" t="str">
            <v>N</v>
          </cell>
          <cell r="L4177" t="str">
            <v>Drw</v>
          </cell>
          <cell r="M4177">
            <v>4178</v>
          </cell>
        </row>
        <row r="4178">
          <cell r="C4178">
            <v>52</v>
          </cell>
          <cell r="D4178" t="str">
            <v/>
          </cell>
          <cell r="E4178" t="str">
            <v/>
          </cell>
          <cell r="F4178" t="str">
            <v xml:space="preserve">-- </v>
          </cell>
          <cell r="G4178">
            <v>0</v>
          </cell>
          <cell r="H4178">
            <v>0</v>
          </cell>
          <cell r="I4178">
            <v>40175</v>
          </cell>
          <cell r="J4178">
            <v>40168</v>
          </cell>
          <cell r="K4178" t="str">
            <v>N</v>
          </cell>
          <cell r="L4178" t="str">
            <v>Drw</v>
          </cell>
          <cell r="M4178">
            <v>4179</v>
          </cell>
        </row>
        <row r="4179">
          <cell r="C4179">
            <v>52</v>
          </cell>
          <cell r="D4179" t="str">
            <v/>
          </cell>
          <cell r="E4179" t="str">
            <v/>
          </cell>
          <cell r="F4179" t="str">
            <v xml:space="preserve">-- </v>
          </cell>
          <cell r="G4179">
            <v>0</v>
          </cell>
          <cell r="H4179">
            <v>0</v>
          </cell>
          <cell r="I4179">
            <v>40175</v>
          </cell>
          <cell r="J4179">
            <v>40168</v>
          </cell>
          <cell r="K4179" t="str">
            <v>N</v>
          </cell>
          <cell r="L4179" t="str">
            <v>Drw</v>
          </cell>
          <cell r="M4179">
            <v>4180</v>
          </cell>
        </row>
        <row r="4180">
          <cell r="C4180">
            <v>52</v>
          </cell>
          <cell r="D4180" t="str">
            <v/>
          </cell>
          <cell r="E4180" t="str">
            <v/>
          </cell>
          <cell r="F4180" t="str">
            <v xml:space="preserve">-- </v>
          </cell>
          <cell r="G4180">
            <v>0</v>
          </cell>
          <cell r="H4180">
            <v>0</v>
          </cell>
          <cell r="I4180">
            <v>40175</v>
          </cell>
          <cell r="J4180">
            <v>40168</v>
          </cell>
          <cell r="K4180" t="str">
            <v>N</v>
          </cell>
          <cell r="L4180" t="str">
            <v>Drw</v>
          </cell>
          <cell r="M4180">
            <v>4181</v>
          </cell>
        </row>
        <row r="4181">
          <cell r="C4181">
            <v>52</v>
          </cell>
          <cell r="D4181" t="str">
            <v/>
          </cell>
          <cell r="E4181" t="str">
            <v/>
          </cell>
          <cell r="F4181" t="str">
            <v xml:space="preserve">-- </v>
          </cell>
          <cell r="G4181">
            <v>0</v>
          </cell>
          <cell r="H4181">
            <v>0</v>
          </cell>
          <cell r="I4181">
            <v>40175</v>
          </cell>
          <cell r="J4181">
            <v>40168</v>
          </cell>
          <cell r="K4181" t="str">
            <v>N</v>
          </cell>
          <cell r="L4181" t="str">
            <v>Drw</v>
          </cell>
          <cell r="M4181">
            <v>4182</v>
          </cell>
        </row>
        <row r="4182">
          <cell r="C4182">
            <v>52</v>
          </cell>
          <cell r="D4182" t="str">
            <v/>
          </cell>
          <cell r="E4182" t="str">
            <v/>
          </cell>
          <cell r="F4182" t="str">
            <v xml:space="preserve">-- </v>
          </cell>
          <cell r="G4182">
            <v>0</v>
          </cell>
          <cell r="H4182">
            <v>0</v>
          </cell>
          <cell r="I4182">
            <v>40175</v>
          </cell>
          <cell r="J4182">
            <v>40168</v>
          </cell>
          <cell r="K4182" t="str">
            <v>N</v>
          </cell>
          <cell r="L4182" t="str">
            <v>Drw</v>
          </cell>
          <cell r="M4182">
            <v>4183</v>
          </cell>
        </row>
        <row r="4183">
          <cell r="C4183">
            <v>52</v>
          </cell>
          <cell r="D4183" t="str">
            <v/>
          </cell>
          <cell r="E4183" t="str">
            <v/>
          </cell>
          <cell r="F4183" t="str">
            <v xml:space="preserve">-- </v>
          </cell>
          <cell r="G4183">
            <v>0</v>
          </cell>
          <cell r="H4183">
            <v>0</v>
          </cell>
          <cell r="I4183">
            <v>40175</v>
          </cell>
          <cell r="J4183">
            <v>40168</v>
          </cell>
          <cell r="K4183" t="str">
            <v>N</v>
          </cell>
          <cell r="L4183" t="str">
            <v>Drw</v>
          </cell>
          <cell r="M4183">
            <v>4184</v>
          </cell>
        </row>
        <row r="4184">
          <cell r="C4184">
            <v>52</v>
          </cell>
          <cell r="D4184" t="str">
            <v/>
          </cell>
          <cell r="E4184" t="str">
            <v/>
          </cell>
          <cell r="F4184" t="str">
            <v xml:space="preserve">-- </v>
          </cell>
          <cell r="G4184">
            <v>0</v>
          </cell>
          <cell r="H4184">
            <v>0</v>
          </cell>
          <cell r="I4184">
            <v>40175</v>
          </cell>
          <cell r="J4184">
            <v>40168</v>
          </cell>
          <cell r="K4184" t="str">
            <v>N</v>
          </cell>
          <cell r="L4184" t="str">
            <v>Drw</v>
          </cell>
          <cell r="M4184">
            <v>4185</v>
          </cell>
        </row>
        <row r="4185">
          <cell r="C4185">
            <v>52</v>
          </cell>
          <cell r="D4185" t="str">
            <v/>
          </cell>
          <cell r="E4185" t="str">
            <v/>
          </cell>
          <cell r="F4185" t="str">
            <v xml:space="preserve">-- </v>
          </cell>
          <cell r="G4185">
            <v>0</v>
          </cell>
          <cell r="H4185">
            <v>0</v>
          </cell>
          <cell r="I4185">
            <v>40175</v>
          </cell>
          <cell r="J4185">
            <v>40168</v>
          </cell>
          <cell r="K4185" t="str">
            <v>N</v>
          </cell>
          <cell r="L4185" t="str">
            <v>Drw</v>
          </cell>
          <cell r="M4185">
            <v>4186</v>
          </cell>
        </row>
        <row r="4186">
          <cell r="C4186">
            <v>52</v>
          </cell>
          <cell r="D4186" t="str">
            <v/>
          </cell>
          <cell r="E4186" t="str">
            <v/>
          </cell>
          <cell r="F4186" t="str">
            <v xml:space="preserve">-- </v>
          </cell>
          <cell r="G4186">
            <v>0</v>
          </cell>
          <cell r="H4186">
            <v>0</v>
          </cell>
          <cell r="I4186">
            <v>40175</v>
          </cell>
          <cell r="J4186">
            <v>40168</v>
          </cell>
          <cell r="K4186" t="str">
            <v>N</v>
          </cell>
          <cell r="L4186" t="str">
            <v>Drw</v>
          </cell>
          <cell r="M4186">
            <v>4187</v>
          </cell>
        </row>
        <row r="4187">
          <cell r="C4187">
            <v>52</v>
          </cell>
          <cell r="D4187" t="str">
            <v/>
          </cell>
          <cell r="E4187" t="str">
            <v/>
          </cell>
          <cell r="F4187" t="str">
            <v xml:space="preserve">-- </v>
          </cell>
          <cell r="G4187">
            <v>0</v>
          </cell>
          <cell r="H4187">
            <v>0</v>
          </cell>
          <cell r="I4187">
            <v>40175</v>
          </cell>
          <cell r="J4187">
            <v>40168</v>
          </cell>
          <cell r="K4187" t="str">
            <v>N</v>
          </cell>
          <cell r="L4187" t="str">
            <v>Drw</v>
          </cell>
          <cell r="M4187">
            <v>4188</v>
          </cell>
        </row>
        <row r="4188">
          <cell r="C4188">
            <v>52</v>
          </cell>
          <cell r="D4188" t="str">
            <v/>
          </cell>
          <cell r="E4188" t="str">
            <v/>
          </cell>
          <cell r="F4188" t="str">
            <v xml:space="preserve">-- </v>
          </cell>
          <cell r="G4188">
            <v>0</v>
          </cell>
          <cell r="H4188">
            <v>0</v>
          </cell>
          <cell r="I4188">
            <v>40175</v>
          </cell>
          <cell r="J4188">
            <v>40168</v>
          </cell>
          <cell r="K4188" t="str">
            <v>N</v>
          </cell>
          <cell r="L4188" t="str">
            <v>Drw</v>
          </cell>
          <cell r="M4188">
            <v>4189</v>
          </cell>
        </row>
        <row r="4189">
          <cell r="C4189">
            <v>52</v>
          </cell>
          <cell r="D4189" t="str">
            <v/>
          </cell>
          <cell r="E4189" t="str">
            <v/>
          </cell>
          <cell r="F4189" t="str">
            <v xml:space="preserve">-- </v>
          </cell>
          <cell r="G4189">
            <v>0</v>
          </cell>
          <cell r="H4189">
            <v>0</v>
          </cell>
          <cell r="I4189">
            <v>40175</v>
          </cell>
          <cell r="J4189">
            <v>40168</v>
          </cell>
          <cell r="K4189" t="str">
            <v>N</v>
          </cell>
          <cell r="L4189" t="str">
            <v>Drw</v>
          </cell>
          <cell r="M4189">
            <v>4190</v>
          </cell>
        </row>
        <row r="4190">
          <cell r="C4190">
            <v>52</v>
          </cell>
          <cell r="D4190" t="str">
            <v/>
          </cell>
          <cell r="E4190" t="str">
            <v/>
          </cell>
          <cell r="F4190" t="str">
            <v xml:space="preserve">-- </v>
          </cell>
          <cell r="G4190">
            <v>0</v>
          </cell>
          <cell r="H4190">
            <v>0</v>
          </cell>
          <cell r="I4190">
            <v>40175</v>
          </cell>
          <cell r="J4190">
            <v>40168</v>
          </cell>
          <cell r="K4190" t="str">
            <v>N</v>
          </cell>
          <cell r="L4190" t="str">
            <v>Drw</v>
          </cell>
          <cell r="M4190">
            <v>4191</v>
          </cell>
        </row>
        <row r="4191">
          <cell r="C4191">
            <v>52</v>
          </cell>
          <cell r="D4191" t="str">
            <v/>
          </cell>
          <cell r="E4191" t="str">
            <v/>
          </cell>
          <cell r="F4191" t="str">
            <v xml:space="preserve">-- </v>
          </cell>
          <cell r="G4191">
            <v>0</v>
          </cell>
          <cell r="H4191">
            <v>0</v>
          </cell>
          <cell r="I4191">
            <v>40175</v>
          </cell>
          <cell r="J4191">
            <v>40168</v>
          </cell>
          <cell r="K4191" t="str">
            <v>N</v>
          </cell>
          <cell r="L4191" t="str">
            <v>Drw</v>
          </cell>
          <cell r="M4191">
            <v>4192</v>
          </cell>
        </row>
        <row r="4192">
          <cell r="C4192">
            <v>52</v>
          </cell>
          <cell r="D4192" t="str">
            <v/>
          </cell>
          <cell r="E4192" t="str">
            <v/>
          </cell>
          <cell r="F4192" t="str">
            <v xml:space="preserve">-- </v>
          </cell>
          <cell r="G4192">
            <v>0</v>
          </cell>
          <cell r="H4192">
            <v>0</v>
          </cell>
          <cell r="I4192">
            <v>40175</v>
          </cell>
          <cell r="J4192">
            <v>40168</v>
          </cell>
          <cell r="K4192" t="str">
            <v>N</v>
          </cell>
          <cell r="L4192" t="str">
            <v>Drw</v>
          </cell>
          <cell r="M4192">
            <v>4193</v>
          </cell>
        </row>
        <row r="4193">
          <cell r="C4193">
            <v>52</v>
          </cell>
          <cell r="D4193" t="str">
            <v/>
          </cell>
          <cell r="E4193" t="str">
            <v/>
          </cell>
          <cell r="F4193" t="str">
            <v xml:space="preserve">-- </v>
          </cell>
          <cell r="G4193">
            <v>0</v>
          </cell>
          <cell r="H4193">
            <v>0</v>
          </cell>
          <cell r="I4193">
            <v>40175</v>
          </cell>
          <cell r="J4193">
            <v>40168</v>
          </cell>
          <cell r="K4193" t="str">
            <v>N</v>
          </cell>
          <cell r="L4193" t="str">
            <v>Drw</v>
          </cell>
          <cell r="M4193">
            <v>4194</v>
          </cell>
        </row>
        <row r="4194">
          <cell r="C4194">
            <v>52</v>
          </cell>
          <cell r="D4194" t="str">
            <v/>
          </cell>
          <cell r="E4194" t="str">
            <v/>
          </cell>
          <cell r="F4194" t="str">
            <v xml:space="preserve">-- </v>
          </cell>
          <cell r="G4194">
            <v>0</v>
          </cell>
          <cell r="H4194">
            <v>0</v>
          </cell>
          <cell r="I4194">
            <v>40175</v>
          </cell>
          <cell r="J4194">
            <v>40168</v>
          </cell>
          <cell r="K4194" t="str">
            <v>N</v>
          </cell>
          <cell r="L4194" t="str">
            <v>Drw</v>
          </cell>
          <cell r="M4194">
            <v>4195</v>
          </cell>
        </row>
        <row r="4195">
          <cell r="C4195">
            <v>52</v>
          </cell>
          <cell r="D4195" t="str">
            <v/>
          </cell>
          <cell r="E4195" t="str">
            <v/>
          </cell>
          <cell r="F4195" t="str">
            <v xml:space="preserve">-- </v>
          </cell>
          <cell r="G4195">
            <v>0</v>
          </cell>
          <cell r="H4195">
            <v>0</v>
          </cell>
          <cell r="I4195">
            <v>40175</v>
          </cell>
          <cell r="J4195">
            <v>40168</v>
          </cell>
          <cell r="K4195" t="str">
            <v>N</v>
          </cell>
          <cell r="L4195" t="str">
            <v>Drw</v>
          </cell>
          <cell r="M4195">
            <v>4196</v>
          </cell>
        </row>
        <row r="4196">
          <cell r="C4196">
            <v>52</v>
          </cell>
          <cell r="D4196" t="str">
            <v/>
          </cell>
          <cell r="E4196" t="str">
            <v/>
          </cell>
          <cell r="F4196" t="str">
            <v xml:space="preserve">-- </v>
          </cell>
          <cell r="G4196">
            <v>0</v>
          </cell>
          <cell r="H4196">
            <v>0</v>
          </cell>
          <cell r="I4196">
            <v>40175</v>
          </cell>
          <cell r="J4196">
            <v>40168</v>
          </cell>
          <cell r="K4196" t="str">
            <v>N</v>
          </cell>
          <cell r="L4196" t="str">
            <v>Drw</v>
          </cell>
          <cell r="M4196">
            <v>4197</v>
          </cell>
        </row>
        <row r="4197">
          <cell r="C4197">
            <v>52</v>
          </cell>
          <cell r="D4197" t="str">
            <v/>
          </cell>
          <cell r="E4197" t="str">
            <v/>
          </cell>
          <cell r="F4197" t="str">
            <v xml:space="preserve">-- </v>
          </cell>
          <cell r="G4197">
            <v>0</v>
          </cell>
          <cell r="H4197">
            <v>0</v>
          </cell>
          <cell r="I4197">
            <v>40175</v>
          </cell>
          <cell r="J4197">
            <v>40168</v>
          </cell>
          <cell r="K4197" t="str">
            <v>N</v>
          </cell>
          <cell r="L4197" t="str">
            <v>Drw</v>
          </cell>
          <cell r="M4197">
            <v>4198</v>
          </cell>
        </row>
        <row r="4198">
          <cell r="C4198">
            <v>52</v>
          </cell>
          <cell r="D4198" t="str">
            <v/>
          </cell>
          <cell r="E4198" t="str">
            <v/>
          </cell>
          <cell r="F4198" t="str">
            <v xml:space="preserve">-- </v>
          </cell>
          <cell r="G4198">
            <v>0</v>
          </cell>
          <cell r="H4198">
            <v>0</v>
          </cell>
          <cell r="I4198">
            <v>40175</v>
          </cell>
          <cell r="J4198">
            <v>40168</v>
          </cell>
          <cell r="K4198" t="str">
            <v>N</v>
          </cell>
          <cell r="L4198" t="str">
            <v>Drw</v>
          </cell>
          <cell r="M4198">
            <v>4199</v>
          </cell>
        </row>
        <row r="4199">
          <cell r="C4199">
            <v>52</v>
          </cell>
          <cell r="D4199" t="str">
            <v/>
          </cell>
          <cell r="E4199" t="str">
            <v/>
          </cell>
          <cell r="F4199" t="str">
            <v xml:space="preserve">-- </v>
          </cell>
          <cell r="G4199">
            <v>0</v>
          </cell>
          <cell r="H4199">
            <v>0</v>
          </cell>
          <cell r="I4199">
            <v>40175</v>
          </cell>
          <cell r="J4199">
            <v>40168</v>
          </cell>
          <cell r="K4199" t="str">
            <v>N</v>
          </cell>
          <cell r="L4199" t="str">
            <v>Drw</v>
          </cell>
          <cell r="M4199">
            <v>4200</v>
          </cell>
        </row>
        <row r="4200">
          <cell r="C4200">
            <v>52</v>
          </cell>
          <cell r="D4200" t="str">
            <v/>
          </cell>
          <cell r="E4200" t="str">
            <v/>
          </cell>
          <cell r="F4200" t="str">
            <v xml:space="preserve">-- </v>
          </cell>
          <cell r="G4200">
            <v>0</v>
          </cell>
          <cell r="H4200">
            <v>0</v>
          </cell>
          <cell r="I4200">
            <v>40175</v>
          </cell>
          <cell r="J4200">
            <v>40168</v>
          </cell>
          <cell r="K4200" t="str">
            <v>N</v>
          </cell>
          <cell r="L4200" t="str">
            <v>Drw</v>
          </cell>
          <cell r="M4200">
            <v>4201</v>
          </cell>
        </row>
        <row r="4201">
          <cell r="C4201">
            <v>52</v>
          </cell>
          <cell r="D4201" t="str">
            <v/>
          </cell>
          <cell r="E4201" t="str">
            <v/>
          </cell>
          <cell r="F4201" t="str">
            <v xml:space="preserve">-- </v>
          </cell>
          <cell r="G4201">
            <v>0</v>
          </cell>
          <cell r="H4201">
            <v>0</v>
          </cell>
          <cell r="I4201">
            <v>40175</v>
          </cell>
          <cell r="J4201">
            <v>40168</v>
          </cell>
          <cell r="K4201" t="str">
            <v>N</v>
          </cell>
          <cell r="L4201" t="str">
            <v>Drw</v>
          </cell>
          <cell r="M4201">
            <v>4202</v>
          </cell>
        </row>
        <row r="4202">
          <cell r="C4202">
            <v>52</v>
          </cell>
          <cell r="D4202" t="str">
            <v/>
          </cell>
          <cell r="E4202" t="str">
            <v/>
          </cell>
          <cell r="F4202" t="str">
            <v xml:space="preserve">-- </v>
          </cell>
          <cell r="G4202">
            <v>0</v>
          </cell>
          <cell r="H4202">
            <v>0</v>
          </cell>
          <cell r="I4202">
            <v>40175</v>
          </cell>
          <cell r="J4202">
            <v>40168</v>
          </cell>
          <cell r="K4202" t="str">
            <v>N</v>
          </cell>
          <cell r="L4202" t="str">
            <v>Drw</v>
          </cell>
          <cell r="M4202">
            <v>4203</v>
          </cell>
        </row>
        <row r="4203">
          <cell r="C4203">
            <v>52</v>
          </cell>
          <cell r="D4203" t="str">
            <v/>
          </cell>
          <cell r="E4203" t="str">
            <v/>
          </cell>
          <cell r="F4203" t="str">
            <v xml:space="preserve">-- </v>
          </cell>
          <cell r="G4203">
            <v>0</v>
          </cell>
          <cell r="H4203">
            <v>0</v>
          </cell>
          <cell r="I4203">
            <v>40175</v>
          </cell>
          <cell r="J4203">
            <v>40168</v>
          </cell>
          <cell r="K4203" t="str">
            <v>N</v>
          </cell>
          <cell r="L4203" t="str">
            <v>Drw</v>
          </cell>
          <cell r="M4203">
            <v>4204</v>
          </cell>
        </row>
        <row r="4204">
          <cell r="C4204">
            <v>52</v>
          </cell>
          <cell r="D4204" t="str">
            <v/>
          </cell>
          <cell r="E4204" t="str">
            <v/>
          </cell>
          <cell r="F4204" t="str">
            <v xml:space="preserve">-- </v>
          </cell>
          <cell r="G4204">
            <v>0</v>
          </cell>
          <cell r="H4204">
            <v>0</v>
          </cell>
          <cell r="I4204">
            <v>40175</v>
          </cell>
          <cell r="J4204">
            <v>40168</v>
          </cell>
          <cell r="K4204" t="str">
            <v>N</v>
          </cell>
          <cell r="L4204" t="str">
            <v>Drw</v>
          </cell>
          <cell r="M4204">
            <v>4205</v>
          </cell>
        </row>
        <row r="4205">
          <cell r="C4205">
            <v>52</v>
          </cell>
          <cell r="D4205" t="str">
            <v/>
          </cell>
          <cell r="E4205" t="str">
            <v/>
          </cell>
          <cell r="F4205" t="str">
            <v xml:space="preserve">-- </v>
          </cell>
          <cell r="G4205">
            <v>0</v>
          </cell>
          <cell r="H4205">
            <v>0</v>
          </cell>
          <cell r="I4205">
            <v>40175</v>
          </cell>
          <cell r="J4205">
            <v>40168</v>
          </cell>
          <cell r="K4205" t="str">
            <v>N</v>
          </cell>
          <cell r="L4205" t="str">
            <v>Drw</v>
          </cell>
          <cell r="M4205">
            <v>4206</v>
          </cell>
        </row>
        <row r="4206">
          <cell r="C4206">
            <v>52</v>
          </cell>
          <cell r="D4206" t="str">
            <v/>
          </cell>
          <cell r="E4206" t="str">
            <v/>
          </cell>
          <cell r="F4206" t="str">
            <v xml:space="preserve">-- </v>
          </cell>
          <cell r="G4206">
            <v>0</v>
          </cell>
          <cell r="H4206">
            <v>0</v>
          </cell>
          <cell r="I4206">
            <v>40175</v>
          </cell>
          <cell r="J4206">
            <v>40168</v>
          </cell>
          <cell r="K4206" t="str">
            <v>N</v>
          </cell>
          <cell r="L4206" t="str">
            <v>Drw</v>
          </cell>
          <cell r="M4206">
            <v>4207</v>
          </cell>
        </row>
        <row r="4207">
          <cell r="C4207">
            <v>52</v>
          </cell>
          <cell r="D4207" t="str">
            <v/>
          </cell>
          <cell r="E4207" t="str">
            <v/>
          </cell>
          <cell r="F4207" t="str">
            <v xml:space="preserve">-- </v>
          </cell>
          <cell r="G4207">
            <v>0</v>
          </cell>
          <cell r="H4207">
            <v>0</v>
          </cell>
          <cell r="I4207">
            <v>40175</v>
          </cell>
          <cell r="J4207">
            <v>40168</v>
          </cell>
          <cell r="K4207" t="str">
            <v>N</v>
          </cell>
          <cell r="L4207" t="str">
            <v>Drw</v>
          </cell>
          <cell r="M4207">
            <v>4208</v>
          </cell>
        </row>
        <row r="4208">
          <cell r="C4208">
            <v>52</v>
          </cell>
          <cell r="D4208" t="str">
            <v/>
          </cell>
          <cell r="E4208" t="str">
            <v/>
          </cell>
          <cell r="F4208" t="str">
            <v xml:space="preserve">-- </v>
          </cell>
          <cell r="G4208">
            <v>0</v>
          </cell>
          <cell r="H4208">
            <v>0</v>
          </cell>
          <cell r="I4208">
            <v>40175</v>
          </cell>
          <cell r="J4208">
            <v>40168</v>
          </cell>
          <cell r="K4208" t="str">
            <v>N</v>
          </cell>
          <cell r="L4208" t="str">
            <v>Drw</v>
          </cell>
          <cell r="M4208">
            <v>4209</v>
          </cell>
        </row>
        <row r="4209">
          <cell r="C4209">
            <v>52</v>
          </cell>
          <cell r="D4209" t="str">
            <v/>
          </cell>
          <cell r="E4209" t="str">
            <v/>
          </cell>
          <cell r="F4209" t="str">
            <v xml:space="preserve">-- </v>
          </cell>
          <cell r="G4209">
            <v>0</v>
          </cell>
          <cell r="H4209">
            <v>0</v>
          </cell>
          <cell r="I4209">
            <v>40175</v>
          </cell>
          <cell r="J4209">
            <v>40168</v>
          </cell>
          <cell r="K4209" t="str">
            <v>N</v>
          </cell>
          <cell r="L4209" t="str">
            <v>Drw</v>
          </cell>
          <cell r="M4209">
            <v>4210</v>
          </cell>
        </row>
        <row r="4210">
          <cell r="C4210">
            <v>52</v>
          </cell>
          <cell r="D4210" t="str">
            <v/>
          </cell>
          <cell r="E4210" t="str">
            <v/>
          </cell>
          <cell r="F4210" t="str">
            <v xml:space="preserve">-- </v>
          </cell>
          <cell r="G4210">
            <v>0</v>
          </cell>
          <cell r="H4210">
            <v>0</v>
          </cell>
          <cell r="I4210">
            <v>40175</v>
          </cell>
          <cell r="J4210">
            <v>40168</v>
          </cell>
          <cell r="K4210" t="str">
            <v>N</v>
          </cell>
          <cell r="L4210" t="str">
            <v>Drw</v>
          </cell>
          <cell r="M4210">
            <v>4211</v>
          </cell>
        </row>
        <row r="4211">
          <cell r="C4211">
            <v>52</v>
          </cell>
          <cell r="D4211" t="str">
            <v/>
          </cell>
          <cell r="E4211" t="str">
            <v/>
          </cell>
          <cell r="F4211" t="str">
            <v xml:space="preserve">-- </v>
          </cell>
          <cell r="G4211">
            <v>0</v>
          </cell>
          <cell r="H4211">
            <v>0</v>
          </cell>
          <cell r="I4211">
            <v>40175</v>
          </cell>
          <cell r="J4211">
            <v>40168</v>
          </cell>
          <cell r="K4211" t="str">
            <v>N</v>
          </cell>
          <cell r="L4211" t="str">
            <v>Drw</v>
          </cell>
          <cell r="M4211">
            <v>4212</v>
          </cell>
        </row>
        <row r="4212">
          <cell r="C4212">
            <v>52</v>
          </cell>
          <cell r="D4212" t="str">
            <v/>
          </cell>
          <cell r="E4212" t="str">
            <v/>
          </cell>
          <cell r="F4212" t="str">
            <v xml:space="preserve">-- </v>
          </cell>
          <cell r="G4212">
            <v>0</v>
          </cell>
          <cell r="H4212">
            <v>0</v>
          </cell>
          <cell r="I4212">
            <v>40175</v>
          </cell>
          <cell r="J4212">
            <v>40168</v>
          </cell>
          <cell r="K4212" t="str">
            <v>N</v>
          </cell>
          <cell r="L4212" t="str">
            <v>Drw</v>
          </cell>
          <cell r="M4212">
            <v>4213</v>
          </cell>
        </row>
        <row r="4213">
          <cell r="C4213">
            <v>52</v>
          </cell>
          <cell r="D4213" t="str">
            <v/>
          </cell>
          <cell r="E4213" t="str">
            <v/>
          </cell>
          <cell r="F4213" t="str">
            <v xml:space="preserve">-- </v>
          </cell>
          <cell r="G4213">
            <v>0</v>
          </cell>
          <cell r="H4213">
            <v>0</v>
          </cell>
          <cell r="I4213">
            <v>40175</v>
          </cell>
          <cell r="J4213">
            <v>40168</v>
          </cell>
          <cell r="K4213" t="str">
            <v>N</v>
          </cell>
          <cell r="L4213" t="str">
            <v>Drw</v>
          </cell>
          <cell r="M4213">
            <v>4214</v>
          </cell>
        </row>
        <row r="4214">
          <cell r="C4214">
            <v>52</v>
          </cell>
          <cell r="D4214" t="str">
            <v/>
          </cell>
          <cell r="E4214" t="str">
            <v/>
          </cell>
          <cell r="F4214" t="str">
            <v xml:space="preserve">-- </v>
          </cell>
          <cell r="G4214">
            <v>0</v>
          </cell>
          <cell r="H4214">
            <v>0</v>
          </cell>
          <cell r="I4214">
            <v>40175</v>
          </cell>
          <cell r="J4214">
            <v>40168</v>
          </cell>
          <cell r="K4214" t="str">
            <v>N</v>
          </cell>
          <cell r="L4214" t="str">
            <v>Drw</v>
          </cell>
          <cell r="M4214">
            <v>4215</v>
          </cell>
        </row>
        <row r="4215">
          <cell r="C4215">
            <v>52</v>
          </cell>
          <cell r="D4215" t="str">
            <v/>
          </cell>
          <cell r="E4215" t="str">
            <v/>
          </cell>
          <cell r="F4215" t="str">
            <v xml:space="preserve">-- </v>
          </cell>
          <cell r="G4215">
            <v>0</v>
          </cell>
          <cell r="H4215">
            <v>0</v>
          </cell>
          <cell r="I4215">
            <v>40175</v>
          </cell>
          <cell r="J4215">
            <v>40168</v>
          </cell>
          <cell r="K4215" t="str">
            <v>N</v>
          </cell>
          <cell r="L4215" t="str">
            <v>Drw</v>
          </cell>
          <cell r="M4215">
            <v>4216</v>
          </cell>
        </row>
        <row r="4216">
          <cell r="C4216">
            <v>52</v>
          </cell>
          <cell r="D4216" t="str">
            <v/>
          </cell>
          <cell r="E4216" t="str">
            <v/>
          </cell>
          <cell r="F4216" t="str">
            <v xml:space="preserve">-- </v>
          </cell>
          <cell r="G4216">
            <v>0</v>
          </cell>
          <cell r="H4216">
            <v>0</v>
          </cell>
          <cell r="I4216">
            <v>40175</v>
          </cell>
          <cell r="J4216">
            <v>40168</v>
          </cell>
          <cell r="K4216" t="str">
            <v>N</v>
          </cell>
          <cell r="L4216" t="str">
            <v>Drw</v>
          </cell>
          <cell r="M4216">
            <v>4217</v>
          </cell>
        </row>
        <row r="4217">
          <cell r="C4217">
            <v>52</v>
          </cell>
          <cell r="D4217" t="str">
            <v/>
          </cell>
          <cell r="E4217" t="str">
            <v/>
          </cell>
          <cell r="F4217" t="str">
            <v xml:space="preserve">-- </v>
          </cell>
          <cell r="G4217">
            <v>0</v>
          </cell>
          <cell r="H4217">
            <v>0</v>
          </cell>
          <cell r="I4217">
            <v>40175</v>
          </cell>
          <cell r="J4217">
            <v>40168</v>
          </cell>
          <cell r="K4217" t="str">
            <v>N</v>
          </cell>
          <cell r="L4217" t="str">
            <v>Drw</v>
          </cell>
          <cell r="M4217">
            <v>4218</v>
          </cell>
        </row>
        <row r="4218">
          <cell r="C4218">
            <v>52</v>
          </cell>
          <cell r="D4218" t="str">
            <v/>
          </cell>
          <cell r="E4218" t="str">
            <v/>
          </cell>
          <cell r="F4218" t="str">
            <v xml:space="preserve">-- </v>
          </cell>
          <cell r="G4218">
            <v>0</v>
          </cell>
          <cell r="H4218">
            <v>0</v>
          </cell>
          <cell r="I4218">
            <v>40175</v>
          </cell>
          <cell r="J4218">
            <v>40168</v>
          </cell>
          <cell r="K4218" t="str">
            <v>N</v>
          </cell>
          <cell r="L4218" t="str">
            <v>Drw</v>
          </cell>
          <cell r="M4218">
            <v>4219</v>
          </cell>
        </row>
        <row r="4219">
          <cell r="C4219">
            <v>52</v>
          </cell>
          <cell r="D4219" t="str">
            <v/>
          </cell>
          <cell r="E4219" t="str">
            <v/>
          </cell>
          <cell r="F4219" t="str">
            <v xml:space="preserve">-- </v>
          </cell>
          <cell r="G4219">
            <v>0</v>
          </cell>
          <cell r="H4219">
            <v>0</v>
          </cell>
          <cell r="I4219">
            <v>40175</v>
          </cell>
          <cell r="J4219">
            <v>40168</v>
          </cell>
          <cell r="K4219" t="str">
            <v>N</v>
          </cell>
          <cell r="L4219" t="str">
            <v>Drw</v>
          </cell>
          <cell r="M4219">
            <v>4220</v>
          </cell>
        </row>
        <row r="4220">
          <cell r="C4220">
            <v>52</v>
          </cell>
          <cell r="D4220" t="str">
            <v/>
          </cell>
          <cell r="E4220" t="str">
            <v/>
          </cell>
          <cell r="F4220" t="str">
            <v xml:space="preserve">-- </v>
          </cell>
          <cell r="G4220">
            <v>0</v>
          </cell>
          <cell r="H4220">
            <v>0</v>
          </cell>
          <cell r="I4220">
            <v>40175</v>
          </cell>
          <cell r="J4220">
            <v>40168</v>
          </cell>
          <cell r="K4220" t="str">
            <v>N</v>
          </cell>
          <cell r="L4220" t="str">
            <v>Drw</v>
          </cell>
          <cell r="M4220">
            <v>4221</v>
          </cell>
        </row>
        <row r="4221">
          <cell r="C4221">
            <v>52</v>
          </cell>
          <cell r="D4221" t="str">
            <v/>
          </cell>
          <cell r="E4221" t="str">
            <v/>
          </cell>
          <cell r="F4221" t="str">
            <v xml:space="preserve">-- </v>
          </cell>
          <cell r="G4221">
            <v>0</v>
          </cell>
          <cell r="H4221">
            <v>0</v>
          </cell>
          <cell r="I4221">
            <v>40175</v>
          </cell>
          <cell r="J4221">
            <v>40168</v>
          </cell>
          <cell r="K4221" t="str">
            <v>N</v>
          </cell>
          <cell r="L4221" t="str">
            <v>Drw</v>
          </cell>
          <cell r="M4221">
            <v>4222</v>
          </cell>
        </row>
        <row r="4222">
          <cell r="C4222">
            <v>52</v>
          </cell>
          <cell r="D4222" t="str">
            <v/>
          </cell>
          <cell r="E4222" t="str">
            <v/>
          </cell>
          <cell r="F4222" t="str">
            <v xml:space="preserve">Connection diagram-- </v>
          </cell>
          <cell r="G4222">
            <v>0</v>
          </cell>
          <cell r="H4222">
            <v>0</v>
          </cell>
          <cell r="I4222">
            <v>40175</v>
          </cell>
          <cell r="J4222">
            <v>40168</v>
          </cell>
          <cell r="K4222" t="str">
            <v>N</v>
          </cell>
          <cell r="L4222" t="str">
            <v>Drw</v>
          </cell>
          <cell r="M4222">
            <v>4223</v>
          </cell>
        </row>
        <row r="4223">
          <cell r="C4223">
            <v>52</v>
          </cell>
          <cell r="D4223" t="str">
            <v/>
          </cell>
          <cell r="E4223" t="str">
            <v/>
          </cell>
          <cell r="F4223" t="str">
            <v xml:space="preserve">Connection diagram-- </v>
          </cell>
          <cell r="G4223">
            <v>0</v>
          </cell>
          <cell r="H4223">
            <v>0</v>
          </cell>
          <cell r="I4223">
            <v>40175</v>
          </cell>
          <cell r="J4223">
            <v>40168</v>
          </cell>
          <cell r="K4223" t="str">
            <v>N</v>
          </cell>
          <cell r="L4223" t="str">
            <v>Drw</v>
          </cell>
          <cell r="M4223">
            <v>4224</v>
          </cell>
        </row>
        <row r="4224">
          <cell r="C4224">
            <v>52</v>
          </cell>
          <cell r="D4224" t="str">
            <v/>
          </cell>
          <cell r="E4224" t="str">
            <v/>
          </cell>
          <cell r="F4224" t="str">
            <v xml:space="preserve">Connection diagram-- </v>
          </cell>
          <cell r="G4224">
            <v>0</v>
          </cell>
          <cell r="H4224">
            <v>0</v>
          </cell>
          <cell r="I4224">
            <v>40175</v>
          </cell>
          <cell r="J4224">
            <v>40168</v>
          </cell>
          <cell r="K4224" t="str">
            <v>N</v>
          </cell>
          <cell r="L4224" t="str">
            <v>Drw</v>
          </cell>
          <cell r="M4224">
            <v>4225</v>
          </cell>
        </row>
        <row r="4225">
          <cell r="C4225">
            <v>52</v>
          </cell>
          <cell r="D4225" t="str">
            <v/>
          </cell>
          <cell r="E4225" t="str">
            <v/>
          </cell>
          <cell r="F4225" t="str">
            <v xml:space="preserve">Connection diagram-- </v>
          </cell>
          <cell r="G4225">
            <v>0</v>
          </cell>
          <cell r="H4225">
            <v>0</v>
          </cell>
          <cell r="I4225">
            <v>40175</v>
          </cell>
          <cell r="J4225">
            <v>40168</v>
          </cell>
          <cell r="K4225" t="str">
            <v>N</v>
          </cell>
          <cell r="L4225" t="str">
            <v>Drw</v>
          </cell>
          <cell r="M4225">
            <v>4226</v>
          </cell>
        </row>
        <row r="4226">
          <cell r="C4226">
            <v>52</v>
          </cell>
          <cell r="D4226" t="str">
            <v/>
          </cell>
          <cell r="E4226" t="str">
            <v/>
          </cell>
          <cell r="F4226" t="str">
            <v xml:space="preserve">Connection diagram-- </v>
          </cell>
          <cell r="G4226">
            <v>0</v>
          </cell>
          <cell r="H4226">
            <v>0</v>
          </cell>
          <cell r="I4226">
            <v>40175</v>
          </cell>
          <cell r="J4226">
            <v>40168</v>
          </cell>
          <cell r="K4226" t="str">
            <v>N</v>
          </cell>
          <cell r="L4226" t="str">
            <v>Drw</v>
          </cell>
          <cell r="M4226">
            <v>4227</v>
          </cell>
        </row>
        <row r="4227">
          <cell r="C4227">
            <v>52</v>
          </cell>
          <cell r="D4227" t="str">
            <v/>
          </cell>
          <cell r="E4227" t="str">
            <v/>
          </cell>
          <cell r="F4227" t="str">
            <v xml:space="preserve">Connection diagram-- </v>
          </cell>
          <cell r="G4227">
            <v>0</v>
          </cell>
          <cell r="H4227">
            <v>0</v>
          </cell>
          <cell r="I4227">
            <v>40175</v>
          </cell>
          <cell r="J4227">
            <v>40168</v>
          </cell>
          <cell r="K4227" t="str">
            <v>N</v>
          </cell>
          <cell r="L4227" t="str">
            <v>Drw</v>
          </cell>
          <cell r="M4227">
            <v>4228</v>
          </cell>
        </row>
        <row r="4228">
          <cell r="C4228">
            <v>52</v>
          </cell>
          <cell r="D4228" t="str">
            <v/>
          </cell>
          <cell r="E4228" t="str">
            <v/>
          </cell>
          <cell r="F4228" t="str">
            <v xml:space="preserve">Connection diagram-- </v>
          </cell>
          <cell r="G4228">
            <v>0</v>
          </cell>
          <cell r="H4228">
            <v>0</v>
          </cell>
          <cell r="I4228">
            <v>40175</v>
          </cell>
          <cell r="J4228">
            <v>40168</v>
          </cell>
          <cell r="K4228" t="str">
            <v>N</v>
          </cell>
          <cell r="L4228" t="str">
            <v>Drw</v>
          </cell>
          <cell r="M4228">
            <v>4229</v>
          </cell>
        </row>
        <row r="4229">
          <cell r="C4229">
            <v>52</v>
          </cell>
          <cell r="D4229" t="str">
            <v/>
          </cell>
          <cell r="E4229" t="str">
            <v/>
          </cell>
          <cell r="F4229" t="str">
            <v xml:space="preserve">Connection diagram-- </v>
          </cell>
          <cell r="G4229">
            <v>0</v>
          </cell>
          <cell r="H4229">
            <v>0</v>
          </cell>
          <cell r="I4229">
            <v>40175</v>
          </cell>
          <cell r="J4229">
            <v>40168</v>
          </cell>
          <cell r="K4229" t="str">
            <v>N</v>
          </cell>
          <cell r="L4229" t="str">
            <v>Drw</v>
          </cell>
          <cell r="M4229">
            <v>4230</v>
          </cell>
        </row>
        <row r="4230">
          <cell r="C4230">
            <v>52</v>
          </cell>
          <cell r="D4230" t="str">
            <v/>
          </cell>
          <cell r="E4230" t="str">
            <v/>
          </cell>
          <cell r="F4230" t="str">
            <v xml:space="preserve">Connection diagram-- </v>
          </cell>
          <cell r="G4230">
            <v>0</v>
          </cell>
          <cell r="H4230">
            <v>0</v>
          </cell>
          <cell r="I4230">
            <v>40175</v>
          </cell>
          <cell r="J4230">
            <v>40168</v>
          </cell>
          <cell r="K4230" t="str">
            <v>N</v>
          </cell>
          <cell r="L4230" t="str">
            <v>Drw</v>
          </cell>
          <cell r="M4230">
            <v>4231</v>
          </cell>
        </row>
        <row r="4231">
          <cell r="C4231">
            <v>52</v>
          </cell>
          <cell r="D4231" t="str">
            <v/>
          </cell>
          <cell r="E4231" t="str">
            <v/>
          </cell>
          <cell r="F4231" t="str">
            <v xml:space="preserve">Connection diagram-- </v>
          </cell>
          <cell r="G4231">
            <v>0</v>
          </cell>
          <cell r="H4231">
            <v>0</v>
          </cell>
          <cell r="I4231">
            <v>40175</v>
          </cell>
          <cell r="J4231">
            <v>40168</v>
          </cell>
          <cell r="K4231" t="str">
            <v>N</v>
          </cell>
          <cell r="L4231" t="str">
            <v>Drw</v>
          </cell>
          <cell r="M4231">
            <v>4232</v>
          </cell>
        </row>
        <row r="4232">
          <cell r="C4232">
            <v>52</v>
          </cell>
          <cell r="D4232" t="str">
            <v/>
          </cell>
          <cell r="E4232" t="str">
            <v/>
          </cell>
          <cell r="F4232" t="str">
            <v xml:space="preserve">Connection diagram-- </v>
          </cell>
          <cell r="G4232">
            <v>0</v>
          </cell>
          <cell r="H4232">
            <v>0</v>
          </cell>
          <cell r="I4232">
            <v>40175</v>
          </cell>
          <cell r="J4232">
            <v>40168</v>
          </cell>
          <cell r="K4232" t="str">
            <v>N</v>
          </cell>
          <cell r="L4232" t="str">
            <v>Drw</v>
          </cell>
          <cell r="M4232">
            <v>4233</v>
          </cell>
        </row>
        <row r="4233">
          <cell r="C4233">
            <v>52</v>
          </cell>
          <cell r="D4233" t="str">
            <v/>
          </cell>
          <cell r="E4233" t="str">
            <v/>
          </cell>
          <cell r="F4233" t="str">
            <v xml:space="preserve">Connection diagram-- </v>
          </cell>
          <cell r="G4233">
            <v>0</v>
          </cell>
          <cell r="H4233">
            <v>0</v>
          </cell>
          <cell r="I4233">
            <v>40175</v>
          </cell>
          <cell r="J4233">
            <v>40168</v>
          </cell>
          <cell r="K4233" t="str">
            <v>N</v>
          </cell>
          <cell r="L4233" t="str">
            <v>Drw</v>
          </cell>
          <cell r="M4233">
            <v>4234</v>
          </cell>
        </row>
        <row r="4234">
          <cell r="C4234">
            <v>52</v>
          </cell>
          <cell r="D4234" t="str">
            <v/>
          </cell>
          <cell r="E4234" t="str">
            <v/>
          </cell>
          <cell r="F4234" t="str">
            <v xml:space="preserve">Connection diagram-- </v>
          </cell>
          <cell r="G4234">
            <v>0</v>
          </cell>
          <cell r="H4234">
            <v>0</v>
          </cell>
          <cell r="I4234">
            <v>40175</v>
          </cell>
          <cell r="J4234">
            <v>40168</v>
          </cell>
          <cell r="K4234" t="str">
            <v>N</v>
          </cell>
          <cell r="L4234" t="str">
            <v>Drw</v>
          </cell>
          <cell r="M4234">
            <v>4235</v>
          </cell>
        </row>
        <row r="4235">
          <cell r="C4235">
            <v>52</v>
          </cell>
          <cell r="D4235" t="str">
            <v/>
          </cell>
          <cell r="E4235" t="str">
            <v/>
          </cell>
          <cell r="F4235" t="str">
            <v xml:space="preserve">Connection diagram-- </v>
          </cell>
          <cell r="G4235">
            <v>0</v>
          </cell>
          <cell r="H4235">
            <v>0</v>
          </cell>
          <cell r="I4235">
            <v>40175</v>
          </cell>
          <cell r="J4235">
            <v>40168</v>
          </cell>
          <cell r="K4235" t="str">
            <v>N</v>
          </cell>
          <cell r="L4235" t="str">
            <v>Drw</v>
          </cell>
          <cell r="M4235">
            <v>4236</v>
          </cell>
        </row>
        <row r="4236">
          <cell r="C4236">
            <v>52</v>
          </cell>
          <cell r="D4236" t="str">
            <v/>
          </cell>
          <cell r="E4236" t="str">
            <v/>
          </cell>
          <cell r="F4236" t="str">
            <v xml:space="preserve">Connection diagram-- </v>
          </cell>
          <cell r="G4236">
            <v>0</v>
          </cell>
          <cell r="H4236">
            <v>0</v>
          </cell>
          <cell r="I4236">
            <v>40175</v>
          </cell>
          <cell r="J4236">
            <v>40168</v>
          </cell>
          <cell r="K4236" t="str">
            <v>N</v>
          </cell>
          <cell r="L4236" t="str">
            <v>Drw</v>
          </cell>
          <cell r="M4236">
            <v>4237</v>
          </cell>
        </row>
        <row r="4237">
          <cell r="C4237">
            <v>52</v>
          </cell>
          <cell r="D4237" t="str">
            <v/>
          </cell>
          <cell r="E4237" t="str">
            <v/>
          </cell>
          <cell r="F4237" t="str">
            <v xml:space="preserve">Connection diagram-- </v>
          </cell>
          <cell r="G4237">
            <v>0</v>
          </cell>
          <cell r="H4237">
            <v>0</v>
          </cell>
          <cell r="I4237">
            <v>40175</v>
          </cell>
          <cell r="J4237">
            <v>40168</v>
          </cell>
          <cell r="K4237" t="str">
            <v>N</v>
          </cell>
          <cell r="L4237" t="str">
            <v>Drw</v>
          </cell>
          <cell r="M4237">
            <v>4238</v>
          </cell>
        </row>
        <row r="4238">
          <cell r="C4238">
            <v>52</v>
          </cell>
          <cell r="D4238" t="str">
            <v/>
          </cell>
          <cell r="E4238" t="str">
            <v/>
          </cell>
          <cell r="F4238" t="str">
            <v xml:space="preserve">Connection diagram-- </v>
          </cell>
          <cell r="G4238">
            <v>0</v>
          </cell>
          <cell r="H4238">
            <v>0</v>
          </cell>
          <cell r="I4238">
            <v>40175</v>
          </cell>
          <cell r="J4238">
            <v>40168</v>
          </cell>
          <cell r="K4238" t="str">
            <v>N</v>
          </cell>
          <cell r="L4238" t="str">
            <v>Drw</v>
          </cell>
          <cell r="M4238">
            <v>4239</v>
          </cell>
        </row>
        <row r="4239">
          <cell r="C4239">
            <v>52</v>
          </cell>
          <cell r="D4239" t="str">
            <v/>
          </cell>
          <cell r="E4239" t="str">
            <v/>
          </cell>
          <cell r="F4239" t="str">
            <v xml:space="preserve">Connection diagram-- </v>
          </cell>
          <cell r="G4239">
            <v>0</v>
          </cell>
          <cell r="H4239">
            <v>0</v>
          </cell>
          <cell r="I4239">
            <v>40175</v>
          </cell>
          <cell r="J4239">
            <v>40168</v>
          </cell>
          <cell r="K4239" t="str">
            <v>N</v>
          </cell>
          <cell r="L4239" t="str">
            <v>Drw</v>
          </cell>
          <cell r="M4239">
            <v>4240</v>
          </cell>
        </row>
        <row r="4240">
          <cell r="C4240">
            <v>52</v>
          </cell>
          <cell r="D4240" t="str">
            <v/>
          </cell>
          <cell r="E4240" t="str">
            <v/>
          </cell>
          <cell r="F4240" t="str">
            <v xml:space="preserve">Connection diagram-- </v>
          </cell>
          <cell r="G4240">
            <v>0</v>
          </cell>
          <cell r="H4240">
            <v>0</v>
          </cell>
          <cell r="I4240">
            <v>40175</v>
          </cell>
          <cell r="J4240">
            <v>40168</v>
          </cell>
          <cell r="K4240" t="str">
            <v>N</v>
          </cell>
          <cell r="L4240" t="str">
            <v>Drw</v>
          </cell>
          <cell r="M4240">
            <v>4241</v>
          </cell>
        </row>
        <row r="4241">
          <cell r="C4241">
            <v>52</v>
          </cell>
          <cell r="D4241" t="str">
            <v/>
          </cell>
          <cell r="E4241" t="str">
            <v/>
          </cell>
          <cell r="F4241" t="str">
            <v xml:space="preserve">Connection diagram-- </v>
          </cell>
          <cell r="G4241">
            <v>0</v>
          </cell>
          <cell r="H4241">
            <v>0</v>
          </cell>
          <cell r="I4241">
            <v>40175</v>
          </cell>
          <cell r="J4241">
            <v>40168</v>
          </cell>
          <cell r="K4241" t="str">
            <v>N</v>
          </cell>
          <cell r="L4241" t="str">
            <v>Drw</v>
          </cell>
          <cell r="M4241">
            <v>4242</v>
          </cell>
        </row>
        <row r="4242">
          <cell r="C4242">
            <v>52</v>
          </cell>
          <cell r="D4242" t="str">
            <v/>
          </cell>
          <cell r="E4242" t="str">
            <v/>
          </cell>
          <cell r="F4242" t="str">
            <v xml:space="preserve">Connection diagram-- </v>
          </cell>
          <cell r="G4242">
            <v>0</v>
          </cell>
          <cell r="H4242">
            <v>0</v>
          </cell>
          <cell r="I4242">
            <v>40175</v>
          </cell>
          <cell r="J4242">
            <v>40168</v>
          </cell>
          <cell r="K4242" t="str">
            <v>N</v>
          </cell>
          <cell r="L4242" t="str">
            <v>Drw</v>
          </cell>
          <cell r="M4242">
            <v>4243</v>
          </cell>
        </row>
        <row r="4243">
          <cell r="C4243">
            <v>52</v>
          </cell>
          <cell r="D4243" t="str">
            <v/>
          </cell>
          <cell r="E4243" t="str">
            <v/>
          </cell>
          <cell r="F4243" t="str">
            <v xml:space="preserve">Connection diagram-- </v>
          </cell>
          <cell r="G4243">
            <v>0</v>
          </cell>
          <cell r="H4243">
            <v>0</v>
          </cell>
          <cell r="I4243">
            <v>40175</v>
          </cell>
          <cell r="J4243">
            <v>40168</v>
          </cell>
          <cell r="K4243" t="str">
            <v>N</v>
          </cell>
          <cell r="L4243" t="str">
            <v>Drw</v>
          </cell>
          <cell r="M4243">
            <v>4244</v>
          </cell>
        </row>
        <row r="4244">
          <cell r="C4244">
            <v>52</v>
          </cell>
          <cell r="D4244" t="str">
            <v/>
          </cell>
          <cell r="E4244" t="str">
            <v/>
          </cell>
          <cell r="F4244" t="str">
            <v xml:space="preserve">Connection diagram-- </v>
          </cell>
          <cell r="G4244">
            <v>0</v>
          </cell>
          <cell r="H4244">
            <v>0</v>
          </cell>
          <cell r="I4244">
            <v>40175</v>
          </cell>
          <cell r="J4244">
            <v>40168</v>
          </cell>
          <cell r="K4244" t="str">
            <v>N</v>
          </cell>
          <cell r="L4244" t="str">
            <v>Drw</v>
          </cell>
          <cell r="M4244">
            <v>4245</v>
          </cell>
        </row>
        <row r="4245">
          <cell r="C4245">
            <v>52</v>
          </cell>
          <cell r="D4245" t="str">
            <v/>
          </cell>
          <cell r="E4245" t="str">
            <v/>
          </cell>
          <cell r="F4245" t="str">
            <v xml:space="preserve">Connection diagram-- </v>
          </cell>
          <cell r="G4245">
            <v>0</v>
          </cell>
          <cell r="H4245">
            <v>0</v>
          </cell>
          <cell r="I4245">
            <v>40175</v>
          </cell>
          <cell r="J4245">
            <v>40168</v>
          </cell>
          <cell r="K4245" t="str">
            <v>N</v>
          </cell>
          <cell r="L4245" t="str">
            <v>Drw</v>
          </cell>
          <cell r="M4245">
            <v>4246</v>
          </cell>
        </row>
        <row r="4246">
          <cell r="C4246">
            <v>52</v>
          </cell>
          <cell r="D4246" t="str">
            <v/>
          </cell>
          <cell r="E4246" t="str">
            <v/>
          </cell>
          <cell r="F4246" t="str">
            <v xml:space="preserve">Connection diagram-- </v>
          </cell>
          <cell r="G4246">
            <v>0</v>
          </cell>
          <cell r="H4246">
            <v>0</v>
          </cell>
          <cell r="I4246">
            <v>40175</v>
          </cell>
          <cell r="J4246">
            <v>40168</v>
          </cell>
          <cell r="K4246" t="str">
            <v>N</v>
          </cell>
          <cell r="L4246" t="str">
            <v>Drw</v>
          </cell>
          <cell r="M4246">
            <v>4247</v>
          </cell>
        </row>
        <row r="4247">
          <cell r="C4247">
            <v>52</v>
          </cell>
          <cell r="D4247" t="str">
            <v/>
          </cell>
          <cell r="E4247" t="str">
            <v/>
          </cell>
          <cell r="F4247" t="str">
            <v xml:space="preserve">Connection diagram-- </v>
          </cell>
          <cell r="G4247">
            <v>0</v>
          </cell>
          <cell r="H4247">
            <v>0</v>
          </cell>
          <cell r="I4247">
            <v>40175</v>
          </cell>
          <cell r="J4247">
            <v>40168</v>
          </cell>
          <cell r="K4247" t="str">
            <v>N</v>
          </cell>
          <cell r="L4247" t="str">
            <v>Drw</v>
          </cell>
          <cell r="M4247">
            <v>4248</v>
          </cell>
        </row>
        <row r="4248">
          <cell r="C4248">
            <v>52</v>
          </cell>
          <cell r="D4248" t="str">
            <v/>
          </cell>
          <cell r="E4248" t="str">
            <v/>
          </cell>
          <cell r="F4248" t="str">
            <v xml:space="preserve">Connection diagram-- </v>
          </cell>
          <cell r="G4248">
            <v>0</v>
          </cell>
          <cell r="H4248">
            <v>0</v>
          </cell>
          <cell r="I4248">
            <v>40175</v>
          </cell>
          <cell r="J4248">
            <v>40168</v>
          </cell>
          <cell r="K4248" t="str">
            <v>N</v>
          </cell>
          <cell r="L4248" t="str">
            <v>Drw</v>
          </cell>
          <cell r="M4248">
            <v>4249</v>
          </cell>
        </row>
        <row r="4249">
          <cell r="C4249">
            <v>52</v>
          </cell>
          <cell r="D4249" t="str">
            <v/>
          </cell>
          <cell r="E4249" t="str">
            <v/>
          </cell>
          <cell r="F4249" t="str">
            <v xml:space="preserve">Connection diagram-- </v>
          </cell>
          <cell r="G4249">
            <v>0</v>
          </cell>
          <cell r="H4249">
            <v>0</v>
          </cell>
          <cell r="I4249">
            <v>40175</v>
          </cell>
          <cell r="J4249">
            <v>40168</v>
          </cell>
          <cell r="K4249" t="str">
            <v>N</v>
          </cell>
          <cell r="L4249" t="str">
            <v>Drw</v>
          </cell>
          <cell r="M4249">
            <v>4250</v>
          </cell>
        </row>
        <row r="4250">
          <cell r="C4250">
            <v>52</v>
          </cell>
          <cell r="D4250" t="str">
            <v/>
          </cell>
          <cell r="E4250" t="str">
            <v/>
          </cell>
          <cell r="F4250" t="str">
            <v xml:space="preserve">Connection diagram-- </v>
          </cell>
          <cell r="G4250">
            <v>0</v>
          </cell>
          <cell r="H4250">
            <v>0</v>
          </cell>
          <cell r="I4250">
            <v>40175</v>
          </cell>
          <cell r="J4250">
            <v>40168</v>
          </cell>
          <cell r="K4250" t="str">
            <v>N</v>
          </cell>
          <cell r="L4250" t="str">
            <v>Drw</v>
          </cell>
          <cell r="M4250">
            <v>4251</v>
          </cell>
        </row>
        <row r="4251">
          <cell r="C4251">
            <v>52</v>
          </cell>
          <cell r="D4251" t="str">
            <v/>
          </cell>
          <cell r="E4251" t="str">
            <v/>
          </cell>
          <cell r="F4251" t="str">
            <v xml:space="preserve">Connection diagram-- </v>
          </cell>
          <cell r="G4251">
            <v>0</v>
          </cell>
          <cell r="H4251">
            <v>0</v>
          </cell>
          <cell r="I4251">
            <v>40175</v>
          </cell>
          <cell r="J4251">
            <v>40168</v>
          </cell>
          <cell r="K4251" t="str">
            <v>N</v>
          </cell>
          <cell r="L4251" t="str">
            <v>Drw</v>
          </cell>
          <cell r="M4251">
            <v>4252</v>
          </cell>
        </row>
        <row r="4252">
          <cell r="C4252">
            <v>52</v>
          </cell>
          <cell r="D4252" t="str">
            <v/>
          </cell>
          <cell r="E4252" t="str">
            <v/>
          </cell>
          <cell r="F4252" t="str">
            <v xml:space="preserve">Connection diagram-- </v>
          </cell>
          <cell r="G4252">
            <v>0</v>
          </cell>
          <cell r="H4252">
            <v>0</v>
          </cell>
          <cell r="I4252">
            <v>40175</v>
          </cell>
          <cell r="J4252">
            <v>40168</v>
          </cell>
          <cell r="K4252" t="str">
            <v>N</v>
          </cell>
          <cell r="L4252" t="str">
            <v>Drw</v>
          </cell>
          <cell r="M4252">
            <v>4253</v>
          </cell>
        </row>
        <row r="4253">
          <cell r="C4253">
            <v>52</v>
          </cell>
          <cell r="D4253" t="str">
            <v/>
          </cell>
          <cell r="E4253" t="str">
            <v/>
          </cell>
          <cell r="F4253" t="str">
            <v xml:space="preserve">Connection diagram-- </v>
          </cell>
          <cell r="G4253">
            <v>0</v>
          </cell>
          <cell r="H4253">
            <v>0</v>
          </cell>
          <cell r="I4253">
            <v>40175</v>
          </cell>
          <cell r="J4253">
            <v>40168</v>
          </cell>
          <cell r="K4253" t="str">
            <v>N</v>
          </cell>
          <cell r="L4253" t="str">
            <v>Drw</v>
          </cell>
          <cell r="M4253">
            <v>4254</v>
          </cell>
        </row>
        <row r="4254">
          <cell r="C4254">
            <v>52</v>
          </cell>
          <cell r="D4254" t="str">
            <v/>
          </cell>
          <cell r="E4254" t="str">
            <v/>
          </cell>
          <cell r="F4254" t="str">
            <v xml:space="preserve">-- </v>
          </cell>
          <cell r="G4254">
            <v>0</v>
          </cell>
          <cell r="H4254">
            <v>0</v>
          </cell>
          <cell r="I4254">
            <v>40175</v>
          </cell>
          <cell r="J4254">
            <v>40168</v>
          </cell>
          <cell r="K4254" t="str">
            <v>N</v>
          </cell>
          <cell r="L4254" t="str">
            <v>Drw</v>
          </cell>
          <cell r="M4254">
            <v>4255</v>
          </cell>
        </row>
        <row r="4255">
          <cell r="C4255">
            <v>52</v>
          </cell>
          <cell r="D4255" t="str">
            <v/>
          </cell>
          <cell r="E4255" t="str">
            <v/>
          </cell>
          <cell r="F4255" t="str">
            <v xml:space="preserve">-- </v>
          </cell>
          <cell r="G4255">
            <v>0</v>
          </cell>
          <cell r="H4255">
            <v>0</v>
          </cell>
          <cell r="I4255">
            <v>40175</v>
          </cell>
          <cell r="J4255">
            <v>40168</v>
          </cell>
          <cell r="K4255" t="str">
            <v>N</v>
          </cell>
          <cell r="L4255" t="str">
            <v>Drw</v>
          </cell>
          <cell r="M4255">
            <v>4256</v>
          </cell>
        </row>
        <row r="4256">
          <cell r="C4256">
            <v>52</v>
          </cell>
          <cell r="D4256" t="str">
            <v/>
          </cell>
          <cell r="E4256" t="str">
            <v/>
          </cell>
          <cell r="F4256" t="str">
            <v xml:space="preserve">-- </v>
          </cell>
          <cell r="G4256">
            <v>0</v>
          </cell>
          <cell r="H4256">
            <v>0</v>
          </cell>
          <cell r="I4256">
            <v>40175</v>
          </cell>
          <cell r="J4256">
            <v>40168</v>
          </cell>
          <cell r="K4256" t="str">
            <v>N</v>
          </cell>
          <cell r="L4256" t="str">
            <v>Drw</v>
          </cell>
          <cell r="M4256">
            <v>4257</v>
          </cell>
        </row>
        <row r="4257">
          <cell r="C4257">
            <v>52</v>
          </cell>
          <cell r="D4257" t="str">
            <v/>
          </cell>
          <cell r="E4257" t="str">
            <v/>
          </cell>
          <cell r="F4257" t="str">
            <v xml:space="preserve">-- </v>
          </cell>
          <cell r="G4257">
            <v>0</v>
          </cell>
          <cell r="H4257">
            <v>0</v>
          </cell>
          <cell r="I4257">
            <v>40175</v>
          </cell>
          <cell r="J4257">
            <v>40168</v>
          </cell>
          <cell r="K4257" t="str">
            <v>N</v>
          </cell>
          <cell r="L4257" t="str">
            <v>Drw</v>
          </cell>
          <cell r="M4257">
            <v>4258</v>
          </cell>
        </row>
        <row r="4258">
          <cell r="C4258">
            <v>52</v>
          </cell>
          <cell r="D4258" t="str">
            <v/>
          </cell>
          <cell r="E4258" t="str">
            <v/>
          </cell>
          <cell r="F4258" t="str">
            <v xml:space="preserve">-- </v>
          </cell>
          <cell r="G4258">
            <v>0</v>
          </cell>
          <cell r="H4258">
            <v>0</v>
          </cell>
          <cell r="I4258">
            <v>40175</v>
          </cell>
          <cell r="J4258">
            <v>40168</v>
          </cell>
          <cell r="K4258" t="str">
            <v>N</v>
          </cell>
          <cell r="L4258" t="str">
            <v>Drw</v>
          </cell>
          <cell r="M4258">
            <v>4259</v>
          </cell>
        </row>
        <row r="4259">
          <cell r="C4259">
            <v>52</v>
          </cell>
          <cell r="D4259" t="str">
            <v/>
          </cell>
          <cell r="E4259" t="str">
            <v/>
          </cell>
          <cell r="F4259" t="str">
            <v xml:space="preserve">-- </v>
          </cell>
          <cell r="G4259">
            <v>0</v>
          </cell>
          <cell r="H4259">
            <v>0</v>
          </cell>
          <cell r="I4259">
            <v>40175</v>
          </cell>
          <cell r="J4259">
            <v>40168</v>
          </cell>
          <cell r="K4259" t="str">
            <v>N</v>
          </cell>
          <cell r="L4259" t="str">
            <v>Drw</v>
          </cell>
          <cell r="M4259">
            <v>4260</v>
          </cell>
        </row>
        <row r="4260">
          <cell r="C4260">
            <v>52</v>
          </cell>
          <cell r="D4260" t="str">
            <v/>
          </cell>
          <cell r="E4260" t="str">
            <v/>
          </cell>
          <cell r="F4260" t="str">
            <v xml:space="preserve">-- </v>
          </cell>
          <cell r="G4260">
            <v>0</v>
          </cell>
          <cell r="H4260">
            <v>0</v>
          </cell>
          <cell r="I4260">
            <v>40175</v>
          </cell>
          <cell r="J4260">
            <v>40168</v>
          </cell>
          <cell r="K4260" t="str">
            <v>N</v>
          </cell>
          <cell r="L4260" t="str">
            <v>Drw</v>
          </cell>
          <cell r="M4260">
            <v>4261</v>
          </cell>
        </row>
        <row r="4261">
          <cell r="C4261">
            <v>52</v>
          </cell>
          <cell r="D4261" t="str">
            <v/>
          </cell>
          <cell r="E4261" t="str">
            <v/>
          </cell>
          <cell r="F4261" t="str">
            <v xml:space="preserve">-- </v>
          </cell>
          <cell r="G4261">
            <v>0</v>
          </cell>
          <cell r="H4261">
            <v>0</v>
          </cell>
          <cell r="I4261">
            <v>40175</v>
          </cell>
          <cell r="J4261">
            <v>40168</v>
          </cell>
          <cell r="K4261" t="str">
            <v>N</v>
          </cell>
          <cell r="L4261" t="str">
            <v>Drw</v>
          </cell>
          <cell r="M4261">
            <v>4262</v>
          </cell>
        </row>
        <row r="4262">
          <cell r="C4262">
            <v>52</v>
          </cell>
          <cell r="D4262" t="str">
            <v/>
          </cell>
          <cell r="E4262" t="str">
            <v/>
          </cell>
          <cell r="F4262" t="str">
            <v xml:space="preserve">-- </v>
          </cell>
          <cell r="G4262">
            <v>0</v>
          </cell>
          <cell r="H4262">
            <v>0</v>
          </cell>
          <cell r="I4262">
            <v>40175</v>
          </cell>
          <cell r="J4262">
            <v>40168</v>
          </cell>
          <cell r="K4262" t="str">
            <v>N</v>
          </cell>
          <cell r="L4262" t="str">
            <v>Drw</v>
          </cell>
          <cell r="M4262">
            <v>4263</v>
          </cell>
        </row>
        <row r="4263">
          <cell r="C4263">
            <v>52</v>
          </cell>
          <cell r="D4263" t="str">
            <v/>
          </cell>
          <cell r="E4263" t="str">
            <v/>
          </cell>
          <cell r="F4263" t="str">
            <v xml:space="preserve">-- </v>
          </cell>
          <cell r="G4263">
            <v>0</v>
          </cell>
          <cell r="H4263">
            <v>0</v>
          </cell>
          <cell r="I4263">
            <v>40175</v>
          </cell>
          <cell r="J4263">
            <v>40168</v>
          </cell>
          <cell r="K4263" t="str">
            <v>N</v>
          </cell>
          <cell r="L4263" t="str">
            <v>Drw</v>
          </cell>
          <cell r="M4263">
            <v>4264</v>
          </cell>
        </row>
        <row r="4264">
          <cell r="C4264">
            <v>52</v>
          </cell>
          <cell r="D4264" t="str">
            <v/>
          </cell>
          <cell r="E4264" t="str">
            <v/>
          </cell>
          <cell r="F4264" t="str">
            <v xml:space="preserve">-- </v>
          </cell>
          <cell r="G4264">
            <v>0</v>
          </cell>
          <cell r="H4264">
            <v>0</v>
          </cell>
          <cell r="I4264">
            <v>40175</v>
          </cell>
          <cell r="J4264">
            <v>40168</v>
          </cell>
          <cell r="K4264" t="str">
            <v>N</v>
          </cell>
          <cell r="L4264" t="str">
            <v>Drw</v>
          </cell>
          <cell r="M4264">
            <v>4265</v>
          </cell>
        </row>
        <row r="4265">
          <cell r="C4265">
            <v>52</v>
          </cell>
          <cell r="D4265" t="str">
            <v/>
          </cell>
          <cell r="E4265" t="str">
            <v/>
          </cell>
          <cell r="F4265" t="str">
            <v xml:space="preserve">-- </v>
          </cell>
          <cell r="G4265">
            <v>0</v>
          </cell>
          <cell r="H4265">
            <v>0</v>
          </cell>
          <cell r="I4265">
            <v>40175</v>
          </cell>
          <cell r="J4265">
            <v>40168</v>
          </cell>
          <cell r="K4265" t="str">
            <v>N</v>
          </cell>
          <cell r="L4265" t="str">
            <v>Drw</v>
          </cell>
          <cell r="M4265">
            <v>4266</v>
          </cell>
        </row>
        <row r="4266">
          <cell r="C4266">
            <v>52</v>
          </cell>
          <cell r="D4266" t="str">
            <v/>
          </cell>
          <cell r="E4266" t="str">
            <v/>
          </cell>
          <cell r="F4266" t="str">
            <v xml:space="preserve">-- </v>
          </cell>
          <cell r="G4266">
            <v>0</v>
          </cell>
          <cell r="H4266">
            <v>0</v>
          </cell>
          <cell r="I4266">
            <v>40175</v>
          </cell>
          <cell r="J4266">
            <v>40168</v>
          </cell>
          <cell r="K4266" t="str">
            <v>N</v>
          </cell>
          <cell r="L4266" t="str">
            <v>Drw</v>
          </cell>
          <cell r="M4266">
            <v>4267</v>
          </cell>
        </row>
        <row r="4267">
          <cell r="C4267">
            <v>52</v>
          </cell>
          <cell r="D4267" t="str">
            <v/>
          </cell>
          <cell r="E4267" t="str">
            <v/>
          </cell>
          <cell r="F4267" t="str">
            <v xml:space="preserve">-- </v>
          </cell>
          <cell r="G4267">
            <v>0</v>
          </cell>
          <cell r="H4267">
            <v>0</v>
          </cell>
          <cell r="I4267">
            <v>40175</v>
          </cell>
          <cell r="J4267">
            <v>40168</v>
          </cell>
          <cell r="K4267" t="str">
            <v>N</v>
          </cell>
          <cell r="L4267" t="str">
            <v>Drw</v>
          </cell>
          <cell r="M4267">
            <v>4268</v>
          </cell>
        </row>
        <row r="4268">
          <cell r="C4268">
            <v>52</v>
          </cell>
          <cell r="D4268" t="str">
            <v/>
          </cell>
          <cell r="E4268" t="str">
            <v/>
          </cell>
          <cell r="F4268" t="str">
            <v xml:space="preserve">Connection diagram-- </v>
          </cell>
          <cell r="G4268">
            <v>0</v>
          </cell>
          <cell r="H4268">
            <v>0</v>
          </cell>
          <cell r="I4268">
            <v>40175</v>
          </cell>
          <cell r="J4268">
            <v>40168</v>
          </cell>
          <cell r="K4268" t="str">
            <v>N</v>
          </cell>
          <cell r="L4268" t="str">
            <v>Drw</v>
          </cell>
          <cell r="M4268">
            <v>4269</v>
          </cell>
        </row>
        <row r="4269">
          <cell r="C4269">
            <v>52</v>
          </cell>
          <cell r="D4269" t="str">
            <v/>
          </cell>
          <cell r="E4269" t="str">
            <v/>
          </cell>
          <cell r="F4269" t="str">
            <v xml:space="preserve">Connection diagram-- </v>
          </cell>
          <cell r="G4269">
            <v>0</v>
          </cell>
          <cell r="H4269">
            <v>0</v>
          </cell>
          <cell r="I4269">
            <v>40175</v>
          </cell>
          <cell r="J4269">
            <v>40168</v>
          </cell>
          <cell r="K4269" t="str">
            <v>N</v>
          </cell>
          <cell r="L4269" t="str">
            <v>Drw</v>
          </cell>
          <cell r="M4269">
            <v>4270</v>
          </cell>
        </row>
        <row r="4270">
          <cell r="C4270">
            <v>52</v>
          </cell>
          <cell r="D4270" t="str">
            <v/>
          </cell>
          <cell r="E4270" t="str">
            <v/>
          </cell>
          <cell r="F4270" t="str">
            <v xml:space="preserve">Connection diagram-- </v>
          </cell>
          <cell r="G4270">
            <v>0</v>
          </cell>
          <cell r="H4270">
            <v>0</v>
          </cell>
          <cell r="I4270">
            <v>40175</v>
          </cell>
          <cell r="J4270">
            <v>40168</v>
          </cell>
          <cell r="K4270" t="str">
            <v>N</v>
          </cell>
          <cell r="L4270" t="str">
            <v>Drw</v>
          </cell>
          <cell r="M4270">
            <v>4271</v>
          </cell>
        </row>
        <row r="4271">
          <cell r="C4271">
            <v>52</v>
          </cell>
          <cell r="D4271" t="str">
            <v/>
          </cell>
          <cell r="E4271" t="str">
            <v/>
          </cell>
          <cell r="F4271" t="str">
            <v xml:space="preserve">Connection diagram-- </v>
          </cell>
          <cell r="G4271">
            <v>0</v>
          </cell>
          <cell r="H4271">
            <v>0</v>
          </cell>
          <cell r="I4271">
            <v>40175</v>
          </cell>
          <cell r="J4271">
            <v>40168</v>
          </cell>
          <cell r="K4271" t="str">
            <v>N</v>
          </cell>
          <cell r="L4271" t="str">
            <v>Drw</v>
          </cell>
          <cell r="M4271">
            <v>4272</v>
          </cell>
        </row>
        <row r="4272">
          <cell r="C4272">
            <v>52</v>
          </cell>
          <cell r="D4272" t="str">
            <v/>
          </cell>
          <cell r="E4272" t="str">
            <v/>
          </cell>
          <cell r="F4272" t="str">
            <v xml:space="preserve">Connection diagram-- </v>
          </cell>
          <cell r="G4272">
            <v>0</v>
          </cell>
          <cell r="H4272">
            <v>0</v>
          </cell>
          <cell r="I4272">
            <v>40175</v>
          </cell>
          <cell r="J4272">
            <v>40168</v>
          </cell>
          <cell r="K4272" t="str">
            <v>N</v>
          </cell>
          <cell r="L4272" t="str">
            <v>Drw</v>
          </cell>
          <cell r="M4272">
            <v>4273</v>
          </cell>
        </row>
        <row r="4273">
          <cell r="C4273">
            <v>52</v>
          </cell>
          <cell r="D4273" t="str">
            <v/>
          </cell>
          <cell r="E4273" t="str">
            <v/>
          </cell>
          <cell r="F4273" t="str">
            <v xml:space="preserve">Connection diagram-- </v>
          </cell>
          <cell r="G4273">
            <v>0</v>
          </cell>
          <cell r="H4273">
            <v>0</v>
          </cell>
          <cell r="I4273">
            <v>40175</v>
          </cell>
          <cell r="J4273">
            <v>40168</v>
          </cell>
          <cell r="K4273" t="str">
            <v>N</v>
          </cell>
          <cell r="L4273" t="str">
            <v>Drw</v>
          </cell>
          <cell r="M4273">
            <v>4274</v>
          </cell>
        </row>
        <row r="4274">
          <cell r="C4274">
            <v>52</v>
          </cell>
          <cell r="D4274" t="str">
            <v/>
          </cell>
          <cell r="E4274" t="str">
            <v/>
          </cell>
          <cell r="F4274" t="str">
            <v xml:space="preserve">Connection diagram-- </v>
          </cell>
          <cell r="G4274">
            <v>0</v>
          </cell>
          <cell r="H4274">
            <v>0</v>
          </cell>
          <cell r="I4274">
            <v>40175</v>
          </cell>
          <cell r="J4274">
            <v>40168</v>
          </cell>
          <cell r="K4274" t="str">
            <v>N</v>
          </cell>
          <cell r="L4274" t="str">
            <v>Drw</v>
          </cell>
          <cell r="M4274">
            <v>4275</v>
          </cell>
        </row>
        <row r="4275">
          <cell r="C4275">
            <v>52</v>
          </cell>
          <cell r="D4275" t="str">
            <v/>
          </cell>
          <cell r="E4275" t="str">
            <v/>
          </cell>
          <cell r="F4275" t="str">
            <v xml:space="preserve">Connection diagram-- </v>
          </cell>
          <cell r="G4275">
            <v>0</v>
          </cell>
          <cell r="H4275">
            <v>0</v>
          </cell>
          <cell r="I4275">
            <v>40175</v>
          </cell>
          <cell r="J4275">
            <v>40168</v>
          </cell>
          <cell r="K4275" t="str">
            <v>N</v>
          </cell>
          <cell r="L4275" t="str">
            <v>Drw</v>
          </cell>
          <cell r="M4275">
            <v>4276</v>
          </cell>
        </row>
        <row r="4276">
          <cell r="C4276">
            <v>52</v>
          </cell>
          <cell r="D4276" t="str">
            <v/>
          </cell>
          <cell r="E4276" t="str">
            <v/>
          </cell>
          <cell r="F4276" t="str">
            <v xml:space="preserve">Connection diagram-- </v>
          </cell>
          <cell r="G4276">
            <v>0</v>
          </cell>
          <cell r="H4276">
            <v>0</v>
          </cell>
          <cell r="I4276">
            <v>40175</v>
          </cell>
          <cell r="J4276">
            <v>40168</v>
          </cell>
          <cell r="K4276" t="str">
            <v>N</v>
          </cell>
          <cell r="L4276" t="str">
            <v>Drw</v>
          </cell>
          <cell r="M4276">
            <v>4277</v>
          </cell>
        </row>
        <row r="4277">
          <cell r="C4277">
            <v>52</v>
          </cell>
          <cell r="D4277" t="str">
            <v/>
          </cell>
          <cell r="E4277" t="str">
            <v/>
          </cell>
          <cell r="F4277" t="str">
            <v xml:space="preserve">Connection diagram-- </v>
          </cell>
          <cell r="G4277">
            <v>0</v>
          </cell>
          <cell r="H4277">
            <v>0</v>
          </cell>
          <cell r="I4277">
            <v>40175</v>
          </cell>
          <cell r="J4277">
            <v>40168</v>
          </cell>
          <cell r="K4277" t="str">
            <v>N</v>
          </cell>
          <cell r="L4277" t="str">
            <v>Drw</v>
          </cell>
          <cell r="M4277">
            <v>4278</v>
          </cell>
        </row>
        <row r="4278">
          <cell r="C4278">
            <v>52</v>
          </cell>
          <cell r="D4278" t="str">
            <v/>
          </cell>
          <cell r="E4278" t="str">
            <v/>
          </cell>
          <cell r="F4278" t="str">
            <v xml:space="preserve">Connection diagram-- </v>
          </cell>
          <cell r="G4278">
            <v>0</v>
          </cell>
          <cell r="H4278">
            <v>0</v>
          </cell>
          <cell r="I4278">
            <v>40175</v>
          </cell>
          <cell r="J4278">
            <v>40168</v>
          </cell>
          <cell r="K4278" t="str">
            <v>N</v>
          </cell>
          <cell r="L4278" t="str">
            <v>Drw</v>
          </cell>
          <cell r="M4278">
            <v>4279</v>
          </cell>
        </row>
        <row r="4279">
          <cell r="C4279">
            <v>52</v>
          </cell>
          <cell r="D4279" t="str">
            <v/>
          </cell>
          <cell r="E4279" t="str">
            <v/>
          </cell>
          <cell r="F4279" t="str">
            <v xml:space="preserve">-- </v>
          </cell>
          <cell r="G4279">
            <v>0</v>
          </cell>
          <cell r="H4279">
            <v>0</v>
          </cell>
          <cell r="I4279">
            <v>40175</v>
          </cell>
          <cell r="J4279">
            <v>40168</v>
          </cell>
          <cell r="K4279" t="str">
            <v>N</v>
          </cell>
          <cell r="L4279" t="str">
            <v>Drw</v>
          </cell>
          <cell r="M4279">
            <v>4280</v>
          </cell>
        </row>
        <row r="4280">
          <cell r="C4280">
            <v>52</v>
          </cell>
          <cell r="D4280" t="str">
            <v/>
          </cell>
          <cell r="E4280" t="str">
            <v/>
          </cell>
          <cell r="F4280" t="str">
            <v xml:space="preserve">-- </v>
          </cell>
          <cell r="G4280">
            <v>0</v>
          </cell>
          <cell r="H4280">
            <v>0</v>
          </cell>
          <cell r="I4280">
            <v>40175</v>
          </cell>
          <cell r="J4280">
            <v>40168</v>
          </cell>
          <cell r="K4280" t="str">
            <v>N</v>
          </cell>
          <cell r="L4280" t="str">
            <v>Drw</v>
          </cell>
          <cell r="M4280">
            <v>4281</v>
          </cell>
        </row>
        <row r="4281">
          <cell r="C4281">
            <v>52</v>
          </cell>
          <cell r="D4281" t="str">
            <v/>
          </cell>
          <cell r="E4281" t="str">
            <v/>
          </cell>
          <cell r="F4281" t="str">
            <v xml:space="preserve">-- </v>
          </cell>
          <cell r="G4281">
            <v>0</v>
          </cell>
          <cell r="H4281">
            <v>0</v>
          </cell>
          <cell r="I4281">
            <v>40175</v>
          </cell>
          <cell r="J4281">
            <v>40168</v>
          </cell>
          <cell r="K4281" t="str">
            <v>N</v>
          </cell>
          <cell r="L4281" t="str">
            <v>Drw</v>
          </cell>
          <cell r="M4281">
            <v>4282</v>
          </cell>
        </row>
        <row r="4282">
          <cell r="C4282">
            <v>52</v>
          </cell>
          <cell r="D4282" t="str">
            <v/>
          </cell>
          <cell r="E4282" t="str">
            <v/>
          </cell>
          <cell r="F4282" t="str">
            <v xml:space="preserve">-- </v>
          </cell>
          <cell r="G4282">
            <v>0</v>
          </cell>
          <cell r="H4282">
            <v>0</v>
          </cell>
          <cell r="I4282">
            <v>40175</v>
          </cell>
          <cell r="J4282">
            <v>40168</v>
          </cell>
          <cell r="K4282" t="str">
            <v>N</v>
          </cell>
          <cell r="L4282" t="str">
            <v>Drw</v>
          </cell>
          <cell r="M4282">
            <v>4283</v>
          </cell>
        </row>
        <row r="4283">
          <cell r="C4283">
            <v>52</v>
          </cell>
          <cell r="D4283" t="str">
            <v/>
          </cell>
          <cell r="E4283" t="str">
            <v/>
          </cell>
          <cell r="F4283" t="str">
            <v xml:space="preserve">-- </v>
          </cell>
          <cell r="G4283">
            <v>0</v>
          </cell>
          <cell r="H4283">
            <v>0</v>
          </cell>
          <cell r="I4283">
            <v>40175</v>
          </cell>
          <cell r="J4283">
            <v>40168</v>
          </cell>
          <cell r="K4283" t="str">
            <v>N</v>
          </cell>
          <cell r="L4283" t="str">
            <v>Drw</v>
          </cell>
          <cell r="M4283">
            <v>4284</v>
          </cell>
        </row>
        <row r="4284">
          <cell r="C4284">
            <v>52</v>
          </cell>
          <cell r="D4284" t="str">
            <v/>
          </cell>
          <cell r="E4284" t="str">
            <v/>
          </cell>
          <cell r="F4284" t="str">
            <v xml:space="preserve">-- </v>
          </cell>
          <cell r="G4284">
            <v>0</v>
          </cell>
          <cell r="H4284">
            <v>0</v>
          </cell>
          <cell r="I4284">
            <v>40175</v>
          </cell>
          <cell r="J4284">
            <v>40168</v>
          </cell>
          <cell r="K4284" t="str">
            <v>N</v>
          </cell>
          <cell r="L4284" t="str">
            <v>Drw</v>
          </cell>
          <cell r="M4284">
            <v>4285</v>
          </cell>
        </row>
        <row r="4285">
          <cell r="C4285">
            <v>52</v>
          </cell>
          <cell r="D4285" t="str">
            <v/>
          </cell>
          <cell r="E4285" t="str">
            <v/>
          </cell>
          <cell r="F4285" t="str">
            <v xml:space="preserve">-- </v>
          </cell>
          <cell r="G4285">
            <v>0</v>
          </cell>
          <cell r="H4285">
            <v>0</v>
          </cell>
          <cell r="I4285">
            <v>40175</v>
          </cell>
          <cell r="J4285">
            <v>40168</v>
          </cell>
          <cell r="K4285" t="str">
            <v>N</v>
          </cell>
          <cell r="L4285" t="str">
            <v>Drw</v>
          </cell>
          <cell r="M4285">
            <v>4286</v>
          </cell>
        </row>
        <row r="4286">
          <cell r="C4286">
            <v>52</v>
          </cell>
          <cell r="D4286" t="str">
            <v/>
          </cell>
          <cell r="E4286" t="str">
            <v/>
          </cell>
          <cell r="F4286" t="str">
            <v xml:space="preserve">Connection diagram-- </v>
          </cell>
          <cell r="G4286">
            <v>0</v>
          </cell>
          <cell r="H4286">
            <v>0</v>
          </cell>
          <cell r="I4286">
            <v>40175</v>
          </cell>
          <cell r="J4286">
            <v>40168</v>
          </cell>
          <cell r="K4286" t="str">
            <v>N</v>
          </cell>
          <cell r="L4286" t="str">
            <v>Drw</v>
          </cell>
          <cell r="M4286">
            <v>4287</v>
          </cell>
        </row>
        <row r="4287">
          <cell r="C4287">
            <v>52</v>
          </cell>
          <cell r="D4287" t="str">
            <v/>
          </cell>
          <cell r="E4287" t="str">
            <v/>
          </cell>
          <cell r="F4287" t="str">
            <v xml:space="preserve">Connection diagram-- </v>
          </cell>
          <cell r="G4287">
            <v>0</v>
          </cell>
          <cell r="H4287">
            <v>0</v>
          </cell>
          <cell r="I4287">
            <v>40175</v>
          </cell>
          <cell r="J4287">
            <v>40168</v>
          </cell>
          <cell r="K4287" t="str">
            <v>N</v>
          </cell>
          <cell r="L4287" t="str">
            <v>Drw</v>
          </cell>
          <cell r="M4287">
            <v>4288</v>
          </cell>
        </row>
        <row r="4288">
          <cell r="C4288">
            <v>52</v>
          </cell>
          <cell r="D4288" t="str">
            <v/>
          </cell>
          <cell r="E4288" t="str">
            <v/>
          </cell>
          <cell r="F4288" t="str">
            <v xml:space="preserve">Connection diagram-- </v>
          </cell>
          <cell r="G4288">
            <v>0</v>
          </cell>
          <cell r="H4288">
            <v>0</v>
          </cell>
          <cell r="I4288">
            <v>40175</v>
          </cell>
          <cell r="J4288">
            <v>40168</v>
          </cell>
          <cell r="K4288" t="str">
            <v>N</v>
          </cell>
          <cell r="L4288" t="str">
            <v>Drw</v>
          </cell>
          <cell r="M4288">
            <v>4289</v>
          </cell>
        </row>
        <row r="4289">
          <cell r="C4289">
            <v>52</v>
          </cell>
          <cell r="D4289" t="str">
            <v/>
          </cell>
          <cell r="E4289" t="str">
            <v/>
          </cell>
          <cell r="F4289" t="str">
            <v xml:space="preserve">Connection diagram-- </v>
          </cell>
          <cell r="G4289">
            <v>0</v>
          </cell>
          <cell r="H4289">
            <v>0</v>
          </cell>
          <cell r="I4289">
            <v>40175</v>
          </cell>
          <cell r="J4289">
            <v>40168</v>
          </cell>
          <cell r="K4289" t="str">
            <v>N</v>
          </cell>
          <cell r="L4289" t="str">
            <v>Drw</v>
          </cell>
          <cell r="M4289">
            <v>4290</v>
          </cell>
        </row>
        <row r="4290">
          <cell r="C4290">
            <v>52</v>
          </cell>
          <cell r="D4290" t="str">
            <v/>
          </cell>
          <cell r="E4290" t="str">
            <v/>
          </cell>
          <cell r="F4290" t="str">
            <v xml:space="preserve">Connection diagram-- </v>
          </cell>
          <cell r="G4290">
            <v>0</v>
          </cell>
          <cell r="H4290">
            <v>0</v>
          </cell>
          <cell r="I4290">
            <v>40175</v>
          </cell>
          <cell r="J4290">
            <v>40168</v>
          </cell>
          <cell r="K4290" t="str">
            <v>N</v>
          </cell>
          <cell r="L4290" t="str">
            <v>Drw</v>
          </cell>
          <cell r="M4290">
            <v>4291</v>
          </cell>
        </row>
        <row r="4291">
          <cell r="C4291">
            <v>52</v>
          </cell>
          <cell r="D4291" t="str">
            <v/>
          </cell>
          <cell r="E4291" t="str">
            <v/>
          </cell>
          <cell r="F4291" t="str">
            <v xml:space="preserve">Connection diagram-- </v>
          </cell>
          <cell r="G4291">
            <v>0</v>
          </cell>
          <cell r="H4291">
            <v>0</v>
          </cell>
          <cell r="I4291">
            <v>40175</v>
          </cell>
          <cell r="J4291">
            <v>40168</v>
          </cell>
          <cell r="K4291" t="str">
            <v>N</v>
          </cell>
          <cell r="L4291" t="str">
            <v>Drw</v>
          </cell>
          <cell r="M4291">
            <v>4292</v>
          </cell>
        </row>
        <row r="4292">
          <cell r="C4292">
            <v>52</v>
          </cell>
          <cell r="D4292" t="str">
            <v/>
          </cell>
          <cell r="E4292" t="str">
            <v/>
          </cell>
          <cell r="F4292" t="str">
            <v xml:space="preserve">Connection diagram-- </v>
          </cell>
          <cell r="G4292">
            <v>0</v>
          </cell>
          <cell r="H4292">
            <v>0</v>
          </cell>
          <cell r="I4292">
            <v>40175</v>
          </cell>
          <cell r="J4292">
            <v>40168</v>
          </cell>
          <cell r="K4292" t="str">
            <v>N</v>
          </cell>
          <cell r="L4292" t="str">
            <v>Drw</v>
          </cell>
          <cell r="M4292">
            <v>4293</v>
          </cell>
        </row>
        <row r="4293">
          <cell r="C4293">
            <v>52</v>
          </cell>
          <cell r="D4293" t="str">
            <v/>
          </cell>
          <cell r="E4293" t="str">
            <v/>
          </cell>
          <cell r="F4293" t="str">
            <v xml:space="preserve">Connection diagram-- </v>
          </cell>
          <cell r="G4293">
            <v>0</v>
          </cell>
          <cell r="H4293">
            <v>0</v>
          </cell>
          <cell r="I4293">
            <v>40175</v>
          </cell>
          <cell r="J4293">
            <v>40168</v>
          </cell>
          <cell r="K4293" t="str">
            <v>N</v>
          </cell>
          <cell r="L4293" t="str">
            <v>Drw</v>
          </cell>
          <cell r="M4293">
            <v>4294</v>
          </cell>
        </row>
        <row r="4294">
          <cell r="C4294">
            <v>52</v>
          </cell>
          <cell r="D4294" t="str">
            <v/>
          </cell>
          <cell r="E4294" t="str">
            <v/>
          </cell>
          <cell r="F4294" t="str">
            <v xml:space="preserve">-- </v>
          </cell>
          <cell r="G4294">
            <v>0</v>
          </cell>
          <cell r="H4294">
            <v>0</v>
          </cell>
          <cell r="I4294">
            <v>40175</v>
          </cell>
          <cell r="J4294">
            <v>40168</v>
          </cell>
          <cell r="K4294" t="str">
            <v>N</v>
          </cell>
          <cell r="L4294" t="str">
            <v>Drw</v>
          </cell>
          <cell r="M4294">
            <v>4295</v>
          </cell>
        </row>
        <row r="4295">
          <cell r="C4295">
            <v>52</v>
          </cell>
          <cell r="D4295" t="str">
            <v/>
          </cell>
          <cell r="E4295" t="str">
            <v/>
          </cell>
          <cell r="F4295" t="str">
            <v xml:space="preserve">-- </v>
          </cell>
          <cell r="G4295">
            <v>0</v>
          </cell>
          <cell r="H4295">
            <v>0</v>
          </cell>
          <cell r="I4295">
            <v>40175</v>
          </cell>
          <cell r="J4295">
            <v>40168</v>
          </cell>
          <cell r="K4295" t="str">
            <v>N</v>
          </cell>
          <cell r="L4295" t="str">
            <v>Drw</v>
          </cell>
          <cell r="M4295">
            <v>4296</v>
          </cell>
        </row>
        <row r="4296">
          <cell r="C4296">
            <v>52</v>
          </cell>
          <cell r="D4296" t="str">
            <v/>
          </cell>
          <cell r="E4296" t="str">
            <v/>
          </cell>
          <cell r="F4296" t="str">
            <v xml:space="preserve">-- </v>
          </cell>
          <cell r="G4296">
            <v>0</v>
          </cell>
          <cell r="H4296">
            <v>0</v>
          </cell>
          <cell r="I4296">
            <v>40175</v>
          </cell>
          <cell r="J4296">
            <v>40168</v>
          </cell>
          <cell r="K4296" t="str">
            <v>N</v>
          </cell>
          <cell r="L4296" t="str">
            <v>Drw</v>
          </cell>
          <cell r="M4296">
            <v>4297</v>
          </cell>
        </row>
        <row r="4297">
          <cell r="C4297">
            <v>52</v>
          </cell>
          <cell r="D4297" t="str">
            <v/>
          </cell>
          <cell r="E4297" t="str">
            <v/>
          </cell>
          <cell r="F4297" t="str">
            <v xml:space="preserve">-- </v>
          </cell>
          <cell r="G4297">
            <v>0</v>
          </cell>
          <cell r="H4297">
            <v>0</v>
          </cell>
          <cell r="I4297">
            <v>40175</v>
          </cell>
          <cell r="J4297">
            <v>40168</v>
          </cell>
          <cell r="K4297" t="str">
            <v>N</v>
          </cell>
          <cell r="L4297" t="str">
            <v>Drw</v>
          </cell>
          <cell r="M4297">
            <v>4298</v>
          </cell>
        </row>
        <row r="4298">
          <cell r="C4298">
            <v>52</v>
          </cell>
          <cell r="D4298" t="str">
            <v/>
          </cell>
          <cell r="E4298" t="str">
            <v/>
          </cell>
          <cell r="F4298" t="str">
            <v xml:space="preserve">-- </v>
          </cell>
          <cell r="G4298">
            <v>0</v>
          </cell>
          <cell r="H4298">
            <v>0</v>
          </cell>
          <cell r="I4298">
            <v>40175</v>
          </cell>
          <cell r="J4298">
            <v>40168</v>
          </cell>
          <cell r="K4298" t="str">
            <v>N</v>
          </cell>
          <cell r="L4298" t="str">
            <v>Drw</v>
          </cell>
          <cell r="M4298">
            <v>4299</v>
          </cell>
        </row>
        <row r="4299">
          <cell r="C4299">
            <v>52</v>
          </cell>
          <cell r="D4299" t="str">
            <v/>
          </cell>
          <cell r="E4299" t="str">
            <v/>
          </cell>
          <cell r="F4299" t="str">
            <v xml:space="preserve">-- </v>
          </cell>
          <cell r="G4299">
            <v>0</v>
          </cell>
          <cell r="H4299">
            <v>0</v>
          </cell>
          <cell r="I4299">
            <v>40175</v>
          </cell>
          <cell r="J4299">
            <v>40168</v>
          </cell>
          <cell r="K4299" t="str">
            <v>N</v>
          </cell>
          <cell r="L4299" t="str">
            <v>Drw</v>
          </cell>
          <cell r="M4299">
            <v>4300</v>
          </cell>
        </row>
        <row r="4300">
          <cell r="C4300">
            <v>52</v>
          </cell>
          <cell r="D4300" t="str">
            <v/>
          </cell>
          <cell r="E4300" t="str">
            <v/>
          </cell>
          <cell r="F4300" t="str">
            <v xml:space="preserve">-- </v>
          </cell>
          <cell r="G4300">
            <v>0</v>
          </cell>
          <cell r="H4300">
            <v>0</v>
          </cell>
          <cell r="I4300">
            <v>40175</v>
          </cell>
          <cell r="J4300">
            <v>40168</v>
          </cell>
          <cell r="K4300" t="str">
            <v>N</v>
          </cell>
          <cell r="L4300" t="str">
            <v>Drw</v>
          </cell>
          <cell r="M4300">
            <v>4301</v>
          </cell>
        </row>
        <row r="4301">
          <cell r="C4301">
            <v>52</v>
          </cell>
          <cell r="D4301" t="str">
            <v/>
          </cell>
          <cell r="E4301" t="str">
            <v/>
          </cell>
          <cell r="F4301" t="str">
            <v xml:space="preserve">-- </v>
          </cell>
          <cell r="G4301">
            <v>0</v>
          </cell>
          <cell r="H4301">
            <v>0</v>
          </cell>
          <cell r="I4301">
            <v>40175</v>
          </cell>
          <cell r="J4301">
            <v>40168</v>
          </cell>
          <cell r="K4301" t="str">
            <v>N</v>
          </cell>
          <cell r="L4301" t="str">
            <v>Drw</v>
          </cell>
          <cell r="M4301">
            <v>4302</v>
          </cell>
        </row>
        <row r="4302">
          <cell r="C4302">
            <v>52</v>
          </cell>
          <cell r="D4302" t="str">
            <v/>
          </cell>
          <cell r="E4302" t="str">
            <v/>
          </cell>
          <cell r="F4302" t="str">
            <v xml:space="preserve">-- </v>
          </cell>
          <cell r="G4302">
            <v>0</v>
          </cell>
          <cell r="H4302">
            <v>0</v>
          </cell>
          <cell r="I4302">
            <v>40175</v>
          </cell>
          <cell r="J4302">
            <v>40168</v>
          </cell>
          <cell r="K4302" t="str">
            <v>N</v>
          </cell>
          <cell r="L4302" t="str">
            <v>Drw</v>
          </cell>
          <cell r="M4302">
            <v>4303</v>
          </cell>
        </row>
        <row r="4303">
          <cell r="C4303">
            <v>52</v>
          </cell>
          <cell r="D4303" t="str">
            <v/>
          </cell>
          <cell r="E4303" t="str">
            <v/>
          </cell>
          <cell r="F4303" t="str">
            <v xml:space="preserve">-- </v>
          </cell>
          <cell r="G4303">
            <v>0</v>
          </cell>
          <cell r="H4303">
            <v>0</v>
          </cell>
          <cell r="I4303">
            <v>40175</v>
          </cell>
          <cell r="J4303">
            <v>40168</v>
          </cell>
          <cell r="K4303" t="str">
            <v>N</v>
          </cell>
          <cell r="L4303" t="str">
            <v>Drw</v>
          </cell>
          <cell r="M4303">
            <v>4304</v>
          </cell>
        </row>
        <row r="4304">
          <cell r="C4304">
            <v>52</v>
          </cell>
          <cell r="D4304" t="str">
            <v/>
          </cell>
          <cell r="E4304" t="str">
            <v/>
          </cell>
          <cell r="F4304" t="str">
            <v xml:space="preserve">-- </v>
          </cell>
          <cell r="G4304">
            <v>0</v>
          </cell>
          <cell r="H4304">
            <v>0</v>
          </cell>
          <cell r="I4304">
            <v>40175</v>
          </cell>
          <cell r="J4304">
            <v>40168</v>
          </cell>
          <cell r="K4304" t="str">
            <v>N</v>
          </cell>
          <cell r="L4304" t="str">
            <v>Drw</v>
          </cell>
          <cell r="M4304">
            <v>4305</v>
          </cell>
        </row>
        <row r="4305">
          <cell r="C4305">
            <v>52</v>
          </cell>
          <cell r="D4305" t="str">
            <v/>
          </cell>
          <cell r="E4305" t="str">
            <v/>
          </cell>
          <cell r="F4305" t="str">
            <v xml:space="preserve">-- </v>
          </cell>
          <cell r="G4305">
            <v>0</v>
          </cell>
          <cell r="H4305">
            <v>0</v>
          </cell>
          <cell r="I4305">
            <v>40175</v>
          </cell>
          <cell r="J4305">
            <v>40168</v>
          </cell>
          <cell r="K4305" t="str">
            <v>N</v>
          </cell>
          <cell r="L4305" t="str">
            <v>Drw</v>
          </cell>
          <cell r="M4305">
            <v>4306</v>
          </cell>
        </row>
        <row r="4306">
          <cell r="C4306">
            <v>52</v>
          </cell>
          <cell r="D4306" t="str">
            <v/>
          </cell>
          <cell r="E4306" t="str">
            <v/>
          </cell>
          <cell r="F4306" t="str">
            <v xml:space="preserve">-- </v>
          </cell>
          <cell r="G4306">
            <v>0</v>
          </cell>
          <cell r="H4306">
            <v>0</v>
          </cell>
          <cell r="I4306">
            <v>40175</v>
          </cell>
          <cell r="J4306">
            <v>40168</v>
          </cell>
          <cell r="K4306" t="str">
            <v>N</v>
          </cell>
          <cell r="L4306" t="str">
            <v>Drw</v>
          </cell>
          <cell r="M4306">
            <v>4307</v>
          </cell>
        </row>
        <row r="4307">
          <cell r="C4307">
            <v>52</v>
          </cell>
          <cell r="D4307" t="str">
            <v/>
          </cell>
          <cell r="E4307" t="str">
            <v/>
          </cell>
          <cell r="F4307" t="str">
            <v xml:space="preserve">-- </v>
          </cell>
          <cell r="G4307">
            <v>0</v>
          </cell>
          <cell r="H4307">
            <v>0</v>
          </cell>
          <cell r="I4307">
            <v>40175</v>
          </cell>
          <cell r="J4307">
            <v>40168</v>
          </cell>
          <cell r="K4307" t="str">
            <v>N</v>
          </cell>
          <cell r="L4307" t="str">
            <v>Drw</v>
          </cell>
          <cell r="M4307">
            <v>4308</v>
          </cell>
        </row>
        <row r="4308">
          <cell r="C4308">
            <v>52</v>
          </cell>
          <cell r="D4308" t="str">
            <v/>
          </cell>
          <cell r="E4308" t="str">
            <v/>
          </cell>
          <cell r="F4308" t="str">
            <v xml:space="preserve">-- </v>
          </cell>
          <cell r="G4308">
            <v>0</v>
          </cell>
          <cell r="H4308">
            <v>0</v>
          </cell>
          <cell r="I4308">
            <v>40175</v>
          </cell>
          <cell r="J4308">
            <v>40168</v>
          </cell>
          <cell r="K4308" t="str">
            <v>N</v>
          </cell>
          <cell r="L4308" t="str">
            <v>Drw</v>
          </cell>
          <cell r="M4308">
            <v>4309</v>
          </cell>
        </row>
        <row r="4309">
          <cell r="C4309">
            <v>52</v>
          </cell>
          <cell r="D4309" t="str">
            <v/>
          </cell>
          <cell r="E4309" t="str">
            <v/>
          </cell>
          <cell r="F4309" t="str">
            <v xml:space="preserve">-- </v>
          </cell>
          <cell r="G4309">
            <v>0</v>
          </cell>
          <cell r="H4309">
            <v>0</v>
          </cell>
          <cell r="I4309">
            <v>40175</v>
          </cell>
          <cell r="J4309">
            <v>40168</v>
          </cell>
          <cell r="K4309" t="str">
            <v>N</v>
          </cell>
          <cell r="L4309" t="str">
            <v>Drw</v>
          </cell>
          <cell r="M4309">
            <v>4310</v>
          </cell>
        </row>
        <row r="4310">
          <cell r="C4310">
            <v>52</v>
          </cell>
          <cell r="D4310" t="str">
            <v/>
          </cell>
          <cell r="E4310" t="str">
            <v/>
          </cell>
          <cell r="F4310" t="str">
            <v xml:space="preserve">-- </v>
          </cell>
          <cell r="G4310">
            <v>0</v>
          </cell>
          <cell r="H4310">
            <v>0</v>
          </cell>
          <cell r="I4310">
            <v>40175</v>
          </cell>
          <cell r="J4310">
            <v>40168</v>
          </cell>
          <cell r="K4310" t="str">
            <v>N</v>
          </cell>
          <cell r="L4310" t="str">
            <v>Drw</v>
          </cell>
          <cell r="M4310">
            <v>4311</v>
          </cell>
        </row>
        <row r="4311">
          <cell r="C4311">
            <v>52</v>
          </cell>
          <cell r="D4311" t="str">
            <v/>
          </cell>
          <cell r="E4311" t="str">
            <v/>
          </cell>
          <cell r="F4311" t="str">
            <v xml:space="preserve">-- </v>
          </cell>
          <cell r="G4311">
            <v>0</v>
          </cell>
          <cell r="H4311">
            <v>0</v>
          </cell>
          <cell r="I4311">
            <v>40175</v>
          </cell>
          <cell r="J4311">
            <v>40168</v>
          </cell>
          <cell r="K4311" t="str">
            <v>N</v>
          </cell>
          <cell r="L4311" t="str">
            <v>Drw</v>
          </cell>
          <cell r="M4311">
            <v>4312</v>
          </cell>
        </row>
        <row r="4312">
          <cell r="C4312">
            <v>52</v>
          </cell>
          <cell r="D4312" t="str">
            <v/>
          </cell>
          <cell r="E4312" t="str">
            <v/>
          </cell>
          <cell r="F4312" t="str">
            <v xml:space="preserve">-- </v>
          </cell>
          <cell r="G4312">
            <v>0</v>
          </cell>
          <cell r="H4312">
            <v>0</v>
          </cell>
          <cell r="I4312">
            <v>40175</v>
          </cell>
          <cell r="J4312">
            <v>40168</v>
          </cell>
          <cell r="K4312" t="str">
            <v>N</v>
          </cell>
          <cell r="L4312" t="str">
            <v>Drw</v>
          </cell>
          <cell r="M4312">
            <v>4313</v>
          </cell>
        </row>
        <row r="4313">
          <cell r="C4313">
            <v>52</v>
          </cell>
          <cell r="D4313" t="str">
            <v/>
          </cell>
          <cell r="E4313" t="str">
            <v/>
          </cell>
          <cell r="F4313" t="str">
            <v xml:space="preserve">-- </v>
          </cell>
          <cell r="G4313">
            <v>0</v>
          </cell>
          <cell r="H4313">
            <v>0</v>
          </cell>
          <cell r="I4313">
            <v>40175</v>
          </cell>
          <cell r="J4313">
            <v>40168</v>
          </cell>
          <cell r="K4313" t="str">
            <v>N</v>
          </cell>
          <cell r="L4313" t="str">
            <v>Drw</v>
          </cell>
          <cell r="M4313">
            <v>4314</v>
          </cell>
        </row>
        <row r="4314">
          <cell r="C4314">
            <v>52</v>
          </cell>
          <cell r="D4314" t="str">
            <v/>
          </cell>
          <cell r="E4314" t="str">
            <v/>
          </cell>
          <cell r="F4314" t="str">
            <v xml:space="preserve">-- </v>
          </cell>
          <cell r="G4314">
            <v>0</v>
          </cell>
          <cell r="H4314">
            <v>0</v>
          </cell>
          <cell r="I4314">
            <v>40175</v>
          </cell>
          <cell r="J4314">
            <v>40168</v>
          </cell>
          <cell r="K4314" t="str">
            <v>N</v>
          </cell>
          <cell r="L4314" t="str">
            <v>Drw</v>
          </cell>
          <cell r="M4314">
            <v>4315</v>
          </cell>
        </row>
        <row r="4315">
          <cell r="C4315">
            <v>52</v>
          </cell>
          <cell r="D4315" t="str">
            <v/>
          </cell>
          <cell r="E4315" t="str">
            <v/>
          </cell>
          <cell r="F4315" t="str">
            <v xml:space="preserve">-- </v>
          </cell>
          <cell r="G4315">
            <v>0</v>
          </cell>
          <cell r="H4315">
            <v>0</v>
          </cell>
          <cell r="I4315">
            <v>40175</v>
          </cell>
          <cell r="J4315">
            <v>40168</v>
          </cell>
          <cell r="K4315" t="str">
            <v>N</v>
          </cell>
          <cell r="L4315" t="str">
            <v>Drw</v>
          </cell>
          <cell r="M4315">
            <v>4316</v>
          </cell>
        </row>
        <row r="4316">
          <cell r="C4316">
            <v>52</v>
          </cell>
          <cell r="D4316" t="str">
            <v/>
          </cell>
          <cell r="E4316" t="str">
            <v/>
          </cell>
          <cell r="F4316" t="str">
            <v xml:space="preserve">-- </v>
          </cell>
          <cell r="G4316">
            <v>0</v>
          </cell>
          <cell r="H4316">
            <v>0</v>
          </cell>
          <cell r="I4316">
            <v>40175</v>
          </cell>
          <cell r="J4316">
            <v>40168</v>
          </cell>
          <cell r="K4316" t="str">
            <v>N</v>
          </cell>
          <cell r="L4316" t="str">
            <v>Drw</v>
          </cell>
          <cell r="M4316">
            <v>4317</v>
          </cell>
        </row>
        <row r="4317">
          <cell r="C4317">
            <v>52</v>
          </cell>
          <cell r="D4317" t="str">
            <v/>
          </cell>
          <cell r="E4317" t="str">
            <v/>
          </cell>
          <cell r="F4317" t="str">
            <v xml:space="preserve">-- </v>
          </cell>
          <cell r="G4317">
            <v>0</v>
          </cell>
          <cell r="H4317">
            <v>0</v>
          </cell>
          <cell r="I4317">
            <v>40175</v>
          </cell>
          <cell r="J4317">
            <v>40168</v>
          </cell>
          <cell r="K4317" t="str">
            <v>N</v>
          </cell>
          <cell r="L4317" t="str">
            <v>Drw</v>
          </cell>
          <cell r="M4317">
            <v>4318</v>
          </cell>
        </row>
        <row r="4318">
          <cell r="C4318">
            <v>52</v>
          </cell>
          <cell r="D4318" t="str">
            <v/>
          </cell>
          <cell r="E4318" t="str">
            <v/>
          </cell>
          <cell r="F4318" t="str">
            <v xml:space="preserve">-- </v>
          </cell>
          <cell r="G4318">
            <v>0</v>
          </cell>
          <cell r="H4318">
            <v>0</v>
          </cell>
          <cell r="I4318">
            <v>40175</v>
          </cell>
          <cell r="J4318">
            <v>40168</v>
          </cell>
          <cell r="K4318" t="str">
            <v>N</v>
          </cell>
          <cell r="L4318" t="str">
            <v>Drw</v>
          </cell>
          <cell r="M4318">
            <v>4319</v>
          </cell>
        </row>
        <row r="4319">
          <cell r="C4319">
            <v>52</v>
          </cell>
          <cell r="D4319" t="str">
            <v/>
          </cell>
          <cell r="E4319" t="str">
            <v/>
          </cell>
          <cell r="F4319" t="str">
            <v xml:space="preserve">-- </v>
          </cell>
          <cell r="G4319">
            <v>0</v>
          </cell>
          <cell r="H4319">
            <v>0</v>
          </cell>
          <cell r="I4319">
            <v>40175</v>
          </cell>
          <cell r="J4319">
            <v>40168</v>
          </cell>
          <cell r="K4319" t="str">
            <v>N</v>
          </cell>
          <cell r="L4319" t="str">
            <v>Drw</v>
          </cell>
          <cell r="M4319">
            <v>4320</v>
          </cell>
        </row>
        <row r="4320">
          <cell r="C4320">
            <v>52</v>
          </cell>
          <cell r="D4320" t="str">
            <v/>
          </cell>
          <cell r="E4320" t="str">
            <v/>
          </cell>
          <cell r="F4320" t="str">
            <v xml:space="preserve">-- </v>
          </cell>
          <cell r="G4320">
            <v>0</v>
          </cell>
          <cell r="H4320">
            <v>0</v>
          </cell>
          <cell r="I4320">
            <v>40175</v>
          </cell>
          <cell r="J4320">
            <v>40168</v>
          </cell>
          <cell r="K4320" t="str">
            <v>N</v>
          </cell>
          <cell r="L4320" t="str">
            <v>Drw</v>
          </cell>
          <cell r="M4320">
            <v>4321</v>
          </cell>
        </row>
        <row r="4321">
          <cell r="C4321">
            <v>52</v>
          </cell>
          <cell r="D4321" t="str">
            <v/>
          </cell>
          <cell r="E4321" t="str">
            <v/>
          </cell>
          <cell r="F4321" t="str">
            <v xml:space="preserve">-- </v>
          </cell>
          <cell r="G4321">
            <v>0</v>
          </cell>
          <cell r="H4321">
            <v>0</v>
          </cell>
          <cell r="I4321">
            <v>40175</v>
          </cell>
          <cell r="J4321">
            <v>40168</v>
          </cell>
          <cell r="K4321" t="str">
            <v>N</v>
          </cell>
          <cell r="L4321" t="str">
            <v>Drw</v>
          </cell>
          <cell r="M4321">
            <v>4322</v>
          </cell>
        </row>
        <row r="4322">
          <cell r="C4322">
            <v>52</v>
          </cell>
          <cell r="D4322" t="str">
            <v/>
          </cell>
          <cell r="E4322" t="str">
            <v/>
          </cell>
          <cell r="F4322" t="str">
            <v xml:space="preserve">Connection diagram-- </v>
          </cell>
          <cell r="G4322">
            <v>0</v>
          </cell>
          <cell r="H4322">
            <v>0</v>
          </cell>
          <cell r="I4322">
            <v>40175</v>
          </cell>
          <cell r="J4322">
            <v>40168</v>
          </cell>
          <cell r="K4322" t="str">
            <v>N</v>
          </cell>
          <cell r="L4322" t="str">
            <v>Drw</v>
          </cell>
          <cell r="M4322">
            <v>4323</v>
          </cell>
        </row>
        <row r="4323">
          <cell r="C4323">
            <v>52</v>
          </cell>
          <cell r="D4323" t="str">
            <v/>
          </cell>
          <cell r="E4323" t="str">
            <v/>
          </cell>
          <cell r="F4323" t="str">
            <v xml:space="preserve">Connection diagram-- </v>
          </cell>
          <cell r="G4323">
            <v>0</v>
          </cell>
          <cell r="H4323">
            <v>0</v>
          </cell>
          <cell r="I4323">
            <v>40175</v>
          </cell>
          <cell r="J4323">
            <v>40168</v>
          </cell>
          <cell r="K4323" t="str">
            <v>N</v>
          </cell>
          <cell r="L4323" t="str">
            <v>Drw</v>
          </cell>
          <cell r="M4323">
            <v>4324</v>
          </cell>
        </row>
        <row r="4324">
          <cell r="C4324">
            <v>52</v>
          </cell>
          <cell r="D4324" t="str">
            <v/>
          </cell>
          <cell r="E4324" t="str">
            <v/>
          </cell>
          <cell r="F4324" t="str">
            <v xml:space="preserve">Connection diagram-- </v>
          </cell>
          <cell r="G4324">
            <v>0</v>
          </cell>
          <cell r="H4324">
            <v>0</v>
          </cell>
          <cell r="I4324">
            <v>40175</v>
          </cell>
          <cell r="J4324">
            <v>40168</v>
          </cell>
          <cell r="K4324" t="str">
            <v>N</v>
          </cell>
          <cell r="L4324" t="str">
            <v>Drw</v>
          </cell>
          <cell r="M4324">
            <v>4325</v>
          </cell>
        </row>
        <row r="4325">
          <cell r="C4325">
            <v>52</v>
          </cell>
          <cell r="D4325" t="str">
            <v/>
          </cell>
          <cell r="E4325" t="str">
            <v/>
          </cell>
          <cell r="F4325" t="str">
            <v xml:space="preserve">Connection diagram-- </v>
          </cell>
          <cell r="G4325">
            <v>0</v>
          </cell>
          <cell r="H4325">
            <v>0</v>
          </cell>
          <cell r="I4325">
            <v>40175</v>
          </cell>
          <cell r="J4325">
            <v>40168</v>
          </cell>
          <cell r="K4325" t="str">
            <v>N</v>
          </cell>
          <cell r="L4325" t="str">
            <v>Drw</v>
          </cell>
          <cell r="M4325">
            <v>4326</v>
          </cell>
        </row>
        <row r="4326">
          <cell r="C4326">
            <v>52</v>
          </cell>
          <cell r="D4326" t="str">
            <v/>
          </cell>
          <cell r="E4326" t="str">
            <v/>
          </cell>
          <cell r="F4326" t="str">
            <v xml:space="preserve">Connection diagram-- </v>
          </cell>
          <cell r="G4326">
            <v>0</v>
          </cell>
          <cell r="H4326">
            <v>0</v>
          </cell>
          <cell r="I4326">
            <v>40175</v>
          </cell>
          <cell r="J4326">
            <v>40168</v>
          </cell>
          <cell r="K4326" t="str">
            <v>N</v>
          </cell>
          <cell r="L4326" t="str">
            <v>Drw</v>
          </cell>
          <cell r="M4326">
            <v>4327</v>
          </cell>
        </row>
        <row r="4327">
          <cell r="C4327">
            <v>52</v>
          </cell>
          <cell r="D4327" t="str">
            <v/>
          </cell>
          <cell r="E4327" t="str">
            <v/>
          </cell>
          <cell r="F4327" t="str">
            <v xml:space="preserve">Connection diagram-- </v>
          </cell>
          <cell r="G4327">
            <v>0</v>
          </cell>
          <cell r="H4327">
            <v>0</v>
          </cell>
          <cell r="I4327">
            <v>40175</v>
          </cell>
          <cell r="J4327">
            <v>40168</v>
          </cell>
          <cell r="K4327" t="str">
            <v>N</v>
          </cell>
          <cell r="L4327" t="str">
            <v>Drw</v>
          </cell>
          <cell r="M4327">
            <v>4328</v>
          </cell>
        </row>
        <row r="4328">
          <cell r="C4328">
            <v>52</v>
          </cell>
          <cell r="D4328" t="str">
            <v/>
          </cell>
          <cell r="E4328" t="str">
            <v/>
          </cell>
          <cell r="F4328" t="str">
            <v xml:space="preserve">-- </v>
          </cell>
          <cell r="G4328">
            <v>0</v>
          </cell>
          <cell r="H4328">
            <v>0</v>
          </cell>
          <cell r="I4328">
            <v>40175</v>
          </cell>
          <cell r="J4328">
            <v>40168</v>
          </cell>
          <cell r="K4328" t="str">
            <v>N</v>
          </cell>
          <cell r="L4328" t="str">
            <v>Drw</v>
          </cell>
          <cell r="M4328">
            <v>4329</v>
          </cell>
        </row>
        <row r="4329">
          <cell r="C4329">
            <v>52</v>
          </cell>
          <cell r="D4329" t="str">
            <v/>
          </cell>
          <cell r="E4329" t="str">
            <v/>
          </cell>
          <cell r="F4329" t="str">
            <v xml:space="preserve">-- </v>
          </cell>
          <cell r="G4329">
            <v>0</v>
          </cell>
          <cell r="H4329">
            <v>0</v>
          </cell>
          <cell r="I4329">
            <v>40175</v>
          </cell>
          <cell r="J4329">
            <v>40168</v>
          </cell>
          <cell r="K4329" t="str">
            <v>N</v>
          </cell>
          <cell r="L4329" t="str">
            <v>Drw</v>
          </cell>
          <cell r="M4329">
            <v>4330</v>
          </cell>
        </row>
        <row r="4330">
          <cell r="C4330">
            <v>52</v>
          </cell>
          <cell r="D4330" t="str">
            <v/>
          </cell>
          <cell r="E4330" t="str">
            <v/>
          </cell>
          <cell r="F4330" t="str">
            <v xml:space="preserve">-- </v>
          </cell>
          <cell r="G4330">
            <v>0</v>
          </cell>
          <cell r="H4330">
            <v>0</v>
          </cell>
          <cell r="I4330">
            <v>40175</v>
          </cell>
          <cell r="J4330">
            <v>40168</v>
          </cell>
          <cell r="K4330" t="str">
            <v>N</v>
          </cell>
          <cell r="L4330" t="str">
            <v>Drw</v>
          </cell>
          <cell r="M4330">
            <v>4331</v>
          </cell>
        </row>
        <row r="4331">
          <cell r="C4331">
            <v>52</v>
          </cell>
          <cell r="D4331" t="str">
            <v/>
          </cell>
          <cell r="E4331" t="str">
            <v/>
          </cell>
          <cell r="F4331" t="str">
            <v xml:space="preserve">-- </v>
          </cell>
          <cell r="G4331">
            <v>0</v>
          </cell>
          <cell r="H4331">
            <v>0</v>
          </cell>
          <cell r="I4331">
            <v>40175</v>
          </cell>
          <cell r="J4331">
            <v>40168</v>
          </cell>
          <cell r="K4331" t="str">
            <v>N</v>
          </cell>
          <cell r="L4331" t="str">
            <v>Drw</v>
          </cell>
          <cell r="M4331">
            <v>4332</v>
          </cell>
        </row>
        <row r="4332">
          <cell r="C4332">
            <v>52</v>
          </cell>
          <cell r="D4332" t="str">
            <v/>
          </cell>
          <cell r="E4332" t="str">
            <v/>
          </cell>
          <cell r="F4332" t="str">
            <v xml:space="preserve">Connection diagram-- </v>
          </cell>
          <cell r="G4332">
            <v>0</v>
          </cell>
          <cell r="H4332">
            <v>0</v>
          </cell>
          <cell r="I4332">
            <v>40175</v>
          </cell>
          <cell r="J4332">
            <v>40168</v>
          </cell>
          <cell r="K4332" t="str">
            <v>N</v>
          </cell>
          <cell r="L4332" t="str">
            <v>Drw</v>
          </cell>
          <cell r="M4332">
            <v>4333</v>
          </cell>
        </row>
        <row r="4333">
          <cell r="C4333">
            <v>52</v>
          </cell>
          <cell r="D4333" t="str">
            <v/>
          </cell>
          <cell r="E4333" t="str">
            <v/>
          </cell>
          <cell r="F4333" t="str">
            <v xml:space="preserve">Connection diagram-- </v>
          </cell>
          <cell r="G4333">
            <v>0</v>
          </cell>
          <cell r="H4333">
            <v>0</v>
          </cell>
          <cell r="I4333">
            <v>40175</v>
          </cell>
          <cell r="J4333">
            <v>40168</v>
          </cell>
          <cell r="K4333" t="str">
            <v>N</v>
          </cell>
          <cell r="L4333" t="str">
            <v>Drw</v>
          </cell>
          <cell r="M4333">
            <v>4334</v>
          </cell>
        </row>
        <row r="4334">
          <cell r="C4334">
            <v>52</v>
          </cell>
          <cell r="D4334" t="str">
            <v/>
          </cell>
          <cell r="E4334" t="str">
            <v/>
          </cell>
          <cell r="F4334" t="str">
            <v xml:space="preserve">Connection diagram-- </v>
          </cell>
          <cell r="G4334">
            <v>0</v>
          </cell>
          <cell r="H4334">
            <v>0</v>
          </cell>
          <cell r="I4334">
            <v>40175</v>
          </cell>
          <cell r="J4334">
            <v>40168</v>
          </cell>
          <cell r="K4334" t="str">
            <v>N</v>
          </cell>
          <cell r="L4334" t="str">
            <v>Drw</v>
          </cell>
          <cell r="M4334">
            <v>4335</v>
          </cell>
        </row>
        <row r="4335">
          <cell r="C4335">
            <v>52</v>
          </cell>
          <cell r="D4335" t="str">
            <v/>
          </cell>
          <cell r="E4335" t="str">
            <v/>
          </cell>
          <cell r="F4335" t="str">
            <v xml:space="preserve">Connection diagram-- </v>
          </cell>
          <cell r="G4335">
            <v>0</v>
          </cell>
          <cell r="H4335">
            <v>0</v>
          </cell>
          <cell r="I4335">
            <v>40175</v>
          </cell>
          <cell r="J4335">
            <v>40168</v>
          </cell>
          <cell r="K4335" t="str">
            <v>N</v>
          </cell>
          <cell r="L4335" t="str">
            <v>Drw</v>
          </cell>
          <cell r="M4335">
            <v>4336</v>
          </cell>
        </row>
        <row r="4336">
          <cell r="C4336">
            <v>52</v>
          </cell>
          <cell r="D4336" t="str">
            <v/>
          </cell>
          <cell r="E4336" t="str">
            <v/>
          </cell>
          <cell r="F4336" t="str">
            <v xml:space="preserve">Connection diagram-- </v>
          </cell>
          <cell r="G4336">
            <v>0</v>
          </cell>
          <cell r="H4336">
            <v>0</v>
          </cell>
          <cell r="I4336">
            <v>40175</v>
          </cell>
          <cell r="J4336">
            <v>40168</v>
          </cell>
          <cell r="K4336" t="str">
            <v>N</v>
          </cell>
          <cell r="L4336" t="str">
            <v>Drw</v>
          </cell>
          <cell r="M4336">
            <v>4337</v>
          </cell>
        </row>
        <row r="4337">
          <cell r="C4337">
            <v>52</v>
          </cell>
          <cell r="D4337" t="str">
            <v/>
          </cell>
          <cell r="E4337" t="str">
            <v/>
          </cell>
          <cell r="F4337" t="str">
            <v xml:space="preserve">Connection diagram-- </v>
          </cell>
          <cell r="G4337">
            <v>0</v>
          </cell>
          <cell r="H4337">
            <v>0</v>
          </cell>
          <cell r="I4337">
            <v>40175</v>
          </cell>
          <cell r="J4337">
            <v>40168</v>
          </cell>
          <cell r="K4337" t="str">
            <v>N</v>
          </cell>
          <cell r="L4337" t="str">
            <v>Drw</v>
          </cell>
          <cell r="M4337">
            <v>4338</v>
          </cell>
        </row>
        <row r="4338">
          <cell r="C4338">
            <v>52</v>
          </cell>
          <cell r="D4338" t="str">
            <v/>
          </cell>
          <cell r="E4338" t="str">
            <v/>
          </cell>
          <cell r="F4338" t="str">
            <v xml:space="preserve">Connection diagram-- </v>
          </cell>
          <cell r="G4338">
            <v>0</v>
          </cell>
          <cell r="H4338">
            <v>0</v>
          </cell>
          <cell r="I4338">
            <v>40175</v>
          </cell>
          <cell r="J4338">
            <v>40168</v>
          </cell>
          <cell r="K4338" t="str">
            <v>N</v>
          </cell>
          <cell r="L4338" t="str">
            <v>Drw</v>
          </cell>
          <cell r="M4338">
            <v>4339</v>
          </cell>
        </row>
        <row r="4339">
          <cell r="C4339">
            <v>52</v>
          </cell>
          <cell r="D4339" t="str">
            <v/>
          </cell>
          <cell r="E4339" t="str">
            <v/>
          </cell>
          <cell r="F4339" t="str">
            <v xml:space="preserve">Connection diagram-- </v>
          </cell>
          <cell r="G4339">
            <v>0</v>
          </cell>
          <cell r="H4339">
            <v>0</v>
          </cell>
          <cell r="I4339">
            <v>40175</v>
          </cell>
          <cell r="J4339">
            <v>40168</v>
          </cell>
          <cell r="K4339" t="str">
            <v>N</v>
          </cell>
          <cell r="L4339" t="str">
            <v>Drw</v>
          </cell>
          <cell r="M4339">
            <v>4340</v>
          </cell>
        </row>
        <row r="4340">
          <cell r="C4340">
            <v>52</v>
          </cell>
          <cell r="D4340" t="str">
            <v/>
          </cell>
          <cell r="E4340" t="str">
            <v/>
          </cell>
          <cell r="F4340" t="str">
            <v xml:space="preserve">Connection diagram-- </v>
          </cell>
          <cell r="G4340">
            <v>0</v>
          </cell>
          <cell r="H4340">
            <v>0</v>
          </cell>
          <cell r="I4340">
            <v>40175</v>
          </cell>
          <cell r="J4340">
            <v>40168</v>
          </cell>
          <cell r="K4340" t="str">
            <v>N</v>
          </cell>
          <cell r="L4340" t="str">
            <v>Drw</v>
          </cell>
          <cell r="M4340">
            <v>4341</v>
          </cell>
        </row>
        <row r="4341">
          <cell r="C4341">
            <v>52</v>
          </cell>
          <cell r="D4341" t="str">
            <v/>
          </cell>
          <cell r="E4341" t="str">
            <v/>
          </cell>
          <cell r="F4341" t="str">
            <v xml:space="preserve">Connection diagram-- </v>
          </cell>
          <cell r="G4341">
            <v>0</v>
          </cell>
          <cell r="H4341">
            <v>0</v>
          </cell>
          <cell r="I4341">
            <v>40175</v>
          </cell>
          <cell r="J4341">
            <v>40168</v>
          </cell>
          <cell r="K4341" t="str">
            <v>N</v>
          </cell>
          <cell r="L4341" t="str">
            <v>Drw</v>
          </cell>
          <cell r="M4341">
            <v>4342</v>
          </cell>
        </row>
        <row r="4342">
          <cell r="C4342">
            <v>52</v>
          </cell>
          <cell r="D4342" t="str">
            <v/>
          </cell>
          <cell r="E4342" t="str">
            <v/>
          </cell>
          <cell r="F4342" t="str">
            <v xml:space="preserve">Connection diagram-- </v>
          </cell>
          <cell r="G4342">
            <v>0</v>
          </cell>
          <cell r="H4342">
            <v>0</v>
          </cell>
          <cell r="I4342">
            <v>40175</v>
          </cell>
          <cell r="J4342">
            <v>40168</v>
          </cell>
          <cell r="K4342" t="str">
            <v>N</v>
          </cell>
          <cell r="L4342" t="str">
            <v>Drw</v>
          </cell>
          <cell r="M4342">
            <v>4343</v>
          </cell>
        </row>
        <row r="4343">
          <cell r="C4343">
            <v>53</v>
          </cell>
          <cell r="D4343" t="str">
            <v/>
          </cell>
          <cell r="E4343" t="str">
            <v/>
          </cell>
          <cell r="F4343" t="str">
            <v>Electrical layouts</v>
          </cell>
          <cell r="G4343">
            <v>0</v>
          </cell>
          <cell r="H4343">
            <v>0</v>
          </cell>
          <cell r="I4343" t="str">
            <v>-</v>
          </cell>
          <cell r="J4343" t="str">
            <v>-</v>
          </cell>
          <cell r="K4343" t="str">
            <v>N</v>
          </cell>
          <cell r="L4343" t="str">
            <v>Drw</v>
          </cell>
          <cell r="M4343">
            <v>4344</v>
          </cell>
        </row>
        <row r="4344">
          <cell r="C4344">
            <v>53</v>
          </cell>
          <cell r="D4344" t="str">
            <v/>
          </cell>
          <cell r="E4344" t="str">
            <v/>
          </cell>
          <cell r="F4344" t="str">
            <v xml:space="preserve">Base Heating Conduit Layout for Propane-- </v>
          </cell>
          <cell r="G4344">
            <v>0</v>
          </cell>
          <cell r="H4344" t="str">
            <v>VP-1516-147-T-101/2-101</v>
          </cell>
          <cell r="I4344">
            <v>40175</v>
          </cell>
          <cell r="J4344">
            <v>40168</v>
          </cell>
          <cell r="K4344" t="str">
            <v>N</v>
          </cell>
          <cell r="L4344" t="str">
            <v>Drw</v>
          </cell>
          <cell r="M4344">
            <v>4345</v>
          </cell>
        </row>
        <row r="4345">
          <cell r="C4345">
            <v>53</v>
          </cell>
          <cell r="D4345" t="str">
            <v/>
          </cell>
          <cell r="E4345" t="str">
            <v/>
          </cell>
          <cell r="F4345" t="str">
            <v xml:space="preserve">Base Heating Conduit Layout for Butane-- </v>
          </cell>
          <cell r="G4345">
            <v>0</v>
          </cell>
          <cell r="H4345" t="str">
            <v>VP-1516-148-T-101/2-101</v>
          </cell>
          <cell r="I4345">
            <v>40175</v>
          </cell>
          <cell r="J4345">
            <v>40168</v>
          </cell>
          <cell r="K4345" t="str">
            <v>N</v>
          </cell>
          <cell r="L4345" t="str">
            <v>Drw</v>
          </cell>
          <cell r="M4345">
            <v>4346</v>
          </cell>
        </row>
        <row r="4346">
          <cell r="C4346">
            <v>53</v>
          </cell>
          <cell r="D4346" t="str">
            <v>05050-ED-53-002-00</v>
          </cell>
          <cell r="E4346" t="str">
            <v>05050-ED-53-002-00</v>
          </cell>
          <cell r="F4346" t="str">
            <v xml:space="preserve">Base Heating Control Panel Layout-(12 way)-Propane </v>
          </cell>
          <cell r="G4346">
            <v>0</v>
          </cell>
          <cell r="H4346" t="str">
            <v>VP-1516-147-T-101/2-349</v>
          </cell>
          <cell r="I4346">
            <v>38845</v>
          </cell>
          <cell r="J4346">
            <v>38838</v>
          </cell>
          <cell r="K4346" t="str">
            <v>Y</v>
          </cell>
          <cell r="L4346" t="str">
            <v>Drw</v>
          </cell>
          <cell r="M4346">
            <v>4347</v>
          </cell>
        </row>
        <row r="4347">
          <cell r="C4347">
            <v>53</v>
          </cell>
          <cell r="D4347" t="str">
            <v>05050-ED-53-002-01</v>
          </cell>
          <cell r="E4347" t="str">
            <v>05050-ED-53-002-01</v>
          </cell>
          <cell r="F4347" t="str">
            <v xml:space="preserve">Base Heating Control Panel Layout-(12 way)-Propane </v>
          </cell>
          <cell r="G4347">
            <v>0</v>
          </cell>
          <cell r="H4347" t="str">
            <v>VP-1516-147-T-101/2-349</v>
          </cell>
          <cell r="I4347">
            <v>38845</v>
          </cell>
          <cell r="J4347">
            <v>38838</v>
          </cell>
          <cell r="K4347" t="str">
            <v>Y</v>
          </cell>
          <cell r="L4347" t="str">
            <v>Drw</v>
          </cell>
          <cell r="M4347">
            <v>4348</v>
          </cell>
        </row>
        <row r="4348">
          <cell r="C4348">
            <v>53</v>
          </cell>
          <cell r="D4348" t="str">
            <v>05050-ED-53-002-02</v>
          </cell>
          <cell r="E4348" t="str">
            <v>05050-ED-53-002-02</v>
          </cell>
          <cell r="F4348" t="str">
            <v xml:space="preserve">Base Heating Control Panel Layout-(12 way)-Propane </v>
          </cell>
          <cell r="G4348">
            <v>0</v>
          </cell>
          <cell r="H4348" t="str">
            <v>VP-1516-147-T-101/2-349</v>
          </cell>
          <cell r="I4348">
            <v>38845</v>
          </cell>
          <cell r="J4348">
            <v>38838</v>
          </cell>
          <cell r="K4348" t="str">
            <v>Y</v>
          </cell>
          <cell r="L4348" t="str">
            <v>Drw</v>
          </cell>
          <cell r="M4348">
            <v>4349</v>
          </cell>
        </row>
        <row r="4349">
          <cell r="C4349">
            <v>53</v>
          </cell>
          <cell r="D4349" t="str">
            <v>05050-ED-53-602-00</v>
          </cell>
          <cell r="E4349" t="str">
            <v>05050-ED-53-602-00</v>
          </cell>
          <cell r="F4349" t="str">
            <v xml:space="preserve">Base Heating Control Panel Layout-(12 way)-Butane </v>
          </cell>
          <cell r="G4349">
            <v>0</v>
          </cell>
          <cell r="H4349" t="str">
            <v>VP-1516-148-T-101/2-349</v>
          </cell>
          <cell r="I4349">
            <v>40175</v>
          </cell>
          <cell r="J4349">
            <v>40168</v>
          </cell>
          <cell r="K4349" t="str">
            <v>Y</v>
          </cell>
          <cell r="L4349" t="str">
            <v>Drw</v>
          </cell>
          <cell r="M4349">
            <v>4350</v>
          </cell>
        </row>
        <row r="4350">
          <cell r="C4350">
            <v>53</v>
          </cell>
          <cell r="D4350" t="str">
            <v>05050-ED-53-602-01</v>
          </cell>
          <cell r="E4350" t="str">
            <v>05050-ED-53-602-01</v>
          </cell>
          <cell r="F4350" t="str">
            <v xml:space="preserve">Base Heating Control Panel Layout-(12 way)-Butane </v>
          </cell>
          <cell r="G4350">
            <v>0</v>
          </cell>
          <cell r="H4350" t="str">
            <v>VP-1516-148-T-101/2-349</v>
          </cell>
          <cell r="I4350">
            <v>40175</v>
          </cell>
          <cell r="J4350">
            <v>40168</v>
          </cell>
          <cell r="K4350" t="str">
            <v>Y</v>
          </cell>
          <cell r="L4350" t="str">
            <v>Drw</v>
          </cell>
          <cell r="M4350">
            <v>4351</v>
          </cell>
        </row>
        <row r="4351">
          <cell r="C4351">
            <v>53</v>
          </cell>
          <cell r="D4351" t="str">
            <v>05050-ED-53-003-01</v>
          </cell>
          <cell r="E4351" t="str">
            <v>05050-ED-53-003-01</v>
          </cell>
          <cell r="F4351" t="str">
            <v xml:space="preserve">RTD Transmitter Enclosure-- </v>
          </cell>
          <cell r="G4351">
            <v>0</v>
          </cell>
          <cell r="H4351" t="str">
            <v>VP-1516-147-T-101/2-104</v>
          </cell>
          <cell r="I4351">
            <v>40175</v>
          </cell>
          <cell r="J4351">
            <v>40168</v>
          </cell>
          <cell r="K4351" t="str">
            <v>Y</v>
          </cell>
          <cell r="L4351" t="str">
            <v>Drw</v>
          </cell>
          <cell r="M4351">
            <v>4352</v>
          </cell>
        </row>
        <row r="4352">
          <cell r="C4352">
            <v>53</v>
          </cell>
          <cell r="D4352" t="str">
            <v>05050-ED-53-603-01</v>
          </cell>
          <cell r="E4352" t="str">
            <v>05050-ED-53-603-01</v>
          </cell>
          <cell r="F4352" t="str">
            <v xml:space="preserve">RTD Transmitter Enclosure-- </v>
          </cell>
          <cell r="G4352">
            <v>0</v>
          </cell>
          <cell r="H4352" t="str">
            <v>VP-1516-148-T-101/2-104</v>
          </cell>
          <cell r="I4352">
            <v>40175</v>
          </cell>
          <cell r="J4352">
            <v>40168</v>
          </cell>
          <cell r="K4352" t="str">
            <v>Y</v>
          </cell>
          <cell r="L4352" t="str">
            <v>Drw</v>
          </cell>
          <cell r="M4352">
            <v>4353</v>
          </cell>
        </row>
        <row r="4353">
          <cell r="C4353">
            <v>53</v>
          </cell>
          <cell r="D4353" t="str">
            <v/>
          </cell>
          <cell r="E4353" t="str">
            <v/>
          </cell>
          <cell r="F4353" t="str">
            <v xml:space="preserve">Electrical panel layout--Control room layout </v>
          </cell>
          <cell r="G4353">
            <v>0</v>
          </cell>
          <cell r="H4353">
            <v>0</v>
          </cell>
          <cell r="I4353">
            <v>40175</v>
          </cell>
          <cell r="J4353">
            <v>40168</v>
          </cell>
          <cell r="K4353" t="str">
            <v>N</v>
          </cell>
          <cell r="L4353" t="str">
            <v>Drw</v>
          </cell>
          <cell r="M4353">
            <v>4354</v>
          </cell>
        </row>
        <row r="4354">
          <cell r="C4354">
            <v>53</v>
          </cell>
          <cell r="D4354" t="str">
            <v/>
          </cell>
          <cell r="E4354" t="str">
            <v/>
          </cell>
          <cell r="F4354" t="str">
            <v xml:space="preserve">Electrical panel layout--Substation </v>
          </cell>
          <cell r="G4354">
            <v>0</v>
          </cell>
          <cell r="H4354">
            <v>0</v>
          </cell>
          <cell r="I4354">
            <v>40175</v>
          </cell>
          <cell r="J4354">
            <v>40168</v>
          </cell>
          <cell r="K4354" t="str">
            <v>N</v>
          </cell>
          <cell r="L4354" t="str">
            <v>Drw</v>
          </cell>
          <cell r="M4354">
            <v>4355</v>
          </cell>
        </row>
        <row r="4355">
          <cell r="C4355">
            <v>53</v>
          </cell>
          <cell r="D4355" t="str">
            <v/>
          </cell>
          <cell r="E4355" t="str">
            <v/>
          </cell>
          <cell r="F4355" t="str">
            <v xml:space="preserve">Substation--Layout </v>
          </cell>
          <cell r="G4355">
            <v>0</v>
          </cell>
          <cell r="H4355">
            <v>0</v>
          </cell>
          <cell r="I4355">
            <v>40175</v>
          </cell>
          <cell r="J4355">
            <v>40168</v>
          </cell>
          <cell r="K4355" t="str">
            <v>N</v>
          </cell>
          <cell r="L4355" t="str">
            <v>Drw</v>
          </cell>
          <cell r="M4355">
            <v>4356</v>
          </cell>
        </row>
        <row r="4356">
          <cell r="C4356">
            <v>53</v>
          </cell>
          <cell r="D4356" t="str">
            <v/>
          </cell>
          <cell r="E4356" t="str">
            <v/>
          </cell>
          <cell r="F4356" t="str">
            <v xml:space="preserve">Fire alarm system --Layout </v>
          </cell>
          <cell r="G4356">
            <v>0</v>
          </cell>
          <cell r="H4356">
            <v>0</v>
          </cell>
          <cell r="I4356">
            <v>40175</v>
          </cell>
          <cell r="J4356">
            <v>40168</v>
          </cell>
          <cell r="K4356" t="str">
            <v>N</v>
          </cell>
          <cell r="L4356" t="str">
            <v>Drw</v>
          </cell>
          <cell r="M4356">
            <v>4357</v>
          </cell>
        </row>
        <row r="4357">
          <cell r="C4357">
            <v>53</v>
          </cell>
          <cell r="D4357" t="str">
            <v/>
          </cell>
          <cell r="E4357" t="str">
            <v/>
          </cell>
          <cell r="F4357" t="str">
            <v xml:space="preserve">Fire alarm system --Details </v>
          </cell>
          <cell r="G4357">
            <v>0</v>
          </cell>
          <cell r="H4357">
            <v>0</v>
          </cell>
          <cell r="I4357">
            <v>40175</v>
          </cell>
          <cell r="J4357">
            <v>40168</v>
          </cell>
          <cell r="K4357" t="str">
            <v>N</v>
          </cell>
          <cell r="L4357" t="str">
            <v>Drw</v>
          </cell>
          <cell r="M4357">
            <v>4358</v>
          </cell>
        </row>
        <row r="4358">
          <cell r="C4358">
            <v>53</v>
          </cell>
          <cell r="D4358" t="str">
            <v/>
          </cell>
          <cell r="E4358" t="str">
            <v/>
          </cell>
          <cell r="F4358" t="str">
            <v xml:space="preserve">-- </v>
          </cell>
          <cell r="G4358">
            <v>0</v>
          </cell>
          <cell r="H4358">
            <v>0</v>
          </cell>
          <cell r="I4358">
            <v>40175</v>
          </cell>
          <cell r="J4358">
            <v>40168</v>
          </cell>
          <cell r="K4358" t="str">
            <v>N</v>
          </cell>
          <cell r="L4358" t="str">
            <v>Drw</v>
          </cell>
          <cell r="M4358">
            <v>4359</v>
          </cell>
        </row>
        <row r="4359">
          <cell r="C4359">
            <v>53</v>
          </cell>
          <cell r="D4359" t="str">
            <v/>
          </cell>
          <cell r="E4359" t="str">
            <v/>
          </cell>
          <cell r="F4359" t="str">
            <v xml:space="preserve">-- </v>
          </cell>
          <cell r="G4359">
            <v>0</v>
          </cell>
          <cell r="H4359">
            <v>0</v>
          </cell>
          <cell r="I4359">
            <v>40175</v>
          </cell>
          <cell r="J4359">
            <v>40168</v>
          </cell>
          <cell r="K4359" t="str">
            <v>N</v>
          </cell>
          <cell r="L4359" t="str">
            <v>Drw</v>
          </cell>
          <cell r="M4359">
            <v>4360</v>
          </cell>
        </row>
        <row r="4360">
          <cell r="C4360">
            <v>53</v>
          </cell>
          <cell r="D4360" t="str">
            <v/>
          </cell>
          <cell r="E4360" t="str">
            <v/>
          </cell>
          <cell r="F4360" t="str">
            <v xml:space="preserve">Location Drawing-Instrument Equipment- </v>
          </cell>
          <cell r="G4360">
            <v>0</v>
          </cell>
          <cell r="H4360">
            <v>0</v>
          </cell>
          <cell r="I4360">
            <v>40175</v>
          </cell>
          <cell r="J4360">
            <v>40168</v>
          </cell>
          <cell r="K4360" t="str">
            <v>N</v>
          </cell>
          <cell r="L4360" t="str">
            <v>Drw</v>
          </cell>
          <cell r="M4360">
            <v>4361</v>
          </cell>
        </row>
        <row r="4361">
          <cell r="C4361">
            <v>53</v>
          </cell>
          <cell r="D4361" t="str">
            <v/>
          </cell>
          <cell r="E4361" t="str">
            <v/>
          </cell>
          <cell r="F4361" t="str">
            <v xml:space="preserve">Location Drawing-Electrical Equipment- </v>
          </cell>
          <cell r="G4361">
            <v>0</v>
          </cell>
          <cell r="H4361">
            <v>0</v>
          </cell>
          <cell r="I4361">
            <v>40175</v>
          </cell>
          <cell r="J4361">
            <v>40168</v>
          </cell>
          <cell r="K4361" t="str">
            <v>N</v>
          </cell>
          <cell r="L4361" t="str">
            <v>Drw</v>
          </cell>
          <cell r="M4361">
            <v>4362</v>
          </cell>
        </row>
        <row r="4362">
          <cell r="C4362">
            <v>53</v>
          </cell>
          <cell r="D4362" t="str">
            <v/>
          </cell>
          <cell r="E4362" t="str">
            <v/>
          </cell>
          <cell r="F4362" t="str">
            <v xml:space="preserve">Location Drawing-Lighting- </v>
          </cell>
          <cell r="G4362">
            <v>0</v>
          </cell>
          <cell r="H4362">
            <v>0</v>
          </cell>
          <cell r="I4362">
            <v>40175</v>
          </cell>
          <cell r="J4362">
            <v>40168</v>
          </cell>
          <cell r="K4362" t="str">
            <v>N</v>
          </cell>
          <cell r="L4362" t="str">
            <v>Drw</v>
          </cell>
          <cell r="M4362">
            <v>4363</v>
          </cell>
        </row>
        <row r="4363">
          <cell r="C4363">
            <v>53</v>
          </cell>
          <cell r="D4363" t="str">
            <v/>
          </cell>
          <cell r="E4363" t="str">
            <v/>
          </cell>
          <cell r="F4363" t="str">
            <v xml:space="preserve">Location Drawing-Lightning Protection- </v>
          </cell>
          <cell r="G4363">
            <v>0</v>
          </cell>
          <cell r="H4363">
            <v>0</v>
          </cell>
          <cell r="I4363">
            <v>40175</v>
          </cell>
          <cell r="J4363">
            <v>40168</v>
          </cell>
          <cell r="K4363" t="str">
            <v>N</v>
          </cell>
          <cell r="L4363" t="str">
            <v>Drw</v>
          </cell>
          <cell r="M4363">
            <v>4364</v>
          </cell>
        </row>
        <row r="4364">
          <cell r="C4364">
            <v>53</v>
          </cell>
          <cell r="D4364" t="str">
            <v/>
          </cell>
          <cell r="E4364" t="str">
            <v/>
          </cell>
          <cell r="F4364" t="str">
            <v xml:space="preserve">Tray / ladder / trench layout-Instrumentation- </v>
          </cell>
          <cell r="G4364">
            <v>0</v>
          </cell>
          <cell r="H4364">
            <v>0</v>
          </cell>
          <cell r="I4364">
            <v>40175</v>
          </cell>
          <cell r="J4364">
            <v>40168</v>
          </cell>
          <cell r="K4364" t="str">
            <v>N</v>
          </cell>
          <cell r="L4364" t="str">
            <v>Drw</v>
          </cell>
          <cell r="M4364">
            <v>4365</v>
          </cell>
        </row>
        <row r="4365">
          <cell r="C4365">
            <v>53</v>
          </cell>
          <cell r="D4365" t="str">
            <v/>
          </cell>
          <cell r="E4365" t="str">
            <v/>
          </cell>
          <cell r="F4365" t="str">
            <v xml:space="preserve">Tray / ladder / trench layout-Electrical- </v>
          </cell>
          <cell r="G4365">
            <v>0</v>
          </cell>
          <cell r="H4365">
            <v>0</v>
          </cell>
          <cell r="I4365">
            <v>40175</v>
          </cell>
          <cell r="J4365">
            <v>40168</v>
          </cell>
          <cell r="K4365" t="str">
            <v>N</v>
          </cell>
          <cell r="L4365" t="str">
            <v>Drw</v>
          </cell>
          <cell r="M4365">
            <v>4366</v>
          </cell>
        </row>
        <row r="4366">
          <cell r="C4366">
            <v>53</v>
          </cell>
          <cell r="D4366" t="str">
            <v/>
          </cell>
          <cell r="E4366" t="str">
            <v/>
          </cell>
          <cell r="F4366" t="str">
            <v xml:space="preserve">Cable Routing-Instrumentation- </v>
          </cell>
          <cell r="G4366">
            <v>0</v>
          </cell>
          <cell r="H4366">
            <v>0</v>
          </cell>
          <cell r="I4366">
            <v>40175</v>
          </cell>
          <cell r="J4366">
            <v>40168</v>
          </cell>
          <cell r="K4366" t="str">
            <v>N</v>
          </cell>
          <cell r="L4366" t="str">
            <v>Drw</v>
          </cell>
          <cell r="M4366">
            <v>4367</v>
          </cell>
        </row>
        <row r="4367">
          <cell r="C4367">
            <v>53</v>
          </cell>
          <cell r="D4367" t="str">
            <v/>
          </cell>
          <cell r="E4367" t="str">
            <v/>
          </cell>
          <cell r="F4367" t="str">
            <v xml:space="preserve">Cable Routing-Electrical- </v>
          </cell>
          <cell r="G4367">
            <v>0</v>
          </cell>
          <cell r="H4367">
            <v>0</v>
          </cell>
          <cell r="I4367">
            <v>40175</v>
          </cell>
          <cell r="J4367">
            <v>40168</v>
          </cell>
          <cell r="K4367" t="str">
            <v>N</v>
          </cell>
          <cell r="L4367" t="str">
            <v>Drw</v>
          </cell>
          <cell r="M4367">
            <v>4368</v>
          </cell>
        </row>
        <row r="4368">
          <cell r="C4368">
            <v>53</v>
          </cell>
          <cell r="D4368" t="str">
            <v/>
          </cell>
          <cell r="E4368" t="str">
            <v/>
          </cell>
          <cell r="F4368" t="str">
            <v xml:space="preserve">Cable Routing-Lighting- </v>
          </cell>
          <cell r="G4368">
            <v>0</v>
          </cell>
          <cell r="H4368">
            <v>0</v>
          </cell>
          <cell r="I4368">
            <v>40175</v>
          </cell>
          <cell r="J4368">
            <v>40168</v>
          </cell>
          <cell r="K4368" t="str">
            <v>N</v>
          </cell>
          <cell r="L4368" t="str">
            <v>Drw</v>
          </cell>
          <cell r="M4368">
            <v>4369</v>
          </cell>
        </row>
        <row r="4369">
          <cell r="C4369">
            <v>53</v>
          </cell>
          <cell r="D4369" t="str">
            <v/>
          </cell>
          <cell r="E4369" t="str">
            <v/>
          </cell>
          <cell r="F4369" t="str">
            <v xml:space="preserve">Cable Routing-Earthing- </v>
          </cell>
          <cell r="G4369">
            <v>0</v>
          </cell>
          <cell r="H4369">
            <v>0</v>
          </cell>
          <cell r="I4369">
            <v>40175</v>
          </cell>
          <cell r="J4369">
            <v>40168</v>
          </cell>
          <cell r="K4369" t="str">
            <v>N</v>
          </cell>
          <cell r="L4369" t="str">
            <v>Drw</v>
          </cell>
          <cell r="M4369">
            <v>4370</v>
          </cell>
        </row>
        <row r="4370">
          <cell r="C4370">
            <v>53</v>
          </cell>
          <cell r="D4370" t="str">
            <v/>
          </cell>
          <cell r="E4370" t="str">
            <v/>
          </cell>
          <cell r="F4370" t="str">
            <v xml:space="preserve">-- </v>
          </cell>
          <cell r="G4370">
            <v>0</v>
          </cell>
          <cell r="H4370">
            <v>0</v>
          </cell>
          <cell r="I4370">
            <v>40175</v>
          </cell>
          <cell r="J4370">
            <v>40168</v>
          </cell>
          <cell r="K4370" t="str">
            <v>N</v>
          </cell>
          <cell r="L4370" t="str">
            <v>Drw</v>
          </cell>
          <cell r="M4370">
            <v>4371</v>
          </cell>
        </row>
        <row r="4371">
          <cell r="C4371">
            <v>53</v>
          </cell>
          <cell r="D4371" t="str">
            <v>05050-ED-53-007-00</v>
          </cell>
          <cell r="E4371" t="str">
            <v>05050-ED-53-007-00</v>
          </cell>
          <cell r="F4371" t="str">
            <v xml:space="preserve">Propane Lightning Protection-- </v>
          </cell>
          <cell r="G4371">
            <v>0</v>
          </cell>
          <cell r="H4371" t="str">
            <v>VP-1516-147-T-101/2-102</v>
          </cell>
          <cell r="I4371">
            <v>40175</v>
          </cell>
          <cell r="J4371">
            <v>40168</v>
          </cell>
          <cell r="K4371" t="str">
            <v>Y</v>
          </cell>
          <cell r="L4371" t="str">
            <v>Drw</v>
          </cell>
          <cell r="M4371">
            <v>4372</v>
          </cell>
        </row>
        <row r="4372">
          <cell r="C4372">
            <v>53</v>
          </cell>
          <cell r="D4372" t="str">
            <v>05050-ED-53-008-00</v>
          </cell>
          <cell r="E4372" t="str">
            <v>05050-ED-53-008-00</v>
          </cell>
          <cell r="F4372" t="str">
            <v xml:space="preserve">Butane Lightning Protection-- </v>
          </cell>
          <cell r="G4372">
            <v>0</v>
          </cell>
          <cell r="H4372" t="str">
            <v>VP-1516-148-T-101/2-102</v>
          </cell>
          <cell r="I4372">
            <v>40175</v>
          </cell>
          <cell r="J4372">
            <v>40168</v>
          </cell>
          <cell r="K4372" t="str">
            <v>Y</v>
          </cell>
          <cell r="L4372" t="str">
            <v>Drw</v>
          </cell>
          <cell r="M4372">
            <v>4373</v>
          </cell>
        </row>
        <row r="4373">
          <cell r="C4373">
            <v>53</v>
          </cell>
          <cell r="D4373" t="str">
            <v/>
          </cell>
          <cell r="E4373" t="str">
            <v/>
          </cell>
          <cell r="F4373" t="str">
            <v xml:space="preserve">-- </v>
          </cell>
          <cell r="G4373">
            <v>0</v>
          </cell>
          <cell r="H4373">
            <v>0</v>
          </cell>
          <cell r="I4373">
            <v>40175</v>
          </cell>
          <cell r="J4373">
            <v>40168</v>
          </cell>
          <cell r="K4373" t="str">
            <v>N</v>
          </cell>
          <cell r="L4373" t="str">
            <v>Drw</v>
          </cell>
          <cell r="M4373">
            <v>4374</v>
          </cell>
        </row>
        <row r="4374">
          <cell r="C4374">
            <v>53</v>
          </cell>
          <cell r="D4374" t="str">
            <v/>
          </cell>
          <cell r="E4374" t="str">
            <v/>
          </cell>
          <cell r="F4374" t="str">
            <v xml:space="preserve">-- </v>
          </cell>
          <cell r="G4374">
            <v>0</v>
          </cell>
          <cell r="H4374">
            <v>0</v>
          </cell>
          <cell r="I4374">
            <v>40175</v>
          </cell>
          <cell r="J4374">
            <v>40168</v>
          </cell>
          <cell r="K4374" t="str">
            <v>N</v>
          </cell>
          <cell r="L4374" t="str">
            <v>Drw</v>
          </cell>
          <cell r="M4374">
            <v>4375</v>
          </cell>
        </row>
        <row r="4375">
          <cell r="C4375">
            <v>53</v>
          </cell>
          <cell r="D4375" t="str">
            <v/>
          </cell>
          <cell r="E4375" t="str">
            <v/>
          </cell>
          <cell r="F4375" t="str">
            <v xml:space="preserve">-- </v>
          </cell>
          <cell r="G4375">
            <v>0</v>
          </cell>
          <cell r="H4375">
            <v>0</v>
          </cell>
          <cell r="I4375">
            <v>40175</v>
          </cell>
          <cell r="J4375">
            <v>40168</v>
          </cell>
          <cell r="K4375" t="str">
            <v>N</v>
          </cell>
          <cell r="L4375" t="str">
            <v>Drw</v>
          </cell>
          <cell r="M4375">
            <v>4376</v>
          </cell>
        </row>
        <row r="4376">
          <cell r="C4376">
            <v>53</v>
          </cell>
          <cell r="D4376" t="str">
            <v/>
          </cell>
          <cell r="E4376" t="str">
            <v/>
          </cell>
          <cell r="F4376" t="str">
            <v xml:space="preserve">-- </v>
          </cell>
          <cell r="G4376">
            <v>0</v>
          </cell>
          <cell r="H4376">
            <v>0</v>
          </cell>
          <cell r="I4376">
            <v>40175</v>
          </cell>
          <cell r="J4376">
            <v>40168</v>
          </cell>
          <cell r="K4376" t="str">
            <v>N</v>
          </cell>
          <cell r="L4376" t="str">
            <v>Drw</v>
          </cell>
          <cell r="M4376">
            <v>4377</v>
          </cell>
        </row>
        <row r="4377">
          <cell r="C4377">
            <v>53</v>
          </cell>
          <cell r="D4377" t="str">
            <v/>
          </cell>
          <cell r="E4377" t="str">
            <v/>
          </cell>
          <cell r="F4377" t="str">
            <v xml:space="preserve">-- </v>
          </cell>
          <cell r="G4377">
            <v>0</v>
          </cell>
          <cell r="H4377">
            <v>0</v>
          </cell>
          <cell r="I4377">
            <v>40175</v>
          </cell>
          <cell r="J4377">
            <v>40168</v>
          </cell>
          <cell r="K4377" t="str">
            <v>N</v>
          </cell>
          <cell r="L4377" t="str">
            <v>Drw</v>
          </cell>
          <cell r="M4377">
            <v>4378</v>
          </cell>
        </row>
        <row r="4378">
          <cell r="C4378">
            <v>54</v>
          </cell>
          <cell r="D4378" t="str">
            <v/>
          </cell>
          <cell r="E4378" t="str">
            <v/>
          </cell>
          <cell r="F4378" t="str">
            <v>Schematic diagrams</v>
          </cell>
          <cell r="G4378">
            <v>0</v>
          </cell>
          <cell r="H4378">
            <v>0</v>
          </cell>
          <cell r="I4378" t="str">
            <v>-</v>
          </cell>
          <cell r="J4378" t="str">
            <v>-</v>
          </cell>
          <cell r="K4378" t="str">
            <v>N</v>
          </cell>
          <cell r="L4378" t="str">
            <v>Drw</v>
          </cell>
          <cell r="M4378">
            <v>4379</v>
          </cell>
        </row>
        <row r="4379">
          <cell r="C4379">
            <v>54</v>
          </cell>
          <cell r="D4379" t="str">
            <v>05050-ED-54-001-01</v>
          </cell>
          <cell r="E4379" t="str">
            <v>05050-ED-54-001-01</v>
          </cell>
          <cell r="F4379" t="str">
            <v xml:space="preserve">Base Heating Schematic diagram--Propane </v>
          </cell>
          <cell r="G4379">
            <v>0</v>
          </cell>
          <cell r="H4379" t="str">
            <v>VP-1516-147-T-101/2-350</v>
          </cell>
          <cell r="I4379">
            <v>40175</v>
          </cell>
          <cell r="J4379">
            <v>40168</v>
          </cell>
          <cell r="K4379" t="str">
            <v>Y</v>
          </cell>
          <cell r="L4379" t="str">
            <v>Drw</v>
          </cell>
          <cell r="M4379">
            <v>4380</v>
          </cell>
        </row>
        <row r="4380">
          <cell r="C4380">
            <v>54</v>
          </cell>
          <cell r="D4380" t="str">
            <v>05050-ED-54-001-02</v>
          </cell>
          <cell r="E4380" t="str">
            <v>05050-ED-54-001-02</v>
          </cell>
          <cell r="F4380" t="str">
            <v xml:space="preserve">Base Heating Schematic diagram--Propane </v>
          </cell>
          <cell r="G4380">
            <v>0</v>
          </cell>
          <cell r="H4380" t="str">
            <v>VP-1516-147-T-101/2-350</v>
          </cell>
          <cell r="I4380">
            <v>40175</v>
          </cell>
          <cell r="J4380">
            <v>40168</v>
          </cell>
          <cell r="K4380" t="str">
            <v>Y</v>
          </cell>
          <cell r="L4380" t="str">
            <v>Drw</v>
          </cell>
          <cell r="M4380">
            <v>4381</v>
          </cell>
        </row>
        <row r="4381">
          <cell r="C4381">
            <v>54</v>
          </cell>
          <cell r="D4381" t="str">
            <v>05050-ED-54-001-03</v>
          </cell>
          <cell r="E4381" t="str">
            <v>05050-ED-54-001-03</v>
          </cell>
          <cell r="F4381" t="str">
            <v xml:space="preserve">Base Heating Schematic diagram--Propane </v>
          </cell>
          <cell r="G4381">
            <v>0</v>
          </cell>
          <cell r="H4381" t="str">
            <v>VP-1516-147-T-101/2-350</v>
          </cell>
          <cell r="I4381">
            <v>40175</v>
          </cell>
          <cell r="J4381">
            <v>40168</v>
          </cell>
          <cell r="K4381" t="str">
            <v>Y</v>
          </cell>
          <cell r="L4381" t="str">
            <v>Drw</v>
          </cell>
          <cell r="M4381">
            <v>4382</v>
          </cell>
        </row>
        <row r="4382">
          <cell r="C4382">
            <v>54</v>
          </cell>
          <cell r="D4382" t="str">
            <v>05050-ED-54-001-04</v>
          </cell>
          <cell r="E4382" t="str">
            <v>05050-ED-54-001-04</v>
          </cell>
          <cell r="F4382" t="str">
            <v xml:space="preserve">Base Heating Schematic diagram--Propane </v>
          </cell>
          <cell r="G4382">
            <v>0</v>
          </cell>
          <cell r="H4382" t="str">
            <v>VP-1516-147-T-101/2-350</v>
          </cell>
          <cell r="I4382">
            <v>40175</v>
          </cell>
          <cell r="J4382">
            <v>40168</v>
          </cell>
          <cell r="K4382" t="str">
            <v>Y</v>
          </cell>
          <cell r="L4382" t="str">
            <v>Drw</v>
          </cell>
          <cell r="M4382">
            <v>4383</v>
          </cell>
        </row>
        <row r="4383">
          <cell r="C4383">
            <v>54</v>
          </cell>
          <cell r="D4383" t="str">
            <v>05050-ED-54-001-05</v>
          </cell>
          <cell r="E4383" t="str">
            <v>05050-ED-54-001-05</v>
          </cell>
          <cell r="F4383" t="str">
            <v xml:space="preserve">Base Heating Schematic diagram--Propane </v>
          </cell>
          <cell r="G4383">
            <v>0</v>
          </cell>
          <cell r="H4383" t="str">
            <v>VP-1516-147-T-101/2-350</v>
          </cell>
          <cell r="I4383">
            <v>40175</v>
          </cell>
          <cell r="J4383">
            <v>40168</v>
          </cell>
          <cell r="K4383" t="str">
            <v>Y</v>
          </cell>
          <cell r="L4383" t="str">
            <v>Drw</v>
          </cell>
          <cell r="M4383">
            <v>4384</v>
          </cell>
        </row>
        <row r="4384">
          <cell r="C4384">
            <v>54</v>
          </cell>
          <cell r="D4384" t="str">
            <v>05050-ED-54-001-06</v>
          </cell>
          <cell r="E4384" t="str">
            <v>05050-ED-54-001-06</v>
          </cell>
          <cell r="F4384" t="str">
            <v xml:space="preserve">Base Heating Schematic diagram--Propane </v>
          </cell>
          <cell r="G4384">
            <v>0</v>
          </cell>
          <cell r="H4384" t="str">
            <v>VP-1516-147-T-101/2-350</v>
          </cell>
          <cell r="I4384">
            <v>40175</v>
          </cell>
          <cell r="J4384">
            <v>40168</v>
          </cell>
          <cell r="K4384" t="str">
            <v>Y</v>
          </cell>
          <cell r="L4384" t="str">
            <v>Drw</v>
          </cell>
          <cell r="M4384">
            <v>4385</v>
          </cell>
        </row>
        <row r="4385">
          <cell r="C4385">
            <v>54</v>
          </cell>
          <cell r="D4385" t="str">
            <v>05050-ED-54-001-07</v>
          </cell>
          <cell r="E4385" t="str">
            <v>05050-ED-54-001-07</v>
          </cell>
          <cell r="F4385" t="str">
            <v xml:space="preserve">Base Heating Schematic diagram--Propane </v>
          </cell>
          <cell r="G4385">
            <v>0</v>
          </cell>
          <cell r="H4385" t="str">
            <v>VP-1516-147-T-101/2-350</v>
          </cell>
          <cell r="I4385">
            <v>40175</v>
          </cell>
          <cell r="J4385">
            <v>40168</v>
          </cell>
          <cell r="K4385" t="str">
            <v>Y</v>
          </cell>
          <cell r="L4385" t="str">
            <v>Drw</v>
          </cell>
          <cell r="M4385">
            <v>4386</v>
          </cell>
        </row>
        <row r="4386">
          <cell r="C4386">
            <v>54</v>
          </cell>
          <cell r="D4386" t="str">
            <v>05050-ED-54-001-08</v>
          </cell>
          <cell r="E4386" t="str">
            <v>05050-ED-54-001-08</v>
          </cell>
          <cell r="F4386" t="str">
            <v xml:space="preserve">Base Heating Schematic diagram--Propane </v>
          </cell>
          <cell r="G4386">
            <v>0</v>
          </cell>
          <cell r="H4386" t="str">
            <v>VP-1516-147-T-101/2-350</v>
          </cell>
          <cell r="I4386">
            <v>40175</v>
          </cell>
          <cell r="J4386">
            <v>40168</v>
          </cell>
          <cell r="K4386" t="str">
            <v>Y</v>
          </cell>
          <cell r="L4386" t="str">
            <v>Drw</v>
          </cell>
          <cell r="M4386">
            <v>4387</v>
          </cell>
        </row>
        <row r="4387">
          <cell r="C4387">
            <v>54</v>
          </cell>
          <cell r="D4387" t="str">
            <v>05050-ED-54-001-09</v>
          </cell>
          <cell r="E4387" t="str">
            <v>05050-ED-54-001-09</v>
          </cell>
          <cell r="F4387" t="str">
            <v xml:space="preserve">Base Heating Schematic diagram--Propane </v>
          </cell>
          <cell r="G4387">
            <v>0</v>
          </cell>
          <cell r="H4387" t="str">
            <v>VP-1516-147-T-101/2-350</v>
          </cell>
          <cell r="I4387">
            <v>40175</v>
          </cell>
          <cell r="J4387">
            <v>40168</v>
          </cell>
          <cell r="K4387" t="str">
            <v>Y</v>
          </cell>
          <cell r="L4387" t="str">
            <v>Drw</v>
          </cell>
          <cell r="M4387">
            <v>4388</v>
          </cell>
        </row>
        <row r="4388">
          <cell r="C4388">
            <v>54</v>
          </cell>
          <cell r="D4388" t="str">
            <v>05050-ED-54-601-01</v>
          </cell>
          <cell r="E4388" t="str">
            <v>05050-ED-54-601-01</v>
          </cell>
          <cell r="F4388" t="str">
            <v xml:space="preserve">Base Heating Schematic diagram--Butane </v>
          </cell>
          <cell r="G4388">
            <v>0</v>
          </cell>
          <cell r="H4388" t="str">
            <v>VP-1516-148-T-101/2-350</v>
          </cell>
          <cell r="I4388">
            <v>40175</v>
          </cell>
          <cell r="J4388">
            <v>40168</v>
          </cell>
          <cell r="K4388" t="str">
            <v>Y</v>
          </cell>
          <cell r="L4388" t="str">
            <v>Drw</v>
          </cell>
          <cell r="M4388">
            <v>4389</v>
          </cell>
        </row>
        <row r="4389">
          <cell r="C4389">
            <v>54</v>
          </cell>
          <cell r="D4389" t="str">
            <v>05050-ED-54-601-02</v>
          </cell>
          <cell r="E4389" t="str">
            <v>05050-ED-54-601-02</v>
          </cell>
          <cell r="F4389" t="str">
            <v xml:space="preserve">Base Heating Schematic diagram--Butane </v>
          </cell>
          <cell r="G4389">
            <v>0</v>
          </cell>
          <cell r="H4389" t="str">
            <v>VP-1516-148-T-101/2-350</v>
          </cell>
          <cell r="I4389">
            <v>40175</v>
          </cell>
          <cell r="J4389">
            <v>40168</v>
          </cell>
          <cell r="K4389" t="str">
            <v>Y</v>
          </cell>
          <cell r="L4389" t="str">
            <v>Drw</v>
          </cell>
          <cell r="M4389">
            <v>4390</v>
          </cell>
        </row>
        <row r="4390">
          <cell r="C4390">
            <v>54</v>
          </cell>
          <cell r="D4390" t="str">
            <v>05050-ED-54-601-03</v>
          </cell>
          <cell r="E4390" t="str">
            <v>05050-ED-54-601-03</v>
          </cell>
          <cell r="F4390" t="str">
            <v xml:space="preserve">Base Heating Schematic diagram--Butane </v>
          </cell>
          <cell r="G4390">
            <v>0</v>
          </cell>
          <cell r="H4390" t="str">
            <v>VP-1516-148-T-101/2-350</v>
          </cell>
          <cell r="I4390">
            <v>40175</v>
          </cell>
          <cell r="J4390">
            <v>40168</v>
          </cell>
          <cell r="K4390" t="str">
            <v>Y</v>
          </cell>
          <cell r="L4390" t="str">
            <v>Drw</v>
          </cell>
          <cell r="M4390">
            <v>4391</v>
          </cell>
        </row>
        <row r="4391">
          <cell r="C4391">
            <v>54</v>
          </cell>
          <cell r="D4391" t="str">
            <v>05050-ED-54-601-04</v>
          </cell>
          <cell r="E4391" t="str">
            <v>05050-ED-54-601-04</v>
          </cell>
          <cell r="F4391" t="str">
            <v xml:space="preserve">Base Heating Schematic diagram--Butane </v>
          </cell>
          <cell r="G4391">
            <v>0</v>
          </cell>
          <cell r="H4391" t="str">
            <v>VP-1516-148-T-101/2-350</v>
          </cell>
          <cell r="I4391">
            <v>40175</v>
          </cell>
          <cell r="J4391">
            <v>40168</v>
          </cell>
          <cell r="K4391" t="str">
            <v>Y</v>
          </cell>
          <cell r="L4391" t="str">
            <v>Drw</v>
          </cell>
          <cell r="M4391">
            <v>4392</v>
          </cell>
        </row>
        <row r="4392">
          <cell r="C4392">
            <v>54</v>
          </cell>
          <cell r="D4392" t="str">
            <v>05050-ED-54-601-05</v>
          </cell>
          <cell r="E4392" t="str">
            <v>05050-ED-54-601-05</v>
          </cell>
          <cell r="F4392" t="str">
            <v xml:space="preserve">Base Heating Schematic diagram--Butane </v>
          </cell>
          <cell r="G4392">
            <v>0</v>
          </cell>
          <cell r="H4392" t="str">
            <v>VP-1516-148-T-101/2-350</v>
          </cell>
          <cell r="I4392">
            <v>40175</v>
          </cell>
          <cell r="J4392">
            <v>40168</v>
          </cell>
          <cell r="K4392" t="str">
            <v>Y</v>
          </cell>
          <cell r="L4392" t="str">
            <v>Drw</v>
          </cell>
          <cell r="M4392">
            <v>4393</v>
          </cell>
        </row>
        <row r="4393">
          <cell r="C4393">
            <v>54</v>
          </cell>
          <cell r="D4393" t="str">
            <v>05050-ED-54-601-06</v>
          </cell>
          <cell r="E4393" t="str">
            <v>05050-ED-54-601-06</v>
          </cell>
          <cell r="F4393" t="str">
            <v xml:space="preserve">Base Heating Schematic diagram--Butane </v>
          </cell>
          <cell r="G4393">
            <v>0</v>
          </cell>
          <cell r="H4393" t="str">
            <v>VP-1516-148-T-101/2-350</v>
          </cell>
          <cell r="I4393">
            <v>40175</v>
          </cell>
          <cell r="J4393">
            <v>40168</v>
          </cell>
          <cell r="K4393" t="str">
            <v>Y</v>
          </cell>
          <cell r="L4393" t="str">
            <v>Drw</v>
          </cell>
          <cell r="M4393">
            <v>4394</v>
          </cell>
        </row>
        <row r="4394">
          <cell r="C4394">
            <v>54</v>
          </cell>
          <cell r="D4394" t="str">
            <v>05050-ED-54-601-07</v>
          </cell>
          <cell r="E4394" t="str">
            <v>05050-ED-54-601-07</v>
          </cell>
          <cell r="F4394" t="str">
            <v xml:space="preserve">Base Heating Schematic diagram--Butane </v>
          </cell>
          <cell r="G4394">
            <v>0</v>
          </cell>
          <cell r="H4394" t="str">
            <v>VP-1516-148-T-101/2-350</v>
          </cell>
          <cell r="I4394">
            <v>40175</v>
          </cell>
          <cell r="J4394">
            <v>40168</v>
          </cell>
          <cell r="K4394" t="str">
            <v>Y</v>
          </cell>
          <cell r="L4394" t="str">
            <v>Drw</v>
          </cell>
          <cell r="M4394">
            <v>4395</v>
          </cell>
        </row>
        <row r="4395">
          <cell r="C4395">
            <v>54</v>
          </cell>
          <cell r="D4395" t="str">
            <v/>
          </cell>
          <cell r="E4395" t="str">
            <v/>
          </cell>
          <cell r="F4395" t="str">
            <v xml:space="preserve">Schematic diagram--Control </v>
          </cell>
          <cell r="G4395">
            <v>0</v>
          </cell>
          <cell r="H4395">
            <v>0</v>
          </cell>
          <cell r="I4395">
            <v>40175</v>
          </cell>
          <cell r="J4395">
            <v>40168</v>
          </cell>
          <cell r="K4395" t="str">
            <v>N</v>
          </cell>
          <cell r="L4395" t="str">
            <v>Drw</v>
          </cell>
          <cell r="M4395">
            <v>4396</v>
          </cell>
        </row>
        <row r="4396">
          <cell r="C4396">
            <v>54</v>
          </cell>
          <cell r="D4396" t="str">
            <v/>
          </cell>
          <cell r="E4396" t="str">
            <v/>
          </cell>
          <cell r="F4396" t="str">
            <v xml:space="preserve">Schematic diagram--MCC interface </v>
          </cell>
          <cell r="G4396">
            <v>0</v>
          </cell>
          <cell r="H4396">
            <v>0</v>
          </cell>
          <cell r="I4396">
            <v>40175</v>
          </cell>
          <cell r="J4396">
            <v>40168</v>
          </cell>
          <cell r="K4396" t="str">
            <v>N</v>
          </cell>
          <cell r="L4396" t="str">
            <v>Drw</v>
          </cell>
          <cell r="M4396">
            <v>4397</v>
          </cell>
        </row>
        <row r="4397">
          <cell r="C4397">
            <v>54</v>
          </cell>
          <cell r="D4397" t="str">
            <v/>
          </cell>
          <cell r="E4397" t="str">
            <v/>
          </cell>
          <cell r="F4397" t="str">
            <v xml:space="preserve">Schematic diagram--MCC interface </v>
          </cell>
          <cell r="G4397">
            <v>0</v>
          </cell>
          <cell r="H4397">
            <v>0</v>
          </cell>
          <cell r="I4397">
            <v>40175</v>
          </cell>
          <cell r="J4397">
            <v>40168</v>
          </cell>
          <cell r="K4397" t="str">
            <v>N</v>
          </cell>
          <cell r="L4397" t="str">
            <v>Drw</v>
          </cell>
          <cell r="M4397">
            <v>4398</v>
          </cell>
        </row>
        <row r="4398">
          <cell r="C4398">
            <v>54</v>
          </cell>
          <cell r="D4398" t="str">
            <v/>
          </cell>
          <cell r="E4398" t="str">
            <v/>
          </cell>
          <cell r="F4398" t="str">
            <v xml:space="preserve">Schematic diagram--MCC interface </v>
          </cell>
          <cell r="G4398">
            <v>0</v>
          </cell>
          <cell r="H4398">
            <v>0</v>
          </cell>
          <cell r="I4398">
            <v>40175</v>
          </cell>
          <cell r="J4398">
            <v>40168</v>
          </cell>
          <cell r="K4398" t="str">
            <v>N</v>
          </cell>
          <cell r="L4398" t="str">
            <v>Drw</v>
          </cell>
          <cell r="M4398">
            <v>4399</v>
          </cell>
        </row>
        <row r="4399">
          <cell r="C4399">
            <v>54</v>
          </cell>
          <cell r="D4399" t="str">
            <v/>
          </cell>
          <cell r="E4399" t="str">
            <v/>
          </cell>
          <cell r="F4399" t="str">
            <v xml:space="preserve">Schematic diagram--MCC interface </v>
          </cell>
          <cell r="G4399">
            <v>0</v>
          </cell>
          <cell r="H4399">
            <v>0</v>
          </cell>
          <cell r="I4399">
            <v>40175</v>
          </cell>
          <cell r="J4399">
            <v>40168</v>
          </cell>
          <cell r="K4399" t="str">
            <v>N</v>
          </cell>
          <cell r="L4399" t="str">
            <v>Drw</v>
          </cell>
          <cell r="M4399">
            <v>4400</v>
          </cell>
        </row>
        <row r="4400">
          <cell r="C4400">
            <v>54</v>
          </cell>
          <cell r="D4400" t="str">
            <v/>
          </cell>
          <cell r="E4400" t="str">
            <v/>
          </cell>
          <cell r="F4400" t="str">
            <v xml:space="preserve">Schematic diagram--MCC interface </v>
          </cell>
          <cell r="G4400">
            <v>0</v>
          </cell>
          <cell r="H4400">
            <v>0</v>
          </cell>
          <cell r="I4400">
            <v>40175</v>
          </cell>
          <cell r="J4400">
            <v>40168</v>
          </cell>
          <cell r="K4400" t="str">
            <v>N</v>
          </cell>
          <cell r="L4400" t="str">
            <v>Drw</v>
          </cell>
          <cell r="M4400">
            <v>4401</v>
          </cell>
        </row>
        <row r="4401">
          <cell r="C4401">
            <v>54</v>
          </cell>
          <cell r="D4401" t="str">
            <v/>
          </cell>
          <cell r="E4401" t="str">
            <v/>
          </cell>
          <cell r="F4401" t="str">
            <v xml:space="preserve">Schematic diagram--MCC interface </v>
          </cell>
          <cell r="G4401">
            <v>0</v>
          </cell>
          <cell r="H4401">
            <v>0</v>
          </cell>
          <cell r="I4401">
            <v>40175</v>
          </cell>
          <cell r="J4401">
            <v>40168</v>
          </cell>
          <cell r="K4401" t="str">
            <v>N</v>
          </cell>
          <cell r="L4401" t="str">
            <v>Drw</v>
          </cell>
          <cell r="M4401">
            <v>4402</v>
          </cell>
        </row>
        <row r="4402">
          <cell r="C4402">
            <v>54</v>
          </cell>
          <cell r="D4402" t="str">
            <v/>
          </cell>
          <cell r="E4402" t="str">
            <v/>
          </cell>
          <cell r="F4402" t="str">
            <v xml:space="preserve">Schematic diagram--MCC interface </v>
          </cell>
          <cell r="G4402">
            <v>0</v>
          </cell>
          <cell r="H4402">
            <v>0</v>
          </cell>
          <cell r="I4402">
            <v>40175</v>
          </cell>
          <cell r="J4402">
            <v>40168</v>
          </cell>
          <cell r="K4402" t="str">
            <v>N</v>
          </cell>
          <cell r="L4402" t="str">
            <v>Drw</v>
          </cell>
          <cell r="M4402">
            <v>4403</v>
          </cell>
        </row>
        <row r="4403">
          <cell r="C4403">
            <v>54</v>
          </cell>
          <cell r="D4403" t="str">
            <v/>
          </cell>
          <cell r="E4403" t="str">
            <v/>
          </cell>
          <cell r="F4403" t="str">
            <v xml:space="preserve">Schematic diagram--MCC interface </v>
          </cell>
          <cell r="G4403">
            <v>0</v>
          </cell>
          <cell r="H4403">
            <v>0</v>
          </cell>
          <cell r="I4403">
            <v>40175</v>
          </cell>
          <cell r="J4403">
            <v>40168</v>
          </cell>
          <cell r="K4403" t="str">
            <v>N</v>
          </cell>
          <cell r="L4403" t="str">
            <v>Drw</v>
          </cell>
          <cell r="M4403">
            <v>4404</v>
          </cell>
        </row>
        <row r="4404">
          <cell r="C4404">
            <v>54</v>
          </cell>
          <cell r="D4404" t="str">
            <v/>
          </cell>
          <cell r="E4404" t="str">
            <v/>
          </cell>
          <cell r="F4404" t="str">
            <v xml:space="preserve">Schematic diagram--Emergency Shutdown System </v>
          </cell>
          <cell r="G4404">
            <v>0</v>
          </cell>
          <cell r="H4404">
            <v>0</v>
          </cell>
          <cell r="I4404">
            <v>40175</v>
          </cell>
          <cell r="J4404">
            <v>40168</v>
          </cell>
          <cell r="K4404" t="str">
            <v>N</v>
          </cell>
          <cell r="L4404" t="str">
            <v>Drw</v>
          </cell>
          <cell r="M4404">
            <v>4405</v>
          </cell>
        </row>
        <row r="4405">
          <cell r="C4405">
            <v>54</v>
          </cell>
          <cell r="D4405" t="str">
            <v/>
          </cell>
          <cell r="E4405" t="str">
            <v/>
          </cell>
          <cell r="F4405" t="str">
            <v xml:space="preserve">-- </v>
          </cell>
          <cell r="G4405">
            <v>0</v>
          </cell>
          <cell r="H4405">
            <v>0</v>
          </cell>
          <cell r="I4405">
            <v>40175</v>
          </cell>
          <cell r="J4405">
            <v>40168</v>
          </cell>
          <cell r="K4405" t="str">
            <v>N</v>
          </cell>
          <cell r="L4405" t="str">
            <v>Drw</v>
          </cell>
          <cell r="M4405">
            <v>4406</v>
          </cell>
        </row>
        <row r="4406">
          <cell r="C4406">
            <v>54</v>
          </cell>
          <cell r="D4406" t="str">
            <v/>
          </cell>
          <cell r="E4406" t="str">
            <v/>
          </cell>
          <cell r="F4406" t="str">
            <v xml:space="preserve">-- </v>
          </cell>
          <cell r="G4406">
            <v>0</v>
          </cell>
          <cell r="H4406">
            <v>0</v>
          </cell>
          <cell r="I4406">
            <v>40175</v>
          </cell>
          <cell r="J4406">
            <v>40168</v>
          </cell>
          <cell r="K4406" t="str">
            <v>N</v>
          </cell>
          <cell r="L4406" t="str">
            <v>Drw</v>
          </cell>
          <cell r="M4406">
            <v>4407</v>
          </cell>
        </row>
        <row r="4407">
          <cell r="C4407">
            <v>54</v>
          </cell>
          <cell r="D4407" t="str">
            <v/>
          </cell>
          <cell r="E4407" t="str">
            <v/>
          </cell>
          <cell r="F4407" t="str">
            <v xml:space="preserve">-- </v>
          </cell>
          <cell r="G4407">
            <v>0</v>
          </cell>
          <cell r="H4407">
            <v>0</v>
          </cell>
          <cell r="I4407">
            <v>40175</v>
          </cell>
          <cell r="J4407">
            <v>40168</v>
          </cell>
          <cell r="K4407" t="str">
            <v>N</v>
          </cell>
          <cell r="L4407" t="str">
            <v>Drw</v>
          </cell>
          <cell r="M4407">
            <v>4408</v>
          </cell>
        </row>
        <row r="4408">
          <cell r="C4408">
            <v>54</v>
          </cell>
          <cell r="D4408" t="str">
            <v/>
          </cell>
          <cell r="E4408" t="str">
            <v/>
          </cell>
          <cell r="F4408" t="str">
            <v xml:space="preserve">-- </v>
          </cell>
          <cell r="G4408">
            <v>0</v>
          </cell>
          <cell r="H4408">
            <v>0</v>
          </cell>
          <cell r="I4408">
            <v>40175</v>
          </cell>
          <cell r="J4408">
            <v>40168</v>
          </cell>
          <cell r="K4408" t="str">
            <v>N</v>
          </cell>
          <cell r="L4408" t="str">
            <v>Drw</v>
          </cell>
          <cell r="M4408">
            <v>4409</v>
          </cell>
        </row>
        <row r="4409">
          <cell r="C4409">
            <v>54</v>
          </cell>
          <cell r="D4409" t="str">
            <v/>
          </cell>
          <cell r="E4409" t="str">
            <v/>
          </cell>
          <cell r="F4409" t="str">
            <v xml:space="preserve">-- </v>
          </cell>
          <cell r="G4409">
            <v>0</v>
          </cell>
          <cell r="H4409">
            <v>0</v>
          </cell>
          <cell r="I4409">
            <v>40175</v>
          </cell>
          <cell r="J4409">
            <v>40168</v>
          </cell>
          <cell r="K4409" t="str">
            <v>N</v>
          </cell>
          <cell r="L4409" t="str">
            <v>Drw</v>
          </cell>
          <cell r="M4409">
            <v>4410</v>
          </cell>
        </row>
        <row r="4410">
          <cell r="C4410">
            <v>54</v>
          </cell>
          <cell r="D4410" t="str">
            <v/>
          </cell>
          <cell r="E4410" t="str">
            <v/>
          </cell>
          <cell r="F4410" t="str">
            <v xml:space="preserve">-- </v>
          </cell>
          <cell r="G4410">
            <v>0</v>
          </cell>
          <cell r="H4410">
            <v>0</v>
          </cell>
          <cell r="I4410">
            <v>40175</v>
          </cell>
          <cell r="J4410">
            <v>40168</v>
          </cell>
          <cell r="K4410" t="str">
            <v>N</v>
          </cell>
          <cell r="L4410" t="str">
            <v>Drw</v>
          </cell>
          <cell r="M4410">
            <v>4411</v>
          </cell>
        </row>
        <row r="4411">
          <cell r="C4411">
            <v>54</v>
          </cell>
          <cell r="D4411" t="str">
            <v/>
          </cell>
          <cell r="E4411" t="str">
            <v/>
          </cell>
          <cell r="F4411" t="str">
            <v xml:space="preserve">-- </v>
          </cell>
          <cell r="G4411">
            <v>0</v>
          </cell>
          <cell r="H4411">
            <v>0</v>
          </cell>
          <cell r="I4411">
            <v>40175</v>
          </cell>
          <cell r="J4411">
            <v>40168</v>
          </cell>
          <cell r="K4411" t="str">
            <v>N</v>
          </cell>
          <cell r="L4411" t="str">
            <v>Drw</v>
          </cell>
          <cell r="M4411">
            <v>4412</v>
          </cell>
        </row>
        <row r="4412">
          <cell r="C4412">
            <v>54</v>
          </cell>
          <cell r="D4412" t="str">
            <v/>
          </cell>
          <cell r="E4412" t="str">
            <v/>
          </cell>
          <cell r="F4412" t="str">
            <v xml:space="preserve">-- </v>
          </cell>
          <cell r="G4412">
            <v>0</v>
          </cell>
          <cell r="H4412">
            <v>0</v>
          </cell>
          <cell r="I4412">
            <v>40175</v>
          </cell>
          <cell r="J4412">
            <v>40168</v>
          </cell>
          <cell r="K4412" t="str">
            <v>N</v>
          </cell>
          <cell r="L4412" t="str">
            <v>Drw</v>
          </cell>
          <cell r="M4412">
            <v>4413</v>
          </cell>
        </row>
        <row r="4413">
          <cell r="C4413">
            <v>54</v>
          </cell>
          <cell r="D4413" t="str">
            <v/>
          </cell>
          <cell r="E4413" t="str">
            <v/>
          </cell>
          <cell r="F4413" t="str">
            <v xml:space="preserve">-- </v>
          </cell>
          <cell r="G4413">
            <v>0</v>
          </cell>
          <cell r="H4413">
            <v>0</v>
          </cell>
          <cell r="I4413">
            <v>40175</v>
          </cell>
          <cell r="J4413">
            <v>40168</v>
          </cell>
          <cell r="K4413" t="str">
            <v>N</v>
          </cell>
          <cell r="L4413" t="str">
            <v>Drw</v>
          </cell>
          <cell r="M4413">
            <v>4414</v>
          </cell>
        </row>
        <row r="4414">
          <cell r="C4414">
            <v>54</v>
          </cell>
          <cell r="D4414" t="str">
            <v/>
          </cell>
          <cell r="E4414" t="str">
            <v/>
          </cell>
          <cell r="F4414" t="str">
            <v xml:space="preserve">-- </v>
          </cell>
          <cell r="G4414">
            <v>0</v>
          </cell>
          <cell r="H4414">
            <v>0</v>
          </cell>
          <cell r="I4414">
            <v>40175</v>
          </cell>
          <cell r="J4414">
            <v>40168</v>
          </cell>
          <cell r="K4414" t="str">
            <v>N</v>
          </cell>
          <cell r="L4414" t="str">
            <v>Drw</v>
          </cell>
          <cell r="M4414">
            <v>4415</v>
          </cell>
        </row>
        <row r="4415">
          <cell r="C4415">
            <v>54</v>
          </cell>
          <cell r="D4415" t="str">
            <v/>
          </cell>
          <cell r="E4415" t="str">
            <v/>
          </cell>
          <cell r="F4415" t="str">
            <v>Schematic diagram--Motor starter Drain pum MP-1002</v>
          </cell>
          <cell r="G4415">
            <v>0</v>
          </cell>
          <cell r="H4415">
            <v>0</v>
          </cell>
          <cell r="I4415">
            <v>40175</v>
          </cell>
          <cell r="J4415">
            <v>40168</v>
          </cell>
          <cell r="K4415" t="str">
            <v>N</v>
          </cell>
          <cell r="L4415" t="str">
            <v>Drw</v>
          </cell>
          <cell r="M4415">
            <v>4416</v>
          </cell>
        </row>
        <row r="4416">
          <cell r="C4416">
            <v>54</v>
          </cell>
          <cell r="D4416" t="str">
            <v/>
          </cell>
          <cell r="E4416" t="str">
            <v/>
          </cell>
          <cell r="F4416" t="str">
            <v>Schematic diagram--Motor starter Cooler fan ME-1202</v>
          </cell>
          <cell r="G4416">
            <v>0</v>
          </cell>
          <cell r="H4416">
            <v>0</v>
          </cell>
          <cell r="I4416">
            <v>40175</v>
          </cell>
          <cell r="J4416">
            <v>40168</v>
          </cell>
          <cell r="K4416" t="str">
            <v>N</v>
          </cell>
          <cell r="L4416" t="str">
            <v>Drw</v>
          </cell>
          <cell r="M4416">
            <v>4417</v>
          </cell>
        </row>
        <row r="4417">
          <cell r="C4417">
            <v>54</v>
          </cell>
          <cell r="D4417" t="str">
            <v/>
          </cell>
          <cell r="E4417" t="str">
            <v/>
          </cell>
          <cell r="F4417" t="str">
            <v>Schematic diagram--Motor starter Cooler fan ME-1203</v>
          </cell>
          <cell r="G4417">
            <v>0</v>
          </cell>
          <cell r="H4417">
            <v>0</v>
          </cell>
          <cell r="I4417">
            <v>40175</v>
          </cell>
          <cell r="J4417">
            <v>40168</v>
          </cell>
          <cell r="K4417" t="str">
            <v>N</v>
          </cell>
          <cell r="L4417" t="str">
            <v>Drw</v>
          </cell>
          <cell r="M4417">
            <v>4418</v>
          </cell>
        </row>
        <row r="4418">
          <cell r="C4418">
            <v>54</v>
          </cell>
          <cell r="D4418" t="str">
            <v/>
          </cell>
          <cell r="E4418" t="str">
            <v/>
          </cell>
          <cell r="F4418" t="str">
            <v>Schematic diagram--Motor starter Cooler fan ME-1302</v>
          </cell>
          <cell r="G4418">
            <v>0</v>
          </cell>
          <cell r="H4418">
            <v>0</v>
          </cell>
          <cell r="I4418">
            <v>40175</v>
          </cell>
          <cell r="J4418">
            <v>40168</v>
          </cell>
          <cell r="K4418" t="str">
            <v>N</v>
          </cell>
          <cell r="L4418" t="str">
            <v>Drw</v>
          </cell>
          <cell r="M4418">
            <v>4419</v>
          </cell>
        </row>
        <row r="4419">
          <cell r="C4419">
            <v>54</v>
          </cell>
          <cell r="D4419" t="str">
            <v/>
          </cell>
          <cell r="E4419" t="str">
            <v/>
          </cell>
          <cell r="F4419" t="str">
            <v>Schematic diagram--Motor starter Cooler fan ME-1303</v>
          </cell>
          <cell r="G4419">
            <v>0</v>
          </cell>
          <cell r="H4419">
            <v>0</v>
          </cell>
          <cell r="I4419">
            <v>40175</v>
          </cell>
          <cell r="J4419">
            <v>40168</v>
          </cell>
          <cell r="K4419" t="str">
            <v>N</v>
          </cell>
          <cell r="L4419" t="str">
            <v>Drw</v>
          </cell>
          <cell r="M4419">
            <v>4420</v>
          </cell>
        </row>
        <row r="4420">
          <cell r="C4420">
            <v>54</v>
          </cell>
          <cell r="D4420" t="str">
            <v/>
          </cell>
          <cell r="E4420" t="str">
            <v/>
          </cell>
          <cell r="F4420" t="str">
            <v>Schematic diagram--Motor starter Cooler fan ME-1304</v>
          </cell>
          <cell r="G4420">
            <v>0</v>
          </cell>
          <cell r="H4420">
            <v>0</v>
          </cell>
          <cell r="I4420">
            <v>40175</v>
          </cell>
          <cell r="J4420">
            <v>40168</v>
          </cell>
          <cell r="K4420" t="str">
            <v>N</v>
          </cell>
          <cell r="L4420" t="str">
            <v>Drw</v>
          </cell>
          <cell r="M4420">
            <v>4421</v>
          </cell>
        </row>
        <row r="4421">
          <cell r="C4421">
            <v>54</v>
          </cell>
          <cell r="D4421" t="str">
            <v/>
          </cell>
          <cell r="E4421" t="str">
            <v/>
          </cell>
          <cell r="F4421" t="str">
            <v>Schematic diagram--Motor starter Cooler fan ME-1305</v>
          </cell>
          <cell r="G4421">
            <v>0</v>
          </cell>
          <cell r="H4421">
            <v>0</v>
          </cell>
          <cell r="I4421">
            <v>40175</v>
          </cell>
          <cell r="J4421">
            <v>40168</v>
          </cell>
          <cell r="K4421" t="str">
            <v>N</v>
          </cell>
          <cell r="L4421" t="str">
            <v>Drw</v>
          </cell>
          <cell r="M4421">
            <v>4422</v>
          </cell>
        </row>
        <row r="4422">
          <cell r="C4422">
            <v>54</v>
          </cell>
          <cell r="D4422" t="str">
            <v/>
          </cell>
          <cell r="E4422" t="str">
            <v/>
          </cell>
          <cell r="F4422" t="str">
            <v>Schematic diagram--Motor starter Cooler fan ME-1402</v>
          </cell>
          <cell r="G4422">
            <v>0</v>
          </cell>
          <cell r="H4422">
            <v>0</v>
          </cell>
          <cell r="I4422">
            <v>40175</v>
          </cell>
          <cell r="J4422">
            <v>40168</v>
          </cell>
          <cell r="K4422" t="str">
            <v>N</v>
          </cell>
          <cell r="L4422" t="str">
            <v>Drw</v>
          </cell>
          <cell r="M4422">
            <v>4423</v>
          </cell>
        </row>
        <row r="4423">
          <cell r="C4423">
            <v>54</v>
          </cell>
          <cell r="D4423" t="str">
            <v/>
          </cell>
          <cell r="E4423" t="str">
            <v/>
          </cell>
          <cell r="F4423" t="str">
            <v>Schematic diagram--Motor starter Cooler fan ME-1403</v>
          </cell>
          <cell r="G4423">
            <v>0</v>
          </cell>
          <cell r="H4423">
            <v>0</v>
          </cell>
          <cell r="I4423">
            <v>40175</v>
          </cell>
          <cell r="J4423">
            <v>40168</v>
          </cell>
          <cell r="K4423" t="str">
            <v>N</v>
          </cell>
          <cell r="L4423" t="str">
            <v>Drw</v>
          </cell>
          <cell r="M4423">
            <v>4424</v>
          </cell>
        </row>
        <row r="4424">
          <cell r="C4424">
            <v>54</v>
          </cell>
          <cell r="D4424" t="str">
            <v/>
          </cell>
          <cell r="E4424" t="str">
            <v/>
          </cell>
          <cell r="F4424" t="str">
            <v>Schematic diagram--Motor starter Cooler fan ME-1404</v>
          </cell>
          <cell r="G4424">
            <v>0</v>
          </cell>
          <cell r="H4424">
            <v>0</v>
          </cell>
          <cell r="I4424">
            <v>40175</v>
          </cell>
          <cell r="J4424">
            <v>40168</v>
          </cell>
          <cell r="K4424" t="str">
            <v>N</v>
          </cell>
          <cell r="L4424" t="str">
            <v>Drw</v>
          </cell>
          <cell r="M4424">
            <v>4425</v>
          </cell>
        </row>
        <row r="4425">
          <cell r="C4425">
            <v>54</v>
          </cell>
          <cell r="D4425" t="str">
            <v/>
          </cell>
          <cell r="E4425" t="str">
            <v/>
          </cell>
          <cell r="F4425" t="str">
            <v>Schematic diagram--Motor starter Cooler fan ME-1405</v>
          </cell>
          <cell r="G4425">
            <v>0</v>
          </cell>
          <cell r="H4425">
            <v>0</v>
          </cell>
          <cell r="I4425">
            <v>40175</v>
          </cell>
          <cell r="J4425">
            <v>40168</v>
          </cell>
          <cell r="K4425" t="str">
            <v>N</v>
          </cell>
          <cell r="L4425" t="str">
            <v>Drw</v>
          </cell>
          <cell r="M4425">
            <v>4426</v>
          </cell>
        </row>
        <row r="4426">
          <cell r="C4426">
            <v>54</v>
          </cell>
          <cell r="D4426" t="str">
            <v/>
          </cell>
          <cell r="E4426" t="str">
            <v/>
          </cell>
          <cell r="F4426" t="str">
            <v>Schematic diagram--Motor starter Cooler fan ME-1406</v>
          </cell>
          <cell r="G4426">
            <v>0</v>
          </cell>
          <cell r="H4426">
            <v>0</v>
          </cell>
          <cell r="I4426">
            <v>40175</v>
          </cell>
          <cell r="J4426">
            <v>40168</v>
          </cell>
          <cell r="K4426" t="str">
            <v>N</v>
          </cell>
          <cell r="L4426" t="str">
            <v>Drw</v>
          </cell>
          <cell r="M4426">
            <v>4427</v>
          </cell>
        </row>
        <row r="4427">
          <cell r="C4427">
            <v>54</v>
          </cell>
          <cell r="D4427" t="str">
            <v/>
          </cell>
          <cell r="E4427" t="str">
            <v/>
          </cell>
          <cell r="F4427" t="str">
            <v>Schematic diagram--Motor starter Cooler fan ME-1407</v>
          </cell>
          <cell r="G4427">
            <v>0</v>
          </cell>
          <cell r="H4427">
            <v>0</v>
          </cell>
          <cell r="I4427">
            <v>40175</v>
          </cell>
          <cell r="J4427">
            <v>40168</v>
          </cell>
          <cell r="K4427" t="str">
            <v>N</v>
          </cell>
          <cell r="L4427" t="str">
            <v>Drw</v>
          </cell>
          <cell r="M4427">
            <v>4428</v>
          </cell>
        </row>
        <row r="4428">
          <cell r="C4428">
            <v>54</v>
          </cell>
          <cell r="D4428" t="str">
            <v/>
          </cell>
          <cell r="E4428" t="str">
            <v/>
          </cell>
          <cell r="F4428" t="str">
            <v>Schematic diagram--Motor starter Cooler fan ME-1408</v>
          </cell>
          <cell r="G4428">
            <v>0</v>
          </cell>
          <cell r="H4428">
            <v>0</v>
          </cell>
          <cell r="I4428">
            <v>40175</v>
          </cell>
          <cell r="J4428">
            <v>40168</v>
          </cell>
          <cell r="K4428" t="str">
            <v>N</v>
          </cell>
          <cell r="L4428" t="str">
            <v>Drw</v>
          </cell>
          <cell r="M4428">
            <v>4429</v>
          </cell>
        </row>
        <row r="4429">
          <cell r="C4429">
            <v>54</v>
          </cell>
          <cell r="D4429" t="str">
            <v/>
          </cell>
          <cell r="E4429" t="str">
            <v/>
          </cell>
          <cell r="F4429" t="str">
            <v>Schematic diagram--Motor starter Cooler fan ME-1409</v>
          </cell>
          <cell r="G4429">
            <v>0</v>
          </cell>
          <cell r="H4429">
            <v>0</v>
          </cell>
          <cell r="I4429">
            <v>40175</v>
          </cell>
          <cell r="J4429">
            <v>40168</v>
          </cell>
          <cell r="K4429" t="str">
            <v>N</v>
          </cell>
          <cell r="L4429" t="str">
            <v>Drw</v>
          </cell>
          <cell r="M4429">
            <v>4430</v>
          </cell>
        </row>
        <row r="4430">
          <cell r="C4430">
            <v>54</v>
          </cell>
          <cell r="D4430" t="str">
            <v/>
          </cell>
          <cell r="E4430" t="str">
            <v/>
          </cell>
          <cell r="F4430" t="str">
            <v>Schematic diagram--Motor starter Cooler fan ME-1501</v>
          </cell>
          <cell r="G4430">
            <v>0</v>
          </cell>
          <cell r="H4430">
            <v>0</v>
          </cell>
          <cell r="I4430">
            <v>40175</v>
          </cell>
          <cell r="J4430">
            <v>40168</v>
          </cell>
          <cell r="K4430" t="str">
            <v>N</v>
          </cell>
          <cell r="L4430" t="str">
            <v>Drw</v>
          </cell>
          <cell r="M4430">
            <v>4431</v>
          </cell>
        </row>
        <row r="4431">
          <cell r="C4431">
            <v>54</v>
          </cell>
          <cell r="D4431" t="str">
            <v/>
          </cell>
          <cell r="E4431" t="str">
            <v/>
          </cell>
          <cell r="F4431" t="str">
            <v>Schematic diagram--Motor starter Cooler fan ME-1502</v>
          </cell>
          <cell r="G4431">
            <v>0</v>
          </cell>
          <cell r="H4431">
            <v>0</v>
          </cell>
          <cell r="I4431">
            <v>40175</v>
          </cell>
          <cell r="J4431">
            <v>40168</v>
          </cell>
          <cell r="K4431" t="str">
            <v>N</v>
          </cell>
          <cell r="L4431" t="str">
            <v>Drw</v>
          </cell>
          <cell r="M4431">
            <v>4432</v>
          </cell>
        </row>
        <row r="4432">
          <cell r="C4432">
            <v>54</v>
          </cell>
          <cell r="D4432" t="str">
            <v/>
          </cell>
          <cell r="E4432" t="str">
            <v/>
          </cell>
          <cell r="F4432" t="str">
            <v>Schematic diagram--Motor starter BOG compressor K-1201</v>
          </cell>
          <cell r="G4432">
            <v>0</v>
          </cell>
          <cell r="H4432">
            <v>0</v>
          </cell>
          <cell r="I4432">
            <v>40175</v>
          </cell>
          <cell r="J4432">
            <v>40168</v>
          </cell>
          <cell r="K4432" t="str">
            <v>N</v>
          </cell>
          <cell r="L4432" t="str">
            <v>Drw</v>
          </cell>
          <cell r="M4432">
            <v>4433</v>
          </cell>
        </row>
        <row r="4433">
          <cell r="C4433">
            <v>54</v>
          </cell>
          <cell r="D4433" t="str">
            <v/>
          </cell>
          <cell r="E4433" t="str">
            <v/>
          </cell>
          <cell r="F4433" t="str">
            <v>Schematic diagram--Motor starter BOG compressor K-1301</v>
          </cell>
          <cell r="G4433">
            <v>0</v>
          </cell>
          <cell r="H4433">
            <v>0</v>
          </cell>
          <cell r="I4433">
            <v>40175</v>
          </cell>
          <cell r="J4433">
            <v>40168</v>
          </cell>
          <cell r="K4433" t="str">
            <v>N</v>
          </cell>
          <cell r="L4433" t="str">
            <v>Drw</v>
          </cell>
          <cell r="M4433">
            <v>4434</v>
          </cell>
        </row>
        <row r="4434">
          <cell r="C4434">
            <v>54</v>
          </cell>
          <cell r="D4434" t="str">
            <v/>
          </cell>
          <cell r="E4434" t="str">
            <v/>
          </cell>
          <cell r="F4434" t="str">
            <v>Schematic diagram--Motor starter Refrigerant compressor K-1401</v>
          </cell>
          <cell r="G4434">
            <v>0</v>
          </cell>
          <cell r="H4434">
            <v>0</v>
          </cell>
          <cell r="I4434">
            <v>40175</v>
          </cell>
          <cell r="J4434">
            <v>40168</v>
          </cell>
          <cell r="K4434" t="str">
            <v>N</v>
          </cell>
          <cell r="L4434" t="str">
            <v>Drw</v>
          </cell>
          <cell r="M4434">
            <v>4435</v>
          </cell>
        </row>
        <row r="4435">
          <cell r="C4435">
            <v>54</v>
          </cell>
          <cell r="D4435" t="str">
            <v/>
          </cell>
          <cell r="E4435" t="str">
            <v/>
          </cell>
          <cell r="F4435" t="str">
            <v>Schematic diagram--Motor starter Refrigerant compressor K-1501</v>
          </cell>
          <cell r="G4435">
            <v>0</v>
          </cell>
          <cell r="H4435">
            <v>0</v>
          </cell>
          <cell r="I4435">
            <v>40175</v>
          </cell>
          <cell r="J4435">
            <v>40168</v>
          </cell>
          <cell r="K4435" t="str">
            <v>N</v>
          </cell>
          <cell r="L4435" t="str">
            <v>Drw</v>
          </cell>
          <cell r="M4435">
            <v>4436</v>
          </cell>
        </row>
        <row r="4436">
          <cell r="C4436">
            <v>54</v>
          </cell>
          <cell r="D4436" t="str">
            <v/>
          </cell>
          <cell r="E4436" t="str">
            <v/>
          </cell>
          <cell r="F4436" t="str">
            <v>Schematic diagram--Motor starter Lube oil pump K-1201</v>
          </cell>
          <cell r="G4436">
            <v>0</v>
          </cell>
          <cell r="H4436">
            <v>0</v>
          </cell>
          <cell r="I4436">
            <v>40175</v>
          </cell>
          <cell r="J4436">
            <v>40168</v>
          </cell>
          <cell r="K4436" t="str">
            <v>N</v>
          </cell>
          <cell r="L4436" t="str">
            <v>Drw</v>
          </cell>
          <cell r="M4436">
            <v>4437</v>
          </cell>
        </row>
        <row r="4437">
          <cell r="C4437">
            <v>54</v>
          </cell>
          <cell r="D4437" t="str">
            <v/>
          </cell>
          <cell r="E4437" t="str">
            <v/>
          </cell>
          <cell r="F4437" t="str">
            <v>Schematic diagram--Motor starter Lube oil pump K-1201</v>
          </cell>
          <cell r="G4437">
            <v>0</v>
          </cell>
          <cell r="H4437">
            <v>0</v>
          </cell>
          <cell r="I4437">
            <v>40175</v>
          </cell>
          <cell r="J4437">
            <v>40168</v>
          </cell>
          <cell r="K4437" t="str">
            <v>N</v>
          </cell>
          <cell r="L4437" t="str">
            <v>Drw</v>
          </cell>
          <cell r="M4437">
            <v>4438</v>
          </cell>
        </row>
        <row r="4438">
          <cell r="C4438">
            <v>54</v>
          </cell>
          <cell r="D4438" t="str">
            <v/>
          </cell>
          <cell r="E4438" t="str">
            <v/>
          </cell>
          <cell r="F4438" t="str">
            <v>Schematic diagram--Motor starter Lube oil pump K-1301</v>
          </cell>
          <cell r="G4438">
            <v>0</v>
          </cell>
          <cell r="H4438">
            <v>0</v>
          </cell>
          <cell r="I4438">
            <v>40175</v>
          </cell>
          <cell r="J4438">
            <v>40168</v>
          </cell>
          <cell r="K4438" t="str">
            <v>N</v>
          </cell>
          <cell r="L4438" t="str">
            <v>Drw</v>
          </cell>
          <cell r="M4438">
            <v>4439</v>
          </cell>
        </row>
        <row r="4439">
          <cell r="C4439">
            <v>54</v>
          </cell>
          <cell r="D4439" t="str">
            <v/>
          </cell>
          <cell r="E4439" t="str">
            <v/>
          </cell>
          <cell r="F4439" t="str">
            <v>Schematic diagram--Motor starter Lube oil pump K-1301</v>
          </cell>
          <cell r="G4439">
            <v>0</v>
          </cell>
          <cell r="H4439">
            <v>0</v>
          </cell>
          <cell r="I4439">
            <v>40175</v>
          </cell>
          <cell r="J4439">
            <v>40168</v>
          </cell>
          <cell r="K4439" t="str">
            <v>N</v>
          </cell>
          <cell r="L4439" t="str">
            <v>Drw</v>
          </cell>
          <cell r="M4439">
            <v>4440</v>
          </cell>
        </row>
        <row r="4440">
          <cell r="C4440">
            <v>54</v>
          </cell>
          <cell r="D4440" t="str">
            <v/>
          </cell>
          <cell r="E4440" t="str">
            <v/>
          </cell>
          <cell r="F4440" t="str">
            <v>Schematic diagram--Motor starter Lube oil pump K-1401</v>
          </cell>
          <cell r="G4440">
            <v>0</v>
          </cell>
          <cell r="H4440">
            <v>0</v>
          </cell>
          <cell r="I4440">
            <v>40175</v>
          </cell>
          <cell r="J4440">
            <v>40168</v>
          </cell>
          <cell r="K4440" t="str">
            <v>N</v>
          </cell>
          <cell r="L4440" t="str">
            <v>Drw</v>
          </cell>
          <cell r="M4440">
            <v>4441</v>
          </cell>
        </row>
        <row r="4441">
          <cell r="C4441">
            <v>54</v>
          </cell>
          <cell r="D4441" t="str">
            <v/>
          </cell>
          <cell r="E4441" t="str">
            <v/>
          </cell>
          <cell r="F4441" t="str">
            <v>Schematic diagram--Motor starter Lube oil pump K-1401</v>
          </cell>
          <cell r="G4441">
            <v>0</v>
          </cell>
          <cell r="H4441">
            <v>0</v>
          </cell>
          <cell r="I4441">
            <v>40175</v>
          </cell>
          <cell r="J4441">
            <v>40168</v>
          </cell>
          <cell r="K4441" t="str">
            <v>N</v>
          </cell>
          <cell r="L4441" t="str">
            <v>Drw</v>
          </cell>
          <cell r="M4441">
            <v>4442</v>
          </cell>
        </row>
        <row r="4442">
          <cell r="C4442">
            <v>54</v>
          </cell>
          <cell r="D4442" t="str">
            <v/>
          </cell>
          <cell r="E4442" t="str">
            <v/>
          </cell>
          <cell r="F4442" t="str">
            <v>Schematic diagram--Motor starter Lube oil pump K-1501</v>
          </cell>
          <cell r="G4442">
            <v>0</v>
          </cell>
          <cell r="H4442">
            <v>0</v>
          </cell>
          <cell r="I4442">
            <v>40175</v>
          </cell>
          <cell r="J4442">
            <v>40168</v>
          </cell>
          <cell r="K4442" t="str">
            <v>N</v>
          </cell>
          <cell r="L4442" t="str">
            <v>Drw</v>
          </cell>
          <cell r="M4442">
            <v>4443</v>
          </cell>
        </row>
        <row r="4443">
          <cell r="C4443">
            <v>54</v>
          </cell>
          <cell r="D4443" t="str">
            <v/>
          </cell>
          <cell r="E4443" t="str">
            <v/>
          </cell>
          <cell r="F4443" t="str">
            <v>Schematic diagram--Motor starter Lube oil pump K-1501</v>
          </cell>
          <cell r="G4443">
            <v>0</v>
          </cell>
          <cell r="H4443">
            <v>0</v>
          </cell>
          <cell r="I4443">
            <v>40175</v>
          </cell>
          <cell r="J4443">
            <v>40168</v>
          </cell>
          <cell r="K4443" t="str">
            <v>N</v>
          </cell>
          <cell r="L4443" t="str">
            <v>Drw</v>
          </cell>
          <cell r="M4443">
            <v>4444</v>
          </cell>
        </row>
        <row r="4444">
          <cell r="C4444">
            <v>54</v>
          </cell>
          <cell r="D4444" t="str">
            <v/>
          </cell>
          <cell r="E4444" t="str">
            <v/>
          </cell>
          <cell r="F4444" t="str">
            <v>Schematic diagram--Contactor Lube oil heater K-1201</v>
          </cell>
          <cell r="G4444">
            <v>0</v>
          </cell>
          <cell r="H4444">
            <v>0</v>
          </cell>
          <cell r="I4444">
            <v>40175</v>
          </cell>
          <cell r="J4444">
            <v>40168</v>
          </cell>
          <cell r="K4444" t="str">
            <v>N</v>
          </cell>
          <cell r="L4444" t="str">
            <v>Drw</v>
          </cell>
          <cell r="M4444">
            <v>4445</v>
          </cell>
        </row>
        <row r="4445">
          <cell r="C4445">
            <v>54</v>
          </cell>
          <cell r="D4445" t="str">
            <v/>
          </cell>
          <cell r="E4445" t="str">
            <v/>
          </cell>
          <cell r="F4445" t="str">
            <v>Schematic diagram--Contactor Lube oil heater K-1301</v>
          </cell>
          <cell r="G4445">
            <v>0</v>
          </cell>
          <cell r="H4445">
            <v>0</v>
          </cell>
          <cell r="I4445">
            <v>40175</v>
          </cell>
          <cell r="J4445">
            <v>40168</v>
          </cell>
          <cell r="K4445" t="str">
            <v>N</v>
          </cell>
          <cell r="L4445" t="str">
            <v>Drw</v>
          </cell>
          <cell r="M4445">
            <v>4446</v>
          </cell>
        </row>
        <row r="4446">
          <cell r="C4446">
            <v>54</v>
          </cell>
          <cell r="D4446" t="str">
            <v/>
          </cell>
          <cell r="E4446" t="str">
            <v/>
          </cell>
          <cell r="F4446" t="str">
            <v>Schematic diagram--Contactor Lube oil heater K-1401</v>
          </cell>
          <cell r="G4446">
            <v>0</v>
          </cell>
          <cell r="H4446">
            <v>0</v>
          </cell>
          <cell r="I4446">
            <v>40175</v>
          </cell>
          <cell r="J4446">
            <v>40168</v>
          </cell>
          <cell r="K4446" t="str">
            <v>N</v>
          </cell>
          <cell r="L4446" t="str">
            <v>Drw</v>
          </cell>
          <cell r="M4446">
            <v>4447</v>
          </cell>
        </row>
        <row r="4447">
          <cell r="C4447">
            <v>54</v>
          </cell>
          <cell r="D4447" t="str">
            <v/>
          </cell>
          <cell r="E4447" t="str">
            <v/>
          </cell>
          <cell r="F4447" t="str">
            <v>Schematic diagram--Contactor Lube oil heater K-1501</v>
          </cell>
          <cell r="G4447">
            <v>0</v>
          </cell>
          <cell r="H4447">
            <v>0</v>
          </cell>
          <cell r="I4447">
            <v>40175</v>
          </cell>
          <cell r="J4447">
            <v>40168</v>
          </cell>
          <cell r="K4447" t="str">
            <v>N</v>
          </cell>
          <cell r="L4447" t="str">
            <v>Drw</v>
          </cell>
          <cell r="M4447">
            <v>4448</v>
          </cell>
        </row>
        <row r="4448">
          <cell r="C4448">
            <v>54</v>
          </cell>
          <cell r="D4448" t="str">
            <v/>
          </cell>
          <cell r="E4448" t="str">
            <v/>
          </cell>
          <cell r="F4448" t="str">
            <v xml:space="preserve">-- </v>
          </cell>
          <cell r="G4448">
            <v>0</v>
          </cell>
          <cell r="H4448">
            <v>0</v>
          </cell>
          <cell r="I4448">
            <v>40175</v>
          </cell>
          <cell r="J4448">
            <v>40168</v>
          </cell>
          <cell r="K4448" t="str">
            <v>N</v>
          </cell>
          <cell r="L4448" t="str">
            <v>Drw</v>
          </cell>
          <cell r="M4448">
            <v>4449</v>
          </cell>
        </row>
        <row r="4449">
          <cell r="C4449">
            <v>54</v>
          </cell>
          <cell r="D4449" t="str">
            <v/>
          </cell>
          <cell r="E4449" t="str">
            <v/>
          </cell>
          <cell r="F4449" t="str">
            <v xml:space="preserve">-- </v>
          </cell>
          <cell r="G4449">
            <v>0</v>
          </cell>
          <cell r="H4449">
            <v>0</v>
          </cell>
          <cell r="I4449">
            <v>40175</v>
          </cell>
          <cell r="J4449">
            <v>40168</v>
          </cell>
          <cell r="K4449" t="str">
            <v>N</v>
          </cell>
          <cell r="L4449" t="str">
            <v>Drw</v>
          </cell>
          <cell r="M4449">
            <v>4450</v>
          </cell>
        </row>
        <row r="4450">
          <cell r="C4450">
            <v>54</v>
          </cell>
          <cell r="D4450" t="str">
            <v/>
          </cell>
          <cell r="E4450" t="str">
            <v/>
          </cell>
          <cell r="F4450" t="str">
            <v xml:space="preserve">-- </v>
          </cell>
          <cell r="G4450">
            <v>0</v>
          </cell>
          <cell r="H4450">
            <v>0</v>
          </cell>
          <cell r="I4450">
            <v>40175</v>
          </cell>
          <cell r="J4450">
            <v>40168</v>
          </cell>
          <cell r="K4450" t="str">
            <v>N</v>
          </cell>
          <cell r="L4450" t="str">
            <v>Drw</v>
          </cell>
          <cell r="M4450">
            <v>4451</v>
          </cell>
        </row>
        <row r="4451">
          <cell r="C4451">
            <v>54</v>
          </cell>
          <cell r="D4451" t="str">
            <v/>
          </cell>
          <cell r="E4451" t="str">
            <v/>
          </cell>
          <cell r="F4451" t="str">
            <v xml:space="preserve">-- </v>
          </cell>
          <cell r="G4451">
            <v>0</v>
          </cell>
          <cell r="H4451">
            <v>0</v>
          </cell>
          <cell r="I4451">
            <v>40175</v>
          </cell>
          <cell r="J4451">
            <v>40168</v>
          </cell>
          <cell r="K4451" t="str">
            <v>N</v>
          </cell>
          <cell r="L4451" t="str">
            <v>Drw</v>
          </cell>
          <cell r="M4451">
            <v>4452</v>
          </cell>
        </row>
        <row r="4452">
          <cell r="C4452">
            <v>54</v>
          </cell>
          <cell r="D4452" t="str">
            <v/>
          </cell>
          <cell r="E4452" t="str">
            <v/>
          </cell>
          <cell r="F4452" t="str">
            <v xml:space="preserve">-- </v>
          </cell>
          <cell r="G4452">
            <v>0</v>
          </cell>
          <cell r="H4452">
            <v>0</v>
          </cell>
          <cell r="I4452">
            <v>40175</v>
          </cell>
          <cell r="J4452">
            <v>40168</v>
          </cell>
          <cell r="K4452" t="str">
            <v>N</v>
          </cell>
          <cell r="L4452" t="str">
            <v>Drw</v>
          </cell>
          <cell r="M4452">
            <v>4453</v>
          </cell>
        </row>
        <row r="4453">
          <cell r="C4453">
            <v>54</v>
          </cell>
          <cell r="D4453" t="str">
            <v/>
          </cell>
          <cell r="E4453" t="str">
            <v/>
          </cell>
          <cell r="F4453" t="str">
            <v xml:space="preserve">-- </v>
          </cell>
          <cell r="G4453">
            <v>0</v>
          </cell>
          <cell r="H4453">
            <v>0</v>
          </cell>
          <cell r="I4453">
            <v>40175</v>
          </cell>
          <cell r="J4453">
            <v>40168</v>
          </cell>
          <cell r="K4453" t="str">
            <v>N</v>
          </cell>
          <cell r="L4453" t="str">
            <v>Drw</v>
          </cell>
          <cell r="M4453">
            <v>4454</v>
          </cell>
        </row>
        <row r="4454">
          <cell r="C4454">
            <v>54</v>
          </cell>
          <cell r="D4454" t="str">
            <v/>
          </cell>
          <cell r="E4454" t="str">
            <v/>
          </cell>
          <cell r="F4454" t="str">
            <v xml:space="preserve">-- </v>
          </cell>
          <cell r="G4454">
            <v>0</v>
          </cell>
          <cell r="H4454">
            <v>0</v>
          </cell>
          <cell r="I4454">
            <v>40175</v>
          </cell>
          <cell r="J4454">
            <v>40168</v>
          </cell>
          <cell r="K4454" t="str">
            <v>N</v>
          </cell>
          <cell r="L4454" t="str">
            <v>Drw</v>
          </cell>
          <cell r="M4454">
            <v>4455</v>
          </cell>
        </row>
        <row r="4455">
          <cell r="C4455">
            <v>54</v>
          </cell>
          <cell r="D4455" t="str">
            <v/>
          </cell>
          <cell r="E4455" t="str">
            <v/>
          </cell>
          <cell r="F4455" t="str">
            <v xml:space="preserve">-- </v>
          </cell>
          <cell r="G4455">
            <v>0</v>
          </cell>
          <cell r="H4455">
            <v>0</v>
          </cell>
          <cell r="I4455">
            <v>40175</v>
          </cell>
          <cell r="J4455">
            <v>40168</v>
          </cell>
          <cell r="K4455" t="str">
            <v>N</v>
          </cell>
          <cell r="L4455" t="str">
            <v>Drw</v>
          </cell>
          <cell r="M4455">
            <v>4456</v>
          </cell>
        </row>
        <row r="4456">
          <cell r="C4456">
            <v>54</v>
          </cell>
          <cell r="D4456" t="str">
            <v/>
          </cell>
          <cell r="E4456" t="str">
            <v/>
          </cell>
          <cell r="F4456" t="str">
            <v xml:space="preserve">-- </v>
          </cell>
          <cell r="G4456">
            <v>0</v>
          </cell>
          <cell r="H4456">
            <v>0</v>
          </cell>
          <cell r="I4456">
            <v>40175</v>
          </cell>
          <cell r="J4456">
            <v>40168</v>
          </cell>
          <cell r="K4456" t="str">
            <v>N</v>
          </cell>
          <cell r="L4456" t="str">
            <v>Drw</v>
          </cell>
          <cell r="M4456">
            <v>4457</v>
          </cell>
        </row>
        <row r="4457">
          <cell r="C4457">
            <v>54</v>
          </cell>
          <cell r="D4457" t="str">
            <v/>
          </cell>
          <cell r="E4457" t="str">
            <v/>
          </cell>
          <cell r="F4457" t="str">
            <v xml:space="preserve">Schematic diagram--Lighting  </v>
          </cell>
          <cell r="G4457">
            <v>0</v>
          </cell>
          <cell r="H4457">
            <v>0</v>
          </cell>
          <cell r="I4457">
            <v>40175</v>
          </cell>
          <cell r="J4457">
            <v>40168</v>
          </cell>
          <cell r="K4457" t="str">
            <v>N</v>
          </cell>
          <cell r="L4457" t="str">
            <v>Drw</v>
          </cell>
          <cell r="M4457">
            <v>4458</v>
          </cell>
        </row>
        <row r="4458">
          <cell r="C4458">
            <v>54</v>
          </cell>
          <cell r="D4458" t="str">
            <v/>
          </cell>
          <cell r="E4458" t="str">
            <v/>
          </cell>
          <cell r="F4458" t="str">
            <v xml:space="preserve">-- </v>
          </cell>
          <cell r="G4458">
            <v>0</v>
          </cell>
          <cell r="H4458">
            <v>0</v>
          </cell>
          <cell r="I4458">
            <v>40175</v>
          </cell>
          <cell r="J4458">
            <v>40168</v>
          </cell>
          <cell r="K4458" t="str">
            <v>N</v>
          </cell>
          <cell r="L4458" t="str">
            <v>Drw</v>
          </cell>
          <cell r="M4458">
            <v>4459</v>
          </cell>
        </row>
        <row r="4459">
          <cell r="C4459">
            <v>54</v>
          </cell>
          <cell r="D4459" t="str">
            <v/>
          </cell>
          <cell r="E4459" t="str">
            <v/>
          </cell>
          <cell r="F4459" t="str">
            <v xml:space="preserve">-- </v>
          </cell>
          <cell r="G4459">
            <v>0</v>
          </cell>
          <cell r="H4459">
            <v>0</v>
          </cell>
          <cell r="I4459">
            <v>40175</v>
          </cell>
          <cell r="J4459">
            <v>40168</v>
          </cell>
          <cell r="K4459" t="str">
            <v>N</v>
          </cell>
          <cell r="L4459" t="str">
            <v>Drw</v>
          </cell>
          <cell r="M4459">
            <v>4460</v>
          </cell>
        </row>
        <row r="4460">
          <cell r="C4460">
            <v>54</v>
          </cell>
          <cell r="D4460" t="str">
            <v/>
          </cell>
          <cell r="E4460" t="str">
            <v/>
          </cell>
          <cell r="F4460" t="str">
            <v xml:space="preserve">-- </v>
          </cell>
          <cell r="G4460">
            <v>0</v>
          </cell>
          <cell r="H4460">
            <v>0</v>
          </cell>
          <cell r="I4460">
            <v>40175</v>
          </cell>
          <cell r="J4460">
            <v>40168</v>
          </cell>
          <cell r="K4460" t="str">
            <v>N</v>
          </cell>
          <cell r="L4460" t="str">
            <v>Drw</v>
          </cell>
          <cell r="M4460">
            <v>4461</v>
          </cell>
        </row>
        <row r="4461">
          <cell r="C4461">
            <v>54</v>
          </cell>
          <cell r="D4461" t="str">
            <v/>
          </cell>
          <cell r="E4461" t="str">
            <v/>
          </cell>
          <cell r="F4461" t="str">
            <v xml:space="preserve">-- </v>
          </cell>
          <cell r="G4461">
            <v>0</v>
          </cell>
          <cell r="H4461">
            <v>0</v>
          </cell>
          <cell r="I4461">
            <v>40175</v>
          </cell>
          <cell r="J4461">
            <v>40168</v>
          </cell>
          <cell r="K4461" t="str">
            <v>N</v>
          </cell>
          <cell r="L4461" t="str">
            <v>Drw</v>
          </cell>
          <cell r="M4461">
            <v>4462</v>
          </cell>
        </row>
        <row r="4462">
          <cell r="C4462">
            <v>54</v>
          </cell>
          <cell r="D4462" t="str">
            <v/>
          </cell>
          <cell r="E4462" t="str">
            <v/>
          </cell>
          <cell r="F4462" t="str">
            <v xml:space="preserve">-- </v>
          </cell>
          <cell r="G4462">
            <v>0</v>
          </cell>
          <cell r="H4462">
            <v>0</v>
          </cell>
          <cell r="I4462">
            <v>40175</v>
          </cell>
          <cell r="J4462">
            <v>40168</v>
          </cell>
          <cell r="K4462" t="str">
            <v>N</v>
          </cell>
          <cell r="L4462" t="str">
            <v>Drw</v>
          </cell>
          <cell r="M4462">
            <v>4463</v>
          </cell>
        </row>
        <row r="4463">
          <cell r="C4463">
            <v>54</v>
          </cell>
          <cell r="D4463" t="str">
            <v/>
          </cell>
          <cell r="E4463" t="str">
            <v/>
          </cell>
          <cell r="F4463" t="str">
            <v xml:space="preserve">-- </v>
          </cell>
          <cell r="G4463">
            <v>0</v>
          </cell>
          <cell r="H4463">
            <v>0</v>
          </cell>
          <cell r="I4463">
            <v>40175</v>
          </cell>
          <cell r="J4463">
            <v>40168</v>
          </cell>
          <cell r="K4463" t="str">
            <v>N</v>
          </cell>
          <cell r="L4463" t="str">
            <v>Drw</v>
          </cell>
          <cell r="M4463">
            <v>4464</v>
          </cell>
        </row>
        <row r="4464">
          <cell r="C4464">
            <v>54</v>
          </cell>
          <cell r="D4464" t="str">
            <v/>
          </cell>
          <cell r="E4464" t="str">
            <v/>
          </cell>
          <cell r="F4464" t="str">
            <v xml:space="preserve">-- </v>
          </cell>
          <cell r="G4464">
            <v>0</v>
          </cell>
          <cell r="H4464">
            <v>0</v>
          </cell>
          <cell r="I4464">
            <v>40175</v>
          </cell>
          <cell r="J4464">
            <v>40168</v>
          </cell>
          <cell r="K4464" t="str">
            <v>N</v>
          </cell>
          <cell r="L4464" t="str">
            <v>Drw</v>
          </cell>
          <cell r="M4464">
            <v>4465</v>
          </cell>
        </row>
        <row r="4465">
          <cell r="C4465">
            <v>54</v>
          </cell>
          <cell r="D4465" t="str">
            <v/>
          </cell>
          <cell r="E4465" t="str">
            <v/>
          </cell>
          <cell r="F4465" t="str">
            <v xml:space="preserve">-- </v>
          </cell>
          <cell r="G4465">
            <v>0</v>
          </cell>
          <cell r="H4465">
            <v>0</v>
          </cell>
          <cell r="I4465">
            <v>40175</v>
          </cell>
          <cell r="J4465">
            <v>40168</v>
          </cell>
          <cell r="K4465" t="str">
            <v>N</v>
          </cell>
          <cell r="L4465" t="str">
            <v>Drw</v>
          </cell>
          <cell r="M4465">
            <v>4466</v>
          </cell>
        </row>
        <row r="4466">
          <cell r="C4466">
            <v>54</v>
          </cell>
          <cell r="D4466" t="str">
            <v/>
          </cell>
          <cell r="E4466" t="str">
            <v/>
          </cell>
          <cell r="F4466" t="str">
            <v xml:space="preserve">-- </v>
          </cell>
          <cell r="G4466">
            <v>0</v>
          </cell>
          <cell r="H4466">
            <v>0</v>
          </cell>
          <cell r="I4466">
            <v>40175</v>
          </cell>
          <cell r="J4466">
            <v>40168</v>
          </cell>
          <cell r="K4466" t="str">
            <v>N</v>
          </cell>
          <cell r="L4466" t="str">
            <v>Drw</v>
          </cell>
          <cell r="M4466">
            <v>4467</v>
          </cell>
        </row>
        <row r="4467">
          <cell r="C4467">
            <v>54</v>
          </cell>
          <cell r="D4467" t="str">
            <v/>
          </cell>
          <cell r="E4467" t="str">
            <v/>
          </cell>
          <cell r="F4467" t="str">
            <v xml:space="preserve">-- </v>
          </cell>
          <cell r="G4467">
            <v>0</v>
          </cell>
          <cell r="H4467">
            <v>0</v>
          </cell>
          <cell r="I4467">
            <v>40175</v>
          </cell>
          <cell r="J4467">
            <v>40168</v>
          </cell>
          <cell r="K4467" t="str">
            <v>N</v>
          </cell>
          <cell r="L4467" t="str">
            <v>Drw</v>
          </cell>
          <cell r="M4467">
            <v>4468</v>
          </cell>
        </row>
        <row r="4468">
          <cell r="C4468">
            <v>54</v>
          </cell>
          <cell r="D4468" t="str">
            <v/>
          </cell>
          <cell r="E4468" t="str">
            <v/>
          </cell>
          <cell r="F4468" t="str">
            <v xml:space="preserve">-- </v>
          </cell>
          <cell r="G4468">
            <v>0</v>
          </cell>
          <cell r="H4468">
            <v>0</v>
          </cell>
          <cell r="I4468">
            <v>40175</v>
          </cell>
          <cell r="J4468">
            <v>40168</v>
          </cell>
          <cell r="K4468" t="str">
            <v>N</v>
          </cell>
          <cell r="L4468" t="str">
            <v>Drw</v>
          </cell>
          <cell r="M4468">
            <v>4469</v>
          </cell>
        </row>
        <row r="4469">
          <cell r="C4469">
            <v>54</v>
          </cell>
          <cell r="D4469" t="str">
            <v/>
          </cell>
          <cell r="E4469" t="str">
            <v/>
          </cell>
          <cell r="F4469" t="str">
            <v xml:space="preserve">-- </v>
          </cell>
          <cell r="G4469">
            <v>0</v>
          </cell>
          <cell r="H4469">
            <v>0</v>
          </cell>
          <cell r="I4469">
            <v>40175</v>
          </cell>
          <cell r="J4469">
            <v>40168</v>
          </cell>
          <cell r="K4469" t="str">
            <v>N</v>
          </cell>
          <cell r="L4469" t="str">
            <v>Drw</v>
          </cell>
          <cell r="M4469">
            <v>4470</v>
          </cell>
        </row>
        <row r="4470">
          <cell r="C4470">
            <v>54</v>
          </cell>
          <cell r="D4470" t="str">
            <v/>
          </cell>
          <cell r="E4470" t="str">
            <v/>
          </cell>
          <cell r="F4470" t="str">
            <v xml:space="preserve">-- </v>
          </cell>
          <cell r="G4470">
            <v>0</v>
          </cell>
          <cell r="H4470">
            <v>0</v>
          </cell>
          <cell r="I4470">
            <v>40175</v>
          </cell>
          <cell r="J4470">
            <v>40168</v>
          </cell>
          <cell r="K4470" t="str">
            <v>N</v>
          </cell>
          <cell r="L4470" t="str">
            <v>Drw</v>
          </cell>
          <cell r="M4470">
            <v>4471</v>
          </cell>
        </row>
        <row r="4471">
          <cell r="C4471">
            <v>54</v>
          </cell>
          <cell r="D4471" t="str">
            <v/>
          </cell>
          <cell r="E4471" t="str">
            <v/>
          </cell>
          <cell r="F4471" t="str">
            <v xml:space="preserve">-- </v>
          </cell>
          <cell r="G4471">
            <v>0</v>
          </cell>
          <cell r="H4471">
            <v>0</v>
          </cell>
          <cell r="I4471">
            <v>40175</v>
          </cell>
          <cell r="J4471">
            <v>40168</v>
          </cell>
          <cell r="K4471" t="str">
            <v>N</v>
          </cell>
          <cell r="L4471" t="str">
            <v>Drw</v>
          </cell>
          <cell r="M4471">
            <v>4472</v>
          </cell>
        </row>
        <row r="4472">
          <cell r="C4472">
            <v>54</v>
          </cell>
          <cell r="D4472" t="str">
            <v/>
          </cell>
          <cell r="E4472" t="str">
            <v/>
          </cell>
          <cell r="F4472" t="str">
            <v xml:space="preserve">-- </v>
          </cell>
          <cell r="G4472">
            <v>0</v>
          </cell>
          <cell r="H4472">
            <v>0</v>
          </cell>
          <cell r="I4472">
            <v>40175</v>
          </cell>
          <cell r="J4472">
            <v>40168</v>
          </cell>
          <cell r="K4472" t="str">
            <v>N</v>
          </cell>
          <cell r="L4472" t="str">
            <v>Drw</v>
          </cell>
          <cell r="M4472">
            <v>4473</v>
          </cell>
        </row>
        <row r="4473">
          <cell r="C4473">
            <v>54</v>
          </cell>
          <cell r="D4473" t="str">
            <v/>
          </cell>
          <cell r="E4473" t="str">
            <v/>
          </cell>
          <cell r="F4473" t="str">
            <v xml:space="preserve">-- </v>
          </cell>
          <cell r="G4473">
            <v>0</v>
          </cell>
          <cell r="H4473">
            <v>0</v>
          </cell>
          <cell r="I4473">
            <v>40175</v>
          </cell>
          <cell r="J4473">
            <v>40168</v>
          </cell>
          <cell r="K4473" t="str">
            <v>N</v>
          </cell>
          <cell r="L4473" t="str">
            <v>Drw</v>
          </cell>
          <cell r="M4473">
            <v>4474</v>
          </cell>
        </row>
        <row r="4474">
          <cell r="C4474">
            <v>54</v>
          </cell>
          <cell r="D4474" t="str">
            <v/>
          </cell>
          <cell r="E4474" t="str">
            <v/>
          </cell>
          <cell r="F4474" t="str">
            <v xml:space="preserve">-- </v>
          </cell>
          <cell r="G4474">
            <v>0</v>
          </cell>
          <cell r="H4474">
            <v>0</v>
          </cell>
          <cell r="I4474">
            <v>40175</v>
          </cell>
          <cell r="J4474">
            <v>40168</v>
          </cell>
          <cell r="K4474" t="str">
            <v>N</v>
          </cell>
          <cell r="L4474" t="str">
            <v>Drw</v>
          </cell>
          <cell r="M4474">
            <v>4475</v>
          </cell>
        </row>
        <row r="4475">
          <cell r="C4475">
            <v>54</v>
          </cell>
          <cell r="D4475" t="str">
            <v/>
          </cell>
          <cell r="E4475" t="str">
            <v/>
          </cell>
          <cell r="F4475" t="str">
            <v xml:space="preserve">-- </v>
          </cell>
          <cell r="G4475">
            <v>0</v>
          </cell>
          <cell r="H4475">
            <v>0</v>
          </cell>
          <cell r="I4475">
            <v>40175</v>
          </cell>
          <cell r="J4475">
            <v>40168</v>
          </cell>
          <cell r="K4475" t="str">
            <v>N</v>
          </cell>
          <cell r="L4475" t="str">
            <v>Drw</v>
          </cell>
          <cell r="M4475">
            <v>4476</v>
          </cell>
        </row>
        <row r="4476">
          <cell r="C4476">
            <v>54</v>
          </cell>
          <cell r="D4476" t="str">
            <v/>
          </cell>
          <cell r="E4476" t="str">
            <v/>
          </cell>
          <cell r="F4476" t="str">
            <v xml:space="preserve">-- </v>
          </cell>
          <cell r="G4476">
            <v>0</v>
          </cell>
          <cell r="H4476">
            <v>0</v>
          </cell>
          <cell r="I4476">
            <v>40175</v>
          </cell>
          <cell r="J4476">
            <v>40168</v>
          </cell>
          <cell r="K4476" t="str">
            <v>N</v>
          </cell>
          <cell r="L4476" t="str">
            <v>Drw</v>
          </cell>
          <cell r="M4476">
            <v>4477</v>
          </cell>
        </row>
        <row r="4477">
          <cell r="C4477">
            <v>54</v>
          </cell>
          <cell r="D4477" t="str">
            <v/>
          </cell>
          <cell r="E4477" t="str">
            <v/>
          </cell>
          <cell r="F4477" t="str">
            <v xml:space="preserve">-- </v>
          </cell>
          <cell r="G4477">
            <v>0</v>
          </cell>
          <cell r="H4477">
            <v>0</v>
          </cell>
          <cell r="I4477">
            <v>40175</v>
          </cell>
          <cell r="J4477">
            <v>40168</v>
          </cell>
          <cell r="K4477" t="str">
            <v>N</v>
          </cell>
          <cell r="L4477" t="str">
            <v>Drw</v>
          </cell>
          <cell r="M4477">
            <v>4478</v>
          </cell>
        </row>
        <row r="4478">
          <cell r="C4478">
            <v>54</v>
          </cell>
          <cell r="D4478" t="str">
            <v/>
          </cell>
          <cell r="E4478" t="str">
            <v/>
          </cell>
          <cell r="F4478" t="str">
            <v xml:space="preserve">-- </v>
          </cell>
          <cell r="G4478">
            <v>0</v>
          </cell>
          <cell r="H4478">
            <v>0</v>
          </cell>
          <cell r="I4478">
            <v>40175</v>
          </cell>
          <cell r="J4478">
            <v>40168</v>
          </cell>
          <cell r="K4478" t="str">
            <v>N</v>
          </cell>
          <cell r="L4478" t="str">
            <v>Drw</v>
          </cell>
          <cell r="M4478">
            <v>4479</v>
          </cell>
        </row>
        <row r="4479">
          <cell r="C4479">
            <v>54</v>
          </cell>
          <cell r="D4479" t="str">
            <v/>
          </cell>
          <cell r="E4479" t="str">
            <v/>
          </cell>
          <cell r="F4479" t="str">
            <v xml:space="preserve">-- </v>
          </cell>
          <cell r="G4479">
            <v>0</v>
          </cell>
          <cell r="H4479">
            <v>0</v>
          </cell>
          <cell r="I4479">
            <v>40175</v>
          </cell>
          <cell r="J4479">
            <v>40168</v>
          </cell>
          <cell r="K4479" t="str">
            <v>N</v>
          </cell>
          <cell r="L4479" t="str">
            <v>Drw</v>
          </cell>
          <cell r="M4479">
            <v>4480</v>
          </cell>
        </row>
        <row r="4480">
          <cell r="C4480">
            <v>54</v>
          </cell>
          <cell r="D4480" t="str">
            <v/>
          </cell>
          <cell r="E4480" t="str">
            <v/>
          </cell>
          <cell r="F4480" t="str">
            <v xml:space="preserve">-- </v>
          </cell>
          <cell r="G4480">
            <v>0</v>
          </cell>
          <cell r="H4480">
            <v>0</v>
          </cell>
          <cell r="I4480">
            <v>40175</v>
          </cell>
          <cell r="J4480">
            <v>40168</v>
          </cell>
          <cell r="K4480" t="str">
            <v>N</v>
          </cell>
          <cell r="L4480" t="str">
            <v>Drw</v>
          </cell>
          <cell r="M4480">
            <v>4481</v>
          </cell>
        </row>
        <row r="4481">
          <cell r="C4481">
            <v>54</v>
          </cell>
          <cell r="D4481" t="str">
            <v/>
          </cell>
          <cell r="E4481" t="str">
            <v/>
          </cell>
          <cell r="F4481" t="str">
            <v xml:space="preserve">-- </v>
          </cell>
          <cell r="G4481">
            <v>0</v>
          </cell>
          <cell r="H4481">
            <v>0</v>
          </cell>
          <cell r="I4481">
            <v>40175</v>
          </cell>
          <cell r="J4481">
            <v>40168</v>
          </cell>
          <cell r="K4481" t="str">
            <v>N</v>
          </cell>
          <cell r="L4481" t="str">
            <v>Drw</v>
          </cell>
          <cell r="M4481">
            <v>4482</v>
          </cell>
        </row>
        <row r="4482">
          <cell r="C4482">
            <v>54</v>
          </cell>
          <cell r="D4482" t="str">
            <v/>
          </cell>
          <cell r="E4482" t="str">
            <v/>
          </cell>
          <cell r="F4482" t="str">
            <v xml:space="preserve">-- </v>
          </cell>
          <cell r="G4482">
            <v>0</v>
          </cell>
          <cell r="H4482">
            <v>0</v>
          </cell>
          <cell r="I4482">
            <v>40175</v>
          </cell>
          <cell r="J4482">
            <v>40168</v>
          </cell>
          <cell r="K4482" t="str">
            <v>N</v>
          </cell>
          <cell r="L4482" t="str">
            <v>Drw</v>
          </cell>
          <cell r="M4482">
            <v>4483</v>
          </cell>
        </row>
        <row r="4483">
          <cell r="C4483">
            <v>54</v>
          </cell>
          <cell r="D4483" t="str">
            <v/>
          </cell>
          <cell r="E4483" t="str">
            <v/>
          </cell>
          <cell r="F4483" t="str">
            <v xml:space="preserve">-- </v>
          </cell>
          <cell r="G4483">
            <v>0</v>
          </cell>
          <cell r="H4483">
            <v>0</v>
          </cell>
          <cell r="I4483">
            <v>40175</v>
          </cell>
          <cell r="J4483">
            <v>40168</v>
          </cell>
          <cell r="K4483" t="str">
            <v>N</v>
          </cell>
          <cell r="L4483" t="str">
            <v>Drw</v>
          </cell>
          <cell r="M4483">
            <v>4484</v>
          </cell>
        </row>
        <row r="4484">
          <cell r="C4484">
            <v>54</v>
          </cell>
          <cell r="D4484" t="str">
            <v/>
          </cell>
          <cell r="E4484" t="str">
            <v/>
          </cell>
          <cell r="F4484" t="str">
            <v xml:space="preserve">-- </v>
          </cell>
          <cell r="G4484">
            <v>0</v>
          </cell>
          <cell r="H4484">
            <v>0</v>
          </cell>
          <cell r="I4484">
            <v>40175</v>
          </cell>
          <cell r="J4484">
            <v>40168</v>
          </cell>
          <cell r="K4484" t="str">
            <v>N</v>
          </cell>
          <cell r="L4484" t="str">
            <v>Drw</v>
          </cell>
          <cell r="M4484">
            <v>4485</v>
          </cell>
        </row>
        <row r="4485">
          <cell r="C4485">
            <v>54</v>
          </cell>
          <cell r="D4485" t="str">
            <v/>
          </cell>
          <cell r="E4485" t="str">
            <v/>
          </cell>
          <cell r="F4485" t="str">
            <v xml:space="preserve">-- </v>
          </cell>
          <cell r="G4485">
            <v>0</v>
          </cell>
          <cell r="H4485">
            <v>0</v>
          </cell>
          <cell r="I4485">
            <v>40175</v>
          </cell>
          <cell r="J4485">
            <v>40168</v>
          </cell>
          <cell r="K4485" t="str">
            <v>N</v>
          </cell>
          <cell r="L4485" t="str">
            <v>Drw</v>
          </cell>
          <cell r="M4485">
            <v>4486</v>
          </cell>
        </row>
        <row r="4486">
          <cell r="C4486">
            <v>54</v>
          </cell>
          <cell r="D4486" t="str">
            <v/>
          </cell>
          <cell r="E4486" t="str">
            <v/>
          </cell>
          <cell r="F4486" t="str">
            <v xml:space="preserve">-- </v>
          </cell>
          <cell r="G4486">
            <v>0</v>
          </cell>
          <cell r="H4486">
            <v>0</v>
          </cell>
          <cell r="I4486">
            <v>40175</v>
          </cell>
          <cell r="J4486">
            <v>40168</v>
          </cell>
          <cell r="K4486" t="str">
            <v>N</v>
          </cell>
          <cell r="L4486" t="str">
            <v>Drw</v>
          </cell>
          <cell r="M4486">
            <v>4487</v>
          </cell>
        </row>
        <row r="4487">
          <cell r="C4487">
            <v>54</v>
          </cell>
          <cell r="D4487" t="str">
            <v/>
          </cell>
          <cell r="E4487" t="str">
            <v/>
          </cell>
          <cell r="F4487" t="str">
            <v xml:space="preserve">-- </v>
          </cell>
          <cell r="G4487">
            <v>0</v>
          </cell>
          <cell r="H4487">
            <v>0</v>
          </cell>
          <cell r="I4487">
            <v>40175</v>
          </cell>
          <cell r="J4487">
            <v>40168</v>
          </cell>
          <cell r="K4487" t="str">
            <v>N</v>
          </cell>
          <cell r="L4487" t="str">
            <v>Drw</v>
          </cell>
          <cell r="M4487">
            <v>4488</v>
          </cell>
        </row>
        <row r="4488">
          <cell r="C4488">
            <v>54</v>
          </cell>
          <cell r="D4488" t="str">
            <v/>
          </cell>
          <cell r="E4488" t="str">
            <v/>
          </cell>
          <cell r="F4488" t="str">
            <v xml:space="preserve">-- </v>
          </cell>
          <cell r="G4488">
            <v>0</v>
          </cell>
          <cell r="H4488">
            <v>0</v>
          </cell>
          <cell r="I4488">
            <v>40175</v>
          </cell>
          <cell r="J4488">
            <v>40168</v>
          </cell>
          <cell r="K4488" t="str">
            <v>N</v>
          </cell>
          <cell r="L4488" t="str">
            <v>Drw</v>
          </cell>
          <cell r="M4488">
            <v>4489</v>
          </cell>
        </row>
        <row r="4489">
          <cell r="C4489">
            <v>54</v>
          </cell>
          <cell r="D4489" t="str">
            <v/>
          </cell>
          <cell r="E4489" t="str">
            <v/>
          </cell>
          <cell r="F4489" t="str">
            <v xml:space="preserve">-- </v>
          </cell>
          <cell r="G4489">
            <v>0</v>
          </cell>
          <cell r="H4489">
            <v>0</v>
          </cell>
          <cell r="I4489">
            <v>40175</v>
          </cell>
          <cell r="J4489">
            <v>40168</v>
          </cell>
          <cell r="K4489" t="str">
            <v>N</v>
          </cell>
          <cell r="L4489" t="str">
            <v>Drw</v>
          </cell>
          <cell r="M4489">
            <v>4490</v>
          </cell>
        </row>
        <row r="4490">
          <cell r="C4490">
            <v>54</v>
          </cell>
          <cell r="D4490" t="str">
            <v/>
          </cell>
          <cell r="E4490" t="str">
            <v/>
          </cell>
          <cell r="F4490" t="str">
            <v xml:space="preserve">-- </v>
          </cell>
          <cell r="G4490">
            <v>0</v>
          </cell>
          <cell r="H4490">
            <v>0</v>
          </cell>
          <cell r="I4490">
            <v>40175</v>
          </cell>
          <cell r="J4490">
            <v>40168</v>
          </cell>
          <cell r="K4490" t="str">
            <v>N</v>
          </cell>
          <cell r="L4490" t="str">
            <v>Drw</v>
          </cell>
          <cell r="M4490">
            <v>4491</v>
          </cell>
        </row>
        <row r="4491">
          <cell r="C4491">
            <v>54</v>
          </cell>
          <cell r="D4491" t="str">
            <v/>
          </cell>
          <cell r="E4491" t="str">
            <v/>
          </cell>
          <cell r="F4491" t="str">
            <v xml:space="preserve">-- </v>
          </cell>
          <cell r="G4491">
            <v>0</v>
          </cell>
          <cell r="H4491">
            <v>0</v>
          </cell>
          <cell r="I4491">
            <v>40175</v>
          </cell>
          <cell r="J4491">
            <v>40168</v>
          </cell>
          <cell r="K4491" t="str">
            <v>N</v>
          </cell>
          <cell r="L4491" t="str">
            <v>Drw</v>
          </cell>
          <cell r="M4491">
            <v>4492</v>
          </cell>
        </row>
        <row r="4492">
          <cell r="C4492">
            <v>54</v>
          </cell>
          <cell r="D4492" t="str">
            <v/>
          </cell>
          <cell r="E4492" t="str">
            <v/>
          </cell>
          <cell r="F4492" t="str">
            <v xml:space="preserve">-- </v>
          </cell>
          <cell r="G4492">
            <v>0</v>
          </cell>
          <cell r="H4492">
            <v>0</v>
          </cell>
          <cell r="I4492">
            <v>40175</v>
          </cell>
          <cell r="J4492">
            <v>40168</v>
          </cell>
          <cell r="K4492" t="str">
            <v>N</v>
          </cell>
          <cell r="L4492" t="str">
            <v>Drw</v>
          </cell>
          <cell r="M4492">
            <v>4493</v>
          </cell>
        </row>
        <row r="4493">
          <cell r="C4493">
            <v>54</v>
          </cell>
          <cell r="D4493" t="str">
            <v/>
          </cell>
          <cell r="E4493" t="str">
            <v/>
          </cell>
          <cell r="F4493" t="str">
            <v xml:space="preserve">-- </v>
          </cell>
          <cell r="G4493">
            <v>0</v>
          </cell>
          <cell r="H4493">
            <v>0</v>
          </cell>
          <cell r="I4493">
            <v>40175</v>
          </cell>
          <cell r="J4493">
            <v>40168</v>
          </cell>
          <cell r="K4493" t="str">
            <v>N</v>
          </cell>
          <cell r="L4493" t="str">
            <v>Drw</v>
          </cell>
          <cell r="M4493">
            <v>4494</v>
          </cell>
        </row>
        <row r="4494">
          <cell r="C4494">
            <v>54</v>
          </cell>
          <cell r="D4494" t="str">
            <v/>
          </cell>
          <cell r="E4494" t="str">
            <v/>
          </cell>
          <cell r="F4494" t="str">
            <v xml:space="preserve">-- </v>
          </cell>
          <cell r="G4494">
            <v>0</v>
          </cell>
          <cell r="H4494">
            <v>0</v>
          </cell>
          <cell r="I4494">
            <v>40175</v>
          </cell>
          <cell r="J4494">
            <v>40168</v>
          </cell>
          <cell r="K4494" t="str">
            <v>N</v>
          </cell>
          <cell r="L4494" t="str">
            <v>Drw</v>
          </cell>
          <cell r="M4494">
            <v>4495</v>
          </cell>
        </row>
        <row r="4495">
          <cell r="C4495">
            <v>54</v>
          </cell>
          <cell r="D4495" t="str">
            <v/>
          </cell>
          <cell r="E4495" t="str">
            <v/>
          </cell>
          <cell r="F4495" t="str">
            <v xml:space="preserve">-- </v>
          </cell>
          <cell r="G4495">
            <v>0</v>
          </cell>
          <cell r="H4495">
            <v>0</v>
          </cell>
          <cell r="I4495">
            <v>40175</v>
          </cell>
          <cell r="J4495">
            <v>40168</v>
          </cell>
          <cell r="K4495" t="str">
            <v>N</v>
          </cell>
          <cell r="L4495" t="str">
            <v>Drw</v>
          </cell>
          <cell r="M4495">
            <v>4496</v>
          </cell>
        </row>
        <row r="4496">
          <cell r="C4496">
            <v>54</v>
          </cell>
          <cell r="D4496" t="str">
            <v/>
          </cell>
          <cell r="E4496" t="str">
            <v/>
          </cell>
          <cell r="F4496" t="str">
            <v xml:space="preserve">-- </v>
          </cell>
          <cell r="G4496">
            <v>0</v>
          </cell>
          <cell r="H4496">
            <v>0</v>
          </cell>
          <cell r="I4496">
            <v>40175</v>
          </cell>
          <cell r="J4496">
            <v>40168</v>
          </cell>
          <cell r="K4496" t="str">
            <v>N</v>
          </cell>
          <cell r="L4496" t="str">
            <v>Drw</v>
          </cell>
          <cell r="M4496">
            <v>4497</v>
          </cell>
        </row>
        <row r="4497">
          <cell r="C4497">
            <v>54</v>
          </cell>
          <cell r="D4497" t="str">
            <v/>
          </cell>
          <cell r="E4497" t="str">
            <v/>
          </cell>
          <cell r="F4497" t="str">
            <v xml:space="preserve">-- </v>
          </cell>
          <cell r="G4497">
            <v>0</v>
          </cell>
          <cell r="H4497">
            <v>0</v>
          </cell>
          <cell r="I4497">
            <v>40175</v>
          </cell>
          <cell r="J4497">
            <v>40168</v>
          </cell>
          <cell r="K4497" t="str">
            <v>N</v>
          </cell>
          <cell r="L4497" t="str">
            <v>Drw</v>
          </cell>
          <cell r="M4497">
            <v>4498</v>
          </cell>
        </row>
        <row r="4498">
          <cell r="C4498">
            <v>54</v>
          </cell>
          <cell r="D4498" t="str">
            <v/>
          </cell>
          <cell r="E4498" t="str">
            <v/>
          </cell>
          <cell r="F4498" t="str">
            <v xml:space="preserve">-- </v>
          </cell>
          <cell r="G4498">
            <v>0</v>
          </cell>
          <cell r="H4498">
            <v>0</v>
          </cell>
          <cell r="I4498">
            <v>40175</v>
          </cell>
          <cell r="J4498">
            <v>40168</v>
          </cell>
          <cell r="K4498" t="str">
            <v>N</v>
          </cell>
          <cell r="L4498" t="str">
            <v>Drw</v>
          </cell>
          <cell r="M4498">
            <v>4499</v>
          </cell>
        </row>
        <row r="4499">
          <cell r="C4499">
            <v>54</v>
          </cell>
          <cell r="D4499" t="str">
            <v/>
          </cell>
          <cell r="E4499" t="str">
            <v/>
          </cell>
          <cell r="F4499" t="str">
            <v xml:space="preserve">-- </v>
          </cell>
          <cell r="G4499">
            <v>0</v>
          </cell>
          <cell r="H4499">
            <v>0</v>
          </cell>
          <cell r="I4499">
            <v>40175</v>
          </cell>
          <cell r="J4499">
            <v>40168</v>
          </cell>
          <cell r="K4499" t="str">
            <v>N</v>
          </cell>
          <cell r="L4499" t="str">
            <v>Drw</v>
          </cell>
          <cell r="M4499">
            <v>4500</v>
          </cell>
        </row>
        <row r="4500">
          <cell r="C4500">
            <v>25</v>
          </cell>
          <cell r="D4500" t="str">
            <v>05050-CM-25-001-00</v>
          </cell>
          <cell r="E4500" t="str">
            <v>05050-CM-25-001-00</v>
          </cell>
          <cell r="F4500" t="str">
            <v xml:space="preserve">Manufacturing data book-- </v>
          </cell>
          <cell r="G4500">
            <v>0</v>
          </cell>
          <cell r="H4500" t="str">
            <v>VP-1516-2500-OI-0001-002</v>
          </cell>
          <cell r="I4500">
            <v>40175</v>
          </cell>
          <cell r="J4500">
            <v>40168</v>
          </cell>
          <cell r="K4500" t="str">
            <v>Y</v>
          </cell>
          <cell r="L4500" t="str">
            <v>Doc</v>
          </cell>
          <cell r="M4500">
            <v>4</v>
          </cell>
        </row>
        <row r="4501">
          <cell r="C4501">
            <v>25</v>
          </cell>
          <cell r="D4501" t="str">
            <v>05050-CM-25-002-00</v>
          </cell>
          <cell r="E4501" t="str">
            <v>05050-CM-25-002-00</v>
          </cell>
          <cell r="F4501" t="str">
            <v xml:space="preserve">Mechanical data catalogue-- </v>
          </cell>
          <cell r="G4501">
            <v>0</v>
          </cell>
          <cell r="H4501" t="str">
            <v>VP-1516-2500-OI-0001-004</v>
          </cell>
          <cell r="I4501">
            <v>40175</v>
          </cell>
          <cell r="J4501">
            <v>40168</v>
          </cell>
          <cell r="K4501" t="str">
            <v>Y</v>
          </cell>
          <cell r="L4501" t="str">
            <v>Doc</v>
          </cell>
          <cell r="M4501">
            <v>5</v>
          </cell>
        </row>
        <row r="4502">
          <cell r="C4502">
            <v>25</v>
          </cell>
          <cell r="D4502" t="str">
            <v/>
          </cell>
          <cell r="E4502" t="str">
            <v/>
          </cell>
          <cell r="F4502" t="str">
            <v xml:space="preserve">Spare Parts Lists and filled SPIR forms-- </v>
          </cell>
          <cell r="G4502">
            <v>0</v>
          </cell>
          <cell r="H4502">
            <v>0</v>
          </cell>
          <cell r="I4502">
            <v>40175</v>
          </cell>
          <cell r="J4502">
            <v>40168</v>
          </cell>
          <cell r="K4502" t="str">
            <v>N</v>
          </cell>
          <cell r="L4502" t="str">
            <v>Doc</v>
          </cell>
          <cell r="M4502">
            <v>6</v>
          </cell>
          <cell r="N4502" t="str">
            <v>05050-CM-25-003-00</v>
          </cell>
        </row>
        <row r="4503">
          <cell r="C4503">
            <v>25</v>
          </cell>
          <cell r="D4503" t="str">
            <v/>
          </cell>
          <cell r="E4503" t="str">
            <v/>
          </cell>
          <cell r="F4503" t="str">
            <v xml:space="preserve">Project engineering specification-- </v>
          </cell>
          <cell r="G4503">
            <v>0</v>
          </cell>
          <cell r="H4503">
            <v>0</v>
          </cell>
          <cell r="I4503">
            <v>40175</v>
          </cell>
          <cell r="J4503">
            <v>40168</v>
          </cell>
          <cell r="K4503" t="str">
            <v>N</v>
          </cell>
          <cell r="L4503" t="str">
            <v>Doc</v>
          </cell>
          <cell r="M4503">
            <v>7</v>
          </cell>
        </row>
        <row r="4504">
          <cell r="C4504">
            <v>25</v>
          </cell>
          <cell r="D4504" t="str">
            <v/>
          </cell>
          <cell r="E4504" t="str">
            <v/>
          </cell>
          <cell r="F4504" t="str">
            <v xml:space="preserve">Vendor Print Index &amp; Schedule-- </v>
          </cell>
          <cell r="G4504">
            <v>0</v>
          </cell>
          <cell r="H4504" t="str">
            <v>VP-1516-2500-OI-0001-007</v>
          </cell>
          <cell r="I4504">
            <v>40175</v>
          </cell>
          <cell r="J4504">
            <v>40168</v>
          </cell>
          <cell r="K4504" t="str">
            <v>N</v>
          </cell>
          <cell r="L4504" t="str">
            <v>Doc</v>
          </cell>
          <cell r="M4504">
            <v>8</v>
          </cell>
        </row>
        <row r="4505">
          <cell r="C4505">
            <v>25</v>
          </cell>
          <cell r="D4505" t="str">
            <v/>
          </cell>
          <cell r="E4505" t="str">
            <v/>
          </cell>
          <cell r="F4505" t="str">
            <v xml:space="preserve">Overall Communication &amp; Coordination Procedure-- </v>
          </cell>
          <cell r="G4505">
            <v>0</v>
          </cell>
          <cell r="H4505">
            <v>0</v>
          </cell>
          <cell r="I4505">
            <v>40175</v>
          </cell>
          <cell r="J4505">
            <v>40168</v>
          </cell>
          <cell r="K4505" t="str">
            <v>N</v>
          </cell>
          <cell r="L4505" t="str">
            <v>Doc</v>
          </cell>
          <cell r="M4505">
            <v>9</v>
          </cell>
        </row>
        <row r="4506">
          <cell r="C4506">
            <v>25</v>
          </cell>
          <cell r="D4506" t="str">
            <v/>
          </cell>
          <cell r="E4506" t="str">
            <v/>
          </cell>
          <cell r="F4506" t="str">
            <v xml:space="preserve">Overall Project Schedule-- </v>
          </cell>
          <cell r="G4506">
            <v>0</v>
          </cell>
          <cell r="H4506">
            <v>0</v>
          </cell>
          <cell r="I4506">
            <v>40175</v>
          </cell>
          <cell r="J4506">
            <v>40168</v>
          </cell>
          <cell r="K4506" t="str">
            <v>N</v>
          </cell>
          <cell r="L4506" t="str">
            <v>Doc</v>
          </cell>
          <cell r="M4506">
            <v>10</v>
          </cell>
        </row>
        <row r="4507">
          <cell r="C4507">
            <v>25</v>
          </cell>
          <cell r="D4507" t="str">
            <v/>
          </cell>
          <cell r="E4507" t="str">
            <v/>
          </cell>
          <cell r="F4507" t="str">
            <v xml:space="preserve">Planning and Scheduling-- </v>
          </cell>
          <cell r="G4507">
            <v>0</v>
          </cell>
          <cell r="H4507">
            <v>0</v>
          </cell>
          <cell r="I4507">
            <v>40175</v>
          </cell>
          <cell r="J4507">
            <v>40168</v>
          </cell>
          <cell r="K4507" t="str">
            <v>N</v>
          </cell>
          <cell r="L4507" t="str">
            <v>Doc</v>
          </cell>
          <cell r="M4507">
            <v>11</v>
          </cell>
        </row>
        <row r="4508">
          <cell r="C4508">
            <v>25</v>
          </cell>
          <cell r="D4508" t="str">
            <v/>
          </cell>
          <cell r="E4508" t="str">
            <v/>
          </cell>
          <cell r="F4508" t="str">
            <v xml:space="preserve">Project Procedures-- </v>
          </cell>
          <cell r="G4508">
            <v>0</v>
          </cell>
          <cell r="H4508">
            <v>0</v>
          </cell>
          <cell r="I4508">
            <v>40175</v>
          </cell>
          <cell r="J4508">
            <v>40168</v>
          </cell>
          <cell r="K4508" t="str">
            <v>N</v>
          </cell>
          <cell r="L4508" t="str">
            <v>Doc</v>
          </cell>
          <cell r="M4508">
            <v>12</v>
          </cell>
        </row>
        <row r="4509">
          <cell r="C4509" t="str">
            <v>QP</v>
          </cell>
          <cell r="D4509" t="str">
            <v>05050-CP-QP-001-01</v>
          </cell>
          <cell r="E4509" t="str">
            <v>05050-CP-QP-001-01</v>
          </cell>
          <cell r="F4509" t="str">
            <v xml:space="preserve">Quality Plan-- </v>
          </cell>
          <cell r="G4509">
            <v>0</v>
          </cell>
          <cell r="H4509" t="str">
            <v>VP-1516-2500-OI-0001-071</v>
          </cell>
          <cell r="I4509">
            <v>40175</v>
          </cell>
          <cell r="J4509">
            <v>40168</v>
          </cell>
          <cell r="K4509" t="str">
            <v>Y</v>
          </cell>
          <cell r="L4509" t="str">
            <v>Doc</v>
          </cell>
          <cell r="M4509">
            <v>13</v>
          </cell>
        </row>
        <row r="4510">
          <cell r="C4510">
            <v>25</v>
          </cell>
          <cell r="D4510" t="str">
            <v/>
          </cell>
          <cell r="E4510" t="str">
            <v/>
          </cell>
          <cell r="F4510" t="str">
            <v xml:space="preserve">Detailed Schedule-- </v>
          </cell>
          <cell r="G4510">
            <v>0</v>
          </cell>
          <cell r="H4510">
            <v>0</v>
          </cell>
          <cell r="I4510">
            <v>40175</v>
          </cell>
          <cell r="J4510">
            <v>40168</v>
          </cell>
          <cell r="K4510" t="str">
            <v>N</v>
          </cell>
          <cell r="L4510" t="str">
            <v>Doc</v>
          </cell>
          <cell r="M4510">
            <v>14</v>
          </cell>
        </row>
        <row r="4511">
          <cell r="C4511">
            <v>25</v>
          </cell>
          <cell r="D4511" t="str">
            <v/>
          </cell>
          <cell r="E4511" t="str">
            <v/>
          </cell>
          <cell r="F4511" t="str">
            <v xml:space="preserve">-- </v>
          </cell>
          <cell r="G4511">
            <v>0</v>
          </cell>
          <cell r="H4511">
            <v>0</v>
          </cell>
          <cell r="I4511">
            <v>40175</v>
          </cell>
          <cell r="J4511">
            <v>40168</v>
          </cell>
          <cell r="K4511" t="str">
            <v>N</v>
          </cell>
          <cell r="L4511" t="str">
            <v>Doc</v>
          </cell>
          <cell r="M4511">
            <v>15</v>
          </cell>
        </row>
        <row r="4512">
          <cell r="C4512">
            <v>25</v>
          </cell>
          <cell r="D4512" t="str">
            <v/>
          </cell>
          <cell r="E4512" t="str">
            <v/>
          </cell>
          <cell r="F4512" t="str">
            <v xml:space="preserve">-- </v>
          </cell>
          <cell r="G4512">
            <v>0</v>
          </cell>
          <cell r="H4512">
            <v>0</v>
          </cell>
          <cell r="I4512">
            <v>40175</v>
          </cell>
          <cell r="J4512">
            <v>40168</v>
          </cell>
          <cell r="K4512" t="str">
            <v>N</v>
          </cell>
          <cell r="L4512" t="str">
            <v>Doc</v>
          </cell>
          <cell r="M4512">
            <v>16</v>
          </cell>
        </row>
        <row r="4513">
          <cell r="C4513">
            <v>25</v>
          </cell>
          <cell r="D4513" t="str">
            <v/>
          </cell>
          <cell r="E4513" t="str">
            <v/>
          </cell>
          <cell r="F4513" t="str">
            <v xml:space="preserve">-- </v>
          </cell>
          <cell r="G4513">
            <v>0</v>
          </cell>
          <cell r="H4513">
            <v>0</v>
          </cell>
          <cell r="I4513">
            <v>40175</v>
          </cell>
          <cell r="J4513">
            <v>40168</v>
          </cell>
          <cell r="K4513" t="str">
            <v>N</v>
          </cell>
          <cell r="L4513" t="str">
            <v>Doc</v>
          </cell>
          <cell r="M4513">
            <v>17</v>
          </cell>
        </row>
        <row r="4514">
          <cell r="C4514">
            <v>25</v>
          </cell>
          <cell r="D4514" t="str">
            <v/>
          </cell>
          <cell r="E4514" t="str">
            <v/>
          </cell>
          <cell r="F4514" t="str">
            <v>Material Specification-- (Propane)</v>
          </cell>
          <cell r="G4514">
            <v>0</v>
          </cell>
          <cell r="H4514">
            <v>0</v>
          </cell>
          <cell r="I4514">
            <v>40175</v>
          </cell>
          <cell r="J4514">
            <v>40168</v>
          </cell>
          <cell r="K4514" t="str">
            <v>N</v>
          </cell>
          <cell r="L4514" t="str">
            <v>Doc</v>
          </cell>
          <cell r="M4514">
            <v>18</v>
          </cell>
        </row>
        <row r="4515">
          <cell r="C4515">
            <v>25</v>
          </cell>
          <cell r="D4515" t="str">
            <v/>
          </cell>
          <cell r="E4515" t="str">
            <v/>
          </cell>
          <cell r="F4515">
            <v>0</v>
          </cell>
          <cell r="G4515">
            <v>0</v>
          </cell>
          <cell r="H4515">
            <v>0</v>
          </cell>
          <cell r="I4515">
            <v>40175</v>
          </cell>
          <cell r="J4515">
            <v>40168</v>
          </cell>
          <cell r="K4515" t="str">
            <v>N</v>
          </cell>
          <cell r="L4515" t="str">
            <v>Doc</v>
          </cell>
          <cell r="M4515">
            <v>19</v>
          </cell>
        </row>
        <row r="4516">
          <cell r="C4516">
            <v>25</v>
          </cell>
          <cell r="D4516" t="str">
            <v/>
          </cell>
          <cell r="E4516" t="str">
            <v/>
          </cell>
          <cell r="F4516">
            <v>0</v>
          </cell>
          <cell r="G4516">
            <v>0</v>
          </cell>
          <cell r="H4516">
            <v>0</v>
          </cell>
          <cell r="I4516">
            <v>40175</v>
          </cell>
          <cell r="J4516">
            <v>40168</v>
          </cell>
          <cell r="K4516" t="str">
            <v>N</v>
          </cell>
          <cell r="L4516" t="str">
            <v>Doc</v>
          </cell>
          <cell r="M4516">
            <v>20</v>
          </cell>
        </row>
        <row r="4517">
          <cell r="C4517">
            <v>25</v>
          </cell>
          <cell r="D4517" t="str">
            <v/>
          </cell>
          <cell r="E4517" t="str">
            <v/>
          </cell>
          <cell r="F4517">
            <v>0</v>
          </cell>
          <cell r="G4517">
            <v>0</v>
          </cell>
          <cell r="H4517">
            <v>0</v>
          </cell>
          <cell r="I4517">
            <v>40175</v>
          </cell>
          <cell r="J4517">
            <v>40168</v>
          </cell>
          <cell r="K4517" t="str">
            <v>N</v>
          </cell>
          <cell r="L4517" t="str">
            <v>Doc</v>
          </cell>
          <cell r="M4517">
            <v>21</v>
          </cell>
        </row>
        <row r="4518">
          <cell r="C4518">
            <v>25</v>
          </cell>
          <cell r="D4518" t="str">
            <v/>
          </cell>
          <cell r="E4518" t="str">
            <v/>
          </cell>
          <cell r="F4518" t="str">
            <v>Material Specification-- (Butane)</v>
          </cell>
          <cell r="G4518">
            <v>0</v>
          </cell>
          <cell r="H4518">
            <v>0</v>
          </cell>
          <cell r="I4518">
            <v>40175</v>
          </cell>
          <cell r="J4518">
            <v>40168</v>
          </cell>
          <cell r="K4518" t="str">
            <v>N</v>
          </cell>
          <cell r="L4518" t="str">
            <v>Doc</v>
          </cell>
          <cell r="M4518">
            <v>22</v>
          </cell>
        </row>
        <row r="4519">
          <cell r="C4519" t="str">
            <v>00</v>
          </cell>
          <cell r="D4519" t="str">
            <v/>
          </cell>
          <cell r="E4519" t="str">
            <v/>
          </cell>
          <cell r="F4519" t="str">
            <v>Vendor Documentation</v>
          </cell>
          <cell r="G4519">
            <v>0</v>
          </cell>
          <cell r="H4519">
            <v>0</v>
          </cell>
          <cell r="I4519" t="str">
            <v>-</v>
          </cell>
          <cell r="J4519" t="str">
            <v>-</v>
          </cell>
          <cell r="K4519" t="str">
            <v>N</v>
          </cell>
          <cell r="L4519" t="str">
            <v>Doc</v>
          </cell>
          <cell r="M4519">
            <v>23</v>
          </cell>
        </row>
        <row r="4520">
          <cell r="C4520" t="str">
            <v>FA</v>
          </cell>
          <cell r="D4520" t="str">
            <v/>
          </cell>
          <cell r="E4520" t="str">
            <v/>
          </cell>
          <cell r="F4520" t="str">
            <v xml:space="preserve">Vendor Docs-Tank plates- </v>
          </cell>
          <cell r="G4520">
            <v>0</v>
          </cell>
          <cell r="H4520">
            <v>0</v>
          </cell>
          <cell r="I4520">
            <v>40175</v>
          </cell>
          <cell r="J4520">
            <v>40168</v>
          </cell>
          <cell r="K4520" t="str">
            <v>N</v>
          </cell>
          <cell r="L4520" t="str">
            <v>Doc</v>
          </cell>
          <cell r="M4520">
            <v>24</v>
          </cell>
        </row>
        <row r="4521">
          <cell r="C4521" t="str">
            <v>FD</v>
          </cell>
          <cell r="D4521" t="str">
            <v/>
          </cell>
          <cell r="E4521" t="str">
            <v/>
          </cell>
          <cell r="F4521" t="str">
            <v xml:space="preserve">Vendor Docs-Tank calibration- </v>
          </cell>
          <cell r="G4521">
            <v>0</v>
          </cell>
          <cell r="H4521">
            <v>0</v>
          </cell>
          <cell r="I4521">
            <v>40175</v>
          </cell>
          <cell r="J4521">
            <v>40168</v>
          </cell>
          <cell r="K4521" t="str">
            <v>N</v>
          </cell>
          <cell r="L4521" t="str">
            <v>Doc</v>
          </cell>
          <cell r="M4521">
            <v>25</v>
          </cell>
        </row>
        <row r="4522">
          <cell r="C4522" t="str">
            <v>FJ</v>
          </cell>
          <cell r="D4522" t="str">
            <v/>
          </cell>
          <cell r="E4522" t="str">
            <v/>
          </cell>
          <cell r="F4522" t="str">
            <v xml:space="preserve">Vendor Docs-Consumables- </v>
          </cell>
          <cell r="G4522">
            <v>0</v>
          </cell>
          <cell r="H4522">
            <v>0</v>
          </cell>
          <cell r="I4522">
            <v>40175</v>
          </cell>
          <cell r="J4522">
            <v>40168</v>
          </cell>
          <cell r="K4522" t="str">
            <v>N</v>
          </cell>
          <cell r="L4522" t="str">
            <v>Doc</v>
          </cell>
          <cell r="M4522">
            <v>26</v>
          </cell>
        </row>
        <row r="4523">
          <cell r="C4523" t="str">
            <v>GA</v>
          </cell>
          <cell r="D4523" t="str">
            <v/>
          </cell>
          <cell r="E4523" t="str">
            <v/>
          </cell>
          <cell r="F4523" t="str">
            <v xml:space="preserve">Vendor Docs-Condensers &amp; chillers- </v>
          </cell>
          <cell r="G4523">
            <v>0</v>
          </cell>
          <cell r="H4523">
            <v>0</v>
          </cell>
          <cell r="I4523">
            <v>40175</v>
          </cell>
          <cell r="J4523">
            <v>40168</v>
          </cell>
          <cell r="K4523" t="str">
            <v>N</v>
          </cell>
          <cell r="L4523" t="str">
            <v>Doc</v>
          </cell>
          <cell r="M4523">
            <v>27</v>
          </cell>
        </row>
        <row r="4524">
          <cell r="C4524" t="str">
            <v>GB</v>
          </cell>
          <cell r="D4524" t="str">
            <v/>
          </cell>
          <cell r="E4524" t="str">
            <v/>
          </cell>
          <cell r="F4524" t="str">
            <v xml:space="preserve">Vendor Docs-Air Coolers- </v>
          </cell>
          <cell r="G4524">
            <v>0</v>
          </cell>
          <cell r="H4524">
            <v>0</v>
          </cell>
          <cell r="I4524">
            <v>40175</v>
          </cell>
          <cell r="J4524">
            <v>40168</v>
          </cell>
          <cell r="K4524" t="str">
            <v>N</v>
          </cell>
          <cell r="L4524" t="str">
            <v>Doc</v>
          </cell>
          <cell r="M4524">
            <v>28</v>
          </cell>
        </row>
        <row r="4525">
          <cell r="C4525" t="str">
            <v>GJ</v>
          </cell>
          <cell r="D4525" t="str">
            <v/>
          </cell>
          <cell r="E4525" t="str">
            <v/>
          </cell>
          <cell r="F4525" t="str">
            <v xml:space="preserve">Vendor Docs-Process Vessels- </v>
          </cell>
          <cell r="G4525">
            <v>0</v>
          </cell>
          <cell r="H4525">
            <v>0</v>
          </cell>
          <cell r="I4525">
            <v>40175</v>
          </cell>
          <cell r="J4525">
            <v>40168</v>
          </cell>
          <cell r="K4525" t="str">
            <v>N</v>
          </cell>
          <cell r="L4525" t="str">
            <v>Doc</v>
          </cell>
          <cell r="M4525">
            <v>29</v>
          </cell>
        </row>
        <row r="4526">
          <cell r="C4526" t="str">
            <v>HA</v>
          </cell>
          <cell r="D4526" t="str">
            <v/>
          </cell>
          <cell r="E4526" t="str">
            <v/>
          </cell>
          <cell r="F4526" t="str">
            <v xml:space="preserve">Vendor Docs-Pipes, flanges and fittings- </v>
          </cell>
          <cell r="G4526">
            <v>0</v>
          </cell>
          <cell r="H4526">
            <v>0</v>
          </cell>
          <cell r="I4526">
            <v>40175</v>
          </cell>
          <cell r="J4526">
            <v>40168</v>
          </cell>
          <cell r="K4526" t="str">
            <v>N</v>
          </cell>
          <cell r="L4526" t="str">
            <v>Doc</v>
          </cell>
          <cell r="M4526">
            <v>30</v>
          </cell>
        </row>
        <row r="4527">
          <cell r="C4527" t="str">
            <v>HF</v>
          </cell>
          <cell r="D4527" t="str">
            <v/>
          </cell>
          <cell r="E4527" t="str">
            <v/>
          </cell>
          <cell r="F4527" t="str">
            <v xml:space="preserve">Vendor Docs-Bellows, flanged (Inc. Installation Instructions)- </v>
          </cell>
          <cell r="G4527">
            <v>0</v>
          </cell>
          <cell r="H4527">
            <v>0</v>
          </cell>
          <cell r="I4527">
            <v>40175</v>
          </cell>
          <cell r="J4527">
            <v>40168</v>
          </cell>
          <cell r="K4527" t="str">
            <v>N</v>
          </cell>
          <cell r="L4527" t="str">
            <v>Doc</v>
          </cell>
          <cell r="M4527">
            <v>31</v>
          </cell>
        </row>
        <row r="4528">
          <cell r="C4528" t="str">
            <v>HG</v>
          </cell>
          <cell r="D4528" t="str">
            <v/>
          </cell>
          <cell r="E4528" t="str">
            <v/>
          </cell>
          <cell r="F4528" t="str">
            <v xml:space="preserve">Vendor Docs-Pipe supports, clips, etc- </v>
          </cell>
          <cell r="G4528">
            <v>0</v>
          </cell>
          <cell r="H4528">
            <v>0</v>
          </cell>
          <cell r="I4528">
            <v>40175</v>
          </cell>
          <cell r="J4528">
            <v>40168</v>
          </cell>
          <cell r="K4528" t="str">
            <v>N</v>
          </cell>
          <cell r="L4528" t="str">
            <v>Doc</v>
          </cell>
          <cell r="M4528">
            <v>32</v>
          </cell>
        </row>
        <row r="4529">
          <cell r="C4529" t="str">
            <v>HK</v>
          </cell>
          <cell r="D4529" t="str">
            <v/>
          </cell>
          <cell r="E4529" t="str">
            <v/>
          </cell>
          <cell r="F4529" t="str">
            <v xml:space="preserve">Vendor Docs-Studs &amp; nuts- </v>
          </cell>
          <cell r="G4529">
            <v>0</v>
          </cell>
          <cell r="H4529">
            <v>0</v>
          </cell>
          <cell r="I4529">
            <v>40175</v>
          </cell>
          <cell r="J4529">
            <v>40168</v>
          </cell>
          <cell r="K4529" t="str">
            <v>N</v>
          </cell>
          <cell r="L4529" t="str">
            <v>Doc</v>
          </cell>
          <cell r="M4529">
            <v>33</v>
          </cell>
        </row>
        <row r="4530">
          <cell r="C4530" t="str">
            <v>HL</v>
          </cell>
          <cell r="D4530" t="str">
            <v/>
          </cell>
          <cell r="E4530" t="str">
            <v/>
          </cell>
          <cell r="F4530" t="str">
            <v xml:space="preserve">Vendor Docs-Gaskets- </v>
          </cell>
          <cell r="G4530">
            <v>0</v>
          </cell>
          <cell r="H4530">
            <v>0</v>
          </cell>
          <cell r="I4530">
            <v>40175</v>
          </cell>
          <cell r="J4530">
            <v>40168</v>
          </cell>
          <cell r="K4530" t="str">
            <v>N</v>
          </cell>
          <cell r="L4530" t="str">
            <v>Doc</v>
          </cell>
          <cell r="M4530">
            <v>34</v>
          </cell>
        </row>
        <row r="4531">
          <cell r="C4531" t="str">
            <v>HM</v>
          </cell>
          <cell r="D4531" t="str">
            <v/>
          </cell>
          <cell r="E4531" t="str">
            <v/>
          </cell>
          <cell r="F4531" t="str">
            <v xml:space="preserve">Vendor Docs-Bonding wires and straps- </v>
          </cell>
          <cell r="G4531">
            <v>0</v>
          </cell>
          <cell r="H4531">
            <v>0</v>
          </cell>
          <cell r="I4531">
            <v>40175</v>
          </cell>
          <cell r="J4531">
            <v>40168</v>
          </cell>
          <cell r="K4531" t="str">
            <v>N</v>
          </cell>
          <cell r="L4531" t="str">
            <v>Doc</v>
          </cell>
          <cell r="M4531">
            <v>35</v>
          </cell>
        </row>
        <row r="4532">
          <cell r="C4532" t="str">
            <v>HN</v>
          </cell>
          <cell r="D4532" t="str">
            <v/>
          </cell>
          <cell r="E4532" t="str">
            <v/>
          </cell>
          <cell r="F4532" t="str">
            <v xml:space="preserve">Vendor Docs-Welding consumables- </v>
          </cell>
          <cell r="G4532">
            <v>0</v>
          </cell>
          <cell r="H4532">
            <v>0</v>
          </cell>
          <cell r="I4532">
            <v>40175</v>
          </cell>
          <cell r="J4532">
            <v>40168</v>
          </cell>
          <cell r="K4532" t="str">
            <v>N</v>
          </cell>
          <cell r="L4532" t="str">
            <v>Doc</v>
          </cell>
          <cell r="M4532">
            <v>36</v>
          </cell>
        </row>
        <row r="4533">
          <cell r="C4533" t="str">
            <v>JA</v>
          </cell>
          <cell r="D4533" t="str">
            <v/>
          </cell>
          <cell r="E4533" t="str">
            <v/>
          </cell>
          <cell r="F4533" t="str">
            <v xml:space="preserve">Vendor Docs-Tank safety relief valves (Inc. Installation Instructions)- </v>
          </cell>
          <cell r="G4533">
            <v>0</v>
          </cell>
          <cell r="H4533">
            <v>0</v>
          </cell>
          <cell r="I4533">
            <v>40175</v>
          </cell>
          <cell r="J4533">
            <v>40168</v>
          </cell>
          <cell r="K4533" t="str">
            <v>N</v>
          </cell>
          <cell r="L4533" t="str">
            <v>Doc</v>
          </cell>
          <cell r="M4533">
            <v>37</v>
          </cell>
        </row>
        <row r="4534">
          <cell r="C4534" t="str">
            <v>JB</v>
          </cell>
          <cell r="D4534" t="str">
            <v/>
          </cell>
          <cell r="E4534" t="str">
            <v/>
          </cell>
          <cell r="F4534" t="str">
            <v xml:space="preserve">Vendor Docs-Ball valves- </v>
          </cell>
          <cell r="G4534">
            <v>0</v>
          </cell>
          <cell r="H4534">
            <v>0</v>
          </cell>
          <cell r="I4534">
            <v>40175</v>
          </cell>
          <cell r="J4534">
            <v>40168</v>
          </cell>
          <cell r="K4534" t="str">
            <v>N</v>
          </cell>
          <cell r="L4534" t="str">
            <v>Doc</v>
          </cell>
          <cell r="M4534">
            <v>38</v>
          </cell>
        </row>
        <row r="4535">
          <cell r="C4535" t="str">
            <v>JC</v>
          </cell>
          <cell r="D4535" t="str">
            <v/>
          </cell>
          <cell r="E4535" t="str">
            <v/>
          </cell>
          <cell r="F4535" t="str">
            <v xml:space="preserve">Vendor Docs-Butterfly valves- </v>
          </cell>
          <cell r="G4535">
            <v>0</v>
          </cell>
          <cell r="H4535">
            <v>0</v>
          </cell>
          <cell r="I4535">
            <v>40175</v>
          </cell>
          <cell r="J4535">
            <v>40168</v>
          </cell>
          <cell r="K4535" t="str">
            <v>N</v>
          </cell>
          <cell r="L4535" t="str">
            <v>Doc</v>
          </cell>
          <cell r="M4535">
            <v>39</v>
          </cell>
        </row>
        <row r="4536">
          <cell r="C4536" t="str">
            <v>JD</v>
          </cell>
          <cell r="D4536" t="str">
            <v/>
          </cell>
          <cell r="E4536" t="str">
            <v/>
          </cell>
          <cell r="F4536" t="str">
            <v xml:space="preserve">Vendor Docs-Globe, needle, SDNR valves- </v>
          </cell>
          <cell r="G4536">
            <v>0</v>
          </cell>
          <cell r="H4536">
            <v>0</v>
          </cell>
          <cell r="I4536">
            <v>40175</v>
          </cell>
          <cell r="J4536">
            <v>40168</v>
          </cell>
          <cell r="K4536" t="str">
            <v>N</v>
          </cell>
          <cell r="L4536" t="str">
            <v>Doc</v>
          </cell>
          <cell r="M4536">
            <v>40</v>
          </cell>
        </row>
        <row r="4537">
          <cell r="C4537" t="str">
            <v>JE</v>
          </cell>
          <cell r="D4537" t="str">
            <v/>
          </cell>
          <cell r="E4537" t="str">
            <v/>
          </cell>
          <cell r="F4537" t="str">
            <v xml:space="preserve">Vendor Docs-Gate valves- </v>
          </cell>
          <cell r="G4537">
            <v>0</v>
          </cell>
          <cell r="H4537">
            <v>0</v>
          </cell>
          <cell r="I4537">
            <v>40175</v>
          </cell>
          <cell r="J4537">
            <v>40168</v>
          </cell>
          <cell r="K4537" t="str">
            <v>N</v>
          </cell>
          <cell r="L4537" t="str">
            <v>Doc</v>
          </cell>
          <cell r="M4537">
            <v>41</v>
          </cell>
        </row>
        <row r="4538">
          <cell r="C4538" t="str">
            <v>JF</v>
          </cell>
          <cell r="D4538" t="str">
            <v/>
          </cell>
          <cell r="E4538" t="str">
            <v/>
          </cell>
          <cell r="F4538" t="str">
            <v xml:space="preserve">Vendor Docs-Non-Return Valves- </v>
          </cell>
          <cell r="G4538">
            <v>0</v>
          </cell>
          <cell r="H4538">
            <v>0</v>
          </cell>
          <cell r="I4538">
            <v>40175</v>
          </cell>
          <cell r="J4538">
            <v>40168</v>
          </cell>
          <cell r="K4538" t="str">
            <v>N</v>
          </cell>
          <cell r="L4538" t="str">
            <v>Doc</v>
          </cell>
          <cell r="M4538">
            <v>42</v>
          </cell>
        </row>
        <row r="4539">
          <cell r="C4539" t="str">
            <v>JF</v>
          </cell>
          <cell r="D4539" t="str">
            <v/>
          </cell>
          <cell r="E4539" t="str">
            <v/>
          </cell>
          <cell r="F4539" t="str">
            <v xml:space="preserve">Vendor Docs-90³ Valves- </v>
          </cell>
          <cell r="G4539">
            <v>0</v>
          </cell>
          <cell r="H4539">
            <v>0</v>
          </cell>
          <cell r="I4539">
            <v>40175</v>
          </cell>
          <cell r="J4539">
            <v>40168</v>
          </cell>
          <cell r="K4539" t="str">
            <v>N</v>
          </cell>
          <cell r="L4539" t="str">
            <v>Doc</v>
          </cell>
          <cell r="M4539">
            <v>43</v>
          </cell>
        </row>
        <row r="4540">
          <cell r="C4540" t="str">
            <v>JG</v>
          </cell>
          <cell r="D4540" t="str">
            <v/>
          </cell>
          <cell r="E4540" t="str">
            <v/>
          </cell>
          <cell r="F4540" t="str">
            <v xml:space="preserve">Vendor Docs-Needle valves- </v>
          </cell>
          <cell r="G4540">
            <v>0</v>
          </cell>
          <cell r="H4540">
            <v>0</v>
          </cell>
          <cell r="I4540">
            <v>40175</v>
          </cell>
          <cell r="J4540">
            <v>40168</v>
          </cell>
          <cell r="K4540" t="str">
            <v>N</v>
          </cell>
          <cell r="L4540" t="str">
            <v>Doc</v>
          </cell>
          <cell r="M4540">
            <v>44</v>
          </cell>
        </row>
        <row r="4541">
          <cell r="C4541" t="str">
            <v>JH</v>
          </cell>
          <cell r="D4541" t="str">
            <v/>
          </cell>
          <cell r="E4541" t="str">
            <v/>
          </cell>
          <cell r="F4541" t="str">
            <v xml:space="preserve">Vendor Docs-Speciality valves- </v>
          </cell>
          <cell r="G4541">
            <v>0</v>
          </cell>
          <cell r="H4541">
            <v>0</v>
          </cell>
          <cell r="I4541">
            <v>40175</v>
          </cell>
          <cell r="J4541">
            <v>40168</v>
          </cell>
          <cell r="K4541" t="str">
            <v>N</v>
          </cell>
          <cell r="L4541" t="str">
            <v>Doc</v>
          </cell>
          <cell r="M4541">
            <v>45</v>
          </cell>
        </row>
        <row r="4542">
          <cell r="C4542" t="str">
            <v>JJ</v>
          </cell>
          <cell r="D4542" t="str">
            <v/>
          </cell>
          <cell r="E4542" t="str">
            <v/>
          </cell>
          <cell r="F4542" t="str">
            <v xml:space="preserve">Vendor Docs-Process relief &amp; Thermal relief valves- </v>
          </cell>
          <cell r="G4542">
            <v>0</v>
          </cell>
          <cell r="H4542">
            <v>0</v>
          </cell>
          <cell r="I4542">
            <v>40175</v>
          </cell>
          <cell r="J4542">
            <v>40168</v>
          </cell>
          <cell r="K4542" t="str">
            <v>N</v>
          </cell>
          <cell r="L4542" t="str">
            <v>Doc</v>
          </cell>
          <cell r="M4542">
            <v>46</v>
          </cell>
        </row>
        <row r="4543">
          <cell r="C4543" t="str">
            <v>JK</v>
          </cell>
          <cell r="D4543" t="str">
            <v/>
          </cell>
          <cell r="E4543" t="str">
            <v/>
          </cell>
          <cell r="F4543" t="str">
            <v xml:space="preserve">Vendor Docs-Control valves- </v>
          </cell>
          <cell r="G4543">
            <v>0</v>
          </cell>
          <cell r="H4543">
            <v>0</v>
          </cell>
          <cell r="I4543">
            <v>40175</v>
          </cell>
          <cell r="J4543">
            <v>40168</v>
          </cell>
          <cell r="K4543" t="str">
            <v>N</v>
          </cell>
          <cell r="L4543" t="str">
            <v>Doc</v>
          </cell>
          <cell r="M4543">
            <v>47</v>
          </cell>
        </row>
        <row r="4544">
          <cell r="C4544" t="str">
            <v>KC</v>
          </cell>
          <cell r="D4544" t="str">
            <v/>
          </cell>
          <cell r="E4544" t="str">
            <v/>
          </cell>
          <cell r="F4544" t="str">
            <v xml:space="preserve">Vendor Docs-Drain pump &amp; motor- </v>
          </cell>
          <cell r="G4544">
            <v>0</v>
          </cell>
          <cell r="H4544">
            <v>0</v>
          </cell>
          <cell r="I4544">
            <v>40175</v>
          </cell>
          <cell r="J4544">
            <v>40168</v>
          </cell>
          <cell r="K4544" t="str">
            <v>N</v>
          </cell>
          <cell r="L4544" t="str">
            <v>Doc</v>
          </cell>
          <cell r="M4544">
            <v>48</v>
          </cell>
        </row>
        <row r="4545">
          <cell r="C4545" t="str">
            <v>KS</v>
          </cell>
          <cell r="D4545" t="str">
            <v/>
          </cell>
          <cell r="E4545" t="str">
            <v/>
          </cell>
          <cell r="F4545" t="str">
            <v xml:space="preserve">Vendor Docs-Compressor packages- </v>
          </cell>
          <cell r="G4545">
            <v>0</v>
          </cell>
          <cell r="H4545">
            <v>0</v>
          </cell>
          <cell r="I4545">
            <v>40175</v>
          </cell>
          <cell r="J4545">
            <v>40168</v>
          </cell>
          <cell r="K4545" t="str">
            <v>N</v>
          </cell>
          <cell r="L4545" t="str">
            <v>Doc</v>
          </cell>
          <cell r="M4545">
            <v>49</v>
          </cell>
        </row>
        <row r="4546">
          <cell r="C4546" t="str">
            <v>LA</v>
          </cell>
          <cell r="D4546" t="str">
            <v/>
          </cell>
          <cell r="E4546" t="str">
            <v/>
          </cell>
          <cell r="F4546" t="str">
            <v xml:space="preserve">Vendor Docs-Tank float servo level gauge (Inc. Installation Instructions)- </v>
          </cell>
          <cell r="G4546">
            <v>0</v>
          </cell>
          <cell r="H4546">
            <v>0</v>
          </cell>
          <cell r="I4546">
            <v>40175</v>
          </cell>
          <cell r="J4546">
            <v>40168</v>
          </cell>
          <cell r="K4546" t="str">
            <v>N</v>
          </cell>
          <cell r="L4546" t="str">
            <v>Doc</v>
          </cell>
          <cell r="M4546">
            <v>50</v>
          </cell>
        </row>
        <row r="4547">
          <cell r="C4547" t="str">
            <v>LA</v>
          </cell>
          <cell r="D4547" t="str">
            <v/>
          </cell>
          <cell r="E4547" t="str">
            <v/>
          </cell>
          <cell r="F4547" t="str">
            <v xml:space="preserve">Vendor Docs-Tank radar level gauge (Inc. Installation Instructions)- </v>
          </cell>
          <cell r="G4547">
            <v>0</v>
          </cell>
          <cell r="H4547">
            <v>0</v>
          </cell>
          <cell r="I4547">
            <v>40175</v>
          </cell>
          <cell r="J4547">
            <v>40168</v>
          </cell>
          <cell r="K4547" t="str">
            <v>N</v>
          </cell>
          <cell r="L4547" t="str">
            <v>Doc</v>
          </cell>
          <cell r="M4547">
            <v>51</v>
          </cell>
        </row>
        <row r="4548">
          <cell r="C4548" t="str">
            <v>LB</v>
          </cell>
          <cell r="D4548" t="str">
            <v/>
          </cell>
          <cell r="E4548" t="str">
            <v/>
          </cell>
          <cell r="F4548" t="str">
            <v xml:space="preserve">Vendor Docs-Tank level switch (Inc. Installation Instructions)- </v>
          </cell>
          <cell r="G4548">
            <v>0</v>
          </cell>
          <cell r="H4548">
            <v>0</v>
          </cell>
          <cell r="I4548">
            <v>40175</v>
          </cell>
          <cell r="J4548">
            <v>40168</v>
          </cell>
          <cell r="K4548" t="str">
            <v>N</v>
          </cell>
          <cell r="L4548" t="str">
            <v>Doc</v>
          </cell>
          <cell r="M4548">
            <v>52</v>
          </cell>
        </row>
        <row r="4549">
          <cell r="C4549" t="str">
            <v>LC</v>
          </cell>
          <cell r="D4549" t="str">
            <v/>
          </cell>
          <cell r="E4549" t="str">
            <v/>
          </cell>
          <cell r="F4549" t="str">
            <v xml:space="preserve">Vendor Docs-Level indicator- </v>
          </cell>
          <cell r="G4549">
            <v>0</v>
          </cell>
          <cell r="H4549">
            <v>0</v>
          </cell>
          <cell r="I4549">
            <v>40175</v>
          </cell>
          <cell r="J4549">
            <v>40168</v>
          </cell>
          <cell r="K4549" t="str">
            <v>N</v>
          </cell>
          <cell r="L4549" t="str">
            <v>Doc</v>
          </cell>
          <cell r="M4549">
            <v>53</v>
          </cell>
        </row>
        <row r="4550">
          <cell r="C4550" t="str">
            <v>LE</v>
          </cell>
          <cell r="D4550" t="str">
            <v/>
          </cell>
          <cell r="E4550" t="str">
            <v/>
          </cell>
          <cell r="F4550" t="str">
            <v xml:space="preserve">Vendor Docs-Level transmitter- </v>
          </cell>
          <cell r="G4550">
            <v>0</v>
          </cell>
          <cell r="H4550">
            <v>0</v>
          </cell>
          <cell r="I4550">
            <v>40175</v>
          </cell>
          <cell r="J4550">
            <v>40168</v>
          </cell>
          <cell r="K4550" t="str">
            <v>N</v>
          </cell>
          <cell r="L4550" t="str">
            <v>Doc</v>
          </cell>
          <cell r="M4550">
            <v>54</v>
          </cell>
        </row>
        <row r="4551">
          <cell r="C4551" t="str">
            <v>LG</v>
          </cell>
          <cell r="D4551" t="str">
            <v/>
          </cell>
          <cell r="E4551" t="str">
            <v/>
          </cell>
          <cell r="F4551" t="str">
            <v xml:space="preserve">Vendor Docs-Pressure Indicator- </v>
          </cell>
          <cell r="G4551">
            <v>0</v>
          </cell>
          <cell r="H4551">
            <v>0</v>
          </cell>
          <cell r="I4551">
            <v>40175</v>
          </cell>
          <cell r="J4551">
            <v>40168</v>
          </cell>
          <cell r="K4551" t="str">
            <v>N</v>
          </cell>
          <cell r="L4551" t="str">
            <v>Doc</v>
          </cell>
          <cell r="M4551">
            <v>55</v>
          </cell>
        </row>
        <row r="4552">
          <cell r="C4552" t="str">
            <v>LJ</v>
          </cell>
          <cell r="D4552" t="str">
            <v/>
          </cell>
          <cell r="E4552" t="str">
            <v/>
          </cell>
          <cell r="F4552" t="str">
            <v xml:space="preserve">Vendor Docs-Pressure Transmitter- </v>
          </cell>
          <cell r="G4552">
            <v>0</v>
          </cell>
          <cell r="H4552">
            <v>0</v>
          </cell>
          <cell r="I4552">
            <v>40175</v>
          </cell>
          <cell r="J4552">
            <v>40168</v>
          </cell>
          <cell r="K4552" t="str">
            <v>N</v>
          </cell>
          <cell r="L4552" t="str">
            <v>Doc</v>
          </cell>
          <cell r="M4552">
            <v>56</v>
          </cell>
        </row>
        <row r="4553">
          <cell r="C4553" t="str">
            <v>LL</v>
          </cell>
          <cell r="D4553" t="str">
            <v/>
          </cell>
          <cell r="E4553" t="str">
            <v/>
          </cell>
          <cell r="F4553" t="str">
            <v xml:space="preserve">Vendor Docs-Temperature Indicator- </v>
          </cell>
          <cell r="G4553">
            <v>0</v>
          </cell>
          <cell r="H4553">
            <v>0</v>
          </cell>
          <cell r="I4553">
            <v>40175</v>
          </cell>
          <cell r="J4553">
            <v>40168</v>
          </cell>
          <cell r="K4553" t="str">
            <v>N</v>
          </cell>
          <cell r="L4553" t="str">
            <v>Doc</v>
          </cell>
          <cell r="M4553">
            <v>57</v>
          </cell>
        </row>
        <row r="4554">
          <cell r="C4554" t="str">
            <v>LG</v>
          </cell>
          <cell r="D4554" t="str">
            <v/>
          </cell>
          <cell r="E4554" t="str">
            <v/>
          </cell>
          <cell r="F4554" t="str">
            <v xml:space="preserve">Vendor Docs-Pressure Indicator- </v>
          </cell>
          <cell r="G4554">
            <v>0</v>
          </cell>
          <cell r="H4554">
            <v>0</v>
          </cell>
          <cell r="I4554">
            <v>40175</v>
          </cell>
          <cell r="J4554">
            <v>40168</v>
          </cell>
          <cell r="K4554" t="str">
            <v>N</v>
          </cell>
          <cell r="L4554" t="str">
            <v>Doc</v>
          </cell>
          <cell r="M4554">
            <v>58</v>
          </cell>
        </row>
        <row r="4555">
          <cell r="C4555" t="str">
            <v>LP</v>
          </cell>
          <cell r="D4555" t="str">
            <v/>
          </cell>
          <cell r="E4555" t="str">
            <v/>
          </cell>
          <cell r="F4555" t="str">
            <v xml:space="preserve">Vendor Docs-TemperatureTransmitter- </v>
          </cell>
          <cell r="G4555">
            <v>0</v>
          </cell>
          <cell r="H4555">
            <v>0</v>
          </cell>
          <cell r="I4555">
            <v>40175</v>
          </cell>
          <cell r="J4555">
            <v>40168</v>
          </cell>
          <cell r="K4555" t="str">
            <v>N</v>
          </cell>
          <cell r="L4555" t="str">
            <v>Doc</v>
          </cell>
          <cell r="M4555">
            <v>59</v>
          </cell>
        </row>
        <row r="4556">
          <cell r="C4556" t="str">
            <v>LW</v>
          </cell>
          <cell r="D4556" t="str">
            <v/>
          </cell>
          <cell r="E4556" t="str">
            <v/>
          </cell>
          <cell r="F4556" t="str">
            <v xml:space="preserve">Vendor Docs-Instrument Panels- </v>
          </cell>
          <cell r="G4556">
            <v>0</v>
          </cell>
          <cell r="H4556">
            <v>0</v>
          </cell>
          <cell r="I4556">
            <v>40175</v>
          </cell>
          <cell r="J4556">
            <v>40168</v>
          </cell>
          <cell r="K4556" t="str">
            <v>N</v>
          </cell>
          <cell r="L4556" t="str">
            <v>Doc</v>
          </cell>
          <cell r="M4556">
            <v>60</v>
          </cell>
        </row>
        <row r="4557">
          <cell r="C4557" t="str">
            <v>MB</v>
          </cell>
          <cell r="D4557" t="str">
            <v/>
          </cell>
          <cell r="E4557" t="str">
            <v/>
          </cell>
          <cell r="F4557" t="str">
            <v xml:space="preserve">Vendor Docs-Tank Insulation- </v>
          </cell>
          <cell r="G4557">
            <v>0</v>
          </cell>
          <cell r="H4557">
            <v>0</v>
          </cell>
          <cell r="I4557">
            <v>40175</v>
          </cell>
          <cell r="J4557">
            <v>40168</v>
          </cell>
          <cell r="K4557" t="str">
            <v>N</v>
          </cell>
          <cell r="L4557" t="str">
            <v>Doc</v>
          </cell>
          <cell r="M4557">
            <v>61</v>
          </cell>
        </row>
        <row r="4558">
          <cell r="C4558" t="str">
            <v>MC</v>
          </cell>
          <cell r="D4558" t="str">
            <v/>
          </cell>
          <cell r="E4558" t="str">
            <v/>
          </cell>
          <cell r="F4558" t="str">
            <v xml:space="preserve">Vendor Docs-Perlite Concrete- </v>
          </cell>
          <cell r="G4558">
            <v>0</v>
          </cell>
          <cell r="H4558">
            <v>0</v>
          </cell>
          <cell r="I4558">
            <v>40175</v>
          </cell>
          <cell r="J4558">
            <v>40168</v>
          </cell>
          <cell r="K4558" t="str">
            <v>N</v>
          </cell>
          <cell r="L4558" t="str">
            <v>Doc</v>
          </cell>
          <cell r="M4558">
            <v>62</v>
          </cell>
        </row>
        <row r="4559">
          <cell r="C4559" t="str">
            <v>MD</v>
          </cell>
          <cell r="D4559" t="str">
            <v/>
          </cell>
          <cell r="E4559" t="str">
            <v/>
          </cell>
          <cell r="F4559" t="str">
            <v xml:space="preserve">Vendor Docs-Pipe &amp; Fitting Insulation- </v>
          </cell>
          <cell r="G4559">
            <v>0</v>
          </cell>
          <cell r="H4559">
            <v>0</v>
          </cell>
          <cell r="I4559">
            <v>40175</v>
          </cell>
          <cell r="J4559">
            <v>40168</v>
          </cell>
          <cell r="K4559" t="str">
            <v>N</v>
          </cell>
          <cell r="L4559" t="str">
            <v>Doc</v>
          </cell>
          <cell r="M4559">
            <v>63</v>
          </cell>
        </row>
        <row r="4560">
          <cell r="C4560" t="str">
            <v>ME</v>
          </cell>
          <cell r="D4560" t="str">
            <v/>
          </cell>
          <cell r="E4560" t="str">
            <v/>
          </cell>
          <cell r="F4560" t="str">
            <v xml:space="preserve">Vendor Docs-Vessels &amp; Heat Exchangers Insulation- </v>
          </cell>
          <cell r="G4560">
            <v>0</v>
          </cell>
          <cell r="H4560">
            <v>0</v>
          </cell>
          <cell r="I4560">
            <v>40175</v>
          </cell>
          <cell r="J4560">
            <v>40168</v>
          </cell>
          <cell r="K4560" t="str">
            <v>N</v>
          </cell>
          <cell r="L4560" t="str">
            <v>Doc</v>
          </cell>
          <cell r="M4560">
            <v>64</v>
          </cell>
        </row>
        <row r="4561">
          <cell r="C4561" t="str">
            <v>NH</v>
          </cell>
          <cell r="D4561" t="str">
            <v/>
          </cell>
          <cell r="E4561" t="str">
            <v/>
          </cell>
          <cell r="F4561" t="str">
            <v xml:space="preserve">Vendor Docs-Valve Labels- </v>
          </cell>
          <cell r="G4561">
            <v>0</v>
          </cell>
          <cell r="H4561">
            <v>0</v>
          </cell>
          <cell r="I4561">
            <v>40175</v>
          </cell>
          <cell r="J4561">
            <v>40168</v>
          </cell>
          <cell r="K4561" t="str">
            <v>N</v>
          </cell>
          <cell r="L4561" t="str">
            <v>Doc</v>
          </cell>
          <cell r="M4561">
            <v>65</v>
          </cell>
        </row>
        <row r="4562">
          <cell r="C4562" t="str">
            <v>PA</v>
          </cell>
          <cell r="D4562" t="str">
            <v/>
          </cell>
          <cell r="E4562" t="str">
            <v/>
          </cell>
          <cell r="F4562" t="str">
            <v xml:space="preserve">Vendor Docs-Motor Control Centre - </v>
          </cell>
          <cell r="G4562">
            <v>0</v>
          </cell>
          <cell r="H4562">
            <v>0</v>
          </cell>
          <cell r="I4562">
            <v>40175</v>
          </cell>
          <cell r="J4562">
            <v>40168</v>
          </cell>
          <cell r="K4562" t="str">
            <v>N</v>
          </cell>
          <cell r="L4562" t="str">
            <v>Doc</v>
          </cell>
          <cell r="M4562">
            <v>66</v>
          </cell>
        </row>
        <row r="4563">
          <cell r="C4563" t="str">
            <v>PC</v>
          </cell>
          <cell r="D4563" t="str">
            <v/>
          </cell>
          <cell r="E4563" t="str">
            <v/>
          </cell>
          <cell r="F4563" t="str">
            <v xml:space="preserve">Vendor Docs-PLC &amp; SCADA- </v>
          </cell>
          <cell r="G4563">
            <v>0</v>
          </cell>
          <cell r="H4563">
            <v>0</v>
          </cell>
          <cell r="I4563">
            <v>40175</v>
          </cell>
          <cell r="J4563">
            <v>40168</v>
          </cell>
          <cell r="K4563" t="str">
            <v>N</v>
          </cell>
          <cell r="L4563" t="str">
            <v>Doc</v>
          </cell>
          <cell r="M4563">
            <v>67</v>
          </cell>
        </row>
        <row r="4564">
          <cell r="C4564" t="str">
            <v>PG</v>
          </cell>
          <cell r="D4564" t="str">
            <v/>
          </cell>
          <cell r="E4564" t="str">
            <v/>
          </cell>
          <cell r="F4564" t="str">
            <v xml:space="preserve">Vendor Docs-Settlement Monitoring- </v>
          </cell>
          <cell r="G4564">
            <v>0</v>
          </cell>
          <cell r="H4564">
            <v>0</v>
          </cell>
          <cell r="I4564">
            <v>40175</v>
          </cell>
          <cell r="J4564">
            <v>40168</v>
          </cell>
          <cell r="K4564" t="str">
            <v>N</v>
          </cell>
          <cell r="L4564" t="str">
            <v>Doc</v>
          </cell>
          <cell r="M4564">
            <v>68</v>
          </cell>
        </row>
        <row r="4565">
          <cell r="C4565" t="str">
            <v>PG</v>
          </cell>
          <cell r="D4565" t="str">
            <v/>
          </cell>
          <cell r="E4565" t="str">
            <v/>
          </cell>
          <cell r="F4565" t="str">
            <v xml:space="preserve">Vendor Docs-IS Redundant I/O- </v>
          </cell>
          <cell r="G4565">
            <v>0</v>
          </cell>
          <cell r="H4565">
            <v>0</v>
          </cell>
          <cell r="I4565">
            <v>40175</v>
          </cell>
          <cell r="J4565">
            <v>40168</v>
          </cell>
          <cell r="K4565" t="str">
            <v>N</v>
          </cell>
          <cell r="L4565" t="str">
            <v>Doc</v>
          </cell>
          <cell r="M4565">
            <v>69</v>
          </cell>
        </row>
        <row r="4566">
          <cell r="C4566" t="str">
            <v>PK</v>
          </cell>
          <cell r="D4566" t="str">
            <v/>
          </cell>
          <cell r="E4566" t="str">
            <v/>
          </cell>
          <cell r="F4566" t="str">
            <v xml:space="preserve">Vendor Docs-Cables- </v>
          </cell>
          <cell r="G4566">
            <v>0</v>
          </cell>
          <cell r="H4566">
            <v>0</v>
          </cell>
          <cell r="I4566">
            <v>40175</v>
          </cell>
          <cell r="J4566">
            <v>40168</v>
          </cell>
          <cell r="K4566" t="str">
            <v>N</v>
          </cell>
          <cell r="L4566" t="str">
            <v>Doc</v>
          </cell>
          <cell r="M4566">
            <v>70</v>
          </cell>
        </row>
        <row r="4567">
          <cell r="C4567" t="str">
            <v>PL</v>
          </cell>
          <cell r="D4567" t="str">
            <v/>
          </cell>
          <cell r="E4567" t="str">
            <v/>
          </cell>
          <cell r="F4567" t="str">
            <v xml:space="preserve">Vendor Docs-Accessories- </v>
          </cell>
          <cell r="G4567">
            <v>0</v>
          </cell>
          <cell r="H4567">
            <v>0</v>
          </cell>
          <cell r="I4567">
            <v>40175</v>
          </cell>
          <cell r="J4567">
            <v>40168</v>
          </cell>
          <cell r="K4567" t="str">
            <v>N</v>
          </cell>
          <cell r="L4567" t="str">
            <v>Doc</v>
          </cell>
          <cell r="M4567">
            <v>71</v>
          </cell>
        </row>
        <row r="4568">
          <cell r="C4568" t="str">
            <v>PM</v>
          </cell>
          <cell r="D4568" t="str">
            <v/>
          </cell>
          <cell r="E4568" t="str">
            <v/>
          </cell>
          <cell r="F4568" t="str">
            <v xml:space="preserve">Vendor Docs-Lighting System- </v>
          </cell>
          <cell r="G4568">
            <v>0</v>
          </cell>
          <cell r="H4568">
            <v>0</v>
          </cell>
          <cell r="I4568">
            <v>40175</v>
          </cell>
          <cell r="J4568">
            <v>40168</v>
          </cell>
          <cell r="K4568" t="str">
            <v>N</v>
          </cell>
          <cell r="L4568" t="str">
            <v>Doc</v>
          </cell>
          <cell r="M4568">
            <v>72</v>
          </cell>
        </row>
        <row r="4569">
          <cell r="C4569" t="str">
            <v>PN</v>
          </cell>
          <cell r="D4569" t="str">
            <v/>
          </cell>
          <cell r="E4569" t="str">
            <v/>
          </cell>
          <cell r="F4569" t="str">
            <v xml:space="preserve">Vendor Docs-Earthing System- </v>
          </cell>
          <cell r="G4569">
            <v>0</v>
          </cell>
          <cell r="H4569">
            <v>0</v>
          </cell>
          <cell r="I4569">
            <v>40175</v>
          </cell>
          <cell r="J4569">
            <v>40168</v>
          </cell>
          <cell r="K4569" t="str">
            <v>N</v>
          </cell>
          <cell r="L4569" t="str">
            <v>Doc</v>
          </cell>
          <cell r="M4569">
            <v>73</v>
          </cell>
        </row>
        <row r="4570">
          <cell r="C4570" t="str">
            <v>TA</v>
          </cell>
          <cell r="D4570" t="str">
            <v/>
          </cell>
          <cell r="E4570" t="str">
            <v/>
          </cell>
          <cell r="F4570" t="str">
            <v xml:space="preserve">Vendor Docs-Gas detection system (Inc. Installation Instructions)- </v>
          </cell>
          <cell r="G4570">
            <v>0</v>
          </cell>
          <cell r="H4570">
            <v>0</v>
          </cell>
          <cell r="I4570">
            <v>40175</v>
          </cell>
          <cell r="J4570">
            <v>40168</v>
          </cell>
          <cell r="K4570" t="str">
            <v>N</v>
          </cell>
          <cell r="L4570" t="str">
            <v>Doc</v>
          </cell>
          <cell r="M4570">
            <v>74</v>
          </cell>
        </row>
        <row r="4571">
          <cell r="C4571" t="str">
            <v>TB</v>
          </cell>
          <cell r="D4571" t="str">
            <v/>
          </cell>
          <cell r="E4571" t="str">
            <v/>
          </cell>
          <cell r="F4571" t="str">
            <v xml:space="preserve">Vendor Docs-Gas detector sensors- </v>
          </cell>
          <cell r="G4571">
            <v>0</v>
          </cell>
          <cell r="H4571">
            <v>0</v>
          </cell>
          <cell r="I4571">
            <v>40175</v>
          </cell>
          <cell r="J4571">
            <v>40168</v>
          </cell>
          <cell r="K4571" t="str">
            <v>N</v>
          </cell>
          <cell r="L4571" t="str">
            <v>Doc</v>
          </cell>
          <cell r="M4571">
            <v>75</v>
          </cell>
        </row>
        <row r="4572">
          <cell r="C4572" t="str">
            <v>TC</v>
          </cell>
          <cell r="D4572" t="str">
            <v/>
          </cell>
          <cell r="E4572" t="str">
            <v/>
          </cell>
          <cell r="F4572" t="str">
            <v xml:space="preserve">Vendor Docs-Fire detector- </v>
          </cell>
          <cell r="G4572">
            <v>0</v>
          </cell>
          <cell r="H4572">
            <v>0</v>
          </cell>
          <cell r="I4572">
            <v>40175</v>
          </cell>
          <cell r="J4572">
            <v>40168</v>
          </cell>
          <cell r="K4572" t="str">
            <v>N</v>
          </cell>
          <cell r="L4572" t="str">
            <v>Doc</v>
          </cell>
          <cell r="M4572">
            <v>76</v>
          </cell>
        </row>
        <row r="4573">
          <cell r="C4573" t="str">
            <v>TL</v>
          </cell>
          <cell r="D4573" t="str">
            <v/>
          </cell>
          <cell r="E4573" t="str">
            <v/>
          </cell>
          <cell r="F4573" t="str">
            <v xml:space="preserve">Vendor Docs-Fire fighting system- </v>
          </cell>
          <cell r="G4573">
            <v>0</v>
          </cell>
          <cell r="H4573">
            <v>0</v>
          </cell>
          <cell r="I4573">
            <v>40175</v>
          </cell>
          <cell r="J4573">
            <v>40168</v>
          </cell>
          <cell r="K4573" t="str">
            <v>N</v>
          </cell>
          <cell r="L4573" t="str">
            <v>Doc</v>
          </cell>
          <cell r="M4573">
            <v>77</v>
          </cell>
        </row>
        <row r="4574">
          <cell r="C4574" t="str">
            <v>VC</v>
          </cell>
          <cell r="D4574" t="str">
            <v/>
          </cell>
          <cell r="E4574" t="str">
            <v/>
          </cell>
          <cell r="F4574" t="str">
            <v xml:space="preserve">Vendor Docs-Air Coolers- </v>
          </cell>
          <cell r="G4574">
            <v>0</v>
          </cell>
          <cell r="H4574">
            <v>0</v>
          </cell>
          <cell r="I4574">
            <v>40175</v>
          </cell>
          <cell r="J4574">
            <v>40168</v>
          </cell>
          <cell r="K4574" t="str">
            <v>N</v>
          </cell>
          <cell r="L4574" t="str">
            <v>Doc</v>
          </cell>
          <cell r="M4574">
            <v>78</v>
          </cell>
        </row>
        <row r="4575">
          <cell r="C4575" t="str">
            <v>VD</v>
          </cell>
          <cell r="D4575" t="str">
            <v/>
          </cell>
          <cell r="E4575" t="str">
            <v/>
          </cell>
          <cell r="F4575" t="str">
            <v xml:space="preserve">Vendor Docs-Vessels- </v>
          </cell>
          <cell r="G4575">
            <v>0</v>
          </cell>
          <cell r="H4575">
            <v>0</v>
          </cell>
          <cell r="I4575">
            <v>40175</v>
          </cell>
          <cell r="J4575">
            <v>40168</v>
          </cell>
          <cell r="K4575" t="str">
            <v>N</v>
          </cell>
          <cell r="L4575" t="str">
            <v>Doc</v>
          </cell>
          <cell r="M4575">
            <v>79</v>
          </cell>
        </row>
        <row r="4576">
          <cell r="C4576" t="str">
            <v>VS</v>
          </cell>
          <cell r="D4576" t="str">
            <v/>
          </cell>
          <cell r="E4576" t="str">
            <v/>
          </cell>
          <cell r="F4576" t="str">
            <v xml:space="preserve">Vendor Docs-Refrigerant compressor packages- </v>
          </cell>
          <cell r="G4576">
            <v>0</v>
          </cell>
          <cell r="H4576">
            <v>0</v>
          </cell>
          <cell r="I4576">
            <v>40175</v>
          </cell>
          <cell r="J4576">
            <v>40168</v>
          </cell>
          <cell r="K4576" t="str">
            <v>N</v>
          </cell>
          <cell r="L4576" t="str">
            <v>Doc</v>
          </cell>
          <cell r="M4576">
            <v>80</v>
          </cell>
        </row>
        <row r="4577">
          <cell r="C4577" t="str">
            <v>00</v>
          </cell>
          <cell r="D4577" t="str">
            <v/>
          </cell>
          <cell r="E4577" t="str">
            <v/>
          </cell>
          <cell r="F4577" t="str">
            <v xml:space="preserve">-- </v>
          </cell>
          <cell r="G4577">
            <v>0</v>
          </cell>
          <cell r="H4577">
            <v>0</v>
          </cell>
          <cell r="I4577">
            <v>40175</v>
          </cell>
          <cell r="J4577">
            <v>40168</v>
          </cell>
          <cell r="K4577">
            <v>0</v>
          </cell>
          <cell r="L4577" t="str">
            <v>Doc</v>
          </cell>
          <cell r="M4577">
            <v>81</v>
          </cell>
        </row>
        <row r="4578">
          <cell r="C4578" t="str">
            <v>00</v>
          </cell>
          <cell r="D4578" t="str">
            <v/>
          </cell>
          <cell r="E4578" t="str">
            <v/>
          </cell>
          <cell r="F4578" t="str">
            <v xml:space="preserve">-- </v>
          </cell>
          <cell r="G4578">
            <v>0</v>
          </cell>
          <cell r="H4578">
            <v>0</v>
          </cell>
          <cell r="I4578">
            <v>40175</v>
          </cell>
          <cell r="J4578">
            <v>40168</v>
          </cell>
          <cell r="K4578">
            <v>0</v>
          </cell>
          <cell r="L4578" t="str">
            <v>Doc</v>
          </cell>
          <cell r="M4578">
            <v>82</v>
          </cell>
        </row>
        <row r="4579">
          <cell r="C4579" t="str">
            <v>00</v>
          </cell>
          <cell r="D4579" t="str">
            <v/>
          </cell>
          <cell r="E4579" t="str">
            <v/>
          </cell>
          <cell r="F4579" t="str">
            <v xml:space="preserve">-- </v>
          </cell>
          <cell r="G4579">
            <v>0</v>
          </cell>
          <cell r="H4579">
            <v>0</v>
          </cell>
          <cell r="I4579">
            <v>40175</v>
          </cell>
          <cell r="J4579">
            <v>40168</v>
          </cell>
          <cell r="K4579">
            <v>0</v>
          </cell>
          <cell r="L4579" t="str">
            <v>Doc</v>
          </cell>
          <cell r="M4579">
            <v>83</v>
          </cell>
        </row>
        <row r="4580">
          <cell r="C4580" t="str">
            <v>00</v>
          </cell>
          <cell r="D4580" t="str">
            <v/>
          </cell>
          <cell r="E4580" t="str">
            <v/>
          </cell>
          <cell r="F4580" t="str">
            <v xml:space="preserve">-- </v>
          </cell>
          <cell r="G4580">
            <v>0</v>
          </cell>
          <cell r="H4580">
            <v>0</v>
          </cell>
          <cell r="I4580">
            <v>40175</v>
          </cell>
          <cell r="J4580">
            <v>40168</v>
          </cell>
          <cell r="K4580">
            <v>0</v>
          </cell>
          <cell r="L4580" t="str">
            <v>Doc</v>
          </cell>
          <cell r="M4580">
            <v>84</v>
          </cell>
        </row>
        <row r="4581">
          <cell r="C4581" t="str">
            <v>00</v>
          </cell>
          <cell r="D4581" t="str">
            <v/>
          </cell>
          <cell r="E4581" t="str">
            <v/>
          </cell>
          <cell r="F4581" t="str">
            <v xml:space="preserve">-- </v>
          </cell>
          <cell r="G4581">
            <v>0</v>
          </cell>
          <cell r="H4581">
            <v>0</v>
          </cell>
          <cell r="I4581">
            <v>40175</v>
          </cell>
          <cell r="J4581">
            <v>40168</v>
          </cell>
          <cell r="K4581">
            <v>0</v>
          </cell>
          <cell r="L4581" t="str">
            <v>Doc</v>
          </cell>
          <cell r="M4581">
            <v>85</v>
          </cell>
        </row>
        <row r="4582">
          <cell r="C4582" t="str">
            <v>00</v>
          </cell>
          <cell r="D4582" t="str">
            <v/>
          </cell>
          <cell r="E4582" t="str">
            <v/>
          </cell>
          <cell r="F4582" t="str">
            <v xml:space="preserve">-- </v>
          </cell>
          <cell r="G4582">
            <v>0</v>
          </cell>
          <cell r="H4582">
            <v>0</v>
          </cell>
          <cell r="I4582">
            <v>40175</v>
          </cell>
          <cell r="J4582">
            <v>40168</v>
          </cell>
          <cell r="K4582">
            <v>0</v>
          </cell>
          <cell r="L4582" t="str">
            <v>Doc</v>
          </cell>
          <cell r="M4582">
            <v>86</v>
          </cell>
        </row>
        <row r="4583">
          <cell r="C4583" t="str">
            <v>00</v>
          </cell>
          <cell r="D4583" t="str">
            <v/>
          </cell>
          <cell r="E4583" t="str">
            <v/>
          </cell>
          <cell r="F4583" t="str">
            <v xml:space="preserve">-- </v>
          </cell>
          <cell r="G4583">
            <v>0</v>
          </cell>
          <cell r="H4583">
            <v>0</v>
          </cell>
          <cell r="I4583">
            <v>40175</v>
          </cell>
          <cell r="J4583">
            <v>40168</v>
          </cell>
          <cell r="K4583">
            <v>0</v>
          </cell>
          <cell r="L4583" t="str">
            <v>Doc</v>
          </cell>
          <cell r="M4583">
            <v>87</v>
          </cell>
        </row>
        <row r="4584">
          <cell r="C4584" t="str">
            <v>00</v>
          </cell>
          <cell r="D4584" t="str">
            <v/>
          </cell>
          <cell r="E4584" t="str">
            <v/>
          </cell>
          <cell r="F4584" t="str">
            <v xml:space="preserve">-- </v>
          </cell>
          <cell r="G4584">
            <v>0</v>
          </cell>
          <cell r="H4584">
            <v>0</v>
          </cell>
          <cell r="I4584">
            <v>40175</v>
          </cell>
          <cell r="J4584">
            <v>40168</v>
          </cell>
          <cell r="K4584">
            <v>0</v>
          </cell>
          <cell r="L4584" t="str">
            <v>Doc</v>
          </cell>
          <cell r="M4584">
            <v>88</v>
          </cell>
        </row>
        <row r="4585">
          <cell r="C4585" t="str">
            <v>00</v>
          </cell>
          <cell r="D4585" t="str">
            <v/>
          </cell>
          <cell r="E4585" t="str">
            <v/>
          </cell>
          <cell r="F4585" t="str">
            <v xml:space="preserve">-- </v>
          </cell>
          <cell r="G4585">
            <v>0</v>
          </cell>
          <cell r="H4585">
            <v>0</v>
          </cell>
          <cell r="I4585">
            <v>40175</v>
          </cell>
          <cell r="J4585">
            <v>40168</v>
          </cell>
          <cell r="K4585">
            <v>0</v>
          </cell>
          <cell r="L4585" t="str">
            <v>Doc</v>
          </cell>
          <cell r="M4585">
            <v>89</v>
          </cell>
        </row>
        <row r="4586">
          <cell r="C4586" t="str">
            <v>00</v>
          </cell>
          <cell r="D4586" t="str">
            <v/>
          </cell>
          <cell r="E4586" t="str">
            <v/>
          </cell>
          <cell r="F4586" t="str">
            <v xml:space="preserve">-- </v>
          </cell>
          <cell r="G4586">
            <v>0</v>
          </cell>
          <cell r="H4586">
            <v>0</v>
          </cell>
          <cell r="I4586">
            <v>40175</v>
          </cell>
          <cell r="J4586">
            <v>40168</v>
          </cell>
          <cell r="K4586">
            <v>0</v>
          </cell>
          <cell r="L4586" t="str">
            <v>Doc</v>
          </cell>
          <cell r="M4586">
            <v>90</v>
          </cell>
        </row>
        <row r="4587">
          <cell r="C4587" t="str">
            <v>00</v>
          </cell>
          <cell r="D4587" t="str">
            <v/>
          </cell>
          <cell r="E4587" t="str">
            <v/>
          </cell>
          <cell r="F4587" t="str">
            <v xml:space="preserve">-- </v>
          </cell>
          <cell r="G4587">
            <v>0</v>
          </cell>
          <cell r="H4587">
            <v>0</v>
          </cell>
          <cell r="I4587">
            <v>40175</v>
          </cell>
          <cell r="J4587">
            <v>40168</v>
          </cell>
          <cell r="K4587">
            <v>0</v>
          </cell>
          <cell r="L4587" t="str">
            <v>Doc</v>
          </cell>
          <cell r="M4587">
            <v>91</v>
          </cell>
        </row>
        <row r="4588">
          <cell r="C4588" t="str">
            <v>00</v>
          </cell>
          <cell r="D4588" t="str">
            <v>05050-EM-00--</v>
          </cell>
          <cell r="E4588" t="str">
            <v>05050-EM-00--</v>
          </cell>
          <cell r="F4588" t="str">
            <v>E&amp;I Documents</v>
          </cell>
          <cell r="G4588">
            <v>0</v>
          </cell>
          <cell r="H4588">
            <v>0</v>
          </cell>
          <cell r="I4588" t="str">
            <v>-</v>
          </cell>
          <cell r="J4588" t="str">
            <v>-</v>
          </cell>
          <cell r="K4588" t="str">
            <v>Y</v>
          </cell>
          <cell r="L4588" t="str">
            <v>Doc</v>
          </cell>
          <cell r="M4588">
            <v>92</v>
          </cell>
        </row>
        <row r="4589">
          <cell r="C4589" t="str">
            <v>11</v>
          </cell>
          <cell r="D4589" t="str">
            <v>05050-EM-11-004-01</v>
          </cell>
          <cell r="E4589" t="str">
            <v>05050-EM-11-004-01</v>
          </cell>
          <cell r="F4589" t="str">
            <v xml:space="preserve">Instrument Schedule-- </v>
          </cell>
          <cell r="G4589">
            <v>0</v>
          </cell>
          <cell r="H4589" t="str">
            <v>VP-1516-2500-OI-0001-082</v>
          </cell>
          <cell r="I4589">
            <v>40175</v>
          </cell>
          <cell r="J4589">
            <v>40168</v>
          </cell>
          <cell r="K4589" t="str">
            <v>y</v>
          </cell>
          <cell r="L4589" t="str">
            <v>Doc</v>
          </cell>
          <cell r="M4589">
            <v>93</v>
          </cell>
        </row>
        <row r="4590">
          <cell r="C4590" t="str">
            <v>11</v>
          </cell>
          <cell r="D4590" t="str">
            <v>05050-EM-11-005-01</v>
          </cell>
          <cell r="E4590" t="str">
            <v>05050-EM-11-005-01</v>
          </cell>
          <cell r="F4590" t="str">
            <v xml:space="preserve">Cable Schedule-- </v>
          </cell>
          <cell r="G4590">
            <v>0</v>
          </cell>
          <cell r="H4590" t="str">
            <v>VP-1516-2500-OI-0001-081</v>
          </cell>
          <cell r="I4590">
            <v>40175</v>
          </cell>
          <cell r="J4590">
            <v>40168</v>
          </cell>
          <cell r="K4590" t="str">
            <v>y</v>
          </cell>
          <cell r="L4590" t="str">
            <v>Doc</v>
          </cell>
          <cell r="M4590">
            <v>94</v>
          </cell>
        </row>
        <row r="4591">
          <cell r="C4591" t="str">
            <v>12</v>
          </cell>
          <cell r="D4591" t="str">
            <v>05050-EM-12-001-01</v>
          </cell>
          <cell r="E4591" t="str">
            <v>05050-EM-12-001-01</v>
          </cell>
          <cell r="F4591" t="str">
            <v xml:space="preserve">Consolidated Bill of Materials - Cable Ladder-Instrumentation- </v>
          </cell>
          <cell r="G4591">
            <v>0</v>
          </cell>
          <cell r="H4591" t="str">
            <v>VP-1516-147-T-101/2-283</v>
          </cell>
          <cell r="I4591">
            <v>40175</v>
          </cell>
          <cell r="J4591">
            <v>40168</v>
          </cell>
          <cell r="K4591" t="str">
            <v>y</v>
          </cell>
          <cell r="L4591" t="str">
            <v>Doc</v>
          </cell>
          <cell r="M4591">
            <v>95</v>
          </cell>
        </row>
        <row r="4592">
          <cell r="C4592" t="str">
            <v>12</v>
          </cell>
          <cell r="D4592" t="str">
            <v/>
          </cell>
          <cell r="E4592" t="str">
            <v/>
          </cell>
          <cell r="F4592" t="str">
            <v xml:space="preserve">Instrument List-- </v>
          </cell>
          <cell r="G4592">
            <v>0</v>
          </cell>
          <cell r="H4592">
            <v>0</v>
          </cell>
          <cell r="I4592">
            <v>40175</v>
          </cell>
          <cell r="J4592">
            <v>40168</v>
          </cell>
          <cell r="K4592" t="str">
            <v>n</v>
          </cell>
          <cell r="L4592" t="str">
            <v>Doc</v>
          </cell>
          <cell r="M4592">
            <v>96</v>
          </cell>
        </row>
        <row r="4593">
          <cell r="C4593" t="str">
            <v>12</v>
          </cell>
          <cell r="D4593" t="str">
            <v/>
          </cell>
          <cell r="E4593" t="str">
            <v/>
          </cell>
          <cell r="F4593" t="str">
            <v xml:space="preserve"> I/O List-- </v>
          </cell>
          <cell r="G4593">
            <v>0</v>
          </cell>
          <cell r="H4593">
            <v>0</v>
          </cell>
          <cell r="I4593">
            <v>40175</v>
          </cell>
          <cell r="J4593">
            <v>40168</v>
          </cell>
          <cell r="K4593" t="str">
            <v>N</v>
          </cell>
          <cell r="L4593" t="str">
            <v>Doc</v>
          </cell>
          <cell r="M4593">
            <v>97</v>
          </cell>
        </row>
        <row r="4594">
          <cell r="C4594" t="str">
            <v>12</v>
          </cell>
          <cell r="D4594" t="str">
            <v>05050-EM-12-003-01</v>
          </cell>
          <cell r="E4594" t="str">
            <v>05050-EM-12-003-01</v>
          </cell>
          <cell r="F4594" t="str">
            <v xml:space="preserve">Label Schedule-- </v>
          </cell>
          <cell r="G4594">
            <v>0</v>
          </cell>
          <cell r="H4594" t="str">
            <v>VP-1516-2500-OI-0001-083</v>
          </cell>
          <cell r="I4594">
            <v>40175</v>
          </cell>
          <cell r="J4594">
            <v>40168</v>
          </cell>
          <cell r="K4594" t="str">
            <v>Y</v>
          </cell>
          <cell r="L4594" t="str">
            <v>Doc</v>
          </cell>
          <cell r="M4594">
            <v>98</v>
          </cell>
        </row>
        <row r="4595">
          <cell r="C4595" t="str">
            <v>12</v>
          </cell>
          <cell r="D4595" t="str">
            <v/>
          </cell>
          <cell r="E4595" t="str">
            <v/>
          </cell>
          <cell r="F4595" t="str">
            <v xml:space="preserve">Functional Design Specification for Control System-- </v>
          </cell>
          <cell r="G4595">
            <v>0</v>
          </cell>
          <cell r="H4595">
            <v>0</v>
          </cell>
          <cell r="I4595">
            <v>40175</v>
          </cell>
          <cell r="J4595">
            <v>40168</v>
          </cell>
          <cell r="K4595" t="str">
            <v>N</v>
          </cell>
          <cell r="L4595" t="str">
            <v>Doc</v>
          </cell>
          <cell r="M4595">
            <v>99</v>
          </cell>
        </row>
        <row r="4596">
          <cell r="C4596" t="str">
            <v>12</v>
          </cell>
          <cell r="D4596" t="str">
            <v/>
          </cell>
          <cell r="E4596" t="str">
            <v/>
          </cell>
          <cell r="F4596" t="str">
            <v xml:space="preserve">Cause &amp; Effect Diagrams-- </v>
          </cell>
          <cell r="G4596">
            <v>0</v>
          </cell>
          <cell r="H4596">
            <v>0</v>
          </cell>
          <cell r="I4596">
            <v>40175</v>
          </cell>
          <cell r="J4596">
            <v>40168</v>
          </cell>
          <cell r="K4596" t="str">
            <v>N</v>
          </cell>
          <cell r="L4596" t="str">
            <v>Doc</v>
          </cell>
          <cell r="M4596">
            <v>100</v>
          </cell>
        </row>
        <row r="4597">
          <cell r="C4597" t="str">
            <v>12</v>
          </cell>
          <cell r="D4597" t="str">
            <v/>
          </cell>
          <cell r="E4597" t="str">
            <v/>
          </cell>
          <cell r="F4597" t="str">
            <v xml:space="preserve">General Specification for Instrumentation-- </v>
          </cell>
          <cell r="G4597">
            <v>0</v>
          </cell>
          <cell r="H4597">
            <v>0</v>
          </cell>
          <cell r="I4597">
            <v>40175</v>
          </cell>
          <cell r="J4597">
            <v>40168</v>
          </cell>
          <cell r="K4597" t="str">
            <v>N</v>
          </cell>
          <cell r="L4597" t="str">
            <v>Doc</v>
          </cell>
          <cell r="M4597">
            <v>101</v>
          </cell>
        </row>
        <row r="4598">
          <cell r="C4598" t="str">
            <v>12</v>
          </cell>
          <cell r="D4598" t="str">
            <v/>
          </cell>
          <cell r="E4598" t="str">
            <v/>
          </cell>
          <cell r="F4598" t="str">
            <v xml:space="preserve">Specification--Flow Instrumentation </v>
          </cell>
          <cell r="G4598">
            <v>0</v>
          </cell>
          <cell r="H4598">
            <v>0</v>
          </cell>
          <cell r="I4598">
            <v>40175</v>
          </cell>
          <cell r="J4598">
            <v>40168</v>
          </cell>
          <cell r="K4598" t="str">
            <v>N</v>
          </cell>
          <cell r="L4598" t="str">
            <v>Doc</v>
          </cell>
          <cell r="M4598">
            <v>102</v>
          </cell>
        </row>
        <row r="4599">
          <cell r="C4599" t="str">
            <v>12</v>
          </cell>
          <cell r="D4599" t="str">
            <v/>
          </cell>
          <cell r="E4599" t="str">
            <v/>
          </cell>
          <cell r="F4599" t="str">
            <v xml:space="preserve">Specification--Level Instrumentation </v>
          </cell>
          <cell r="G4599">
            <v>0</v>
          </cell>
          <cell r="H4599">
            <v>0</v>
          </cell>
          <cell r="I4599">
            <v>40175</v>
          </cell>
          <cell r="J4599">
            <v>40168</v>
          </cell>
          <cell r="K4599" t="str">
            <v>N</v>
          </cell>
          <cell r="L4599" t="str">
            <v>Doc</v>
          </cell>
          <cell r="M4599">
            <v>103</v>
          </cell>
        </row>
        <row r="4600">
          <cell r="C4600" t="str">
            <v>12</v>
          </cell>
          <cell r="D4600" t="str">
            <v/>
          </cell>
          <cell r="E4600" t="str">
            <v/>
          </cell>
          <cell r="F4600" t="str">
            <v xml:space="preserve">Specification--Pressure Instrumentation </v>
          </cell>
          <cell r="G4600">
            <v>0</v>
          </cell>
          <cell r="H4600">
            <v>0</v>
          </cell>
          <cell r="I4600">
            <v>40175</v>
          </cell>
          <cell r="J4600">
            <v>40168</v>
          </cell>
          <cell r="K4600" t="str">
            <v>N</v>
          </cell>
          <cell r="L4600" t="str">
            <v>Doc</v>
          </cell>
          <cell r="M4600">
            <v>104</v>
          </cell>
        </row>
        <row r="4601">
          <cell r="C4601" t="str">
            <v>12</v>
          </cell>
          <cell r="D4601" t="str">
            <v/>
          </cell>
          <cell r="E4601" t="str">
            <v/>
          </cell>
          <cell r="F4601" t="str">
            <v xml:space="preserve">Specification--Temperature Instrumentation </v>
          </cell>
          <cell r="G4601">
            <v>0</v>
          </cell>
          <cell r="H4601">
            <v>0</v>
          </cell>
          <cell r="I4601">
            <v>40175</v>
          </cell>
          <cell r="J4601">
            <v>40168</v>
          </cell>
          <cell r="K4601" t="str">
            <v>N</v>
          </cell>
          <cell r="L4601" t="str">
            <v>Doc</v>
          </cell>
          <cell r="M4601">
            <v>105</v>
          </cell>
        </row>
        <row r="4602">
          <cell r="C4602" t="str">
            <v>12</v>
          </cell>
          <cell r="D4602" t="str">
            <v/>
          </cell>
          <cell r="E4602" t="str">
            <v/>
          </cell>
          <cell r="F4602" t="str">
            <v xml:space="preserve">Specification--Fire &amp; Gas Detection System </v>
          </cell>
          <cell r="G4602">
            <v>0</v>
          </cell>
          <cell r="H4602">
            <v>0</v>
          </cell>
          <cell r="I4602">
            <v>40175</v>
          </cell>
          <cell r="J4602">
            <v>40168</v>
          </cell>
          <cell r="K4602" t="str">
            <v>N</v>
          </cell>
          <cell r="L4602" t="str">
            <v>Doc</v>
          </cell>
          <cell r="M4602">
            <v>106</v>
          </cell>
        </row>
        <row r="4603">
          <cell r="C4603" t="str">
            <v>12</v>
          </cell>
          <cell r="D4603" t="str">
            <v/>
          </cell>
          <cell r="E4603" t="str">
            <v/>
          </cell>
          <cell r="F4603" t="str">
            <v xml:space="preserve">Alarm and Trip Set Points-- </v>
          </cell>
          <cell r="G4603">
            <v>0</v>
          </cell>
          <cell r="H4603">
            <v>0</v>
          </cell>
          <cell r="I4603">
            <v>40175</v>
          </cell>
          <cell r="J4603">
            <v>40168</v>
          </cell>
          <cell r="K4603" t="str">
            <v>N</v>
          </cell>
          <cell r="L4603" t="str">
            <v>Doc</v>
          </cell>
          <cell r="M4603">
            <v>107</v>
          </cell>
        </row>
        <row r="4604">
          <cell r="C4604" t="str">
            <v>12</v>
          </cell>
          <cell r="D4604" t="str">
            <v/>
          </cell>
          <cell r="E4604" t="str">
            <v/>
          </cell>
          <cell r="F4604" t="str">
            <v xml:space="preserve">Instrument Datasheets-- </v>
          </cell>
          <cell r="G4604">
            <v>0</v>
          </cell>
          <cell r="H4604">
            <v>0</v>
          </cell>
          <cell r="I4604">
            <v>40175</v>
          </cell>
          <cell r="J4604">
            <v>40168</v>
          </cell>
          <cell r="K4604" t="str">
            <v>N</v>
          </cell>
          <cell r="L4604" t="str">
            <v>Doc</v>
          </cell>
          <cell r="M4604">
            <v>108</v>
          </cell>
        </row>
        <row r="4605">
          <cell r="C4605" t="str">
            <v>13</v>
          </cell>
          <cell r="D4605" t="str">
            <v/>
          </cell>
          <cell r="E4605" t="str">
            <v/>
          </cell>
          <cell r="F4605" t="str">
            <v xml:space="preserve">Cable Schedule-Electrical- </v>
          </cell>
          <cell r="G4605">
            <v>0</v>
          </cell>
          <cell r="H4605">
            <v>0</v>
          </cell>
          <cell r="I4605">
            <v>40175</v>
          </cell>
          <cell r="J4605">
            <v>40168</v>
          </cell>
          <cell r="K4605" t="str">
            <v>N</v>
          </cell>
          <cell r="L4605" t="str">
            <v>Doc</v>
          </cell>
          <cell r="M4605">
            <v>109</v>
          </cell>
        </row>
        <row r="4606">
          <cell r="C4606">
            <v>13</v>
          </cell>
          <cell r="D4606" t="str">
            <v/>
          </cell>
          <cell r="E4606" t="str">
            <v/>
          </cell>
          <cell r="F4606" t="str">
            <v xml:space="preserve">General Specification for Electrical-- </v>
          </cell>
          <cell r="G4606">
            <v>0</v>
          </cell>
          <cell r="H4606">
            <v>0</v>
          </cell>
          <cell r="I4606">
            <v>40175</v>
          </cell>
          <cell r="J4606">
            <v>40168</v>
          </cell>
          <cell r="K4606" t="str">
            <v>N</v>
          </cell>
          <cell r="L4606" t="str">
            <v>Doc</v>
          </cell>
          <cell r="M4606">
            <v>110</v>
          </cell>
        </row>
        <row r="4607">
          <cell r="C4607" t="str">
            <v>13</v>
          </cell>
          <cell r="D4607" t="str">
            <v/>
          </cell>
          <cell r="E4607" t="str">
            <v/>
          </cell>
          <cell r="F4607" t="str">
            <v xml:space="preserve">Specification--Earthing </v>
          </cell>
          <cell r="G4607">
            <v>0</v>
          </cell>
          <cell r="H4607">
            <v>0</v>
          </cell>
          <cell r="I4607">
            <v>40175</v>
          </cell>
          <cell r="J4607">
            <v>40168</v>
          </cell>
          <cell r="K4607" t="str">
            <v>N</v>
          </cell>
          <cell r="L4607" t="str">
            <v>Doc</v>
          </cell>
          <cell r="M4607">
            <v>111</v>
          </cell>
        </row>
        <row r="4608">
          <cell r="C4608">
            <v>13</v>
          </cell>
          <cell r="D4608" t="str">
            <v/>
          </cell>
          <cell r="E4608" t="str">
            <v/>
          </cell>
          <cell r="F4608" t="str">
            <v xml:space="preserve">Specification--Lighting </v>
          </cell>
          <cell r="G4608">
            <v>0</v>
          </cell>
          <cell r="H4608">
            <v>0</v>
          </cell>
          <cell r="I4608">
            <v>40175</v>
          </cell>
          <cell r="J4608">
            <v>40168</v>
          </cell>
          <cell r="K4608" t="str">
            <v>N</v>
          </cell>
          <cell r="L4608" t="str">
            <v>Doc</v>
          </cell>
          <cell r="M4608">
            <v>112</v>
          </cell>
        </row>
        <row r="4609">
          <cell r="C4609">
            <v>13</v>
          </cell>
          <cell r="D4609" t="str">
            <v/>
          </cell>
          <cell r="E4609" t="str">
            <v/>
          </cell>
          <cell r="F4609" t="str">
            <v xml:space="preserve">Specification--MCC </v>
          </cell>
          <cell r="G4609">
            <v>0</v>
          </cell>
          <cell r="H4609">
            <v>0</v>
          </cell>
          <cell r="I4609">
            <v>40175</v>
          </cell>
          <cell r="J4609">
            <v>40168</v>
          </cell>
          <cell r="K4609" t="str">
            <v>N</v>
          </cell>
          <cell r="L4609" t="str">
            <v>Doc</v>
          </cell>
          <cell r="M4609">
            <v>113</v>
          </cell>
        </row>
        <row r="4610">
          <cell r="C4610">
            <v>13</v>
          </cell>
          <cell r="D4610" t="str">
            <v/>
          </cell>
          <cell r="E4610" t="str">
            <v/>
          </cell>
          <cell r="F4610" t="str">
            <v xml:space="preserve">Specification--Cable and Cable Supports </v>
          </cell>
          <cell r="G4610">
            <v>0</v>
          </cell>
          <cell r="H4610">
            <v>0</v>
          </cell>
          <cell r="I4610">
            <v>40175</v>
          </cell>
          <cell r="J4610">
            <v>40168</v>
          </cell>
          <cell r="K4610" t="str">
            <v>N</v>
          </cell>
          <cell r="L4610" t="str">
            <v>Doc</v>
          </cell>
          <cell r="M4610">
            <v>114</v>
          </cell>
        </row>
        <row r="4611">
          <cell r="C4611">
            <v>13</v>
          </cell>
          <cell r="D4611" t="str">
            <v/>
          </cell>
          <cell r="E4611" t="str">
            <v/>
          </cell>
          <cell r="F4611" t="str">
            <v xml:space="preserve">Electrical Power and Instrument Air Consumption-- </v>
          </cell>
          <cell r="G4611">
            <v>0</v>
          </cell>
          <cell r="H4611">
            <v>0</v>
          </cell>
          <cell r="I4611">
            <v>40175</v>
          </cell>
          <cell r="J4611">
            <v>40168</v>
          </cell>
          <cell r="K4611" t="str">
            <v>N</v>
          </cell>
          <cell r="L4611" t="str">
            <v>Doc</v>
          </cell>
          <cell r="M4611">
            <v>115</v>
          </cell>
        </row>
        <row r="4612">
          <cell r="C4612">
            <v>13</v>
          </cell>
          <cell r="D4612" t="str">
            <v/>
          </cell>
          <cell r="E4612" t="str">
            <v/>
          </cell>
          <cell r="F4612" t="str">
            <v xml:space="preserve">Electric Load Balance-- </v>
          </cell>
          <cell r="G4612">
            <v>0</v>
          </cell>
          <cell r="H4612">
            <v>0</v>
          </cell>
          <cell r="I4612">
            <v>40175</v>
          </cell>
          <cell r="J4612">
            <v>40168</v>
          </cell>
          <cell r="K4612" t="str">
            <v>N</v>
          </cell>
          <cell r="L4612" t="str">
            <v>Doc</v>
          </cell>
          <cell r="M4612">
            <v>116</v>
          </cell>
        </row>
        <row r="4613">
          <cell r="C4613">
            <v>13</v>
          </cell>
          <cell r="D4613" t="str">
            <v/>
          </cell>
          <cell r="E4613" t="str">
            <v/>
          </cell>
          <cell r="F4613" t="str">
            <v xml:space="preserve">Sizing calculations-- </v>
          </cell>
          <cell r="G4613">
            <v>0</v>
          </cell>
          <cell r="H4613">
            <v>0</v>
          </cell>
          <cell r="I4613">
            <v>40175</v>
          </cell>
          <cell r="J4613">
            <v>40168</v>
          </cell>
          <cell r="K4613" t="str">
            <v>N</v>
          </cell>
          <cell r="L4613" t="str">
            <v>Doc</v>
          </cell>
          <cell r="M4613">
            <v>117</v>
          </cell>
        </row>
        <row r="4614">
          <cell r="C4614">
            <v>13</v>
          </cell>
          <cell r="D4614" t="str">
            <v/>
          </cell>
          <cell r="E4614" t="str">
            <v/>
          </cell>
          <cell r="F4614" t="str">
            <v xml:space="preserve">List of Starters-- </v>
          </cell>
          <cell r="G4614">
            <v>0</v>
          </cell>
          <cell r="H4614">
            <v>0</v>
          </cell>
          <cell r="I4614">
            <v>40175</v>
          </cell>
          <cell r="J4614">
            <v>40168</v>
          </cell>
          <cell r="K4614" t="str">
            <v>N</v>
          </cell>
          <cell r="L4614" t="str">
            <v>Doc</v>
          </cell>
          <cell r="M4614">
            <v>118</v>
          </cell>
        </row>
        <row r="4615">
          <cell r="C4615">
            <v>13</v>
          </cell>
          <cell r="D4615" t="str">
            <v/>
          </cell>
          <cell r="E4615" t="str">
            <v/>
          </cell>
          <cell r="F4615" t="str">
            <v xml:space="preserve">Switchgears list-- </v>
          </cell>
          <cell r="G4615">
            <v>0</v>
          </cell>
          <cell r="H4615">
            <v>0</v>
          </cell>
          <cell r="I4615">
            <v>40175</v>
          </cell>
          <cell r="J4615">
            <v>40168</v>
          </cell>
          <cell r="K4615" t="str">
            <v>N</v>
          </cell>
          <cell r="L4615" t="str">
            <v>Doc</v>
          </cell>
          <cell r="M4615">
            <v>119</v>
          </cell>
        </row>
        <row r="4616">
          <cell r="C4616">
            <v>13</v>
          </cell>
          <cell r="D4616" t="str">
            <v/>
          </cell>
          <cell r="E4616" t="str">
            <v/>
          </cell>
          <cell r="F4616" t="str">
            <v xml:space="preserve">Lighting (Plant &amp; Building) calculations-- </v>
          </cell>
          <cell r="G4616">
            <v>0</v>
          </cell>
          <cell r="H4616">
            <v>0</v>
          </cell>
          <cell r="I4616">
            <v>40175</v>
          </cell>
          <cell r="J4616">
            <v>40168</v>
          </cell>
          <cell r="K4616" t="str">
            <v>N</v>
          </cell>
          <cell r="L4616" t="str">
            <v>Doc</v>
          </cell>
          <cell r="M4616">
            <v>120</v>
          </cell>
        </row>
        <row r="4617">
          <cell r="C4617">
            <v>13</v>
          </cell>
          <cell r="D4617" t="str">
            <v/>
          </cell>
          <cell r="E4617" t="str">
            <v/>
          </cell>
          <cell r="F4617" t="str">
            <v xml:space="preserve">Lightning Protection System Design-- </v>
          </cell>
          <cell r="G4617">
            <v>0</v>
          </cell>
          <cell r="H4617">
            <v>0</v>
          </cell>
          <cell r="I4617">
            <v>40175</v>
          </cell>
          <cell r="J4617">
            <v>40168</v>
          </cell>
          <cell r="K4617" t="str">
            <v>N</v>
          </cell>
          <cell r="L4617" t="str">
            <v>Doc</v>
          </cell>
          <cell r="M4617">
            <v>121</v>
          </cell>
        </row>
        <row r="4618">
          <cell r="C4618">
            <v>13</v>
          </cell>
          <cell r="D4618" t="str">
            <v/>
          </cell>
          <cell r="E4618" t="str">
            <v/>
          </cell>
          <cell r="F4618" t="str">
            <v xml:space="preserve">Load Summary and Analysis-- </v>
          </cell>
          <cell r="G4618">
            <v>0</v>
          </cell>
          <cell r="H4618">
            <v>0</v>
          </cell>
          <cell r="I4618">
            <v>40175</v>
          </cell>
          <cell r="J4618">
            <v>40168</v>
          </cell>
          <cell r="K4618" t="str">
            <v>N</v>
          </cell>
          <cell r="L4618" t="str">
            <v>Doc</v>
          </cell>
          <cell r="M4618">
            <v>122</v>
          </cell>
        </row>
        <row r="4619">
          <cell r="C4619">
            <v>13</v>
          </cell>
          <cell r="D4619" t="str">
            <v/>
          </cell>
          <cell r="E4619" t="str">
            <v/>
          </cell>
          <cell r="F4619" t="str">
            <v xml:space="preserve">Motor Schedule-- </v>
          </cell>
          <cell r="G4619">
            <v>0</v>
          </cell>
          <cell r="H4619">
            <v>0</v>
          </cell>
          <cell r="I4619">
            <v>40175</v>
          </cell>
          <cell r="J4619">
            <v>40168</v>
          </cell>
          <cell r="K4619" t="str">
            <v>N</v>
          </cell>
          <cell r="L4619" t="str">
            <v>Doc</v>
          </cell>
          <cell r="M4619">
            <v>123</v>
          </cell>
        </row>
        <row r="4620">
          <cell r="C4620">
            <v>13</v>
          </cell>
          <cell r="D4620" t="str">
            <v/>
          </cell>
          <cell r="E4620" t="str">
            <v/>
          </cell>
          <cell r="F4620" t="str">
            <v xml:space="preserve">Transformers specification-- </v>
          </cell>
          <cell r="G4620">
            <v>0</v>
          </cell>
          <cell r="H4620">
            <v>0</v>
          </cell>
          <cell r="I4620">
            <v>40175</v>
          </cell>
          <cell r="J4620">
            <v>40168</v>
          </cell>
          <cell r="K4620" t="str">
            <v>N</v>
          </cell>
          <cell r="L4620" t="str">
            <v>Doc</v>
          </cell>
          <cell r="M4620">
            <v>124</v>
          </cell>
        </row>
        <row r="4621">
          <cell r="C4621">
            <v>13</v>
          </cell>
          <cell r="D4621" t="str">
            <v/>
          </cell>
          <cell r="E4621" t="str">
            <v/>
          </cell>
          <cell r="F4621" t="str">
            <v xml:space="preserve">Cable sizing calculations-- </v>
          </cell>
          <cell r="G4621">
            <v>0</v>
          </cell>
          <cell r="H4621">
            <v>0</v>
          </cell>
          <cell r="I4621">
            <v>40175</v>
          </cell>
          <cell r="J4621">
            <v>40168</v>
          </cell>
          <cell r="K4621" t="str">
            <v>N</v>
          </cell>
          <cell r="L4621" t="str">
            <v>Doc</v>
          </cell>
          <cell r="M4621">
            <v>125</v>
          </cell>
        </row>
        <row r="4622">
          <cell r="C4622" t="str">
            <v>00</v>
          </cell>
          <cell r="D4622" t="str">
            <v/>
          </cell>
          <cell r="E4622" t="str">
            <v/>
          </cell>
          <cell r="F4622" t="str">
            <v xml:space="preserve">-- </v>
          </cell>
          <cell r="G4622">
            <v>0</v>
          </cell>
          <cell r="H4622">
            <v>0</v>
          </cell>
          <cell r="I4622">
            <v>40175</v>
          </cell>
          <cell r="J4622">
            <v>40168</v>
          </cell>
          <cell r="K4622">
            <v>0</v>
          </cell>
          <cell r="L4622" t="str">
            <v>Doc</v>
          </cell>
          <cell r="M4622">
            <v>126</v>
          </cell>
        </row>
        <row r="4623">
          <cell r="C4623" t="str">
            <v>00</v>
          </cell>
          <cell r="D4623" t="str">
            <v/>
          </cell>
          <cell r="E4623" t="str">
            <v/>
          </cell>
          <cell r="F4623" t="str">
            <v xml:space="preserve">-- </v>
          </cell>
          <cell r="G4623">
            <v>0</v>
          </cell>
          <cell r="H4623">
            <v>0</v>
          </cell>
          <cell r="I4623">
            <v>40175</v>
          </cell>
          <cell r="J4623">
            <v>40168</v>
          </cell>
          <cell r="K4623">
            <v>0</v>
          </cell>
          <cell r="L4623" t="str">
            <v>Doc</v>
          </cell>
          <cell r="M4623">
            <v>127</v>
          </cell>
        </row>
        <row r="4624">
          <cell r="C4624" t="str">
            <v>00</v>
          </cell>
          <cell r="D4624" t="str">
            <v/>
          </cell>
          <cell r="E4624" t="str">
            <v/>
          </cell>
          <cell r="F4624" t="str">
            <v xml:space="preserve">-- </v>
          </cell>
          <cell r="G4624">
            <v>0</v>
          </cell>
          <cell r="H4624">
            <v>0</v>
          </cell>
          <cell r="I4624">
            <v>40175</v>
          </cell>
          <cell r="J4624">
            <v>40168</v>
          </cell>
          <cell r="K4624">
            <v>0</v>
          </cell>
          <cell r="L4624" t="str">
            <v>Doc</v>
          </cell>
          <cell r="M4624">
            <v>128</v>
          </cell>
        </row>
        <row r="4625">
          <cell r="C4625" t="str">
            <v>00</v>
          </cell>
          <cell r="D4625" t="str">
            <v/>
          </cell>
          <cell r="E4625" t="str">
            <v/>
          </cell>
          <cell r="F4625" t="str">
            <v xml:space="preserve">-- </v>
          </cell>
          <cell r="G4625">
            <v>0</v>
          </cell>
          <cell r="H4625">
            <v>0</v>
          </cell>
          <cell r="I4625">
            <v>40175</v>
          </cell>
          <cell r="J4625">
            <v>40168</v>
          </cell>
          <cell r="K4625">
            <v>0</v>
          </cell>
          <cell r="L4625" t="str">
            <v>Doc</v>
          </cell>
          <cell r="M4625">
            <v>129</v>
          </cell>
        </row>
        <row r="4626">
          <cell r="C4626" t="str">
            <v>00</v>
          </cell>
          <cell r="D4626" t="str">
            <v/>
          </cell>
          <cell r="E4626" t="str">
            <v/>
          </cell>
          <cell r="F4626" t="str">
            <v xml:space="preserve">-- </v>
          </cell>
          <cell r="G4626">
            <v>0</v>
          </cell>
          <cell r="H4626">
            <v>0</v>
          </cell>
          <cell r="I4626">
            <v>40175</v>
          </cell>
          <cell r="J4626">
            <v>40168</v>
          </cell>
          <cell r="K4626">
            <v>0</v>
          </cell>
          <cell r="L4626" t="str">
            <v>Doc</v>
          </cell>
          <cell r="M4626">
            <v>130</v>
          </cell>
        </row>
        <row r="4627">
          <cell r="C4627" t="str">
            <v>00</v>
          </cell>
          <cell r="D4627" t="str">
            <v/>
          </cell>
          <cell r="E4627" t="str">
            <v/>
          </cell>
          <cell r="F4627" t="str">
            <v xml:space="preserve">-- </v>
          </cell>
          <cell r="G4627">
            <v>0</v>
          </cell>
          <cell r="H4627">
            <v>0</v>
          </cell>
          <cell r="I4627">
            <v>40175</v>
          </cell>
          <cell r="J4627">
            <v>40168</v>
          </cell>
          <cell r="K4627">
            <v>0</v>
          </cell>
          <cell r="L4627" t="str">
            <v>Doc</v>
          </cell>
          <cell r="M4627">
            <v>131</v>
          </cell>
        </row>
        <row r="4628">
          <cell r="C4628" t="str">
            <v>00</v>
          </cell>
          <cell r="D4628" t="str">
            <v/>
          </cell>
          <cell r="E4628" t="str">
            <v/>
          </cell>
          <cell r="F4628" t="str">
            <v xml:space="preserve">-- </v>
          </cell>
          <cell r="G4628">
            <v>0</v>
          </cell>
          <cell r="H4628">
            <v>0</v>
          </cell>
          <cell r="I4628">
            <v>40175</v>
          </cell>
          <cell r="J4628">
            <v>40168</v>
          </cell>
          <cell r="K4628">
            <v>0</v>
          </cell>
          <cell r="L4628" t="str">
            <v>Doc</v>
          </cell>
          <cell r="M4628">
            <v>132</v>
          </cell>
        </row>
        <row r="4629">
          <cell r="C4629" t="str">
            <v>00</v>
          </cell>
          <cell r="D4629" t="str">
            <v/>
          </cell>
          <cell r="E4629" t="str">
            <v/>
          </cell>
          <cell r="F4629" t="str">
            <v xml:space="preserve">-- </v>
          </cell>
          <cell r="G4629">
            <v>0</v>
          </cell>
          <cell r="H4629">
            <v>0</v>
          </cell>
          <cell r="I4629">
            <v>40175</v>
          </cell>
          <cell r="J4629">
            <v>40168</v>
          </cell>
          <cell r="K4629">
            <v>0</v>
          </cell>
          <cell r="L4629" t="str">
            <v>Doc</v>
          </cell>
          <cell r="M4629">
            <v>133</v>
          </cell>
        </row>
        <row r="4630">
          <cell r="C4630" t="str">
            <v>00</v>
          </cell>
          <cell r="D4630" t="str">
            <v/>
          </cell>
          <cell r="E4630" t="str">
            <v/>
          </cell>
          <cell r="F4630" t="str">
            <v xml:space="preserve">-- </v>
          </cell>
          <cell r="G4630">
            <v>0</v>
          </cell>
          <cell r="H4630">
            <v>0</v>
          </cell>
          <cell r="I4630">
            <v>40175</v>
          </cell>
          <cell r="J4630">
            <v>40168</v>
          </cell>
          <cell r="K4630">
            <v>0</v>
          </cell>
          <cell r="L4630" t="str">
            <v>Doc</v>
          </cell>
          <cell r="M4630">
            <v>134</v>
          </cell>
        </row>
        <row r="4631">
          <cell r="C4631" t="str">
            <v>00</v>
          </cell>
          <cell r="D4631" t="str">
            <v/>
          </cell>
          <cell r="E4631" t="str">
            <v/>
          </cell>
          <cell r="F4631" t="str">
            <v xml:space="preserve">-- </v>
          </cell>
          <cell r="G4631">
            <v>0</v>
          </cell>
          <cell r="H4631">
            <v>0</v>
          </cell>
          <cell r="I4631">
            <v>40175</v>
          </cell>
          <cell r="J4631">
            <v>40168</v>
          </cell>
          <cell r="K4631">
            <v>0</v>
          </cell>
          <cell r="L4631" t="str">
            <v>Doc</v>
          </cell>
          <cell r="M4631">
            <v>135</v>
          </cell>
        </row>
        <row r="4632">
          <cell r="C4632" t="str">
            <v>00</v>
          </cell>
          <cell r="D4632" t="str">
            <v/>
          </cell>
          <cell r="E4632" t="str">
            <v/>
          </cell>
          <cell r="F4632" t="str">
            <v xml:space="preserve">-- </v>
          </cell>
          <cell r="G4632">
            <v>0</v>
          </cell>
          <cell r="H4632">
            <v>0</v>
          </cell>
          <cell r="I4632">
            <v>40175</v>
          </cell>
          <cell r="J4632">
            <v>40168</v>
          </cell>
          <cell r="K4632">
            <v>0</v>
          </cell>
          <cell r="L4632" t="str">
            <v>Doc</v>
          </cell>
          <cell r="M4632">
            <v>136</v>
          </cell>
        </row>
        <row r="4633">
          <cell r="C4633" t="str">
            <v>00</v>
          </cell>
          <cell r="D4633" t="str">
            <v/>
          </cell>
          <cell r="E4633" t="str">
            <v/>
          </cell>
          <cell r="F4633" t="str">
            <v xml:space="preserve">-- </v>
          </cell>
          <cell r="G4633">
            <v>0</v>
          </cell>
          <cell r="H4633">
            <v>0</v>
          </cell>
          <cell r="I4633">
            <v>40175</v>
          </cell>
          <cell r="J4633">
            <v>40168</v>
          </cell>
          <cell r="K4633">
            <v>0</v>
          </cell>
          <cell r="L4633" t="str">
            <v>Doc</v>
          </cell>
          <cell r="M4633">
            <v>137</v>
          </cell>
        </row>
        <row r="4634">
          <cell r="C4634" t="str">
            <v>00</v>
          </cell>
          <cell r="D4634" t="str">
            <v/>
          </cell>
          <cell r="E4634" t="str">
            <v/>
          </cell>
          <cell r="F4634" t="str">
            <v xml:space="preserve">-- </v>
          </cell>
          <cell r="G4634">
            <v>0</v>
          </cell>
          <cell r="H4634">
            <v>0</v>
          </cell>
          <cell r="I4634">
            <v>40175</v>
          </cell>
          <cell r="J4634">
            <v>40168</v>
          </cell>
          <cell r="K4634">
            <v>0</v>
          </cell>
          <cell r="L4634" t="str">
            <v>Doc</v>
          </cell>
          <cell r="M4634">
            <v>138</v>
          </cell>
        </row>
        <row r="4635">
          <cell r="C4635" t="str">
            <v>00</v>
          </cell>
          <cell r="D4635" t="str">
            <v/>
          </cell>
          <cell r="E4635" t="str">
            <v/>
          </cell>
          <cell r="F4635" t="str">
            <v xml:space="preserve">-- </v>
          </cell>
          <cell r="G4635">
            <v>0</v>
          </cell>
          <cell r="H4635">
            <v>0</v>
          </cell>
          <cell r="I4635">
            <v>40175</v>
          </cell>
          <cell r="J4635">
            <v>40168</v>
          </cell>
          <cell r="K4635">
            <v>0</v>
          </cell>
          <cell r="L4635" t="str">
            <v>Doc</v>
          </cell>
          <cell r="M4635">
            <v>139</v>
          </cell>
        </row>
        <row r="4636">
          <cell r="C4636" t="str">
            <v>00</v>
          </cell>
          <cell r="D4636" t="str">
            <v/>
          </cell>
          <cell r="E4636" t="str">
            <v/>
          </cell>
          <cell r="F4636" t="str">
            <v xml:space="preserve">-- </v>
          </cell>
          <cell r="G4636">
            <v>0</v>
          </cell>
          <cell r="H4636">
            <v>0</v>
          </cell>
          <cell r="I4636">
            <v>40175</v>
          </cell>
          <cell r="J4636">
            <v>40168</v>
          </cell>
          <cell r="K4636">
            <v>0</v>
          </cell>
          <cell r="L4636" t="str">
            <v>Doc</v>
          </cell>
          <cell r="M4636">
            <v>140</v>
          </cell>
        </row>
        <row r="4637">
          <cell r="C4637" t="str">
            <v>00</v>
          </cell>
          <cell r="D4637" t="str">
            <v>05050-EX-00--</v>
          </cell>
          <cell r="E4637" t="str">
            <v>05050-EX-00--</v>
          </cell>
          <cell r="F4637" t="str">
            <v>Electrical Data Sheets</v>
          </cell>
          <cell r="G4637">
            <v>0</v>
          </cell>
          <cell r="H4637">
            <v>0</v>
          </cell>
          <cell r="I4637" t="str">
            <v>-</v>
          </cell>
          <cell r="J4637" t="str">
            <v>-</v>
          </cell>
          <cell r="K4637" t="str">
            <v>Y</v>
          </cell>
          <cell r="L4637" t="str">
            <v>Doc</v>
          </cell>
          <cell r="M4637">
            <v>141</v>
          </cell>
        </row>
        <row r="4638">
          <cell r="C4638" t="str">
            <v>PK</v>
          </cell>
          <cell r="D4638" t="str">
            <v/>
          </cell>
          <cell r="E4638" t="str">
            <v/>
          </cell>
          <cell r="F4638" t="str">
            <v xml:space="preserve">Electrical Base Heating Data Sheet-Base - </v>
          </cell>
          <cell r="G4638">
            <v>0</v>
          </cell>
          <cell r="H4638">
            <v>0</v>
          </cell>
          <cell r="I4638">
            <v>40175</v>
          </cell>
          <cell r="J4638">
            <v>40168</v>
          </cell>
          <cell r="K4638" t="str">
            <v>N</v>
          </cell>
          <cell r="L4638" t="str">
            <v>Doc</v>
          </cell>
          <cell r="M4638">
            <v>142</v>
          </cell>
        </row>
        <row r="4639">
          <cell r="C4639" t="str">
            <v>PK</v>
          </cell>
          <cell r="D4639" t="str">
            <v>05050-EX-PK-002-01</v>
          </cell>
          <cell r="E4639" t="str">
            <v>05050-EX-PK-002-01</v>
          </cell>
          <cell r="F4639" t="str">
            <v xml:space="preserve">Electrical Base Heating Data Sheet (Propane)-- </v>
          </cell>
          <cell r="G4639">
            <v>0</v>
          </cell>
          <cell r="H4639" t="str">
            <v>VP-1516-147-T-101/2-042</v>
          </cell>
          <cell r="I4639">
            <v>40175</v>
          </cell>
          <cell r="J4639">
            <v>40168</v>
          </cell>
          <cell r="K4639" t="str">
            <v>Y</v>
          </cell>
          <cell r="L4639" t="str">
            <v>Doc</v>
          </cell>
          <cell r="M4639">
            <v>143</v>
          </cell>
        </row>
        <row r="4640">
          <cell r="C4640" t="str">
            <v>PK</v>
          </cell>
          <cell r="D4640" t="str">
            <v>05050-EX-PK-003-01</v>
          </cell>
          <cell r="E4640" t="str">
            <v>05050-EX-PK-003-01</v>
          </cell>
          <cell r="F4640" t="str">
            <v xml:space="preserve">Electrical Base Heating Data Sheet (Butane)-- </v>
          </cell>
          <cell r="G4640">
            <v>0</v>
          </cell>
          <cell r="H4640" t="str">
            <v>VP-1516-148-T-101/2-042</v>
          </cell>
          <cell r="I4640">
            <v>40175</v>
          </cell>
          <cell r="J4640">
            <v>40168</v>
          </cell>
          <cell r="K4640" t="str">
            <v>Y</v>
          </cell>
          <cell r="L4640" t="str">
            <v>Doc</v>
          </cell>
          <cell r="M4640">
            <v>144</v>
          </cell>
        </row>
        <row r="4641">
          <cell r="C4641" t="str">
            <v>L0</v>
          </cell>
          <cell r="D4641" t="str">
            <v/>
          </cell>
          <cell r="E4641" t="str">
            <v/>
          </cell>
          <cell r="F4641" t="str">
            <v xml:space="preserve">Pessure Gauge Data Sheet-- </v>
          </cell>
          <cell r="G4641">
            <v>0</v>
          </cell>
          <cell r="H4641" t="str">
            <v>VP-1516-2500-OI-0001-047</v>
          </cell>
          <cell r="I4641">
            <v>40175</v>
          </cell>
          <cell r="J4641">
            <v>40168</v>
          </cell>
          <cell r="K4641" t="str">
            <v>N</v>
          </cell>
          <cell r="L4641" t="str">
            <v>Doc</v>
          </cell>
          <cell r="M4641">
            <v>145</v>
          </cell>
        </row>
        <row r="4642">
          <cell r="C4642" t="str">
            <v>L2</v>
          </cell>
          <cell r="D4642" t="str">
            <v/>
          </cell>
          <cell r="E4642" t="str">
            <v/>
          </cell>
          <cell r="F4642" t="str">
            <v xml:space="preserve">Pressure Transmitter Data Sheet-- </v>
          </cell>
          <cell r="G4642">
            <v>0</v>
          </cell>
          <cell r="H4642" t="str">
            <v>VP-1516-2500-OI-0001-046</v>
          </cell>
          <cell r="I4642">
            <v>40175</v>
          </cell>
          <cell r="J4642">
            <v>40168</v>
          </cell>
          <cell r="K4642" t="str">
            <v>N</v>
          </cell>
          <cell r="L4642" t="str">
            <v>Doc</v>
          </cell>
          <cell r="M4642">
            <v>146</v>
          </cell>
        </row>
        <row r="4643">
          <cell r="C4643" t="str">
            <v>L2</v>
          </cell>
          <cell r="D4643" t="str">
            <v>05050-EX-L2-002-01</v>
          </cell>
          <cell r="E4643" t="str">
            <v>05050-EX-L2-002-01</v>
          </cell>
          <cell r="F4643" t="str">
            <v>Temperature Transmitter Data Sheet-- (Propane)</v>
          </cell>
          <cell r="G4643">
            <v>0</v>
          </cell>
          <cell r="H4643" t="str">
            <v>VP-1516-147-T-101/2-046</v>
          </cell>
          <cell r="I4643">
            <v>40175</v>
          </cell>
          <cell r="J4643">
            <v>40168</v>
          </cell>
          <cell r="K4643" t="str">
            <v>Y</v>
          </cell>
          <cell r="L4643" t="str">
            <v>Doc</v>
          </cell>
          <cell r="M4643">
            <v>147</v>
          </cell>
        </row>
        <row r="4644">
          <cell r="C4644" t="str">
            <v>L2</v>
          </cell>
          <cell r="D4644" t="str">
            <v>05050-EX-L2-002-02</v>
          </cell>
          <cell r="E4644" t="str">
            <v>05050-EX-L2-002-02</v>
          </cell>
          <cell r="F4644" t="str">
            <v>Temperature Transmitter Data Sheet-- (Butane)</v>
          </cell>
          <cell r="G4644">
            <v>0</v>
          </cell>
          <cell r="H4644" t="str">
            <v>VP-1516-148-T-101/2-046</v>
          </cell>
          <cell r="I4644">
            <v>40175</v>
          </cell>
          <cell r="J4644">
            <v>40168</v>
          </cell>
          <cell r="K4644" t="str">
            <v>Y</v>
          </cell>
          <cell r="L4644" t="str">
            <v>Doc</v>
          </cell>
          <cell r="M4644">
            <v>148</v>
          </cell>
        </row>
        <row r="4645">
          <cell r="C4645" t="str">
            <v>L2</v>
          </cell>
          <cell r="D4645" t="str">
            <v/>
          </cell>
          <cell r="E4645" t="str">
            <v/>
          </cell>
          <cell r="F4645" t="str">
            <v xml:space="preserve">-- </v>
          </cell>
          <cell r="G4645">
            <v>0</v>
          </cell>
          <cell r="H4645">
            <v>0</v>
          </cell>
          <cell r="I4645">
            <v>40175</v>
          </cell>
          <cell r="J4645">
            <v>40168</v>
          </cell>
          <cell r="K4645" t="str">
            <v>N</v>
          </cell>
          <cell r="L4645" t="str">
            <v>Doc</v>
          </cell>
          <cell r="M4645">
            <v>149</v>
          </cell>
        </row>
        <row r="4646">
          <cell r="C4646" t="str">
            <v>L2</v>
          </cell>
          <cell r="D4646" t="str">
            <v/>
          </cell>
          <cell r="E4646" t="str">
            <v/>
          </cell>
          <cell r="F4646" t="str">
            <v xml:space="preserve">-- </v>
          </cell>
          <cell r="G4646">
            <v>0</v>
          </cell>
          <cell r="H4646">
            <v>0</v>
          </cell>
          <cell r="I4646">
            <v>40175</v>
          </cell>
          <cell r="J4646">
            <v>40168</v>
          </cell>
          <cell r="K4646" t="str">
            <v>N</v>
          </cell>
          <cell r="L4646" t="str">
            <v>Doc</v>
          </cell>
          <cell r="M4646">
            <v>150</v>
          </cell>
        </row>
        <row r="4647">
          <cell r="C4647" t="str">
            <v>L7</v>
          </cell>
          <cell r="D4647" t="str">
            <v>05050-EX-L7-001-01</v>
          </cell>
          <cell r="E4647" t="str">
            <v>05050-EX-L7-001-01</v>
          </cell>
          <cell r="F4647" t="str">
            <v xml:space="preserve">Skin Temperature Elements Propane-- </v>
          </cell>
          <cell r="G4647">
            <v>0</v>
          </cell>
          <cell r="H4647" t="str">
            <v>VP-1516-147-T-101/2-043</v>
          </cell>
          <cell r="I4647">
            <v>40175</v>
          </cell>
          <cell r="J4647">
            <v>40168</v>
          </cell>
          <cell r="K4647" t="str">
            <v>Y</v>
          </cell>
          <cell r="L4647" t="str">
            <v>Doc</v>
          </cell>
          <cell r="M4647">
            <v>151</v>
          </cell>
        </row>
        <row r="4648">
          <cell r="C4648" t="str">
            <v>L7</v>
          </cell>
          <cell r="D4648" t="str">
            <v>05050-EX-L7-001-02</v>
          </cell>
          <cell r="E4648" t="str">
            <v>05050-EX-L7-001-02</v>
          </cell>
          <cell r="F4648" t="str">
            <v xml:space="preserve">Skin Temperature Elements Butane-- </v>
          </cell>
          <cell r="G4648">
            <v>0</v>
          </cell>
          <cell r="H4648" t="str">
            <v>VP-1516-148-T-101/2-043</v>
          </cell>
          <cell r="I4648">
            <v>40175</v>
          </cell>
          <cell r="J4648">
            <v>40168</v>
          </cell>
          <cell r="K4648" t="str">
            <v>Y</v>
          </cell>
          <cell r="L4648" t="str">
            <v>Doc</v>
          </cell>
          <cell r="M4648">
            <v>152</v>
          </cell>
        </row>
        <row r="4649">
          <cell r="C4649" t="str">
            <v>L8</v>
          </cell>
          <cell r="D4649" t="str">
            <v>05050-EX-L8-001-01</v>
          </cell>
          <cell r="E4649" t="str">
            <v>05050-EX-L8-001-01</v>
          </cell>
          <cell r="F4649" t="str">
            <v xml:space="preserve">Settlement Monitoring Data Sheet-- </v>
          </cell>
          <cell r="G4649">
            <v>0</v>
          </cell>
          <cell r="H4649" t="str">
            <v>VP-1516-2500-OI-0001-053</v>
          </cell>
          <cell r="I4649">
            <v>40175</v>
          </cell>
          <cell r="J4649">
            <v>40168</v>
          </cell>
          <cell r="K4649" t="str">
            <v>Y</v>
          </cell>
          <cell r="L4649" t="str">
            <v>Doc</v>
          </cell>
          <cell r="M4649">
            <v>153</v>
          </cell>
        </row>
        <row r="4650">
          <cell r="C4650" t="str">
            <v>T0</v>
          </cell>
          <cell r="D4650" t="str">
            <v/>
          </cell>
          <cell r="E4650" t="str">
            <v/>
          </cell>
          <cell r="F4650" t="str">
            <v xml:space="preserve">Gas Detector Data Sheet-- </v>
          </cell>
          <cell r="G4650">
            <v>0</v>
          </cell>
          <cell r="H4650">
            <v>0</v>
          </cell>
          <cell r="I4650">
            <v>40175</v>
          </cell>
          <cell r="J4650">
            <v>40168</v>
          </cell>
          <cell r="K4650" t="str">
            <v>N</v>
          </cell>
          <cell r="L4650" t="str">
            <v>Doc</v>
          </cell>
          <cell r="M4650">
            <v>154</v>
          </cell>
        </row>
        <row r="4651">
          <cell r="C4651" t="str">
            <v>L2</v>
          </cell>
          <cell r="D4651" t="str">
            <v/>
          </cell>
          <cell r="E4651" t="str">
            <v/>
          </cell>
          <cell r="F4651" t="str">
            <v xml:space="preserve">-- </v>
          </cell>
          <cell r="G4651">
            <v>0</v>
          </cell>
          <cell r="H4651">
            <v>0</v>
          </cell>
          <cell r="I4651">
            <v>40175</v>
          </cell>
          <cell r="J4651">
            <v>40168</v>
          </cell>
          <cell r="K4651" t="str">
            <v>N</v>
          </cell>
          <cell r="L4651" t="str">
            <v>Doc</v>
          </cell>
          <cell r="M4651">
            <v>155</v>
          </cell>
        </row>
        <row r="4652">
          <cell r="C4652" t="str">
            <v>L2</v>
          </cell>
          <cell r="D4652" t="str">
            <v/>
          </cell>
          <cell r="E4652" t="str">
            <v/>
          </cell>
          <cell r="F4652" t="str">
            <v xml:space="preserve">-- </v>
          </cell>
          <cell r="G4652">
            <v>0</v>
          </cell>
          <cell r="H4652">
            <v>0</v>
          </cell>
          <cell r="I4652">
            <v>40175</v>
          </cell>
          <cell r="J4652">
            <v>40168</v>
          </cell>
          <cell r="K4652" t="str">
            <v>N</v>
          </cell>
          <cell r="L4652" t="str">
            <v>Doc</v>
          </cell>
          <cell r="M4652">
            <v>156</v>
          </cell>
        </row>
        <row r="4653">
          <cell r="C4653" t="str">
            <v>00</v>
          </cell>
          <cell r="D4653" t="str">
            <v>05050-MC-00--</v>
          </cell>
          <cell r="E4653" t="str">
            <v>05050-MC-00--</v>
          </cell>
          <cell r="F4653" t="str">
            <v>Mechanical Design Calculation</v>
          </cell>
          <cell r="G4653">
            <v>0</v>
          </cell>
          <cell r="H4653">
            <v>0</v>
          </cell>
          <cell r="I4653" t="str">
            <v>-</v>
          </cell>
          <cell r="J4653" t="str">
            <v>-</v>
          </cell>
          <cell r="K4653" t="str">
            <v>Y</v>
          </cell>
          <cell r="L4653" t="str">
            <v>Doc</v>
          </cell>
          <cell r="M4653">
            <v>157</v>
          </cell>
        </row>
        <row r="4654">
          <cell r="C4654" t="str">
            <v>25</v>
          </cell>
          <cell r="D4654" t="str">
            <v>05050-MC-25-501-01</v>
          </cell>
          <cell r="E4654" t="str">
            <v>05050-MC-25-501-01</v>
          </cell>
          <cell r="F4654" t="str">
            <v xml:space="preserve">Design Calculation for Propane Tank Capacity-- </v>
          </cell>
          <cell r="G4654">
            <v>0</v>
          </cell>
          <cell r="H4654" t="str">
            <v>VP-1516-147-T-101/2-006</v>
          </cell>
          <cell r="I4654">
            <v>40175</v>
          </cell>
          <cell r="J4654">
            <v>40168</v>
          </cell>
          <cell r="K4654" t="str">
            <v>Y</v>
          </cell>
          <cell r="L4654" t="str">
            <v>Doc</v>
          </cell>
          <cell r="M4654">
            <v>158</v>
          </cell>
        </row>
        <row r="4655">
          <cell r="C4655" t="str">
            <v>25</v>
          </cell>
          <cell r="D4655" t="str">
            <v>05050-MC-25-502-01</v>
          </cell>
          <cell r="E4655" t="str">
            <v>05050-MC-25-502-01</v>
          </cell>
          <cell r="F4655" t="str">
            <v xml:space="preserve">Design Calculation for Butane Tank Capacity-- </v>
          </cell>
          <cell r="G4655">
            <v>0</v>
          </cell>
          <cell r="H4655" t="str">
            <v>VP-1516-148-T-101/2-006</v>
          </cell>
          <cell r="I4655">
            <v>40175</v>
          </cell>
          <cell r="J4655">
            <v>40168</v>
          </cell>
          <cell r="K4655" t="str">
            <v>Y</v>
          </cell>
          <cell r="L4655" t="str">
            <v>Doc</v>
          </cell>
          <cell r="M4655">
            <v>159</v>
          </cell>
        </row>
        <row r="4656">
          <cell r="C4656" t="str">
            <v>25</v>
          </cell>
          <cell r="D4656" t="str">
            <v>05050-MC-25-503-01</v>
          </cell>
          <cell r="E4656" t="str">
            <v>05050-MC-25-503-01</v>
          </cell>
          <cell r="F4656" t="str">
            <v xml:space="preserve">Design Calculation for Propane Tanks Boil-Off-- </v>
          </cell>
          <cell r="G4656">
            <v>0</v>
          </cell>
          <cell r="H4656" t="str">
            <v>VP-1516-147-T-101/2-001</v>
          </cell>
          <cell r="I4656">
            <v>40175</v>
          </cell>
          <cell r="J4656">
            <v>40168</v>
          </cell>
          <cell r="K4656" t="str">
            <v>Y</v>
          </cell>
          <cell r="L4656" t="str">
            <v>Doc</v>
          </cell>
          <cell r="M4656">
            <v>160</v>
          </cell>
        </row>
        <row r="4657">
          <cell r="C4657" t="str">
            <v>25</v>
          </cell>
          <cell r="D4657" t="str">
            <v>05050-MC-25-504-01</v>
          </cell>
          <cell r="E4657" t="str">
            <v>05050-MC-25-504-01</v>
          </cell>
          <cell r="F4657" t="str">
            <v xml:space="preserve">Design Calculation for Butane Tanks Boil-Off-- </v>
          </cell>
          <cell r="G4657">
            <v>0</v>
          </cell>
          <cell r="H4657" t="str">
            <v>VP-1516-148-T-101/2-001</v>
          </cell>
          <cell r="I4657">
            <v>40175</v>
          </cell>
          <cell r="J4657">
            <v>40168</v>
          </cell>
          <cell r="K4657" t="str">
            <v>Y</v>
          </cell>
          <cell r="L4657" t="str">
            <v>Doc</v>
          </cell>
          <cell r="M4657">
            <v>161</v>
          </cell>
        </row>
        <row r="4658">
          <cell r="C4658" t="str">
            <v>25</v>
          </cell>
          <cell r="D4658" t="str">
            <v>05050-MC-25-505-01</v>
          </cell>
          <cell r="E4658" t="str">
            <v>05050-MC-25-505-01</v>
          </cell>
          <cell r="F4658" t="str">
            <v xml:space="preserve">Design Calculation for Propane Tank Suspended Deck-- </v>
          </cell>
          <cell r="G4658">
            <v>0</v>
          </cell>
          <cell r="H4658" t="str">
            <v>VP-1516-147-T-101/2-005</v>
          </cell>
          <cell r="I4658">
            <v>40175</v>
          </cell>
          <cell r="J4658">
            <v>40168</v>
          </cell>
          <cell r="K4658" t="str">
            <v>Y</v>
          </cell>
          <cell r="L4658" t="str">
            <v>Doc</v>
          </cell>
          <cell r="M4658">
            <v>162</v>
          </cell>
        </row>
        <row r="4659">
          <cell r="C4659" t="str">
            <v>25</v>
          </cell>
          <cell r="D4659" t="str">
            <v>05050-MC-25-506-01</v>
          </cell>
          <cell r="E4659" t="str">
            <v>05050-MC-25-506-01</v>
          </cell>
          <cell r="F4659" t="str">
            <v xml:space="preserve">Design Calculation for Butane Tank Suspended Deck-- </v>
          </cell>
          <cell r="G4659">
            <v>0</v>
          </cell>
          <cell r="H4659" t="str">
            <v>VP-1516-148-T-101/2-005</v>
          </cell>
          <cell r="I4659">
            <v>40175</v>
          </cell>
          <cell r="J4659">
            <v>40168</v>
          </cell>
          <cell r="K4659" t="str">
            <v>Y</v>
          </cell>
          <cell r="L4659" t="str">
            <v>Doc</v>
          </cell>
          <cell r="M4659">
            <v>163</v>
          </cell>
        </row>
        <row r="4660">
          <cell r="C4660" t="str">
            <v>25</v>
          </cell>
          <cell r="D4660" t="str">
            <v>05050-MC-25-507-00</v>
          </cell>
          <cell r="E4660" t="str">
            <v>05050-MC-25-507-00</v>
          </cell>
          <cell r="F4660" t="str">
            <v xml:space="preserve">Design Calculation for Inner Tank (Propane)-- </v>
          </cell>
          <cell r="G4660">
            <v>0</v>
          </cell>
          <cell r="H4660" t="str">
            <v>VP-1516-147-T-101/2-007</v>
          </cell>
          <cell r="I4660">
            <v>40175</v>
          </cell>
          <cell r="J4660">
            <v>40168</v>
          </cell>
          <cell r="K4660" t="str">
            <v>Y</v>
          </cell>
          <cell r="L4660" t="str">
            <v>Doc</v>
          </cell>
          <cell r="M4660">
            <v>164</v>
          </cell>
        </row>
        <row r="4661">
          <cell r="C4661" t="str">
            <v>25</v>
          </cell>
          <cell r="D4661" t="str">
            <v>05050-MC-25-508-00</v>
          </cell>
          <cell r="E4661" t="str">
            <v>05050-MC-25-508-00</v>
          </cell>
          <cell r="F4661" t="str">
            <v>Design Calculation for Inner Tank-- (Butane)</v>
          </cell>
          <cell r="G4661">
            <v>0</v>
          </cell>
          <cell r="H4661" t="str">
            <v>VP-1516-148-T-101/2-007</v>
          </cell>
          <cell r="I4661">
            <v>40175</v>
          </cell>
          <cell r="J4661">
            <v>40168</v>
          </cell>
          <cell r="K4661" t="str">
            <v>Y</v>
          </cell>
          <cell r="L4661" t="str">
            <v>Doc</v>
          </cell>
          <cell r="M4661">
            <v>165</v>
          </cell>
        </row>
        <row r="4662">
          <cell r="C4662" t="str">
            <v>25</v>
          </cell>
          <cell r="D4662" t="str">
            <v>05050-MC-25-509-00</v>
          </cell>
          <cell r="E4662" t="str">
            <v>05050-MC-25-509-00</v>
          </cell>
          <cell r="F4662" t="str">
            <v xml:space="preserve">Calculation for Propane and Butane Tanks - Seismic-- </v>
          </cell>
          <cell r="G4662">
            <v>0</v>
          </cell>
          <cell r="H4662" t="str">
            <v>VP-1516-2500-OI-0001-003</v>
          </cell>
          <cell r="I4662">
            <v>40175</v>
          </cell>
          <cell r="J4662">
            <v>40168</v>
          </cell>
          <cell r="K4662" t="str">
            <v>Y</v>
          </cell>
          <cell r="L4662" t="str">
            <v>Doc</v>
          </cell>
          <cell r="M4662">
            <v>166</v>
          </cell>
        </row>
        <row r="4663">
          <cell r="C4663" t="str">
            <v>25</v>
          </cell>
          <cell r="D4663" t="str">
            <v>05050-MC-25-510-00</v>
          </cell>
          <cell r="E4663" t="str">
            <v>05050-MC-25-510-00</v>
          </cell>
          <cell r="F4663" t="str">
            <v xml:space="preserve">Pipe stress analysis-- </v>
          </cell>
          <cell r="G4663">
            <v>0</v>
          </cell>
          <cell r="H4663" t="str">
            <v>VP-1516-147-T-101/2-014</v>
          </cell>
          <cell r="I4663">
            <v>40175</v>
          </cell>
          <cell r="J4663">
            <v>40168</v>
          </cell>
          <cell r="K4663" t="str">
            <v>y</v>
          </cell>
          <cell r="L4663" t="str">
            <v>Doc</v>
          </cell>
          <cell r="M4663">
            <v>167</v>
          </cell>
        </row>
        <row r="4664">
          <cell r="C4664" t="str">
            <v>25</v>
          </cell>
          <cell r="D4664" t="str">
            <v>05050-MC-25-511-00</v>
          </cell>
          <cell r="E4664" t="str">
            <v>05050-MC-25-511-00</v>
          </cell>
          <cell r="F4664" t="str">
            <v xml:space="preserve">Pipe stress analysis-- </v>
          </cell>
          <cell r="G4664">
            <v>0</v>
          </cell>
          <cell r="H4664" t="str">
            <v>VP-1516-148-T-101/2-014</v>
          </cell>
          <cell r="I4664">
            <v>40175</v>
          </cell>
          <cell r="J4664">
            <v>40168</v>
          </cell>
          <cell r="K4664" t="str">
            <v>y</v>
          </cell>
          <cell r="L4664" t="str">
            <v>Doc</v>
          </cell>
          <cell r="M4664">
            <v>168</v>
          </cell>
        </row>
        <row r="4665">
          <cell r="C4665" t="str">
            <v>25</v>
          </cell>
          <cell r="D4665" t="str">
            <v>05050-MC-25-512-00</v>
          </cell>
          <cell r="E4665" t="str">
            <v>05050-MC-25-512-00</v>
          </cell>
          <cell r="F4665" t="str">
            <v>Design Calculation for Roof Structure-- (Propane)</v>
          </cell>
          <cell r="G4665">
            <v>0</v>
          </cell>
          <cell r="H4665" t="str">
            <v>VP-1516-147-T-101/2-002</v>
          </cell>
          <cell r="I4665">
            <v>40175</v>
          </cell>
          <cell r="J4665">
            <v>40168</v>
          </cell>
          <cell r="K4665" t="str">
            <v>y</v>
          </cell>
          <cell r="L4665" t="str">
            <v>Doc</v>
          </cell>
          <cell r="M4665">
            <v>169</v>
          </cell>
        </row>
        <row r="4666">
          <cell r="C4666" t="str">
            <v>25</v>
          </cell>
          <cell r="D4666" t="str">
            <v>05050-MC-25-513-00</v>
          </cell>
          <cell r="E4666" t="str">
            <v>05050-MC-25-513-00</v>
          </cell>
          <cell r="F4666" t="str">
            <v>Design Calculation for Roof Structure-- (Butane)</v>
          </cell>
          <cell r="G4666">
            <v>0</v>
          </cell>
          <cell r="H4666" t="str">
            <v>VP-1516-148-T-101/2-002</v>
          </cell>
          <cell r="I4666">
            <v>40175</v>
          </cell>
          <cell r="J4666">
            <v>40168</v>
          </cell>
          <cell r="K4666" t="str">
            <v>y</v>
          </cell>
          <cell r="L4666" t="str">
            <v>Doc</v>
          </cell>
          <cell r="M4666">
            <v>170</v>
          </cell>
        </row>
        <row r="4667">
          <cell r="C4667" t="str">
            <v>25</v>
          </cell>
          <cell r="D4667" t="str">
            <v>05050-MC-25-514-00</v>
          </cell>
          <cell r="E4667" t="str">
            <v>05050-MC-25-514-00</v>
          </cell>
          <cell r="F4667" t="str">
            <v>Design Calculation - Allowable Nozzle Loads-- (Propane)</v>
          </cell>
          <cell r="G4667">
            <v>0</v>
          </cell>
          <cell r="H4667" t="str">
            <v>VP-1516-147-T-101/2-013</v>
          </cell>
          <cell r="I4667">
            <v>40175</v>
          </cell>
          <cell r="J4667">
            <v>40168</v>
          </cell>
          <cell r="K4667" t="str">
            <v>y</v>
          </cell>
          <cell r="L4667" t="str">
            <v>Doc</v>
          </cell>
          <cell r="M4667">
            <v>171</v>
          </cell>
        </row>
        <row r="4668">
          <cell r="C4668" t="str">
            <v>25</v>
          </cell>
          <cell r="D4668" t="str">
            <v>05050-MC-25-515-00</v>
          </cell>
          <cell r="E4668" t="str">
            <v>05050-MC-25-515-00</v>
          </cell>
          <cell r="F4668" t="str">
            <v>Design Calculation - Allowable Nozzle Loads-- (Butane)</v>
          </cell>
          <cell r="G4668">
            <v>0</v>
          </cell>
          <cell r="H4668">
            <v>0</v>
          </cell>
          <cell r="I4668">
            <v>40175</v>
          </cell>
          <cell r="J4668">
            <v>40168</v>
          </cell>
          <cell r="K4668" t="str">
            <v>y</v>
          </cell>
          <cell r="L4668" t="str">
            <v>Doc</v>
          </cell>
          <cell r="M4668">
            <v>172</v>
          </cell>
        </row>
        <row r="4669">
          <cell r="C4669" t="str">
            <v>25</v>
          </cell>
          <cell r="D4669" t="str">
            <v>05050-MC-25-516-00</v>
          </cell>
          <cell r="E4669" t="str">
            <v>05050-MC-25-516-00</v>
          </cell>
          <cell r="F4669" t="str">
            <v>Design Calculation - Compression Bar-- (Propane)</v>
          </cell>
          <cell r="G4669">
            <v>0</v>
          </cell>
          <cell r="H4669">
            <v>0</v>
          </cell>
          <cell r="I4669">
            <v>40175</v>
          </cell>
          <cell r="J4669">
            <v>40168</v>
          </cell>
          <cell r="K4669" t="str">
            <v>y</v>
          </cell>
          <cell r="L4669" t="str">
            <v>Doc</v>
          </cell>
          <cell r="M4669">
            <v>173</v>
          </cell>
        </row>
        <row r="4670">
          <cell r="C4670" t="str">
            <v>25</v>
          </cell>
          <cell r="D4670" t="str">
            <v>05050-MC-25-517-00</v>
          </cell>
          <cell r="E4670" t="str">
            <v>05050-MC-25-517-00</v>
          </cell>
          <cell r="F4670" t="str">
            <v>Design Calculation - Compression Bar-- (Butane)</v>
          </cell>
          <cell r="G4670">
            <v>0</v>
          </cell>
          <cell r="H4670">
            <v>0</v>
          </cell>
          <cell r="I4670">
            <v>40175</v>
          </cell>
          <cell r="J4670">
            <v>40168</v>
          </cell>
          <cell r="K4670" t="str">
            <v>y</v>
          </cell>
          <cell r="L4670" t="str">
            <v>Doc</v>
          </cell>
          <cell r="M4670">
            <v>174</v>
          </cell>
        </row>
        <row r="4671">
          <cell r="C4671" t="str">
            <v>25</v>
          </cell>
          <cell r="D4671" t="str">
            <v>05050-MC-25-001-01</v>
          </cell>
          <cell r="E4671" t="str">
            <v>05050-MC-25-001-01</v>
          </cell>
          <cell r="F4671" t="str">
            <v xml:space="preserve">Design Calculation for Perlite Insulation (Propane)-- </v>
          </cell>
          <cell r="G4671">
            <v>0</v>
          </cell>
          <cell r="H4671" t="str">
            <v>VP-1516-147-T-101/2-008</v>
          </cell>
          <cell r="I4671">
            <v>40175</v>
          </cell>
          <cell r="J4671">
            <v>40168</v>
          </cell>
          <cell r="K4671" t="str">
            <v>Y</v>
          </cell>
          <cell r="L4671" t="str">
            <v>Doc</v>
          </cell>
          <cell r="M4671">
            <v>175</v>
          </cell>
        </row>
        <row r="4672">
          <cell r="C4672" t="str">
            <v>25</v>
          </cell>
          <cell r="D4672" t="str">
            <v>05050-MC-25-002-00</v>
          </cell>
          <cell r="E4672" t="str">
            <v>05050-MC-25-002-00</v>
          </cell>
          <cell r="F4672" t="str">
            <v xml:space="preserve">Design Calculation for Inner Tank Weight (Propane)-- </v>
          </cell>
          <cell r="G4672">
            <v>0</v>
          </cell>
          <cell r="H4672" t="str">
            <v>VP-1516-147-T-101/2-012</v>
          </cell>
          <cell r="I4672">
            <v>40175</v>
          </cell>
          <cell r="J4672">
            <v>40168</v>
          </cell>
          <cell r="K4672" t="str">
            <v>Y</v>
          </cell>
          <cell r="L4672" t="str">
            <v>Doc</v>
          </cell>
          <cell r="M4672">
            <v>176</v>
          </cell>
        </row>
        <row r="4673">
          <cell r="C4673" t="str">
            <v>25</v>
          </cell>
          <cell r="D4673" t="str">
            <v>05050-MC-25-013-00</v>
          </cell>
          <cell r="E4673" t="str">
            <v>05050-MC-25-013-00</v>
          </cell>
          <cell r="F4673" t="str">
            <v xml:space="preserve">construction and insulation monorail hoist calculations -- </v>
          </cell>
          <cell r="G4673">
            <v>0</v>
          </cell>
          <cell r="H4673" t="str">
            <v>VP-1516-2500-OI-0001-005</v>
          </cell>
          <cell r="I4673">
            <v>40175</v>
          </cell>
          <cell r="J4673">
            <v>40168</v>
          </cell>
          <cell r="K4673" t="str">
            <v>Y</v>
          </cell>
          <cell r="L4673" t="str">
            <v>Doc</v>
          </cell>
          <cell r="M4673">
            <v>177</v>
          </cell>
        </row>
        <row r="4674">
          <cell r="C4674" t="str">
            <v>25</v>
          </cell>
          <cell r="D4674" t="str">
            <v>05050-MC-25-601-01</v>
          </cell>
          <cell r="E4674" t="str">
            <v>05050-MC-25-601-01</v>
          </cell>
          <cell r="F4674" t="str">
            <v xml:space="preserve">Design Calculation for Perlite Insulation (Butane)-- </v>
          </cell>
          <cell r="G4674">
            <v>0</v>
          </cell>
          <cell r="H4674" t="str">
            <v>VP-1516-148-T-101/2-008</v>
          </cell>
          <cell r="I4674">
            <v>40175</v>
          </cell>
          <cell r="J4674">
            <v>40168</v>
          </cell>
          <cell r="K4674" t="str">
            <v>Y</v>
          </cell>
          <cell r="L4674" t="str">
            <v>Doc</v>
          </cell>
          <cell r="M4674">
            <v>178</v>
          </cell>
        </row>
        <row r="4675">
          <cell r="C4675" t="str">
            <v>25</v>
          </cell>
          <cell r="D4675" t="str">
            <v>05050-MC-25-602-00</v>
          </cell>
          <cell r="E4675" t="str">
            <v>05050-MC-25-602-00</v>
          </cell>
          <cell r="F4675" t="str">
            <v xml:space="preserve">Design Calculation for Inner Tank Weight (Butane)-- </v>
          </cell>
          <cell r="G4675">
            <v>0</v>
          </cell>
          <cell r="H4675" t="str">
            <v>VP-1516-148-T-101/2-012</v>
          </cell>
          <cell r="I4675">
            <v>40175</v>
          </cell>
          <cell r="J4675">
            <v>40168</v>
          </cell>
          <cell r="K4675" t="str">
            <v>Y</v>
          </cell>
          <cell r="L4675" t="str">
            <v>Doc</v>
          </cell>
          <cell r="M4675">
            <v>179</v>
          </cell>
        </row>
        <row r="4676">
          <cell r="C4676" t="str">
            <v>25</v>
          </cell>
          <cell r="D4676" t="str">
            <v>05050-MC-25-003-01</v>
          </cell>
          <cell r="E4676" t="str">
            <v>05050-MC-25-003-01</v>
          </cell>
          <cell r="F4676" t="str">
            <v xml:space="preserve">Propane Design FE Analysis for Pump Column-- </v>
          </cell>
          <cell r="G4676">
            <v>0</v>
          </cell>
          <cell r="H4676" t="str">
            <v>VP-1516-147-T-101/2-016</v>
          </cell>
          <cell r="I4676">
            <v>40175</v>
          </cell>
          <cell r="J4676">
            <v>40168</v>
          </cell>
          <cell r="K4676" t="str">
            <v>Y</v>
          </cell>
          <cell r="L4676" t="str">
            <v>Doc</v>
          </cell>
          <cell r="M4676">
            <v>180</v>
          </cell>
        </row>
        <row r="4677">
          <cell r="C4677" t="str">
            <v>25</v>
          </cell>
          <cell r="D4677" t="str">
            <v>05050-MC-25-004-00</v>
          </cell>
          <cell r="E4677" t="str">
            <v>05050-MC-25-004-00</v>
          </cell>
          <cell r="F4677" t="str">
            <v xml:space="preserve">Propane Tank-Wall Liner-Design Calculations </v>
          </cell>
          <cell r="G4677">
            <v>0</v>
          </cell>
          <cell r="H4677" t="str">
            <v>VP-1516-147-T-101/2-020</v>
          </cell>
          <cell r="I4677">
            <v>40175</v>
          </cell>
          <cell r="J4677">
            <v>40168</v>
          </cell>
          <cell r="K4677" t="str">
            <v>Y</v>
          </cell>
          <cell r="L4677" t="str">
            <v>Doc</v>
          </cell>
          <cell r="M4677">
            <v>181</v>
          </cell>
        </row>
        <row r="4678">
          <cell r="C4678" t="str">
            <v>25</v>
          </cell>
          <cell r="D4678" t="str">
            <v>05050-MC-25-603-01</v>
          </cell>
          <cell r="E4678" t="str">
            <v>05050-MC-25-603-01</v>
          </cell>
          <cell r="F4678" t="str">
            <v xml:space="preserve">Butane Design FE Analysis for Pump Column-- </v>
          </cell>
          <cell r="G4678">
            <v>0</v>
          </cell>
          <cell r="H4678" t="str">
            <v>VP-1516-148-T-101/2-016</v>
          </cell>
          <cell r="I4678">
            <v>40175</v>
          </cell>
          <cell r="J4678">
            <v>40168</v>
          </cell>
          <cell r="K4678" t="str">
            <v>Y</v>
          </cell>
          <cell r="L4678" t="str">
            <v>Doc</v>
          </cell>
          <cell r="M4678">
            <v>182</v>
          </cell>
        </row>
        <row r="4679">
          <cell r="C4679" t="str">
            <v>25</v>
          </cell>
          <cell r="D4679" t="str">
            <v>05050-MC-25-518-00</v>
          </cell>
          <cell r="E4679" t="str">
            <v>05050-MC-25-518-00</v>
          </cell>
          <cell r="F4679" t="str">
            <v>Design Calculation - Perlite ring beam block strength-  Propane</v>
          </cell>
          <cell r="G4679">
            <v>0</v>
          </cell>
          <cell r="H4679" t="str">
            <v>VP-1516-147-T-101/2-019</v>
          </cell>
          <cell r="I4679">
            <v>40175</v>
          </cell>
          <cell r="J4679">
            <v>40168</v>
          </cell>
          <cell r="K4679" t="str">
            <v>Y</v>
          </cell>
          <cell r="L4679" t="str">
            <v>Doc</v>
          </cell>
          <cell r="M4679">
            <v>183</v>
          </cell>
        </row>
        <row r="4680">
          <cell r="C4680" t="str">
            <v>25</v>
          </cell>
          <cell r="D4680" t="str">
            <v>05050-MC-25-519-00</v>
          </cell>
          <cell r="E4680" t="str">
            <v>05050-MC-25-519-00</v>
          </cell>
          <cell r="F4680" t="str">
            <v>Design Calculation - Perlite ring beam block strength-  Butane</v>
          </cell>
          <cell r="G4680">
            <v>0</v>
          </cell>
          <cell r="H4680" t="str">
            <v>VP-1516-148-T-101/2-019</v>
          </cell>
          <cell r="I4680">
            <v>40175</v>
          </cell>
          <cell r="J4680">
            <v>40168</v>
          </cell>
          <cell r="K4680" t="str">
            <v>Y</v>
          </cell>
          <cell r="L4680" t="str">
            <v>Doc</v>
          </cell>
          <cell r="M4680">
            <v>184</v>
          </cell>
        </row>
        <row r="4681">
          <cell r="C4681" t="str">
            <v>25</v>
          </cell>
          <cell r="D4681" t="str">
            <v>05050-MC-25-604-00</v>
          </cell>
          <cell r="E4681" t="str">
            <v>05050-MC-25-604-00</v>
          </cell>
          <cell r="F4681" t="str">
            <v xml:space="preserve">Butane Tank-Wall Liner-Design Calculations </v>
          </cell>
          <cell r="G4681">
            <v>0</v>
          </cell>
          <cell r="H4681" t="str">
            <v>VP-1516-148-T-101/2-020</v>
          </cell>
          <cell r="I4681">
            <v>40175</v>
          </cell>
          <cell r="J4681">
            <v>40168</v>
          </cell>
          <cell r="K4681" t="str">
            <v>Y</v>
          </cell>
          <cell r="L4681" t="str">
            <v>Doc</v>
          </cell>
          <cell r="M4681">
            <v>185</v>
          </cell>
        </row>
        <row r="4682">
          <cell r="C4682" t="str">
            <v>25</v>
          </cell>
          <cell r="D4682" t="str">
            <v>05050-MC-25-005-00</v>
          </cell>
          <cell r="E4682" t="str">
            <v>05050-MC-25-005-00</v>
          </cell>
          <cell r="F4682" t="str">
            <v xml:space="preserve">Design Calculation for Propane Tanks-Main Platform-- </v>
          </cell>
          <cell r="G4682">
            <v>0</v>
          </cell>
          <cell r="H4682" t="str">
            <v>VP-1516-147-T-101/2-004</v>
          </cell>
          <cell r="I4682">
            <v>40175</v>
          </cell>
          <cell r="J4682">
            <v>40168</v>
          </cell>
          <cell r="K4682" t="str">
            <v>Y</v>
          </cell>
          <cell r="L4682" t="str">
            <v>Doc</v>
          </cell>
          <cell r="M4682">
            <v>186</v>
          </cell>
        </row>
        <row r="4683">
          <cell r="C4683" t="str">
            <v>25</v>
          </cell>
          <cell r="D4683" t="str">
            <v>05050-MC-25-605-00</v>
          </cell>
          <cell r="E4683" t="str">
            <v>05050-MC-25-605-00</v>
          </cell>
          <cell r="F4683" t="str">
            <v xml:space="preserve">Design Calculation for Butane Tanks-Main Platform-- </v>
          </cell>
          <cell r="G4683">
            <v>0</v>
          </cell>
          <cell r="H4683" t="str">
            <v>VP-1516-148-T-101/2-004</v>
          </cell>
          <cell r="I4683">
            <v>40175</v>
          </cell>
          <cell r="J4683">
            <v>40168</v>
          </cell>
          <cell r="K4683" t="str">
            <v>Y</v>
          </cell>
          <cell r="L4683" t="str">
            <v>Doc</v>
          </cell>
          <cell r="M4683">
            <v>187</v>
          </cell>
        </row>
        <row r="4684">
          <cell r="C4684" t="str">
            <v>25</v>
          </cell>
          <cell r="D4684" t="str">
            <v>05050-MC-25-006-00</v>
          </cell>
          <cell r="E4684" t="str">
            <v>05050-MC-25-006-00</v>
          </cell>
          <cell r="F4684" t="str">
            <v xml:space="preserve">Propane - nozzle reinforcement calculation-- </v>
          </cell>
          <cell r="G4684">
            <v>0</v>
          </cell>
          <cell r="H4684" t="str">
            <v>VP-1516-147-T-101/2-003</v>
          </cell>
          <cell r="I4684">
            <v>40175</v>
          </cell>
          <cell r="J4684">
            <v>40168</v>
          </cell>
          <cell r="K4684" t="str">
            <v>Y</v>
          </cell>
          <cell r="L4684" t="str">
            <v>Doc</v>
          </cell>
          <cell r="M4684">
            <v>188</v>
          </cell>
        </row>
        <row r="4685">
          <cell r="C4685" t="str">
            <v>25</v>
          </cell>
          <cell r="D4685" t="str">
            <v>05050-MC-25-606-00</v>
          </cell>
          <cell r="E4685" t="str">
            <v>05050-MC-25-606-00</v>
          </cell>
          <cell r="F4685" t="str">
            <v xml:space="preserve">Butane - nozzle reinforcement calculation-- </v>
          </cell>
          <cell r="G4685">
            <v>0</v>
          </cell>
          <cell r="H4685" t="str">
            <v>VP-1516-148-T-101/2-003</v>
          </cell>
          <cell r="I4685">
            <v>40175</v>
          </cell>
          <cell r="J4685">
            <v>40168</v>
          </cell>
          <cell r="K4685" t="str">
            <v>Y</v>
          </cell>
          <cell r="L4685" t="str">
            <v>Doc</v>
          </cell>
          <cell r="M4685">
            <v>189</v>
          </cell>
        </row>
        <row r="4686">
          <cell r="C4686" t="str">
            <v>40</v>
          </cell>
          <cell r="D4686" t="str">
            <v/>
          </cell>
          <cell r="E4686" t="str">
            <v/>
          </cell>
          <cell r="F4686" t="str">
            <v xml:space="preserve">Vertical Pipe Rack-Embedments Design Calcs-Propane &amp; Butane </v>
          </cell>
          <cell r="G4686">
            <v>0</v>
          </cell>
          <cell r="H4686" t="str">
            <v>VP-1516-2500-OI-0001-037</v>
          </cell>
          <cell r="I4686">
            <v>40175</v>
          </cell>
          <cell r="J4686">
            <v>40168</v>
          </cell>
          <cell r="K4686" t="str">
            <v>N</v>
          </cell>
          <cell r="L4686" t="str">
            <v>Doc</v>
          </cell>
          <cell r="M4686">
            <v>190</v>
          </cell>
        </row>
        <row r="4687">
          <cell r="C4687" t="str">
            <v>41</v>
          </cell>
          <cell r="D4687" t="str">
            <v>05050-MC-41-001-00</v>
          </cell>
          <cell r="E4687" t="str">
            <v>05050-MC-41-001-00</v>
          </cell>
          <cell r="F4687" t="str">
            <v xml:space="preserve">construction and insulation monorail hoist calculations -- </v>
          </cell>
          <cell r="G4687">
            <v>0</v>
          </cell>
          <cell r="H4687">
            <v>0</v>
          </cell>
          <cell r="I4687">
            <v>40175</v>
          </cell>
          <cell r="J4687">
            <v>40168</v>
          </cell>
          <cell r="K4687" t="str">
            <v>Y</v>
          </cell>
          <cell r="L4687" t="str">
            <v>Doc</v>
          </cell>
          <cell r="M4687">
            <v>191</v>
          </cell>
        </row>
        <row r="4688">
          <cell r="C4688" t="str">
            <v>41</v>
          </cell>
          <cell r="D4688" t="str">
            <v/>
          </cell>
          <cell r="E4688" t="str">
            <v/>
          </cell>
          <cell r="F4688" t="str">
            <v xml:space="preserve">Calculation sheet for propane BOG receiver (V8-1107)-- </v>
          </cell>
          <cell r="G4688">
            <v>0</v>
          </cell>
          <cell r="H4688">
            <v>0</v>
          </cell>
          <cell r="I4688">
            <v>40175</v>
          </cell>
          <cell r="J4688">
            <v>40168</v>
          </cell>
          <cell r="K4688" t="str">
            <v>N</v>
          </cell>
          <cell r="L4688" t="str">
            <v>Doc</v>
          </cell>
          <cell r="M4688">
            <v>192</v>
          </cell>
        </row>
        <row r="4689">
          <cell r="C4689" t="str">
            <v>41</v>
          </cell>
          <cell r="D4689" t="str">
            <v/>
          </cell>
          <cell r="E4689" t="str">
            <v/>
          </cell>
          <cell r="F4689" t="str">
            <v xml:space="preserve">Calculation sheet for butane BOG receiver (V8-1108)-- </v>
          </cell>
          <cell r="G4689">
            <v>0</v>
          </cell>
          <cell r="H4689">
            <v>0</v>
          </cell>
          <cell r="I4689">
            <v>40175</v>
          </cell>
          <cell r="J4689">
            <v>40168</v>
          </cell>
          <cell r="K4689" t="str">
            <v>N</v>
          </cell>
          <cell r="L4689" t="str">
            <v>Doc</v>
          </cell>
          <cell r="M4689">
            <v>193</v>
          </cell>
        </row>
        <row r="4690">
          <cell r="C4690" t="str">
            <v>41</v>
          </cell>
          <cell r="D4690" t="str">
            <v/>
          </cell>
          <cell r="E4690" t="str">
            <v/>
          </cell>
          <cell r="F4690" t="str">
            <v xml:space="preserve">Calculation sheet for propane BOG / thermal relieef KO drum (V8-1109)-- </v>
          </cell>
          <cell r="G4690">
            <v>0</v>
          </cell>
          <cell r="H4690">
            <v>0</v>
          </cell>
          <cell r="I4690">
            <v>40175</v>
          </cell>
          <cell r="J4690">
            <v>40168</v>
          </cell>
          <cell r="K4690" t="str">
            <v>N</v>
          </cell>
          <cell r="L4690" t="str">
            <v>Doc</v>
          </cell>
          <cell r="M4690">
            <v>194</v>
          </cell>
        </row>
        <row r="4691">
          <cell r="C4691" t="str">
            <v>41</v>
          </cell>
          <cell r="D4691" t="str">
            <v/>
          </cell>
          <cell r="E4691" t="str">
            <v/>
          </cell>
          <cell r="F4691" t="str">
            <v xml:space="preserve">Calculation sheet for butane BOG / thermal relieef KO drum (V8-1110)-- </v>
          </cell>
          <cell r="G4691">
            <v>0</v>
          </cell>
          <cell r="H4691">
            <v>0</v>
          </cell>
          <cell r="I4691">
            <v>40175</v>
          </cell>
          <cell r="J4691">
            <v>40168</v>
          </cell>
          <cell r="K4691" t="str">
            <v>N</v>
          </cell>
          <cell r="L4691" t="str">
            <v>Doc</v>
          </cell>
          <cell r="M4691">
            <v>195</v>
          </cell>
        </row>
        <row r="4692">
          <cell r="C4692" t="str">
            <v>41</v>
          </cell>
          <cell r="D4692" t="str">
            <v/>
          </cell>
          <cell r="E4692" t="str">
            <v/>
          </cell>
          <cell r="F4692" t="str">
            <v>Civil Design  Roof Calcs Propane &amp; Butane</v>
          </cell>
          <cell r="G4692">
            <v>0</v>
          </cell>
          <cell r="H4692" t="str">
            <v>VP-1516-2500-OI-0001-041</v>
          </cell>
          <cell r="I4692">
            <v>40175</v>
          </cell>
          <cell r="J4692">
            <v>40168</v>
          </cell>
          <cell r="K4692" t="str">
            <v>N</v>
          </cell>
          <cell r="L4692" t="str">
            <v>Doc</v>
          </cell>
          <cell r="M4692">
            <v>196</v>
          </cell>
        </row>
        <row r="4693">
          <cell r="C4693" t="str">
            <v>45</v>
          </cell>
          <cell r="D4693" t="str">
            <v>05050-MC-45-001-00</v>
          </cell>
          <cell r="E4693" t="str">
            <v>05050-MC-45-001-00</v>
          </cell>
          <cell r="F4693" t="str">
            <v xml:space="preserve">Calculation for flanges on tank manholes M2B &amp; M1-- </v>
          </cell>
          <cell r="G4693">
            <v>0</v>
          </cell>
          <cell r="H4693" t="str">
            <v>VP-1516-148-T-101/2-021</v>
          </cell>
          <cell r="I4693">
            <v>40175</v>
          </cell>
          <cell r="J4693">
            <v>40168</v>
          </cell>
          <cell r="K4693" t="str">
            <v>Y</v>
          </cell>
          <cell r="L4693" t="str">
            <v>Doc</v>
          </cell>
          <cell r="M4693">
            <v>197</v>
          </cell>
        </row>
        <row r="4694">
          <cell r="C4694" t="str">
            <v>00</v>
          </cell>
          <cell r="D4694" t="str">
            <v/>
          </cell>
          <cell r="E4694" t="str">
            <v/>
          </cell>
          <cell r="F4694" t="str">
            <v xml:space="preserve">-- </v>
          </cell>
          <cell r="G4694">
            <v>0</v>
          </cell>
          <cell r="H4694">
            <v>0</v>
          </cell>
          <cell r="I4694">
            <v>40175</v>
          </cell>
          <cell r="J4694">
            <v>40168</v>
          </cell>
          <cell r="K4694" t="str">
            <v>N</v>
          </cell>
          <cell r="L4694" t="str">
            <v>Doc</v>
          </cell>
          <cell r="M4694">
            <v>198</v>
          </cell>
        </row>
        <row r="4695">
          <cell r="C4695" t="str">
            <v>46</v>
          </cell>
          <cell r="D4695" t="str">
            <v>05050-MC-46-001-00</v>
          </cell>
          <cell r="E4695" t="str">
            <v>05050-MC-46-001-00</v>
          </cell>
          <cell r="F4695" t="str">
            <v xml:space="preserve">Calculation for flanges on tank manholes M2B &amp; M1-- </v>
          </cell>
          <cell r="G4695">
            <v>0</v>
          </cell>
          <cell r="H4695" t="str">
            <v>VP-1516-147-T-101/2-022</v>
          </cell>
          <cell r="I4695">
            <v>40175</v>
          </cell>
          <cell r="J4695">
            <v>40168</v>
          </cell>
          <cell r="K4695" t="str">
            <v>Y</v>
          </cell>
          <cell r="L4695" t="str">
            <v>Doc</v>
          </cell>
          <cell r="M4695">
            <v>199</v>
          </cell>
        </row>
        <row r="4696">
          <cell r="C4696" t="str">
            <v>10</v>
          </cell>
          <cell r="D4696" t="str">
            <v/>
          </cell>
          <cell r="E4696" t="str">
            <v/>
          </cell>
          <cell r="F4696" t="str">
            <v xml:space="preserve">Butane Tank Pressure Relief Valves Interlocking System Datasheet-- </v>
          </cell>
          <cell r="G4696">
            <v>0</v>
          </cell>
          <cell r="H4696" t="str">
            <v>VP-1516-148-T-101/2-047</v>
          </cell>
          <cell r="I4696">
            <v>40175</v>
          </cell>
          <cell r="J4696">
            <v>40168</v>
          </cell>
          <cell r="K4696" t="str">
            <v>N</v>
          </cell>
          <cell r="L4696" t="str">
            <v>Doc</v>
          </cell>
          <cell r="M4696">
            <v>200</v>
          </cell>
        </row>
        <row r="4697">
          <cell r="C4697" t="str">
            <v>10</v>
          </cell>
          <cell r="D4697" t="str">
            <v/>
          </cell>
          <cell r="E4697" t="str">
            <v/>
          </cell>
          <cell r="F4697" t="str">
            <v xml:space="preserve">Butane Tank Vacuum Relief Valves Interlocking System Datasheet-- </v>
          </cell>
          <cell r="G4697">
            <v>0</v>
          </cell>
          <cell r="H4697" t="str">
            <v>VP-1516-148-T-101/2-048</v>
          </cell>
          <cell r="I4697">
            <v>40175</v>
          </cell>
          <cell r="J4697">
            <v>40168</v>
          </cell>
          <cell r="K4697" t="str">
            <v>N</v>
          </cell>
          <cell r="L4697" t="str">
            <v>Doc</v>
          </cell>
          <cell r="M4697">
            <v>201</v>
          </cell>
        </row>
        <row r="4698">
          <cell r="C4698" t="str">
            <v>10</v>
          </cell>
          <cell r="D4698" t="str">
            <v/>
          </cell>
          <cell r="E4698" t="str">
            <v/>
          </cell>
          <cell r="F4698" t="str">
            <v xml:space="preserve">Propane Tank Pressure Relief Valves Interlocking System Datasheet-- </v>
          </cell>
          <cell r="G4698">
            <v>0</v>
          </cell>
          <cell r="H4698" t="str">
            <v>VP-1516-147-T-101/2-047</v>
          </cell>
          <cell r="I4698">
            <v>40175</v>
          </cell>
          <cell r="J4698">
            <v>40168</v>
          </cell>
          <cell r="K4698" t="str">
            <v>N</v>
          </cell>
          <cell r="L4698" t="str">
            <v>Doc</v>
          </cell>
          <cell r="M4698">
            <v>202</v>
          </cell>
        </row>
        <row r="4699">
          <cell r="C4699" t="str">
            <v>10</v>
          </cell>
          <cell r="D4699" t="str">
            <v/>
          </cell>
          <cell r="E4699" t="str">
            <v/>
          </cell>
          <cell r="F4699" t="str">
            <v xml:space="preserve">Propane Tank Vacuum Relief Valves Interlocking System Datasheet-- </v>
          </cell>
          <cell r="G4699">
            <v>0</v>
          </cell>
          <cell r="H4699" t="str">
            <v>VP-1516-147-T-101/2-048</v>
          </cell>
          <cell r="I4699">
            <v>40175</v>
          </cell>
          <cell r="J4699">
            <v>40168</v>
          </cell>
          <cell r="K4699" t="str">
            <v>N</v>
          </cell>
          <cell r="L4699" t="str">
            <v>Doc</v>
          </cell>
          <cell r="M4699">
            <v>203</v>
          </cell>
        </row>
        <row r="4700">
          <cell r="C4700" t="str">
            <v>00</v>
          </cell>
          <cell r="D4700" t="str">
            <v>05050-MM-00--</v>
          </cell>
          <cell r="E4700" t="str">
            <v>05050-MM-00--</v>
          </cell>
          <cell r="F4700" t="str">
            <v>Mechanical Design Documents</v>
          </cell>
          <cell r="G4700">
            <v>0</v>
          </cell>
          <cell r="H4700">
            <v>0</v>
          </cell>
          <cell r="I4700" t="str">
            <v>-</v>
          </cell>
          <cell r="J4700" t="str">
            <v>-</v>
          </cell>
          <cell r="K4700" t="str">
            <v>Y</v>
          </cell>
          <cell r="L4700" t="str">
            <v>Doc</v>
          </cell>
          <cell r="M4700">
            <v>204</v>
          </cell>
        </row>
        <row r="4701">
          <cell r="C4701" t="str">
            <v>13</v>
          </cell>
          <cell r="D4701" t="str">
            <v/>
          </cell>
          <cell r="E4701" t="str">
            <v/>
          </cell>
          <cell r="F4701" t="str">
            <v xml:space="preserve">Insulation list-- </v>
          </cell>
          <cell r="G4701">
            <v>0</v>
          </cell>
          <cell r="H4701">
            <v>0</v>
          </cell>
          <cell r="I4701">
            <v>40175</v>
          </cell>
          <cell r="J4701">
            <v>40168</v>
          </cell>
          <cell r="K4701" t="str">
            <v>N</v>
          </cell>
          <cell r="L4701" t="str">
            <v>Doc</v>
          </cell>
          <cell r="M4701">
            <v>205</v>
          </cell>
        </row>
        <row r="4702">
          <cell r="C4702">
            <v>13</v>
          </cell>
          <cell r="D4702" t="str">
            <v/>
          </cell>
          <cell r="E4702" t="str">
            <v/>
          </cell>
          <cell r="F4702" t="str">
            <v xml:space="preserve">Equipment List and Weights-- </v>
          </cell>
          <cell r="G4702">
            <v>0</v>
          </cell>
          <cell r="H4702">
            <v>0</v>
          </cell>
          <cell r="I4702">
            <v>40175</v>
          </cell>
          <cell r="J4702">
            <v>40168</v>
          </cell>
          <cell r="K4702" t="str">
            <v>N</v>
          </cell>
          <cell r="L4702" t="str">
            <v>Doc</v>
          </cell>
          <cell r="M4702">
            <v>206</v>
          </cell>
        </row>
        <row r="4703">
          <cell r="C4703" t="str">
            <v>25</v>
          </cell>
          <cell r="D4703" t="str">
            <v>05050-MM-25-001-01</v>
          </cell>
          <cell r="E4703" t="str">
            <v>05050-MM-25-001-01</v>
          </cell>
          <cell r="F4703" t="str">
            <v xml:space="preserve">LPG Tank Design Basis-- </v>
          </cell>
          <cell r="G4703">
            <v>0</v>
          </cell>
          <cell r="H4703" t="str">
            <v>VP-1516-2500-OI-0001-011</v>
          </cell>
          <cell r="I4703">
            <v>40175</v>
          </cell>
          <cell r="J4703">
            <v>40168</v>
          </cell>
          <cell r="K4703" t="str">
            <v>Y</v>
          </cell>
          <cell r="L4703" t="str">
            <v>Doc</v>
          </cell>
          <cell r="M4703">
            <v>207</v>
          </cell>
        </row>
        <row r="4704">
          <cell r="C4704" t="str">
            <v>00</v>
          </cell>
          <cell r="D4704" t="str">
            <v/>
          </cell>
          <cell r="E4704" t="str">
            <v/>
          </cell>
          <cell r="F4704" t="str">
            <v xml:space="preserve">-- </v>
          </cell>
          <cell r="G4704">
            <v>0</v>
          </cell>
          <cell r="H4704">
            <v>0</v>
          </cell>
          <cell r="I4704">
            <v>40175</v>
          </cell>
          <cell r="J4704">
            <v>40168</v>
          </cell>
          <cell r="K4704">
            <v>0</v>
          </cell>
          <cell r="L4704" t="str">
            <v>Doc</v>
          </cell>
          <cell r="M4704">
            <v>208</v>
          </cell>
        </row>
        <row r="4705">
          <cell r="C4705" t="str">
            <v>25</v>
          </cell>
          <cell r="D4705" t="str">
            <v/>
          </cell>
          <cell r="E4705" t="str">
            <v/>
          </cell>
          <cell r="F4705" t="str">
            <v xml:space="preserve">Plate List for LPG Tank, (40 / 42m) </v>
          </cell>
          <cell r="G4705">
            <v>0</v>
          </cell>
          <cell r="H4705">
            <v>0</v>
          </cell>
          <cell r="I4705">
            <v>40175</v>
          </cell>
          <cell r="J4705">
            <v>40168</v>
          </cell>
          <cell r="K4705" t="str">
            <v>N</v>
          </cell>
          <cell r="L4705" t="str">
            <v>Doc</v>
          </cell>
          <cell r="M4705">
            <v>209</v>
          </cell>
        </row>
        <row r="4706">
          <cell r="C4706" t="str">
            <v>25</v>
          </cell>
          <cell r="D4706" t="str">
            <v/>
          </cell>
          <cell r="E4706" t="str">
            <v/>
          </cell>
          <cell r="F4706" t="str">
            <v xml:space="preserve">Plate List for LPG Tank, (40 / 42m) </v>
          </cell>
          <cell r="G4706">
            <v>0</v>
          </cell>
          <cell r="H4706">
            <v>0</v>
          </cell>
          <cell r="I4706">
            <v>40175</v>
          </cell>
          <cell r="J4706">
            <v>40168</v>
          </cell>
          <cell r="K4706" t="str">
            <v>N</v>
          </cell>
          <cell r="L4706" t="str">
            <v>Doc</v>
          </cell>
          <cell r="M4706">
            <v>210</v>
          </cell>
        </row>
        <row r="4707">
          <cell r="C4707" t="str">
            <v>25</v>
          </cell>
          <cell r="D4707" t="str">
            <v/>
          </cell>
          <cell r="E4707" t="str">
            <v/>
          </cell>
          <cell r="F4707" t="str">
            <v xml:space="preserve">Plate List for LPG Tank, (40 / 42m) </v>
          </cell>
          <cell r="G4707">
            <v>0</v>
          </cell>
          <cell r="H4707">
            <v>0</v>
          </cell>
          <cell r="I4707">
            <v>40175</v>
          </cell>
          <cell r="J4707">
            <v>40168</v>
          </cell>
          <cell r="K4707" t="str">
            <v>N</v>
          </cell>
          <cell r="L4707" t="str">
            <v>Doc</v>
          </cell>
          <cell r="M4707">
            <v>211</v>
          </cell>
        </row>
        <row r="4708">
          <cell r="C4708" t="str">
            <v>25</v>
          </cell>
          <cell r="D4708" t="str">
            <v/>
          </cell>
          <cell r="E4708" t="str">
            <v/>
          </cell>
          <cell r="F4708" t="str">
            <v xml:space="preserve">Plate List for LPG Tank, (40 / 42m) </v>
          </cell>
          <cell r="G4708">
            <v>0</v>
          </cell>
          <cell r="H4708">
            <v>0</v>
          </cell>
          <cell r="I4708">
            <v>40175</v>
          </cell>
          <cell r="J4708">
            <v>40168</v>
          </cell>
          <cell r="K4708" t="str">
            <v>N</v>
          </cell>
          <cell r="L4708" t="str">
            <v>Doc</v>
          </cell>
          <cell r="M4708">
            <v>212</v>
          </cell>
        </row>
        <row r="4709">
          <cell r="C4709" t="str">
            <v>25</v>
          </cell>
          <cell r="D4709" t="str">
            <v/>
          </cell>
          <cell r="E4709" t="str">
            <v/>
          </cell>
          <cell r="F4709" t="str">
            <v xml:space="preserve">Plate List for LPG Tank, (40 / 42m) </v>
          </cell>
          <cell r="G4709">
            <v>0</v>
          </cell>
          <cell r="H4709">
            <v>0</v>
          </cell>
          <cell r="I4709">
            <v>40175</v>
          </cell>
          <cell r="J4709">
            <v>40168</v>
          </cell>
          <cell r="K4709" t="str">
            <v>N</v>
          </cell>
          <cell r="L4709" t="str">
            <v>Doc</v>
          </cell>
          <cell r="M4709">
            <v>213</v>
          </cell>
        </row>
        <row r="4710">
          <cell r="C4710" t="str">
            <v>25</v>
          </cell>
          <cell r="D4710" t="str">
            <v/>
          </cell>
          <cell r="E4710" t="str">
            <v/>
          </cell>
          <cell r="F4710" t="str">
            <v xml:space="preserve">Plate List for LPG Tank, (40 / 42m) </v>
          </cell>
          <cell r="G4710">
            <v>0</v>
          </cell>
          <cell r="H4710">
            <v>0</v>
          </cell>
          <cell r="I4710">
            <v>40175</v>
          </cell>
          <cell r="J4710">
            <v>40168</v>
          </cell>
          <cell r="K4710" t="str">
            <v>N</v>
          </cell>
          <cell r="L4710" t="str">
            <v>Doc</v>
          </cell>
          <cell r="M4710">
            <v>214</v>
          </cell>
        </row>
        <row r="4711">
          <cell r="C4711" t="str">
            <v>25</v>
          </cell>
          <cell r="D4711" t="str">
            <v/>
          </cell>
          <cell r="E4711" t="str">
            <v/>
          </cell>
          <cell r="F4711" t="str">
            <v xml:space="preserve">Advance bill of material-Shell, Heads &amp; Nozzle Scantlings- </v>
          </cell>
          <cell r="G4711">
            <v>0</v>
          </cell>
          <cell r="H4711">
            <v>0</v>
          </cell>
          <cell r="I4711">
            <v>40175</v>
          </cell>
          <cell r="J4711">
            <v>40168</v>
          </cell>
          <cell r="K4711" t="str">
            <v>N</v>
          </cell>
          <cell r="L4711" t="str">
            <v>Doc</v>
          </cell>
          <cell r="M4711">
            <v>215</v>
          </cell>
        </row>
        <row r="4712">
          <cell r="C4712" t="str">
            <v>25</v>
          </cell>
          <cell r="D4712" t="str">
            <v/>
          </cell>
          <cell r="E4712" t="str">
            <v/>
          </cell>
          <cell r="F4712" t="str">
            <v xml:space="preserve">Advance bill of material-Shell, Heads &amp; Nozzle Scantlings- </v>
          </cell>
          <cell r="G4712">
            <v>0</v>
          </cell>
          <cell r="H4712">
            <v>0</v>
          </cell>
          <cell r="I4712">
            <v>40175</v>
          </cell>
          <cell r="J4712">
            <v>40168</v>
          </cell>
          <cell r="K4712" t="str">
            <v>N</v>
          </cell>
          <cell r="L4712" t="str">
            <v>Doc</v>
          </cell>
          <cell r="M4712">
            <v>216</v>
          </cell>
        </row>
        <row r="4713">
          <cell r="C4713" t="str">
            <v>25</v>
          </cell>
          <cell r="D4713" t="str">
            <v/>
          </cell>
          <cell r="E4713" t="str">
            <v/>
          </cell>
          <cell r="F4713" t="str">
            <v xml:space="preserve">Advance bill of material-Shell, Heads &amp; Nozzle Scantlings- </v>
          </cell>
          <cell r="G4713">
            <v>0</v>
          </cell>
          <cell r="H4713">
            <v>0</v>
          </cell>
          <cell r="I4713">
            <v>40175</v>
          </cell>
          <cell r="J4713">
            <v>40168</v>
          </cell>
          <cell r="K4713" t="str">
            <v>N</v>
          </cell>
          <cell r="L4713" t="str">
            <v>Doc</v>
          </cell>
          <cell r="M4713">
            <v>217</v>
          </cell>
        </row>
        <row r="4714">
          <cell r="C4714" t="str">
            <v>25</v>
          </cell>
          <cell r="D4714" t="str">
            <v/>
          </cell>
          <cell r="E4714" t="str">
            <v/>
          </cell>
          <cell r="F4714" t="str">
            <v xml:space="preserve">Advance bill of material-Shell, Heads &amp; Nozzle Scantlings- </v>
          </cell>
          <cell r="G4714">
            <v>0</v>
          </cell>
          <cell r="H4714">
            <v>0</v>
          </cell>
          <cell r="I4714">
            <v>40175</v>
          </cell>
          <cell r="J4714">
            <v>40168</v>
          </cell>
          <cell r="K4714" t="str">
            <v>N</v>
          </cell>
          <cell r="L4714" t="str">
            <v>Doc</v>
          </cell>
          <cell r="M4714">
            <v>218</v>
          </cell>
        </row>
        <row r="4715">
          <cell r="C4715" t="str">
            <v>25</v>
          </cell>
          <cell r="D4715" t="str">
            <v/>
          </cell>
          <cell r="E4715" t="str">
            <v/>
          </cell>
          <cell r="F4715" t="str">
            <v xml:space="preserve">Advance bill of material-- </v>
          </cell>
          <cell r="G4715">
            <v>0</v>
          </cell>
          <cell r="H4715">
            <v>0</v>
          </cell>
          <cell r="I4715">
            <v>40175</v>
          </cell>
          <cell r="J4715">
            <v>40168</v>
          </cell>
          <cell r="K4715" t="str">
            <v>N</v>
          </cell>
          <cell r="L4715" t="str">
            <v>Doc</v>
          </cell>
          <cell r="M4715">
            <v>219</v>
          </cell>
        </row>
        <row r="4716">
          <cell r="C4716" t="str">
            <v>25</v>
          </cell>
          <cell r="D4716" t="str">
            <v/>
          </cell>
          <cell r="E4716" t="str">
            <v/>
          </cell>
          <cell r="F4716" t="str">
            <v xml:space="preserve">Consolidated bill of material-- </v>
          </cell>
          <cell r="G4716">
            <v>0</v>
          </cell>
          <cell r="H4716">
            <v>0</v>
          </cell>
          <cell r="I4716">
            <v>40175</v>
          </cell>
          <cell r="J4716">
            <v>40168</v>
          </cell>
          <cell r="K4716" t="str">
            <v>N</v>
          </cell>
          <cell r="L4716" t="str">
            <v>Doc</v>
          </cell>
          <cell r="M4716">
            <v>220</v>
          </cell>
        </row>
        <row r="4717">
          <cell r="C4717" t="str">
            <v>25</v>
          </cell>
          <cell r="D4717" t="str">
            <v/>
          </cell>
          <cell r="E4717" t="str">
            <v/>
          </cell>
          <cell r="F4717" t="str">
            <v xml:space="preserve">Consolidated bill of material-- </v>
          </cell>
          <cell r="G4717">
            <v>0</v>
          </cell>
          <cell r="H4717">
            <v>0</v>
          </cell>
          <cell r="I4717">
            <v>40175</v>
          </cell>
          <cell r="J4717">
            <v>40168</v>
          </cell>
          <cell r="K4717" t="str">
            <v>N</v>
          </cell>
          <cell r="L4717" t="str">
            <v>Doc</v>
          </cell>
          <cell r="M4717">
            <v>221</v>
          </cell>
        </row>
        <row r="4718">
          <cell r="C4718" t="str">
            <v>25</v>
          </cell>
          <cell r="D4718" t="str">
            <v/>
          </cell>
          <cell r="E4718" t="str">
            <v/>
          </cell>
          <cell r="F4718" t="str">
            <v xml:space="preserve">Consolidated bill of material-- </v>
          </cell>
          <cell r="G4718">
            <v>0</v>
          </cell>
          <cell r="H4718">
            <v>0</v>
          </cell>
          <cell r="I4718">
            <v>40175</v>
          </cell>
          <cell r="J4718">
            <v>40168</v>
          </cell>
          <cell r="K4718" t="str">
            <v>N</v>
          </cell>
          <cell r="L4718" t="str">
            <v>Doc</v>
          </cell>
          <cell r="M4718">
            <v>222</v>
          </cell>
        </row>
        <row r="4719">
          <cell r="C4719" t="str">
            <v>25</v>
          </cell>
          <cell r="D4719" t="str">
            <v/>
          </cell>
          <cell r="E4719" t="str">
            <v/>
          </cell>
          <cell r="F4719" t="str">
            <v xml:space="preserve">Consolidated bill of material - Tank test-- </v>
          </cell>
          <cell r="G4719">
            <v>0</v>
          </cell>
          <cell r="H4719">
            <v>0</v>
          </cell>
          <cell r="I4719">
            <v>40175</v>
          </cell>
          <cell r="J4719">
            <v>40168</v>
          </cell>
          <cell r="K4719" t="str">
            <v>N</v>
          </cell>
          <cell r="L4719" t="str">
            <v>Doc</v>
          </cell>
          <cell r="M4719">
            <v>223</v>
          </cell>
        </row>
        <row r="4720">
          <cell r="C4720" t="str">
            <v>25</v>
          </cell>
          <cell r="D4720" t="str">
            <v/>
          </cell>
          <cell r="E4720" t="str">
            <v/>
          </cell>
          <cell r="F4720" t="str">
            <v xml:space="preserve">Consolidated bill of material - Tank test-- </v>
          </cell>
          <cell r="G4720">
            <v>0</v>
          </cell>
          <cell r="H4720">
            <v>0</v>
          </cell>
          <cell r="I4720">
            <v>40175</v>
          </cell>
          <cell r="J4720">
            <v>40168</v>
          </cell>
          <cell r="K4720" t="str">
            <v>N</v>
          </cell>
          <cell r="L4720" t="str">
            <v>Doc</v>
          </cell>
          <cell r="M4720">
            <v>224</v>
          </cell>
        </row>
        <row r="4721">
          <cell r="C4721" t="str">
            <v>25</v>
          </cell>
          <cell r="D4721" t="str">
            <v/>
          </cell>
          <cell r="E4721" t="str">
            <v/>
          </cell>
          <cell r="F4721" t="str">
            <v xml:space="preserve">Consolidated bill of material - Cable ladder-- </v>
          </cell>
          <cell r="G4721">
            <v>0</v>
          </cell>
          <cell r="H4721">
            <v>0</v>
          </cell>
          <cell r="I4721">
            <v>40175</v>
          </cell>
          <cell r="J4721">
            <v>40168</v>
          </cell>
          <cell r="K4721" t="str">
            <v>N</v>
          </cell>
          <cell r="L4721" t="str">
            <v>Doc</v>
          </cell>
          <cell r="M4721">
            <v>225</v>
          </cell>
        </row>
        <row r="4722">
          <cell r="C4722" t="str">
            <v>25</v>
          </cell>
          <cell r="D4722" t="str">
            <v/>
          </cell>
          <cell r="E4722" t="str">
            <v/>
          </cell>
          <cell r="F4722" t="str">
            <v xml:space="preserve">Consolidated bill of material - Tank piping bolting-- </v>
          </cell>
          <cell r="G4722">
            <v>0</v>
          </cell>
          <cell r="H4722">
            <v>0</v>
          </cell>
          <cell r="I4722">
            <v>40175</v>
          </cell>
          <cell r="J4722">
            <v>40168</v>
          </cell>
          <cell r="K4722" t="str">
            <v>N</v>
          </cell>
          <cell r="L4722" t="str">
            <v>Doc</v>
          </cell>
          <cell r="M4722">
            <v>226</v>
          </cell>
        </row>
        <row r="4723">
          <cell r="C4723" t="str">
            <v>25</v>
          </cell>
          <cell r="D4723" t="str">
            <v/>
          </cell>
          <cell r="E4723" t="str">
            <v/>
          </cell>
          <cell r="F4723" t="str">
            <v xml:space="preserve">Consolidated bill of material - Tank piping - pipe-- </v>
          </cell>
          <cell r="G4723">
            <v>0</v>
          </cell>
          <cell r="H4723">
            <v>0</v>
          </cell>
          <cell r="I4723">
            <v>40175</v>
          </cell>
          <cell r="J4723">
            <v>40168</v>
          </cell>
          <cell r="K4723" t="str">
            <v>N</v>
          </cell>
          <cell r="L4723" t="str">
            <v>Doc</v>
          </cell>
          <cell r="M4723">
            <v>227</v>
          </cell>
        </row>
        <row r="4724">
          <cell r="C4724" t="str">
            <v>25</v>
          </cell>
          <cell r="D4724" t="str">
            <v/>
          </cell>
          <cell r="E4724" t="str">
            <v/>
          </cell>
          <cell r="F4724" t="str">
            <v xml:space="preserve">Consolidated bill of material - Tank piping - ftiings-- </v>
          </cell>
          <cell r="G4724">
            <v>0</v>
          </cell>
          <cell r="H4724">
            <v>0</v>
          </cell>
          <cell r="I4724">
            <v>40175</v>
          </cell>
          <cell r="J4724">
            <v>40168</v>
          </cell>
          <cell r="K4724" t="str">
            <v>N</v>
          </cell>
          <cell r="L4724" t="str">
            <v>Doc</v>
          </cell>
          <cell r="M4724">
            <v>228</v>
          </cell>
        </row>
        <row r="4725">
          <cell r="C4725" t="str">
            <v>25</v>
          </cell>
          <cell r="D4725" t="str">
            <v/>
          </cell>
          <cell r="E4725" t="str">
            <v/>
          </cell>
          <cell r="F4725" t="str">
            <v xml:space="preserve">Consolidated bill of material - Tank piping - flanges-- </v>
          </cell>
          <cell r="G4725">
            <v>0</v>
          </cell>
          <cell r="H4725">
            <v>0</v>
          </cell>
          <cell r="I4725">
            <v>40175</v>
          </cell>
          <cell r="J4725">
            <v>40168</v>
          </cell>
          <cell r="K4725" t="str">
            <v>N</v>
          </cell>
          <cell r="L4725" t="str">
            <v>Doc</v>
          </cell>
          <cell r="M4725">
            <v>229</v>
          </cell>
        </row>
        <row r="4726">
          <cell r="C4726" t="str">
            <v>25</v>
          </cell>
          <cell r="D4726" t="str">
            <v/>
          </cell>
          <cell r="E4726" t="str">
            <v/>
          </cell>
          <cell r="F4726" t="str">
            <v xml:space="preserve">Consolidated bill of material - Tank piping - misc-- </v>
          </cell>
          <cell r="G4726">
            <v>0</v>
          </cell>
          <cell r="H4726">
            <v>0</v>
          </cell>
          <cell r="I4726">
            <v>40175</v>
          </cell>
          <cell r="J4726">
            <v>40168</v>
          </cell>
          <cell r="K4726" t="str">
            <v>N</v>
          </cell>
          <cell r="L4726" t="str">
            <v>Doc</v>
          </cell>
          <cell r="M4726">
            <v>230</v>
          </cell>
        </row>
        <row r="4727">
          <cell r="C4727" t="str">
            <v>25</v>
          </cell>
          <cell r="D4727" t="str">
            <v/>
          </cell>
          <cell r="E4727" t="str">
            <v/>
          </cell>
          <cell r="F4727" t="str">
            <v xml:space="preserve">Database printout - sorted-- </v>
          </cell>
          <cell r="G4727">
            <v>0</v>
          </cell>
          <cell r="H4727">
            <v>0</v>
          </cell>
          <cell r="I4727">
            <v>40175</v>
          </cell>
          <cell r="J4727">
            <v>40168</v>
          </cell>
          <cell r="K4727" t="str">
            <v>N</v>
          </cell>
          <cell r="L4727" t="str">
            <v>Doc</v>
          </cell>
          <cell r="M4727">
            <v>231</v>
          </cell>
        </row>
        <row r="4728">
          <cell r="C4728" t="str">
            <v>00</v>
          </cell>
          <cell r="D4728" t="str">
            <v/>
          </cell>
          <cell r="E4728" t="str">
            <v/>
          </cell>
          <cell r="F4728" t="str">
            <v xml:space="preserve">-- </v>
          </cell>
          <cell r="G4728">
            <v>0</v>
          </cell>
          <cell r="H4728">
            <v>0</v>
          </cell>
          <cell r="I4728">
            <v>40175</v>
          </cell>
          <cell r="J4728">
            <v>40168</v>
          </cell>
          <cell r="K4728">
            <v>0</v>
          </cell>
          <cell r="L4728" t="str">
            <v>Doc</v>
          </cell>
          <cell r="M4728">
            <v>232</v>
          </cell>
        </row>
        <row r="4729">
          <cell r="C4729" t="str">
            <v>25</v>
          </cell>
          <cell r="D4729" t="str">
            <v/>
          </cell>
          <cell r="E4729" t="str">
            <v/>
          </cell>
          <cell r="F4729" t="str">
            <v xml:space="preserve">Bill of material-- </v>
          </cell>
          <cell r="G4729">
            <v>0</v>
          </cell>
          <cell r="H4729">
            <v>0</v>
          </cell>
          <cell r="I4729">
            <v>40175</v>
          </cell>
          <cell r="J4729">
            <v>40168</v>
          </cell>
          <cell r="K4729" t="str">
            <v>n</v>
          </cell>
          <cell r="L4729" t="str">
            <v>Doc</v>
          </cell>
          <cell r="M4729">
            <v>233</v>
          </cell>
        </row>
        <row r="4730">
          <cell r="C4730" t="str">
            <v>25</v>
          </cell>
          <cell r="D4730" t="str">
            <v>05050-MM-25-307-01</v>
          </cell>
          <cell r="E4730" t="str">
            <v>05050-MM-25-307-01</v>
          </cell>
          <cell r="F4730" t="str">
            <v>Bill of Material for MD-25-007-01</v>
          </cell>
          <cell r="G4730">
            <v>0</v>
          </cell>
          <cell r="H4730" t="str">
            <v>VP-1516-147-T-101/2-286 (sheet 01)</v>
          </cell>
          <cell r="I4730">
            <v>40175</v>
          </cell>
          <cell r="J4730">
            <v>40168</v>
          </cell>
          <cell r="K4730" t="str">
            <v>y</v>
          </cell>
          <cell r="L4730" t="str">
            <v>Doc</v>
          </cell>
          <cell r="M4730">
            <v>234</v>
          </cell>
        </row>
        <row r="4731">
          <cell r="C4731" t="str">
            <v>25</v>
          </cell>
          <cell r="D4731" t="str">
            <v>05050-MM-25-308-01</v>
          </cell>
          <cell r="E4731" t="str">
            <v>05050-MM-25-308-01</v>
          </cell>
          <cell r="F4731" t="str">
            <v>Bill of Material for MD-25-008-01</v>
          </cell>
          <cell r="G4731">
            <v>0</v>
          </cell>
          <cell r="H4731" t="str">
            <v>VP-1516-147-T-101/2-286 (sheet 03)</v>
          </cell>
          <cell r="I4731">
            <v>40175</v>
          </cell>
          <cell r="J4731">
            <v>40168</v>
          </cell>
          <cell r="K4731" t="str">
            <v>y</v>
          </cell>
          <cell r="L4731" t="str">
            <v>Doc</v>
          </cell>
          <cell r="M4731">
            <v>235</v>
          </cell>
        </row>
        <row r="4732">
          <cell r="C4732" t="str">
            <v>25</v>
          </cell>
          <cell r="D4732" t="str">
            <v>05050-MM-25-309-01</v>
          </cell>
          <cell r="E4732" t="str">
            <v>05050-MM-25-309-01</v>
          </cell>
          <cell r="F4732" t="str">
            <v>Bill of Material for MD-25-009-01</v>
          </cell>
          <cell r="G4732">
            <v>0</v>
          </cell>
          <cell r="H4732" t="str">
            <v>VP-1516-147-T-101/2-286 (sheet 08)</v>
          </cell>
          <cell r="I4732">
            <v>40175</v>
          </cell>
          <cell r="J4732">
            <v>40168</v>
          </cell>
          <cell r="K4732" t="str">
            <v>y</v>
          </cell>
          <cell r="L4732" t="str">
            <v>Doc</v>
          </cell>
          <cell r="M4732">
            <v>236</v>
          </cell>
        </row>
        <row r="4733">
          <cell r="C4733" t="str">
            <v>25</v>
          </cell>
          <cell r="D4733" t="str">
            <v>05050-MM-25-310-01</v>
          </cell>
          <cell r="E4733" t="str">
            <v>05050-MM-25-310-01</v>
          </cell>
          <cell r="F4733" t="str">
            <v>Bill of Material for MD-25-010-01</v>
          </cell>
          <cell r="G4733">
            <v>0</v>
          </cell>
          <cell r="H4733" t="str">
            <v>VP-1516-147-T-101/2-286 (sheet 09)</v>
          </cell>
          <cell r="I4733">
            <v>40175</v>
          </cell>
          <cell r="J4733">
            <v>40168</v>
          </cell>
          <cell r="K4733" t="str">
            <v>y</v>
          </cell>
          <cell r="L4733" t="str">
            <v>Doc</v>
          </cell>
          <cell r="M4733">
            <v>237</v>
          </cell>
        </row>
        <row r="4734">
          <cell r="C4734" t="str">
            <v>25</v>
          </cell>
          <cell r="D4734" t="str">
            <v>05050-MM-25-311-01</v>
          </cell>
          <cell r="E4734" t="str">
            <v>05050-MM-25-311-01</v>
          </cell>
          <cell r="F4734" t="str">
            <v>Bill of Material for MD-25-011-01</v>
          </cell>
          <cell r="G4734">
            <v>0</v>
          </cell>
          <cell r="H4734" t="str">
            <v>VP-1516-147-T-101/2-286 (sheet 07)</v>
          </cell>
          <cell r="I4734">
            <v>40175</v>
          </cell>
          <cell r="J4734">
            <v>40168</v>
          </cell>
          <cell r="K4734" t="str">
            <v>y</v>
          </cell>
          <cell r="L4734" t="str">
            <v>Doc</v>
          </cell>
          <cell r="M4734">
            <v>238</v>
          </cell>
        </row>
        <row r="4735">
          <cell r="C4735" t="str">
            <v>25</v>
          </cell>
          <cell r="D4735" t="str">
            <v/>
          </cell>
          <cell r="E4735" t="str">
            <v/>
          </cell>
          <cell r="F4735" t="str">
            <v>Bill of Material for MD-25-011-02</v>
          </cell>
          <cell r="G4735">
            <v>0</v>
          </cell>
          <cell r="H4735">
            <v>0</v>
          </cell>
          <cell r="I4735">
            <v>40175</v>
          </cell>
          <cell r="J4735">
            <v>40168</v>
          </cell>
          <cell r="K4735" t="str">
            <v>N</v>
          </cell>
          <cell r="L4735" t="str">
            <v>Doc</v>
          </cell>
          <cell r="M4735">
            <v>239</v>
          </cell>
        </row>
        <row r="4736">
          <cell r="C4736" t="str">
            <v>25</v>
          </cell>
          <cell r="D4736" t="str">
            <v/>
          </cell>
          <cell r="E4736" t="str">
            <v/>
          </cell>
          <cell r="F4736" t="str">
            <v>Bill of Material for MD-25-012-01</v>
          </cell>
          <cell r="G4736">
            <v>0</v>
          </cell>
          <cell r="H4736">
            <v>0</v>
          </cell>
          <cell r="I4736">
            <v>40175</v>
          </cell>
          <cell r="J4736">
            <v>40168</v>
          </cell>
          <cell r="K4736" t="str">
            <v>N</v>
          </cell>
          <cell r="L4736" t="str">
            <v>Doc</v>
          </cell>
          <cell r="M4736">
            <v>240</v>
          </cell>
        </row>
        <row r="4737">
          <cell r="C4737" t="str">
            <v>25</v>
          </cell>
          <cell r="D4737" t="str">
            <v/>
          </cell>
          <cell r="E4737" t="str">
            <v/>
          </cell>
          <cell r="F4737" t="str">
            <v>Bill of Material for MD-25-013-01</v>
          </cell>
          <cell r="G4737">
            <v>0</v>
          </cell>
          <cell r="H4737">
            <v>0</v>
          </cell>
          <cell r="I4737">
            <v>40175</v>
          </cell>
          <cell r="J4737">
            <v>40168</v>
          </cell>
          <cell r="K4737" t="str">
            <v>N</v>
          </cell>
          <cell r="L4737" t="str">
            <v>Doc</v>
          </cell>
          <cell r="M4737">
            <v>241</v>
          </cell>
        </row>
        <row r="4738">
          <cell r="C4738" t="str">
            <v>25</v>
          </cell>
          <cell r="D4738" t="str">
            <v/>
          </cell>
          <cell r="E4738" t="str">
            <v/>
          </cell>
          <cell r="F4738" t="str">
            <v>Bill of Material for MD-25-013-02</v>
          </cell>
          <cell r="G4738">
            <v>0</v>
          </cell>
          <cell r="H4738">
            <v>0</v>
          </cell>
          <cell r="I4738">
            <v>40175</v>
          </cell>
          <cell r="J4738">
            <v>40168</v>
          </cell>
          <cell r="K4738" t="str">
            <v>N</v>
          </cell>
          <cell r="L4738" t="str">
            <v>Doc</v>
          </cell>
          <cell r="M4738">
            <v>242</v>
          </cell>
        </row>
        <row r="4739">
          <cell r="C4739" t="str">
            <v>25</v>
          </cell>
          <cell r="D4739" t="str">
            <v/>
          </cell>
          <cell r="E4739" t="str">
            <v/>
          </cell>
          <cell r="F4739" t="str">
            <v>Bill of Material for MD-25-014-01</v>
          </cell>
          <cell r="G4739">
            <v>0</v>
          </cell>
          <cell r="H4739">
            <v>0</v>
          </cell>
          <cell r="I4739">
            <v>40175</v>
          </cell>
          <cell r="J4739">
            <v>40168</v>
          </cell>
          <cell r="K4739" t="str">
            <v>N</v>
          </cell>
          <cell r="L4739" t="str">
            <v>Doc</v>
          </cell>
          <cell r="M4739">
            <v>243</v>
          </cell>
        </row>
        <row r="4740">
          <cell r="C4740" t="str">
            <v>25</v>
          </cell>
          <cell r="D4740" t="str">
            <v>05050-MM-25-315-01</v>
          </cell>
          <cell r="E4740" t="str">
            <v>05050-MM-25-315-01</v>
          </cell>
          <cell r="F4740" t="str">
            <v>Bill of Material for MD-25-015-01</v>
          </cell>
          <cell r="G4740">
            <v>0</v>
          </cell>
          <cell r="H4740" t="str">
            <v>VP-1516-147-T-101/2-286 (sheet 04)</v>
          </cell>
          <cell r="I4740">
            <v>40175</v>
          </cell>
          <cell r="J4740">
            <v>40168</v>
          </cell>
          <cell r="K4740" t="str">
            <v>y</v>
          </cell>
          <cell r="L4740" t="str">
            <v>Doc</v>
          </cell>
          <cell r="M4740">
            <v>244</v>
          </cell>
        </row>
        <row r="4741">
          <cell r="C4741" t="str">
            <v>25</v>
          </cell>
          <cell r="D4741" t="str">
            <v/>
          </cell>
          <cell r="E4741" t="str">
            <v/>
          </cell>
          <cell r="F4741" t="str">
            <v>Bill of Material for MD-25-016-01</v>
          </cell>
          <cell r="G4741">
            <v>0</v>
          </cell>
          <cell r="H4741">
            <v>0</v>
          </cell>
          <cell r="I4741">
            <v>40175</v>
          </cell>
          <cell r="J4741">
            <v>40168</v>
          </cell>
          <cell r="K4741" t="str">
            <v>N</v>
          </cell>
          <cell r="L4741" t="str">
            <v>Doc</v>
          </cell>
          <cell r="M4741">
            <v>245</v>
          </cell>
        </row>
        <row r="4742">
          <cell r="C4742" t="str">
            <v>25</v>
          </cell>
          <cell r="D4742" t="str">
            <v>05050-MM-25-317-01</v>
          </cell>
          <cell r="E4742" t="str">
            <v>05050-MM-25-317-01</v>
          </cell>
          <cell r="F4742" t="str">
            <v>Bill of Material for MD-25-017-01</v>
          </cell>
          <cell r="G4742">
            <v>0</v>
          </cell>
          <cell r="H4742" t="str">
            <v>VP-1516-147-T-101/2-286 (sheet 05)</v>
          </cell>
          <cell r="I4742">
            <v>40175</v>
          </cell>
          <cell r="J4742">
            <v>40168</v>
          </cell>
          <cell r="K4742" t="str">
            <v>y</v>
          </cell>
          <cell r="L4742" t="str">
            <v>Doc</v>
          </cell>
          <cell r="M4742">
            <v>246</v>
          </cell>
        </row>
        <row r="4743">
          <cell r="C4743" t="str">
            <v>25</v>
          </cell>
          <cell r="D4743" t="str">
            <v>05050-MM-25-317-02</v>
          </cell>
          <cell r="E4743" t="str">
            <v>05050-MM-25-317-02</v>
          </cell>
          <cell r="F4743" t="str">
            <v>Bill of Material for MD-25-017-01</v>
          </cell>
          <cell r="G4743">
            <v>0</v>
          </cell>
          <cell r="H4743" t="str">
            <v>VP-1516-147-T-101/2-286 (sheet 05)</v>
          </cell>
          <cell r="I4743">
            <v>40175</v>
          </cell>
          <cell r="J4743">
            <v>40168</v>
          </cell>
          <cell r="K4743" t="str">
            <v>y</v>
          </cell>
          <cell r="L4743" t="str">
            <v>Doc</v>
          </cell>
          <cell r="M4743">
            <v>247</v>
          </cell>
        </row>
        <row r="4744">
          <cell r="C4744" t="str">
            <v>25</v>
          </cell>
          <cell r="D4744" t="str">
            <v/>
          </cell>
          <cell r="E4744" t="str">
            <v/>
          </cell>
          <cell r="F4744" t="str">
            <v>Bill of Material for MD-25-018-01</v>
          </cell>
          <cell r="G4744">
            <v>0</v>
          </cell>
          <cell r="H4744">
            <v>0</v>
          </cell>
          <cell r="I4744">
            <v>40175</v>
          </cell>
          <cell r="J4744">
            <v>40168</v>
          </cell>
          <cell r="K4744" t="str">
            <v>N</v>
          </cell>
          <cell r="L4744" t="str">
            <v>Doc</v>
          </cell>
          <cell r="M4744">
            <v>248</v>
          </cell>
        </row>
        <row r="4745">
          <cell r="C4745" t="str">
            <v>25</v>
          </cell>
          <cell r="D4745" t="str">
            <v>05050-MM-25-319-01</v>
          </cell>
          <cell r="E4745" t="str">
            <v>05050-MM-25-319-01</v>
          </cell>
          <cell r="F4745" t="str">
            <v>Bill of Material for MD-25-019-01</v>
          </cell>
          <cell r="G4745">
            <v>0</v>
          </cell>
          <cell r="H4745" t="str">
            <v>VP-1516-147-T-101/2-286 (sheet 02)</v>
          </cell>
          <cell r="I4745">
            <v>40175</v>
          </cell>
          <cell r="J4745">
            <v>40168</v>
          </cell>
          <cell r="K4745" t="str">
            <v>y</v>
          </cell>
          <cell r="L4745" t="str">
            <v>Doc</v>
          </cell>
          <cell r="M4745">
            <v>249</v>
          </cell>
        </row>
        <row r="4746">
          <cell r="C4746" t="str">
            <v>25</v>
          </cell>
          <cell r="D4746" t="str">
            <v/>
          </cell>
          <cell r="E4746" t="str">
            <v/>
          </cell>
          <cell r="F4746" t="str">
            <v>Bill of Material for MD-25-019-01</v>
          </cell>
          <cell r="G4746">
            <v>0</v>
          </cell>
          <cell r="H4746">
            <v>0</v>
          </cell>
          <cell r="I4746">
            <v>40175</v>
          </cell>
          <cell r="J4746">
            <v>40168</v>
          </cell>
          <cell r="K4746" t="str">
            <v>N</v>
          </cell>
          <cell r="L4746" t="str">
            <v>Doc</v>
          </cell>
          <cell r="M4746">
            <v>250</v>
          </cell>
        </row>
        <row r="4747">
          <cell r="C4747" t="str">
            <v>25</v>
          </cell>
          <cell r="D4747" t="str">
            <v/>
          </cell>
          <cell r="E4747" t="str">
            <v/>
          </cell>
          <cell r="F4747" t="str">
            <v>Bill of Material for MD-25-021-02</v>
          </cell>
          <cell r="G4747">
            <v>0</v>
          </cell>
          <cell r="H4747">
            <v>0</v>
          </cell>
          <cell r="I4747">
            <v>40175</v>
          </cell>
          <cell r="J4747">
            <v>40168</v>
          </cell>
          <cell r="K4747" t="str">
            <v>N</v>
          </cell>
          <cell r="L4747" t="str">
            <v>Doc</v>
          </cell>
          <cell r="M4747">
            <v>251</v>
          </cell>
        </row>
        <row r="4748">
          <cell r="C4748" t="str">
            <v>25</v>
          </cell>
          <cell r="D4748" t="str">
            <v/>
          </cell>
          <cell r="E4748" t="str">
            <v/>
          </cell>
          <cell r="F4748" t="str">
            <v>Bill of Material for MD-25-022-01</v>
          </cell>
          <cell r="G4748">
            <v>0</v>
          </cell>
          <cell r="H4748">
            <v>0</v>
          </cell>
          <cell r="I4748">
            <v>40175</v>
          </cell>
          <cell r="J4748">
            <v>40168</v>
          </cell>
          <cell r="K4748" t="str">
            <v>N</v>
          </cell>
          <cell r="L4748" t="str">
            <v>Doc</v>
          </cell>
          <cell r="M4748">
            <v>252</v>
          </cell>
        </row>
        <row r="4749">
          <cell r="C4749" t="str">
            <v>25</v>
          </cell>
          <cell r="D4749" t="str">
            <v>05050-MM-25-323-01</v>
          </cell>
          <cell r="E4749" t="str">
            <v>05050-MM-25-323-01</v>
          </cell>
          <cell r="F4749" t="str">
            <v>Bill of Material for MD-25-023-01</v>
          </cell>
          <cell r="G4749">
            <v>0</v>
          </cell>
          <cell r="H4749" t="str">
            <v>VP-1516-147-T-101/2-286 (sheet 10)</v>
          </cell>
          <cell r="I4749">
            <v>40175</v>
          </cell>
          <cell r="J4749">
            <v>40168</v>
          </cell>
          <cell r="K4749" t="str">
            <v>y</v>
          </cell>
          <cell r="L4749" t="str">
            <v>Doc</v>
          </cell>
          <cell r="M4749">
            <v>253</v>
          </cell>
        </row>
        <row r="4750">
          <cell r="C4750" t="str">
            <v>25</v>
          </cell>
          <cell r="D4750" t="str">
            <v/>
          </cell>
          <cell r="E4750" t="str">
            <v/>
          </cell>
          <cell r="F4750" t="str">
            <v>Bill of Material for MD-25-024-01</v>
          </cell>
          <cell r="G4750">
            <v>0</v>
          </cell>
          <cell r="H4750">
            <v>0</v>
          </cell>
          <cell r="I4750">
            <v>40175</v>
          </cell>
          <cell r="J4750">
            <v>40168</v>
          </cell>
          <cell r="K4750" t="str">
            <v>N</v>
          </cell>
          <cell r="L4750" t="str">
            <v>Doc</v>
          </cell>
          <cell r="M4750">
            <v>254</v>
          </cell>
        </row>
        <row r="4751">
          <cell r="C4751" t="str">
            <v>25</v>
          </cell>
          <cell r="D4751" t="str">
            <v/>
          </cell>
          <cell r="E4751" t="str">
            <v/>
          </cell>
          <cell r="F4751" t="str">
            <v>Bill of Material for MD-25-025-01</v>
          </cell>
          <cell r="G4751">
            <v>0</v>
          </cell>
          <cell r="H4751">
            <v>0</v>
          </cell>
          <cell r="I4751">
            <v>40175</v>
          </cell>
          <cell r="J4751">
            <v>40168</v>
          </cell>
          <cell r="K4751" t="str">
            <v>N</v>
          </cell>
          <cell r="L4751" t="str">
            <v>Doc</v>
          </cell>
          <cell r="M4751">
            <v>255</v>
          </cell>
        </row>
        <row r="4752">
          <cell r="C4752" t="str">
            <v>25</v>
          </cell>
          <cell r="D4752" t="str">
            <v/>
          </cell>
          <cell r="E4752" t="str">
            <v/>
          </cell>
          <cell r="F4752" t="str">
            <v>Bill of Material for MD-25-025-02</v>
          </cell>
          <cell r="G4752">
            <v>0</v>
          </cell>
          <cell r="H4752">
            <v>0</v>
          </cell>
          <cell r="I4752">
            <v>40175</v>
          </cell>
          <cell r="J4752">
            <v>40168</v>
          </cell>
          <cell r="K4752" t="str">
            <v>N</v>
          </cell>
          <cell r="L4752" t="str">
            <v>Doc</v>
          </cell>
          <cell r="M4752">
            <v>256</v>
          </cell>
        </row>
        <row r="4753">
          <cell r="C4753" t="str">
            <v>25</v>
          </cell>
          <cell r="D4753" t="str">
            <v/>
          </cell>
          <cell r="E4753" t="str">
            <v/>
          </cell>
          <cell r="F4753" t="str">
            <v>Bill of Material for MD-25-026-01</v>
          </cell>
          <cell r="G4753">
            <v>0</v>
          </cell>
          <cell r="H4753">
            <v>0</v>
          </cell>
          <cell r="I4753">
            <v>40175</v>
          </cell>
          <cell r="J4753">
            <v>40168</v>
          </cell>
          <cell r="K4753" t="str">
            <v>N</v>
          </cell>
          <cell r="L4753" t="str">
            <v>Doc</v>
          </cell>
          <cell r="M4753">
            <v>257</v>
          </cell>
        </row>
        <row r="4754">
          <cell r="C4754" t="str">
            <v>25</v>
          </cell>
          <cell r="D4754" t="str">
            <v/>
          </cell>
          <cell r="E4754" t="str">
            <v/>
          </cell>
          <cell r="F4754" t="str">
            <v>Bill of Material for MD-25-027-01</v>
          </cell>
          <cell r="G4754">
            <v>0</v>
          </cell>
          <cell r="H4754">
            <v>0</v>
          </cell>
          <cell r="I4754">
            <v>40175</v>
          </cell>
          <cell r="J4754">
            <v>40168</v>
          </cell>
          <cell r="K4754" t="str">
            <v>N</v>
          </cell>
          <cell r="L4754" t="str">
            <v>Doc</v>
          </cell>
          <cell r="M4754">
            <v>258</v>
          </cell>
        </row>
        <row r="4755">
          <cell r="C4755" t="str">
            <v>25</v>
          </cell>
          <cell r="D4755" t="str">
            <v/>
          </cell>
          <cell r="E4755" t="str">
            <v/>
          </cell>
          <cell r="F4755" t="str">
            <v>Bill of Material for MD-25-028-01</v>
          </cell>
          <cell r="G4755">
            <v>0</v>
          </cell>
          <cell r="H4755">
            <v>0</v>
          </cell>
          <cell r="I4755">
            <v>40175</v>
          </cell>
          <cell r="J4755">
            <v>40168</v>
          </cell>
          <cell r="K4755" t="str">
            <v>N</v>
          </cell>
          <cell r="L4755" t="str">
            <v>Doc</v>
          </cell>
          <cell r="M4755">
            <v>259</v>
          </cell>
        </row>
        <row r="4756">
          <cell r="C4756" t="str">
            <v>25</v>
          </cell>
          <cell r="D4756" t="str">
            <v/>
          </cell>
          <cell r="E4756" t="str">
            <v/>
          </cell>
          <cell r="F4756" t="str">
            <v>Bill of Material for MD-25-029-01</v>
          </cell>
          <cell r="G4756">
            <v>0</v>
          </cell>
          <cell r="H4756">
            <v>0</v>
          </cell>
          <cell r="I4756">
            <v>40175</v>
          </cell>
          <cell r="J4756">
            <v>40168</v>
          </cell>
          <cell r="K4756" t="str">
            <v>N</v>
          </cell>
          <cell r="L4756" t="str">
            <v>Doc</v>
          </cell>
          <cell r="M4756">
            <v>260</v>
          </cell>
        </row>
        <row r="4757">
          <cell r="C4757" t="str">
            <v>25</v>
          </cell>
          <cell r="D4757" t="str">
            <v/>
          </cell>
          <cell r="E4757" t="str">
            <v/>
          </cell>
          <cell r="F4757" t="str">
            <v>Bill of Material for MD-25-030-01</v>
          </cell>
          <cell r="G4757">
            <v>0</v>
          </cell>
          <cell r="H4757">
            <v>0</v>
          </cell>
          <cell r="I4757">
            <v>40175</v>
          </cell>
          <cell r="J4757">
            <v>40168</v>
          </cell>
          <cell r="K4757" t="str">
            <v>N</v>
          </cell>
          <cell r="L4757" t="str">
            <v>Doc</v>
          </cell>
          <cell r="M4757">
            <v>261</v>
          </cell>
        </row>
        <row r="4758">
          <cell r="C4758" t="str">
            <v>25</v>
          </cell>
          <cell r="D4758" t="str">
            <v/>
          </cell>
          <cell r="E4758" t="str">
            <v/>
          </cell>
          <cell r="F4758" t="str">
            <v>Bill of Material for MD-25-035-01</v>
          </cell>
          <cell r="G4758">
            <v>0</v>
          </cell>
          <cell r="H4758">
            <v>0</v>
          </cell>
          <cell r="I4758">
            <v>40175</v>
          </cell>
          <cell r="J4758">
            <v>40168</v>
          </cell>
          <cell r="K4758" t="str">
            <v>N</v>
          </cell>
          <cell r="L4758" t="str">
            <v>Doc</v>
          </cell>
          <cell r="M4758">
            <v>262</v>
          </cell>
        </row>
        <row r="4759">
          <cell r="C4759" t="str">
            <v>25</v>
          </cell>
          <cell r="D4759" t="str">
            <v/>
          </cell>
          <cell r="E4759" t="str">
            <v/>
          </cell>
          <cell r="F4759" t="str">
            <v>Bill of Material for MD-25-035-02</v>
          </cell>
          <cell r="G4759">
            <v>0</v>
          </cell>
          <cell r="H4759">
            <v>0</v>
          </cell>
          <cell r="I4759">
            <v>40175</v>
          </cell>
          <cell r="J4759">
            <v>40168</v>
          </cell>
          <cell r="K4759" t="str">
            <v>N</v>
          </cell>
          <cell r="L4759" t="str">
            <v>Doc</v>
          </cell>
          <cell r="M4759">
            <v>263</v>
          </cell>
        </row>
        <row r="4760">
          <cell r="C4760" t="str">
            <v>25</v>
          </cell>
          <cell r="D4760" t="str">
            <v/>
          </cell>
          <cell r="E4760" t="str">
            <v/>
          </cell>
          <cell r="F4760" t="str">
            <v>Bill of Material for MD-25-035-03</v>
          </cell>
          <cell r="G4760">
            <v>0</v>
          </cell>
          <cell r="H4760">
            <v>0</v>
          </cell>
          <cell r="I4760">
            <v>40175</v>
          </cell>
          <cell r="J4760">
            <v>40168</v>
          </cell>
          <cell r="K4760" t="str">
            <v>N</v>
          </cell>
          <cell r="L4760" t="str">
            <v>Doc</v>
          </cell>
          <cell r="M4760">
            <v>264</v>
          </cell>
        </row>
        <row r="4761">
          <cell r="C4761" t="str">
            <v>25</v>
          </cell>
          <cell r="D4761" t="str">
            <v/>
          </cell>
          <cell r="E4761" t="str">
            <v/>
          </cell>
          <cell r="F4761" t="str">
            <v>Bill of Material for MD-25-035-04</v>
          </cell>
          <cell r="G4761">
            <v>0</v>
          </cell>
          <cell r="H4761">
            <v>0</v>
          </cell>
          <cell r="I4761">
            <v>40175</v>
          </cell>
          <cell r="J4761">
            <v>40168</v>
          </cell>
          <cell r="K4761" t="str">
            <v>N</v>
          </cell>
          <cell r="L4761" t="str">
            <v>Doc</v>
          </cell>
          <cell r="M4761">
            <v>265</v>
          </cell>
        </row>
        <row r="4762">
          <cell r="C4762" t="str">
            <v>25</v>
          </cell>
          <cell r="D4762" t="str">
            <v/>
          </cell>
          <cell r="E4762" t="str">
            <v/>
          </cell>
          <cell r="F4762" t="str">
            <v>Bill of Material for MD-25-035-05</v>
          </cell>
          <cell r="G4762">
            <v>0</v>
          </cell>
          <cell r="H4762">
            <v>0</v>
          </cell>
          <cell r="I4762">
            <v>40175</v>
          </cell>
          <cell r="J4762">
            <v>40168</v>
          </cell>
          <cell r="K4762" t="str">
            <v>N</v>
          </cell>
          <cell r="L4762" t="str">
            <v>Doc</v>
          </cell>
          <cell r="M4762">
            <v>266</v>
          </cell>
        </row>
        <row r="4763">
          <cell r="C4763" t="str">
            <v>25</v>
          </cell>
          <cell r="D4763" t="str">
            <v/>
          </cell>
          <cell r="E4763" t="str">
            <v/>
          </cell>
          <cell r="F4763" t="str">
            <v>Bill of Material for MD-25-035-06</v>
          </cell>
          <cell r="G4763">
            <v>0</v>
          </cell>
          <cell r="H4763">
            <v>0</v>
          </cell>
          <cell r="I4763">
            <v>40175</v>
          </cell>
          <cell r="J4763">
            <v>40168</v>
          </cell>
          <cell r="K4763" t="str">
            <v>N</v>
          </cell>
          <cell r="L4763" t="str">
            <v>Doc</v>
          </cell>
          <cell r="M4763">
            <v>267</v>
          </cell>
        </row>
        <row r="4764">
          <cell r="C4764" t="str">
            <v>25</v>
          </cell>
          <cell r="D4764" t="str">
            <v/>
          </cell>
          <cell r="E4764" t="str">
            <v/>
          </cell>
          <cell r="F4764" t="str">
            <v>Bill of Material for MD-25-035-07</v>
          </cell>
          <cell r="G4764">
            <v>0</v>
          </cell>
          <cell r="H4764">
            <v>0</v>
          </cell>
          <cell r="I4764">
            <v>40175</v>
          </cell>
          <cell r="J4764">
            <v>40168</v>
          </cell>
          <cell r="K4764" t="str">
            <v>N</v>
          </cell>
          <cell r="L4764" t="str">
            <v>Doc</v>
          </cell>
          <cell r="M4764">
            <v>268</v>
          </cell>
        </row>
        <row r="4765">
          <cell r="C4765" t="str">
            <v>25</v>
          </cell>
          <cell r="D4765" t="str">
            <v/>
          </cell>
          <cell r="E4765" t="str">
            <v/>
          </cell>
          <cell r="F4765" t="str">
            <v>Bill of Material for MD-25-035-08</v>
          </cell>
          <cell r="G4765">
            <v>0</v>
          </cell>
          <cell r="H4765">
            <v>0</v>
          </cell>
          <cell r="I4765">
            <v>40175</v>
          </cell>
          <cell r="J4765">
            <v>40168</v>
          </cell>
          <cell r="K4765" t="str">
            <v>N</v>
          </cell>
          <cell r="L4765" t="str">
            <v>Doc</v>
          </cell>
          <cell r="M4765">
            <v>269</v>
          </cell>
        </row>
        <row r="4766">
          <cell r="C4766" t="str">
            <v>25</v>
          </cell>
          <cell r="D4766" t="str">
            <v/>
          </cell>
          <cell r="E4766" t="str">
            <v/>
          </cell>
          <cell r="F4766" t="str">
            <v>Bill of Material for MD-25-037-01</v>
          </cell>
          <cell r="G4766">
            <v>0</v>
          </cell>
          <cell r="H4766">
            <v>0</v>
          </cell>
          <cell r="I4766">
            <v>40175</v>
          </cell>
          <cell r="J4766">
            <v>40168</v>
          </cell>
          <cell r="K4766" t="str">
            <v>N</v>
          </cell>
          <cell r="L4766" t="str">
            <v>Doc</v>
          </cell>
          <cell r="M4766">
            <v>270</v>
          </cell>
        </row>
        <row r="4767">
          <cell r="C4767" t="str">
            <v>25</v>
          </cell>
          <cell r="D4767" t="str">
            <v/>
          </cell>
          <cell r="E4767" t="str">
            <v/>
          </cell>
          <cell r="F4767" t="str">
            <v>Bill of Material for MD-25-037-02</v>
          </cell>
          <cell r="G4767">
            <v>0</v>
          </cell>
          <cell r="H4767">
            <v>0</v>
          </cell>
          <cell r="I4767">
            <v>40175</v>
          </cell>
          <cell r="J4767">
            <v>40168</v>
          </cell>
          <cell r="K4767" t="str">
            <v>N</v>
          </cell>
          <cell r="L4767" t="str">
            <v>Doc</v>
          </cell>
          <cell r="M4767">
            <v>271</v>
          </cell>
        </row>
        <row r="4768">
          <cell r="C4768" t="str">
            <v>25</v>
          </cell>
          <cell r="D4768" t="str">
            <v/>
          </cell>
          <cell r="E4768" t="str">
            <v/>
          </cell>
          <cell r="F4768" t="str">
            <v>Bill of Material for MD-25-046-01</v>
          </cell>
          <cell r="G4768">
            <v>0</v>
          </cell>
          <cell r="H4768">
            <v>0</v>
          </cell>
          <cell r="I4768">
            <v>40175</v>
          </cell>
          <cell r="J4768">
            <v>40168</v>
          </cell>
          <cell r="K4768" t="str">
            <v>N</v>
          </cell>
          <cell r="L4768" t="str">
            <v>Doc</v>
          </cell>
          <cell r="M4768">
            <v>272</v>
          </cell>
        </row>
        <row r="4769">
          <cell r="C4769" t="str">
            <v>25</v>
          </cell>
          <cell r="D4769" t="str">
            <v/>
          </cell>
          <cell r="E4769" t="str">
            <v/>
          </cell>
          <cell r="F4769" t="str">
            <v>Bill of Material for MD-25-047-01</v>
          </cell>
          <cell r="G4769">
            <v>0</v>
          </cell>
          <cell r="H4769">
            <v>0</v>
          </cell>
          <cell r="I4769">
            <v>40175</v>
          </cell>
          <cell r="J4769">
            <v>40168</v>
          </cell>
          <cell r="K4769" t="str">
            <v>N</v>
          </cell>
          <cell r="L4769" t="str">
            <v>Doc</v>
          </cell>
          <cell r="M4769">
            <v>273</v>
          </cell>
        </row>
        <row r="4770">
          <cell r="C4770" t="str">
            <v>25</v>
          </cell>
          <cell r="D4770" t="str">
            <v/>
          </cell>
          <cell r="E4770" t="str">
            <v/>
          </cell>
          <cell r="F4770" t="str">
            <v>Bill of Material for MD-25-049-01</v>
          </cell>
          <cell r="G4770">
            <v>0</v>
          </cell>
          <cell r="H4770">
            <v>0</v>
          </cell>
          <cell r="I4770">
            <v>40175</v>
          </cell>
          <cell r="J4770">
            <v>40168</v>
          </cell>
          <cell r="K4770" t="str">
            <v>N</v>
          </cell>
          <cell r="L4770" t="str">
            <v>Doc</v>
          </cell>
          <cell r="M4770">
            <v>274</v>
          </cell>
        </row>
        <row r="4771">
          <cell r="C4771" t="str">
            <v>25</v>
          </cell>
          <cell r="D4771" t="str">
            <v/>
          </cell>
          <cell r="E4771" t="str">
            <v/>
          </cell>
          <cell r="F4771" t="str">
            <v>Bill of Material for MD-25-055-01</v>
          </cell>
          <cell r="G4771">
            <v>0</v>
          </cell>
          <cell r="H4771">
            <v>0</v>
          </cell>
          <cell r="I4771">
            <v>40175</v>
          </cell>
          <cell r="J4771">
            <v>40168</v>
          </cell>
          <cell r="K4771" t="str">
            <v>N</v>
          </cell>
          <cell r="L4771" t="str">
            <v>Doc</v>
          </cell>
          <cell r="M4771">
            <v>275</v>
          </cell>
        </row>
        <row r="4772">
          <cell r="C4772" t="str">
            <v>25</v>
          </cell>
          <cell r="D4772" t="str">
            <v/>
          </cell>
          <cell r="E4772" t="str">
            <v/>
          </cell>
          <cell r="F4772" t="str">
            <v>Bill of Material for MD-25-056-01</v>
          </cell>
          <cell r="G4772">
            <v>0</v>
          </cell>
          <cell r="H4772">
            <v>0</v>
          </cell>
          <cell r="I4772">
            <v>40175</v>
          </cell>
          <cell r="J4772">
            <v>40168</v>
          </cell>
          <cell r="K4772" t="str">
            <v>N</v>
          </cell>
          <cell r="L4772" t="str">
            <v>Doc</v>
          </cell>
          <cell r="M4772">
            <v>276</v>
          </cell>
        </row>
        <row r="4773">
          <cell r="C4773" t="str">
            <v>25</v>
          </cell>
          <cell r="D4773" t="str">
            <v/>
          </cell>
          <cell r="E4773" t="str">
            <v/>
          </cell>
          <cell r="F4773" t="str">
            <v>Bill of Material for MD-25-056-02</v>
          </cell>
          <cell r="G4773">
            <v>0</v>
          </cell>
          <cell r="H4773">
            <v>0</v>
          </cell>
          <cell r="I4773">
            <v>40175</v>
          </cell>
          <cell r="J4773">
            <v>40168</v>
          </cell>
          <cell r="K4773" t="str">
            <v>N</v>
          </cell>
          <cell r="L4773" t="str">
            <v>Doc</v>
          </cell>
          <cell r="M4773">
            <v>277</v>
          </cell>
        </row>
        <row r="4774">
          <cell r="C4774" t="str">
            <v>25</v>
          </cell>
          <cell r="D4774" t="str">
            <v/>
          </cell>
          <cell r="E4774" t="str">
            <v/>
          </cell>
          <cell r="F4774" t="str">
            <v>Bill of Material for MD-25-057-01</v>
          </cell>
          <cell r="G4774">
            <v>0</v>
          </cell>
          <cell r="H4774">
            <v>0</v>
          </cell>
          <cell r="I4774">
            <v>40175</v>
          </cell>
          <cell r="J4774">
            <v>40168</v>
          </cell>
          <cell r="K4774" t="str">
            <v>N</v>
          </cell>
          <cell r="L4774" t="str">
            <v>Doc</v>
          </cell>
          <cell r="M4774">
            <v>278</v>
          </cell>
        </row>
        <row r="4775">
          <cell r="C4775" t="str">
            <v>25</v>
          </cell>
          <cell r="D4775" t="str">
            <v/>
          </cell>
          <cell r="E4775" t="str">
            <v/>
          </cell>
          <cell r="F4775" t="str">
            <v>Bill of Material for MD-25-057-02</v>
          </cell>
          <cell r="G4775">
            <v>0</v>
          </cell>
          <cell r="H4775">
            <v>0</v>
          </cell>
          <cell r="I4775">
            <v>40175</v>
          </cell>
          <cell r="J4775">
            <v>40168</v>
          </cell>
          <cell r="K4775" t="str">
            <v>N</v>
          </cell>
          <cell r="L4775" t="str">
            <v>Doc</v>
          </cell>
          <cell r="M4775">
            <v>279</v>
          </cell>
        </row>
        <row r="4776">
          <cell r="C4776" t="str">
            <v>25</v>
          </cell>
          <cell r="D4776" t="str">
            <v/>
          </cell>
          <cell r="E4776" t="str">
            <v/>
          </cell>
          <cell r="F4776" t="str">
            <v>Bill of Material for MD-25-058-01</v>
          </cell>
          <cell r="G4776">
            <v>0</v>
          </cell>
          <cell r="H4776">
            <v>0</v>
          </cell>
          <cell r="I4776">
            <v>40175</v>
          </cell>
          <cell r="J4776">
            <v>40168</v>
          </cell>
          <cell r="K4776" t="str">
            <v>N</v>
          </cell>
          <cell r="L4776" t="str">
            <v>Doc</v>
          </cell>
          <cell r="M4776">
            <v>280</v>
          </cell>
        </row>
        <row r="4777">
          <cell r="C4777" t="str">
            <v>25</v>
          </cell>
          <cell r="D4777" t="str">
            <v/>
          </cell>
          <cell r="E4777" t="str">
            <v/>
          </cell>
          <cell r="F4777" t="str">
            <v>Bill of Material for MD-25-059-01</v>
          </cell>
          <cell r="G4777">
            <v>0</v>
          </cell>
          <cell r="H4777">
            <v>0</v>
          </cell>
          <cell r="I4777">
            <v>40175</v>
          </cell>
          <cell r="J4777">
            <v>40168</v>
          </cell>
          <cell r="K4777" t="str">
            <v>N</v>
          </cell>
          <cell r="L4777" t="str">
            <v>Doc</v>
          </cell>
          <cell r="M4777">
            <v>281</v>
          </cell>
        </row>
        <row r="4778">
          <cell r="C4778" t="str">
            <v>25</v>
          </cell>
          <cell r="D4778" t="str">
            <v/>
          </cell>
          <cell r="E4778" t="str">
            <v/>
          </cell>
          <cell r="F4778" t="str">
            <v>Bill of Material for MD-25-059-02</v>
          </cell>
          <cell r="G4778">
            <v>0</v>
          </cell>
          <cell r="H4778">
            <v>0</v>
          </cell>
          <cell r="I4778">
            <v>40175</v>
          </cell>
          <cell r="J4778">
            <v>40168</v>
          </cell>
          <cell r="K4778" t="str">
            <v>N</v>
          </cell>
          <cell r="L4778" t="str">
            <v>Doc</v>
          </cell>
          <cell r="M4778">
            <v>282</v>
          </cell>
        </row>
        <row r="4779">
          <cell r="C4779" t="str">
            <v>25</v>
          </cell>
          <cell r="D4779" t="str">
            <v/>
          </cell>
          <cell r="E4779" t="str">
            <v/>
          </cell>
          <cell r="F4779" t="str">
            <v>Bill of Material for MD-25-060-01</v>
          </cell>
          <cell r="G4779">
            <v>0</v>
          </cell>
          <cell r="H4779">
            <v>0</v>
          </cell>
          <cell r="I4779">
            <v>40175</v>
          </cell>
          <cell r="J4779">
            <v>40168</v>
          </cell>
          <cell r="K4779" t="str">
            <v>N</v>
          </cell>
          <cell r="L4779" t="str">
            <v>Doc</v>
          </cell>
          <cell r="M4779">
            <v>283</v>
          </cell>
        </row>
        <row r="4780">
          <cell r="C4780" t="str">
            <v>25</v>
          </cell>
          <cell r="D4780" t="str">
            <v/>
          </cell>
          <cell r="E4780" t="str">
            <v/>
          </cell>
          <cell r="F4780" t="str">
            <v>Bill of Material for MD-25-061-01</v>
          </cell>
          <cell r="G4780">
            <v>0</v>
          </cell>
          <cell r="H4780">
            <v>0</v>
          </cell>
          <cell r="I4780">
            <v>40175</v>
          </cell>
          <cell r="J4780">
            <v>40168</v>
          </cell>
          <cell r="K4780" t="str">
            <v>N</v>
          </cell>
          <cell r="L4780" t="str">
            <v>Doc</v>
          </cell>
          <cell r="M4780">
            <v>284</v>
          </cell>
        </row>
        <row r="4781">
          <cell r="C4781" t="str">
            <v>25</v>
          </cell>
          <cell r="D4781" t="str">
            <v/>
          </cell>
          <cell r="E4781" t="str">
            <v/>
          </cell>
          <cell r="F4781" t="str">
            <v>Bill of Material for MD-25-061-02</v>
          </cell>
          <cell r="G4781">
            <v>0</v>
          </cell>
          <cell r="H4781">
            <v>0</v>
          </cell>
          <cell r="I4781">
            <v>40175</v>
          </cell>
          <cell r="J4781">
            <v>40168</v>
          </cell>
          <cell r="K4781" t="str">
            <v>N</v>
          </cell>
          <cell r="L4781" t="str">
            <v>Doc</v>
          </cell>
          <cell r="M4781">
            <v>285</v>
          </cell>
        </row>
        <row r="4782">
          <cell r="C4782" t="str">
            <v>25</v>
          </cell>
          <cell r="D4782" t="str">
            <v/>
          </cell>
          <cell r="E4782" t="str">
            <v/>
          </cell>
          <cell r="F4782" t="str">
            <v>Bill of Material for MD-25-062-01</v>
          </cell>
          <cell r="G4782">
            <v>0</v>
          </cell>
          <cell r="H4782">
            <v>0</v>
          </cell>
          <cell r="I4782">
            <v>40175</v>
          </cell>
          <cell r="J4782">
            <v>40168</v>
          </cell>
          <cell r="K4782" t="str">
            <v>N</v>
          </cell>
          <cell r="L4782" t="str">
            <v>Doc</v>
          </cell>
          <cell r="M4782">
            <v>286</v>
          </cell>
        </row>
        <row r="4783">
          <cell r="C4783" t="str">
            <v>25</v>
          </cell>
          <cell r="D4783" t="str">
            <v/>
          </cell>
          <cell r="E4783" t="str">
            <v/>
          </cell>
          <cell r="F4783" t="str">
            <v>Bill of Material for MD-25-063-01</v>
          </cell>
          <cell r="G4783">
            <v>0</v>
          </cell>
          <cell r="H4783">
            <v>0</v>
          </cell>
          <cell r="I4783">
            <v>40175</v>
          </cell>
          <cell r="J4783">
            <v>40168</v>
          </cell>
          <cell r="K4783" t="str">
            <v>N</v>
          </cell>
          <cell r="L4783" t="str">
            <v>Doc</v>
          </cell>
          <cell r="M4783">
            <v>287</v>
          </cell>
        </row>
        <row r="4784">
          <cell r="C4784" t="str">
            <v>25</v>
          </cell>
          <cell r="D4784" t="str">
            <v/>
          </cell>
          <cell r="E4784" t="str">
            <v/>
          </cell>
          <cell r="F4784" t="str">
            <v>Bill of Material for MD-25-063-02</v>
          </cell>
          <cell r="G4784">
            <v>0</v>
          </cell>
          <cell r="H4784">
            <v>0</v>
          </cell>
          <cell r="I4784">
            <v>40175</v>
          </cell>
          <cell r="J4784">
            <v>40168</v>
          </cell>
          <cell r="K4784" t="str">
            <v>N</v>
          </cell>
          <cell r="L4784" t="str">
            <v>Doc</v>
          </cell>
          <cell r="M4784">
            <v>288</v>
          </cell>
        </row>
        <row r="4785">
          <cell r="C4785" t="str">
            <v>25</v>
          </cell>
          <cell r="D4785" t="str">
            <v/>
          </cell>
          <cell r="E4785" t="str">
            <v/>
          </cell>
          <cell r="F4785" t="str">
            <v>Bill of Material for MD-25-064-01</v>
          </cell>
          <cell r="G4785">
            <v>0</v>
          </cell>
          <cell r="H4785">
            <v>0</v>
          </cell>
          <cell r="I4785">
            <v>40175</v>
          </cell>
          <cell r="J4785">
            <v>40168</v>
          </cell>
          <cell r="K4785" t="str">
            <v>N</v>
          </cell>
          <cell r="L4785" t="str">
            <v>Doc</v>
          </cell>
          <cell r="M4785">
            <v>289</v>
          </cell>
        </row>
        <row r="4786">
          <cell r="C4786" t="str">
            <v>30</v>
          </cell>
          <cell r="D4786" t="str">
            <v/>
          </cell>
          <cell r="E4786" t="str">
            <v/>
          </cell>
          <cell r="F4786" t="str">
            <v xml:space="preserve">Bulk Material Take Off - Process piping-- </v>
          </cell>
          <cell r="G4786">
            <v>0</v>
          </cell>
          <cell r="H4786">
            <v>0</v>
          </cell>
          <cell r="I4786">
            <v>40175</v>
          </cell>
          <cell r="J4786">
            <v>40168</v>
          </cell>
          <cell r="K4786" t="str">
            <v>N</v>
          </cell>
          <cell r="L4786" t="str">
            <v>Doc</v>
          </cell>
          <cell r="M4786">
            <v>290</v>
          </cell>
        </row>
        <row r="4787">
          <cell r="C4787" t="str">
            <v>30</v>
          </cell>
          <cell r="D4787" t="str">
            <v/>
          </cell>
          <cell r="E4787" t="str">
            <v/>
          </cell>
          <cell r="F4787" t="str">
            <v xml:space="preserve">Bulk Material Take Off - Utility piping-- </v>
          </cell>
          <cell r="G4787">
            <v>0</v>
          </cell>
          <cell r="H4787">
            <v>0</v>
          </cell>
          <cell r="I4787">
            <v>40175</v>
          </cell>
          <cell r="J4787">
            <v>40168</v>
          </cell>
          <cell r="K4787" t="str">
            <v>N</v>
          </cell>
          <cell r="L4787" t="str">
            <v>Doc</v>
          </cell>
          <cell r="M4787">
            <v>291</v>
          </cell>
        </row>
        <row r="4788">
          <cell r="C4788" t="str">
            <v>30</v>
          </cell>
          <cell r="D4788" t="str">
            <v/>
          </cell>
          <cell r="E4788" t="str">
            <v/>
          </cell>
          <cell r="F4788" t="str">
            <v xml:space="preserve">Bulk Material Take Off - Instrumentation tubing-- </v>
          </cell>
          <cell r="G4788">
            <v>0</v>
          </cell>
          <cell r="H4788">
            <v>0</v>
          </cell>
          <cell r="I4788">
            <v>40175</v>
          </cell>
          <cell r="J4788">
            <v>40168</v>
          </cell>
          <cell r="K4788" t="str">
            <v>N</v>
          </cell>
          <cell r="L4788" t="str">
            <v>Doc</v>
          </cell>
          <cell r="M4788">
            <v>292</v>
          </cell>
        </row>
        <row r="4789">
          <cell r="C4789" t="str">
            <v>00</v>
          </cell>
          <cell r="D4789" t="str">
            <v/>
          </cell>
          <cell r="E4789" t="str">
            <v/>
          </cell>
          <cell r="F4789" t="str">
            <v xml:space="preserve">-- </v>
          </cell>
          <cell r="G4789">
            <v>0</v>
          </cell>
          <cell r="H4789">
            <v>0</v>
          </cell>
          <cell r="I4789">
            <v>40175</v>
          </cell>
          <cell r="J4789">
            <v>40168</v>
          </cell>
          <cell r="K4789">
            <v>0</v>
          </cell>
          <cell r="L4789" t="str">
            <v>Doc</v>
          </cell>
          <cell r="M4789">
            <v>293</v>
          </cell>
        </row>
        <row r="4790">
          <cell r="C4790" t="str">
            <v>00</v>
          </cell>
          <cell r="D4790" t="str">
            <v/>
          </cell>
          <cell r="E4790" t="str">
            <v/>
          </cell>
          <cell r="F4790" t="str">
            <v xml:space="preserve">-- </v>
          </cell>
          <cell r="G4790">
            <v>0</v>
          </cell>
          <cell r="H4790">
            <v>0</v>
          </cell>
          <cell r="I4790">
            <v>40175</v>
          </cell>
          <cell r="J4790">
            <v>40168</v>
          </cell>
          <cell r="K4790">
            <v>0</v>
          </cell>
          <cell r="L4790" t="str">
            <v>Doc</v>
          </cell>
          <cell r="M4790">
            <v>294</v>
          </cell>
        </row>
        <row r="4791">
          <cell r="C4791" t="str">
            <v>00</v>
          </cell>
          <cell r="D4791" t="str">
            <v/>
          </cell>
          <cell r="E4791" t="str">
            <v/>
          </cell>
          <cell r="F4791" t="str">
            <v xml:space="preserve">-- </v>
          </cell>
          <cell r="G4791">
            <v>0</v>
          </cell>
          <cell r="H4791">
            <v>0</v>
          </cell>
          <cell r="I4791">
            <v>40175</v>
          </cell>
          <cell r="J4791">
            <v>40168</v>
          </cell>
          <cell r="K4791">
            <v>0</v>
          </cell>
          <cell r="L4791" t="str">
            <v>Doc</v>
          </cell>
          <cell r="M4791">
            <v>295</v>
          </cell>
        </row>
        <row r="4792">
          <cell r="C4792" t="str">
            <v>00</v>
          </cell>
          <cell r="D4792" t="str">
            <v/>
          </cell>
          <cell r="E4792" t="str">
            <v/>
          </cell>
          <cell r="F4792" t="str">
            <v xml:space="preserve">-- </v>
          </cell>
          <cell r="G4792">
            <v>0</v>
          </cell>
          <cell r="H4792">
            <v>0</v>
          </cell>
          <cell r="I4792">
            <v>40175</v>
          </cell>
          <cell r="J4792">
            <v>40168</v>
          </cell>
          <cell r="K4792">
            <v>0</v>
          </cell>
          <cell r="L4792" t="str">
            <v>Doc</v>
          </cell>
          <cell r="M4792">
            <v>296</v>
          </cell>
        </row>
        <row r="4793">
          <cell r="C4793" t="str">
            <v>00</v>
          </cell>
          <cell r="D4793" t="str">
            <v>05050-MQ-00--</v>
          </cell>
          <cell r="E4793" t="str">
            <v>05050-MQ-00--</v>
          </cell>
          <cell r="F4793" t="str">
            <v>Mechanical Design Documents</v>
          </cell>
          <cell r="G4793">
            <v>0</v>
          </cell>
          <cell r="H4793">
            <v>0</v>
          </cell>
          <cell r="I4793" t="str">
            <v>-</v>
          </cell>
          <cell r="J4793" t="str">
            <v>-</v>
          </cell>
          <cell r="K4793" t="str">
            <v>Y</v>
          </cell>
          <cell r="L4793" t="str">
            <v>Doc</v>
          </cell>
          <cell r="M4793">
            <v>297</v>
          </cell>
        </row>
        <row r="4794">
          <cell r="C4794" t="str">
            <v>25</v>
          </cell>
          <cell r="D4794" t="str">
            <v>05050-MQ-25-015-01</v>
          </cell>
          <cell r="E4794" t="str">
            <v>05050-MQ-25-015-01</v>
          </cell>
          <cell r="F4794" t="str">
            <v>Bill of Material for Stainless Steel-- (Propane)</v>
          </cell>
          <cell r="G4794">
            <v>0</v>
          </cell>
          <cell r="H4794" t="str">
            <v>VP-1516-147-T-101/2-278</v>
          </cell>
          <cell r="I4794">
            <v>40175</v>
          </cell>
          <cell r="J4794">
            <v>40168</v>
          </cell>
          <cell r="K4794" t="str">
            <v>Y</v>
          </cell>
          <cell r="L4794" t="str">
            <v>Doc</v>
          </cell>
          <cell r="M4794">
            <v>298</v>
          </cell>
        </row>
        <row r="4795">
          <cell r="C4795" t="str">
            <v>25</v>
          </cell>
          <cell r="D4795" t="str">
            <v>05050-MQ-25-615-01</v>
          </cell>
          <cell r="E4795" t="str">
            <v>05050-MQ-25-615-01</v>
          </cell>
          <cell r="F4795" t="str">
            <v>Bill of Material for Stainless Steel-- (Butane)</v>
          </cell>
          <cell r="G4795">
            <v>0</v>
          </cell>
          <cell r="H4795" t="str">
            <v>VP-1516-148-T-101/2-278</v>
          </cell>
          <cell r="I4795">
            <v>40175</v>
          </cell>
          <cell r="J4795">
            <v>40168</v>
          </cell>
          <cell r="K4795" t="str">
            <v>Y</v>
          </cell>
          <cell r="L4795" t="str">
            <v>Doc</v>
          </cell>
          <cell r="M4795">
            <v>299</v>
          </cell>
        </row>
        <row r="4796">
          <cell r="C4796" t="str">
            <v>25</v>
          </cell>
          <cell r="D4796" t="str">
            <v>05050-MQ-25-012-01</v>
          </cell>
          <cell r="E4796" t="str">
            <v>05050-MQ-25-012-01</v>
          </cell>
          <cell r="F4796" t="str">
            <v>Bill of Material Structural-- (Propane)</v>
          </cell>
          <cell r="G4796">
            <v>0</v>
          </cell>
          <cell r="H4796" t="str">
            <v>VP-1516-147-T-101/2-279</v>
          </cell>
          <cell r="I4796">
            <v>40175</v>
          </cell>
          <cell r="J4796">
            <v>40168</v>
          </cell>
          <cell r="K4796" t="str">
            <v>Y</v>
          </cell>
          <cell r="L4796" t="str">
            <v>Doc</v>
          </cell>
          <cell r="M4796">
            <v>300</v>
          </cell>
        </row>
        <row r="4797">
          <cell r="C4797" t="str">
            <v>25</v>
          </cell>
          <cell r="D4797" t="str">
            <v>05050-MQ-25-612-01</v>
          </cell>
          <cell r="E4797" t="str">
            <v>05050-MQ-25-612-01</v>
          </cell>
          <cell r="F4797" t="str">
            <v>Bill of Material Structural-- (Butane)</v>
          </cell>
          <cell r="G4797">
            <v>0</v>
          </cell>
          <cell r="H4797" t="str">
            <v>VP-1516-148-T-101/2-279</v>
          </cell>
          <cell r="I4797">
            <v>40175</v>
          </cell>
          <cell r="J4797">
            <v>40168</v>
          </cell>
          <cell r="K4797" t="str">
            <v>Y</v>
          </cell>
          <cell r="L4797" t="str">
            <v>Doc</v>
          </cell>
          <cell r="M4797">
            <v>301</v>
          </cell>
        </row>
        <row r="4798">
          <cell r="C4798" t="str">
            <v>25</v>
          </cell>
          <cell r="D4798" t="str">
            <v>05050-MQ-25-010-01</v>
          </cell>
          <cell r="E4798" t="str">
            <v>05050-MQ-25-010-01</v>
          </cell>
          <cell r="F4798" t="str">
            <v xml:space="preserve">Bill of material for Plates (Propane Tanks)-- </v>
          </cell>
          <cell r="G4798">
            <v>0</v>
          </cell>
          <cell r="H4798" t="str">
            <v>VP-1516-147-T-101/2-280</v>
          </cell>
          <cell r="I4798">
            <v>40175</v>
          </cell>
          <cell r="J4798">
            <v>40168</v>
          </cell>
          <cell r="K4798" t="str">
            <v>Y</v>
          </cell>
          <cell r="L4798" t="str">
            <v>Doc</v>
          </cell>
          <cell r="M4798">
            <v>302</v>
          </cell>
        </row>
        <row r="4799">
          <cell r="C4799" t="str">
            <v>25</v>
          </cell>
          <cell r="D4799" t="str">
            <v>05050-MQ-25-011-01</v>
          </cell>
          <cell r="E4799" t="str">
            <v>05050-MQ-25-011-01</v>
          </cell>
          <cell r="F4799" t="str">
            <v xml:space="preserve">Bill of material for Plates (Butane Tanks)-- </v>
          </cell>
          <cell r="G4799">
            <v>0</v>
          </cell>
          <cell r="H4799" t="str">
            <v>VP-1516-148-T-101/2-280</v>
          </cell>
          <cell r="I4799">
            <v>40175</v>
          </cell>
          <cell r="J4799">
            <v>40168</v>
          </cell>
          <cell r="K4799" t="str">
            <v>Y</v>
          </cell>
          <cell r="L4799" t="str">
            <v>Doc</v>
          </cell>
          <cell r="M4799">
            <v>303</v>
          </cell>
        </row>
        <row r="4800">
          <cell r="C4800" t="str">
            <v>25</v>
          </cell>
          <cell r="D4800" t="str">
            <v>05050-MQ-25-016-01</v>
          </cell>
          <cell r="E4800" t="str">
            <v>05050-MQ-25-016-01</v>
          </cell>
          <cell r="F4800" t="str">
            <v xml:space="preserve">Bill of Raw Material for Constructor-- </v>
          </cell>
          <cell r="G4800">
            <v>0</v>
          </cell>
          <cell r="H4800" t="str">
            <v>VP-1516-147-T-101/2-291</v>
          </cell>
          <cell r="I4800">
            <v>40175</v>
          </cell>
          <cell r="J4800">
            <v>40168</v>
          </cell>
          <cell r="K4800" t="str">
            <v>Y</v>
          </cell>
          <cell r="L4800" t="str">
            <v>Doc</v>
          </cell>
          <cell r="M4800">
            <v>304</v>
          </cell>
        </row>
        <row r="4801">
          <cell r="C4801" t="str">
            <v>25</v>
          </cell>
          <cell r="D4801" t="str">
            <v>05050-MQ-25-616-01</v>
          </cell>
          <cell r="E4801" t="str">
            <v>05050-MQ-25-616-01</v>
          </cell>
          <cell r="F4801" t="str">
            <v xml:space="preserve">Bill of Raw Material for Constructor-- </v>
          </cell>
          <cell r="G4801">
            <v>0</v>
          </cell>
          <cell r="H4801" t="str">
            <v>VP-1516-148-T-101/2-291</v>
          </cell>
          <cell r="I4801">
            <v>40175</v>
          </cell>
          <cell r="J4801">
            <v>40168</v>
          </cell>
          <cell r="K4801" t="str">
            <v>Y</v>
          </cell>
          <cell r="L4801" t="str">
            <v>Doc</v>
          </cell>
          <cell r="M4801">
            <v>305</v>
          </cell>
        </row>
        <row r="4802">
          <cell r="C4802" t="str">
            <v>25</v>
          </cell>
          <cell r="D4802" t="str">
            <v>05050-MQ-25-017-01</v>
          </cell>
          <cell r="E4802" t="str">
            <v>05050-MQ-25-017-01</v>
          </cell>
          <cell r="F4802" t="str">
            <v xml:space="preserve">Bill of Materials for Access Stair G.A &amp; Details-- </v>
          </cell>
          <cell r="G4802">
            <v>0</v>
          </cell>
          <cell r="H4802" t="str">
            <v>VP-1516-147-T-101/2-295</v>
          </cell>
          <cell r="I4802">
            <v>40175</v>
          </cell>
          <cell r="J4802">
            <v>40168</v>
          </cell>
          <cell r="K4802" t="str">
            <v>y</v>
          </cell>
          <cell r="L4802" t="str">
            <v>Doc</v>
          </cell>
          <cell r="M4802">
            <v>306</v>
          </cell>
        </row>
        <row r="4803">
          <cell r="C4803" t="str">
            <v>25</v>
          </cell>
          <cell r="D4803" t="str">
            <v>05050-MQ-25-617-01</v>
          </cell>
          <cell r="E4803" t="str">
            <v>05050-MQ-25-617-01</v>
          </cell>
          <cell r="F4803" t="str">
            <v xml:space="preserve">Bill of Materials for Access Stair G.A &amp; Details-- </v>
          </cell>
          <cell r="G4803">
            <v>0</v>
          </cell>
          <cell r="H4803" t="str">
            <v>VP-1516-148-T-101/2-295</v>
          </cell>
          <cell r="I4803">
            <v>40175</v>
          </cell>
          <cell r="J4803">
            <v>40168</v>
          </cell>
          <cell r="K4803" t="str">
            <v>y</v>
          </cell>
          <cell r="L4803" t="str">
            <v>Doc</v>
          </cell>
          <cell r="M4803">
            <v>307</v>
          </cell>
        </row>
        <row r="4804">
          <cell r="C4804" t="str">
            <v>25</v>
          </cell>
          <cell r="D4804" t="str">
            <v/>
          </cell>
          <cell r="E4804" t="str">
            <v/>
          </cell>
          <cell r="F4804" t="str">
            <v xml:space="preserve">-- </v>
          </cell>
          <cell r="G4804">
            <v>0</v>
          </cell>
          <cell r="H4804">
            <v>0</v>
          </cell>
          <cell r="I4804">
            <v>40175</v>
          </cell>
          <cell r="J4804">
            <v>40168</v>
          </cell>
          <cell r="K4804" t="str">
            <v>N</v>
          </cell>
          <cell r="L4804" t="str">
            <v>Doc</v>
          </cell>
          <cell r="M4804">
            <v>308</v>
          </cell>
        </row>
        <row r="4805">
          <cell r="C4805" t="str">
            <v>25</v>
          </cell>
          <cell r="D4805" t="str">
            <v/>
          </cell>
          <cell r="E4805" t="str">
            <v/>
          </cell>
          <cell r="F4805" t="str">
            <v xml:space="preserve">-- </v>
          </cell>
          <cell r="G4805">
            <v>0</v>
          </cell>
          <cell r="H4805">
            <v>0</v>
          </cell>
          <cell r="I4805">
            <v>40175</v>
          </cell>
          <cell r="J4805">
            <v>40168</v>
          </cell>
          <cell r="K4805" t="str">
            <v>N</v>
          </cell>
          <cell r="L4805" t="str">
            <v>Doc</v>
          </cell>
          <cell r="M4805">
            <v>309</v>
          </cell>
        </row>
        <row r="4806">
          <cell r="C4806" t="str">
            <v>00</v>
          </cell>
          <cell r="D4806" t="str">
            <v/>
          </cell>
          <cell r="E4806" t="str">
            <v/>
          </cell>
          <cell r="F4806" t="str">
            <v>Process Design Documents</v>
          </cell>
          <cell r="G4806">
            <v>0</v>
          </cell>
          <cell r="H4806">
            <v>0</v>
          </cell>
          <cell r="I4806" t="str">
            <v>-</v>
          </cell>
          <cell r="J4806" t="str">
            <v>-</v>
          </cell>
          <cell r="K4806" t="str">
            <v>N</v>
          </cell>
          <cell r="L4806" t="str">
            <v>Doc</v>
          </cell>
          <cell r="M4806">
            <v>310</v>
          </cell>
        </row>
        <row r="4807">
          <cell r="C4807" t="str">
            <v>13</v>
          </cell>
          <cell r="D4807" t="str">
            <v/>
          </cell>
          <cell r="E4807" t="str">
            <v/>
          </cell>
          <cell r="F4807" t="str">
            <v xml:space="preserve">Tank Fire Protection System Functional Specification-- </v>
          </cell>
          <cell r="G4807">
            <v>0</v>
          </cell>
          <cell r="H4807">
            <v>0</v>
          </cell>
          <cell r="I4807">
            <v>40175</v>
          </cell>
          <cell r="J4807">
            <v>40168</v>
          </cell>
          <cell r="K4807" t="str">
            <v>N</v>
          </cell>
          <cell r="L4807" t="str">
            <v>Doc</v>
          </cell>
          <cell r="M4807">
            <v>311</v>
          </cell>
        </row>
        <row r="4808">
          <cell r="C4808" t="str">
            <v>13</v>
          </cell>
          <cell r="D4808" t="str">
            <v/>
          </cell>
          <cell r="E4808" t="str">
            <v/>
          </cell>
          <cell r="F4808" t="str">
            <v xml:space="preserve">Line list preliminary-- </v>
          </cell>
          <cell r="G4808">
            <v>0</v>
          </cell>
          <cell r="H4808">
            <v>0</v>
          </cell>
          <cell r="I4808">
            <v>40175</v>
          </cell>
          <cell r="J4808">
            <v>40168</v>
          </cell>
          <cell r="K4808" t="str">
            <v>N</v>
          </cell>
          <cell r="L4808" t="str">
            <v>Doc</v>
          </cell>
          <cell r="M4808">
            <v>312</v>
          </cell>
        </row>
        <row r="4809">
          <cell r="C4809" t="str">
            <v>13</v>
          </cell>
          <cell r="D4809" t="str">
            <v/>
          </cell>
          <cell r="E4809" t="str">
            <v/>
          </cell>
          <cell r="F4809" t="str">
            <v xml:space="preserve">Battery Limit Flow Rates and Conditions-- </v>
          </cell>
          <cell r="G4809">
            <v>0</v>
          </cell>
          <cell r="H4809">
            <v>0</v>
          </cell>
          <cell r="I4809">
            <v>40175</v>
          </cell>
          <cell r="J4809">
            <v>40168</v>
          </cell>
          <cell r="K4809" t="str">
            <v>N</v>
          </cell>
          <cell r="L4809" t="str">
            <v>Doc</v>
          </cell>
          <cell r="M4809">
            <v>313</v>
          </cell>
        </row>
        <row r="4810">
          <cell r="C4810" t="str">
            <v>13</v>
          </cell>
          <cell r="D4810" t="str">
            <v/>
          </cell>
          <cell r="E4810" t="str">
            <v/>
          </cell>
          <cell r="F4810" t="str">
            <v xml:space="preserve">Operating, Safety and Laboratory Manuals-- </v>
          </cell>
          <cell r="G4810">
            <v>0</v>
          </cell>
          <cell r="H4810">
            <v>0</v>
          </cell>
          <cell r="I4810">
            <v>40175</v>
          </cell>
          <cell r="J4810">
            <v>40168</v>
          </cell>
          <cell r="K4810" t="str">
            <v>N</v>
          </cell>
          <cell r="L4810" t="str">
            <v>Doc</v>
          </cell>
          <cell r="M4810">
            <v>314</v>
          </cell>
        </row>
        <row r="4811">
          <cell r="C4811" t="str">
            <v>13</v>
          </cell>
          <cell r="D4811" t="str">
            <v/>
          </cell>
          <cell r="E4811" t="str">
            <v/>
          </cell>
          <cell r="F4811" t="str">
            <v xml:space="preserve">Process Description-- </v>
          </cell>
          <cell r="G4811">
            <v>0</v>
          </cell>
          <cell r="H4811">
            <v>0</v>
          </cell>
          <cell r="I4811">
            <v>40175</v>
          </cell>
          <cell r="J4811">
            <v>40168</v>
          </cell>
          <cell r="K4811" t="str">
            <v>N</v>
          </cell>
          <cell r="L4811" t="str">
            <v>Doc</v>
          </cell>
          <cell r="M4811">
            <v>315</v>
          </cell>
        </row>
        <row r="4812">
          <cell r="C4812" t="str">
            <v>13</v>
          </cell>
          <cell r="D4812" t="str">
            <v/>
          </cell>
          <cell r="E4812" t="str">
            <v/>
          </cell>
          <cell r="F4812" t="str">
            <v xml:space="preserve">HAZOP analysis-- </v>
          </cell>
          <cell r="G4812">
            <v>0</v>
          </cell>
          <cell r="H4812">
            <v>0</v>
          </cell>
          <cell r="I4812">
            <v>40175</v>
          </cell>
          <cell r="J4812">
            <v>40168</v>
          </cell>
          <cell r="K4812" t="str">
            <v>N</v>
          </cell>
          <cell r="L4812" t="str">
            <v>Doc</v>
          </cell>
          <cell r="M4812">
            <v>316</v>
          </cell>
        </row>
        <row r="4813">
          <cell r="C4813" t="str">
            <v>13</v>
          </cell>
          <cell r="D4813" t="str">
            <v/>
          </cell>
          <cell r="E4813" t="str">
            <v/>
          </cell>
          <cell r="F4813" t="str">
            <v xml:space="preserve">Material and heat balance-- </v>
          </cell>
          <cell r="G4813">
            <v>0</v>
          </cell>
          <cell r="H4813">
            <v>0</v>
          </cell>
          <cell r="I4813">
            <v>40175</v>
          </cell>
          <cell r="J4813">
            <v>40168</v>
          </cell>
          <cell r="K4813" t="str">
            <v>N</v>
          </cell>
          <cell r="L4813" t="str">
            <v>Doc</v>
          </cell>
          <cell r="M4813">
            <v>317</v>
          </cell>
        </row>
        <row r="4814">
          <cell r="C4814" t="str">
            <v>13</v>
          </cell>
          <cell r="D4814" t="str">
            <v/>
          </cell>
          <cell r="E4814" t="str">
            <v/>
          </cell>
          <cell r="F4814" t="str">
            <v xml:space="preserve">Basis of design-- </v>
          </cell>
          <cell r="G4814">
            <v>0</v>
          </cell>
          <cell r="H4814">
            <v>0</v>
          </cell>
          <cell r="I4814">
            <v>40175</v>
          </cell>
          <cell r="J4814">
            <v>40168</v>
          </cell>
          <cell r="K4814" t="str">
            <v>N</v>
          </cell>
          <cell r="L4814" t="str">
            <v>Doc</v>
          </cell>
          <cell r="M4814">
            <v>318</v>
          </cell>
        </row>
        <row r="4815">
          <cell r="C4815" t="str">
            <v>13</v>
          </cell>
          <cell r="D4815" t="str">
            <v/>
          </cell>
          <cell r="E4815" t="str">
            <v/>
          </cell>
          <cell r="F4815" t="str">
            <v xml:space="preserve">Relief Valve Summary Table-- </v>
          </cell>
          <cell r="G4815">
            <v>0</v>
          </cell>
          <cell r="H4815">
            <v>0</v>
          </cell>
          <cell r="I4815">
            <v>40175</v>
          </cell>
          <cell r="J4815">
            <v>40168</v>
          </cell>
          <cell r="K4815" t="str">
            <v>N</v>
          </cell>
          <cell r="L4815" t="str">
            <v>Doc</v>
          </cell>
          <cell r="M4815">
            <v>319</v>
          </cell>
        </row>
        <row r="4816">
          <cell r="C4816" t="str">
            <v>13</v>
          </cell>
          <cell r="D4816" t="str">
            <v/>
          </cell>
          <cell r="E4816" t="str">
            <v/>
          </cell>
          <cell r="F4816" t="str">
            <v xml:space="preserve">Flare System Evaluation-- </v>
          </cell>
          <cell r="G4816">
            <v>0</v>
          </cell>
          <cell r="H4816">
            <v>0</v>
          </cell>
          <cell r="I4816">
            <v>40175</v>
          </cell>
          <cell r="J4816">
            <v>40168</v>
          </cell>
          <cell r="K4816" t="str">
            <v>N</v>
          </cell>
          <cell r="L4816" t="str">
            <v>Doc</v>
          </cell>
          <cell r="M4816">
            <v>320</v>
          </cell>
        </row>
        <row r="4817">
          <cell r="C4817" t="str">
            <v>13</v>
          </cell>
          <cell r="D4817" t="str">
            <v/>
          </cell>
          <cell r="E4817" t="str">
            <v/>
          </cell>
          <cell r="F4817" t="str">
            <v xml:space="preserve">Utility data summary-- </v>
          </cell>
          <cell r="G4817">
            <v>0</v>
          </cell>
          <cell r="H4817">
            <v>0</v>
          </cell>
          <cell r="I4817">
            <v>40175</v>
          </cell>
          <cell r="J4817">
            <v>40168</v>
          </cell>
          <cell r="K4817" t="str">
            <v>N</v>
          </cell>
          <cell r="L4817" t="str">
            <v>Doc</v>
          </cell>
          <cell r="M4817">
            <v>321</v>
          </cell>
        </row>
        <row r="4818">
          <cell r="C4818" t="str">
            <v>13</v>
          </cell>
          <cell r="D4818" t="str">
            <v/>
          </cell>
          <cell r="E4818" t="str">
            <v/>
          </cell>
          <cell r="F4818" t="str">
            <v xml:space="preserve">Valve list-- </v>
          </cell>
          <cell r="G4818">
            <v>0</v>
          </cell>
          <cell r="H4818">
            <v>0</v>
          </cell>
          <cell r="I4818">
            <v>40175</v>
          </cell>
          <cell r="J4818">
            <v>40168</v>
          </cell>
          <cell r="K4818" t="str">
            <v>N</v>
          </cell>
          <cell r="L4818" t="str">
            <v>Doc</v>
          </cell>
          <cell r="M4818">
            <v>322</v>
          </cell>
        </row>
        <row r="4819">
          <cell r="C4819" t="str">
            <v>13</v>
          </cell>
          <cell r="D4819" t="str">
            <v/>
          </cell>
          <cell r="E4819" t="str">
            <v/>
          </cell>
          <cell r="F4819" t="str">
            <v xml:space="preserve">Line list final-- </v>
          </cell>
          <cell r="G4819">
            <v>0</v>
          </cell>
          <cell r="H4819">
            <v>0</v>
          </cell>
          <cell r="I4819">
            <v>40175</v>
          </cell>
          <cell r="J4819">
            <v>40168</v>
          </cell>
          <cell r="K4819" t="str">
            <v>N</v>
          </cell>
          <cell r="L4819" t="str">
            <v>Doc</v>
          </cell>
          <cell r="M4819">
            <v>323</v>
          </cell>
        </row>
        <row r="4820">
          <cell r="C4820" t="str">
            <v>00</v>
          </cell>
          <cell r="D4820" t="str">
            <v/>
          </cell>
          <cell r="E4820" t="str">
            <v/>
          </cell>
          <cell r="F4820" t="str">
            <v xml:space="preserve">-- </v>
          </cell>
          <cell r="G4820">
            <v>0</v>
          </cell>
          <cell r="H4820">
            <v>0</v>
          </cell>
          <cell r="I4820">
            <v>40175</v>
          </cell>
          <cell r="J4820">
            <v>40168</v>
          </cell>
          <cell r="K4820">
            <v>0</v>
          </cell>
          <cell r="L4820" t="str">
            <v>Doc</v>
          </cell>
          <cell r="M4820">
            <v>324</v>
          </cell>
        </row>
        <row r="4821">
          <cell r="C4821" t="str">
            <v>00</v>
          </cell>
          <cell r="D4821" t="str">
            <v/>
          </cell>
          <cell r="E4821" t="str">
            <v/>
          </cell>
          <cell r="F4821" t="str">
            <v xml:space="preserve">-- </v>
          </cell>
          <cell r="G4821">
            <v>0</v>
          </cell>
          <cell r="H4821">
            <v>0</v>
          </cell>
          <cell r="I4821">
            <v>40175</v>
          </cell>
          <cell r="J4821">
            <v>40168</v>
          </cell>
          <cell r="K4821">
            <v>0</v>
          </cell>
          <cell r="L4821" t="str">
            <v>Doc</v>
          </cell>
          <cell r="M4821">
            <v>325</v>
          </cell>
        </row>
        <row r="4822">
          <cell r="C4822" t="str">
            <v>00</v>
          </cell>
          <cell r="D4822" t="str">
            <v/>
          </cell>
          <cell r="E4822" t="str">
            <v/>
          </cell>
          <cell r="F4822" t="str">
            <v xml:space="preserve">-- </v>
          </cell>
          <cell r="G4822">
            <v>0</v>
          </cell>
          <cell r="H4822">
            <v>0</v>
          </cell>
          <cell r="I4822">
            <v>40175</v>
          </cell>
          <cell r="J4822">
            <v>40168</v>
          </cell>
          <cell r="K4822">
            <v>0</v>
          </cell>
          <cell r="L4822" t="str">
            <v>Doc</v>
          </cell>
          <cell r="M4822">
            <v>326</v>
          </cell>
        </row>
        <row r="4823">
          <cell r="C4823" t="str">
            <v>00</v>
          </cell>
          <cell r="D4823" t="str">
            <v/>
          </cell>
          <cell r="E4823" t="str">
            <v/>
          </cell>
          <cell r="F4823" t="str">
            <v xml:space="preserve">-- </v>
          </cell>
          <cell r="G4823">
            <v>0</v>
          </cell>
          <cell r="H4823">
            <v>0</v>
          </cell>
          <cell r="I4823">
            <v>40175</v>
          </cell>
          <cell r="J4823">
            <v>40168</v>
          </cell>
          <cell r="K4823">
            <v>0</v>
          </cell>
          <cell r="L4823" t="str">
            <v>Doc</v>
          </cell>
          <cell r="M4823">
            <v>327</v>
          </cell>
        </row>
        <row r="4824">
          <cell r="C4824" t="str">
            <v>00</v>
          </cell>
          <cell r="D4824" t="str">
            <v/>
          </cell>
          <cell r="E4824" t="str">
            <v/>
          </cell>
          <cell r="F4824" t="str">
            <v xml:space="preserve">-- </v>
          </cell>
          <cell r="G4824">
            <v>0</v>
          </cell>
          <cell r="H4824">
            <v>0</v>
          </cell>
          <cell r="I4824">
            <v>40175</v>
          </cell>
          <cell r="J4824">
            <v>40168</v>
          </cell>
          <cell r="K4824">
            <v>0</v>
          </cell>
          <cell r="L4824" t="str">
            <v>Doc</v>
          </cell>
          <cell r="M4824">
            <v>328</v>
          </cell>
        </row>
        <row r="4825">
          <cell r="C4825" t="str">
            <v>00</v>
          </cell>
          <cell r="D4825" t="str">
            <v/>
          </cell>
          <cell r="E4825" t="str">
            <v/>
          </cell>
          <cell r="F4825" t="str">
            <v xml:space="preserve">-- </v>
          </cell>
          <cell r="G4825">
            <v>0</v>
          </cell>
          <cell r="H4825">
            <v>0</v>
          </cell>
          <cell r="I4825">
            <v>40175</v>
          </cell>
          <cell r="J4825">
            <v>40168</v>
          </cell>
          <cell r="K4825">
            <v>0</v>
          </cell>
          <cell r="L4825" t="str">
            <v>Doc</v>
          </cell>
          <cell r="M4825">
            <v>329</v>
          </cell>
        </row>
        <row r="4826">
          <cell r="C4826" t="str">
            <v>00</v>
          </cell>
          <cell r="D4826" t="str">
            <v/>
          </cell>
          <cell r="E4826" t="str">
            <v/>
          </cell>
          <cell r="F4826" t="str">
            <v xml:space="preserve">-- </v>
          </cell>
          <cell r="G4826">
            <v>0</v>
          </cell>
          <cell r="H4826">
            <v>0</v>
          </cell>
          <cell r="I4826">
            <v>40175</v>
          </cell>
          <cell r="J4826">
            <v>40168</v>
          </cell>
          <cell r="K4826">
            <v>0</v>
          </cell>
          <cell r="L4826" t="str">
            <v>Doc</v>
          </cell>
          <cell r="M4826">
            <v>330</v>
          </cell>
        </row>
        <row r="4827">
          <cell r="C4827" t="str">
            <v>00</v>
          </cell>
          <cell r="D4827" t="str">
            <v>05050-TM-00--</v>
          </cell>
          <cell r="E4827" t="str">
            <v>05050-TM-00--</v>
          </cell>
          <cell r="F4827" t="str">
            <v>Technical Documents</v>
          </cell>
          <cell r="G4827">
            <v>0</v>
          </cell>
          <cell r="H4827">
            <v>0</v>
          </cell>
          <cell r="I4827" t="str">
            <v>-</v>
          </cell>
          <cell r="J4827" t="str">
            <v>-</v>
          </cell>
          <cell r="K4827" t="str">
            <v>Y</v>
          </cell>
          <cell r="L4827" t="str">
            <v>Doc</v>
          </cell>
          <cell r="M4827">
            <v>331</v>
          </cell>
        </row>
        <row r="4828">
          <cell r="C4828" t="str">
            <v>13</v>
          </cell>
          <cell r="D4828" t="str">
            <v>05050-TM-13-001-00</v>
          </cell>
          <cell r="E4828" t="str">
            <v>05050-TM-13-001-00</v>
          </cell>
          <cell r="F4828" t="str">
            <v xml:space="preserve">Base Heating Inspection and Test Plan-- </v>
          </cell>
          <cell r="G4828">
            <v>0</v>
          </cell>
          <cell r="H4828" t="str">
            <v>VP-1516-2500-OI-0001-032</v>
          </cell>
          <cell r="I4828">
            <v>40175</v>
          </cell>
          <cell r="J4828">
            <v>40168</v>
          </cell>
          <cell r="K4828" t="str">
            <v>Y</v>
          </cell>
          <cell r="L4828" t="str">
            <v>Doc</v>
          </cell>
          <cell r="M4828">
            <v>332</v>
          </cell>
        </row>
        <row r="4829">
          <cell r="C4829" t="str">
            <v>13</v>
          </cell>
          <cell r="D4829" t="str">
            <v>05050-TM-13-002-00</v>
          </cell>
          <cell r="E4829" t="str">
            <v>05050-TM-13-002-00</v>
          </cell>
          <cell r="F4829" t="str">
            <v xml:space="preserve">Base Heating Factory Acceptance test Procedure-- </v>
          </cell>
          <cell r="G4829">
            <v>0</v>
          </cell>
          <cell r="H4829" t="str">
            <v>VP-1516-2500-OI-0001-033</v>
          </cell>
          <cell r="I4829">
            <v>40175</v>
          </cell>
          <cell r="J4829">
            <v>40168</v>
          </cell>
          <cell r="K4829" t="str">
            <v>Y</v>
          </cell>
          <cell r="L4829" t="str">
            <v>Doc</v>
          </cell>
          <cell r="M4829">
            <v>333</v>
          </cell>
        </row>
        <row r="4830">
          <cell r="C4830" t="str">
            <v>13</v>
          </cell>
          <cell r="D4830" t="str">
            <v>05050-TM-13-003-00</v>
          </cell>
          <cell r="E4830" t="str">
            <v>05050-TM-13-003-00</v>
          </cell>
          <cell r="F4830" t="str">
            <v xml:space="preserve">Base Heating Finite Element Analysis--Propane </v>
          </cell>
          <cell r="G4830">
            <v>0</v>
          </cell>
          <cell r="H4830" t="str">
            <v>VP-1516-147-T-101/2-011</v>
          </cell>
          <cell r="I4830">
            <v>40175</v>
          </cell>
          <cell r="J4830">
            <v>40168</v>
          </cell>
          <cell r="K4830" t="str">
            <v>Y</v>
          </cell>
          <cell r="L4830" t="str">
            <v>Doc</v>
          </cell>
          <cell r="M4830">
            <v>334</v>
          </cell>
        </row>
        <row r="4831">
          <cell r="C4831" t="str">
            <v>13</v>
          </cell>
          <cell r="D4831" t="str">
            <v>05050-TM-13-004-00</v>
          </cell>
          <cell r="E4831" t="str">
            <v>05050-TM-13-004-00</v>
          </cell>
          <cell r="F4831" t="str">
            <v xml:space="preserve">Base Heating Finite Element Analysis--Butane </v>
          </cell>
          <cell r="G4831">
            <v>0</v>
          </cell>
          <cell r="H4831" t="str">
            <v>VP-1516-148-T-101/2-011</v>
          </cell>
          <cell r="I4831">
            <v>40175</v>
          </cell>
          <cell r="J4831">
            <v>40168</v>
          </cell>
          <cell r="K4831" t="str">
            <v>Y</v>
          </cell>
          <cell r="L4831" t="str">
            <v>Doc</v>
          </cell>
          <cell r="M4831">
            <v>335</v>
          </cell>
        </row>
        <row r="4832">
          <cell r="C4832" t="str">
            <v>13</v>
          </cell>
          <cell r="D4832" t="str">
            <v/>
          </cell>
          <cell r="E4832" t="str">
            <v/>
          </cell>
          <cell r="F4832" t="str">
            <v xml:space="preserve">Plant Inspection-- </v>
          </cell>
          <cell r="G4832">
            <v>0</v>
          </cell>
          <cell r="H4832">
            <v>0</v>
          </cell>
          <cell r="I4832">
            <v>40175</v>
          </cell>
          <cell r="J4832">
            <v>40168</v>
          </cell>
          <cell r="K4832" t="str">
            <v>N</v>
          </cell>
          <cell r="L4832" t="str">
            <v>Doc</v>
          </cell>
          <cell r="M4832">
            <v>336</v>
          </cell>
        </row>
        <row r="4833">
          <cell r="C4833" t="str">
            <v>13</v>
          </cell>
          <cell r="D4833" t="str">
            <v/>
          </cell>
          <cell r="E4833" t="str">
            <v/>
          </cell>
          <cell r="F4833" t="str">
            <v xml:space="preserve">Mechanical catalogue-- </v>
          </cell>
          <cell r="G4833">
            <v>0</v>
          </cell>
          <cell r="H4833">
            <v>0</v>
          </cell>
          <cell r="I4833">
            <v>40175</v>
          </cell>
          <cell r="J4833">
            <v>40168</v>
          </cell>
          <cell r="K4833" t="str">
            <v>N</v>
          </cell>
          <cell r="L4833" t="str">
            <v>Doc</v>
          </cell>
          <cell r="M4833">
            <v>337</v>
          </cell>
        </row>
        <row r="4834">
          <cell r="C4834" t="str">
            <v>13</v>
          </cell>
          <cell r="D4834" t="str">
            <v/>
          </cell>
          <cell r="E4834" t="str">
            <v/>
          </cell>
          <cell r="F4834" t="str">
            <v xml:space="preserve">Preventative Maintenance-- </v>
          </cell>
          <cell r="G4834">
            <v>0</v>
          </cell>
          <cell r="H4834">
            <v>0</v>
          </cell>
          <cell r="I4834">
            <v>40175</v>
          </cell>
          <cell r="J4834">
            <v>40168</v>
          </cell>
          <cell r="K4834" t="str">
            <v>N</v>
          </cell>
          <cell r="L4834" t="str">
            <v>Doc</v>
          </cell>
          <cell r="M4834">
            <v>338</v>
          </cell>
        </row>
        <row r="4835">
          <cell r="C4835" t="str">
            <v>13</v>
          </cell>
          <cell r="D4835" t="str">
            <v/>
          </cell>
          <cell r="E4835" t="str">
            <v/>
          </cell>
          <cell r="F4835" t="str">
            <v xml:space="preserve">Routine Inspection-- </v>
          </cell>
          <cell r="G4835">
            <v>0</v>
          </cell>
          <cell r="H4835">
            <v>0</v>
          </cell>
          <cell r="I4835">
            <v>40175</v>
          </cell>
          <cell r="J4835">
            <v>40168</v>
          </cell>
          <cell r="K4835" t="str">
            <v>N</v>
          </cell>
          <cell r="L4835" t="str">
            <v>Doc</v>
          </cell>
          <cell r="M4835">
            <v>339</v>
          </cell>
        </row>
        <row r="4836">
          <cell r="C4836" t="str">
            <v>13</v>
          </cell>
          <cell r="D4836" t="str">
            <v/>
          </cell>
          <cell r="E4836" t="str">
            <v/>
          </cell>
          <cell r="F4836" t="str">
            <v xml:space="preserve">Spare parts list and interchangeability record template-- </v>
          </cell>
          <cell r="G4836">
            <v>0</v>
          </cell>
          <cell r="H4836">
            <v>0</v>
          </cell>
          <cell r="I4836">
            <v>40175</v>
          </cell>
          <cell r="J4836">
            <v>40168</v>
          </cell>
          <cell r="K4836" t="str">
            <v>N</v>
          </cell>
          <cell r="L4836" t="str">
            <v>Doc</v>
          </cell>
          <cell r="M4836">
            <v>340</v>
          </cell>
        </row>
        <row r="4837">
          <cell r="C4837" t="str">
            <v>13</v>
          </cell>
          <cell r="D4837" t="str">
            <v/>
          </cell>
          <cell r="E4837" t="str">
            <v/>
          </cell>
          <cell r="F4837" t="str">
            <v xml:space="preserve">HAZID Review-- </v>
          </cell>
          <cell r="G4837">
            <v>0</v>
          </cell>
          <cell r="H4837">
            <v>0</v>
          </cell>
          <cell r="I4837">
            <v>40175</v>
          </cell>
          <cell r="J4837">
            <v>40168</v>
          </cell>
          <cell r="K4837" t="str">
            <v>N</v>
          </cell>
          <cell r="L4837" t="str">
            <v>Doc</v>
          </cell>
          <cell r="M4837">
            <v>341</v>
          </cell>
        </row>
        <row r="4838">
          <cell r="C4838" t="str">
            <v>36</v>
          </cell>
          <cell r="D4838" t="str">
            <v>05050-TM-36-001-00</v>
          </cell>
          <cell r="E4838" t="str">
            <v>05050-TM-36-001-00</v>
          </cell>
          <cell r="F4838" t="str">
            <v xml:space="preserve">Hydrostatic &amp; pressure test procedure-- </v>
          </cell>
          <cell r="G4838">
            <v>0</v>
          </cell>
          <cell r="H4838" t="str">
            <v>VP-1516-2500-OI-0001-113</v>
          </cell>
          <cell r="I4838">
            <v>40175</v>
          </cell>
          <cell r="J4838">
            <v>40168</v>
          </cell>
          <cell r="K4838" t="str">
            <v>y</v>
          </cell>
          <cell r="L4838" t="str">
            <v>Doc</v>
          </cell>
          <cell r="M4838">
            <v>342</v>
          </cell>
        </row>
        <row r="4839">
          <cell r="C4839" t="str">
            <v>60</v>
          </cell>
          <cell r="D4839" t="str">
            <v/>
          </cell>
          <cell r="E4839" t="str">
            <v/>
          </cell>
          <cell r="F4839" t="str">
            <v xml:space="preserve">A012 pipe specification-- </v>
          </cell>
          <cell r="G4839">
            <v>0</v>
          </cell>
          <cell r="H4839">
            <v>0</v>
          </cell>
          <cell r="I4839">
            <v>40175</v>
          </cell>
          <cell r="J4839">
            <v>40168</v>
          </cell>
          <cell r="K4839" t="str">
            <v>N</v>
          </cell>
          <cell r="L4839" t="str">
            <v>Doc</v>
          </cell>
          <cell r="M4839">
            <v>343</v>
          </cell>
        </row>
        <row r="4840">
          <cell r="C4840" t="str">
            <v>60</v>
          </cell>
          <cell r="D4840" t="str">
            <v/>
          </cell>
          <cell r="E4840" t="str">
            <v/>
          </cell>
          <cell r="F4840" t="str">
            <v xml:space="preserve">A111 pipe specification-- </v>
          </cell>
          <cell r="G4840">
            <v>0</v>
          </cell>
          <cell r="H4840">
            <v>0</v>
          </cell>
          <cell r="I4840">
            <v>40175</v>
          </cell>
          <cell r="J4840">
            <v>40168</v>
          </cell>
          <cell r="K4840" t="str">
            <v>N</v>
          </cell>
          <cell r="L4840" t="str">
            <v>Doc</v>
          </cell>
          <cell r="M4840">
            <v>344</v>
          </cell>
        </row>
        <row r="4841">
          <cell r="C4841" t="str">
            <v>60</v>
          </cell>
          <cell r="D4841" t="str">
            <v/>
          </cell>
          <cell r="E4841" t="str">
            <v/>
          </cell>
          <cell r="F4841" t="str">
            <v xml:space="preserve">A131 pipe specification-- </v>
          </cell>
          <cell r="G4841">
            <v>0</v>
          </cell>
          <cell r="H4841">
            <v>0</v>
          </cell>
          <cell r="I4841">
            <v>40175</v>
          </cell>
          <cell r="J4841">
            <v>40168</v>
          </cell>
          <cell r="K4841" t="str">
            <v>N</v>
          </cell>
          <cell r="L4841" t="str">
            <v>Doc</v>
          </cell>
          <cell r="M4841">
            <v>345</v>
          </cell>
        </row>
        <row r="4842">
          <cell r="C4842" t="str">
            <v>61</v>
          </cell>
          <cell r="D4842" t="str">
            <v/>
          </cell>
          <cell r="E4842" t="str">
            <v/>
          </cell>
          <cell r="F4842" t="str">
            <v xml:space="preserve">Basic specification for Pipe supports (-50C)-- </v>
          </cell>
          <cell r="G4842">
            <v>0</v>
          </cell>
          <cell r="H4842">
            <v>0</v>
          </cell>
          <cell r="I4842">
            <v>40175</v>
          </cell>
          <cell r="J4842">
            <v>40168</v>
          </cell>
          <cell r="K4842" t="str">
            <v>N</v>
          </cell>
          <cell r="L4842" t="str">
            <v>Doc</v>
          </cell>
          <cell r="M4842">
            <v>346</v>
          </cell>
        </row>
        <row r="4843">
          <cell r="C4843" t="str">
            <v>00</v>
          </cell>
          <cell r="D4843" t="str">
            <v/>
          </cell>
          <cell r="E4843" t="str">
            <v/>
          </cell>
          <cell r="F4843" t="str">
            <v xml:space="preserve">-- </v>
          </cell>
          <cell r="G4843">
            <v>0</v>
          </cell>
          <cell r="H4843">
            <v>0</v>
          </cell>
          <cell r="I4843">
            <v>40175</v>
          </cell>
          <cell r="J4843">
            <v>40168</v>
          </cell>
          <cell r="K4843">
            <v>0</v>
          </cell>
          <cell r="L4843" t="str">
            <v>Doc</v>
          </cell>
          <cell r="M4843">
            <v>347</v>
          </cell>
        </row>
        <row r="4844">
          <cell r="C4844" t="str">
            <v>00</v>
          </cell>
          <cell r="D4844" t="str">
            <v/>
          </cell>
          <cell r="E4844" t="str">
            <v/>
          </cell>
          <cell r="F4844" t="str">
            <v xml:space="preserve">-- </v>
          </cell>
          <cell r="G4844">
            <v>0</v>
          </cell>
          <cell r="H4844">
            <v>0</v>
          </cell>
          <cell r="I4844">
            <v>40175</v>
          </cell>
          <cell r="J4844">
            <v>40168</v>
          </cell>
          <cell r="K4844">
            <v>0</v>
          </cell>
          <cell r="L4844" t="str">
            <v>Doc</v>
          </cell>
          <cell r="M4844">
            <v>348</v>
          </cell>
        </row>
        <row r="4845">
          <cell r="C4845" t="str">
            <v>00</v>
          </cell>
          <cell r="D4845" t="str">
            <v/>
          </cell>
          <cell r="E4845" t="str">
            <v/>
          </cell>
          <cell r="F4845" t="str">
            <v xml:space="preserve">-- </v>
          </cell>
          <cell r="G4845">
            <v>0</v>
          </cell>
          <cell r="H4845">
            <v>0</v>
          </cell>
          <cell r="I4845">
            <v>40175</v>
          </cell>
          <cell r="J4845">
            <v>40168</v>
          </cell>
          <cell r="K4845">
            <v>0</v>
          </cell>
          <cell r="L4845" t="str">
            <v>Doc</v>
          </cell>
          <cell r="M4845">
            <v>349</v>
          </cell>
        </row>
        <row r="4846">
          <cell r="C4846" t="str">
            <v>00</v>
          </cell>
          <cell r="D4846" t="str">
            <v/>
          </cell>
          <cell r="E4846" t="str">
            <v/>
          </cell>
          <cell r="F4846" t="str">
            <v xml:space="preserve">-- </v>
          </cell>
          <cell r="G4846">
            <v>0</v>
          </cell>
          <cell r="H4846">
            <v>0</v>
          </cell>
          <cell r="I4846">
            <v>40175</v>
          </cell>
          <cell r="J4846">
            <v>40168</v>
          </cell>
          <cell r="K4846" t="str">
            <v>n</v>
          </cell>
          <cell r="L4846" t="str">
            <v>Doc</v>
          </cell>
          <cell r="M4846">
            <v>350</v>
          </cell>
        </row>
        <row r="4847">
          <cell r="C4847" t="str">
            <v>00</v>
          </cell>
          <cell r="D4847" t="str">
            <v/>
          </cell>
          <cell r="E4847" t="str">
            <v/>
          </cell>
          <cell r="F4847" t="str">
            <v xml:space="preserve">-- </v>
          </cell>
          <cell r="G4847">
            <v>0</v>
          </cell>
          <cell r="H4847">
            <v>0</v>
          </cell>
          <cell r="I4847">
            <v>40175</v>
          </cell>
          <cell r="J4847">
            <v>40168</v>
          </cell>
          <cell r="K4847">
            <v>0</v>
          </cell>
          <cell r="L4847" t="str">
            <v>Doc</v>
          </cell>
          <cell r="M4847">
            <v>351</v>
          </cell>
        </row>
        <row r="4848">
          <cell r="C4848" t="str">
            <v>00</v>
          </cell>
          <cell r="D4848" t="str">
            <v/>
          </cell>
          <cell r="E4848" t="str">
            <v/>
          </cell>
          <cell r="F4848" t="str">
            <v xml:space="preserve">-- </v>
          </cell>
          <cell r="G4848">
            <v>0</v>
          </cell>
          <cell r="H4848">
            <v>0</v>
          </cell>
          <cell r="I4848">
            <v>40175</v>
          </cell>
          <cell r="J4848">
            <v>40168</v>
          </cell>
          <cell r="K4848">
            <v>0</v>
          </cell>
          <cell r="L4848" t="str">
            <v>Doc</v>
          </cell>
          <cell r="M4848">
            <v>352</v>
          </cell>
        </row>
        <row r="4849">
          <cell r="C4849" t="str">
            <v>00</v>
          </cell>
          <cell r="D4849" t="str">
            <v/>
          </cell>
          <cell r="E4849" t="str">
            <v/>
          </cell>
          <cell r="F4849" t="str">
            <v xml:space="preserve">-- </v>
          </cell>
          <cell r="G4849">
            <v>0</v>
          </cell>
          <cell r="H4849">
            <v>0</v>
          </cell>
          <cell r="I4849">
            <v>40175</v>
          </cell>
          <cell r="J4849">
            <v>40168</v>
          </cell>
          <cell r="K4849">
            <v>0</v>
          </cell>
          <cell r="L4849" t="str">
            <v>Doc</v>
          </cell>
          <cell r="M4849">
            <v>353</v>
          </cell>
        </row>
        <row r="4850">
          <cell r="C4850" t="str">
            <v>00</v>
          </cell>
          <cell r="D4850" t="str">
            <v/>
          </cell>
          <cell r="E4850" t="str">
            <v/>
          </cell>
          <cell r="F4850" t="str">
            <v xml:space="preserve">-- </v>
          </cell>
          <cell r="G4850">
            <v>0</v>
          </cell>
          <cell r="H4850">
            <v>0</v>
          </cell>
          <cell r="I4850">
            <v>40175</v>
          </cell>
          <cell r="J4850">
            <v>40168</v>
          </cell>
          <cell r="K4850">
            <v>0</v>
          </cell>
          <cell r="L4850" t="str">
            <v>Doc</v>
          </cell>
          <cell r="M4850">
            <v>354</v>
          </cell>
        </row>
        <row r="4851">
          <cell r="C4851" t="str">
            <v>00</v>
          </cell>
          <cell r="D4851" t="str">
            <v/>
          </cell>
          <cell r="E4851" t="str">
            <v/>
          </cell>
          <cell r="F4851" t="str">
            <v xml:space="preserve">-- </v>
          </cell>
          <cell r="G4851">
            <v>0</v>
          </cell>
          <cell r="H4851">
            <v>0</v>
          </cell>
          <cell r="I4851">
            <v>40175</v>
          </cell>
          <cell r="J4851">
            <v>40168</v>
          </cell>
          <cell r="K4851">
            <v>0</v>
          </cell>
          <cell r="L4851" t="str">
            <v>Doc</v>
          </cell>
          <cell r="M4851">
            <v>355</v>
          </cell>
        </row>
        <row r="4852">
          <cell r="C4852" t="str">
            <v>00</v>
          </cell>
          <cell r="D4852" t="str">
            <v/>
          </cell>
          <cell r="E4852" t="str">
            <v/>
          </cell>
          <cell r="F4852" t="str">
            <v xml:space="preserve">-- </v>
          </cell>
          <cell r="G4852">
            <v>0</v>
          </cell>
          <cell r="H4852">
            <v>0</v>
          </cell>
          <cell r="I4852">
            <v>40175</v>
          </cell>
          <cell r="J4852">
            <v>40168</v>
          </cell>
          <cell r="K4852">
            <v>0</v>
          </cell>
          <cell r="L4852" t="str">
            <v>Doc</v>
          </cell>
          <cell r="M4852">
            <v>356</v>
          </cell>
        </row>
        <row r="4853">
          <cell r="C4853" t="str">
            <v>00</v>
          </cell>
          <cell r="D4853" t="str">
            <v/>
          </cell>
          <cell r="E4853" t="str">
            <v/>
          </cell>
          <cell r="F4853" t="str">
            <v xml:space="preserve">-- </v>
          </cell>
          <cell r="G4853">
            <v>0</v>
          </cell>
          <cell r="H4853">
            <v>0</v>
          </cell>
          <cell r="I4853">
            <v>40175</v>
          </cell>
          <cell r="J4853">
            <v>40168</v>
          </cell>
          <cell r="K4853">
            <v>0</v>
          </cell>
          <cell r="L4853" t="str">
            <v>Doc</v>
          </cell>
          <cell r="M4853">
            <v>357</v>
          </cell>
        </row>
        <row r="4854">
          <cell r="C4854" t="str">
            <v>00</v>
          </cell>
          <cell r="D4854" t="str">
            <v/>
          </cell>
          <cell r="E4854" t="str">
            <v/>
          </cell>
          <cell r="F4854" t="str">
            <v xml:space="preserve">-- </v>
          </cell>
          <cell r="G4854">
            <v>0</v>
          </cell>
          <cell r="H4854">
            <v>0</v>
          </cell>
          <cell r="I4854">
            <v>40175</v>
          </cell>
          <cell r="J4854">
            <v>40168</v>
          </cell>
          <cell r="K4854">
            <v>0</v>
          </cell>
          <cell r="L4854" t="str">
            <v>Doc</v>
          </cell>
          <cell r="M4854">
            <v>358</v>
          </cell>
        </row>
        <row r="4855">
          <cell r="C4855" t="str">
            <v>00</v>
          </cell>
          <cell r="D4855" t="str">
            <v/>
          </cell>
          <cell r="E4855" t="str">
            <v/>
          </cell>
          <cell r="F4855" t="str">
            <v xml:space="preserve">-- </v>
          </cell>
          <cell r="G4855">
            <v>0</v>
          </cell>
          <cell r="H4855">
            <v>0</v>
          </cell>
          <cell r="I4855">
            <v>40175</v>
          </cell>
          <cell r="J4855">
            <v>40168</v>
          </cell>
          <cell r="K4855">
            <v>0</v>
          </cell>
          <cell r="L4855" t="str">
            <v>Doc</v>
          </cell>
          <cell r="M4855">
            <v>359</v>
          </cell>
        </row>
        <row r="4856">
          <cell r="C4856" t="str">
            <v>00</v>
          </cell>
          <cell r="D4856" t="str">
            <v/>
          </cell>
          <cell r="E4856" t="str">
            <v/>
          </cell>
          <cell r="F4856" t="str">
            <v xml:space="preserve">-- </v>
          </cell>
          <cell r="G4856">
            <v>0</v>
          </cell>
          <cell r="H4856">
            <v>0</v>
          </cell>
          <cell r="I4856">
            <v>40175</v>
          </cell>
          <cell r="J4856">
            <v>40168</v>
          </cell>
          <cell r="K4856">
            <v>0</v>
          </cell>
          <cell r="L4856" t="str">
            <v>Doc</v>
          </cell>
          <cell r="M4856">
            <v>360</v>
          </cell>
        </row>
        <row r="4857">
          <cell r="C4857" t="str">
            <v>00</v>
          </cell>
          <cell r="D4857" t="str">
            <v/>
          </cell>
          <cell r="E4857" t="str">
            <v/>
          </cell>
          <cell r="F4857" t="str">
            <v xml:space="preserve">-- </v>
          </cell>
          <cell r="G4857">
            <v>0</v>
          </cell>
          <cell r="H4857">
            <v>0</v>
          </cell>
          <cell r="I4857">
            <v>40175</v>
          </cell>
          <cell r="J4857">
            <v>40168</v>
          </cell>
          <cell r="K4857">
            <v>0</v>
          </cell>
          <cell r="L4857" t="str">
            <v>Doc</v>
          </cell>
          <cell r="M4857">
            <v>361</v>
          </cell>
        </row>
        <row r="4858">
          <cell r="C4858" t="str">
            <v>00</v>
          </cell>
          <cell r="D4858" t="str">
            <v/>
          </cell>
          <cell r="E4858" t="str">
            <v/>
          </cell>
          <cell r="F4858" t="str">
            <v xml:space="preserve">-- </v>
          </cell>
          <cell r="G4858">
            <v>0</v>
          </cell>
          <cell r="H4858">
            <v>0</v>
          </cell>
          <cell r="I4858">
            <v>40175</v>
          </cell>
          <cell r="J4858">
            <v>40168</v>
          </cell>
          <cell r="K4858">
            <v>0</v>
          </cell>
          <cell r="L4858" t="str">
            <v>Doc</v>
          </cell>
          <cell r="M4858">
            <v>362</v>
          </cell>
        </row>
        <row r="4859">
          <cell r="C4859" t="str">
            <v>00</v>
          </cell>
          <cell r="D4859" t="str">
            <v/>
          </cell>
          <cell r="E4859" t="str">
            <v/>
          </cell>
          <cell r="F4859" t="str">
            <v xml:space="preserve">-- </v>
          </cell>
          <cell r="G4859">
            <v>0</v>
          </cell>
          <cell r="H4859">
            <v>0</v>
          </cell>
          <cell r="I4859">
            <v>40175</v>
          </cell>
          <cell r="J4859">
            <v>40168</v>
          </cell>
          <cell r="K4859">
            <v>0</v>
          </cell>
          <cell r="L4859" t="str">
            <v>Doc</v>
          </cell>
          <cell r="M4859">
            <v>363</v>
          </cell>
        </row>
        <row r="4860">
          <cell r="C4860" t="str">
            <v>00</v>
          </cell>
          <cell r="D4860" t="str">
            <v/>
          </cell>
          <cell r="E4860" t="str">
            <v/>
          </cell>
          <cell r="F4860" t="str">
            <v xml:space="preserve">-- </v>
          </cell>
          <cell r="G4860">
            <v>0</v>
          </cell>
          <cell r="H4860">
            <v>0</v>
          </cell>
          <cell r="I4860">
            <v>40175</v>
          </cell>
          <cell r="J4860">
            <v>40168</v>
          </cell>
          <cell r="K4860">
            <v>0</v>
          </cell>
          <cell r="L4860" t="str">
            <v>Doc</v>
          </cell>
          <cell r="M4860">
            <v>364</v>
          </cell>
        </row>
        <row r="4861">
          <cell r="C4861" t="str">
            <v>00</v>
          </cell>
          <cell r="D4861" t="str">
            <v/>
          </cell>
          <cell r="E4861" t="str">
            <v/>
          </cell>
          <cell r="F4861" t="str">
            <v xml:space="preserve">-- </v>
          </cell>
          <cell r="G4861">
            <v>0</v>
          </cell>
          <cell r="H4861">
            <v>0</v>
          </cell>
          <cell r="I4861">
            <v>40175</v>
          </cell>
          <cell r="J4861">
            <v>40168</v>
          </cell>
          <cell r="K4861">
            <v>0</v>
          </cell>
          <cell r="L4861" t="str">
            <v>Doc</v>
          </cell>
          <cell r="M4861">
            <v>365</v>
          </cell>
        </row>
        <row r="4862">
          <cell r="C4862" t="str">
            <v>00</v>
          </cell>
          <cell r="D4862" t="str">
            <v/>
          </cell>
          <cell r="E4862" t="str">
            <v/>
          </cell>
          <cell r="F4862" t="str">
            <v xml:space="preserve">-- </v>
          </cell>
          <cell r="G4862">
            <v>0</v>
          </cell>
          <cell r="H4862">
            <v>0</v>
          </cell>
          <cell r="I4862">
            <v>40175</v>
          </cell>
          <cell r="J4862">
            <v>40168</v>
          </cell>
          <cell r="K4862">
            <v>0</v>
          </cell>
          <cell r="L4862" t="str">
            <v>Doc</v>
          </cell>
          <cell r="M4862">
            <v>366</v>
          </cell>
        </row>
        <row r="4863">
          <cell r="C4863" t="str">
            <v>00</v>
          </cell>
          <cell r="D4863" t="str">
            <v/>
          </cell>
          <cell r="E4863" t="str">
            <v/>
          </cell>
          <cell r="F4863" t="str">
            <v xml:space="preserve">-- </v>
          </cell>
          <cell r="G4863">
            <v>0</v>
          </cell>
          <cell r="H4863">
            <v>0</v>
          </cell>
          <cell r="I4863">
            <v>40175</v>
          </cell>
          <cell r="J4863">
            <v>40168</v>
          </cell>
          <cell r="K4863">
            <v>0</v>
          </cell>
          <cell r="L4863" t="str">
            <v>Doc</v>
          </cell>
          <cell r="M4863">
            <v>367</v>
          </cell>
        </row>
        <row r="4864">
          <cell r="C4864" t="str">
            <v>00</v>
          </cell>
          <cell r="D4864" t="str">
            <v/>
          </cell>
          <cell r="E4864" t="str">
            <v/>
          </cell>
          <cell r="F4864" t="str">
            <v xml:space="preserve">-- </v>
          </cell>
          <cell r="G4864">
            <v>0</v>
          </cell>
          <cell r="H4864">
            <v>0</v>
          </cell>
          <cell r="I4864">
            <v>40175</v>
          </cell>
          <cell r="J4864">
            <v>40168</v>
          </cell>
          <cell r="K4864">
            <v>0</v>
          </cell>
          <cell r="L4864" t="str">
            <v>Doc</v>
          </cell>
          <cell r="M4864">
            <v>368</v>
          </cell>
        </row>
        <row r="4865">
          <cell r="C4865" t="str">
            <v>00</v>
          </cell>
          <cell r="D4865" t="str">
            <v/>
          </cell>
          <cell r="E4865" t="str">
            <v/>
          </cell>
          <cell r="F4865" t="str">
            <v xml:space="preserve">-- </v>
          </cell>
          <cell r="G4865">
            <v>0</v>
          </cell>
          <cell r="H4865">
            <v>0</v>
          </cell>
          <cell r="I4865">
            <v>40175</v>
          </cell>
          <cell r="J4865">
            <v>40168</v>
          </cell>
          <cell r="K4865">
            <v>0</v>
          </cell>
          <cell r="L4865" t="str">
            <v>Doc</v>
          </cell>
          <cell r="M4865">
            <v>369</v>
          </cell>
        </row>
        <row r="4866">
          <cell r="C4866" t="str">
            <v>00</v>
          </cell>
          <cell r="D4866" t="str">
            <v/>
          </cell>
          <cell r="E4866" t="str">
            <v/>
          </cell>
          <cell r="F4866" t="str">
            <v xml:space="preserve">-- </v>
          </cell>
          <cell r="G4866">
            <v>0</v>
          </cell>
          <cell r="H4866">
            <v>0</v>
          </cell>
          <cell r="I4866">
            <v>40175</v>
          </cell>
          <cell r="J4866">
            <v>40168</v>
          </cell>
          <cell r="K4866">
            <v>0</v>
          </cell>
          <cell r="L4866" t="str">
            <v>Doc</v>
          </cell>
          <cell r="M4866">
            <v>370</v>
          </cell>
        </row>
        <row r="4867">
          <cell r="C4867" t="str">
            <v>00</v>
          </cell>
          <cell r="D4867" t="str">
            <v/>
          </cell>
          <cell r="E4867" t="str">
            <v/>
          </cell>
          <cell r="F4867" t="str">
            <v xml:space="preserve">-- </v>
          </cell>
          <cell r="G4867">
            <v>0</v>
          </cell>
          <cell r="H4867">
            <v>0</v>
          </cell>
          <cell r="I4867">
            <v>40175</v>
          </cell>
          <cell r="J4867">
            <v>40168</v>
          </cell>
          <cell r="K4867">
            <v>0</v>
          </cell>
          <cell r="L4867" t="str">
            <v>Doc</v>
          </cell>
          <cell r="M4867">
            <v>371</v>
          </cell>
        </row>
        <row r="4868">
          <cell r="C4868" t="str">
            <v>00</v>
          </cell>
          <cell r="D4868" t="str">
            <v/>
          </cell>
          <cell r="E4868" t="str">
            <v/>
          </cell>
          <cell r="F4868" t="str">
            <v xml:space="preserve">-- </v>
          </cell>
          <cell r="G4868">
            <v>0</v>
          </cell>
          <cell r="H4868">
            <v>0</v>
          </cell>
          <cell r="I4868">
            <v>40175</v>
          </cell>
          <cell r="J4868">
            <v>40168</v>
          </cell>
          <cell r="K4868">
            <v>0</v>
          </cell>
          <cell r="L4868" t="str">
            <v>Doc</v>
          </cell>
          <cell r="M4868">
            <v>372</v>
          </cell>
        </row>
        <row r="4869">
          <cell r="C4869" t="str">
            <v>00</v>
          </cell>
          <cell r="D4869" t="str">
            <v/>
          </cell>
          <cell r="E4869" t="str">
            <v/>
          </cell>
          <cell r="F4869" t="str">
            <v xml:space="preserve">-- </v>
          </cell>
          <cell r="G4869">
            <v>0</v>
          </cell>
          <cell r="H4869">
            <v>0</v>
          </cell>
          <cell r="I4869">
            <v>40175</v>
          </cell>
          <cell r="J4869">
            <v>40168</v>
          </cell>
          <cell r="K4869">
            <v>0</v>
          </cell>
          <cell r="L4869" t="str">
            <v>Doc</v>
          </cell>
          <cell r="M4869">
            <v>373</v>
          </cell>
        </row>
        <row r="4870">
          <cell r="C4870" t="str">
            <v>00</v>
          </cell>
          <cell r="D4870" t="str">
            <v/>
          </cell>
          <cell r="E4870" t="str">
            <v/>
          </cell>
          <cell r="F4870" t="str">
            <v xml:space="preserve">-- </v>
          </cell>
          <cell r="G4870">
            <v>0</v>
          </cell>
          <cell r="H4870">
            <v>0</v>
          </cell>
          <cell r="I4870">
            <v>40175</v>
          </cell>
          <cell r="J4870">
            <v>40168</v>
          </cell>
          <cell r="K4870">
            <v>0</v>
          </cell>
          <cell r="L4870" t="str">
            <v>Doc</v>
          </cell>
          <cell r="M4870">
            <v>374</v>
          </cell>
        </row>
        <row r="4871">
          <cell r="C4871" t="str">
            <v>00</v>
          </cell>
          <cell r="D4871" t="str">
            <v/>
          </cell>
          <cell r="E4871" t="str">
            <v/>
          </cell>
          <cell r="F4871" t="str">
            <v xml:space="preserve">-- </v>
          </cell>
          <cell r="G4871">
            <v>0</v>
          </cell>
          <cell r="H4871">
            <v>0</v>
          </cell>
          <cell r="I4871">
            <v>40175</v>
          </cell>
          <cell r="J4871">
            <v>40168</v>
          </cell>
          <cell r="K4871">
            <v>0</v>
          </cell>
          <cell r="L4871" t="str">
            <v>Doc</v>
          </cell>
          <cell r="M4871">
            <v>375</v>
          </cell>
        </row>
        <row r="4872">
          <cell r="C4872" t="str">
            <v>00</v>
          </cell>
          <cell r="D4872" t="str">
            <v/>
          </cell>
          <cell r="E4872" t="str">
            <v/>
          </cell>
          <cell r="F4872" t="str">
            <v xml:space="preserve">-- </v>
          </cell>
          <cell r="G4872">
            <v>0</v>
          </cell>
          <cell r="H4872">
            <v>0</v>
          </cell>
          <cell r="I4872">
            <v>40175</v>
          </cell>
          <cell r="J4872">
            <v>40168</v>
          </cell>
          <cell r="K4872">
            <v>0</v>
          </cell>
          <cell r="L4872" t="str">
            <v>Doc</v>
          </cell>
          <cell r="M4872">
            <v>376</v>
          </cell>
        </row>
        <row r="4873">
          <cell r="C4873" t="str">
            <v>00</v>
          </cell>
          <cell r="D4873" t="str">
            <v/>
          </cell>
          <cell r="E4873" t="str">
            <v/>
          </cell>
          <cell r="F4873" t="str">
            <v xml:space="preserve">-- </v>
          </cell>
          <cell r="G4873">
            <v>0</v>
          </cell>
          <cell r="H4873">
            <v>0</v>
          </cell>
          <cell r="I4873">
            <v>40175</v>
          </cell>
          <cell r="J4873">
            <v>40168</v>
          </cell>
          <cell r="K4873">
            <v>0</v>
          </cell>
          <cell r="L4873" t="str">
            <v>Doc</v>
          </cell>
          <cell r="M4873">
            <v>377</v>
          </cell>
        </row>
        <row r="4874">
          <cell r="C4874" t="str">
            <v>00</v>
          </cell>
          <cell r="D4874" t="str">
            <v/>
          </cell>
          <cell r="E4874" t="str">
            <v/>
          </cell>
          <cell r="F4874" t="str">
            <v xml:space="preserve">-- </v>
          </cell>
          <cell r="G4874">
            <v>0</v>
          </cell>
          <cell r="H4874">
            <v>0</v>
          </cell>
          <cell r="I4874">
            <v>40175</v>
          </cell>
          <cell r="J4874">
            <v>40168</v>
          </cell>
          <cell r="K4874">
            <v>0</v>
          </cell>
          <cell r="L4874" t="str">
            <v>Doc</v>
          </cell>
          <cell r="M4874">
            <v>378</v>
          </cell>
        </row>
        <row r="4875">
          <cell r="C4875" t="str">
            <v>00</v>
          </cell>
          <cell r="D4875" t="str">
            <v/>
          </cell>
          <cell r="E4875" t="str">
            <v/>
          </cell>
          <cell r="F4875" t="str">
            <v xml:space="preserve">-- </v>
          </cell>
          <cell r="G4875">
            <v>0</v>
          </cell>
          <cell r="H4875">
            <v>0</v>
          </cell>
          <cell r="I4875">
            <v>40175</v>
          </cell>
          <cell r="J4875">
            <v>40168</v>
          </cell>
          <cell r="K4875">
            <v>0</v>
          </cell>
          <cell r="L4875" t="str">
            <v>Doc</v>
          </cell>
          <cell r="M4875">
            <v>379</v>
          </cell>
        </row>
        <row r="4876">
          <cell r="C4876" t="str">
            <v>00</v>
          </cell>
          <cell r="D4876" t="str">
            <v/>
          </cell>
          <cell r="E4876" t="str">
            <v/>
          </cell>
          <cell r="F4876" t="str">
            <v xml:space="preserve">-- </v>
          </cell>
          <cell r="G4876">
            <v>0</v>
          </cell>
          <cell r="H4876">
            <v>0</v>
          </cell>
          <cell r="I4876">
            <v>40175</v>
          </cell>
          <cell r="J4876">
            <v>40168</v>
          </cell>
          <cell r="K4876">
            <v>0</v>
          </cell>
          <cell r="L4876" t="str">
            <v>Doc</v>
          </cell>
          <cell r="M4876">
            <v>380</v>
          </cell>
        </row>
        <row r="4877">
          <cell r="C4877" t="str">
            <v>00</v>
          </cell>
          <cell r="D4877" t="str">
            <v/>
          </cell>
          <cell r="E4877" t="str">
            <v/>
          </cell>
          <cell r="F4877" t="str">
            <v xml:space="preserve">-- </v>
          </cell>
          <cell r="G4877">
            <v>0</v>
          </cell>
          <cell r="H4877">
            <v>0</v>
          </cell>
          <cell r="I4877">
            <v>40175</v>
          </cell>
          <cell r="J4877">
            <v>40168</v>
          </cell>
          <cell r="K4877">
            <v>0</v>
          </cell>
          <cell r="L4877" t="str">
            <v>Doc</v>
          </cell>
          <cell r="M4877">
            <v>381</v>
          </cell>
        </row>
        <row r="4878">
          <cell r="C4878" t="str">
            <v>00</v>
          </cell>
          <cell r="D4878" t="str">
            <v/>
          </cell>
          <cell r="E4878" t="str">
            <v/>
          </cell>
          <cell r="F4878" t="str">
            <v xml:space="preserve">-- </v>
          </cell>
          <cell r="G4878">
            <v>0</v>
          </cell>
          <cell r="H4878">
            <v>0</v>
          </cell>
          <cell r="I4878">
            <v>40175</v>
          </cell>
          <cell r="J4878">
            <v>40168</v>
          </cell>
          <cell r="K4878">
            <v>0</v>
          </cell>
          <cell r="L4878" t="str">
            <v>Doc</v>
          </cell>
          <cell r="M4878">
            <v>382</v>
          </cell>
        </row>
        <row r="4879">
          <cell r="C4879" t="str">
            <v>00</v>
          </cell>
          <cell r="D4879" t="str">
            <v>05050-PC-00--</v>
          </cell>
          <cell r="E4879" t="str">
            <v>05050-PC-00--</v>
          </cell>
          <cell r="F4879" t="str">
            <v>Process Design Calculations</v>
          </cell>
          <cell r="G4879">
            <v>0</v>
          </cell>
          <cell r="H4879">
            <v>0</v>
          </cell>
          <cell r="I4879" t="str">
            <v>-</v>
          </cell>
          <cell r="J4879" t="str">
            <v>-</v>
          </cell>
          <cell r="K4879" t="str">
            <v>Y</v>
          </cell>
          <cell r="L4879" t="str">
            <v>Doc</v>
          </cell>
          <cell r="M4879">
            <v>383</v>
          </cell>
        </row>
        <row r="4880">
          <cell r="C4880" t="str">
            <v>13</v>
          </cell>
          <cell r="D4880" t="str">
            <v/>
          </cell>
          <cell r="E4880" t="str">
            <v/>
          </cell>
          <cell r="F4880" t="str">
            <v xml:space="preserve">PFD - Heat &amp; Mass Balance-- </v>
          </cell>
          <cell r="G4880">
            <v>0</v>
          </cell>
          <cell r="H4880">
            <v>0</v>
          </cell>
          <cell r="I4880">
            <v>40175</v>
          </cell>
          <cell r="J4880">
            <v>40168</v>
          </cell>
          <cell r="K4880" t="str">
            <v>N</v>
          </cell>
          <cell r="L4880" t="str">
            <v>Doc</v>
          </cell>
          <cell r="M4880">
            <v>384</v>
          </cell>
        </row>
        <row r="4881">
          <cell r="C4881" t="str">
            <v>25</v>
          </cell>
          <cell r="D4881" t="str">
            <v/>
          </cell>
          <cell r="E4881" t="str">
            <v/>
          </cell>
          <cell r="F4881" t="str">
            <v xml:space="preserve">Tank heat leak calculation-- </v>
          </cell>
          <cell r="G4881">
            <v>0</v>
          </cell>
          <cell r="H4881">
            <v>0</v>
          </cell>
          <cell r="I4881">
            <v>40175</v>
          </cell>
          <cell r="J4881">
            <v>40168</v>
          </cell>
          <cell r="K4881" t="str">
            <v>N</v>
          </cell>
          <cell r="L4881" t="str">
            <v>Doc</v>
          </cell>
          <cell r="M4881">
            <v>385</v>
          </cell>
        </row>
        <row r="4882">
          <cell r="C4882" t="str">
            <v>25</v>
          </cell>
          <cell r="D4882" t="str">
            <v/>
          </cell>
          <cell r="E4882" t="str">
            <v/>
          </cell>
          <cell r="F4882" t="str">
            <v xml:space="preserve">Tank volume calculation-- </v>
          </cell>
          <cell r="G4882">
            <v>0</v>
          </cell>
          <cell r="H4882">
            <v>0</v>
          </cell>
          <cell r="I4882">
            <v>40175</v>
          </cell>
          <cell r="J4882">
            <v>40168</v>
          </cell>
          <cell r="K4882" t="str">
            <v>N</v>
          </cell>
          <cell r="L4882" t="str">
            <v>Doc</v>
          </cell>
          <cell r="M4882">
            <v>386</v>
          </cell>
        </row>
        <row r="4883">
          <cell r="C4883" t="str">
            <v>25</v>
          </cell>
          <cell r="D4883" t="str">
            <v/>
          </cell>
          <cell r="E4883" t="str">
            <v/>
          </cell>
          <cell r="F4883" t="str">
            <v>Tank volume calculation-- (preliminary)</v>
          </cell>
          <cell r="G4883">
            <v>0</v>
          </cell>
          <cell r="H4883">
            <v>0</v>
          </cell>
          <cell r="I4883">
            <v>40175</v>
          </cell>
          <cell r="J4883">
            <v>40168</v>
          </cell>
          <cell r="K4883" t="str">
            <v>N</v>
          </cell>
          <cell r="L4883" t="str">
            <v>Doc</v>
          </cell>
          <cell r="M4883">
            <v>387</v>
          </cell>
        </row>
        <row r="4884">
          <cell r="C4884" t="str">
            <v>30</v>
          </cell>
          <cell r="D4884" t="str">
            <v/>
          </cell>
          <cell r="E4884" t="str">
            <v/>
          </cell>
          <cell r="F4884" t="str">
            <v xml:space="preserve">Line sizing-- </v>
          </cell>
          <cell r="G4884">
            <v>0</v>
          </cell>
          <cell r="H4884">
            <v>0</v>
          </cell>
          <cell r="I4884">
            <v>40175</v>
          </cell>
          <cell r="J4884">
            <v>40168</v>
          </cell>
          <cell r="K4884" t="str">
            <v>N</v>
          </cell>
          <cell r="L4884" t="str">
            <v>Doc</v>
          </cell>
          <cell r="M4884">
            <v>388</v>
          </cell>
        </row>
        <row r="4885">
          <cell r="C4885" t="str">
            <v>00</v>
          </cell>
          <cell r="D4885" t="str">
            <v/>
          </cell>
          <cell r="E4885" t="str">
            <v/>
          </cell>
          <cell r="F4885" t="str">
            <v xml:space="preserve">-- </v>
          </cell>
          <cell r="G4885">
            <v>0</v>
          </cell>
          <cell r="H4885">
            <v>0</v>
          </cell>
          <cell r="I4885">
            <v>40175</v>
          </cell>
          <cell r="J4885">
            <v>40168</v>
          </cell>
          <cell r="K4885">
            <v>0</v>
          </cell>
          <cell r="L4885" t="str">
            <v>Doc</v>
          </cell>
          <cell r="M4885">
            <v>389</v>
          </cell>
        </row>
        <row r="4886">
          <cell r="C4886" t="str">
            <v>36</v>
          </cell>
          <cell r="D4886" t="str">
            <v>05050-PC-36-001-00</v>
          </cell>
          <cell r="E4886" t="str">
            <v>05050-PC-36-001-00</v>
          </cell>
          <cell r="F4886" t="str">
            <v xml:space="preserve">Relief Valve sizing - Pressure / Vacuum Propane-- </v>
          </cell>
          <cell r="G4886">
            <v>0</v>
          </cell>
          <cell r="H4886" t="str">
            <v>VP-1516-147-T-101/2-018</v>
          </cell>
          <cell r="I4886">
            <v>40175</v>
          </cell>
          <cell r="J4886">
            <v>40168</v>
          </cell>
          <cell r="K4886" t="str">
            <v>Y</v>
          </cell>
          <cell r="L4886" t="str">
            <v>Doc</v>
          </cell>
          <cell r="M4886">
            <v>390</v>
          </cell>
        </row>
        <row r="4887">
          <cell r="C4887" t="str">
            <v>36</v>
          </cell>
          <cell r="D4887" t="str">
            <v/>
          </cell>
          <cell r="E4887" t="str">
            <v/>
          </cell>
          <cell r="F4887" t="str">
            <v xml:space="preserve">-- </v>
          </cell>
          <cell r="G4887">
            <v>0</v>
          </cell>
          <cell r="H4887">
            <v>0</v>
          </cell>
          <cell r="I4887">
            <v>7</v>
          </cell>
          <cell r="J4887">
            <v>0</v>
          </cell>
          <cell r="K4887">
            <v>0</v>
          </cell>
          <cell r="L4887" t="str">
            <v>Doc</v>
          </cell>
          <cell r="M4887">
            <v>391</v>
          </cell>
        </row>
        <row r="4888">
          <cell r="C4888" t="str">
            <v>36</v>
          </cell>
          <cell r="D4888" t="str">
            <v/>
          </cell>
          <cell r="E4888" t="str">
            <v/>
          </cell>
          <cell r="F4888" t="str">
            <v xml:space="preserve">Control valve sizing-- </v>
          </cell>
          <cell r="G4888">
            <v>0</v>
          </cell>
          <cell r="H4888" t="str">
            <v>VP-1516-147-T-101/2-021</v>
          </cell>
          <cell r="I4888">
            <v>40175</v>
          </cell>
          <cell r="J4888">
            <v>40168</v>
          </cell>
          <cell r="K4888" t="str">
            <v>N</v>
          </cell>
          <cell r="L4888" t="str">
            <v>Doc</v>
          </cell>
          <cell r="M4888">
            <v>392</v>
          </cell>
        </row>
        <row r="4889">
          <cell r="C4889" t="str">
            <v>36</v>
          </cell>
          <cell r="D4889" t="str">
            <v>05050-PC-36-601-00</v>
          </cell>
          <cell r="E4889" t="str">
            <v>05050-PC-36-601-00</v>
          </cell>
          <cell r="F4889" t="str">
            <v xml:space="preserve">Relief Valve sizing - Pressure / Vacuum Butane-- </v>
          </cell>
          <cell r="G4889">
            <v>0</v>
          </cell>
          <cell r="H4889" t="str">
            <v>VP-1516-148-T-101/2-018</v>
          </cell>
          <cell r="I4889">
            <v>40175</v>
          </cell>
          <cell r="J4889">
            <v>40168</v>
          </cell>
          <cell r="K4889" t="str">
            <v>Y</v>
          </cell>
          <cell r="L4889" t="str">
            <v>Doc</v>
          </cell>
          <cell r="M4889">
            <v>393</v>
          </cell>
        </row>
        <row r="4890">
          <cell r="C4890" t="str">
            <v>45</v>
          </cell>
          <cell r="D4890" t="str">
            <v/>
          </cell>
          <cell r="E4890" t="str">
            <v/>
          </cell>
          <cell r="F4890" t="str">
            <v xml:space="preserve">Drain pump hydraulics-- </v>
          </cell>
          <cell r="G4890">
            <v>0</v>
          </cell>
          <cell r="H4890">
            <v>0</v>
          </cell>
          <cell r="I4890">
            <v>40175</v>
          </cell>
          <cell r="J4890">
            <v>40168</v>
          </cell>
          <cell r="K4890" t="str">
            <v>N</v>
          </cell>
          <cell r="L4890" t="str">
            <v>Doc</v>
          </cell>
          <cell r="M4890">
            <v>394</v>
          </cell>
        </row>
        <row r="4891">
          <cell r="C4891" t="str">
            <v>45</v>
          </cell>
          <cell r="D4891" t="str">
            <v/>
          </cell>
          <cell r="E4891" t="str">
            <v/>
          </cell>
          <cell r="F4891" t="str">
            <v xml:space="preserve">Export pump hydraulics-- </v>
          </cell>
          <cell r="G4891">
            <v>0</v>
          </cell>
          <cell r="H4891">
            <v>0</v>
          </cell>
          <cell r="I4891">
            <v>40175</v>
          </cell>
          <cell r="J4891">
            <v>40168</v>
          </cell>
          <cell r="K4891" t="str">
            <v>N</v>
          </cell>
          <cell r="L4891" t="str">
            <v>Doc</v>
          </cell>
          <cell r="M4891">
            <v>395</v>
          </cell>
        </row>
        <row r="4892">
          <cell r="C4892" t="str">
            <v>00</v>
          </cell>
          <cell r="D4892" t="str">
            <v/>
          </cell>
          <cell r="E4892" t="str">
            <v/>
          </cell>
          <cell r="F4892" t="str">
            <v xml:space="preserve">-- </v>
          </cell>
          <cell r="G4892">
            <v>0</v>
          </cell>
          <cell r="H4892">
            <v>0</v>
          </cell>
          <cell r="I4892">
            <v>40175</v>
          </cell>
          <cell r="J4892">
            <v>40168</v>
          </cell>
          <cell r="K4892">
            <v>0</v>
          </cell>
          <cell r="L4892" t="str">
            <v>Doc</v>
          </cell>
          <cell r="M4892">
            <v>396</v>
          </cell>
        </row>
        <row r="4893">
          <cell r="C4893" t="str">
            <v>00</v>
          </cell>
          <cell r="D4893" t="str">
            <v/>
          </cell>
          <cell r="E4893" t="str">
            <v/>
          </cell>
          <cell r="F4893" t="str">
            <v xml:space="preserve">-- </v>
          </cell>
          <cell r="G4893">
            <v>0</v>
          </cell>
          <cell r="H4893">
            <v>0</v>
          </cell>
          <cell r="I4893">
            <v>40175</v>
          </cell>
          <cell r="J4893">
            <v>40168</v>
          </cell>
          <cell r="K4893">
            <v>0</v>
          </cell>
          <cell r="L4893" t="str">
            <v>Doc</v>
          </cell>
          <cell r="M4893">
            <v>397</v>
          </cell>
        </row>
        <row r="4894">
          <cell r="C4894" t="str">
            <v>00</v>
          </cell>
          <cell r="D4894" t="str">
            <v/>
          </cell>
          <cell r="E4894" t="str">
            <v/>
          </cell>
          <cell r="F4894" t="str">
            <v xml:space="preserve">-- </v>
          </cell>
          <cell r="G4894">
            <v>0</v>
          </cell>
          <cell r="H4894">
            <v>0</v>
          </cell>
          <cell r="I4894">
            <v>40175</v>
          </cell>
          <cell r="J4894">
            <v>40168</v>
          </cell>
          <cell r="K4894">
            <v>0</v>
          </cell>
          <cell r="L4894" t="str">
            <v>Doc</v>
          </cell>
          <cell r="M4894">
            <v>398</v>
          </cell>
        </row>
        <row r="4895">
          <cell r="C4895" t="str">
            <v>00</v>
          </cell>
          <cell r="D4895" t="str">
            <v/>
          </cell>
          <cell r="E4895" t="str">
            <v/>
          </cell>
          <cell r="F4895" t="str">
            <v xml:space="preserve">-- </v>
          </cell>
          <cell r="G4895">
            <v>0</v>
          </cell>
          <cell r="H4895">
            <v>0</v>
          </cell>
          <cell r="I4895">
            <v>40175</v>
          </cell>
          <cell r="J4895">
            <v>40168</v>
          </cell>
          <cell r="K4895">
            <v>0</v>
          </cell>
          <cell r="L4895" t="str">
            <v>Doc</v>
          </cell>
          <cell r="M4895">
            <v>399</v>
          </cell>
        </row>
        <row r="4896">
          <cell r="C4896" t="str">
            <v>00</v>
          </cell>
          <cell r="D4896" t="str">
            <v/>
          </cell>
          <cell r="E4896" t="str">
            <v/>
          </cell>
          <cell r="F4896" t="str">
            <v xml:space="preserve">-- </v>
          </cell>
          <cell r="G4896">
            <v>0</v>
          </cell>
          <cell r="H4896">
            <v>0</v>
          </cell>
          <cell r="I4896">
            <v>40175</v>
          </cell>
          <cell r="J4896">
            <v>40168</v>
          </cell>
          <cell r="K4896">
            <v>0</v>
          </cell>
          <cell r="L4896" t="str">
            <v>Doc</v>
          </cell>
          <cell r="M4896">
            <v>400</v>
          </cell>
        </row>
        <row r="4897">
          <cell r="C4897" t="str">
            <v>00</v>
          </cell>
          <cell r="D4897" t="str">
            <v/>
          </cell>
          <cell r="E4897" t="str">
            <v/>
          </cell>
          <cell r="F4897" t="str">
            <v xml:space="preserve">-- </v>
          </cell>
          <cell r="G4897">
            <v>0</v>
          </cell>
          <cell r="H4897">
            <v>0</v>
          </cell>
          <cell r="I4897">
            <v>40175</v>
          </cell>
          <cell r="J4897">
            <v>40168</v>
          </cell>
          <cell r="K4897">
            <v>0</v>
          </cell>
          <cell r="L4897" t="str">
            <v>Doc</v>
          </cell>
          <cell r="M4897">
            <v>401</v>
          </cell>
        </row>
        <row r="4898">
          <cell r="C4898" t="str">
            <v>00</v>
          </cell>
          <cell r="D4898" t="str">
            <v/>
          </cell>
          <cell r="E4898" t="str">
            <v/>
          </cell>
          <cell r="F4898" t="str">
            <v xml:space="preserve">-- </v>
          </cell>
          <cell r="G4898">
            <v>0</v>
          </cell>
          <cell r="H4898">
            <v>0</v>
          </cell>
          <cell r="I4898">
            <v>40175</v>
          </cell>
          <cell r="J4898">
            <v>40168</v>
          </cell>
          <cell r="K4898">
            <v>0</v>
          </cell>
          <cell r="L4898" t="str">
            <v>Doc</v>
          </cell>
          <cell r="M4898">
            <v>402</v>
          </cell>
        </row>
        <row r="4899">
          <cell r="C4899" t="str">
            <v>00</v>
          </cell>
          <cell r="D4899" t="str">
            <v/>
          </cell>
          <cell r="E4899" t="str">
            <v/>
          </cell>
          <cell r="F4899" t="str">
            <v xml:space="preserve">-- </v>
          </cell>
          <cell r="G4899">
            <v>0</v>
          </cell>
          <cell r="H4899">
            <v>0</v>
          </cell>
          <cell r="I4899">
            <v>40175</v>
          </cell>
          <cell r="J4899">
            <v>40168</v>
          </cell>
          <cell r="K4899">
            <v>0</v>
          </cell>
          <cell r="L4899" t="str">
            <v>Doc</v>
          </cell>
          <cell r="M4899">
            <v>403</v>
          </cell>
        </row>
        <row r="4900">
          <cell r="C4900" t="str">
            <v>00</v>
          </cell>
          <cell r="D4900" t="str">
            <v>05050-MS-00--</v>
          </cell>
          <cell r="E4900" t="str">
            <v>05050-MS-00--</v>
          </cell>
          <cell r="F4900" t="str">
            <v>Mechanical Specifications</v>
          </cell>
          <cell r="G4900">
            <v>0</v>
          </cell>
          <cell r="H4900">
            <v>0</v>
          </cell>
          <cell r="I4900" t="str">
            <v>-</v>
          </cell>
          <cell r="J4900" t="str">
            <v>-</v>
          </cell>
          <cell r="K4900" t="str">
            <v>Y</v>
          </cell>
          <cell r="L4900" t="str">
            <v>Doc</v>
          </cell>
          <cell r="M4900">
            <v>404</v>
          </cell>
        </row>
        <row r="4901">
          <cell r="C4901" t="str">
            <v>25</v>
          </cell>
          <cell r="D4901" t="str">
            <v/>
          </cell>
          <cell r="E4901" t="str">
            <v/>
          </cell>
          <cell r="F4901" t="str">
            <v xml:space="preserve">Tank Roof Erection Methodologies-- </v>
          </cell>
          <cell r="G4901">
            <v>0</v>
          </cell>
          <cell r="H4901">
            <v>0</v>
          </cell>
          <cell r="I4901">
            <v>40175</v>
          </cell>
          <cell r="J4901">
            <v>40168</v>
          </cell>
          <cell r="K4901" t="str">
            <v>N</v>
          </cell>
          <cell r="L4901" t="str">
            <v>Doc</v>
          </cell>
          <cell r="M4901">
            <v>405</v>
          </cell>
        </row>
        <row r="4902">
          <cell r="C4902" t="str">
            <v>25</v>
          </cell>
          <cell r="D4902" t="str">
            <v/>
          </cell>
          <cell r="E4902" t="str">
            <v/>
          </cell>
          <cell r="F4902" t="str">
            <v xml:space="preserve">Tank design specification for LPG storage tank-- </v>
          </cell>
          <cell r="G4902">
            <v>0</v>
          </cell>
          <cell r="H4902">
            <v>0</v>
          </cell>
          <cell r="I4902">
            <v>40175</v>
          </cell>
          <cell r="J4902">
            <v>40168</v>
          </cell>
          <cell r="K4902" t="str">
            <v>N</v>
          </cell>
          <cell r="L4902" t="str">
            <v>Doc</v>
          </cell>
          <cell r="M4902">
            <v>406</v>
          </cell>
        </row>
        <row r="4903">
          <cell r="C4903" t="str">
            <v>25</v>
          </cell>
          <cell r="D4903" t="str">
            <v>05050-MS-25-003-00</v>
          </cell>
          <cell r="E4903" t="str">
            <v>05050-MS-25-003-00</v>
          </cell>
          <cell r="F4903" t="str">
            <v xml:space="preserve">In-Tank Pump Hoist Crane (Jib Crane Type) Specification-- </v>
          </cell>
          <cell r="G4903">
            <v>0</v>
          </cell>
          <cell r="H4903" t="str">
            <v>VP-1516-2500-OI-0001-038</v>
          </cell>
          <cell r="I4903">
            <v>40175</v>
          </cell>
          <cell r="J4903">
            <v>40168</v>
          </cell>
          <cell r="K4903" t="str">
            <v>Y</v>
          </cell>
          <cell r="L4903" t="str">
            <v>Doc</v>
          </cell>
          <cell r="M4903">
            <v>407</v>
          </cell>
        </row>
        <row r="4904">
          <cell r="C4904" t="str">
            <v>25</v>
          </cell>
          <cell r="D4904" t="str">
            <v>05050-MS-25-004-00</v>
          </cell>
          <cell r="E4904" t="str">
            <v>05050-MS-25-004-00</v>
          </cell>
          <cell r="F4904" t="str">
            <v xml:space="preserve">In-Tank Hoist Specification-- </v>
          </cell>
          <cell r="G4904">
            <v>0</v>
          </cell>
          <cell r="H4904" t="str">
            <v>VP-1516-2500-OI-0001-039</v>
          </cell>
          <cell r="I4904">
            <v>40175</v>
          </cell>
          <cell r="J4904">
            <v>40168</v>
          </cell>
          <cell r="K4904" t="str">
            <v>Y</v>
          </cell>
          <cell r="L4904" t="str">
            <v>Doc</v>
          </cell>
          <cell r="M4904">
            <v>408</v>
          </cell>
        </row>
        <row r="4905">
          <cell r="C4905" t="str">
            <v>25</v>
          </cell>
          <cell r="D4905" t="str">
            <v>05050-MS-25-010-00</v>
          </cell>
          <cell r="E4905" t="str">
            <v>05050-MS-25-010-00</v>
          </cell>
          <cell r="F4905" t="str">
            <v xml:space="preserve">Tank engineering services specification for LPG storage tanks-- </v>
          </cell>
          <cell r="G4905">
            <v>0</v>
          </cell>
          <cell r="H4905" t="str">
            <v>VP-1516-2500-OI-0001-116</v>
          </cell>
          <cell r="I4905">
            <v>40175</v>
          </cell>
          <cell r="J4905">
            <v>40168</v>
          </cell>
          <cell r="K4905" t="str">
            <v>Y</v>
          </cell>
          <cell r="L4905" t="str">
            <v>Doc</v>
          </cell>
          <cell r="M4905">
            <v>409</v>
          </cell>
        </row>
        <row r="4906">
          <cell r="C4906" t="str">
            <v>25</v>
          </cell>
          <cell r="D4906" t="str">
            <v>05050-MS-25-011-00</v>
          </cell>
          <cell r="E4906" t="str">
            <v>05050-MS-25-011-00</v>
          </cell>
          <cell r="F4906" t="str">
            <v xml:space="preserve">In Tank Pump Removal Concept Procedure-- </v>
          </cell>
          <cell r="G4906">
            <v>0</v>
          </cell>
          <cell r="H4906" t="str">
            <v>VP-1516-2500-OI-0001-116</v>
          </cell>
          <cell r="I4906">
            <v>40175</v>
          </cell>
          <cell r="J4906">
            <v>40168</v>
          </cell>
          <cell r="K4906" t="str">
            <v>y</v>
          </cell>
          <cell r="L4906" t="str">
            <v>Doc</v>
          </cell>
          <cell r="M4906">
            <v>410</v>
          </cell>
        </row>
        <row r="4907">
          <cell r="C4907" t="str">
            <v>25</v>
          </cell>
          <cell r="D4907" t="str">
            <v>05050-MS-25-604-00</v>
          </cell>
          <cell r="E4907" t="str">
            <v>05050-MS-25-604-00</v>
          </cell>
          <cell r="F4907" t="str">
            <v xml:space="preserve">Specification for concrete ring beam-- </v>
          </cell>
          <cell r="G4907">
            <v>0</v>
          </cell>
          <cell r="H4907" t="str">
            <v>VP-1516-2500-OI-0001-017</v>
          </cell>
          <cell r="I4907">
            <v>40175</v>
          </cell>
          <cell r="J4907">
            <v>40168</v>
          </cell>
          <cell r="K4907" t="str">
            <v>Y</v>
          </cell>
          <cell r="L4907" t="str">
            <v>Doc</v>
          </cell>
          <cell r="M4907">
            <v>411</v>
          </cell>
        </row>
        <row r="4908">
          <cell r="C4908" t="str">
            <v>25</v>
          </cell>
          <cell r="D4908" t="str">
            <v/>
          </cell>
          <cell r="E4908" t="str">
            <v/>
          </cell>
          <cell r="F4908" t="str">
            <v xml:space="preserve">Specification for foam glass-- </v>
          </cell>
          <cell r="G4908">
            <v>0</v>
          </cell>
          <cell r="H4908">
            <v>0</v>
          </cell>
          <cell r="I4908">
            <v>40175</v>
          </cell>
          <cell r="J4908">
            <v>40168</v>
          </cell>
          <cell r="K4908" t="str">
            <v>N</v>
          </cell>
          <cell r="L4908" t="str">
            <v>Doc</v>
          </cell>
          <cell r="M4908">
            <v>412</v>
          </cell>
        </row>
        <row r="4909">
          <cell r="C4909" t="str">
            <v>25</v>
          </cell>
          <cell r="D4909" t="str">
            <v>05050-MS-25-606-00</v>
          </cell>
          <cell r="E4909" t="str">
            <v>05050-MS-25-606-00</v>
          </cell>
          <cell r="F4909" t="str">
            <v xml:space="preserve">Specification for PUF Insulation-- </v>
          </cell>
          <cell r="G4909">
            <v>0</v>
          </cell>
          <cell r="H4909" t="str">
            <v>VP-1516-2500-OI-0001-065</v>
          </cell>
          <cell r="I4909">
            <v>40175</v>
          </cell>
          <cell r="J4909">
            <v>40168</v>
          </cell>
          <cell r="K4909" t="str">
            <v>Y</v>
          </cell>
          <cell r="L4909" t="str">
            <v>Doc</v>
          </cell>
          <cell r="M4909">
            <v>413</v>
          </cell>
        </row>
        <row r="4910">
          <cell r="C4910" t="str">
            <v>25</v>
          </cell>
          <cell r="D4910" t="str">
            <v>05050-MS-25-607-00</v>
          </cell>
          <cell r="E4910" t="str">
            <v>05050-MS-25-607-00</v>
          </cell>
          <cell r="F4910" t="str">
            <v xml:space="preserve">Specification for Testing Foamglass-- </v>
          </cell>
          <cell r="G4910">
            <v>0</v>
          </cell>
          <cell r="H4910" t="str">
            <v>VP-1516-2500-OI-0001-019</v>
          </cell>
          <cell r="I4910">
            <v>40175</v>
          </cell>
          <cell r="J4910">
            <v>40168</v>
          </cell>
          <cell r="K4910" t="str">
            <v>Y</v>
          </cell>
          <cell r="L4910" t="str">
            <v>Doc</v>
          </cell>
          <cell r="M4910">
            <v>414</v>
          </cell>
        </row>
        <row r="4911">
          <cell r="C4911" t="str">
            <v>25</v>
          </cell>
          <cell r="D4911" t="str">
            <v/>
          </cell>
          <cell r="E4911" t="str">
            <v/>
          </cell>
          <cell r="F4911" t="str">
            <v xml:space="preserve">Specification for fibreglass deck insulation-- </v>
          </cell>
          <cell r="G4911">
            <v>0</v>
          </cell>
          <cell r="H4911">
            <v>0</v>
          </cell>
          <cell r="I4911">
            <v>40175</v>
          </cell>
          <cell r="J4911">
            <v>40168</v>
          </cell>
          <cell r="K4911" t="str">
            <v>N</v>
          </cell>
          <cell r="L4911" t="str">
            <v>Doc</v>
          </cell>
          <cell r="M4911">
            <v>415</v>
          </cell>
        </row>
        <row r="4912">
          <cell r="C4912" t="str">
            <v>25</v>
          </cell>
          <cell r="D4912" t="str">
            <v>05050-MS-25-609-00</v>
          </cell>
          <cell r="E4912" t="str">
            <v>05050-MS-25-609-00</v>
          </cell>
          <cell r="F4912" t="str">
            <v xml:space="preserve">Specification for purge &amp; cooldown-- </v>
          </cell>
          <cell r="G4912">
            <v>0</v>
          </cell>
          <cell r="H4912" t="str">
            <v>VP-1516-2500-OI-0001-101</v>
          </cell>
          <cell r="I4912">
            <v>40175</v>
          </cell>
          <cell r="J4912">
            <v>40168</v>
          </cell>
          <cell r="K4912" t="str">
            <v>y</v>
          </cell>
          <cell r="L4912" t="str">
            <v>Doc</v>
          </cell>
          <cell r="M4912">
            <v>416</v>
          </cell>
        </row>
        <row r="4913">
          <cell r="C4913" t="str">
            <v>25</v>
          </cell>
          <cell r="D4913" t="str">
            <v>05050-MS-25-613-00</v>
          </cell>
          <cell r="E4913" t="str">
            <v>05050-MS-25-613-00</v>
          </cell>
          <cell r="F4913" t="str">
            <v xml:space="preserve">Inspection and test plan-- </v>
          </cell>
          <cell r="G4913">
            <v>0</v>
          </cell>
          <cell r="H4913" t="str">
            <v>VP-1516-2500-OI-0001-102</v>
          </cell>
          <cell r="I4913">
            <v>40175</v>
          </cell>
          <cell r="J4913">
            <v>40168</v>
          </cell>
          <cell r="K4913" t="str">
            <v>Y</v>
          </cell>
          <cell r="L4913" t="str">
            <v>Doc</v>
          </cell>
          <cell r="M4913">
            <v>417</v>
          </cell>
        </row>
        <row r="4914">
          <cell r="C4914" t="str">
            <v>25</v>
          </cell>
          <cell r="D4914" t="str">
            <v>05050-MS-25-611-00</v>
          </cell>
          <cell r="E4914" t="str">
            <v>05050-MS-25-611-00</v>
          </cell>
          <cell r="F4914" t="str">
            <v xml:space="preserve">Resilient Blanket Test Specification-- </v>
          </cell>
          <cell r="G4914">
            <v>0</v>
          </cell>
          <cell r="H4914" t="str">
            <v>VP-1516-2500-OI-0001-018</v>
          </cell>
          <cell r="I4914">
            <v>40175</v>
          </cell>
          <cell r="J4914">
            <v>40168</v>
          </cell>
          <cell r="K4914" t="str">
            <v>Y</v>
          </cell>
          <cell r="L4914" t="str">
            <v>Doc</v>
          </cell>
          <cell r="M4914">
            <v>418</v>
          </cell>
        </row>
        <row r="4915">
          <cell r="C4915" t="str">
            <v>25</v>
          </cell>
          <cell r="D4915" t="str">
            <v>05050-MS-25-615-00</v>
          </cell>
          <cell r="E4915" t="str">
            <v>05050-MS-25-615-00</v>
          </cell>
          <cell r="F4915" t="str">
            <v xml:space="preserve">Outline specification for air raising roof-- </v>
          </cell>
          <cell r="G4915">
            <v>0</v>
          </cell>
          <cell r="H4915" t="str">
            <v>VP-1516-2500-OI-0001-103</v>
          </cell>
          <cell r="I4915">
            <v>40175</v>
          </cell>
          <cell r="J4915">
            <v>40168</v>
          </cell>
          <cell r="K4915" t="str">
            <v>Y</v>
          </cell>
          <cell r="L4915" t="str">
            <v>Doc</v>
          </cell>
          <cell r="M4915">
            <v>419</v>
          </cell>
        </row>
        <row r="4916">
          <cell r="C4916" t="str">
            <v>25</v>
          </cell>
          <cell r="D4916" t="str">
            <v>05050-MS-25-616-00</v>
          </cell>
          <cell r="E4916" t="str">
            <v>05050-MS-25-616-00</v>
          </cell>
          <cell r="F4916" t="str">
            <v xml:space="preserve">Outline construction method-- </v>
          </cell>
          <cell r="G4916">
            <v>0</v>
          </cell>
          <cell r="H4916" t="str">
            <v>VP-1516-2500-OI-0001-104</v>
          </cell>
          <cell r="I4916">
            <v>40175</v>
          </cell>
          <cell r="J4916">
            <v>40168</v>
          </cell>
          <cell r="K4916" t="str">
            <v>Y</v>
          </cell>
          <cell r="L4916" t="str">
            <v>Doc</v>
          </cell>
          <cell r="M4916">
            <v>420</v>
          </cell>
        </row>
        <row r="4917">
          <cell r="C4917" t="str">
            <v>25</v>
          </cell>
          <cell r="D4917" t="str">
            <v/>
          </cell>
          <cell r="E4917" t="str">
            <v/>
          </cell>
          <cell r="F4917" t="str">
            <v xml:space="preserve">Concrete Levelling Layer-- </v>
          </cell>
          <cell r="G4917">
            <v>0</v>
          </cell>
          <cell r="H4917">
            <v>0</v>
          </cell>
          <cell r="I4917">
            <v>40175</v>
          </cell>
          <cell r="J4917">
            <v>40168</v>
          </cell>
          <cell r="K4917" t="str">
            <v>N</v>
          </cell>
          <cell r="L4917" t="str">
            <v>Doc</v>
          </cell>
          <cell r="M4917">
            <v>421</v>
          </cell>
        </row>
        <row r="4918">
          <cell r="C4918" t="str">
            <v>25</v>
          </cell>
          <cell r="D4918" t="str">
            <v/>
          </cell>
          <cell r="E4918" t="str">
            <v/>
          </cell>
          <cell r="F4918" t="str">
            <v xml:space="preserve">Pluvex (DPC) Felt-- </v>
          </cell>
          <cell r="G4918">
            <v>0</v>
          </cell>
          <cell r="H4918">
            <v>0</v>
          </cell>
          <cell r="I4918">
            <v>40175</v>
          </cell>
          <cell r="J4918">
            <v>40168</v>
          </cell>
          <cell r="K4918" t="str">
            <v>N</v>
          </cell>
          <cell r="L4918" t="str">
            <v>Doc</v>
          </cell>
          <cell r="M4918">
            <v>422</v>
          </cell>
        </row>
        <row r="4919">
          <cell r="C4919" t="str">
            <v>25</v>
          </cell>
          <cell r="D4919" t="str">
            <v/>
          </cell>
          <cell r="E4919" t="str">
            <v/>
          </cell>
          <cell r="F4919" t="str">
            <v xml:space="preserve">Dry Sand-- </v>
          </cell>
          <cell r="G4919">
            <v>0</v>
          </cell>
          <cell r="H4919">
            <v>0</v>
          </cell>
          <cell r="I4919">
            <v>40175</v>
          </cell>
          <cell r="J4919">
            <v>40168</v>
          </cell>
          <cell r="K4919" t="str">
            <v>N</v>
          </cell>
          <cell r="L4919" t="str">
            <v>Doc</v>
          </cell>
          <cell r="M4919">
            <v>423</v>
          </cell>
        </row>
        <row r="4920">
          <cell r="C4920" t="str">
            <v>25</v>
          </cell>
          <cell r="D4920" t="str">
            <v/>
          </cell>
          <cell r="E4920" t="str">
            <v/>
          </cell>
          <cell r="F4920" t="str">
            <v xml:space="preserve">PTFE Glass Cloth-- </v>
          </cell>
          <cell r="G4920">
            <v>0</v>
          </cell>
          <cell r="H4920">
            <v>0</v>
          </cell>
          <cell r="I4920">
            <v>40175</v>
          </cell>
          <cell r="J4920">
            <v>40168</v>
          </cell>
          <cell r="K4920" t="str">
            <v>N</v>
          </cell>
          <cell r="L4920" t="str">
            <v>Doc</v>
          </cell>
          <cell r="M4920">
            <v>424</v>
          </cell>
        </row>
        <row r="4921">
          <cell r="C4921" t="str">
            <v>25</v>
          </cell>
          <cell r="D4921" t="str">
            <v/>
          </cell>
          <cell r="E4921" t="str">
            <v/>
          </cell>
          <cell r="F4921" t="str">
            <v xml:space="preserve">Bitumen Cutback Primer-- </v>
          </cell>
          <cell r="G4921">
            <v>0</v>
          </cell>
          <cell r="H4921">
            <v>0</v>
          </cell>
          <cell r="I4921">
            <v>40175</v>
          </cell>
          <cell r="J4921">
            <v>40168</v>
          </cell>
          <cell r="K4921" t="str">
            <v>N</v>
          </cell>
          <cell r="L4921" t="str">
            <v>Doc</v>
          </cell>
          <cell r="M4921">
            <v>425</v>
          </cell>
        </row>
        <row r="4922">
          <cell r="C4922" t="str">
            <v>25</v>
          </cell>
          <cell r="D4922" t="str">
            <v/>
          </cell>
          <cell r="E4922" t="str">
            <v/>
          </cell>
          <cell r="F4922" t="str">
            <v xml:space="preserve">Expanded Perlite Insulation-- </v>
          </cell>
          <cell r="G4922">
            <v>0</v>
          </cell>
          <cell r="H4922">
            <v>0</v>
          </cell>
          <cell r="I4922">
            <v>40175</v>
          </cell>
          <cell r="J4922">
            <v>40168</v>
          </cell>
          <cell r="K4922" t="str">
            <v>N</v>
          </cell>
          <cell r="L4922" t="str">
            <v>Doc</v>
          </cell>
          <cell r="M4922">
            <v>426</v>
          </cell>
        </row>
        <row r="4923">
          <cell r="C4923" t="str">
            <v>25</v>
          </cell>
          <cell r="D4923" t="str">
            <v/>
          </cell>
          <cell r="E4923" t="str">
            <v/>
          </cell>
          <cell r="F4923" t="str">
            <v>Material Specification-- (Propane)</v>
          </cell>
          <cell r="G4923">
            <v>0</v>
          </cell>
          <cell r="H4923" t="str">
            <v>VP-1516-147-T-101/2-081</v>
          </cell>
          <cell r="I4923">
            <v>40175</v>
          </cell>
          <cell r="J4923">
            <v>40168</v>
          </cell>
          <cell r="K4923" t="str">
            <v>N</v>
          </cell>
          <cell r="L4923" t="str">
            <v>Doc</v>
          </cell>
          <cell r="M4923">
            <v>427</v>
          </cell>
        </row>
        <row r="4924">
          <cell r="C4924" t="str">
            <v>25</v>
          </cell>
          <cell r="D4924" t="str">
            <v/>
          </cell>
          <cell r="E4924" t="str">
            <v/>
          </cell>
          <cell r="F4924" t="str">
            <v>Material Specification-- (Butane)</v>
          </cell>
          <cell r="G4924">
            <v>0</v>
          </cell>
          <cell r="H4924" t="str">
            <v>VP-1516-148-T-101/2-081</v>
          </cell>
          <cell r="I4924">
            <v>40175</v>
          </cell>
          <cell r="J4924">
            <v>40168</v>
          </cell>
          <cell r="K4924" t="str">
            <v>N</v>
          </cell>
          <cell r="L4924" t="str">
            <v>Doc</v>
          </cell>
          <cell r="M4924">
            <v>428</v>
          </cell>
        </row>
        <row r="4925">
          <cell r="C4925" t="str">
            <v>25</v>
          </cell>
          <cell r="D4925" t="str">
            <v/>
          </cell>
          <cell r="E4925" t="str">
            <v/>
          </cell>
          <cell r="F4925" t="str">
            <v>Material Specification-- (Propane)</v>
          </cell>
          <cell r="G4925">
            <v>0</v>
          </cell>
          <cell r="H4925" t="str">
            <v>VP-1516-147-T-101/2-082</v>
          </cell>
          <cell r="I4925">
            <v>40175</v>
          </cell>
          <cell r="J4925">
            <v>40168</v>
          </cell>
          <cell r="K4925" t="str">
            <v>N</v>
          </cell>
          <cell r="L4925" t="str">
            <v>Doc</v>
          </cell>
          <cell r="M4925">
            <v>429</v>
          </cell>
        </row>
        <row r="4926">
          <cell r="C4926" t="str">
            <v>25</v>
          </cell>
          <cell r="D4926" t="str">
            <v/>
          </cell>
          <cell r="E4926" t="str">
            <v/>
          </cell>
          <cell r="F4926" t="str">
            <v>Material Specification-- (Butane)</v>
          </cell>
          <cell r="G4926">
            <v>0</v>
          </cell>
          <cell r="H4926" t="str">
            <v>VP-1516-148-T-101/2-082</v>
          </cell>
          <cell r="I4926">
            <v>40175</v>
          </cell>
          <cell r="J4926">
            <v>40168</v>
          </cell>
          <cell r="K4926" t="str">
            <v>N</v>
          </cell>
          <cell r="L4926" t="str">
            <v>Doc</v>
          </cell>
          <cell r="M4926">
            <v>430</v>
          </cell>
        </row>
        <row r="4927">
          <cell r="C4927" t="str">
            <v>36</v>
          </cell>
          <cell r="D4927" t="str">
            <v/>
          </cell>
          <cell r="E4927" t="str">
            <v/>
          </cell>
          <cell r="F4927" t="str">
            <v xml:space="preserve">Specification for Thermal Relief Valves-- </v>
          </cell>
          <cell r="G4927">
            <v>0</v>
          </cell>
          <cell r="H4927">
            <v>0</v>
          </cell>
          <cell r="I4927">
            <v>40175</v>
          </cell>
          <cell r="J4927">
            <v>40168</v>
          </cell>
          <cell r="K4927" t="str">
            <v>N</v>
          </cell>
          <cell r="L4927" t="str">
            <v>Doc</v>
          </cell>
          <cell r="M4927">
            <v>431</v>
          </cell>
        </row>
        <row r="4928">
          <cell r="C4928" t="str">
            <v>36</v>
          </cell>
          <cell r="D4928" t="str">
            <v/>
          </cell>
          <cell r="E4928" t="str">
            <v/>
          </cell>
          <cell r="F4928" t="str">
            <v xml:space="preserve">Specification for Vacuum Safety Relief Valves-- </v>
          </cell>
          <cell r="G4928">
            <v>0</v>
          </cell>
          <cell r="H4928" t="str">
            <v>VP-1516-2500-OI-0001-023</v>
          </cell>
          <cell r="I4928">
            <v>40175</v>
          </cell>
          <cell r="J4928">
            <v>40168</v>
          </cell>
          <cell r="K4928">
            <v>0</v>
          </cell>
          <cell r="L4928" t="str">
            <v>Doc</v>
          </cell>
          <cell r="M4928">
            <v>432</v>
          </cell>
        </row>
        <row r="4929">
          <cell r="C4929" t="str">
            <v>36</v>
          </cell>
          <cell r="D4929" t="str">
            <v/>
          </cell>
          <cell r="E4929" t="str">
            <v/>
          </cell>
          <cell r="F4929" t="str">
            <v xml:space="preserve">Specification for Safety Relief Valves (Pilot Operated)-- </v>
          </cell>
          <cell r="G4929">
            <v>0</v>
          </cell>
          <cell r="H4929" t="str">
            <v>VP-1516-2500-OI-0001-022</v>
          </cell>
          <cell r="I4929">
            <v>40175</v>
          </cell>
          <cell r="J4929">
            <v>40168</v>
          </cell>
          <cell r="K4929">
            <v>0</v>
          </cell>
          <cell r="L4929" t="str">
            <v>Doc</v>
          </cell>
          <cell r="M4929">
            <v>433</v>
          </cell>
        </row>
        <row r="4930">
          <cell r="C4930" t="str">
            <v>36</v>
          </cell>
          <cell r="D4930" t="str">
            <v/>
          </cell>
          <cell r="E4930" t="str">
            <v/>
          </cell>
          <cell r="F4930" t="str">
            <v xml:space="preserve">Gate valve specification-- </v>
          </cell>
          <cell r="G4930">
            <v>0</v>
          </cell>
          <cell r="H4930">
            <v>0</v>
          </cell>
          <cell r="I4930">
            <v>40175</v>
          </cell>
          <cell r="J4930">
            <v>40168</v>
          </cell>
          <cell r="K4930" t="str">
            <v>N</v>
          </cell>
          <cell r="L4930" t="str">
            <v>Doc</v>
          </cell>
          <cell r="M4930">
            <v>434</v>
          </cell>
        </row>
        <row r="4931">
          <cell r="C4931" t="str">
            <v>36</v>
          </cell>
          <cell r="D4931" t="str">
            <v/>
          </cell>
          <cell r="E4931" t="str">
            <v/>
          </cell>
          <cell r="F4931" t="str">
            <v xml:space="preserve">Globe valve specification-- </v>
          </cell>
          <cell r="G4931">
            <v>0</v>
          </cell>
          <cell r="H4931">
            <v>0</v>
          </cell>
          <cell r="I4931">
            <v>40175</v>
          </cell>
          <cell r="J4931">
            <v>40168</v>
          </cell>
          <cell r="K4931" t="str">
            <v>N</v>
          </cell>
          <cell r="L4931" t="str">
            <v>Doc</v>
          </cell>
          <cell r="M4931">
            <v>435</v>
          </cell>
        </row>
        <row r="4932">
          <cell r="C4932" t="str">
            <v>36</v>
          </cell>
          <cell r="D4932" t="str">
            <v/>
          </cell>
          <cell r="E4932" t="str">
            <v/>
          </cell>
          <cell r="F4932" t="str">
            <v xml:space="preserve">Specification for Ball Valves (Process)-- </v>
          </cell>
          <cell r="G4932">
            <v>0</v>
          </cell>
          <cell r="H4932">
            <v>0</v>
          </cell>
          <cell r="I4932">
            <v>40175</v>
          </cell>
          <cell r="J4932">
            <v>40168</v>
          </cell>
          <cell r="K4932">
            <v>0</v>
          </cell>
          <cell r="L4932" t="str">
            <v>Doc</v>
          </cell>
          <cell r="M4932">
            <v>436</v>
          </cell>
        </row>
        <row r="4933">
          <cell r="C4933" t="str">
            <v>36</v>
          </cell>
          <cell r="D4933" t="str">
            <v/>
          </cell>
          <cell r="E4933" t="str">
            <v/>
          </cell>
          <cell r="F4933" t="str">
            <v xml:space="preserve">Specification for Control Valves (Process)-- </v>
          </cell>
          <cell r="G4933">
            <v>0</v>
          </cell>
          <cell r="H4933">
            <v>0</v>
          </cell>
          <cell r="I4933">
            <v>40175</v>
          </cell>
          <cell r="J4933">
            <v>40168</v>
          </cell>
          <cell r="K4933">
            <v>0</v>
          </cell>
          <cell r="L4933" t="str">
            <v>Doc</v>
          </cell>
          <cell r="M4933">
            <v>437</v>
          </cell>
        </row>
        <row r="4934">
          <cell r="C4934" t="str">
            <v>40</v>
          </cell>
          <cell r="D4934" t="str">
            <v/>
          </cell>
          <cell r="E4934" t="str">
            <v/>
          </cell>
          <cell r="F4934" t="str">
            <v xml:space="preserve">Heat exchanger specification-- </v>
          </cell>
          <cell r="G4934">
            <v>0</v>
          </cell>
          <cell r="H4934">
            <v>0</v>
          </cell>
          <cell r="I4934">
            <v>40175</v>
          </cell>
          <cell r="J4934">
            <v>40168</v>
          </cell>
          <cell r="K4934" t="str">
            <v>N</v>
          </cell>
          <cell r="L4934" t="str">
            <v>Doc</v>
          </cell>
          <cell r="M4934">
            <v>438</v>
          </cell>
        </row>
        <row r="4935">
          <cell r="C4935" t="str">
            <v>40</v>
          </cell>
          <cell r="D4935" t="str">
            <v/>
          </cell>
          <cell r="E4935" t="str">
            <v/>
          </cell>
          <cell r="F4935" t="str">
            <v xml:space="preserve">Air cooled heat exchanger specification-- </v>
          </cell>
          <cell r="G4935">
            <v>0</v>
          </cell>
          <cell r="H4935">
            <v>0</v>
          </cell>
          <cell r="I4935">
            <v>40175</v>
          </cell>
          <cell r="J4935">
            <v>40168</v>
          </cell>
          <cell r="K4935" t="str">
            <v>N</v>
          </cell>
          <cell r="L4935" t="str">
            <v>Doc</v>
          </cell>
          <cell r="M4935">
            <v>439</v>
          </cell>
        </row>
        <row r="4936">
          <cell r="C4936" t="str">
            <v>41</v>
          </cell>
          <cell r="D4936" t="str">
            <v/>
          </cell>
          <cell r="E4936" t="str">
            <v/>
          </cell>
          <cell r="F4936" t="str">
            <v xml:space="preserve">Pressure vessel specification-- </v>
          </cell>
          <cell r="G4936">
            <v>0</v>
          </cell>
          <cell r="H4936">
            <v>0</v>
          </cell>
          <cell r="I4936">
            <v>40175</v>
          </cell>
          <cell r="J4936">
            <v>40168</v>
          </cell>
          <cell r="K4936" t="str">
            <v>N</v>
          </cell>
          <cell r="L4936" t="str">
            <v>Doc</v>
          </cell>
          <cell r="M4936">
            <v>440</v>
          </cell>
        </row>
        <row r="4937">
          <cell r="C4937" t="str">
            <v>45</v>
          </cell>
          <cell r="D4937" t="str">
            <v/>
          </cell>
          <cell r="E4937" t="str">
            <v/>
          </cell>
          <cell r="F4937" t="str">
            <v xml:space="preserve">Pump specification-- </v>
          </cell>
          <cell r="G4937">
            <v>0</v>
          </cell>
          <cell r="H4937">
            <v>0</v>
          </cell>
          <cell r="I4937">
            <v>40175</v>
          </cell>
          <cell r="J4937">
            <v>40168</v>
          </cell>
          <cell r="K4937" t="str">
            <v>N</v>
          </cell>
          <cell r="L4937" t="str">
            <v>Doc</v>
          </cell>
          <cell r="M4937">
            <v>441</v>
          </cell>
        </row>
        <row r="4938">
          <cell r="C4938" t="str">
            <v>00</v>
          </cell>
          <cell r="D4938" t="str">
            <v/>
          </cell>
          <cell r="E4938" t="str">
            <v/>
          </cell>
          <cell r="F4938" t="str">
            <v xml:space="preserve">-- </v>
          </cell>
          <cell r="G4938">
            <v>0</v>
          </cell>
          <cell r="H4938">
            <v>0</v>
          </cell>
          <cell r="I4938">
            <v>40175</v>
          </cell>
          <cell r="J4938">
            <v>40168</v>
          </cell>
          <cell r="K4938">
            <v>0</v>
          </cell>
          <cell r="L4938" t="str">
            <v>Doc</v>
          </cell>
          <cell r="M4938">
            <v>442</v>
          </cell>
        </row>
        <row r="4939">
          <cell r="C4939" t="str">
            <v>46</v>
          </cell>
          <cell r="D4939" t="str">
            <v/>
          </cell>
          <cell r="E4939" t="str">
            <v/>
          </cell>
          <cell r="F4939" t="str">
            <v xml:space="preserve">Screw Compressor Package Specification-- </v>
          </cell>
          <cell r="G4939">
            <v>0</v>
          </cell>
          <cell r="H4939">
            <v>0</v>
          </cell>
          <cell r="I4939">
            <v>40175</v>
          </cell>
          <cell r="J4939">
            <v>40168</v>
          </cell>
          <cell r="K4939" t="str">
            <v>N</v>
          </cell>
          <cell r="L4939" t="str">
            <v>Doc</v>
          </cell>
          <cell r="M4939">
            <v>443</v>
          </cell>
        </row>
        <row r="4940">
          <cell r="C4940" t="str">
            <v>00</v>
          </cell>
          <cell r="D4940" t="str">
            <v/>
          </cell>
          <cell r="E4940" t="str">
            <v/>
          </cell>
          <cell r="F4940" t="str">
            <v xml:space="preserve">-- </v>
          </cell>
          <cell r="G4940">
            <v>0</v>
          </cell>
          <cell r="H4940">
            <v>0</v>
          </cell>
          <cell r="I4940">
            <v>40175</v>
          </cell>
          <cell r="J4940">
            <v>40168</v>
          </cell>
          <cell r="K4940">
            <v>0</v>
          </cell>
          <cell r="L4940" t="str">
            <v>Doc</v>
          </cell>
          <cell r="M4940">
            <v>444</v>
          </cell>
        </row>
        <row r="4941">
          <cell r="C4941" t="str">
            <v>00</v>
          </cell>
          <cell r="D4941" t="str">
            <v/>
          </cell>
          <cell r="E4941" t="str">
            <v/>
          </cell>
          <cell r="F4941" t="str">
            <v xml:space="preserve">-- </v>
          </cell>
          <cell r="G4941">
            <v>0</v>
          </cell>
          <cell r="H4941">
            <v>0</v>
          </cell>
          <cell r="I4941">
            <v>40175</v>
          </cell>
          <cell r="J4941">
            <v>40168</v>
          </cell>
          <cell r="K4941">
            <v>0</v>
          </cell>
          <cell r="L4941" t="str">
            <v>Doc</v>
          </cell>
          <cell r="M4941">
            <v>445</v>
          </cell>
        </row>
        <row r="4942">
          <cell r="C4942" t="str">
            <v>00</v>
          </cell>
          <cell r="D4942" t="str">
            <v/>
          </cell>
          <cell r="E4942" t="str">
            <v/>
          </cell>
          <cell r="F4942" t="str">
            <v xml:space="preserve">-- </v>
          </cell>
          <cell r="G4942">
            <v>0</v>
          </cell>
          <cell r="H4942">
            <v>0</v>
          </cell>
          <cell r="I4942">
            <v>40175</v>
          </cell>
          <cell r="J4942">
            <v>40168</v>
          </cell>
          <cell r="K4942">
            <v>0</v>
          </cell>
          <cell r="L4942" t="str">
            <v>Doc</v>
          </cell>
          <cell r="M4942">
            <v>446</v>
          </cell>
        </row>
        <row r="4943">
          <cell r="C4943" t="str">
            <v>00</v>
          </cell>
          <cell r="D4943" t="str">
            <v/>
          </cell>
          <cell r="E4943" t="str">
            <v/>
          </cell>
          <cell r="F4943" t="str">
            <v xml:space="preserve">-- </v>
          </cell>
          <cell r="G4943">
            <v>0</v>
          </cell>
          <cell r="H4943">
            <v>0</v>
          </cell>
          <cell r="I4943">
            <v>40175</v>
          </cell>
          <cell r="J4943">
            <v>40168</v>
          </cell>
          <cell r="K4943">
            <v>0</v>
          </cell>
          <cell r="L4943" t="str">
            <v>Doc</v>
          </cell>
          <cell r="M4943">
            <v>447</v>
          </cell>
        </row>
        <row r="4944">
          <cell r="C4944" t="str">
            <v>00</v>
          </cell>
          <cell r="D4944" t="str">
            <v/>
          </cell>
          <cell r="E4944" t="str">
            <v/>
          </cell>
          <cell r="F4944" t="str">
            <v xml:space="preserve">-- </v>
          </cell>
          <cell r="G4944">
            <v>0</v>
          </cell>
          <cell r="H4944">
            <v>0</v>
          </cell>
          <cell r="I4944">
            <v>40175</v>
          </cell>
          <cell r="J4944">
            <v>40168</v>
          </cell>
          <cell r="K4944">
            <v>0</v>
          </cell>
          <cell r="L4944" t="str">
            <v>Doc</v>
          </cell>
          <cell r="M4944">
            <v>448</v>
          </cell>
        </row>
        <row r="4945">
          <cell r="C4945" t="str">
            <v>00</v>
          </cell>
          <cell r="D4945" t="str">
            <v/>
          </cell>
          <cell r="E4945" t="str">
            <v/>
          </cell>
          <cell r="F4945" t="str">
            <v xml:space="preserve">-- </v>
          </cell>
          <cell r="G4945">
            <v>0</v>
          </cell>
          <cell r="H4945">
            <v>0</v>
          </cell>
          <cell r="I4945">
            <v>40175</v>
          </cell>
          <cell r="J4945">
            <v>40168</v>
          </cell>
          <cell r="K4945">
            <v>0</v>
          </cell>
          <cell r="L4945" t="str">
            <v>Doc</v>
          </cell>
          <cell r="M4945">
            <v>449</v>
          </cell>
        </row>
        <row r="4946">
          <cell r="C4946" t="str">
            <v>00</v>
          </cell>
          <cell r="D4946" t="str">
            <v/>
          </cell>
          <cell r="E4946" t="str">
            <v/>
          </cell>
          <cell r="F4946" t="str">
            <v xml:space="preserve">-- </v>
          </cell>
          <cell r="G4946">
            <v>0</v>
          </cell>
          <cell r="H4946">
            <v>0</v>
          </cell>
          <cell r="I4946">
            <v>40175</v>
          </cell>
          <cell r="J4946">
            <v>40168</v>
          </cell>
          <cell r="K4946">
            <v>0</v>
          </cell>
          <cell r="L4946" t="str">
            <v>Doc</v>
          </cell>
          <cell r="M4946">
            <v>450</v>
          </cell>
        </row>
        <row r="4947">
          <cell r="C4947" t="str">
            <v>00</v>
          </cell>
          <cell r="D4947" t="str">
            <v/>
          </cell>
          <cell r="E4947" t="str">
            <v/>
          </cell>
          <cell r="F4947" t="str">
            <v xml:space="preserve">-- </v>
          </cell>
          <cell r="G4947">
            <v>0</v>
          </cell>
          <cell r="H4947">
            <v>0</v>
          </cell>
          <cell r="I4947">
            <v>40175</v>
          </cell>
          <cell r="J4947">
            <v>40168</v>
          </cell>
          <cell r="K4947">
            <v>0</v>
          </cell>
          <cell r="L4947" t="str">
            <v>Doc</v>
          </cell>
          <cell r="M4947">
            <v>451</v>
          </cell>
        </row>
        <row r="4948">
          <cell r="C4948" t="str">
            <v>00</v>
          </cell>
          <cell r="D4948" t="str">
            <v/>
          </cell>
          <cell r="E4948" t="str">
            <v/>
          </cell>
          <cell r="F4948" t="str">
            <v xml:space="preserve">-- </v>
          </cell>
          <cell r="G4948">
            <v>0</v>
          </cell>
          <cell r="H4948">
            <v>0</v>
          </cell>
          <cell r="I4948">
            <v>40175</v>
          </cell>
          <cell r="J4948">
            <v>40168</v>
          </cell>
          <cell r="K4948">
            <v>0</v>
          </cell>
          <cell r="L4948" t="str">
            <v>Doc</v>
          </cell>
          <cell r="M4948">
            <v>452</v>
          </cell>
        </row>
        <row r="4949">
          <cell r="C4949" t="str">
            <v>00</v>
          </cell>
          <cell r="D4949" t="str">
            <v/>
          </cell>
          <cell r="E4949" t="str">
            <v/>
          </cell>
          <cell r="F4949" t="str">
            <v xml:space="preserve">-- </v>
          </cell>
          <cell r="G4949">
            <v>0</v>
          </cell>
          <cell r="H4949">
            <v>0</v>
          </cell>
          <cell r="I4949">
            <v>40175</v>
          </cell>
          <cell r="J4949">
            <v>40168</v>
          </cell>
          <cell r="K4949">
            <v>0</v>
          </cell>
          <cell r="L4949" t="str">
            <v>Doc</v>
          </cell>
          <cell r="M4949">
            <v>453</v>
          </cell>
        </row>
        <row r="4950">
          <cell r="C4950" t="str">
            <v>00</v>
          </cell>
          <cell r="D4950" t="str">
            <v>05050-MX-00--</v>
          </cell>
          <cell r="E4950" t="str">
            <v>05050-MX-00--</v>
          </cell>
          <cell r="F4950" t="str">
            <v>Mechanical Datasheets</v>
          </cell>
          <cell r="G4950">
            <v>0</v>
          </cell>
          <cell r="H4950">
            <v>0</v>
          </cell>
          <cell r="I4950" t="str">
            <v>-</v>
          </cell>
          <cell r="J4950" t="str">
            <v>-</v>
          </cell>
          <cell r="K4950" t="str">
            <v>Y</v>
          </cell>
          <cell r="L4950" t="str">
            <v>Doc</v>
          </cell>
          <cell r="M4950">
            <v>454</v>
          </cell>
        </row>
        <row r="4951">
          <cell r="C4951" t="str">
            <v>25</v>
          </cell>
          <cell r="D4951" t="str">
            <v>05050-MX-25-000-01</v>
          </cell>
          <cell r="E4951" t="str">
            <v>05050-MX-25-000-01</v>
          </cell>
          <cell r="F4951" t="str">
            <v xml:space="preserve">Propane Tank Data Sheet-- </v>
          </cell>
          <cell r="G4951">
            <v>0</v>
          </cell>
          <cell r="H4951" t="str">
            <v>VP-1516-147-T-101/2-041</v>
          </cell>
          <cell r="I4951">
            <v>40175</v>
          </cell>
          <cell r="J4951">
            <v>40168</v>
          </cell>
          <cell r="K4951" t="str">
            <v>Y</v>
          </cell>
          <cell r="L4951" t="str">
            <v>Doc</v>
          </cell>
          <cell r="M4951">
            <v>455</v>
          </cell>
        </row>
        <row r="4952">
          <cell r="C4952" t="str">
            <v>25</v>
          </cell>
          <cell r="D4952" t="str">
            <v>05050-MX-25-001-01</v>
          </cell>
          <cell r="E4952" t="str">
            <v>05050-MX-25-001-01</v>
          </cell>
          <cell r="F4952" t="str">
            <v xml:space="preserve">Plate Material Datasheet for BS EN 10028-4 13MnNi6-3-- </v>
          </cell>
          <cell r="G4952">
            <v>0</v>
          </cell>
          <cell r="H4952" t="str">
            <v>VP-1516-2500-OI-0001-069</v>
          </cell>
          <cell r="I4952">
            <v>40175</v>
          </cell>
          <cell r="J4952">
            <v>40168</v>
          </cell>
          <cell r="K4952" t="str">
            <v>Y</v>
          </cell>
          <cell r="L4952" t="str">
            <v>Doc</v>
          </cell>
          <cell r="M4952">
            <v>456</v>
          </cell>
        </row>
        <row r="4953">
          <cell r="C4953" t="str">
            <v>25</v>
          </cell>
          <cell r="D4953" t="str">
            <v>05050-MX-25-002-01</v>
          </cell>
          <cell r="E4953" t="str">
            <v>05050-MX-25-002-01</v>
          </cell>
          <cell r="F4953" t="str">
            <v xml:space="preserve">Plate Material Datasheet for BS EN 10028-3 P355 NL2-- </v>
          </cell>
          <cell r="G4953">
            <v>0</v>
          </cell>
          <cell r="H4953" t="str">
            <v>VP-1516-2500-OI-0001-070</v>
          </cell>
          <cell r="I4953">
            <v>40175</v>
          </cell>
          <cell r="J4953">
            <v>40168</v>
          </cell>
          <cell r="K4953" t="str">
            <v>Y</v>
          </cell>
          <cell r="L4953" t="str">
            <v>Doc</v>
          </cell>
          <cell r="M4953">
            <v>457</v>
          </cell>
        </row>
        <row r="4954">
          <cell r="C4954" t="str">
            <v>25</v>
          </cell>
          <cell r="D4954" t="str">
            <v>05050-MX-25-003-01</v>
          </cell>
          <cell r="E4954" t="str">
            <v>05050-MX-25-003-01</v>
          </cell>
          <cell r="F4954" t="str">
            <v xml:space="preserve">Plate Material Datasheet for BS EN 10028-3 P275 NL2-- </v>
          </cell>
          <cell r="G4954">
            <v>0</v>
          </cell>
          <cell r="H4954" t="str">
            <v>VP-1516-2500-OI-0001-031</v>
          </cell>
          <cell r="I4954">
            <v>40175</v>
          </cell>
          <cell r="J4954">
            <v>40168</v>
          </cell>
          <cell r="K4954" t="str">
            <v>Y</v>
          </cell>
          <cell r="L4954" t="str">
            <v>Doc</v>
          </cell>
          <cell r="M4954">
            <v>458</v>
          </cell>
        </row>
        <row r="4955">
          <cell r="C4955" t="str">
            <v>25</v>
          </cell>
          <cell r="D4955" t="str">
            <v>05050-MX-25-000-02</v>
          </cell>
          <cell r="E4955" t="str">
            <v>05050-MX-25-000-02</v>
          </cell>
          <cell r="F4955" t="str">
            <v xml:space="preserve">Butane Tank Data Sheet-- </v>
          </cell>
          <cell r="G4955">
            <v>0</v>
          </cell>
          <cell r="H4955" t="str">
            <v>VP-1516-148-T-101/2-041</v>
          </cell>
          <cell r="I4955">
            <v>40175</v>
          </cell>
          <cell r="J4955">
            <v>40168</v>
          </cell>
          <cell r="K4955" t="str">
            <v>Y</v>
          </cell>
          <cell r="L4955" t="str">
            <v>Doc</v>
          </cell>
          <cell r="M4955">
            <v>459</v>
          </cell>
        </row>
        <row r="4956">
          <cell r="C4956" t="str">
            <v>25</v>
          </cell>
          <cell r="D4956" t="str">
            <v>05050-MX-25-004-00</v>
          </cell>
          <cell r="E4956" t="str">
            <v>05050-MX-25-004-00</v>
          </cell>
          <cell r="F4956" t="str">
            <v xml:space="preserve">Consolidated Piping Materials-- </v>
          </cell>
          <cell r="G4956">
            <v>0</v>
          </cell>
          <cell r="H4956" t="str">
            <v>VP-1516-2500-OI-0001-057</v>
          </cell>
          <cell r="I4956">
            <v>40175</v>
          </cell>
          <cell r="J4956">
            <v>40168</v>
          </cell>
          <cell r="K4956" t="str">
            <v>Y</v>
          </cell>
          <cell r="L4956" t="str">
            <v>Doc</v>
          </cell>
          <cell r="M4956">
            <v>460</v>
          </cell>
        </row>
        <row r="4957">
          <cell r="C4957" t="str">
            <v>25</v>
          </cell>
          <cell r="D4957" t="str">
            <v>05050-MX-25-005-00</v>
          </cell>
          <cell r="E4957" t="str">
            <v>05050-MX-25-005-00</v>
          </cell>
          <cell r="F4957" t="str">
            <v xml:space="preserve">Material Datasheet for Cryogenic Expanded Perlite Insulation-- </v>
          </cell>
          <cell r="G4957">
            <v>0</v>
          </cell>
          <cell r="H4957" t="str">
            <v>VP-1516-2500-OI-0001-066</v>
          </cell>
          <cell r="I4957">
            <v>40175</v>
          </cell>
          <cell r="J4957">
            <v>40168</v>
          </cell>
          <cell r="K4957" t="str">
            <v>Y</v>
          </cell>
          <cell r="L4957" t="str">
            <v>Doc</v>
          </cell>
          <cell r="M4957">
            <v>461</v>
          </cell>
        </row>
        <row r="4958">
          <cell r="C4958" t="str">
            <v>25</v>
          </cell>
          <cell r="D4958" t="str">
            <v>05050-MX-25-006-00</v>
          </cell>
          <cell r="E4958" t="str">
            <v>05050-MX-25-006-00</v>
          </cell>
          <cell r="F4958" t="str">
            <v xml:space="preserve">Data Sheet for Concrete Levelling Layer-- </v>
          </cell>
          <cell r="G4958">
            <v>0</v>
          </cell>
          <cell r="H4958" t="str">
            <v>VP-1516-2500-OI-0001-048</v>
          </cell>
          <cell r="I4958">
            <v>40175</v>
          </cell>
          <cell r="J4958">
            <v>40168</v>
          </cell>
          <cell r="K4958" t="str">
            <v>Y</v>
          </cell>
          <cell r="L4958" t="str">
            <v>Doc</v>
          </cell>
          <cell r="M4958">
            <v>462</v>
          </cell>
        </row>
        <row r="4959">
          <cell r="C4959" t="str">
            <v>25</v>
          </cell>
          <cell r="D4959" t="str">
            <v>05050-MX-25-007-00</v>
          </cell>
          <cell r="E4959" t="str">
            <v>05050-MX-25-007-00</v>
          </cell>
          <cell r="F4959" t="str">
            <v xml:space="preserve">In Tank Pump Jib Crane Data Sheet-- </v>
          </cell>
          <cell r="G4959">
            <v>0</v>
          </cell>
          <cell r="H4959" t="str">
            <v>VP-1516-2500-OI-0001-076</v>
          </cell>
          <cell r="I4959">
            <v>40175</v>
          </cell>
          <cell r="J4959">
            <v>40168</v>
          </cell>
          <cell r="K4959" t="str">
            <v>y</v>
          </cell>
          <cell r="L4959" t="str">
            <v>Doc</v>
          </cell>
          <cell r="M4959">
            <v>463</v>
          </cell>
        </row>
        <row r="4960">
          <cell r="C4960" t="str">
            <v>25</v>
          </cell>
          <cell r="D4960" t="str">
            <v>05050-MX-25-008-00</v>
          </cell>
          <cell r="E4960" t="str">
            <v>05050-MX-25-008-00</v>
          </cell>
          <cell r="F4960" t="str">
            <v xml:space="preserve">In Tank Pump Hoist Data Sheet-- </v>
          </cell>
          <cell r="G4960">
            <v>0</v>
          </cell>
          <cell r="H4960" t="str">
            <v>VP-1516-2500-OI-0001-077</v>
          </cell>
          <cell r="I4960">
            <v>40175</v>
          </cell>
          <cell r="J4960">
            <v>40168</v>
          </cell>
          <cell r="K4960" t="str">
            <v>y</v>
          </cell>
          <cell r="L4960" t="str">
            <v>Doc</v>
          </cell>
          <cell r="M4960">
            <v>464</v>
          </cell>
        </row>
        <row r="4961">
          <cell r="C4961" t="str">
            <v>F1</v>
          </cell>
          <cell r="D4961" t="str">
            <v>05050-MX-F1-004-01</v>
          </cell>
          <cell r="E4961" t="str">
            <v>05050-MX-F1-004-01</v>
          </cell>
          <cell r="F4961" t="str">
            <v xml:space="preserve">Plate Material Datasheet for Stainless Steel-- </v>
          </cell>
          <cell r="G4961">
            <v>0</v>
          </cell>
          <cell r="H4961" t="str">
            <v>VP-1516-2500-OI-0001-072</v>
          </cell>
          <cell r="I4961">
            <v>40175</v>
          </cell>
          <cell r="J4961">
            <v>40168</v>
          </cell>
          <cell r="K4961" t="str">
            <v>Y</v>
          </cell>
          <cell r="L4961" t="str">
            <v>Doc</v>
          </cell>
          <cell r="M4961">
            <v>465</v>
          </cell>
        </row>
        <row r="4962">
          <cell r="C4962" t="str">
            <v>F1</v>
          </cell>
          <cell r="D4962" t="str">
            <v>05050-MX-F1-005-01</v>
          </cell>
          <cell r="E4962" t="str">
            <v>05050-MX-F1-005-01</v>
          </cell>
          <cell r="F4962" t="str">
            <v xml:space="preserve">Structural Material Data Sheet for EN 10025-2 Gr S275 J2+N-- </v>
          </cell>
          <cell r="G4962">
            <v>0</v>
          </cell>
          <cell r="H4962" t="str">
            <v>VP-1516-2500-OI-0001-073</v>
          </cell>
          <cell r="I4962">
            <v>40175</v>
          </cell>
          <cell r="J4962">
            <v>40168</v>
          </cell>
          <cell r="K4962" t="str">
            <v>Y</v>
          </cell>
          <cell r="L4962" t="str">
            <v>Doc</v>
          </cell>
          <cell r="M4962">
            <v>466</v>
          </cell>
        </row>
        <row r="4963">
          <cell r="C4963" t="str">
            <v>F1</v>
          </cell>
          <cell r="D4963" t="str">
            <v/>
          </cell>
          <cell r="E4963" t="str">
            <v/>
          </cell>
          <cell r="F4963" t="str">
            <v xml:space="preserve">Section/Profile Material Data Sheet for EN 10025-3 Gr S275NL-- </v>
          </cell>
          <cell r="G4963">
            <v>0</v>
          </cell>
          <cell r="H4963" t="str">
            <v>VP-1516-2500-OI-0001-074</v>
          </cell>
          <cell r="I4963">
            <v>40175</v>
          </cell>
          <cell r="J4963">
            <v>40168</v>
          </cell>
          <cell r="K4963" t="str">
            <v>N</v>
          </cell>
          <cell r="L4963" t="str">
            <v>Doc</v>
          </cell>
          <cell r="M4963">
            <v>467</v>
          </cell>
        </row>
        <row r="4964">
          <cell r="C4964" t="str">
            <v>F1</v>
          </cell>
          <cell r="D4964" t="str">
            <v>05050-MX-F1-007-01</v>
          </cell>
          <cell r="E4964" t="str">
            <v>05050-MX-F1-007-01</v>
          </cell>
          <cell r="F4964" t="str">
            <v xml:space="preserve">Section/Profile Material Data Sheet for EN 10025-2 Gr S355 J2+N-- </v>
          </cell>
          <cell r="G4964">
            <v>0</v>
          </cell>
          <cell r="H4964" t="str">
            <v>VP-1516-2500-OI-0001-075</v>
          </cell>
          <cell r="I4964">
            <v>40175</v>
          </cell>
          <cell r="J4964">
            <v>40168</v>
          </cell>
          <cell r="K4964" t="str">
            <v>Y</v>
          </cell>
          <cell r="L4964" t="str">
            <v>Doc</v>
          </cell>
          <cell r="M4964">
            <v>468</v>
          </cell>
        </row>
        <row r="4965">
          <cell r="C4965" t="str">
            <v>25</v>
          </cell>
          <cell r="D4965" t="str">
            <v>05050-MX-25-009-00</v>
          </cell>
          <cell r="E4965" t="str">
            <v>05050-MX-25-009-00</v>
          </cell>
          <cell r="F4965" t="str">
            <v xml:space="preserve">In Tank Pump Hand Chain Block Data Sheet-- </v>
          </cell>
          <cell r="G4965">
            <v>0</v>
          </cell>
          <cell r="H4965" t="str">
            <v>VP-1516-2500-OI-0001-078</v>
          </cell>
          <cell r="I4965">
            <v>40175</v>
          </cell>
          <cell r="J4965">
            <v>40168</v>
          </cell>
          <cell r="K4965" t="str">
            <v>y</v>
          </cell>
          <cell r="L4965" t="str">
            <v>Doc</v>
          </cell>
          <cell r="M4965">
            <v>469</v>
          </cell>
        </row>
        <row r="4966">
          <cell r="C4966" t="str">
            <v>25</v>
          </cell>
          <cell r="D4966" t="str">
            <v>05050-MX-25-010-01</v>
          </cell>
          <cell r="E4966" t="str">
            <v>05050-MX-25-010-01</v>
          </cell>
          <cell r="F4966" t="str">
            <v xml:space="preserve">Plate Material Datasheet for Stainless Steel-- </v>
          </cell>
          <cell r="G4966">
            <v>0</v>
          </cell>
          <cell r="H4966" t="str">
            <v>VP-1516-2500-OI-0001-068</v>
          </cell>
          <cell r="I4966">
            <v>40175</v>
          </cell>
          <cell r="J4966">
            <v>40168</v>
          </cell>
          <cell r="K4966" t="str">
            <v>Y</v>
          </cell>
          <cell r="L4966" t="str">
            <v>Doc</v>
          </cell>
          <cell r="M4966">
            <v>470</v>
          </cell>
        </row>
        <row r="4967">
          <cell r="C4967" t="str">
            <v>25</v>
          </cell>
          <cell r="D4967" t="str">
            <v>05050-MX-25-011-01</v>
          </cell>
          <cell r="E4967" t="str">
            <v>05050-MX-25-011-01</v>
          </cell>
          <cell r="F4967" t="str">
            <v xml:space="preserve">Cryogenic Quality Perlite Ore Data Sheet-- </v>
          </cell>
          <cell r="G4967">
            <v>0</v>
          </cell>
          <cell r="H4967" t="str">
            <v>VP-1516-2500-OI-0001-062</v>
          </cell>
          <cell r="I4967">
            <v>40175</v>
          </cell>
          <cell r="J4967">
            <v>40168</v>
          </cell>
          <cell r="K4967" t="str">
            <v>Y</v>
          </cell>
          <cell r="L4967" t="str">
            <v>Doc</v>
          </cell>
          <cell r="M4967">
            <v>471</v>
          </cell>
        </row>
        <row r="4968">
          <cell r="C4968" t="str">
            <v>25</v>
          </cell>
          <cell r="D4968" t="str">
            <v>05050-MX-25-012-01</v>
          </cell>
          <cell r="E4968" t="str">
            <v>05050-MX-25-012-01</v>
          </cell>
          <cell r="F4968" t="str">
            <v xml:space="preserve">Insulation - Foamglass Blocks Data Sheet-- </v>
          </cell>
          <cell r="G4968">
            <v>0</v>
          </cell>
          <cell r="H4968" t="str">
            <v>VP-1516-2500-OI-0001-067</v>
          </cell>
          <cell r="I4968">
            <v>40175</v>
          </cell>
          <cell r="J4968">
            <v>40168</v>
          </cell>
          <cell r="K4968" t="str">
            <v>Y</v>
          </cell>
          <cell r="L4968" t="str">
            <v>Doc</v>
          </cell>
          <cell r="M4968">
            <v>472</v>
          </cell>
        </row>
        <row r="4969">
          <cell r="C4969" t="str">
            <v>25</v>
          </cell>
          <cell r="D4969" t="str">
            <v>05050-MX-25-013-01</v>
          </cell>
          <cell r="E4969" t="str">
            <v>05050-MX-25-013-01</v>
          </cell>
          <cell r="F4969" t="str">
            <v xml:space="preserve">Data Sheet for Fibre Glass Deck Insulation-- </v>
          </cell>
          <cell r="G4969">
            <v>0</v>
          </cell>
          <cell r="H4969" t="str">
            <v>VP-1516-2500-OI-0001-061</v>
          </cell>
          <cell r="I4969">
            <v>40175</v>
          </cell>
          <cell r="J4969">
            <v>40168</v>
          </cell>
          <cell r="K4969" t="str">
            <v>Y</v>
          </cell>
          <cell r="L4969" t="str">
            <v>Doc</v>
          </cell>
          <cell r="M4969">
            <v>473</v>
          </cell>
        </row>
        <row r="4970">
          <cell r="C4970" t="str">
            <v>25</v>
          </cell>
          <cell r="D4970" t="str">
            <v>05050-MX-25-014-01</v>
          </cell>
          <cell r="E4970" t="str">
            <v>05050-MX-25-014-01</v>
          </cell>
          <cell r="F4970" t="str">
            <v xml:space="preserve">Data Sheet for Shell Resilient Blanket-- </v>
          </cell>
          <cell r="G4970">
            <v>0</v>
          </cell>
          <cell r="H4970" t="str">
            <v>VP-1516-2500-OI-0001-059</v>
          </cell>
          <cell r="I4970">
            <v>40175</v>
          </cell>
          <cell r="J4970">
            <v>40168</v>
          </cell>
          <cell r="K4970" t="str">
            <v>Y</v>
          </cell>
          <cell r="L4970" t="str">
            <v>Doc</v>
          </cell>
          <cell r="M4970">
            <v>474</v>
          </cell>
        </row>
        <row r="4971">
          <cell r="C4971" t="str">
            <v>25</v>
          </cell>
          <cell r="D4971" t="str">
            <v>05050-MX-25-015-01</v>
          </cell>
          <cell r="E4971" t="str">
            <v>05050-MX-25-015-01</v>
          </cell>
          <cell r="F4971" t="str">
            <v xml:space="preserve">Data Sheet for Dry Sand-- </v>
          </cell>
          <cell r="G4971">
            <v>0</v>
          </cell>
          <cell r="H4971" t="str">
            <v>VP-1516-2500-OI-0001-049</v>
          </cell>
          <cell r="I4971">
            <v>40175</v>
          </cell>
          <cell r="J4971">
            <v>40168</v>
          </cell>
          <cell r="K4971" t="str">
            <v>Y</v>
          </cell>
          <cell r="L4971" t="str">
            <v>Doc</v>
          </cell>
          <cell r="M4971">
            <v>475</v>
          </cell>
        </row>
        <row r="4972">
          <cell r="C4972" t="str">
            <v>25</v>
          </cell>
          <cell r="D4972" t="str">
            <v>05050-MX-25-016-01</v>
          </cell>
          <cell r="E4972" t="str">
            <v>05050-MX-25-016-01</v>
          </cell>
          <cell r="F4972" t="str">
            <v xml:space="preserve">Data Sheet for Bituminious Coated Hessian Damp Proof Course-- </v>
          </cell>
          <cell r="G4972">
            <v>0</v>
          </cell>
          <cell r="H4972" t="str">
            <v>VP-1516-2500-OI-0001-052</v>
          </cell>
          <cell r="I4972">
            <v>40175</v>
          </cell>
          <cell r="J4972">
            <v>40168</v>
          </cell>
          <cell r="K4972" t="str">
            <v>Y</v>
          </cell>
          <cell r="L4972" t="str">
            <v>Doc</v>
          </cell>
          <cell r="M4972">
            <v>476</v>
          </cell>
        </row>
        <row r="4973">
          <cell r="C4973" t="str">
            <v>25</v>
          </cell>
          <cell r="D4973" t="str">
            <v>05050-MX-25-017-01</v>
          </cell>
          <cell r="E4973" t="str">
            <v>05050-MX-25-017-01</v>
          </cell>
          <cell r="F4973" t="str">
            <v xml:space="preserve">Data Sheet for Fibre Glass Cloth-- </v>
          </cell>
          <cell r="G4973">
            <v>0</v>
          </cell>
          <cell r="H4973" t="str">
            <v>VP-1516-2500-OI-0001-058</v>
          </cell>
          <cell r="I4973">
            <v>40175</v>
          </cell>
          <cell r="J4973">
            <v>40168</v>
          </cell>
          <cell r="K4973" t="str">
            <v>Y</v>
          </cell>
          <cell r="L4973" t="str">
            <v>Doc</v>
          </cell>
          <cell r="M4973">
            <v>477</v>
          </cell>
        </row>
        <row r="4974">
          <cell r="C4974" t="str">
            <v>25</v>
          </cell>
          <cell r="D4974" t="str">
            <v>05050-MX-25-018-01</v>
          </cell>
          <cell r="E4974" t="str">
            <v>05050-MX-25-018-01</v>
          </cell>
          <cell r="F4974" t="str">
            <v xml:space="preserve">Data Sheet for Bitumen Cutback Primer-- </v>
          </cell>
          <cell r="G4974">
            <v>0</v>
          </cell>
          <cell r="H4974" t="str">
            <v>VP-1516-2500-OI-0001-079</v>
          </cell>
          <cell r="I4974">
            <v>40175</v>
          </cell>
          <cell r="J4974">
            <v>40168</v>
          </cell>
          <cell r="K4974" t="str">
            <v>Y</v>
          </cell>
          <cell r="L4974" t="str">
            <v>Doc</v>
          </cell>
          <cell r="M4974">
            <v>478</v>
          </cell>
        </row>
        <row r="4975">
          <cell r="C4975" t="str">
            <v>25</v>
          </cell>
          <cell r="D4975" t="str">
            <v>05050-MX-25-019-01</v>
          </cell>
          <cell r="E4975" t="str">
            <v>05050-MX-25-019-01</v>
          </cell>
          <cell r="F4975" t="str">
            <v xml:space="preserve">Data Sheet for Miscellaneous Insulation Items-- </v>
          </cell>
          <cell r="G4975">
            <v>0</v>
          </cell>
          <cell r="H4975" t="str">
            <v>VP-1516-2500-OI-0001-064</v>
          </cell>
          <cell r="I4975">
            <v>40175</v>
          </cell>
          <cell r="J4975">
            <v>40168</v>
          </cell>
          <cell r="K4975" t="str">
            <v>Y</v>
          </cell>
          <cell r="L4975" t="str">
            <v>Doc</v>
          </cell>
          <cell r="M4975">
            <v>479</v>
          </cell>
        </row>
        <row r="4976">
          <cell r="C4976" t="str">
            <v>25</v>
          </cell>
          <cell r="D4976" t="str">
            <v/>
          </cell>
          <cell r="E4976" t="str">
            <v/>
          </cell>
          <cell r="F4976" t="str">
            <v xml:space="preserve">Data Sheet for Puf Insulation-- </v>
          </cell>
          <cell r="G4976">
            <v>0</v>
          </cell>
          <cell r="H4976" t="str">
            <v>VP-1516-2500-OI-0001-065</v>
          </cell>
          <cell r="I4976">
            <v>40175</v>
          </cell>
          <cell r="J4976">
            <v>40168</v>
          </cell>
          <cell r="K4976" t="str">
            <v>N</v>
          </cell>
          <cell r="L4976" t="str">
            <v>Doc</v>
          </cell>
          <cell r="M4976">
            <v>480</v>
          </cell>
        </row>
        <row r="4977">
          <cell r="C4977" t="str">
            <v>25</v>
          </cell>
          <cell r="D4977" t="str">
            <v>05050-MX-25-021-01</v>
          </cell>
          <cell r="E4977" t="str">
            <v>05050-MX-25-021-01</v>
          </cell>
          <cell r="F4977" t="str">
            <v xml:space="preserve">SPLIR-- </v>
          </cell>
          <cell r="G4977">
            <v>0</v>
          </cell>
          <cell r="H4977" t="str">
            <v>VP-1516-2500-OI-0001-063</v>
          </cell>
          <cell r="I4977">
            <v>40175</v>
          </cell>
          <cell r="J4977">
            <v>40168</v>
          </cell>
          <cell r="K4977" t="str">
            <v>Y</v>
          </cell>
          <cell r="L4977" t="str">
            <v>Doc</v>
          </cell>
          <cell r="M4977">
            <v>481</v>
          </cell>
        </row>
        <row r="4978">
          <cell r="C4978" t="str">
            <v>25</v>
          </cell>
          <cell r="D4978" t="str">
            <v>05050-MX-25-022-00</v>
          </cell>
          <cell r="E4978" t="str">
            <v>05050-MX-25-022-00</v>
          </cell>
          <cell r="F4978" t="str">
            <v xml:space="preserve">Data Sheet for Manual Valves-- </v>
          </cell>
          <cell r="G4978">
            <v>0</v>
          </cell>
          <cell r="H4978" t="str">
            <v>VP-1516-2500-OI-0001-055</v>
          </cell>
          <cell r="I4978">
            <v>40175</v>
          </cell>
          <cell r="J4978">
            <v>40168</v>
          </cell>
          <cell r="K4978" t="str">
            <v>Y</v>
          </cell>
          <cell r="L4978" t="str">
            <v>Doc</v>
          </cell>
          <cell r="M4978">
            <v>482</v>
          </cell>
        </row>
        <row r="4979">
          <cell r="C4979" t="str">
            <v>25</v>
          </cell>
          <cell r="D4979" t="str">
            <v>05050-MX-25-023-00</v>
          </cell>
          <cell r="E4979" t="str">
            <v>05050-MX-25-023-00</v>
          </cell>
          <cell r="F4979" t="str">
            <v xml:space="preserve">Datasheet for Non-Return, Dual-Plate Swing Check Valves-- </v>
          </cell>
          <cell r="G4979">
            <v>0</v>
          </cell>
          <cell r="H4979" t="str">
            <v>VP-1516-2500-OI-0001-060</v>
          </cell>
          <cell r="I4979">
            <v>40175</v>
          </cell>
          <cell r="J4979">
            <v>40168</v>
          </cell>
          <cell r="K4979" t="str">
            <v>Y</v>
          </cell>
          <cell r="L4979" t="str">
            <v>Doc</v>
          </cell>
          <cell r="M4979">
            <v>483</v>
          </cell>
        </row>
        <row r="4980">
          <cell r="C4980" t="str">
            <v>25</v>
          </cell>
          <cell r="D4980" t="str">
            <v>05050-MX-25-024-00</v>
          </cell>
          <cell r="E4980" t="str">
            <v>05050-MX-25-024-00</v>
          </cell>
          <cell r="F4980" t="str">
            <v xml:space="preserve">Instrument Valve Data Sheet-- </v>
          </cell>
          <cell r="G4980">
            <v>0</v>
          </cell>
          <cell r="H4980" t="str">
            <v>VP-1516-2500-OI-0001-051</v>
          </cell>
          <cell r="I4980">
            <v>40175</v>
          </cell>
          <cell r="J4980">
            <v>40168</v>
          </cell>
          <cell r="K4980" t="str">
            <v>Y</v>
          </cell>
          <cell r="L4980" t="str">
            <v>Doc</v>
          </cell>
          <cell r="M4980">
            <v>484</v>
          </cell>
        </row>
        <row r="4981">
          <cell r="C4981" t="str">
            <v>25</v>
          </cell>
          <cell r="D4981" t="str">
            <v>05050-MX-25-025-00</v>
          </cell>
          <cell r="E4981" t="str">
            <v>05050-MX-25-025-00</v>
          </cell>
          <cell r="F4981" t="str">
            <v xml:space="preserve">Propane Tank Pressure Relief Valves Interlocking System Datasheet-- </v>
          </cell>
          <cell r="G4981">
            <v>0</v>
          </cell>
          <cell r="H4981" t="str">
            <v>VP-1516-147-T-101/2-047</v>
          </cell>
          <cell r="I4981">
            <v>40175</v>
          </cell>
          <cell r="J4981">
            <v>40168</v>
          </cell>
          <cell r="K4981" t="str">
            <v>Y</v>
          </cell>
          <cell r="L4981" t="str">
            <v>Doc</v>
          </cell>
          <cell r="M4981">
            <v>485</v>
          </cell>
        </row>
        <row r="4982">
          <cell r="C4982" t="str">
            <v>25</v>
          </cell>
          <cell r="D4982" t="str">
            <v>05050-MX-25-026-00</v>
          </cell>
          <cell r="E4982" t="str">
            <v>05050-MX-25-026-00</v>
          </cell>
          <cell r="F4982" t="str">
            <v xml:space="preserve">Propane Tank Vacuum Relief Valves Interlocking System Datasheet-- </v>
          </cell>
          <cell r="G4982">
            <v>0</v>
          </cell>
          <cell r="H4982" t="str">
            <v>VP-1516-147-T-101/2-048</v>
          </cell>
          <cell r="I4982">
            <v>40175</v>
          </cell>
          <cell r="J4982">
            <v>40168</v>
          </cell>
          <cell r="K4982" t="str">
            <v>Y</v>
          </cell>
          <cell r="L4982" t="str">
            <v>Doc</v>
          </cell>
          <cell r="M4982">
            <v>486</v>
          </cell>
        </row>
        <row r="4983">
          <cell r="C4983" t="str">
            <v>00</v>
          </cell>
          <cell r="D4983" t="str">
            <v>05050-VS-00--</v>
          </cell>
          <cell r="E4983" t="str">
            <v>05050-VS-00--</v>
          </cell>
          <cell r="F4983" t="str">
            <v>Civil Specifications</v>
          </cell>
          <cell r="G4983">
            <v>0</v>
          </cell>
          <cell r="H4983">
            <v>0</v>
          </cell>
          <cell r="I4983" t="str">
            <v>-</v>
          </cell>
          <cell r="J4983" t="str">
            <v>-</v>
          </cell>
          <cell r="K4983" t="str">
            <v>Y</v>
          </cell>
          <cell r="L4983" t="str">
            <v>Doc</v>
          </cell>
          <cell r="M4983">
            <v>487</v>
          </cell>
        </row>
        <row r="4984">
          <cell r="C4984" t="str">
            <v>13</v>
          </cell>
          <cell r="D4984" t="str">
            <v/>
          </cell>
          <cell r="E4984" t="str">
            <v/>
          </cell>
          <cell r="F4984" t="str">
            <v xml:space="preserve">Civil Specification for LPG Tank-- </v>
          </cell>
          <cell r="G4984">
            <v>0</v>
          </cell>
          <cell r="H4984" t="str">
            <v>VP-1516-2500-OI-0001-036</v>
          </cell>
          <cell r="I4984">
            <v>40175</v>
          </cell>
          <cell r="J4984">
            <v>40168</v>
          </cell>
          <cell r="K4984" t="str">
            <v>N</v>
          </cell>
          <cell r="L4984" t="str">
            <v>Doc</v>
          </cell>
          <cell r="M4984">
            <v>488</v>
          </cell>
        </row>
        <row r="4985">
          <cell r="C4985" t="str">
            <v>13</v>
          </cell>
          <cell r="D4985" t="str">
            <v/>
          </cell>
          <cell r="E4985" t="str">
            <v/>
          </cell>
          <cell r="F4985" t="str">
            <v xml:space="preserve">Test procedure for concrete-- </v>
          </cell>
          <cell r="G4985">
            <v>0</v>
          </cell>
          <cell r="H4985">
            <v>0</v>
          </cell>
          <cell r="I4985">
            <v>40175</v>
          </cell>
          <cell r="J4985">
            <v>40168</v>
          </cell>
          <cell r="K4985" t="str">
            <v>N</v>
          </cell>
          <cell r="L4985" t="str">
            <v>Doc</v>
          </cell>
          <cell r="M4985">
            <v>489</v>
          </cell>
        </row>
        <row r="4986">
          <cell r="C4986" t="str">
            <v>13</v>
          </cell>
          <cell r="D4986" t="str">
            <v/>
          </cell>
          <cell r="E4986" t="str">
            <v/>
          </cell>
          <cell r="F4986" t="str">
            <v xml:space="preserve">Re-bar specification-- </v>
          </cell>
          <cell r="G4986">
            <v>0</v>
          </cell>
          <cell r="H4986">
            <v>0</v>
          </cell>
          <cell r="I4986">
            <v>40175</v>
          </cell>
          <cell r="J4986">
            <v>40168</v>
          </cell>
          <cell r="K4986" t="str">
            <v>N</v>
          </cell>
          <cell r="L4986" t="str">
            <v>Doc</v>
          </cell>
          <cell r="M4986">
            <v>490</v>
          </cell>
        </row>
        <row r="4987">
          <cell r="C4987" t="str">
            <v>13</v>
          </cell>
          <cell r="D4987" t="str">
            <v/>
          </cell>
          <cell r="E4987" t="str">
            <v/>
          </cell>
          <cell r="F4987" t="str">
            <v xml:space="preserve">Specification for civil works-- </v>
          </cell>
          <cell r="G4987">
            <v>0</v>
          </cell>
          <cell r="H4987">
            <v>0</v>
          </cell>
          <cell r="I4987">
            <v>40175</v>
          </cell>
          <cell r="J4987">
            <v>40168</v>
          </cell>
          <cell r="K4987" t="str">
            <v>N</v>
          </cell>
          <cell r="L4987" t="str">
            <v>Doc</v>
          </cell>
          <cell r="M4987">
            <v>491</v>
          </cell>
        </row>
        <row r="4988">
          <cell r="C4988" t="str">
            <v>13</v>
          </cell>
          <cell r="D4988" t="str">
            <v/>
          </cell>
          <cell r="E4988" t="str">
            <v/>
          </cell>
          <cell r="F4988" t="str">
            <v xml:space="preserve">Specification for fire proofing-- </v>
          </cell>
          <cell r="G4988">
            <v>0</v>
          </cell>
          <cell r="H4988">
            <v>0</v>
          </cell>
          <cell r="I4988">
            <v>40175</v>
          </cell>
          <cell r="J4988">
            <v>40168</v>
          </cell>
          <cell r="K4988" t="str">
            <v>N</v>
          </cell>
          <cell r="L4988" t="str">
            <v>Doc</v>
          </cell>
          <cell r="M4988">
            <v>492</v>
          </cell>
        </row>
        <row r="4989">
          <cell r="C4989" t="str">
            <v>13</v>
          </cell>
          <cell r="D4989" t="str">
            <v>05050-VS-13-206-00</v>
          </cell>
          <cell r="E4989" t="str">
            <v>05050-VS-13-206-00</v>
          </cell>
          <cell r="F4989" t="str">
            <v xml:space="preserve">Civil-Basis of Design- </v>
          </cell>
          <cell r="G4989">
            <v>0</v>
          </cell>
          <cell r="H4989" t="str">
            <v>VP-1516-2500-OI-0001-027</v>
          </cell>
          <cell r="I4989">
            <v>40175</v>
          </cell>
          <cell r="J4989">
            <v>40168</v>
          </cell>
          <cell r="K4989" t="str">
            <v>Y</v>
          </cell>
          <cell r="L4989" t="str">
            <v>Doc</v>
          </cell>
          <cell r="M4989">
            <v>493</v>
          </cell>
        </row>
        <row r="4990">
          <cell r="C4990" t="str">
            <v>25</v>
          </cell>
          <cell r="D4990" t="str">
            <v>05050-VS-25-002-00</v>
          </cell>
          <cell r="E4990" t="str">
            <v>05050-VS-25-002-00</v>
          </cell>
          <cell r="F4990" t="str">
            <v xml:space="preserve">Civil Engineering Services Specification-- </v>
          </cell>
          <cell r="G4990">
            <v>0</v>
          </cell>
          <cell r="H4990">
            <v>0</v>
          </cell>
          <cell r="I4990">
            <v>40175</v>
          </cell>
          <cell r="J4990">
            <v>40168</v>
          </cell>
          <cell r="K4990" t="str">
            <v>y</v>
          </cell>
          <cell r="L4990" t="str">
            <v>Doc</v>
          </cell>
          <cell r="M4990">
            <v>494</v>
          </cell>
        </row>
        <row r="4991">
          <cell r="C4991" t="str">
            <v>00</v>
          </cell>
          <cell r="D4991" t="str">
            <v/>
          </cell>
          <cell r="E4991" t="str">
            <v/>
          </cell>
          <cell r="F4991" t="str">
            <v xml:space="preserve">-- </v>
          </cell>
          <cell r="G4991">
            <v>0</v>
          </cell>
          <cell r="H4991">
            <v>0</v>
          </cell>
          <cell r="I4991">
            <v>7</v>
          </cell>
          <cell r="J4991">
            <v>0</v>
          </cell>
          <cell r="K4991">
            <v>0</v>
          </cell>
          <cell r="L4991" t="str">
            <v>Doc</v>
          </cell>
          <cell r="M4991">
            <v>495</v>
          </cell>
        </row>
        <row r="4992">
          <cell r="C4992" t="str">
            <v>25</v>
          </cell>
          <cell r="D4992" t="str">
            <v/>
          </cell>
          <cell r="E4992" t="str">
            <v/>
          </cell>
          <cell r="F4992" t="str">
            <v xml:space="preserve">Specitication for concrete (tank base slab)-- </v>
          </cell>
          <cell r="G4992">
            <v>0</v>
          </cell>
          <cell r="H4992">
            <v>0</v>
          </cell>
          <cell r="I4992">
            <v>40175</v>
          </cell>
          <cell r="J4992">
            <v>40168</v>
          </cell>
          <cell r="K4992" t="str">
            <v>N</v>
          </cell>
          <cell r="L4992" t="str">
            <v>Doc</v>
          </cell>
          <cell r="M4992">
            <v>496</v>
          </cell>
        </row>
        <row r="4993">
          <cell r="C4993" t="str">
            <v>25</v>
          </cell>
          <cell r="D4993" t="str">
            <v/>
          </cell>
          <cell r="E4993" t="str">
            <v/>
          </cell>
          <cell r="F4993" t="str">
            <v xml:space="preserve">Structural Steel Access &amp; Egress Specification on LPG Tanks-- </v>
          </cell>
          <cell r="G4993">
            <v>0</v>
          </cell>
          <cell r="H4993" t="str">
            <v>VP-1516-2500-OI-0001-015</v>
          </cell>
          <cell r="I4993">
            <v>40175</v>
          </cell>
          <cell r="J4993">
            <v>40168</v>
          </cell>
          <cell r="K4993" t="str">
            <v>N</v>
          </cell>
          <cell r="L4993" t="str">
            <v>Doc</v>
          </cell>
          <cell r="M4993">
            <v>497</v>
          </cell>
        </row>
        <row r="4994">
          <cell r="C4994" t="str">
            <v>00</v>
          </cell>
          <cell r="D4994" t="str">
            <v>05050-VC-00--</v>
          </cell>
          <cell r="E4994" t="str">
            <v>05050-VC-00--</v>
          </cell>
          <cell r="F4994" t="str">
            <v>Civil Calculations</v>
          </cell>
          <cell r="G4994">
            <v>0</v>
          </cell>
          <cell r="H4994">
            <v>0</v>
          </cell>
          <cell r="I4994" t="str">
            <v>-</v>
          </cell>
          <cell r="J4994" t="str">
            <v>-</v>
          </cell>
          <cell r="K4994" t="str">
            <v>Y</v>
          </cell>
          <cell r="L4994" t="str">
            <v>Doc</v>
          </cell>
          <cell r="M4994">
            <v>498</v>
          </cell>
        </row>
        <row r="4995">
          <cell r="C4995" t="str">
            <v>13</v>
          </cell>
          <cell r="D4995" t="str">
            <v>05050-VC-13-401-00</v>
          </cell>
          <cell r="E4995" t="str">
            <v>05050-VC-13-401-00</v>
          </cell>
          <cell r="F4995" t="str">
            <v xml:space="preserve">Civil design calculations - Propane - Base--(Propane) </v>
          </cell>
          <cell r="G4995">
            <v>0</v>
          </cell>
          <cell r="H4995" t="str">
            <v>VP-1516-147-T-101/2-028</v>
          </cell>
          <cell r="I4995">
            <v>40175</v>
          </cell>
          <cell r="J4995">
            <v>40168</v>
          </cell>
          <cell r="K4995" t="str">
            <v>Y</v>
          </cell>
          <cell r="L4995" t="str">
            <v>Doc</v>
          </cell>
          <cell r="M4995">
            <v>499</v>
          </cell>
        </row>
        <row r="4996">
          <cell r="C4996" t="str">
            <v>13</v>
          </cell>
          <cell r="D4996" t="str">
            <v/>
          </cell>
          <cell r="E4996" t="str">
            <v/>
          </cell>
          <cell r="F4996" t="str">
            <v xml:space="preserve">Civil design calculations--(Butane) </v>
          </cell>
          <cell r="G4996">
            <v>0</v>
          </cell>
          <cell r="H4996" t="str">
            <v>VP-1516-148-T-101/2-028</v>
          </cell>
          <cell r="I4996">
            <v>40175</v>
          </cell>
          <cell r="J4996">
            <v>40168</v>
          </cell>
          <cell r="K4996" t="str">
            <v>N</v>
          </cell>
          <cell r="L4996" t="str">
            <v>Doc</v>
          </cell>
          <cell r="M4996">
            <v>500</v>
          </cell>
        </row>
        <row r="4997">
          <cell r="C4997" t="str">
            <v>13</v>
          </cell>
          <cell r="D4997" t="str">
            <v/>
          </cell>
          <cell r="E4997" t="str">
            <v/>
          </cell>
          <cell r="F4997" t="str">
            <v xml:space="preserve">Access Stair Calculations--(Propane) </v>
          </cell>
          <cell r="G4997">
            <v>0</v>
          </cell>
          <cell r="H4997" t="str">
            <v>VP-1516-147-T-101/2-027</v>
          </cell>
          <cell r="I4997">
            <v>40175</v>
          </cell>
          <cell r="J4997">
            <v>40168</v>
          </cell>
          <cell r="K4997" t="str">
            <v>N</v>
          </cell>
          <cell r="L4997" t="str">
            <v>Doc</v>
          </cell>
          <cell r="M4997">
            <v>501</v>
          </cell>
        </row>
        <row r="4998">
          <cell r="C4998" t="str">
            <v>13</v>
          </cell>
          <cell r="D4998" t="str">
            <v>05050-VC-13-602-00</v>
          </cell>
          <cell r="E4998" t="str">
            <v>05050-VC-13-602-00</v>
          </cell>
          <cell r="F4998" t="str">
            <v xml:space="preserve">Access Stair Calculations--(Butane) </v>
          </cell>
          <cell r="G4998">
            <v>0</v>
          </cell>
          <cell r="H4998" t="str">
            <v>VP-1516-148-T-101/2-027</v>
          </cell>
          <cell r="I4998">
            <v>40175</v>
          </cell>
          <cell r="J4998">
            <v>40168</v>
          </cell>
          <cell r="K4998" t="str">
            <v>Y</v>
          </cell>
          <cell r="L4998" t="str">
            <v>Doc</v>
          </cell>
          <cell r="M4998">
            <v>502</v>
          </cell>
        </row>
        <row r="4999">
          <cell r="C4999" t="str">
            <v>13</v>
          </cell>
          <cell r="D4999" t="str">
            <v/>
          </cell>
          <cell r="E4999" t="str">
            <v/>
          </cell>
          <cell r="F4999" t="str">
            <v xml:space="preserve">Principal design of tank base-- </v>
          </cell>
          <cell r="G4999">
            <v>0</v>
          </cell>
          <cell r="H4999">
            <v>0</v>
          </cell>
          <cell r="I4999">
            <v>40175</v>
          </cell>
          <cell r="J4999">
            <v>40168</v>
          </cell>
          <cell r="K4999" t="str">
            <v>N</v>
          </cell>
          <cell r="L4999" t="str">
            <v>Doc</v>
          </cell>
          <cell r="M4999">
            <v>503</v>
          </cell>
        </row>
        <row r="5000">
          <cell r="C5000" t="str">
            <v>13</v>
          </cell>
          <cell r="D5000" t="str">
            <v>05050-VC-13-652-00</v>
          </cell>
          <cell r="E5000" t="str">
            <v>05050-VC-13-652-00</v>
          </cell>
          <cell r="F5000" t="str">
            <v xml:space="preserve">Outer Wall Calculation-- </v>
          </cell>
          <cell r="G5000">
            <v>0</v>
          </cell>
          <cell r="H5000" t="str">
            <v>VP-1516-2500-OI-0001-006</v>
          </cell>
          <cell r="I5000">
            <v>40175</v>
          </cell>
          <cell r="J5000">
            <v>40168</v>
          </cell>
          <cell r="K5000" t="str">
            <v>Y</v>
          </cell>
          <cell r="L5000" t="str">
            <v>Doc</v>
          </cell>
          <cell r="M5000">
            <v>504</v>
          </cell>
        </row>
        <row r="5001">
          <cell r="C5001" t="str">
            <v>00</v>
          </cell>
          <cell r="D5001" t="str">
            <v>05050-VM-00--</v>
          </cell>
          <cell r="E5001" t="str">
            <v>05050-VM-00--</v>
          </cell>
          <cell r="F5001" t="str">
            <v>Civil Documents</v>
          </cell>
          <cell r="G5001">
            <v>0</v>
          </cell>
          <cell r="H5001">
            <v>0</v>
          </cell>
          <cell r="I5001" t="str">
            <v>-</v>
          </cell>
          <cell r="J5001" t="str">
            <v>-</v>
          </cell>
          <cell r="K5001" t="str">
            <v>Y</v>
          </cell>
          <cell r="L5001" t="str">
            <v>Doc</v>
          </cell>
          <cell r="M5001">
            <v>505</v>
          </cell>
        </row>
        <row r="5002">
          <cell r="C5002">
            <v>13</v>
          </cell>
          <cell r="D5002" t="str">
            <v/>
          </cell>
          <cell r="E5002" t="str">
            <v/>
          </cell>
          <cell r="F5002" t="str">
            <v xml:space="preserve">Bar bending schedule-Base-(Propane) </v>
          </cell>
          <cell r="G5002">
            <v>0</v>
          </cell>
          <cell r="H5002" t="str">
            <v>VP-1516-147-T-101/2-073</v>
          </cell>
          <cell r="I5002">
            <v>40175</v>
          </cell>
          <cell r="J5002">
            <v>40168</v>
          </cell>
          <cell r="K5002" t="str">
            <v>N</v>
          </cell>
          <cell r="L5002" t="str">
            <v>Doc</v>
          </cell>
          <cell r="M5002">
            <v>506</v>
          </cell>
        </row>
        <row r="5003">
          <cell r="C5003" t="str">
            <v>13</v>
          </cell>
          <cell r="D5003" t="str">
            <v/>
          </cell>
          <cell r="E5003" t="str">
            <v/>
          </cell>
          <cell r="F5003" t="str">
            <v xml:space="preserve">Bar bending schedule-Outer Shell-(Propane) </v>
          </cell>
          <cell r="G5003">
            <v>0</v>
          </cell>
          <cell r="H5003" t="str">
            <v>VP-1516-147-T-101/2-074</v>
          </cell>
          <cell r="I5003">
            <v>40175</v>
          </cell>
          <cell r="J5003">
            <v>40168</v>
          </cell>
          <cell r="K5003" t="str">
            <v>n</v>
          </cell>
          <cell r="L5003" t="str">
            <v>Doc</v>
          </cell>
          <cell r="M5003">
            <v>507</v>
          </cell>
        </row>
        <row r="5004">
          <cell r="C5004" t="str">
            <v>13</v>
          </cell>
          <cell r="D5004" t="str">
            <v/>
          </cell>
          <cell r="E5004" t="str">
            <v/>
          </cell>
          <cell r="F5004" t="str">
            <v xml:space="preserve">Bar bending schedule-Roof-(Propane) </v>
          </cell>
          <cell r="G5004">
            <v>0</v>
          </cell>
          <cell r="H5004" t="str">
            <v>VP-1516-147-T-101/2-075</v>
          </cell>
          <cell r="I5004">
            <v>40175</v>
          </cell>
          <cell r="J5004">
            <v>40168</v>
          </cell>
          <cell r="K5004" t="str">
            <v>N</v>
          </cell>
          <cell r="L5004" t="str">
            <v>Doc</v>
          </cell>
          <cell r="M5004">
            <v>508</v>
          </cell>
        </row>
        <row r="5005">
          <cell r="C5005" t="str">
            <v>13</v>
          </cell>
          <cell r="D5005" t="str">
            <v/>
          </cell>
          <cell r="E5005" t="str">
            <v/>
          </cell>
          <cell r="F5005" t="str">
            <v xml:space="preserve">Bar bending schedule-Temporary openings-(Propane) </v>
          </cell>
          <cell r="G5005">
            <v>0</v>
          </cell>
          <cell r="H5005" t="str">
            <v>VP-1516-147-T-101/2-076</v>
          </cell>
          <cell r="I5005">
            <v>40175</v>
          </cell>
          <cell r="J5005">
            <v>40168</v>
          </cell>
          <cell r="K5005" t="str">
            <v>N</v>
          </cell>
          <cell r="L5005" t="str">
            <v>Doc</v>
          </cell>
          <cell r="M5005">
            <v>509</v>
          </cell>
        </row>
        <row r="5006">
          <cell r="C5006">
            <v>13</v>
          </cell>
          <cell r="D5006" t="str">
            <v/>
          </cell>
          <cell r="E5006" t="str">
            <v/>
          </cell>
          <cell r="F5006" t="str">
            <v xml:space="preserve">Civil Handling Procedure-- </v>
          </cell>
          <cell r="G5006">
            <v>0</v>
          </cell>
          <cell r="H5006" t="str">
            <v>VP-1516-2500-OI-0001-107</v>
          </cell>
          <cell r="I5006">
            <v>40175</v>
          </cell>
          <cell r="J5006">
            <v>40168</v>
          </cell>
          <cell r="K5006" t="str">
            <v>N</v>
          </cell>
          <cell r="L5006" t="str">
            <v>Doc</v>
          </cell>
          <cell r="M5006">
            <v>510</v>
          </cell>
        </row>
        <row r="5007">
          <cell r="C5007" t="str">
            <v>13</v>
          </cell>
          <cell r="D5007" t="str">
            <v>05050-VM-13-006-00</v>
          </cell>
          <cell r="E5007" t="str">
            <v>05050-VM-13-006-00</v>
          </cell>
          <cell r="F5007" t="str">
            <v xml:space="preserve">Data Sheet for Concrete Leveling Layer-- </v>
          </cell>
          <cell r="G5007">
            <v>0</v>
          </cell>
          <cell r="H5007" t="str">
            <v>VP-1516-2500-OI-0001-048</v>
          </cell>
          <cell r="I5007">
            <v>40175</v>
          </cell>
          <cell r="J5007">
            <v>40168</v>
          </cell>
          <cell r="K5007" t="str">
            <v>Y</v>
          </cell>
          <cell r="L5007" t="str">
            <v>Doc</v>
          </cell>
          <cell r="M5007">
            <v>511</v>
          </cell>
        </row>
        <row r="5008">
          <cell r="C5008" t="str">
            <v>13</v>
          </cell>
          <cell r="D5008" t="str">
            <v/>
          </cell>
          <cell r="E5008" t="str">
            <v/>
          </cell>
          <cell r="F5008" t="str">
            <v xml:space="preserve">Civil Construction Procedure-- </v>
          </cell>
          <cell r="G5008">
            <v>0</v>
          </cell>
          <cell r="H5008" t="str">
            <v>VP-1516-2500-OI-0001-108</v>
          </cell>
          <cell r="I5008">
            <v>40175</v>
          </cell>
          <cell r="J5008">
            <v>40168</v>
          </cell>
          <cell r="K5008" t="str">
            <v>N</v>
          </cell>
          <cell r="L5008" t="str">
            <v>Doc</v>
          </cell>
          <cell r="M5008">
            <v>512</v>
          </cell>
        </row>
        <row r="5009">
          <cell r="C5009" t="str">
            <v>13</v>
          </cell>
          <cell r="D5009" t="str">
            <v/>
          </cell>
          <cell r="E5009" t="str">
            <v/>
          </cell>
          <cell r="F5009" t="str">
            <v xml:space="preserve">--(Propane) </v>
          </cell>
          <cell r="G5009">
            <v>0</v>
          </cell>
          <cell r="H5009">
            <v>0</v>
          </cell>
          <cell r="I5009">
            <v>40175</v>
          </cell>
          <cell r="J5009">
            <v>40168</v>
          </cell>
          <cell r="K5009" t="str">
            <v>N</v>
          </cell>
          <cell r="L5009" t="str">
            <v>Doc</v>
          </cell>
          <cell r="M5009">
            <v>513</v>
          </cell>
        </row>
        <row r="5010">
          <cell r="C5010">
            <v>13</v>
          </cell>
          <cell r="D5010" t="str">
            <v/>
          </cell>
          <cell r="E5010" t="str">
            <v/>
          </cell>
          <cell r="F5010" t="str">
            <v xml:space="preserve">--(Propane) </v>
          </cell>
          <cell r="G5010">
            <v>0</v>
          </cell>
          <cell r="H5010">
            <v>0</v>
          </cell>
          <cell r="I5010">
            <v>40175</v>
          </cell>
          <cell r="J5010">
            <v>40168</v>
          </cell>
          <cell r="K5010" t="str">
            <v>N</v>
          </cell>
          <cell r="L5010" t="str">
            <v>Doc</v>
          </cell>
          <cell r="M5010">
            <v>514</v>
          </cell>
        </row>
        <row r="5011">
          <cell r="C5011" t="str">
            <v>13</v>
          </cell>
          <cell r="D5011" t="str">
            <v/>
          </cell>
          <cell r="E5011" t="str">
            <v/>
          </cell>
          <cell r="F5011" t="str">
            <v xml:space="preserve">--(Propane) </v>
          </cell>
          <cell r="G5011">
            <v>0</v>
          </cell>
          <cell r="H5011">
            <v>0</v>
          </cell>
          <cell r="I5011">
            <v>40175</v>
          </cell>
          <cell r="J5011">
            <v>40168</v>
          </cell>
          <cell r="K5011" t="str">
            <v>N</v>
          </cell>
          <cell r="L5011" t="str">
            <v>Doc</v>
          </cell>
          <cell r="M5011">
            <v>515</v>
          </cell>
        </row>
        <row r="5012">
          <cell r="C5012" t="str">
            <v>13</v>
          </cell>
          <cell r="D5012" t="str">
            <v/>
          </cell>
          <cell r="E5012" t="str">
            <v/>
          </cell>
          <cell r="F5012" t="str">
            <v xml:space="preserve">--(Propane) </v>
          </cell>
          <cell r="G5012">
            <v>0</v>
          </cell>
          <cell r="H5012">
            <v>0</v>
          </cell>
          <cell r="I5012">
            <v>40175</v>
          </cell>
          <cell r="J5012">
            <v>40168</v>
          </cell>
          <cell r="K5012" t="str">
            <v>N</v>
          </cell>
          <cell r="L5012" t="str">
            <v>Doc</v>
          </cell>
          <cell r="M5012">
            <v>516</v>
          </cell>
        </row>
        <row r="5013">
          <cell r="C5013" t="str">
            <v>13</v>
          </cell>
          <cell r="D5013" t="str">
            <v/>
          </cell>
          <cell r="E5013" t="str">
            <v/>
          </cell>
          <cell r="F5013" t="str">
            <v xml:space="preserve">--(Propane) </v>
          </cell>
          <cell r="G5013">
            <v>0</v>
          </cell>
          <cell r="H5013">
            <v>0</v>
          </cell>
          <cell r="I5013">
            <v>40175</v>
          </cell>
          <cell r="J5013">
            <v>40168</v>
          </cell>
          <cell r="K5013" t="str">
            <v>N</v>
          </cell>
          <cell r="L5013" t="str">
            <v>Doc</v>
          </cell>
          <cell r="M5013">
            <v>517</v>
          </cell>
        </row>
        <row r="5014">
          <cell r="C5014">
            <v>13</v>
          </cell>
          <cell r="D5014" t="str">
            <v/>
          </cell>
          <cell r="E5014" t="str">
            <v/>
          </cell>
          <cell r="F5014" t="str">
            <v xml:space="preserve">--(Propane) </v>
          </cell>
          <cell r="G5014">
            <v>0</v>
          </cell>
          <cell r="H5014">
            <v>0</v>
          </cell>
          <cell r="I5014">
            <v>40175</v>
          </cell>
          <cell r="J5014">
            <v>40168</v>
          </cell>
          <cell r="K5014" t="str">
            <v>N</v>
          </cell>
          <cell r="L5014" t="str">
            <v>Doc</v>
          </cell>
          <cell r="M5014">
            <v>518</v>
          </cell>
        </row>
        <row r="5015">
          <cell r="C5015" t="str">
            <v>13</v>
          </cell>
          <cell r="D5015" t="str">
            <v/>
          </cell>
          <cell r="E5015" t="str">
            <v/>
          </cell>
          <cell r="F5015" t="str">
            <v xml:space="preserve">--(Propane) </v>
          </cell>
          <cell r="G5015">
            <v>0</v>
          </cell>
          <cell r="H5015">
            <v>0</v>
          </cell>
          <cell r="I5015">
            <v>40175</v>
          </cell>
          <cell r="J5015">
            <v>40168</v>
          </cell>
          <cell r="K5015" t="str">
            <v>N</v>
          </cell>
          <cell r="L5015" t="str">
            <v>Doc</v>
          </cell>
          <cell r="M5015">
            <v>519</v>
          </cell>
        </row>
        <row r="5016">
          <cell r="C5016" t="str">
            <v>13</v>
          </cell>
          <cell r="D5016" t="str">
            <v/>
          </cell>
          <cell r="E5016" t="str">
            <v/>
          </cell>
          <cell r="F5016" t="str">
            <v xml:space="preserve">--(Propane) </v>
          </cell>
          <cell r="G5016">
            <v>0</v>
          </cell>
          <cell r="H5016">
            <v>0</v>
          </cell>
          <cell r="I5016">
            <v>40175</v>
          </cell>
          <cell r="J5016">
            <v>40168</v>
          </cell>
          <cell r="K5016" t="str">
            <v>N</v>
          </cell>
          <cell r="L5016" t="str">
            <v>Doc</v>
          </cell>
          <cell r="M5016">
            <v>520</v>
          </cell>
        </row>
        <row r="5017">
          <cell r="C5017" t="str">
            <v>13</v>
          </cell>
          <cell r="D5017" t="str">
            <v/>
          </cell>
          <cell r="E5017" t="str">
            <v/>
          </cell>
          <cell r="F5017" t="str">
            <v xml:space="preserve">--(Propane) </v>
          </cell>
          <cell r="G5017">
            <v>0</v>
          </cell>
          <cell r="H5017">
            <v>0</v>
          </cell>
          <cell r="I5017">
            <v>40175</v>
          </cell>
          <cell r="J5017">
            <v>40168</v>
          </cell>
          <cell r="K5017" t="str">
            <v>N</v>
          </cell>
          <cell r="L5017" t="str">
            <v>Doc</v>
          </cell>
          <cell r="M5017">
            <v>521</v>
          </cell>
        </row>
        <row r="5018">
          <cell r="C5018">
            <v>13</v>
          </cell>
          <cell r="D5018" t="str">
            <v/>
          </cell>
          <cell r="E5018" t="str">
            <v/>
          </cell>
          <cell r="F5018" t="str">
            <v xml:space="preserve">Bar bending schedule-Base-(Butane) </v>
          </cell>
          <cell r="G5018">
            <v>0</v>
          </cell>
          <cell r="H5018" t="str">
            <v>VP-1516-148-T-101/2-073</v>
          </cell>
          <cell r="I5018">
            <v>40175</v>
          </cell>
          <cell r="J5018">
            <v>40168</v>
          </cell>
          <cell r="K5018" t="str">
            <v>N</v>
          </cell>
          <cell r="L5018" t="str">
            <v>Doc</v>
          </cell>
          <cell r="M5018">
            <v>522</v>
          </cell>
        </row>
        <row r="5019">
          <cell r="C5019" t="str">
            <v>13</v>
          </cell>
          <cell r="D5019" t="str">
            <v/>
          </cell>
          <cell r="E5019" t="str">
            <v/>
          </cell>
          <cell r="F5019" t="str">
            <v xml:space="preserve">Bar bending schedule-Outer Shell-(Butane) </v>
          </cell>
          <cell r="G5019">
            <v>0</v>
          </cell>
          <cell r="H5019" t="str">
            <v>VP-1516-148-T-101/2-074</v>
          </cell>
          <cell r="I5019">
            <v>40175</v>
          </cell>
          <cell r="J5019">
            <v>40168</v>
          </cell>
          <cell r="K5019" t="str">
            <v>N</v>
          </cell>
          <cell r="L5019" t="str">
            <v>Doc</v>
          </cell>
          <cell r="M5019">
            <v>523</v>
          </cell>
        </row>
        <row r="5020">
          <cell r="C5020" t="str">
            <v>13</v>
          </cell>
          <cell r="D5020" t="str">
            <v/>
          </cell>
          <cell r="E5020" t="str">
            <v/>
          </cell>
          <cell r="F5020" t="str">
            <v xml:space="preserve">Bar bending schedule-Roof-(Butane) </v>
          </cell>
          <cell r="G5020">
            <v>0</v>
          </cell>
          <cell r="H5020" t="str">
            <v>VP-1516-148-T-101/2-075</v>
          </cell>
          <cell r="I5020">
            <v>40175</v>
          </cell>
          <cell r="J5020">
            <v>40168</v>
          </cell>
          <cell r="K5020" t="str">
            <v>N</v>
          </cell>
          <cell r="L5020" t="str">
            <v>Doc</v>
          </cell>
          <cell r="M5020">
            <v>524</v>
          </cell>
        </row>
        <row r="5021">
          <cell r="C5021" t="str">
            <v>13</v>
          </cell>
          <cell r="D5021" t="str">
            <v/>
          </cell>
          <cell r="E5021" t="str">
            <v/>
          </cell>
          <cell r="F5021" t="str">
            <v xml:space="preserve">Bar bending schedule-Temporary openings-(Butane) </v>
          </cell>
          <cell r="G5021">
            <v>0</v>
          </cell>
          <cell r="H5021" t="str">
            <v>VP-1516-148-T-101/2-076</v>
          </cell>
          <cell r="I5021">
            <v>40175</v>
          </cell>
          <cell r="J5021">
            <v>40168</v>
          </cell>
          <cell r="K5021" t="str">
            <v>N</v>
          </cell>
          <cell r="L5021" t="str">
            <v>Doc</v>
          </cell>
          <cell r="M5021">
            <v>525</v>
          </cell>
        </row>
        <row r="5022">
          <cell r="C5022">
            <v>13</v>
          </cell>
          <cell r="D5022" t="str">
            <v/>
          </cell>
          <cell r="E5022" t="str">
            <v/>
          </cell>
          <cell r="F5022" t="str">
            <v xml:space="preserve">--(Butane) </v>
          </cell>
          <cell r="G5022">
            <v>0</v>
          </cell>
          <cell r="H5022">
            <v>0</v>
          </cell>
          <cell r="I5022">
            <v>40175</v>
          </cell>
          <cell r="J5022">
            <v>40168</v>
          </cell>
          <cell r="K5022" t="str">
            <v>N</v>
          </cell>
          <cell r="L5022" t="str">
            <v>Doc</v>
          </cell>
          <cell r="M5022">
            <v>526</v>
          </cell>
        </row>
        <row r="5023">
          <cell r="C5023" t="str">
            <v>13</v>
          </cell>
          <cell r="D5023" t="str">
            <v/>
          </cell>
          <cell r="E5023" t="str">
            <v/>
          </cell>
          <cell r="F5023" t="str">
            <v xml:space="preserve">--(Butane) </v>
          </cell>
          <cell r="G5023">
            <v>0</v>
          </cell>
          <cell r="H5023">
            <v>0</v>
          </cell>
          <cell r="I5023">
            <v>40175</v>
          </cell>
          <cell r="J5023">
            <v>40168</v>
          </cell>
          <cell r="K5023" t="str">
            <v>N</v>
          </cell>
          <cell r="L5023" t="str">
            <v>Doc</v>
          </cell>
          <cell r="M5023">
            <v>527</v>
          </cell>
        </row>
        <row r="5024">
          <cell r="C5024" t="str">
            <v>13</v>
          </cell>
          <cell r="D5024" t="str">
            <v/>
          </cell>
          <cell r="E5024" t="str">
            <v/>
          </cell>
          <cell r="F5024" t="str">
            <v xml:space="preserve">--(Butane) </v>
          </cell>
          <cell r="G5024">
            <v>0</v>
          </cell>
          <cell r="H5024">
            <v>0</v>
          </cell>
          <cell r="I5024">
            <v>40175</v>
          </cell>
          <cell r="J5024">
            <v>40168</v>
          </cell>
          <cell r="K5024" t="str">
            <v>N</v>
          </cell>
          <cell r="L5024" t="str">
            <v>Doc</v>
          </cell>
          <cell r="M5024">
            <v>528</v>
          </cell>
        </row>
        <row r="5025">
          <cell r="C5025" t="str">
            <v>13</v>
          </cell>
          <cell r="D5025" t="str">
            <v/>
          </cell>
          <cell r="E5025" t="str">
            <v/>
          </cell>
          <cell r="F5025" t="str">
            <v xml:space="preserve">--(Butane) </v>
          </cell>
          <cell r="G5025">
            <v>0</v>
          </cell>
          <cell r="H5025">
            <v>0</v>
          </cell>
          <cell r="I5025">
            <v>40175</v>
          </cell>
          <cell r="J5025">
            <v>40168</v>
          </cell>
          <cell r="K5025" t="str">
            <v>N</v>
          </cell>
          <cell r="L5025" t="str">
            <v>Doc</v>
          </cell>
          <cell r="M5025">
            <v>529</v>
          </cell>
        </row>
        <row r="5026">
          <cell r="C5026">
            <v>13</v>
          </cell>
          <cell r="D5026" t="str">
            <v/>
          </cell>
          <cell r="E5026" t="str">
            <v/>
          </cell>
          <cell r="F5026" t="str">
            <v xml:space="preserve">--(Butane) </v>
          </cell>
          <cell r="G5026">
            <v>0</v>
          </cell>
          <cell r="H5026">
            <v>0</v>
          </cell>
          <cell r="I5026">
            <v>40175</v>
          </cell>
          <cell r="J5026">
            <v>40168</v>
          </cell>
          <cell r="K5026" t="str">
            <v>N</v>
          </cell>
          <cell r="L5026" t="str">
            <v>Doc</v>
          </cell>
          <cell r="M5026">
            <v>530</v>
          </cell>
        </row>
        <row r="5027">
          <cell r="C5027" t="str">
            <v>13</v>
          </cell>
          <cell r="D5027" t="str">
            <v/>
          </cell>
          <cell r="E5027" t="str">
            <v/>
          </cell>
          <cell r="F5027" t="str">
            <v xml:space="preserve">--(Butane) </v>
          </cell>
          <cell r="G5027">
            <v>0</v>
          </cell>
          <cell r="H5027">
            <v>0</v>
          </cell>
          <cell r="I5027">
            <v>40175</v>
          </cell>
          <cell r="J5027">
            <v>40168</v>
          </cell>
          <cell r="K5027" t="str">
            <v>N</v>
          </cell>
          <cell r="L5027" t="str">
            <v>Doc</v>
          </cell>
          <cell r="M5027">
            <v>531</v>
          </cell>
        </row>
        <row r="5028">
          <cell r="C5028" t="str">
            <v>13</v>
          </cell>
          <cell r="D5028" t="str">
            <v/>
          </cell>
          <cell r="E5028" t="str">
            <v/>
          </cell>
          <cell r="F5028" t="str">
            <v xml:space="preserve">--(Butane) </v>
          </cell>
          <cell r="G5028">
            <v>0</v>
          </cell>
          <cell r="H5028">
            <v>0</v>
          </cell>
          <cell r="I5028">
            <v>40175</v>
          </cell>
          <cell r="J5028">
            <v>40168</v>
          </cell>
          <cell r="K5028" t="str">
            <v>N</v>
          </cell>
          <cell r="L5028" t="str">
            <v>Doc</v>
          </cell>
          <cell r="M5028">
            <v>532</v>
          </cell>
        </row>
        <row r="5029">
          <cell r="C5029" t="str">
            <v>13</v>
          </cell>
          <cell r="D5029" t="str">
            <v/>
          </cell>
          <cell r="E5029" t="str">
            <v/>
          </cell>
          <cell r="F5029" t="str">
            <v xml:space="preserve">--(Butane) </v>
          </cell>
          <cell r="G5029">
            <v>0</v>
          </cell>
          <cell r="H5029">
            <v>0</v>
          </cell>
          <cell r="I5029">
            <v>40175</v>
          </cell>
          <cell r="J5029">
            <v>40168</v>
          </cell>
          <cell r="K5029" t="str">
            <v>N</v>
          </cell>
          <cell r="L5029" t="str">
            <v>Doc</v>
          </cell>
          <cell r="M5029">
            <v>533</v>
          </cell>
        </row>
        <row r="5030">
          <cell r="C5030" t="str">
            <v>00</v>
          </cell>
          <cell r="D5030" t="str">
            <v/>
          </cell>
          <cell r="E5030" t="str">
            <v/>
          </cell>
          <cell r="F5030" t="str">
            <v xml:space="preserve">-- </v>
          </cell>
          <cell r="G5030">
            <v>0</v>
          </cell>
          <cell r="H5030">
            <v>0</v>
          </cell>
          <cell r="I5030">
            <v>7</v>
          </cell>
          <cell r="J5030">
            <v>0</v>
          </cell>
          <cell r="K5030">
            <v>0</v>
          </cell>
          <cell r="L5030" t="str">
            <v>Doc</v>
          </cell>
          <cell r="M5030">
            <v>534</v>
          </cell>
        </row>
        <row r="5031">
          <cell r="C5031" t="str">
            <v>25</v>
          </cell>
          <cell r="D5031" t="str">
            <v/>
          </cell>
          <cell r="E5031" t="str">
            <v/>
          </cell>
          <cell r="F5031" t="str">
            <v xml:space="preserve">Civil bill of quantities-- </v>
          </cell>
          <cell r="G5031">
            <v>0</v>
          </cell>
          <cell r="H5031">
            <v>0</v>
          </cell>
          <cell r="I5031">
            <v>40175</v>
          </cell>
          <cell r="J5031">
            <v>40168</v>
          </cell>
          <cell r="K5031" t="str">
            <v>N</v>
          </cell>
          <cell r="L5031" t="str">
            <v>Doc</v>
          </cell>
          <cell r="M5031">
            <v>535</v>
          </cell>
        </row>
        <row r="5032">
          <cell r="C5032" t="str">
            <v>25</v>
          </cell>
          <cell r="D5032" t="str">
            <v/>
          </cell>
          <cell r="E5032" t="str">
            <v/>
          </cell>
          <cell r="F5032" t="str">
            <v xml:space="preserve">Civil outline construction sequence-- </v>
          </cell>
          <cell r="G5032">
            <v>0</v>
          </cell>
          <cell r="H5032">
            <v>0</v>
          </cell>
          <cell r="I5032">
            <v>40175</v>
          </cell>
          <cell r="J5032">
            <v>40168</v>
          </cell>
          <cell r="K5032" t="str">
            <v>N</v>
          </cell>
          <cell r="L5032" t="str">
            <v>Doc</v>
          </cell>
          <cell r="M5032">
            <v>536</v>
          </cell>
        </row>
        <row r="5033">
          <cell r="C5033" t="str">
            <v>00</v>
          </cell>
          <cell r="D5033" t="str">
            <v/>
          </cell>
          <cell r="E5033" t="str">
            <v/>
          </cell>
          <cell r="F5033" t="str">
            <v>Process datasheets</v>
          </cell>
          <cell r="G5033">
            <v>0</v>
          </cell>
          <cell r="H5033">
            <v>0</v>
          </cell>
          <cell r="I5033" t="str">
            <v>-</v>
          </cell>
          <cell r="J5033" t="str">
            <v>-</v>
          </cell>
          <cell r="K5033" t="str">
            <v>N</v>
          </cell>
          <cell r="L5033" t="str">
            <v>Doc</v>
          </cell>
          <cell r="M5033">
            <v>537</v>
          </cell>
        </row>
        <row r="5034">
          <cell r="C5034" t="str">
            <v>34</v>
          </cell>
          <cell r="D5034" t="str">
            <v/>
          </cell>
          <cell r="E5034" t="str">
            <v/>
          </cell>
          <cell r="F5034" t="str">
            <v xml:space="preserve">Control valve datasheet-- </v>
          </cell>
          <cell r="G5034">
            <v>0</v>
          </cell>
          <cell r="H5034">
            <v>0</v>
          </cell>
          <cell r="I5034">
            <v>40175</v>
          </cell>
          <cell r="J5034">
            <v>40168</v>
          </cell>
          <cell r="K5034" t="str">
            <v>N</v>
          </cell>
          <cell r="L5034" t="str">
            <v>Doc</v>
          </cell>
          <cell r="M5034">
            <v>538</v>
          </cell>
        </row>
        <row r="5035">
          <cell r="C5035" t="str">
            <v>34</v>
          </cell>
          <cell r="D5035" t="str">
            <v/>
          </cell>
          <cell r="E5035" t="str">
            <v/>
          </cell>
          <cell r="F5035" t="str">
            <v xml:space="preserve">Control valve datasheet-- </v>
          </cell>
          <cell r="G5035">
            <v>0</v>
          </cell>
          <cell r="H5035">
            <v>0</v>
          </cell>
          <cell r="I5035">
            <v>40175</v>
          </cell>
          <cell r="J5035">
            <v>40168</v>
          </cell>
          <cell r="K5035" t="str">
            <v>N</v>
          </cell>
          <cell r="L5035" t="str">
            <v>Doc</v>
          </cell>
          <cell r="M5035">
            <v>539</v>
          </cell>
        </row>
        <row r="5036">
          <cell r="C5036" t="str">
            <v>34</v>
          </cell>
          <cell r="D5036" t="str">
            <v/>
          </cell>
          <cell r="E5036" t="str">
            <v/>
          </cell>
          <cell r="F5036" t="str">
            <v xml:space="preserve">Control valve datasheet-- </v>
          </cell>
          <cell r="G5036">
            <v>0</v>
          </cell>
          <cell r="H5036">
            <v>0</v>
          </cell>
          <cell r="I5036">
            <v>40175</v>
          </cell>
          <cell r="J5036">
            <v>40168</v>
          </cell>
          <cell r="K5036" t="str">
            <v>N</v>
          </cell>
          <cell r="L5036" t="str">
            <v>Doc</v>
          </cell>
          <cell r="M5036">
            <v>540</v>
          </cell>
        </row>
        <row r="5037">
          <cell r="C5037" t="str">
            <v>34</v>
          </cell>
          <cell r="D5037" t="str">
            <v/>
          </cell>
          <cell r="E5037" t="str">
            <v/>
          </cell>
          <cell r="F5037" t="str">
            <v xml:space="preserve">Control valve datasheet-- </v>
          </cell>
          <cell r="G5037">
            <v>0</v>
          </cell>
          <cell r="H5037">
            <v>0</v>
          </cell>
          <cell r="I5037">
            <v>40175</v>
          </cell>
          <cell r="J5037">
            <v>40168</v>
          </cell>
          <cell r="K5037" t="str">
            <v>N</v>
          </cell>
          <cell r="L5037" t="str">
            <v>Doc</v>
          </cell>
          <cell r="M5037">
            <v>541</v>
          </cell>
        </row>
        <row r="5038">
          <cell r="C5038" t="str">
            <v>34</v>
          </cell>
          <cell r="D5038" t="str">
            <v/>
          </cell>
          <cell r="E5038" t="str">
            <v/>
          </cell>
          <cell r="F5038" t="str">
            <v xml:space="preserve">Control valve datasheet-- </v>
          </cell>
          <cell r="G5038">
            <v>0</v>
          </cell>
          <cell r="H5038">
            <v>0</v>
          </cell>
          <cell r="I5038">
            <v>40175</v>
          </cell>
          <cell r="J5038">
            <v>40168</v>
          </cell>
          <cell r="K5038" t="str">
            <v>N</v>
          </cell>
          <cell r="L5038" t="str">
            <v>Doc</v>
          </cell>
          <cell r="M5038">
            <v>542</v>
          </cell>
        </row>
        <row r="5039">
          <cell r="C5039" t="str">
            <v>34</v>
          </cell>
          <cell r="D5039" t="str">
            <v/>
          </cell>
          <cell r="E5039" t="str">
            <v/>
          </cell>
          <cell r="F5039" t="str">
            <v xml:space="preserve">Control valve datasheet-- </v>
          </cell>
          <cell r="G5039">
            <v>0</v>
          </cell>
          <cell r="H5039">
            <v>0</v>
          </cell>
          <cell r="I5039">
            <v>40175</v>
          </cell>
          <cell r="J5039">
            <v>40168</v>
          </cell>
          <cell r="K5039" t="str">
            <v>N</v>
          </cell>
          <cell r="L5039" t="str">
            <v>Doc</v>
          </cell>
          <cell r="M5039">
            <v>543</v>
          </cell>
        </row>
        <row r="5040">
          <cell r="C5040" t="str">
            <v>34</v>
          </cell>
          <cell r="D5040" t="str">
            <v/>
          </cell>
          <cell r="E5040" t="str">
            <v/>
          </cell>
          <cell r="F5040" t="str">
            <v xml:space="preserve">Control valve datasheet-- </v>
          </cell>
          <cell r="G5040">
            <v>0</v>
          </cell>
          <cell r="H5040">
            <v>0</v>
          </cell>
          <cell r="I5040">
            <v>40175</v>
          </cell>
          <cell r="J5040">
            <v>40168</v>
          </cell>
          <cell r="K5040" t="str">
            <v>N</v>
          </cell>
          <cell r="L5040" t="str">
            <v>Doc</v>
          </cell>
          <cell r="M5040">
            <v>544</v>
          </cell>
        </row>
        <row r="5041">
          <cell r="C5041" t="str">
            <v>34</v>
          </cell>
          <cell r="D5041" t="str">
            <v/>
          </cell>
          <cell r="E5041" t="str">
            <v/>
          </cell>
          <cell r="F5041" t="str">
            <v xml:space="preserve">Control valve datasheet-- </v>
          </cell>
          <cell r="G5041">
            <v>0</v>
          </cell>
          <cell r="H5041">
            <v>0</v>
          </cell>
          <cell r="I5041">
            <v>40175</v>
          </cell>
          <cell r="J5041">
            <v>40168</v>
          </cell>
          <cell r="K5041" t="str">
            <v>N</v>
          </cell>
          <cell r="L5041" t="str">
            <v>Doc</v>
          </cell>
          <cell r="M5041">
            <v>545</v>
          </cell>
        </row>
        <row r="5042">
          <cell r="C5042" t="str">
            <v>34</v>
          </cell>
          <cell r="D5042" t="str">
            <v/>
          </cell>
          <cell r="E5042" t="str">
            <v/>
          </cell>
          <cell r="F5042" t="str">
            <v xml:space="preserve">Control valve datasheet-- </v>
          </cell>
          <cell r="G5042">
            <v>0</v>
          </cell>
          <cell r="H5042">
            <v>0</v>
          </cell>
          <cell r="I5042">
            <v>40175</v>
          </cell>
          <cell r="J5042">
            <v>40168</v>
          </cell>
          <cell r="K5042" t="str">
            <v>N</v>
          </cell>
          <cell r="L5042" t="str">
            <v>Doc</v>
          </cell>
          <cell r="M5042">
            <v>546</v>
          </cell>
        </row>
        <row r="5043">
          <cell r="C5043" t="str">
            <v>34</v>
          </cell>
          <cell r="D5043" t="str">
            <v/>
          </cell>
          <cell r="E5043" t="str">
            <v/>
          </cell>
          <cell r="F5043" t="str">
            <v xml:space="preserve">Control valve datasheet-- </v>
          </cell>
          <cell r="G5043">
            <v>0</v>
          </cell>
          <cell r="H5043">
            <v>0</v>
          </cell>
          <cell r="I5043">
            <v>40175</v>
          </cell>
          <cell r="J5043">
            <v>40168</v>
          </cell>
          <cell r="K5043" t="str">
            <v>N</v>
          </cell>
          <cell r="L5043" t="str">
            <v>Doc</v>
          </cell>
          <cell r="M5043">
            <v>547</v>
          </cell>
        </row>
        <row r="5044">
          <cell r="C5044" t="str">
            <v>34</v>
          </cell>
          <cell r="D5044" t="str">
            <v/>
          </cell>
          <cell r="E5044" t="str">
            <v/>
          </cell>
          <cell r="F5044" t="str">
            <v xml:space="preserve">Control valve datasheet-- </v>
          </cell>
          <cell r="G5044">
            <v>0</v>
          </cell>
          <cell r="H5044">
            <v>0</v>
          </cell>
          <cell r="I5044">
            <v>40175</v>
          </cell>
          <cell r="J5044">
            <v>40168</v>
          </cell>
          <cell r="K5044" t="str">
            <v>N</v>
          </cell>
          <cell r="L5044" t="str">
            <v>Doc</v>
          </cell>
          <cell r="M5044">
            <v>548</v>
          </cell>
        </row>
        <row r="5045">
          <cell r="C5045" t="str">
            <v>34</v>
          </cell>
          <cell r="D5045" t="str">
            <v/>
          </cell>
          <cell r="E5045" t="str">
            <v/>
          </cell>
          <cell r="F5045" t="str">
            <v xml:space="preserve">Control valve datasheet-- </v>
          </cell>
          <cell r="G5045">
            <v>0</v>
          </cell>
          <cell r="H5045">
            <v>0</v>
          </cell>
          <cell r="I5045">
            <v>40175</v>
          </cell>
          <cell r="J5045">
            <v>40168</v>
          </cell>
          <cell r="K5045" t="str">
            <v>N</v>
          </cell>
          <cell r="L5045" t="str">
            <v>Doc</v>
          </cell>
          <cell r="M5045">
            <v>549</v>
          </cell>
        </row>
        <row r="5046">
          <cell r="C5046" t="str">
            <v>34</v>
          </cell>
          <cell r="D5046" t="str">
            <v/>
          </cell>
          <cell r="E5046" t="str">
            <v/>
          </cell>
          <cell r="F5046" t="str">
            <v xml:space="preserve">Control valve datasheet-- </v>
          </cell>
          <cell r="G5046">
            <v>0</v>
          </cell>
          <cell r="H5046">
            <v>0</v>
          </cell>
          <cell r="I5046">
            <v>40175</v>
          </cell>
          <cell r="J5046">
            <v>40168</v>
          </cell>
          <cell r="K5046" t="str">
            <v>N</v>
          </cell>
          <cell r="L5046" t="str">
            <v>Doc</v>
          </cell>
          <cell r="M5046">
            <v>550</v>
          </cell>
        </row>
        <row r="5047">
          <cell r="C5047" t="str">
            <v>34</v>
          </cell>
          <cell r="D5047" t="str">
            <v/>
          </cell>
          <cell r="E5047" t="str">
            <v/>
          </cell>
          <cell r="F5047" t="str">
            <v xml:space="preserve">Control valve datasheet-- </v>
          </cell>
          <cell r="G5047">
            <v>0</v>
          </cell>
          <cell r="H5047">
            <v>0</v>
          </cell>
          <cell r="I5047">
            <v>40175</v>
          </cell>
          <cell r="J5047">
            <v>40168</v>
          </cell>
          <cell r="K5047" t="str">
            <v>N</v>
          </cell>
          <cell r="L5047" t="str">
            <v>Doc</v>
          </cell>
          <cell r="M5047">
            <v>551</v>
          </cell>
        </row>
        <row r="5048">
          <cell r="C5048" t="str">
            <v>34</v>
          </cell>
          <cell r="D5048" t="str">
            <v/>
          </cell>
          <cell r="E5048" t="str">
            <v/>
          </cell>
          <cell r="F5048" t="str">
            <v xml:space="preserve">Control valve datasheet-- </v>
          </cell>
          <cell r="G5048">
            <v>0</v>
          </cell>
          <cell r="H5048">
            <v>0</v>
          </cell>
          <cell r="I5048">
            <v>40175</v>
          </cell>
          <cell r="J5048">
            <v>40168</v>
          </cell>
          <cell r="K5048" t="str">
            <v>N</v>
          </cell>
          <cell r="L5048" t="str">
            <v>Doc</v>
          </cell>
          <cell r="M5048">
            <v>552</v>
          </cell>
        </row>
        <row r="5049">
          <cell r="C5049" t="str">
            <v>34</v>
          </cell>
          <cell r="D5049" t="str">
            <v/>
          </cell>
          <cell r="E5049" t="str">
            <v/>
          </cell>
          <cell r="F5049" t="str">
            <v xml:space="preserve">Control valve datasheet-- </v>
          </cell>
          <cell r="G5049">
            <v>0</v>
          </cell>
          <cell r="H5049">
            <v>0</v>
          </cell>
          <cell r="I5049">
            <v>40175</v>
          </cell>
          <cell r="J5049">
            <v>40168</v>
          </cell>
          <cell r="K5049" t="str">
            <v>N</v>
          </cell>
          <cell r="L5049" t="str">
            <v>Doc</v>
          </cell>
          <cell r="M5049">
            <v>553</v>
          </cell>
        </row>
        <row r="5050">
          <cell r="C5050" t="str">
            <v>34</v>
          </cell>
          <cell r="D5050" t="str">
            <v/>
          </cell>
          <cell r="E5050" t="str">
            <v/>
          </cell>
          <cell r="F5050" t="str">
            <v xml:space="preserve">Control valve datasheet-- </v>
          </cell>
          <cell r="G5050">
            <v>0</v>
          </cell>
          <cell r="H5050">
            <v>0</v>
          </cell>
          <cell r="I5050">
            <v>40175</v>
          </cell>
          <cell r="J5050">
            <v>40168</v>
          </cell>
          <cell r="K5050" t="str">
            <v>N</v>
          </cell>
          <cell r="L5050" t="str">
            <v>Doc</v>
          </cell>
          <cell r="M5050">
            <v>554</v>
          </cell>
        </row>
        <row r="5051">
          <cell r="C5051" t="str">
            <v>34</v>
          </cell>
          <cell r="D5051" t="str">
            <v/>
          </cell>
          <cell r="E5051" t="str">
            <v/>
          </cell>
          <cell r="F5051" t="str">
            <v xml:space="preserve">Control valve datasheet-- </v>
          </cell>
          <cell r="G5051">
            <v>0</v>
          </cell>
          <cell r="H5051">
            <v>0</v>
          </cell>
          <cell r="I5051">
            <v>40175</v>
          </cell>
          <cell r="J5051">
            <v>40168</v>
          </cell>
          <cell r="K5051" t="str">
            <v>N</v>
          </cell>
          <cell r="L5051" t="str">
            <v>Doc</v>
          </cell>
          <cell r="M5051">
            <v>555</v>
          </cell>
        </row>
        <row r="5052">
          <cell r="C5052" t="str">
            <v>34</v>
          </cell>
          <cell r="D5052" t="str">
            <v/>
          </cell>
          <cell r="E5052" t="str">
            <v/>
          </cell>
          <cell r="F5052" t="str">
            <v xml:space="preserve">Control valve datasheet-- </v>
          </cell>
          <cell r="G5052">
            <v>0</v>
          </cell>
          <cell r="H5052">
            <v>0</v>
          </cell>
          <cell r="I5052">
            <v>40175</v>
          </cell>
          <cell r="J5052">
            <v>40168</v>
          </cell>
          <cell r="K5052" t="str">
            <v>N</v>
          </cell>
          <cell r="L5052" t="str">
            <v>Doc</v>
          </cell>
          <cell r="M5052">
            <v>556</v>
          </cell>
        </row>
        <row r="5053">
          <cell r="C5053" t="str">
            <v>34</v>
          </cell>
          <cell r="D5053" t="str">
            <v/>
          </cell>
          <cell r="E5053" t="str">
            <v/>
          </cell>
          <cell r="F5053" t="str">
            <v xml:space="preserve">Control valve datasheet-- </v>
          </cell>
          <cell r="G5053">
            <v>0</v>
          </cell>
          <cell r="H5053">
            <v>0</v>
          </cell>
          <cell r="I5053">
            <v>40175</v>
          </cell>
          <cell r="J5053">
            <v>40168</v>
          </cell>
          <cell r="K5053" t="str">
            <v>N</v>
          </cell>
          <cell r="L5053" t="str">
            <v>Doc</v>
          </cell>
          <cell r="M5053">
            <v>557</v>
          </cell>
        </row>
        <row r="5054">
          <cell r="C5054" t="str">
            <v>34</v>
          </cell>
          <cell r="D5054" t="str">
            <v/>
          </cell>
          <cell r="E5054" t="str">
            <v/>
          </cell>
          <cell r="F5054" t="str">
            <v xml:space="preserve">Control valve datasheet-- </v>
          </cell>
          <cell r="G5054">
            <v>0</v>
          </cell>
          <cell r="H5054">
            <v>0</v>
          </cell>
          <cell r="I5054">
            <v>40175</v>
          </cell>
          <cell r="J5054">
            <v>40168</v>
          </cell>
          <cell r="K5054" t="str">
            <v>N</v>
          </cell>
          <cell r="L5054" t="str">
            <v>Doc</v>
          </cell>
          <cell r="M5054">
            <v>558</v>
          </cell>
        </row>
        <row r="5055">
          <cell r="C5055" t="str">
            <v>34</v>
          </cell>
          <cell r="D5055" t="str">
            <v/>
          </cell>
          <cell r="E5055" t="str">
            <v/>
          </cell>
          <cell r="F5055" t="str">
            <v xml:space="preserve">Control valve datasheet-- </v>
          </cell>
          <cell r="G5055">
            <v>0</v>
          </cell>
          <cell r="H5055">
            <v>0</v>
          </cell>
          <cell r="I5055">
            <v>40175</v>
          </cell>
          <cell r="J5055">
            <v>40168</v>
          </cell>
          <cell r="K5055" t="str">
            <v>N</v>
          </cell>
          <cell r="L5055" t="str">
            <v>Doc</v>
          </cell>
          <cell r="M5055">
            <v>559</v>
          </cell>
        </row>
        <row r="5056">
          <cell r="C5056" t="str">
            <v>34</v>
          </cell>
          <cell r="D5056" t="str">
            <v/>
          </cell>
          <cell r="E5056" t="str">
            <v/>
          </cell>
          <cell r="F5056" t="str">
            <v xml:space="preserve">Control valve datasheet-- </v>
          </cell>
          <cell r="G5056">
            <v>0</v>
          </cell>
          <cell r="H5056">
            <v>0</v>
          </cell>
          <cell r="I5056">
            <v>40175</v>
          </cell>
          <cell r="J5056">
            <v>40168</v>
          </cell>
          <cell r="K5056" t="str">
            <v>N</v>
          </cell>
          <cell r="L5056" t="str">
            <v>Doc</v>
          </cell>
          <cell r="M5056">
            <v>560</v>
          </cell>
        </row>
        <row r="5057">
          <cell r="C5057" t="str">
            <v>34</v>
          </cell>
          <cell r="D5057" t="str">
            <v/>
          </cell>
          <cell r="E5057" t="str">
            <v/>
          </cell>
          <cell r="F5057" t="str">
            <v xml:space="preserve">Actuated valve datasheet-- </v>
          </cell>
          <cell r="G5057">
            <v>0</v>
          </cell>
          <cell r="H5057">
            <v>0</v>
          </cell>
          <cell r="I5057">
            <v>40175</v>
          </cell>
          <cell r="J5057">
            <v>40168</v>
          </cell>
          <cell r="K5057" t="str">
            <v>N</v>
          </cell>
          <cell r="L5057" t="str">
            <v>Doc</v>
          </cell>
          <cell r="M5057">
            <v>561</v>
          </cell>
        </row>
        <row r="5058">
          <cell r="C5058" t="str">
            <v>34</v>
          </cell>
          <cell r="D5058" t="str">
            <v/>
          </cell>
          <cell r="E5058" t="str">
            <v/>
          </cell>
          <cell r="F5058" t="str">
            <v xml:space="preserve">Actuated valve datasheet-- </v>
          </cell>
          <cell r="G5058">
            <v>0</v>
          </cell>
          <cell r="H5058">
            <v>0</v>
          </cell>
          <cell r="I5058">
            <v>40175</v>
          </cell>
          <cell r="J5058">
            <v>40168</v>
          </cell>
          <cell r="K5058" t="str">
            <v>N</v>
          </cell>
          <cell r="L5058" t="str">
            <v>Doc</v>
          </cell>
          <cell r="M5058">
            <v>562</v>
          </cell>
        </row>
        <row r="5059">
          <cell r="C5059" t="str">
            <v>34</v>
          </cell>
          <cell r="D5059" t="str">
            <v/>
          </cell>
          <cell r="E5059" t="str">
            <v/>
          </cell>
          <cell r="F5059" t="str">
            <v xml:space="preserve">Actuated valve datasheet-- </v>
          </cell>
          <cell r="G5059">
            <v>0</v>
          </cell>
          <cell r="H5059">
            <v>0</v>
          </cell>
          <cell r="I5059">
            <v>40175</v>
          </cell>
          <cell r="J5059">
            <v>40168</v>
          </cell>
          <cell r="K5059" t="str">
            <v>N</v>
          </cell>
          <cell r="L5059" t="str">
            <v>Doc</v>
          </cell>
          <cell r="M5059">
            <v>563</v>
          </cell>
        </row>
        <row r="5060">
          <cell r="C5060" t="str">
            <v>34</v>
          </cell>
          <cell r="D5060" t="str">
            <v/>
          </cell>
          <cell r="E5060" t="str">
            <v/>
          </cell>
          <cell r="F5060" t="str">
            <v xml:space="preserve">Actuated valve datasheet-- </v>
          </cell>
          <cell r="G5060">
            <v>0</v>
          </cell>
          <cell r="H5060">
            <v>0</v>
          </cell>
          <cell r="I5060">
            <v>40175</v>
          </cell>
          <cell r="J5060">
            <v>40168</v>
          </cell>
          <cell r="K5060" t="str">
            <v>N</v>
          </cell>
          <cell r="L5060" t="str">
            <v>Doc</v>
          </cell>
          <cell r="M5060">
            <v>564</v>
          </cell>
        </row>
        <row r="5061">
          <cell r="C5061" t="str">
            <v>34</v>
          </cell>
          <cell r="D5061" t="str">
            <v/>
          </cell>
          <cell r="E5061" t="str">
            <v/>
          </cell>
          <cell r="F5061" t="str">
            <v xml:space="preserve">Actuated valve datasheet-- </v>
          </cell>
          <cell r="G5061">
            <v>0</v>
          </cell>
          <cell r="H5061">
            <v>0</v>
          </cell>
          <cell r="I5061">
            <v>40175</v>
          </cell>
          <cell r="J5061">
            <v>40168</v>
          </cell>
          <cell r="K5061" t="str">
            <v>N</v>
          </cell>
          <cell r="L5061" t="str">
            <v>Doc</v>
          </cell>
          <cell r="M5061">
            <v>565</v>
          </cell>
        </row>
        <row r="5062">
          <cell r="C5062" t="str">
            <v>34</v>
          </cell>
          <cell r="D5062" t="str">
            <v/>
          </cell>
          <cell r="E5062" t="str">
            <v/>
          </cell>
          <cell r="F5062" t="str">
            <v xml:space="preserve">Actuated valve datasheet-- </v>
          </cell>
          <cell r="G5062">
            <v>0</v>
          </cell>
          <cell r="H5062">
            <v>0</v>
          </cell>
          <cell r="I5062">
            <v>40175</v>
          </cell>
          <cell r="J5062">
            <v>40168</v>
          </cell>
          <cell r="K5062" t="str">
            <v>N</v>
          </cell>
          <cell r="L5062" t="str">
            <v>Doc</v>
          </cell>
          <cell r="M5062">
            <v>566</v>
          </cell>
        </row>
        <row r="5063">
          <cell r="C5063" t="str">
            <v>34</v>
          </cell>
          <cell r="D5063" t="str">
            <v/>
          </cell>
          <cell r="E5063" t="str">
            <v/>
          </cell>
          <cell r="F5063" t="str">
            <v xml:space="preserve">Actuated valve datasheet-- </v>
          </cell>
          <cell r="G5063">
            <v>0</v>
          </cell>
          <cell r="H5063">
            <v>0</v>
          </cell>
          <cell r="I5063">
            <v>40175</v>
          </cell>
          <cell r="J5063">
            <v>40168</v>
          </cell>
          <cell r="K5063" t="str">
            <v>N</v>
          </cell>
          <cell r="L5063" t="str">
            <v>Doc</v>
          </cell>
          <cell r="M5063">
            <v>567</v>
          </cell>
        </row>
        <row r="5064">
          <cell r="C5064" t="str">
            <v>34</v>
          </cell>
          <cell r="D5064" t="str">
            <v/>
          </cell>
          <cell r="E5064" t="str">
            <v/>
          </cell>
          <cell r="F5064" t="str">
            <v xml:space="preserve">Actuated valve datasheet-- </v>
          </cell>
          <cell r="G5064">
            <v>0</v>
          </cell>
          <cell r="H5064">
            <v>0</v>
          </cell>
          <cell r="I5064">
            <v>40175</v>
          </cell>
          <cell r="J5064">
            <v>40168</v>
          </cell>
          <cell r="K5064" t="str">
            <v>N</v>
          </cell>
          <cell r="L5064" t="str">
            <v>Doc</v>
          </cell>
          <cell r="M5064">
            <v>568</v>
          </cell>
        </row>
        <row r="5065">
          <cell r="C5065" t="str">
            <v>34</v>
          </cell>
          <cell r="D5065" t="str">
            <v/>
          </cell>
          <cell r="E5065" t="str">
            <v/>
          </cell>
          <cell r="F5065">
            <v>0</v>
          </cell>
          <cell r="G5065">
            <v>0</v>
          </cell>
          <cell r="H5065">
            <v>0</v>
          </cell>
          <cell r="I5065">
            <v>7</v>
          </cell>
          <cell r="J5065">
            <v>0</v>
          </cell>
          <cell r="K5065">
            <v>0</v>
          </cell>
          <cell r="L5065" t="str">
            <v>Doc</v>
          </cell>
          <cell r="M5065">
            <v>569</v>
          </cell>
        </row>
        <row r="5066">
          <cell r="C5066" t="str">
            <v>36</v>
          </cell>
          <cell r="D5066" t="str">
            <v>05050-PX-36-001-00</v>
          </cell>
          <cell r="E5066" t="str">
            <v>05050-PX-36-001-00</v>
          </cell>
          <cell r="F5066" t="str">
            <v xml:space="preserve">Propane Pressure Relief Valve Datasheet-- </v>
          </cell>
          <cell r="G5066">
            <v>0</v>
          </cell>
          <cell r="H5066" t="str">
            <v>VP-1516-147-T-101/2-044</v>
          </cell>
          <cell r="I5066">
            <v>40175</v>
          </cell>
          <cell r="J5066">
            <v>40168</v>
          </cell>
          <cell r="K5066" t="str">
            <v>Y</v>
          </cell>
          <cell r="L5066" t="str">
            <v>Doc</v>
          </cell>
          <cell r="M5066">
            <v>570</v>
          </cell>
        </row>
        <row r="5067">
          <cell r="C5067" t="str">
            <v>36</v>
          </cell>
          <cell r="D5067" t="str">
            <v>05050-PX-36-002-00</v>
          </cell>
          <cell r="E5067" t="str">
            <v>05050-PX-36-002-00</v>
          </cell>
          <cell r="F5067" t="str">
            <v xml:space="preserve">Propane Vacuum Relief Valve Datasheet-- </v>
          </cell>
          <cell r="G5067">
            <v>0</v>
          </cell>
          <cell r="H5067" t="str">
            <v>VP-1516-147-T-101/2-045</v>
          </cell>
          <cell r="I5067">
            <v>40175</v>
          </cell>
          <cell r="J5067">
            <v>40168</v>
          </cell>
          <cell r="K5067" t="str">
            <v>Y</v>
          </cell>
          <cell r="L5067" t="str">
            <v>Doc</v>
          </cell>
          <cell r="M5067">
            <v>571</v>
          </cell>
        </row>
        <row r="5068">
          <cell r="C5068" t="str">
            <v>36</v>
          </cell>
          <cell r="D5068" t="str">
            <v>05050-PX-36-601-00</v>
          </cell>
          <cell r="E5068" t="str">
            <v>05050-PX-36-601-00</v>
          </cell>
          <cell r="F5068" t="str">
            <v xml:space="preserve">Butane Pressure Relief Valve Datasheet-- </v>
          </cell>
          <cell r="G5068">
            <v>0</v>
          </cell>
          <cell r="H5068" t="str">
            <v>VP-1516-148-T-101/2-044</v>
          </cell>
          <cell r="I5068">
            <v>40175</v>
          </cell>
          <cell r="J5068">
            <v>40168</v>
          </cell>
          <cell r="K5068" t="str">
            <v>Y</v>
          </cell>
          <cell r="L5068" t="str">
            <v>Doc</v>
          </cell>
          <cell r="M5068">
            <v>572</v>
          </cell>
        </row>
        <row r="5069">
          <cell r="C5069" t="str">
            <v>36</v>
          </cell>
          <cell r="D5069" t="str">
            <v>05050-PX-36-602-00</v>
          </cell>
          <cell r="E5069" t="str">
            <v>05050-PX-36-602-00</v>
          </cell>
          <cell r="F5069" t="str">
            <v xml:space="preserve">Butane Vacuum Relief Valve Datasheet-- </v>
          </cell>
          <cell r="G5069">
            <v>0</v>
          </cell>
          <cell r="H5069" t="str">
            <v>VP-1516-148-T-101/2-045</v>
          </cell>
          <cell r="I5069">
            <v>40175</v>
          </cell>
          <cell r="J5069">
            <v>40168</v>
          </cell>
          <cell r="K5069" t="str">
            <v>Y</v>
          </cell>
          <cell r="L5069" t="str">
            <v>Doc</v>
          </cell>
          <cell r="M5069">
            <v>573</v>
          </cell>
        </row>
        <row r="5070">
          <cell r="C5070" t="str">
            <v>00</v>
          </cell>
          <cell r="D5070" t="str">
            <v/>
          </cell>
          <cell r="E5070" t="str">
            <v/>
          </cell>
          <cell r="F5070" t="str">
            <v xml:space="preserve">-- </v>
          </cell>
          <cell r="G5070">
            <v>0</v>
          </cell>
          <cell r="H5070">
            <v>0</v>
          </cell>
          <cell r="I5070">
            <v>7</v>
          </cell>
          <cell r="J5070">
            <v>0</v>
          </cell>
          <cell r="K5070">
            <v>0</v>
          </cell>
          <cell r="L5070" t="str">
            <v>Doc</v>
          </cell>
          <cell r="M5070">
            <v>574</v>
          </cell>
        </row>
        <row r="5071">
          <cell r="C5071" t="str">
            <v>40</v>
          </cell>
          <cell r="D5071" t="str">
            <v/>
          </cell>
          <cell r="E5071" t="str">
            <v/>
          </cell>
          <cell r="F5071" t="str">
            <v xml:space="preserve">Propane chiller stage 1  (G8-1110)-- </v>
          </cell>
          <cell r="G5071">
            <v>0</v>
          </cell>
          <cell r="H5071">
            <v>0</v>
          </cell>
          <cell r="I5071">
            <v>40175</v>
          </cell>
          <cell r="J5071">
            <v>40168</v>
          </cell>
          <cell r="K5071" t="str">
            <v>N</v>
          </cell>
          <cell r="L5071" t="str">
            <v>Doc</v>
          </cell>
          <cell r="M5071">
            <v>575</v>
          </cell>
        </row>
        <row r="5072">
          <cell r="C5072" t="str">
            <v>40</v>
          </cell>
          <cell r="D5072" t="str">
            <v/>
          </cell>
          <cell r="E5072" t="str">
            <v/>
          </cell>
          <cell r="F5072" t="str">
            <v xml:space="preserve">Butane chiller (G8-1111)-- </v>
          </cell>
          <cell r="G5072">
            <v>0</v>
          </cell>
          <cell r="H5072">
            <v>0</v>
          </cell>
          <cell r="I5072">
            <v>40175</v>
          </cell>
          <cell r="J5072">
            <v>40168</v>
          </cell>
          <cell r="K5072" t="str">
            <v>N</v>
          </cell>
          <cell r="L5072" t="str">
            <v>Doc</v>
          </cell>
          <cell r="M5072">
            <v>576</v>
          </cell>
        </row>
        <row r="5073">
          <cell r="C5073" t="str">
            <v>40</v>
          </cell>
          <cell r="D5073" t="str">
            <v/>
          </cell>
          <cell r="E5073" t="str">
            <v/>
          </cell>
          <cell r="F5073" t="str">
            <v xml:space="preserve">Propane chiller stage 2 (G8-1112)-- </v>
          </cell>
          <cell r="G5073">
            <v>0</v>
          </cell>
          <cell r="H5073">
            <v>0</v>
          </cell>
          <cell r="I5073">
            <v>40175</v>
          </cell>
          <cell r="J5073">
            <v>40168</v>
          </cell>
          <cell r="K5073" t="str">
            <v>N</v>
          </cell>
          <cell r="L5073" t="str">
            <v>Doc</v>
          </cell>
          <cell r="M5073">
            <v>577</v>
          </cell>
        </row>
        <row r="5074">
          <cell r="C5074" t="str">
            <v>40</v>
          </cell>
          <cell r="D5074" t="str">
            <v/>
          </cell>
          <cell r="E5074" t="str">
            <v/>
          </cell>
          <cell r="F5074" t="str">
            <v xml:space="preserve">Refrigerant economiser stage 1 (G8-1113)-- </v>
          </cell>
          <cell r="G5074">
            <v>0</v>
          </cell>
          <cell r="H5074">
            <v>0</v>
          </cell>
          <cell r="I5074">
            <v>40175</v>
          </cell>
          <cell r="J5074">
            <v>40168</v>
          </cell>
          <cell r="K5074" t="str">
            <v>N</v>
          </cell>
          <cell r="L5074" t="str">
            <v>Doc</v>
          </cell>
          <cell r="M5074">
            <v>578</v>
          </cell>
        </row>
        <row r="5075">
          <cell r="C5075" t="str">
            <v>40</v>
          </cell>
          <cell r="D5075" t="str">
            <v/>
          </cell>
          <cell r="E5075" t="str">
            <v/>
          </cell>
          <cell r="F5075" t="str">
            <v xml:space="preserve">Refrigerant condenser stage 1 (G8-1114)-- </v>
          </cell>
          <cell r="G5075">
            <v>0</v>
          </cell>
          <cell r="H5075">
            <v>0</v>
          </cell>
          <cell r="I5075">
            <v>40175</v>
          </cell>
          <cell r="J5075">
            <v>40168</v>
          </cell>
          <cell r="K5075" t="str">
            <v>N</v>
          </cell>
          <cell r="L5075" t="str">
            <v>Doc</v>
          </cell>
          <cell r="M5075">
            <v>579</v>
          </cell>
        </row>
        <row r="5076">
          <cell r="C5076" t="str">
            <v>40</v>
          </cell>
          <cell r="D5076" t="str">
            <v/>
          </cell>
          <cell r="E5076" t="str">
            <v/>
          </cell>
          <cell r="F5076" t="str">
            <v xml:space="preserve">Refrigerant economiser stage 2 (G8-1115)-- </v>
          </cell>
          <cell r="G5076">
            <v>0</v>
          </cell>
          <cell r="H5076">
            <v>0</v>
          </cell>
          <cell r="I5076">
            <v>40175</v>
          </cell>
          <cell r="J5076">
            <v>40168</v>
          </cell>
          <cell r="K5076" t="str">
            <v>N</v>
          </cell>
          <cell r="L5076" t="str">
            <v>Doc</v>
          </cell>
          <cell r="M5076">
            <v>580</v>
          </cell>
        </row>
        <row r="5077">
          <cell r="C5077" t="str">
            <v>40</v>
          </cell>
          <cell r="D5077" t="str">
            <v/>
          </cell>
          <cell r="E5077" t="str">
            <v/>
          </cell>
          <cell r="F5077" t="str">
            <v xml:space="preserve">Refrigerant condenser stage 2 (G8-1116)-- </v>
          </cell>
          <cell r="G5077">
            <v>0</v>
          </cell>
          <cell r="H5077">
            <v>0</v>
          </cell>
          <cell r="I5077">
            <v>40175</v>
          </cell>
          <cell r="J5077">
            <v>40168</v>
          </cell>
          <cell r="K5077" t="str">
            <v>N</v>
          </cell>
          <cell r="L5077" t="str">
            <v>Doc</v>
          </cell>
          <cell r="M5077">
            <v>581</v>
          </cell>
        </row>
        <row r="5078">
          <cell r="C5078" t="str">
            <v>40</v>
          </cell>
          <cell r="D5078" t="str">
            <v/>
          </cell>
          <cell r="E5078" t="str">
            <v/>
          </cell>
          <cell r="F5078" t="str">
            <v xml:space="preserve">Propane BOG economiser (G8-1117)-- </v>
          </cell>
          <cell r="G5078">
            <v>0</v>
          </cell>
          <cell r="H5078">
            <v>0</v>
          </cell>
          <cell r="I5078">
            <v>40175</v>
          </cell>
          <cell r="J5078">
            <v>40168</v>
          </cell>
          <cell r="K5078" t="str">
            <v>N</v>
          </cell>
          <cell r="L5078" t="str">
            <v>Doc</v>
          </cell>
          <cell r="M5078">
            <v>582</v>
          </cell>
        </row>
        <row r="5079">
          <cell r="C5079" t="str">
            <v>40</v>
          </cell>
          <cell r="D5079" t="str">
            <v/>
          </cell>
          <cell r="E5079" t="str">
            <v/>
          </cell>
          <cell r="F5079" t="str">
            <v xml:space="preserve">Propane BOG condenser (G8-1118)-- </v>
          </cell>
          <cell r="G5079">
            <v>0</v>
          </cell>
          <cell r="H5079">
            <v>0</v>
          </cell>
          <cell r="I5079">
            <v>40175</v>
          </cell>
          <cell r="J5079">
            <v>40168</v>
          </cell>
          <cell r="K5079" t="str">
            <v>N</v>
          </cell>
          <cell r="L5079" t="str">
            <v>Doc</v>
          </cell>
          <cell r="M5079">
            <v>583</v>
          </cell>
        </row>
        <row r="5080">
          <cell r="C5080" t="str">
            <v>40</v>
          </cell>
          <cell r="D5080" t="str">
            <v/>
          </cell>
          <cell r="E5080" t="str">
            <v/>
          </cell>
          <cell r="F5080" t="str">
            <v xml:space="preserve">Butane BOG condenser (G8-1119)-- </v>
          </cell>
          <cell r="G5080">
            <v>0</v>
          </cell>
          <cell r="H5080">
            <v>0</v>
          </cell>
          <cell r="I5080">
            <v>40175</v>
          </cell>
          <cell r="J5080">
            <v>40168</v>
          </cell>
          <cell r="K5080" t="str">
            <v>N</v>
          </cell>
          <cell r="L5080" t="str">
            <v>Doc</v>
          </cell>
          <cell r="M5080">
            <v>584</v>
          </cell>
        </row>
        <row r="5081">
          <cell r="C5081" t="str">
            <v>00</v>
          </cell>
          <cell r="D5081" t="str">
            <v/>
          </cell>
          <cell r="E5081" t="str">
            <v/>
          </cell>
          <cell r="F5081" t="str">
            <v xml:space="preserve">-- </v>
          </cell>
          <cell r="G5081">
            <v>0</v>
          </cell>
          <cell r="H5081">
            <v>0</v>
          </cell>
          <cell r="I5081">
            <v>7</v>
          </cell>
          <cell r="J5081">
            <v>0</v>
          </cell>
          <cell r="K5081">
            <v>0</v>
          </cell>
          <cell r="L5081" t="str">
            <v>Doc</v>
          </cell>
          <cell r="M5081">
            <v>585</v>
          </cell>
        </row>
        <row r="5082">
          <cell r="C5082" t="str">
            <v>41</v>
          </cell>
          <cell r="D5082" t="str">
            <v/>
          </cell>
          <cell r="E5082" t="str">
            <v/>
          </cell>
          <cell r="F5082" t="str">
            <v xml:space="preserve">Refrigerant receiver (V8-1106)-- </v>
          </cell>
          <cell r="G5082">
            <v>0</v>
          </cell>
          <cell r="H5082">
            <v>0</v>
          </cell>
          <cell r="I5082">
            <v>40175</v>
          </cell>
          <cell r="J5082">
            <v>40168</v>
          </cell>
          <cell r="K5082" t="str">
            <v>N</v>
          </cell>
          <cell r="L5082" t="str">
            <v>Doc</v>
          </cell>
          <cell r="M5082">
            <v>586</v>
          </cell>
        </row>
        <row r="5083">
          <cell r="C5083" t="str">
            <v>41</v>
          </cell>
          <cell r="D5083" t="str">
            <v/>
          </cell>
          <cell r="E5083" t="str">
            <v/>
          </cell>
          <cell r="F5083" t="str">
            <v xml:space="preserve">Propane BOG receiver (V8-1107)-- </v>
          </cell>
          <cell r="G5083">
            <v>0</v>
          </cell>
          <cell r="H5083">
            <v>0</v>
          </cell>
          <cell r="I5083">
            <v>40175</v>
          </cell>
          <cell r="J5083">
            <v>40168</v>
          </cell>
          <cell r="K5083" t="str">
            <v>N</v>
          </cell>
          <cell r="L5083" t="str">
            <v>Doc</v>
          </cell>
          <cell r="M5083">
            <v>587</v>
          </cell>
        </row>
        <row r="5084">
          <cell r="C5084" t="str">
            <v>41</v>
          </cell>
          <cell r="D5084" t="str">
            <v/>
          </cell>
          <cell r="E5084" t="str">
            <v/>
          </cell>
          <cell r="F5084" t="str">
            <v xml:space="preserve">Butane BOG receiver (V8-1108)-- </v>
          </cell>
          <cell r="G5084">
            <v>0</v>
          </cell>
          <cell r="H5084">
            <v>0</v>
          </cell>
          <cell r="I5084">
            <v>40175</v>
          </cell>
          <cell r="J5084">
            <v>40168</v>
          </cell>
          <cell r="K5084" t="str">
            <v>N</v>
          </cell>
          <cell r="L5084" t="str">
            <v>Doc</v>
          </cell>
          <cell r="M5084">
            <v>588</v>
          </cell>
        </row>
        <row r="5085">
          <cell r="C5085" t="str">
            <v>41</v>
          </cell>
          <cell r="D5085" t="str">
            <v/>
          </cell>
          <cell r="E5085" t="str">
            <v/>
          </cell>
          <cell r="F5085" t="str">
            <v xml:space="preserve">Propane BOG / thermal relief KO drum (V8-1109)-- </v>
          </cell>
          <cell r="G5085">
            <v>0</v>
          </cell>
          <cell r="H5085">
            <v>0</v>
          </cell>
          <cell r="I5085">
            <v>40175</v>
          </cell>
          <cell r="J5085">
            <v>40168</v>
          </cell>
          <cell r="K5085" t="str">
            <v>N</v>
          </cell>
          <cell r="L5085" t="str">
            <v>Doc</v>
          </cell>
          <cell r="M5085">
            <v>589</v>
          </cell>
        </row>
        <row r="5086">
          <cell r="C5086" t="str">
            <v>41</v>
          </cell>
          <cell r="D5086" t="str">
            <v/>
          </cell>
          <cell r="E5086" t="str">
            <v/>
          </cell>
          <cell r="F5086" t="str">
            <v xml:space="preserve">Butane BOG / thermal relief KO drum (V8-1110)-- </v>
          </cell>
          <cell r="G5086">
            <v>0</v>
          </cell>
          <cell r="H5086">
            <v>0</v>
          </cell>
          <cell r="I5086">
            <v>40175</v>
          </cell>
          <cell r="J5086">
            <v>40168</v>
          </cell>
          <cell r="K5086" t="str">
            <v>N</v>
          </cell>
          <cell r="L5086" t="str">
            <v>Doc</v>
          </cell>
          <cell r="M5086">
            <v>590</v>
          </cell>
        </row>
        <row r="5087">
          <cell r="C5087" t="str">
            <v>00</v>
          </cell>
          <cell r="D5087" t="str">
            <v/>
          </cell>
          <cell r="E5087" t="str">
            <v/>
          </cell>
          <cell r="F5087" t="str">
            <v xml:space="preserve">-- </v>
          </cell>
          <cell r="G5087">
            <v>0</v>
          </cell>
          <cell r="H5087">
            <v>0</v>
          </cell>
          <cell r="I5087">
            <v>7</v>
          </cell>
          <cell r="J5087">
            <v>0</v>
          </cell>
          <cell r="K5087">
            <v>0</v>
          </cell>
          <cell r="L5087" t="str">
            <v>Doc</v>
          </cell>
          <cell r="M5087">
            <v>591</v>
          </cell>
        </row>
        <row r="5088">
          <cell r="C5088" t="str">
            <v>46</v>
          </cell>
          <cell r="D5088" t="str">
            <v/>
          </cell>
          <cell r="E5088" t="str">
            <v/>
          </cell>
          <cell r="F5088" t="str">
            <v xml:space="preserve">Screw Compressor Package (E4-1105)-- </v>
          </cell>
          <cell r="G5088">
            <v>0</v>
          </cell>
          <cell r="H5088">
            <v>0</v>
          </cell>
          <cell r="I5088">
            <v>40175</v>
          </cell>
          <cell r="J5088">
            <v>40168</v>
          </cell>
          <cell r="K5088" t="str">
            <v>N</v>
          </cell>
          <cell r="L5088" t="str">
            <v>Doc</v>
          </cell>
          <cell r="M5088">
            <v>592</v>
          </cell>
        </row>
        <row r="5089">
          <cell r="C5089" t="str">
            <v>46</v>
          </cell>
          <cell r="D5089" t="str">
            <v/>
          </cell>
          <cell r="E5089" t="str">
            <v/>
          </cell>
          <cell r="F5089" t="str">
            <v xml:space="preserve">Screw Compressor Package (E4-1106)-- </v>
          </cell>
          <cell r="G5089">
            <v>0</v>
          </cell>
          <cell r="H5089">
            <v>0</v>
          </cell>
          <cell r="I5089">
            <v>40175</v>
          </cell>
          <cell r="J5089">
            <v>40168</v>
          </cell>
          <cell r="K5089" t="str">
            <v>N</v>
          </cell>
          <cell r="L5089" t="str">
            <v>Doc</v>
          </cell>
          <cell r="M5089">
            <v>593</v>
          </cell>
        </row>
        <row r="5090">
          <cell r="C5090" t="str">
            <v>46</v>
          </cell>
          <cell r="D5090" t="str">
            <v/>
          </cell>
          <cell r="E5090" t="str">
            <v/>
          </cell>
          <cell r="F5090" t="str">
            <v xml:space="preserve">Screw Compressor Package (E4-1103)-- </v>
          </cell>
          <cell r="G5090">
            <v>0</v>
          </cell>
          <cell r="H5090">
            <v>0</v>
          </cell>
          <cell r="I5090">
            <v>40175</v>
          </cell>
          <cell r="J5090">
            <v>40168</v>
          </cell>
          <cell r="K5090" t="str">
            <v>N</v>
          </cell>
          <cell r="L5090" t="str">
            <v>Doc</v>
          </cell>
          <cell r="M5090">
            <v>594</v>
          </cell>
        </row>
        <row r="5091">
          <cell r="C5091" t="str">
            <v>46</v>
          </cell>
          <cell r="D5091" t="str">
            <v/>
          </cell>
          <cell r="E5091" t="str">
            <v/>
          </cell>
          <cell r="F5091" t="str">
            <v xml:space="preserve">Screw Compressor Package (E4-1104)-- </v>
          </cell>
          <cell r="G5091">
            <v>0</v>
          </cell>
          <cell r="H5091">
            <v>0</v>
          </cell>
          <cell r="I5091">
            <v>40175</v>
          </cell>
          <cell r="J5091">
            <v>40168</v>
          </cell>
          <cell r="K5091" t="str">
            <v>N</v>
          </cell>
          <cell r="L5091" t="str">
            <v>Doc</v>
          </cell>
          <cell r="M5091">
            <v>595</v>
          </cell>
        </row>
        <row r="5092">
          <cell r="C5092" t="str">
            <v>00</v>
          </cell>
          <cell r="D5092" t="str">
            <v/>
          </cell>
          <cell r="E5092" t="str">
            <v/>
          </cell>
          <cell r="F5092" t="str">
            <v xml:space="preserve">-- </v>
          </cell>
          <cell r="G5092">
            <v>0</v>
          </cell>
          <cell r="H5092">
            <v>0</v>
          </cell>
          <cell r="I5092">
            <v>7</v>
          </cell>
          <cell r="J5092">
            <v>0</v>
          </cell>
          <cell r="K5092">
            <v>0</v>
          </cell>
          <cell r="L5092" t="str">
            <v>Doc</v>
          </cell>
          <cell r="M5092">
            <v>596</v>
          </cell>
        </row>
        <row r="5093">
          <cell r="C5093" t="str">
            <v>45</v>
          </cell>
          <cell r="D5093" t="str">
            <v/>
          </cell>
          <cell r="E5093" t="str">
            <v/>
          </cell>
          <cell r="F5093" t="str">
            <v xml:space="preserve">Drain pump (E10-1111)-- </v>
          </cell>
          <cell r="G5093">
            <v>0</v>
          </cell>
          <cell r="H5093">
            <v>0</v>
          </cell>
          <cell r="I5093">
            <v>40175</v>
          </cell>
          <cell r="J5093">
            <v>40168</v>
          </cell>
          <cell r="K5093" t="str">
            <v>N</v>
          </cell>
          <cell r="L5093" t="str">
            <v>Doc</v>
          </cell>
          <cell r="M5093">
            <v>597</v>
          </cell>
        </row>
        <row r="5094">
          <cell r="C5094">
            <v>12</v>
          </cell>
          <cell r="D5094" t="str">
            <v>05050-TS-12--</v>
          </cell>
          <cell r="E5094" t="str">
            <v>05050-TS-12--</v>
          </cell>
          <cell r="F5094" t="str">
            <v>Technical specifications Instruments</v>
          </cell>
          <cell r="G5094">
            <v>0</v>
          </cell>
          <cell r="H5094">
            <v>0</v>
          </cell>
          <cell r="I5094" t="str">
            <v>-</v>
          </cell>
          <cell r="J5094" t="str">
            <v>-</v>
          </cell>
          <cell r="K5094" t="str">
            <v>Y</v>
          </cell>
          <cell r="L5094" t="str">
            <v>Doc</v>
          </cell>
          <cell r="M5094">
            <v>598</v>
          </cell>
        </row>
        <row r="5095">
          <cell r="C5095" t="str">
            <v>12</v>
          </cell>
          <cell r="D5095" t="str">
            <v>05050-TS-12-001-00</v>
          </cell>
          <cell r="E5095" t="str">
            <v>05050-TS-12-001-00</v>
          </cell>
          <cell r="F5095" t="str">
            <v xml:space="preserve">Settlement Monitoring Specification-- </v>
          </cell>
          <cell r="G5095">
            <v>0</v>
          </cell>
          <cell r="H5095" t="str">
            <v>VP-1516-2500-OI-0001-026</v>
          </cell>
          <cell r="I5095">
            <v>40175</v>
          </cell>
          <cell r="J5095">
            <v>40168</v>
          </cell>
          <cell r="K5095" t="str">
            <v>Y</v>
          </cell>
          <cell r="L5095" t="str">
            <v>Doc</v>
          </cell>
          <cell r="M5095">
            <v>599</v>
          </cell>
        </row>
        <row r="5096">
          <cell r="C5096" t="str">
            <v>12</v>
          </cell>
          <cell r="D5096" t="str">
            <v>05050-TS-12-002-00</v>
          </cell>
          <cell r="E5096" t="str">
            <v>05050-TS-12-002-00</v>
          </cell>
          <cell r="F5096" t="str">
            <v xml:space="preserve">General Instrumentation Specification-- </v>
          </cell>
          <cell r="G5096">
            <v>0</v>
          </cell>
          <cell r="H5096" t="str">
            <v>VP-1516-2500-OI-0001-025</v>
          </cell>
          <cell r="I5096">
            <v>40175</v>
          </cell>
          <cell r="J5096">
            <v>40168</v>
          </cell>
          <cell r="K5096" t="str">
            <v>y</v>
          </cell>
          <cell r="L5096" t="str">
            <v>Doc</v>
          </cell>
          <cell r="M5096">
            <v>600</v>
          </cell>
        </row>
        <row r="5097">
          <cell r="C5097" t="str">
            <v>12</v>
          </cell>
          <cell r="D5097" t="str">
            <v/>
          </cell>
          <cell r="E5097" t="str">
            <v/>
          </cell>
          <cell r="F5097" t="str">
            <v xml:space="preserve">-- </v>
          </cell>
          <cell r="G5097">
            <v>0</v>
          </cell>
          <cell r="H5097">
            <v>0</v>
          </cell>
          <cell r="I5097">
            <v>40175</v>
          </cell>
          <cell r="J5097">
            <v>40168</v>
          </cell>
          <cell r="K5097" t="str">
            <v>N</v>
          </cell>
          <cell r="L5097" t="str">
            <v>Doc</v>
          </cell>
          <cell r="M5097">
            <v>601</v>
          </cell>
        </row>
        <row r="5098">
          <cell r="C5098" t="str">
            <v>12</v>
          </cell>
          <cell r="D5098" t="str">
            <v/>
          </cell>
          <cell r="E5098" t="str">
            <v/>
          </cell>
          <cell r="F5098" t="str">
            <v xml:space="preserve">-- </v>
          </cell>
          <cell r="G5098">
            <v>0</v>
          </cell>
          <cell r="H5098">
            <v>0</v>
          </cell>
          <cell r="I5098">
            <v>40175</v>
          </cell>
          <cell r="J5098">
            <v>40168</v>
          </cell>
          <cell r="K5098" t="str">
            <v>N</v>
          </cell>
          <cell r="L5098" t="str">
            <v>Doc</v>
          </cell>
          <cell r="M5098">
            <v>602</v>
          </cell>
        </row>
        <row r="5099">
          <cell r="C5099" t="str">
            <v>12</v>
          </cell>
          <cell r="D5099" t="str">
            <v/>
          </cell>
          <cell r="E5099" t="str">
            <v/>
          </cell>
          <cell r="F5099" t="str">
            <v xml:space="preserve">-- </v>
          </cell>
          <cell r="G5099">
            <v>0</v>
          </cell>
          <cell r="H5099">
            <v>0</v>
          </cell>
          <cell r="I5099">
            <v>40175</v>
          </cell>
          <cell r="J5099">
            <v>40168</v>
          </cell>
          <cell r="K5099" t="str">
            <v>N</v>
          </cell>
          <cell r="L5099" t="str">
            <v>Doc</v>
          </cell>
          <cell r="M5099">
            <v>603</v>
          </cell>
        </row>
        <row r="5100">
          <cell r="C5100" t="str">
            <v>12</v>
          </cell>
          <cell r="D5100" t="str">
            <v/>
          </cell>
          <cell r="E5100" t="str">
            <v/>
          </cell>
          <cell r="F5100" t="str">
            <v xml:space="preserve">-- </v>
          </cell>
          <cell r="G5100">
            <v>0</v>
          </cell>
          <cell r="H5100">
            <v>0</v>
          </cell>
          <cell r="I5100">
            <v>40175</v>
          </cell>
          <cell r="J5100">
            <v>40168</v>
          </cell>
          <cell r="K5100" t="str">
            <v>N</v>
          </cell>
          <cell r="L5100" t="str">
            <v>Doc</v>
          </cell>
          <cell r="M5100">
            <v>604</v>
          </cell>
        </row>
        <row r="5101">
          <cell r="C5101" t="str">
            <v>12</v>
          </cell>
          <cell r="D5101" t="str">
            <v/>
          </cell>
          <cell r="E5101" t="str">
            <v/>
          </cell>
          <cell r="F5101" t="str">
            <v xml:space="preserve">-- </v>
          </cell>
          <cell r="G5101">
            <v>0</v>
          </cell>
          <cell r="H5101">
            <v>0</v>
          </cell>
          <cell r="I5101">
            <v>40175</v>
          </cell>
          <cell r="J5101">
            <v>40168</v>
          </cell>
          <cell r="K5101" t="str">
            <v>N</v>
          </cell>
          <cell r="L5101" t="str">
            <v>Doc</v>
          </cell>
          <cell r="M5101">
            <v>605</v>
          </cell>
        </row>
        <row r="5102">
          <cell r="C5102" t="str">
            <v>12</v>
          </cell>
          <cell r="D5102" t="str">
            <v/>
          </cell>
          <cell r="E5102" t="str">
            <v/>
          </cell>
          <cell r="F5102" t="str">
            <v xml:space="preserve">-- </v>
          </cell>
          <cell r="G5102">
            <v>0</v>
          </cell>
          <cell r="H5102">
            <v>0</v>
          </cell>
          <cell r="I5102">
            <v>40175</v>
          </cell>
          <cell r="J5102">
            <v>40168</v>
          </cell>
          <cell r="K5102" t="str">
            <v>N</v>
          </cell>
          <cell r="L5102" t="str">
            <v>Doc</v>
          </cell>
          <cell r="M5102">
            <v>606</v>
          </cell>
        </row>
        <row r="5103">
          <cell r="C5103" t="str">
            <v>12</v>
          </cell>
          <cell r="D5103" t="str">
            <v/>
          </cell>
          <cell r="E5103" t="str">
            <v/>
          </cell>
          <cell r="F5103" t="str">
            <v xml:space="preserve">-- </v>
          </cell>
          <cell r="G5103">
            <v>0</v>
          </cell>
          <cell r="H5103">
            <v>0</v>
          </cell>
          <cell r="I5103">
            <v>40175</v>
          </cell>
          <cell r="J5103">
            <v>40168</v>
          </cell>
          <cell r="K5103" t="str">
            <v>N</v>
          </cell>
          <cell r="L5103" t="str">
            <v>Doc</v>
          </cell>
          <cell r="M5103">
            <v>607</v>
          </cell>
        </row>
        <row r="5104">
          <cell r="C5104" t="str">
            <v>12</v>
          </cell>
          <cell r="D5104" t="str">
            <v/>
          </cell>
          <cell r="E5104" t="str">
            <v/>
          </cell>
          <cell r="F5104" t="str">
            <v xml:space="preserve">-- </v>
          </cell>
          <cell r="G5104">
            <v>0</v>
          </cell>
          <cell r="H5104">
            <v>0</v>
          </cell>
          <cell r="I5104">
            <v>40175</v>
          </cell>
          <cell r="J5104">
            <v>40168</v>
          </cell>
          <cell r="K5104" t="str">
            <v>N</v>
          </cell>
          <cell r="L5104" t="str">
            <v>Doc</v>
          </cell>
          <cell r="M5104">
            <v>608</v>
          </cell>
        </row>
        <row r="5105">
          <cell r="C5105" t="str">
            <v>12</v>
          </cell>
          <cell r="D5105" t="str">
            <v/>
          </cell>
          <cell r="E5105" t="str">
            <v/>
          </cell>
          <cell r="F5105" t="str">
            <v xml:space="preserve">-- </v>
          </cell>
          <cell r="G5105">
            <v>0</v>
          </cell>
          <cell r="H5105">
            <v>0</v>
          </cell>
          <cell r="I5105">
            <v>40175</v>
          </cell>
          <cell r="J5105">
            <v>40168</v>
          </cell>
          <cell r="K5105" t="str">
            <v>N</v>
          </cell>
          <cell r="L5105" t="str">
            <v>Doc</v>
          </cell>
          <cell r="M5105">
            <v>609</v>
          </cell>
        </row>
        <row r="5106">
          <cell r="C5106" t="str">
            <v>12</v>
          </cell>
          <cell r="D5106" t="str">
            <v/>
          </cell>
          <cell r="E5106" t="str">
            <v/>
          </cell>
          <cell r="F5106" t="str">
            <v xml:space="preserve">-- </v>
          </cell>
          <cell r="G5106">
            <v>0</v>
          </cell>
          <cell r="H5106">
            <v>0</v>
          </cell>
          <cell r="I5106">
            <v>40175</v>
          </cell>
          <cell r="J5106">
            <v>40168</v>
          </cell>
          <cell r="K5106" t="str">
            <v>N</v>
          </cell>
          <cell r="L5106" t="str">
            <v>Doc</v>
          </cell>
          <cell r="M5106">
            <v>610</v>
          </cell>
        </row>
        <row r="5107">
          <cell r="C5107" t="str">
            <v>12</v>
          </cell>
          <cell r="D5107" t="str">
            <v/>
          </cell>
          <cell r="E5107" t="str">
            <v/>
          </cell>
          <cell r="F5107" t="str">
            <v xml:space="preserve">-- </v>
          </cell>
          <cell r="G5107">
            <v>0</v>
          </cell>
          <cell r="H5107">
            <v>0</v>
          </cell>
          <cell r="I5107">
            <v>40175</v>
          </cell>
          <cell r="J5107">
            <v>40168</v>
          </cell>
          <cell r="K5107" t="str">
            <v>N</v>
          </cell>
          <cell r="L5107" t="str">
            <v>Doc</v>
          </cell>
          <cell r="M5107">
            <v>611</v>
          </cell>
        </row>
        <row r="5108">
          <cell r="C5108" t="str">
            <v>12</v>
          </cell>
          <cell r="D5108" t="str">
            <v/>
          </cell>
          <cell r="E5108" t="str">
            <v/>
          </cell>
          <cell r="F5108" t="str">
            <v xml:space="preserve">-- </v>
          </cell>
          <cell r="G5108">
            <v>0</v>
          </cell>
          <cell r="H5108">
            <v>0</v>
          </cell>
          <cell r="I5108">
            <v>40175</v>
          </cell>
          <cell r="J5108">
            <v>40168</v>
          </cell>
          <cell r="K5108" t="str">
            <v>N</v>
          </cell>
          <cell r="L5108" t="str">
            <v>Doc</v>
          </cell>
          <cell r="M5108">
            <v>612</v>
          </cell>
        </row>
        <row r="5109">
          <cell r="C5109">
            <v>13</v>
          </cell>
          <cell r="D5109" t="str">
            <v/>
          </cell>
          <cell r="E5109" t="str">
            <v/>
          </cell>
          <cell r="F5109" t="str">
            <v>Technical specifications Electrical</v>
          </cell>
          <cell r="G5109">
            <v>0</v>
          </cell>
          <cell r="H5109">
            <v>0</v>
          </cell>
          <cell r="I5109" t="str">
            <v>-</v>
          </cell>
          <cell r="J5109" t="str">
            <v>-</v>
          </cell>
          <cell r="K5109" t="str">
            <v>n</v>
          </cell>
          <cell r="L5109" t="str">
            <v>Doc</v>
          </cell>
          <cell r="M5109">
            <v>613</v>
          </cell>
        </row>
        <row r="5110">
          <cell r="C5110" t="str">
            <v>13</v>
          </cell>
          <cell r="D5110" t="str">
            <v/>
          </cell>
          <cell r="E5110" t="str">
            <v/>
          </cell>
          <cell r="F5110" t="str">
            <v xml:space="preserve">Site Ambient, Feed  and Utilities Specification-- </v>
          </cell>
          <cell r="G5110">
            <v>0</v>
          </cell>
          <cell r="H5110">
            <v>0</v>
          </cell>
          <cell r="I5110">
            <v>40175</v>
          </cell>
          <cell r="J5110">
            <v>40168</v>
          </cell>
          <cell r="K5110" t="str">
            <v>N</v>
          </cell>
          <cell r="L5110" t="str">
            <v>Doc</v>
          </cell>
          <cell r="M5110">
            <v>614</v>
          </cell>
        </row>
        <row r="5111">
          <cell r="C5111" t="str">
            <v>13</v>
          </cell>
          <cell r="D5111" t="str">
            <v/>
          </cell>
          <cell r="E5111" t="str">
            <v/>
          </cell>
          <cell r="F5111" t="str">
            <v xml:space="preserve">Test and inspection specification-- </v>
          </cell>
          <cell r="G5111">
            <v>0</v>
          </cell>
          <cell r="H5111">
            <v>0</v>
          </cell>
          <cell r="I5111">
            <v>40175</v>
          </cell>
          <cell r="J5111">
            <v>40168</v>
          </cell>
          <cell r="K5111" t="str">
            <v>N</v>
          </cell>
          <cell r="L5111" t="str">
            <v>Doc</v>
          </cell>
          <cell r="M5111">
            <v>615</v>
          </cell>
        </row>
        <row r="5112">
          <cell r="C5112" t="str">
            <v>13</v>
          </cell>
          <cell r="D5112" t="str">
            <v/>
          </cell>
          <cell r="E5112" t="str">
            <v/>
          </cell>
          <cell r="F5112" t="str">
            <v xml:space="preserve">Documentation-- </v>
          </cell>
          <cell r="G5112">
            <v>0</v>
          </cell>
          <cell r="H5112">
            <v>0</v>
          </cell>
          <cell r="I5112">
            <v>40175</v>
          </cell>
          <cell r="J5112">
            <v>40168</v>
          </cell>
          <cell r="K5112" t="str">
            <v>N</v>
          </cell>
          <cell r="L5112" t="str">
            <v>Doc</v>
          </cell>
          <cell r="M5112">
            <v>616</v>
          </cell>
        </row>
        <row r="5113">
          <cell r="C5113" t="str">
            <v>13</v>
          </cell>
          <cell r="D5113" t="str">
            <v/>
          </cell>
          <cell r="E5113" t="str">
            <v/>
          </cell>
          <cell r="F5113" t="str">
            <v xml:space="preserve">Packing and marking for equipment and materials-- </v>
          </cell>
          <cell r="G5113">
            <v>0</v>
          </cell>
          <cell r="H5113">
            <v>0</v>
          </cell>
          <cell r="I5113">
            <v>40175</v>
          </cell>
          <cell r="J5113">
            <v>40168</v>
          </cell>
          <cell r="K5113" t="str">
            <v>N</v>
          </cell>
          <cell r="L5113" t="str">
            <v>Doc</v>
          </cell>
          <cell r="M5113">
            <v>617</v>
          </cell>
        </row>
        <row r="5114">
          <cell r="C5114" t="str">
            <v>13</v>
          </cell>
          <cell r="D5114" t="str">
            <v/>
          </cell>
          <cell r="E5114" t="str">
            <v/>
          </cell>
          <cell r="F5114" t="str">
            <v xml:space="preserve">Painting specification-- </v>
          </cell>
          <cell r="G5114">
            <v>0</v>
          </cell>
          <cell r="H5114">
            <v>0</v>
          </cell>
          <cell r="I5114">
            <v>40175</v>
          </cell>
          <cell r="J5114">
            <v>40168</v>
          </cell>
          <cell r="K5114" t="str">
            <v>N</v>
          </cell>
          <cell r="L5114" t="str">
            <v>Doc</v>
          </cell>
          <cell r="M5114">
            <v>618</v>
          </cell>
        </row>
        <row r="5115">
          <cell r="C5115" t="str">
            <v>13</v>
          </cell>
          <cell r="D5115" t="str">
            <v/>
          </cell>
          <cell r="E5115" t="str">
            <v/>
          </cell>
          <cell r="F5115" t="str">
            <v xml:space="preserve">Colour coding of Painting for piping-- </v>
          </cell>
          <cell r="G5115">
            <v>0</v>
          </cell>
          <cell r="H5115">
            <v>0</v>
          </cell>
          <cell r="I5115">
            <v>40175</v>
          </cell>
          <cell r="J5115">
            <v>40168</v>
          </cell>
          <cell r="K5115" t="str">
            <v>N</v>
          </cell>
          <cell r="L5115" t="str">
            <v>Doc</v>
          </cell>
          <cell r="M5115">
            <v>619</v>
          </cell>
        </row>
        <row r="5116">
          <cell r="C5116" t="str">
            <v>13</v>
          </cell>
          <cell r="D5116" t="str">
            <v/>
          </cell>
          <cell r="E5116" t="str">
            <v/>
          </cell>
          <cell r="F5116" t="str">
            <v xml:space="preserve">Colour coding of Painting for equipment-- </v>
          </cell>
          <cell r="G5116">
            <v>0</v>
          </cell>
          <cell r="H5116">
            <v>0</v>
          </cell>
          <cell r="I5116">
            <v>40175</v>
          </cell>
          <cell r="J5116">
            <v>40168</v>
          </cell>
          <cell r="K5116" t="str">
            <v>N</v>
          </cell>
          <cell r="L5116" t="str">
            <v>Doc</v>
          </cell>
          <cell r="M5116">
            <v>620</v>
          </cell>
        </row>
        <row r="5117">
          <cell r="C5117" t="str">
            <v>13</v>
          </cell>
          <cell r="D5117" t="str">
            <v/>
          </cell>
          <cell r="E5117" t="str">
            <v/>
          </cell>
          <cell r="F5117" t="str">
            <v xml:space="preserve">Electric motors - client requirements spec-- </v>
          </cell>
          <cell r="G5117">
            <v>0</v>
          </cell>
          <cell r="H5117">
            <v>0</v>
          </cell>
          <cell r="I5117">
            <v>40175</v>
          </cell>
          <cell r="J5117">
            <v>40168</v>
          </cell>
          <cell r="K5117" t="str">
            <v>N</v>
          </cell>
          <cell r="L5117" t="str">
            <v>Doc</v>
          </cell>
          <cell r="M5117">
            <v>621</v>
          </cell>
        </row>
        <row r="5118">
          <cell r="C5118" t="str">
            <v>13</v>
          </cell>
          <cell r="D5118" t="str">
            <v/>
          </cell>
          <cell r="E5118" t="str">
            <v/>
          </cell>
          <cell r="F5118" t="str">
            <v xml:space="preserve">Medium voltage motors - WLGE requirements spec-- </v>
          </cell>
          <cell r="G5118">
            <v>0</v>
          </cell>
          <cell r="H5118">
            <v>0</v>
          </cell>
          <cell r="I5118">
            <v>40175</v>
          </cell>
          <cell r="J5118">
            <v>40168</v>
          </cell>
          <cell r="K5118" t="str">
            <v>N</v>
          </cell>
          <cell r="L5118" t="str">
            <v>Doc</v>
          </cell>
          <cell r="M5118">
            <v>622</v>
          </cell>
        </row>
        <row r="5119">
          <cell r="C5119" t="str">
            <v>13</v>
          </cell>
          <cell r="D5119" t="str">
            <v/>
          </cell>
          <cell r="E5119" t="str">
            <v/>
          </cell>
          <cell r="F5119" t="str">
            <v xml:space="preserve">Insulation Specifcation-- </v>
          </cell>
          <cell r="G5119">
            <v>0</v>
          </cell>
          <cell r="H5119">
            <v>0</v>
          </cell>
          <cell r="I5119">
            <v>40175</v>
          </cell>
          <cell r="J5119">
            <v>40168</v>
          </cell>
          <cell r="K5119" t="str">
            <v>N</v>
          </cell>
          <cell r="L5119" t="str">
            <v>Doc</v>
          </cell>
          <cell r="M5119">
            <v>623</v>
          </cell>
        </row>
        <row r="5120">
          <cell r="C5120" t="str">
            <v>13</v>
          </cell>
          <cell r="D5120" t="str">
            <v/>
          </cell>
          <cell r="E5120" t="str">
            <v/>
          </cell>
          <cell r="F5120" t="str">
            <v xml:space="preserve">-- </v>
          </cell>
          <cell r="G5120">
            <v>0</v>
          </cell>
          <cell r="H5120">
            <v>0</v>
          </cell>
          <cell r="I5120">
            <v>40175</v>
          </cell>
          <cell r="J5120">
            <v>40168</v>
          </cell>
          <cell r="K5120" t="str">
            <v>N</v>
          </cell>
          <cell r="L5120" t="str">
            <v>Doc</v>
          </cell>
          <cell r="M5120">
            <v>624</v>
          </cell>
        </row>
        <row r="5121">
          <cell r="C5121" t="str">
            <v>13</v>
          </cell>
          <cell r="D5121" t="str">
            <v/>
          </cell>
          <cell r="E5121" t="str">
            <v/>
          </cell>
          <cell r="F5121" t="str">
            <v xml:space="preserve">Preparation for shipping and packing specification-- </v>
          </cell>
          <cell r="G5121">
            <v>0</v>
          </cell>
          <cell r="H5121">
            <v>0</v>
          </cell>
          <cell r="I5121">
            <v>40175</v>
          </cell>
          <cell r="J5121">
            <v>40168</v>
          </cell>
          <cell r="K5121" t="str">
            <v>N</v>
          </cell>
          <cell r="L5121" t="str">
            <v>Doc</v>
          </cell>
          <cell r="M5121">
            <v>625</v>
          </cell>
        </row>
        <row r="5122">
          <cell r="C5122" t="str">
            <v>13</v>
          </cell>
          <cell r="D5122" t="str">
            <v/>
          </cell>
          <cell r="E5122" t="str">
            <v/>
          </cell>
          <cell r="F5122" t="str">
            <v xml:space="preserve">-- </v>
          </cell>
          <cell r="G5122">
            <v>0</v>
          </cell>
          <cell r="H5122">
            <v>0</v>
          </cell>
          <cell r="I5122">
            <v>40175</v>
          </cell>
          <cell r="J5122">
            <v>40168</v>
          </cell>
          <cell r="K5122" t="str">
            <v>N</v>
          </cell>
          <cell r="L5122" t="str">
            <v>Doc</v>
          </cell>
          <cell r="M5122">
            <v>626</v>
          </cell>
        </row>
        <row r="5123">
          <cell r="C5123" t="str">
            <v>13</v>
          </cell>
          <cell r="D5123" t="str">
            <v/>
          </cell>
          <cell r="E5123" t="str">
            <v/>
          </cell>
          <cell r="F5123" t="str">
            <v xml:space="preserve">-- </v>
          </cell>
          <cell r="G5123">
            <v>0</v>
          </cell>
          <cell r="H5123">
            <v>0</v>
          </cell>
          <cell r="I5123">
            <v>40175</v>
          </cell>
          <cell r="J5123">
            <v>40168</v>
          </cell>
          <cell r="K5123" t="str">
            <v>N</v>
          </cell>
          <cell r="L5123" t="str">
            <v>Doc</v>
          </cell>
          <cell r="M5123">
            <v>627</v>
          </cell>
        </row>
        <row r="5124">
          <cell r="C5124">
            <v>25</v>
          </cell>
          <cell r="D5124" t="str">
            <v>05050-TS-25--</v>
          </cell>
          <cell r="E5124" t="str">
            <v>05050-TS-25--</v>
          </cell>
          <cell r="F5124" t="str">
            <v xml:space="preserve">Technical specifications </v>
          </cell>
          <cell r="G5124">
            <v>0</v>
          </cell>
          <cell r="H5124">
            <v>0</v>
          </cell>
          <cell r="I5124" t="str">
            <v>-</v>
          </cell>
          <cell r="J5124" t="str">
            <v>-</v>
          </cell>
          <cell r="K5124" t="str">
            <v>Y</v>
          </cell>
          <cell r="L5124" t="str">
            <v>Doc</v>
          </cell>
          <cell r="M5124">
            <v>628</v>
          </cell>
        </row>
        <row r="5125">
          <cell r="C5125" t="str">
            <v>25</v>
          </cell>
          <cell r="D5125" t="str">
            <v>05050-TS-25-001-01</v>
          </cell>
          <cell r="E5125" t="str">
            <v>05050-TS-25-001-01</v>
          </cell>
          <cell r="F5125" t="str">
            <v xml:space="preserve">Hot Rolled Flat Plate-- </v>
          </cell>
          <cell r="G5125">
            <v>0</v>
          </cell>
          <cell r="H5125" t="str">
            <v>VP-1516-2500-OI-0001-012</v>
          </cell>
          <cell r="I5125">
            <v>40175</v>
          </cell>
          <cell r="J5125">
            <v>40168</v>
          </cell>
          <cell r="K5125" t="str">
            <v>Y</v>
          </cell>
          <cell r="L5125" t="str">
            <v>Doc</v>
          </cell>
          <cell r="M5125">
            <v>629</v>
          </cell>
        </row>
        <row r="5126">
          <cell r="C5126" t="str">
            <v>25</v>
          </cell>
          <cell r="D5126" t="str">
            <v>05050-TS-25-002-01</v>
          </cell>
          <cell r="E5126" t="str">
            <v>05050-TS-25-002-01</v>
          </cell>
          <cell r="F5126" t="str">
            <v xml:space="preserve">Pre-Fabrication Specification for Tank Plates-- </v>
          </cell>
          <cell r="G5126">
            <v>0</v>
          </cell>
          <cell r="H5126" t="str">
            <v>VP-1516-2500-OI-0001-013</v>
          </cell>
          <cell r="I5126">
            <v>40175</v>
          </cell>
          <cell r="J5126">
            <v>40168</v>
          </cell>
          <cell r="K5126" t="str">
            <v>Y</v>
          </cell>
          <cell r="L5126" t="str">
            <v>Doc</v>
          </cell>
          <cell r="M5126">
            <v>630</v>
          </cell>
        </row>
        <row r="5127">
          <cell r="C5127" t="str">
            <v>25</v>
          </cell>
          <cell r="D5127" t="str">
            <v/>
          </cell>
          <cell r="E5127" t="str">
            <v/>
          </cell>
          <cell r="F5127" t="str">
            <v xml:space="preserve">Plate Material for Stainless Steel Specification-- </v>
          </cell>
          <cell r="G5127">
            <v>0</v>
          </cell>
          <cell r="H5127" t="str">
            <v>VP-1516-2500-OI-0001-016</v>
          </cell>
          <cell r="I5127">
            <v>40175</v>
          </cell>
          <cell r="J5127">
            <v>40168</v>
          </cell>
          <cell r="K5127" t="str">
            <v>N</v>
          </cell>
          <cell r="L5127" t="str">
            <v>Doc</v>
          </cell>
          <cell r="M5127">
            <v>631</v>
          </cell>
        </row>
        <row r="5128">
          <cell r="C5128" t="str">
            <v>25</v>
          </cell>
          <cell r="D5128" t="str">
            <v/>
          </cell>
          <cell r="E5128" t="str">
            <v/>
          </cell>
          <cell r="F5128" t="str">
            <v xml:space="preserve">General Fabrication Specification-- </v>
          </cell>
          <cell r="G5128">
            <v>0</v>
          </cell>
          <cell r="H5128" t="str">
            <v>VP-1516-2500-OI-0001-021</v>
          </cell>
          <cell r="I5128">
            <v>40175</v>
          </cell>
          <cell r="J5128">
            <v>40168</v>
          </cell>
          <cell r="K5128" t="str">
            <v>N</v>
          </cell>
          <cell r="L5128" t="str">
            <v>Doc</v>
          </cell>
          <cell r="M5128">
            <v>632</v>
          </cell>
        </row>
        <row r="5129">
          <cell r="C5129" t="str">
            <v>25</v>
          </cell>
          <cell r="D5129" t="str">
            <v>05050-TS-25-005-00</v>
          </cell>
          <cell r="E5129" t="str">
            <v>05050-TS-25-005-00</v>
          </cell>
          <cell r="F5129" t="str">
            <v xml:space="preserve">Hot Rolled Profile Specification-- </v>
          </cell>
          <cell r="G5129">
            <v>0</v>
          </cell>
          <cell r="H5129" t="str">
            <v>VP-1516-2500-OI-0001-040</v>
          </cell>
          <cell r="I5129">
            <v>40175</v>
          </cell>
          <cell r="J5129">
            <v>40168</v>
          </cell>
          <cell r="K5129" t="str">
            <v>Y</v>
          </cell>
          <cell r="L5129" t="str">
            <v>Doc</v>
          </cell>
          <cell r="M5129">
            <v>633</v>
          </cell>
        </row>
        <row r="5130">
          <cell r="C5130" t="str">
            <v>25</v>
          </cell>
          <cell r="D5130" t="str">
            <v>05050-TS-25-006-00</v>
          </cell>
          <cell r="E5130" t="str">
            <v>05050-TS-25-006-00</v>
          </cell>
          <cell r="F5130" t="str">
            <v xml:space="preserve">Tank Fire Protection System Functional Specification-- </v>
          </cell>
          <cell r="G5130">
            <v>0</v>
          </cell>
          <cell r="H5130" t="str">
            <v>VP-1516-2500-OI-0001-009</v>
          </cell>
          <cell r="I5130">
            <v>40175</v>
          </cell>
          <cell r="J5130">
            <v>40168</v>
          </cell>
          <cell r="K5130" t="str">
            <v>y</v>
          </cell>
          <cell r="L5130" t="str">
            <v>Doc</v>
          </cell>
          <cell r="M5130">
            <v>634</v>
          </cell>
        </row>
        <row r="5131">
          <cell r="C5131" t="str">
            <v>25</v>
          </cell>
          <cell r="D5131" t="str">
            <v>05050-TS-25-007-01</v>
          </cell>
          <cell r="E5131" t="str">
            <v>05050-TS-25-007-01</v>
          </cell>
          <cell r="F5131" t="str">
            <v xml:space="preserve">Pump Column Pre-Fabrication Specification-- </v>
          </cell>
          <cell r="G5131">
            <v>0</v>
          </cell>
          <cell r="H5131" t="str">
            <v>VP-1516-2500-OI-0001-010</v>
          </cell>
          <cell r="I5131">
            <v>40175</v>
          </cell>
          <cell r="J5131">
            <v>40168</v>
          </cell>
          <cell r="K5131" t="str">
            <v>Y</v>
          </cell>
          <cell r="L5131" t="str">
            <v>Doc</v>
          </cell>
          <cell r="M5131">
            <v>635</v>
          </cell>
        </row>
        <row r="5132">
          <cell r="C5132" t="str">
            <v>25</v>
          </cell>
          <cell r="D5132" t="str">
            <v/>
          </cell>
          <cell r="E5132" t="str">
            <v/>
          </cell>
          <cell r="F5132" t="str">
            <v xml:space="preserve">-- </v>
          </cell>
          <cell r="G5132">
            <v>0</v>
          </cell>
          <cell r="H5132">
            <v>0</v>
          </cell>
          <cell r="I5132">
            <v>40175</v>
          </cell>
          <cell r="J5132">
            <v>40168</v>
          </cell>
          <cell r="K5132" t="str">
            <v>N</v>
          </cell>
          <cell r="L5132" t="str">
            <v>Doc</v>
          </cell>
          <cell r="M5132">
            <v>636</v>
          </cell>
        </row>
        <row r="5133">
          <cell r="C5133" t="str">
            <v>25</v>
          </cell>
          <cell r="D5133" t="str">
            <v/>
          </cell>
          <cell r="E5133" t="str">
            <v/>
          </cell>
          <cell r="F5133" t="str">
            <v xml:space="preserve">-- </v>
          </cell>
          <cell r="G5133">
            <v>0</v>
          </cell>
          <cell r="H5133">
            <v>0</v>
          </cell>
          <cell r="I5133">
            <v>40175</v>
          </cell>
          <cell r="J5133">
            <v>40168</v>
          </cell>
          <cell r="K5133" t="str">
            <v>N</v>
          </cell>
          <cell r="L5133" t="str">
            <v>Doc</v>
          </cell>
          <cell r="M5133">
            <v>637</v>
          </cell>
        </row>
        <row r="5134">
          <cell r="C5134" t="str">
            <v>25</v>
          </cell>
          <cell r="D5134" t="str">
            <v/>
          </cell>
          <cell r="E5134" t="str">
            <v/>
          </cell>
          <cell r="F5134" t="str">
            <v xml:space="preserve">-- </v>
          </cell>
          <cell r="G5134">
            <v>0</v>
          </cell>
          <cell r="H5134">
            <v>0</v>
          </cell>
          <cell r="I5134">
            <v>40175</v>
          </cell>
          <cell r="J5134">
            <v>40168</v>
          </cell>
          <cell r="K5134" t="str">
            <v>N</v>
          </cell>
          <cell r="L5134" t="str">
            <v>Doc</v>
          </cell>
          <cell r="M5134">
            <v>638</v>
          </cell>
        </row>
        <row r="5135">
          <cell r="C5135" t="str">
            <v>25</v>
          </cell>
          <cell r="D5135" t="str">
            <v/>
          </cell>
          <cell r="E5135" t="str">
            <v/>
          </cell>
          <cell r="F5135" t="str">
            <v xml:space="preserve">-- </v>
          </cell>
          <cell r="G5135">
            <v>0</v>
          </cell>
          <cell r="H5135">
            <v>0</v>
          </cell>
          <cell r="I5135">
            <v>40175</v>
          </cell>
          <cell r="J5135">
            <v>40168</v>
          </cell>
          <cell r="K5135" t="str">
            <v>N</v>
          </cell>
          <cell r="L5135" t="str">
            <v>Doc</v>
          </cell>
          <cell r="M5135">
            <v>639</v>
          </cell>
        </row>
        <row r="5136">
          <cell r="C5136" t="str">
            <v>25</v>
          </cell>
          <cell r="D5136" t="str">
            <v/>
          </cell>
          <cell r="E5136" t="str">
            <v/>
          </cell>
          <cell r="F5136" t="str">
            <v xml:space="preserve">-- </v>
          </cell>
          <cell r="G5136">
            <v>0</v>
          </cell>
          <cell r="H5136">
            <v>0</v>
          </cell>
          <cell r="I5136">
            <v>40175</v>
          </cell>
          <cell r="J5136">
            <v>40168</v>
          </cell>
          <cell r="K5136" t="str">
            <v>N</v>
          </cell>
          <cell r="L5136" t="str">
            <v>Doc</v>
          </cell>
          <cell r="M5136">
            <v>640</v>
          </cell>
        </row>
        <row r="5137">
          <cell r="C5137" t="str">
            <v>25</v>
          </cell>
          <cell r="D5137" t="str">
            <v/>
          </cell>
          <cell r="E5137" t="str">
            <v/>
          </cell>
          <cell r="F5137" t="str">
            <v xml:space="preserve">-- </v>
          </cell>
          <cell r="G5137">
            <v>0</v>
          </cell>
          <cell r="H5137">
            <v>0</v>
          </cell>
          <cell r="I5137">
            <v>40175</v>
          </cell>
          <cell r="J5137">
            <v>40168</v>
          </cell>
          <cell r="K5137" t="str">
            <v>N</v>
          </cell>
          <cell r="L5137" t="str">
            <v>Doc</v>
          </cell>
          <cell r="M5137">
            <v>641</v>
          </cell>
        </row>
        <row r="5138">
          <cell r="C5138" t="str">
            <v>25</v>
          </cell>
          <cell r="D5138" t="str">
            <v/>
          </cell>
          <cell r="E5138" t="str">
            <v/>
          </cell>
          <cell r="F5138" t="str">
            <v xml:space="preserve">-- </v>
          </cell>
          <cell r="G5138">
            <v>0</v>
          </cell>
          <cell r="H5138">
            <v>0</v>
          </cell>
          <cell r="I5138">
            <v>40175</v>
          </cell>
          <cell r="J5138">
            <v>40168</v>
          </cell>
          <cell r="K5138" t="str">
            <v>N</v>
          </cell>
          <cell r="L5138" t="str">
            <v>Doc</v>
          </cell>
          <cell r="M5138">
            <v>642</v>
          </cell>
        </row>
        <row r="5139">
          <cell r="C5139" t="str">
            <v>P5</v>
          </cell>
          <cell r="D5139" t="str">
            <v>05050-TS-P5--</v>
          </cell>
          <cell r="E5139" t="str">
            <v>05050-TS-P5--</v>
          </cell>
          <cell r="F5139" t="str">
            <v xml:space="preserve">Technical specifications </v>
          </cell>
          <cell r="G5139">
            <v>0</v>
          </cell>
          <cell r="H5139">
            <v>0</v>
          </cell>
          <cell r="I5139" t="str">
            <v>-</v>
          </cell>
          <cell r="J5139" t="str">
            <v>-</v>
          </cell>
          <cell r="K5139" t="str">
            <v>Y</v>
          </cell>
          <cell r="L5139" t="str">
            <v>Doc</v>
          </cell>
          <cell r="M5139">
            <v>643</v>
          </cell>
        </row>
        <row r="5140">
          <cell r="C5140" t="str">
            <v>P5</v>
          </cell>
          <cell r="D5140" t="str">
            <v>05050-TS-P5-001-01</v>
          </cell>
          <cell r="E5140" t="str">
            <v>05050-TS-P5-001-01</v>
          </cell>
          <cell r="F5140" t="str">
            <v xml:space="preserve">Base Heating Specification-- </v>
          </cell>
          <cell r="G5140">
            <v>0</v>
          </cell>
          <cell r="H5140" t="str">
            <v>VP-1516-2500-OI-0001-028</v>
          </cell>
          <cell r="I5140">
            <v>40175</v>
          </cell>
          <cell r="J5140">
            <v>40168</v>
          </cell>
          <cell r="K5140" t="str">
            <v>Y</v>
          </cell>
          <cell r="L5140" t="str">
            <v>Doc</v>
          </cell>
          <cell r="M5140">
            <v>644</v>
          </cell>
        </row>
        <row r="5141">
          <cell r="C5141" t="str">
            <v>00</v>
          </cell>
          <cell r="D5141" t="str">
            <v/>
          </cell>
          <cell r="E5141" t="str">
            <v/>
          </cell>
          <cell r="F5141" t="str">
            <v xml:space="preserve">In-Tank Pump Hoist Crane (Jib Crane Type) Specification-- </v>
          </cell>
          <cell r="G5141">
            <v>0</v>
          </cell>
          <cell r="H5141">
            <v>0</v>
          </cell>
          <cell r="I5141">
            <v>40175</v>
          </cell>
          <cell r="J5141">
            <v>40168</v>
          </cell>
          <cell r="K5141" t="str">
            <v>N</v>
          </cell>
          <cell r="L5141" t="str">
            <v>Doc</v>
          </cell>
          <cell r="M5141">
            <v>645</v>
          </cell>
        </row>
        <row r="5142">
          <cell r="C5142" t="str">
            <v>00</v>
          </cell>
          <cell r="D5142" t="str">
            <v/>
          </cell>
          <cell r="E5142" t="str">
            <v/>
          </cell>
          <cell r="F5142" t="str">
            <v xml:space="preserve">In Tank Hoist Specification-- </v>
          </cell>
          <cell r="G5142">
            <v>0</v>
          </cell>
          <cell r="H5142">
            <v>0</v>
          </cell>
          <cell r="I5142">
            <v>40175</v>
          </cell>
          <cell r="J5142">
            <v>40168</v>
          </cell>
          <cell r="K5142" t="str">
            <v>N</v>
          </cell>
          <cell r="L5142" t="str">
            <v>Doc</v>
          </cell>
          <cell r="M5142">
            <v>646</v>
          </cell>
        </row>
        <row r="5143">
          <cell r="C5143" t="str">
            <v>P5</v>
          </cell>
          <cell r="D5143" t="str">
            <v/>
          </cell>
          <cell r="E5143" t="str">
            <v/>
          </cell>
          <cell r="F5143" t="str">
            <v xml:space="preserve">-- </v>
          </cell>
          <cell r="G5143">
            <v>0</v>
          </cell>
          <cell r="H5143">
            <v>0</v>
          </cell>
          <cell r="I5143">
            <v>40175</v>
          </cell>
          <cell r="J5143">
            <v>40168</v>
          </cell>
          <cell r="K5143" t="str">
            <v>N</v>
          </cell>
          <cell r="L5143" t="str">
            <v>Doc</v>
          </cell>
          <cell r="M5143">
            <v>647</v>
          </cell>
        </row>
        <row r="5144">
          <cell r="C5144" t="str">
            <v>P5</v>
          </cell>
          <cell r="D5144" t="str">
            <v/>
          </cell>
          <cell r="E5144" t="str">
            <v/>
          </cell>
          <cell r="F5144" t="str">
            <v xml:space="preserve">-- </v>
          </cell>
          <cell r="G5144">
            <v>0</v>
          </cell>
          <cell r="H5144">
            <v>0</v>
          </cell>
          <cell r="I5144">
            <v>40175</v>
          </cell>
          <cell r="J5144">
            <v>40168</v>
          </cell>
          <cell r="K5144" t="str">
            <v>N</v>
          </cell>
          <cell r="L5144" t="str">
            <v>Doc</v>
          </cell>
          <cell r="M5144">
            <v>648</v>
          </cell>
        </row>
        <row r="5145">
          <cell r="C5145" t="str">
            <v>P5</v>
          </cell>
          <cell r="D5145" t="str">
            <v/>
          </cell>
          <cell r="E5145" t="str">
            <v/>
          </cell>
          <cell r="F5145" t="str">
            <v xml:space="preserve">-- </v>
          </cell>
          <cell r="G5145">
            <v>0</v>
          </cell>
          <cell r="H5145">
            <v>0</v>
          </cell>
          <cell r="I5145">
            <v>40175</v>
          </cell>
          <cell r="J5145">
            <v>40168</v>
          </cell>
          <cell r="K5145" t="str">
            <v>N</v>
          </cell>
          <cell r="L5145" t="str">
            <v>Doc</v>
          </cell>
          <cell r="M5145">
            <v>649</v>
          </cell>
        </row>
        <row r="5146">
          <cell r="C5146" t="str">
            <v>P5</v>
          </cell>
          <cell r="D5146" t="str">
            <v/>
          </cell>
          <cell r="E5146" t="str">
            <v/>
          </cell>
          <cell r="F5146" t="str">
            <v xml:space="preserve">-- </v>
          </cell>
          <cell r="G5146">
            <v>0</v>
          </cell>
          <cell r="H5146">
            <v>0</v>
          </cell>
          <cell r="I5146">
            <v>40175</v>
          </cell>
          <cell r="J5146">
            <v>40168</v>
          </cell>
          <cell r="K5146" t="str">
            <v>N</v>
          </cell>
          <cell r="L5146" t="str">
            <v>Doc</v>
          </cell>
          <cell r="M5146">
            <v>650</v>
          </cell>
        </row>
        <row r="5147">
          <cell r="C5147" t="str">
            <v>P5</v>
          </cell>
          <cell r="D5147" t="str">
            <v/>
          </cell>
          <cell r="E5147" t="str">
            <v/>
          </cell>
          <cell r="F5147" t="str">
            <v xml:space="preserve">-- </v>
          </cell>
          <cell r="G5147">
            <v>0</v>
          </cell>
          <cell r="H5147">
            <v>0</v>
          </cell>
          <cell r="I5147">
            <v>40175</v>
          </cell>
          <cell r="J5147">
            <v>40168</v>
          </cell>
          <cell r="K5147" t="str">
            <v>N</v>
          </cell>
          <cell r="L5147" t="str">
            <v>Doc</v>
          </cell>
          <cell r="M5147">
            <v>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finitions"/>
      <sheetName val="To Do Lists"/>
      <sheetName val="Manpower Planning"/>
      <sheetName val="Project Health"/>
      <sheetName val="Drawings"/>
      <sheetName val="VPI Link Sheet"/>
      <sheetName val="Vendor Print Index"/>
      <sheetName val="Documents"/>
      <sheetName val="Drawings %"/>
      <sheetName val="Drawings-hours"/>
      <sheetName val="Documents %"/>
      <sheetName val="Documents-hours"/>
      <sheetName val="Route cards"/>
    </sheetNames>
    <sheetDataSet>
      <sheetData sheetId="0"/>
      <sheetData sheetId="1">
        <row r="1">
          <cell r="C1" t="str">
            <v>05050</v>
          </cell>
        </row>
        <row r="3">
          <cell r="C3" t="str">
            <v>OIEC / EIED</v>
          </cell>
          <cell r="D3" t="str">
            <v>Technodyne</v>
          </cell>
          <cell r="E3" t="str">
            <v xml:space="preserve">Fairhurst </v>
          </cell>
          <cell r="F3" t="str">
            <v>SGS</v>
          </cell>
          <cell r="G3" t="str">
            <v>Panahsaz</v>
          </cell>
          <cell r="H3" t="str">
            <v>Site</v>
          </cell>
        </row>
        <row r="4">
          <cell r="J4" t="str">
            <v>FI</v>
          </cell>
        </row>
        <row r="5">
          <cell r="J5" t="str">
            <v>FA</v>
          </cell>
        </row>
        <row r="6">
          <cell r="J6" t="str">
            <v>FC</v>
          </cell>
        </row>
        <row r="7">
          <cell r="J7" t="str">
            <v>AB</v>
          </cell>
        </row>
        <row r="8">
          <cell r="J8" t="str">
            <v>FAi</v>
          </cell>
        </row>
        <row r="9">
          <cell r="J9" t="str">
            <v>FCi</v>
          </cell>
        </row>
        <row r="29">
          <cell r="B29">
            <v>39498</v>
          </cell>
        </row>
      </sheetData>
      <sheetData sheetId="2"/>
      <sheetData sheetId="3"/>
      <sheetData sheetId="4"/>
      <sheetData sheetId="5"/>
      <sheetData sheetId="6">
        <row r="2">
          <cell r="C2" t="str">
            <v>00</v>
          </cell>
          <cell r="D2" t="str">
            <v/>
          </cell>
          <cell r="E2" t="str">
            <v/>
          </cell>
          <cell r="F2" t="str">
            <v>Standard drawings</v>
          </cell>
          <cell r="G2" t="str">
            <v>-</v>
          </cell>
          <cell r="H2">
            <v>0</v>
          </cell>
          <cell r="I2" t="str">
            <v>-</v>
          </cell>
          <cell r="J2" t="str">
            <v>-</v>
          </cell>
          <cell r="K2" t="str">
            <v>N</v>
          </cell>
          <cell r="L2" t="str">
            <v>Drw</v>
          </cell>
          <cell r="M2">
            <v>3</v>
          </cell>
        </row>
        <row r="3">
          <cell r="C3" t="str">
            <v>00</v>
          </cell>
          <cell r="D3" t="str">
            <v/>
          </cell>
          <cell r="E3" t="str">
            <v/>
          </cell>
          <cell r="F3" t="str">
            <v xml:space="preserve">Standard drawing--PID symbols </v>
          </cell>
          <cell r="G3">
            <v>0</v>
          </cell>
          <cell r="H3">
            <v>0</v>
          </cell>
          <cell r="I3">
            <v>0</v>
          </cell>
          <cell r="J3">
            <v>-7</v>
          </cell>
          <cell r="K3" t="str">
            <v>N</v>
          </cell>
          <cell r="L3" t="str">
            <v>Drw</v>
          </cell>
          <cell r="M3">
            <v>4</v>
          </cell>
        </row>
        <row r="4">
          <cell r="C4" t="str">
            <v>00</v>
          </cell>
          <cell r="D4" t="str">
            <v/>
          </cell>
          <cell r="E4" t="str">
            <v/>
          </cell>
          <cell r="F4" t="str">
            <v xml:space="preserve">Standard drawing--PID symbols </v>
          </cell>
          <cell r="G4">
            <v>0</v>
          </cell>
          <cell r="H4">
            <v>0</v>
          </cell>
          <cell r="I4">
            <v>0</v>
          </cell>
          <cell r="J4">
            <v>-7</v>
          </cell>
          <cell r="K4" t="str">
            <v>N</v>
          </cell>
          <cell r="L4" t="str">
            <v>Drw</v>
          </cell>
          <cell r="M4">
            <v>5</v>
          </cell>
        </row>
        <row r="5">
          <cell r="C5" t="str">
            <v>00</v>
          </cell>
          <cell r="D5" t="str">
            <v/>
          </cell>
          <cell r="E5" t="str">
            <v/>
          </cell>
          <cell r="F5" t="str">
            <v xml:space="preserve">Standard drawing--PID symbols </v>
          </cell>
          <cell r="G5">
            <v>0</v>
          </cell>
          <cell r="H5">
            <v>0</v>
          </cell>
          <cell r="I5">
            <v>0</v>
          </cell>
          <cell r="J5">
            <v>-7</v>
          </cell>
          <cell r="K5" t="str">
            <v>N</v>
          </cell>
          <cell r="L5" t="str">
            <v>Drw</v>
          </cell>
          <cell r="M5">
            <v>6</v>
          </cell>
        </row>
        <row r="6">
          <cell r="C6" t="str">
            <v>00</v>
          </cell>
          <cell r="D6" t="str">
            <v/>
          </cell>
          <cell r="E6" t="str">
            <v/>
          </cell>
          <cell r="F6" t="str">
            <v xml:space="preserve">Standard drawing--PID symbols </v>
          </cell>
          <cell r="G6">
            <v>0</v>
          </cell>
          <cell r="H6">
            <v>0</v>
          </cell>
          <cell r="I6">
            <v>0</v>
          </cell>
          <cell r="J6">
            <v>-7</v>
          </cell>
          <cell r="K6" t="str">
            <v>N</v>
          </cell>
          <cell r="L6" t="str">
            <v>Drw</v>
          </cell>
          <cell r="M6">
            <v>7</v>
          </cell>
        </row>
        <row r="7">
          <cell r="C7" t="str">
            <v>00</v>
          </cell>
          <cell r="D7" t="str">
            <v/>
          </cell>
          <cell r="E7" t="str">
            <v/>
          </cell>
          <cell r="F7" t="str">
            <v xml:space="preserve">Standard drawing--PID symbols </v>
          </cell>
          <cell r="G7">
            <v>0</v>
          </cell>
          <cell r="H7">
            <v>0</v>
          </cell>
          <cell r="I7">
            <v>0</v>
          </cell>
          <cell r="J7">
            <v>-7</v>
          </cell>
          <cell r="K7" t="str">
            <v>N</v>
          </cell>
          <cell r="L7" t="str">
            <v>Drw</v>
          </cell>
          <cell r="M7">
            <v>8</v>
          </cell>
        </row>
        <row r="8">
          <cell r="C8" t="str">
            <v>00</v>
          </cell>
          <cell r="D8" t="str">
            <v/>
          </cell>
          <cell r="E8" t="str">
            <v/>
          </cell>
          <cell r="F8" t="str">
            <v xml:space="preserve">Standard drawing--PID symbols </v>
          </cell>
          <cell r="G8">
            <v>0</v>
          </cell>
          <cell r="H8">
            <v>0</v>
          </cell>
          <cell r="I8">
            <v>0</v>
          </cell>
          <cell r="J8">
            <v>-7</v>
          </cell>
          <cell r="K8" t="str">
            <v>N</v>
          </cell>
          <cell r="L8" t="str">
            <v>Drw</v>
          </cell>
          <cell r="M8">
            <v>9</v>
          </cell>
        </row>
        <row r="9">
          <cell r="C9" t="str">
            <v>00</v>
          </cell>
          <cell r="D9" t="str">
            <v/>
          </cell>
          <cell r="E9" t="str">
            <v/>
          </cell>
          <cell r="F9" t="str">
            <v xml:space="preserve">Standard drawing--PID symbols </v>
          </cell>
          <cell r="G9">
            <v>0</v>
          </cell>
          <cell r="H9">
            <v>0</v>
          </cell>
          <cell r="I9">
            <v>0</v>
          </cell>
          <cell r="J9">
            <v>-7</v>
          </cell>
          <cell r="K9" t="str">
            <v>N</v>
          </cell>
          <cell r="L9" t="str">
            <v>Drw</v>
          </cell>
          <cell r="M9">
            <v>10</v>
          </cell>
        </row>
        <row r="10">
          <cell r="C10" t="str">
            <v>00</v>
          </cell>
          <cell r="D10" t="str">
            <v/>
          </cell>
          <cell r="E10" t="str">
            <v/>
          </cell>
          <cell r="F10" t="str">
            <v xml:space="preserve">Standard drawing--PID symbols </v>
          </cell>
          <cell r="G10">
            <v>0</v>
          </cell>
          <cell r="H10">
            <v>0</v>
          </cell>
          <cell r="I10">
            <v>0</v>
          </cell>
          <cell r="J10">
            <v>-7</v>
          </cell>
          <cell r="K10" t="str">
            <v>N</v>
          </cell>
          <cell r="L10" t="str">
            <v>Drw</v>
          </cell>
          <cell r="M10">
            <v>11</v>
          </cell>
        </row>
        <row r="11">
          <cell r="C11" t="str">
            <v>00</v>
          </cell>
          <cell r="D11" t="str">
            <v/>
          </cell>
          <cell r="E11" t="str">
            <v/>
          </cell>
          <cell r="F11" t="str">
            <v xml:space="preserve">Standard drawing--PID symbols </v>
          </cell>
          <cell r="G11">
            <v>0</v>
          </cell>
          <cell r="H11">
            <v>0</v>
          </cell>
          <cell r="I11">
            <v>0</v>
          </cell>
          <cell r="J11">
            <v>-7</v>
          </cell>
          <cell r="K11" t="str">
            <v>N</v>
          </cell>
          <cell r="L11" t="str">
            <v>Drw</v>
          </cell>
          <cell r="M11">
            <v>12</v>
          </cell>
        </row>
        <row r="12">
          <cell r="C12" t="str">
            <v>00</v>
          </cell>
          <cell r="D12" t="str">
            <v/>
          </cell>
          <cell r="E12" t="str">
            <v/>
          </cell>
          <cell r="F12" t="str">
            <v xml:space="preserve">Standard drawing--PID symbols </v>
          </cell>
          <cell r="G12">
            <v>0</v>
          </cell>
          <cell r="H12">
            <v>0</v>
          </cell>
          <cell r="I12">
            <v>0</v>
          </cell>
          <cell r="J12">
            <v>-7</v>
          </cell>
          <cell r="K12" t="str">
            <v>N</v>
          </cell>
          <cell r="L12" t="str">
            <v>Drw</v>
          </cell>
          <cell r="M12">
            <v>13</v>
          </cell>
        </row>
        <row r="13">
          <cell r="C13" t="str">
            <v>00</v>
          </cell>
          <cell r="D13" t="str">
            <v/>
          </cell>
          <cell r="E13" t="str">
            <v/>
          </cell>
          <cell r="F13" t="str">
            <v xml:space="preserve">Standard drawing--PID symbols </v>
          </cell>
          <cell r="G13">
            <v>0</v>
          </cell>
          <cell r="H13">
            <v>0</v>
          </cell>
          <cell r="I13">
            <v>0</v>
          </cell>
          <cell r="J13">
            <v>-7</v>
          </cell>
          <cell r="K13" t="str">
            <v>N</v>
          </cell>
          <cell r="L13" t="str">
            <v>Drw</v>
          </cell>
          <cell r="M13">
            <v>14</v>
          </cell>
        </row>
        <row r="14">
          <cell r="C14" t="str">
            <v>00</v>
          </cell>
          <cell r="D14" t="str">
            <v/>
          </cell>
          <cell r="E14" t="str">
            <v/>
          </cell>
          <cell r="F14" t="str">
            <v xml:space="preserve">Standard drawing--E&amp;I symbols </v>
          </cell>
          <cell r="G14">
            <v>0</v>
          </cell>
          <cell r="H14">
            <v>0</v>
          </cell>
          <cell r="I14">
            <v>0</v>
          </cell>
          <cell r="J14">
            <v>-7</v>
          </cell>
          <cell r="K14" t="str">
            <v>N</v>
          </cell>
          <cell r="L14" t="str">
            <v>Drw</v>
          </cell>
          <cell r="M14">
            <v>15</v>
          </cell>
        </row>
        <row r="15">
          <cell r="C15" t="str">
            <v>00</v>
          </cell>
          <cell r="D15" t="str">
            <v/>
          </cell>
          <cell r="E15" t="str">
            <v/>
          </cell>
          <cell r="F15" t="str">
            <v>Standard drawing--Nameplate Pressure vessel</v>
          </cell>
          <cell r="G15">
            <v>0</v>
          </cell>
          <cell r="H15">
            <v>0</v>
          </cell>
          <cell r="I15">
            <v>0</v>
          </cell>
          <cell r="J15">
            <v>-7</v>
          </cell>
          <cell r="K15" t="str">
            <v>N</v>
          </cell>
          <cell r="L15" t="str">
            <v>Drw</v>
          </cell>
          <cell r="M15">
            <v>16</v>
          </cell>
        </row>
        <row r="16">
          <cell r="C16" t="str">
            <v>00</v>
          </cell>
          <cell r="D16" t="str">
            <v/>
          </cell>
          <cell r="E16" t="str">
            <v/>
          </cell>
          <cell r="F16" t="str">
            <v>Standard drawing--Nameplate Heat exchanger</v>
          </cell>
          <cell r="G16">
            <v>0</v>
          </cell>
          <cell r="H16">
            <v>0</v>
          </cell>
          <cell r="I16">
            <v>0</v>
          </cell>
          <cell r="J16">
            <v>-7</v>
          </cell>
          <cell r="K16" t="str">
            <v>N</v>
          </cell>
          <cell r="L16" t="str">
            <v>Drw</v>
          </cell>
          <cell r="M16">
            <v>17</v>
          </cell>
        </row>
        <row r="17">
          <cell r="C17">
            <v>10</v>
          </cell>
          <cell r="D17" t="str">
            <v>05050--10--</v>
          </cell>
          <cell r="E17" t="str">
            <v>05050--10--</v>
          </cell>
          <cell r="F17" t="str">
            <v>P&amp;I diagrams</v>
          </cell>
          <cell r="G17" t="str">
            <v>-</v>
          </cell>
          <cell r="H17">
            <v>0</v>
          </cell>
          <cell r="I17" t="str">
            <v>-</v>
          </cell>
          <cell r="J17" t="str">
            <v>-</v>
          </cell>
          <cell r="K17" t="str">
            <v>Y</v>
          </cell>
          <cell r="L17" t="str">
            <v>Drw</v>
          </cell>
          <cell r="M17">
            <v>18</v>
          </cell>
        </row>
        <row r="18">
          <cell r="C18">
            <v>10</v>
          </cell>
          <cell r="D18" t="str">
            <v>05050-PD-10-001-01</v>
          </cell>
          <cell r="E18" t="str">
            <v>05050-PD-10-001-01</v>
          </cell>
          <cell r="F18" t="str">
            <v>P&amp;I Diagram-Propane Tanks-147-T-101/2  Piping</v>
          </cell>
          <cell r="G18">
            <v>0</v>
          </cell>
          <cell r="H18">
            <v>0</v>
          </cell>
          <cell r="I18">
            <v>40175</v>
          </cell>
          <cell r="J18">
            <v>40168</v>
          </cell>
          <cell r="K18" t="str">
            <v>Y</v>
          </cell>
          <cell r="L18" t="str">
            <v>Drw</v>
          </cell>
          <cell r="M18">
            <v>19</v>
          </cell>
        </row>
        <row r="19">
          <cell r="C19">
            <v>10</v>
          </cell>
          <cell r="D19" t="str">
            <v>05050-PD-10-001-02</v>
          </cell>
          <cell r="E19" t="str">
            <v>05050-PD-10-001-02</v>
          </cell>
          <cell r="F19" t="str">
            <v>P&amp;I Diagram-Propane Tanks-147-T-101/2  Piping</v>
          </cell>
          <cell r="G19">
            <v>0</v>
          </cell>
          <cell r="H19">
            <v>0</v>
          </cell>
          <cell r="I19">
            <v>40175</v>
          </cell>
          <cell r="J19">
            <v>40168</v>
          </cell>
          <cell r="K19" t="str">
            <v>Y</v>
          </cell>
          <cell r="L19" t="str">
            <v>Drw</v>
          </cell>
          <cell r="M19">
            <v>20</v>
          </cell>
        </row>
        <row r="20">
          <cell r="C20">
            <v>10</v>
          </cell>
          <cell r="D20" t="str">
            <v/>
          </cell>
          <cell r="E20" t="str">
            <v/>
          </cell>
          <cell r="F20" t="str">
            <v xml:space="preserve">P&amp;I Diagram-Refrigerant Compressor Package Stage 1- </v>
          </cell>
          <cell r="G20">
            <v>0</v>
          </cell>
          <cell r="H20">
            <v>0</v>
          </cell>
          <cell r="I20">
            <v>40175</v>
          </cell>
          <cell r="J20">
            <v>40168</v>
          </cell>
          <cell r="K20" t="str">
            <v>N</v>
          </cell>
          <cell r="L20" t="str">
            <v>Drw</v>
          </cell>
          <cell r="M20">
            <v>21</v>
          </cell>
        </row>
        <row r="21">
          <cell r="C21">
            <v>10</v>
          </cell>
          <cell r="D21" t="str">
            <v/>
          </cell>
          <cell r="E21" t="str">
            <v/>
          </cell>
          <cell r="F21" t="str">
            <v xml:space="preserve">P&amp;I Diagram-Refrigerant Compressor Package Stage 2- </v>
          </cell>
          <cell r="G21">
            <v>0</v>
          </cell>
          <cell r="H21">
            <v>0</v>
          </cell>
          <cell r="I21">
            <v>40175</v>
          </cell>
          <cell r="J21">
            <v>40168</v>
          </cell>
          <cell r="K21" t="str">
            <v>N</v>
          </cell>
          <cell r="L21" t="str">
            <v>Drw</v>
          </cell>
          <cell r="M21">
            <v>22</v>
          </cell>
        </row>
        <row r="22">
          <cell r="C22">
            <v>10</v>
          </cell>
          <cell r="D22" t="str">
            <v/>
          </cell>
          <cell r="E22" t="str">
            <v/>
          </cell>
          <cell r="F22" t="str">
            <v xml:space="preserve">P&amp;I Diagram-Propane Tanks-147-T-101/2  Water Deluge </v>
          </cell>
          <cell r="G22">
            <v>0</v>
          </cell>
          <cell r="H22">
            <v>0</v>
          </cell>
          <cell r="I22">
            <v>40175</v>
          </cell>
          <cell r="J22">
            <v>40168</v>
          </cell>
          <cell r="K22" t="str">
            <v>N</v>
          </cell>
          <cell r="L22" t="str">
            <v>Drw</v>
          </cell>
          <cell r="M22">
            <v>23</v>
          </cell>
        </row>
        <row r="23">
          <cell r="C23">
            <v>10</v>
          </cell>
          <cell r="D23" t="str">
            <v/>
          </cell>
          <cell r="E23" t="str">
            <v/>
          </cell>
          <cell r="F23" t="str">
            <v xml:space="preserve">P&amp;I Diagram-Butane Tanks-148-T-101/2 Water Deluge </v>
          </cell>
          <cell r="G23">
            <v>0</v>
          </cell>
          <cell r="H23">
            <v>0</v>
          </cell>
          <cell r="I23">
            <v>40175</v>
          </cell>
          <cell r="J23">
            <v>40168</v>
          </cell>
          <cell r="K23" t="str">
            <v>N</v>
          </cell>
          <cell r="L23" t="str">
            <v>Drw</v>
          </cell>
          <cell r="M23">
            <v>24</v>
          </cell>
        </row>
        <row r="24">
          <cell r="C24">
            <v>10</v>
          </cell>
          <cell r="D24" t="str">
            <v/>
          </cell>
          <cell r="E24" t="str">
            <v/>
          </cell>
          <cell r="F24" t="str">
            <v>P&amp;I Diagram-Propane Tanks-147-T-101/2  Instrument Air</v>
          </cell>
          <cell r="G24">
            <v>0</v>
          </cell>
          <cell r="H24">
            <v>0</v>
          </cell>
          <cell r="I24">
            <v>40175</v>
          </cell>
          <cell r="J24">
            <v>40168</v>
          </cell>
          <cell r="K24" t="str">
            <v>N</v>
          </cell>
          <cell r="L24" t="str">
            <v>Drw</v>
          </cell>
          <cell r="M24">
            <v>25</v>
          </cell>
        </row>
        <row r="25">
          <cell r="C25">
            <v>10</v>
          </cell>
          <cell r="D25" t="str">
            <v/>
          </cell>
          <cell r="E25" t="str">
            <v/>
          </cell>
          <cell r="F25" t="str">
            <v>P&amp;I Diagram-Butane Tanks-148-T-101/2 Instrument Air</v>
          </cell>
          <cell r="G25">
            <v>0</v>
          </cell>
          <cell r="H25">
            <v>0</v>
          </cell>
          <cell r="I25">
            <v>40175</v>
          </cell>
          <cell r="J25">
            <v>40168</v>
          </cell>
          <cell r="K25" t="str">
            <v>N</v>
          </cell>
          <cell r="L25" t="str">
            <v>Drw</v>
          </cell>
          <cell r="M25">
            <v>26</v>
          </cell>
        </row>
        <row r="26">
          <cell r="C26">
            <v>10</v>
          </cell>
          <cell r="D26" t="str">
            <v/>
          </cell>
          <cell r="E26" t="str">
            <v/>
          </cell>
          <cell r="F26" t="str">
            <v xml:space="preserve">P&amp;I Diagram-- </v>
          </cell>
          <cell r="G26">
            <v>0</v>
          </cell>
          <cell r="H26">
            <v>0</v>
          </cell>
          <cell r="I26">
            <v>40175</v>
          </cell>
          <cell r="J26">
            <v>40168</v>
          </cell>
          <cell r="K26" t="str">
            <v>N</v>
          </cell>
          <cell r="L26" t="str">
            <v>Drw</v>
          </cell>
          <cell r="M26">
            <v>27</v>
          </cell>
        </row>
        <row r="27">
          <cell r="C27">
            <v>10</v>
          </cell>
          <cell r="D27" t="str">
            <v/>
          </cell>
          <cell r="E27" t="str">
            <v/>
          </cell>
          <cell r="F27" t="str">
            <v xml:space="preserve">P&amp;I Diagram-- </v>
          </cell>
          <cell r="G27">
            <v>0</v>
          </cell>
          <cell r="H27">
            <v>0</v>
          </cell>
          <cell r="I27">
            <v>40175</v>
          </cell>
          <cell r="J27">
            <v>40168</v>
          </cell>
          <cell r="K27" t="str">
            <v>N</v>
          </cell>
          <cell r="L27" t="str">
            <v>Drw</v>
          </cell>
          <cell r="M27">
            <v>28</v>
          </cell>
        </row>
        <row r="28">
          <cell r="C28">
            <v>10</v>
          </cell>
          <cell r="D28" t="str">
            <v>05050-PD-10-002-01</v>
          </cell>
          <cell r="E28" t="str">
            <v>05050-PD-10-002-01</v>
          </cell>
          <cell r="F28" t="str">
            <v>P&amp;I Diagram-LPG storage tank-147-T-101/2  Instruments</v>
          </cell>
          <cell r="G28">
            <v>0</v>
          </cell>
          <cell r="H28">
            <v>0</v>
          </cell>
          <cell r="I28">
            <v>40175</v>
          </cell>
          <cell r="J28">
            <v>40168</v>
          </cell>
          <cell r="K28" t="str">
            <v>Y</v>
          </cell>
          <cell r="L28" t="str">
            <v>Drw</v>
          </cell>
          <cell r="M28">
            <v>29</v>
          </cell>
        </row>
        <row r="29">
          <cell r="C29">
            <v>10</v>
          </cell>
          <cell r="D29" t="str">
            <v>05050-PD-10-002-02</v>
          </cell>
          <cell r="E29" t="str">
            <v>05050-PD-10-002-02</v>
          </cell>
          <cell r="F29" t="str">
            <v>P&amp;I Diagram-LPG storage tank-147-T-101/2  Instruments</v>
          </cell>
          <cell r="G29">
            <v>0</v>
          </cell>
          <cell r="H29">
            <v>0</v>
          </cell>
          <cell r="I29">
            <v>40175</v>
          </cell>
          <cell r="J29">
            <v>40168</v>
          </cell>
          <cell r="K29" t="str">
            <v>Y</v>
          </cell>
          <cell r="L29" t="str">
            <v>Drw</v>
          </cell>
          <cell r="M29">
            <v>30</v>
          </cell>
        </row>
        <row r="30">
          <cell r="C30">
            <v>10</v>
          </cell>
          <cell r="D30" t="str">
            <v/>
          </cell>
          <cell r="E30" t="str">
            <v/>
          </cell>
          <cell r="F30" t="str">
            <v xml:space="preserve">P&amp;I Diagram-- </v>
          </cell>
          <cell r="G30">
            <v>0</v>
          </cell>
          <cell r="H30">
            <v>0</v>
          </cell>
          <cell r="I30">
            <v>40175</v>
          </cell>
          <cell r="J30">
            <v>40168</v>
          </cell>
          <cell r="K30" t="str">
            <v>N</v>
          </cell>
          <cell r="L30" t="str">
            <v>Drw</v>
          </cell>
          <cell r="M30">
            <v>31</v>
          </cell>
        </row>
        <row r="31">
          <cell r="C31">
            <v>10</v>
          </cell>
          <cell r="D31" t="str">
            <v/>
          </cell>
          <cell r="E31" t="str">
            <v/>
          </cell>
          <cell r="F31" t="str">
            <v xml:space="preserve">P&amp;I Diagram-- </v>
          </cell>
          <cell r="G31">
            <v>0</v>
          </cell>
          <cell r="H31">
            <v>0</v>
          </cell>
          <cell r="I31">
            <v>40175</v>
          </cell>
          <cell r="J31">
            <v>40168</v>
          </cell>
          <cell r="K31" t="str">
            <v>N</v>
          </cell>
          <cell r="L31" t="str">
            <v>Drw</v>
          </cell>
          <cell r="M31">
            <v>32</v>
          </cell>
        </row>
        <row r="32">
          <cell r="C32">
            <v>10</v>
          </cell>
          <cell r="D32" t="str">
            <v/>
          </cell>
          <cell r="E32" t="str">
            <v/>
          </cell>
          <cell r="F32" t="str">
            <v xml:space="preserve">P&amp;I Diagram-- </v>
          </cell>
          <cell r="G32">
            <v>0</v>
          </cell>
          <cell r="H32">
            <v>0</v>
          </cell>
          <cell r="I32">
            <v>40175</v>
          </cell>
          <cell r="J32">
            <v>40168</v>
          </cell>
          <cell r="K32" t="str">
            <v>N</v>
          </cell>
          <cell r="L32" t="str">
            <v>Drw</v>
          </cell>
          <cell r="M32">
            <v>33</v>
          </cell>
        </row>
        <row r="33">
          <cell r="C33">
            <v>10</v>
          </cell>
          <cell r="D33" t="str">
            <v>05050-PD-10-003-01</v>
          </cell>
          <cell r="E33" t="str">
            <v>05050-PD-10-003-01</v>
          </cell>
          <cell r="F33" t="str">
            <v>P&amp;I Diagram-Butane Tanks-148-T-101/2 Piping</v>
          </cell>
          <cell r="G33">
            <v>0</v>
          </cell>
          <cell r="H33">
            <v>0</v>
          </cell>
          <cell r="I33">
            <v>40175</v>
          </cell>
          <cell r="J33">
            <v>40168</v>
          </cell>
          <cell r="K33" t="str">
            <v>Y</v>
          </cell>
          <cell r="L33" t="str">
            <v>Drw</v>
          </cell>
          <cell r="M33">
            <v>34</v>
          </cell>
        </row>
        <row r="34">
          <cell r="C34" t="str">
            <v>10</v>
          </cell>
          <cell r="D34" t="str">
            <v>05050-PD-10-003-02</v>
          </cell>
          <cell r="E34" t="str">
            <v>05050-PD-10-003-02</v>
          </cell>
          <cell r="F34" t="str">
            <v>P&amp;I Diagram-Propane Boil-Off Gas Compressor Package</v>
          </cell>
          <cell r="G34">
            <v>0</v>
          </cell>
          <cell r="H34">
            <v>0</v>
          </cell>
          <cell r="I34">
            <v>40175</v>
          </cell>
          <cell r="J34">
            <v>40168</v>
          </cell>
          <cell r="K34" t="str">
            <v>Y</v>
          </cell>
          <cell r="L34" t="str">
            <v>Drw</v>
          </cell>
          <cell r="M34">
            <v>35</v>
          </cell>
        </row>
        <row r="35">
          <cell r="C35">
            <v>10</v>
          </cell>
          <cell r="D35" t="str">
            <v>05050-PD-10-004-01</v>
          </cell>
          <cell r="E35" t="str">
            <v>05050-PD-10-004-01</v>
          </cell>
          <cell r="F35" t="str">
            <v>P&amp;I Diagram-Butane Tanks-148-T-101/2 Instruments</v>
          </cell>
          <cell r="G35">
            <v>0</v>
          </cell>
          <cell r="H35">
            <v>0</v>
          </cell>
          <cell r="I35">
            <v>40175</v>
          </cell>
          <cell r="J35">
            <v>40168</v>
          </cell>
          <cell r="K35" t="str">
            <v>Y</v>
          </cell>
          <cell r="L35" t="str">
            <v>Drw</v>
          </cell>
          <cell r="M35">
            <v>36</v>
          </cell>
        </row>
        <row r="36">
          <cell r="C36" t="str">
            <v>10</v>
          </cell>
          <cell r="D36" t="str">
            <v>05050-PD-10-004-02</v>
          </cell>
          <cell r="E36" t="str">
            <v>05050-PD-10-004-02</v>
          </cell>
          <cell r="F36" t="str">
            <v>P&amp;I Diagram-Butane Boil-Off Gas Compressor Package</v>
          </cell>
          <cell r="G36">
            <v>0</v>
          </cell>
          <cell r="H36">
            <v>0</v>
          </cell>
          <cell r="I36">
            <v>40175</v>
          </cell>
          <cell r="J36">
            <v>40168</v>
          </cell>
          <cell r="K36" t="str">
            <v>Y</v>
          </cell>
          <cell r="L36" t="str">
            <v>Drw</v>
          </cell>
          <cell r="M36">
            <v>37</v>
          </cell>
        </row>
        <row r="37">
          <cell r="C37">
            <v>10</v>
          </cell>
          <cell r="D37" t="str">
            <v/>
          </cell>
          <cell r="E37" t="str">
            <v/>
          </cell>
          <cell r="F37" t="str">
            <v xml:space="preserve">P&amp;I Diagram-- </v>
          </cell>
          <cell r="G37">
            <v>0</v>
          </cell>
          <cell r="H37">
            <v>0</v>
          </cell>
          <cell r="I37">
            <v>40175</v>
          </cell>
          <cell r="J37">
            <v>40168</v>
          </cell>
          <cell r="K37" t="str">
            <v>N</v>
          </cell>
          <cell r="L37" t="str">
            <v>Drw</v>
          </cell>
          <cell r="M37">
            <v>38</v>
          </cell>
        </row>
        <row r="38">
          <cell r="C38">
            <v>10</v>
          </cell>
          <cell r="D38" t="str">
            <v/>
          </cell>
          <cell r="E38" t="str">
            <v/>
          </cell>
          <cell r="F38" t="str">
            <v xml:space="preserve">P&amp;I Diagram-- </v>
          </cell>
          <cell r="G38">
            <v>0</v>
          </cell>
          <cell r="H38">
            <v>0</v>
          </cell>
          <cell r="I38">
            <v>40175</v>
          </cell>
          <cell r="J38">
            <v>40168</v>
          </cell>
          <cell r="K38" t="str">
            <v>N</v>
          </cell>
          <cell r="L38" t="str">
            <v>Drw</v>
          </cell>
          <cell r="M38">
            <v>39</v>
          </cell>
        </row>
        <row r="39">
          <cell r="C39">
            <v>10</v>
          </cell>
          <cell r="D39" t="str">
            <v/>
          </cell>
          <cell r="E39" t="str">
            <v/>
          </cell>
          <cell r="F39" t="str">
            <v xml:space="preserve">P&amp;I Diagram-- </v>
          </cell>
          <cell r="G39">
            <v>0</v>
          </cell>
          <cell r="H39">
            <v>0</v>
          </cell>
          <cell r="I39">
            <v>40175</v>
          </cell>
          <cell r="J39">
            <v>40168</v>
          </cell>
          <cell r="K39" t="str">
            <v>N</v>
          </cell>
          <cell r="L39" t="str">
            <v>Drw</v>
          </cell>
          <cell r="M39">
            <v>40</v>
          </cell>
        </row>
        <row r="40">
          <cell r="C40">
            <v>10</v>
          </cell>
          <cell r="D40" t="str">
            <v/>
          </cell>
          <cell r="E40" t="str">
            <v/>
          </cell>
          <cell r="F40" t="str">
            <v xml:space="preserve">P&amp;I Diagram-- </v>
          </cell>
          <cell r="G40">
            <v>0</v>
          </cell>
          <cell r="H40">
            <v>0</v>
          </cell>
          <cell r="I40">
            <v>40175</v>
          </cell>
          <cell r="J40">
            <v>40168</v>
          </cell>
          <cell r="K40" t="str">
            <v>N</v>
          </cell>
          <cell r="L40" t="str">
            <v>Drw</v>
          </cell>
          <cell r="M40">
            <v>41</v>
          </cell>
        </row>
        <row r="41">
          <cell r="C41">
            <v>10</v>
          </cell>
          <cell r="D41" t="str">
            <v/>
          </cell>
          <cell r="E41" t="str">
            <v/>
          </cell>
          <cell r="F41" t="str">
            <v xml:space="preserve">P&amp;I Diagram-- </v>
          </cell>
          <cell r="G41">
            <v>0</v>
          </cell>
          <cell r="H41">
            <v>0</v>
          </cell>
          <cell r="I41">
            <v>40175</v>
          </cell>
          <cell r="J41">
            <v>40168</v>
          </cell>
          <cell r="K41" t="str">
            <v>N</v>
          </cell>
          <cell r="L41" t="str">
            <v>Drw</v>
          </cell>
          <cell r="M41">
            <v>42</v>
          </cell>
        </row>
        <row r="42">
          <cell r="C42">
            <v>10</v>
          </cell>
          <cell r="D42" t="str">
            <v/>
          </cell>
          <cell r="E42" t="str">
            <v/>
          </cell>
          <cell r="F42" t="str">
            <v xml:space="preserve">P&amp;I Diagram-- </v>
          </cell>
          <cell r="G42">
            <v>0</v>
          </cell>
          <cell r="H42">
            <v>0</v>
          </cell>
          <cell r="I42">
            <v>40175</v>
          </cell>
          <cell r="J42">
            <v>40168</v>
          </cell>
          <cell r="K42" t="str">
            <v>N</v>
          </cell>
          <cell r="L42" t="str">
            <v>Drw</v>
          </cell>
          <cell r="M42">
            <v>43</v>
          </cell>
        </row>
        <row r="43">
          <cell r="C43">
            <v>10</v>
          </cell>
          <cell r="D43" t="str">
            <v/>
          </cell>
          <cell r="E43" t="str">
            <v/>
          </cell>
          <cell r="F43" t="str">
            <v xml:space="preserve">P&amp;I Diagram-- </v>
          </cell>
          <cell r="G43">
            <v>0</v>
          </cell>
          <cell r="H43">
            <v>0</v>
          </cell>
          <cell r="I43">
            <v>40175</v>
          </cell>
          <cell r="J43">
            <v>40168</v>
          </cell>
          <cell r="K43" t="str">
            <v>N</v>
          </cell>
          <cell r="L43" t="str">
            <v>Drw</v>
          </cell>
          <cell r="M43">
            <v>44</v>
          </cell>
        </row>
        <row r="44">
          <cell r="C44">
            <v>10</v>
          </cell>
          <cell r="D44" t="str">
            <v/>
          </cell>
          <cell r="E44" t="str">
            <v/>
          </cell>
          <cell r="F44" t="str">
            <v xml:space="preserve">P&amp;I Diagram-- </v>
          </cell>
          <cell r="G44">
            <v>0</v>
          </cell>
          <cell r="H44">
            <v>0</v>
          </cell>
          <cell r="I44">
            <v>40175</v>
          </cell>
          <cell r="J44">
            <v>40168</v>
          </cell>
          <cell r="K44" t="str">
            <v>N</v>
          </cell>
          <cell r="L44" t="str">
            <v>Drw</v>
          </cell>
          <cell r="M44">
            <v>45</v>
          </cell>
        </row>
        <row r="45">
          <cell r="C45">
            <v>10</v>
          </cell>
          <cell r="D45" t="str">
            <v/>
          </cell>
          <cell r="E45" t="str">
            <v/>
          </cell>
          <cell r="F45" t="str">
            <v xml:space="preserve">P&amp;I Diagram-- </v>
          </cell>
          <cell r="G45">
            <v>0</v>
          </cell>
          <cell r="H45">
            <v>0</v>
          </cell>
          <cell r="I45">
            <v>40175</v>
          </cell>
          <cell r="J45">
            <v>40168</v>
          </cell>
          <cell r="K45" t="str">
            <v>N</v>
          </cell>
          <cell r="L45" t="str">
            <v>Drw</v>
          </cell>
          <cell r="M45">
            <v>46</v>
          </cell>
        </row>
        <row r="46">
          <cell r="C46">
            <v>10</v>
          </cell>
          <cell r="D46" t="str">
            <v/>
          </cell>
          <cell r="E46" t="str">
            <v/>
          </cell>
          <cell r="F46" t="str">
            <v xml:space="preserve">P&amp;I Diagram-- </v>
          </cell>
          <cell r="G46">
            <v>0</v>
          </cell>
          <cell r="H46">
            <v>0</v>
          </cell>
          <cell r="I46">
            <v>40175</v>
          </cell>
          <cell r="J46">
            <v>40168</v>
          </cell>
          <cell r="K46" t="str">
            <v>N</v>
          </cell>
          <cell r="L46" t="str">
            <v>Drw</v>
          </cell>
          <cell r="M46">
            <v>47</v>
          </cell>
        </row>
        <row r="47">
          <cell r="C47">
            <v>10</v>
          </cell>
          <cell r="D47" t="str">
            <v/>
          </cell>
          <cell r="E47" t="str">
            <v/>
          </cell>
          <cell r="F47" t="str">
            <v xml:space="preserve">P&amp;I Diagram-- </v>
          </cell>
          <cell r="G47">
            <v>0</v>
          </cell>
          <cell r="H47">
            <v>0</v>
          </cell>
          <cell r="I47">
            <v>40175</v>
          </cell>
          <cell r="J47">
            <v>40168</v>
          </cell>
          <cell r="K47" t="str">
            <v>N</v>
          </cell>
          <cell r="L47" t="str">
            <v>Drw</v>
          </cell>
          <cell r="M47">
            <v>48</v>
          </cell>
        </row>
        <row r="48">
          <cell r="C48">
            <v>10</v>
          </cell>
          <cell r="D48" t="str">
            <v/>
          </cell>
          <cell r="E48" t="str">
            <v/>
          </cell>
          <cell r="F48" t="str">
            <v xml:space="preserve">P&amp;I Diagram-- </v>
          </cell>
          <cell r="G48">
            <v>0</v>
          </cell>
          <cell r="H48">
            <v>0</v>
          </cell>
          <cell r="I48">
            <v>40175</v>
          </cell>
          <cell r="J48">
            <v>40168</v>
          </cell>
          <cell r="K48" t="str">
            <v>N</v>
          </cell>
          <cell r="L48" t="str">
            <v>Drw</v>
          </cell>
          <cell r="M48">
            <v>49</v>
          </cell>
        </row>
        <row r="49">
          <cell r="C49">
            <v>10</v>
          </cell>
          <cell r="D49" t="str">
            <v/>
          </cell>
          <cell r="E49" t="str">
            <v/>
          </cell>
          <cell r="F49" t="str">
            <v>P&amp;I Diagram--Ancillary system Control air</v>
          </cell>
          <cell r="G49">
            <v>0</v>
          </cell>
          <cell r="H49">
            <v>0</v>
          </cell>
          <cell r="I49">
            <v>40175</v>
          </cell>
          <cell r="J49">
            <v>40168</v>
          </cell>
          <cell r="K49" t="str">
            <v>N</v>
          </cell>
          <cell r="L49" t="str">
            <v>Drw</v>
          </cell>
          <cell r="M49">
            <v>50</v>
          </cell>
        </row>
        <row r="50">
          <cell r="C50">
            <v>10</v>
          </cell>
          <cell r="D50" t="str">
            <v/>
          </cell>
          <cell r="E50" t="str">
            <v/>
          </cell>
          <cell r="F50" t="str">
            <v xml:space="preserve">P&amp;I Diagram-- </v>
          </cell>
          <cell r="G50">
            <v>0</v>
          </cell>
          <cell r="H50">
            <v>0</v>
          </cell>
          <cell r="I50">
            <v>40175</v>
          </cell>
          <cell r="J50">
            <v>40168</v>
          </cell>
          <cell r="K50" t="str">
            <v>N</v>
          </cell>
          <cell r="L50" t="str">
            <v>Drw</v>
          </cell>
          <cell r="M50">
            <v>51</v>
          </cell>
        </row>
        <row r="51">
          <cell r="C51">
            <v>10</v>
          </cell>
          <cell r="D51" t="str">
            <v/>
          </cell>
          <cell r="E51" t="str">
            <v/>
          </cell>
          <cell r="F51" t="str">
            <v xml:space="preserve">P&amp;I Diagram-- </v>
          </cell>
          <cell r="G51">
            <v>0</v>
          </cell>
          <cell r="H51">
            <v>0</v>
          </cell>
          <cell r="I51">
            <v>40175</v>
          </cell>
          <cell r="J51">
            <v>40168</v>
          </cell>
          <cell r="K51" t="str">
            <v>N</v>
          </cell>
          <cell r="L51" t="str">
            <v>Drw</v>
          </cell>
          <cell r="M51">
            <v>52</v>
          </cell>
        </row>
        <row r="52">
          <cell r="C52">
            <v>10</v>
          </cell>
          <cell r="D52" t="str">
            <v/>
          </cell>
          <cell r="E52" t="str">
            <v/>
          </cell>
          <cell r="F52" t="str">
            <v xml:space="preserve">P&amp;I Diagram-- </v>
          </cell>
          <cell r="G52">
            <v>0</v>
          </cell>
          <cell r="H52">
            <v>0</v>
          </cell>
          <cell r="I52">
            <v>40175</v>
          </cell>
          <cell r="J52">
            <v>40168</v>
          </cell>
          <cell r="K52" t="str">
            <v>N</v>
          </cell>
          <cell r="L52" t="str">
            <v>Drw</v>
          </cell>
          <cell r="M52">
            <v>53</v>
          </cell>
        </row>
        <row r="53">
          <cell r="C53">
            <v>10</v>
          </cell>
          <cell r="D53" t="str">
            <v/>
          </cell>
          <cell r="E53" t="str">
            <v/>
          </cell>
          <cell r="F53" t="str">
            <v xml:space="preserve">P&amp;I Diagram-- </v>
          </cell>
          <cell r="G53">
            <v>0</v>
          </cell>
          <cell r="H53">
            <v>0</v>
          </cell>
          <cell r="I53">
            <v>40175</v>
          </cell>
          <cell r="J53">
            <v>40168</v>
          </cell>
          <cell r="K53" t="str">
            <v>N</v>
          </cell>
          <cell r="L53" t="str">
            <v>Drw</v>
          </cell>
          <cell r="M53">
            <v>54</v>
          </cell>
        </row>
        <row r="54">
          <cell r="C54">
            <v>10</v>
          </cell>
          <cell r="D54" t="str">
            <v/>
          </cell>
          <cell r="E54" t="str">
            <v/>
          </cell>
          <cell r="F54" t="str">
            <v xml:space="preserve">P&amp;I Diagram-- </v>
          </cell>
          <cell r="G54">
            <v>0</v>
          </cell>
          <cell r="H54">
            <v>0</v>
          </cell>
          <cell r="I54">
            <v>40175</v>
          </cell>
          <cell r="J54">
            <v>40168</v>
          </cell>
          <cell r="K54" t="str">
            <v>N</v>
          </cell>
          <cell r="L54" t="str">
            <v>Drw</v>
          </cell>
          <cell r="M54">
            <v>55</v>
          </cell>
        </row>
        <row r="55">
          <cell r="C55">
            <v>10</v>
          </cell>
          <cell r="D55" t="str">
            <v/>
          </cell>
          <cell r="E55" t="str">
            <v/>
          </cell>
          <cell r="F55" t="str">
            <v>P&amp;I Diagram--Ancillary system Gas detection</v>
          </cell>
          <cell r="G55">
            <v>0</v>
          </cell>
          <cell r="H55">
            <v>0</v>
          </cell>
          <cell r="I55">
            <v>40175</v>
          </cell>
          <cell r="J55">
            <v>40168</v>
          </cell>
          <cell r="K55" t="str">
            <v>N</v>
          </cell>
          <cell r="L55" t="str">
            <v>Drw</v>
          </cell>
          <cell r="M55">
            <v>56</v>
          </cell>
        </row>
        <row r="56">
          <cell r="C56">
            <v>10</v>
          </cell>
          <cell r="D56" t="str">
            <v/>
          </cell>
          <cell r="E56" t="str">
            <v/>
          </cell>
          <cell r="F56" t="str">
            <v>P&amp;I Diagram--Ancillary system Gas detection</v>
          </cell>
          <cell r="G56">
            <v>0</v>
          </cell>
          <cell r="H56">
            <v>0</v>
          </cell>
          <cell r="I56">
            <v>40175</v>
          </cell>
          <cell r="J56">
            <v>40168</v>
          </cell>
          <cell r="K56" t="str">
            <v>N</v>
          </cell>
          <cell r="L56" t="str">
            <v>Drw</v>
          </cell>
          <cell r="M56">
            <v>57</v>
          </cell>
        </row>
        <row r="57">
          <cell r="C57">
            <v>10</v>
          </cell>
          <cell r="D57" t="str">
            <v/>
          </cell>
          <cell r="E57" t="str">
            <v/>
          </cell>
          <cell r="F57" t="str">
            <v>P&amp;I Diagram--Ancillary system Fire Detection</v>
          </cell>
          <cell r="G57">
            <v>0</v>
          </cell>
          <cell r="H57">
            <v>0</v>
          </cell>
          <cell r="I57">
            <v>40175</v>
          </cell>
          <cell r="J57">
            <v>40168</v>
          </cell>
          <cell r="K57" t="str">
            <v>N</v>
          </cell>
          <cell r="L57" t="str">
            <v>Drw</v>
          </cell>
          <cell r="M57">
            <v>58</v>
          </cell>
        </row>
        <row r="58">
          <cell r="C58">
            <v>10</v>
          </cell>
          <cell r="D58" t="str">
            <v/>
          </cell>
          <cell r="E58" t="str">
            <v/>
          </cell>
          <cell r="F58" t="str">
            <v>P&amp;I Diagram--Ancillary system Emergency shutdown</v>
          </cell>
          <cell r="G58">
            <v>0</v>
          </cell>
          <cell r="H58">
            <v>0</v>
          </cell>
          <cell r="I58">
            <v>40175</v>
          </cell>
          <cell r="J58">
            <v>40168</v>
          </cell>
          <cell r="K58" t="str">
            <v>N</v>
          </cell>
          <cell r="L58" t="str">
            <v>Drw</v>
          </cell>
          <cell r="M58">
            <v>59</v>
          </cell>
        </row>
        <row r="59">
          <cell r="C59">
            <v>10</v>
          </cell>
          <cell r="D59" t="str">
            <v/>
          </cell>
          <cell r="E59" t="str">
            <v/>
          </cell>
          <cell r="F59" t="str">
            <v xml:space="preserve">P&amp;I Diagram-- </v>
          </cell>
          <cell r="G59">
            <v>0</v>
          </cell>
          <cell r="H59">
            <v>0</v>
          </cell>
          <cell r="I59">
            <v>40175</v>
          </cell>
          <cell r="J59">
            <v>40168</v>
          </cell>
          <cell r="K59" t="str">
            <v>N</v>
          </cell>
          <cell r="L59" t="str">
            <v>Drw</v>
          </cell>
          <cell r="M59">
            <v>60</v>
          </cell>
        </row>
        <row r="60">
          <cell r="C60">
            <v>10</v>
          </cell>
          <cell r="D60" t="str">
            <v/>
          </cell>
          <cell r="E60" t="str">
            <v/>
          </cell>
          <cell r="F60" t="str">
            <v xml:space="preserve">P&amp;I Diagram-- </v>
          </cell>
          <cell r="G60">
            <v>0</v>
          </cell>
          <cell r="H60">
            <v>0</v>
          </cell>
          <cell r="I60">
            <v>40175</v>
          </cell>
          <cell r="J60">
            <v>40168</v>
          </cell>
          <cell r="K60" t="str">
            <v>N</v>
          </cell>
          <cell r="L60" t="str">
            <v>Drw</v>
          </cell>
          <cell r="M60">
            <v>61</v>
          </cell>
        </row>
        <row r="61">
          <cell r="C61">
            <v>10</v>
          </cell>
          <cell r="D61" t="str">
            <v/>
          </cell>
          <cell r="E61" t="str">
            <v/>
          </cell>
          <cell r="F61" t="str">
            <v xml:space="preserve">P&amp;I Diagram-- </v>
          </cell>
          <cell r="G61">
            <v>0</v>
          </cell>
          <cell r="H61">
            <v>0</v>
          </cell>
          <cell r="I61">
            <v>40175</v>
          </cell>
          <cell r="J61">
            <v>40168</v>
          </cell>
          <cell r="K61" t="str">
            <v>N</v>
          </cell>
          <cell r="L61" t="str">
            <v>Drw</v>
          </cell>
          <cell r="M61">
            <v>62</v>
          </cell>
        </row>
        <row r="62">
          <cell r="C62">
            <v>11</v>
          </cell>
          <cell r="D62" t="str">
            <v/>
          </cell>
          <cell r="E62" t="str">
            <v/>
          </cell>
          <cell r="F62" t="str">
            <v>Process flow diagrams</v>
          </cell>
          <cell r="G62">
            <v>0</v>
          </cell>
          <cell r="H62">
            <v>0</v>
          </cell>
          <cell r="I62" t="str">
            <v>-</v>
          </cell>
          <cell r="J62" t="str">
            <v>-</v>
          </cell>
          <cell r="K62" t="str">
            <v>N</v>
          </cell>
          <cell r="L62" t="str">
            <v>Drw</v>
          </cell>
          <cell r="M62">
            <v>63</v>
          </cell>
        </row>
        <row r="63">
          <cell r="C63">
            <v>11</v>
          </cell>
          <cell r="D63" t="str">
            <v/>
          </cell>
          <cell r="E63" t="str">
            <v/>
          </cell>
          <cell r="F63" t="str">
            <v xml:space="preserve">Process flow diagram-Operating scenario 1-V2-1107 in propane service </v>
          </cell>
          <cell r="G63">
            <v>0</v>
          </cell>
          <cell r="H63">
            <v>0</v>
          </cell>
          <cell r="I63">
            <v>40175</v>
          </cell>
          <cell r="J63">
            <v>40168</v>
          </cell>
          <cell r="K63" t="str">
            <v>N</v>
          </cell>
          <cell r="L63" t="str">
            <v>Drw</v>
          </cell>
          <cell r="M63">
            <v>64</v>
          </cell>
        </row>
        <row r="64">
          <cell r="C64">
            <v>11</v>
          </cell>
          <cell r="D64" t="str">
            <v/>
          </cell>
          <cell r="E64" t="str">
            <v/>
          </cell>
          <cell r="F64" t="str">
            <v xml:space="preserve">Heat and mass balance-Operating scenario 1-V2-1107 in propane service </v>
          </cell>
          <cell r="G64">
            <v>0</v>
          </cell>
          <cell r="H64">
            <v>0</v>
          </cell>
          <cell r="I64">
            <v>40175</v>
          </cell>
          <cell r="J64">
            <v>40168</v>
          </cell>
          <cell r="K64" t="str">
            <v>N</v>
          </cell>
          <cell r="L64" t="str">
            <v>Drw</v>
          </cell>
          <cell r="M64">
            <v>65</v>
          </cell>
        </row>
        <row r="65">
          <cell r="C65">
            <v>11</v>
          </cell>
          <cell r="D65" t="str">
            <v/>
          </cell>
          <cell r="E65" t="str">
            <v/>
          </cell>
          <cell r="F65" t="str">
            <v xml:space="preserve">Process flow diagram-Operating scenario 2-V2-1107 in butane service </v>
          </cell>
          <cell r="G65">
            <v>0</v>
          </cell>
          <cell r="H65">
            <v>0</v>
          </cell>
          <cell r="I65">
            <v>40175</v>
          </cell>
          <cell r="J65">
            <v>40168</v>
          </cell>
          <cell r="K65" t="str">
            <v>N</v>
          </cell>
          <cell r="L65" t="str">
            <v>Drw</v>
          </cell>
          <cell r="M65">
            <v>66</v>
          </cell>
        </row>
        <row r="66">
          <cell r="C66">
            <v>11</v>
          </cell>
          <cell r="D66" t="str">
            <v/>
          </cell>
          <cell r="E66" t="str">
            <v/>
          </cell>
          <cell r="F66" t="str">
            <v xml:space="preserve">Heat and mass balance-Operating scenario 2-V2-1107 in butane service </v>
          </cell>
          <cell r="G66">
            <v>0</v>
          </cell>
          <cell r="H66">
            <v>0</v>
          </cell>
          <cell r="I66">
            <v>40175</v>
          </cell>
          <cell r="J66">
            <v>40168</v>
          </cell>
          <cell r="K66" t="str">
            <v>N</v>
          </cell>
          <cell r="L66" t="str">
            <v>Drw</v>
          </cell>
          <cell r="M66">
            <v>67</v>
          </cell>
        </row>
        <row r="67">
          <cell r="C67">
            <v>11</v>
          </cell>
          <cell r="D67" t="str">
            <v/>
          </cell>
          <cell r="E67" t="str">
            <v/>
          </cell>
          <cell r="F67" t="str">
            <v xml:space="preserve">Process flow diagram-- </v>
          </cell>
          <cell r="G67">
            <v>0</v>
          </cell>
          <cell r="H67">
            <v>0</v>
          </cell>
          <cell r="I67">
            <v>40175</v>
          </cell>
          <cell r="J67">
            <v>40168</v>
          </cell>
          <cell r="K67" t="str">
            <v>N</v>
          </cell>
          <cell r="L67" t="str">
            <v>Drw</v>
          </cell>
          <cell r="M67">
            <v>68</v>
          </cell>
        </row>
        <row r="68">
          <cell r="C68">
            <v>11</v>
          </cell>
          <cell r="D68" t="str">
            <v/>
          </cell>
          <cell r="E68" t="str">
            <v/>
          </cell>
          <cell r="F68" t="str">
            <v xml:space="preserve">-- </v>
          </cell>
          <cell r="G68">
            <v>0</v>
          </cell>
          <cell r="H68">
            <v>0</v>
          </cell>
          <cell r="I68">
            <v>40175</v>
          </cell>
          <cell r="J68">
            <v>40168</v>
          </cell>
          <cell r="K68" t="str">
            <v>N</v>
          </cell>
          <cell r="L68" t="str">
            <v>Drw</v>
          </cell>
          <cell r="M68">
            <v>69</v>
          </cell>
        </row>
        <row r="69">
          <cell r="C69">
            <v>11</v>
          </cell>
          <cell r="D69" t="str">
            <v/>
          </cell>
          <cell r="E69" t="str">
            <v/>
          </cell>
          <cell r="F69" t="str">
            <v xml:space="preserve">-- </v>
          </cell>
          <cell r="G69">
            <v>0</v>
          </cell>
          <cell r="H69">
            <v>0</v>
          </cell>
          <cell r="I69">
            <v>40175</v>
          </cell>
          <cell r="J69">
            <v>40168</v>
          </cell>
          <cell r="K69" t="str">
            <v>N</v>
          </cell>
          <cell r="L69" t="str">
            <v>Drw</v>
          </cell>
          <cell r="M69">
            <v>70</v>
          </cell>
        </row>
        <row r="70">
          <cell r="C70">
            <v>11</v>
          </cell>
          <cell r="D70" t="str">
            <v/>
          </cell>
          <cell r="E70" t="str">
            <v/>
          </cell>
          <cell r="F70" t="str">
            <v xml:space="preserve">-- </v>
          </cell>
          <cell r="G70">
            <v>0</v>
          </cell>
          <cell r="H70">
            <v>0</v>
          </cell>
          <cell r="I70">
            <v>40175</v>
          </cell>
          <cell r="J70">
            <v>40168</v>
          </cell>
          <cell r="K70" t="str">
            <v>N</v>
          </cell>
          <cell r="L70" t="str">
            <v>Drw</v>
          </cell>
          <cell r="M70">
            <v>71</v>
          </cell>
        </row>
        <row r="71">
          <cell r="C71">
            <v>11</v>
          </cell>
          <cell r="D71" t="str">
            <v/>
          </cell>
          <cell r="E71" t="str">
            <v/>
          </cell>
          <cell r="F71" t="str">
            <v xml:space="preserve">-- </v>
          </cell>
          <cell r="G71">
            <v>0</v>
          </cell>
          <cell r="H71">
            <v>0</v>
          </cell>
          <cell r="I71">
            <v>40175</v>
          </cell>
          <cell r="J71">
            <v>40168</v>
          </cell>
          <cell r="K71" t="str">
            <v>N</v>
          </cell>
          <cell r="L71" t="str">
            <v>Drw</v>
          </cell>
          <cell r="M71">
            <v>72</v>
          </cell>
        </row>
        <row r="72">
          <cell r="C72">
            <v>11</v>
          </cell>
          <cell r="D72" t="str">
            <v/>
          </cell>
          <cell r="E72" t="str">
            <v/>
          </cell>
          <cell r="F72" t="str">
            <v xml:space="preserve">-- </v>
          </cell>
          <cell r="G72">
            <v>0</v>
          </cell>
          <cell r="H72">
            <v>0</v>
          </cell>
          <cell r="I72">
            <v>40175</v>
          </cell>
          <cell r="J72">
            <v>40168</v>
          </cell>
          <cell r="K72" t="str">
            <v>N</v>
          </cell>
          <cell r="L72" t="str">
            <v>Drw</v>
          </cell>
          <cell r="M72">
            <v>73</v>
          </cell>
        </row>
        <row r="73">
          <cell r="C73">
            <v>11</v>
          </cell>
          <cell r="D73" t="str">
            <v/>
          </cell>
          <cell r="E73" t="str">
            <v/>
          </cell>
          <cell r="F73" t="str">
            <v xml:space="preserve">-- </v>
          </cell>
          <cell r="G73">
            <v>0</v>
          </cell>
          <cell r="H73">
            <v>0</v>
          </cell>
          <cell r="I73">
            <v>40175</v>
          </cell>
          <cell r="J73">
            <v>40168</v>
          </cell>
          <cell r="K73" t="str">
            <v>N</v>
          </cell>
          <cell r="L73" t="str">
            <v>Drw</v>
          </cell>
          <cell r="M73">
            <v>74</v>
          </cell>
        </row>
        <row r="74">
          <cell r="C74">
            <v>11</v>
          </cell>
          <cell r="D74" t="str">
            <v/>
          </cell>
          <cell r="E74" t="str">
            <v/>
          </cell>
          <cell r="F74" t="str">
            <v xml:space="preserve">-- </v>
          </cell>
          <cell r="G74">
            <v>0</v>
          </cell>
          <cell r="H74">
            <v>0</v>
          </cell>
          <cell r="I74">
            <v>40175</v>
          </cell>
          <cell r="J74">
            <v>40168</v>
          </cell>
          <cell r="K74" t="str">
            <v>N</v>
          </cell>
          <cell r="L74" t="str">
            <v>Drw</v>
          </cell>
          <cell r="M74">
            <v>75</v>
          </cell>
        </row>
        <row r="75">
          <cell r="C75">
            <v>11</v>
          </cell>
          <cell r="D75" t="str">
            <v/>
          </cell>
          <cell r="E75" t="str">
            <v/>
          </cell>
          <cell r="F75" t="str">
            <v xml:space="preserve">-- </v>
          </cell>
          <cell r="G75">
            <v>0</v>
          </cell>
          <cell r="H75">
            <v>0</v>
          </cell>
          <cell r="I75">
            <v>40175</v>
          </cell>
          <cell r="J75">
            <v>40168</v>
          </cell>
          <cell r="K75" t="str">
            <v>N</v>
          </cell>
          <cell r="L75" t="str">
            <v>Drw</v>
          </cell>
          <cell r="M75">
            <v>76</v>
          </cell>
        </row>
        <row r="76">
          <cell r="C76">
            <v>11</v>
          </cell>
          <cell r="D76" t="str">
            <v/>
          </cell>
          <cell r="E76" t="str">
            <v/>
          </cell>
          <cell r="F76" t="str">
            <v xml:space="preserve">-- </v>
          </cell>
          <cell r="G76">
            <v>0</v>
          </cell>
          <cell r="H76">
            <v>0</v>
          </cell>
          <cell r="I76">
            <v>40175</v>
          </cell>
          <cell r="J76">
            <v>40168</v>
          </cell>
          <cell r="K76" t="str">
            <v>N</v>
          </cell>
          <cell r="L76" t="str">
            <v>Drw</v>
          </cell>
          <cell r="M76">
            <v>77</v>
          </cell>
        </row>
        <row r="77">
          <cell r="C77">
            <v>11</v>
          </cell>
          <cell r="D77" t="str">
            <v/>
          </cell>
          <cell r="E77" t="str">
            <v/>
          </cell>
          <cell r="F77" t="str">
            <v xml:space="preserve">-- </v>
          </cell>
          <cell r="G77">
            <v>0</v>
          </cell>
          <cell r="H77">
            <v>0</v>
          </cell>
          <cell r="I77">
            <v>40175</v>
          </cell>
          <cell r="J77">
            <v>40168</v>
          </cell>
          <cell r="K77" t="str">
            <v>N</v>
          </cell>
          <cell r="L77" t="str">
            <v>Drw</v>
          </cell>
          <cell r="M77">
            <v>78</v>
          </cell>
        </row>
        <row r="78">
          <cell r="C78">
            <v>11</v>
          </cell>
          <cell r="D78" t="str">
            <v/>
          </cell>
          <cell r="E78" t="str">
            <v/>
          </cell>
          <cell r="F78" t="str">
            <v xml:space="preserve">-- </v>
          </cell>
          <cell r="G78">
            <v>0</v>
          </cell>
          <cell r="H78">
            <v>0</v>
          </cell>
          <cell r="I78">
            <v>40175</v>
          </cell>
          <cell r="J78">
            <v>40168</v>
          </cell>
          <cell r="K78" t="str">
            <v>N</v>
          </cell>
          <cell r="L78" t="str">
            <v>Drw</v>
          </cell>
          <cell r="M78">
            <v>79</v>
          </cell>
        </row>
        <row r="79">
          <cell r="C79">
            <v>11</v>
          </cell>
          <cell r="D79" t="str">
            <v/>
          </cell>
          <cell r="E79" t="str">
            <v/>
          </cell>
          <cell r="F79" t="str">
            <v xml:space="preserve">-- </v>
          </cell>
          <cell r="G79">
            <v>0</v>
          </cell>
          <cell r="H79">
            <v>0</v>
          </cell>
          <cell r="I79">
            <v>40175</v>
          </cell>
          <cell r="J79">
            <v>40168</v>
          </cell>
          <cell r="K79" t="str">
            <v>N</v>
          </cell>
          <cell r="L79" t="str">
            <v>Drw</v>
          </cell>
          <cell r="M79">
            <v>80</v>
          </cell>
        </row>
        <row r="80">
          <cell r="C80">
            <v>11</v>
          </cell>
          <cell r="D80" t="str">
            <v/>
          </cell>
          <cell r="E80" t="str">
            <v/>
          </cell>
          <cell r="F80" t="str">
            <v xml:space="preserve">-- </v>
          </cell>
          <cell r="G80">
            <v>0</v>
          </cell>
          <cell r="H80">
            <v>0</v>
          </cell>
          <cell r="I80">
            <v>40175</v>
          </cell>
          <cell r="J80">
            <v>40168</v>
          </cell>
          <cell r="K80" t="str">
            <v>N</v>
          </cell>
          <cell r="L80" t="str">
            <v>Drw</v>
          </cell>
          <cell r="M80">
            <v>81</v>
          </cell>
        </row>
        <row r="81">
          <cell r="C81">
            <v>11</v>
          </cell>
          <cell r="D81" t="str">
            <v/>
          </cell>
          <cell r="E81" t="str">
            <v/>
          </cell>
          <cell r="F81" t="str">
            <v xml:space="preserve">-- </v>
          </cell>
          <cell r="G81">
            <v>0</v>
          </cell>
          <cell r="H81">
            <v>0</v>
          </cell>
          <cell r="I81">
            <v>40175</v>
          </cell>
          <cell r="J81">
            <v>40168</v>
          </cell>
          <cell r="K81" t="str">
            <v>N</v>
          </cell>
          <cell r="L81" t="str">
            <v>Drw</v>
          </cell>
          <cell r="M81">
            <v>82</v>
          </cell>
        </row>
        <row r="82">
          <cell r="C82">
            <v>11</v>
          </cell>
          <cell r="D82" t="str">
            <v/>
          </cell>
          <cell r="E82" t="str">
            <v/>
          </cell>
          <cell r="F82" t="str">
            <v xml:space="preserve">-- </v>
          </cell>
          <cell r="G82">
            <v>0</v>
          </cell>
          <cell r="H82">
            <v>0</v>
          </cell>
          <cell r="I82">
            <v>40175</v>
          </cell>
          <cell r="J82">
            <v>40168</v>
          </cell>
          <cell r="K82" t="str">
            <v>N</v>
          </cell>
          <cell r="L82" t="str">
            <v>Drw</v>
          </cell>
          <cell r="M82">
            <v>83</v>
          </cell>
        </row>
        <row r="83">
          <cell r="C83">
            <v>11</v>
          </cell>
          <cell r="D83" t="str">
            <v/>
          </cell>
          <cell r="E83" t="str">
            <v/>
          </cell>
          <cell r="F83" t="str">
            <v xml:space="preserve">-- </v>
          </cell>
          <cell r="G83">
            <v>0</v>
          </cell>
          <cell r="H83">
            <v>0</v>
          </cell>
          <cell r="I83">
            <v>40175</v>
          </cell>
          <cell r="J83">
            <v>40168</v>
          </cell>
          <cell r="K83" t="str">
            <v>N</v>
          </cell>
          <cell r="L83" t="str">
            <v>Drw</v>
          </cell>
          <cell r="M83">
            <v>84</v>
          </cell>
        </row>
        <row r="84">
          <cell r="C84">
            <v>11</v>
          </cell>
          <cell r="D84" t="str">
            <v/>
          </cell>
          <cell r="E84" t="str">
            <v/>
          </cell>
          <cell r="F84" t="str">
            <v xml:space="preserve">-- </v>
          </cell>
          <cell r="G84">
            <v>0</v>
          </cell>
          <cell r="H84">
            <v>0</v>
          </cell>
          <cell r="I84">
            <v>40175</v>
          </cell>
          <cell r="J84">
            <v>40168</v>
          </cell>
          <cell r="K84" t="str">
            <v>N</v>
          </cell>
          <cell r="L84" t="str">
            <v>Drw</v>
          </cell>
          <cell r="M84">
            <v>85</v>
          </cell>
        </row>
        <row r="85">
          <cell r="C85">
            <v>12</v>
          </cell>
          <cell r="D85" t="str">
            <v/>
          </cell>
          <cell r="E85" t="str">
            <v/>
          </cell>
          <cell r="F85" t="str">
            <v>Plot plans</v>
          </cell>
          <cell r="G85">
            <v>0</v>
          </cell>
          <cell r="H85">
            <v>0</v>
          </cell>
          <cell r="I85" t="str">
            <v>-</v>
          </cell>
          <cell r="J85" t="str">
            <v>-</v>
          </cell>
          <cell r="K85" t="str">
            <v>N</v>
          </cell>
          <cell r="L85" t="str">
            <v>Drw</v>
          </cell>
          <cell r="M85">
            <v>86</v>
          </cell>
        </row>
        <row r="86">
          <cell r="C86">
            <v>12</v>
          </cell>
          <cell r="D86" t="str">
            <v/>
          </cell>
          <cell r="E86" t="str">
            <v/>
          </cell>
          <cell r="F86" t="str">
            <v xml:space="preserve">Site Layout, Civil-- </v>
          </cell>
          <cell r="G86">
            <v>0</v>
          </cell>
          <cell r="H86" t="str">
            <v>VP-1516-2500-OI-0001-090</v>
          </cell>
          <cell r="I86">
            <v>38647</v>
          </cell>
          <cell r="J86">
            <v>38640</v>
          </cell>
          <cell r="K86" t="str">
            <v>N</v>
          </cell>
          <cell r="L86" t="str">
            <v>Drw</v>
          </cell>
          <cell r="M86">
            <v>87</v>
          </cell>
        </row>
        <row r="87">
          <cell r="C87">
            <v>12</v>
          </cell>
          <cell r="D87" t="str">
            <v/>
          </cell>
          <cell r="E87" t="str">
            <v/>
          </cell>
          <cell r="F87" t="str">
            <v xml:space="preserve">Site topography plan-- </v>
          </cell>
          <cell r="G87">
            <v>0</v>
          </cell>
          <cell r="H87">
            <v>0</v>
          </cell>
          <cell r="I87">
            <v>40175</v>
          </cell>
          <cell r="J87">
            <v>40168</v>
          </cell>
          <cell r="K87" t="str">
            <v>N</v>
          </cell>
          <cell r="L87" t="str">
            <v>Drw</v>
          </cell>
          <cell r="M87">
            <v>88</v>
          </cell>
        </row>
        <row r="88">
          <cell r="C88">
            <v>12</v>
          </cell>
          <cell r="D88" t="str">
            <v/>
          </cell>
          <cell r="E88" t="str">
            <v/>
          </cell>
          <cell r="F88" t="str">
            <v xml:space="preserve">Plot plan-- </v>
          </cell>
          <cell r="G88">
            <v>0</v>
          </cell>
          <cell r="H88">
            <v>0</v>
          </cell>
          <cell r="I88">
            <v>40175</v>
          </cell>
          <cell r="J88">
            <v>40168</v>
          </cell>
          <cell r="K88" t="str">
            <v>N</v>
          </cell>
          <cell r="L88" t="str">
            <v>Drw</v>
          </cell>
          <cell r="M88">
            <v>89</v>
          </cell>
        </row>
        <row r="89">
          <cell r="C89">
            <v>12</v>
          </cell>
          <cell r="D89" t="str">
            <v/>
          </cell>
          <cell r="E89" t="str">
            <v/>
          </cell>
          <cell r="F89" t="str">
            <v xml:space="preserve">-- </v>
          </cell>
          <cell r="G89">
            <v>0</v>
          </cell>
          <cell r="H89">
            <v>0</v>
          </cell>
          <cell r="I89">
            <v>40175</v>
          </cell>
          <cell r="J89">
            <v>40168</v>
          </cell>
          <cell r="K89" t="str">
            <v>N</v>
          </cell>
          <cell r="L89" t="str">
            <v>Drw</v>
          </cell>
          <cell r="M89">
            <v>90</v>
          </cell>
        </row>
        <row r="90">
          <cell r="C90">
            <v>12</v>
          </cell>
          <cell r="D90" t="str">
            <v/>
          </cell>
          <cell r="E90" t="str">
            <v/>
          </cell>
          <cell r="F90" t="str">
            <v xml:space="preserve">Plot plan-- </v>
          </cell>
          <cell r="G90">
            <v>0</v>
          </cell>
          <cell r="H90">
            <v>0</v>
          </cell>
          <cell r="I90">
            <v>40175</v>
          </cell>
          <cell r="J90">
            <v>40168</v>
          </cell>
          <cell r="K90" t="str">
            <v>N</v>
          </cell>
          <cell r="L90" t="str">
            <v>Drw</v>
          </cell>
          <cell r="M90">
            <v>91</v>
          </cell>
        </row>
        <row r="91">
          <cell r="C91">
            <v>12</v>
          </cell>
          <cell r="D91" t="str">
            <v/>
          </cell>
          <cell r="E91" t="str">
            <v/>
          </cell>
          <cell r="F91" t="str">
            <v xml:space="preserve">Site Layout-(Butane)- </v>
          </cell>
          <cell r="G91">
            <v>0</v>
          </cell>
          <cell r="H91">
            <v>0</v>
          </cell>
          <cell r="I91">
            <v>40175</v>
          </cell>
          <cell r="J91">
            <v>40168</v>
          </cell>
          <cell r="K91" t="str">
            <v>N</v>
          </cell>
          <cell r="L91" t="str">
            <v>Drw</v>
          </cell>
          <cell r="M91">
            <v>92</v>
          </cell>
        </row>
        <row r="92">
          <cell r="C92">
            <v>12</v>
          </cell>
          <cell r="D92" t="str">
            <v/>
          </cell>
          <cell r="E92" t="str">
            <v/>
          </cell>
          <cell r="F92" t="str">
            <v xml:space="preserve">-- </v>
          </cell>
          <cell r="G92">
            <v>0</v>
          </cell>
          <cell r="H92">
            <v>0</v>
          </cell>
          <cell r="I92">
            <v>40175</v>
          </cell>
          <cell r="J92">
            <v>40168</v>
          </cell>
          <cell r="K92" t="str">
            <v>N</v>
          </cell>
          <cell r="L92" t="str">
            <v>Drw</v>
          </cell>
          <cell r="M92">
            <v>93</v>
          </cell>
        </row>
        <row r="93">
          <cell r="C93">
            <v>25</v>
          </cell>
          <cell r="D93" t="str">
            <v>05050--25--</v>
          </cell>
          <cell r="E93" t="str">
            <v>05050--25--</v>
          </cell>
          <cell r="F93" t="str">
            <v>Storage tanks</v>
          </cell>
          <cell r="G93">
            <v>0</v>
          </cell>
          <cell r="H93">
            <v>0</v>
          </cell>
          <cell r="I93" t="str">
            <v>-</v>
          </cell>
          <cell r="J93" t="str">
            <v>-</v>
          </cell>
          <cell r="K93" t="str">
            <v>Y</v>
          </cell>
          <cell r="L93" t="str">
            <v>Drw</v>
          </cell>
          <cell r="M93">
            <v>94</v>
          </cell>
        </row>
        <row r="94">
          <cell r="C94" t="str">
            <v>25</v>
          </cell>
          <cell r="D94" t="str">
            <v>05050-MD-25-001-00</v>
          </cell>
          <cell r="E94" t="str">
            <v>05050-MD-25-001-00</v>
          </cell>
          <cell r="F94" t="str">
            <v>Tank-Interface Drawing- (Propane)</v>
          </cell>
          <cell r="G94">
            <v>0</v>
          </cell>
          <cell r="H94" t="str">
            <v>VP-1516-147-T-101/2-122 (sheet 1 of 1)</v>
          </cell>
          <cell r="I94">
            <v>40175</v>
          </cell>
          <cell r="J94">
            <v>40168</v>
          </cell>
          <cell r="K94" t="str">
            <v>Y</v>
          </cell>
          <cell r="L94" t="str">
            <v>Drw</v>
          </cell>
          <cell r="M94">
            <v>95</v>
          </cell>
        </row>
        <row r="95">
          <cell r="C95" t="str">
            <v>25</v>
          </cell>
          <cell r="D95" t="str">
            <v>05050-MD-25-002-00</v>
          </cell>
          <cell r="E95" t="str">
            <v>05050-MD-25-002-00</v>
          </cell>
          <cell r="F95" t="str">
            <v>Tank-Advance Bill of Material- (Propane)</v>
          </cell>
          <cell r="G95">
            <v>0</v>
          </cell>
          <cell r="H95">
            <v>0</v>
          </cell>
          <cell r="I95">
            <v>40175</v>
          </cell>
          <cell r="J95">
            <v>40168</v>
          </cell>
          <cell r="K95" t="str">
            <v>Y</v>
          </cell>
          <cell r="L95" t="str">
            <v>Drw</v>
          </cell>
          <cell r="M95">
            <v>96</v>
          </cell>
        </row>
        <row r="96">
          <cell r="C96" t="str">
            <v>25</v>
          </cell>
          <cell r="D96" t="str">
            <v>05050-MD-25-003-00</v>
          </cell>
          <cell r="E96" t="str">
            <v>05050-MD-25-003-00</v>
          </cell>
          <cell r="F96" t="str">
            <v>Tank-Advance Bill of Material- (Propane)</v>
          </cell>
          <cell r="G96">
            <v>0</v>
          </cell>
          <cell r="H96">
            <v>0</v>
          </cell>
          <cell r="I96">
            <v>40175</v>
          </cell>
          <cell r="J96">
            <v>40168</v>
          </cell>
          <cell r="K96" t="str">
            <v>Y</v>
          </cell>
          <cell r="L96" t="str">
            <v>Drw</v>
          </cell>
          <cell r="M96">
            <v>97</v>
          </cell>
        </row>
        <row r="97">
          <cell r="C97" t="str">
            <v>25</v>
          </cell>
          <cell r="D97" t="str">
            <v>05050-MD-25-004-00</v>
          </cell>
          <cell r="E97" t="str">
            <v>05050-MD-25-004-00</v>
          </cell>
          <cell r="F97" t="str">
            <v>Tank-Advance Bill of Material- (Propane)</v>
          </cell>
          <cell r="G97">
            <v>0</v>
          </cell>
          <cell r="H97">
            <v>0</v>
          </cell>
          <cell r="I97">
            <v>40175</v>
          </cell>
          <cell r="J97">
            <v>40168</v>
          </cell>
          <cell r="K97" t="str">
            <v>Y</v>
          </cell>
          <cell r="L97" t="str">
            <v>Drw</v>
          </cell>
          <cell r="M97">
            <v>98</v>
          </cell>
        </row>
        <row r="98">
          <cell r="C98" t="str">
            <v>25</v>
          </cell>
          <cell r="D98" t="str">
            <v>05050-MD-25-005-00</v>
          </cell>
          <cell r="E98" t="str">
            <v>05050-MD-25-005-00</v>
          </cell>
          <cell r="F98" t="str">
            <v>Tank-Anchor Strap Setting Plan- (Propane)</v>
          </cell>
          <cell r="G98">
            <v>0</v>
          </cell>
          <cell r="H98" t="str">
            <v>VP-1516-147-T-101/2-130 (sheet 1 of 1)</v>
          </cell>
          <cell r="I98">
            <v>40175</v>
          </cell>
          <cell r="J98">
            <v>40168</v>
          </cell>
          <cell r="K98" t="str">
            <v>Y</v>
          </cell>
          <cell r="L98" t="str">
            <v>Drw</v>
          </cell>
          <cell r="M98">
            <v>99</v>
          </cell>
        </row>
        <row r="99">
          <cell r="C99" t="str">
            <v>25</v>
          </cell>
          <cell r="D99" t="str">
            <v/>
          </cell>
          <cell r="E99" t="str">
            <v/>
          </cell>
          <cell r="F99" t="str">
            <v>Tank-Anchor Strap Setting Plan- (Propane)</v>
          </cell>
          <cell r="G99">
            <v>0</v>
          </cell>
          <cell r="H99">
            <v>0</v>
          </cell>
          <cell r="I99">
            <v>40175</v>
          </cell>
          <cell r="J99">
            <v>40168</v>
          </cell>
          <cell r="K99" t="str">
            <v>n</v>
          </cell>
          <cell r="L99" t="str">
            <v>Drw</v>
          </cell>
          <cell r="M99">
            <v>100</v>
          </cell>
        </row>
        <row r="100">
          <cell r="C100" t="str">
            <v>25</v>
          </cell>
          <cell r="D100" t="str">
            <v>05050-MD-25-007-00</v>
          </cell>
          <cell r="E100" t="str">
            <v>05050-MD-25-007-00</v>
          </cell>
          <cell r="F100" t="str">
            <v>Tank-Anchor Strap Details- (Propane)</v>
          </cell>
          <cell r="G100">
            <v>0</v>
          </cell>
          <cell r="H100" t="str">
            <v>VP-1516-147-T-101/2-131 (sheet 1 of 1)</v>
          </cell>
          <cell r="I100">
            <v>40175</v>
          </cell>
          <cell r="J100">
            <v>40168</v>
          </cell>
          <cell r="K100" t="str">
            <v>Y</v>
          </cell>
          <cell r="L100" t="str">
            <v>Drw</v>
          </cell>
          <cell r="M100">
            <v>101</v>
          </cell>
        </row>
        <row r="101">
          <cell r="C101" t="str">
            <v>25</v>
          </cell>
          <cell r="D101" t="str">
            <v>05050-MD-25-008-00</v>
          </cell>
          <cell r="E101" t="str">
            <v>05050-MD-25-008-00</v>
          </cell>
          <cell r="F101" t="str">
            <v>Tank-Inner Bottom Layout with Annular Plates- (Propane)</v>
          </cell>
          <cell r="G101">
            <v>0</v>
          </cell>
          <cell r="H101" t="str">
            <v>VP-1516-147-T-101/2-133 (sheet 1 of 1)</v>
          </cell>
          <cell r="I101">
            <v>40175</v>
          </cell>
          <cell r="J101">
            <v>40168</v>
          </cell>
          <cell r="K101" t="str">
            <v>Y</v>
          </cell>
          <cell r="L101" t="str">
            <v>Drw</v>
          </cell>
          <cell r="M101">
            <v>102</v>
          </cell>
        </row>
        <row r="102">
          <cell r="C102" t="str">
            <v>25</v>
          </cell>
          <cell r="D102" t="str">
            <v>05050-MD-25-009-00</v>
          </cell>
          <cell r="E102" t="str">
            <v>05050-MD-25-009-00</v>
          </cell>
          <cell r="F102" t="str">
            <v>Tank-Inner Tank Shell Top Stiffener- (Propane)</v>
          </cell>
          <cell r="G102">
            <v>0</v>
          </cell>
          <cell r="H102" t="str">
            <v>VP-1516-147-T-101/2-134 (sheet 1 of 1)</v>
          </cell>
          <cell r="I102">
            <v>40175</v>
          </cell>
          <cell r="J102">
            <v>40168</v>
          </cell>
          <cell r="K102" t="str">
            <v>Y</v>
          </cell>
          <cell r="L102" t="str">
            <v>Drw</v>
          </cell>
          <cell r="M102">
            <v>103</v>
          </cell>
        </row>
        <row r="103">
          <cell r="C103" t="str">
            <v>25</v>
          </cell>
          <cell r="D103" t="str">
            <v>05050-MD-25-010-00</v>
          </cell>
          <cell r="E103" t="str">
            <v>05050-MD-25-010-00</v>
          </cell>
          <cell r="F103" t="str">
            <v>Tank-Inner Tank Intermediate Stiffener- (Propane)</v>
          </cell>
          <cell r="G103">
            <v>0</v>
          </cell>
          <cell r="H103" t="str">
            <v>VP-1516-147-T-101/2-135 (sheet 1 of 1)</v>
          </cell>
          <cell r="I103">
            <v>40175</v>
          </cell>
          <cell r="J103">
            <v>40168</v>
          </cell>
          <cell r="K103" t="str">
            <v>Y</v>
          </cell>
          <cell r="L103" t="str">
            <v>Drw</v>
          </cell>
          <cell r="M103">
            <v>104</v>
          </cell>
        </row>
        <row r="104">
          <cell r="C104" t="str">
            <v>25</v>
          </cell>
          <cell r="D104" t="str">
            <v>05050-MD-25-011-01</v>
          </cell>
          <cell r="E104" t="str">
            <v>05050-MD-25-011-01</v>
          </cell>
          <cell r="F104" t="str">
            <v>Tank-Inner Tank Shell - (Propane)</v>
          </cell>
          <cell r="G104">
            <v>0</v>
          </cell>
          <cell r="H104" t="str">
            <v>VP-1516-147-T-101/2-136 (sheet 1 of 10)</v>
          </cell>
          <cell r="I104">
            <v>40175</v>
          </cell>
          <cell r="J104">
            <v>40168</v>
          </cell>
          <cell r="K104" t="str">
            <v>Y</v>
          </cell>
          <cell r="L104" t="str">
            <v>Drw</v>
          </cell>
          <cell r="M104">
            <v>105</v>
          </cell>
        </row>
        <row r="105">
          <cell r="C105" t="str">
            <v>25</v>
          </cell>
          <cell r="D105" t="str">
            <v>05050-MD-25-012-01</v>
          </cell>
          <cell r="E105" t="str">
            <v>05050-MD-25-012-01</v>
          </cell>
          <cell r="F105" t="str">
            <v>Tank-Cutting Sketch- (Propane)</v>
          </cell>
          <cell r="G105">
            <v>0</v>
          </cell>
          <cell r="H105" t="str">
            <v>VP-1516-147-T-101/2-293 (sheet 1 of 10)</v>
          </cell>
          <cell r="I105">
            <v>40175</v>
          </cell>
          <cell r="J105">
            <v>40168</v>
          </cell>
          <cell r="K105" t="str">
            <v>Y</v>
          </cell>
          <cell r="L105" t="str">
            <v>Drw</v>
          </cell>
          <cell r="M105">
            <v>106</v>
          </cell>
        </row>
        <row r="106">
          <cell r="C106" t="str">
            <v>25</v>
          </cell>
          <cell r="D106" t="str">
            <v>05050-MD-25-012-02</v>
          </cell>
          <cell r="E106" t="str">
            <v>05050-MD-25-012-02</v>
          </cell>
          <cell r="F106" t="str">
            <v>Tank-Cutting Sketch- (Propane)</v>
          </cell>
          <cell r="G106">
            <v>0</v>
          </cell>
          <cell r="H106" t="str">
            <v>VP-1516-147-T-101/2-293 (sheet 2 of 10)</v>
          </cell>
          <cell r="I106">
            <v>40175</v>
          </cell>
          <cell r="J106">
            <v>40168</v>
          </cell>
          <cell r="K106" t="str">
            <v>Y</v>
          </cell>
          <cell r="L106" t="str">
            <v>Drw</v>
          </cell>
          <cell r="M106">
            <v>107</v>
          </cell>
        </row>
        <row r="107">
          <cell r="C107" t="str">
            <v>25</v>
          </cell>
          <cell r="D107" t="str">
            <v>05050-MD-25-012-03</v>
          </cell>
          <cell r="E107" t="str">
            <v>05050-MD-25-012-03</v>
          </cell>
          <cell r="F107" t="str">
            <v>Tank-Cutting Sketch- (Propane)</v>
          </cell>
          <cell r="G107">
            <v>0</v>
          </cell>
          <cell r="H107" t="str">
            <v>VP-1516-147-T-101/2-293 (sheet 3 of 10)</v>
          </cell>
          <cell r="I107">
            <v>40175</v>
          </cell>
          <cell r="J107">
            <v>40168</v>
          </cell>
          <cell r="K107" t="str">
            <v>Y</v>
          </cell>
          <cell r="L107" t="str">
            <v>Drw</v>
          </cell>
          <cell r="M107">
            <v>108</v>
          </cell>
        </row>
        <row r="108">
          <cell r="C108" t="str">
            <v>25</v>
          </cell>
          <cell r="D108" t="str">
            <v>05050-MD-25-012-04</v>
          </cell>
          <cell r="E108" t="str">
            <v>05050-MD-25-012-04</v>
          </cell>
          <cell r="F108" t="str">
            <v>Tank-Cutting Sketch- (Propane)</v>
          </cell>
          <cell r="G108">
            <v>0</v>
          </cell>
          <cell r="H108" t="str">
            <v>VP-1516-147-T-101/2-293 (sheet 4 of 10)</v>
          </cell>
          <cell r="I108">
            <v>40175</v>
          </cell>
          <cell r="J108">
            <v>40168</v>
          </cell>
          <cell r="K108" t="str">
            <v>Y</v>
          </cell>
          <cell r="L108" t="str">
            <v>Drw</v>
          </cell>
          <cell r="M108">
            <v>109</v>
          </cell>
        </row>
        <row r="109">
          <cell r="C109" t="str">
            <v>25</v>
          </cell>
          <cell r="D109" t="str">
            <v>05050-MD-25-012-05</v>
          </cell>
          <cell r="E109" t="str">
            <v>05050-MD-25-012-05</v>
          </cell>
          <cell r="F109" t="str">
            <v>Tank-Cutting Sketch- (Propane)</v>
          </cell>
          <cell r="G109">
            <v>0</v>
          </cell>
          <cell r="H109" t="str">
            <v>VP-1516-147-T-101/2-293 (sheet 5 of 10)</v>
          </cell>
          <cell r="I109">
            <v>40175</v>
          </cell>
          <cell r="J109">
            <v>40168</v>
          </cell>
          <cell r="K109" t="str">
            <v>Y</v>
          </cell>
          <cell r="L109" t="str">
            <v>Drw</v>
          </cell>
          <cell r="M109">
            <v>110</v>
          </cell>
        </row>
        <row r="110">
          <cell r="C110" t="str">
            <v>25</v>
          </cell>
          <cell r="D110" t="str">
            <v/>
          </cell>
          <cell r="E110" t="str">
            <v/>
          </cell>
          <cell r="F110" t="str">
            <v>Tank-Cutting Sketch- (Propane)</v>
          </cell>
          <cell r="G110">
            <v>0</v>
          </cell>
          <cell r="H110" t="str">
            <v>VP-1516-147-T-101/2-293 (sheet 6 of 10)</v>
          </cell>
          <cell r="I110">
            <v>38773</v>
          </cell>
          <cell r="J110">
            <v>38766</v>
          </cell>
          <cell r="K110" t="str">
            <v>N</v>
          </cell>
          <cell r="L110" t="str">
            <v>Drw</v>
          </cell>
          <cell r="M110">
            <v>111</v>
          </cell>
        </row>
        <row r="111">
          <cell r="C111" t="str">
            <v>25</v>
          </cell>
          <cell r="D111" t="str">
            <v/>
          </cell>
          <cell r="E111" t="str">
            <v/>
          </cell>
          <cell r="F111" t="str">
            <v>Tank-Cutting Sketch- (Propane)</v>
          </cell>
          <cell r="G111">
            <v>0</v>
          </cell>
          <cell r="H111" t="str">
            <v>VP-1516-147-T-101/2-293 (sheet 7 of 10)</v>
          </cell>
          <cell r="I111">
            <v>38773</v>
          </cell>
          <cell r="J111">
            <v>38766</v>
          </cell>
          <cell r="K111" t="str">
            <v>N</v>
          </cell>
          <cell r="L111" t="str">
            <v>Drw</v>
          </cell>
          <cell r="M111">
            <v>112</v>
          </cell>
        </row>
        <row r="112">
          <cell r="C112" t="str">
            <v>25</v>
          </cell>
          <cell r="D112" t="str">
            <v/>
          </cell>
          <cell r="E112" t="str">
            <v/>
          </cell>
          <cell r="F112" t="str">
            <v>Tank-Cutting Sketch- (Propane)</v>
          </cell>
          <cell r="G112">
            <v>0</v>
          </cell>
          <cell r="H112" t="str">
            <v>VP-1516-147-T-101/2-293 (sheet 8 of 10)</v>
          </cell>
          <cell r="I112">
            <v>38773</v>
          </cell>
          <cell r="J112">
            <v>38766</v>
          </cell>
          <cell r="K112" t="str">
            <v>N</v>
          </cell>
          <cell r="L112" t="str">
            <v>Drw</v>
          </cell>
          <cell r="M112">
            <v>113</v>
          </cell>
        </row>
        <row r="113">
          <cell r="C113" t="str">
            <v>25</v>
          </cell>
          <cell r="D113" t="str">
            <v/>
          </cell>
          <cell r="E113" t="str">
            <v/>
          </cell>
          <cell r="F113" t="str">
            <v>Tank-Cutting Sketch- (Propane)</v>
          </cell>
          <cell r="G113">
            <v>0</v>
          </cell>
          <cell r="H113" t="str">
            <v>VP-1516-147-T-101/2-293 (sheet 9 of 10)</v>
          </cell>
          <cell r="I113">
            <v>38773</v>
          </cell>
          <cell r="J113">
            <v>38766</v>
          </cell>
          <cell r="K113" t="str">
            <v>N</v>
          </cell>
          <cell r="L113" t="str">
            <v>Drw</v>
          </cell>
          <cell r="M113">
            <v>114</v>
          </cell>
        </row>
        <row r="114">
          <cell r="C114" t="str">
            <v>25</v>
          </cell>
          <cell r="D114" t="str">
            <v/>
          </cell>
          <cell r="E114" t="str">
            <v/>
          </cell>
          <cell r="F114" t="str">
            <v>Tank-Cutting Sketch- (Propane)</v>
          </cell>
          <cell r="G114">
            <v>0</v>
          </cell>
          <cell r="H114" t="str">
            <v>VP-1516-147-T-101/2-293 (sheet 10 of 10)</v>
          </cell>
          <cell r="I114">
            <v>38773</v>
          </cell>
          <cell r="J114">
            <v>38766</v>
          </cell>
          <cell r="K114" t="str">
            <v>N</v>
          </cell>
          <cell r="L114" t="str">
            <v>Drw</v>
          </cell>
          <cell r="M114">
            <v>115</v>
          </cell>
        </row>
        <row r="115">
          <cell r="C115" t="str">
            <v>25</v>
          </cell>
          <cell r="D115" t="str">
            <v>05050-MD-25-015-00</v>
          </cell>
          <cell r="E115" t="str">
            <v>05050-MD-25-015-00</v>
          </cell>
          <cell r="F115" t="str">
            <v>Tank-Outer Bottom Liner Layout with Annular Plates- (Propane)</v>
          </cell>
          <cell r="G115">
            <v>0</v>
          </cell>
          <cell r="H115" t="str">
            <v>VP-1516-147-T-101/2-137 (sheet 1 of 1)</v>
          </cell>
          <cell r="I115">
            <v>40175</v>
          </cell>
          <cell r="J115">
            <v>40168</v>
          </cell>
          <cell r="K115" t="str">
            <v>Y</v>
          </cell>
          <cell r="L115" t="str">
            <v>Drw</v>
          </cell>
          <cell r="M115">
            <v>116</v>
          </cell>
        </row>
        <row r="116">
          <cell r="C116" t="str">
            <v>25</v>
          </cell>
          <cell r="D116" t="str">
            <v/>
          </cell>
          <cell r="E116" t="str">
            <v/>
          </cell>
          <cell r="F116" t="str">
            <v>Tank-Outer Bottom Liner Layout with Annular Plates- (Propane)</v>
          </cell>
          <cell r="G116">
            <v>0</v>
          </cell>
          <cell r="H116">
            <v>0</v>
          </cell>
          <cell r="I116">
            <v>40175</v>
          </cell>
          <cell r="J116">
            <v>40168</v>
          </cell>
          <cell r="K116" t="str">
            <v>n</v>
          </cell>
          <cell r="L116" t="str">
            <v>Drw</v>
          </cell>
          <cell r="M116">
            <v>117</v>
          </cell>
        </row>
        <row r="117">
          <cell r="C117" t="str">
            <v>25</v>
          </cell>
          <cell r="D117" t="str">
            <v>05050-MD-25-017-01</v>
          </cell>
          <cell r="E117" t="str">
            <v>05050-MD-25-017-01</v>
          </cell>
          <cell r="F117" t="str">
            <v>Tank-Outer Tank Wall Embedment Layout- (Propane)</v>
          </cell>
          <cell r="G117">
            <v>0</v>
          </cell>
          <cell r="H117" t="str">
            <v>VP-1516-147-T-101/2-145 (sheet 1 of 3)</v>
          </cell>
          <cell r="I117">
            <v>40175</v>
          </cell>
          <cell r="J117">
            <v>40168</v>
          </cell>
          <cell r="K117" t="str">
            <v>Y</v>
          </cell>
          <cell r="L117" t="str">
            <v>Drw</v>
          </cell>
          <cell r="M117">
            <v>118</v>
          </cell>
        </row>
        <row r="118">
          <cell r="C118" t="str">
            <v>25</v>
          </cell>
          <cell r="D118" t="str">
            <v>05050-MD-25-017-02</v>
          </cell>
          <cell r="E118" t="str">
            <v>05050-MD-25-017-02</v>
          </cell>
          <cell r="F118" t="str">
            <v>Tank-Outer Tank Wall Embedment Layout- (Propane)</v>
          </cell>
          <cell r="G118">
            <v>0</v>
          </cell>
          <cell r="H118" t="str">
            <v>VP-1516-147-T-101/2-145 (sheet 2 of 3)</v>
          </cell>
          <cell r="I118">
            <v>40175</v>
          </cell>
          <cell r="J118">
            <v>40168</v>
          </cell>
          <cell r="K118" t="str">
            <v>Y</v>
          </cell>
          <cell r="L118" t="str">
            <v>Drw</v>
          </cell>
          <cell r="M118">
            <v>119</v>
          </cell>
        </row>
        <row r="119">
          <cell r="C119" t="str">
            <v>25</v>
          </cell>
          <cell r="D119" t="str">
            <v>05050-MD-25-017-03</v>
          </cell>
          <cell r="E119" t="str">
            <v>05050-MD-25-017-03</v>
          </cell>
          <cell r="F119" t="str">
            <v>Tank-Outer Tank Wall Embedment Layout- (Propane)</v>
          </cell>
          <cell r="G119">
            <v>0</v>
          </cell>
          <cell r="H119" t="str">
            <v>VP-1516-147-T-101/2-145 (sheet 3 of 3)</v>
          </cell>
          <cell r="I119">
            <v>40175</v>
          </cell>
          <cell r="J119">
            <v>40168</v>
          </cell>
          <cell r="K119" t="str">
            <v>Y</v>
          </cell>
          <cell r="L119" t="str">
            <v>Drw</v>
          </cell>
          <cell r="M119">
            <v>120</v>
          </cell>
        </row>
        <row r="120">
          <cell r="C120" t="str">
            <v>25</v>
          </cell>
          <cell r="D120" t="str">
            <v/>
          </cell>
          <cell r="E120" t="str">
            <v/>
          </cell>
          <cell r="F120" t="str">
            <v>Tank-Embedment Layout at Construction Opening- (Propane)</v>
          </cell>
          <cell r="G120">
            <v>0</v>
          </cell>
          <cell r="H120" t="str">
            <v>VP-1516-147-T-101/2-146</v>
          </cell>
          <cell r="I120">
            <v>40175</v>
          </cell>
          <cell r="J120">
            <v>40168</v>
          </cell>
          <cell r="K120" t="str">
            <v>N</v>
          </cell>
          <cell r="L120" t="str">
            <v>Drw</v>
          </cell>
          <cell r="M120">
            <v>121</v>
          </cell>
        </row>
        <row r="121">
          <cell r="C121" t="str">
            <v>25</v>
          </cell>
          <cell r="D121" t="str">
            <v>05050-MD-25-019-01</v>
          </cell>
          <cell r="E121" t="str">
            <v>05050-MD-25-019-01</v>
          </cell>
          <cell r="F121" t="str">
            <v>Tank-Wall Liner Details- (Propane)</v>
          </cell>
          <cell r="G121">
            <v>0</v>
          </cell>
          <cell r="H121" t="str">
            <v>VP-1516-147-T-101/2-147 (sheet 1 of 2)</v>
          </cell>
          <cell r="I121">
            <v>40175</v>
          </cell>
          <cell r="J121">
            <v>40168</v>
          </cell>
          <cell r="K121" t="str">
            <v>Y</v>
          </cell>
          <cell r="L121" t="str">
            <v>Drw</v>
          </cell>
          <cell r="M121">
            <v>122</v>
          </cell>
        </row>
        <row r="122">
          <cell r="C122" t="str">
            <v>25</v>
          </cell>
          <cell r="D122" t="str">
            <v>05050-MD-25-019-02</v>
          </cell>
          <cell r="E122" t="str">
            <v>05050-MD-25-019-02</v>
          </cell>
          <cell r="F122" t="str">
            <v>Tank-Wall Liner Details- (Propane)</v>
          </cell>
          <cell r="G122">
            <v>0</v>
          </cell>
          <cell r="H122" t="str">
            <v>VP-1516-147-T-101/2-147 (sheet 2 of 2)</v>
          </cell>
          <cell r="I122">
            <v>40175</v>
          </cell>
          <cell r="J122">
            <v>40168</v>
          </cell>
          <cell r="K122" t="str">
            <v>Y</v>
          </cell>
          <cell r="L122" t="str">
            <v>Drw</v>
          </cell>
          <cell r="M122">
            <v>123</v>
          </cell>
        </row>
        <row r="123">
          <cell r="C123" t="str">
            <v>25</v>
          </cell>
          <cell r="D123" t="str">
            <v/>
          </cell>
          <cell r="E123" t="str">
            <v/>
          </cell>
          <cell r="F123" t="str">
            <v>Tank-Embedment Layout Stretchout- (Propane)</v>
          </cell>
          <cell r="G123">
            <v>0</v>
          </cell>
          <cell r="H123" t="str">
            <v>VP-1516-147-T-101/2-148</v>
          </cell>
          <cell r="I123">
            <v>40175</v>
          </cell>
          <cell r="J123">
            <v>40168</v>
          </cell>
          <cell r="K123" t="str">
            <v>N</v>
          </cell>
          <cell r="L123" t="str">
            <v>Drw</v>
          </cell>
          <cell r="M123">
            <v>124</v>
          </cell>
        </row>
        <row r="124">
          <cell r="C124" t="str">
            <v>25</v>
          </cell>
          <cell r="D124" t="str">
            <v/>
          </cell>
          <cell r="E124" t="str">
            <v/>
          </cell>
          <cell r="F124" t="str">
            <v>Tank-Wall Liner Plates- (Propane)</v>
          </cell>
          <cell r="G124">
            <v>0</v>
          </cell>
          <cell r="H124">
            <v>0</v>
          </cell>
          <cell r="I124">
            <v>40175</v>
          </cell>
          <cell r="J124">
            <v>40168</v>
          </cell>
          <cell r="K124" t="str">
            <v>N</v>
          </cell>
          <cell r="L124" t="str">
            <v>Drw</v>
          </cell>
          <cell r="M124">
            <v>125</v>
          </cell>
        </row>
        <row r="125">
          <cell r="C125" t="str">
            <v>25</v>
          </cell>
          <cell r="D125" t="str">
            <v/>
          </cell>
          <cell r="E125" t="str">
            <v/>
          </cell>
          <cell r="F125" t="str">
            <v>Tank-Outer Tank Wall Liner Top Section- (Propane)</v>
          </cell>
          <cell r="G125">
            <v>0</v>
          </cell>
          <cell r="H125">
            <v>0</v>
          </cell>
          <cell r="I125">
            <v>40175</v>
          </cell>
          <cell r="J125">
            <v>40168</v>
          </cell>
          <cell r="K125" t="str">
            <v>N</v>
          </cell>
          <cell r="L125" t="str">
            <v>Drw</v>
          </cell>
          <cell r="M125">
            <v>126</v>
          </cell>
        </row>
        <row r="126">
          <cell r="C126" t="str">
            <v>25</v>
          </cell>
          <cell r="D126" t="str">
            <v>05050-MD-25-023-01</v>
          </cell>
          <cell r="E126" t="str">
            <v>05050-MD-25-023-01</v>
          </cell>
          <cell r="F126" t="str">
            <v>Tank-Compression Bar Details- (Propane)</v>
          </cell>
          <cell r="G126">
            <v>0</v>
          </cell>
          <cell r="H126" t="str">
            <v>VP-1516-147-T-101/2-149 (sheet 1 of 2)</v>
          </cell>
          <cell r="I126">
            <v>40175</v>
          </cell>
          <cell r="J126">
            <v>40168</v>
          </cell>
          <cell r="K126" t="str">
            <v>Y</v>
          </cell>
          <cell r="L126" t="str">
            <v>Drw</v>
          </cell>
          <cell r="M126">
            <v>127</v>
          </cell>
        </row>
        <row r="127">
          <cell r="C127" t="str">
            <v>25</v>
          </cell>
          <cell r="D127" t="str">
            <v>05050-MD-25-023-02</v>
          </cell>
          <cell r="E127" t="str">
            <v>05050-MD-25-023-02</v>
          </cell>
          <cell r="F127" t="str">
            <v>Tank-Compression Bar Details- (Propane)</v>
          </cell>
          <cell r="G127">
            <v>0</v>
          </cell>
          <cell r="H127" t="str">
            <v>VP-1516-147-T-101/2-149 (sheet 1 of 2)</v>
          </cell>
          <cell r="I127">
            <v>40175</v>
          </cell>
          <cell r="J127">
            <v>40168</v>
          </cell>
          <cell r="K127" t="str">
            <v>Y</v>
          </cell>
          <cell r="L127" t="str">
            <v>Drw</v>
          </cell>
          <cell r="M127">
            <v>128</v>
          </cell>
        </row>
        <row r="128">
          <cell r="C128" t="str">
            <v>25</v>
          </cell>
          <cell r="D128" t="str">
            <v/>
          </cell>
          <cell r="E128" t="str">
            <v/>
          </cell>
          <cell r="F128" t="str">
            <v>Tank-Compression Bar Details- (Propane)</v>
          </cell>
          <cell r="G128">
            <v>0</v>
          </cell>
          <cell r="H128" t="str">
            <v>VP-1516-147-T-101/2-149 (sheet 2 of 2)</v>
          </cell>
          <cell r="I128">
            <v>40175</v>
          </cell>
          <cell r="J128">
            <v>40168</v>
          </cell>
          <cell r="K128" t="str">
            <v>N</v>
          </cell>
          <cell r="L128" t="str">
            <v>Drw</v>
          </cell>
          <cell r="M128">
            <v>129</v>
          </cell>
        </row>
        <row r="129">
          <cell r="C129" t="str">
            <v>25</v>
          </cell>
          <cell r="D129" t="str">
            <v/>
          </cell>
          <cell r="E129" t="str">
            <v/>
          </cell>
          <cell r="F129" t="str">
            <v>Tank-Compression Bar Details- (Propane)</v>
          </cell>
          <cell r="G129">
            <v>0</v>
          </cell>
          <cell r="H129" t="str">
            <v>VP-1516-147-T-101/2-149 (sheet 1 of 2)</v>
          </cell>
          <cell r="I129">
            <v>40175</v>
          </cell>
          <cell r="J129">
            <v>40168</v>
          </cell>
          <cell r="K129" t="str">
            <v>N</v>
          </cell>
          <cell r="L129" t="str">
            <v>Drw</v>
          </cell>
          <cell r="M129">
            <v>130</v>
          </cell>
        </row>
        <row r="130">
          <cell r="C130" t="str">
            <v>25</v>
          </cell>
          <cell r="D130" t="str">
            <v>05050-MD-25-024-00</v>
          </cell>
          <cell r="E130" t="str">
            <v>05050-MD-25-024-00</v>
          </cell>
          <cell r="F130" t="str">
            <v xml:space="preserve">Tank-Propane Suspended Deck Structural- </v>
          </cell>
          <cell r="G130">
            <v>0</v>
          </cell>
          <cell r="H130" t="str">
            <v>VP-1516-147-T-101/2-151 (sheet 1 of 1)</v>
          </cell>
          <cell r="I130">
            <v>40175</v>
          </cell>
          <cell r="J130">
            <v>40168</v>
          </cell>
          <cell r="K130" t="str">
            <v>Y</v>
          </cell>
          <cell r="L130" t="str">
            <v>Drw</v>
          </cell>
          <cell r="M130">
            <v>131</v>
          </cell>
        </row>
        <row r="131">
          <cell r="C131" t="str">
            <v>25</v>
          </cell>
          <cell r="D131" t="str">
            <v/>
          </cell>
          <cell r="E131" t="str">
            <v/>
          </cell>
          <cell r="F131" t="str">
            <v>Tank-Cutting Sketch- (Propane)</v>
          </cell>
          <cell r="G131">
            <v>0</v>
          </cell>
          <cell r="H131">
            <v>0</v>
          </cell>
          <cell r="I131">
            <v>40175</v>
          </cell>
          <cell r="J131">
            <v>40168</v>
          </cell>
          <cell r="K131" t="str">
            <v>n</v>
          </cell>
          <cell r="L131" t="str">
            <v>Drw</v>
          </cell>
          <cell r="M131">
            <v>132</v>
          </cell>
        </row>
        <row r="132">
          <cell r="C132" t="str">
            <v>25</v>
          </cell>
          <cell r="D132" t="str">
            <v/>
          </cell>
          <cell r="E132" t="str">
            <v/>
          </cell>
          <cell r="F132" t="str">
            <v>Tank-Suspended Deck Stiffeners- (Propane)</v>
          </cell>
          <cell r="G132">
            <v>0</v>
          </cell>
          <cell r="H132">
            <v>0</v>
          </cell>
          <cell r="I132">
            <v>40175</v>
          </cell>
          <cell r="J132">
            <v>40168</v>
          </cell>
          <cell r="K132" t="str">
            <v>N</v>
          </cell>
          <cell r="L132" t="str">
            <v>Drw</v>
          </cell>
          <cell r="M132">
            <v>133</v>
          </cell>
        </row>
        <row r="133">
          <cell r="C133" t="str">
            <v>25</v>
          </cell>
          <cell r="D133" t="str">
            <v>05050-MD-25-027-00</v>
          </cell>
          <cell r="E133" t="str">
            <v>05050-MD-25-027-00</v>
          </cell>
          <cell r="F133" t="str">
            <v>Tank-Suspended Deck Plate Layout- (Propane)</v>
          </cell>
          <cell r="G133">
            <v>0</v>
          </cell>
          <cell r="H133" t="str">
            <v>VP-1516-147-T-101/2-152 (sheet 1 of 1)</v>
          </cell>
          <cell r="I133">
            <v>40175</v>
          </cell>
          <cell r="J133">
            <v>40168</v>
          </cell>
          <cell r="K133" t="str">
            <v>Y</v>
          </cell>
          <cell r="L133" t="str">
            <v>Drw</v>
          </cell>
          <cell r="M133">
            <v>134</v>
          </cell>
        </row>
        <row r="134">
          <cell r="C134" t="str">
            <v>25</v>
          </cell>
          <cell r="D134" t="str">
            <v/>
          </cell>
          <cell r="E134" t="str">
            <v/>
          </cell>
          <cell r="F134" t="str">
            <v>Tank-Suspended Deck Hanger Rods- (Propane)</v>
          </cell>
          <cell r="G134">
            <v>0</v>
          </cell>
          <cell r="H134">
            <v>0</v>
          </cell>
          <cell r="I134">
            <v>40175</v>
          </cell>
          <cell r="J134">
            <v>40168</v>
          </cell>
          <cell r="K134" t="str">
            <v>N</v>
          </cell>
          <cell r="L134" t="str">
            <v>Drw</v>
          </cell>
          <cell r="M134">
            <v>135</v>
          </cell>
        </row>
        <row r="135">
          <cell r="C135" t="str">
            <v>25</v>
          </cell>
          <cell r="D135" t="str">
            <v/>
          </cell>
          <cell r="E135" t="str">
            <v/>
          </cell>
          <cell r="F135" t="str">
            <v>Tank-Suspended Deck Seal Details- (Propane)</v>
          </cell>
          <cell r="G135">
            <v>0</v>
          </cell>
          <cell r="H135">
            <v>0</v>
          </cell>
          <cell r="I135">
            <v>40175</v>
          </cell>
          <cell r="J135">
            <v>40168</v>
          </cell>
          <cell r="K135" t="str">
            <v>N</v>
          </cell>
          <cell r="L135" t="str">
            <v>Drw</v>
          </cell>
          <cell r="M135">
            <v>136</v>
          </cell>
        </row>
        <row r="136">
          <cell r="C136" t="str">
            <v>25</v>
          </cell>
          <cell r="D136" t="str">
            <v/>
          </cell>
          <cell r="E136" t="str">
            <v/>
          </cell>
          <cell r="F136" t="str">
            <v>Tank-Suspended Deck Vents- (Propane)</v>
          </cell>
          <cell r="G136">
            <v>0</v>
          </cell>
          <cell r="H136">
            <v>0</v>
          </cell>
          <cell r="I136">
            <v>40175</v>
          </cell>
          <cell r="J136">
            <v>40168</v>
          </cell>
          <cell r="K136" t="str">
            <v>N</v>
          </cell>
          <cell r="L136" t="str">
            <v>Drw</v>
          </cell>
          <cell r="M136">
            <v>137</v>
          </cell>
        </row>
        <row r="137">
          <cell r="C137" t="str">
            <v>25</v>
          </cell>
          <cell r="D137" t="str">
            <v>05050-MD-25-031-01</v>
          </cell>
          <cell r="E137" t="str">
            <v>05050-MD-25-031-01</v>
          </cell>
          <cell r="F137" t="str">
            <v>Tank-Suspended Deck Seal Details- (Propane)</v>
          </cell>
          <cell r="G137">
            <v>0</v>
          </cell>
          <cell r="H137" t="str">
            <v>VP-1516-147-T-101/2-154 (sheet 1 of 2)</v>
          </cell>
          <cell r="I137">
            <v>40175</v>
          </cell>
          <cell r="J137">
            <v>40168</v>
          </cell>
          <cell r="K137" t="str">
            <v>Y</v>
          </cell>
          <cell r="L137" t="str">
            <v>Drw</v>
          </cell>
          <cell r="M137">
            <v>138</v>
          </cell>
        </row>
        <row r="138">
          <cell r="C138" t="str">
            <v>25</v>
          </cell>
          <cell r="D138" t="str">
            <v>05050-MD-25-031-02</v>
          </cell>
          <cell r="E138" t="str">
            <v>05050-MD-25-031-02</v>
          </cell>
          <cell r="F138" t="str">
            <v>Tank-Suspended Deck Seal Details- (Propane)</v>
          </cell>
          <cell r="G138">
            <v>0</v>
          </cell>
          <cell r="H138" t="str">
            <v>VP-1516-147-T-101/2-154 (sheet 2 of 2)</v>
          </cell>
          <cell r="I138">
            <v>40175</v>
          </cell>
          <cell r="J138">
            <v>40168</v>
          </cell>
          <cell r="K138" t="str">
            <v>Y</v>
          </cell>
          <cell r="L138" t="str">
            <v>Drw</v>
          </cell>
          <cell r="M138">
            <v>139</v>
          </cell>
        </row>
        <row r="139">
          <cell r="C139" t="str">
            <v>25</v>
          </cell>
          <cell r="D139" t="str">
            <v/>
          </cell>
          <cell r="E139" t="str">
            <v/>
          </cell>
          <cell r="F139" t="str">
            <v>Tank-Suspended Deck Vents- (Propane)</v>
          </cell>
          <cell r="G139">
            <v>0</v>
          </cell>
          <cell r="H139" t="str">
            <v>VP-1516-147-T-101/2-155</v>
          </cell>
          <cell r="I139">
            <v>40175</v>
          </cell>
          <cell r="J139">
            <v>40168</v>
          </cell>
          <cell r="K139" t="str">
            <v>N</v>
          </cell>
          <cell r="L139" t="str">
            <v>Drw</v>
          </cell>
          <cell r="M139">
            <v>140</v>
          </cell>
        </row>
        <row r="140">
          <cell r="C140" t="str">
            <v>25</v>
          </cell>
          <cell r="D140" t="str">
            <v>05050-MD-25-033-00</v>
          </cell>
          <cell r="E140" t="str">
            <v>05050-MD-25-033-00</v>
          </cell>
          <cell r="F140" t="str">
            <v>Tank-Tank Roof Assembly - Elevation- (Propane)</v>
          </cell>
          <cell r="G140">
            <v>0</v>
          </cell>
          <cell r="H140" t="str">
            <v>VP-1516-147-T-101/2-157 (sheet 1 of 1)</v>
          </cell>
          <cell r="I140">
            <v>40175</v>
          </cell>
          <cell r="J140">
            <v>40168</v>
          </cell>
          <cell r="K140" t="str">
            <v>Y</v>
          </cell>
          <cell r="L140" t="str">
            <v>Drw</v>
          </cell>
          <cell r="M140">
            <v>141</v>
          </cell>
        </row>
        <row r="141">
          <cell r="C141" t="str">
            <v>25</v>
          </cell>
          <cell r="D141" t="str">
            <v>05050-MD-25-034-01</v>
          </cell>
          <cell r="E141" t="str">
            <v>05050-MD-25-034-01</v>
          </cell>
          <cell r="F141" t="str">
            <v>Tank-Tank Roof Assembly - Plan- (Propane)</v>
          </cell>
          <cell r="G141">
            <v>0</v>
          </cell>
          <cell r="H141" t="str">
            <v>VP-1516-147-T-101/2-158</v>
          </cell>
          <cell r="I141">
            <v>40175</v>
          </cell>
          <cell r="J141">
            <v>40168</v>
          </cell>
          <cell r="K141" t="str">
            <v>Y</v>
          </cell>
          <cell r="L141" t="str">
            <v>Drw</v>
          </cell>
          <cell r="M141">
            <v>142</v>
          </cell>
        </row>
        <row r="142">
          <cell r="C142" t="str">
            <v>25</v>
          </cell>
          <cell r="D142" t="str">
            <v>05050-MD-25-034-02</v>
          </cell>
          <cell r="E142" t="str">
            <v>05050-MD-25-034-02</v>
          </cell>
          <cell r="F142" t="str">
            <v>Tank-Tank Roof Assembly - Plan- (Propane)</v>
          </cell>
          <cell r="G142">
            <v>0</v>
          </cell>
          <cell r="H142" t="str">
            <v>VP-1516-147-T-101/2-158</v>
          </cell>
          <cell r="I142">
            <v>40175</v>
          </cell>
          <cell r="J142">
            <v>40168</v>
          </cell>
          <cell r="K142" t="str">
            <v>Y</v>
          </cell>
          <cell r="L142" t="str">
            <v>Drw</v>
          </cell>
          <cell r="M142">
            <v>143</v>
          </cell>
        </row>
        <row r="143">
          <cell r="C143" t="str">
            <v>25</v>
          </cell>
          <cell r="D143" t="str">
            <v>05050-MD-25-035-01</v>
          </cell>
          <cell r="E143" t="str">
            <v>05050-MD-25-035-01</v>
          </cell>
          <cell r="F143" t="str">
            <v>Tank-Polar Beam Details- (Propane)</v>
          </cell>
          <cell r="G143">
            <v>0</v>
          </cell>
          <cell r="H143" t="str">
            <v>VP-1516-147-T-101/2-159 (sheet 1 of 3)</v>
          </cell>
          <cell r="I143">
            <v>40175</v>
          </cell>
          <cell r="J143">
            <v>40168</v>
          </cell>
          <cell r="K143" t="str">
            <v>Y</v>
          </cell>
          <cell r="L143" t="str">
            <v>Drw</v>
          </cell>
          <cell r="M143">
            <v>144</v>
          </cell>
        </row>
        <row r="144">
          <cell r="C144" t="str">
            <v>25</v>
          </cell>
          <cell r="D144" t="str">
            <v>05050-MD-25-035-02</v>
          </cell>
          <cell r="E144" t="str">
            <v>05050-MD-25-035-02</v>
          </cell>
          <cell r="F144" t="str">
            <v>Tank-Polar Beam Details- (Propane)</v>
          </cell>
          <cell r="G144">
            <v>0</v>
          </cell>
          <cell r="H144" t="str">
            <v>VP-1516-147-T-101/2-159 (sheet 2 of 3)</v>
          </cell>
          <cell r="I144">
            <v>40175</v>
          </cell>
          <cell r="J144">
            <v>40168</v>
          </cell>
          <cell r="K144" t="str">
            <v>Y</v>
          </cell>
          <cell r="L144" t="str">
            <v>Drw</v>
          </cell>
          <cell r="M144">
            <v>145</v>
          </cell>
        </row>
        <row r="145">
          <cell r="C145" t="str">
            <v>25</v>
          </cell>
          <cell r="D145" t="str">
            <v>05050-MD-25-035-03</v>
          </cell>
          <cell r="E145" t="str">
            <v>05050-MD-25-035-03</v>
          </cell>
          <cell r="F145" t="str">
            <v>Tank-Polar Beam Details- (Propane)</v>
          </cell>
          <cell r="G145">
            <v>0</v>
          </cell>
          <cell r="H145" t="str">
            <v>VP-1516-147-T-101/2-159 (sheet 3 of 3)</v>
          </cell>
          <cell r="I145">
            <v>40175</v>
          </cell>
          <cell r="J145">
            <v>40168</v>
          </cell>
          <cell r="K145" t="str">
            <v>Y</v>
          </cell>
          <cell r="L145" t="str">
            <v>Drw</v>
          </cell>
          <cell r="M145">
            <v>146</v>
          </cell>
        </row>
        <row r="146">
          <cell r="C146" t="str">
            <v>25</v>
          </cell>
          <cell r="D146" t="str">
            <v>05050-MD-25-036-01</v>
          </cell>
          <cell r="E146" t="str">
            <v>05050-MD-25-036-01</v>
          </cell>
          <cell r="F146" t="str">
            <v>Tank-Polar Beam Attachment Details- (Propane)</v>
          </cell>
          <cell r="G146">
            <v>0</v>
          </cell>
          <cell r="H146" t="str">
            <v>VP-1516-147-T-101/2-160 (sheet 1 of 2)</v>
          </cell>
          <cell r="I146">
            <v>40175</v>
          </cell>
          <cell r="J146">
            <v>40168</v>
          </cell>
          <cell r="K146" t="str">
            <v>Y</v>
          </cell>
          <cell r="L146" t="str">
            <v>Drw</v>
          </cell>
          <cell r="M146">
            <v>147</v>
          </cell>
        </row>
        <row r="147">
          <cell r="C147" t="str">
            <v>25</v>
          </cell>
          <cell r="D147" t="str">
            <v>05050-MD-25-036-02</v>
          </cell>
          <cell r="E147" t="str">
            <v>05050-MD-25-036-02</v>
          </cell>
          <cell r="F147" t="str">
            <v>Tank-Polar Beam Attachment Details- (Propane)</v>
          </cell>
          <cell r="G147">
            <v>0</v>
          </cell>
          <cell r="H147" t="str">
            <v>VP-1516-147-T-101/2-160 (sheet 2 of 2)</v>
          </cell>
          <cell r="I147">
            <v>40175</v>
          </cell>
          <cell r="J147">
            <v>40168</v>
          </cell>
          <cell r="K147" t="str">
            <v>Y</v>
          </cell>
          <cell r="L147" t="str">
            <v>Drw</v>
          </cell>
          <cell r="M147">
            <v>148</v>
          </cell>
        </row>
        <row r="148">
          <cell r="C148" t="str">
            <v>25</v>
          </cell>
          <cell r="D148" t="str">
            <v>05050-MD-25-038-00</v>
          </cell>
          <cell r="E148" t="str">
            <v>05050-MD-25-038-00</v>
          </cell>
          <cell r="F148" t="str">
            <v>Tank-Lateral Beam Details- (Propane)</v>
          </cell>
          <cell r="G148">
            <v>0</v>
          </cell>
          <cell r="H148" t="str">
            <v>VP-1516-147-T-101/2-161 (sheet 1 of 1)</v>
          </cell>
          <cell r="I148">
            <v>40175</v>
          </cell>
          <cell r="J148">
            <v>40168</v>
          </cell>
          <cell r="K148" t="str">
            <v>Y</v>
          </cell>
          <cell r="L148" t="str">
            <v>Drw</v>
          </cell>
          <cell r="M148">
            <v>149</v>
          </cell>
        </row>
        <row r="149">
          <cell r="C149" t="str">
            <v>25</v>
          </cell>
          <cell r="D149" t="str">
            <v/>
          </cell>
          <cell r="E149" t="str">
            <v/>
          </cell>
          <cell r="F149" t="str">
            <v>Tank-Diagonal Bracing Details- (Propane)</v>
          </cell>
          <cell r="G149">
            <v>0</v>
          </cell>
          <cell r="H149" t="str">
            <v>VP-1516-147-T-101/2-162</v>
          </cell>
          <cell r="I149">
            <v>40175</v>
          </cell>
          <cell r="J149">
            <v>40168</v>
          </cell>
          <cell r="K149" t="str">
            <v>N</v>
          </cell>
          <cell r="L149" t="str">
            <v>Drw</v>
          </cell>
          <cell r="M149">
            <v>150</v>
          </cell>
        </row>
        <row r="150">
          <cell r="C150" t="str">
            <v>25</v>
          </cell>
          <cell r="D150" t="str">
            <v>05050-MD-25-040-01</v>
          </cell>
          <cell r="E150" t="str">
            <v>05050-MD-25-040-01</v>
          </cell>
          <cell r="F150" t="str">
            <v>Tank-Centre Ring Details- (Propane)</v>
          </cell>
          <cell r="G150">
            <v>0</v>
          </cell>
          <cell r="H150" t="str">
            <v>VP-1516-147-T-101/2-163 (sheet 1 of 2)</v>
          </cell>
          <cell r="I150">
            <v>40175</v>
          </cell>
          <cell r="J150">
            <v>40168</v>
          </cell>
          <cell r="K150" t="str">
            <v>Y</v>
          </cell>
          <cell r="L150" t="str">
            <v>Drw</v>
          </cell>
          <cell r="M150">
            <v>151</v>
          </cell>
        </row>
        <row r="151">
          <cell r="C151" t="str">
            <v>25</v>
          </cell>
          <cell r="D151" t="str">
            <v>05050-MD-25-040-02</v>
          </cell>
          <cell r="E151" t="str">
            <v>05050-MD-25-040-02</v>
          </cell>
          <cell r="F151" t="str">
            <v>Tank-Centre Ring Details- (Propane)</v>
          </cell>
          <cell r="G151">
            <v>0</v>
          </cell>
          <cell r="H151" t="str">
            <v>VP-1516-147-T-101/2-163 (sheet 2 of 2)</v>
          </cell>
          <cell r="I151">
            <v>40175</v>
          </cell>
          <cell r="J151">
            <v>40168</v>
          </cell>
          <cell r="K151" t="str">
            <v>Y</v>
          </cell>
          <cell r="L151" t="str">
            <v>Drw</v>
          </cell>
          <cell r="M151">
            <v>152</v>
          </cell>
        </row>
        <row r="152">
          <cell r="C152" t="str">
            <v>25</v>
          </cell>
          <cell r="D152" t="str">
            <v>05050-MD-25-041-00</v>
          </cell>
          <cell r="E152" t="str">
            <v>05050-MD-25-041-00</v>
          </cell>
          <cell r="F152" t="str">
            <v>Tank-Roof Plates- (Propane)</v>
          </cell>
          <cell r="G152">
            <v>0</v>
          </cell>
          <cell r="H152" t="str">
            <v>VP-1516-147-T-101/2-164</v>
          </cell>
          <cell r="I152">
            <v>40175</v>
          </cell>
          <cell r="J152">
            <v>40168</v>
          </cell>
          <cell r="K152" t="str">
            <v>Y</v>
          </cell>
          <cell r="L152" t="str">
            <v>Drw</v>
          </cell>
          <cell r="M152">
            <v>153</v>
          </cell>
        </row>
        <row r="153">
          <cell r="C153" t="str">
            <v>25</v>
          </cell>
          <cell r="D153" t="str">
            <v>05050-MD-25-042-00</v>
          </cell>
          <cell r="E153" t="str">
            <v>05050-MD-25-042-00</v>
          </cell>
          <cell r="F153" t="str">
            <v>Tank-Construction Monorail- (Propane)</v>
          </cell>
          <cell r="G153">
            <v>0</v>
          </cell>
          <cell r="H153" t="str">
            <v>VP-1516-147-T-101/2-165</v>
          </cell>
          <cell r="I153">
            <v>40175</v>
          </cell>
          <cell r="J153">
            <v>40168</v>
          </cell>
          <cell r="K153" t="str">
            <v>Y</v>
          </cell>
          <cell r="L153" t="str">
            <v>Drw</v>
          </cell>
          <cell r="M153">
            <v>154</v>
          </cell>
        </row>
        <row r="154">
          <cell r="C154" t="str">
            <v>25</v>
          </cell>
          <cell r="D154" t="str">
            <v>05050-MD-25-043-00</v>
          </cell>
          <cell r="E154" t="str">
            <v>05050-MD-25-043-00</v>
          </cell>
          <cell r="F154" t="str">
            <v>Tank-Insulation Monorail- (Propane)</v>
          </cell>
          <cell r="G154">
            <v>0</v>
          </cell>
          <cell r="H154" t="str">
            <v>VP-1516-147-T-101/2-166</v>
          </cell>
          <cell r="I154">
            <v>40175</v>
          </cell>
          <cell r="J154">
            <v>40168</v>
          </cell>
          <cell r="K154" t="str">
            <v>Y</v>
          </cell>
          <cell r="L154" t="str">
            <v>Drw</v>
          </cell>
          <cell r="M154">
            <v>155</v>
          </cell>
        </row>
        <row r="155">
          <cell r="C155" t="str">
            <v>25</v>
          </cell>
          <cell r="D155" t="str">
            <v>05050-MD-25-044-01</v>
          </cell>
          <cell r="E155" t="str">
            <v>05050-MD-25-044-01</v>
          </cell>
          <cell r="F155" t="str">
            <v>Tank-Propane Tank Deluge Support Structure- (Propane)</v>
          </cell>
          <cell r="G155">
            <v>0</v>
          </cell>
          <cell r="H155" t="str">
            <v>VP-1516-147-T-101/2-167</v>
          </cell>
          <cell r="I155">
            <v>40175</v>
          </cell>
          <cell r="J155">
            <v>40168</v>
          </cell>
          <cell r="K155" t="str">
            <v>Y</v>
          </cell>
          <cell r="L155" t="str">
            <v>Drw</v>
          </cell>
          <cell r="M155">
            <v>156</v>
          </cell>
        </row>
        <row r="156">
          <cell r="C156" t="str">
            <v>25</v>
          </cell>
          <cell r="D156" t="str">
            <v>05050-MD-25-044-02</v>
          </cell>
          <cell r="E156" t="str">
            <v>05050-MD-25-044-02</v>
          </cell>
          <cell r="F156" t="str">
            <v>Tank-Propane Tank Deluge Support Structure- (Propane)</v>
          </cell>
          <cell r="G156">
            <v>0</v>
          </cell>
          <cell r="H156" t="str">
            <v>VP-1516-147-T-101/2-167</v>
          </cell>
          <cell r="I156">
            <v>40175</v>
          </cell>
          <cell r="J156">
            <v>40168</v>
          </cell>
          <cell r="K156" t="str">
            <v>Y</v>
          </cell>
          <cell r="L156" t="str">
            <v>Drw</v>
          </cell>
          <cell r="M156">
            <v>157</v>
          </cell>
        </row>
        <row r="157">
          <cell r="C157" t="str">
            <v>25</v>
          </cell>
          <cell r="D157" t="str">
            <v>05050-MD-25-044-03</v>
          </cell>
          <cell r="E157" t="str">
            <v>05050-MD-25-044-03</v>
          </cell>
          <cell r="F157" t="str">
            <v>Tank-Propane Tank Deluge Support Structure- (Propane)</v>
          </cell>
          <cell r="G157">
            <v>0</v>
          </cell>
          <cell r="H157" t="str">
            <v>VP-1516-147-T-101/2-167</v>
          </cell>
          <cell r="I157">
            <v>40175</v>
          </cell>
          <cell r="J157">
            <v>40168</v>
          </cell>
          <cell r="K157" t="str">
            <v>Y</v>
          </cell>
          <cell r="L157" t="str">
            <v>Drw</v>
          </cell>
          <cell r="M157">
            <v>158</v>
          </cell>
        </row>
        <row r="158">
          <cell r="C158" t="str">
            <v>25</v>
          </cell>
          <cell r="D158" t="str">
            <v>05050-MD-25-044-04</v>
          </cell>
          <cell r="E158" t="str">
            <v>05050-MD-25-044-04</v>
          </cell>
          <cell r="F158" t="str">
            <v>Tank-Propane Tank Deluge Support Structure- (Propane)</v>
          </cell>
          <cell r="G158">
            <v>0</v>
          </cell>
          <cell r="H158" t="str">
            <v>VP-1516-147-T-101/2-167</v>
          </cell>
          <cell r="I158">
            <v>40175</v>
          </cell>
          <cell r="J158">
            <v>40168</v>
          </cell>
          <cell r="K158" t="str">
            <v>Y</v>
          </cell>
          <cell r="L158" t="str">
            <v>Drw</v>
          </cell>
          <cell r="M158">
            <v>159</v>
          </cell>
        </row>
        <row r="159">
          <cell r="C159" t="str">
            <v>25</v>
          </cell>
          <cell r="D159" t="str">
            <v>05050-MD-25-044-05</v>
          </cell>
          <cell r="E159" t="str">
            <v>05050-MD-25-044-05</v>
          </cell>
          <cell r="F159" t="str">
            <v>Tank-Propane Tank Deluge Support Structure- (Propane)</v>
          </cell>
          <cell r="G159">
            <v>0</v>
          </cell>
          <cell r="H159" t="str">
            <v>VP-1516-147-T-101/2-167</v>
          </cell>
          <cell r="I159">
            <v>40175</v>
          </cell>
          <cell r="J159">
            <v>40168</v>
          </cell>
          <cell r="K159" t="str">
            <v>Y</v>
          </cell>
          <cell r="L159" t="str">
            <v>Drw</v>
          </cell>
          <cell r="M159">
            <v>160</v>
          </cell>
        </row>
        <row r="160">
          <cell r="C160" t="str">
            <v>25</v>
          </cell>
          <cell r="D160" t="str">
            <v>05050-MD-25-044-06</v>
          </cell>
          <cell r="E160" t="str">
            <v>05050-MD-25-044-06</v>
          </cell>
          <cell r="F160" t="str">
            <v>Tank-Propane Tank Deluge Support Structure- (Propane)</v>
          </cell>
          <cell r="G160">
            <v>0</v>
          </cell>
          <cell r="H160" t="str">
            <v>VP-1516-147-T-101/2-167</v>
          </cell>
          <cell r="I160">
            <v>40175</v>
          </cell>
          <cell r="J160">
            <v>40168</v>
          </cell>
          <cell r="K160" t="str">
            <v>Y</v>
          </cell>
          <cell r="L160" t="str">
            <v>Drw</v>
          </cell>
          <cell r="M160">
            <v>161</v>
          </cell>
        </row>
        <row r="161">
          <cell r="C161" t="str">
            <v>25</v>
          </cell>
          <cell r="D161" t="str">
            <v>05050-MD-25-044-07</v>
          </cell>
          <cell r="E161" t="str">
            <v>05050-MD-25-044-07</v>
          </cell>
          <cell r="F161" t="str">
            <v>Tank-Propane Tank Deluge Support Structure- (Propane)</v>
          </cell>
          <cell r="G161">
            <v>0</v>
          </cell>
          <cell r="H161" t="str">
            <v>VP-1516-147-T-101/2-167</v>
          </cell>
          <cell r="I161">
            <v>40175</v>
          </cell>
          <cell r="J161">
            <v>40168</v>
          </cell>
          <cell r="K161" t="str">
            <v>Y</v>
          </cell>
          <cell r="L161" t="str">
            <v>Drw</v>
          </cell>
          <cell r="M161">
            <v>162</v>
          </cell>
        </row>
        <row r="162">
          <cell r="C162" t="str">
            <v>25</v>
          </cell>
          <cell r="D162" t="str">
            <v>05050-MD-25-044-08</v>
          </cell>
          <cell r="E162" t="str">
            <v>05050-MD-25-044-08</v>
          </cell>
          <cell r="F162" t="str">
            <v>Tank-Propane Tank Deluge Support Structure- (Propane)</v>
          </cell>
          <cell r="G162">
            <v>0</v>
          </cell>
          <cell r="H162" t="str">
            <v>VP-1516-147-T-101/2-167</v>
          </cell>
          <cell r="I162">
            <v>40175</v>
          </cell>
          <cell r="J162">
            <v>40168</v>
          </cell>
          <cell r="K162" t="str">
            <v>Y</v>
          </cell>
          <cell r="L162" t="str">
            <v>Drw</v>
          </cell>
          <cell r="M162">
            <v>163</v>
          </cell>
        </row>
        <row r="163">
          <cell r="C163" t="str">
            <v>25</v>
          </cell>
          <cell r="D163" t="str">
            <v>05050-MD-25-044-09</v>
          </cell>
          <cell r="E163" t="str">
            <v>05050-MD-25-044-09</v>
          </cell>
          <cell r="F163" t="str">
            <v>Tank-Propane Tank Deluge Support Structure- (Propane)</v>
          </cell>
          <cell r="G163">
            <v>0</v>
          </cell>
          <cell r="H163" t="str">
            <v>VP-1516-147-T-101/2-167</v>
          </cell>
          <cell r="I163">
            <v>40175</v>
          </cell>
          <cell r="J163">
            <v>40168</v>
          </cell>
          <cell r="K163" t="str">
            <v>Y</v>
          </cell>
          <cell r="L163" t="str">
            <v>Drw</v>
          </cell>
          <cell r="M163">
            <v>164</v>
          </cell>
        </row>
        <row r="164">
          <cell r="C164" t="str">
            <v>25</v>
          </cell>
          <cell r="D164" t="str">
            <v>05050-MD-25-044-10</v>
          </cell>
          <cell r="E164" t="str">
            <v>05050-MD-25-044-10</v>
          </cell>
          <cell r="F164" t="str">
            <v>Tank-Propane Tank Deluge Support Structure- (Propane)</v>
          </cell>
          <cell r="G164">
            <v>0</v>
          </cell>
          <cell r="H164" t="str">
            <v>VP-1516-147-T-101/2-167</v>
          </cell>
          <cell r="I164">
            <v>40175</v>
          </cell>
          <cell r="J164">
            <v>40168</v>
          </cell>
          <cell r="K164" t="str">
            <v>Y</v>
          </cell>
          <cell r="L164" t="str">
            <v>Drw</v>
          </cell>
          <cell r="M164">
            <v>165</v>
          </cell>
        </row>
        <row r="165">
          <cell r="C165" t="str">
            <v>25</v>
          </cell>
          <cell r="D165" t="str">
            <v>05050-MD-25-044-11</v>
          </cell>
          <cell r="E165" t="str">
            <v>05050-MD-25-044-11</v>
          </cell>
          <cell r="F165" t="str">
            <v>Tank-Propane Tank Deluge Support Structure- (Propane)</v>
          </cell>
          <cell r="G165">
            <v>0</v>
          </cell>
          <cell r="H165" t="str">
            <v>VP-1516-147-T-101/2-167</v>
          </cell>
          <cell r="I165">
            <v>40175</v>
          </cell>
          <cell r="J165">
            <v>40168</v>
          </cell>
          <cell r="K165" t="str">
            <v>Y</v>
          </cell>
          <cell r="L165" t="str">
            <v>Drw</v>
          </cell>
          <cell r="M165">
            <v>166</v>
          </cell>
        </row>
        <row r="166">
          <cell r="C166" t="str">
            <v>25</v>
          </cell>
          <cell r="D166" t="str">
            <v>05050-MD-25-044-12</v>
          </cell>
          <cell r="E166" t="str">
            <v>05050-MD-25-044-12</v>
          </cell>
          <cell r="F166" t="str">
            <v>Tank-Propane Tank Deluge Support Structure- (Propane)</v>
          </cell>
          <cell r="G166">
            <v>0</v>
          </cell>
          <cell r="H166" t="str">
            <v>VP-1516-147-T-101/2-167</v>
          </cell>
          <cell r="I166">
            <v>40175</v>
          </cell>
          <cell r="J166">
            <v>40168</v>
          </cell>
          <cell r="K166" t="str">
            <v>Y</v>
          </cell>
          <cell r="L166" t="str">
            <v>Drw</v>
          </cell>
          <cell r="M166">
            <v>167</v>
          </cell>
        </row>
        <row r="167">
          <cell r="C167" t="str">
            <v>25</v>
          </cell>
          <cell r="D167" t="str">
            <v>05050-MD-25-044-13</v>
          </cell>
          <cell r="E167" t="str">
            <v>05050-MD-25-044-13</v>
          </cell>
          <cell r="F167" t="str">
            <v>Tank-Propane Tank Deluge Support Structure- (Propane)</v>
          </cell>
          <cell r="G167">
            <v>0</v>
          </cell>
          <cell r="H167" t="str">
            <v>VP-1516-147-T-101/2-167</v>
          </cell>
          <cell r="I167">
            <v>40175</v>
          </cell>
          <cell r="J167">
            <v>40168</v>
          </cell>
          <cell r="K167" t="str">
            <v>Y</v>
          </cell>
          <cell r="L167" t="str">
            <v>Drw</v>
          </cell>
          <cell r="M167">
            <v>168</v>
          </cell>
        </row>
        <row r="168">
          <cell r="C168" t="str">
            <v>25</v>
          </cell>
          <cell r="D168" t="str">
            <v>05050-MD-25-044-14</v>
          </cell>
          <cell r="E168" t="str">
            <v>05050-MD-25-044-14</v>
          </cell>
          <cell r="F168" t="str">
            <v>Tank-Propane Tank Deluge Support Structure- (Propane)</v>
          </cell>
          <cell r="G168">
            <v>0</v>
          </cell>
          <cell r="H168" t="str">
            <v>VP-1516-147-T-101/2-167</v>
          </cell>
          <cell r="I168">
            <v>40175</v>
          </cell>
          <cell r="J168">
            <v>40168</v>
          </cell>
          <cell r="K168" t="str">
            <v>Y</v>
          </cell>
          <cell r="L168" t="str">
            <v>Drw</v>
          </cell>
          <cell r="M168">
            <v>169</v>
          </cell>
        </row>
        <row r="169">
          <cell r="C169" t="str">
            <v>25</v>
          </cell>
          <cell r="D169" t="str">
            <v>05050-MD-25-044-15</v>
          </cell>
          <cell r="E169" t="str">
            <v>05050-MD-25-044-15</v>
          </cell>
          <cell r="F169" t="str">
            <v>Tank-Propane Tank Deluge Support Structure- (Propane)</v>
          </cell>
          <cell r="G169">
            <v>0</v>
          </cell>
          <cell r="H169" t="str">
            <v>VP-1516-147-T-101/2-167</v>
          </cell>
          <cell r="I169">
            <v>40175</v>
          </cell>
          <cell r="J169">
            <v>40168</v>
          </cell>
          <cell r="K169" t="str">
            <v>Y</v>
          </cell>
          <cell r="L169" t="str">
            <v>Drw</v>
          </cell>
          <cell r="M169">
            <v>170</v>
          </cell>
        </row>
        <row r="170">
          <cell r="C170" t="str">
            <v>25</v>
          </cell>
          <cell r="D170" t="str">
            <v>05050-MD-25-044-16</v>
          </cell>
          <cell r="E170" t="str">
            <v>05050-MD-25-044-16</v>
          </cell>
          <cell r="F170" t="str">
            <v>Tank-Propane Tank Deluge Support Structure- (Propane)</v>
          </cell>
          <cell r="G170">
            <v>0</v>
          </cell>
          <cell r="H170" t="str">
            <v>VP-1516-147-T-101/2-167</v>
          </cell>
          <cell r="I170">
            <v>40175</v>
          </cell>
          <cell r="J170">
            <v>40168</v>
          </cell>
          <cell r="K170" t="str">
            <v>Y</v>
          </cell>
          <cell r="L170" t="str">
            <v>Drw</v>
          </cell>
          <cell r="M170">
            <v>171</v>
          </cell>
        </row>
        <row r="171">
          <cell r="C171" t="str">
            <v>25</v>
          </cell>
          <cell r="D171" t="str">
            <v>05050-MD-25-044-17</v>
          </cell>
          <cell r="E171" t="str">
            <v>05050-MD-25-044-17</v>
          </cell>
          <cell r="F171" t="str">
            <v>Tank-Propane Tank Deluge Support Structure- (Propane)</v>
          </cell>
          <cell r="G171">
            <v>0</v>
          </cell>
          <cell r="H171" t="str">
            <v>VP-1516-147-T-101/2-167</v>
          </cell>
          <cell r="I171">
            <v>40175</v>
          </cell>
          <cell r="J171">
            <v>40168</v>
          </cell>
          <cell r="K171" t="str">
            <v>Y</v>
          </cell>
          <cell r="L171" t="str">
            <v>Drw</v>
          </cell>
          <cell r="M171">
            <v>172</v>
          </cell>
        </row>
        <row r="172">
          <cell r="C172" t="str">
            <v>25</v>
          </cell>
          <cell r="D172" t="str">
            <v>05050-MD-25-044-18</v>
          </cell>
          <cell r="E172" t="str">
            <v>05050-MD-25-044-18</v>
          </cell>
          <cell r="F172" t="str">
            <v>Tank-Propane Tank Deluge Support Structure- (Propane)</v>
          </cell>
          <cell r="G172">
            <v>0</v>
          </cell>
          <cell r="H172" t="str">
            <v>VP-1516-147-T-101/2-167</v>
          </cell>
          <cell r="I172">
            <v>40175</v>
          </cell>
          <cell r="J172">
            <v>40168</v>
          </cell>
          <cell r="K172" t="str">
            <v>Y</v>
          </cell>
          <cell r="L172" t="str">
            <v>Drw</v>
          </cell>
          <cell r="M172">
            <v>173</v>
          </cell>
        </row>
        <row r="173">
          <cell r="C173" t="str">
            <v>25</v>
          </cell>
          <cell r="D173" t="str">
            <v>05050-MD-25-044-19</v>
          </cell>
          <cell r="E173" t="str">
            <v>05050-MD-25-044-19</v>
          </cell>
          <cell r="F173" t="str">
            <v>Tank-Propane Tank Deluge Support Structure- (Propane)</v>
          </cell>
          <cell r="G173">
            <v>0</v>
          </cell>
          <cell r="H173" t="str">
            <v>VP-1516-147-T-101/2-167</v>
          </cell>
          <cell r="I173">
            <v>40175</v>
          </cell>
          <cell r="J173">
            <v>40168</v>
          </cell>
          <cell r="K173" t="str">
            <v>Y</v>
          </cell>
          <cell r="L173" t="str">
            <v>Drw</v>
          </cell>
          <cell r="M173">
            <v>174</v>
          </cell>
        </row>
        <row r="174">
          <cell r="C174" t="str">
            <v>25</v>
          </cell>
          <cell r="D174" t="str">
            <v>05050-MD-25-044-20</v>
          </cell>
          <cell r="E174" t="str">
            <v>05050-MD-25-044-20</v>
          </cell>
          <cell r="F174" t="str">
            <v>Tank-Propane Tank Deluge Support Structure- (Propane)</v>
          </cell>
          <cell r="G174">
            <v>0</v>
          </cell>
          <cell r="H174" t="str">
            <v>VP-1516-147-T-101/2-167</v>
          </cell>
          <cell r="I174">
            <v>40175</v>
          </cell>
          <cell r="J174">
            <v>40168</v>
          </cell>
          <cell r="K174" t="str">
            <v>Y</v>
          </cell>
          <cell r="L174" t="str">
            <v>Drw</v>
          </cell>
          <cell r="M174">
            <v>175</v>
          </cell>
        </row>
        <row r="175">
          <cell r="C175" t="str">
            <v>25</v>
          </cell>
          <cell r="D175" t="str">
            <v>05050-MD-25-044-21</v>
          </cell>
          <cell r="E175" t="str">
            <v>05050-MD-25-044-21</v>
          </cell>
          <cell r="F175" t="str">
            <v>Tank-Propane Tank Deluge Support Structure- (Propane)</v>
          </cell>
          <cell r="G175">
            <v>0</v>
          </cell>
          <cell r="H175" t="str">
            <v>VP-1516-147-T-101/2-167</v>
          </cell>
          <cell r="I175">
            <v>40175</v>
          </cell>
          <cell r="J175">
            <v>40168</v>
          </cell>
          <cell r="K175" t="str">
            <v>Y</v>
          </cell>
          <cell r="L175" t="str">
            <v>Drw</v>
          </cell>
          <cell r="M175">
            <v>176</v>
          </cell>
        </row>
        <row r="176">
          <cell r="C176" t="str">
            <v>25</v>
          </cell>
          <cell r="D176" t="str">
            <v>05050-MD-25-044-22</v>
          </cell>
          <cell r="E176" t="str">
            <v>05050-MD-25-044-22</v>
          </cell>
          <cell r="F176" t="str">
            <v>Tank-Propane Tank Deluge Support Structure- (Propane)</v>
          </cell>
          <cell r="G176">
            <v>0</v>
          </cell>
          <cell r="H176" t="str">
            <v>VP-1516-147-T-101/2-167</v>
          </cell>
          <cell r="I176">
            <v>40175</v>
          </cell>
          <cell r="J176">
            <v>40168</v>
          </cell>
          <cell r="K176" t="str">
            <v>Y</v>
          </cell>
          <cell r="L176" t="str">
            <v>Drw</v>
          </cell>
          <cell r="M176">
            <v>177</v>
          </cell>
        </row>
        <row r="177">
          <cell r="C177" t="str">
            <v>25</v>
          </cell>
          <cell r="D177" t="str">
            <v>05050-MD-25-044-23</v>
          </cell>
          <cell r="E177" t="str">
            <v>05050-MD-25-044-23</v>
          </cell>
          <cell r="F177" t="str">
            <v>Tank-Propane Tank Deluge Support Structure- (Propane)</v>
          </cell>
          <cell r="G177">
            <v>0</v>
          </cell>
          <cell r="H177" t="str">
            <v>VP-1516-147-T-101/2-167</v>
          </cell>
          <cell r="I177">
            <v>40175</v>
          </cell>
          <cell r="J177">
            <v>40168</v>
          </cell>
          <cell r="K177" t="str">
            <v>Y</v>
          </cell>
          <cell r="L177" t="str">
            <v>Drw</v>
          </cell>
          <cell r="M177">
            <v>178</v>
          </cell>
        </row>
        <row r="178">
          <cell r="C178" t="str">
            <v>25</v>
          </cell>
          <cell r="D178" t="str">
            <v>05050-MD-25-044-24</v>
          </cell>
          <cell r="E178" t="str">
            <v>05050-MD-25-044-24</v>
          </cell>
          <cell r="F178" t="str">
            <v>Tank-Propane Tank Deluge Support Structure- (Propane)</v>
          </cell>
          <cell r="G178">
            <v>0</v>
          </cell>
          <cell r="H178" t="str">
            <v>VP-1516-147-T-101/2-167</v>
          </cell>
          <cell r="I178">
            <v>40175</v>
          </cell>
          <cell r="J178">
            <v>40168</v>
          </cell>
          <cell r="K178" t="str">
            <v>Y</v>
          </cell>
          <cell r="L178" t="str">
            <v>Drw</v>
          </cell>
          <cell r="M178">
            <v>179</v>
          </cell>
        </row>
        <row r="179">
          <cell r="C179" t="str">
            <v>25</v>
          </cell>
          <cell r="D179" t="str">
            <v>05050-MD-25-044-25</v>
          </cell>
          <cell r="E179" t="str">
            <v>05050-MD-25-044-25</v>
          </cell>
          <cell r="F179" t="str">
            <v>Tank-Propane Tank Deluge Support Structure- (Propane)</v>
          </cell>
          <cell r="G179">
            <v>0</v>
          </cell>
          <cell r="H179" t="str">
            <v>VP-1516-147-T-101/2-167</v>
          </cell>
          <cell r="I179">
            <v>40175</v>
          </cell>
          <cell r="J179">
            <v>40168</v>
          </cell>
          <cell r="K179" t="str">
            <v>Y</v>
          </cell>
          <cell r="L179" t="str">
            <v>Drw</v>
          </cell>
          <cell r="M179">
            <v>180</v>
          </cell>
        </row>
        <row r="180">
          <cell r="C180" t="str">
            <v>25</v>
          </cell>
          <cell r="D180" t="str">
            <v>05050-MD-25-044-26</v>
          </cell>
          <cell r="E180" t="str">
            <v>05050-MD-25-044-26</v>
          </cell>
          <cell r="F180" t="str">
            <v>Tank-Propane Tank Deluge Support Structure- (Propane)</v>
          </cell>
          <cell r="G180">
            <v>0</v>
          </cell>
          <cell r="H180" t="str">
            <v>VP-1516-147-T-101/2-167</v>
          </cell>
          <cell r="I180">
            <v>40175</v>
          </cell>
          <cell r="J180">
            <v>40168</v>
          </cell>
          <cell r="K180" t="str">
            <v>Y</v>
          </cell>
          <cell r="L180" t="str">
            <v>Drw</v>
          </cell>
          <cell r="M180">
            <v>181</v>
          </cell>
        </row>
        <row r="181">
          <cell r="C181" t="str">
            <v>25</v>
          </cell>
          <cell r="D181" t="str">
            <v>05050-MD-25-044-27</v>
          </cell>
          <cell r="E181" t="str">
            <v>05050-MD-25-044-27</v>
          </cell>
          <cell r="F181" t="str">
            <v>Tank-Propane Tank Deluge Support Structure- (Propane)</v>
          </cell>
          <cell r="G181">
            <v>0</v>
          </cell>
          <cell r="H181" t="str">
            <v>VP-1516-147-T-101/2-167</v>
          </cell>
          <cell r="I181">
            <v>40175</v>
          </cell>
          <cell r="J181">
            <v>40168</v>
          </cell>
          <cell r="K181" t="str">
            <v>Y</v>
          </cell>
          <cell r="L181" t="str">
            <v>Drw</v>
          </cell>
          <cell r="M181">
            <v>182</v>
          </cell>
        </row>
        <row r="182">
          <cell r="C182" t="str">
            <v>25</v>
          </cell>
          <cell r="D182" t="str">
            <v>05050-MD-25-044-28</v>
          </cell>
          <cell r="E182" t="str">
            <v>05050-MD-25-044-28</v>
          </cell>
          <cell r="F182" t="str">
            <v>Tank-Propane Tank Deluge Support Structure- (Propane)</v>
          </cell>
          <cell r="G182">
            <v>0</v>
          </cell>
          <cell r="H182" t="str">
            <v>VP-1516-147-T-101/2-167</v>
          </cell>
          <cell r="I182">
            <v>40175</v>
          </cell>
          <cell r="J182">
            <v>40168</v>
          </cell>
          <cell r="K182" t="str">
            <v>Y</v>
          </cell>
          <cell r="L182" t="str">
            <v>Drw</v>
          </cell>
          <cell r="M182">
            <v>183</v>
          </cell>
        </row>
        <row r="183">
          <cell r="C183" t="str">
            <v>25</v>
          </cell>
          <cell r="D183" t="str">
            <v>05050-MD-25-044-29</v>
          </cell>
          <cell r="E183" t="str">
            <v>05050-MD-25-044-29</v>
          </cell>
          <cell r="F183" t="str">
            <v>Tank-Propane Tank Deluge Support Structure- (Propane)</v>
          </cell>
          <cell r="G183">
            <v>0</v>
          </cell>
          <cell r="H183" t="str">
            <v>VP-1516-147-T-101/2-167</v>
          </cell>
          <cell r="I183">
            <v>40175</v>
          </cell>
          <cell r="J183">
            <v>40168</v>
          </cell>
          <cell r="K183" t="str">
            <v>Y</v>
          </cell>
          <cell r="L183" t="str">
            <v>Drw</v>
          </cell>
          <cell r="M183">
            <v>184</v>
          </cell>
        </row>
        <row r="184">
          <cell r="C184" t="str">
            <v>25</v>
          </cell>
          <cell r="D184" t="str">
            <v>05050-MD-25-044-30</v>
          </cell>
          <cell r="E184" t="str">
            <v>05050-MD-25-044-30</v>
          </cell>
          <cell r="F184" t="str">
            <v>Tank-Propane Tank Deluge Support Structure- (Propane)</v>
          </cell>
          <cell r="G184">
            <v>0</v>
          </cell>
          <cell r="H184" t="str">
            <v>VP-1516-147-T-101/2-167</v>
          </cell>
          <cell r="I184">
            <v>40175</v>
          </cell>
          <cell r="J184">
            <v>40168</v>
          </cell>
          <cell r="K184" t="str">
            <v>Y</v>
          </cell>
          <cell r="L184" t="str">
            <v>Drw</v>
          </cell>
          <cell r="M184">
            <v>185</v>
          </cell>
        </row>
        <row r="185">
          <cell r="C185" t="str">
            <v>25</v>
          </cell>
          <cell r="D185" t="str">
            <v>05050-MD-25-044-31</v>
          </cell>
          <cell r="E185" t="str">
            <v>05050-MD-25-044-31</v>
          </cell>
          <cell r="F185" t="str">
            <v>Tank-Propane Tank Deluge Support Structure- (Propane)</v>
          </cell>
          <cell r="G185">
            <v>0</v>
          </cell>
          <cell r="H185" t="str">
            <v>VP-1516-147-T-101/2-167</v>
          </cell>
          <cell r="I185">
            <v>40175</v>
          </cell>
          <cell r="J185">
            <v>40168</v>
          </cell>
          <cell r="K185" t="str">
            <v>Y</v>
          </cell>
          <cell r="L185" t="str">
            <v>Drw</v>
          </cell>
          <cell r="M185">
            <v>186</v>
          </cell>
        </row>
        <row r="186">
          <cell r="C186" t="str">
            <v>25</v>
          </cell>
          <cell r="D186" t="str">
            <v>05050-MD-25-044-32</v>
          </cell>
          <cell r="E186" t="str">
            <v>05050-MD-25-044-32</v>
          </cell>
          <cell r="F186" t="str">
            <v>Tank-Propane Tank Deluge Support Structure- (Propane)</v>
          </cell>
          <cell r="G186">
            <v>0</v>
          </cell>
          <cell r="H186" t="str">
            <v>VP-1516-147-T-101/2-167</v>
          </cell>
          <cell r="I186">
            <v>40175</v>
          </cell>
          <cell r="J186">
            <v>40168</v>
          </cell>
          <cell r="K186" t="str">
            <v>Y</v>
          </cell>
          <cell r="L186" t="str">
            <v>Drw</v>
          </cell>
          <cell r="M186">
            <v>187</v>
          </cell>
        </row>
        <row r="187">
          <cell r="C187" t="str">
            <v>25</v>
          </cell>
          <cell r="D187" t="str">
            <v>05050-MD-25-044-33</v>
          </cell>
          <cell r="E187" t="str">
            <v>05050-MD-25-044-33</v>
          </cell>
          <cell r="F187" t="str">
            <v>Tank-Propane Tank Deluge Support Structure- (Propane)</v>
          </cell>
          <cell r="G187">
            <v>0</v>
          </cell>
          <cell r="H187" t="str">
            <v>VP-1516-147-T-101/2-167</v>
          </cell>
          <cell r="I187">
            <v>40175</v>
          </cell>
          <cell r="J187">
            <v>40168</v>
          </cell>
          <cell r="K187" t="str">
            <v>Y</v>
          </cell>
          <cell r="L187" t="str">
            <v>Drw</v>
          </cell>
          <cell r="M187">
            <v>188</v>
          </cell>
        </row>
        <row r="188">
          <cell r="C188" t="str">
            <v>25</v>
          </cell>
          <cell r="D188" t="str">
            <v>05050-MD-25-044-34</v>
          </cell>
          <cell r="E188" t="str">
            <v>05050-MD-25-044-34</v>
          </cell>
          <cell r="F188" t="str">
            <v>Tank-Propane Tank Deluge Support Structure- (Propane)</v>
          </cell>
          <cell r="G188">
            <v>0</v>
          </cell>
          <cell r="H188" t="str">
            <v>VP-1516-147-T-101/2-167</v>
          </cell>
          <cell r="I188">
            <v>40175</v>
          </cell>
          <cell r="J188">
            <v>40168</v>
          </cell>
          <cell r="K188" t="str">
            <v>Y</v>
          </cell>
          <cell r="L188" t="str">
            <v>Drw</v>
          </cell>
          <cell r="M188">
            <v>189</v>
          </cell>
        </row>
        <row r="189">
          <cell r="C189" t="str">
            <v>25</v>
          </cell>
          <cell r="D189" t="str">
            <v>05050-MD-25-044-35</v>
          </cell>
          <cell r="E189" t="str">
            <v>05050-MD-25-044-35</v>
          </cell>
          <cell r="F189" t="str">
            <v>Tank-Propane Tank Deluge Support Structure- (Propane)</v>
          </cell>
          <cell r="G189">
            <v>0</v>
          </cell>
          <cell r="H189" t="str">
            <v>VP-1516-147-T-101/2-167</v>
          </cell>
          <cell r="I189">
            <v>40175</v>
          </cell>
          <cell r="J189">
            <v>40168</v>
          </cell>
          <cell r="K189" t="str">
            <v>Y</v>
          </cell>
          <cell r="L189" t="str">
            <v>Drw</v>
          </cell>
          <cell r="M189">
            <v>190</v>
          </cell>
        </row>
        <row r="190">
          <cell r="C190" t="str">
            <v>25</v>
          </cell>
          <cell r="D190" t="str">
            <v>05050-MD-25-044-36</v>
          </cell>
          <cell r="E190" t="str">
            <v>05050-MD-25-044-36</v>
          </cell>
          <cell r="F190" t="str">
            <v>Tank-Propane Tank Deluge Support Structure- (Propane)</v>
          </cell>
          <cell r="G190">
            <v>0</v>
          </cell>
          <cell r="H190" t="str">
            <v>VP-1516-147-T-101/2-167</v>
          </cell>
          <cell r="I190">
            <v>40175</v>
          </cell>
          <cell r="J190">
            <v>40168</v>
          </cell>
          <cell r="K190" t="str">
            <v>Y</v>
          </cell>
          <cell r="L190" t="str">
            <v>Drw</v>
          </cell>
          <cell r="M190">
            <v>191</v>
          </cell>
        </row>
        <row r="191">
          <cell r="C191" t="str">
            <v>25</v>
          </cell>
          <cell r="D191" t="str">
            <v>05050-MD-25-044-37</v>
          </cell>
          <cell r="E191" t="str">
            <v>05050-MD-25-044-37</v>
          </cell>
          <cell r="F191" t="str">
            <v>Tank-Propane Tank Deluge Support Structure- (Propane)</v>
          </cell>
          <cell r="G191">
            <v>0</v>
          </cell>
          <cell r="H191" t="str">
            <v>VP-1516-147-T-101/2-167</v>
          </cell>
          <cell r="I191">
            <v>40175</v>
          </cell>
          <cell r="J191">
            <v>40168</v>
          </cell>
          <cell r="K191" t="str">
            <v>Y</v>
          </cell>
          <cell r="L191" t="str">
            <v>Drw</v>
          </cell>
          <cell r="M191">
            <v>192</v>
          </cell>
        </row>
        <row r="192">
          <cell r="C192" t="str">
            <v>25</v>
          </cell>
          <cell r="D192" t="str">
            <v>05050-MD-25-044-38</v>
          </cell>
          <cell r="E192" t="str">
            <v>05050-MD-25-044-38</v>
          </cell>
          <cell r="F192" t="str">
            <v>Tank-Propane Tank Deluge Support Structure- (Propane)</v>
          </cell>
          <cell r="G192">
            <v>0</v>
          </cell>
          <cell r="H192" t="str">
            <v>VP-1516-147-T-101/2-167</v>
          </cell>
          <cell r="I192">
            <v>40175</v>
          </cell>
          <cell r="J192">
            <v>40168</v>
          </cell>
          <cell r="K192" t="str">
            <v>Y</v>
          </cell>
          <cell r="L192" t="str">
            <v>Drw</v>
          </cell>
          <cell r="M192">
            <v>193</v>
          </cell>
        </row>
        <row r="193">
          <cell r="C193" t="str">
            <v>25</v>
          </cell>
          <cell r="D193" t="str">
            <v>05050-MD-25-044-39</v>
          </cell>
          <cell r="E193" t="str">
            <v>05050-MD-25-044-39</v>
          </cell>
          <cell r="F193" t="str">
            <v>Tank-Propane Tank Deluge Support Structure- (Propane)</v>
          </cell>
          <cell r="G193">
            <v>0</v>
          </cell>
          <cell r="H193" t="str">
            <v>VP-1516-147-T-101/2-167</v>
          </cell>
          <cell r="I193">
            <v>40175</v>
          </cell>
          <cell r="J193">
            <v>40168</v>
          </cell>
          <cell r="K193" t="str">
            <v>Y</v>
          </cell>
          <cell r="L193" t="str">
            <v>Drw</v>
          </cell>
          <cell r="M193">
            <v>194</v>
          </cell>
        </row>
        <row r="194">
          <cell r="C194" t="str">
            <v>25</v>
          </cell>
          <cell r="D194" t="str">
            <v>05050-MD-25-044-40</v>
          </cell>
          <cell r="E194" t="str">
            <v>05050-MD-25-044-40</v>
          </cell>
          <cell r="F194" t="str">
            <v>Tank-Propane Tank Deluge Support Structure- (Propane)</v>
          </cell>
          <cell r="G194">
            <v>0</v>
          </cell>
          <cell r="H194" t="str">
            <v>VP-1516-147-T-101/2-167</v>
          </cell>
          <cell r="I194">
            <v>40175</v>
          </cell>
          <cell r="J194">
            <v>40168</v>
          </cell>
          <cell r="K194" t="str">
            <v>Y</v>
          </cell>
          <cell r="L194" t="str">
            <v>Drw</v>
          </cell>
          <cell r="M194">
            <v>195</v>
          </cell>
        </row>
        <row r="195">
          <cell r="C195" t="str">
            <v>25</v>
          </cell>
          <cell r="D195" t="str">
            <v>05050-MD-25-044-41</v>
          </cell>
          <cell r="E195" t="str">
            <v>05050-MD-25-044-41</v>
          </cell>
          <cell r="F195" t="str">
            <v>Tank-Propane Tank Deluge Support Structure- (Propane)</v>
          </cell>
          <cell r="G195">
            <v>0</v>
          </cell>
          <cell r="H195" t="str">
            <v>VP-1516-147-T-101/2-167</v>
          </cell>
          <cell r="I195">
            <v>40175</v>
          </cell>
          <cell r="J195">
            <v>40168</v>
          </cell>
          <cell r="K195" t="str">
            <v>Y</v>
          </cell>
          <cell r="L195" t="str">
            <v>Drw</v>
          </cell>
          <cell r="M195">
            <v>196</v>
          </cell>
        </row>
        <row r="196">
          <cell r="C196" t="str">
            <v>25</v>
          </cell>
          <cell r="D196" t="str">
            <v>05050-MD-25-044-42</v>
          </cell>
          <cell r="E196" t="str">
            <v>05050-MD-25-044-42</v>
          </cell>
          <cell r="F196" t="str">
            <v>Tank-Propane Tank Deluge Support Structure- (Propane)</v>
          </cell>
          <cell r="G196">
            <v>0</v>
          </cell>
          <cell r="H196" t="str">
            <v>VP-1516-147-T-101/2-167</v>
          </cell>
          <cell r="I196">
            <v>40175</v>
          </cell>
          <cell r="J196">
            <v>40168</v>
          </cell>
          <cell r="K196" t="str">
            <v>Y</v>
          </cell>
          <cell r="L196" t="str">
            <v>Drw</v>
          </cell>
          <cell r="M196">
            <v>197</v>
          </cell>
        </row>
        <row r="197">
          <cell r="C197" t="str">
            <v>25</v>
          </cell>
          <cell r="D197" t="str">
            <v>05050-MD-25-044-43</v>
          </cell>
          <cell r="E197" t="str">
            <v>05050-MD-25-044-43</v>
          </cell>
          <cell r="F197" t="str">
            <v>Tank-Propane Tank Deluge Support Structure- (Propane)</v>
          </cell>
          <cell r="G197">
            <v>0</v>
          </cell>
          <cell r="H197" t="str">
            <v>VP-1516-147-T-101/2-167</v>
          </cell>
          <cell r="I197">
            <v>40175</v>
          </cell>
          <cell r="J197">
            <v>40168</v>
          </cell>
          <cell r="K197" t="str">
            <v>Y</v>
          </cell>
          <cell r="L197" t="str">
            <v>Drw</v>
          </cell>
          <cell r="M197">
            <v>198</v>
          </cell>
        </row>
        <row r="198">
          <cell r="C198" t="str">
            <v>25</v>
          </cell>
          <cell r="D198" t="str">
            <v>05050-MD-25-044-44</v>
          </cell>
          <cell r="E198" t="str">
            <v>05050-MD-25-044-44</v>
          </cell>
          <cell r="F198" t="str">
            <v>Tank-Propane Tank Deluge Support Structure- (Propane)</v>
          </cell>
          <cell r="G198">
            <v>0</v>
          </cell>
          <cell r="H198" t="str">
            <v>VP-1516-147-T-101/2-167</v>
          </cell>
          <cell r="I198">
            <v>40175</v>
          </cell>
          <cell r="J198">
            <v>40168</v>
          </cell>
          <cell r="K198" t="str">
            <v>Y</v>
          </cell>
          <cell r="L198" t="str">
            <v>Drw</v>
          </cell>
          <cell r="M198">
            <v>199</v>
          </cell>
        </row>
        <row r="199">
          <cell r="C199" t="str">
            <v>25</v>
          </cell>
          <cell r="D199" t="str">
            <v>05050-MD-25-044-45</v>
          </cell>
          <cell r="E199" t="str">
            <v>05050-MD-25-044-45</v>
          </cell>
          <cell r="F199" t="str">
            <v>Tank-Propane Tank Deluge Support Structure- (Propane)</v>
          </cell>
          <cell r="G199">
            <v>0</v>
          </cell>
          <cell r="H199" t="str">
            <v>VP-1516-147-T-101/2-167</v>
          </cell>
          <cell r="I199">
            <v>40175</v>
          </cell>
          <cell r="J199">
            <v>40168</v>
          </cell>
          <cell r="K199" t="str">
            <v>Y</v>
          </cell>
          <cell r="L199" t="str">
            <v>Drw</v>
          </cell>
          <cell r="M199">
            <v>200</v>
          </cell>
        </row>
        <row r="200">
          <cell r="C200" t="str">
            <v>25</v>
          </cell>
          <cell r="D200" t="str">
            <v>05050-MD-25-044-46</v>
          </cell>
          <cell r="E200" t="str">
            <v>05050-MD-25-044-46</v>
          </cell>
          <cell r="F200" t="str">
            <v>Tank-Propane Tank Deluge Support Structure- (Propane)</v>
          </cell>
          <cell r="G200">
            <v>0</v>
          </cell>
          <cell r="H200" t="str">
            <v>VP-1516-147-T-101/2-167</v>
          </cell>
          <cell r="I200">
            <v>40175</v>
          </cell>
          <cell r="J200">
            <v>40168</v>
          </cell>
          <cell r="K200" t="str">
            <v>Y</v>
          </cell>
          <cell r="L200" t="str">
            <v>Drw</v>
          </cell>
          <cell r="M200">
            <v>201</v>
          </cell>
        </row>
        <row r="201">
          <cell r="C201" t="str">
            <v>25</v>
          </cell>
          <cell r="D201" t="str">
            <v>05050-MD-25-044-47</v>
          </cell>
          <cell r="E201" t="str">
            <v>05050-MD-25-044-47</v>
          </cell>
          <cell r="F201" t="str">
            <v>Tank-Propane Tank Deluge Support Structure- (Propane)</v>
          </cell>
          <cell r="G201">
            <v>0</v>
          </cell>
          <cell r="H201" t="str">
            <v>VP-1516-147-T-101/2-167</v>
          </cell>
          <cell r="I201">
            <v>40175</v>
          </cell>
          <cell r="J201">
            <v>40168</v>
          </cell>
          <cell r="K201" t="str">
            <v>Y</v>
          </cell>
          <cell r="L201" t="str">
            <v>Drw</v>
          </cell>
          <cell r="M201">
            <v>202</v>
          </cell>
        </row>
        <row r="202">
          <cell r="C202" t="str">
            <v>25</v>
          </cell>
          <cell r="D202" t="str">
            <v>05050-MD-25-044-48</v>
          </cell>
          <cell r="E202" t="str">
            <v>05050-MD-25-044-48</v>
          </cell>
          <cell r="F202" t="str">
            <v>Tank-Propane Tank Deluge Support Structure- (Propane)</v>
          </cell>
          <cell r="G202">
            <v>0</v>
          </cell>
          <cell r="H202" t="str">
            <v>VP-1516-147-T-101/2-167</v>
          </cell>
          <cell r="I202">
            <v>40175</v>
          </cell>
          <cell r="J202">
            <v>40168</v>
          </cell>
          <cell r="K202" t="str">
            <v>Y</v>
          </cell>
          <cell r="L202" t="str">
            <v>Drw</v>
          </cell>
          <cell r="M202">
            <v>203</v>
          </cell>
        </row>
        <row r="203">
          <cell r="C203" t="str">
            <v>25</v>
          </cell>
          <cell r="D203" t="str">
            <v>05050-MD-25-044-49</v>
          </cell>
          <cell r="E203" t="str">
            <v>05050-MD-25-044-49</v>
          </cell>
          <cell r="F203" t="str">
            <v>Tank-Propane Tank Deluge Support Structure- (Propane)</v>
          </cell>
          <cell r="G203">
            <v>0</v>
          </cell>
          <cell r="H203" t="str">
            <v>VP-1516-147-T-101/2-167</v>
          </cell>
          <cell r="I203">
            <v>40175</v>
          </cell>
          <cell r="J203">
            <v>40168</v>
          </cell>
          <cell r="K203" t="str">
            <v>Y</v>
          </cell>
          <cell r="L203" t="str">
            <v>Drw</v>
          </cell>
          <cell r="M203">
            <v>204</v>
          </cell>
        </row>
        <row r="204">
          <cell r="C204" t="str">
            <v>25</v>
          </cell>
          <cell r="D204" t="str">
            <v>05050-MD-25-044-50</v>
          </cell>
          <cell r="E204" t="str">
            <v>05050-MD-25-044-50</v>
          </cell>
          <cell r="F204" t="str">
            <v>Tank-Propane Tank Deluge Support Structure- (Propane)</v>
          </cell>
          <cell r="G204">
            <v>0</v>
          </cell>
          <cell r="H204" t="str">
            <v>VP-1516-147-T-101/2-167</v>
          </cell>
          <cell r="I204">
            <v>40175</v>
          </cell>
          <cell r="J204">
            <v>40168</v>
          </cell>
          <cell r="K204" t="str">
            <v>Y</v>
          </cell>
          <cell r="L204" t="str">
            <v>Drw</v>
          </cell>
          <cell r="M204">
            <v>205</v>
          </cell>
        </row>
        <row r="205">
          <cell r="C205" t="str">
            <v>25</v>
          </cell>
          <cell r="D205" t="str">
            <v>05050-MD-25-044-51</v>
          </cell>
          <cell r="E205" t="str">
            <v>05050-MD-25-044-51</v>
          </cell>
          <cell r="F205" t="str">
            <v>Tank-Propane Tank Deluge Support Structure- (Propane)</v>
          </cell>
          <cell r="G205">
            <v>0</v>
          </cell>
          <cell r="H205" t="str">
            <v>VP-1516-147-T-101/2-167</v>
          </cell>
          <cell r="I205">
            <v>40175</v>
          </cell>
          <cell r="J205">
            <v>40168</v>
          </cell>
          <cell r="K205" t="str">
            <v>Y</v>
          </cell>
          <cell r="L205" t="str">
            <v>Drw</v>
          </cell>
          <cell r="M205">
            <v>206</v>
          </cell>
        </row>
        <row r="206">
          <cell r="C206" t="str">
            <v>25</v>
          </cell>
          <cell r="D206" t="str">
            <v>05050-MD-25-044-52</v>
          </cell>
          <cell r="E206" t="str">
            <v>05050-MD-25-044-52</v>
          </cell>
          <cell r="F206" t="str">
            <v>Tank-Propane Tank Deluge Support Structure- (Propane)</v>
          </cell>
          <cell r="G206">
            <v>0</v>
          </cell>
          <cell r="H206" t="str">
            <v>VP-1516-147-T-101/2-167</v>
          </cell>
          <cell r="I206">
            <v>40175</v>
          </cell>
          <cell r="J206">
            <v>40168</v>
          </cell>
          <cell r="K206" t="str">
            <v>Y</v>
          </cell>
          <cell r="L206" t="str">
            <v>Drw</v>
          </cell>
          <cell r="M206">
            <v>207</v>
          </cell>
        </row>
        <row r="207">
          <cell r="C207" t="str">
            <v>25</v>
          </cell>
          <cell r="D207" t="str">
            <v>05050-MD-25-044-53</v>
          </cell>
          <cell r="E207" t="str">
            <v>05050-MD-25-044-53</v>
          </cell>
          <cell r="F207" t="str">
            <v>Tank-Propane Tank Deluge Support Structure- (Propane)</v>
          </cell>
          <cell r="G207">
            <v>0</v>
          </cell>
          <cell r="H207" t="str">
            <v>VP-1516-147-T-101/2-167</v>
          </cell>
          <cell r="I207">
            <v>40175</v>
          </cell>
          <cell r="J207">
            <v>40168</v>
          </cell>
          <cell r="K207" t="str">
            <v>Y</v>
          </cell>
          <cell r="L207" t="str">
            <v>Drw</v>
          </cell>
          <cell r="M207">
            <v>208</v>
          </cell>
        </row>
        <row r="208">
          <cell r="C208" t="str">
            <v>25</v>
          </cell>
          <cell r="D208" t="str">
            <v>05050-MD-25-044-54</v>
          </cell>
          <cell r="E208" t="str">
            <v>05050-MD-25-044-54</v>
          </cell>
          <cell r="F208" t="str">
            <v>Tank-Propane Tank Deluge Support Structure- (Propane)</v>
          </cell>
          <cell r="G208">
            <v>0</v>
          </cell>
          <cell r="H208" t="str">
            <v>VP-1516-147-T-101/2-167</v>
          </cell>
          <cell r="I208">
            <v>40175</v>
          </cell>
          <cell r="J208">
            <v>40168</v>
          </cell>
          <cell r="K208" t="str">
            <v>Y</v>
          </cell>
          <cell r="L208" t="str">
            <v>Drw</v>
          </cell>
          <cell r="M208">
            <v>209</v>
          </cell>
        </row>
        <row r="209">
          <cell r="C209" t="str">
            <v>25</v>
          </cell>
          <cell r="D209" t="str">
            <v>05050-MD-25-044-55</v>
          </cell>
          <cell r="E209" t="str">
            <v>05050-MD-25-044-55</v>
          </cell>
          <cell r="F209" t="str">
            <v>Tank-Propane Tank Deluge Support Structure- (Propane)</v>
          </cell>
          <cell r="G209">
            <v>0</v>
          </cell>
          <cell r="H209" t="str">
            <v>VP-1516-147-T-101/2-167</v>
          </cell>
          <cell r="I209">
            <v>40175</v>
          </cell>
          <cell r="J209">
            <v>40168</v>
          </cell>
          <cell r="K209" t="str">
            <v>Y</v>
          </cell>
          <cell r="L209" t="str">
            <v>Drw</v>
          </cell>
          <cell r="M209">
            <v>210</v>
          </cell>
        </row>
        <row r="210">
          <cell r="C210" t="str">
            <v>25</v>
          </cell>
          <cell r="D210" t="str">
            <v>05050-MD-25-044-56</v>
          </cell>
          <cell r="E210" t="str">
            <v>05050-MD-25-044-56</v>
          </cell>
          <cell r="F210" t="str">
            <v>Tank-Propane Tank Deluge Support Structure- (Propane)</v>
          </cell>
          <cell r="G210">
            <v>0</v>
          </cell>
          <cell r="H210" t="str">
            <v>VP-1516-147-T-101/2-167</v>
          </cell>
          <cell r="I210">
            <v>40175</v>
          </cell>
          <cell r="J210">
            <v>40168</v>
          </cell>
          <cell r="K210" t="str">
            <v>Y</v>
          </cell>
          <cell r="L210" t="str">
            <v>Drw</v>
          </cell>
          <cell r="M210">
            <v>211</v>
          </cell>
        </row>
        <row r="211">
          <cell r="C211" t="str">
            <v>25</v>
          </cell>
          <cell r="D211" t="str">
            <v>05050-MD-25-044-57</v>
          </cell>
          <cell r="E211" t="str">
            <v>05050-MD-25-044-57</v>
          </cell>
          <cell r="F211" t="str">
            <v>Tank-Propane Tank Deluge Support Structure- (Propane)</v>
          </cell>
          <cell r="G211">
            <v>0</v>
          </cell>
          <cell r="H211" t="str">
            <v>VP-1516-147-T-101/2-167</v>
          </cell>
          <cell r="I211">
            <v>40175</v>
          </cell>
          <cell r="J211">
            <v>40168</v>
          </cell>
          <cell r="K211" t="str">
            <v>Y</v>
          </cell>
          <cell r="L211" t="str">
            <v>Drw</v>
          </cell>
          <cell r="M211">
            <v>212</v>
          </cell>
        </row>
        <row r="212">
          <cell r="C212" t="str">
            <v>25</v>
          </cell>
          <cell r="D212" t="str">
            <v>05050-MD-25-044-58</v>
          </cell>
          <cell r="E212" t="str">
            <v>05050-MD-25-044-58</v>
          </cell>
          <cell r="F212" t="str">
            <v>Tank-Propane Tank Deluge Support Structure- (Propane)</v>
          </cell>
          <cell r="G212">
            <v>0</v>
          </cell>
          <cell r="H212" t="str">
            <v>VP-1516-147-T-101/2-167</v>
          </cell>
          <cell r="I212">
            <v>40175</v>
          </cell>
          <cell r="J212">
            <v>40168</v>
          </cell>
          <cell r="K212" t="str">
            <v>Y</v>
          </cell>
          <cell r="L212" t="str">
            <v>Drw</v>
          </cell>
          <cell r="M212">
            <v>213</v>
          </cell>
        </row>
        <row r="213">
          <cell r="C213" t="str">
            <v>25</v>
          </cell>
          <cell r="D213" t="str">
            <v>05050-MD-25-044-59</v>
          </cell>
          <cell r="E213" t="str">
            <v>05050-MD-25-044-59</v>
          </cell>
          <cell r="F213" t="str">
            <v>Tank-Propane Tank Deluge Support Structure- (Propane)</v>
          </cell>
          <cell r="G213">
            <v>0</v>
          </cell>
          <cell r="H213" t="str">
            <v>VP-1516-147-T-101/2-167</v>
          </cell>
          <cell r="I213">
            <v>40175</v>
          </cell>
          <cell r="J213">
            <v>40168</v>
          </cell>
          <cell r="K213" t="str">
            <v>Y</v>
          </cell>
          <cell r="L213" t="str">
            <v>Drw</v>
          </cell>
          <cell r="M213">
            <v>214</v>
          </cell>
        </row>
        <row r="214">
          <cell r="C214" t="str">
            <v>25</v>
          </cell>
          <cell r="D214" t="str">
            <v>05050-MD-25-044-60</v>
          </cell>
          <cell r="E214" t="str">
            <v>05050-MD-25-044-60</v>
          </cell>
          <cell r="F214" t="str">
            <v>Tank-Propane Tank Deluge Support Structure- (Propane)</v>
          </cell>
          <cell r="G214">
            <v>0</v>
          </cell>
          <cell r="H214" t="str">
            <v>VP-1516-147-T-101/2-167</v>
          </cell>
          <cell r="I214">
            <v>40175</v>
          </cell>
          <cell r="J214">
            <v>40168</v>
          </cell>
          <cell r="K214" t="str">
            <v>Y</v>
          </cell>
          <cell r="L214" t="str">
            <v>Drw</v>
          </cell>
          <cell r="M214">
            <v>215</v>
          </cell>
        </row>
        <row r="215">
          <cell r="C215" t="str">
            <v>25</v>
          </cell>
          <cell r="D215" t="str">
            <v>05050-MD-25-044-61</v>
          </cell>
          <cell r="E215" t="str">
            <v>05050-MD-25-044-61</v>
          </cell>
          <cell r="F215" t="str">
            <v>Tank-Propane Tank Deluge Support Structure- (Propane)</v>
          </cell>
          <cell r="G215">
            <v>0</v>
          </cell>
          <cell r="H215" t="str">
            <v>VP-1516-147-T-101/2-167</v>
          </cell>
          <cell r="I215">
            <v>40175</v>
          </cell>
          <cell r="J215">
            <v>40168</v>
          </cell>
          <cell r="K215" t="str">
            <v>Y</v>
          </cell>
          <cell r="L215" t="str">
            <v>Drw</v>
          </cell>
          <cell r="M215">
            <v>216</v>
          </cell>
        </row>
        <row r="216">
          <cell r="C216" t="str">
            <v>25</v>
          </cell>
          <cell r="D216" t="str">
            <v>05050-MD-25-045-00</v>
          </cell>
          <cell r="E216" t="str">
            <v>05050-MD-25-045-00</v>
          </cell>
          <cell r="F216" t="str">
            <v>Propane Tank Typical Lateral Cut</v>
          </cell>
          <cell r="G216">
            <v>0</v>
          </cell>
          <cell r="H216" t="str">
            <v>VP-1516-147-T-101/2-168</v>
          </cell>
          <cell r="I216">
            <v>40175</v>
          </cell>
          <cell r="J216">
            <v>40168</v>
          </cell>
          <cell r="K216" t="str">
            <v>Y</v>
          </cell>
          <cell r="L216" t="str">
            <v>Drw</v>
          </cell>
          <cell r="M216">
            <v>217</v>
          </cell>
        </row>
        <row r="217">
          <cell r="C217" t="str">
            <v>25</v>
          </cell>
          <cell r="D217" t="str">
            <v>05050-MD-25-046-00</v>
          </cell>
          <cell r="E217" t="str">
            <v>05050-MD-25-046-00</v>
          </cell>
          <cell r="F217" t="str">
            <v>Propane Tank Nelson Stud Layout</v>
          </cell>
          <cell r="G217">
            <v>0</v>
          </cell>
          <cell r="H217" t="str">
            <v>VP-1516-147-T-101/2-169</v>
          </cell>
          <cell r="I217">
            <v>40175</v>
          </cell>
          <cell r="J217">
            <v>40168</v>
          </cell>
          <cell r="K217" t="str">
            <v>Y</v>
          </cell>
          <cell r="L217" t="str">
            <v>Drw</v>
          </cell>
          <cell r="M217">
            <v>218</v>
          </cell>
        </row>
        <row r="218">
          <cell r="C218" t="str">
            <v>25</v>
          </cell>
          <cell r="D218" t="str">
            <v/>
          </cell>
          <cell r="E218" t="str">
            <v/>
          </cell>
          <cell r="F218" t="str">
            <v>Tank-Advance Bill of Material- (Propane)</v>
          </cell>
          <cell r="G218">
            <v>0</v>
          </cell>
          <cell r="H218">
            <v>0</v>
          </cell>
          <cell r="I218">
            <v>40175</v>
          </cell>
          <cell r="J218">
            <v>40168</v>
          </cell>
          <cell r="K218" t="str">
            <v>N</v>
          </cell>
          <cell r="L218" t="str">
            <v>Drw</v>
          </cell>
          <cell r="M218">
            <v>219</v>
          </cell>
        </row>
        <row r="219">
          <cell r="C219" t="str">
            <v>25</v>
          </cell>
          <cell r="D219" t="str">
            <v/>
          </cell>
          <cell r="E219" t="str">
            <v/>
          </cell>
          <cell r="F219" t="str">
            <v>Tank-Advance Bill of Material- (Propane)</v>
          </cell>
          <cell r="G219">
            <v>0</v>
          </cell>
          <cell r="H219">
            <v>0</v>
          </cell>
          <cell r="I219">
            <v>40175</v>
          </cell>
          <cell r="J219">
            <v>40168</v>
          </cell>
          <cell r="K219" t="str">
            <v>N</v>
          </cell>
          <cell r="L219" t="str">
            <v>Drw</v>
          </cell>
          <cell r="M219">
            <v>220</v>
          </cell>
        </row>
        <row r="220">
          <cell r="C220" t="str">
            <v>25</v>
          </cell>
          <cell r="D220" t="str">
            <v>05050-MD-25-049-00</v>
          </cell>
          <cell r="E220" t="str">
            <v>05050-MD-25-049-00</v>
          </cell>
          <cell r="F220" t="str">
            <v>Tank-Nozzle N1, 12" Inlet- (Propane)</v>
          </cell>
          <cell r="G220">
            <v>0</v>
          </cell>
          <cell r="H220" t="str">
            <v>VP-1516-147-T-101/2-171</v>
          </cell>
          <cell r="I220">
            <v>40175</v>
          </cell>
          <cell r="J220">
            <v>40168</v>
          </cell>
          <cell r="K220" t="str">
            <v>Y</v>
          </cell>
          <cell r="L220" t="str">
            <v>Drw</v>
          </cell>
          <cell r="M220">
            <v>221</v>
          </cell>
        </row>
        <row r="221">
          <cell r="C221" t="str">
            <v>25</v>
          </cell>
          <cell r="D221" t="str">
            <v/>
          </cell>
          <cell r="E221" t="str">
            <v/>
          </cell>
          <cell r="F221" t="str">
            <v>Tank-Nozzle N1, 14" Inlet- (Propane)</v>
          </cell>
          <cell r="G221">
            <v>0</v>
          </cell>
          <cell r="H221">
            <v>0</v>
          </cell>
          <cell r="I221">
            <v>40175</v>
          </cell>
          <cell r="J221">
            <v>40168</v>
          </cell>
          <cell r="K221" t="str">
            <v>n</v>
          </cell>
          <cell r="L221" t="str">
            <v>Drw</v>
          </cell>
          <cell r="M221">
            <v>222</v>
          </cell>
        </row>
        <row r="222">
          <cell r="C222" t="str">
            <v>25</v>
          </cell>
          <cell r="D222" t="str">
            <v>05050-MD-25-051-00</v>
          </cell>
          <cell r="E222" t="str">
            <v>05050-MD-25-051-00</v>
          </cell>
          <cell r="F222" t="str">
            <v>Tank-Nozzle N2, 10" Liquid- (Propane)</v>
          </cell>
          <cell r="G222">
            <v>0</v>
          </cell>
          <cell r="H222" t="str">
            <v>VP-1516-147-T-101/2-172</v>
          </cell>
          <cell r="I222">
            <v>40175</v>
          </cell>
          <cell r="J222">
            <v>40168</v>
          </cell>
          <cell r="K222" t="str">
            <v>Y</v>
          </cell>
          <cell r="L222" t="str">
            <v>Drw</v>
          </cell>
          <cell r="M222">
            <v>223</v>
          </cell>
        </row>
        <row r="223">
          <cell r="C223" t="str">
            <v>25</v>
          </cell>
          <cell r="D223" t="str">
            <v/>
          </cell>
          <cell r="E223" t="str">
            <v/>
          </cell>
          <cell r="F223" t="str">
            <v>Tank-Nozzle N2, 10" Liquid- (Propane)</v>
          </cell>
          <cell r="G223">
            <v>0</v>
          </cell>
          <cell r="H223">
            <v>0</v>
          </cell>
          <cell r="I223">
            <v>40175</v>
          </cell>
          <cell r="J223">
            <v>40168</v>
          </cell>
          <cell r="K223" t="str">
            <v>n</v>
          </cell>
          <cell r="L223" t="str">
            <v>Drw</v>
          </cell>
          <cell r="M223">
            <v>224</v>
          </cell>
        </row>
        <row r="224">
          <cell r="C224" t="str">
            <v>25</v>
          </cell>
          <cell r="D224" t="str">
            <v>05050-MD-25-053-01</v>
          </cell>
          <cell r="E224" t="str">
            <v>05050-MD-25-053-01</v>
          </cell>
          <cell r="F224" t="str">
            <v>Tank-Nozzle N3, 16" Min Flow - (Propane)</v>
          </cell>
          <cell r="G224">
            <v>0</v>
          </cell>
          <cell r="H224" t="str">
            <v>VP-1516-147-T-101/2-173</v>
          </cell>
          <cell r="I224">
            <v>40175</v>
          </cell>
          <cell r="J224">
            <v>40168</v>
          </cell>
          <cell r="K224" t="str">
            <v>Y</v>
          </cell>
          <cell r="L224" t="str">
            <v>Drw</v>
          </cell>
          <cell r="M224">
            <v>225</v>
          </cell>
        </row>
        <row r="225">
          <cell r="C225" t="str">
            <v>25</v>
          </cell>
          <cell r="D225" t="str">
            <v>05050-MD-25-053-02</v>
          </cell>
          <cell r="E225" t="str">
            <v>05050-MD-25-053-02</v>
          </cell>
          <cell r="F225" t="str">
            <v>Tank-Nozzle N3, 16" Min Flow - (Propane)</v>
          </cell>
          <cell r="G225">
            <v>0</v>
          </cell>
          <cell r="H225" t="str">
            <v>VP-1516-147-T-101/2-173</v>
          </cell>
          <cell r="I225">
            <v>40175</v>
          </cell>
          <cell r="J225">
            <v>40168</v>
          </cell>
          <cell r="K225" t="str">
            <v>Y</v>
          </cell>
          <cell r="L225" t="str">
            <v>Drw</v>
          </cell>
          <cell r="M225">
            <v>226</v>
          </cell>
        </row>
        <row r="226">
          <cell r="C226" t="str">
            <v>25</v>
          </cell>
          <cell r="D226" t="str">
            <v/>
          </cell>
          <cell r="E226" t="str">
            <v/>
          </cell>
          <cell r="F226" t="str">
            <v>Tank-Nozzle N3, 16" Min Flow - (Propane)</v>
          </cell>
          <cell r="G226">
            <v>0</v>
          </cell>
          <cell r="H226">
            <v>0</v>
          </cell>
          <cell r="I226">
            <v>40175</v>
          </cell>
          <cell r="J226">
            <v>40168</v>
          </cell>
          <cell r="K226" t="str">
            <v>n</v>
          </cell>
          <cell r="L226" t="str">
            <v>Drw</v>
          </cell>
          <cell r="M226">
            <v>227</v>
          </cell>
        </row>
        <row r="227">
          <cell r="C227" t="str">
            <v>25</v>
          </cell>
          <cell r="D227" t="str">
            <v>05050-MD-25-055-01</v>
          </cell>
          <cell r="E227" t="str">
            <v>05050-MD-25-055-01</v>
          </cell>
          <cell r="F227" t="str">
            <v>Tank-Nozzle N4, 6" Spray Ring- (Propane)</v>
          </cell>
          <cell r="G227">
            <v>0</v>
          </cell>
          <cell r="H227" t="str">
            <v>VP-1516-147-T-101/2-174</v>
          </cell>
          <cell r="I227">
            <v>40175</v>
          </cell>
          <cell r="J227">
            <v>40168</v>
          </cell>
          <cell r="K227" t="str">
            <v>Y</v>
          </cell>
          <cell r="L227" t="str">
            <v>Drw</v>
          </cell>
          <cell r="M227">
            <v>228</v>
          </cell>
        </row>
        <row r="228">
          <cell r="C228" t="str">
            <v>25</v>
          </cell>
          <cell r="D228" t="str">
            <v>05050-MD-25-055-02</v>
          </cell>
          <cell r="E228" t="str">
            <v>05050-MD-25-055-02</v>
          </cell>
          <cell r="F228" t="str">
            <v>Tank-Nozzle N4, 6" Spray Ring- (Propane)</v>
          </cell>
          <cell r="G228">
            <v>0</v>
          </cell>
          <cell r="H228" t="str">
            <v>VP-1516-147-T-101/2-174</v>
          </cell>
          <cell r="I228">
            <v>40175</v>
          </cell>
          <cell r="J228">
            <v>40168</v>
          </cell>
          <cell r="K228" t="str">
            <v>Y</v>
          </cell>
          <cell r="L228" t="str">
            <v>Drw</v>
          </cell>
          <cell r="M228">
            <v>229</v>
          </cell>
        </row>
        <row r="229">
          <cell r="C229" t="str">
            <v>25</v>
          </cell>
          <cell r="D229" t="str">
            <v>05050-MD-25-055-03</v>
          </cell>
          <cell r="E229" t="str">
            <v>05050-MD-25-055-03</v>
          </cell>
          <cell r="F229" t="str">
            <v>Tank-Nozzle N4, 6" Spray Ring- (Propane)</v>
          </cell>
          <cell r="G229">
            <v>0</v>
          </cell>
          <cell r="H229" t="str">
            <v>VP-1516-147-T-101/2-174</v>
          </cell>
          <cell r="I229">
            <v>40175</v>
          </cell>
          <cell r="J229">
            <v>40168</v>
          </cell>
          <cell r="K229" t="str">
            <v>Y</v>
          </cell>
          <cell r="L229" t="str">
            <v>Drw</v>
          </cell>
          <cell r="M229">
            <v>230</v>
          </cell>
        </row>
        <row r="230">
          <cell r="C230" t="str">
            <v>25</v>
          </cell>
          <cell r="D230" t="str">
            <v/>
          </cell>
          <cell r="E230" t="str">
            <v/>
          </cell>
          <cell r="F230" t="str">
            <v>Tank-Nozzle N4, 6" Spray Ring- (Propane)</v>
          </cell>
          <cell r="G230">
            <v>0</v>
          </cell>
          <cell r="H230">
            <v>0</v>
          </cell>
          <cell r="I230">
            <v>40175</v>
          </cell>
          <cell r="J230">
            <v>40168</v>
          </cell>
          <cell r="K230" t="str">
            <v>n</v>
          </cell>
          <cell r="L230" t="str">
            <v>Drw</v>
          </cell>
          <cell r="M230">
            <v>231</v>
          </cell>
        </row>
        <row r="231">
          <cell r="C231" t="str">
            <v>25</v>
          </cell>
          <cell r="D231" t="str">
            <v>05050-MD-25-057-01</v>
          </cell>
          <cell r="E231" t="str">
            <v>05050-MD-25-057-01</v>
          </cell>
          <cell r="F231" t="str">
            <v>Tank-Nozzle N5, 36" Boil of Gas- (Propane)</v>
          </cell>
          <cell r="G231">
            <v>0</v>
          </cell>
          <cell r="H231" t="str">
            <v>VP-1516-147-T-101/2-175</v>
          </cell>
          <cell r="I231">
            <v>40175</v>
          </cell>
          <cell r="J231">
            <v>40168</v>
          </cell>
          <cell r="K231" t="str">
            <v>Y</v>
          </cell>
          <cell r="L231" t="str">
            <v>Drw</v>
          </cell>
          <cell r="M231">
            <v>232</v>
          </cell>
        </row>
        <row r="232">
          <cell r="C232" t="str">
            <v>25</v>
          </cell>
          <cell r="D232" t="str">
            <v>05050-MD-25-057-02</v>
          </cell>
          <cell r="E232" t="str">
            <v>05050-MD-25-057-02</v>
          </cell>
          <cell r="F232" t="str">
            <v>Tank-Nozzle N5, 36" Boil of Gas- (Propane)</v>
          </cell>
          <cell r="G232">
            <v>0</v>
          </cell>
          <cell r="H232" t="str">
            <v>VP-1516-147-T-101/2-175</v>
          </cell>
          <cell r="I232">
            <v>40175</v>
          </cell>
          <cell r="J232">
            <v>40168</v>
          </cell>
          <cell r="K232" t="str">
            <v>Y</v>
          </cell>
          <cell r="L232" t="str">
            <v>Drw</v>
          </cell>
          <cell r="M232">
            <v>233</v>
          </cell>
        </row>
        <row r="233">
          <cell r="C233" t="str">
            <v>25</v>
          </cell>
          <cell r="D233" t="str">
            <v/>
          </cell>
          <cell r="E233" t="str">
            <v/>
          </cell>
          <cell r="F233" t="str">
            <v>Tank-Nozzle N5, 36" Boil of Gas- (Propane)</v>
          </cell>
          <cell r="G233">
            <v>0</v>
          </cell>
          <cell r="H233">
            <v>0</v>
          </cell>
          <cell r="I233">
            <v>40175</v>
          </cell>
          <cell r="J233">
            <v>40168</v>
          </cell>
          <cell r="K233" t="str">
            <v>n</v>
          </cell>
          <cell r="L233" t="str">
            <v>Drw</v>
          </cell>
          <cell r="M233">
            <v>234</v>
          </cell>
        </row>
        <row r="234">
          <cell r="C234" t="str">
            <v>25</v>
          </cell>
          <cell r="D234" t="str">
            <v>05050-MD-25-059-00</v>
          </cell>
          <cell r="E234" t="str">
            <v>05050-MD-25-059-00</v>
          </cell>
          <cell r="F234" t="str">
            <v>Tank-Nozzle 6, 6" Fuel Gas inlet - (Propane)</v>
          </cell>
          <cell r="G234">
            <v>0</v>
          </cell>
          <cell r="H234" t="str">
            <v>VP-1516-147-T-101/2-176</v>
          </cell>
          <cell r="I234">
            <v>40175</v>
          </cell>
          <cell r="J234">
            <v>40168</v>
          </cell>
          <cell r="K234" t="str">
            <v>Y</v>
          </cell>
          <cell r="L234" t="str">
            <v>Drw</v>
          </cell>
          <cell r="M234">
            <v>235</v>
          </cell>
        </row>
        <row r="235">
          <cell r="C235" t="str">
            <v>25</v>
          </cell>
          <cell r="D235" t="str">
            <v>05050-MD-25-060-00</v>
          </cell>
          <cell r="E235" t="str">
            <v>05050-MD-25-060-00</v>
          </cell>
          <cell r="F235" t="str">
            <v>Tank-Nozzle K7- (Propane)</v>
          </cell>
          <cell r="G235">
            <v>0</v>
          </cell>
          <cell r="H235" t="str">
            <v>VP-1516-147-T-101/2-181</v>
          </cell>
          <cell r="I235">
            <v>40175</v>
          </cell>
          <cell r="J235">
            <v>40168</v>
          </cell>
          <cell r="K235" t="str">
            <v>Y</v>
          </cell>
          <cell r="L235" t="str">
            <v>Drw</v>
          </cell>
          <cell r="M235">
            <v>236</v>
          </cell>
        </row>
        <row r="236">
          <cell r="C236" t="str">
            <v>25</v>
          </cell>
          <cell r="D236" t="str">
            <v>05050-MD-25-061-01</v>
          </cell>
          <cell r="E236" t="str">
            <v>05050-MD-25-061-01</v>
          </cell>
          <cell r="F236" t="str">
            <v>Tank-Nozzle N7 A/B/C- (Propane)</v>
          </cell>
          <cell r="G236">
            <v>0</v>
          </cell>
          <cell r="H236" t="str">
            <v>VP-1516-147-T-101/2-177</v>
          </cell>
          <cell r="I236">
            <v>40175</v>
          </cell>
          <cell r="J236">
            <v>40168</v>
          </cell>
          <cell r="K236" t="str">
            <v>Y</v>
          </cell>
          <cell r="L236" t="str">
            <v>Drw</v>
          </cell>
          <cell r="M236">
            <v>237</v>
          </cell>
        </row>
        <row r="237">
          <cell r="C237" t="str">
            <v>25</v>
          </cell>
          <cell r="D237" t="str">
            <v>05050-MD-25-061-02</v>
          </cell>
          <cell r="E237" t="str">
            <v>05050-MD-25-061-02</v>
          </cell>
          <cell r="F237" t="str">
            <v>Tank-Nozzle N7 A/B/C- (Propane)</v>
          </cell>
          <cell r="G237">
            <v>0</v>
          </cell>
          <cell r="H237" t="str">
            <v>VP-1516-147-T-101/2-177</v>
          </cell>
          <cell r="I237">
            <v>40175</v>
          </cell>
          <cell r="J237">
            <v>40168</v>
          </cell>
          <cell r="K237" t="str">
            <v>Y</v>
          </cell>
          <cell r="L237" t="str">
            <v>Drw</v>
          </cell>
          <cell r="M237">
            <v>238</v>
          </cell>
        </row>
        <row r="238">
          <cell r="C238" t="str">
            <v>25</v>
          </cell>
          <cell r="D238" t="str">
            <v>05050-MD-25-061-03</v>
          </cell>
          <cell r="E238" t="str">
            <v>05050-MD-25-061-03</v>
          </cell>
          <cell r="F238" t="str">
            <v>Tank-Nozzle N7 A/B/C- (Propane)</v>
          </cell>
          <cell r="G238">
            <v>0</v>
          </cell>
          <cell r="H238" t="str">
            <v>VP-1516-147-T-101/2-177</v>
          </cell>
          <cell r="I238">
            <v>40175</v>
          </cell>
          <cell r="J238">
            <v>40168</v>
          </cell>
          <cell r="K238" t="str">
            <v>Y</v>
          </cell>
          <cell r="L238" t="str">
            <v>Drw</v>
          </cell>
          <cell r="M238">
            <v>239</v>
          </cell>
        </row>
        <row r="239">
          <cell r="C239" t="str">
            <v>25</v>
          </cell>
          <cell r="D239" t="str">
            <v>05050-MD-25-061-04</v>
          </cell>
          <cell r="E239" t="str">
            <v>05050-MD-25-061-04</v>
          </cell>
          <cell r="F239" t="str">
            <v>Tank-Nozzle N7 A/B/C- (Propane)</v>
          </cell>
          <cell r="G239">
            <v>0</v>
          </cell>
          <cell r="H239" t="str">
            <v>VP-1516-147-T-101/2-177</v>
          </cell>
          <cell r="I239">
            <v>40175</v>
          </cell>
          <cell r="J239">
            <v>40168</v>
          </cell>
          <cell r="K239" t="str">
            <v>Y</v>
          </cell>
          <cell r="L239" t="str">
            <v>Drw</v>
          </cell>
          <cell r="M239">
            <v>240</v>
          </cell>
        </row>
        <row r="240">
          <cell r="C240" t="str">
            <v>25</v>
          </cell>
          <cell r="D240" t="str">
            <v>05050-MD-25-061-05</v>
          </cell>
          <cell r="E240" t="str">
            <v>05050-MD-25-061-05</v>
          </cell>
          <cell r="F240" t="str">
            <v>Tank-Nozzle N7 A/B/C- (Propane)</v>
          </cell>
          <cell r="G240">
            <v>0</v>
          </cell>
          <cell r="H240" t="str">
            <v>VP-1516-147-T-101/2-177</v>
          </cell>
          <cell r="I240">
            <v>40175</v>
          </cell>
          <cell r="J240">
            <v>40168</v>
          </cell>
          <cell r="K240" t="str">
            <v>Y</v>
          </cell>
          <cell r="L240" t="str">
            <v>Drw</v>
          </cell>
          <cell r="M240">
            <v>241</v>
          </cell>
        </row>
        <row r="241">
          <cell r="C241" t="str">
            <v>25</v>
          </cell>
          <cell r="D241" t="str">
            <v>05050-MD-25-062-01</v>
          </cell>
          <cell r="E241" t="str">
            <v>05050-MD-25-062-01</v>
          </cell>
          <cell r="F241" t="str">
            <v>Tank-Nozzle N12- (Propane)</v>
          </cell>
          <cell r="G241">
            <v>0</v>
          </cell>
          <cell r="H241" t="str">
            <v>VP-1516-147-T-101/2-178</v>
          </cell>
          <cell r="I241">
            <v>40175</v>
          </cell>
          <cell r="J241">
            <v>40168</v>
          </cell>
          <cell r="K241" t="str">
            <v>Y</v>
          </cell>
          <cell r="L241" t="str">
            <v>Drw</v>
          </cell>
          <cell r="M241">
            <v>242</v>
          </cell>
        </row>
        <row r="242">
          <cell r="C242" t="str">
            <v>25</v>
          </cell>
          <cell r="D242" t="str">
            <v>05050-MD-25-062-02</v>
          </cell>
          <cell r="E242" t="str">
            <v>05050-MD-25-062-02</v>
          </cell>
          <cell r="F242" t="str">
            <v>Tank-Nozzle N12- (Propane)</v>
          </cell>
          <cell r="G242">
            <v>0</v>
          </cell>
          <cell r="H242" t="str">
            <v>VP-1516-147-T-101/2-178</v>
          </cell>
          <cell r="I242">
            <v>40175</v>
          </cell>
          <cell r="J242">
            <v>40168</v>
          </cell>
          <cell r="K242" t="str">
            <v>Y</v>
          </cell>
          <cell r="L242" t="str">
            <v>Drw</v>
          </cell>
          <cell r="M242">
            <v>243</v>
          </cell>
        </row>
        <row r="243">
          <cell r="C243" t="str">
            <v>25</v>
          </cell>
          <cell r="D243" t="str">
            <v>05050-MD-25-062-03</v>
          </cell>
          <cell r="E243" t="str">
            <v>05050-MD-25-062-03</v>
          </cell>
          <cell r="F243" t="str">
            <v>Tank-Nozzle N12- (Propane)</v>
          </cell>
          <cell r="G243">
            <v>0</v>
          </cell>
          <cell r="H243" t="str">
            <v>VP-1516-147-T-101/2-178</v>
          </cell>
          <cell r="I243">
            <v>40175</v>
          </cell>
          <cell r="J243">
            <v>40168</v>
          </cell>
          <cell r="K243" t="str">
            <v>Y</v>
          </cell>
          <cell r="L243" t="str">
            <v>Drw</v>
          </cell>
          <cell r="M243">
            <v>244</v>
          </cell>
        </row>
        <row r="244">
          <cell r="C244" t="str">
            <v>25</v>
          </cell>
          <cell r="D244" t="str">
            <v>05050-MD-25-062-04</v>
          </cell>
          <cell r="E244" t="str">
            <v>05050-MD-25-062-04</v>
          </cell>
          <cell r="F244" t="str">
            <v>Tank-Nozzle N12- (Propane)</v>
          </cell>
          <cell r="G244">
            <v>0</v>
          </cell>
          <cell r="H244" t="str">
            <v>VP-1516-147-T-101/2-178</v>
          </cell>
          <cell r="I244">
            <v>40175</v>
          </cell>
          <cell r="J244">
            <v>40168</v>
          </cell>
          <cell r="K244" t="str">
            <v>Y</v>
          </cell>
          <cell r="L244" t="str">
            <v>Drw</v>
          </cell>
          <cell r="M244">
            <v>245</v>
          </cell>
        </row>
        <row r="245">
          <cell r="C245" t="str">
            <v>25</v>
          </cell>
          <cell r="D245" t="str">
            <v>05050-MD-25-062-05</v>
          </cell>
          <cell r="E245" t="str">
            <v>05050-MD-25-062-05</v>
          </cell>
          <cell r="F245" t="str">
            <v>Tank-Nozzle N12/13- (Propane)</v>
          </cell>
          <cell r="G245">
            <v>0</v>
          </cell>
          <cell r="H245" t="str">
            <v>VP-1516-147-T-101/2-178</v>
          </cell>
          <cell r="I245">
            <v>40175</v>
          </cell>
          <cell r="J245">
            <v>40168</v>
          </cell>
          <cell r="K245" t="str">
            <v>Y</v>
          </cell>
          <cell r="L245" t="str">
            <v>Drw</v>
          </cell>
          <cell r="M245">
            <v>246</v>
          </cell>
        </row>
        <row r="246">
          <cell r="C246" t="str">
            <v>25</v>
          </cell>
          <cell r="D246" t="str">
            <v/>
          </cell>
          <cell r="E246" t="str">
            <v/>
          </cell>
          <cell r="F246" t="str">
            <v>Tank-Nozzle N13- (Propane)</v>
          </cell>
          <cell r="G246">
            <v>0</v>
          </cell>
          <cell r="H246" t="str">
            <v>VP-1516-147-T-101/2-179</v>
          </cell>
          <cell r="I246">
            <v>40175</v>
          </cell>
          <cell r="J246">
            <v>40168</v>
          </cell>
          <cell r="K246" t="str">
            <v>N</v>
          </cell>
          <cell r="L246" t="str">
            <v>Drw</v>
          </cell>
          <cell r="M246">
            <v>247</v>
          </cell>
        </row>
        <row r="247">
          <cell r="C247" t="str">
            <v>25</v>
          </cell>
          <cell r="D247" t="str">
            <v>05050-MD-25-064-01</v>
          </cell>
          <cell r="E247" t="str">
            <v>05050-MD-25-064-01</v>
          </cell>
          <cell r="F247" t="str">
            <v>Tank-Nozzle N14 A/B- (Propane)</v>
          </cell>
          <cell r="G247">
            <v>0</v>
          </cell>
          <cell r="H247" t="str">
            <v>VP-1516-147-T-101/2-180</v>
          </cell>
          <cell r="I247">
            <v>40175</v>
          </cell>
          <cell r="J247">
            <v>40168</v>
          </cell>
          <cell r="K247" t="str">
            <v>Y</v>
          </cell>
          <cell r="L247" t="str">
            <v>Drw</v>
          </cell>
          <cell r="M247">
            <v>248</v>
          </cell>
        </row>
        <row r="248">
          <cell r="C248" t="str">
            <v>25</v>
          </cell>
          <cell r="D248" t="str">
            <v>05050-MD-25-064-02</v>
          </cell>
          <cell r="E248" t="str">
            <v>05050-MD-25-064-02</v>
          </cell>
          <cell r="F248" t="str">
            <v>Tank-Nozzle N14 A/B- (Propane)</v>
          </cell>
          <cell r="G248">
            <v>0</v>
          </cell>
          <cell r="H248" t="str">
            <v>VP-1516-147-T-101/2-180</v>
          </cell>
          <cell r="I248">
            <v>40175</v>
          </cell>
          <cell r="J248">
            <v>40168</v>
          </cell>
          <cell r="K248" t="str">
            <v>Y</v>
          </cell>
          <cell r="L248" t="str">
            <v>Drw</v>
          </cell>
          <cell r="M248">
            <v>249</v>
          </cell>
        </row>
        <row r="249">
          <cell r="C249" t="str">
            <v>25</v>
          </cell>
          <cell r="D249" t="str">
            <v>05050-MD-25-065-00</v>
          </cell>
          <cell r="E249" t="str">
            <v>05050-MD-25-065-00</v>
          </cell>
          <cell r="F249" t="str">
            <v>Tank-Nozzle K9- (Propane)</v>
          </cell>
          <cell r="G249">
            <v>0</v>
          </cell>
          <cell r="H249" t="str">
            <v>VP-1516-147-T-101/2-182</v>
          </cell>
          <cell r="I249">
            <v>40175</v>
          </cell>
          <cell r="J249">
            <v>40168</v>
          </cell>
          <cell r="K249" t="str">
            <v>Y</v>
          </cell>
          <cell r="L249" t="str">
            <v>Drw</v>
          </cell>
          <cell r="M249">
            <v>250</v>
          </cell>
        </row>
        <row r="250">
          <cell r="C250" t="str">
            <v>25</v>
          </cell>
          <cell r="D250" t="str">
            <v>05050-MD-25-066-00</v>
          </cell>
          <cell r="E250" t="str">
            <v>05050-MD-25-066-00</v>
          </cell>
          <cell r="F250" t="str">
            <v>Tank-Nozzle K8- (Propane)</v>
          </cell>
          <cell r="G250">
            <v>0</v>
          </cell>
          <cell r="H250" t="str">
            <v>VP-1516-147-T-101/2-183</v>
          </cell>
          <cell r="I250">
            <v>40175</v>
          </cell>
          <cell r="J250">
            <v>40168</v>
          </cell>
          <cell r="K250" t="str">
            <v>Y</v>
          </cell>
          <cell r="L250" t="str">
            <v>Drw</v>
          </cell>
          <cell r="M250">
            <v>251</v>
          </cell>
        </row>
        <row r="251">
          <cell r="C251" t="str">
            <v>25</v>
          </cell>
          <cell r="D251" t="str">
            <v>05050-MD-25-067-00</v>
          </cell>
          <cell r="E251" t="str">
            <v>05050-MD-25-067-00</v>
          </cell>
          <cell r="F251" t="str">
            <v>Tank-Nozzle N15 A/B/C- (Propane)</v>
          </cell>
          <cell r="G251">
            <v>0</v>
          </cell>
          <cell r="H251" t="str">
            <v>VP-1516-147-T-101/2-184</v>
          </cell>
          <cell r="I251">
            <v>40175</v>
          </cell>
          <cell r="J251">
            <v>40168</v>
          </cell>
          <cell r="K251" t="str">
            <v>Y</v>
          </cell>
          <cell r="L251" t="str">
            <v>Drw</v>
          </cell>
          <cell r="M251">
            <v>252</v>
          </cell>
        </row>
        <row r="252">
          <cell r="C252" t="str">
            <v>25</v>
          </cell>
          <cell r="D252" t="str">
            <v/>
          </cell>
          <cell r="E252" t="str">
            <v/>
          </cell>
          <cell r="F252" t="str">
            <v>Tank-Nozzle N26- (Propane)</v>
          </cell>
          <cell r="G252">
            <v>0</v>
          </cell>
          <cell r="H252" t="str">
            <v>VP-1516-147-T-101/2-185</v>
          </cell>
          <cell r="I252">
            <v>40175</v>
          </cell>
          <cell r="J252">
            <v>40168</v>
          </cell>
          <cell r="K252" t="str">
            <v>N</v>
          </cell>
          <cell r="L252" t="str">
            <v>Drw</v>
          </cell>
          <cell r="M252">
            <v>253</v>
          </cell>
        </row>
        <row r="253">
          <cell r="C253" t="str">
            <v>25</v>
          </cell>
          <cell r="D253" t="str">
            <v>05050-MD-25-069-01</v>
          </cell>
          <cell r="E253" t="str">
            <v>05050-MD-25-069-01</v>
          </cell>
          <cell r="F253" t="str">
            <v>Tank-Nozzle K4A/B- (Propane)</v>
          </cell>
          <cell r="G253">
            <v>0</v>
          </cell>
          <cell r="H253" t="str">
            <v>VP-1516-147-T-101/2-186 (page 1 of 2)</v>
          </cell>
          <cell r="I253">
            <v>40175</v>
          </cell>
          <cell r="J253">
            <v>40168</v>
          </cell>
          <cell r="K253" t="str">
            <v>Y</v>
          </cell>
          <cell r="L253" t="str">
            <v>Drw</v>
          </cell>
          <cell r="M253">
            <v>254</v>
          </cell>
        </row>
        <row r="254">
          <cell r="C254" t="str">
            <v>25</v>
          </cell>
          <cell r="D254" t="str">
            <v>05050-MD-25-069-02</v>
          </cell>
          <cell r="E254" t="str">
            <v>05050-MD-25-069-02</v>
          </cell>
          <cell r="F254" t="str">
            <v>Tank-Nozzle K4A/B- (Propane)</v>
          </cell>
          <cell r="G254">
            <v>0</v>
          </cell>
          <cell r="H254" t="str">
            <v>VP-1516-147-T-101/2-186 (page 2 of 2)</v>
          </cell>
          <cell r="I254">
            <v>40175</v>
          </cell>
          <cell r="J254">
            <v>40168</v>
          </cell>
          <cell r="K254" t="str">
            <v>Y</v>
          </cell>
          <cell r="L254" t="str">
            <v>Drw</v>
          </cell>
          <cell r="M254">
            <v>255</v>
          </cell>
        </row>
        <row r="255">
          <cell r="C255" t="str">
            <v>25</v>
          </cell>
          <cell r="D255" t="str">
            <v>05050-MD-25-070-00</v>
          </cell>
          <cell r="E255" t="str">
            <v>05050-MD-25-070-00</v>
          </cell>
          <cell r="F255" t="str">
            <v>Tank-Nozzle N17 A/B/C/D/E- (Propane)</v>
          </cell>
          <cell r="G255">
            <v>0</v>
          </cell>
          <cell r="H255" t="str">
            <v>VP-1516-147-T-101/2-187</v>
          </cell>
          <cell r="I255">
            <v>40175</v>
          </cell>
          <cell r="J255">
            <v>40168</v>
          </cell>
          <cell r="K255" t="str">
            <v>Y</v>
          </cell>
          <cell r="L255" t="str">
            <v>Drw</v>
          </cell>
          <cell r="M255">
            <v>256</v>
          </cell>
        </row>
        <row r="256">
          <cell r="C256" t="str">
            <v>25</v>
          </cell>
          <cell r="D256" t="str">
            <v>05050-MD-25-071-01</v>
          </cell>
          <cell r="E256" t="str">
            <v>05050-MD-25-071-01</v>
          </cell>
          <cell r="F256" t="str">
            <v>Tank-Nozzle K6 A/B- (Propane)</v>
          </cell>
          <cell r="G256">
            <v>0</v>
          </cell>
          <cell r="H256" t="str">
            <v>VP-1516-147-T-101/2-188 (sheet 1 of 2)</v>
          </cell>
          <cell r="I256">
            <v>40175</v>
          </cell>
          <cell r="J256">
            <v>40168</v>
          </cell>
          <cell r="K256" t="str">
            <v>Y</v>
          </cell>
          <cell r="L256" t="str">
            <v>Drw</v>
          </cell>
          <cell r="M256">
            <v>257</v>
          </cell>
        </row>
        <row r="257">
          <cell r="C257" t="str">
            <v>25</v>
          </cell>
          <cell r="D257" t="str">
            <v>05050-MD-25-071-02</v>
          </cell>
          <cell r="E257" t="str">
            <v>05050-MD-25-071-02</v>
          </cell>
          <cell r="F257" t="str">
            <v>Tank-Nozzle K6 A/B- (Propane)</v>
          </cell>
          <cell r="G257">
            <v>0</v>
          </cell>
          <cell r="H257" t="str">
            <v>VP-1516-147-T-101/2-188 (sheet 2 of 2)</v>
          </cell>
          <cell r="I257">
            <v>40175</v>
          </cell>
          <cell r="J257">
            <v>40168</v>
          </cell>
          <cell r="K257" t="str">
            <v>Y</v>
          </cell>
          <cell r="L257" t="str">
            <v>Drw</v>
          </cell>
          <cell r="M257">
            <v>258</v>
          </cell>
        </row>
        <row r="258">
          <cell r="C258" t="str">
            <v>25</v>
          </cell>
          <cell r="D258" t="str">
            <v>05050-MD-25-072-00</v>
          </cell>
          <cell r="E258" t="str">
            <v>05050-MD-25-072-00</v>
          </cell>
          <cell r="F258" t="str">
            <v>Tank-Nozzle K14- (Propane)</v>
          </cell>
          <cell r="G258">
            <v>0</v>
          </cell>
          <cell r="H258" t="str">
            <v>VP-1516-147-T-101/2-189</v>
          </cell>
          <cell r="I258">
            <v>40175</v>
          </cell>
          <cell r="J258">
            <v>40168</v>
          </cell>
          <cell r="K258" t="str">
            <v>Y</v>
          </cell>
          <cell r="L258" t="str">
            <v>Drw</v>
          </cell>
          <cell r="M258">
            <v>259</v>
          </cell>
        </row>
        <row r="259">
          <cell r="C259" t="str">
            <v>25</v>
          </cell>
          <cell r="D259" t="str">
            <v/>
          </cell>
          <cell r="E259" t="str">
            <v/>
          </cell>
          <cell r="F259" t="str">
            <v>Tank-Nozzle K9- (Propane)</v>
          </cell>
          <cell r="G259">
            <v>0</v>
          </cell>
          <cell r="H259" t="str">
            <v>VP-1516-147-T-101/2-181</v>
          </cell>
          <cell r="I259">
            <v>40175</v>
          </cell>
          <cell r="J259">
            <v>40168</v>
          </cell>
          <cell r="K259" t="str">
            <v>N</v>
          </cell>
          <cell r="L259" t="str">
            <v>Drw</v>
          </cell>
          <cell r="M259">
            <v>260</v>
          </cell>
        </row>
        <row r="260">
          <cell r="C260" t="str">
            <v>25</v>
          </cell>
          <cell r="D260" t="str">
            <v>05050-MD-25-074-01</v>
          </cell>
          <cell r="E260" t="str">
            <v>05050-MD-25-074-01</v>
          </cell>
          <cell r="F260" t="str">
            <v>Tank-Propane Tank Nozzle N2B, 4" - (Propane)</v>
          </cell>
          <cell r="G260">
            <v>0</v>
          </cell>
          <cell r="H260" t="str">
            <v>VP-1516-147-T-101/2-190</v>
          </cell>
          <cell r="I260">
            <v>40175</v>
          </cell>
          <cell r="J260">
            <v>40168</v>
          </cell>
          <cell r="K260" t="str">
            <v>Y</v>
          </cell>
          <cell r="L260" t="str">
            <v>Drw</v>
          </cell>
          <cell r="M260">
            <v>261</v>
          </cell>
        </row>
        <row r="261">
          <cell r="C261" t="str">
            <v>25</v>
          </cell>
          <cell r="D261" t="str">
            <v>05050-MD-25-074-02</v>
          </cell>
          <cell r="E261" t="str">
            <v>05050-MD-25-074-02</v>
          </cell>
          <cell r="F261" t="str">
            <v>Tank-Propane Tank Nozzle N2B, 4" - (Propane)</v>
          </cell>
          <cell r="G261">
            <v>0</v>
          </cell>
          <cell r="H261" t="str">
            <v>VP-1516-147-T-101/2-190</v>
          </cell>
          <cell r="I261">
            <v>40175</v>
          </cell>
          <cell r="J261">
            <v>40168</v>
          </cell>
          <cell r="K261" t="str">
            <v>Y</v>
          </cell>
          <cell r="L261" t="str">
            <v>Drw</v>
          </cell>
          <cell r="M261">
            <v>262</v>
          </cell>
        </row>
        <row r="262">
          <cell r="C262" t="e">
            <v>#REF!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str">
            <v>Drw</v>
          </cell>
          <cell r="M262">
            <v>263</v>
          </cell>
        </row>
        <row r="263">
          <cell r="C263" t="str">
            <v>25</v>
          </cell>
          <cell r="D263" t="str">
            <v>05050-MD-25-075-01</v>
          </cell>
          <cell r="E263" t="str">
            <v>05050-MD-25-075-01</v>
          </cell>
          <cell r="F263" t="str">
            <v>Tank-Propane Tank Nozzle K/2/3- (Propane)</v>
          </cell>
          <cell r="G263">
            <v>0</v>
          </cell>
          <cell r="H263" t="str">
            <v>VP-1516-147-T-101/2-191</v>
          </cell>
          <cell r="I263">
            <v>40175</v>
          </cell>
          <cell r="J263">
            <v>40168</v>
          </cell>
          <cell r="K263" t="str">
            <v>Y</v>
          </cell>
          <cell r="L263" t="str">
            <v>Drw</v>
          </cell>
          <cell r="M263">
            <v>264</v>
          </cell>
        </row>
        <row r="264">
          <cell r="C264" t="str">
            <v>25</v>
          </cell>
          <cell r="D264" t="str">
            <v>05050-MD-25-075-02</v>
          </cell>
          <cell r="E264" t="str">
            <v>05050-MD-25-075-02</v>
          </cell>
          <cell r="F264" t="str">
            <v>Tank-Propane Tank Nozzle K/2/3- (Propane)</v>
          </cell>
          <cell r="G264">
            <v>0</v>
          </cell>
          <cell r="H264" t="str">
            <v>VP-1516-147-T-101/2-191</v>
          </cell>
          <cell r="I264">
            <v>40175</v>
          </cell>
          <cell r="J264">
            <v>40168</v>
          </cell>
          <cell r="K264" t="str">
            <v>Y</v>
          </cell>
          <cell r="L264" t="str">
            <v>Drw</v>
          </cell>
          <cell r="M264">
            <v>265</v>
          </cell>
        </row>
        <row r="265">
          <cell r="C265" t="str">
            <v>25</v>
          </cell>
          <cell r="D265" t="str">
            <v>05050-MD-25-075-03</v>
          </cell>
          <cell r="E265" t="str">
            <v>05050-MD-25-075-03</v>
          </cell>
          <cell r="F265" t="str">
            <v>Tank-Propane Tank Nozzle K/2/3- (Propane)</v>
          </cell>
          <cell r="G265">
            <v>0</v>
          </cell>
          <cell r="H265" t="str">
            <v>VP-1516-147-T-101/2-191</v>
          </cell>
          <cell r="I265">
            <v>40175</v>
          </cell>
          <cell r="J265">
            <v>40168</v>
          </cell>
          <cell r="K265" t="str">
            <v>Y</v>
          </cell>
          <cell r="L265" t="str">
            <v>Drw</v>
          </cell>
          <cell r="M265">
            <v>266</v>
          </cell>
        </row>
        <row r="266">
          <cell r="C266" t="e">
            <v>#REF!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str">
            <v>Drw</v>
          </cell>
          <cell r="M266">
            <v>267</v>
          </cell>
        </row>
        <row r="267">
          <cell r="C267" t="e">
            <v>#REF!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str">
            <v>Drw</v>
          </cell>
          <cell r="M267">
            <v>268</v>
          </cell>
        </row>
        <row r="268">
          <cell r="C268" t="e">
            <v>#REF!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str">
            <v>Drw</v>
          </cell>
          <cell r="M268">
            <v>269</v>
          </cell>
        </row>
        <row r="269">
          <cell r="C269" t="e">
            <v>#REF!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str">
            <v>Drw</v>
          </cell>
          <cell r="M269">
            <v>270</v>
          </cell>
        </row>
        <row r="270">
          <cell r="C270" t="e">
            <v>#REF!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str">
            <v>Drw</v>
          </cell>
          <cell r="M270">
            <v>271</v>
          </cell>
        </row>
        <row r="271">
          <cell r="C271" t="e">
            <v>#REF!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str">
            <v>Drw</v>
          </cell>
          <cell r="M271">
            <v>272</v>
          </cell>
        </row>
        <row r="272">
          <cell r="C272" t="str">
            <v>25</v>
          </cell>
          <cell r="D272" t="str">
            <v>05050-MD-25-076-01</v>
          </cell>
          <cell r="E272" t="str">
            <v>05050-MD-25-076-01</v>
          </cell>
          <cell r="F272" t="str">
            <v>Tank-Nozzle K10- (Propane)</v>
          </cell>
          <cell r="G272">
            <v>0</v>
          </cell>
          <cell r="H272" t="str">
            <v>VP-1516-147-T-101/2-192</v>
          </cell>
          <cell r="I272">
            <v>40175</v>
          </cell>
          <cell r="J272">
            <v>40168</v>
          </cell>
          <cell r="K272" t="str">
            <v>Y</v>
          </cell>
          <cell r="L272" t="str">
            <v>Drw</v>
          </cell>
          <cell r="M272">
            <v>273</v>
          </cell>
        </row>
        <row r="273">
          <cell r="C273" t="str">
            <v>25</v>
          </cell>
          <cell r="D273" t="str">
            <v>05050-MD-25-076-02</v>
          </cell>
          <cell r="E273" t="str">
            <v>05050-MD-25-076-02</v>
          </cell>
          <cell r="F273" t="str">
            <v>Tank-Nozzle K10- (Propane)</v>
          </cell>
          <cell r="G273">
            <v>0</v>
          </cell>
          <cell r="H273" t="str">
            <v>VP-1516-147-T-101/2-192</v>
          </cell>
          <cell r="I273">
            <v>40175</v>
          </cell>
          <cell r="J273">
            <v>40168</v>
          </cell>
          <cell r="K273" t="str">
            <v>Y</v>
          </cell>
          <cell r="L273" t="str">
            <v>Drw</v>
          </cell>
          <cell r="M273">
            <v>274</v>
          </cell>
        </row>
        <row r="274">
          <cell r="C274" t="str">
            <v>25</v>
          </cell>
          <cell r="D274" t="str">
            <v>05050-MD-25-077-01</v>
          </cell>
          <cell r="E274" t="str">
            <v>05050-MD-25-077-01</v>
          </cell>
          <cell r="F274" t="str">
            <v>Tank-Propane Tank Nozzle K1- (Propane)</v>
          </cell>
          <cell r="G274">
            <v>0</v>
          </cell>
          <cell r="H274" t="str">
            <v>VP-1516-147-T-101/2-193 (Sheet 1 of 2)</v>
          </cell>
          <cell r="I274">
            <v>40175</v>
          </cell>
          <cell r="J274">
            <v>40168</v>
          </cell>
          <cell r="K274" t="str">
            <v>Y</v>
          </cell>
          <cell r="L274" t="str">
            <v>Drw</v>
          </cell>
          <cell r="M274">
            <v>275</v>
          </cell>
        </row>
        <row r="275">
          <cell r="C275" t="str">
            <v>25</v>
          </cell>
          <cell r="D275" t="str">
            <v>05050-MD-25-077-02</v>
          </cell>
          <cell r="E275" t="str">
            <v>05050-MD-25-077-02</v>
          </cell>
          <cell r="F275" t="str">
            <v>Tank-Propane Tank Nozzle K1- (Propane)</v>
          </cell>
          <cell r="G275">
            <v>0</v>
          </cell>
          <cell r="H275" t="str">
            <v>VP-1516-147-T-101/2-193 (Sheet 2 of 2)</v>
          </cell>
          <cell r="I275">
            <v>40175</v>
          </cell>
          <cell r="J275">
            <v>40168</v>
          </cell>
          <cell r="K275" t="str">
            <v>Y</v>
          </cell>
          <cell r="L275" t="str">
            <v>Drw</v>
          </cell>
          <cell r="M275">
            <v>276</v>
          </cell>
        </row>
        <row r="276">
          <cell r="C276" t="str">
            <v>25</v>
          </cell>
          <cell r="D276" t="str">
            <v>05050-MD-25-078-00</v>
          </cell>
          <cell r="E276" t="str">
            <v>05050-MD-25-078-00</v>
          </cell>
          <cell r="F276" t="str">
            <v>Tank-Manhole M1- (Propane)</v>
          </cell>
          <cell r="G276">
            <v>0</v>
          </cell>
          <cell r="H276" t="str">
            <v>VP-1516-147-T-101/2-194</v>
          </cell>
          <cell r="I276">
            <v>40175</v>
          </cell>
          <cell r="J276">
            <v>40168</v>
          </cell>
          <cell r="K276" t="str">
            <v>Y</v>
          </cell>
          <cell r="L276" t="str">
            <v>Drw</v>
          </cell>
          <cell r="M276">
            <v>277</v>
          </cell>
        </row>
        <row r="277">
          <cell r="C277" t="str">
            <v>25</v>
          </cell>
          <cell r="D277" t="str">
            <v>05050-MD-25-078-00</v>
          </cell>
          <cell r="E277" t="str">
            <v>05050-MD-25-078-00</v>
          </cell>
          <cell r="F277" t="str">
            <v>Tank-Manhole M1- (Propane)</v>
          </cell>
          <cell r="G277">
            <v>0</v>
          </cell>
          <cell r="H277" t="str">
            <v>VP-1516-147-T-101/2-194</v>
          </cell>
          <cell r="I277">
            <v>40175</v>
          </cell>
          <cell r="J277">
            <v>40168</v>
          </cell>
          <cell r="K277" t="str">
            <v>Y</v>
          </cell>
          <cell r="L277" t="str">
            <v>Drw</v>
          </cell>
          <cell r="M277">
            <v>278</v>
          </cell>
        </row>
        <row r="278">
          <cell r="C278" t="str">
            <v>25</v>
          </cell>
          <cell r="D278" t="str">
            <v>05050-MD-25-079-01</v>
          </cell>
          <cell r="E278" t="str">
            <v>05050-MD-25-079-01</v>
          </cell>
          <cell r="F278" t="str">
            <v>Tank-Propane Tank Nozzle M2A &amp; N22- (Propane)</v>
          </cell>
          <cell r="G278">
            <v>0</v>
          </cell>
          <cell r="H278" t="str">
            <v>VP-1516-147-T-101/2-195</v>
          </cell>
          <cell r="I278">
            <v>40175</v>
          </cell>
          <cell r="J278">
            <v>40168</v>
          </cell>
          <cell r="K278" t="str">
            <v>Y</v>
          </cell>
          <cell r="L278" t="str">
            <v>Drw</v>
          </cell>
          <cell r="M278">
            <v>279</v>
          </cell>
        </row>
        <row r="279">
          <cell r="C279" t="str">
            <v>25</v>
          </cell>
          <cell r="D279" t="str">
            <v>05050-MD-25-079-02</v>
          </cell>
          <cell r="E279" t="str">
            <v>05050-MD-25-079-02</v>
          </cell>
          <cell r="F279" t="str">
            <v>Tank-Propane Tank Nozzle M2A &amp; N22- (Propane)</v>
          </cell>
          <cell r="G279">
            <v>0</v>
          </cell>
          <cell r="H279" t="str">
            <v>VP-1516-147-T-101/2-195</v>
          </cell>
          <cell r="I279">
            <v>40175</v>
          </cell>
          <cell r="J279">
            <v>40168</v>
          </cell>
          <cell r="K279" t="str">
            <v>Y</v>
          </cell>
          <cell r="L279" t="str">
            <v>Drw</v>
          </cell>
          <cell r="M279">
            <v>280</v>
          </cell>
        </row>
        <row r="280">
          <cell r="C280" t="str">
            <v>25</v>
          </cell>
          <cell r="D280" t="str">
            <v/>
          </cell>
          <cell r="E280" t="str">
            <v/>
          </cell>
          <cell r="F280" t="str">
            <v>Tank-Manhole M3- (Propane)</v>
          </cell>
          <cell r="G280">
            <v>0</v>
          </cell>
          <cell r="H280" t="str">
            <v>VP-1516-147-T-101/2-196</v>
          </cell>
          <cell r="I280">
            <v>38847</v>
          </cell>
          <cell r="J280">
            <v>38840</v>
          </cell>
          <cell r="K280" t="str">
            <v>N</v>
          </cell>
          <cell r="L280" t="str">
            <v>Drw</v>
          </cell>
          <cell r="M280">
            <v>281</v>
          </cell>
        </row>
        <row r="281">
          <cell r="C281" t="str">
            <v>25</v>
          </cell>
          <cell r="D281" t="str">
            <v>05050-MD-25-081-01</v>
          </cell>
          <cell r="E281" t="str">
            <v>05050-MD-25-081-01</v>
          </cell>
          <cell r="F281" t="str">
            <v>Tank-Nozzle N20 A/B- (Propane)</v>
          </cell>
          <cell r="G281">
            <v>0</v>
          </cell>
          <cell r="H281" t="str">
            <v>VP-1516-147-T-101/2-197 (sheet 1 of 2)</v>
          </cell>
          <cell r="I281">
            <v>40175</v>
          </cell>
          <cell r="J281">
            <v>40168</v>
          </cell>
          <cell r="K281" t="str">
            <v>Y</v>
          </cell>
          <cell r="L281" t="str">
            <v>Drw</v>
          </cell>
          <cell r="M281">
            <v>282</v>
          </cell>
        </row>
        <row r="282">
          <cell r="C282" t="str">
            <v>25</v>
          </cell>
          <cell r="D282" t="str">
            <v>05050-MD-25-081-02</v>
          </cell>
          <cell r="E282" t="str">
            <v>05050-MD-25-081-02</v>
          </cell>
          <cell r="F282" t="str">
            <v>Tank-Nozzle N20 A/B- (Propane)</v>
          </cell>
          <cell r="G282">
            <v>0</v>
          </cell>
          <cell r="H282" t="str">
            <v>VP-1516-147-T-101/2-197 (sheet 2 of 2)</v>
          </cell>
          <cell r="I282">
            <v>40175</v>
          </cell>
          <cell r="J282">
            <v>40168</v>
          </cell>
          <cell r="K282" t="str">
            <v>Y</v>
          </cell>
          <cell r="L282" t="str">
            <v>Drw</v>
          </cell>
          <cell r="M282">
            <v>283</v>
          </cell>
        </row>
        <row r="283">
          <cell r="C283" t="str">
            <v>25</v>
          </cell>
          <cell r="D283" t="str">
            <v>05050-MD-25-082-01</v>
          </cell>
          <cell r="E283" t="str">
            <v>05050-MD-25-082-01</v>
          </cell>
          <cell r="F283" t="str">
            <v>Tank-Nozzle N21 A/B/C- (Propane)</v>
          </cell>
          <cell r="G283">
            <v>0</v>
          </cell>
          <cell r="H283" t="str">
            <v>VP-1516-147-T-101/2-198</v>
          </cell>
          <cell r="I283">
            <v>40175</v>
          </cell>
          <cell r="J283">
            <v>40168</v>
          </cell>
          <cell r="K283" t="str">
            <v>Y</v>
          </cell>
          <cell r="L283" t="str">
            <v>Drw</v>
          </cell>
          <cell r="M283">
            <v>284</v>
          </cell>
        </row>
        <row r="284">
          <cell r="C284" t="str">
            <v>25</v>
          </cell>
          <cell r="D284" t="str">
            <v>05050-MD-25-082-02</v>
          </cell>
          <cell r="E284" t="str">
            <v>05050-MD-25-082-02</v>
          </cell>
          <cell r="F284" t="str">
            <v>Tank-Nozzle N21 A/B/C- (Propane)</v>
          </cell>
          <cell r="G284">
            <v>0</v>
          </cell>
          <cell r="H284" t="str">
            <v>VP-1516-147-T-101/2-198</v>
          </cell>
          <cell r="I284">
            <v>40175</v>
          </cell>
          <cell r="J284">
            <v>40168</v>
          </cell>
          <cell r="K284" t="str">
            <v>Y</v>
          </cell>
          <cell r="L284" t="str">
            <v>Drw</v>
          </cell>
          <cell r="M284">
            <v>285</v>
          </cell>
        </row>
        <row r="285">
          <cell r="C285" t="str">
            <v>25</v>
          </cell>
          <cell r="D285" t="str">
            <v>05050-MD-25-083-00</v>
          </cell>
          <cell r="E285" t="str">
            <v>05050-MD-25-083-00</v>
          </cell>
          <cell r="F285" t="str">
            <v>Tank-Nozzle N23A/B/C/D- (Propane)</v>
          </cell>
          <cell r="G285">
            <v>0</v>
          </cell>
          <cell r="H285" t="str">
            <v>VP-1516-147-T-101/2-199</v>
          </cell>
          <cell r="I285">
            <v>40175</v>
          </cell>
          <cell r="J285">
            <v>40168</v>
          </cell>
          <cell r="K285" t="str">
            <v>Y</v>
          </cell>
          <cell r="L285" t="str">
            <v>Drw</v>
          </cell>
          <cell r="M285">
            <v>286</v>
          </cell>
        </row>
        <row r="286">
          <cell r="C286" t="str">
            <v>25</v>
          </cell>
          <cell r="D286" t="str">
            <v>05050-MD-25-084-00</v>
          </cell>
          <cell r="E286" t="str">
            <v>05050-MD-25-084-00</v>
          </cell>
          <cell r="F286" t="str">
            <v>Tank-Pump Column Analysis- (Propane)</v>
          </cell>
          <cell r="G286">
            <v>0</v>
          </cell>
          <cell r="H286" t="str">
            <v>VP-1516-147-T-101/2-015</v>
          </cell>
          <cell r="I286">
            <v>40175</v>
          </cell>
          <cell r="J286">
            <v>40168</v>
          </cell>
          <cell r="K286" t="str">
            <v>Y</v>
          </cell>
          <cell r="L286" t="str">
            <v>Drw</v>
          </cell>
          <cell r="M286">
            <v>287</v>
          </cell>
        </row>
        <row r="287">
          <cell r="C287" t="str">
            <v>25</v>
          </cell>
          <cell r="D287" t="str">
            <v>05050-MD-25-085-00</v>
          </cell>
          <cell r="E287" t="str">
            <v>05050-MD-25-085-00</v>
          </cell>
          <cell r="F287" t="str">
            <v>Tank-Pump Column Fabrication Spec- (Propane)</v>
          </cell>
          <cell r="G287">
            <v>0</v>
          </cell>
          <cell r="H287" t="str">
            <v>VP-1516-147-T-101/2-083</v>
          </cell>
          <cell r="I287">
            <v>40175</v>
          </cell>
          <cell r="J287">
            <v>40168</v>
          </cell>
          <cell r="K287" t="str">
            <v>Y</v>
          </cell>
          <cell r="L287" t="str">
            <v>Drw</v>
          </cell>
          <cell r="M287">
            <v>288</v>
          </cell>
        </row>
        <row r="288">
          <cell r="C288" t="str">
            <v>25</v>
          </cell>
          <cell r="D288" t="str">
            <v>05050-MD-25-086-01</v>
          </cell>
          <cell r="E288" t="str">
            <v>05050-MD-25-086-01</v>
          </cell>
          <cell r="F288" t="str">
            <v>Tank-Pipe Support Area Drawing- (Propane)</v>
          </cell>
          <cell r="G288">
            <v>0</v>
          </cell>
          <cell r="H288" t="str">
            <v>VP-1516-147-T-101/2-270</v>
          </cell>
          <cell r="I288">
            <v>40175</v>
          </cell>
          <cell r="J288">
            <v>40168</v>
          </cell>
          <cell r="K288" t="str">
            <v>Y</v>
          </cell>
          <cell r="L288" t="str">
            <v>Drw</v>
          </cell>
          <cell r="M288">
            <v>289</v>
          </cell>
        </row>
        <row r="289">
          <cell r="C289" t="str">
            <v>25</v>
          </cell>
          <cell r="D289" t="str">
            <v>05050-MD-25-086-02</v>
          </cell>
          <cell r="E289" t="str">
            <v>05050-MD-25-086-02</v>
          </cell>
          <cell r="F289" t="str">
            <v>Tank-Pipe Support Area Drawing- (Propane)</v>
          </cell>
          <cell r="G289">
            <v>0</v>
          </cell>
          <cell r="H289" t="str">
            <v>VP-1516-147-T-101/2-270</v>
          </cell>
          <cell r="I289">
            <v>40175</v>
          </cell>
          <cell r="J289">
            <v>40168</v>
          </cell>
          <cell r="K289" t="str">
            <v>Y</v>
          </cell>
          <cell r="L289" t="str">
            <v>Drw</v>
          </cell>
          <cell r="M289">
            <v>290</v>
          </cell>
        </row>
        <row r="290">
          <cell r="C290" t="str">
            <v>25</v>
          </cell>
          <cell r="D290" t="str">
            <v>05050-MD-25-086-03</v>
          </cell>
          <cell r="E290" t="str">
            <v>05050-MD-25-086-03</v>
          </cell>
          <cell r="F290" t="str">
            <v>Tank-Pipe Support Area Drawing- (Propane)</v>
          </cell>
          <cell r="G290">
            <v>0</v>
          </cell>
          <cell r="H290" t="str">
            <v>VP-1516-147-T-101/2-270</v>
          </cell>
          <cell r="I290">
            <v>40175</v>
          </cell>
          <cell r="J290">
            <v>40168</v>
          </cell>
          <cell r="K290" t="str">
            <v>Y</v>
          </cell>
          <cell r="L290" t="str">
            <v>Drw</v>
          </cell>
          <cell r="M290">
            <v>291</v>
          </cell>
        </row>
        <row r="291">
          <cell r="C291" t="str">
            <v>25</v>
          </cell>
          <cell r="D291" t="str">
            <v>05050-MD-25-086-04</v>
          </cell>
          <cell r="E291" t="str">
            <v>05050-MD-25-086-04</v>
          </cell>
          <cell r="F291" t="str">
            <v>Tank-Pipe Support Area Drawing- (Propane)</v>
          </cell>
          <cell r="G291">
            <v>0</v>
          </cell>
          <cell r="H291" t="str">
            <v>VP-1516-147-T-101/2-270</v>
          </cell>
          <cell r="I291">
            <v>40175</v>
          </cell>
          <cell r="J291">
            <v>40168</v>
          </cell>
          <cell r="K291" t="str">
            <v>Y</v>
          </cell>
          <cell r="L291" t="str">
            <v>Drw</v>
          </cell>
          <cell r="M291">
            <v>292</v>
          </cell>
        </row>
        <row r="292">
          <cell r="C292" t="str">
            <v>25</v>
          </cell>
          <cell r="D292" t="str">
            <v>05050-MD-25-086-05</v>
          </cell>
          <cell r="E292" t="str">
            <v>05050-MD-25-086-05</v>
          </cell>
          <cell r="F292" t="str">
            <v>Tank-Pipe Support Area Drawing- (Propane)</v>
          </cell>
          <cell r="G292">
            <v>0</v>
          </cell>
          <cell r="H292" t="str">
            <v>VP-1516-147-T-101/2-270</v>
          </cell>
          <cell r="I292">
            <v>40175</v>
          </cell>
          <cell r="J292">
            <v>40168</v>
          </cell>
          <cell r="K292" t="str">
            <v>Y</v>
          </cell>
          <cell r="L292" t="str">
            <v>Drw</v>
          </cell>
          <cell r="M292">
            <v>293</v>
          </cell>
        </row>
        <row r="293">
          <cell r="C293" t="str">
            <v>25</v>
          </cell>
          <cell r="D293" t="str">
            <v>05050-MD-25-086-06</v>
          </cell>
          <cell r="E293" t="str">
            <v>05050-MD-25-086-06</v>
          </cell>
          <cell r="F293" t="str">
            <v>Tank-Pipe Support Area Drawing- (Propane)</v>
          </cell>
          <cell r="G293">
            <v>0</v>
          </cell>
          <cell r="H293" t="str">
            <v>VP-1516-147-T-101/2-270</v>
          </cell>
          <cell r="I293">
            <v>40175</v>
          </cell>
          <cell r="J293">
            <v>40168</v>
          </cell>
          <cell r="K293" t="str">
            <v>Y</v>
          </cell>
          <cell r="L293" t="str">
            <v>Drw</v>
          </cell>
          <cell r="M293">
            <v>294</v>
          </cell>
        </row>
        <row r="294">
          <cell r="C294" t="str">
            <v>25</v>
          </cell>
          <cell r="D294" t="str">
            <v>05050-MD-25-091-00</v>
          </cell>
          <cell r="E294" t="str">
            <v>05050-MD-25-091-00</v>
          </cell>
          <cell r="F294" t="str">
            <v>Tank-Nozzle N25- (Propane)</v>
          </cell>
          <cell r="G294">
            <v>0</v>
          </cell>
          <cell r="H294" t="str">
            <v>VP-1516-147-T-101/2-203</v>
          </cell>
          <cell r="I294">
            <v>40175</v>
          </cell>
          <cell r="J294">
            <v>40168</v>
          </cell>
          <cell r="K294" t="str">
            <v>Y</v>
          </cell>
          <cell r="L294" t="str">
            <v>Drw</v>
          </cell>
          <cell r="M294">
            <v>295</v>
          </cell>
        </row>
        <row r="295">
          <cell r="C295" t="str">
            <v>25</v>
          </cell>
          <cell r="D295" t="str">
            <v/>
          </cell>
          <cell r="E295" t="str">
            <v/>
          </cell>
          <cell r="F295" t="str">
            <v>Tank-Nozzle N13- (Propane)</v>
          </cell>
          <cell r="G295">
            <v>0</v>
          </cell>
          <cell r="H295" t="str">
            <v>VP-1516-147-T-101/2-271</v>
          </cell>
          <cell r="I295">
            <v>40175</v>
          </cell>
          <cell r="J295">
            <v>40168</v>
          </cell>
          <cell r="K295" t="str">
            <v>N</v>
          </cell>
          <cell r="L295" t="str">
            <v>Drw</v>
          </cell>
          <cell r="M295">
            <v>296</v>
          </cell>
        </row>
        <row r="296">
          <cell r="C296" t="str">
            <v>25</v>
          </cell>
          <cell r="D296" t="str">
            <v>05050-MD-25-093-00</v>
          </cell>
          <cell r="E296" t="str">
            <v>05050-MD-25-093-00</v>
          </cell>
          <cell r="F296" t="str">
            <v>Tank-Nozzle N16A/B/C- (Propane)</v>
          </cell>
          <cell r="G296">
            <v>0</v>
          </cell>
          <cell r="H296" t="str">
            <v>VP-1516-147-T-101/2-205</v>
          </cell>
          <cell r="I296">
            <v>40175</v>
          </cell>
          <cell r="J296">
            <v>40168</v>
          </cell>
          <cell r="K296" t="str">
            <v>Y</v>
          </cell>
          <cell r="L296" t="str">
            <v>Drw</v>
          </cell>
          <cell r="M296">
            <v>297</v>
          </cell>
        </row>
        <row r="297">
          <cell r="C297" t="str">
            <v>25</v>
          </cell>
          <cell r="D297" t="str">
            <v>05050-MD-25-094-01</v>
          </cell>
          <cell r="E297" t="str">
            <v>05050-MD-25-094-01</v>
          </cell>
          <cell r="F297" t="str">
            <v>Tank-Propane Tank Nozzle N18- (Propane)</v>
          </cell>
          <cell r="G297">
            <v>0</v>
          </cell>
          <cell r="H297" t="str">
            <v>VP-1516-147-T-101/2-206</v>
          </cell>
          <cell r="I297">
            <v>40175</v>
          </cell>
          <cell r="J297">
            <v>40168</v>
          </cell>
          <cell r="K297" t="str">
            <v>Y</v>
          </cell>
          <cell r="L297" t="str">
            <v>Drw</v>
          </cell>
          <cell r="M297">
            <v>298</v>
          </cell>
        </row>
        <row r="298">
          <cell r="C298" t="str">
            <v>25</v>
          </cell>
          <cell r="D298" t="str">
            <v>05050-MD-25-094-02</v>
          </cell>
          <cell r="E298" t="str">
            <v>05050-MD-25-094-02</v>
          </cell>
          <cell r="F298" t="str">
            <v>Tank-Propane Tank Nozzle N18- (Propane)</v>
          </cell>
          <cell r="G298">
            <v>0</v>
          </cell>
          <cell r="H298" t="str">
            <v>VP-1516-147-T-101/2-206</v>
          </cell>
          <cell r="I298">
            <v>40175</v>
          </cell>
          <cell r="J298">
            <v>40168</v>
          </cell>
          <cell r="K298" t="str">
            <v>Y</v>
          </cell>
          <cell r="L298" t="str">
            <v>Drw</v>
          </cell>
          <cell r="M298">
            <v>299</v>
          </cell>
        </row>
        <row r="299">
          <cell r="C299" t="str">
            <v>25</v>
          </cell>
          <cell r="D299" t="str">
            <v>05050-MD-25-095-00</v>
          </cell>
          <cell r="E299" t="str">
            <v>05050-MD-25-095-00</v>
          </cell>
          <cell r="F299" t="str">
            <v>Tank-Nozzle N24/25/27- (Propane)</v>
          </cell>
          <cell r="G299">
            <v>0</v>
          </cell>
          <cell r="H299" t="str">
            <v>VP-1516-147-T-101/2-207</v>
          </cell>
          <cell r="I299">
            <v>40175</v>
          </cell>
          <cell r="J299">
            <v>40168</v>
          </cell>
          <cell r="K299" t="str">
            <v>Y</v>
          </cell>
          <cell r="L299" t="str">
            <v>Drw</v>
          </cell>
          <cell r="M299">
            <v>300</v>
          </cell>
        </row>
        <row r="300">
          <cell r="C300" t="str">
            <v>25</v>
          </cell>
          <cell r="D300" t="str">
            <v>05050-MD-25-090-00</v>
          </cell>
          <cell r="E300" t="str">
            <v>05050-MD-25-090-00</v>
          </cell>
          <cell r="F300" t="str">
            <v>Tank-N19  inner tank purge- (Propane)</v>
          </cell>
          <cell r="G300">
            <v>0</v>
          </cell>
          <cell r="H300">
            <v>0</v>
          </cell>
          <cell r="I300">
            <v>40175</v>
          </cell>
          <cell r="J300">
            <v>40168</v>
          </cell>
          <cell r="K300" t="str">
            <v>Y</v>
          </cell>
          <cell r="L300" t="str">
            <v>Drw</v>
          </cell>
          <cell r="M300">
            <v>301</v>
          </cell>
        </row>
        <row r="301">
          <cell r="C301" t="str">
            <v>25</v>
          </cell>
          <cell r="D301" t="str">
            <v>05050-MD-25-089-01</v>
          </cell>
          <cell r="E301" t="str">
            <v>05050-MD-25-089-01</v>
          </cell>
          <cell r="F301" t="str">
            <v>Tank-Typical Hydrostatic Drain Detail- (Propane)</v>
          </cell>
          <cell r="G301">
            <v>0</v>
          </cell>
          <cell r="H301">
            <v>0</v>
          </cell>
          <cell r="I301">
            <v>40175</v>
          </cell>
          <cell r="J301">
            <v>40168</v>
          </cell>
          <cell r="K301" t="str">
            <v>Y</v>
          </cell>
          <cell r="L301" t="str">
            <v>Drw</v>
          </cell>
          <cell r="M301">
            <v>302</v>
          </cell>
        </row>
        <row r="302">
          <cell r="C302" t="str">
            <v>25</v>
          </cell>
          <cell r="D302" t="str">
            <v>05050-MD-25-098-01</v>
          </cell>
          <cell r="E302" t="str">
            <v>05050-MD-25-098-01</v>
          </cell>
          <cell r="F302" t="str">
            <v>Tank-Platform Arrangement External- (Propane)</v>
          </cell>
          <cell r="G302">
            <v>0</v>
          </cell>
          <cell r="H302" t="str">
            <v>VP-1516-147-T-101/2-241</v>
          </cell>
          <cell r="I302">
            <v>40175</v>
          </cell>
          <cell r="J302">
            <v>40168</v>
          </cell>
          <cell r="K302" t="str">
            <v>Y</v>
          </cell>
          <cell r="L302" t="str">
            <v>Drw</v>
          </cell>
          <cell r="M302">
            <v>303</v>
          </cell>
        </row>
        <row r="303">
          <cell r="C303" t="str">
            <v>25</v>
          </cell>
          <cell r="D303" t="str">
            <v>05050-MD-25-098-02</v>
          </cell>
          <cell r="E303" t="str">
            <v>05050-MD-25-098-02</v>
          </cell>
          <cell r="F303" t="str">
            <v>Tank-Platform Arrangement External- (Propane)</v>
          </cell>
          <cell r="G303">
            <v>0</v>
          </cell>
          <cell r="H303" t="str">
            <v>VP-1516-147-T-101/2-241</v>
          </cell>
          <cell r="I303">
            <v>40175</v>
          </cell>
          <cell r="J303">
            <v>40168</v>
          </cell>
          <cell r="K303" t="str">
            <v>Y</v>
          </cell>
          <cell r="L303" t="str">
            <v>Drw</v>
          </cell>
          <cell r="M303">
            <v>304</v>
          </cell>
        </row>
        <row r="304">
          <cell r="C304" t="str">
            <v>25</v>
          </cell>
          <cell r="D304" t="str">
            <v>05050-MD-25-098-03</v>
          </cell>
          <cell r="E304" t="str">
            <v>05050-MD-25-098-03</v>
          </cell>
          <cell r="F304" t="str">
            <v>Tank-Platform Arrangement External- (Propane)</v>
          </cell>
          <cell r="G304">
            <v>0</v>
          </cell>
          <cell r="H304" t="str">
            <v>VP-1516-147-T-101/2-241</v>
          </cell>
          <cell r="I304">
            <v>40175</v>
          </cell>
          <cell r="J304">
            <v>40168</v>
          </cell>
          <cell r="K304" t="str">
            <v>Y</v>
          </cell>
          <cell r="L304" t="str">
            <v>Drw</v>
          </cell>
          <cell r="M304">
            <v>305</v>
          </cell>
        </row>
        <row r="305">
          <cell r="C305" t="str">
            <v>25</v>
          </cell>
          <cell r="D305" t="str">
            <v>05050-MD-25-098-04</v>
          </cell>
          <cell r="E305" t="str">
            <v>05050-MD-25-098-04</v>
          </cell>
          <cell r="F305" t="str">
            <v>Tank-Platform Arrangement External- (Propane)</v>
          </cell>
          <cell r="G305">
            <v>0</v>
          </cell>
          <cell r="H305" t="str">
            <v>VP-1516-147-T-101/2-241</v>
          </cell>
          <cell r="I305">
            <v>40175</v>
          </cell>
          <cell r="J305">
            <v>40168</v>
          </cell>
          <cell r="K305" t="str">
            <v>Y</v>
          </cell>
          <cell r="L305" t="str">
            <v>Drw</v>
          </cell>
          <cell r="M305">
            <v>306</v>
          </cell>
        </row>
        <row r="306">
          <cell r="C306" t="str">
            <v>25</v>
          </cell>
          <cell r="D306" t="str">
            <v/>
          </cell>
          <cell r="E306" t="str">
            <v/>
          </cell>
          <cell r="F306" t="str">
            <v>Tank-Platform Arrangement- (Propane)</v>
          </cell>
          <cell r="G306">
            <v>0</v>
          </cell>
          <cell r="H306">
            <v>0</v>
          </cell>
          <cell r="I306">
            <v>40175</v>
          </cell>
          <cell r="J306">
            <v>40168</v>
          </cell>
          <cell r="K306" t="str">
            <v>n</v>
          </cell>
          <cell r="L306" t="str">
            <v>Drw</v>
          </cell>
          <cell r="M306">
            <v>307</v>
          </cell>
        </row>
        <row r="307">
          <cell r="C307" t="str">
            <v>25</v>
          </cell>
          <cell r="D307" t="str">
            <v/>
          </cell>
          <cell r="E307" t="str">
            <v/>
          </cell>
          <cell r="F307" t="str">
            <v>Tank-Platform Arrangement- (Propane)</v>
          </cell>
          <cell r="G307">
            <v>0</v>
          </cell>
          <cell r="H307">
            <v>0</v>
          </cell>
          <cell r="I307">
            <v>40175</v>
          </cell>
          <cell r="J307">
            <v>40168</v>
          </cell>
          <cell r="K307" t="str">
            <v>n</v>
          </cell>
          <cell r="L307" t="str">
            <v>Drw</v>
          </cell>
          <cell r="M307">
            <v>308</v>
          </cell>
        </row>
        <row r="308">
          <cell r="C308" t="str">
            <v>25</v>
          </cell>
          <cell r="D308" t="str">
            <v/>
          </cell>
          <cell r="E308" t="str">
            <v/>
          </cell>
          <cell r="F308" t="str">
            <v>Tank-Platform Loads onto Roof- (Propane)</v>
          </cell>
          <cell r="G308">
            <v>0</v>
          </cell>
          <cell r="H308">
            <v>0</v>
          </cell>
          <cell r="I308">
            <v>40175</v>
          </cell>
          <cell r="J308">
            <v>40168</v>
          </cell>
          <cell r="K308" t="str">
            <v>N</v>
          </cell>
          <cell r="L308" t="str">
            <v>Drw</v>
          </cell>
          <cell r="M308">
            <v>309</v>
          </cell>
        </row>
        <row r="309">
          <cell r="C309" t="str">
            <v>25</v>
          </cell>
          <cell r="D309" t="str">
            <v/>
          </cell>
          <cell r="E309" t="str">
            <v/>
          </cell>
          <cell r="F309" t="str">
            <v>Tank-Peripheral Walkway Assembly- (Propane)</v>
          </cell>
          <cell r="G309">
            <v>0</v>
          </cell>
          <cell r="H309" t="str">
            <v>VP-1516-147-T-101/2-242</v>
          </cell>
          <cell r="I309">
            <v>38842</v>
          </cell>
          <cell r="J309">
            <v>38835</v>
          </cell>
          <cell r="K309" t="str">
            <v>N</v>
          </cell>
          <cell r="L309" t="str">
            <v>Drw</v>
          </cell>
          <cell r="M309">
            <v>310</v>
          </cell>
        </row>
        <row r="310">
          <cell r="C310" t="str">
            <v>25</v>
          </cell>
          <cell r="D310" t="str">
            <v/>
          </cell>
          <cell r="E310" t="str">
            <v/>
          </cell>
          <cell r="F310" t="str">
            <v>Tank-Peripheral Walkway Details- (Propane)</v>
          </cell>
          <cell r="G310">
            <v>0</v>
          </cell>
          <cell r="H310" t="str">
            <v>VP-1516-147-T-101/2-243</v>
          </cell>
          <cell r="I310">
            <v>38842</v>
          </cell>
          <cell r="J310">
            <v>38835</v>
          </cell>
          <cell r="K310" t="str">
            <v>N</v>
          </cell>
          <cell r="L310" t="str">
            <v>Drw</v>
          </cell>
          <cell r="M310">
            <v>311</v>
          </cell>
        </row>
        <row r="311">
          <cell r="C311" t="str">
            <v>25</v>
          </cell>
          <cell r="D311" t="str">
            <v/>
          </cell>
          <cell r="E311" t="str">
            <v/>
          </cell>
          <cell r="F311" t="str">
            <v>Tank-Peripheral Walkway Details- (Propane)</v>
          </cell>
          <cell r="G311">
            <v>0</v>
          </cell>
          <cell r="H311">
            <v>0</v>
          </cell>
          <cell r="I311">
            <v>40175</v>
          </cell>
          <cell r="J311">
            <v>40168</v>
          </cell>
          <cell r="K311" t="str">
            <v>n</v>
          </cell>
          <cell r="L311" t="str">
            <v>Drw</v>
          </cell>
          <cell r="M311">
            <v>312</v>
          </cell>
        </row>
        <row r="312">
          <cell r="C312" t="str">
            <v>25</v>
          </cell>
          <cell r="D312" t="str">
            <v>05050-MD-25-105-01</v>
          </cell>
          <cell r="E312" t="str">
            <v>05050-MD-25-105-01</v>
          </cell>
          <cell r="F312" t="str">
            <v>Tank-Pipework Support Structure Assembly- (Propane)</v>
          </cell>
          <cell r="G312">
            <v>0</v>
          </cell>
          <cell r="H312" t="str">
            <v>VP-1516-147-T-101/2-244</v>
          </cell>
          <cell r="I312">
            <v>40175</v>
          </cell>
          <cell r="J312">
            <v>40168</v>
          </cell>
          <cell r="K312" t="str">
            <v>Y</v>
          </cell>
          <cell r="L312" t="str">
            <v>Drw</v>
          </cell>
          <cell r="M312">
            <v>313</v>
          </cell>
        </row>
        <row r="313">
          <cell r="C313" t="str">
            <v>25</v>
          </cell>
          <cell r="D313" t="str">
            <v>05050-MD-25-105-02</v>
          </cell>
          <cell r="E313" t="str">
            <v>05050-MD-25-105-02</v>
          </cell>
          <cell r="F313" t="str">
            <v>Tank-Pipework Support Structure Assembly- (Propane)</v>
          </cell>
          <cell r="G313">
            <v>0</v>
          </cell>
          <cell r="H313" t="str">
            <v>VP-1516-147-T-101/2-244</v>
          </cell>
          <cell r="I313">
            <v>40175</v>
          </cell>
          <cell r="J313">
            <v>40168</v>
          </cell>
          <cell r="K313" t="str">
            <v>Y</v>
          </cell>
          <cell r="L313" t="str">
            <v>Drw</v>
          </cell>
          <cell r="M313">
            <v>314</v>
          </cell>
        </row>
        <row r="314">
          <cell r="C314" t="str">
            <v>25</v>
          </cell>
          <cell r="D314" t="str">
            <v>05050-MD-25-105-03</v>
          </cell>
          <cell r="E314" t="str">
            <v>05050-MD-25-105-03</v>
          </cell>
          <cell r="F314" t="str">
            <v>Tank-Pipework Support Structure Assembly- (Propane)</v>
          </cell>
          <cell r="G314">
            <v>0</v>
          </cell>
          <cell r="H314" t="str">
            <v>VP-1516-147-T-101/2-244</v>
          </cell>
          <cell r="I314">
            <v>40175</v>
          </cell>
          <cell r="J314">
            <v>40168</v>
          </cell>
          <cell r="K314" t="str">
            <v>Y</v>
          </cell>
          <cell r="L314" t="str">
            <v>Drw</v>
          </cell>
          <cell r="M314">
            <v>315</v>
          </cell>
        </row>
        <row r="315">
          <cell r="C315" t="str">
            <v>25</v>
          </cell>
          <cell r="D315" t="str">
            <v>05050-MD-25-105-04</v>
          </cell>
          <cell r="E315" t="str">
            <v>05050-MD-25-105-04</v>
          </cell>
          <cell r="F315" t="str">
            <v>Tank-Pipework Support Structure Assembly- (Propane)</v>
          </cell>
          <cell r="G315">
            <v>0</v>
          </cell>
          <cell r="H315" t="str">
            <v>VP-1516-147-T-101/2-244</v>
          </cell>
          <cell r="I315">
            <v>40175</v>
          </cell>
          <cell r="J315">
            <v>40168</v>
          </cell>
          <cell r="K315" t="str">
            <v>Y</v>
          </cell>
          <cell r="L315" t="str">
            <v>Drw</v>
          </cell>
          <cell r="M315">
            <v>316</v>
          </cell>
        </row>
        <row r="316">
          <cell r="C316" t="str">
            <v>25</v>
          </cell>
          <cell r="D316" t="str">
            <v>05050-MD-25-105-05</v>
          </cell>
          <cell r="E316" t="str">
            <v>05050-MD-25-105-05</v>
          </cell>
          <cell r="F316" t="str">
            <v>Tank-Pipework Support Structure Assembly- (Propane)</v>
          </cell>
          <cell r="G316">
            <v>0</v>
          </cell>
          <cell r="H316" t="str">
            <v>VP-1516-147-T-101/2-244</v>
          </cell>
          <cell r="I316">
            <v>40175</v>
          </cell>
          <cell r="J316">
            <v>40168</v>
          </cell>
          <cell r="K316" t="str">
            <v>Y</v>
          </cell>
          <cell r="L316" t="str">
            <v>Drw</v>
          </cell>
          <cell r="M316">
            <v>317</v>
          </cell>
        </row>
        <row r="317">
          <cell r="C317" t="str">
            <v>25</v>
          </cell>
          <cell r="D317" t="str">
            <v>05050-MD-25-105-06</v>
          </cell>
          <cell r="E317" t="str">
            <v>05050-MD-25-105-06</v>
          </cell>
          <cell r="F317" t="str">
            <v>Tank-Pipework Support Structure Assembly- (Propane)</v>
          </cell>
          <cell r="G317">
            <v>0</v>
          </cell>
          <cell r="H317" t="str">
            <v>VP-1516-147-T-101/2-244</v>
          </cell>
          <cell r="I317">
            <v>40175</v>
          </cell>
          <cell r="J317">
            <v>40168</v>
          </cell>
          <cell r="K317" t="str">
            <v>Y</v>
          </cell>
          <cell r="L317" t="str">
            <v>Drw</v>
          </cell>
          <cell r="M317">
            <v>318</v>
          </cell>
        </row>
        <row r="318">
          <cell r="C318" t="str">
            <v>25</v>
          </cell>
          <cell r="D318" t="str">
            <v>05050-MD-25-105-07</v>
          </cell>
          <cell r="E318" t="str">
            <v>05050-MD-25-105-07</v>
          </cell>
          <cell r="F318" t="str">
            <v>Tank-Pipework Support Structure Assembly- (Propane)</v>
          </cell>
          <cell r="G318">
            <v>0</v>
          </cell>
          <cell r="H318" t="str">
            <v>VP-1516-147-T-101/2-244</v>
          </cell>
          <cell r="I318">
            <v>40175</v>
          </cell>
          <cell r="J318">
            <v>40168</v>
          </cell>
          <cell r="K318" t="str">
            <v>Y</v>
          </cell>
          <cell r="L318" t="str">
            <v>Drw</v>
          </cell>
          <cell r="M318">
            <v>319</v>
          </cell>
        </row>
        <row r="319">
          <cell r="C319" t="str">
            <v>25</v>
          </cell>
          <cell r="D319" t="str">
            <v>05050-MD-25-105-08</v>
          </cell>
          <cell r="E319" t="str">
            <v>05050-MD-25-105-08</v>
          </cell>
          <cell r="F319" t="str">
            <v>Tank-Pipework Support Structure Assembly- (Propane)</v>
          </cell>
          <cell r="G319">
            <v>0</v>
          </cell>
          <cell r="H319" t="str">
            <v>VP-1516-147-T-101/2-244</v>
          </cell>
          <cell r="I319">
            <v>40175</v>
          </cell>
          <cell r="J319">
            <v>40168</v>
          </cell>
          <cell r="K319" t="str">
            <v>Y</v>
          </cell>
          <cell r="L319" t="str">
            <v>Drw</v>
          </cell>
          <cell r="M319">
            <v>320</v>
          </cell>
        </row>
        <row r="320">
          <cell r="C320" t="str">
            <v>25</v>
          </cell>
          <cell r="D320" t="str">
            <v>05050-MD-25-105-09</v>
          </cell>
          <cell r="E320" t="str">
            <v>05050-MD-25-105-09</v>
          </cell>
          <cell r="F320" t="str">
            <v>Tank-Pipework Support Structure Assembly- (Propane)</v>
          </cell>
          <cell r="G320">
            <v>0</v>
          </cell>
          <cell r="H320" t="str">
            <v>VP-1516-147-T-101/2-244</v>
          </cell>
          <cell r="I320">
            <v>40175</v>
          </cell>
          <cell r="J320">
            <v>40168</v>
          </cell>
          <cell r="K320" t="str">
            <v>Y</v>
          </cell>
          <cell r="L320" t="str">
            <v>Drw</v>
          </cell>
          <cell r="M320">
            <v>321</v>
          </cell>
        </row>
        <row r="321">
          <cell r="C321" t="str">
            <v>25</v>
          </cell>
          <cell r="D321" t="str">
            <v>05050-MD-25-106-01</v>
          </cell>
          <cell r="E321" t="str">
            <v>05050-MD-25-106-01</v>
          </cell>
          <cell r="F321" t="str">
            <v>Tank-Pipework Support Structure Details- (Propane)</v>
          </cell>
          <cell r="G321">
            <v>0</v>
          </cell>
          <cell r="H321" t="str">
            <v>VP-1516-147-T-101/2-245</v>
          </cell>
          <cell r="I321">
            <v>40175</v>
          </cell>
          <cell r="J321">
            <v>40168</v>
          </cell>
          <cell r="K321" t="str">
            <v>Y</v>
          </cell>
          <cell r="L321" t="str">
            <v>Drw</v>
          </cell>
          <cell r="M321">
            <v>322</v>
          </cell>
        </row>
        <row r="322">
          <cell r="C322" t="str">
            <v>25</v>
          </cell>
          <cell r="D322" t="str">
            <v>05050-MD-25-106-02</v>
          </cell>
          <cell r="E322" t="str">
            <v>05050-MD-25-106-02</v>
          </cell>
          <cell r="F322" t="str">
            <v>Tank-Pipework Support Structure Details- (Propane)</v>
          </cell>
          <cell r="G322">
            <v>0</v>
          </cell>
          <cell r="H322" t="str">
            <v>VP-1516-147-T-101/2-245</v>
          </cell>
          <cell r="I322">
            <v>40175</v>
          </cell>
          <cell r="J322">
            <v>40168</v>
          </cell>
          <cell r="K322" t="str">
            <v>Y</v>
          </cell>
          <cell r="L322" t="str">
            <v>Drw</v>
          </cell>
          <cell r="M322">
            <v>323</v>
          </cell>
        </row>
        <row r="323">
          <cell r="C323" t="str">
            <v>25</v>
          </cell>
          <cell r="D323" t="str">
            <v>05050-MD-25-106-03</v>
          </cell>
          <cell r="E323" t="str">
            <v>05050-MD-25-106-03</v>
          </cell>
          <cell r="F323" t="str">
            <v>Tank-Pipework Support Structure Details- (Propane)</v>
          </cell>
          <cell r="G323">
            <v>0</v>
          </cell>
          <cell r="H323" t="str">
            <v>VP-1516-147-T-101/2-245</v>
          </cell>
          <cell r="I323">
            <v>40175</v>
          </cell>
          <cell r="J323">
            <v>40168</v>
          </cell>
          <cell r="K323" t="str">
            <v>Y</v>
          </cell>
          <cell r="L323" t="str">
            <v>Drw</v>
          </cell>
          <cell r="M323">
            <v>324</v>
          </cell>
        </row>
        <row r="324">
          <cell r="C324" t="str">
            <v>25</v>
          </cell>
          <cell r="D324" t="str">
            <v>05050-MD-25-106-04</v>
          </cell>
          <cell r="E324" t="str">
            <v>05050-MD-25-106-04</v>
          </cell>
          <cell r="F324" t="str">
            <v>Tank-Pipework Support Structure Details- (Propane)</v>
          </cell>
          <cell r="G324">
            <v>0</v>
          </cell>
          <cell r="H324" t="str">
            <v>VP-1516-147-T-101/2-245</v>
          </cell>
          <cell r="I324">
            <v>40175</v>
          </cell>
          <cell r="J324">
            <v>40168</v>
          </cell>
          <cell r="K324" t="str">
            <v>Y</v>
          </cell>
          <cell r="L324" t="str">
            <v>Drw</v>
          </cell>
          <cell r="M324">
            <v>325</v>
          </cell>
        </row>
        <row r="325">
          <cell r="C325" t="str">
            <v>25</v>
          </cell>
          <cell r="D325" t="str">
            <v>05050-MD-25-106-05</v>
          </cell>
          <cell r="E325" t="str">
            <v>05050-MD-25-106-05</v>
          </cell>
          <cell r="F325" t="str">
            <v>Tank-Pipework Support Structure Details- (Propane)</v>
          </cell>
          <cell r="G325">
            <v>0</v>
          </cell>
          <cell r="H325" t="str">
            <v>VP-1516-147-T-101/2-245</v>
          </cell>
          <cell r="I325">
            <v>40175</v>
          </cell>
          <cell r="J325">
            <v>40168</v>
          </cell>
          <cell r="K325" t="str">
            <v>Y</v>
          </cell>
          <cell r="L325" t="str">
            <v>Drw</v>
          </cell>
          <cell r="M325">
            <v>326</v>
          </cell>
        </row>
        <row r="326">
          <cell r="C326" t="str">
            <v>25</v>
          </cell>
          <cell r="D326" t="str">
            <v>05050-MD-25-106-06</v>
          </cell>
          <cell r="E326" t="str">
            <v>05050-MD-25-106-06</v>
          </cell>
          <cell r="F326" t="str">
            <v>Tank-Pipework Support Structure Details- (Propane)</v>
          </cell>
          <cell r="G326">
            <v>0</v>
          </cell>
          <cell r="H326" t="str">
            <v>VP-1516-147-T-101/2-245</v>
          </cell>
          <cell r="I326">
            <v>40175</v>
          </cell>
          <cell r="J326">
            <v>40168</v>
          </cell>
          <cell r="K326" t="str">
            <v>Y</v>
          </cell>
          <cell r="L326" t="str">
            <v>Drw</v>
          </cell>
          <cell r="M326">
            <v>327</v>
          </cell>
        </row>
        <row r="327">
          <cell r="C327" t="str">
            <v>25</v>
          </cell>
          <cell r="D327" t="str">
            <v>05050-MD-25-106-07</v>
          </cell>
          <cell r="E327" t="str">
            <v>05050-MD-25-106-07</v>
          </cell>
          <cell r="F327" t="str">
            <v>Tank-Pipework Support Structure Details- (Propane)</v>
          </cell>
          <cell r="G327">
            <v>0</v>
          </cell>
          <cell r="H327" t="str">
            <v>VP-1516-147-T-101/2-245</v>
          </cell>
          <cell r="I327">
            <v>40175</v>
          </cell>
          <cell r="J327">
            <v>40168</v>
          </cell>
          <cell r="K327" t="str">
            <v>Y</v>
          </cell>
          <cell r="L327" t="str">
            <v>Drw</v>
          </cell>
          <cell r="M327">
            <v>328</v>
          </cell>
        </row>
        <row r="328">
          <cell r="C328" t="str">
            <v>25</v>
          </cell>
          <cell r="D328" t="str">
            <v>05050-MD-25-106-08</v>
          </cell>
          <cell r="E328" t="str">
            <v>05050-MD-25-106-08</v>
          </cell>
          <cell r="F328" t="str">
            <v>Tank-Pipework Support Structure Details- (Propane)</v>
          </cell>
          <cell r="G328">
            <v>0</v>
          </cell>
          <cell r="H328" t="str">
            <v>VP-1516-147-T-101/2-245</v>
          </cell>
          <cell r="I328">
            <v>40175</v>
          </cell>
          <cell r="J328">
            <v>40168</v>
          </cell>
          <cell r="K328" t="str">
            <v>Y</v>
          </cell>
          <cell r="L328" t="str">
            <v>Drw</v>
          </cell>
          <cell r="M328">
            <v>329</v>
          </cell>
        </row>
        <row r="329">
          <cell r="C329" t="str">
            <v>25</v>
          </cell>
          <cell r="D329" t="str">
            <v>05050-MD-25-106-09</v>
          </cell>
          <cell r="E329" t="str">
            <v>05050-MD-25-106-09</v>
          </cell>
          <cell r="F329" t="str">
            <v>Tank-Pipework Support Structure Details- (Propane)</v>
          </cell>
          <cell r="G329">
            <v>0</v>
          </cell>
          <cell r="H329" t="str">
            <v>VP-1516-147-T-101/2-245</v>
          </cell>
          <cell r="I329">
            <v>40175</v>
          </cell>
          <cell r="J329">
            <v>40168</v>
          </cell>
          <cell r="K329" t="str">
            <v>Y</v>
          </cell>
          <cell r="L329" t="str">
            <v>Drw</v>
          </cell>
          <cell r="M329">
            <v>330</v>
          </cell>
        </row>
        <row r="330">
          <cell r="C330" t="str">
            <v>25</v>
          </cell>
          <cell r="D330" t="str">
            <v>05050-MD-25-106-10</v>
          </cell>
          <cell r="E330" t="str">
            <v>05050-MD-25-106-10</v>
          </cell>
          <cell r="F330" t="str">
            <v>Tank-Pipework Support Structure Details- (Propane)</v>
          </cell>
          <cell r="G330">
            <v>0</v>
          </cell>
          <cell r="H330" t="str">
            <v>VP-1516-147-T-101/2-245</v>
          </cell>
          <cell r="I330">
            <v>40175</v>
          </cell>
          <cell r="J330">
            <v>40168</v>
          </cell>
          <cell r="K330" t="str">
            <v>Y</v>
          </cell>
          <cell r="L330" t="str">
            <v>Drw</v>
          </cell>
          <cell r="M330">
            <v>331</v>
          </cell>
        </row>
        <row r="331">
          <cell r="C331" t="str">
            <v>25</v>
          </cell>
          <cell r="D331" t="str">
            <v>05050-MD-25-106-11</v>
          </cell>
          <cell r="E331" t="str">
            <v>05050-MD-25-106-11</v>
          </cell>
          <cell r="F331" t="str">
            <v>Tank-Pipework Support Structure Details- (Propane)</v>
          </cell>
          <cell r="G331">
            <v>0</v>
          </cell>
          <cell r="H331" t="str">
            <v>VP-1516-147-T-101/2-245</v>
          </cell>
          <cell r="I331">
            <v>40175</v>
          </cell>
          <cell r="J331">
            <v>40168</v>
          </cell>
          <cell r="K331" t="str">
            <v>Y</v>
          </cell>
          <cell r="L331" t="str">
            <v>Drw</v>
          </cell>
          <cell r="M331">
            <v>332</v>
          </cell>
        </row>
        <row r="332">
          <cell r="C332" t="str">
            <v>25</v>
          </cell>
          <cell r="D332" t="str">
            <v>05050-MD-25-106-12</v>
          </cell>
          <cell r="E332" t="str">
            <v>05050-MD-25-106-12</v>
          </cell>
          <cell r="F332" t="str">
            <v>Tank-Pipework Support Structure Details- (Propane)</v>
          </cell>
          <cell r="G332">
            <v>0</v>
          </cell>
          <cell r="H332" t="str">
            <v>VP-1516-147-T-101/2-245</v>
          </cell>
          <cell r="I332">
            <v>40175</v>
          </cell>
          <cell r="J332">
            <v>40168</v>
          </cell>
          <cell r="K332" t="str">
            <v>Y</v>
          </cell>
          <cell r="L332" t="str">
            <v>Drw</v>
          </cell>
          <cell r="M332">
            <v>333</v>
          </cell>
        </row>
        <row r="333">
          <cell r="C333" t="str">
            <v>25</v>
          </cell>
          <cell r="D333" t="str">
            <v>05050-MD-25-106-13</v>
          </cell>
          <cell r="E333" t="str">
            <v>05050-MD-25-106-13</v>
          </cell>
          <cell r="F333" t="str">
            <v>Tank-Pipework Support Structure Details- (Propane)</v>
          </cell>
          <cell r="G333">
            <v>0</v>
          </cell>
          <cell r="H333" t="str">
            <v>VP-1516-147-T-101/2-245</v>
          </cell>
          <cell r="I333">
            <v>40175</v>
          </cell>
          <cell r="J333">
            <v>40168</v>
          </cell>
          <cell r="K333" t="str">
            <v>Y</v>
          </cell>
          <cell r="L333" t="str">
            <v>Drw</v>
          </cell>
          <cell r="M333">
            <v>334</v>
          </cell>
        </row>
        <row r="334">
          <cell r="C334" t="str">
            <v>25</v>
          </cell>
          <cell r="D334" t="str">
            <v>05050-MD-25-106-14</v>
          </cell>
          <cell r="E334" t="str">
            <v>05050-MD-25-106-14</v>
          </cell>
          <cell r="F334" t="str">
            <v>Tank-Pipework Support Structure Details- (Propane)</v>
          </cell>
          <cell r="G334">
            <v>0</v>
          </cell>
          <cell r="H334" t="str">
            <v>VP-1516-147-T-101/2-245</v>
          </cell>
          <cell r="I334">
            <v>40175</v>
          </cell>
          <cell r="J334">
            <v>40168</v>
          </cell>
          <cell r="K334" t="str">
            <v>Y</v>
          </cell>
          <cell r="L334" t="str">
            <v>Drw</v>
          </cell>
          <cell r="M334">
            <v>335</v>
          </cell>
        </row>
        <row r="335">
          <cell r="C335" t="str">
            <v>25</v>
          </cell>
          <cell r="D335" t="str">
            <v>05050-MD-25-106-15</v>
          </cell>
          <cell r="E335" t="str">
            <v>05050-MD-25-106-15</v>
          </cell>
          <cell r="F335" t="str">
            <v>Tank-Pipework Support Structure Details- (Propane)</v>
          </cell>
          <cell r="G335">
            <v>0</v>
          </cell>
          <cell r="H335" t="str">
            <v>VP-1516-147-T-101/2-245</v>
          </cell>
          <cell r="I335">
            <v>40175</v>
          </cell>
          <cell r="J335">
            <v>40168</v>
          </cell>
          <cell r="K335" t="str">
            <v>Y</v>
          </cell>
          <cell r="L335" t="str">
            <v>Drw</v>
          </cell>
          <cell r="M335">
            <v>336</v>
          </cell>
        </row>
        <row r="336">
          <cell r="C336" t="str">
            <v>25</v>
          </cell>
          <cell r="D336" t="str">
            <v>05050-MD-25-106-16</v>
          </cell>
          <cell r="E336" t="str">
            <v>05050-MD-25-106-16</v>
          </cell>
          <cell r="F336" t="str">
            <v>Tank-Pipework Support Structure Details- (Propane)</v>
          </cell>
          <cell r="G336">
            <v>0</v>
          </cell>
          <cell r="H336" t="str">
            <v>VP-1516-147-T-101/2-245</v>
          </cell>
          <cell r="I336">
            <v>40175</v>
          </cell>
          <cell r="J336">
            <v>40168</v>
          </cell>
          <cell r="K336" t="str">
            <v>Y</v>
          </cell>
          <cell r="L336" t="str">
            <v>Drw</v>
          </cell>
          <cell r="M336">
            <v>337</v>
          </cell>
        </row>
        <row r="337">
          <cell r="C337" t="str">
            <v>25</v>
          </cell>
          <cell r="D337" t="str">
            <v>05050-MD-25-106-17</v>
          </cell>
          <cell r="E337" t="str">
            <v>05050-MD-25-106-17</v>
          </cell>
          <cell r="F337" t="str">
            <v>Tank-Pipework Support Structure Details- (Propane)</v>
          </cell>
          <cell r="G337">
            <v>0</v>
          </cell>
          <cell r="H337" t="str">
            <v>VP-1516-147-T-101/2-245</v>
          </cell>
          <cell r="I337">
            <v>40175</v>
          </cell>
          <cell r="J337">
            <v>40168</v>
          </cell>
          <cell r="K337" t="str">
            <v>Y</v>
          </cell>
          <cell r="L337" t="str">
            <v>Drw</v>
          </cell>
          <cell r="M337">
            <v>338</v>
          </cell>
        </row>
        <row r="338">
          <cell r="C338" t="str">
            <v>25</v>
          </cell>
          <cell r="D338" t="str">
            <v>05050-MD-25-106-18</v>
          </cell>
          <cell r="E338" t="str">
            <v>05050-MD-25-106-18</v>
          </cell>
          <cell r="F338" t="str">
            <v>Tank-Pipework Support Structure Details- (Propane)</v>
          </cell>
          <cell r="G338">
            <v>0</v>
          </cell>
          <cell r="H338" t="str">
            <v>VP-1516-147-T-101/2-245</v>
          </cell>
          <cell r="I338">
            <v>40175</v>
          </cell>
          <cell r="J338">
            <v>40168</v>
          </cell>
          <cell r="K338" t="str">
            <v>Y</v>
          </cell>
          <cell r="L338" t="str">
            <v>Drw</v>
          </cell>
          <cell r="M338">
            <v>339</v>
          </cell>
        </row>
        <row r="339">
          <cell r="C339" t="str">
            <v>25</v>
          </cell>
          <cell r="D339" t="str">
            <v>05050-MD-25-106-19</v>
          </cell>
          <cell r="E339" t="str">
            <v>05050-MD-25-106-19</v>
          </cell>
          <cell r="F339" t="str">
            <v>Tank-Pipework Support Structure Details- (Propane)</v>
          </cell>
          <cell r="G339">
            <v>0</v>
          </cell>
          <cell r="H339" t="str">
            <v>VP-1516-147-T-101/2-245</v>
          </cell>
          <cell r="I339">
            <v>40175</v>
          </cell>
          <cell r="J339">
            <v>40168</v>
          </cell>
          <cell r="K339" t="str">
            <v>Y</v>
          </cell>
          <cell r="L339" t="str">
            <v>Drw</v>
          </cell>
          <cell r="M339">
            <v>340</v>
          </cell>
        </row>
        <row r="340">
          <cell r="C340" t="str">
            <v>25</v>
          </cell>
          <cell r="D340" t="str">
            <v>05050-MD-25-106-20</v>
          </cell>
          <cell r="E340" t="str">
            <v>05050-MD-25-106-20</v>
          </cell>
          <cell r="F340" t="str">
            <v>Tank-Pipework Support Structure Details- (Propane)</v>
          </cell>
          <cell r="G340">
            <v>0</v>
          </cell>
          <cell r="H340" t="str">
            <v>VP-1516-147-T-101/2-245</v>
          </cell>
          <cell r="I340">
            <v>40175</v>
          </cell>
          <cell r="J340">
            <v>40168</v>
          </cell>
          <cell r="K340" t="str">
            <v>Y</v>
          </cell>
          <cell r="L340" t="str">
            <v>Drw</v>
          </cell>
          <cell r="M340">
            <v>341</v>
          </cell>
        </row>
        <row r="341">
          <cell r="C341" t="str">
            <v>25</v>
          </cell>
          <cell r="D341" t="str">
            <v>05050-MD-25-106-21</v>
          </cell>
          <cell r="E341" t="str">
            <v>05050-MD-25-106-21</v>
          </cell>
          <cell r="F341" t="str">
            <v>Tank-Pipework Support Structure Details- (Propane)</v>
          </cell>
          <cell r="G341">
            <v>0</v>
          </cell>
          <cell r="H341" t="str">
            <v>VP-1516-147-T-101/2-245</v>
          </cell>
          <cell r="I341">
            <v>40175</v>
          </cell>
          <cell r="J341">
            <v>40168</v>
          </cell>
          <cell r="K341" t="str">
            <v>Y</v>
          </cell>
          <cell r="L341" t="str">
            <v>Drw</v>
          </cell>
          <cell r="M341">
            <v>342</v>
          </cell>
        </row>
        <row r="342">
          <cell r="C342" t="str">
            <v>25</v>
          </cell>
          <cell r="D342" t="str">
            <v>05050-MD-25-106-22</v>
          </cell>
          <cell r="E342" t="str">
            <v>05050-MD-25-106-22</v>
          </cell>
          <cell r="F342" t="str">
            <v>Tank-Pipework Support Structure Details- (Propane)</v>
          </cell>
          <cell r="G342">
            <v>0</v>
          </cell>
          <cell r="H342" t="str">
            <v>VP-1516-147-T-101/2-245</v>
          </cell>
          <cell r="I342">
            <v>40175</v>
          </cell>
          <cell r="J342">
            <v>40168</v>
          </cell>
          <cell r="K342" t="str">
            <v>Y</v>
          </cell>
          <cell r="L342" t="str">
            <v>Drw</v>
          </cell>
          <cell r="M342">
            <v>343</v>
          </cell>
        </row>
        <row r="343">
          <cell r="C343" t="str">
            <v>25</v>
          </cell>
          <cell r="D343" t="str">
            <v>05050-MD-25-106-23</v>
          </cell>
          <cell r="E343" t="str">
            <v>05050-MD-25-106-23</v>
          </cell>
          <cell r="F343" t="str">
            <v>Tank-Pipework Support Structure Details- (Propane)</v>
          </cell>
          <cell r="G343">
            <v>0</v>
          </cell>
          <cell r="H343" t="str">
            <v>VP-1516-147-T-101/2-245</v>
          </cell>
          <cell r="I343">
            <v>40175</v>
          </cell>
          <cell r="J343">
            <v>40168</v>
          </cell>
          <cell r="K343" t="str">
            <v>Y</v>
          </cell>
          <cell r="L343" t="str">
            <v>Drw</v>
          </cell>
          <cell r="M343">
            <v>344</v>
          </cell>
        </row>
        <row r="344">
          <cell r="C344" t="str">
            <v>25</v>
          </cell>
          <cell r="D344" t="str">
            <v>05050-MD-25-106-24</v>
          </cell>
          <cell r="E344" t="str">
            <v>05050-MD-25-106-24</v>
          </cell>
          <cell r="F344" t="str">
            <v>Tank-Pipework Support Structure Details- (Propane)</v>
          </cell>
          <cell r="G344">
            <v>0</v>
          </cell>
          <cell r="H344" t="str">
            <v>VP-1516-147-T-101/2-245</v>
          </cell>
          <cell r="I344">
            <v>40175</v>
          </cell>
          <cell r="J344">
            <v>40168</v>
          </cell>
          <cell r="K344" t="str">
            <v>Y</v>
          </cell>
          <cell r="L344" t="str">
            <v>Drw</v>
          </cell>
          <cell r="M344">
            <v>345</v>
          </cell>
        </row>
        <row r="345">
          <cell r="C345" t="str">
            <v>25</v>
          </cell>
          <cell r="D345" t="str">
            <v>05050-MD-25-106-25</v>
          </cell>
          <cell r="E345" t="str">
            <v>05050-MD-25-106-25</v>
          </cell>
          <cell r="F345" t="str">
            <v>Tank-Pipework Support Structure Details- (Propane)</v>
          </cell>
          <cell r="G345">
            <v>0</v>
          </cell>
          <cell r="H345" t="str">
            <v>VP-1516-147-T-101/2-245</v>
          </cell>
          <cell r="I345">
            <v>40175</v>
          </cell>
          <cell r="J345">
            <v>40168</v>
          </cell>
          <cell r="K345" t="str">
            <v>Y</v>
          </cell>
          <cell r="L345" t="str">
            <v>Drw</v>
          </cell>
          <cell r="M345">
            <v>346</v>
          </cell>
        </row>
        <row r="346">
          <cell r="C346" t="str">
            <v>25</v>
          </cell>
          <cell r="D346" t="str">
            <v>05050-MD-25-106-26</v>
          </cell>
          <cell r="E346" t="str">
            <v>05050-MD-25-106-26</v>
          </cell>
          <cell r="F346" t="str">
            <v>Tank-Pipework Support Structure Details- (Propane)</v>
          </cell>
          <cell r="G346">
            <v>0</v>
          </cell>
          <cell r="H346" t="str">
            <v>VP-1516-147-T-101/2-245</v>
          </cell>
          <cell r="I346">
            <v>40175</v>
          </cell>
          <cell r="J346">
            <v>40168</v>
          </cell>
          <cell r="K346" t="str">
            <v>Y</v>
          </cell>
          <cell r="L346" t="str">
            <v>Drw</v>
          </cell>
          <cell r="M346">
            <v>347</v>
          </cell>
        </row>
        <row r="347">
          <cell r="C347" t="str">
            <v>25</v>
          </cell>
          <cell r="D347" t="str">
            <v>05050-MD-25-106-27</v>
          </cell>
          <cell r="E347" t="str">
            <v>05050-MD-25-106-27</v>
          </cell>
          <cell r="F347" t="str">
            <v>Tank-Pipework Support Structure Details- (Propane)</v>
          </cell>
          <cell r="G347">
            <v>0</v>
          </cell>
          <cell r="H347" t="str">
            <v>VP-1516-147-T-101/2-245</v>
          </cell>
          <cell r="I347">
            <v>40175</v>
          </cell>
          <cell r="J347">
            <v>40168</v>
          </cell>
          <cell r="K347" t="str">
            <v>Y</v>
          </cell>
          <cell r="L347" t="str">
            <v>Drw</v>
          </cell>
          <cell r="M347">
            <v>348</v>
          </cell>
        </row>
        <row r="348">
          <cell r="C348" t="str">
            <v>25</v>
          </cell>
          <cell r="D348" t="str">
            <v>05050-MD-25-106-28</v>
          </cell>
          <cell r="E348" t="str">
            <v>05050-MD-25-106-28</v>
          </cell>
          <cell r="F348" t="str">
            <v>Tank-Pipework Support Structure Details- (Propane)</v>
          </cell>
          <cell r="G348">
            <v>0</v>
          </cell>
          <cell r="H348" t="str">
            <v>VP-1516-147-T-101/2-245</v>
          </cell>
          <cell r="I348">
            <v>40175</v>
          </cell>
          <cell r="J348">
            <v>40168</v>
          </cell>
          <cell r="K348" t="str">
            <v>Y</v>
          </cell>
          <cell r="L348" t="str">
            <v>Drw</v>
          </cell>
          <cell r="M348">
            <v>349</v>
          </cell>
        </row>
        <row r="349">
          <cell r="C349" t="str">
            <v>25</v>
          </cell>
          <cell r="D349" t="str">
            <v>05050-MD-25-106-29</v>
          </cell>
          <cell r="E349" t="str">
            <v>05050-MD-25-106-29</v>
          </cell>
          <cell r="F349" t="str">
            <v>Tank-Pipework Support Structure Details- (Propane)</v>
          </cell>
          <cell r="G349">
            <v>0</v>
          </cell>
          <cell r="H349" t="str">
            <v>VP-1516-147-T-101/2-245</v>
          </cell>
          <cell r="I349">
            <v>40175</v>
          </cell>
          <cell r="J349">
            <v>40168</v>
          </cell>
          <cell r="K349" t="str">
            <v>Y</v>
          </cell>
          <cell r="L349" t="str">
            <v>Drw</v>
          </cell>
          <cell r="M349">
            <v>350</v>
          </cell>
        </row>
        <row r="350">
          <cell r="C350" t="str">
            <v>25</v>
          </cell>
          <cell r="D350" t="str">
            <v>05050-MD-25-106-30</v>
          </cell>
          <cell r="E350" t="str">
            <v>05050-MD-25-106-30</v>
          </cell>
          <cell r="F350" t="str">
            <v>Tank-Pipework Support Structure Details- (Propane)</v>
          </cell>
          <cell r="G350">
            <v>0</v>
          </cell>
          <cell r="H350" t="str">
            <v>VP-1516-147-T-101/2-245</v>
          </cell>
          <cell r="I350">
            <v>40175</v>
          </cell>
          <cell r="J350">
            <v>40168</v>
          </cell>
          <cell r="K350" t="str">
            <v>Y</v>
          </cell>
          <cell r="L350" t="str">
            <v>Drw</v>
          </cell>
          <cell r="M350">
            <v>351</v>
          </cell>
        </row>
        <row r="351">
          <cell r="C351" t="str">
            <v>25</v>
          </cell>
          <cell r="D351" t="str">
            <v>05050-MD-25-106-31</v>
          </cell>
          <cell r="E351" t="str">
            <v>05050-MD-25-106-31</v>
          </cell>
          <cell r="F351" t="str">
            <v>Tank-Pipework Support Structure Details- (Propane)</v>
          </cell>
          <cell r="G351">
            <v>0</v>
          </cell>
          <cell r="H351" t="str">
            <v>VP-1516-147-T-101/2-245</v>
          </cell>
          <cell r="I351">
            <v>40175</v>
          </cell>
          <cell r="J351">
            <v>40168</v>
          </cell>
          <cell r="K351" t="str">
            <v>Y</v>
          </cell>
          <cell r="L351" t="str">
            <v>Drw</v>
          </cell>
          <cell r="M351">
            <v>352</v>
          </cell>
        </row>
        <row r="352">
          <cell r="C352" t="str">
            <v>25</v>
          </cell>
          <cell r="D352" t="str">
            <v>05050-MD-25-106-32</v>
          </cell>
          <cell r="E352" t="str">
            <v>05050-MD-25-106-32</v>
          </cell>
          <cell r="F352" t="str">
            <v>Tank-Pipework Support Structure Details- (Propane)</v>
          </cell>
          <cell r="G352">
            <v>0</v>
          </cell>
          <cell r="H352" t="str">
            <v>VP-1516-147-T-101/2-245</v>
          </cell>
          <cell r="I352">
            <v>40175</v>
          </cell>
          <cell r="J352">
            <v>40168</v>
          </cell>
          <cell r="K352" t="str">
            <v>Y</v>
          </cell>
          <cell r="L352" t="str">
            <v>Drw</v>
          </cell>
          <cell r="M352">
            <v>353</v>
          </cell>
        </row>
        <row r="353">
          <cell r="C353" t="str">
            <v>25</v>
          </cell>
          <cell r="D353" t="str">
            <v>05050-MD-25-106-33</v>
          </cell>
          <cell r="E353" t="str">
            <v>05050-MD-25-106-33</v>
          </cell>
          <cell r="F353" t="str">
            <v>Tank-Pipework Support Structure Details- (Propane)</v>
          </cell>
          <cell r="G353">
            <v>0</v>
          </cell>
          <cell r="H353" t="str">
            <v>VP-1516-147-T-101/2-245</v>
          </cell>
          <cell r="I353">
            <v>40175</v>
          </cell>
          <cell r="J353">
            <v>40168</v>
          </cell>
          <cell r="K353" t="str">
            <v>Y</v>
          </cell>
          <cell r="L353" t="str">
            <v>Drw</v>
          </cell>
          <cell r="M353">
            <v>354</v>
          </cell>
        </row>
        <row r="354">
          <cell r="C354" t="str">
            <v>25</v>
          </cell>
          <cell r="D354" t="str">
            <v>05050-MD-25-106-34</v>
          </cell>
          <cell r="E354" t="str">
            <v>05050-MD-25-106-34</v>
          </cell>
          <cell r="F354" t="str">
            <v>Tank-Pipework Support Structure Details- (Propane)</v>
          </cell>
          <cell r="G354">
            <v>0</v>
          </cell>
          <cell r="H354" t="str">
            <v>VP-1516-147-T-101/2-245</v>
          </cell>
          <cell r="I354">
            <v>40175</v>
          </cell>
          <cell r="J354">
            <v>40168</v>
          </cell>
          <cell r="K354" t="str">
            <v>Y</v>
          </cell>
          <cell r="L354" t="str">
            <v>Drw</v>
          </cell>
          <cell r="M354">
            <v>355</v>
          </cell>
        </row>
        <row r="355">
          <cell r="C355" t="str">
            <v>25</v>
          </cell>
          <cell r="D355" t="str">
            <v>05050-MD-25-106-35</v>
          </cell>
          <cell r="E355" t="str">
            <v>05050-MD-25-106-35</v>
          </cell>
          <cell r="F355" t="str">
            <v>Tank-Pipework Support Structure Details- (Propane)</v>
          </cell>
          <cell r="G355">
            <v>0</v>
          </cell>
          <cell r="H355" t="str">
            <v>VP-1516-147-T-101/2-245</v>
          </cell>
          <cell r="I355">
            <v>40175</v>
          </cell>
          <cell r="J355">
            <v>40168</v>
          </cell>
          <cell r="K355" t="str">
            <v>Y</v>
          </cell>
          <cell r="L355" t="str">
            <v>Drw</v>
          </cell>
          <cell r="M355">
            <v>356</v>
          </cell>
        </row>
        <row r="356">
          <cell r="C356" t="str">
            <v>25</v>
          </cell>
          <cell r="D356" t="str">
            <v>05050-MD-25-106-36</v>
          </cell>
          <cell r="E356" t="str">
            <v>05050-MD-25-106-36</v>
          </cell>
          <cell r="F356" t="str">
            <v>Tank-Pipework Support Structure Details- (Propane)</v>
          </cell>
          <cell r="G356">
            <v>0</v>
          </cell>
          <cell r="H356" t="str">
            <v>VP-1516-147-T-101/2-245</v>
          </cell>
          <cell r="I356">
            <v>40175</v>
          </cell>
          <cell r="J356">
            <v>40168</v>
          </cell>
          <cell r="K356" t="str">
            <v>Y</v>
          </cell>
          <cell r="L356" t="str">
            <v>Drw</v>
          </cell>
          <cell r="M356">
            <v>357</v>
          </cell>
        </row>
        <row r="357">
          <cell r="C357" t="str">
            <v>25</v>
          </cell>
          <cell r="D357" t="str">
            <v>05050-MD-25-106-37</v>
          </cell>
          <cell r="E357" t="str">
            <v>05050-MD-25-106-37</v>
          </cell>
          <cell r="F357" t="str">
            <v>Tank-Pipework Support Structure Details- (Propane)</v>
          </cell>
          <cell r="G357">
            <v>0</v>
          </cell>
          <cell r="H357" t="str">
            <v>VP-1516-147-T-101/2-245</v>
          </cell>
          <cell r="I357">
            <v>40175</v>
          </cell>
          <cell r="J357">
            <v>40168</v>
          </cell>
          <cell r="K357" t="str">
            <v>Y</v>
          </cell>
          <cell r="L357" t="str">
            <v>Drw</v>
          </cell>
          <cell r="M357">
            <v>358</v>
          </cell>
        </row>
        <row r="358">
          <cell r="C358" t="str">
            <v>25</v>
          </cell>
          <cell r="D358" t="str">
            <v>05050-MD-25-106-38</v>
          </cell>
          <cell r="E358" t="str">
            <v>05050-MD-25-106-38</v>
          </cell>
          <cell r="F358" t="str">
            <v>Tank-Pipework Support Structure Details- (Propane)</v>
          </cell>
          <cell r="G358">
            <v>0</v>
          </cell>
          <cell r="H358" t="str">
            <v>VP-1516-147-T-101/2-245</v>
          </cell>
          <cell r="I358">
            <v>40175</v>
          </cell>
          <cell r="J358">
            <v>40168</v>
          </cell>
          <cell r="K358" t="str">
            <v>Y</v>
          </cell>
          <cell r="L358" t="str">
            <v>Drw</v>
          </cell>
          <cell r="M358">
            <v>359</v>
          </cell>
        </row>
        <row r="359">
          <cell r="C359" t="str">
            <v>25</v>
          </cell>
          <cell r="D359" t="str">
            <v>05050-MD-25-106-39</v>
          </cell>
          <cell r="E359" t="str">
            <v>05050-MD-25-106-39</v>
          </cell>
          <cell r="F359" t="str">
            <v>Tank-Pipework Support Structure Details- (Propane)</v>
          </cell>
          <cell r="G359">
            <v>0</v>
          </cell>
          <cell r="H359" t="str">
            <v>VP-1516-147-T-101/2-245</v>
          </cell>
          <cell r="I359">
            <v>40175</v>
          </cell>
          <cell r="J359">
            <v>40168</v>
          </cell>
          <cell r="K359" t="str">
            <v>Y</v>
          </cell>
          <cell r="L359" t="str">
            <v>Drw</v>
          </cell>
          <cell r="M359">
            <v>360</v>
          </cell>
        </row>
        <row r="360">
          <cell r="C360" t="str">
            <v>25</v>
          </cell>
          <cell r="D360" t="str">
            <v>05050-MD-25-106-40</v>
          </cell>
          <cell r="E360" t="str">
            <v>05050-MD-25-106-40</v>
          </cell>
          <cell r="F360" t="str">
            <v>Tank-Pipework Support Structure Details- (Propane)</v>
          </cell>
          <cell r="G360">
            <v>0</v>
          </cell>
          <cell r="H360" t="str">
            <v>VP-1516-147-T-101/2-245</v>
          </cell>
          <cell r="I360">
            <v>40175</v>
          </cell>
          <cell r="J360">
            <v>40168</v>
          </cell>
          <cell r="K360" t="str">
            <v>Y</v>
          </cell>
          <cell r="L360" t="str">
            <v>Drw</v>
          </cell>
          <cell r="M360">
            <v>361</v>
          </cell>
        </row>
        <row r="361">
          <cell r="C361" t="str">
            <v>25</v>
          </cell>
          <cell r="D361" t="str">
            <v>05050-MD-25-106-41</v>
          </cell>
          <cell r="E361" t="str">
            <v>05050-MD-25-106-41</v>
          </cell>
          <cell r="F361" t="str">
            <v>Tank-Pipework Support Structure Details- (Propane)</v>
          </cell>
          <cell r="G361">
            <v>0</v>
          </cell>
          <cell r="H361" t="str">
            <v>VP-1516-147-T-101/2-245</v>
          </cell>
          <cell r="I361">
            <v>40175</v>
          </cell>
          <cell r="J361">
            <v>40168</v>
          </cell>
          <cell r="K361" t="str">
            <v>Y</v>
          </cell>
          <cell r="L361" t="str">
            <v>Drw</v>
          </cell>
          <cell r="M361">
            <v>362</v>
          </cell>
        </row>
        <row r="362">
          <cell r="C362" t="str">
            <v>25</v>
          </cell>
          <cell r="D362" t="str">
            <v>05050-MD-25-106-42</v>
          </cell>
          <cell r="E362" t="str">
            <v>05050-MD-25-106-42</v>
          </cell>
          <cell r="F362" t="str">
            <v>Tank-Pipework Support Structure Details- (Propane)</v>
          </cell>
          <cell r="G362">
            <v>0</v>
          </cell>
          <cell r="H362" t="str">
            <v>VP-1516-147-T-101/2-245</v>
          </cell>
          <cell r="I362">
            <v>40175</v>
          </cell>
          <cell r="J362">
            <v>40168</v>
          </cell>
          <cell r="K362" t="str">
            <v>Y</v>
          </cell>
          <cell r="L362" t="str">
            <v>Drw</v>
          </cell>
          <cell r="M362">
            <v>363</v>
          </cell>
        </row>
        <row r="363">
          <cell r="C363" t="str">
            <v>25</v>
          </cell>
          <cell r="D363" t="str">
            <v>05050-MD-25-106-43</v>
          </cell>
          <cell r="E363" t="str">
            <v>05050-MD-25-106-43</v>
          </cell>
          <cell r="F363" t="str">
            <v>Tank-Pipework Support Structure Details- (Propane)</v>
          </cell>
          <cell r="G363">
            <v>0</v>
          </cell>
          <cell r="H363" t="str">
            <v>VP-1516-147-T-101/2-245</v>
          </cell>
          <cell r="I363">
            <v>40175</v>
          </cell>
          <cell r="J363">
            <v>40168</v>
          </cell>
          <cell r="K363" t="str">
            <v>Y</v>
          </cell>
          <cell r="L363" t="str">
            <v>Drw</v>
          </cell>
          <cell r="M363">
            <v>364</v>
          </cell>
        </row>
        <row r="364">
          <cell r="C364" t="str">
            <v>25</v>
          </cell>
          <cell r="D364" t="str">
            <v>05050-MD-25-106-44</v>
          </cell>
          <cell r="E364" t="str">
            <v>05050-MD-25-106-44</v>
          </cell>
          <cell r="F364" t="str">
            <v>Tank-Pipework Support Structure Details- (Propane)</v>
          </cell>
          <cell r="G364">
            <v>0</v>
          </cell>
          <cell r="H364" t="str">
            <v>VP-1516-147-T-101/2-245</v>
          </cell>
          <cell r="I364">
            <v>40175</v>
          </cell>
          <cell r="J364">
            <v>40168</v>
          </cell>
          <cell r="K364" t="str">
            <v>Y</v>
          </cell>
          <cell r="L364" t="str">
            <v>Drw</v>
          </cell>
          <cell r="M364">
            <v>365</v>
          </cell>
        </row>
        <row r="365">
          <cell r="C365" t="str">
            <v>25</v>
          </cell>
          <cell r="D365" t="str">
            <v>05050-MD-25-106-45</v>
          </cell>
          <cell r="E365" t="str">
            <v>05050-MD-25-106-45</v>
          </cell>
          <cell r="F365" t="str">
            <v>Tank-Pipework Support Structure Details- (Propane)</v>
          </cell>
          <cell r="G365">
            <v>0</v>
          </cell>
          <cell r="H365" t="str">
            <v>VP-1516-147-T-101/2-245</v>
          </cell>
          <cell r="I365">
            <v>40175</v>
          </cell>
          <cell r="J365">
            <v>40168</v>
          </cell>
          <cell r="K365" t="str">
            <v>Y</v>
          </cell>
          <cell r="L365" t="str">
            <v>Drw</v>
          </cell>
          <cell r="M365">
            <v>366</v>
          </cell>
        </row>
        <row r="366">
          <cell r="C366" t="str">
            <v>25</v>
          </cell>
          <cell r="D366" t="str">
            <v>05050-MD-25-106-46</v>
          </cell>
          <cell r="E366" t="str">
            <v>05050-MD-25-106-46</v>
          </cell>
          <cell r="F366" t="str">
            <v>Tank-Pipework Support Structure Details- (Propane)</v>
          </cell>
          <cell r="G366">
            <v>0</v>
          </cell>
          <cell r="H366" t="str">
            <v>VP-1516-147-T-101/2-245</v>
          </cell>
          <cell r="I366">
            <v>40175</v>
          </cell>
          <cell r="J366">
            <v>40168</v>
          </cell>
          <cell r="K366" t="str">
            <v>Y</v>
          </cell>
          <cell r="L366" t="str">
            <v>Drw</v>
          </cell>
          <cell r="M366">
            <v>367</v>
          </cell>
        </row>
        <row r="367">
          <cell r="C367" t="str">
            <v>25</v>
          </cell>
          <cell r="D367" t="str">
            <v>05050-MD-25-106-47</v>
          </cell>
          <cell r="E367" t="str">
            <v>05050-MD-25-106-47</v>
          </cell>
          <cell r="F367" t="str">
            <v>Tank-Pipework Support Structure Details- (Propane)</v>
          </cell>
          <cell r="G367">
            <v>0</v>
          </cell>
          <cell r="H367" t="str">
            <v>VP-1516-147-T-101/2-245</v>
          </cell>
          <cell r="I367">
            <v>40175</v>
          </cell>
          <cell r="J367">
            <v>40168</v>
          </cell>
          <cell r="K367" t="str">
            <v>Y</v>
          </cell>
          <cell r="L367" t="str">
            <v>Drw</v>
          </cell>
          <cell r="M367">
            <v>368</v>
          </cell>
        </row>
        <row r="368">
          <cell r="C368" t="str">
            <v>25</v>
          </cell>
          <cell r="D368" t="str">
            <v>05050-MD-25-106-48</v>
          </cell>
          <cell r="E368" t="str">
            <v>05050-MD-25-106-48</v>
          </cell>
          <cell r="F368" t="str">
            <v>Tank-Pipework Support Structure Details- (Propane)</v>
          </cell>
          <cell r="G368">
            <v>0</v>
          </cell>
          <cell r="H368" t="str">
            <v>VP-1516-147-T-101/2-245</v>
          </cell>
          <cell r="I368">
            <v>40175</v>
          </cell>
          <cell r="J368">
            <v>40168</v>
          </cell>
          <cell r="K368" t="str">
            <v>Y</v>
          </cell>
          <cell r="L368" t="str">
            <v>Drw</v>
          </cell>
          <cell r="M368">
            <v>369</v>
          </cell>
        </row>
        <row r="369">
          <cell r="C369" t="str">
            <v>25</v>
          </cell>
          <cell r="D369" t="str">
            <v>05050-MD-25-106-49</v>
          </cell>
          <cell r="E369" t="str">
            <v>05050-MD-25-106-49</v>
          </cell>
          <cell r="F369" t="str">
            <v>Tank-Pipework Support Structure Details- (Propane)</v>
          </cell>
          <cell r="G369">
            <v>0</v>
          </cell>
          <cell r="H369" t="str">
            <v>VP-1516-147-T-101/2-245</v>
          </cell>
          <cell r="I369">
            <v>40175</v>
          </cell>
          <cell r="J369">
            <v>40168</v>
          </cell>
          <cell r="K369" t="str">
            <v>Y</v>
          </cell>
          <cell r="L369" t="str">
            <v>Drw</v>
          </cell>
          <cell r="M369">
            <v>370</v>
          </cell>
        </row>
        <row r="370">
          <cell r="C370" t="str">
            <v>25</v>
          </cell>
          <cell r="D370" t="str">
            <v>05050-MD-25-106-50</v>
          </cell>
          <cell r="E370" t="str">
            <v>05050-MD-25-106-50</v>
          </cell>
          <cell r="F370" t="str">
            <v>Tank-Pipework Support Structure Details- (Propane)</v>
          </cell>
          <cell r="G370">
            <v>0</v>
          </cell>
          <cell r="H370" t="str">
            <v>VP-1516-147-T-101/2-245</v>
          </cell>
          <cell r="I370">
            <v>40175</v>
          </cell>
          <cell r="J370">
            <v>40168</v>
          </cell>
          <cell r="K370" t="str">
            <v>Y</v>
          </cell>
          <cell r="L370" t="str">
            <v>Drw</v>
          </cell>
          <cell r="M370">
            <v>371</v>
          </cell>
        </row>
        <row r="371">
          <cell r="C371" t="str">
            <v>25</v>
          </cell>
          <cell r="D371" t="str">
            <v>05050-MD-25-106-51</v>
          </cell>
          <cell r="E371" t="str">
            <v>05050-MD-25-106-51</v>
          </cell>
          <cell r="F371" t="str">
            <v>Tank-Pipework Support Structure Details- (Propane)</v>
          </cell>
          <cell r="G371">
            <v>0</v>
          </cell>
          <cell r="H371" t="str">
            <v>VP-1516-147-T-101/2-245</v>
          </cell>
          <cell r="I371">
            <v>40175</v>
          </cell>
          <cell r="J371">
            <v>40168</v>
          </cell>
          <cell r="K371" t="str">
            <v>Y</v>
          </cell>
          <cell r="L371" t="str">
            <v>Drw</v>
          </cell>
          <cell r="M371">
            <v>372</v>
          </cell>
        </row>
        <row r="372">
          <cell r="C372" t="str">
            <v>25</v>
          </cell>
          <cell r="D372" t="str">
            <v>05050-MD-25-106-52</v>
          </cell>
          <cell r="E372" t="str">
            <v>05050-MD-25-106-52</v>
          </cell>
          <cell r="F372" t="str">
            <v>Tank-Pipework Support Structure Details- (Propane)</v>
          </cell>
          <cell r="G372">
            <v>0</v>
          </cell>
          <cell r="H372" t="str">
            <v>VP-1516-147-T-101/2-245</v>
          </cell>
          <cell r="I372">
            <v>40175</v>
          </cell>
          <cell r="J372">
            <v>40168</v>
          </cell>
          <cell r="K372" t="str">
            <v>Y</v>
          </cell>
          <cell r="L372" t="str">
            <v>Drw</v>
          </cell>
          <cell r="M372">
            <v>373</v>
          </cell>
        </row>
        <row r="373">
          <cell r="C373" t="str">
            <v>25</v>
          </cell>
          <cell r="D373" t="str">
            <v>05050-MD-25-106-53</v>
          </cell>
          <cell r="E373" t="str">
            <v>05050-MD-25-106-53</v>
          </cell>
          <cell r="F373" t="str">
            <v>Tank-Pipework Support Structure Details- (Propane)</v>
          </cell>
          <cell r="G373">
            <v>0</v>
          </cell>
          <cell r="H373" t="str">
            <v>VP-1516-147-T-101/2-245</v>
          </cell>
          <cell r="I373">
            <v>40175</v>
          </cell>
          <cell r="J373">
            <v>40168</v>
          </cell>
          <cell r="K373" t="str">
            <v>Y</v>
          </cell>
          <cell r="L373" t="str">
            <v>Drw</v>
          </cell>
          <cell r="M373">
            <v>374</v>
          </cell>
        </row>
        <row r="374">
          <cell r="C374" t="str">
            <v>25</v>
          </cell>
          <cell r="D374" t="str">
            <v>05050-MD-25-106-54</v>
          </cell>
          <cell r="E374" t="str">
            <v>05050-MD-25-106-54</v>
          </cell>
          <cell r="F374" t="str">
            <v>Tank-Pipework Support Structure Details- (Propane)</v>
          </cell>
          <cell r="G374">
            <v>0</v>
          </cell>
          <cell r="H374" t="str">
            <v>VP-1516-147-T-101/2-245</v>
          </cell>
          <cell r="I374">
            <v>40175</v>
          </cell>
          <cell r="J374">
            <v>40168</v>
          </cell>
          <cell r="K374" t="str">
            <v>Y</v>
          </cell>
          <cell r="L374" t="str">
            <v>Drw</v>
          </cell>
          <cell r="M374">
            <v>375</v>
          </cell>
        </row>
        <row r="375">
          <cell r="C375" t="str">
            <v>25</v>
          </cell>
          <cell r="D375" t="str">
            <v>05050-MD-25-106-55</v>
          </cell>
          <cell r="E375" t="str">
            <v>05050-MD-25-106-55</v>
          </cell>
          <cell r="F375" t="str">
            <v>Tank-Pipework Support Structure Details- (Propane)</v>
          </cell>
          <cell r="G375">
            <v>0</v>
          </cell>
          <cell r="H375" t="str">
            <v>VP-1516-147-T-101/2-245</v>
          </cell>
          <cell r="I375">
            <v>40175</v>
          </cell>
          <cell r="J375">
            <v>40168</v>
          </cell>
          <cell r="K375" t="str">
            <v>Y</v>
          </cell>
          <cell r="L375" t="str">
            <v>Drw</v>
          </cell>
          <cell r="M375">
            <v>376</v>
          </cell>
        </row>
        <row r="376">
          <cell r="C376" t="str">
            <v>25</v>
          </cell>
          <cell r="D376" t="str">
            <v>05050-MD-25-106-56</v>
          </cell>
          <cell r="E376" t="str">
            <v>05050-MD-25-106-56</v>
          </cell>
          <cell r="F376" t="str">
            <v>Tank-Pipework Support Structure Details- (Propane)</v>
          </cell>
          <cell r="G376">
            <v>0</v>
          </cell>
          <cell r="H376" t="str">
            <v>VP-1516-147-T-101/2-245</v>
          </cell>
          <cell r="I376">
            <v>40175</v>
          </cell>
          <cell r="J376">
            <v>40168</v>
          </cell>
          <cell r="K376" t="str">
            <v>Y</v>
          </cell>
          <cell r="L376" t="str">
            <v>Drw</v>
          </cell>
          <cell r="M376">
            <v>377</v>
          </cell>
        </row>
        <row r="377">
          <cell r="C377" t="str">
            <v>25</v>
          </cell>
          <cell r="D377" t="str">
            <v>05050-MD-25-106-57</v>
          </cell>
          <cell r="E377" t="str">
            <v>05050-MD-25-106-57</v>
          </cell>
          <cell r="F377" t="str">
            <v>Tank-Pipework Support Structure Details- (Propane)</v>
          </cell>
          <cell r="G377">
            <v>0</v>
          </cell>
          <cell r="H377" t="str">
            <v>VP-1516-147-T-101/2-245</v>
          </cell>
          <cell r="I377">
            <v>40175</v>
          </cell>
          <cell r="J377">
            <v>40168</v>
          </cell>
          <cell r="K377" t="str">
            <v>Y</v>
          </cell>
          <cell r="L377" t="str">
            <v>Drw</v>
          </cell>
          <cell r="M377">
            <v>378</v>
          </cell>
        </row>
        <row r="378">
          <cell r="C378" t="str">
            <v>25</v>
          </cell>
          <cell r="D378" t="str">
            <v>05050-MD-25-106-58</v>
          </cell>
          <cell r="E378" t="str">
            <v>05050-MD-25-106-58</v>
          </cell>
          <cell r="F378" t="str">
            <v>Tank-Pipework Support Structure Details- (Propane)</v>
          </cell>
          <cell r="G378">
            <v>0</v>
          </cell>
          <cell r="H378" t="str">
            <v>VP-1516-147-T-101/2-245</v>
          </cell>
          <cell r="I378">
            <v>40175</v>
          </cell>
          <cell r="J378">
            <v>40168</v>
          </cell>
          <cell r="K378" t="str">
            <v>Y</v>
          </cell>
          <cell r="L378" t="str">
            <v>Drw</v>
          </cell>
          <cell r="M378">
            <v>379</v>
          </cell>
        </row>
        <row r="379">
          <cell r="C379" t="str">
            <v>25</v>
          </cell>
          <cell r="D379" t="str">
            <v>05050-MD-25-106-59</v>
          </cell>
          <cell r="E379" t="str">
            <v>05050-MD-25-106-59</v>
          </cell>
          <cell r="F379" t="str">
            <v>Tank-Pipework Support Structure Details- (Propane)</v>
          </cell>
          <cell r="G379">
            <v>0</v>
          </cell>
          <cell r="H379" t="str">
            <v>VP-1516-147-T-101/2-245</v>
          </cell>
          <cell r="I379">
            <v>40175</v>
          </cell>
          <cell r="J379">
            <v>40168</v>
          </cell>
          <cell r="K379" t="str">
            <v>Y</v>
          </cell>
          <cell r="L379" t="str">
            <v>Drw</v>
          </cell>
          <cell r="M379">
            <v>380</v>
          </cell>
        </row>
        <row r="380">
          <cell r="C380" t="str">
            <v>25</v>
          </cell>
          <cell r="D380" t="str">
            <v>05050-MD-25-106-60</v>
          </cell>
          <cell r="E380" t="str">
            <v>05050-MD-25-106-60</v>
          </cell>
          <cell r="F380" t="str">
            <v>Tank-Pipework Support Structure Details- (Propane)</v>
          </cell>
          <cell r="G380">
            <v>0</v>
          </cell>
          <cell r="H380" t="str">
            <v>VP-1516-147-T-101/2-245</v>
          </cell>
          <cell r="I380">
            <v>40175</v>
          </cell>
          <cell r="J380">
            <v>40168</v>
          </cell>
          <cell r="K380" t="str">
            <v>Y</v>
          </cell>
          <cell r="L380" t="str">
            <v>Drw</v>
          </cell>
          <cell r="M380">
            <v>381</v>
          </cell>
        </row>
        <row r="381">
          <cell r="C381" t="str">
            <v>25</v>
          </cell>
          <cell r="D381" t="str">
            <v>05050-MD-25-106-61</v>
          </cell>
          <cell r="E381" t="str">
            <v>05050-MD-25-106-61</v>
          </cell>
          <cell r="F381" t="str">
            <v>Tank-Pipework Support Structure Details- (Propane)</v>
          </cell>
          <cell r="G381">
            <v>0</v>
          </cell>
          <cell r="H381" t="str">
            <v>VP-1516-147-T-101/2-245</v>
          </cell>
          <cell r="I381">
            <v>40175</v>
          </cell>
          <cell r="J381">
            <v>40168</v>
          </cell>
          <cell r="K381" t="str">
            <v>Y</v>
          </cell>
          <cell r="L381" t="str">
            <v>Drw</v>
          </cell>
          <cell r="M381">
            <v>382</v>
          </cell>
        </row>
        <row r="382">
          <cell r="C382" t="str">
            <v>25</v>
          </cell>
          <cell r="D382" t="str">
            <v>05050-MD-25-106-62</v>
          </cell>
          <cell r="E382" t="str">
            <v>05050-MD-25-106-62</v>
          </cell>
          <cell r="F382" t="str">
            <v>Tank-Pipework Support Structure Details- (Propane)</v>
          </cell>
          <cell r="G382">
            <v>0</v>
          </cell>
          <cell r="H382" t="str">
            <v>VP-1516-147-T-101/2-245</v>
          </cell>
          <cell r="I382">
            <v>40175</v>
          </cell>
          <cell r="J382">
            <v>40168</v>
          </cell>
          <cell r="K382" t="str">
            <v>Y</v>
          </cell>
          <cell r="L382" t="str">
            <v>Drw</v>
          </cell>
          <cell r="M382">
            <v>383</v>
          </cell>
        </row>
        <row r="383">
          <cell r="C383" t="str">
            <v>25</v>
          </cell>
          <cell r="D383" t="str">
            <v>05050-MD-25-106-63</v>
          </cell>
          <cell r="E383" t="str">
            <v>05050-MD-25-106-63</v>
          </cell>
          <cell r="F383" t="str">
            <v>Tank-Pipework Support Structure Details- (Propane)</v>
          </cell>
          <cell r="G383">
            <v>0</v>
          </cell>
          <cell r="H383" t="str">
            <v>VP-1516-147-T-101/2-245</v>
          </cell>
          <cell r="I383">
            <v>40175</v>
          </cell>
          <cell r="J383">
            <v>40168</v>
          </cell>
          <cell r="K383" t="str">
            <v>Y</v>
          </cell>
          <cell r="L383" t="str">
            <v>Drw</v>
          </cell>
          <cell r="M383">
            <v>384</v>
          </cell>
        </row>
        <row r="384">
          <cell r="C384" t="str">
            <v>25</v>
          </cell>
          <cell r="D384" t="str">
            <v>05050-MD-25-106-64</v>
          </cell>
          <cell r="E384" t="str">
            <v>05050-MD-25-106-64</v>
          </cell>
          <cell r="F384" t="str">
            <v>Tank-Pipework Support Structure Details- (Propane)</v>
          </cell>
          <cell r="G384">
            <v>0</v>
          </cell>
          <cell r="H384" t="str">
            <v>VP-1516-147-T-101/2-245</v>
          </cell>
          <cell r="I384">
            <v>40175</v>
          </cell>
          <cell r="J384">
            <v>40168</v>
          </cell>
          <cell r="K384" t="str">
            <v>Y</v>
          </cell>
          <cell r="L384" t="str">
            <v>Drw</v>
          </cell>
          <cell r="M384">
            <v>385</v>
          </cell>
        </row>
        <row r="385">
          <cell r="C385" t="str">
            <v>25</v>
          </cell>
          <cell r="D385" t="str">
            <v>05050-MD-25-106-65</v>
          </cell>
          <cell r="E385" t="str">
            <v>05050-MD-25-106-65</v>
          </cell>
          <cell r="F385" t="str">
            <v>Tank-Pipework Support Structure Details- (Propane)</v>
          </cell>
          <cell r="G385">
            <v>0</v>
          </cell>
          <cell r="H385" t="str">
            <v>VP-1516-147-T-101/2-245</v>
          </cell>
          <cell r="I385">
            <v>40175</v>
          </cell>
          <cell r="J385">
            <v>40168</v>
          </cell>
          <cell r="K385" t="str">
            <v>Y</v>
          </cell>
          <cell r="L385" t="str">
            <v>Drw</v>
          </cell>
          <cell r="M385">
            <v>386</v>
          </cell>
        </row>
        <row r="386">
          <cell r="C386" t="str">
            <v>25</v>
          </cell>
          <cell r="D386" t="str">
            <v>05050-MD-25-106-66</v>
          </cell>
          <cell r="E386" t="str">
            <v>05050-MD-25-106-66</v>
          </cell>
          <cell r="F386" t="str">
            <v>Tank-Pipework Support Structure Details- (Propane)</v>
          </cell>
          <cell r="G386">
            <v>0</v>
          </cell>
          <cell r="H386" t="str">
            <v>VP-1516-147-T-101/2-245</v>
          </cell>
          <cell r="I386">
            <v>40175</v>
          </cell>
          <cell r="J386">
            <v>40168</v>
          </cell>
          <cell r="K386" t="str">
            <v>Y</v>
          </cell>
          <cell r="L386" t="str">
            <v>Drw</v>
          </cell>
          <cell r="M386">
            <v>387</v>
          </cell>
        </row>
        <row r="387">
          <cell r="C387" t="str">
            <v>25</v>
          </cell>
          <cell r="D387" t="str">
            <v>05050-MD-25-106-67</v>
          </cell>
          <cell r="E387" t="str">
            <v>05050-MD-25-106-67</v>
          </cell>
          <cell r="F387" t="str">
            <v>Tank-Pipework Support Structure Details- (Propane)</v>
          </cell>
          <cell r="G387">
            <v>0</v>
          </cell>
          <cell r="H387" t="str">
            <v>VP-1516-147-T-101/2-245</v>
          </cell>
          <cell r="I387">
            <v>40175</v>
          </cell>
          <cell r="J387">
            <v>40168</v>
          </cell>
          <cell r="K387" t="str">
            <v>Y</v>
          </cell>
          <cell r="L387" t="str">
            <v>Drw</v>
          </cell>
          <cell r="M387">
            <v>388</v>
          </cell>
        </row>
        <row r="388">
          <cell r="C388" t="str">
            <v>25</v>
          </cell>
          <cell r="D388" t="str">
            <v>05050-MD-25-106-68</v>
          </cell>
          <cell r="E388" t="str">
            <v>05050-MD-25-106-68</v>
          </cell>
          <cell r="F388" t="str">
            <v>Tank-Pipework Support Structure Details- (Propane)</v>
          </cell>
          <cell r="G388">
            <v>0</v>
          </cell>
          <cell r="H388" t="str">
            <v>VP-1516-147-T-101/2-245</v>
          </cell>
          <cell r="I388">
            <v>40175</v>
          </cell>
          <cell r="J388">
            <v>40168</v>
          </cell>
          <cell r="K388" t="str">
            <v>Y</v>
          </cell>
          <cell r="L388" t="str">
            <v>Drw</v>
          </cell>
          <cell r="M388">
            <v>389</v>
          </cell>
        </row>
        <row r="389">
          <cell r="C389" t="str">
            <v>25</v>
          </cell>
          <cell r="D389" t="str">
            <v>05050-MD-25-106-69</v>
          </cell>
          <cell r="E389" t="str">
            <v>05050-MD-25-106-69</v>
          </cell>
          <cell r="F389" t="str">
            <v>Tank-Pipework Support Structure Details- (Propane)</v>
          </cell>
          <cell r="G389">
            <v>0</v>
          </cell>
          <cell r="H389" t="str">
            <v>VP-1516-147-T-101/2-245</v>
          </cell>
          <cell r="I389">
            <v>40175</v>
          </cell>
          <cell r="J389">
            <v>40168</v>
          </cell>
          <cell r="K389" t="str">
            <v>Y</v>
          </cell>
          <cell r="L389" t="str">
            <v>Drw</v>
          </cell>
          <cell r="M389">
            <v>390</v>
          </cell>
        </row>
        <row r="390">
          <cell r="C390" t="str">
            <v>25</v>
          </cell>
          <cell r="D390" t="str">
            <v>05050-MD-25-106-70</v>
          </cell>
          <cell r="E390" t="str">
            <v>05050-MD-25-106-70</v>
          </cell>
          <cell r="F390" t="str">
            <v>Tank-Pipework Support Structure Details- (Propane)</v>
          </cell>
          <cell r="G390">
            <v>0</v>
          </cell>
          <cell r="H390" t="str">
            <v>VP-1516-147-T-101/2-245</v>
          </cell>
          <cell r="I390">
            <v>40175</v>
          </cell>
          <cell r="J390">
            <v>40168</v>
          </cell>
          <cell r="K390" t="str">
            <v>Y</v>
          </cell>
          <cell r="L390" t="str">
            <v>Drw</v>
          </cell>
          <cell r="M390">
            <v>391</v>
          </cell>
        </row>
        <row r="391">
          <cell r="C391" t="str">
            <v>25</v>
          </cell>
          <cell r="D391" t="str">
            <v>05050-MD-25-106-71</v>
          </cell>
          <cell r="E391" t="str">
            <v>05050-MD-25-106-71</v>
          </cell>
          <cell r="F391" t="str">
            <v>Tank-Pipework Support Structure Details- (Propane)</v>
          </cell>
          <cell r="G391">
            <v>0</v>
          </cell>
          <cell r="H391" t="str">
            <v>VP-1516-147-T-101/2-245</v>
          </cell>
          <cell r="I391">
            <v>40175</v>
          </cell>
          <cell r="J391">
            <v>40168</v>
          </cell>
          <cell r="K391" t="str">
            <v>Y</v>
          </cell>
          <cell r="L391" t="str">
            <v>Drw</v>
          </cell>
          <cell r="M391">
            <v>392</v>
          </cell>
        </row>
        <row r="392">
          <cell r="C392" t="str">
            <v>25</v>
          </cell>
          <cell r="D392" t="str">
            <v>05050-MD-25-106-72</v>
          </cell>
          <cell r="E392" t="str">
            <v>05050-MD-25-106-72</v>
          </cell>
          <cell r="F392" t="str">
            <v>Tank-Pipework Support Structure Details- (Propane)</v>
          </cell>
          <cell r="G392">
            <v>0</v>
          </cell>
          <cell r="H392" t="str">
            <v>VP-1516-147-T-101/2-245</v>
          </cell>
          <cell r="I392">
            <v>40175</v>
          </cell>
          <cell r="J392">
            <v>40168</v>
          </cell>
          <cell r="K392" t="str">
            <v>Y</v>
          </cell>
          <cell r="L392" t="str">
            <v>Drw</v>
          </cell>
          <cell r="M392">
            <v>393</v>
          </cell>
        </row>
        <row r="393">
          <cell r="C393" t="str">
            <v>25</v>
          </cell>
          <cell r="D393" t="str">
            <v>05050-MD-25-106-73</v>
          </cell>
          <cell r="E393" t="str">
            <v>05050-MD-25-106-73</v>
          </cell>
          <cell r="F393" t="str">
            <v>Tank-Pipework Support Structure Details- (Propane)</v>
          </cell>
          <cell r="G393">
            <v>0</v>
          </cell>
          <cell r="H393" t="str">
            <v>VP-1516-147-T-101/2-245</v>
          </cell>
          <cell r="I393">
            <v>40175</v>
          </cell>
          <cell r="J393">
            <v>40168</v>
          </cell>
          <cell r="K393" t="str">
            <v>Y</v>
          </cell>
          <cell r="L393" t="str">
            <v>Drw</v>
          </cell>
          <cell r="M393">
            <v>394</v>
          </cell>
        </row>
        <row r="394">
          <cell r="C394" t="str">
            <v>25</v>
          </cell>
          <cell r="D394" t="str">
            <v>05050-MD-25-106-74</v>
          </cell>
          <cell r="E394" t="str">
            <v>05050-MD-25-106-74</v>
          </cell>
          <cell r="F394" t="str">
            <v>Tank-Pipework Support Structure Details- (Propane)</v>
          </cell>
          <cell r="G394">
            <v>0</v>
          </cell>
          <cell r="H394" t="str">
            <v>VP-1516-147-T-101/2-245</v>
          </cell>
          <cell r="I394">
            <v>40175</v>
          </cell>
          <cell r="J394">
            <v>40168</v>
          </cell>
          <cell r="K394" t="str">
            <v>Y</v>
          </cell>
          <cell r="L394" t="str">
            <v>Drw</v>
          </cell>
          <cell r="M394">
            <v>395</v>
          </cell>
        </row>
        <row r="395">
          <cell r="C395" t="str">
            <v>25</v>
          </cell>
          <cell r="D395" t="str">
            <v>05050-MD-25-106-75</v>
          </cell>
          <cell r="E395" t="str">
            <v>05050-MD-25-106-75</v>
          </cell>
          <cell r="F395" t="str">
            <v>Tank-Pipework Support Structure Details- (Propane)</v>
          </cell>
          <cell r="G395">
            <v>0</v>
          </cell>
          <cell r="H395" t="str">
            <v>VP-1516-147-T-101/2-245</v>
          </cell>
          <cell r="I395">
            <v>40175</v>
          </cell>
          <cell r="J395">
            <v>40168</v>
          </cell>
          <cell r="K395" t="str">
            <v>Y</v>
          </cell>
          <cell r="L395" t="str">
            <v>Drw</v>
          </cell>
          <cell r="M395">
            <v>396</v>
          </cell>
        </row>
        <row r="396">
          <cell r="C396" t="str">
            <v>25</v>
          </cell>
          <cell r="D396" t="str">
            <v>05050-MD-25-106-76</v>
          </cell>
          <cell r="E396" t="str">
            <v>05050-MD-25-106-76</v>
          </cell>
          <cell r="F396" t="str">
            <v>Tank-Pipework Support Structure Details- (Propane)</v>
          </cell>
          <cell r="G396">
            <v>0</v>
          </cell>
          <cell r="H396" t="str">
            <v>VP-1516-147-T-101/2-245</v>
          </cell>
          <cell r="I396">
            <v>40175</v>
          </cell>
          <cell r="J396">
            <v>40168</v>
          </cell>
          <cell r="K396" t="str">
            <v>Y</v>
          </cell>
          <cell r="L396" t="str">
            <v>Drw</v>
          </cell>
          <cell r="M396">
            <v>397</v>
          </cell>
        </row>
        <row r="397">
          <cell r="C397" t="str">
            <v>25</v>
          </cell>
          <cell r="D397" t="str">
            <v>05050-MD-25-106-77</v>
          </cell>
          <cell r="E397" t="str">
            <v>05050-MD-25-106-77</v>
          </cell>
          <cell r="F397" t="str">
            <v>Tank-Pipework Support Structure Details- (Propane)</v>
          </cell>
          <cell r="G397">
            <v>0</v>
          </cell>
          <cell r="H397" t="str">
            <v>VP-1516-147-T-101/2-245</v>
          </cell>
          <cell r="I397">
            <v>40175</v>
          </cell>
          <cell r="J397">
            <v>40168</v>
          </cell>
          <cell r="K397" t="str">
            <v>Y</v>
          </cell>
          <cell r="L397" t="str">
            <v>Drw</v>
          </cell>
          <cell r="M397">
            <v>398</v>
          </cell>
        </row>
        <row r="398">
          <cell r="C398" t="str">
            <v>25</v>
          </cell>
          <cell r="D398" t="str">
            <v>05050-MD-25-106-78</v>
          </cell>
          <cell r="E398" t="str">
            <v>05050-MD-25-106-78</v>
          </cell>
          <cell r="F398" t="str">
            <v>Tank-Pipework Support Structure Details- (Propane)</v>
          </cell>
          <cell r="G398">
            <v>0</v>
          </cell>
          <cell r="H398" t="str">
            <v>VP-1516-147-T-101/2-245</v>
          </cell>
          <cell r="I398">
            <v>40175</v>
          </cell>
          <cell r="J398">
            <v>40168</v>
          </cell>
          <cell r="K398" t="str">
            <v>Y</v>
          </cell>
          <cell r="L398" t="str">
            <v>Drw</v>
          </cell>
          <cell r="M398">
            <v>399</v>
          </cell>
        </row>
        <row r="399">
          <cell r="C399" t="str">
            <v>25</v>
          </cell>
          <cell r="D399" t="str">
            <v>05050-MD-25-106-79</v>
          </cell>
          <cell r="E399" t="str">
            <v>05050-MD-25-106-79</v>
          </cell>
          <cell r="F399" t="str">
            <v>Tank-Pipework Support Structure Details- (Propane)</v>
          </cell>
          <cell r="G399">
            <v>0</v>
          </cell>
          <cell r="H399" t="str">
            <v>VP-1516-147-T-101/2-245</v>
          </cell>
          <cell r="I399">
            <v>40175</v>
          </cell>
          <cell r="J399">
            <v>40168</v>
          </cell>
          <cell r="K399" t="str">
            <v>Y</v>
          </cell>
          <cell r="L399" t="str">
            <v>Drw</v>
          </cell>
          <cell r="M399">
            <v>400</v>
          </cell>
        </row>
        <row r="400">
          <cell r="C400" t="str">
            <v>25</v>
          </cell>
          <cell r="D400" t="str">
            <v>05050-MD-25-106-80</v>
          </cell>
          <cell r="E400" t="str">
            <v>05050-MD-25-106-80</v>
          </cell>
          <cell r="F400" t="str">
            <v>Tank-Pipework Support Structure Details- (Propane)</v>
          </cell>
          <cell r="G400">
            <v>0</v>
          </cell>
          <cell r="H400" t="str">
            <v>VP-1516-147-T-101/2-245</v>
          </cell>
          <cell r="I400">
            <v>40175</v>
          </cell>
          <cell r="J400">
            <v>40168</v>
          </cell>
          <cell r="K400" t="str">
            <v>Y</v>
          </cell>
          <cell r="L400" t="str">
            <v>Drw</v>
          </cell>
          <cell r="M400">
            <v>401</v>
          </cell>
        </row>
        <row r="401">
          <cell r="C401" t="str">
            <v>25</v>
          </cell>
          <cell r="D401" t="str">
            <v>05050-MD-25-106-81</v>
          </cell>
          <cell r="E401" t="str">
            <v>05050-MD-25-106-81</v>
          </cell>
          <cell r="F401" t="str">
            <v>Tank-Pipework Support Structure Details- (Propane)</v>
          </cell>
          <cell r="G401">
            <v>0</v>
          </cell>
          <cell r="H401" t="str">
            <v>VP-1516-147-T-101/2-245</v>
          </cell>
          <cell r="I401">
            <v>40175</v>
          </cell>
          <cell r="J401">
            <v>40168</v>
          </cell>
          <cell r="K401" t="str">
            <v>Y</v>
          </cell>
          <cell r="L401" t="str">
            <v>Drw</v>
          </cell>
          <cell r="M401">
            <v>402</v>
          </cell>
        </row>
        <row r="402">
          <cell r="C402" t="str">
            <v>25</v>
          </cell>
          <cell r="D402" t="str">
            <v>05050-MD-25-106-82</v>
          </cell>
          <cell r="E402" t="str">
            <v>05050-MD-25-106-82</v>
          </cell>
          <cell r="F402" t="str">
            <v>Tank-Pipework Support Structure Details- (Propane)</v>
          </cell>
          <cell r="G402">
            <v>0</v>
          </cell>
          <cell r="H402" t="str">
            <v>VP-1516-147-T-101/2-245</v>
          </cell>
          <cell r="I402">
            <v>40175</v>
          </cell>
          <cell r="J402">
            <v>40168</v>
          </cell>
          <cell r="K402" t="str">
            <v>Y</v>
          </cell>
          <cell r="L402" t="str">
            <v>Drw</v>
          </cell>
          <cell r="M402">
            <v>403</v>
          </cell>
        </row>
        <row r="403">
          <cell r="C403" t="str">
            <v>25</v>
          </cell>
          <cell r="D403" t="str">
            <v>05050-MD-25-106-83</v>
          </cell>
          <cell r="E403" t="str">
            <v>05050-MD-25-106-83</v>
          </cell>
          <cell r="F403" t="str">
            <v>Tank-Pipework Support Structure Details- (Propane)</v>
          </cell>
          <cell r="G403">
            <v>0</v>
          </cell>
          <cell r="H403" t="str">
            <v>VP-1516-147-T-101/2-245</v>
          </cell>
          <cell r="I403">
            <v>40175</v>
          </cell>
          <cell r="J403">
            <v>40168</v>
          </cell>
          <cell r="K403" t="str">
            <v>Y</v>
          </cell>
          <cell r="L403" t="str">
            <v>Drw</v>
          </cell>
          <cell r="M403">
            <v>404</v>
          </cell>
        </row>
        <row r="404">
          <cell r="C404" t="str">
            <v>25</v>
          </cell>
          <cell r="D404" t="str">
            <v>05050-MD-25-106-84</v>
          </cell>
          <cell r="E404" t="str">
            <v>05050-MD-25-106-84</v>
          </cell>
          <cell r="F404" t="str">
            <v>Tank-Pipework Support Structure Details- (Propane)</v>
          </cell>
          <cell r="G404">
            <v>0</v>
          </cell>
          <cell r="H404" t="str">
            <v>VP-1516-147-T-101/2-245</v>
          </cell>
          <cell r="I404">
            <v>40175</v>
          </cell>
          <cell r="J404">
            <v>40168</v>
          </cell>
          <cell r="K404" t="str">
            <v>Y</v>
          </cell>
          <cell r="L404" t="str">
            <v>Drw</v>
          </cell>
          <cell r="M404">
            <v>405</v>
          </cell>
        </row>
        <row r="405">
          <cell r="C405" t="str">
            <v>25</v>
          </cell>
          <cell r="D405" t="str">
            <v>05050-MD-25-106-85</v>
          </cell>
          <cell r="E405" t="str">
            <v>05050-MD-25-106-85</v>
          </cell>
          <cell r="F405" t="str">
            <v>Tank-Pipework Support Structure Details- (Propane)</v>
          </cell>
          <cell r="G405">
            <v>0</v>
          </cell>
          <cell r="H405" t="str">
            <v>VP-1516-147-T-101/2-245</v>
          </cell>
          <cell r="I405">
            <v>40175</v>
          </cell>
          <cell r="J405">
            <v>40168</v>
          </cell>
          <cell r="K405" t="str">
            <v>Y</v>
          </cell>
          <cell r="L405" t="str">
            <v>Drw</v>
          </cell>
          <cell r="M405">
            <v>406</v>
          </cell>
        </row>
        <row r="406">
          <cell r="C406" t="str">
            <v>25</v>
          </cell>
          <cell r="D406" t="str">
            <v>05050-MD-25-106-86</v>
          </cell>
          <cell r="E406" t="str">
            <v>05050-MD-25-106-86</v>
          </cell>
          <cell r="F406" t="str">
            <v>Tank-Pipework Support Structure Details- (Propane)</v>
          </cell>
          <cell r="G406">
            <v>0</v>
          </cell>
          <cell r="H406" t="str">
            <v>VP-1516-147-T-101/2-245</v>
          </cell>
          <cell r="I406">
            <v>40175</v>
          </cell>
          <cell r="J406">
            <v>40168</v>
          </cell>
          <cell r="K406" t="str">
            <v>Y</v>
          </cell>
          <cell r="L406" t="str">
            <v>Drw</v>
          </cell>
          <cell r="M406">
            <v>407</v>
          </cell>
        </row>
        <row r="407">
          <cell r="C407" t="str">
            <v>25</v>
          </cell>
          <cell r="D407" t="str">
            <v>05050-MD-25-106-87</v>
          </cell>
          <cell r="E407" t="str">
            <v>05050-MD-25-106-87</v>
          </cell>
          <cell r="F407" t="str">
            <v>Tank-Pipework Support Structure Details- (Propane)</v>
          </cell>
          <cell r="G407">
            <v>0</v>
          </cell>
          <cell r="H407" t="str">
            <v>VP-1516-147-T-101/2-245</v>
          </cell>
          <cell r="I407">
            <v>40175</v>
          </cell>
          <cell r="J407">
            <v>40168</v>
          </cell>
          <cell r="K407" t="str">
            <v>Y</v>
          </cell>
          <cell r="L407" t="str">
            <v>Drw</v>
          </cell>
          <cell r="M407">
            <v>408</v>
          </cell>
        </row>
        <row r="408">
          <cell r="C408" t="str">
            <v>25</v>
          </cell>
          <cell r="D408" t="str">
            <v>05050-MD-25-106-88</v>
          </cell>
          <cell r="E408" t="str">
            <v>05050-MD-25-106-88</v>
          </cell>
          <cell r="F408" t="str">
            <v>Tank-Pipework Support Structure Details- (Propane)</v>
          </cell>
          <cell r="G408">
            <v>0</v>
          </cell>
          <cell r="H408" t="str">
            <v>VP-1516-147-T-101/2-245</v>
          </cell>
          <cell r="I408">
            <v>40175</v>
          </cell>
          <cell r="J408">
            <v>40168</v>
          </cell>
          <cell r="K408" t="str">
            <v>Y</v>
          </cell>
          <cell r="L408" t="str">
            <v>Drw</v>
          </cell>
          <cell r="M408">
            <v>409</v>
          </cell>
        </row>
        <row r="409">
          <cell r="C409" t="str">
            <v>25</v>
          </cell>
          <cell r="D409" t="str">
            <v>05050-MD-25-106-89</v>
          </cell>
          <cell r="E409" t="str">
            <v>05050-MD-25-106-89</v>
          </cell>
          <cell r="F409" t="str">
            <v>Tank-Pipework Support Structure Details- (Propane)</v>
          </cell>
          <cell r="G409">
            <v>0</v>
          </cell>
          <cell r="H409" t="str">
            <v>VP-1516-147-T-101/2-245</v>
          </cell>
          <cell r="I409">
            <v>40175</v>
          </cell>
          <cell r="J409">
            <v>40168</v>
          </cell>
          <cell r="K409" t="str">
            <v>Y</v>
          </cell>
          <cell r="L409" t="str">
            <v>Drw</v>
          </cell>
          <cell r="M409">
            <v>410</v>
          </cell>
        </row>
        <row r="410">
          <cell r="C410" t="str">
            <v>25</v>
          </cell>
          <cell r="D410" t="str">
            <v>05050-MD-25-106-90</v>
          </cell>
          <cell r="E410" t="str">
            <v>05050-MD-25-106-90</v>
          </cell>
          <cell r="F410" t="str">
            <v>Tank-Pipework Support Structure Details- (Propane)</v>
          </cell>
          <cell r="G410">
            <v>0</v>
          </cell>
          <cell r="H410" t="str">
            <v>VP-1516-147-T-101/2-245</v>
          </cell>
          <cell r="I410">
            <v>40175</v>
          </cell>
          <cell r="J410">
            <v>40168</v>
          </cell>
          <cell r="K410" t="str">
            <v>Y</v>
          </cell>
          <cell r="L410" t="str">
            <v>Drw</v>
          </cell>
          <cell r="M410">
            <v>411</v>
          </cell>
        </row>
        <row r="411">
          <cell r="C411" t="str">
            <v>25</v>
          </cell>
          <cell r="D411" t="str">
            <v>05050-MD-25-106-91</v>
          </cell>
          <cell r="E411" t="str">
            <v>05050-MD-25-106-91</v>
          </cell>
          <cell r="F411" t="str">
            <v>Tank-Pipework Support Structure Details- (Propane)</v>
          </cell>
          <cell r="G411">
            <v>0</v>
          </cell>
          <cell r="H411" t="str">
            <v>VP-1516-147-T-101/2-245</v>
          </cell>
          <cell r="I411">
            <v>40175</v>
          </cell>
          <cell r="J411">
            <v>40168</v>
          </cell>
          <cell r="K411" t="str">
            <v>Y</v>
          </cell>
          <cell r="L411" t="str">
            <v>Drw</v>
          </cell>
          <cell r="M411">
            <v>412</v>
          </cell>
        </row>
        <row r="412">
          <cell r="C412" t="str">
            <v>25</v>
          </cell>
          <cell r="D412" t="str">
            <v>05050-MD-25-106-92</v>
          </cell>
          <cell r="E412" t="str">
            <v>05050-MD-25-106-92</v>
          </cell>
          <cell r="F412" t="str">
            <v>Tank-Pipework Support Structure Details- (Propane)</v>
          </cell>
          <cell r="G412">
            <v>0</v>
          </cell>
          <cell r="H412" t="str">
            <v>VP-1516-147-T-101/2-245</v>
          </cell>
          <cell r="I412">
            <v>40175</v>
          </cell>
          <cell r="J412">
            <v>40168</v>
          </cell>
          <cell r="K412" t="str">
            <v>Y</v>
          </cell>
          <cell r="L412" t="str">
            <v>Drw</v>
          </cell>
          <cell r="M412">
            <v>413</v>
          </cell>
        </row>
        <row r="413">
          <cell r="C413" t="str">
            <v>25</v>
          </cell>
          <cell r="D413" t="str">
            <v>05050-MD-25-106-93</v>
          </cell>
          <cell r="E413" t="str">
            <v>05050-MD-25-106-93</v>
          </cell>
          <cell r="F413" t="str">
            <v>Tank-Pipework Support Structure Details- (Propane)</v>
          </cell>
          <cell r="G413">
            <v>0</v>
          </cell>
          <cell r="H413" t="str">
            <v>VP-1516-147-T-101/2-245</v>
          </cell>
          <cell r="I413">
            <v>40175</v>
          </cell>
          <cell r="J413">
            <v>40168</v>
          </cell>
          <cell r="K413" t="str">
            <v>Y</v>
          </cell>
          <cell r="L413" t="str">
            <v>Drw</v>
          </cell>
          <cell r="M413">
            <v>414</v>
          </cell>
        </row>
        <row r="414">
          <cell r="C414" t="str">
            <v>25</v>
          </cell>
          <cell r="D414" t="str">
            <v>05050-MD-25-106-94</v>
          </cell>
          <cell r="E414" t="str">
            <v>05050-MD-25-106-94</v>
          </cell>
          <cell r="F414" t="str">
            <v>Tank-Pipework Support Structure Details- (Propane)</v>
          </cell>
          <cell r="G414">
            <v>0</v>
          </cell>
          <cell r="H414" t="str">
            <v>VP-1516-147-T-101/2-245</v>
          </cell>
          <cell r="I414">
            <v>40175</v>
          </cell>
          <cell r="J414">
            <v>40168</v>
          </cell>
          <cell r="K414" t="str">
            <v>Y</v>
          </cell>
          <cell r="L414" t="str">
            <v>Drw</v>
          </cell>
          <cell r="M414">
            <v>415</v>
          </cell>
        </row>
        <row r="415">
          <cell r="C415" t="str">
            <v>25</v>
          </cell>
          <cell r="D415" t="str">
            <v>05050-MD-25-106-95</v>
          </cell>
          <cell r="E415" t="str">
            <v>05050-MD-25-106-95</v>
          </cell>
          <cell r="F415" t="str">
            <v>Tank-Pipework Support Structure Details- (Propane)</v>
          </cell>
          <cell r="G415">
            <v>0</v>
          </cell>
          <cell r="H415" t="str">
            <v>VP-1516-147-T-101/2-245</v>
          </cell>
          <cell r="I415">
            <v>40175</v>
          </cell>
          <cell r="J415">
            <v>40168</v>
          </cell>
          <cell r="K415" t="str">
            <v>Y</v>
          </cell>
          <cell r="L415" t="str">
            <v>Drw</v>
          </cell>
          <cell r="M415">
            <v>416</v>
          </cell>
        </row>
        <row r="416">
          <cell r="C416" t="str">
            <v>25</v>
          </cell>
          <cell r="D416" t="str">
            <v>05050-MD-25-106-96</v>
          </cell>
          <cell r="E416" t="str">
            <v>05050-MD-25-106-96</v>
          </cell>
          <cell r="F416" t="str">
            <v>Tank-Pipework Support Structure Details- (Propane)</v>
          </cell>
          <cell r="G416">
            <v>0</v>
          </cell>
          <cell r="H416" t="str">
            <v>VP-1516-147-T-101/2-245</v>
          </cell>
          <cell r="I416">
            <v>40175</v>
          </cell>
          <cell r="J416">
            <v>40168</v>
          </cell>
          <cell r="K416" t="str">
            <v>Y</v>
          </cell>
          <cell r="L416" t="str">
            <v>Drw</v>
          </cell>
          <cell r="M416">
            <v>417</v>
          </cell>
        </row>
        <row r="417">
          <cell r="C417" t="str">
            <v>25</v>
          </cell>
          <cell r="D417" t="str">
            <v>05050-MD-25-106-97</v>
          </cell>
          <cell r="E417" t="str">
            <v>05050-MD-25-106-97</v>
          </cell>
          <cell r="F417" t="str">
            <v>Tank-Pipework Support Structure Details- (Propane)</v>
          </cell>
          <cell r="G417">
            <v>0</v>
          </cell>
          <cell r="H417" t="str">
            <v>VP-1516-147-T-101/2-245</v>
          </cell>
          <cell r="I417">
            <v>40175</v>
          </cell>
          <cell r="J417">
            <v>40168</v>
          </cell>
          <cell r="K417" t="str">
            <v>Y</v>
          </cell>
          <cell r="L417" t="str">
            <v>Drw</v>
          </cell>
          <cell r="M417">
            <v>418</v>
          </cell>
        </row>
        <row r="418">
          <cell r="C418" t="str">
            <v>25</v>
          </cell>
          <cell r="D418" t="str">
            <v>05050-MD-25-106-98</v>
          </cell>
          <cell r="E418" t="str">
            <v>05050-MD-25-106-98</v>
          </cell>
          <cell r="F418" t="str">
            <v>Tank-Pipework Support Structure Details- (Propane)</v>
          </cell>
          <cell r="G418">
            <v>0</v>
          </cell>
          <cell r="H418" t="str">
            <v>VP-1516-147-T-101/2-245</v>
          </cell>
          <cell r="I418">
            <v>40175</v>
          </cell>
          <cell r="J418">
            <v>40168</v>
          </cell>
          <cell r="K418" t="str">
            <v>Y</v>
          </cell>
          <cell r="L418" t="str">
            <v>Drw</v>
          </cell>
          <cell r="M418">
            <v>419</v>
          </cell>
        </row>
        <row r="419">
          <cell r="C419" t="str">
            <v>25</v>
          </cell>
          <cell r="D419" t="str">
            <v>05050-MD-25-106-99</v>
          </cell>
          <cell r="E419" t="str">
            <v>05050-MD-25-106-99</v>
          </cell>
          <cell r="F419" t="str">
            <v>Tank-Pipework Support Structure Details- (Propane)</v>
          </cell>
          <cell r="G419">
            <v>0</v>
          </cell>
          <cell r="H419" t="str">
            <v>VP-1516-147-T-101/2-245</v>
          </cell>
          <cell r="I419">
            <v>40175</v>
          </cell>
          <cell r="J419">
            <v>40168</v>
          </cell>
          <cell r="K419" t="str">
            <v>Y</v>
          </cell>
          <cell r="L419" t="str">
            <v>Drw</v>
          </cell>
          <cell r="M419">
            <v>420</v>
          </cell>
        </row>
        <row r="420">
          <cell r="C420" t="str">
            <v>25</v>
          </cell>
          <cell r="D420" t="str">
            <v>05050-MD-25-106-100</v>
          </cell>
          <cell r="E420" t="str">
            <v>05050-MD-25-106-100</v>
          </cell>
          <cell r="F420" t="str">
            <v>Tank-Pipework Support Structure Details- (Propane)</v>
          </cell>
          <cell r="G420">
            <v>0</v>
          </cell>
          <cell r="H420" t="str">
            <v>VP-1516-147-T-101/2-245</v>
          </cell>
          <cell r="I420">
            <v>40175</v>
          </cell>
          <cell r="J420">
            <v>40168</v>
          </cell>
          <cell r="K420" t="str">
            <v>Y</v>
          </cell>
          <cell r="L420" t="str">
            <v>Drw</v>
          </cell>
          <cell r="M420">
            <v>421</v>
          </cell>
        </row>
        <row r="421">
          <cell r="C421" t="str">
            <v>25</v>
          </cell>
          <cell r="D421" t="str">
            <v>05050-MD-25-106-101</v>
          </cell>
          <cell r="E421" t="str">
            <v>05050-MD-25-106-101</v>
          </cell>
          <cell r="F421" t="str">
            <v>Tank-Pipework Support Structure Details- (Propane)</v>
          </cell>
          <cell r="G421">
            <v>0</v>
          </cell>
          <cell r="H421" t="str">
            <v>VP-1516-147-T-101/2-245</v>
          </cell>
          <cell r="I421">
            <v>40175</v>
          </cell>
          <cell r="J421">
            <v>40168</v>
          </cell>
          <cell r="K421" t="str">
            <v>Y</v>
          </cell>
          <cell r="L421" t="str">
            <v>Drw</v>
          </cell>
          <cell r="M421">
            <v>422</v>
          </cell>
        </row>
        <row r="422">
          <cell r="C422" t="str">
            <v>25</v>
          </cell>
          <cell r="D422" t="str">
            <v>05050-MD-25-106-102</v>
          </cell>
          <cell r="E422" t="str">
            <v>05050-MD-25-106-102</v>
          </cell>
          <cell r="F422" t="str">
            <v>Tank-Pipework Support Structure Details- (Propane)</v>
          </cell>
          <cell r="G422">
            <v>0</v>
          </cell>
          <cell r="H422" t="str">
            <v>VP-1516-147-T-101/2-245</v>
          </cell>
          <cell r="I422">
            <v>40175</v>
          </cell>
          <cell r="J422">
            <v>40168</v>
          </cell>
          <cell r="K422" t="str">
            <v>Y</v>
          </cell>
          <cell r="L422" t="str">
            <v>Drw</v>
          </cell>
          <cell r="M422">
            <v>423</v>
          </cell>
        </row>
        <row r="423">
          <cell r="C423" t="str">
            <v>25</v>
          </cell>
          <cell r="D423" t="str">
            <v>05050-MD-25-106-103</v>
          </cell>
          <cell r="E423" t="str">
            <v>05050-MD-25-106-103</v>
          </cell>
          <cell r="F423" t="str">
            <v>Tank-Pipework Support Structure Details- (Propane)</v>
          </cell>
          <cell r="G423">
            <v>0</v>
          </cell>
          <cell r="H423" t="str">
            <v>VP-1516-147-T-101/2-245</v>
          </cell>
          <cell r="I423">
            <v>40175</v>
          </cell>
          <cell r="J423">
            <v>40168</v>
          </cell>
          <cell r="K423" t="str">
            <v>Y</v>
          </cell>
          <cell r="L423" t="str">
            <v>Drw</v>
          </cell>
          <cell r="M423">
            <v>424</v>
          </cell>
        </row>
        <row r="424">
          <cell r="C424" t="str">
            <v>25</v>
          </cell>
          <cell r="D424" t="str">
            <v>05050-MD-25-107-01</v>
          </cell>
          <cell r="E424" t="str">
            <v>05050-MD-25-107-01</v>
          </cell>
          <cell r="F424" t="str">
            <v>Tank-Pump &amp; Head Plate Stillage- (Propane)</v>
          </cell>
          <cell r="G424">
            <v>0</v>
          </cell>
          <cell r="H424" t="str">
            <v>VP-1516-147-T-101/2-246</v>
          </cell>
          <cell r="I424">
            <v>40175</v>
          </cell>
          <cell r="J424">
            <v>40168</v>
          </cell>
          <cell r="K424" t="str">
            <v>Y</v>
          </cell>
          <cell r="L424" t="str">
            <v>Drw</v>
          </cell>
          <cell r="M424">
            <v>425</v>
          </cell>
        </row>
        <row r="425">
          <cell r="C425" t="str">
            <v>25</v>
          </cell>
          <cell r="D425" t="str">
            <v>05050-MD-25-107-02</v>
          </cell>
          <cell r="E425" t="str">
            <v>05050-MD-25-107-02</v>
          </cell>
          <cell r="F425" t="str">
            <v>Tank-Pump &amp; Head Plate Stillage- (Propane)</v>
          </cell>
          <cell r="G425">
            <v>0</v>
          </cell>
          <cell r="H425" t="str">
            <v>VP-1516-147-T-101/2-246</v>
          </cell>
          <cell r="I425">
            <v>40175</v>
          </cell>
          <cell r="J425">
            <v>40168</v>
          </cell>
          <cell r="K425" t="str">
            <v>Y</v>
          </cell>
          <cell r="L425" t="str">
            <v>Drw</v>
          </cell>
          <cell r="M425">
            <v>426</v>
          </cell>
        </row>
        <row r="426">
          <cell r="C426" t="str">
            <v>25</v>
          </cell>
          <cell r="D426" t="str">
            <v>05050-MD-25-107-03</v>
          </cell>
          <cell r="E426" t="str">
            <v>05050-MD-25-107-03</v>
          </cell>
          <cell r="F426" t="str">
            <v>Tank-Pump &amp; Head Plate Stillage- (Propane)</v>
          </cell>
          <cell r="G426">
            <v>0</v>
          </cell>
          <cell r="H426" t="str">
            <v>VP-1516-147-T-101/2-246</v>
          </cell>
          <cell r="I426">
            <v>40175</v>
          </cell>
          <cell r="J426">
            <v>40168</v>
          </cell>
          <cell r="K426" t="str">
            <v>Y</v>
          </cell>
          <cell r="L426" t="str">
            <v>Drw</v>
          </cell>
          <cell r="M426">
            <v>427</v>
          </cell>
        </row>
        <row r="427">
          <cell r="C427" t="str">
            <v>25</v>
          </cell>
          <cell r="D427" t="str">
            <v>05050-MD-25-107-04</v>
          </cell>
          <cell r="E427" t="str">
            <v>05050-MD-25-107-04</v>
          </cell>
          <cell r="F427" t="str">
            <v>Tank-Pump &amp; Head Plate Stillage- (Propane)</v>
          </cell>
          <cell r="G427">
            <v>0</v>
          </cell>
          <cell r="H427" t="str">
            <v>VP-1516-147-T-101/2-246</v>
          </cell>
          <cell r="I427">
            <v>40175</v>
          </cell>
          <cell r="J427">
            <v>40168</v>
          </cell>
          <cell r="K427" t="str">
            <v>Y</v>
          </cell>
          <cell r="L427" t="str">
            <v>Drw</v>
          </cell>
          <cell r="M427">
            <v>428</v>
          </cell>
        </row>
        <row r="428">
          <cell r="C428" t="str">
            <v>25</v>
          </cell>
          <cell r="D428" t="str">
            <v/>
          </cell>
          <cell r="E428" t="str">
            <v/>
          </cell>
          <cell r="F428" t="str">
            <v>Tank-Pipework Support Structure Details- (Propane)</v>
          </cell>
          <cell r="G428">
            <v>0</v>
          </cell>
          <cell r="H428">
            <v>0</v>
          </cell>
          <cell r="I428">
            <v>40175</v>
          </cell>
          <cell r="J428">
            <v>40168</v>
          </cell>
          <cell r="K428" t="str">
            <v>n</v>
          </cell>
          <cell r="L428" t="str">
            <v>Drw</v>
          </cell>
          <cell r="M428">
            <v>429</v>
          </cell>
        </row>
        <row r="429">
          <cell r="C429" t="str">
            <v>25</v>
          </cell>
          <cell r="D429" t="str">
            <v/>
          </cell>
          <cell r="E429" t="str">
            <v/>
          </cell>
          <cell r="F429" t="str">
            <v>Tank-Pipework Support Structure Details- (Propane)</v>
          </cell>
          <cell r="G429">
            <v>0</v>
          </cell>
          <cell r="H429">
            <v>0</v>
          </cell>
          <cell r="I429">
            <v>40175</v>
          </cell>
          <cell r="J429">
            <v>40168</v>
          </cell>
          <cell r="K429" t="str">
            <v>n</v>
          </cell>
          <cell r="L429" t="str">
            <v>Drw</v>
          </cell>
          <cell r="M429">
            <v>430</v>
          </cell>
        </row>
        <row r="430">
          <cell r="C430" t="str">
            <v>25</v>
          </cell>
          <cell r="D430" t="str">
            <v/>
          </cell>
          <cell r="E430" t="str">
            <v/>
          </cell>
          <cell r="F430" t="str">
            <v>Tank-Pipework Support Structure Details- (Propane)</v>
          </cell>
          <cell r="G430">
            <v>0</v>
          </cell>
          <cell r="H430">
            <v>0</v>
          </cell>
          <cell r="I430">
            <v>40175</v>
          </cell>
          <cell r="J430">
            <v>40168</v>
          </cell>
          <cell r="K430" t="str">
            <v>n</v>
          </cell>
          <cell r="L430" t="str">
            <v>Drw</v>
          </cell>
          <cell r="M430">
            <v>431</v>
          </cell>
        </row>
        <row r="431">
          <cell r="C431" t="str">
            <v>25</v>
          </cell>
          <cell r="D431" t="str">
            <v/>
          </cell>
          <cell r="E431" t="str">
            <v/>
          </cell>
          <cell r="F431" t="str">
            <v>Tank-Pipework Support Structure Details- (Propane)</v>
          </cell>
          <cell r="G431">
            <v>0</v>
          </cell>
          <cell r="H431">
            <v>0</v>
          </cell>
          <cell r="I431">
            <v>40175</v>
          </cell>
          <cell r="J431">
            <v>40168</v>
          </cell>
          <cell r="K431" t="str">
            <v>n</v>
          </cell>
          <cell r="L431" t="str">
            <v>Drw</v>
          </cell>
          <cell r="M431">
            <v>432</v>
          </cell>
        </row>
        <row r="432">
          <cell r="C432" t="str">
            <v>25</v>
          </cell>
          <cell r="D432" t="str">
            <v/>
          </cell>
          <cell r="E432" t="str">
            <v/>
          </cell>
          <cell r="F432" t="str">
            <v>Tank-Pipework Support Structure Details- (Propane)</v>
          </cell>
          <cell r="G432">
            <v>0</v>
          </cell>
          <cell r="H432">
            <v>0</v>
          </cell>
          <cell r="I432">
            <v>40175</v>
          </cell>
          <cell r="J432">
            <v>40168</v>
          </cell>
          <cell r="K432" t="str">
            <v>n</v>
          </cell>
          <cell r="L432" t="str">
            <v>Drw</v>
          </cell>
          <cell r="M432">
            <v>433</v>
          </cell>
        </row>
        <row r="433">
          <cell r="C433" t="str">
            <v>25</v>
          </cell>
          <cell r="D433" t="str">
            <v>05050-MD-25-113-01</v>
          </cell>
          <cell r="E433" t="str">
            <v>05050-MD-25-113-01</v>
          </cell>
          <cell r="F433" t="str">
            <v>Tank-Vent Platform - Structure- (Propane)</v>
          </cell>
          <cell r="G433">
            <v>0</v>
          </cell>
          <cell r="H433" t="str">
            <v>VP-1516-147-T-101/2-247</v>
          </cell>
          <cell r="I433">
            <v>40175</v>
          </cell>
          <cell r="J433">
            <v>40168</v>
          </cell>
          <cell r="K433" t="str">
            <v>Y</v>
          </cell>
          <cell r="L433" t="str">
            <v>Drw</v>
          </cell>
          <cell r="M433">
            <v>434</v>
          </cell>
        </row>
        <row r="434">
          <cell r="C434" t="str">
            <v>25</v>
          </cell>
          <cell r="D434" t="str">
            <v>05050-MD-25-113-02</v>
          </cell>
          <cell r="E434" t="str">
            <v>05050-MD-25-113-02</v>
          </cell>
          <cell r="F434" t="str">
            <v>Tank-Vent Platform - Structure- (Propane)</v>
          </cell>
          <cell r="G434">
            <v>0</v>
          </cell>
          <cell r="H434" t="str">
            <v>VP-1516-147-T-101/2-247</v>
          </cell>
          <cell r="I434">
            <v>40175</v>
          </cell>
          <cell r="J434">
            <v>40168</v>
          </cell>
          <cell r="K434" t="str">
            <v>Y</v>
          </cell>
          <cell r="L434" t="str">
            <v>Drw</v>
          </cell>
          <cell r="M434">
            <v>435</v>
          </cell>
        </row>
        <row r="435">
          <cell r="C435" t="str">
            <v>25</v>
          </cell>
          <cell r="D435" t="str">
            <v>05050-MD-25-113-03</v>
          </cell>
          <cell r="E435" t="str">
            <v>05050-MD-25-113-03</v>
          </cell>
          <cell r="F435" t="str">
            <v>Tank-Vent Platform - Structure- (Propane)</v>
          </cell>
          <cell r="G435">
            <v>0</v>
          </cell>
          <cell r="H435" t="str">
            <v>VP-1516-147-T-101/2-247</v>
          </cell>
          <cell r="I435">
            <v>40175</v>
          </cell>
          <cell r="J435">
            <v>40168</v>
          </cell>
          <cell r="K435" t="str">
            <v>Y</v>
          </cell>
          <cell r="L435" t="str">
            <v>Drw</v>
          </cell>
          <cell r="M435">
            <v>436</v>
          </cell>
        </row>
        <row r="436">
          <cell r="C436" t="str">
            <v>25</v>
          </cell>
          <cell r="D436" t="str">
            <v>05050-MD-25-113-04</v>
          </cell>
          <cell r="E436" t="str">
            <v>05050-MD-25-113-04</v>
          </cell>
          <cell r="F436" t="str">
            <v>Tank-Vent Platform - Structure- (Propane)</v>
          </cell>
          <cell r="G436">
            <v>0</v>
          </cell>
          <cell r="H436" t="str">
            <v>VP-1516-147-T-101/2-247</v>
          </cell>
          <cell r="I436">
            <v>40175</v>
          </cell>
          <cell r="J436">
            <v>40168</v>
          </cell>
          <cell r="K436" t="str">
            <v>Y</v>
          </cell>
          <cell r="L436" t="str">
            <v>Drw</v>
          </cell>
          <cell r="M436">
            <v>437</v>
          </cell>
        </row>
        <row r="437">
          <cell r="C437" t="str">
            <v>25</v>
          </cell>
          <cell r="D437" t="str">
            <v>05050-MD-25-113-05</v>
          </cell>
          <cell r="E437" t="str">
            <v>05050-MD-25-113-05</v>
          </cell>
          <cell r="F437" t="str">
            <v>Tank-Vent Platform - Structure- (Propane)</v>
          </cell>
          <cell r="G437">
            <v>0</v>
          </cell>
          <cell r="H437" t="str">
            <v>VP-1516-147-T-101/2-247</v>
          </cell>
          <cell r="I437">
            <v>40175</v>
          </cell>
          <cell r="J437">
            <v>40168</v>
          </cell>
          <cell r="K437" t="str">
            <v>Y</v>
          </cell>
          <cell r="L437" t="str">
            <v>Drw</v>
          </cell>
          <cell r="M437">
            <v>438</v>
          </cell>
        </row>
        <row r="438">
          <cell r="C438" t="str">
            <v>25</v>
          </cell>
          <cell r="D438" t="str">
            <v>05050-MD-25-113-06</v>
          </cell>
          <cell r="E438" t="str">
            <v>05050-MD-25-113-06</v>
          </cell>
          <cell r="F438" t="str">
            <v>Tank-Vent Platform - Structure- (Propane)</v>
          </cell>
          <cell r="G438">
            <v>0</v>
          </cell>
          <cell r="H438" t="str">
            <v>VP-1516-147-T-101/2-247</v>
          </cell>
          <cell r="I438">
            <v>40175</v>
          </cell>
          <cell r="J438">
            <v>40168</v>
          </cell>
          <cell r="K438" t="str">
            <v>Y</v>
          </cell>
          <cell r="L438" t="str">
            <v>Drw</v>
          </cell>
          <cell r="M438">
            <v>439</v>
          </cell>
        </row>
        <row r="439">
          <cell r="C439" t="str">
            <v>25</v>
          </cell>
          <cell r="D439" t="str">
            <v>05050-MD-25-113-07</v>
          </cell>
          <cell r="E439" t="str">
            <v>05050-MD-25-113-07</v>
          </cell>
          <cell r="F439" t="str">
            <v>Tank-Vent Platform - Structure- (Propane)</v>
          </cell>
          <cell r="G439">
            <v>0</v>
          </cell>
          <cell r="H439" t="str">
            <v>VP-1516-147-T-101/2-247</v>
          </cell>
          <cell r="I439">
            <v>40175</v>
          </cell>
          <cell r="J439">
            <v>40168</v>
          </cell>
          <cell r="K439" t="str">
            <v>Y</v>
          </cell>
          <cell r="L439" t="str">
            <v>Drw</v>
          </cell>
          <cell r="M439">
            <v>440</v>
          </cell>
        </row>
        <row r="440">
          <cell r="C440" t="str">
            <v>25</v>
          </cell>
          <cell r="D440" t="str">
            <v>05050-MD-25-113-08</v>
          </cell>
          <cell r="E440" t="str">
            <v>05050-MD-25-113-08</v>
          </cell>
          <cell r="F440" t="str">
            <v>Tank-Vent Platform - Structure- (Propane)</v>
          </cell>
          <cell r="G440">
            <v>0</v>
          </cell>
          <cell r="H440" t="str">
            <v>VP-1516-147-T-101/2-247</v>
          </cell>
          <cell r="I440">
            <v>40175</v>
          </cell>
          <cell r="J440">
            <v>40168</v>
          </cell>
          <cell r="K440" t="str">
            <v>Y</v>
          </cell>
          <cell r="L440" t="str">
            <v>Drw</v>
          </cell>
          <cell r="M440">
            <v>441</v>
          </cell>
        </row>
        <row r="441">
          <cell r="C441" t="str">
            <v>25</v>
          </cell>
          <cell r="D441" t="str">
            <v>05050-MD-25-113-09</v>
          </cell>
          <cell r="E441" t="str">
            <v>05050-MD-25-113-09</v>
          </cell>
          <cell r="F441" t="str">
            <v>Tank-Vent Platform - Structure- (Propane)</v>
          </cell>
          <cell r="G441">
            <v>0</v>
          </cell>
          <cell r="H441" t="str">
            <v>VP-1516-147-T-101/2-247</v>
          </cell>
          <cell r="I441">
            <v>40175</v>
          </cell>
          <cell r="J441">
            <v>40168</v>
          </cell>
          <cell r="K441" t="str">
            <v>Y</v>
          </cell>
          <cell r="L441" t="str">
            <v>Drw</v>
          </cell>
          <cell r="M441">
            <v>442</v>
          </cell>
        </row>
        <row r="442">
          <cell r="C442" t="str">
            <v>25</v>
          </cell>
          <cell r="D442" t="str">
            <v>05050-MD-25-113-10</v>
          </cell>
          <cell r="E442" t="str">
            <v>05050-MD-25-113-10</v>
          </cell>
          <cell r="F442" t="str">
            <v>Tank-Vent Platform - Structure- (Propane)</v>
          </cell>
          <cell r="G442">
            <v>0</v>
          </cell>
          <cell r="H442" t="str">
            <v>VP-1516-147-T-101/2-247</v>
          </cell>
          <cell r="I442">
            <v>40175</v>
          </cell>
          <cell r="J442">
            <v>40168</v>
          </cell>
          <cell r="K442" t="str">
            <v>Y</v>
          </cell>
          <cell r="L442" t="str">
            <v>Drw</v>
          </cell>
          <cell r="M442">
            <v>443</v>
          </cell>
        </row>
        <row r="443">
          <cell r="C443" t="str">
            <v>25</v>
          </cell>
          <cell r="D443" t="str">
            <v>05050-MD-25-113-11</v>
          </cell>
          <cell r="E443" t="str">
            <v>05050-MD-25-113-11</v>
          </cell>
          <cell r="F443" t="str">
            <v>Tank-Vent Platform - Structure- (Propane)</v>
          </cell>
          <cell r="G443">
            <v>0</v>
          </cell>
          <cell r="H443" t="str">
            <v>VP-1516-147-T-101/2-247</v>
          </cell>
          <cell r="I443">
            <v>40175</v>
          </cell>
          <cell r="J443">
            <v>40168</v>
          </cell>
          <cell r="K443" t="str">
            <v>Y</v>
          </cell>
          <cell r="L443" t="str">
            <v>Drw</v>
          </cell>
          <cell r="M443">
            <v>444</v>
          </cell>
        </row>
        <row r="444">
          <cell r="C444" t="str">
            <v>25</v>
          </cell>
          <cell r="D444" t="str">
            <v>05050-MD-25-113-12</v>
          </cell>
          <cell r="E444" t="str">
            <v>05050-MD-25-113-12</v>
          </cell>
          <cell r="F444" t="str">
            <v>Tank-Vent Platform - Structure- (Propane)</v>
          </cell>
          <cell r="G444">
            <v>0</v>
          </cell>
          <cell r="H444" t="str">
            <v>VP-1516-147-T-101/2-247</v>
          </cell>
          <cell r="I444">
            <v>40175</v>
          </cell>
          <cell r="J444">
            <v>40168</v>
          </cell>
          <cell r="K444" t="str">
            <v>Y</v>
          </cell>
          <cell r="L444" t="str">
            <v>Drw</v>
          </cell>
          <cell r="M444">
            <v>445</v>
          </cell>
        </row>
        <row r="445">
          <cell r="C445" t="str">
            <v>25</v>
          </cell>
          <cell r="D445" t="str">
            <v>05050-MD-25-113-13</v>
          </cell>
          <cell r="E445" t="str">
            <v>05050-MD-25-113-13</v>
          </cell>
          <cell r="F445" t="str">
            <v>Tank-Vent Platform - Structure- (Propane)</v>
          </cell>
          <cell r="G445">
            <v>0</v>
          </cell>
          <cell r="H445" t="str">
            <v>VP-1516-147-T-101/2-247</v>
          </cell>
          <cell r="I445">
            <v>40175</v>
          </cell>
          <cell r="J445">
            <v>40168</v>
          </cell>
          <cell r="K445" t="str">
            <v>Y</v>
          </cell>
          <cell r="L445" t="str">
            <v>Drw</v>
          </cell>
          <cell r="M445">
            <v>446</v>
          </cell>
        </row>
        <row r="446">
          <cell r="C446" t="str">
            <v>25</v>
          </cell>
          <cell r="D446" t="str">
            <v>05050-MD-25-113-14</v>
          </cell>
          <cell r="E446" t="str">
            <v>05050-MD-25-113-14</v>
          </cell>
          <cell r="F446" t="str">
            <v>Tank-Vent Platform - Structure- (Propane)</v>
          </cell>
          <cell r="G446">
            <v>0</v>
          </cell>
          <cell r="H446" t="str">
            <v>VP-1516-147-T-101/2-247</v>
          </cell>
          <cell r="I446">
            <v>40175</v>
          </cell>
          <cell r="J446">
            <v>40168</v>
          </cell>
          <cell r="K446" t="str">
            <v>Y</v>
          </cell>
          <cell r="L446" t="str">
            <v>Drw</v>
          </cell>
          <cell r="M446">
            <v>447</v>
          </cell>
        </row>
        <row r="447">
          <cell r="C447" t="str">
            <v>25</v>
          </cell>
          <cell r="D447" t="str">
            <v>05050-MD-25-113-15</v>
          </cell>
          <cell r="E447" t="str">
            <v>05050-MD-25-113-15</v>
          </cell>
          <cell r="F447" t="str">
            <v>Tank-Vent Platform - Structure- (Propane)</v>
          </cell>
          <cell r="G447">
            <v>0</v>
          </cell>
          <cell r="H447" t="str">
            <v>VP-1516-147-T-101/2-247</v>
          </cell>
          <cell r="I447">
            <v>40175</v>
          </cell>
          <cell r="J447">
            <v>40168</v>
          </cell>
          <cell r="K447" t="str">
            <v>Y</v>
          </cell>
          <cell r="L447" t="str">
            <v>Drw</v>
          </cell>
          <cell r="M447">
            <v>448</v>
          </cell>
        </row>
        <row r="448">
          <cell r="C448" t="str">
            <v>25</v>
          </cell>
          <cell r="D448" t="str">
            <v>05050-MD-25-113-16</v>
          </cell>
          <cell r="E448" t="str">
            <v>05050-MD-25-113-16</v>
          </cell>
          <cell r="F448" t="str">
            <v>Tank-Vent Platform - Structure- (Propane)</v>
          </cell>
          <cell r="G448">
            <v>0</v>
          </cell>
          <cell r="H448" t="str">
            <v>VP-1516-147-T-101/2-247</v>
          </cell>
          <cell r="I448">
            <v>40175</v>
          </cell>
          <cell r="J448">
            <v>40168</v>
          </cell>
          <cell r="K448" t="str">
            <v>Y</v>
          </cell>
          <cell r="L448" t="str">
            <v>Drw</v>
          </cell>
          <cell r="M448">
            <v>449</v>
          </cell>
        </row>
        <row r="449">
          <cell r="C449" t="str">
            <v>25</v>
          </cell>
          <cell r="D449" t="str">
            <v>05050-MD-25-113-17</v>
          </cell>
          <cell r="E449" t="str">
            <v>05050-MD-25-113-17</v>
          </cell>
          <cell r="F449" t="str">
            <v>Tank-Vent Platform - Structure- (Propane)</v>
          </cell>
          <cell r="G449">
            <v>0</v>
          </cell>
          <cell r="H449" t="str">
            <v>VP-1516-147-T-101/2-247</v>
          </cell>
          <cell r="I449">
            <v>40175</v>
          </cell>
          <cell r="J449">
            <v>40168</v>
          </cell>
          <cell r="K449" t="str">
            <v>Y</v>
          </cell>
          <cell r="L449" t="str">
            <v>Drw</v>
          </cell>
          <cell r="M449">
            <v>450</v>
          </cell>
        </row>
        <row r="450">
          <cell r="C450" t="str">
            <v>25</v>
          </cell>
          <cell r="D450" t="str">
            <v>05050-MD-25-113-18</v>
          </cell>
          <cell r="E450" t="str">
            <v>05050-MD-25-113-18</v>
          </cell>
          <cell r="F450" t="str">
            <v>Tank-Vent Platform - Structure- (Propane)</v>
          </cell>
          <cell r="G450">
            <v>0</v>
          </cell>
          <cell r="H450" t="str">
            <v>VP-1516-147-T-101/2-247</v>
          </cell>
          <cell r="I450">
            <v>40175</v>
          </cell>
          <cell r="J450">
            <v>40168</v>
          </cell>
          <cell r="K450" t="str">
            <v>Y</v>
          </cell>
          <cell r="L450" t="str">
            <v>Drw</v>
          </cell>
          <cell r="M450">
            <v>451</v>
          </cell>
        </row>
        <row r="451">
          <cell r="C451" t="str">
            <v>25</v>
          </cell>
          <cell r="D451" t="str">
            <v>05050-MD-25-113-19</v>
          </cell>
          <cell r="E451" t="str">
            <v>05050-MD-25-113-19</v>
          </cell>
          <cell r="F451" t="str">
            <v>Tank-Vent Platform - Structure- (Propane)</v>
          </cell>
          <cell r="G451">
            <v>0</v>
          </cell>
          <cell r="H451" t="str">
            <v>VP-1516-147-T-101/2-247</v>
          </cell>
          <cell r="I451">
            <v>40175</v>
          </cell>
          <cell r="J451">
            <v>40168</v>
          </cell>
          <cell r="K451" t="str">
            <v>Y</v>
          </cell>
          <cell r="L451" t="str">
            <v>Drw</v>
          </cell>
          <cell r="M451">
            <v>452</v>
          </cell>
        </row>
        <row r="452">
          <cell r="C452" t="str">
            <v>25</v>
          </cell>
          <cell r="D452" t="str">
            <v>05050-MD-25-113-20</v>
          </cell>
          <cell r="E452" t="str">
            <v>05050-MD-25-113-20</v>
          </cell>
          <cell r="F452" t="str">
            <v>Tank-Vent Platform - Structure- (Propane)</v>
          </cell>
          <cell r="G452">
            <v>0</v>
          </cell>
          <cell r="H452" t="str">
            <v>VP-1516-147-T-101/2-247</v>
          </cell>
          <cell r="I452">
            <v>40175</v>
          </cell>
          <cell r="J452">
            <v>40168</v>
          </cell>
          <cell r="K452" t="str">
            <v>Y</v>
          </cell>
          <cell r="L452" t="str">
            <v>Drw</v>
          </cell>
          <cell r="M452">
            <v>453</v>
          </cell>
        </row>
        <row r="453">
          <cell r="C453" t="str">
            <v>25</v>
          </cell>
          <cell r="D453" t="str">
            <v>05050-MD-25-113-21</v>
          </cell>
          <cell r="E453" t="str">
            <v>05050-MD-25-113-21</v>
          </cell>
          <cell r="F453" t="str">
            <v>Tank-Vent Platform - Structure- (Propane)</v>
          </cell>
          <cell r="G453">
            <v>0</v>
          </cell>
          <cell r="H453" t="str">
            <v>VP-1516-147-T-101/2-247</v>
          </cell>
          <cell r="I453">
            <v>40175</v>
          </cell>
          <cell r="J453">
            <v>40168</v>
          </cell>
          <cell r="K453" t="str">
            <v>Y</v>
          </cell>
          <cell r="L453" t="str">
            <v>Drw</v>
          </cell>
          <cell r="M453">
            <v>454</v>
          </cell>
        </row>
        <row r="454">
          <cell r="C454" t="str">
            <v>25</v>
          </cell>
          <cell r="D454" t="str">
            <v>05050-MD-25-113-22</v>
          </cell>
          <cell r="E454" t="str">
            <v>05050-MD-25-113-22</v>
          </cell>
          <cell r="F454" t="str">
            <v>Tank-Vent Platform - Structure- (Propane)</v>
          </cell>
          <cell r="G454">
            <v>0</v>
          </cell>
          <cell r="H454" t="str">
            <v>VP-1516-147-T-101/2-247</v>
          </cell>
          <cell r="I454">
            <v>40175</v>
          </cell>
          <cell r="J454">
            <v>40168</v>
          </cell>
          <cell r="K454" t="str">
            <v>Y</v>
          </cell>
          <cell r="L454" t="str">
            <v>Drw</v>
          </cell>
          <cell r="M454">
            <v>455</v>
          </cell>
        </row>
        <row r="455">
          <cell r="C455" t="str">
            <v>25</v>
          </cell>
          <cell r="D455" t="str">
            <v>05050-MD-25-113-23</v>
          </cell>
          <cell r="E455" t="str">
            <v>05050-MD-25-113-23</v>
          </cell>
          <cell r="F455" t="str">
            <v>Tank-Vent Platform - Structure- (Propane)</v>
          </cell>
          <cell r="G455">
            <v>0</v>
          </cell>
          <cell r="H455" t="str">
            <v>VP-1516-147-T-101/2-247</v>
          </cell>
          <cell r="I455">
            <v>40175</v>
          </cell>
          <cell r="J455">
            <v>40168</v>
          </cell>
          <cell r="K455" t="str">
            <v>Y</v>
          </cell>
          <cell r="L455" t="str">
            <v>Drw</v>
          </cell>
          <cell r="M455">
            <v>456</v>
          </cell>
        </row>
        <row r="456">
          <cell r="C456" t="str">
            <v>25</v>
          </cell>
          <cell r="D456" t="str">
            <v>05050-MD-25-113-24</v>
          </cell>
          <cell r="E456" t="str">
            <v>05050-MD-25-113-24</v>
          </cell>
          <cell r="F456" t="str">
            <v>Tank-Vent Platform - Structure- (Propane)</v>
          </cell>
          <cell r="G456">
            <v>0</v>
          </cell>
          <cell r="H456" t="str">
            <v>VP-1516-147-T-101/2-247</v>
          </cell>
          <cell r="I456">
            <v>40175</v>
          </cell>
          <cell r="J456">
            <v>40168</v>
          </cell>
          <cell r="K456" t="str">
            <v>Y</v>
          </cell>
          <cell r="L456" t="str">
            <v>Drw</v>
          </cell>
          <cell r="M456">
            <v>457</v>
          </cell>
        </row>
        <row r="457">
          <cell r="C457" t="str">
            <v>25</v>
          </cell>
          <cell r="D457" t="str">
            <v>05050-MD-25-113-25</v>
          </cell>
          <cell r="E457" t="str">
            <v>05050-MD-25-113-25</v>
          </cell>
          <cell r="F457" t="str">
            <v>Tank-Vent Platform - Structure- (Propane)</v>
          </cell>
          <cell r="G457">
            <v>0</v>
          </cell>
          <cell r="H457" t="str">
            <v>VP-1516-147-T-101/2-247</v>
          </cell>
          <cell r="I457">
            <v>40175</v>
          </cell>
          <cell r="J457">
            <v>40168</v>
          </cell>
          <cell r="K457" t="str">
            <v>Y</v>
          </cell>
          <cell r="L457" t="str">
            <v>Drw</v>
          </cell>
          <cell r="M457">
            <v>458</v>
          </cell>
        </row>
        <row r="458">
          <cell r="C458" t="str">
            <v>25</v>
          </cell>
          <cell r="D458" t="str">
            <v>05050-MD-25-113-26</v>
          </cell>
          <cell r="E458" t="str">
            <v>05050-MD-25-113-26</v>
          </cell>
          <cell r="F458" t="str">
            <v>Tank-Vent Platform - Structure- (Propane)</v>
          </cell>
          <cell r="G458">
            <v>0</v>
          </cell>
          <cell r="H458" t="str">
            <v>VP-1516-147-T-101/2-247</v>
          </cell>
          <cell r="I458">
            <v>40175</v>
          </cell>
          <cell r="J458">
            <v>40168</v>
          </cell>
          <cell r="K458" t="str">
            <v>Y</v>
          </cell>
          <cell r="L458" t="str">
            <v>Drw</v>
          </cell>
          <cell r="M458">
            <v>459</v>
          </cell>
        </row>
        <row r="459">
          <cell r="C459" t="str">
            <v>25</v>
          </cell>
          <cell r="D459" t="str">
            <v>05050-MD-25-113-27</v>
          </cell>
          <cell r="E459" t="str">
            <v>05050-MD-25-113-27</v>
          </cell>
          <cell r="F459" t="str">
            <v>Tank-Vent Platform - Structure- (Propane)</v>
          </cell>
          <cell r="G459">
            <v>0</v>
          </cell>
          <cell r="H459" t="str">
            <v>VP-1516-147-T-101/2-247</v>
          </cell>
          <cell r="I459">
            <v>40175</v>
          </cell>
          <cell r="J459">
            <v>40168</v>
          </cell>
          <cell r="K459" t="str">
            <v>Y</v>
          </cell>
          <cell r="L459" t="str">
            <v>Drw</v>
          </cell>
          <cell r="M459">
            <v>460</v>
          </cell>
        </row>
        <row r="460">
          <cell r="C460" t="str">
            <v>25</v>
          </cell>
          <cell r="D460" t="str">
            <v>05050-MD-25-113-28</v>
          </cell>
          <cell r="E460" t="str">
            <v>05050-MD-25-113-28</v>
          </cell>
          <cell r="F460" t="str">
            <v>Tank-Vent Platform - Structure- (Propane)</v>
          </cell>
          <cell r="G460">
            <v>0</v>
          </cell>
          <cell r="H460" t="str">
            <v>VP-1516-147-T-101/2-247</v>
          </cell>
          <cell r="I460">
            <v>40175</v>
          </cell>
          <cell r="J460">
            <v>40168</v>
          </cell>
          <cell r="K460" t="str">
            <v>Y</v>
          </cell>
          <cell r="L460" t="str">
            <v>Drw</v>
          </cell>
          <cell r="M460">
            <v>461</v>
          </cell>
        </row>
        <row r="461">
          <cell r="C461" t="str">
            <v>25</v>
          </cell>
          <cell r="D461" t="str">
            <v>05050-MD-25-113-29</v>
          </cell>
          <cell r="E461" t="str">
            <v>05050-MD-25-113-29</v>
          </cell>
          <cell r="F461" t="str">
            <v>Tank-Vent Platform - Structure- (Propane)</v>
          </cell>
          <cell r="G461">
            <v>0</v>
          </cell>
          <cell r="H461" t="str">
            <v>VP-1516-147-T-101/2-247</v>
          </cell>
          <cell r="I461">
            <v>40175</v>
          </cell>
          <cell r="J461">
            <v>40168</v>
          </cell>
          <cell r="K461" t="str">
            <v>Y</v>
          </cell>
          <cell r="L461" t="str">
            <v>Drw</v>
          </cell>
          <cell r="M461">
            <v>462</v>
          </cell>
        </row>
        <row r="462">
          <cell r="C462" t="str">
            <v>25</v>
          </cell>
          <cell r="D462" t="str">
            <v>05050-MD-25-113-30</v>
          </cell>
          <cell r="E462" t="str">
            <v>05050-MD-25-113-30</v>
          </cell>
          <cell r="F462" t="str">
            <v>Tank-Vent Platform - Structure- (Propane)</v>
          </cell>
          <cell r="G462">
            <v>0</v>
          </cell>
          <cell r="H462" t="str">
            <v>VP-1516-147-T-101/2-247</v>
          </cell>
          <cell r="I462">
            <v>40175</v>
          </cell>
          <cell r="J462">
            <v>40168</v>
          </cell>
          <cell r="K462" t="str">
            <v>Y</v>
          </cell>
          <cell r="L462" t="str">
            <v>Drw</v>
          </cell>
          <cell r="M462">
            <v>463</v>
          </cell>
        </row>
        <row r="463">
          <cell r="C463" t="str">
            <v>25</v>
          </cell>
          <cell r="D463" t="str">
            <v>05050-MD-25-113-31</v>
          </cell>
          <cell r="E463" t="str">
            <v>05050-MD-25-113-31</v>
          </cell>
          <cell r="F463" t="str">
            <v>Tank-Vent Platform - Structure- (Propane)</v>
          </cell>
          <cell r="G463">
            <v>0</v>
          </cell>
          <cell r="H463" t="str">
            <v>VP-1516-147-T-101/2-247</v>
          </cell>
          <cell r="I463">
            <v>40175</v>
          </cell>
          <cell r="J463">
            <v>40168</v>
          </cell>
          <cell r="K463" t="str">
            <v>Y</v>
          </cell>
          <cell r="L463" t="str">
            <v>Drw</v>
          </cell>
          <cell r="M463">
            <v>464</v>
          </cell>
        </row>
        <row r="464">
          <cell r="C464" t="str">
            <v>25</v>
          </cell>
          <cell r="D464" t="str">
            <v>05050-MD-25-113-32</v>
          </cell>
          <cell r="E464" t="str">
            <v>05050-MD-25-113-32</v>
          </cell>
          <cell r="F464" t="str">
            <v>Tank-Vent Platform - Structure- (Propane)</v>
          </cell>
          <cell r="G464">
            <v>0</v>
          </cell>
          <cell r="H464" t="str">
            <v>VP-1516-147-T-101/2-247</v>
          </cell>
          <cell r="I464">
            <v>40175</v>
          </cell>
          <cell r="J464">
            <v>40168</v>
          </cell>
          <cell r="K464" t="str">
            <v>Y</v>
          </cell>
          <cell r="L464" t="str">
            <v>Drw</v>
          </cell>
          <cell r="M464">
            <v>465</v>
          </cell>
        </row>
        <row r="465">
          <cell r="C465" t="str">
            <v>25</v>
          </cell>
          <cell r="D465" t="str">
            <v>05050-MD-25-113-33</v>
          </cell>
          <cell r="E465" t="str">
            <v>05050-MD-25-113-33</v>
          </cell>
          <cell r="F465" t="str">
            <v>Tank-Vent Platform - Structure- (Propane)</v>
          </cell>
          <cell r="G465">
            <v>0</v>
          </cell>
          <cell r="H465" t="str">
            <v>VP-1516-147-T-101/2-247</v>
          </cell>
          <cell r="I465">
            <v>40175</v>
          </cell>
          <cell r="J465">
            <v>40168</v>
          </cell>
          <cell r="K465" t="str">
            <v>Y</v>
          </cell>
          <cell r="L465" t="str">
            <v>Drw</v>
          </cell>
          <cell r="M465">
            <v>466</v>
          </cell>
        </row>
        <row r="466">
          <cell r="C466" t="str">
            <v>25</v>
          </cell>
          <cell r="D466" t="str">
            <v>05050-MD-25-113-34</v>
          </cell>
          <cell r="E466" t="str">
            <v>05050-MD-25-113-34</v>
          </cell>
          <cell r="F466" t="str">
            <v>Tank-Vent Platform - Structure- (Propane)</v>
          </cell>
          <cell r="G466">
            <v>0</v>
          </cell>
          <cell r="H466" t="str">
            <v>VP-1516-147-T-101/2-247</v>
          </cell>
          <cell r="I466">
            <v>40175</v>
          </cell>
          <cell r="J466">
            <v>40168</v>
          </cell>
          <cell r="K466" t="str">
            <v>Y</v>
          </cell>
          <cell r="L466" t="str">
            <v>Drw</v>
          </cell>
          <cell r="M466">
            <v>467</v>
          </cell>
        </row>
        <row r="467">
          <cell r="C467" t="str">
            <v>25</v>
          </cell>
          <cell r="D467" t="str">
            <v>05050-MD-25-113-35</v>
          </cell>
          <cell r="E467" t="str">
            <v>05050-MD-25-113-35</v>
          </cell>
          <cell r="F467" t="str">
            <v>Tank-Vent Platform - Structure- (Propane)</v>
          </cell>
          <cell r="G467">
            <v>0</v>
          </cell>
          <cell r="H467" t="str">
            <v>VP-1516-147-T-101/2-247</v>
          </cell>
          <cell r="I467">
            <v>40175</v>
          </cell>
          <cell r="J467">
            <v>40168</v>
          </cell>
          <cell r="K467" t="str">
            <v>Y</v>
          </cell>
          <cell r="L467" t="str">
            <v>Drw</v>
          </cell>
          <cell r="M467">
            <v>468</v>
          </cell>
        </row>
        <row r="468">
          <cell r="C468" t="str">
            <v>25</v>
          </cell>
          <cell r="D468" t="str">
            <v>05050-MD-25-113-36</v>
          </cell>
          <cell r="E468" t="str">
            <v>05050-MD-25-113-36</v>
          </cell>
          <cell r="F468" t="str">
            <v>Tank-Vent Platform - Structure- (Propane)</v>
          </cell>
          <cell r="G468">
            <v>0</v>
          </cell>
          <cell r="H468" t="str">
            <v>VP-1516-147-T-101/2-247</v>
          </cell>
          <cell r="I468">
            <v>40175</v>
          </cell>
          <cell r="J468">
            <v>40168</v>
          </cell>
          <cell r="K468" t="str">
            <v>Y</v>
          </cell>
          <cell r="L468" t="str">
            <v>Drw</v>
          </cell>
          <cell r="M468">
            <v>469</v>
          </cell>
        </row>
        <row r="469">
          <cell r="C469" t="str">
            <v>25</v>
          </cell>
          <cell r="D469" t="str">
            <v>05050-MD-25-113-37</v>
          </cell>
          <cell r="E469" t="str">
            <v>05050-MD-25-113-37</v>
          </cell>
          <cell r="F469" t="str">
            <v>Tank-Vent Platform - Structure- (Propane)</v>
          </cell>
          <cell r="G469">
            <v>0</v>
          </cell>
          <cell r="H469" t="str">
            <v>VP-1516-147-T-101/2-247</v>
          </cell>
          <cell r="I469">
            <v>40175</v>
          </cell>
          <cell r="J469">
            <v>40168</v>
          </cell>
          <cell r="K469" t="str">
            <v>Y</v>
          </cell>
          <cell r="L469" t="str">
            <v>Drw</v>
          </cell>
          <cell r="M469">
            <v>470</v>
          </cell>
        </row>
        <row r="470">
          <cell r="C470" t="str">
            <v>25</v>
          </cell>
          <cell r="D470" t="str">
            <v>05050-MD-25-113-38</v>
          </cell>
          <cell r="E470" t="str">
            <v>05050-MD-25-113-38</v>
          </cell>
          <cell r="F470" t="str">
            <v>Tank-Vent Platform - Structure- (Propane)</v>
          </cell>
          <cell r="G470">
            <v>0</v>
          </cell>
          <cell r="H470" t="str">
            <v>VP-1516-147-T-101/2-247</v>
          </cell>
          <cell r="I470">
            <v>40175</v>
          </cell>
          <cell r="J470">
            <v>40168</v>
          </cell>
          <cell r="K470" t="str">
            <v>Y</v>
          </cell>
          <cell r="L470" t="str">
            <v>Drw</v>
          </cell>
          <cell r="M470">
            <v>471</v>
          </cell>
        </row>
        <row r="471">
          <cell r="C471" t="str">
            <v>25</v>
          </cell>
          <cell r="D471" t="str">
            <v>05050-MD-25-113-39</v>
          </cell>
          <cell r="E471" t="str">
            <v>05050-MD-25-113-39</v>
          </cell>
          <cell r="F471" t="str">
            <v>Tank-Vent Platform - Structure- (Propane)</v>
          </cell>
          <cell r="G471">
            <v>0</v>
          </cell>
          <cell r="H471" t="str">
            <v>VP-1516-147-T-101/2-247</v>
          </cell>
          <cell r="I471">
            <v>40175</v>
          </cell>
          <cell r="J471">
            <v>40168</v>
          </cell>
          <cell r="K471" t="str">
            <v>Y</v>
          </cell>
          <cell r="L471" t="str">
            <v>Drw</v>
          </cell>
          <cell r="M471">
            <v>472</v>
          </cell>
        </row>
        <row r="472">
          <cell r="C472" t="str">
            <v>25</v>
          </cell>
          <cell r="D472" t="str">
            <v>05050-MD-25-113-40</v>
          </cell>
          <cell r="E472" t="str">
            <v>05050-MD-25-113-40</v>
          </cell>
          <cell r="F472" t="str">
            <v>Tank-Vent Platform - Structure- (Propane)</v>
          </cell>
          <cell r="G472">
            <v>0</v>
          </cell>
          <cell r="H472" t="str">
            <v>VP-1516-147-T-101/2-247</v>
          </cell>
          <cell r="I472">
            <v>40175</v>
          </cell>
          <cell r="J472">
            <v>40168</v>
          </cell>
          <cell r="K472" t="str">
            <v>Y</v>
          </cell>
          <cell r="L472" t="str">
            <v>Drw</v>
          </cell>
          <cell r="M472">
            <v>473</v>
          </cell>
        </row>
        <row r="473">
          <cell r="C473" t="str">
            <v>25</v>
          </cell>
          <cell r="D473" t="str">
            <v>05050-MD-25-113-41</v>
          </cell>
          <cell r="E473" t="str">
            <v>05050-MD-25-113-41</v>
          </cell>
          <cell r="F473" t="str">
            <v>Tank-Vent Platform - Structure- (Propane)</v>
          </cell>
          <cell r="G473">
            <v>0</v>
          </cell>
          <cell r="H473" t="str">
            <v>VP-1516-147-T-101/2-247</v>
          </cell>
          <cell r="I473">
            <v>40175</v>
          </cell>
          <cell r="J473">
            <v>40168</v>
          </cell>
          <cell r="K473" t="str">
            <v>Y</v>
          </cell>
          <cell r="L473" t="str">
            <v>Drw</v>
          </cell>
          <cell r="M473">
            <v>474</v>
          </cell>
        </row>
        <row r="474">
          <cell r="C474" t="str">
            <v>25</v>
          </cell>
          <cell r="D474" t="str">
            <v>05050-MD-25-113-42</v>
          </cell>
          <cell r="E474" t="str">
            <v>05050-MD-25-113-42</v>
          </cell>
          <cell r="F474" t="str">
            <v>Tank-Vent Platform - Structure- (Propane)</v>
          </cell>
          <cell r="G474">
            <v>0</v>
          </cell>
          <cell r="H474" t="str">
            <v>VP-1516-147-T-101/2-247</v>
          </cell>
          <cell r="I474">
            <v>40175</v>
          </cell>
          <cell r="J474">
            <v>40168</v>
          </cell>
          <cell r="K474" t="str">
            <v>Y</v>
          </cell>
          <cell r="L474" t="str">
            <v>Drw</v>
          </cell>
          <cell r="M474">
            <v>475</v>
          </cell>
        </row>
        <row r="475">
          <cell r="C475" t="str">
            <v>25</v>
          </cell>
          <cell r="D475" t="str">
            <v>05050-MD-25-113-43</v>
          </cell>
          <cell r="E475" t="str">
            <v>05050-MD-25-113-43</v>
          </cell>
          <cell r="F475" t="str">
            <v>Tank-Vent Platform - Structure- (Propane)</v>
          </cell>
          <cell r="G475">
            <v>0</v>
          </cell>
          <cell r="H475" t="str">
            <v>VP-1516-147-T-101/2-247</v>
          </cell>
          <cell r="I475">
            <v>40175</v>
          </cell>
          <cell r="J475">
            <v>40168</v>
          </cell>
          <cell r="K475" t="str">
            <v>Y</v>
          </cell>
          <cell r="L475" t="str">
            <v>Drw</v>
          </cell>
          <cell r="M475">
            <v>476</v>
          </cell>
        </row>
        <row r="476">
          <cell r="C476" t="str">
            <v>25</v>
          </cell>
          <cell r="D476" t="str">
            <v>05050-MD-25-113-44</v>
          </cell>
          <cell r="E476" t="str">
            <v>05050-MD-25-113-44</v>
          </cell>
          <cell r="F476" t="str">
            <v>Tank-Vent Platform - Structure- (Propane)</v>
          </cell>
          <cell r="G476">
            <v>0</v>
          </cell>
          <cell r="H476" t="str">
            <v>VP-1516-147-T-101/2-247</v>
          </cell>
          <cell r="I476">
            <v>40175</v>
          </cell>
          <cell r="J476">
            <v>40168</v>
          </cell>
          <cell r="K476" t="str">
            <v>Y</v>
          </cell>
          <cell r="L476" t="str">
            <v>Drw</v>
          </cell>
          <cell r="M476">
            <v>477</v>
          </cell>
        </row>
        <row r="477">
          <cell r="C477" t="str">
            <v>25</v>
          </cell>
          <cell r="D477" t="str">
            <v>05050-MD-25-113-45</v>
          </cell>
          <cell r="E477" t="str">
            <v>05050-MD-25-113-45</v>
          </cell>
          <cell r="F477" t="str">
            <v>Tank-Vent Platform - Structure- (Propane)</v>
          </cell>
          <cell r="G477">
            <v>0</v>
          </cell>
          <cell r="H477" t="str">
            <v>VP-1516-147-T-101/2-247</v>
          </cell>
          <cell r="I477">
            <v>40175</v>
          </cell>
          <cell r="J477">
            <v>40168</v>
          </cell>
          <cell r="K477" t="str">
            <v>Y</v>
          </cell>
          <cell r="L477" t="str">
            <v>Drw</v>
          </cell>
          <cell r="M477">
            <v>478</v>
          </cell>
        </row>
        <row r="478">
          <cell r="C478" t="str">
            <v>25</v>
          </cell>
          <cell r="D478" t="str">
            <v>05050-MD-25-113-46</v>
          </cell>
          <cell r="E478" t="str">
            <v>05050-MD-25-113-46</v>
          </cell>
          <cell r="F478" t="str">
            <v>Tank-Vent Platform - Structure- (Propane)</v>
          </cell>
          <cell r="G478">
            <v>0</v>
          </cell>
          <cell r="H478" t="str">
            <v>VP-1516-147-T-101/2-247</v>
          </cell>
          <cell r="I478">
            <v>40175</v>
          </cell>
          <cell r="J478">
            <v>40168</v>
          </cell>
          <cell r="K478" t="str">
            <v>Y</v>
          </cell>
          <cell r="L478" t="str">
            <v>Drw</v>
          </cell>
          <cell r="M478">
            <v>479</v>
          </cell>
        </row>
        <row r="479">
          <cell r="C479" t="str">
            <v>25</v>
          </cell>
          <cell r="D479" t="str">
            <v>05050-MD-25-113-47</v>
          </cell>
          <cell r="E479" t="str">
            <v>05050-MD-25-113-47</v>
          </cell>
          <cell r="F479" t="str">
            <v>Tank-Vent Platform - Structure- (Propane)</v>
          </cell>
          <cell r="G479">
            <v>0</v>
          </cell>
          <cell r="H479" t="str">
            <v>VP-1516-147-T-101/2-247</v>
          </cell>
          <cell r="I479">
            <v>40175</v>
          </cell>
          <cell r="J479">
            <v>40168</v>
          </cell>
          <cell r="K479" t="str">
            <v>Y</v>
          </cell>
          <cell r="L479" t="str">
            <v>Drw</v>
          </cell>
          <cell r="M479">
            <v>480</v>
          </cell>
        </row>
        <row r="480">
          <cell r="C480" t="str">
            <v>25</v>
          </cell>
          <cell r="D480" t="str">
            <v>05050-MD-25-113-48</v>
          </cell>
          <cell r="E480" t="str">
            <v>05050-MD-25-113-48</v>
          </cell>
          <cell r="F480" t="str">
            <v>Tank-Vent Platform - Structure- (Propane)</v>
          </cell>
          <cell r="G480">
            <v>0</v>
          </cell>
          <cell r="H480" t="str">
            <v>VP-1516-147-T-101/2-247</v>
          </cell>
          <cell r="I480">
            <v>40175</v>
          </cell>
          <cell r="J480">
            <v>40168</v>
          </cell>
          <cell r="K480" t="str">
            <v>Y</v>
          </cell>
          <cell r="L480" t="str">
            <v>Drw</v>
          </cell>
          <cell r="M480">
            <v>481</v>
          </cell>
        </row>
        <row r="481">
          <cell r="C481" t="str">
            <v>25</v>
          </cell>
          <cell r="D481" t="str">
            <v>05050-MD-25-113-49</v>
          </cell>
          <cell r="E481" t="str">
            <v>05050-MD-25-113-49</v>
          </cell>
          <cell r="F481" t="str">
            <v>Tank-Vent Platform - Structure- (Propane)</v>
          </cell>
          <cell r="G481">
            <v>0</v>
          </cell>
          <cell r="H481" t="str">
            <v>VP-1516-147-T-101/2-247</v>
          </cell>
          <cell r="I481">
            <v>40175</v>
          </cell>
          <cell r="J481">
            <v>40168</v>
          </cell>
          <cell r="K481" t="str">
            <v>Y</v>
          </cell>
          <cell r="L481" t="str">
            <v>Drw</v>
          </cell>
          <cell r="M481">
            <v>482</v>
          </cell>
        </row>
        <row r="482">
          <cell r="C482" t="str">
            <v>25</v>
          </cell>
          <cell r="D482" t="str">
            <v>05050-MD-25-113-50</v>
          </cell>
          <cell r="E482" t="str">
            <v>05050-MD-25-113-50</v>
          </cell>
          <cell r="F482" t="str">
            <v>Tank-Vent Platform - Structure- (Propane)</v>
          </cell>
          <cell r="G482">
            <v>0</v>
          </cell>
          <cell r="H482" t="str">
            <v>VP-1516-147-T-101/2-247</v>
          </cell>
          <cell r="I482">
            <v>40175</v>
          </cell>
          <cell r="J482">
            <v>40168</v>
          </cell>
          <cell r="K482" t="str">
            <v>Y</v>
          </cell>
          <cell r="L482" t="str">
            <v>Drw</v>
          </cell>
          <cell r="M482">
            <v>483</v>
          </cell>
        </row>
        <row r="483">
          <cell r="C483" t="str">
            <v>25</v>
          </cell>
          <cell r="D483" t="str">
            <v>05050-MD-25-113-51</v>
          </cell>
          <cell r="E483" t="str">
            <v>05050-MD-25-113-51</v>
          </cell>
          <cell r="F483" t="str">
            <v>Tank-Vent Platform - Structure- (Propane)</v>
          </cell>
          <cell r="G483">
            <v>0</v>
          </cell>
          <cell r="H483" t="str">
            <v>VP-1516-147-T-101/2-247</v>
          </cell>
          <cell r="I483">
            <v>40175</v>
          </cell>
          <cell r="J483">
            <v>40168</v>
          </cell>
          <cell r="K483" t="str">
            <v>Y</v>
          </cell>
          <cell r="L483" t="str">
            <v>Drw</v>
          </cell>
          <cell r="M483">
            <v>484</v>
          </cell>
        </row>
        <row r="484">
          <cell r="C484" t="str">
            <v>25</v>
          </cell>
          <cell r="D484" t="str">
            <v>05050-MD-25-113-52</v>
          </cell>
          <cell r="E484" t="str">
            <v>05050-MD-25-113-52</v>
          </cell>
          <cell r="F484" t="str">
            <v>Tank-Vent Platform - Structure- (Propane)</v>
          </cell>
          <cell r="G484">
            <v>0</v>
          </cell>
          <cell r="H484" t="str">
            <v>VP-1516-147-T-101/2-247</v>
          </cell>
          <cell r="I484">
            <v>40175</v>
          </cell>
          <cell r="J484">
            <v>40168</v>
          </cell>
          <cell r="K484" t="str">
            <v>Y</v>
          </cell>
          <cell r="L484" t="str">
            <v>Drw</v>
          </cell>
          <cell r="M484">
            <v>485</v>
          </cell>
        </row>
        <row r="485">
          <cell r="C485" t="str">
            <v>25</v>
          </cell>
          <cell r="D485" t="str">
            <v>05050-MD-25-113-53</v>
          </cell>
          <cell r="E485" t="str">
            <v>05050-MD-25-113-53</v>
          </cell>
          <cell r="F485" t="str">
            <v>Tank-Vent Platform - Structure- (Propane)</v>
          </cell>
          <cell r="G485">
            <v>0</v>
          </cell>
          <cell r="H485" t="str">
            <v>VP-1516-147-T-101/2-247</v>
          </cell>
          <cell r="I485">
            <v>40175</v>
          </cell>
          <cell r="J485">
            <v>40168</v>
          </cell>
          <cell r="K485" t="str">
            <v>Y</v>
          </cell>
          <cell r="L485" t="str">
            <v>Drw</v>
          </cell>
          <cell r="M485">
            <v>486</v>
          </cell>
        </row>
        <row r="486">
          <cell r="C486" t="str">
            <v>25</v>
          </cell>
          <cell r="D486" t="str">
            <v>05050-MD-25-113-54</v>
          </cell>
          <cell r="E486" t="str">
            <v>05050-MD-25-113-54</v>
          </cell>
          <cell r="F486" t="str">
            <v>Tank-Vent Platform - Structure- (Propane)</v>
          </cell>
          <cell r="G486">
            <v>0</v>
          </cell>
          <cell r="H486" t="str">
            <v>VP-1516-147-T-101/2-247</v>
          </cell>
          <cell r="I486">
            <v>40175</v>
          </cell>
          <cell r="J486">
            <v>40168</v>
          </cell>
          <cell r="K486" t="str">
            <v>Y</v>
          </cell>
          <cell r="L486" t="str">
            <v>Drw</v>
          </cell>
          <cell r="M486">
            <v>487</v>
          </cell>
        </row>
        <row r="487">
          <cell r="C487" t="str">
            <v>25</v>
          </cell>
          <cell r="D487" t="str">
            <v>05050-MD-25-113-55</v>
          </cell>
          <cell r="E487" t="str">
            <v>05050-MD-25-113-55</v>
          </cell>
          <cell r="F487" t="str">
            <v>Tank-Vent Platform - Structure- (Propane)</v>
          </cell>
          <cell r="G487">
            <v>0</v>
          </cell>
          <cell r="H487" t="str">
            <v>VP-1516-147-T-101/2-247</v>
          </cell>
          <cell r="I487">
            <v>40175</v>
          </cell>
          <cell r="J487">
            <v>40168</v>
          </cell>
          <cell r="K487" t="str">
            <v>Y</v>
          </cell>
          <cell r="L487" t="str">
            <v>Drw</v>
          </cell>
          <cell r="M487">
            <v>488</v>
          </cell>
        </row>
        <row r="488">
          <cell r="C488" t="str">
            <v>25</v>
          </cell>
          <cell r="D488" t="str">
            <v>05050-MD-25-113-56</v>
          </cell>
          <cell r="E488" t="str">
            <v>05050-MD-25-113-56</v>
          </cell>
          <cell r="F488" t="str">
            <v>Tank-Vent Platform - Structure- (Propane)</v>
          </cell>
          <cell r="G488">
            <v>0</v>
          </cell>
          <cell r="H488" t="str">
            <v>VP-1516-147-T-101/2-247</v>
          </cell>
          <cell r="I488">
            <v>40175</v>
          </cell>
          <cell r="J488">
            <v>40168</v>
          </cell>
          <cell r="K488" t="str">
            <v>Y</v>
          </cell>
          <cell r="L488" t="str">
            <v>Drw</v>
          </cell>
          <cell r="M488">
            <v>489</v>
          </cell>
        </row>
        <row r="489">
          <cell r="C489" t="str">
            <v>25</v>
          </cell>
          <cell r="D489" t="str">
            <v>05050-MD-25-113-57</v>
          </cell>
          <cell r="E489" t="str">
            <v>05050-MD-25-113-57</v>
          </cell>
          <cell r="F489" t="str">
            <v>Tank-Vent Platform - Structure- (Propane)</v>
          </cell>
          <cell r="G489">
            <v>0</v>
          </cell>
          <cell r="H489" t="str">
            <v>VP-1516-147-T-101/2-247</v>
          </cell>
          <cell r="I489">
            <v>40175</v>
          </cell>
          <cell r="J489">
            <v>40168</v>
          </cell>
          <cell r="K489" t="str">
            <v>Y</v>
          </cell>
          <cell r="L489" t="str">
            <v>Drw</v>
          </cell>
          <cell r="M489">
            <v>490</v>
          </cell>
        </row>
        <row r="490">
          <cell r="C490" t="str">
            <v>25</v>
          </cell>
          <cell r="D490" t="str">
            <v>05050-MD-25-113-58</v>
          </cell>
          <cell r="E490" t="str">
            <v>05050-MD-25-113-58</v>
          </cell>
          <cell r="F490" t="str">
            <v>Tank-Vent Platform - Structure- (Propane)</v>
          </cell>
          <cell r="G490">
            <v>0</v>
          </cell>
          <cell r="H490" t="str">
            <v>VP-1516-147-T-101/2-247</v>
          </cell>
          <cell r="I490">
            <v>40175</v>
          </cell>
          <cell r="J490">
            <v>40168</v>
          </cell>
          <cell r="K490" t="str">
            <v>Y</v>
          </cell>
          <cell r="L490" t="str">
            <v>Drw</v>
          </cell>
          <cell r="M490">
            <v>491</v>
          </cell>
        </row>
        <row r="491">
          <cell r="C491" t="str">
            <v>25</v>
          </cell>
          <cell r="D491" t="str">
            <v>05050-MD-25-113-59</v>
          </cell>
          <cell r="E491" t="str">
            <v>05050-MD-25-113-59</v>
          </cell>
          <cell r="F491" t="str">
            <v>Tank-Vent Platform - Structure- (Propane)</v>
          </cell>
          <cell r="G491">
            <v>0</v>
          </cell>
          <cell r="H491" t="str">
            <v>VP-1516-147-T-101/2-247</v>
          </cell>
          <cell r="I491">
            <v>40175</v>
          </cell>
          <cell r="J491">
            <v>40168</v>
          </cell>
          <cell r="K491" t="str">
            <v>Y</v>
          </cell>
          <cell r="L491" t="str">
            <v>Drw</v>
          </cell>
          <cell r="M491">
            <v>492</v>
          </cell>
        </row>
        <row r="492">
          <cell r="C492" t="str">
            <v>25</v>
          </cell>
          <cell r="D492" t="str">
            <v>05050-MD-25-113-60</v>
          </cell>
          <cell r="E492" t="str">
            <v>05050-MD-25-113-60</v>
          </cell>
          <cell r="F492" t="str">
            <v>Tank-Vent Platform - Structure- (Propane)</v>
          </cell>
          <cell r="G492">
            <v>0</v>
          </cell>
          <cell r="H492" t="str">
            <v>VP-1516-147-T-101/2-247</v>
          </cell>
          <cell r="I492">
            <v>40175</v>
          </cell>
          <cell r="J492">
            <v>40168</v>
          </cell>
          <cell r="K492" t="str">
            <v>Y</v>
          </cell>
          <cell r="L492" t="str">
            <v>Drw</v>
          </cell>
          <cell r="M492">
            <v>493</v>
          </cell>
        </row>
        <row r="493">
          <cell r="C493" t="str">
            <v>25</v>
          </cell>
          <cell r="D493" t="str">
            <v>05050-MD-25-113-61</v>
          </cell>
          <cell r="E493" t="str">
            <v>05050-MD-25-113-61</v>
          </cell>
          <cell r="F493" t="str">
            <v>Tank-Vent Platform - Structure- (Propane)</v>
          </cell>
          <cell r="G493">
            <v>0</v>
          </cell>
          <cell r="H493" t="str">
            <v>VP-1516-147-T-101/2-247</v>
          </cell>
          <cell r="I493">
            <v>40175</v>
          </cell>
          <cell r="J493">
            <v>40168</v>
          </cell>
          <cell r="K493" t="str">
            <v>Y</v>
          </cell>
          <cell r="L493" t="str">
            <v>Drw</v>
          </cell>
          <cell r="M493">
            <v>494</v>
          </cell>
        </row>
        <row r="494">
          <cell r="C494" t="str">
            <v>25</v>
          </cell>
          <cell r="D494" t="str">
            <v>05050-MD-25-113-62</v>
          </cell>
          <cell r="E494" t="str">
            <v>05050-MD-25-113-62</v>
          </cell>
          <cell r="F494" t="str">
            <v>Tank-Vent Platform - Structure- (Propane)</v>
          </cell>
          <cell r="G494">
            <v>0</v>
          </cell>
          <cell r="H494" t="str">
            <v>VP-1516-147-T-101/2-247</v>
          </cell>
          <cell r="I494">
            <v>40175</v>
          </cell>
          <cell r="J494">
            <v>40168</v>
          </cell>
          <cell r="K494" t="str">
            <v>Y</v>
          </cell>
          <cell r="L494" t="str">
            <v>Drw</v>
          </cell>
          <cell r="M494">
            <v>495</v>
          </cell>
        </row>
        <row r="495">
          <cell r="C495" t="str">
            <v>25</v>
          </cell>
          <cell r="D495" t="str">
            <v>05050-MD-25-113-63</v>
          </cell>
          <cell r="E495" t="str">
            <v>05050-MD-25-113-63</v>
          </cell>
          <cell r="F495" t="str">
            <v>Tank-Vent Platform - Structure- (Propane)</v>
          </cell>
          <cell r="G495">
            <v>0</v>
          </cell>
          <cell r="H495" t="str">
            <v>VP-1516-147-T-101/2-247</v>
          </cell>
          <cell r="I495">
            <v>40175</v>
          </cell>
          <cell r="J495">
            <v>40168</v>
          </cell>
          <cell r="K495" t="str">
            <v>Y</v>
          </cell>
          <cell r="L495" t="str">
            <v>Drw</v>
          </cell>
          <cell r="M495">
            <v>496</v>
          </cell>
        </row>
        <row r="496">
          <cell r="C496" t="str">
            <v>25</v>
          </cell>
          <cell r="D496" t="str">
            <v>05050-MD-25-113-64</v>
          </cell>
          <cell r="E496" t="str">
            <v>05050-MD-25-113-64</v>
          </cell>
          <cell r="F496" t="str">
            <v>Tank-Vent Platform - Structure- (Propane)</v>
          </cell>
          <cell r="G496">
            <v>0</v>
          </cell>
          <cell r="H496" t="str">
            <v>VP-1516-147-T-101/2-247</v>
          </cell>
          <cell r="I496">
            <v>40175</v>
          </cell>
          <cell r="J496">
            <v>40168</v>
          </cell>
          <cell r="K496" t="str">
            <v>Y</v>
          </cell>
          <cell r="L496" t="str">
            <v>Drw</v>
          </cell>
          <cell r="M496">
            <v>497</v>
          </cell>
        </row>
        <row r="497">
          <cell r="C497" t="str">
            <v>25</v>
          </cell>
          <cell r="D497" t="str">
            <v>05050-MD-25-113-65</v>
          </cell>
          <cell r="E497" t="str">
            <v>05050-MD-25-113-65</v>
          </cell>
          <cell r="F497" t="str">
            <v>Tank-Vent Platform - Structure- (Propane)</v>
          </cell>
          <cell r="G497">
            <v>0</v>
          </cell>
          <cell r="H497" t="str">
            <v>VP-1516-147-T-101/2-247</v>
          </cell>
          <cell r="I497">
            <v>40175</v>
          </cell>
          <cell r="J497">
            <v>40168</v>
          </cell>
          <cell r="K497" t="str">
            <v>Y</v>
          </cell>
          <cell r="L497" t="str">
            <v>Drw</v>
          </cell>
          <cell r="M497">
            <v>498</v>
          </cell>
        </row>
        <row r="498">
          <cell r="C498" t="str">
            <v>25</v>
          </cell>
          <cell r="D498" t="str">
            <v>05050-MD-25-113-66</v>
          </cell>
          <cell r="E498" t="str">
            <v>05050-MD-25-113-66</v>
          </cell>
          <cell r="F498" t="str">
            <v>Tank-Vent Platform - Structure- (Propane)</v>
          </cell>
          <cell r="G498">
            <v>0</v>
          </cell>
          <cell r="H498" t="str">
            <v>VP-1516-147-T-101/2-247</v>
          </cell>
          <cell r="I498">
            <v>40175</v>
          </cell>
          <cell r="J498">
            <v>40168</v>
          </cell>
          <cell r="K498" t="str">
            <v>Y</v>
          </cell>
          <cell r="L498" t="str">
            <v>Drw</v>
          </cell>
          <cell r="M498">
            <v>499</v>
          </cell>
        </row>
        <row r="499">
          <cell r="C499" t="str">
            <v>25</v>
          </cell>
          <cell r="D499" t="str">
            <v>05050-MD-25-113-67</v>
          </cell>
          <cell r="E499" t="str">
            <v>05050-MD-25-113-67</v>
          </cell>
          <cell r="F499" t="str">
            <v>Tank-Vent Platform - Structure- (Propane)</v>
          </cell>
          <cell r="G499">
            <v>0</v>
          </cell>
          <cell r="H499" t="str">
            <v>VP-1516-147-T-101/2-247</v>
          </cell>
          <cell r="I499">
            <v>40175</v>
          </cell>
          <cell r="J499">
            <v>40168</v>
          </cell>
          <cell r="K499" t="str">
            <v>Y</v>
          </cell>
          <cell r="L499" t="str">
            <v>Drw</v>
          </cell>
          <cell r="M499">
            <v>500</v>
          </cell>
        </row>
        <row r="500">
          <cell r="C500" t="str">
            <v>25</v>
          </cell>
          <cell r="D500" t="str">
            <v>05050-MD-25-113-68</v>
          </cell>
          <cell r="E500" t="str">
            <v>05050-MD-25-113-68</v>
          </cell>
          <cell r="F500" t="str">
            <v>Tank-Vent Platform - Structure- (Propane)</v>
          </cell>
          <cell r="G500">
            <v>0</v>
          </cell>
          <cell r="H500" t="str">
            <v>VP-1516-147-T-101/2-247</v>
          </cell>
          <cell r="I500">
            <v>40175</v>
          </cell>
          <cell r="J500">
            <v>40168</v>
          </cell>
          <cell r="K500" t="str">
            <v>Y</v>
          </cell>
          <cell r="L500" t="str">
            <v>Drw</v>
          </cell>
          <cell r="M500">
            <v>501</v>
          </cell>
        </row>
        <row r="501">
          <cell r="C501" t="str">
            <v>25</v>
          </cell>
          <cell r="D501" t="str">
            <v>05050-MD-25-113-69</v>
          </cell>
          <cell r="E501" t="str">
            <v>05050-MD-25-113-69</v>
          </cell>
          <cell r="F501" t="str">
            <v>Tank-Vent Platform - Structure- (Propane)</v>
          </cell>
          <cell r="G501">
            <v>0</v>
          </cell>
          <cell r="H501" t="str">
            <v>VP-1516-147-T-101/2-247</v>
          </cell>
          <cell r="I501">
            <v>40175</v>
          </cell>
          <cell r="J501">
            <v>40168</v>
          </cell>
          <cell r="K501" t="str">
            <v>Y</v>
          </cell>
          <cell r="L501" t="str">
            <v>Drw</v>
          </cell>
          <cell r="M501">
            <v>502</v>
          </cell>
        </row>
        <row r="502">
          <cell r="C502" t="str">
            <v>25</v>
          </cell>
          <cell r="D502" t="str">
            <v>05050-MD-25-113-70</v>
          </cell>
          <cell r="E502" t="str">
            <v>05050-MD-25-113-70</v>
          </cell>
          <cell r="F502" t="str">
            <v>Tank-Vent Platform - Structure- (Propane)</v>
          </cell>
          <cell r="G502">
            <v>0</v>
          </cell>
          <cell r="H502" t="str">
            <v>VP-1516-147-T-101/2-247</v>
          </cell>
          <cell r="I502">
            <v>40175</v>
          </cell>
          <cell r="J502">
            <v>40168</v>
          </cell>
          <cell r="K502" t="str">
            <v>Y</v>
          </cell>
          <cell r="L502" t="str">
            <v>Drw</v>
          </cell>
          <cell r="M502">
            <v>503</v>
          </cell>
        </row>
        <row r="503">
          <cell r="C503" t="str">
            <v>25</v>
          </cell>
          <cell r="D503" t="str">
            <v>05050-MD-25-113-71</v>
          </cell>
          <cell r="E503" t="str">
            <v>05050-MD-25-113-71</v>
          </cell>
          <cell r="F503" t="str">
            <v>Tank-Vent Platform - Structure- (Propane)</v>
          </cell>
          <cell r="G503">
            <v>0</v>
          </cell>
          <cell r="H503" t="str">
            <v>VP-1516-147-T-101/2-247</v>
          </cell>
          <cell r="I503">
            <v>40175</v>
          </cell>
          <cell r="J503">
            <v>40168</v>
          </cell>
          <cell r="K503" t="str">
            <v>Y</v>
          </cell>
          <cell r="L503" t="str">
            <v>Drw</v>
          </cell>
          <cell r="M503">
            <v>504</v>
          </cell>
        </row>
        <row r="504">
          <cell r="C504" t="str">
            <v>25</v>
          </cell>
          <cell r="D504" t="str">
            <v>05050-MD-25-113-72</v>
          </cell>
          <cell r="E504" t="str">
            <v>05050-MD-25-113-72</v>
          </cell>
          <cell r="F504" t="str">
            <v>Tank-Vent Platform - Structure- (Propane)</v>
          </cell>
          <cell r="G504">
            <v>0</v>
          </cell>
          <cell r="H504" t="str">
            <v>VP-1516-147-T-101/2-247</v>
          </cell>
          <cell r="I504">
            <v>40175</v>
          </cell>
          <cell r="J504">
            <v>40168</v>
          </cell>
          <cell r="K504" t="str">
            <v>Y</v>
          </cell>
          <cell r="L504" t="str">
            <v>Drw</v>
          </cell>
          <cell r="M504">
            <v>505</v>
          </cell>
        </row>
        <row r="505">
          <cell r="C505" t="str">
            <v>25</v>
          </cell>
          <cell r="D505" t="str">
            <v>05050-MD-25-113-73</v>
          </cell>
          <cell r="E505" t="str">
            <v>05050-MD-25-113-73</v>
          </cell>
          <cell r="F505" t="str">
            <v>Tank-Vent Platform - Structure- (Propane)</v>
          </cell>
          <cell r="G505">
            <v>0</v>
          </cell>
          <cell r="H505" t="str">
            <v>VP-1516-147-T-101/2-247</v>
          </cell>
          <cell r="I505">
            <v>40175</v>
          </cell>
          <cell r="J505">
            <v>40168</v>
          </cell>
          <cell r="K505" t="str">
            <v>Y</v>
          </cell>
          <cell r="L505" t="str">
            <v>Drw</v>
          </cell>
          <cell r="M505">
            <v>506</v>
          </cell>
        </row>
        <row r="506">
          <cell r="C506" t="str">
            <v>25</v>
          </cell>
          <cell r="D506" t="str">
            <v>05050-MD-25-113-74</v>
          </cell>
          <cell r="E506" t="str">
            <v>05050-MD-25-113-74</v>
          </cell>
          <cell r="F506" t="str">
            <v>Tank-Vent Platform - Structure- (Propane)</v>
          </cell>
          <cell r="G506">
            <v>0</v>
          </cell>
          <cell r="H506" t="str">
            <v>VP-1516-147-T-101/2-247</v>
          </cell>
          <cell r="I506">
            <v>40175</v>
          </cell>
          <cell r="J506">
            <v>40168</v>
          </cell>
          <cell r="K506" t="str">
            <v>Y</v>
          </cell>
          <cell r="L506" t="str">
            <v>Drw</v>
          </cell>
          <cell r="M506">
            <v>507</v>
          </cell>
        </row>
        <row r="507">
          <cell r="C507" t="str">
            <v>25</v>
          </cell>
          <cell r="D507" t="str">
            <v>05050-MD-25-113-75</v>
          </cell>
          <cell r="E507" t="str">
            <v>05050-MD-25-113-75</v>
          </cell>
          <cell r="F507" t="str">
            <v>Tank-Vent Platform - Structure- (Propane)</v>
          </cell>
          <cell r="G507">
            <v>0</v>
          </cell>
          <cell r="H507" t="str">
            <v>VP-1516-147-T-101/2-247</v>
          </cell>
          <cell r="I507">
            <v>40175</v>
          </cell>
          <cell r="J507">
            <v>40168</v>
          </cell>
          <cell r="K507" t="str">
            <v>Y</v>
          </cell>
          <cell r="L507" t="str">
            <v>Drw</v>
          </cell>
          <cell r="M507">
            <v>508</v>
          </cell>
        </row>
        <row r="508">
          <cell r="C508" t="str">
            <v>25</v>
          </cell>
          <cell r="D508" t="str">
            <v>05050-MD-25-113-76</v>
          </cell>
          <cell r="E508" t="str">
            <v>05050-MD-25-113-76</v>
          </cell>
          <cell r="F508" t="str">
            <v>Tank-Vent Platform - Structure- (Propane)</v>
          </cell>
          <cell r="G508">
            <v>0</v>
          </cell>
          <cell r="H508" t="str">
            <v>VP-1516-147-T-101/2-247</v>
          </cell>
          <cell r="I508">
            <v>40175</v>
          </cell>
          <cell r="J508">
            <v>40168</v>
          </cell>
          <cell r="K508" t="str">
            <v>Y</v>
          </cell>
          <cell r="L508" t="str">
            <v>Drw</v>
          </cell>
          <cell r="M508">
            <v>509</v>
          </cell>
        </row>
        <row r="509">
          <cell r="C509" t="str">
            <v>25</v>
          </cell>
          <cell r="D509" t="str">
            <v>05050-MD-25-113-77</v>
          </cell>
          <cell r="E509" t="str">
            <v>05050-MD-25-113-77</v>
          </cell>
          <cell r="F509" t="str">
            <v>Tank-Vent Platform - Structure- (Propane)</v>
          </cell>
          <cell r="G509">
            <v>0</v>
          </cell>
          <cell r="H509" t="str">
            <v>VP-1516-147-T-101/2-247</v>
          </cell>
          <cell r="I509">
            <v>40175</v>
          </cell>
          <cell r="J509">
            <v>40168</v>
          </cell>
          <cell r="K509" t="str">
            <v>Y</v>
          </cell>
          <cell r="L509" t="str">
            <v>Drw</v>
          </cell>
          <cell r="M509">
            <v>510</v>
          </cell>
        </row>
        <row r="510">
          <cell r="C510" t="str">
            <v>25</v>
          </cell>
          <cell r="D510" t="str">
            <v>05050-MD-25-113-78</v>
          </cell>
          <cell r="E510" t="str">
            <v>05050-MD-25-113-78</v>
          </cell>
          <cell r="F510" t="str">
            <v>Tank-Vent Platform - Structure- (Propane)</v>
          </cell>
          <cell r="G510">
            <v>0</v>
          </cell>
          <cell r="H510" t="str">
            <v>VP-1516-147-T-101/2-247</v>
          </cell>
          <cell r="I510">
            <v>40175</v>
          </cell>
          <cell r="J510">
            <v>40168</v>
          </cell>
          <cell r="K510" t="str">
            <v>Y</v>
          </cell>
          <cell r="L510" t="str">
            <v>Drw</v>
          </cell>
          <cell r="M510">
            <v>511</v>
          </cell>
        </row>
        <row r="511">
          <cell r="C511" t="str">
            <v>25</v>
          </cell>
          <cell r="D511" t="str">
            <v>05050-MD-25-113-79</v>
          </cell>
          <cell r="E511" t="str">
            <v>05050-MD-25-113-79</v>
          </cell>
          <cell r="F511" t="str">
            <v>Tank-Vent Platform - Structure- (Propane)</v>
          </cell>
          <cell r="G511">
            <v>0</v>
          </cell>
          <cell r="H511" t="str">
            <v>VP-1516-147-T-101/2-247</v>
          </cell>
          <cell r="I511">
            <v>40175</v>
          </cell>
          <cell r="J511">
            <v>40168</v>
          </cell>
          <cell r="K511" t="str">
            <v>Y</v>
          </cell>
          <cell r="L511" t="str">
            <v>Drw</v>
          </cell>
          <cell r="M511">
            <v>512</v>
          </cell>
        </row>
        <row r="512">
          <cell r="C512" t="str">
            <v>25</v>
          </cell>
          <cell r="D512" t="str">
            <v>05050-MD-25-113-80</v>
          </cell>
          <cell r="E512" t="str">
            <v>05050-MD-25-113-80</v>
          </cell>
          <cell r="F512" t="str">
            <v>Tank-Vent Platform - Structure- (Propane)</v>
          </cell>
          <cell r="G512">
            <v>0</v>
          </cell>
          <cell r="H512" t="str">
            <v>VP-1516-147-T-101/2-247</v>
          </cell>
          <cell r="I512">
            <v>40175</v>
          </cell>
          <cell r="J512">
            <v>40168</v>
          </cell>
          <cell r="K512" t="str">
            <v>Y</v>
          </cell>
          <cell r="L512" t="str">
            <v>Drw</v>
          </cell>
          <cell r="M512">
            <v>513</v>
          </cell>
        </row>
        <row r="513">
          <cell r="C513" t="str">
            <v>25</v>
          </cell>
          <cell r="D513" t="str">
            <v>05050-MD-25-113-81</v>
          </cell>
          <cell r="E513" t="str">
            <v>05050-MD-25-113-81</v>
          </cell>
          <cell r="F513" t="str">
            <v>Tank-Vent Platform - Structure- (Propane)</v>
          </cell>
          <cell r="G513">
            <v>0</v>
          </cell>
          <cell r="H513" t="str">
            <v>VP-1516-147-T-101/2-247</v>
          </cell>
          <cell r="I513">
            <v>40175</v>
          </cell>
          <cell r="J513">
            <v>40168</v>
          </cell>
          <cell r="K513" t="str">
            <v>Y</v>
          </cell>
          <cell r="L513" t="str">
            <v>Drw</v>
          </cell>
          <cell r="M513">
            <v>514</v>
          </cell>
        </row>
        <row r="514">
          <cell r="C514" t="str">
            <v>25</v>
          </cell>
          <cell r="D514" t="str">
            <v>05050-MD-25-113-82</v>
          </cell>
          <cell r="E514" t="str">
            <v>05050-MD-25-113-82</v>
          </cell>
          <cell r="F514" t="str">
            <v>Tank-Vent Platform - Structure- (Propane)</v>
          </cell>
          <cell r="G514">
            <v>0</v>
          </cell>
          <cell r="H514" t="str">
            <v>VP-1516-147-T-101/2-247</v>
          </cell>
          <cell r="I514">
            <v>40175</v>
          </cell>
          <cell r="J514">
            <v>40168</v>
          </cell>
          <cell r="K514" t="str">
            <v>Y</v>
          </cell>
          <cell r="L514" t="str">
            <v>Drw</v>
          </cell>
          <cell r="M514">
            <v>515</v>
          </cell>
        </row>
        <row r="515">
          <cell r="C515" t="str">
            <v>25</v>
          </cell>
          <cell r="D515" t="str">
            <v>05050-MD-25-113-83</v>
          </cell>
          <cell r="E515" t="str">
            <v>05050-MD-25-113-83</v>
          </cell>
          <cell r="F515" t="str">
            <v>Tank-Vent Platform - Structure- (Propane)</v>
          </cell>
          <cell r="G515">
            <v>0</v>
          </cell>
          <cell r="H515" t="str">
            <v>VP-1516-147-T-101/2-247</v>
          </cell>
          <cell r="I515">
            <v>40175</v>
          </cell>
          <cell r="J515">
            <v>40168</v>
          </cell>
          <cell r="K515" t="str">
            <v>Y</v>
          </cell>
          <cell r="L515" t="str">
            <v>Drw</v>
          </cell>
          <cell r="M515">
            <v>516</v>
          </cell>
        </row>
        <row r="516">
          <cell r="C516" t="str">
            <v>25</v>
          </cell>
          <cell r="D516" t="str">
            <v>05050-MD-25-113-84</v>
          </cell>
          <cell r="E516" t="str">
            <v>05050-MD-25-113-84</v>
          </cell>
          <cell r="F516" t="str">
            <v>Tank-Vent Platform - Structure- (Propane)</v>
          </cell>
          <cell r="G516">
            <v>0</v>
          </cell>
          <cell r="H516" t="str">
            <v>VP-1516-147-T-101/2-247</v>
          </cell>
          <cell r="I516">
            <v>40175</v>
          </cell>
          <cell r="J516">
            <v>40168</v>
          </cell>
          <cell r="K516" t="str">
            <v>Y</v>
          </cell>
          <cell r="L516" t="str">
            <v>Drw</v>
          </cell>
          <cell r="M516">
            <v>517</v>
          </cell>
        </row>
        <row r="517">
          <cell r="C517" t="str">
            <v>25</v>
          </cell>
          <cell r="D517" t="str">
            <v>05050-MD-25-113-85</v>
          </cell>
          <cell r="E517" t="str">
            <v>05050-MD-25-113-85</v>
          </cell>
          <cell r="F517" t="str">
            <v>Tank-Vent Platform - Structure- (Propane)</v>
          </cell>
          <cell r="G517">
            <v>0</v>
          </cell>
          <cell r="H517" t="str">
            <v>VP-1516-147-T-101/2-247</v>
          </cell>
          <cell r="I517">
            <v>40175</v>
          </cell>
          <cell r="J517">
            <v>40168</v>
          </cell>
          <cell r="K517" t="str">
            <v>Y</v>
          </cell>
          <cell r="L517" t="str">
            <v>Drw</v>
          </cell>
          <cell r="M517">
            <v>518</v>
          </cell>
        </row>
        <row r="518">
          <cell r="C518" t="str">
            <v>25</v>
          </cell>
          <cell r="D518" t="str">
            <v>05050-MD-25-113-86</v>
          </cell>
          <cell r="E518" t="str">
            <v>05050-MD-25-113-86</v>
          </cell>
          <cell r="F518" t="str">
            <v>Tank-Vent Platform - Structure- (Propane)</v>
          </cell>
          <cell r="G518">
            <v>0</v>
          </cell>
          <cell r="H518" t="str">
            <v>VP-1516-147-T-101/2-247</v>
          </cell>
          <cell r="I518">
            <v>40175</v>
          </cell>
          <cell r="J518">
            <v>40168</v>
          </cell>
          <cell r="K518" t="str">
            <v>Y</v>
          </cell>
          <cell r="L518" t="str">
            <v>Drw</v>
          </cell>
          <cell r="M518">
            <v>519</v>
          </cell>
        </row>
        <row r="519">
          <cell r="C519" t="str">
            <v>25</v>
          </cell>
          <cell r="D519" t="str">
            <v>05050-MD-25-113-87</v>
          </cell>
          <cell r="E519" t="str">
            <v>05050-MD-25-113-87</v>
          </cell>
          <cell r="F519" t="str">
            <v>Tank-Vent Platform - Structure- (Propane)</v>
          </cell>
          <cell r="G519">
            <v>0</v>
          </cell>
          <cell r="H519" t="str">
            <v>VP-1516-147-T-101/2-247</v>
          </cell>
          <cell r="I519">
            <v>40175</v>
          </cell>
          <cell r="J519">
            <v>40168</v>
          </cell>
          <cell r="K519" t="str">
            <v>Y</v>
          </cell>
          <cell r="L519" t="str">
            <v>Drw</v>
          </cell>
          <cell r="M519">
            <v>520</v>
          </cell>
        </row>
        <row r="520">
          <cell r="C520" t="str">
            <v>25</v>
          </cell>
          <cell r="D520" t="str">
            <v>05050-MD-25-113-88</v>
          </cell>
          <cell r="E520" t="str">
            <v>05050-MD-25-113-88</v>
          </cell>
          <cell r="F520" t="str">
            <v>Tank-Vent Platform - Structure- (Propane)</v>
          </cell>
          <cell r="G520">
            <v>0</v>
          </cell>
          <cell r="H520" t="str">
            <v>VP-1516-147-T-101/2-247</v>
          </cell>
          <cell r="I520">
            <v>40175</v>
          </cell>
          <cell r="J520">
            <v>40168</v>
          </cell>
          <cell r="K520" t="str">
            <v>Y</v>
          </cell>
          <cell r="L520" t="str">
            <v>Drw</v>
          </cell>
          <cell r="M520">
            <v>521</v>
          </cell>
        </row>
        <row r="521">
          <cell r="C521" t="str">
            <v>25</v>
          </cell>
          <cell r="D521" t="str">
            <v>05050-MD-25-113-89</v>
          </cell>
          <cell r="E521" t="str">
            <v>05050-MD-25-113-89</v>
          </cell>
          <cell r="F521" t="str">
            <v>Tank-Vent Platform - Structure- (Propane)</v>
          </cell>
          <cell r="G521">
            <v>0</v>
          </cell>
          <cell r="H521" t="str">
            <v>VP-1516-147-T-101/2-247</v>
          </cell>
          <cell r="I521">
            <v>40175</v>
          </cell>
          <cell r="J521">
            <v>40168</v>
          </cell>
          <cell r="K521" t="str">
            <v>Y</v>
          </cell>
          <cell r="L521" t="str">
            <v>Drw</v>
          </cell>
          <cell r="M521">
            <v>522</v>
          </cell>
        </row>
        <row r="522">
          <cell r="C522" t="str">
            <v>25</v>
          </cell>
          <cell r="D522" t="str">
            <v>05050-MD-25-113-90</v>
          </cell>
          <cell r="E522" t="str">
            <v>05050-MD-25-113-90</v>
          </cell>
          <cell r="F522" t="str">
            <v>Tank-Vent Platform - Structure- (Propane)</v>
          </cell>
          <cell r="G522">
            <v>0</v>
          </cell>
          <cell r="H522" t="str">
            <v>VP-1516-147-T-101/2-247</v>
          </cell>
          <cell r="I522">
            <v>40175</v>
          </cell>
          <cell r="J522">
            <v>40168</v>
          </cell>
          <cell r="K522" t="str">
            <v>Y</v>
          </cell>
          <cell r="L522" t="str">
            <v>Drw</v>
          </cell>
          <cell r="M522">
            <v>523</v>
          </cell>
        </row>
        <row r="523">
          <cell r="C523" t="str">
            <v>25</v>
          </cell>
          <cell r="D523" t="str">
            <v>05050-MD-25-113-91</v>
          </cell>
          <cell r="E523" t="str">
            <v>05050-MD-25-113-91</v>
          </cell>
          <cell r="F523" t="str">
            <v>Tank-Vent Platform - Structure- (Propane)</v>
          </cell>
          <cell r="G523">
            <v>0</v>
          </cell>
          <cell r="H523" t="str">
            <v>VP-1516-147-T-101/2-247</v>
          </cell>
          <cell r="I523">
            <v>40175</v>
          </cell>
          <cell r="J523">
            <v>40168</v>
          </cell>
          <cell r="K523" t="str">
            <v>Y</v>
          </cell>
          <cell r="L523" t="str">
            <v>Drw</v>
          </cell>
          <cell r="M523">
            <v>524</v>
          </cell>
        </row>
        <row r="524">
          <cell r="C524" t="str">
            <v>25</v>
          </cell>
          <cell r="D524" t="str">
            <v>05050-MD-25-113-92</v>
          </cell>
          <cell r="E524" t="str">
            <v>05050-MD-25-113-92</v>
          </cell>
          <cell r="F524" t="str">
            <v>Tank-Vent Platform - Structure- (Propane)</v>
          </cell>
          <cell r="G524">
            <v>0</v>
          </cell>
          <cell r="H524" t="str">
            <v>VP-1516-147-T-101/2-247</v>
          </cell>
          <cell r="I524">
            <v>40175</v>
          </cell>
          <cell r="J524">
            <v>40168</v>
          </cell>
          <cell r="K524" t="str">
            <v>Y</v>
          </cell>
          <cell r="L524" t="str">
            <v>Drw</v>
          </cell>
          <cell r="M524">
            <v>525</v>
          </cell>
        </row>
        <row r="525">
          <cell r="C525" t="str">
            <v>25</v>
          </cell>
          <cell r="D525" t="str">
            <v>05050-MD-25-113-93</v>
          </cell>
          <cell r="E525" t="str">
            <v>05050-MD-25-113-93</v>
          </cell>
          <cell r="F525" t="str">
            <v>Tank-Vent Platform - Structure- (Propane)</v>
          </cell>
          <cell r="G525">
            <v>0</v>
          </cell>
          <cell r="H525" t="str">
            <v>VP-1516-147-T-101/2-247</v>
          </cell>
          <cell r="I525">
            <v>40175</v>
          </cell>
          <cell r="J525">
            <v>40168</v>
          </cell>
          <cell r="K525" t="str">
            <v>Y</v>
          </cell>
          <cell r="L525" t="str">
            <v>Drw</v>
          </cell>
          <cell r="M525">
            <v>526</v>
          </cell>
        </row>
        <row r="526">
          <cell r="C526" t="str">
            <v>25</v>
          </cell>
          <cell r="D526" t="str">
            <v/>
          </cell>
          <cell r="E526" t="str">
            <v/>
          </cell>
          <cell r="F526" t="str">
            <v>Tank-Vent Platform - Structure- (Propane)</v>
          </cell>
          <cell r="G526">
            <v>0</v>
          </cell>
          <cell r="H526">
            <v>0</v>
          </cell>
          <cell r="I526">
            <v>40175</v>
          </cell>
          <cell r="J526">
            <v>40168</v>
          </cell>
          <cell r="K526" t="str">
            <v>n</v>
          </cell>
          <cell r="L526" t="str">
            <v>Drw</v>
          </cell>
          <cell r="M526">
            <v>527</v>
          </cell>
        </row>
        <row r="527">
          <cell r="C527" t="str">
            <v>25</v>
          </cell>
          <cell r="D527" t="str">
            <v/>
          </cell>
          <cell r="E527" t="str">
            <v/>
          </cell>
          <cell r="F527" t="str">
            <v>Tank-Vent Platform - Structure- (Propane)</v>
          </cell>
          <cell r="G527">
            <v>0</v>
          </cell>
          <cell r="H527">
            <v>0</v>
          </cell>
          <cell r="I527">
            <v>40175</v>
          </cell>
          <cell r="J527">
            <v>40168</v>
          </cell>
          <cell r="K527" t="str">
            <v>n</v>
          </cell>
          <cell r="L527" t="str">
            <v>Drw</v>
          </cell>
          <cell r="M527">
            <v>528</v>
          </cell>
        </row>
        <row r="528">
          <cell r="C528" t="str">
            <v>25</v>
          </cell>
          <cell r="D528" t="str">
            <v/>
          </cell>
          <cell r="E528" t="str">
            <v/>
          </cell>
          <cell r="F528" t="str">
            <v>Tank-Vent Platform - Structure- (Propane)</v>
          </cell>
          <cell r="G528">
            <v>0</v>
          </cell>
          <cell r="H528">
            <v>0</v>
          </cell>
          <cell r="I528">
            <v>40175</v>
          </cell>
          <cell r="J528">
            <v>40168</v>
          </cell>
          <cell r="K528" t="str">
            <v>n</v>
          </cell>
          <cell r="L528" t="str">
            <v>Drw</v>
          </cell>
          <cell r="M528">
            <v>529</v>
          </cell>
        </row>
        <row r="529">
          <cell r="C529" t="str">
            <v>25</v>
          </cell>
          <cell r="D529" t="str">
            <v/>
          </cell>
          <cell r="E529" t="str">
            <v/>
          </cell>
          <cell r="F529" t="str">
            <v>Tank-Vent Platform - Structure- (Propane)</v>
          </cell>
          <cell r="G529">
            <v>0</v>
          </cell>
          <cell r="H529">
            <v>0</v>
          </cell>
          <cell r="I529">
            <v>40175</v>
          </cell>
          <cell r="J529">
            <v>40168</v>
          </cell>
          <cell r="K529" t="str">
            <v>n</v>
          </cell>
          <cell r="L529" t="str">
            <v>Drw</v>
          </cell>
          <cell r="M529">
            <v>530</v>
          </cell>
        </row>
        <row r="530">
          <cell r="C530" t="str">
            <v>25</v>
          </cell>
          <cell r="D530" t="str">
            <v/>
          </cell>
          <cell r="E530" t="str">
            <v/>
          </cell>
          <cell r="F530" t="str">
            <v>Tank-Vent Platform - Structure- (Propane)</v>
          </cell>
          <cell r="G530">
            <v>0</v>
          </cell>
          <cell r="H530">
            <v>0</v>
          </cell>
          <cell r="I530">
            <v>40175</v>
          </cell>
          <cell r="J530">
            <v>40168</v>
          </cell>
          <cell r="K530" t="str">
            <v>n</v>
          </cell>
          <cell r="L530" t="str">
            <v>Drw</v>
          </cell>
          <cell r="M530">
            <v>531</v>
          </cell>
        </row>
        <row r="531">
          <cell r="C531" t="str">
            <v>25</v>
          </cell>
          <cell r="D531" t="str">
            <v/>
          </cell>
          <cell r="E531" t="str">
            <v/>
          </cell>
          <cell r="F531" t="str">
            <v>Tank-Vent Platform - Structure- (Propane)</v>
          </cell>
          <cell r="G531">
            <v>0</v>
          </cell>
          <cell r="H531">
            <v>0</v>
          </cell>
          <cell r="I531">
            <v>40175</v>
          </cell>
          <cell r="J531">
            <v>40168</v>
          </cell>
          <cell r="K531" t="str">
            <v>n</v>
          </cell>
          <cell r="L531" t="str">
            <v>Drw</v>
          </cell>
          <cell r="M531">
            <v>532</v>
          </cell>
        </row>
        <row r="532">
          <cell r="C532" t="str">
            <v>25</v>
          </cell>
          <cell r="D532" t="str">
            <v>05050-MD-25-120-01</v>
          </cell>
          <cell r="E532" t="str">
            <v>05050-MD-25-120-01</v>
          </cell>
          <cell r="F532" t="str">
            <v>Tank-T-101 Tie-In- (Propane)</v>
          </cell>
          <cell r="G532">
            <v>0</v>
          </cell>
          <cell r="H532" t="str">
            <v>VP-1516-147-T-101/2-138</v>
          </cell>
          <cell r="I532">
            <v>40175</v>
          </cell>
          <cell r="J532">
            <v>40168</v>
          </cell>
          <cell r="K532" t="str">
            <v>Y</v>
          </cell>
          <cell r="L532" t="str">
            <v>Drw</v>
          </cell>
          <cell r="M532">
            <v>533</v>
          </cell>
        </row>
        <row r="533">
          <cell r="C533" t="str">
            <v>25</v>
          </cell>
          <cell r="D533" t="str">
            <v>05050-MD-25-121-01</v>
          </cell>
          <cell r="E533" t="str">
            <v>05050-MD-25-121-01</v>
          </cell>
          <cell r="F533" t="str">
            <v>Tank-T-102 Tie-In- (Propane)</v>
          </cell>
          <cell r="G533">
            <v>0</v>
          </cell>
          <cell r="H533" t="str">
            <v>VP-1516-147-T-101/2-139</v>
          </cell>
          <cell r="I533">
            <v>40175</v>
          </cell>
          <cell r="J533">
            <v>40168</v>
          </cell>
          <cell r="K533" t="str">
            <v>Y</v>
          </cell>
          <cell r="L533" t="str">
            <v>Drw</v>
          </cell>
          <cell r="M533">
            <v>534</v>
          </cell>
        </row>
        <row r="534">
          <cell r="C534" t="str">
            <v>25</v>
          </cell>
          <cell r="D534" t="str">
            <v/>
          </cell>
          <cell r="E534" t="str">
            <v/>
          </cell>
          <cell r="F534" t="str">
            <v>Tank-Vent Platform - Structure- (Propane)</v>
          </cell>
          <cell r="G534">
            <v>0</v>
          </cell>
          <cell r="H534">
            <v>0</v>
          </cell>
          <cell r="I534">
            <v>40175</v>
          </cell>
          <cell r="J534">
            <v>40168</v>
          </cell>
          <cell r="K534" t="str">
            <v>n</v>
          </cell>
          <cell r="L534" t="str">
            <v>Drw</v>
          </cell>
          <cell r="M534">
            <v>535</v>
          </cell>
        </row>
        <row r="535">
          <cell r="C535" t="str">
            <v>25</v>
          </cell>
          <cell r="D535" t="str">
            <v/>
          </cell>
          <cell r="E535" t="str">
            <v/>
          </cell>
          <cell r="F535" t="str">
            <v>Tank-Vent Platform - Structure- (Propane)</v>
          </cell>
          <cell r="G535">
            <v>0</v>
          </cell>
          <cell r="H535">
            <v>0</v>
          </cell>
          <cell r="I535">
            <v>40175</v>
          </cell>
          <cell r="J535">
            <v>40168</v>
          </cell>
          <cell r="K535" t="str">
            <v>n</v>
          </cell>
          <cell r="L535" t="str">
            <v>Drw</v>
          </cell>
          <cell r="M535">
            <v>536</v>
          </cell>
        </row>
        <row r="536">
          <cell r="C536" t="str">
            <v>25</v>
          </cell>
          <cell r="D536" t="str">
            <v/>
          </cell>
          <cell r="E536" t="str">
            <v/>
          </cell>
          <cell r="F536" t="str">
            <v>Tank-Vent Platform - Structure- (Propane)</v>
          </cell>
          <cell r="G536">
            <v>0</v>
          </cell>
          <cell r="H536">
            <v>0</v>
          </cell>
          <cell r="I536">
            <v>40175</v>
          </cell>
          <cell r="J536">
            <v>40168</v>
          </cell>
          <cell r="K536" t="str">
            <v>n</v>
          </cell>
          <cell r="L536" t="str">
            <v>Drw</v>
          </cell>
          <cell r="M536">
            <v>537</v>
          </cell>
        </row>
        <row r="537">
          <cell r="C537" t="str">
            <v>25</v>
          </cell>
          <cell r="D537" t="str">
            <v>05050-MD-25-125-01</v>
          </cell>
          <cell r="E537" t="str">
            <v>05050-MD-25-125-01</v>
          </cell>
          <cell r="F537" t="str">
            <v>Tank-Vent Handrails- (Propane)</v>
          </cell>
          <cell r="G537">
            <v>0</v>
          </cell>
          <cell r="H537" t="str">
            <v>VP-1516-147-T-101/2-248</v>
          </cell>
          <cell r="I537">
            <v>40175</v>
          </cell>
          <cell r="J537">
            <v>40168</v>
          </cell>
          <cell r="K537" t="str">
            <v>Y</v>
          </cell>
          <cell r="L537" t="str">
            <v>Drw</v>
          </cell>
          <cell r="M537">
            <v>538</v>
          </cell>
        </row>
        <row r="538">
          <cell r="C538" t="str">
            <v>25</v>
          </cell>
          <cell r="D538" t="str">
            <v>05050-MD-25-125-02</v>
          </cell>
          <cell r="E538" t="str">
            <v>05050-MD-25-125-02</v>
          </cell>
          <cell r="F538" t="str">
            <v>Tank-Vent Handrails- (Propane)</v>
          </cell>
          <cell r="G538">
            <v>0</v>
          </cell>
          <cell r="H538" t="str">
            <v>VP-1516-147-T-101/2-248</v>
          </cell>
          <cell r="I538">
            <v>40175</v>
          </cell>
          <cell r="J538">
            <v>40168</v>
          </cell>
          <cell r="K538" t="str">
            <v>Y</v>
          </cell>
          <cell r="L538" t="str">
            <v>Drw</v>
          </cell>
          <cell r="M538">
            <v>539</v>
          </cell>
        </row>
        <row r="539">
          <cell r="C539" t="str">
            <v>25</v>
          </cell>
          <cell r="D539" t="str">
            <v>05050-MD-25-125-03</v>
          </cell>
          <cell r="E539" t="str">
            <v>05050-MD-25-125-03</v>
          </cell>
          <cell r="F539" t="str">
            <v>Tank-Vent Handrails- (Propane)</v>
          </cell>
          <cell r="G539">
            <v>0</v>
          </cell>
          <cell r="H539" t="str">
            <v>VP-1516-147-T-101/2-248</v>
          </cell>
          <cell r="I539">
            <v>40175</v>
          </cell>
          <cell r="J539">
            <v>40168</v>
          </cell>
          <cell r="K539" t="str">
            <v>Y</v>
          </cell>
          <cell r="L539" t="str">
            <v>Drw</v>
          </cell>
          <cell r="M539">
            <v>540</v>
          </cell>
        </row>
        <row r="540">
          <cell r="C540" t="str">
            <v>25</v>
          </cell>
          <cell r="D540" t="str">
            <v>05050-MD-25-125-04</v>
          </cell>
          <cell r="E540" t="str">
            <v>05050-MD-25-125-04</v>
          </cell>
          <cell r="F540" t="str">
            <v>Tank-Vent Handrails- (Propane)</v>
          </cell>
          <cell r="G540">
            <v>0</v>
          </cell>
          <cell r="H540" t="str">
            <v>VP-1516-147-T-101/2-248</v>
          </cell>
          <cell r="I540">
            <v>40175</v>
          </cell>
          <cell r="J540">
            <v>40168</v>
          </cell>
          <cell r="K540" t="str">
            <v>Y</v>
          </cell>
          <cell r="L540" t="str">
            <v>Drw</v>
          </cell>
          <cell r="M540">
            <v>541</v>
          </cell>
        </row>
        <row r="541">
          <cell r="C541" t="str">
            <v>25</v>
          </cell>
          <cell r="D541" t="str">
            <v>05050-MD-25-125-05</v>
          </cell>
          <cell r="E541" t="str">
            <v>05050-MD-25-125-05</v>
          </cell>
          <cell r="F541" t="str">
            <v>Tank-Vent Handrails- (Propane)</v>
          </cell>
          <cell r="G541">
            <v>0</v>
          </cell>
          <cell r="H541" t="str">
            <v>VP-1516-147-T-101/2-248</v>
          </cell>
          <cell r="I541">
            <v>40175</v>
          </cell>
          <cell r="J541">
            <v>40168</v>
          </cell>
          <cell r="K541" t="str">
            <v>Y</v>
          </cell>
          <cell r="L541" t="str">
            <v>Drw</v>
          </cell>
          <cell r="M541">
            <v>542</v>
          </cell>
        </row>
        <row r="542">
          <cell r="C542" t="str">
            <v>25</v>
          </cell>
          <cell r="D542" t="str">
            <v>05050-MD-25-125-06</v>
          </cell>
          <cell r="E542" t="str">
            <v>05050-MD-25-125-06</v>
          </cell>
          <cell r="F542" t="str">
            <v>Tank-Vent Handrails- (Propane)</v>
          </cell>
          <cell r="G542">
            <v>0</v>
          </cell>
          <cell r="H542" t="str">
            <v>VP-1516-147-T-101/2-248</v>
          </cell>
          <cell r="I542">
            <v>40175</v>
          </cell>
          <cell r="J542">
            <v>40168</v>
          </cell>
          <cell r="K542" t="str">
            <v>Y</v>
          </cell>
          <cell r="L542" t="str">
            <v>Drw</v>
          </cell>
          <cell r="M542">
            <v>543</v>
          </cell>
        </row>
        <row r="543">
          <cell r="C543" t="str">
            <v>25</v>
          </cell>
          <cell r="D543" t="str">
            <v>05050-MD-25-125-07</v>
          </cell>
          <cell r="E543" t="str">
            <v>05050-MD-25-125-07</v>
          </cell>
          <cell r="F543" t="str">
            <v>Tank-Vent Handrails- (Propane)</v>
          </cell>
          <cell r="G543">
            <v>0</v>
          </cell>
          <cell r="H543" t="str">
            <v>VP-1516-147-T-101/2-248</v>
          </cell>
          <cell r="I543">
            <v>40175</v>
          </cell>
          <cell r="J543">
            <v>40168</v>
          </cell>
          <cell r="K543" t="str">
            <v>Y</v>
          </cell>
          <cell r="L543" t="str">
            <v>Drw</v>
          </cell>
          <cell r="M543">
            <v>544</v>
          </cell>
        </row>
        <row r="544">
          <cell r="C544" t="str">
            <v>25</v>
          </cell>
          <cell r="D544" t="str">
            <v>05050-MD-25-125-08</v>
          </cell>
          <cell r="E544" t="str">
            <v>05050-MD-25-125-08</v>
          </cell>
          <cell r="F544" t="str">
            <v>Tank-Vent Handrails- (Propane)</v>
          </cell>
          <cell r="G544">
            <v>0</v>
          </cell>
          <cell r="H544" t="str">
            <v>VP-1516-147-T-101/2-248</v>
          </cell>
          <cell r="I544">
            <v>40175</v>
          </cell>
          <cell r="J544">
            <v>40168</v>
          </cell>
          <cell r="K544" t="str">
            <v>Y</v>
          </cell>
          <cell r="L544" t="str">
            <v>Drw</v>
          </cell>
          <cell r="M544">
            <v>545</v>
          </cell>
        </row>
        <row r="545">
          <cell r="C545" t="str">
            <v>25</v>
          </cell>
          <cell r="D545" t="str">
            <v>05050-MD-25-125-09</v>
          </cell>
          <cell r="E545" t="str">
            <v>05050-MD-25-125-09</v>
          </cell>
          <cell r="F545" t="str">
            <v>Tank-Vent Handrails- (Propane)</v>
          </cell>
          <cell r="G545">
            <v>0</v>
          </cell>
          <cell r="H545" t="str">
            <v>VP-1516-147-T-101/2-248</v>
          </cell>
          <cell r="I545">
            <v>40175</v>
          </cell>
          <cell r="J545">
            <v>40168</v>
          </cell>
          <cell r="K545" t="str">
            <v>Y</v>
          </cell>
          <cell r="L545" t="str">
            <v>Drw</v>
          </cell>
          <cell r="M545">
            <v>546</v>
          </cell>
        </row>
        <row r="546">
          <cell r="C546" t="str">
            <v>25</v>
          </cell>
          <cell r="D546" t="str">
            <v>05050-MD-25-125-10</v>
          </cell>
          <cell r="E546" t="str">
            <v>05050-MD-25-125-10</v>
          </cell>
          <cell r="F546" t="str">
            <v>Tank-Vent Handrails- (Propane)</v>
          </cell>
          <cell r="G546">
            <v>0</v>
          </cell>
          <cell r="H546" t="str">
            <v>VP-1516-147-T-101/2-248</v>
          </cell>
          <cell r="I546">
            <v>40175</v>
          </cell>
          <cell r="J546">
            <v>40168</v>
          </cell>
          <cell r="K546" t="str">
            <v>Y</v>
          </cell>
          <cell r="L546" t="str">
            <v>Drw</v>
          </cell>
          <cell r="M546">
            <v>547</v>
          </cell>
        </row>
        <row r="547">
          <cell r="C547" t="str">
            <v>25</v>
          </cell>
          <cell r="D547" t="str">
            <v>05050-MD-25-125-11</v>
          </cell>
          <cell r="E547" t="str">
            <v>05050-MD-25-125-11</v>
          </cell>
          <cell r="F547" t="str">
            <v>Tank-Vent Handrails- (Propane)</v>
          </cell>
          <cell r="G547">
            <v>0</v>
          </cell>
          <cell r="H547" t="str">
            <v>VP-1516-147-T-101/2-248</v>
          </cell>
          <cell r="I547">
            <v>40175</v>
          </cell>
          <cell r="J547">
            <v>40168</v>
          </cell>
          <cell r="K547" t="str">
            <v>Y</v>
          </cell>
          <cell r="L547" t="str">
            <v>Drw</v>
          </cell>
          <cell r="M547">
            <v>548</v>
          </cell>
        </row>
        <row r="548">
          <cell r="C548" t="str">
            <v>25</v>
          </cell>
          <cell r="D548" t="str">
            <v>05050-MD-25-125-12</v>
          </cell>
          <cell r="E548" t="str">
            <v>05050-MD-25-125-12</v>
          </cell>
          <cell r="F548" t="str">
            <v>Tank-Vent Handrails- (Propane)</v>
          </cell>
          <cell r="G548">
            <v>0</v>
          </cell>
          <cell r="H548" t="str">
            <v>VP-1516-147-T-101/2-248</v>
          </cell>
          <cell r="I548">
            <v>40175</v>
          </cell>
          <cell r="J548">
            <v>40168</v>
          </cell>
          <cell r="K548" t="str">
            <v>Y</v>
          </cell>
          <cell r="L548" t="str">
            <v>Drw</v>
          </cell>
          <cell r="M548">
            <v>549</v>
          </cell>
        </row>
        <row r="549">
          <cell r="C549" t="str">
            <v>25</v>
          </cell>
          <cell r="D549" t="str">
            <v>05050-MD-25-125-13</v>
          </cell>
          <cell r="E549" t="str">
            <v>05050-MD-25-125-13</v>
          </cell>
          <cell r="F549" t="str">
            <v>Tank-Vent Handrails- (Propane)</v>
          </cell>
          <cell r="G549">
            <v>0</v>
          </cell>
          <cell r="H549" t="str">
            <v>VP-1516-147-T-101/2-248</v>
          </cell>
          <cell r="I549">
            <v>40175</v>
          </cell>
          <cell r="J549">
            <v>40168</v>
          </cell>
          <cell r="K549" t="str">
            <v>Y</v>
          </cell>
          <cell r="L549" t="str">
            <v>Drw</v>
          </cell>
          <cell r="M549">
            <v>550</v>
          </cell>
        </row>
        <row r="550">
          <cell r="C550" t="str">
            <v>25</v>
          </cell>
          <cell r="D550" t="str">
            <v>05050-MD-25-125-14</v>
          </cell>
          <cell r="E550" t="str">
            <v>05050-MD-25-125-14</v>
          </cell>
          <cell r="F550" t="str">
            <v>Tank-Vent Handrails- (Propane)</v>
          </cell>
          <cell r="G550">
            <v>0</v>
          </cell>
          <cell r="H550" t="str">
            <v>VP-1516-147-T-101/2-248</v>
          </cell>
          <cell r="I550">
            <v>40175</v>
          </cell>
          <cell r="J550">
            <v>40168</v>
          </cell>
          <cell r="K550" t="str">
            <v>Y</v>
          </cell>
          <cell r="L550" t="str">
            <v>Drw</v>
          </cell>
          <cell r="M550">
            <v>551</v>
          </cell>
        </row>
        <row r="551">
          <cell r="C551" t="str">
            <v>25</v>
          </cell>
          <cell r="D551" t="str">
            <v>05050-MD-25-125-15</v>
          </cell>
          <cell r="E551" t="str">
            <v>05050-MD-25-125-15</v>
          </cell>
          <cell r="F551" t="str">
            <v>Tank-Vent Handrails- (Propane)</v>
          </cell>
          <cell r="G551">
            <v>0</v>
          </cell>
          <cell r="H551" t="str">
            <v>VP-1516-147-T-101/2-248</v>
          </cell>
          <cell r="I551">
            <v>40175</v>
          </cell>
          <cell r="J551">
            <v>40168</v>
          </cell>
          <cell r="K551" t="str">
            <v>Y</v>
          </cell>
          <cell r="L551" t="str">
            <v>Drw</v>
          </cell>
          <cell r="M551">
            <v>552</v>
          </cell>
        </row>
        <row r="552">
          <cell r="C552" t="str">
            <v>25</v>
          </cell>
          <cell r="D552" t="str">
            <v>05050-MD-25-125-16</v>
          </cell>
          <cell r="E552" t="str">
            <v>05050-MD-25-125-16</v>
          </cell>
          <cell r="F552" t="str">
            <v>Tank-Vent Handrails- (Propane)</v>
          </cell>
          <cell r="G552">
            <v>0</v>
          </cell>
          <cell r="H552" t="str">
            <v>VP-1516-147-T-101/2-248</v>
          </cell>
          <cell r="I552">
            <v>40175</v>
          </cell>
          <cell r="J552">
            <v>40168</v>
          </cell>
          <cell r="K552" t="str">
            <v>Y</v>
          </cell>
          <cell r="L552" t="str">
            <v>Drw</v>
          </cell>
          <cell r="M552">
            <v>553</v>
          </cell>
        </row>
        <row r="553">
          <cell r="C553" t="str">
            <v>25</v>
          </cell>
          <cell r="D553" t="str">
            <v>05050-MD-25-125-17</v>
          </cell>
          <cell r="E553" t="str">
            <v>05050-MD-25-125-17</v>
          </cell>
          <cell r="F553" t="str">
            <v>Tank-Vent Handrails- (Propane)</v>
          </cell>
          <cell r="G553">
            <v>0</v>
          </cell>
          <cell r="H553" t="str">
            <v>VP-1516-147-T-101/2-248</v>
          </cell>
          <cell r="I553">
            <v>40175</v>
          </cell>
          <cell r="J553">
            <v>40168</v>
          </cell>
          <cell r="K553" t="str">
            <v>Y</v>
          </cell>
          <cell r="L553" t="str">
            <v>Drw</v>
          </cell>
          <cell r="M553">
            <v>554</v>
          </cell>
        </row>
        <row r="554">
          <cell r="C554" t="str">
            <v>25</v>
          </cell>
          <cell r="D554" t="str">
            <v/>
          </cell>
          <cell r="E554" t="str">
            <v/>
          </cell>
          <cell r="F554" t="str">
            <v>Tank-Vent Handrails- (Propane)</v>
          </cell>
          <cell r="G554">
            <v>0</v>
          </cell>
          <cell r="H554">
            <v>0</v>
          </cell>
          <cell r="I554">
            <v>40175</v>
          </cell>
          <cell r="J554">
            <v>40168</v>
          </cell>
          <cell r="K554" t="str">
            <v>n</v>
          </cell>
          <cell r="L554" t="str">
            <v>Drw</v>
          </cell>
          <cell r="M554">
            <v>555</v>
          </cell>
        </row>
        <row r="555">
          <cell r="C555" t="str">
            <v>25</v>
          </cell>
          <cell r="D555" t="str">
            <v/>
          </cell>
          <cell r="E555" t="str">
            <v/>
          </cell>
          <cell r="F555" t="str">
            <v>Tank-Vent Handrails- (Propane)</v>
          </cell>
          <cell r="G555">
            <v>0</v>
          </cell>
          <cell r="H555">
            <v>0</v>
          </cell>
          <cell r="I555">
            <v>40175</v>
          </cell>
          <cell r="J555">
            <v>40168</v>
          </cell>
          <cell r="K555" t="str">
            <v>n</v>
          </cell>
          <cell r="L555" t="str">
            <v>Drw</v>
          </cell>
          <cell r="M555">
            <v>556</v>
          </cell>
        </row>
        <row r="556">
          <cell r="C556" t="str">
            <v>25</v>
          </cell>
          <cell r="D556" t="str">
            <v/>
          </cell>
          <cell r="E556" t="str">
            <v/>
          </cell>
          <cell r="F556" t="str">
            <v>Tank-Vent Handrails- (Propane)</v>
          </cell>
          <cell r="G556">
            <v>0</v>
          </cell>
          <cell r="H556">
            <v>0</v>
          </cell>
          <cell r="I556">
            <v>40175</v>
          </cell>
          <cell r="J556">
            <v>40168</v>
          </cell>
          <cell r="K556" t="str">
            <v>n</v>
          </cell>
          <cell r="L556" t="str">
            <v>Drw</v>
          </cell>
          <cell r="M556">
            <v>557</v>
          </cell>
        </row>
        <row r="557">
          <cell r="C557" t="str">
            <v>25</v>
          </cell>
          <cell r="D557" t="str">
            <v/>
          </cell>
          <cell r="E557" t="str">
            <v/>
          </cell>
          <cell r="F557" t="str">
            <v>Tank-Vent Handrails- (Propane)</v>
          </cell>
          <cell r="G557">
            <v>0</v>
          </cell>
          <cell r="H557">
            <v>0</v>
          </cell>
          <cell r="I557">
            <v>40175</v>
          </cell>
          <cell r="J557">
            <v>40168</v>
          </cell>
          <cell r="K557" t="str">
            <v>n</v>
          </cell>
          <cell r="L557" t="str">
            <v>Drw</v>
          </cell>
          <cell r="M557">
            <v>558</v>
          </cell>
        </row>
        <row r="558">
          <cell r="C558" t="str">
            <v>25</v>
          </cell>
          <cell r="D558" t="str">
            <v/>
          </cell>
          <cell r="E558" t="str">
            <v/>
          </cell>
          <cell r="F558" t="str">
            <v>Tank-Vent Handrails- (Propane)</v>
          </cell>
          <cell r="G558">
            <v>0</v>
          </cell>
          <cell r="H558">
            <v>0</v>
          </cell>
          <cell r="I558">
            <v>40175</v>
          </cell>
          <cell r="J558">
            <v>40168</v>
          </cell>
          <cell r="K558" t="str">
            <v>n</v>
          </cell>
          <cell r="L558" t="str">
            <v>Drw</v>
          </cell>
          <cell r="M558">
            <v>559</v>
          </cell>
        </row>
        <row r="559">
          <cell r="C559" t="str">
            <v>25</v>
          </cell>
          <cell r="D559" t="str">
            <v>05050-MD-25-131-01</v>
          </cell>
          <cell r="E559" t="str">
            <v>05050-MD-25-131-01</v>
          </cell>
          <cell r="F559" t="str">
            <v>Tank-Vent Platform Floor Panels- (Propane)</v>
          </cell>
          <cell r="G559">
            <v>0</v>
          </cell>
          <cell r="H559" t="str">
            <v>VP-1516-147-T-101/2-249</v>
          </cell>
          <cell r="I559">
            <v>40175</v>
          </cell>
          <cell r="J559">
            <v>40168</v>
          </cell>
          <cell r="K559" t="str">
            <v>Y</v>
          </cell>
          <cell r="L559" t="str">
            <v>Drw</v>
          </cell>
          <cell r="M559">
            <v>560</v>
          </cell>
        </row>
        <row r="560">
          <cell r="C560" t="str">
            <v>25</v>
          </cell>
          <cell r="D560" t="str">
            <v>05050-MD-25-131-02</v>
          </cell>
          <cell r="E560" t="str">
            <v>05050-MD-25-131-02</v>
          </cell>
          <cell r="F560" t="str">
            <v>Tank-Vent Platform Floor Panels- (Propane)</v>
          </cell>
          <cell r="G560">
            <v>0</v>
          </cell>
          <cell r="H560" t="str">
            <v>VP-1516-147-T-101/2-249</v>
          </cell>
          <cell r="I560">
            <v>40175</v>
          </cell>
          <cell r="J560">
            <v>40168</v>
          </cell>
          <cell r="K560" t="str">
            <v>Y</v>
          </cell>
          <cell r="L560" t="str">
            <v>Drw</v>
          </cell>
          <cell r="M560">
            <v>561</v>
          </cell>
        </row>
        <row r="561">
          <cell r="C561" t="str">
            <v>25</v>
          </cell>
          <cell r="D561" t="str">
            <v>05050-MD-25-131-03</v>
          </cell>
          <cell r="E561" t="str">
            <v>05050-MD-25-131-03</v>
          </cell>
          <cell r="F561" t="str">
            <v>Tank-Vent Platform Floor Panels- (Propane)</v>
          </cell>
          <cell r="G561">
            <v>0</v>
          </cell>
          <cell r="H561" t="str">
            <v>VP-1516-147-T-101/2-249</v>
          </cell>
          <cell r="I561">
            <v>40175</v>
          </cell>
          <cell r="J561">
            <v>40168</v>
          </cell>
          <cell r="K561" t="str">
            <v>Y</v>
          </cell>
          <cell r="L561" t="str">
            <v>Drw</v>
          </cell>
          <cell r="M561">
            <v>562</v>
          </cell>
        </row>
        <row r="562">
          <cell r="C562" t="str">
            <v>25</v>
          </cell>
          <cell r="D562" t="str">
            <v>05050-MD-25-131-04</v>
          </cell>
          <cell r="E562" t="str">
            <v>05050-MD-25-131-04</v>
          </cell>
          <cell r="F562" t="str">
            <v>Tank-Vent Platform Floor Panels- (Propane)</v>
          </cell>
          <cell r="G562">
            <v>0</v>
          </cell>
          <cell r="H562" t="str">
            <v>VP-1516-147-T-101/2-249</v>
          </cell>
          <cell r="I562">
            <v>40175</v>
          </cell>
          <cell r="J562">
            <v>40168</v>
          </cell>
          <cell r="K562" t="str">
            <v>Y</v>
          </cell>
          <cell r="L562" t="str">
            <v>Drw</v>
          </cell>
          <cell r="M562">
            <v>563</v>
          </cell>
        </row>
        <row r="563">
          <cell r="C563" t="str">
            <v>25</v>
          </cell>
          <cell r="D563" t="str">
            <v>05050-MD-25-131-05</v>
          </cell>
          <cell r="E563" t="str">
            <v>05050-MD-25-131-05</v>
          </cell>
          <cell r="F563" t="str">
            <v>Tank-Vent Platform Floor Panels- (Propane)</v>
          </cell>
          <cell r="G563">
            <v>0</v>
          </cell>
          <cell r="H563" t="str">
            <v>VP-1516-147-T-101/2-249</v>
          </cell>
          <cell r="I563">
            <v>40175</v>
          </cell>
          <cell r="J563">
            <v>40168</v>
          </cell>
          <cell r="K563" t="str">
            <v>Y</v>
          </cell>
          <cell r="L563" t="str">
            <v>Drw</v>
          </cell>
          <cell r="M563">
            <v>564</v>
          </cell>
        </row>
        <row r="564">
          <cell r="C564" t="str">
            <v>25</v>
          </cell>
          <cell r="D564" t="str">
            <v>05050-MD-25-131-06</v>
          </cell>
          <cell r="E564" t="str">
            <v>05050-MD-25-131-06</v>
          </cell>
          <cell r="F564" t="str">
            <v>Tank-Vent Platform Floor Panels- (Propane)</v>
          </cell>
          <cell r="G564">
            <v>0</v>
          </cell>
          <cell r="H564" t="str">
            <v>VP-1516-147-T-101/2-249</v>
          </cell>
          <cell r="I564">
            <v>40175</v>
          </cell>
          <cell r="J564">
            <v>40168</v>
          </cell>
          <cell r="K564" t="str">
            <v>Y</v>
          </cell>
          <cell r="L564" t="str">
            <v>Drw</v>
          </cell>
          <cell r="M564">
            <v>565</v>
          </cell>
        </row>
        <row r="565">
          <cell r="C565" t="str">
            <v>25</v>
          </cell>
          <cell r="D565" t="str">
            <v>05050-MD-25-131-07</v>
          </cell>
          <cell r="E565" t="str">
            <v>05050-MD-25-131-07</v>
          </cell>
          <cell r="F565" t="str">
            <v>Tank-Vent Platform Floor Panels- (Propane)</v>
          </cell>
          <cell r="G565">
            <v>0</v>
          </cell>
          <cell r="H565" t="str">
            <v>VP-1516-147-T-101/2-249</v>
          </cell>
          <cell r="I565">
            <v>40175</v>
          </cell>
          <cell r="J565">
            <v>40168</v>
          </cell>
          <cell r="K565" t="str">
            <v>Y</v>
          </cell>
          <cell r="L565" t="str">
            <v>Drw</v>
          </cell>
          <cell r="M565">
            <v>566</v>
          </cell>
        </row>
        <row r="566">
          <cell r="C566" t="str">
            <v>25</v>
          </cell>
          <cell r="D566" t="str">
            <v>05050-MD-25-131-08</v>
          </cell>
          <cell r="E566" t="str">
            <v>05050-MD-25-131-08</v>
          </cell>
          <cell r="F566" t="str">
            <v>Tank-Vent Platform Floor Panels- (Propane)</v>
          </cell>
          <cell r="G566">
            <v>0</v>
          </cell>
          <cell r="H566" t="str">
            <v>VP-1516-147-T-101/2-249</v>
          </cell>
          <cell r="I566">
            <v>40175</v>
          </cell>
          <cell r="J566">
            <v>40168</v>
          </cell>
          <cell r="K566" t="str">
            <v>Y</v>
          </cell>
          <cell r="L566" t="str">
            <v>Drw</v>
          </cell>
          <cell r="M566">
            <v>567</v>
          </cell>
        </row>
        <row r="567">
          <cell r="C567" t="str">
            <v>25</v>
          </cell>
          <cell r="D567" t="str">
            <v>05050-MD-25-131-09</v>
          </cell>
          <cell r="E567" t="str">
            <v>05050-MD-25-131-09</v>
          </cell>
          <cell r="F567" t="str">
            <v>Tank-Vent Platform Floor Panels- (Propane)</v>
          </cell>
          <cell r="G567">
            <v>0</v>
          </cell>
          <cell r="H567" t="str">
            <v>VP-1516-147-T-101/2-249</v>
          </cell>
          <cell r="I567">
            <v>40175</v>
          </cell>
          <cell r="J567">
            <v>40168</v>
          </cell>
          <cell r="K567" t="str">
            <v>Y</v>
          </cell>
          <cell r="L567" t="str">
            <v>Drw</v>
          </cell>
          <cell r="M567">
            <v>568</v>
          </cell>
        </row>
        <row r="568">
          <cell r="C568" t="str">
            <v>25</v>
          </cell>
          <cell r="D568" t="str">
            <v>05050-MD-25-131-10</v>
          </cell>
          <cell r="E568" t="str">
            <v>05050-MD-25-131-10</v>
          </cell>
          <cell r="F568" t="str">
            <v>Tank-Vent Platform Floor Panels- (Propane)</v>
          </cell>
          <cell r="G568">
            <v>0</v>
          </cell>
          <cell r="H568" t="str">
            <v>VP-1516-147-T-101/2-249</v>
          </cell>
          <cell r="I568">
            <v>40175</v>
          </cell>
          <cell r="J568">
            <v>40168</v>
          </cell>
          <cell r="K568" t="str">
            <v>Y</v>
          </cell>
          <cell r="L568" t="str">
            <v>Drw</v>
          </cell>
          <cell r="M568">
            <v>569</v>
          </cell>
        </row>
        <row r="569">
          <cell r="C569" t="str">
            <v>25</v>
          </cell>
          <cell r="D569" t="str">
            <v>05050-MD-25-131-11</v>
          </cell>
          <cell r="E569" t="str">
            <v>05050-MD-25-131-11</v>
          </cell>
          <cell r="F569" t="str">
            <v>Tank-Vent Platform Floor Panels- (Propane)</v>
          </cell>
          <cell r="G569">
            <v>0</v>
          </cell>
          <cell r="H569" t="str">
            <v>VP-1516-147-T-101/2-249</v>
          </cell>
          <cell r="I569">
            <v>40175</v>
          </cell>
          <cell r="J569">
            <v>40168</v>
          </cell>
          <cell r="K569" t="str">
            <v>Y</v>
          </cell>
          <cell r="L569" t="str">
            <v>Drw</v>
          </cell>
          <cell r="M569">
            <v>570</v>
          </cell>
        </row>
        <row r="570">
          <cell r="C570" t="str">
            <v>25</v>
          </cell>
          <cell r="D570" t="str">
            <v>05050-MD-25-131-12</v>
          </cell>
          <cell r="E570" t="str">
            <v>05050-MD-25-131-12</v>
          </cell>
          <cell r="F570" t="str">
            <v>Tank-Vent Platform Floor Panels- (Propane)</v>
          </cell>
          <cell r="G570">
            <v>0</v>
          </cell>
          <cell r="H570" t="str">
            <v>VP-1516-147-T-101/2-249</v>
          </cell>
          <cell r="I570">
            <v>40175</v>
          </cell>
          <cell r="J570">
            <v>40168</v>
          </cell>
          <cell r="K570" t="str">
            <v>Y</v>
          </cell>
          <cell r="L570" t="str">
            <v>Drw</v>
          </cell>
          <cell r="M570">
            <v>571</v>
          </cell>
        </row>
        <row r="571">
          <cell r="C571" t="str">
            <v>25</v>
          </cell>
          <cell r="D571" t="str">
            <v>05050-MD-25-131-13</v>
          </cell>
          <cell r="E571" t="str">
            <v>05050-MD-25-131-13</v>
          </cell>
          <cell r="F571" t="str">
            <v>Tank-Vent Platform Floor Panels- (Propane)</v>
          </cell>
          <cell r="G571">
            <v>0</v>
          </cell>
          <cell r="H571" t="str">
            <v>VP-1516-147-T-101/2-249</v>
          </cell>
          <cell r="I571">
            <v>40175</v>
          </cell>
          <cell r="J571">
            <v>40168</v>
          </cell>
          <cell r="K571" t="str">
            <v>Y</v>
          </cell>
          <cell r="L571" t="str">
            <v>Drw</v>
          </cell>
          <cell r="M571">
            <v>572</v>
          </cell>
        </row>
        <row r="572">
          <cell r="C572" t="str">
            <v>25</v>
          </cell>
          <cell r="D572" t="str">
            <v>05050-MD-25-131-14</v>
          </cell>
          <cell r="E572" t="str">
            <v>05050-MD-25-131-14</v>
          </cell>
          <cell r="F572" t="str">
            <v>Tank-Vent Platform Floor Panels- (Propane)</v>
          </cell>
          <cell r="G572">
            <v>0</v>
          </cell>
          <cell r="H572" t="str">
            <v>VP-1516-147-T-101/2-249</v>
          </cell>
          <cell r="I572">
            <v>40175</v>
          </cell>
          <cell r="J572">
            <v>40168</v>
          </cell>
          <cell r="K572" t="str">
            <v>Y</v>
          </cell>
          <cell r="L572" t="str">
            <v>Drw</v>
          </cell>
          <cell r="M572">
            <v>573</v>
          </cell>
        </row>
        <row r="573">
          <cell r="C573" t="str">
            <v>25</v>
          </cell>
          <cell r="D573" t="str">
            <v>05050-MD-25-131-15</v>
          </cell>
          <cell r="E573" t="str">
            <v>05050-MD-25-131-15</v>
          </cell>
          <cell r="F573" t="str">
            <v>Tank-Vent Platform Floor Panels- (Propane)</v>
          </cell>
          <cell r="G573">
            <v>0</v>
          </cell>
          <cell r="H573" t="str">
            <v>VP-1516-147-T-101/2-249</v>
          </cell>
          <cell r="I573">
            <v>40175</v>
          </cell>
          <cell r="J573">
            <v>40168</v>
          </cell>
          <cell r="K573" t="str">
            <v>Y</v>
          </cell>
          <cell r="L573" t="str">
            <v>Drw</v>
          </cell>
          <cell r="M573">
            <v>574</v>
          </cell>
        </row>
        <row r="574">
          <cell r="C574" t="str">
            <v>25</v>
          </cell>
          <cell r="D574" t="str">
            <v/>
          </cell>
          <cell r="E574" t="str">
            <v/>
          </cell>
          <cell r="F574" t="str">
            <v xml:space="preserve">Tank-Propane Tank Suspended Deck Vents- </v>
          </cell>
          <cell r="G574">
            <v>0</v>
          </cell>
          <cell r="H574" t="str">
            <v>VP-1516-147-T-101/2-155</v>
          </cell>
          <cell r="I574">
            <v>40175</v>
          </cell>
          <cell r="J574">
            <v>40168</v>
          </cell>
          <cell r="K574" t="str">
            <v>N</v>
          </cell>
          <cell r="L574" t="str">
            <v>Drw</v>
          </cell>
          <cell r="M574">
            <v>575</v>
          </cell>
        </row>
        <row r="575">
          <cell r="C575" t="str">
            <v>25</v>
          </cell>
          <cell r="D575" t="str">
            <v>05050-MD-25-133-01</v>
          </cell>
          <cell r="E575" t="str">
            <v>05050-MD-25-133-01</v>
          </cell>
          <cell r="F575" t="str">
            <v>Tank-Stair Landing Platform- (Propane)</v>
          </cell>
          <cell r="G575">
            <v>0</v>
          </cell>
          <cell r="H575" t="str">
            <v>VP-1516-147-T-101/2-250</v>
          </cell>
          <cell r="I575">
            <v>40175</v>
          </cell>
          <cell r="J575">
            <v>40168</v>
          </cell>
          <cell r="K575" t="str">
            <v>Y</v>
          </cell>
          <cell r="L575" t="str">
            <v>Drw</v>
          </cell>
          <cell r="M575">
            <v>576</v>
          </cell>
        </row>
        <row r="576">
          <cell r="C576" t="str">
            <v>25</v>
          </cell>
          <cell r="D576" t="str">
            <v>05050-MD-25-133-02</v>
          </cell>
          <cell r="E576" t="str">
            <v>05050-MD-25-133-02</v>
          </cell>
          <cell r="F576" t="str">
            <v>Tank-Stair Landing Platform- (Propane)</v>
          </cell>
          <cell r="G576">
            <v>0</v>
          </cell>
          <cell r="H576" t="str">
            <v>VP-1516-147-T-101/2-250</v>
          </cell>
          <cell r="I576">
            <v>40175</v>
          </cell>
          <cell r="J576">
            <v>40168</v>
          </cell>
          <cell r="K576" t="str">
            <v>Y</v>
          </cell>
          <cell r="L576" t="str">
            <v>Drw</v>
          </cell>
          <cell r="M576">
            <v>577</v>
          </cell>
        </row>
        <row r="577">
          <cell r="C577" t="str">
            <v>25</v>
          </cell>
          <cell r="D577" t="str">
            <v>05050-MD-25-133-03</v>
          </cell>
          <cell r="E577" t="str">
            <v>05050-MD-25-133-03</v>
          </cell>
          <cell r="F577" t="str">
            <v>Tank-Stair Landing Platform- (Propane)</v>
          </cell>
          <cell r="G577">
            <v>0</v>
          </cell>
          <cell r="H577" t="str">
            <v>VP-1516-147-T-101/2-250</v>
          </cell>
          <cell r="I577">
            <v>40175</v>
          </cell>
          <cell r="J577">
            <v>40168</v>
          </cell>
          <cell r="K577" t="str">
            <v>Y</v>
          </cell>
          <cell r="L577" t="str">
            <v>Drw</v>
          </cell>
          <cell r="M577">
            <v>578</v>
          </cell>
        </row>
        <row r="578">
          <cell r="C578" t="str">
            <v>25</v>
          </cell>
          <cell r="D578" t="str">
            <v>05050-MD-25-133-04</v>
          </cell>
          <cell r="E578" t="str">
            <v>05050-MD-25-133-04</v>
          </cell>
          <cell r="F578" t="str">
            <v>Tank-Stair Landing Platform- (Propane)</v>
          </cell>
          <cell r="G578">
            <v>0</v>
          </cell>
          <cell r="H578" t="str">
            <v>VP-1516-147-T-101/2-250</v>
          </cell>
          <cell r="I578">
            <v>40175</v>
          </cell>
          <cell r="J578">
            <v>40168</v>
          </cell>
          <cell r="K578" t="str">
            <v>Y</v>
          </cell>
          <cell r="L578" t="str">
            <v>Drw</v>
          </cell>
          <cell r="M578">
            <v>579</v>
          </cell>
        </row>
        <row r="579">
          <cell r="C579" t="str">
            <v>25</v>
          </cell>
          <cell r="D579" t="str">
            <v>05050-MD-25-133-05</v>
          </cell>
          <cell r="E579" t="str">
            <v>05050-MD-25-133-05</v>
          </cell>
          <cell r="F579" t="str">
            <v>Tank-Stair Landing Platform- (Propane)</v>
          </cell>
          <cell r="G579">
            <v>0</v>
          </cell>
          <cell r="H579" t="str">
            <v>VP-1516-147-T-101/2-250</v>
          </cell>
          <cell r="I579">
            <v>40175</v>
          </cell>
          <cell r="J579">
            <v>40168</v>
          </cell>
          <cell r="K579" t="str">
            <v>Y</v>
          </cell>
          <cell r="L579" t="str">
            <v>Drw</v>
          </cell>
          <cell r="M579">
            <v>580</v>
          </cell>
        </row>
        <row r="580">
          <cell r="C580" t="str">
            <v>25</v>
          </cell>
          <cell r="D580" t="str">
            <v>05050-MD-25-133-06</v>
          </cell>
          <cell r="E580" t="str">
            <v>05050-MD-25-133-06</v>
          </cell>
          <cell r="F580" t="str">
            <v>Tank-Stair Landing Platform- (Propane)</v>
          </cell>
          <cell r="G580">
            <v>0</v>
          </cell>
          <cell r="H580" t="str">
            <v>VP-1516-147-T-101/2-250</v>
          </cell>
          <cell r="I580">
            <v>40175</v>
          </cell>
          <cell r="J580">
            <v>40168</v>
          </cell>
          <cell r="K580" t="str">
            <v>Y</v>
          </cell>
          <cell r="L580" t="str">
            <v>Drw</v>
          </cell>
          <cell r="M580">
            <v>581</v>
          </cell>
        </row>
        <row r="581">
          <cell r="C581" t="str">
            <v>25</v>
          </cell>
          <cell r="D581" t="str">
            <v>05050-MD-25-133-07</v>
          </cell>
          <cell r="E581" t="str">
            <v>05050-MD-25-133-07</v>
          </cell>
          <cell r="F581" t="str">
            <v>Tank-Stair Landing Platform- (Propane)</v>
          </cell>
          <cell r="G581">
            <v>0</v>
          </cell>
          <cell r="H581" t="str">
            <v>VP-1516-147-T-101/2-250</v>
          </cell>
          <cell r="I581">
            <v>40175</v>
          </cell>
          <cell r="J581">
            <v>40168</v>
          </cell>
          <cell r="K581" t="str">
            <v>Y</v>
          </cell>
          <cell r="L581" t="str">
            <v>Drw</v>
          </cell>
          <cell r="M581">
            <v>582</v>
          </cell>
        </row>
        <row r="582">
          <cell r="C582" t="str">
            <v>25</v>
          </cell>
          <cell r="D582" t="str">
            <v>05050-MD-25-133-08</v>
          </cell>
          <cell r="E582" t="str">
            <v>05050-MD-25-133-08</v>
          </cell>
          <cell r="F582" t="str">
            <v>Tank-Stair Landing Platform- (Propane)</v>
          </cell>
          <cell r="G582">
            <v>0</v>
          </cell>
          <cell r="H582" t="str">
            <v>VP-1516-147-T-101/2-250</v>
          </cell>
          <cell r="I582">
            <v>40175</v>
          </cell>
          <cell r="J582">
            <v>40168</v>
          </cell>
          <cell r="K582" t="str">
            <v>Y</v>
          </cell>
          <cell r="L582" t="str">
            <v>Drw</v>
          </cell>
          <cell r="M582">
            <v>583</v>
          </cell>
        </row>
        <row r="583">
          <cell r="C583" t="str">
            <v>25</v>
          </cell>
          <cell r="D583" t="str">
            <v>05050-MD-25-133-09</v>
          </cell>
          <cell r="E583" t="str">
            <v>05050-MD-25-133-09</v>
          </cell>
          <cell r="F583" t="str">
            <v>Tank-Stair Landing Platform- (Propane)</v>
          </cell>
          <cell r="G583">
            <v>0</v>
          </cell>
          <cell r="H583" t="str">
            <v>VP-1516-147-T-101/2-250</v>
          </cell>
          <cell r="I583">
            <v>40175</v>
          </cell>
          <cell r="J583">
            <v>40168</v>
          </cell>
          <cell r="K583" t="str">
            <v>Y</v>
          </cell>
          <cell r="L583" t="str">
            <v>Drw</v>
          </cell>
          <cell r="M583">
            <v>584</v>
          </cell>
        </row>
        <row r="584">
          <cell r="C584" t="str">
            <v>25</v>
          </cell>
          <cell r="D584" t="str">
            <v>05050-MD-25-133-10</v>
          </cell>
          <cell r="E584" t="str">
            <v>05050-MD-25-133-10</v>
          </cell>
          <cell r="F584" t="str">
            <v>Tank-Stair Landing Platform- (Propane)</v>
          </cell>
          <cell r="G584">
            <v>0</v>
          </cell>
          <cell r="H584" t="str">
            <v>VP-1516-147-T-101/2-250</v>
          </cell>
          <cell r="I584">
            <v>40175</v>
          </cell>
          <cell r="J584">
            <v>40168</v>
          </cell>
          <cell r="K584" t="str">
            <v>Y</v>
          </cell>
          <cell r="L584" t="str">
            <v>Drw</v>
          </cell>
          <cell r="M584">
            <v>585</v>
          </cell>
        </row>
        <row r="585">
          <cell r="C585" t="str">
            <v>25</v>
          </cell>
          <cell r="D585" t="str">
            <v>05050-MD-25-133-11</v>
          </cell>
          <cell r="E585" t="str">
            <v>05050-MD-25-133-11</v>
          </cell>
          <cell r="F585" t="str">
            <v>Tank-Stair Landing Platform- (Propane)</v>
          </cell>
          <cell r="G585">
            <v>0</v>
          </cell>
          <cell r="H585" t="str">
            <v>VP-1516-147-T-101/2-250</v>
          </cell>
          <cell r="I585">
            <v>40175</v>
          </cell>
          <cell r="J585">
            <v>40168</v>
          </cell>
          <cell r="K585" t="str">
            <v>Y</v>
          </cell>
          <cell r="L585" t="str">
            <v>Drw</v>
          </cell>
          <cell r="M585">
            <v>586</v>
          </cell>
        </row>
        <row r="586">
          <cell r="C586" t="str">
            <v>25</v>
          </cell>
          <cell r="D586" t="str">
            <v>05050-MD-25-133-12</v>
          </cell>
          <cell r="E586" t="str">
            <v>05050-MD-25-133-12</v>
          </cell>
          <cell r="F586" t="str">
            <v>Tank-Stair Landing Platform- (Propane)</v>
          </cell>
          <cell r="G586">
            <v>0</v>
          </cell>
          <cell r="H586" t="str">
            <v>VP-1516-147-T-101/2-250</v>
          </cell>
          <cell r="I586">
            <v>40175</v>
          </cell>
          <cell r="J586">
            <v>40168</v>
          </cell>
          <cell r="K586" t="str">
            <v>Y</v>
          </cell>
          <cell r="L586" t="str">
            <v>Drw</v>
          </cell>
          <cell r="M586">
            <v>587</v>
          </cell>
        </row>
        <row r="587">
          <cell r="C587" t="str">
            <v>25</v>
          </cell>
          <cell r="D587" t="str">
            <v>05050-MD-25-133-13</v>
          </cell>
          <cell r="E587" t="str">
            <v>05050-MD-25-133-13</v>
          </cell>
          <cell r="F587" t="str">
            <v>Tank-Stair Landing Platform- (Propane)</v>
          </cell>
          <cell r="G587">
            <v>0</v>
          </cell>
          <cell r="H587" t="str">
            <v>VP-1516-147-T-101/2-250</v>
          </cell>
          <cell r="I587">
            <v>40175</v>
          </cell>
          <cell r="J587">
            <v>40168</v>
          </cell>
          <cell r="K587" t="str">
            <v>Y</v>
          </cell>
          <cell r="L587" t="str">
            <v>Drw</v>
          </cell>
          <cell r="M587">
            <v>588</v>
          </cell>
        </row>
        <row r="588">
          <cell r="C588" t="str">
            <v>25</v>
          </cell>
          <cell r="D588" t="str">
            <v>05050-MD-25-133-14</v>
          </cell>
          <cell r="E588" t="str">
            <v>05050-MD-25-133-14</v>
          </cell>
          <cell r="F588" t="str">
            <v>Tank-Stair Landing Platform- (Propane)</v>
          </cell>
          <cell r="G588">
            <v>0</v>
          </cell>
          <cell r="H588" t="str">
            <v>VP-1516-147-T-101/2-250</v>
          </cell>
          <cell r="I588">
            <v>40175</v>
          </cell>
          <cell r="J588">
            <v>40168</v>
          </cell>
          <cell r="K588" t="str">
            <v>Y</v>
          </cell>
          <cell r="L588" t="str">
            <v>Drw</v>
          </cell>
          <cell r="M588">
            <v>589</v>
          </cell>
        </row>
        <row r="589">
          <cell r="C589" t="str">
            <v>25</v>
          </cell>
          <cell r="D589" t="str">
            <v>05050-MD-25-133-15</v>
          </cell>
          <cell r="E589" t="str">
            <v>05050-MD-25-133-15</v>
          </cell>
          <cell r="F589" t="str">
            <v>Tank-Stair Landing Platform- (Propane)</v>
          </cell>
          <cell r="G589">
            <v>0</v>
          </cell>
          <cell r="H589" t="str">
            <v>VP-1516-147-T-101/2-250</v>
          </cell>
          <cell r="I589">
            <v>40175</v>
          </cell>
          <cell r="J589">
            <v>40168</v>
          </cell>
          <cell r="K589" t="str">
            <v>Y</v>
          </cell>
          <cell r="L589" t="str">
            <v>Drw</v>
          </cell>
          <cell r="M589">
            <v>590</v>
          </cell>
        </row>
        <row r="590">
          <cell r="C590" t="str">
            <v>25</v>
          </cell>
          <cell r="D590" t="str">
            <v>05050-MD-25-133-16</v>
          </cell>
          <cell r="E590" t="str">
            <v>05050-MD-25-133-16</v>
          </cell>
          <cell r="F590" t="str">
            <v>Tank-Stair Landing Platform- (Propane)</v>
          </cell>
          <cell r="G590">
            <v>0</v>
          </cell>
          <cell r="H590" t="str">
            <v>VP-1516-147-T-101/2-250</v>
          </cell>
          <cell r="I590">
            <v>40175</v>
          </cell>
          <cell r="J590">
            <v>40168</v>
          </cell>
          <cell r="K590" t="str">
            <v>Y</v>
          </cell>
          <cell r="L590" t="str">
            <v>Drw</v>
          </cell>
          <cell r="M590">
            <v>591</v>
          </cell>
        </row>
        <row r="591">
          <cell r="C591" t="str">
            <v>25</v>
          </cell>
          <cell r="D591" t="str">
            <v>05050-MD-25-133-17</v>
          </cell>
          <cell r="E591" t="str">
            <v>05050-MD-25-133-17</v>
          </cell>
          <cell r="F591" t="str">
            <v>Tank-Stair Landing Platform- (Propane)</v>
          </cell>
          <cell r="G591">
            <v>0</v>
          </cell>
          <cell r="H591" t="str">
            <v>VP-1516-147-T-101/2-250</v>
          </cell>
          <cell r="I591">
            <v>40175</v>
          </cell>
          <cell r="J591">
            <v>40168</v>
          </cell>
          <cell r="K591" t="str">
            <v>Y</v>
          </cell>
          <cell r="L591" t="str">
            <v>Drw</v>
          </cell>
          <cell r="M591">
            <v>592</v>
          </cell>
        </row>
        <row r="592">
          <cell r="C592" t="str">
            <v>25</v>
          </cell>
          <cell r="D592" t="str">
            <v>05050-MD-25-133-18</v>
          </cell>
          <cell r="E592" t="str">
            <v>05050-MD-25-133-18</v>
          </cell>
          <cell r="F592" t="str">
            <v>Tank-Stair Landing Platform- (Propane)</v>
          </cell>
          <cell r="G592">
            <v>0</v>
          </cell>
          <cell r="H592" t="str">
            <v>VP-1516-147-T-101/2-250</v>
          </cell>
          <cell r="I592">
            <v>40175</v>
          </cell>
          <cell r="J592">
            <v>40168</v>
          </cell>
          <cell r="K592" t="str">
            <v>Y</v>
          </cell>
          <cell r="L592" t="str">
            <v>Drw</v>
          </cell>
          <cell r="M592">
            <v>593</v>
          </cell>
        </row>
        <row r="593">
          <cell r="C593" t="str">
            <v>25</v>
          </cell>
          <cell r="D593" t="str">
            <v>05050-MD-25-133-19</v>
          </cell>
          <cell r="E593" t="str">
            <v>05050-MD-25-133-19</v>
          </cell>
          <cell r="F593" t="str">
            <v>Tank-Stair Landing Platform- (Propane)</v>
          </cell>
          <cell r="G593">
            <v>0</v>
          </cell>
          <cell r="H593" t="str">
            <v>VP-1516-147-T-101/2-250</v>
          </cell>
          <cell r="I593">
            <v>40175</v>
          </cell>
          <cell r="J593">
            <v>40168</v>
          </cell>
          <cell r="K593" t="str">
            <v>Y</v>
          </cell>
          <cell r="L593" t="str">
            <v>Drw</v>
          </cell>
          <cell r="M593">
            <v>594</v>
          </cell>
        </row>
        <row r="594">
          <cell r="C594" t="str">
            <v>25</v>
          </cell>
          <cell r="D594" t="str">
            <v>05050-MD-25-133-20</v>
          </cell>
          <cell r="E594" t="str">
            <v>05050-MD-25-133-20</v>
          </cell>
          <cell r="F594" t="str">
            <v>Tank-Stair Landing Platform- (Propane)</v>
          </cell>
          <cell r="G594">
            <v>0</v>
          </cell>
          <cell r="H594" t="str">
            <v>VP-1516-147-T-101/2-250</v>
          </cell>
          <cell r="I594">
            <v>40175</v>
          </cell>
          <cell r="J594">
            <v>40168</v>
          </cell>
          <cell r="K594" t="str">
            <v>Y</v>
          </cell>
          <cell r="L594" t="str">
            <v>Drw</v>
          </cell>
          <cell r="M594">
            <v>595</v>
          </cell>
        </row>
        <row r="595">
          <cell r="C595" t="str">
            <v>25</v>
          </cell>
          <cell r="D595" t="str">
            <v>05050-MD-25-133-21</v>
          </cell>
          <cell r="E595" t="str">
            <v>05050-MD-25-133-21</v>
          </cell>
          <cell r="F595" t="str">
            <v>Tank-Stair Landing Platform- (Propane)</v>
          </cell>
          <cell r="G595">
            <v>0</v>
          </cell>
          <cell r="H595" t="str">
            <v>VP-1516-147-T-101/2-250</v>
          </cell>
          <cell r="I595">
            <v>40175</v>
          </cell>
          <cell r="J595">
            <v>40168</v>
          </cell>
          <cell r="K595" t="str">
            <v>Y</v>
          </cell>
          <cell r="L595" t="str">
            <v>Drw</v>
          </cell>
          <cell r="M595">
            <v>596</v>
          </cell>
        </row>
        <row r="596">
          <cell r="C596" t="str">
            <v>25</v>
          </cell>
          <cell r="D596" t="str">
            <v>05050-MD-25-133-22</v>
          </cell>
          <cell r="E596" t="str">
            <v>05050-MD-25-133-22</v>
          </cell>
          <cell r="F596" t="str">
            <v>Tank-Stair Landing Platform- (Propane)</v>
          </cell>
          <cell r="G596">
            <v>0</v>
          </cell>
          <cell r="H596" t="str">
            <v>VP-1516-147-T-101/2-250</v>
          </cell>
          <cell r="I596">
            <v>40175</v>
          </cell>
          <cell r="J596">
            <v>40168</v>
          </cell>
          <cell r="K596" t="str">
            <v>Y</v>
          </cell>
          <cell r="L596" t="str">
            <v>Drw</v>
          </cell>
          <cell r="M596">
            <v>597</v>
          </cell>
        </row>
        <row r="597">
          <cell r="C597" t="str">
            <v>25</v>
          </cell>
          <cell r="D597" t="str">
            <v>05050-MD-25-133-23</v>
          </cell>
          <cell r="E597" t="str">
            <v>05050-MD-25-133-23</v>
          </cell>
          <cell r="F597" t="str">
            <v>Tank-Stair Landing Platform- (Propane)</v>
          </cell>
          <cell r="G597">
            <v>0</v>
          </cell>
          <cell r="H597" t="str">
            <v>VP-1516-147-T-101/2-250</v>
          </cell>
          <cell r="I597">
            <v>40175</v>
          </cell>
          <cell r="J597">
            <v>40168</v>
          </cell>
          <cell r="K597" t="str">
            <v>Y</v>
          </cell>
          <cell r="L597" t="str">
            <v>Drw</v>
          </cell>
          <cell r="M597">
            <v>598</v>
          </cell>
        </row>
        <row r="598">
          <cell r="C598" t="str">
            <v>25</v>
          </cell>
          <cell r="D598" t="str">
            <v>05050-MD-25-133-24</v>
          </cell>
          <cell r="E598" t="str">
            <v>05050-MD-25-133-24</v>
          </cell>
          <cell r="F598" t="str">
            <v>Tank-Stair Landing Platform- (Propane)</v>
          </cell>
          <cell r="G598">
            <v>0</v>
          </cell>
          <cell r="H598" t="str">
            <v>VP-1516-147-T-101/2-250</v>
          </cell>
          <cell r="I598">
            <v>40175</v>
          </cell>
          <cell r="J598">
            <v>40168</v>
          </cell>
          <cell r="K598" t="str">
            <v>Y</v>
          </cell>
          <cell r="L598" t="str">
            <v>Drw</v>
          </cell>
          <cell r="M598">
            <v>599</v>
          </cell>
        </row>
        <row r="599">
          <cell r="C599" t="str">
            <v>25</v>
          </cell>
          <cell r="D599" t="str">
            <v>05050-MD-25-133-25</v>
          </cell>
          <cell r="E599" t="str">
            <v>05050-MD-25-133-25</v>
          </cell>
          <cell r="F599" t="str">
            <v>Tank-Stair Landing Platform- (Propane)</v>
          </cell>
          <cell r="G599">
            <v>0</v>
          </cell>
          <cell r="H599" t="str">
            <v>VP-1516-147-T-101/2-250</v>
          </cell>
          <cell r="I599">
            <v>40175</v>
          </cell>
          <cell r="J599">
            <v>40168</v>
          </cell>
          <cell r="K599" t="str">
            <v>Y</v>
          </cell>
          <cell r="L599" t="str">
            <v>Drw</v>
          </cell>
          <cell r="M599">
            <v>600</v>
          </cell>
        </row>
        <row r="600">
          <cell r="C600" t="str">
            <v>25</v>
          </cell>
          <cell r="D600" t="str">
            <v>05050-MD-25-133-26</v>
          </cell>
          <cell r="E600" t="str">
            <v>05050-MD-25-133-26</v>
          </cell>
          <cell r="F600" t="str">
            <v>Tank-Stair Landing Platform- (Propane)</v>
          </cell>
          <cell r="G600">
            <v>0</v>
          </cell>
          <cell r="H600" t="str">
            <v>VP-1516-147-T-101/2-250</v>
          </cell>
          <cell r="I600">
            <v>40175</v>
          </cell>
          <cell r="J600">
            <v>40168</v>
          </cell>
          <cell r="K600" t="str">
            <v>Y</v>
          </cell>
          <cell r="L600" t="str">
            <v>Drw</v>
          </cell>
          <cell r="M600">
            <v>601</v>
          </cell>
        </row>
        <row r="601">
          <cell r="C601" t="str">
            <v>25</v>
          </cell>
          <cell r="D601" t="str">
            <v>05050-MD-25-133-27</v>
          </cell>
          <cell r="E601" t="str">
            <v>05050-MD-25-133-27</v>
          </cell>
          <cell r="F601" t="str">
            <v>Tank-Stair Landing Platform- (Propane)</v>
          </cell>
          <cell r="G601">
            <v>0</v>
          </cell>
          <cell r="H601" t="str">
            <v>VP-1516-147-T-101/2-250</v>
          </cell>
          <cell r="I601">
            <v>40175</v>
          </cell>
          <cell r="J601">
            <v>40168</v>
          </cell>
          <cell r="K601" t="str">
            <v>Y</v>
          </cell>
          <cell r="L601" t="str">
            <v>Drw</v>
          </cell>
          <cell r="M601">
            <v>602</v>
          </cell>
        </row>
        <row r="602">
          <cell r="C602" t="str">
            <v>25</v>
          </cell>
          <cell r="D602" t="str">
            <v>05050-MD-25-133-28</v>
          </cell>
          <cell r="E602" t="str">
            <v>05050-MD-25-133-28</v>
          </cell>
          <cell r="F602" t="str">
            <v>Tank-Stair Landing Platform- (Propane)</v>
          </cell>
          <cell r="G602">
            <v>0</v>
          </cell>
          <cell r="H602" t="str">
            <v>VP-1516-147-T-101/2-250</v>
          </cell>
          <cell r="I602">
            <v>40175</v>
          </cell>
          <cell r="J602">
            <v>40168</v>
          </cell>
          <cell r="K602" t="str">
            <v>Y</v>
          </cell>
          <cell r="L602" t="str">
            <v>Drw</v>
          </cell>
          <cell r="M602">
            <v>603</v>
          </cell>
        </row>
        <row r="603">
          <cell r="C603" t="str">
            <v>25</v>
          </cell>
          <cell r="D603" t="str">
            <v>05050-MD-25-133-29</v>
          </cell>
          <cell r="E603" t="str">
            <v>05050-MD-25-133-29</v>
          </cell>
          <cell r="F603" t="str">
            <v>Tank-Stair Landing Platform- (Propane)</v>
          </cell>
          <cell r="G603">
            <v>0</v>
          </cell>
          <cell r="H603" t="str">
            <v>VP-1516-147-T-101/2-250</v>
          </cell>
          <cell r="I603">
            <v>40175</v>
          </cell>
          <cell r="J603">
            <v>40168</v>
          </cell>
          <cell r="K603" t="str">
            <v>Y</v>
          </cell>
          <cell r="L603" t="str">
            <v>Drw</v>
          </cell>
          <cell r="M603">
            <v>604</v>
          </cell>
        </row>
        <row r="604">
          <cell r="C604" t="str">
            <v>25</v>
          </cell>
          <cell r="D604" t="str">
            <v>05050-MD-25-133-30</v>
          </cell>
          <cell r="E604" t="str">
            <v>05050-MD-25-133-30</v>
          </cell>
          <cell r="F604" t="str">
            <v>Tank-Stair Landing Platform- (Propane)</v>
          </cell>
          <cell r="G604">
            <v>0</v>
          </cell>
          <cell r="H604" t="str">
            <v>VP-1516-147-T-101/2-250</v>
          </cell>
          <cell r="I604">
            <v>40175</v>
          </cell>
          <cell r="J604">
            <v>40168</v>
          </cell>
          <cell r="K604" t="str">
            <v>Y</v>
          </cell>
          <cell r="L604" t="str">
            <v>Drw</v>
          </cell>
          <cell r="M604">
            <v>605</v>
          </cell>
        </row>
        <row r="605">
          <cell r="C605" t="str">
            <v>25</v>
          </cell>
          <cell r="D605" t="str">
            <v>05050-MD-25-133-31</v>
          </cell>
          <cell r="E605" t="str">
            <v>05050-MD-25-133-31</v>
          </cell>
          <cell r="F605" t="str">
            <v>Tank-Stair Landing Platform- (Propane)</v>
          </cell>
          <cell r="G605">
            <v>0</v>
          </cell>
          <cell r="H605" t="str">
            <v>VP-1516-147-T-101/2-250</v>
          </cell>
          <cell r="I605">
            <v>40175</v>
          </cell>
          <cell r="J605">
            <v>40168</v>
          </cell>
          <cell r="K605" t="str">
            <v>Y</v>
          </cell>
          <cell r="L605" t="str">
            <v>Drw</v>
          </cell>
          <cell r="M605">
            <v>606</v>
          </cell>
        </row>
        <row r="606">
          <cell r="C606" t="str">
            <v>25</v>
          </cell>
          <cell r="D606" t="str">
            <v>05050-MD-25-133-32</v>
          </cell>
          <cell r="E606" t="str">
            <v>05050-MD-25-133-32</v>
          </cell>
          <cell r="F606" t="str">
            <v>Tank-Stair Landing Platform- (Propane)</v>
          </cell>
          <cell r="G606">
            <v>0</v>
          </cell>
          <cell r="H606" t="str">
            <v>VP-1516-147-T-101/2-250</v>
          </cell>
          <cell r="I606">
            <v>40175</v>
          </cell>
          <cell r="J606">
            <v>40168</v>
          </cell>
          <cell r="K606" t="str">
            <v>Y</v>
          </cell>
          <cell r="L606" t="str">
            <v>Drw</v>
          </cell>
          <cell r="M606">
            <v>607</v>
          </cell>
        </row>
        <row r="607">
          <cell r="C607" t="str">
            <v>25</v>
          </cell>
          <cell r="D607" t="str">
            <v>05050-MD-25-133-33</v>
          </cell>
          <cell r="E607" t="str">
            <v>05050-MD-25-133-33</v>
          </cell>
          <cell r="F607" t="str">
            <v>Tank-Stair Landing Platform- (Propane)</v>
          </cell>
          <cell r="G607">
            <v>0</v>
          </cell>
          <cell r="H607" t="str">
            <v>VP-1516-147-T-101/2-250</v>
          </cell>
          <cell r="I607">
            <v>40175</v>
          </cell>
          <cell r="J607">
            <v>40168</v>
          </cell>
          <cell r="K607" t="str">
            <v>Y</v>
          </cell>
          <cell r="L607" t="str">
            <v>Drw</v>
          </cell>
          <cell r="M607">
            <v>608</v>
          </cell>
        </row>
        <row r="608">
          <cell r="C608" t="str">
            <v>25</v>
          </cell>
          <cell r="D608" t="str">
            <v>05050-MD-25-133-34</v>
          </cell>
          <cell r="E608" t="str">
            <v>05050-MD-25-133-34</v>
          </cell>
          <cell r="F608" t="str">
            <v>Tank-Stair Landing Platform- (Propane)</v>
          </cell>
          <cell r="G608">
            <v>0</v>
          </cell>
          <cell r="H608" t="str">
            <v>VP-1516-147-T-101/2-250</v>
          </cell>
          <cell r="I608">
            <v>40175</v>
          </cell>
          <cell r="J608">
            <v>40168</v>
          </cell>
          <cell r="K608" t="str">
            <v>Y</v>
          </cell>
          <cell r="L608" t="str">
            <v>Drw</v>
          </cell>
          <cell r="M608">
            <v>609</v>
          </cell>
        </row>
        <row r="609">
          <cell r="C609" t="str">
            <v>25</v>
          </cell>
          <cell r="D609" t="str">
            <v>05050-MD-25-133-35</v>
          </cell>
          <cell r="E609" t="str">
            <v>05050-MD-25-133-35</v>
          </cell>
          <cell r="F609" t="str">
            <v>Tank-Stair Landing Platform- (Propane)</v>
          </cell>
          <cell r="G609">
            <v>0</v>
          </cell>
          <cell r="H609" t="str">
            <v>VP-1516-147-T-101/2-250</v>
          </cell>
          <cell r="I609">
            <v>40175</v>
          </cell>
          <cell r="J609">
            <v>40168</v>
          </cell>
          <cell r="K609" t="str">
            <v>Y</v>
          </cell>
          <cell r="L609" t="str">
            <v>Drw</v>
          </cell>
          <cell r="M609">
            <v>610</v>
          </cell>
        </row>
        <row r="610">
          <cell r="C610" t="str">
            <v>25</v>
          </cell>
          <cell r="D610" t="str">
            <v>05050-MD-25-133-36</v>
          </cell>
          <cell r="E610" t="str">
            <v>05050-MD-25-133-36</v>
          </cell>
          <cell r="F610" t="str">
            <v>Tank-Stair Landing Platform- (Propane)</v>
          </cell>
          <cell r="G610">
            <v>0</v>
          </cell>
          <cell r="H610" t="str">
            <v>VP-1516-147-T-101/2-250</v>
          </cell>
          <cell r="I610">
            <v>40175</v>
          </cell>
          <cell r="J610">
            <v>40168</v>
          </cell>
          <cell r="K610" t="str">
            <v>Y</v>
          </cell>
          <cell r="L610" t="str">
            <v>Drw</v>
          </cell>
          <cell r="M610">
            <v>611</v>
          </cell>
        </row>
        <row r="611">
          <cell r="C611" t="str">
            <v>25</v>
          </cell>
          <cell r="D611" t="str">
            <v>05050-MD-25-133-37</v>
          </cell>
          <cell r="E611" t="str">
            <v>05050-MD-25-133-37</v>
          </cell>
          <cell r="F611" t="str">
            <v>Tank-Stair Landing Platform- (Propane)</v>
          </cell>
          <cell r="G611">
            <v>0</v>
          </cell>
          <cell r="H611" t="str">
            <v>VP-1516-147-T-101/2-250</v>
          </cell>
          <cell r="I611">
            <v>40175</v>
          </cell>
          <cell r="J611">
            <v>40168</v>
          </cell>
          <cell r="K611" t="str">
            <v>Y</v>
          </cell>
          <cell r="L611" t="str">
            <v>Drw</v>
          </cell>
          <cell r="M611">
            <v>612</v>
          </cell>
        </row>
        <row r="612">
          <cell r="C612" t="str">
            <v>25</v>
          </cell>
          <cell r="D612" t="str">
            <v>05050-MD-25-133-38</v>
          </cell>
          <cell r="E612" t="str">
            <v>05050-MD-25-133-38</v>
          </cell>
          <cell r="F612" t="str">
            <v>Tank-Stair Landing Platform- (Propane)</v>
          </cell>
          <cell r="G612">
            <v>0</v>
          </cell>
          <cell r="H612" t="str">
            <v>VP-1516-147-T-101/2-250</v>
          </cell>
          <cell r="I612">
            <v>40175</v>
          </cell>
          <cell r="J612">
            <v>40168</v>
          </cell>
          <cell r="K612" t="str">
            <v>Y</v>
          </cell>
          <cell r="L612" t="str">
            <v>Drw</v>
          </cell>
          <cell r="M612">
            <v>613</v>
          </cell>
        </row>
        <row r="613">
          <cell r="C613" t="str">
            <v>25</v>
          </cell>
          <cell r="D613" t="str">
            <v>05050-MD-25-133-39</v>
          </cell>
          <cell r="E613" t="str">
            <v>05050-MD-25-133-39</v>
          </cell>
          <cell r="F613" t="str">
            <v>Tank-Stair Landing Platform- (Propane)</v>
          </cell>
          <cell r="G613">
            <v>0</v>
          </cell>
          <cell r="H613" t="str">
            <v>VP-1516-147-T-101/2-250</v>
          </cell>
          <cell r="I613">
            <v>40175</v>
          </cell>
          <cell r="J613">
            <v>40168</v>
          </cell>
          <cell r="K613" t="str">
            <v>Y</v>
          </cell>
          <cell r="L613" t="str">
            <v>Drw</v>
          </cell>
          <cell r="M613">
            <v>614</v>
          </cell>
        </row>
        <row r="614">
          <cell r="C614" t="str">
            <v>25</v>
          </cell>
          <cell r="D614" t="str">
            <v>05050-MD-25-133-40</v>
          </cell>
          <cell r="E614" t="str">
            <v>05050-MD-25-133-40</v>
          </cell>
          <cell r="F614" t="str">
            <v>Tank-Stair Landing Platform- (Propane)</v>
          </cell>
          <cell r="G614">
            <v>0</v>
          </cell>
          <cell r="H614" t="str">
            <v>VP-1516-147-T-101/2-250</v>
          </cell>
          <cell r="I614">
            <v>40175</v>
          </cell>
          <cell r="J614">
            <v>40168</v>
          </cell>
          <cell r="K614" t="str">
            <v>Y</v>
          </cell>
          <cell r="L614" t="str">
            <v>Drw</v>
          </cell>
          <cell r="M614">
            <v>615</v>
          </cell>
        </row>
        <row r="615">
          <cell r="C615" t="str">
            <v>25</v>
          </cell>
          <cell r="D615" t="str">
            <v>05050-MD-25-134-01</v>
          </cell>
          <cell r="E615" t="str">
            <v>05050-MD-25-134-01</v>
          </cell>
          <cell r="F615" t="str">
            <v>Tank-Platform Stairway- (Propane)</v>
          </cell>
          <cell r="G615">
            <v>0</v>
          </cell>
          <cell r="H615" t="str">
            <v>VP-1516-147-T-101/2-251</v>
          </cell>
          <cell r="I615">
            <v>40175</v>
          </cell>
          <cell r="J615">
            <v>40168</v>
          </cell>
          <cell r="K615" t="str">
            <v>Y</v>
          </cell>
          <cell r="L615" t="str">
            <v>Drw</v>
          </cell>
          <cell r="M615">
            <v>616</v>
          </cell>
        </row>
        <row r="616">
          <cell r="C616" t="str">
            <v>25</v>
          </cell>
          <cell r="D616" t="str">
            <v>05050-MD-25-134-02</v>
          </cell>
          <cell r="E616" t="str">
            <v>05050-MD-25-134-02</v>
          </cell>
          <cell r="F616" t="str">
            <v>Tank-Platform Stairway- (Propane)</v>
          </cell>
          <cell r="G616">
            <v>0</v>
          </cell>
          <cell r="H616" t="str">
            <v>VP-1516-147-T-101/2-251</v>
          </cell>
          <cell r="I616">
            <v>40175</v>
          </cell>
          <cell r="J616">
            <v>40168</v>
          </cell>
          <cell r="K616" t="str">
            <v>Y</v>
          </cell>
          <cell r="L616" t="str">
            <v>Drw</v>
          </cell>
          <cell r="M616">
            <v>617</v>
          </cell>
        </row>
        <row r="617">
          <cell r="C617" t="str">
            <v>25</v>
          </cell>
          <cell r="D617" t="str">
            <v>05050-MD-25-134-03</v>
          </cell>
          <cell r="E617" t="str">
            <v>05050-MD-25-134-03</v>
          </cell>
          <cell r="F617" t="str">
            <v>Tank-Platform Stairway- (Propane)</v>
          </cell>
          <cell r="G617">
            <v>0</v>
          </cell>
          <cell r="H617" t="str">
            <v>VP-1516-147-T-101/2-251</v>
          </cell>
          <cell r="I617">
            <v>40175</v>
          </cell>
          <cell r="J617">
            <v>40168</v>
          </cell>
          <cell r="K617" t="str">
            <v>Y</v>
          </cell>
          <cell r="L617" t="str">
            <v>Drw</v>
          </cell>
          <cell r="M617">
            <v>618</v>
          </cell>
        </row>
        <row r="618">
          <cell r="C618" t="str">
            <v>25</v>
          </cell>
          <cell r="D618" t="str">
            <v>05050-MD-25-134-04</v>
          </cell>
          <cell r="E618" t="str">
            <v>05050-MD-25-134-04</v>
          </cell>
          <cell r="F618" t="str">
            <v>Tank-Platform Stairway- (Propane)</v>
          </cell>
          <cell r="G618">
            <v>0</v>
          </cell>
          <cell r="H618" t="str">
            <v>VP-1516-147-T-101/2-251</v>
          </cell>
          <cell r="I618">
            <v>40175</v>
          </cell>
          <cell r="J618">
            <v>40168</v>
          </cell>
          <cell r="K618" t="str">
            <v>Y</v>
          </cell>
          <cell r="L618" t="str">
            <v>Drw</v>
          </cell>
          <cell r="M618">
            <v>619</v>
          </cell>
        </row>
        <row r="619">
          <cell r="C619" t="str">
            <v>25</v>
          </cell>
          <cell r="D619" t="str">
            <v>05050-MD-25-134-05</v>
          </cell>
          <cell r="E619" t="str">
            <v>05050-MD-25-134-05</v>
          </cell>
          <cell r="F619" t="str">
            <v>Tank-Platform Stairway- (Propane)</v>
          </cell>
          <cell r="G619">
            <v>0</v>
          </cell>
          <cell r="H619" t="str">
            <v>VP-1516-147-T-101/2-251</v>
          </cell>
          <cell r="I619">
            <v>40175</v>
          </cell>
          <cell r="J619">
            <v>40168</v>
          </cell>
          <cell r="K619" t="str">
            <v>Y</v>
          </cell>
          <cell r="L619" t="str">
            <v>Drw</v>
          </cell>
          <cell r="M619">
            <v>620</v>
          </cell>
        </row>
        <row r="620">
          <cell r="C620" t="str">
            <v>25</v>
          </cell>
          <cell r="D620" t="str">
            <v>05050-MD-25-134-06</v>
          </cell>
          <cell r="E620" t="str">
            <v>05050-MD-25-134-06</v>
          </cell>
          <cell r="F620" t="str">
            <v>Tank-Platform Stairway- (Propane)</v>
          </cell>
          <cell r="G620">
            <v>0</v>
          </cell>
          <cell r="H620" t="str">
            <v>VP-1516-147-T-101/2-251</v>
          </cell>
          <cell r="I620">
            <v>40175</v>
          </cell>
          <cell r="J620">
            <v>40168</v>
          </cell>
          <cell r="K620" t="str">
            <v>Y</v>
          </cell>
          <cell r="L620" t="str">
            <v>Drw</v>
          </cell>
          <cell r="M620">
            <v>621</v>
          </cell>
        </row>
        <row r="621">
          <cell r="C621" t="str">
            <v>25</v>
          </cell>
          <cell r="D621" t="str">
            <v>05050-MD-25-134-07</v>
          </cell>
          <cell r="E621" t="str">
            <v>05050-MD-25-134-07</v>
          </cell>
          <cell r="F621" t="str">
            <v>Tank-Platform Stairway- (Propane)</v>
          </cell>
          <cell r="G621">
            <v>0</v>
          </cell>
          <cell r="H621" t="str">
            <v>VP-1516-147-T-101/2-251</v>
          </cell>
          <cell r="I621">
            <v>40175</v>
          </cell>
          <cell r="J621">
            <v>40168</v>
          </cell>
          <cell r="K621" t="str">
            <v>Y</v>
          </cell>
          <cell r="L621" t="str">
            <v>Drw</v>
          </cell>
          <cell r="M621">
            <v>622</v>
          </cell>
        </row>
        <row r="622">
          <cell r="C622" t="str">
            <v>25</v>
          </cell>
          <cell r="D622" t="str">
            <v>05050-MD-25-134-08</v>
          </cell>
          <cell r="E622" t="str">
            <v>05050-MD-25-134-08</v>
          </cell>
          <cell r="F622" t="str">
            <v>Tank-Platform Stairway- (Propane)</v>
          </cell>
          <cell r="G622">
            <v>0</v>
          </cell>
          <cell r="H622" t="str">
            <v>VP-1516-147-T-101/2-251</v>
          </cell>
          <cell r="I622">
            <v>40175</v>
          </cell>
          <cell r="J622">
            <v>40168</v>
          </cell>
          <cell r="K622" t="str">
            <v>Y</v>
          </cell>
          <cell r="L622" t="str">
            <v>Drw</v>
          </cell>
          <cell r="M622">
            <v>623</v>
          </cell>
        </row>
        <row r="623">
          <cell r="C623" t="str">
            <v>25</v>
          </cell>
          <cell r="D623" t="str">
            <v>05050-MD-25-134-09</v>
          </cell>
          <cell r="E623" t="str">
            <v>05050-MD-25-134-09</v>
          </cell>
          <cell r="F623" t="str">
            <v>Tank-Platform Stairway- (Propane)</v>
          </cell>
          <cell r="G623">
            <v>0</v>
          </cell>
          <cell r="H623" t="str">
            <v>VP-1516-147-T-101/2-251</v>
          </cell>
          <cell r="I623">
            <v>40175</v>
          </cell>
          <cell r="J623">
            <v>40168</v>
          </cell>
          <cell r="K623" t="str">
            <v>Y</v>
          </cell>
          <cell r="L623" t="str">
            <v>Drw</v>
          </cell>
          <cell r="M623">
            <v>624</v>
          </cell>
        </row>
        <row r="624">
          <cell r="C624" t="str">
            <v>25</v>
          </cell>
          <cell r="D624" t="str">
            <v>05050-MD-25-134-10</v>
          </cell>
          <cell r="E624" t="str">
            <v>05050-MD-25-134-10</v>
          </cell>
          <cell r="F624" t="str">
            <v>Tank-Platform Stairway- (Propane)</v>
          </cell>
          <cell r="G624">
            <v>0</v>
          </cell>
          <cell r="H624" t="str">
            <v>VP-1516-147-T-101/2-251</v>
          </cell>
          <cell r="I624">
            <v>40175</v>
          </cell>
          <cell r="J624">
            <v>40168</v>
          </cell>
          <cell r="K624" t="str">
            <v>Y</v>
          </cell>
          <cell r="L624" t="str">
            <v>Drw</v>
          </cell>
          <cell r="M624">
            <v>625</v>
          </cell>
        </row>
        <row r="625">
          <cell r="C625" t="str">
            <v>25</v>
          </cell>
          <cell r="D625" t="str">
            <v>05050-MD-25-134-11</v>
          </cell>
          <cell r="E625" t="str">
            <v>05050-MD-25-134-11</v>
          </cell>
          <cell r="F625" t="str">
            <v>Tank-Platform Stairway- (Propane)</v>
          </cell>
          <cell r="G625">
            <v>0</v>
          </cell>
          <cell r="H625" t="str">
            <v>VP-1516-147-T-101/2-251</v>
          </cell>
          <cell r="I625">
            <v>40175</v>
          </cell>
          <cell r="J625">
            <v>40168</v>
          </cell>
          <cell r="K625" t="str">
            <v>Y</v>
          </cell>
          <cell r="L625" t="str">
            <v>Drw</v>
          </cell>
          <cell r="M625">
            <v>626</v>
          </cell>
        </row>
        <row r="626">
          <cell r="C626" t="str">
            <v>25</v>
          </cell>
          <cell r="D626" t="str">
            <v>05050-MD-25-134-12</v>
          </cell>
          <cell r="E626" t="str">
            <v>05050-MD-25-134-12</v>
          </cell>
          <cell r="F626" t="str">
            <v>Tank-Platform Stairway- (Propane)</v>
          </cell>
          <cell r="G626">
            <v>0</v>
          </cell>
          <cell r="H626" t="str">
            <v>VP-1516-147-T-101/2-251</v>
          </cell>
          <cell r="I626">
            <v>40175</v>
          </cell>
          <cell r="J626">
            <v>40168</v>
          </cell>
          <cell r="K626" t="str">
            <v>Y</v>
          </cell>
          <cell r="L626" t="str">
            <v>Drw</v>
          </cell>
          <cell r="M626">
            <v>627</v>
          </cell>
        </row>
        <row r="627">
          <cell r="C627" t="str">
            <v>25</v>
          </cell>
          <cell r="D627" t="str">
            <v>05050-MD-25-134-13</v>
          </cell>
          <cell r="E627" t="str">
            <v>05050-MD-25-134-13</v>
          </cell>
          <cell r="F627" t="str">
            <v>Tank-Platform Stairway- (Propane)</v>
          </cell>
          <cell r="G627">
            <v>0</v>
          </cell>
          <cell r="H627" t="str">
            <v>VP-1516-147-T-101/2-251</v>
          </cell>
          <cell r="I627">
            <v>40175</v>
          </cell>
          <cell r="J627">
            <v>40168</v>
          </cell>
          <cell r="K627" t="str">
            <v>Y</v>
          </cell>
          <cell r="L627" t="str">
            <v>Drw</v>
          </cell>
          <cell r="M627">
            <v>628</v>
          </cell>
        </row>
        <row r="628">
          <cell r="C628" t="str">
            <v>25</v>
          </cell>
          <cell r="D628" t="str">
            <v>05050-MD-25-134-14</v>
          </cell>
          <cell r="E628" t="str">
            <v>05050-MD-25-134-14</v>
          </cell>
          <cell r="F628" t="str">
            <v>Tank-Platform Stairway- (Propane)</v>
          </cell>
          <cell r="G628">
            <v>0</v>
          </cell>
          <cell r="H628" t="str">
            <v>VP-1516-147-T-101/2-251</v>
          </cell>
          <cell r="I628">
            <v>40175</v>
          </cell>
          <cell r="J628">
            <v>40168</v>
          </cell>
          <cell r="K628" t="str">
            <v>Y</v>
          </cell>
          <cell r="L628" t="str">
            <v>Drw</v>
          </cell>
          <cell r="M628">
            <v>629</v>
          </cell>
        </row>
        <row r="629">
          <cell r="C629" t="str">
            <v>25</v>
          </cell>
          <cell r="D629" t="str">
            <v>05050-MD-25-134-15</v>
          </cell>
          <cell r="E629" t="str">
            <v>05050-MD-25-134-15</v>
          </cell>
          <cell r="F629" t="str">
            <v>Tank-Platform Stairway- (Propane)</v>
          </cell>
          <cell r="G629">
            <v>0</v>
          </cell>
          <cell r="H629" t="str">
            <v>VP-1516-147-T-101/2-251</v>
          </cell>
          <cell r="I629">
            <v>40175</v>
          </cell>
          <cell r="J629">
            <v>40168</v>
          </cell>
          <cell r="K629" t="str">
            <v>Y</v>
          </cell>
          <cell r="L629" t="str">
            <v>Drw</v>
          </cell>
          <cell r="M629">
            <v>630</v>
          </cell>
        </row>
        <row r="630">
          <cell r="C630" t="str">
            <v>25</v>
          </cell>
          <cell r="D630" t="str">
            <v>05050-MD-25-134-16</v>
          </cell>
          <cell r="E630" t="str">
            <v>05050-MD-25-134-16</v>
          </cell>
          <cell r="F630" t="str">
            <v>Tank-Platform Stairway- (Propane)</v>
          </cell>
          <cell r="G630">
            <v>0</v>
          </cell>
          <cell r="H630" t="str">
            <v>VP-1516-147-T-101/2-251</v>
          </cell>
          <cell r="I630">
            <v>40175</v>
          </cell>
          <cell r="J630">
            <v>40168</v>
          </cell>
          <cell r="K630" t="str">
            <v>Y</v>
          </cell>
          <cell r="L630" t="str">
            <v>Drw</v>
          </cell>
          <cell r="M630">
            <v>631</v>
          </cell>
        </row>
        <row r="631">
          <cell r="C631" t="str">
            <v>25</v>
          </cell>
          <cell r="D631" t="str">
            <v>05050-MD-25-134-17</v>
          </cell>
          <cell r="E631" t="str">
            <v>05050-MD-25-134-17</v>
          </cell>
          <cell r="F631" t="str">
            <v>Tank-Platform Stairway- (Propane)</v>
          </cell>
          <cell r="G631">
            <v>0</v>
          </cell>
          <cell r="H631" t="str">
            <v>VP-1516-147-T-101/2-251</v>
          </cell>
          <cell r="I631">
            <v>40175</v>
          </cell>
          <cell r="J631">
            <v>40168</v>
          </cell>
          <cell r="K631" t="str">
            <v>Y</v>
          </cell>
          <cell r="L631" t="str">
            <v>Drw</v>
          </cell>
          <cell r="M631">
            <v>632</v>
          </cell>
        </row>
        <row r="632">
          <cell r="C632" t="str">
            <v>25</v>
          </cell>
          <cell r="D632" t="str">
            <v>05050-MD-25-134-18</v>
          </cell>
          <cell r="E632" t="str">
            <v>05050-MD-25-134-18</v>
          </cell>
          <cell r="F632" t="str">
            <v>Tank-Platform Stairway- (Propane)</v>
          </cell>
          <cell r="G632">
            <v>0</v>
          </cell>
          <cell r="H632" t="str">
            <v>VP-1516-147-T-101/2-251</v>
          </cell>
          <cell r="I632">
            <v>40175</v>
          </cell>
          <cell r="J632">
            <v>40168</v>
          </cell>
          <cell r="K632" t="str">
            <v>Y</v>
          </cell>
          <cell r="L632" t="str">
            <v>Drw</v>
          </cell>
          <cell r="M632">
            <v>633</v>
          </cell>
        </row>
        <row r="633">
          <cell r="C633" t="str">
            <v>25</v>
          </cell>
          <cell r="D633" t="str">
            <v>05050-MD-25-134-19</v>
          </cell>
          <cell r="E633" t="str">
            <v>05050-MD-25-134-19</v>
          </cell>
          <cell r="F633" t="str">
            <v>Tank-Platform Stairway- (Propane)</v>
          </cell>
          <cell r="G633">
            <v>0</v>
          </cell>
          <cell r="H633" t="str">
            <v>VP-1516-147-T-101/2-251</v>
          </cell>
          <cell r="I633">
            <v>40175</v>
          </cell>
          <cell r="J633">
            <v>40168</v>
          </cell>
          <cell r="K633" t="str">
            <v>Y</v>
          </cell>
          <cell r="L633" t="str">
            <v>Drw</v>
          </cell>
          <cell r="M633">
            <v>634</v>
          </cell>
        </row>
        <row r="634">
          <cell r="C634" t="str">
            <v>25</v>
          </cell>
          <cell r="D634" t="str">
            <v>05050-MD-25-134-20</v>
          </cell>
          <cell r="E634" t="str">
            <v>05050-MD-25-134-20</v>
          </cell>
          <cell r="F634" t="str">
            <v>Tank-Platform Stairway- (Propane)</v>
          </cell>
          <cell r="G634">
            <v>0</v>
          </cell>
          <cell r="H634" t="str">
            <v>VP-1516-147-T-101/2-251</v>
          </cell>
          <cell r="I634">
            <v>40175</v>
          </cell>
          <cell r="J634">
            <v>40168</v>
          </cell>
          <cell r="K634" t="str">
            <v>Y</v>
          </cell>
          <cell r="L634" t="str">
            <v>Drw</v>
          </cell>
          <cell r="M634">
            <v>635</v>
          </cell>
        </row>
        <row r="635">
          <cell r="C635" t="str">
            <v>25</v>
          </cell>
          <cell r="D635" t="str">
            <v>05050-MD-25-134-21</v>
          </cell>
          <cell r="E635" t="str">
            <v>05050-MD-25-134-21</v>
          </cell>
          <cell r="F635" t="str">
            <v>Tank-Platform Stairway- (Propane)</v>
          </cell>
          <cell r="G635">
            <v>0</v>
          </cell>
          <cell r="H635" t="str">
            <v>VP-1516-147-T-101/2-251</v>
          </cell>
          <cell r="I635">
            <v>40175</v>
          </cell>
          <cell r="J635">
            <v>40168</v>
          </cell>
          <cell r="K635" t="str">
            <v>Y</v>
          </cell>
          <cell r="L635" t="str">
            <v>Drw</v>
          </cell>
          <cell r="M635">
            <v>636</v>
          </cell>
        </row>
        <row r="636">
          <cell r="C636" t="str">
            <v>25</v>
          </cell>
          <cell r="D636" t="str">
            <v>05050-MD-25-134-22</v>
          </cell>
          <cell r="E636" t="str">
            <v>05050-MD-25-134-22</v>
          </cell>
          <cell r="F636" t="str">
            <v>Tank-Platform Stairway- (Propane)</v>
          </cell>
          <cell r="G636">
            <v>0</v>
          </cell>
          <cell r="H636" t="str">
            <v>VP-1516-147-T-101/2-251</v>
          </cell>
          <cell r="I636">
            <v>40175</v>
          </cell>
          <cell r="J636">
            <v>40168</v>
          </cell>
          <cell r="K636" t="str">
            <v>Y</v>
          </cell>
          <cell r="L636" t="str">
            <v>Drw</v>
          </cell>
          <cell r="M636">
            <v>637</v>
          </cell>
        </row>
        <row r="637">
          <cell r="C637" t="str">
            <v>25</v>
          </cell>
          <cell r="D637" t="str">
            <v>05050-MD-25-134-23</v>
          </cell>
          <cell r="E637" t="str">
            <v>05050-MD-25-134-23</v>
          </cell>
          <cell r="F637" t="str">
            <v>Tank-Platform Stairway- (Propane)</v>
          </cell>
          <cell r="G637">
            <v>0</v>
          </cell>
          <cell r="H637" t="str">
            <v>VP-1516-147-T-101/2-251</v>
          </cell>
          <cell r="I637">
            <v>40175</v>
          </cell>
          <cell r="J637">
            <v>40168</v>
          </cell>
          <cell r="K637" t="str">
            <v>Y</v>
          </cell>
          <cell r="L637" t="str">
            <v>Drw</v>
          </cell>
          <cell r="M637">
            <v>638</v>
          </cell>
        </row>
        <row r="638">
          <cell r="C638" t="str">
            <v>25</v>
          </cell>
          <cell r="D638" t="str">
            <v>05050-MD-25-134-24</v>
          </cell>
          <cell r="E638" t="str">
            <v>05050-MD-25-134-24</v>
          </cell>
          <cell r="F638" t="str">
            <v>Tank-Platform Stairway- (Propane)</v>
          </cell>
          <cell r="G638">
            <v>0</v>
          </cell>
          <cell r="H638" t="str">
            <v>VP-1516-147-T-101/2-251</v>
          </cell>
          <cell r="I638">
            <v>40175</v>
          </cell>
          <cell r="J638">
            <v>40168</v>
          </cell>
          <cell r="K638" t="str">
            <v>Y</v>
          </cell>
          <cell r="L638" t="str">
            <v>Drw</v>
          </cell>
          <cell r="M638">
            <v>639</v>
          </cell>
        </row>
        <row r="639">
          <cell r="C639" t="str">
            <v>25</v>
          </cell>
          <cell r="D639" t="str">
            <v>05050-MD-25-134-25</v>
          </cell>
          <cell r="E639" t="str">
            <v>05050-MD-25-134-25</v>
          </cell>
          <cell r="F639" t="str">
            <v>Tank-Platform Stairway- (Propane)</v>
          </cell>
          <cell r="G639">
            <v>0</v>
          </cell>
          <cell r="H639" t="str">
            <v>VP-1516-147-T-101/2-251</v>
          </cell>
          <cell r="I639">
            <v>40175</v>
          </cell>
          <cell r="J639">
            <v>40168</v>
          </cell>
          <cell r="K639" t="str">
            <v>Y</v>
          </cell>
          <cell r="L639" t="str">
            <v>Drw</v>
          </cell>
          <cell r="M639">
            <v>640</v>
          </cell>
        </row>
        <row r="640">
          <cell r="C640" t="str">
            <v>25</v>
          </cell>
          <cell r="D640" t="str">
            <v>05050-MD-25-134-26</v>
          </cell>
          <cell r="E640" t="str">
            <v>05050-MD-25-134-26</v>
          </cell>
          <cell r="F640" t="str">
            <v>Tank-Platform Stairway- (Propane)</v>
          </cell>
          <cell r="G640">
            <v>0</v>
          </cell>
          <cell r="H640" t="str">
            <v>VP-1516-147-T-101/2-251</v>
          </cell>
          <cell r="I640">
            <v>40175</v>
          </cell>
          <cell r="J640">
            <v>40168</v>
          </cell>
          <cell r="K640" t="str">
            <v>Y</v>
          </cell>
          <cell r="L640" t="str">
            <v>Drw</v>
          </cell>
          <cell r="M640">
            <v>641</v>
          </cell>
        </row>
        <row r="641">
          <cell r="C641" t="str">
            <v>25</v>
          </cell>
          <cell r="D641" t="str">
            <v>05050-MD-25-134-27</v>
          </cell>
          <cell r="E641" t="str">
            <v>05050-MD-25-134-27</v>
          </cell>
          <cell r="F641" t="str">
            <v>Tank-Platform Stairway- (Propane)</v>
          </cell>
          <cell r="G641">
            <v>0</v>
          </cell>
          <cell r="H641" t="str">
            <v>VP-1516-147-T-101/2-251</v>
          </cell>
          <cell r="I641">
            <v>40175</v>
          </cell>
          <cell r="J641">
            <v>40168</v>
          </cell>
          <cell r="K641" t="str">
            <v>Y</v>
          </cell>
          <cell r="L641" t="str">
            <v>Drw</v>
          </cell>
          <cell r="M641">
            <v>642</v>
          </cell>
        </row>
        <row r="642">
          <cell r="C642" t="str">
            <v>25</v>
          </cell>
          <cell r="D642" t="str">
            <v>05050-MD-25-134-28</v>
          </cell>
          <cell r="E642" t="str">
            <v>05050-MD-25-134-28</v>
          </cell>
          <cell r="F642" t="str">
            <v>Tank-Platform Stairway- (Propane)</v>
          </cell>
          <cell r="G642">
            <v>0</v>
          </cell>
          <cell r="H642" t="str">
            <v>VP-1516-147-T-101/2-251</v>
          </cell>
          <cell r="I642">
            <v>40175</v>
          </cell>
          <cell r="J642">
            <v>40168</v>
          </cell>
          <cell r="K642" t="str">
            <v>Y</v>
          </cell>
          <cell r="L642" t="str">
            <v>Drw</v>
          </cell>
          <cell r="M642">
            <v>643</v>
          </cell>
        </row>
        <row r="643">
          <cell r="C643" t="str">
            <v>25</v>
          </cell>
          <cell r="D643" t="str">
            <v>05050-MD-25-134-29</v>
          </cell>
          <cell r="E643" t="str">
            <v>05050-MD-25-134-29</v>
          </cell>
          <cell r="F643" t="str">
            <v>Tank-Platform Stairway- (Propane)</v>
          </cell>
          <cell r="G643">
            <v>0</v>
          </cell>
          <cell r="H643" t="str">
            <v>VP-1516-147-T-101/2-251</v>
          </cell>
          <cell r="I643">
            <v>40175</v>
          </cell>
          <cell r="J643">
            <v>40168</v>
          </cell>
          <cell r="K643" t="str">
            <v>Y</v>
          </cell>
          <cell r="L643" t="str">
            <v>Drw</v>
          </cell>
          <cell r="M643">
            <v>644</v>
          </cell>
        </row>
        <row r="644">
          <cell r="C644" t="str">
            <v>25</v>
          </cell>
          <cell r="D644" t="str">
            <v>05050-MD-25-134-30</v>
          </cell>
          <cell r="E644" t="str">
            <v>05050-MD-25-134-30</v>
          </cell>
          <cell r="F644" t="str">
            <v>Tank-Platform Stairway- (Propane)</v>
          </cell>
          <cell r="G644">
            <v>0</v>
          </cell>
          <cell r="H644" t="str">
            <v>VP-1516-147-T-101/2-251</v>
          </cell>
          <cell r="I644">
            <v>40175</v>
          </cell>
          <cell r="J644">
            <v>40168</v>
          </cell>
          <cell r="K644" t="str">
            <v>Y</v>
          </cell>
          <cell r="L644" t="str">
            <v>Drw</v>
          </cell>
          <cell r="M644">
            <v>645</v>
          </cell>
        </row>
        <row r="645">
          <cell r="C645" t="str">
            <v>25</v>
          </cell>
          <cell r="D645" t="str">
            <v>05050-MD-25-134-31</v>
          </cell>
          <cell r="E645" t="str">
            <v>05050-MD-25-134-31</v>
          </cell>
          <cell r="F645" t="str">
            <v>Tank-Platform Stairway- (Propane)</v>
          </cell>
          <cell r="G645">
            <v>0</v>
          </cell>
          <cell r="H645" t="str">
            <v>VP-1516-147-T-101/2-251</v>
          </cell>
          <cell r="I645">
            <v>40175</v>
          </cell>
          <cell r="J645">
            <v>40168</v>
          </cell>
          <cell r="K645" t="str">
            <v>Y</v>
          </cell>
          <cell r="L645" t="str">
            <v>Drw</v>
          </cell>
          <cell r="M645">
            <v>646</v>
          </cell>
        </row>
        <row r="646">
          <cell r="C646" t="str">
            <v>25</v>
          </cell>
          <cell r="D646" t="str">
            <v>05050-MD-25-134-32</v>
          </cell>
          <cell r="E646" t="str">
            <v>05050-MD-25-134-32</v>
          </cell>
          <cell r="F646" t="str">
            <v>Tank-Platform Stairway- (Propane)</v>
          </cell>
          <cell r="G646">
            <v>0</v>
          </cell>
          <cell r="H646" t="str">
            <v>VP-1516-147-T-101/2-251</v>
          </cell>
          <cell r="I646">
            <v>40175</v>
          </cell>
          <cell r="J646">
            <v>40168</v>
          </cell>
          <cell r="K646" t="str">
            <v>Y</v>
          </cell>
          <cell r="L646" t="str">
            <v>Drw</v>
          </cell>
          <cell r="M646">
            <v>647</v>
          </cell>
        </row>
        <row r="647">
          <cell r="C647" t="str">
            <v>25</v>
          </cell>
          <cell r="D647" t="str">
            <v>05050-MD-25-134-33</v>
          </cell>
          <cell r="E647" t="str">
            <v>05050-MD-25-134-33</v>
          </cell>
          <cell r="F647" t="str">
            <v>Tank-Platform Stairway- (Propane)</v>
          </cell>
          <cell r="G647">
            <v>0</v>
          </cell>
          <cell r="H647" t="str">
            <v>VP-1516-147-T-101/2-251</v>
          </cell>
          <cell r="I647">
            <v>40175</v>
          </cell>
          <cell r="J647">
            <v>40168</v>
          </cell>
          <cell r="K647" t="str">
            <v>Y</v>
          </cell>
          <cell r="L647" t="str">
            <v>Drw</v>
          </cell>
          <cell r="M647">
            <v>648</v>
          </cell>
        </row>
        <row r="648">
          <cell r="C648" t="str">
            <v>25</v>
          </cell>
          <cell r="D648" t="str">
            <v>05050-MD-25-134-34</v>
          </cell>
          <cell r="E648" t="str">
            <v>05050-MD-25-134-34</v>
          </cell>
          <cell r="F648" t="str">
            <v>Tank-Platform Stairway- (Propane)</v>
          </cell>
          <cell r="G648">
            <v>0</v>
          </cell>
          <cell r="H648" t="str">
            <v>VP-1516-147-T-101/2-251</v>
          </cell>
          <cell r="I648">
            <v>40175</v>
          </cell>
          <cell r="J648">
            <v>40168</v>
          </cell>
          <cell r="K648" t="str">
            <v>Y</v>
          </cell>
          <cell r="L648" t="str">
            <v>Drw</v>
          </cell>
          <cell r="M648">
            <v>649</v>
          </cell>
        </row>
        <row r="649">
          <cell r="C649" t="str">
            <v>25</v>
          </cell>
          <cell r="D649" t="str">
            <v>05050-MD-25-134-35</v>
          </cell>
          <cell r="E649" t="str">
            <v>05050-MD-25-134-35</v>
          </cell>
          <cell r="F649" t="str">
            <v>Tank-Platform Stairway- (Propane)</v>
          </cell>
          <cell r="G649">
            <v>0</v>
          </cell>
          <cell r="H649" t="str">
            <v>VP-1516-147-T-101/2-251</v>
          </cell>
          <cell r="I649">
            <v>40175</v>
          </cell>
          <cell r="J649">
            <v>40168</v>
          </cell>
          <cell r="K649" t="str">
            <v>Y</v>
          </cell>
          <cell r="L649" t="str">
            <v>Drw</v>
          </cell>
          <cell r="M649">
            <v>650</v>
          </cell>
        </row>
        <row r="650">
          <cell r="C650" t="str">
            <v>25</v>
          </cell>
          <cell r="D650" t="str">
            <v>05050-MD-25-134-36</v>
          </cell>
          <cell r="E650" t="str">
            <v>05050-MD-25-134-36</v>
          </cell>
          <cell r="F650" t="str">
            <v>Tank-Platform Stairway- (Propane)</v>
          </cell>
          <cell r="G650">
            <v>0</v>
          </cell>
          <cell r="H650" t="str">
            <v>VP-1516-147-T-101/2-251</v>
          </cell>
          <cell r="I650">
            <v>40175</v>
          </cell>
          <cell r="J650">
            <v>40168</v>
          </cell>
          <cell r="K650" t="str">
            <v>Y</v>
          </cell>
          <cell r="L650" t="str">
            <v>Drw</v>
          </cell>
          <cell r="M650">
            <v>651</v>
          </cell>
        </row>
        <row r="651">
          <cell r="C651" t="str">
            <v>25</v>
          </cell>
          <cell r="D651" t="str">
            <v>05050-MD-25-134-37</v>
          </cell>
          <cell r="E651" t="str">
            <v>05050-MD-25-134-37</v>
          </cell>
          <cell r="F651" t="str">
            <v>Tank-Platform Stairway- (Propane)</v>
          </cell>
          <cell r="G651">
            <v>0</v>
          </cell>
          <cell r="H651" t="str">
            <v>VP-1516-147-T-101/2-251</v>
          </cell>
          <cell r="I651">
            <v>40175</v>
          </cell>
          <cell r="J651">
            <v>40168</v>
          </cell>
          <cell r="K651" t="str">
            <v>Y</v>
          </cell>
          <cell r="L651" t="str">
            <v>Drw</v>
          </cell>
          <cell r="M651">
            <v>652</v>
          </cell>
        </row>
        <row r="652">
          <cell r="C652" t="str">
            <v>25</v>
          </cell>
          <cell r="D652" t="str">
            <v>05050-MD-25-134-38</v>
          </cell>
          <cell r="E652" t="str">
            <v>05050-MD-25-134-38</v>
          </cell>
          <cell r="F652" t="str">
            <v>Tank-Platform Stairway- (Propane)</v>
          </cell>
          <cell r="G652">
            <v>0</v>
          </cell>
          <cell r="H652" t="str">
            <v>VP-1516-147-T-101/2-251</v>
          </cell>
          <cell r="I652">
            <v>40175</v>
          </cell>
          <cell r="J652">
            <v>40168</v>
          </cell>
          <cell r="K652" t="str">
            <v>Y</v>
          </cell>
          <cell r="L652" t="str">
            <v>Drw</v>
          </cell>
          <cell r="M652">
            <v>653</v>
          </cell>
        </row>
        <row r="653">
          <cell r="C653" t="str">
            <v>25</v>
          </cell>
          <cell r="D653" t="str">
            <v>05050-MD-25-134-39</v>
          </cell>
          <cell r="E653" t="str">
            <v>05050-MD-25-134-39</v>
          </cell>
          <cell r="F653" t="str">
            <v>Tank-Platform Stairway- (Propane)</v>
          </cell>
          <cell r="G653">
            <v>0</v>
          </cell>
          <cell r="H653" t="str">
            <v>VP-1516-147-T-101/2-251</v>
          </cell>
          <cell r="I653">
            <v>40175</v>
          </cell>
          <cell r="J653">
            <v>40168</v>
          </cell>
          <cell r="K653" t="str">
            <v>Y</v>
          </cell>
          <cell r="L653" t="str">
            <v>Drw</v>
          </cell>
          <cell r="M653">
            <v>654</v>
          </cell>
        </row>
        <row r="654">
          <cell r="C654" t="str">
            <v>25</v>
          </cell>
          <cell r="D654" t="str">
            <v>05050-MD-25-134-40</v>
          </cell>
          <cell r="E654" t="str">
            <v>05050-MD-25-134-40</v>
          </cell>
          <cell r="F654" t="str">
            <v>Tank-Platform Stairway- (Propane)</v>
          </cell>
          <cell r="G654">
            <v>0</v>
          </cell>
          <cell r="H654" t="str">
            <v>VP-1516-147-T-101/2-251</v>
          </cell>
          <cell r="I654">
            <v>40175</v>
          </cell>
          <cell r="J654">
            <v>40168</v>
          </cell>
          <cell r="K654" t="str">
            <v>Y</v>
          </cell>
          <cell r="L654" t="str">
            <v>Drw</v>
          </cell>
          <cell r="M654">
            <v>655</v>
          </cell>
        </row>
        <row r="655">
          <cell r="C655" t="str">
            <v>25</v>
          </cell>
          <cell r="D655" t="str">
            <v>05050-MD-25-134-41</v>
          </cell>
          <cell r="E655" t="str">
            <v>05050-MD-25-134-41</v>
          </cell>
          <cell r="F655" t="str">
            <v>Tank-Platform Stairway- (Propane)</v>
          </cell>
          <cell r="G655">
            <v>0</v>
          </cell>
          <cell r="H655" t="str">
            <v>VP-1516-147-T-101/2-251</v>
          </cell>
          <cell r="I655">
            <v>40175</v>
          </cell>
          <cell r="J655">
            <v>40168</v>
          </cell>
          <cell r="K655" t="str">
            <v>Y</v>
          </cell>
          <cell r="L655" t="str">
            <v>Drw</v>
          </cell>
          <cell r="M655">
            <v>656</v>
          </cell>
        </row>
        <row r="656">
          <cell r="C656" t="str">
            <v>25</v>
          </cell>
          <cell r="D656" t="str">
            <v>05050-MD-25-134-42</v>
          </cell>
          <cell r="E656" t="str">
            <v>05050-MD-25-134-42</v>
          </cell>
          <cell r="F656" t="str">
            <v>Tank-Platform Stairway- (Propane)</v>
          </cell>
          <cell r="G656">
            <v>0</v>
          </cell>
          <cell r="H656" t="str">
            <v>VP-1516-147-T-101/2-251</v>
          </cell>
          <cell r="I656">
            <v>40175</v>
          </cell>
          <cell r="J656">
            <v>40168</v>
          </cell>
          <cell r="K656" t="str">
            <v>Y</v>
          </cell>
          <cell r="L656" t="str">
            <v>Drw</v>
          </cell>
          <cell r="M656">
            <v>657</v>
          </cell>
        </row>
        <row r="657">
          <cell r="C657" t="str">
            <v>25</v>
          </cell>
          <cell r="D657" t="str">
            <v>05050-MD-25-134-43</v>
          </cell>
          <cell r="E657" t="str">
            <v>05050-MD-25-134-43</v>
          </cell>
          <cell r="F657" t="str">
            <v>Tank-Platform Stairway- (Propane)</v>
          </cell>
          <cell r="G657">
            <v>0</v>
          </cell>
          <cell r="H657" t="str">
            <v>VP-1516-147-T-101/2-251</v>
          </cell>
          <cell r="I657">
            <v>40175</v>
          </cell>
          <cell r="J657">
            <v>40168</v>
          </cell>
          <cell r="K657" t="str">
            <v>Y</v>
          </cell>
          <cell r="L657" t="str">
            <v>Drw</v>
          </cell>
          <cell r="M657">
            <v>658</v>
          </cell>
        </row>
        <row r="658">
          <cell r="C658" t="str">
            <v>25</v>
          </cell>
          <cell r="D658" t="str">
            <v>05050-MD-25-134-44</v>
          </cell>
          <cell r="E658" t="str">
            <v>05050-MD-25-134-44</v>
          </cell>
          <cell r="F658" t="str">
            <v>Tank-Platform Stairway- (Propane)</v>
          </cell>
          <cell r="G658">
            <v>0</v>
          </cell>
          <cell r="H658" t="str">
            <v>VP-1516-147-T-101/2-251</v>
          </cell>
          <cell r="I658">
            <v>40175</v>
          </cell>
          <cell r="J658">
            <v>40168</v>
          </cell>
          <cell r="K658" t="str">
            <v>Y</v>
          </cell>
          <cell r="L658" t="str">
            <v>Drw</v>
          </cell>
          <cell r="M658">
            <v>659</v>
          </cell>
        </row>
        <row r="659">
          <cell r="C659" t="str">
            <v>25</v>
          </cell>
          <cell r="D659" t="str">
            <v>05050-MD-25-134-45</v>
          </cell>
          <cell r="E659" t="str">
            <v>05050-MD-25-134-45</v>
          </cell>
          <cell r="F659" t="str">
            <v>Tank-Platform Stairway- (Propane)</v>
          </cell>
          <cell r="G659">
            <v>0</v>
          </cell>
          <cell r="H659" t="str">
            <v>VP-1516-147-T-101/2-251</v>
          </cell>
          <cell r="I659">
            <v>40175</v>
          </cell>
          <cell r="J659">
            <v>40168</v>
          </cell>
          <cell r="K659" t="str">
            <v>Y</v>
          </cell>
          <cell r="L659" t="str">
            <v>Drw</v>
          </cell>
          <cell r="M659">
            <v>660</v>
          </cell>
        </row>
        <row r="660">
          <cell r="C660" t="str">
            <v>25</v>
          </cell>
          <cell r="D660" t="str">
            <v>05050-MD-25-134-46</v>
          </cell>
          <cell r="E660" t="str">
            <v>05050-MD-25-134-46</v>
          </cell>
          <cell r="F660" t="str">
            <v>Tank-Platform Stairway- (Propane)</v>
          </cell>
          <cell r="G660">
            <v>0</v>
          </cell>
          <cell r="H660" t="str">
            <v>VP-1516-147-T-101/2-251</v>
          </cell>
          <cell r="I660">
            <v>40175</v>
          </cell>
          <cell r="J660">
            <v>40168</v>
          </cell>
          <cell r="K660" t="str">
            <v>Y</v>
          </cell>
          <cell r="L660" t="str">
            <v>Drw</v>
          </cell>
          <cell r="M660">
            <v>661</v>
          </cell>
        </row>
        <row r="661">
          <cell r="C661" t="str">
            <v>25</v>
          </cell>
          <cell r="D661" t="str">
            <v>05050-MD-25-134-47</v>
          </cell>
          <cell r="E661" t="str">
            <v>05050-MD-25-134-47</v>
          </cell>
          <cell r="F661" t="str">
            <v>Tank-Platform Stairway- (Propane)</v>
          </cell>
          <cell r="G661">
            <v>0</v>
          </cell>
          <cell r="H661" t="str">
            <v>VP-1516-147-T-101/2-251</v>
          </cell>
          <cell r="I661">
            <v>40175</v>
          </cell>
          <cell r="J661">
            <v>40168</v>
          </cell>
          <cell r="K661" t="str">
            <v>Y</v>
          </cell>
          <cell r="L661" t="str">
            <v>Drw</v>
          </cell>
          <cell r="M661">
            <v>662</v>
          </cell>
        </row>
        <row r="662">
          <cell r="C662" t="str">
            <v>25</v>
          </cell>
          <cell r="D662" t="str">
            <v>05050-MD-25-134-48</v>
          </cell>
          <cell r="E662" t="str">
            <v>05050-MD-25-134-48</v>
          </cell>
          <cell r="F662" t="str">
            <v>Tank-Platform Stairway- (Propane)</v>
          </cell>
          <cell r="G662">
            <v>0</v>
          </cell>
          <cell r="H662" t="str">
            <v>VP-1516-147-T-101/2-251</v>
          </cell>
          <cell r="I662">
            <v>40175</v>
          </cell>
          <cell r="J662">
            <v>40168</v>
          </cell>
          <cell r="K662" t="str">
            <v>Y</v>
          </cell>
          <cell r="L662" t="str">
            <v>Drw</v>
          </cell>
          <cell r="M662">
            <v>663</v>
          </cell>
        </row>
        <row r="663">
          <cell r="C663" t="str">
            <v>25</v>
          </cell>
          <cell r="D663" t="str">
            <v>05050-MD-25-134-49</v>
          </cell>
          <cell r="E663" t="str">
            <v>05050-MD-25-134-49</v>
          </cell>
          <cell r="F663" t="str">
            <v>Tank-Platform Stairway- (Propane)</v>
          </cell>
          <cell r="G663">
            <v>0</v>
          </cell>
          <cell r="H663" t="str">
            <v>VP-1516-147-T-101/2-251</v>
          </cell>
          <cell r="I663">
            <v>40175</v>
          </cell>
          <cell r="J663">
            <v>40168</v>
          </cell>
          <cell r="K663" t="str">
            <v>Y</v>
          </cell>
          <cell r="L663" t="str">
            <v>Drw</v>
          </cell>
          <cell r="M663">
            <v>664</v>
          </cell>
        </row>
        <row r="664">
          <cell r="C664" t="str">
            <v>25</v>
          </cell>
          <cell r="D664" t="str">
            <v>05050-MD-25-134-50</v>
          </cell>
          <cell r="E664" t="str">
            <v>05050-MD-25-134-50</v>
          </cell>
          <cell r="F664" t="str">
            <v>Tank-Platform Stairway- (Propane)</v>
          </cell>
          <cell r="G664">
            <v>0</v>
          </cell>
          <cell r="H664" t="str">
            <v>VP-1516-147-T-101/2-251</v>
          </cell>
          <cell r="I664">
            <v>40175</v>
          </cell>
          <cell r="J664">
            <v>40168</v>
          </cell>
          <cell r="K664" t="str">
            <v>Y</v>
          </cell>
          <cell r="L664" t="str">
            <v>Drw</v>
          </cell>
          <cell r="M664">
            <v>665</v>
          </cell>
        </row>
        <row r="665">
          <cell r="C665" t="str">
            <v>25</v>
          </cell>
          <cell r="D665" t="str">
            <v>05050-MD-25-134-51</v>
          </cell>
          <cell r="E665" t="str">
            <v>05050-MD-25-134-51</v>
          </cell>
          <cell r="F665" t="str">
            <v>Tank-Platform Stairway- (Propane)</v>
          </cell>
          <cell r="G665">
            <v>0</v>
          </cell>
          <cell r="H665" t="str">
            <v>VP-1516-147-T-101/2-251</v>
          </cell>
          <cell r="I665">
            <v>40175</v>
          </cell>
          <cell r="J665">
            <v>40168</v>
          </cell>
          <cell r="K665" t="str">
            <v>Y</v>
          </cell>
          <cell r="L665" t="str">
            <v>Drw</v>
          </cell>
          <cell r="M665">
            <v>666</v>
          </cell>
        </row>
        <row r="666">
          <cell r="C666" t="str">
            <v>25</v>
          </cell>
          <cell r="D666" t="str">
            <v>05050-MD-25-134-52</v>
          </cell>
          <cell r="E666" t="str">
            <v>05050-MD-25-134-52</v>
          </cell>
          <cell r="F666" t="str">
            <v>Tank-Platform Stairway- (Propane)</v>
          </cell>
          <cell r="G666">
            <v>0</v>
          </cell>
          <cell r="H666" t="str">
            <v>VP-1516-147-T-101/2-251</v>
          </cell>
          <cell r="I666">
            <v>40175</v>
          </cell>
          <cell r="J666">
            <v>40168</v>
          </cell>
          <cell r="K666" t="str">
            <v>Y</v>
          </cell>
          <cell r="L666" t="str">
            <v>Drw</v>
          </cell>
          <cell r="M666">
            <v>667</v>
          </cell>
        </row>
        <row r="667">
          <cell r="C667" t="str">
            <v>25</v>
          </cell>
          <cell r="D667" t="str">
            <v>05050-MD-25-134-53</v>
          </cell>
          <cell r="E667" t="str">
            <v>05050-MD-25-134-53</v>
          </cell>
          <cell r="F667" t="str">
            <v>Tank-Platform Stairway- (Propane)</v>
          </cell>
          <cell r="G667">
            <v>0</v>
          </cell>
          <cell r="H667" t="str">
            <v>VP-1516-147-T-101/2-251</v>
          </cell>
          <cell r="I667">
            <v>40175</v>
          </cell>
          <cell r="J667">
            <v>40168</v>
          </cell>
          <cell r="K667" t="str">
            <v>Y</v>
          </cell>
          <cell r="L667" t="str">
            <v>Drw</v>
          </cell>
          <cell r="M667">
            <v>668</v>
          </cell>
        </row>
        <row r="668">
          <cell r="C668" t="str">
            <v>25</v>
          </cell>
          <cell r="D668" t="str">
            <v>05050-MD-25-134-54</v>
          </cell>
          <cell r="E668" t="str">
            <v>05050-MD-25-134-54</v>
          </cell>
          <cell r="F668" t="str">
            <v>Tank-Platform Stairway- (Propane)</v>
          </cell>
          <cell r="G668">
            <v>0</v>
          </cell>
          <cell r="H668" t="str">
            <v>VP-1516-147-T-101/2-251</v>
          </cell>
          <cell r="I668">
            <v>40175</v>
          </cell>
          <cell r="J668">
            <v>40168</v>
          </cell>
          <cell r="K668" t="str">
            <v>Y</v>
          </cell>
          <cell r="L668" t="str">
            <v>Drw</v>
          </cell>
          <cell r="M668">
            <v>669</v>
          </cell>
        </row>
        <row r="669">
          <cell r="C669" t="str">
            <v>25</v>
          </cell>
          <cell r="D669" t="str">
            <v>05050-MD-25-134-55</v>
          </cell>
          <cell r="E669" t="str">
            <v>05050-MD-25-134-55</v>
          </cell>
          <cell r="F669" t="str">
            <v>Tank-Platform Stairway- (Propane)</v>
          </cell>
          <cell r="G669">
            <v>0</v>
          </cell>
          <cell r="H669" t="str">
            <v>VP-1516-147-T-101/2-251</v>
          </cell>
          <cell r="I669">
            <v>40175</v>
          </cell>
          <cell r="J669">
            <v>40168</v>
          </cell>
          <cell r="K669" t="str">
            <v>Y</v>
          </cell>
          <cell r="L669" t="str">
            <v>Drw</v>
          </cell>
          <cell r="M669">
            <v>670</v>
          </cell>
        </row>
        <row r="670">
          <cell r="C670" t="str">
            <v>25</v>
          </cell>
          <cell r="D670" t="str">
            <v>05050-MD-25-134-56</v>
          </cell>
          <cell r="E670" t="str">
            <v>05050-MD-25-134-56</v>
          </cell>
          <cell r="F670" t="str">
            <v>Tank-Platform Stairway- (Propane)</v>
          </cell>
          <cell r="G670">
            <v>0</v>
          </cell>
          <cell r="H670" t="str">
            <v>VP-1516-147-T-101/2-251</v>
          </cell>
          <cell r="I670">
            <v>40175</v>
          </cell>
          <cell r="J670">
            <v>40168</v>
          </cell>
          <cell r="K670" t="str">
            <v>Y</v>
          </cell>
          <cell r="L670" t="str">
            <v>Drw</v>
          </cell>
          <cell r="M670">
            <v>671</v>
          </cell>
        </row>
        <row r="671">
          <cell r="C671" t="str">
            <v>25</v>
          </cell>
          <cell r="D671" t="str">
            <v>05050-MD-25-134-57</v>
          </cell>
          <cell r="E671" t="str">
            <v>05050-MD-25-134-57</v>
          </cell>
          <cell r="F671" t="str">
            <v>Tank-Platform Stairway- (Propane)</v>
          </cell>
          <cell r="G671">
            <v>0</v>
          </cell>
          <cell r="H671" t="str">
            <v>VP-1516-147-T-101/2-251</v>
          </cell>
          <cell r="I671">
            <v>40175</v>
          </cell>
          <cell r="J671">
            <v>40168</v>
          </cell>
          <cell r="K671" t="str">
            <v>Y</v>
          </cell>
          <cell r="L671" t="str">
            <v>Drw</v>
          </cell>
          <cell r="M671">
            <v>672</v>
          </cell>
        </row>
        <row r="672">
          <cell r="C672" t="str">
            <v>25</v>
          </cell>
          <cell r="D672" t="str">
            <v>05050-MD-25-134-58</v>
          </cell>
          <cell r="E672" t="str">
            <v>05050-MD-25-134-58</v>
          </cell>
          <cell r="F672" t="str">
            <v>Tank-Platform Stairway- (Propane)</v>
          </cell>
          <cell r="G672">
            <v>0</v>
          </cell>
          <cell r="H672" t="str">
            <v>VP-1516-147-T-101/2-251</v>
          </cell>
          <cell r="I672">
            <v>40175</v>
          </cell>
          <cell r="J672">
            <v>40168</v>
          </cell>
          <cell r="K672" t="str">
            <v>Y</v>
          </cell>
          <cell r="L672" t="str">
            <v>Drw</v>
          </cell>
          <cell r="M672">
            <v>673</v>
          </cell>
        </row>
        <row r="673">
          <cell r="C673" t="str">
            <v>25</v>
          </cell>
          <cell r="D673" t="str">
            <v>05050-MD-25-134-59</v>
          </cell>
          <cell r="E673" t="str">
            <v>05050-MD-25-134-59</v>
          </cell>
          <cell r="F673" t="str">
            <v>Tank-Platform Stairway- (Propane)</v>
          </cell>
          <cell r="G673">
            <v>0</v>
          </cell>
          <cell r="H673" t="str">
            <v>VP-1516-147-T-101/2-251</v>
          </cell>
          <cell r="I673">
            <v>40175</v>
          </cell>
          <cell r="J673">
            <v>40168</v>
          </cell>
          <cell r="K673" t="str">
            <v>Y</v>
          </cell>
          <cell r="L673" t="str">
            <v>Drw</v>
          </cell>
          <cell r="M673">
            <v>674</v>
          </cell>
        </row>
        <row r="674">
          <cell r="C674" t="str">
            <v>25</v>
          </cell>
          <cell r="D674" t="str">
            <v>05050-MD-25-134-60</v>
          </cell>
          <cell r="E674" t="str">
            <v>05050-MD-25-134-60</v>
          </cell>
          <cell r="F674" t="str">
            <v>Tank-Platform Stairway- (Propane)</v>
          </cell>
          <cell r="G674">
            <v>0</v>
          </cell>
          <cell r="H674" t="str">
            <v>VP-1516-147-T-101/2-251</v>
          </cell>
          <cell r="I674">
            <v>40175</v>
          </cell>
          <cell r="J674">
            <v>40168</v>
          </cell>
          <cell r="K674" t="str">
            <v>Y</v>
          </cell>
          <cell r="L674" t="str">
            <v>Drw</v>
          </cell>
          <cell r="M674">
            <v>675</v>
          </cell>
        </row>
        <row r="675">
          <cell r="C675" t="str">
            <v>25</v>
          </cell>
          <cell r="D675" t="str">
            <v>05050-MD-25-134-61</v>
          </cell>
          <cell r="E675" t="str">
            <v>05050-MD-25-134-61</v>
          </cell>
          <cell r="F675" t="str">
            <v>Tank-Platform Stairway- (Propane)</v>
          </cell>
          <cell r="G675">
            <v>0</v>
          </cell>
          <cell r="H675" t="str">
            <v>VP-1516-147-T-101/2-251</v>
          </cell>
          <cell r="I675">
            <v>40175</v>
          </cell>
          <cell r="J675">
            <v>40168</v>
          </cell>
          <cell r="K675" t="str">
            <v>Y</v>
          </cell>
          <cell r="L675" t="str">
            <v>Drw</v>
          </cell>
          <cell r="M675">
            <v>676</v>
          </cell>
        </row>
        <row r="676">
          <cell r="C676" t="str">
            <v>25</v>
          </cell>
          <cell r="D676" t="str">
            <v>05050-MD-25-134-62</v>
          </cell>
          <cell r="E676" t="str">
            <v>05050-MD-25-134-62</v>
          </cell>
          <cell r="F676" t="str">
            <v>Tank-Platform Stairway- (Propane)</v>
          </cell>
          <cell r="G676">
            <v>0</v>
          </cell>
          <cell r="H676" t="str">
            <v>VP-1516-147-T-101/2-251</v>
          </cell>
          <cell r="I676">
            <v>40175</v>
          </cell>
          <cell r="J676">
            <v>40168</v>
          </cell>
          <cell r="K676" t="str">
            <v>Y</v>
          </cell>
          <cell r="L676" t="str">
            <v>Drw</v>
          </cell>
          <cell r="M676">
            <v>677</v>
          </cell>
        </row>
        <row r="677">
          <cell r="C677" t="str">
            <v>25</v>
          </cell>
          <cell r="D677" t="str">
            <v>05050-MD-25-134-63</v>
          </cell>
          <cell r="E677" t="str">
            <v>05050-MD-25-134-63</v>
          </cell>
          <cell r="F677" t="str">
            <v>Tank-Platform Stairway- (Propane)</v>
          </cell>
          <cell r="G677">
            <v>0</v>
          </cell>
          <cell r="H677" t="str">
            <v>VP-1516-147-T-101/2-251</v>
          </cell>
          <cell r="I677">
            <v>40175</v>
          </cell>
          <cell r="J677">
            <v>40168</v>
          </cell>
          <cell r="K677" t="str">
            <v>Y</v>
          </cell>
          <cell r="L677" t="str">
            <v>Drw</v>
          </cell>
          <cell r="M677">
            <v>678</v>
          </cell>
        </row>
        <row r="678">
          <cell r="C678" t="str">
            <v>25</v>
          </cell>
          <cell r="D678" t="str">
            <v>05050-MD-25-134-64</v>
          </cell>
          <cell r="E678" t="str">
            <v>05050-MD-25-134-64</v>
          </cell>
          <cell r="F678" t="str">
            <v>Tank-Platform Stairway- (Propane)</v>
          </cell>
          <cell r="G678">
            <v>0</v>
          </cell>
          <cell r="H678" t="str">
            <v>VP-1516-147-T-101/2-251</v>
          </cell>
          <cell r="I678">
            <v>40175</v>
          </cell>
          <cell r="J678">
            <v>40168</v>
          </cell>
          <cell r="K678" t="str">
            <v>Y</v>
          </cell>
          <cell r="L678" t="str">
            <v>Drw</v>
          </cell>
          <cell r="M678">
            <v>679</v>
          </cell>
        </row>
        <row r="679">
          <cell r="C679" t="str">
            <v>25</v>
          </cell>
          <cell r="D679" t="str">
            <v>05050-MD-25-134-65</v>
          </cell>
          <cell r="E679" t="str">
            <v>05050-MD-25-134-65</v>
          </cell>
          <cell r="F679" t="str">
            <v>Tank-Platform Stairway- (Propane)</v>
          </cell>
          <cell r="G679">
            <v>0</v>
          </cell>
          <cell r="H679" t="str">
            <v>VP-1516-147-T-101/2-251</v>
          </cell>
          <cell r="I679">
            <v>40175</v>
          </cell>
          <cell r="J679">
            <v>40168</v>
          </cell>
          <cell r="K679" t="str">
            <v>Y</v>
          </cell>
          <cell r="L679" t="str">
            <v>Drw</v>
          </cell>
          <cell r="M679">
            <v>680</v>
          </cell>
        </row>
        <row r="680">
          <cell r="C680" t="str">
            <v>25</v>
          </cell>
          <cell r="D680" t="str">
            <v>05050-MD-25-134-66</v>
          </cell>
          <cell r="E680" t="str">
            <v>05050-MD-25-134-66</v>
          </cell>
          <cell r="F680" t="str">
            <v>Tank-Platform Stairway- (Propane)</v>
          </cell>
          <cell r="G680">
            <v>0</v>
          </cell>
          <cell r="H680" t="str">
            <v>VP-1516-147-T-101/2-251</v>
          </cell>
          <cell r="I680">
            <v>40175</v>
          </cell>
          <cell r="J680">
            <v>40168</v>
          </cell>
          <cell r="K680" t="str">
            <v>Y</v>
          </cell>
          <cell r="L680" t="str">
            <v>Drw</v>
          </cell>
          <cell r="M680">
            <v>681</v>
          </cell>
        </row>
        <row r="681">
          <cell r="C681" t="str">
            <v>25</v>
          </cell>
          <cell r="D681" t="str">
            <v>05050-MD-25-134-67</v>
          </cell>
          <cell r="E681" t="str">
            <v>05050-MD-25-134-67</v>
          </cell>
          <cell r="F681" t="str">
            <v>Tank-Platform Stairway- (Propane)</v>
          </cell>
          <cell r="G681">
            <v>0</v>
          </cell>
          <cell r="H681" t="str">
            <v>VP-1516-147-T-101/2-251</v>
          </cell>
          <cell r="I681">
            <v>40175</v>
          </cell>
          <cell r="J681">
            <v>40168</v>
          </cell>
          <cell r="K681" t="str">
            <v>Y</v>
          </cell>
          <cell r="L681" t="str">
            <v>Drw</v>
          </cell>
          <cell r="M681">
            <v>682</v>
          </cell>
        </row>
        <row r="682">
          <cell r="C682" t="str">
            <v>25</v>
          </cell>
          <cell r="D682" t="str">
            <v>05050-MD-25-134-68</v>
          </cell>
          <cell r="E682" t="str">
            <v>05050-MD-25-134-68</v>
          </cell>
          <cell r="F682" t="str">
            <v>Tank-Platform Stairway- (Propane)</v>
          </cell>
          <cell r="G682">
            <v>0</v>
          </cell>
          <cell r="H682" t="str">
            <v>VP-1516-147-T-101/2-251</v>
          </cell>
          <cell r="I682">
            <v>40175</v>
          </cell>
          <cell r="J682">
            <v>40168</v>
          </cell>
          <cell r="K682" t="str">
            <v>Y</v>
          </cell>
          <cell r="L682" t="str">
            <v>Drw</v>
          </cell>
          <cell r="M682">
            <v>683</v>
          </cell>
        </row>
        <row r="683">
          <cell r="C683" t="str">
            <v>25</v>
          </cell>
          <cell r="D683" t="str">
            <v>05050-MD-25-134-69</v>
          </cell>
          <cell r="E683" t="str">
            <v>05050-MD-25-134-69</v>
          </cell>
          <cell r="F683" t="str">
            <v>Tank-Platform Stairway- (Propane)</v>
          </cell>
          <cell r="G683">
            <v>0</v>
          </cell>
          <cell r="H683" t="str">
            <v>VP-1516-147-T-101/2-251</v>
          </cell>
          <cell r="I683">
            <v>40175</v>
          </cell>
          <cell r="J683">
            <v>40168</v>
          </cell>
          <cell r="K683" t="str">
            <v>Y</v>
          </cell>
          <cell r="L683" t="str">
            <v>Drw</v>
          </cell>
          <cell r="M683">
            <v>684</v>
          </cell>
        </row>
        <row r="684">
          <cell r="C684" t="str">
            <v>25</v>
          </cell>
          <cell r="D684" t="str">
            <v>05050-MD-25-134-70</v>
          </cell>
          <cell r="E684" t="str">
            <v>05050-MD-25-134-70</v>
          </cell>
          <cell r="F684" t="str">
            <v>Tank-Platform Stairway- (Propane)</v>
          </cell>
          <cell r="G684">
            <v>0</v>
          </cell>
          <cell r="H684" t="str">
            <v>VP-1516-147-T-101/2-251</v>
          </cell>
          <cell r="I684">
            <v>40175</v>
          </cell>
          <cell r="J684">
            <v>40168</v>
          </cell>
          <cell r="K684" t="str">
            <v>Y</v>
          </cell>
          <cell r="L684" t="str">
            <v>Drw</v>
          </cell>
          <cell r="M684">
            <v>685</v>
          </cell>
        </row>
        <row r="685">
          <cell r="C685" t="str">
            <v>25</v>
          </cell>
          <cell r="D685" t="str">
            <v>05050-MD-25-134-71</v>
          </cell>
          <cell r="E685" t="str">
            <v>05050-MD-25-134-71</v>
          </cell>
          <cell r="F685" t="str">
            <v>Tank-Platform Stairway- (Propane)</v>
          </cell>
          <cell r="G685">
            <v>0</v>
          </cell>
          <cell r="H685" t="str">
            <v>VP-1516-147-T-101/2-251</v>
          </cell>
          <cell r="I685">
            <v>40175</v>
          </cell>
          <cell r="J685">
            <v>40168</v>
          </cell>
          <cell r="K685" t="str">
            <v>Y</v>
          </cell>
          <cell r="L685" t="str">
            <v>Drw</v>
          </cell>
          <cell r="M685">
            <v>686</v>
          </cell>
        </row>
        <row r="686">
          <cell r="C686" t="str">
            <v>25</v>
          </cell>
          <cell r="D686" t="str">
            <v>05050-MD-25-134-72</v>
          </cell>
          <cell r="E686" t="str">
            <v>05050-MD-25-134-72</v>
          </cell>
          <cell r="F686" t="str">
            <v>Tank-Platform Stairway- (Propane)</v>
          </cell>
          <cell r="G686">
            <v>0</v>
          </cell>
          <cell r="H686" t="str">
            <v>VP-1516-147-T-101/2-251</v>
          </cell>
          <cell r="I686">
            <v>40175</v>
          </cell>
          <cell r="J686">
            <v>40168</v>
          </cell>
          <cell r="K686" t="str">
            <v>Y</v>
          </cell>
          <cell r="L686" t="str">
            <v>Drw</v>
          </cell>
          <cell r="M686">
            <v>687</v>
          </cell>
        </row>
        <row r="687">
          <cell r="C687" t="str">
            <v>25</v>
          </cell>
          <cell r="D687" t="str">
            <v>05050-MD-25-134-73</v>
          </cell>
          <cell r="E687" t="str">
            <v>05050-MD-25-134-73</v>
          </cell>
          <cell r="F687" t="str">
            <v>Tank-Platform Stairway- (Propane)</v>
          </cell>
          <cell r="G687">
            <v>0</v>
          </cell>
          <cell r="H687" t="str">
            <v>VP-1516-147-T-101/2-251</v>
          </cell>
          <cell r="I687">
            <v>40175</v>
          </cell>
          <cell r="J687">
            <v>40168</v>
          </cell>
          <cell r="K687" t="str">
            <v>Y</v>
          </cell>
          <cell r="L687" t="str">
            <v>Drw</v>
          </cell>
          <cell r="M687">
            <v>688</v>
          </cell>
        </row>
        <row r="688">
          <cell r="C688" t="str">
            <v>25</v>
          </cell>
          <cell r="D688" t="str">
            <v>05050-MD-25-134-74</v>
          </cell>
          <cell r="E688" t="str">
            <v>05050-MD-25-134-74</v>
          </cell>
          <cell r="F688" t="str">
            <v>Tank-Platform Stairway- (Propane)</v>
          </cell>
          <cell r="G688">
            <v>0</v>
          </cell>
          <cell r="H688" t="str">
            <v>VP-1516-147-T-101/2-251</v>
          </cell>
          <cell r="I688">
            <v>40175</v>
          </cell>
          <cell r="J688">
            <v>40168</v>
          </cell>
          <cell r="K688" t="str">
            <v>Y</v>
          </cell>
          <cell r="L688" t="str">
            <v>Drw</v>
          </cell>
          <cell r="M688">
            <v>689</v>
          </cell>
        </row>
        <row r="689">
          <cell r="C689" t="str">
            <v>25</v>
          </cell>
          <cell r="D689" t="str">
            <v>05050-MD-25-134-75</v>
          </cell>
          <cell r="E689" t="str">
            <v>05050-MD-25-134-75</v>
          </cell>
          <cell r="F689" t="str">
            <v>Tank-Platform Stairway- (Propane)</v>
          </cell>
          <cell r="G689">
            <v>0</v>
          </cell>
          <cell r="H689" t="str">
            <v>VP-1516-147-T-101/2-251</v>
          </cell>
          <cell r="I689">
            <v>40175</v>
          </cell>
          <cell r="J689">
            <v>40168</v>
          </cell>
          <cell r="K689" t="str">
            <v>Y</v>
          </cell>
          <cell r="L689" t="str">
            <v>Drw</v>
          </cell>
          <cell r="M689">
            <v>690</v>
          </cell>
        </row>
        <row r="690">
          <cell r="C690" t="str">
            <v>25</v>
          </cell>
          <cell r="D690" t="str">
            <v>05050-MD-25-134-76</v>
          </cell>
          <cell r="E690" t="str">
            <v>05050-MD-25-134-76</v>
          </cell>
          <cell r="F690" t="str">
            <v>Tank-Platform Stairway- (Propane)</v>
          </cell>
          <cell r="G690">
            <v>0</v>
          </cell>
          <cell r="H690" t="str">
            <v>VP-1516-147-T-101/2-251</v>
          </cell>
          <cell r="I690">
            <v>40175</v>
          </cell>
          <cell r="J690">
            <v>40168</v>
          </cell>
          <cell r="K690" t="str">
            <v>Y</v>
          </cell>
          <cell r="L690" t="str">
            <v>Drw</v>
          </cell>
          <cell r="M690">
            <v>691</v>
          </cell>
        </row>
        <row r="691">
          <cell r="C691" t="str">
            <v>25</v>
          </cell>
          <cell r="D691" t="str">
            <v>05050-MD-25-134-77</v>
          </cell>
          <cell r="E691" t="str">
            <v>05050-MD-25-134-77</v>
          </cell>
          <cell r="F691" t="str">
            <v>Tank-Platform Stairway- (Propane)</v>
          </cell>
          <cell r="G691">
            <v>0</v>
          </cell>
          <cell r="H691" t="str">
            <v>VP-1516-147-T-101/2-251</v>
          </cell>
          <cell r="I691">
            <v>40175</v>
          </cell>
          <cell r="J691">
            <v>40168</v>
          </cell>
          <cell r="K691" t="str">
            <v>Y</v>
          </cell>
          <cell r="L691" t="str">
            <v>Drw</v>
          </cell>
          <cell r="M691">
            <v>692</v>
          </cell>
        </row>
        <row r="692">
          <cell r="C692" t="str">
            <v>25</v>
          </cell>
          <cell r="D692" t="str">
            <v>05050-MD-25-134-78</v>
          </cell>
          <cell r="E692" t="str">
            <v>05050-MD-25-134-78</v>
          </cell>
          <cell r="F692" t="str">
            <v>Tank-Platform Stairway- (Propane)</v>
          </cell>
          <cell r="G692">
            <v>0</v>
          </cell>
          <cell r="H692" t="str">
            <v>VP-1516-147-T-101/2-251</v>
          </cell>
          <cell r="I692">
            <v>40175</v>
          </cell>
          <cell r="J692">
            <v>40168</v>
          </cell>
          <cell r="K692" t="str">
            <v>Y</v>
          </cell>
          <cell r="L692" t="str">
            <v>Drw</v>
          </cell>
          <cell r="M692">
            <v>693</v>
          </cell>
        </row>
        <row r="693">
          <cell r="C693" t="str">
            <v>25</v>
          </cell>
          <cell r="D693" t="str">
            <v>05050-MD-25-134-79</v>
          </cell>
          <cell r="E693" t="str">
            <v>05050-MD-25-134-79</v>
          </cell>
          <cell r="F693" t="str">
            <v>Tank-Platform Stairway- (Propane)</v>
          </cell>
          <cell r="G693">
            <v>0</v>
          </cell>
          <cell r="H693" t="str">
            <v>VP-1516-147-T-101/2-251</v>
          </cell>
          <cell r="I693">
            <v>40175</v>
          </cell>
          <cell r="J693">
            <v>40168</v>
          </cell>
          <cell r="K693" t="str">
            <v>Y</v>
          </cell>
          <cell r="L693" t="str">
            <v>Drw</v>
          </cell>
          <cell r="M693">
            <v>694</v>
          </cell>
        </row>
        <row r="694">
          <cell r="C694" t="str">
            <v>25</v>
          </cell>
          <cell r="D694" t="str">
            <v>05050-MD-25-134-80</v>
          </cell>
          <cell r="E694" t="str">
            <v>05050-MD-25-134-80</v>
          </cell>
          <cell r="F694" t="str">
            <v>Tank-Platform Stairway- (Propane)</v>
          </cell>
          <cell r="G694">
            <v>0</v>
          </cell>
          <cell r="H694" t="str">
            <v>VP-1516-147-T-101/2-251</v>
          </cell>
          <cell r="I694">
            <v>40175</v>
          </cell>
          <cell r="J694">
            <v>40168</v>
          </cell>
          <cell r="K694" t="str">
            <v>Y</v>
          </cell>
          <cell r="L694" t="str">
            <v>Drw</v>
          </cell>
          <cell r="M694">
            <v>695</v>
          </cell>
        </row>
        <row r="695">
          <cell r="C695" t="str">
            <v>25</v>
          </cell>
          <cell r="D695" t="str">
            <v>05050-MD-25-134-81</v>
          </cell>
          <cell r="E695" t="str">
            <v>05050-MD-25-134-81</v>
          </cell>
          <cell r="F695" t="str">
            <v>Tank-Platform Stairway- (Propane)</v>
          </cell>
          <cell r="G695">
            <v>0</v>
          </cell>
          <cell r="H695" t="str">
            <v>VP-1516-147-T-101/2-251</v>
          </cell>
          <cell r="I695">
            <v>40175</v>
          </cell>
          <cell r="J695">
            <v>40168</v>
          </cell>
          <cell r="K695" t="str">
            <v>Y</v>
          </cell>
          <cell r="L695" t="str">
            <v>Drw</v>
          </cell>
          <cell r="M695">
            <v>696</v>
          </cell>
        </row>
        <row r="696">
          <cell r="C696" t="str">
            <v>25</v>
          </cell>
          <cell r="D696" t="str">
            <v>05050-MD-25-134-82</v>
          </cell>
          <cell r="E696" t="str">
            <v>05050-MD-25-134-82</v>
          </cell>
          <cell r="F696" t="str">
            <v>Tank-Platform Stairway- (Propane)</v>
          </cell>
          <cell r="G696">
            <v>0</v>
          </cell>
          <cell r="H696" t="str">
            <v>VP-1516-147-T-101/2-251</v>
          </cell>
          <cell r="I696">
            <v>40175</v>
          </cell>
          <cell r="J696">
            <v>40168</v>
          </cell>
          <cell r="K696" t="str">
            <v>Y</v>
          </cell>
          <cell r="L696" t="str">
            <v>Drw</v>
          </cell>
          <cell r="M696">
            <v>697</v>
          </cell>
        </row>
        <row r="697">
          <cell r="C697" t="str">
            <v>25</v>
          </cell>
          <cell r="D697" t="str">
            <v>05050-MD-25-134-83</v>
          </cell>
          <cell r="E697" t="str">
            <v>05050-MD-25-134-83</v>
          </cell>
          <cell r="F697" t="str">
            <v>Tank-Platform Stairway- (Propane)</v>
          </cell>
          <cell r="G697">
            <v>0</v>
          </cell>
          <cell r="H697" t="str">
            <v>VP-1516-147-T-101/2-251</v>
          </cell>
          <cell r="I697">
            <v>40175</v>
          </cell>
          <cell r="J697">
            <v>40168</v>
          </cell>
          <cell r="K697" t="str">
            <v>Y</v>
          </cell>
          <cell r="L697" t="str">
            <v>Drw</v>
          </cell>
          <cell r="M697">
            <v>698</v>
          </cell>
        </row>
        <row r="698">
          <cell r="C698" t="str">
            <v>25</v>
          </cell>
          <cell r="D698" t="str">
            <v>05050-MD-25-134-84</v>
          </cell>
          <cell r="E698" t="str">
            <v>05050-MD-25-134-84</v>
          </cell>
          <cell r="F698" t="str">
            <v>Tank-Platform Stairway- (Propane)</v>
          </cell>
          <cell r="G698">
            <v>0</v>
          </cell>
          <cell r="H698" t="str">
            <v>VP-1516-147-T-101/2-251</v>
          </cell>
          <cell r="I698">
            <v>40175</v>
          </cell>
          <cell r="J698">
            <v>40168</v>
          </cell>
          <cell r="K698" t="str">
            <v>Y</v>
          </cell>
          <cell r="L698" t="str">
            <v>Drw</v>
          </cell>
          <cell r="M698">
            <v>699</v>
          </cell>
        </row>
        <row r="699">
          <cell r="C699" t="str">
            <v>25</v>
          </cell>
          <cell r="D699" t="str">
            <v>05050-MD-25-134-85</v>
          </cell>
          <cell r="E699" t="str">
            <v>05050-MD-25-134-85</v>
          </cell>
          <cell r="F699" t="str">
            <v>Tank-Platform Stairway- (Propane)</v>
          </cell>
          <cell r="G699">
            <v>0</v>
          </cell>
          <cell r="H699" t="str">
            <v>VP-1516-147-T-101/2-251</v>
          </cell>
          <cell r="I699">
            <v>40175</v>
          </cell>
          <cell r="J699">
            <v>40168</v>
          </cell>
          <cell r="K699" t="str">
            <v>Y</v>
          </cell>
          <cell r="L699" t="str">
            <v>Drw</v>
          </cell>
          <cell r="M699">
            <v>700</v>
          </cell>
        </row>
        <row r="700">
          <cell r="C700" t="str">
            <v>25</v>
          </cell>
          <cell r="D700" t="str">
            <v>05050-MD-25-134-86</v>
          </cell>
          <cell r="E700" t="str">
            <v>05050-MD-25-134-86</v>
          </cell>
          <cell r="F700" t="str">
            <v>Tank-Platform Stairway- (Propane)</v>
          </cell>
          <cell r="G700">
            <v>0</v>
          </cell>
          <cell r="H700" t="str">
            <v>VP-1516-147-T-101/2-251</v>
          </cell>
          <cell r="I700">
            <v>40175</v>
          </cell>
          <cell r="J700">
            <v>40168</v>
          </cell>
          <cell r="K700" t="str">
            <v>Y</v>
          </cell>
          <cell r="L700" t="str">
            <v>Drw</v>
          </cell>
          <cell r="M700">
            <v>701</v>
          </cell>
        </row>
        <row r="701">
          <cell r="C701" t="str">
            <v>25</v>
          </cell>
          <cell r="D701" t="str">
            <v>05050-MD-25-134-87</v>
          </cell>
          <cell r="E701" t="str">
            <v>05050-MD-25-134-87</v>
          </cell>
          <cell r="F701" t="str">
            <v>Tank-Platform Stairway- (Propane)</v>
          </cell>
          <cell r="G701">
            <v>0</v>
          </cell>
          <cell r="H701" t="str">
            <v>VP-1516-147-T-101/2-251</v>
          </cell>
          <cell r="I701">
            <v>40175</v>
          </cell>
          <cell r="J701">
            <v>40168</v>
          </cell>
          <cell r="K701" t="str">
            <v>Y</v>
          </cell>
          <cell r="L701" t="str">
            <v>Drw</v>
          </cell>
          <cell r="M701">
            <v>702</v>
          </cell>
        </row>
        <row r="702">
          <cell r="C702" t="str">
            <v>25</v>
          </cell>
          <cell r="D702" t="str">
            <v>05050-MD-25-134-88</v>
          </cell>
          <cell r="E702" t="str">
            <v>05050-MD-25-134-88</v>
          </cell>
          <cell r="F702" t="str">
            <v>Tank-Platform Stairway- (Propane)</v>
          </cell>
          <cell r="G702">
            <v>0</v>
          </cell>
          <cell r="H702" t="str">
            <v>VP-1516-147-T-101/2-251</v>
          </cell>
          <cell r="I702">
            <v>40175</v>
          </cell>
          <cell r="J702">
            <v>40168</v>
          </cell>
          <cell r="K702" t="str">
            <v>Y</v>
          </cell>
          <cell r="L702" t="str">
            <v>Drw</v>
          </cell>
          <cell r="M702">
            <v>703</v>
          </cell>
        </row>
        <row r="703">
          <cell r="C703" t="str">
            <v>25</v>
          </cell>
          <cell r="D703" t="str">
            <v>05050-MD-25-134-89</v>
          </cell>
          <cell r="E703" t="str">
            <v>05050-MD-25-134-89</v>
          </cell>
          <cell r="F703" t="str">
            <v>Tank-Platform Stairway- (Propane)</v>
          </cell>
          <cell r="G703">
            <v>0</v>
          </cell>
          <cell r="H703" t="str">
            <v>VP-1516-147-T-101/2-251</v>
          </cell>
          <cell r="I703">
            <v>40175</v>
          </cell>
          <cell r="J703">
            <v>40168</v>
          </cell>
          <cell r="K703" t="str">
            <v>Y</v>
          </cell>
          <cell r="L703" t="str">
            <v>Drw</v>
          </cell>
          <cell r="M703">
            <v>704</v>
          </cell>
        </row>
        <row r="704">
          <cell r="C704" t="str">
            <v>25</v>
          </cell>
          <cell r="D704" t="str">
            <v>05050-MD-25-134-90</v>
          </cell>
          <cell r="E704" t="str">
            <v>05050-MD-25-134-90</v>
          </cell>
          <cell r="F704" t="str">
            <v>Tank-Platform Stairway- (Propane)</v>
          </cell>
          <cell r="G704">
            <v>0</v>
          </cell>
          <cell r="H704" t="str">
            <v>VP-1516-147-T-101/2-251</v>
          </cell>
          <cell r="I704">
            <v>40175</v>
          </cell>
          <cell r="J704">
            <v>40168</v>
          </cell>
          <cell r="K704" t="str">
            <v>Y</v>
          </cell>
          <cell r="L704" t="str">
            <v>Drw</v>
          </cell>
          <cell r="M704">
            <v>705</v>
          </cell>
        </row>
        <row r="705">
          <cell r="C705" t="str">
            <v>25</v>
          </cell>
          <cell r="D705" t="str">
            <v>05050-MD-25-134-91</v>
          </cell>
          <cell r="E705" t="str">
            <v>05050-MD-25-134-91</v>
          </cell>
          <cell r="F705" t="str">
            <v>Tank-Platform Stairway- (Propane)</v>
          </cell>
          <cell r="G705">
            <v>0</v>
          </cell>
          <cell r="H705" t="str">
            <v>VP-1516-147-T-101/2-251</v>
          </cell>
          <cell r="I705">
            <v>40175</v>
          </cell>
          <cell r="J705">
            <v>40168</v>
          </cell>
          <cell r="K705" t="str">
            <v>Y</v>
          </cell>
          <cell r="L705" t="str">
            <v>Drw</v>
          </cell>
          <cell r="M705">
            <v>706</v>
          </cell>
        </row>
        <row r="706">
          <cell r="C706" t="str">
            <v>25</v>
          </cell>
          <cell r="D706" t="str">
            <v>05050-MD-25-134-92</v>
          </cell>
          <cell r="E706" t="str">
            <v>05050-MD-25-134-92</v>
          </cell>
          <cell r="F706" t="str">
            <v>Tank-Platform Stairway- (Propane)</v>
          </cell>
          <cell r="G706">
            <v>0</v>
          </cell>
          <cell r="H706" t="str">
            <v>VP-1516-147-T-101/2-251</v>
          </cell>
          <cell r="I706">
            <v>40175</v>
          </cell>
          <cell r="J706">
            <v>40168</v>
          </cell>
          <cell r="K706" t="str">
            <v>Y</v>
          </cell>
          <cell r="L706" t="str">
            <v>Drw</v>
          </cell>
          <cell r="M706">
            <v>707</v>
          </cell>
        </row>
        <row r="707">
          <cell r="C707" t="str">
            <v>25</v>
          </cell>
          <cell r="D707" t="str">
            <v>05050-MD-25-134-93</v>
          </cell>
          <cell r="E707" t="str">
            <v>05050-MD-25-134-93</v>
          </cell>
          <cell r="F707" t="str">
            <v>Tank-Platform Stairway- (Propane)</v>
          </cell>
          <cell r="G707">
            <v>0</v>
          </cell>
          <cell r="H707" t="str">
            <v>VP-1516-147-T-101/2-251</v>
          </cell>
          <cell r="I707">
            <v>40175</v>
          </cell>
          <cell r="J707">
            <v>40168</v>
          </cell>
          <cell r="K707" t="str">
            <v>Y</v>
          </cell>
          <cell r="L707" t="str">
            <v>Drw</v>
          </cell>
          <cell r="M707">
            <v>708</v>
          </cell>
        </row>
        <row r="708">
          <cell r="C708" t="str">
            <v>25</v>
          </cell>
          <cell r="D708" t="str">
            <v>05050-MD-25-134-94</v>
          </cell>
          <cell r="E708" t="str">
            <v>05050-MD-25-134-94</v>
          </cell>
          <cell r="F708" t="str">
            <v>Tank-Platform Stairway- (Propane)</v>
          </cell>
          <cell r="G708">
            <v>0</v>
          </cell>
          <cell r="H708" t="str">
            <v>VP-1516-147-T-101/2-251</v>
          </cell>
          <cell r="I708">
            <v>40175</v>
          </cell>
          <cell r="J708">
            <v>40168</v>
          </cell>
          <cell r="K708" t="str">
            <v>Y</v>
          </cell>
          <cell r="L708" t="str">
            <v>Drw</v>
          </cell>
          <cell r="M708">
            <v>709</v>
          </cell>
        </row>
        <row r="709">
          <cell r="C709" t="str">
            <v>25</v>
          </cell>
          <cell r="D709" t="str">
            <v>05050-MD-25-134-95</v>
          </cell>
          <cell r="E709" t="str">
            <v>05050-MD-25-134-95</v>
          </cell>
          <cell r="F709" t="str">
            <v>Tank-Platform Stairway- (Propane)</v>
          </cell>
          <cell r="G709">
            <v>0</v>
          </cell>
          <cell r="H709" t="str">
            <v>VP-1516-147-T-101/2-251</v>
          </cell>
          <cell r="I709">
            <v>40175</v>
          </cell>
          <cell r="J709">
            <v>40168</v>
          </cell>
          <cell r="K709" t="str">
            <v>Y</v>
          </cell>
          <cell r="L709" t="str">
            <v>Drw</v>
          </cell>
          <cell r="M709">
            <v>710</v>
          </cell>
        </row>
        <row r="710">
          <cell r="C710" t="str">
            <v>25</v>
          </cell>
          <cell r="D710" t="str">
            <v>05050-MD-25-134-96</v>
          </cell>
          <cell r="E710" t="str">
            <v>05050-MD-25-134-96</v>
          </cell>
          <cell r="F710" t="str">
            <v>Tank-Platform Stairway- (Propane)</v>
          </cell>
          <cell r="G710">
            <v>0</v>
          </cell>
          <cell r="H710" t="str">
            <v>VP-1516-147-T-101/2-251</v>
          </cell>
          <cell r="I710">
            <v>40175</v>
          </cell>
          <cell r="J710">
            <v>40168</v>
          </cell>
          <cell r="K710" t="str">
            <v>Y</v>
          </cell>
          <cell r="L710" t="str">
            <v>Drw</v>
          </cell>
          <cell r="M710">
            <v>711</v>
          </cell>
        </row>
        <row r="711">
          <cell r="C711" t="str">
            <v>25</v>
          </cell>
          <cell r="D711" t="str">
            <v>05050-MD-25-134-97</v>
          </cell>
          <cell r="E711" t="str">
            <v>05050-MD-25-134-97</v>
          </cell>
          <cell r="F711" t="str">
            <v>Tank-Platform Stairway- (Propane)</v>
          </cell>
          <cell r="G711">
            <v>0</v>
          </cell>
          <cell r="H711" t="str">
            <v>VP-1516-147-T-101/2-251</v>
          </cell>
          <cell r="I711">
            <v>40175</v>
          </cell>
          <cell r="J711">
            <v>40168</v>
          </cell>
          <cell r="K711" t="str">
            <v>Y</v>
          </cell>
          <cell r="L711" t="str">
            <v>Drw</v>
          </cell>
          <cell r="M711">
            <v>712</v>
          </cell>
        </row>
        <row r="712">
          <cell r="C712" t="str">
            <v>25</v>
          </cell>
          <cell r="D712" t="str">
            <v>05050-MD-25-134-98</v>
          </cell>
          <cell r="E712" t="str">
            <v>05050-MD-25-134-98</v>
          </cell>
          <cell r="F712" t="str">
            <v>Tank-Platform Stairway- (Propane)</v>
          </cell>
          <cell r="G712">
            <v>0</v>
          </cell>
          <cell r="H712" t="str">
            <v>VP-1516-147-T-101/2-251</v>
          </cell>
          <cell r="I712">
            <v>40175</v>
          </cell>
          <cell r="J712">
            <v>40168</v>
          </cell>
          <cell r="K712" t="str">
            <v>Y</v>
          </cell>
          <cell r="L712" t="str">
            <v>Drw</v>
          </cell>
          <cell r="M712">
            <v>713</v>
          </cell>
        </row>
        <row r="713">
          <cell r="C713" t="str">
            <v>25</v>
          </cell>
          <cell r="D713" t="str">
            <v>05050-MD-25-134-99</v>
          </cell>
          <cell r="E713" t="str">
            <v>05050-MD-25-134-99</v>
          </cell>
          <cell r="F713" t="str">
            <v>Tank-Platform Stairway- (Propane)</v>
          </cell>
          <cell r="G713">
            <v>0</v>
          </cell>
          <cell r="H713" t="str">
            <v>VP-1516-147-T-101/2-251</v>
          </cell>
          <cell r="I713">
            <v>40175</v>
          </cell>
          <cell r="J713">
            <v>40168</v>
          </cell>
          <cell r="K713" t="str">
            <v>Y</v>
          </cell>
          <cell r="L713" t="str">
            <v>Drw</v>
          </cell>
          <cell r="M713">
            <v>714</v>
          </cell>
        </row>
        <row r="714">
          <cell r="C714" t="str">
            <v>25</v>
          </cell>
          <cell r="D714" t="str">
            <v>05050-MD-25-134-100</v>
          </cell>
          <cell r="E714" t="str">
            <v>05050-MD-25-134-100</v>
          </cell>
          <cell r="F714" t="str">
            <v>Tank-Platform Stairway- (Propane)</v>
          </cell>
          <cell r="G714">
            <v>0</v>
          </cell>
          <cell r="H714" t="str">
            <v>VP-1516-147-T-101/2-251</v>
          </cell>
          <cell r="I714">
            <v>40175</v>
          </cell>
          <cell r="J714">
            <v>40168</v>
          </cell>
          <cell r="K714" t="str">
            <v>Y</v>
          </cell>
          <cell r="L714" t="str">
            <v>Drw</v>
          </cell>
          <cell r="M714">
            <v>715</v>
          </cell>
        </row>
        <row r="715">
          <cell r="C715" t="str">
            <v>25</v>
          </cell>
          <cell r="D715" t="str">
            <v>05050-MD-25-134-101</v>
          </cell>
          <cell r="E715" t="str">
            <v>05050-MD-25-134-101</v>
          </cell>
          <cell r="F715" t="str">
            <v>Tank-Platform Stairway- (Propane)</v>
          </cell>
          <cell r="G715">
            <v>0</v>
          </cell>
          <cell r="H715" t="str">
            <v>VP-1516-147-T-101/2-251</v>
          </cell>
          <cell r="I715">
            <v>40175</v>
          </cell>
          <cell r="J715">
            <v>40168</v>
          </cell>
          <cell r="K715" t="str">
            <v>Y</v>
          </cell>
          <cell r="L715" t="str">
            <v>Drw</v>
          </cell>
          <cell r="M715">
            <v>716</v>
          </cell>
        </row>
        <row r="716">
          <cell r="C716" t="str">
            <v>25</v>
          </cell>
          <cell r="D716" t="str">
            <v>05050-MD-25-134-102</v>
          </cell>
          <cell r="E716" t="str">
            <v>05050-MD-25-134-102</v>
          </cell>
          <cell r="F716" t="str">
            <v>Tank-Platform Stairway- (Propane)</v>
          </cell>
          <cell r="G716">
            <v>0</v>
          </cell>
          <cell r="H716" t="str">
            <v>VP-1516-147-T-101/2-251</v>
          </cell>
          <cell r="I716">
            <v>40175</v>
          </cell>
          <cell r="J716">
            <v>40168</v>
          </cell>
          <cell r="K716" t="str">
            <v>Y</v>
          </cell>
          <cell r="L716" t="str">
            <v>Drw</v>
          </cell>
          <cell r="M716">
            <v>717</v>
          </cell>
        </row>
        <row r="717">
          <cell r="C717" t="str">
            <v>25</v>
          </cell>
          <cell r="D717" t="str">
            <v>05050-MD-25-134-103</v>
          </cell>
          <cell r="E717" t="str">
            <v>05050-MD-25-134-103</v>
          </cell>
          <cell r="F717" t="str">
            <v>Tank-Platform Stairway- (Propane)</v>
          </cell>
          <cell r="G717">
            <v>0</v>
          </cell>
          <cell r="H717" t="str">
            <v>VP-1516-147-T-101/2-251</v>
          </cell>
          <cell r="I717">
            <v>40175</v>
          </cell>
          <cell r="J717">
            <v>40168</v>
          </cell>
          <cell r="K717" t="str">
            <v>Y</v>
          </cell>
          <cell r="L717" t="str">
            <v>Drw</v>
          </cell>
          <cell r="M717">
            <v>718</v>
          </cell>
        </row>
        <row r="718">
          <cell r="C718" t="str">
            <v>25</v>
          </cell>
          <cell r="D718" t="str">
            <v>05050-MD-25-134-104</v>
          </cell>
          <cell r="E718" t="str">
            <v>05050-MD-25-134-104</v>
          </cell>
          <cell r="F718" t="str">
            <v>Tank-Platform Stairway- (Propane)</v>
          </cell>
          <cell r="G718">
            <v>0</v>
          </cell>
          <cell r="H718" t="str">
            <v>VP-1516-147-T-101/2-251</v>
          </cell>
          <cell r="I718">
            <v>40175</v>
          </cell>
          <cell r="J718">
            <v>40168</v>
          </cell>
          <cell r="K718" t="str">
            <v>Y</v>
          </cell>
          <cell r="L718" t="str">
            <v>Drw</v>
          </cell>
          <cell r="M718">
            <v>719</v>
          </cell>
        </row>
        <row r="719">
          <cell r="C719" t="str">
            <v>25</v>
          </cell>
          <cell r="D719" t="str">
            <v>05050-MD-25-134-105</v>
          </cell>
          <cell r="E719" t="str">
            <v>05050-MD-25-134-105</v>
          </cell>
          <cell r="F719" t="str">
            <v>Tank-Platform Stairway- (Propane)</v>
          </cell>
          <cell r="G719">
            <v>0</v>
          </cell>
          <cell r="H719" t="str">
            <v>VP-1516-147-T-101/2-251</v>
          </cell>
          <cell r="I719">
            <v>40175</v>
          </cell>
          <cell r="J719">
            <v>40168</v>
          </cell>
          <cell r="K719" t="str">
            <v>Y</v>
          </cell>
          <cell r="L719" t="str">
            <v>Drw</v>
          </cell>
          <cell r="M719">
            <v>720</v>
          </cell>
        </row>
        <row r="720">
          <cell r="C720" t="str">
            <v>25</v>
          </cell>
          <cell r="D720" t="str">
            <v>05050-MD-25-134-106</v>
          </cell>
          <cell r="E720" t="str">
            <v>05050-MD-25-134-106</v>
          </cell>
          <cell r="F720" t="str">
            <v>Tank-Platform Stairway- (Propane)</v>
          </cell>
          <cell r="G720">
            <v>0</v>
          </cell>
          <cell r="H720" t="str">
            <v>VP-1516-147-T-101/2-251</v>
          </cell>
          <cell r="I720">
            <v>40175</v>
          </cell>
          <cell r="J720">
            <v>40168</v>
          </cell>
          <cell r="K720" t="str">
            <v>Y</v>
          </cell>
          <cell r="L720" t="str">
            <v>Drw</v>
          </cell>
          <cell r="M720">
            <v>721</v>
          </cell>
        </row>
        <row r="721">
          <cell r="C721" t="str">
            <v>25</v>
          </cell>
          <cell r="D721" t="str">
            <v/>
          </cell>
          <cell r="E721" t="str">
            <v/>
          </cell>
          <cell r="F721" t="str">
            <v>Tank-Platform Stairway- (Propane)</v>
          </cell>
          <cell r="G721">
            <v>0</v>
          </cell>
          <cell r="H721">
            <v>0</v>
          </cell>
          <cell r="I721">
            <v>40175</v>
          </cell>
          <cell r="J721">
            <v>40168</v>
          </cell>
          <cell r="K721" t="str">
            <v>n</v>
          </cell>
          <cell r="L721" t="str">
            <v>Drw</v>
          </cell>
          <cell r="M721">
            <v>722</v>
          </cell>
        </row>
        <row r="722">
          <cell r="C722" t="str">
            <v>25</v>
          </cell>
          <cell r="D722" t="str">
            <v/>
          </cell>
          <cell r="E722" t="str">
            <v/>
          </cell>
          <cell r="F722" t="str">
            <v>Tank-Platform Stairway- (Propane)</v>
          </cell>
          <cell r="G722">
            <v>0</v>
          </cell>
          <cell r="H722">
            <v>0</v>
          </cell>
          <cell r="I722">
            <v>40175</v>
          </cell>
          <cell r="J722">
            <v>40168</v>
          </cell>
          <cell r="K722" t="str">
            <v>n</v>
          </cell>
          <cell r="L722" t="str">
            <v>Drw</v>
          </cell>
          <cell r="M722">
            <v>723</v>
          </cell>
        </row>
        <row r="723">
          <cell r="C723" t="str">
            <v>25</v>
          </cell>
          <cell r="D723" t="str">
            <v/>
          </cell>
          <cell r="E723" t="str">
            <v/>
          </cell>
          <cell r="F723" t="str">
            <v>Tank-Platform Stairway- (Propane)</v>
          </cell>
          <cell r="G723">
            <v>0</v>
          </cell>
          <cell r="H723">
            <v>0</v>
          </cell>
          <cell r="I723">
            <v>40175</v>
          </cell>
          <cell r="J723">
            <v>40168</v>
          </cell>
          <cell r="K723" t="str">
            <v>n</v>
          </cell>
          <cell r="L723" t="str">
            <v>Drw</v>
          </cell>
          <cell r="M723">
            <v>724</v>
          </cell>
        </row>
        <row r="724">
          <cell r="C724" t="str">
            <v>25</v>
          </cell>
          <cell r="D724" t="str">
            <v/>
          </cell>
          <cell r="E724" t="str">
            <v/>
          </cell>
          <cell r="F724" t="str">
            <v>Tank-Platform Stairway- (Propane)</v>
          </cell>
          <cell r="G724">
            <v>0</v>
          </cell>
          <cell r="H724">
            <v>0</v>
          </cell>
          <cell r="I724">
            <v>40175</v>
          </cell>
          <cell r="J724">
            <v>40168</v>
          </cell>
          <cell r="K724" t="str">
            <v>n</v>
          </cell>
          <cell r="L724" t="str">
            <v>Drw</v>
          </cell>
          <cell r="M724">
            <v>725</v>
          </cell>
        </row>
        <row r="725">
          <cell r="C725" t="str">
            <v>25</v>
          </cell>
          <cell r="D725" t="str">
            <v/>
          </cell>
          <cell r="E725" t="str">
            <v/>
          </cell>
          <cell r="F725" t="str">
            <v>Tank-Platform Stairway- (Propane)</v>
          </cell>
          <cell r="G725">
            <v>0</v>
          </cell>
          <cell r="H725">
            <v>0</v>
          </cell>
          <cell r="I725">
            <v>40175</v>
          </cell>
          <cell r="J725">
            <v>40168</v>
          </cell>
          <cell r="K725" t="str">
            <v>n</v>
          </cell>
          <cell r="L725" t="str">
            <v>Drw</v>
          </cell>
          <cell r="M725">
            <v>726</v>
          </cell>
        </row>
        <row r="726">
          <cell r="C726" t="str">
            <v>25</v>
          </cell>
          <cell r="D726" t="str">
            <v/>
          </cell>
          <cell r="E726" t="str">
            <v/>
          </cell>
          <cell r="F726" t="str">
            <v>Tank-Platform Stairway- (Propane)</v>
          </cell>
          <cell r="G726">
            <v>0</v>
          </cell>
          <cell r="H726">
            <v>0</v>
          </cell>
          <cell r="I726">
            <v>40175</v>
          </cell>
          <cell r="J726">
            <v>40168</v>
          </cell>
          <cell r="K726" t="str">
            <v>n</v>
          </cell>
          <cell r="L726" t="str">
            <v>Drw</v>
          </cell>
          <cell r="M726">
            <v>727</v>
          </cell>
        </row>
        <row r="727">
          <cell r="C727" t="str">
            <v>25</v>
          </cell>
          <cell r="D727" t="str">
            <v/>
          </cell>
          <cell r="E727" t="str">
            <v/>
          </cell>
          <cell r="F727" t="str">
            <v>Tank-Platform Stairway- (Propane)</v>
          </cell>
          <cell r="G727">
            <v>0</v>
          </cell>
          <cell r="H727">
            <v>0</v>
          </cell>
          <cell r="I727">
            <v>40175</v>
          </cell>
          <cell r="J727">
            <v>40168</v>
          </cell>
          <cell r="K727" t="str">
            <v>n</v>
          </cell>
          <cell r="L727" t="str">
            <v>Drw</v>
          </cell>
          <cell r="M727">
            <v>728</v>
          </cell>
        </row>
        <row r="728">
          <cell r="C728" t="str">
            <v>25</v>
          </cell>
          <cell r="D728" t="str">
            <v/>
          </cell>
          <cell r="E728" t="str">
            <v/>
          </cell>
          <cell r="F728" t="str">
            <v>Tank-Platform Stairway- (Propane)</v>
          </cell>
          <cell r="G728">
            <v>0</v>
          </cell>
          <cell r="H728">
            <v>0</v>
          </cell>
          <cell r="I728">
            <v>40175</v>
          </cell>
          <cell r="J728">
            <v>40168</v>
          </cell>
          <cell r="K728" t="str">
            <v>n</v>
          </cell>
          <cell r="L728" t="str">
            <v>Drw</v>
          </cell>
          <cell r="M728">
            <v>729</v>
          </cell>
        </row>
        <row r="729">
          <cell r="C729" t="str">
            <v>25</v>
          </cell>
          <cell r="D729" t="str">
            <v/>
          </cell>
          <cell r="E729" t="str">
            <v/>
          </cell>
          <cell r="F729" t="str">
            <v>Tank-Platform Stairway- (Propane)</v>
          </cell>
          <cell r="G729">
            <v>0</v>
          </cell>
          <cell r="H729">
            <v>0</v>
          </cell>
          <cell r="I729">
            <v>40175</v>
          </cell>
          <cell r="J729">
            <v>40168</v>
          </cell>
          <cell r="K729" t="str">
            <v>n</v>
          </cell>
          <cell r="L729" t="str">
            <v>Drw</v>
          </cell>
          <cell r="M729">
            <v>730</v>
          </cell>
        </row>
        <row r="730">
          <cell r="C730" t="str">
            <v>25</v>
          </cell>
          <cell r="D730" t="str">
            <v/>
          </cell>
          <cell r="E730" t="str">
            <v/>
          </cell>
          <cell r="F730" t="str">
            <v>Tank-Platform Stairway- (Propane)</v>
          </cell>
          <cell r="G730">
            <v>0</v>
          </cell>
          <cell r="H730">
            <v>0</v>
          </cell>
          <cell r="I730">
            <v>40175</v>
          </cell>
          <cell r="J730">
            <v>40168</v>
          </cell>
          <cell r="K730" t="str">
            <v>n</v>
          </cell>
          <cell r="L730" t="str">
            <v>Drw</v>
          </cell>
          <cell r="M730">
            <v>731</v>
          </cell>
        </row>
        <row r="731">
          <cell r="C731" t="str">
            <v>25</v>
          </cell>
          <cell r="D731" t="str">
            <v>05050-MD-25-146-01</v>
          </cell>
          <cell r="E731" t="str">
            <v>05050-MD-25-146-01</v>
          </cell>
          <cell r="F731" t="str">
            <v>Tank-Main Platform Handrail- (Propane)</v>
          </cell>
          <cell r="G731">
            <v>0</v>
          </cell>
          <cell r="H731" t="str">
            <v>VP-1516-147-T-101/2-252</v>
          </cell>
          <cell r="I731">
            <v>40175</v>
          </cell>
          <cell r="J731">
            <v>40168</v>
          </cell>
          <cell r="K731" t="str">
            <v>Y</v>
          </cell>
          <cell r="L731" t="str">
            <v>Drw</v>
          </cell>
          <cell r="M731">
            <v>732</v>
          </cell>
        </row>
        <row r="732">
          <cell r="C732" t="str">
            <v>25</v>
          </cell>
          <cell r="D732" t="str">
            <v>05050-MD-25-146-02</v>
          </cell>
          <cell r="E732" t="str">
            <v>05050-MD-25-146-02</v>
          </cell>
          <cell r="F732" t="str">
            <v>Tank-Main Platform Handrail- (Propane)</v>
          </cell>
          <cell r="G732">
            <v>0</v>
          </cell>
          <cell r="H732" t="str">
            <v>VP-1516-147-T-101/2-252</v>
          </cell>
          <cell r="I732">
            <v>40175</v>
          </cell>
          <cell r="J732">
            <v>40168</v>
          </cell>
          <cell r="K732" t="str">
            <v>Y</v>
          </cell>
          <cell r="L732" t="str">
            <v>Drw</v>
          </cell>
          <cell r="M732">
            <v>733</v>
          </cell>
        </row>
        <row r="733">
          <cell r="C733" t="str">
            <v>25</v>
          </cell>
          <cell r="D733" t="str">
            <v>05050-MD-25-146-03</v>
          </cell>
          <cell r="E733" t="str">
            <v>05050-MD-25-146-03</v>
          </cell>
          <cell r="F733" t="str">
            <v>Tank-Main Platform Handrail- (Propane)</v>
          </cell>
          <cell r="G733">
            <v>0</v>
          </cell>
          <cell r="H733" t="str">
            <v>VP-1516-147-T-101/2-252</v>
          </cell>
          <cell r="I733">
            <v>40175</v>
          </cell>
          <cell r="J733">
            <v>40168</v>
          </cell>
          <cell r="K733" t="str">
            <v>Y</v>
          </cell>
          <cell r="L733" t="str">
            <v>Drw</v>
          </cell>
          <cell r="M733">
            <v>734</v>
          </cell>
        </row>
        <row r="734">
          <cell r="C734" t="str">
            <v>25</v>
          </cell>
          <cell r="D734" t="str">
            <v/>
          </cell>
          <cell r="E734" t="str">
            <v/>
          </cell>
          <cell r="F734" t="str">
            <v>Tank-Main Platform Handrail- (Propane)</v>
          </cell>
          <cell r="G734">
            <v>0</v>
          </cell>
          <cell r="H734">
            <v>0</v>
          </cell>
          <cell r="I734">
            <v>40175</v>
          </cell>
          <cell r="J734">
            <v>40168</v>
          </cell>
          <cell r="K734" t="str">
            <v>n</v>
          </cell>
          <cell r="L734" t="str">
            <v>Drw</v>
          </cell>
          <cell r="M734">
            <v>735</v>
          </cell>
        </row>
        <row r="735">
          <cell r="C735" t="str">
            <v>25</v>
          </cell>
          <cell r="D735" t="str">
            <v/>
          </cell>
          <cell r="E735" t="str">
            <v/>
          </cell>
          <cell r="F735" t="str">
            <v>Tank-Main Platform Handrail- (Propane)</v>
          </cell>
          <cell r="G735">
            <v>0</v>
          </cell>
          <cell r="H735">
            <v>0</v>
          </cell>
          <cell r="I735">
            <v>40175</v>
          </cell>
          <cell r="J735">
            <v>40168</v>
          </cell>
          <cell r="K735" t="str">
            <v>n</v>
          </cell>
          <cell r="L735" t="str">
            <v>Drw</v>
          </cell>
          <cell r="M735">
            <v>736</v>
          </cell>
        </row>
        <row r="736">
          <cell r="C736" t="str">
            <v>25</v>
          </cell>
          <cell r="D736" t="str">
            <v/>
          </cell>
          <cell r="E736" t="str">
            <v/>
          </cell>
          <cell r="F736" t="str">
            <v>Tank-Main Platform Handrail- (Propane)</v>
          </cell>
          <cell r="G736">
            <v>0</v>
          </cell>
          <cell r="H736">
            <v>0</v>
          </cell>
          <cell r="I736">
            <v>40175</v>
          </cell>
          <cell r="J736">
            <v>40168</v>
          </cell>
          <cell r="K736" t="str">
            <v>n</v>
          </cell>
          <cell r="L736" t="str">
            <v>Drw</v>
          </cell>
          <cell r="M736">
            <v>737</v>
          </cell>
        </row>
        <row r="737">
          <cell r="C737" t="str">
            <v>25</v>
          </cell>
          <cell r="D737" t="str">
            <v/>
          </cell>
          <cell r="E737" t="str">
            <v/>
          </cell>
          <cell r="F737" t="str">
            <v>Tank-Main Platform Handrail- (Propane)</v>
          </cell>
          <cell r="G737">
            <v>0</v>
          </cell>
          <cell r="H737">
            <v>0</v>
          </cell>
          <cell r="I737">
            <v>40175</v>
          </cell>
          <cell r="J737">
            <v>40168</v>
          </cell>
          <cell r="K737" t="str">
            <v>n</v>
          </cell>
          <cell r="L737" t="str">
            <v>Drw</v>
          </cell>
          <cell r="M737">
            <v>738</v>
          </cell>
        </row>
        <row r="738">
          <cell r="C738" t="str">
            <v>25</v>
          </cell>
          <cell r="D738" t="str">
            <v/>
          </cell>
          <cell r="E738" t="str">
            <v/>
          </cell>
          <cell r="F738" t="str">
            <v>Tank-Main Platform Handrail- (Propane)</v>
          </cell>
          <cell r="G738">
            <v>0</v>
          </cell>
          <cell r="H738">
            <v>0</v>
          </cell>
          <cell r="I738">
            <v>40175</v>
          </cell>
          <cell r="J738">
            <v>40168</v>
          </cell>
          <cell r="K738" t="str">
            <v>n</v>
          </cell>
          <cell r="L738" t="str">
            <v>Drw</v>
          </cell>
          <cell r="M738">
            <v>739</v>
          </cell>
        </row>
        <row r="739">
          <cell r="C739" t="str">
            <v>25</v>
          </cell>
          <cell r="D739" t="str">
            <v/>
          </cell>
          <cell r="E739" t="str">
            <v/>
          </cell>
          <cell r="F739" t="str">
            <v>Tank-Main Platform Handrail- (Propane)</v>
          </cell>
          <cell r="G739">
            <v>0</v>
          </cell>
          <cell r="H739">
            <v>0</v>
          </cell>
          <cell r="I739">
            <v>40175</v>
          </cell>
          <cell r="J739">
            <v>40168</v>
          </cell>
          <cell r="K739" t="str">
            <v>n</v>
          </cell>
          <cell r="L739" t="str">
            <v>Drw</v>
          </cell>
          <cell r="M739">
            <v>740</v>
          </cell>
        </row>
        <row r="740">
          <cell r="C740" t="str">
            <v>25</v>
          </cell>
          <cell r="D740" t="str">
            <v/>
          </cell>
          <cell r="E740" t="str">
            <v/>
          </cell>
          <cell r="F740" t="str">
            <v>Tank-Main Platform Handrail- (Propane)</v>
          </cell>
          <cell r="G740">
            <v>0</v>
          </cell>
          <cell r="H740">
            <v>0</v>
          </cell>
          <cell r="I740">
            <v>40175</v>
          </cell>
          <cell r="J740">
            <v>40168</v>
          </cell>
          <cell r="K740" t="str">
            <v>n</v>
          </cell>
          <cell r="L740" t="str">
            <v>Drw</v>
          </cell>
          <cell r="M740">
            <v>741</v>
          </cell>
        </row>
        <row r="741">
          <cell r="C741" t="str">
            <v>25</v>
          </cell>
          <cell r="D741" t="str">
            <v/>
          </cell>
          <cell r="E741" t="str">
            <v/>
          </cell>
          <cell r="F741" t="str">
            <v>Tank-Main Platform Handrail- (Propane)</v>
          </cell>
          <cell r="G741">
            <v>0</v>
          </cell>
          <cell r="H741">
            <v>0</v>
          </cell>
          <cell r="I741">
            <v>40175</v>
          </cell>
          <cell r="J741">
            <v>40168</v>
          </cell>
          <cell r="K741" t="str">
            <v>n</v>
          </cell>
          <cell r="L741" t="str">
            <v>Drw</v>
          </cell>
          <cell r="M741">
            <v>742</v>
          </cell>
        </row>
        <row r="742">
          <cell r="C742" t="str">
            <v>25</v>
          </cell>
          <cell r="D742" t="str">
            <v/>
          </cell>
          <cell r="E742" t="str">
            <v/>
          </cell>
          <cell r="F742" t="str">
            <v>Tank-Main Platform Handrail- (Propane)</v>
          </cell>
          <cell r="G742">
            <v>0</v>
          </cell>
          <cell r="H742">
            <v>0</v>
          </cell>
          <cell r="I742">
            <v>40175</v>
          </cell>
          <cell r="J742">
            <v>40168</v>
          </cell>
          <cell r="K742" t="str">
            <v>n</v>
          </cell>
          <cell r="L742" t="str">
            <v>Drw</v>
          </cell>
          <cell r="M742">
            <v>743</v>
          </cell>
        </row>
        <row r="743">
          <cell r="C743" t="str">
            <v>25</v>
          </cell>
          <cell r="D743" t="str">
            <v/>
          </cell>
          <cell r="E743" t="str">
            <v/>
          </cell>
          <cell r="F743" t="str">
            <v>Tank-Main Platform Handrail- (Propane)</v>
          </cell>
          <cell r="G743">
            <v>0</v>
          </cell>
          <cell r="H743">
            <v>0</v>
          </cell>
          <cell r="I743">
            <v>40175</v>
          </cell>
          <cell r="J743">
            <v>40168</v>
          </cell>
          <cell r="K743" t="str">
            <v>n</v>
          </cell>
          <cell r="L743" t="str">
            <v>Drw</v>
          </cell>
          <cell r="M743">
            <v>744</v>
          </cell>
        </row>
        <row r="744">
          <cell r="C744" t="str">
            <v>25</v>
          </cell>
          <cell r="D744" t="str">
            <v/>
          </cell>
          <cell r="E744" t="str">
            <v/>
          </cell>
          <cell r="F744" t="str">
            <v>Tank-Main Platform Handrail- (Propane)</v>
          </cell>
          <cell r="G744">
            <v>0</v>
          </cell>
          <cell r="H744">
            <v>0</v>
          </cell>
          <cell r="I744">
            <v>40175</v>
          </cell>
          <cell r="J744">
            <v>40168</v>
          </cell>
          <cell r="K744" t="str">
            <v>n</v>
          </cell>
          <cell r="L744" t="str">
            <v>Drw</v>
          </cell>
          <cell r="M744">
            <v>745</v>
          </cell>
        </row>
        <row r="745">
          <cell r="C745" t="str">
            <v>25</v>
          </cell>
          <cell r="D745" t="str">
            <v>05050-MD-25-158-00</v>
          </cell>
          <cell r="E745" t="str">
            <v>05050-MD-25-158-00</v>
          </cell>
          <cell r="F745" t="str">
            <v>Tank-Main Platform, Structure- (Propane)</v>
          </cell>
          <cell r="G745">
            <v>0</v>
          </cell>
          <cell r="H745" t="str">
            <v>VP-1516-147-T-101/2-253</v>
          </cell>
          <cell r="I745">
            <v>40175</v>
          </cell>
          <cell r="J745">
            <v>40168</v>
          </cell>
          <cell r="K745" t="str">
            <v>Y</v>
          </cell>
          <cell r="L745" t="str">
            <v>Drw</v>
          </cell>
          <cell r="M745">
            <v>746</v>
          </cell>
        </row>
        <row r="746">
          <cell r="C746" t="str">
            <v>25</v>
          </cell>
          <cell r="D746" t="str">
            <v/>
          </cell>
          <cell r="E746" t="str">
            <v/>
          </cell>
          <cell r="F746" t="str">
            <v>Tank-Main Platform, Structure- (Propane)</v>
          </cell>
          <cell r="G746">
            <v>0</v>
          </cell>
          <cell r="H746">
            <v>0</v>
          </cell>
          <cell r="I746">
            <v>40175</v>
          </cell>
          <cell r="J746">
            <v>40168</v>
          </cell>
          <cell r="K746" t="str">
            <v>n</v>
          </cell>
          <cell r="L746" t="str">
            <v>Drw</v>
          </cell>
          <cell r="M746">
            <v>747</v>
          </cell>
        </row>
        <row r="747">
          <cell r="C747" t="str">
            <v>25</v>
          </cell>
          <cell r="D747" t="str">
            <v/>
          </cell>
          <cell r="E747" t="str">
            <v/>
          </cell>
          <cell r="F747" t="str">
            <v>Tank-Main Platform, Structure- (Propane)</v>
          </cell>
          <cell r="G747">
            <v>0</v>
          </cell>
          <cell r="H747">
            <v>0</v>
          </cell>
          <cell r="I747">
            <v>40175</v>
          </cell>
          <cell r="J747">
            <v>40168</v>
          </cell>
          <cell r="K747" t="str">
            <v>n</v>
          </cell>
          <cell r="L747" t="str">
            <v>Drw</v>
          </cell>
          <cell r="M747">
            <v>748</v>
          </cell>
        </row>
        <row r="748">
          <cell r="C748" t="str">
            <v>25</v>
          </cell>
          <cell r="D748" t="str">
            <v/>
          </cell>
          <cell r="E748" t="str">
            <v/>
          </cell>
          <cell r="F748" t="str">
            <v>Tank-Main Platform, Structure- (Propane)</v>
          </cell>
          <cell r="G748">
            <v>0</v>
          </cell>
          <cell r="H748">
            <v>0</v>
          </cell>
          <cell r="I748">
            <v>40175</v>
          </cell>
          <cell r="J748">
            <v>40168</v>
          </cell>
          <cell r="K748" t="str">
            <v>n</v>
          </cell>
          <cell r="L748" t="str">
            <v>Drw</v>
          </cell>
          <cell r="M748">
            <v>749</v>
          </cell>
        </row>
        <row r="749">
          <cell r="C749" t="str">
            <v>25</v>
          </cell>
          <cell r="D749" t="str">
            <v/>
          </cell>
          <cell r="E749" t="str">
            <v/>
          </cell>
          <cell r="F749" t="str">
            <v>Tank-Main Platform, Structure- (Propane)</v>
          </cell>
          <cell r="G749">
            <v>0</v>
          </cell>
          <cell r="H749">
            <v>0</v>
          </cell>
          <cell r="I749">
            <v>40175</v>
          </cell>
          <cell r="J749">
            <v>40168</v>
          </cell>
          <cell r="K749" t="str">
            <v>n</v>
          </cell>
          <cell r="L749" t="str">
            <v>Drw</v>
          </cell>
          <cell r="M749">
            <v>750</v>
          </cell>
        </row>
        <row r="750">
          <cell r="C750" t="str">
            <v>25</v>
          </cell>
          <cell r="D750" t="str">
            <v/>
          </cell>
          <cell r="E750" t="str">
            <v/>
          </cell>
          <cell r="F750" t="str">
            <v>Tank-Main Platform, Structure- (Propane)</v>
          </cell>
          <cell r="G750">
            <v>0</v>
          </cell>
          <cell r="H750">
            <v>0</v>
          </cell>
          <cell r="I750">
            <v>40175</v>
          </cell>
          <cell r="J750">
            <v>40168</v>
          </cell>
          <cell r="K750" t="str">
            <v>n</v>
          </cell>
          <cell r="L750" t="str">
            <v>Drw</v>
          </cell>
          <cell r="M750">
            <v>751</v>
          </cell>
        </row>
        <row r="751">
          <cell r="C751" t="str">
            <v>25</v>
          </cell>
          <cell r="D751" t="str">
            <v/>
          </cell>
          <cell r="E751" t="str">
            <v/>
          </cell>
          <cell r="F751" t="str">
            <v>Tank-Main Platform, Structure- (Propane)</v>
          </cell>
          <cell r="G751">
            <v>0</v>
          </cell>
          <cell r="H751">
            <v>0</v>
          </cell>
          <cell r="I751">
            <v>40175</v>
          </cell>
          <cell r="J751">
            <v>40168</v>
          </cell>
          <cell r="K751" t="str">
            <v>n</v>
          </cell>
          <cell r="L751" t="str">
            <v>Drw</v>
          </cell>
          <cell r="M751">
            <v>752</v>
          </cell>
        </row>
        <row r="752">
          <cell r="C752" t="str">
            <v>25</v>
          </cell>
          <cell r="D752" t="str">
            <v/>
          </cell>
          <cell r="E752" t="str">
            <v/>
          </cell>
          <cell r="F752" t="str">
            <v>Tank-Main Platform, Structure- (Propane)</v>
          </cell>
          <cell r="G752">
            <v>0</v>
          </cell>
          <cell r="H752">
            <v>0</v>
          </cell>
          <cell r="I752">
            <v>40175</v>
          </cell>
          <cell r="J752">
            <v>40168</v>
          </cell>
          <cell r="K752" t="str">
            <v>n</v>
          </cell>
          <cell r="L752" t="str">
            <v>Drw</v>
          </cell>
          <cell r="M752">
            <v>753</v>
          </cell>
        </row>
        <row r="753">
          <cell r="C753" t="str">
            <v>25</v>
          </cell>
          <cell r="D753" t="str">
            <v/>
          </cell>
          <cell r="E753" t="str">
            <v/>
          </cell>
          <cell r="F753" t="str">
            <v>Tank-Main Platform, Structure- (Propane)</v>
          </cell>
          <cell r="G753">
            <v>0</v>
          </cell>
          <cell r="H753">
            <v>0</v>
          </cell>
          <cell r="I753">
            <v>40175</v>
          </cell>
          <cell r="J753">
            <v>40168</v>
          </cell>
          <cell r="K753" t="str">
            <v>n</v>
          </cell>
          <cell r="L753" t="str">
            <v>Drw</v>
          </cell>
          <cell r="M753">
            <v>754</v>
          </cell>
        </row>
        <row r="754">
          <cell r="C754" t="str">
            <v>25</v>
          </cell>
          <cell r="D754" t="str">
            <v/>
          </cell>
          <cell r="E754" t="str">
            <v/>
          </cell>
          <cell r="F754" t="str">
            <v>Tank-Main Platform, Structure- (Propane)</v>
          </cell>
          <cell r="G754">
            <v>0</v>
          </cell>
          <cell r="H754">
            <v>0</v>
          </cell>
          <cell r="I754">
            <v>40175</v>
          </cell>
          <cell r="J754">
            <v>40168</v>
          </cell>
          <cell r="K754" t="str">
            <v>n</v>
          </cell>
          <cell r="L754" t="str">
            <v>Drw</v>
          </cell>
          <cell r="M754">
            <v>755</v>
          </cell>
        </row>
        <row r="755">
          <cell r="C755" t="str">
            <v>25</v>
          </cell>
          <cell r="D755" t="str">
            <v/>
          </cell>
          <cell r="E755" t="str">
            <v/>
          </cell>
          <cell r="F755" t="str">
            <v>Tank-Main Platform, Structure- (Propane)</v>
          </cell>
          <cell r="G755">
            <v>0</v>
          </cell>
          <cell r="H755">
            <v>0</v>
          </cell>
          <cell r="I755">
            <v>40175</v>
          </cell>
          <cell r="J755">
            <v>40168</v>
          </cell>
          <cell r="K755" t="str">
            <v>n</v>
          </cell>
          <cell r="L755" t="str">
            <v>Drw</v>
          </cell>
          <cell r="M755">
            <v>756</v>
          </cell>
        </row>
        <row r="756">
          <cell r="C756" t="str">
            <v>25</v>
          </cell>
          <cell r="D756" t="str">
            <v/>
          </cell>
          <cell r="E756" t="str">
            <v/>
          </cell>
          <cell r="F756" t="str">
            <v>Tank-Main Platform, Structure- (Propane)</v>
          </cell>
          <cell r="G756">
            <v>0</v>
          </cell>
          <cell r="H756">
            <v>0</v>
          </cell>
          <cell r="I756">
            <v>40175</v>
          </cell>
          <cell r="J756">
            <v>40168</v>
          </cell>
          <cell r="K756" t="str">
            <v>n</v>
          </cell>
          <cell r="L756" t="str">
            <v>Drw</v>
          </cell>
          <cell r="M756">
            <v>757</v>
          </cell>
        </row>
        <row r="757">
          <cell r="C757" t="str">
            <v>25</v>
          </cell>
          <cell r="D757" t="str">
            <v/>
          </cell>
          <cell r="E757" t="str">
            <v/>
          </cell>
          <cell r="F757" t="str">
            <v>Tank-Main Platform, Structure- (Propane)</v>
          </cell>
          <cell r="G757">
            <v>0</v>
          </cell>
          <cell r="H757">
            <v>0</v>
          </cell>
          <cell r="I757">
            <v>40175</v>
          </cell>
          <cell r="J757">
            <v>40168</v>
          </cell>
          <cell r="K757" t="str">
            <v>n</v>
          </cell>
          <cell r="L757" t="str">
            <v>Drw</v>
          </cell>
          <cell r="M757">
            <v>758</v>
          </cell>
        </row>
        <row r="758">
          <cell r="C758" t="str">
            <v>25</v>
          </cell>
          <cell r="D758" t="str">
            <v>05050-MD-25-171-01</v>
          </cell>
          <cell r="E758" t="str">
            <v>05050-MD-25-171-01</v>
          </cell>
          <cell r="F758" t="str">
            <v>Tank-Main Platform - Handrails- (Propane)</v>
          </cell>
          <cell r="G758">
            <v>0</v>
          </cell>
          <cell r="H758" t="str">
            <v>VP-1516-147-T-101/2-254 Sheet 01</v>
          </cell>
          <cell r="I758">
            <v>40175</v>
          </cell>
          <cell r="J758">
            <v>40168</v>
          </cell>
          <cell r="K758" t="str">
            <v>Y</v>
          </cell>
          <cell r="L758" t="str">
            <v>Drw</v>
          </cell>
          <cell r="M758">
            <v>759</v>
          </cell>
        </row>
        <row r="759">
          <cell r="C759" t="str">
            <v>25</v>
          </cell>
          <cell r="D759" t="str">
            <v>05050-MD-25-171-02</v>
          </cell>
          <cell r="E759" t="str">
            <v>05050-MD-25-171-02</v>
          </cell>
          <cell r="F759" t="str">
            <v>Tank-Main Platform - Handrails- (Propane)</v>
          </cell>
          <cell r="G759">
            <v>0</v>
          </cell>
          <cell r="H759" t="str">
            <v>VP-1516-147-T-101/2-254 Sheet 02</v>
          </cell>
          <cell r="I759">
            <v>40175</v>
          </cell>
          <cell r="J759">
            <v>40168</v>
          </cell>
          <cell r="K759" t="str">
            <v>Y</v>
          </cell>
          <cell r="L759" t="str">
            <v>Drw</v>
          </cell>
          <cell r="M759">
            <v>760</v>
          </cell>
        </row>
        <row r="760">
          <cell r="C760" t="str">
            <v>25</v>
          </cell>
          <cell r="D760" t="str">
            <v>05050-MD-25-171-03</v>
          </cell>
          <cell r="E760" t="str">
            <v>05050-MD-25-171-03</v>
          </cell>
          <cell r="F760" t="str">
            <v>Tank-Main Platform - Handrails- (Propane)</v>
          </cell>
          <cell r="G760">
            <v>0</v>
          </cell>
          <cell r="H760" t="str">
            <v>VP-1516-147-T-101/2-254 Sheet 03</v>
          </cell>
          <cell r="I760">
            <v>40175</v>
          </cell>
          <cell r="J760">
            <v>40168</v>
          </cell>
          <cell r="K760" t="str">
            <v>Y</v>
          </cell>
          <cell r="L760" t="str">
            <v>Drw</v>
          </cell>
          <cell r="M760">
            <v>761</v>
          </cell>
        </row>
        <row r="761">
          <cell r="C761" t="str">
            <v>25</v>
          </cell>
          <cell r="D761" t="str">
            <v>05050-MD-25-171-04</v>
          </cell>
          <cell r="E761" t="str">
            <v>05050-MD-25-171-04</v>
          </cell>
          <cell r="F761" t="str">
            <v>Tank-Main Platform - Handrails- (Propane)</v>
          </cell>
          <cell r="G761">
            <v>0</v>
          </cell>
          <cell r="H761" t="str">
            <v>VP-1516-147-T-101/2-254 Sheet 04</v>
          </cell>
          <cell r="I761">
            <v>40175</v>
          </cell>
          <cell r="J761">
            <v>40168</v>
          </cell>
          <cell r="K761" t="str">
            <v>Y</v>
          </cell>
          <cell r="L761" t="str">
            <v>Drw</v>
          </cell>
          <cell r="M761">
            <v>762</v>
          </cell>
        </row>
        <row r="762">
          <cell r="C762" t="str">
            <v>25</v>
          </cell>
          <cell r="D762" t="str">
            <v>05050-MD-25-171-05</v>
          </cell>
          <cell r="E762" t="str">
            <v>05050-MD-25-171-05</v>
          </cell>
          <cell r="F762" t="str">
            <v>Tank-Main Platform - Handrails- (Propane)</v>
          </cell>
          <cell r="G762">
            <v>0</v>
          </cell>
          <cell r="H762" t="str">
            <v>VP-1516-147-T-101/2-254 Sheet 05</v>
          </cell>
          <cell r="I762">
            <v>40175</v>
          </cell>
          <cell r="J762">
            <v>40168</v>
          </cell>
          <cell r="K762" t="str">
            <v>Y</v>
          </cell>
          <cell r="L762" t="str">
            <v>Drw</v>
          </cell>
          <cell r="M762">
            <v>763</v>
          </cell>
        </row>
        <row r="763">
          <cell r="C763" t="str">
            <v>25</v>
          </cell>
          <cell r="D763" t="str">
            <v>05050-MD-25-171-06</v>
          </cell>
          <cell r="E763" t="str">
            <v>05050-MD-25-171-06</v>
          </cell>
          <cell r="F763" t="str">
            <v>Tank-Main Platform - Handrails- (Propane)</v>
          </cell>
          <cell r="G763">
            <v>0</v>
          </cell>
          <cell r="H763" t="str">
            <v>VP-1516-147-T-101/2-254 Sheet 06</v>
          </cell>
          <cell r="I763">
            <v>40175</v>
          </cell>
          <cell r="J763">
            <v>40168</v>
          </cell>
          <cell r="K763" t="str">
            <v>Y</v>
          </cell>
          <cell r="L763" t="str">
            <v>Drw</v>
          </cell>
          <cell r="M763">
            <v>764</v>
          </cell>
        </row>
        <row r="764">
          <cell r="C764" t="str">
            <v>25</v>
          </cell>
          <cell r="D764" t="str">
            <v/>
          </cell>
          <cell r="E764" t="str">
            <v/>
          </cell>
          <cell r="F764" t="str">
            <v>Tank-Main Platform - Handrails- (Propane)</v>
          </cell>
          <cell r="G764">
            <v>0</v>
          </cell>
          <cell r="H764">
            <v>0</v>
          </cell>
          <cell r="I764">
            <v>40175</v>
          </cell>
          <cell r="J764">
            <v>40168</v>
          </cell>
          <cell r="K764" t="str">
            <v>n</v>
          </cell>
          <cell r="L764" t="str">
            <v>Drw</v>
          </cell>
          <cell r="M764">
            <v>765</v>
          </cell>
        </row>
        <row r="765">
          <cell r="C765" t="str">
            <v>25</v>
          </cell>
          <cell r="D765" t="str">
            <v/>
          </cell>
          <cell r="E765" t="str">
            <v/>
          </cell>
          <cell r="F765" t="str">
            <v>Tank-Main Platform - Handrails- (Propane)</v>
          </cell>
          <cell r="G765">
            <v>0</v>
          </cell>
          <cell r="H765">
            <v>0</v>
          </cell>
          <cell r="I765">
            <v>40175</v>
          </cell>
          <cell r="J765">
            <v>40168</v>
          </cell>
          <cell r="K765" t="str">
            <v>n</v>
          </cell>
          <cell r="L765" t="str">
            <v>Drw</v>
          </cell>
          <cell r="M765">
            <v>766</v>
          </cell>
        </row>
        <row r="766">
          <cell r="C766" t="str">
            <v>25</v>
          </cell>
          <cell r="D766" t="str">
            <v/>
          </cell>
          <cell r="E766" t="str">
            <v/>
          </cell>
          <cell r="F766" t="str">
            <v>Tank-Main Platform - Handrails- (Propane)</v>
          </cell>
          <cell r="G766">
            <v>0</v>
          </cell>
          <cell r="H766">
            <v>0</v>
          </cell>
          <cell r="I766">
            <v>40175</v>
          </cell>
          <cell r="J766">
            <v>40168</v>
          </cell>
          <cell r="K766" t="str">
            <v>n</v>
          </cell>
          <cell r="L766" t="str">
            <v>Drw</v>
          </cell>
          <cell r="M766">
            <v>767</v>
          </cell>
        </row>
        <row r="767">
          <cell r="C767" t="str">
            <v>25</v>
          </cell>
          <cell r="D767" t="str">
            <v>05050-MD-25-175-01</v>
          </cell>
          <cell r="E767" t="str">
            <v>05050-MD-25-175-01</v>
          </cell>
          <cell r="F767" t="str">
            <v>Tank-Pipe Supports Structure- (Propane)</v>
          </cell>
          <cell r="G767">
            <v>0</v>
          </cell>
          <cell r="H767" t="str">
            <v>VP-1516-147-T-101/2-255</v>
          </cell>
          <cell r="I767">
            <v>40175</v>
          </cell>
          <cell r="J767">
            <v>40168</v>
          </cell>
          <cell r="K767" t="str">
            <v>Y</v>
          </cell>
          <cell r="L767" t="str">
            <v>Drw</v>
          </cell>
          <cell r="M767">
            <v>768</v>
          </cell>
        </row>
        <row r="768">
          <cell r="C768" t="str">
            <v>25</v>
          </cell>
          <cell r="D768" t="str">
            <v>05050-MD-25-175-02</v>
          </cell>
          <cell r="E768" t="str">
            <v>05050-MD-25-175-02</v>
          </cell>
          <cell r="F768" t="str">
            <v>Tank-Pipe Supports Structure- (Propane)</v>
          </cell>
          <cell r="G768">
            <v>0</v>
          </cell>
          <cell r="H768" t="str">
            <v>VP-1516-147-T-101/2-255</v>
          </cell>
          <cell r="I768">
            <v>40175</v>
          </cell>
          <cell r="J768">
            <v>40168</v>
          </cell>
          <cell r="K768" t="str">
            <v>Y</v>
          </cell>
          <cell r="L768" t="str">
            <v>Drw</v>
          </cell>
          <cell r="M768">
            <v>769</v>
          </cell>
        </row>
        <row r="769">
          <cell r="C769" t="str">
            <v>25</v>
          </cell>
          <cell r="D769" t="str">
            <v>05050-MD-25-175-03</v>
          </cell>
          <cell r="E769" t="str">
            <v>05050-MD-25-175-03</v>
          </cell>
          <cell r="F769" t="str">
            <v>Tank-Pipe Supports Structure- (Propane)</v>
          </cell>
          <cell r="G769">
            <v>0</v>
          </cell>
          <cell r="H769" t="str">
            <v>VP-1516-147-T-101/2-255</v>
          </cell>
          <cell r="I769">
            <v>40175</v>
          </cell>
          <cell r="J769">
            <v>40168</v>
          </cell>
          <cell r="K769" t="str">
            <v>Y</v>
          </cell>
          <cell r="L769" t="str">
            <v>Drw</v>
          </cell>
          <cell r="M769">
            <v>770</v>
          </cell>
        </row>
        <row r="770">
          <cell r="C770" t="str">
            <v>25</v>
          </cell>
          <cell r="D770" t="str">
            <v/>
          </cell>
          <cell r="E770" t="str">
            <v/>
          </cell>
          <cell r="F770" t="str">
            <v>Tank-Main Platform - Flooring Panels Installation Positions- (Propane)</v>
          </cell>
          <cell r="G770">
            <v>0</v>
          </cell>
          <cell r="H770">
            <v>0</v>
          </cell>
          <cell r="I770">
            <v>40175</v>
          </cell>
          <cell r="J770">
            <v>40168</v>
          </cell>
          <cell r="K770" t="str">
            <v>n</v>
          </cell>
          <cell r="L770" t="str">
            <v>Drw</v>
          </cell>
          <cell r="M770">
            <v>771</v>
          </cell>
        </row>
        <row r="771">
          <cell r="C771" t="str">
            <v>25</v>
          </cell>
          <cell r="D771" t="str">
            <v>05050-MD-25-177-01</v>
          </cell>
          <cell r="E771" t="str">
            <v>05050-MD-25-177-01</v>
          </cell>
          <cell r="F771" t="str">
            <v>Tank-Main Platform - Flooring Panels- (Propane)</v>
          </cell>
          <cell r="G771">
            <v>0</v>
          </cell>
          <cell r="H771" t="str">
            <v>VP-1516-147-T-101/2-256</v>
          </cell>
          <cell r="I771">
            <v>40175</v>
          </cell>
          <cell r="J771">
            <v>40168</v>
          </cell>
          <cell r="K771" t="str">
            <v>Y</v>
          </cell>
          <cell r="L771" t="str">
            <v>Drw</v>
          </cell>
          <cell r="M771">
            <v>772</v>
          </cell>
        </row>
        <row r="772">
          <cell r="C772" t="str">
            <v>25</v>
          </cell>
          <cell r="D772" t="str">
            <v>05050-MD-25-177-02</v>
          </cell>
          <cell r="E772" t="str">
            <v>05050-MD-25-177-02</v>
          </cell>
          <cell r="F772" t="str">
            <v>Tank-Main Platform - Flooring Panels- (Propane)</v>
          </cell>
          <cell r="G772">
            <v>0</v>
          </cell>
          <cell r="H772" t="str">
            <v>VP-1516-147-T-101/2-256</v>
          </cell>
          <cell r="I772">
            <v>40175</v>
          </cell>
          <cell r="J772">
            <v>40168</v>
          </cell>
          <cell r="K772" t="str">
            <v>Y</v>
          </cell>
          <cell r="L772" t="str">
            <v>Drw</v>
          </cell>
          <cell r="M772">
            <v>773</v>
          </cell>
        </row>
        <row r="773">
          <cell r="C773" t="str">
            <v>25</v>
          </cell>
          <cell r="D773" t="str">
            <v>05050-MD-25-177-03</v>
          </cell>
          <cell r="E773" t="str">
            <v>05050-MD-25-177-03</v>
          </cell>
          <cell r="F773" t="str">
            <v>Tank-Main Platform - Flooring Panels- (Propane)</v>
          </cell>
          <cell r="G773">
            <v>0</v>
          </cell>
          <cell r="H773" t="str">
            <v>VP-1516-147-T-101/2-256</v>
          </cell>
          <cell r="I773">
            <v>40175</v>
          </cell>
          <cell r="J773">
            <v>40168</v>
          </cell>
          <cell r="K773" t="str">
            <v>Y</v>
          </cell>
          <cell r="L773" t="str">
            <v>Drw</v>
          </cell>
          <cell r="M773">
            <v>774</v>
          </cell>
        </row>
        <row r="774">
          <cell r="C774" t="str">
            <v>25</v>
          </cell>
          <cell r="D774" t="str">
            <v>05050-MD-25-177-04</v>
          </cell>
          <cell r="E774" t="str">
            <v>05050-MD-25-177-04</v>
          </cell>
          <cell r="F774" t="str">
            <v>Tank-Main Platform - Flooring Panels- (Propane)</v>
          </cell>
          <cell r="G774">
            <v>0</v>
          </cell>
          <cell r="H774" t="str">
            <v>VP-1516-147-T-101/2-256</v>
          </cell>
          <cell r="I774">
            <v>40175</v>
          </cell>
          <cell r="J774">
            <v>40168</v>
          </cell>
          <cell r="K774" t="str">
            <v>Y</v>
          </cell>
          <cell r="L774" t="str">
            <v>Drw</v>
          </cell>
          <cell r="M774">
            <v>775</v>
          </cell>
        </row>
        <row r="775">
          <cell r="C775" t="str">
            <v>25</v>
          </cell>
          <cell r="D775" t="str">
            <v>05050-MD-25-177-05</v>
          </cell>
          <cell r="E775" t="str">
            <v>05050-MD-25-177-05</v>
          </cell>
          <cell r="F775" t="str">
            <v>Tank-Main Platform - Flooring Panels- (Propane)</v>
          </cell>
          <cell r="G775">
            <v>0</v>
          </cell>
          <cell r="H775" t="str">
            <v>VP-1516-147-T-101/2-256</v>
          </cell>
          <cell r="I775">
            <v>40175</v>
          </cell>
          <cell r="J775">
            <v>40168</v>
          </cell>
          <cell r="K775" t="str">
            <v>Y</v>
          </cell>
          <cell r="L775" t="str">
            <v>Drw</v>
          </cell>
          <cell r="M775">
            <v>776</v>
          </cell>
        </row>
        <row r="776">
          <cell r="C776" t="str">
            <v>25</v>
          </cell>
          <cell r="D776" t="str">
            <v>05050-MD-25-177-06</v>
          </cell>
          <cell r="E776" t="str">
            <v>05050-MD-25-177-06</v>
          </cell>
          <cell r="F776" t="str">
            <v>Tank-Main Platform - Flooring Panels- (Propane)</v>
          </cell>
          <cell r="G776">
            <v>0</v>
          </cell>
          <cell r="H776" t="str">
            <v>VP-1516-147-T-101/2-256</v>
          </cell>
          <cell r="I776">
            <v>40175</v>
          </cell>
          <cell r="J776">
            <v>40168</v>
          </cell>
          <cell r="K776" t="str">
            <v>Y</v>
          </cell>
          <cell r="L776" t="str">
            <v>Drw</v>
          </cell>
          <cell r="M776">
            <v>777</v>
          </cell>
        </row>
        <row r="777">
          <cell r="C777" t="str">
            <v>25</v>
          </cell>
          <cell r="D777" t="str">
            <v>05050-MD-25-177-07</v>
          </cell>
          <cell r="E777" t="str">
            <v>05050-MD-25-177-07</v>
          </cell>
          <cell r="F777" t="str">
            <v>Tank-Main Platform - Flooring Panels- (Propane)</v>
          </cell>
          <cell r="G777">
            <v>0</v>
          </cell>
          <cell r="H777" t="str">
            <v>VP-1516-147-T-101/2-256</v>
          </cell>
          <cell r="I777">
            <v>40175</v>
          </cell>
          <cell r="J777">
            <v>40168</v>
          </cell>
          <cell r="K777" t="str">
            <v>Y</v>
          </cell>
          <cell r="L777" t="str">
            <v>Drw</v>
          </cell>
          <cell r="M777">
            <v>778</v>
          </cell>
        </row>
        <row r="778">
          <cell r="C778" t="str">
            <v>25</v>
          </cell>
          <cell r="D778" t="str">
            <v>05050-MD-25-177-08</v>
          </cell>
          <cell r="E778" t="str">
            <v>05050-MD-25-177-08</v>
          </cell>
          <cell r="F778" t="str">
            <v>Tank-Main Platform - Flooring Panels- (Propane)</v>
          </cell>
          <cell r="G778">
            <v>0</v>
          </cell>
          <cell r="H778" t="str">
            <v>VP-1516-147-T-101/2-256</v>
          </cell>
          <cell r="I778">
            <v>40175</v>
          </cell>
          <cell r="J778">
            <v>40168</v>
          </cell>
          <cell r="K778" t="str">
            <v>Y</v>
          </cell>
          <cell r="L778" t="str">
            <v>Drw</v>
          </cell>
          <cell r="M778">
            <v>779</v>
          </cell>
        </row>
        <row r="779">
          <cell r="C779" t="str">
            <v>25</v>
          </cell>
          <cell r="D779" t="str">
            <v>05050-MD-25-177-09</v>
          </cell>
          <cell r="E779" t="str">
            <v>05050-MD-25-177-09</v>
          </cell>
          <cell r="F779" t="str">
            <v>Tank-Main Platform - Flooring Panels- (Propane)</v>
          </cell>
          <cell r="G779">
            <v>0</v>
          </cell>
          <cell r="H779" t="str">
            <v>VP-1516-147-T-101/2-256</v>
          </cell>
          <cell r="I779">
            <v>40175</v>
          </cell>
          <cell r="J779">
            <v>40168</v>
          </cell>
          <cell r="K779" t="str">
            <v>Y</v>
          </cell>
          <cell r="L779" t="str">
            <v>Drw</v>
          </cell>
          <cell r="M779">
            <v>780</v>
          </cell>
        </row>
        <row r="780">
          <cell r="C780" t="str">
            <v>25</v>
          </cell>
          <cell r="D780" t="str">
            <v>05050-MD-25-177-10</v>
          </cell>
          <cell r="E780" t="str">
            <v>05050-MD-25-177-10</v>
          </cell>
          <cell r="F780" t="str">
            <v>Tank-Main Platform - Flooring Panels- (Propane)</v>
          </cell>
          <cell r="G780">
            <v>0</v>
          </cell>
          <cell r="H780" t="str">
            <v>VP-1516-147-T-101/2-256</v>
          </cell>
          <cell r="I780">
            <v>40175</v>
          </cell>
          <cell r="J780">
            <v>40168</v>
          </cell>
          <cell r="K780" t="str">
            <v>Y</v>
          </cell>
          <cell r="L780" t="str">
            <v>Drw</v>
          </cell>
          <cell r="M780">
            <v>781</v>
          </cell>
        </row>
        <row r="781">
          <cell r="C781" t="str">
            <v>25</v>
          </cell>
          <cell r="D781" t="str">
            <v>05050-MD-25-177-11</v>
          </cell>
          <cell r="E781" t="str">
            <v>05050-MD-25-177-11</v>
          </cell>
          <cell r="F781" t="str">
            <v>Tank-Main Platform - Flooring Panels- (Propane)</v>
          </cell>
          <cell r="G781">
            <v>0</v>
          </cell>
          <cell r="H781" t="str">
            <v>VP-1516-147-T-101/2-256</v>
          </cell>
          <cell r="I781">
            <v>40175</v>
          </cell>
          <cell r="J781">
            <v>40168</v>
          </cell>
          <cell r="K781" t="str">
            <v>Y</v>
          </cell>
          <cell r="L781" t="str">
            <v>Drw</v>
          </cell>
          <cell r="M781">
            <v>782</v>
          </cell>
        </row>
        <row r="782">
          <cell r="C782" t="str">
            <v>25</v>
          </cell>
          <cell r="D782" t="str">
            <v>05050-MD-25-177-12</v>
          </cell>
          <cell r="E782" t="str">
            <v>05050-MD-25-177-12</v>
          </cell>
          <cell r="F782" t="str">
            <v>Tank-Main Platform - Flooring Panels- (Propane)</v>
          </cell>
          <cell r="G782">
            <v>0</v>
          </cell>
          <cell r="H782" t="str">
            <v>VP-1516-147-T-101/2-256</v>
          </cell>
          <cell r="I782">
            <v>40175</v>
          </cell>
          <cell r="J782">
            <v>40168</v>
          </cell>
          <cell r="K782" t="str">
            <v>Y</v>
          </cell>
          <cell r="L782" t="str">
            <v>Drw</v>
          </cell>
          <cell r="M782">
            <v>783</v>
          </cell>
        </row>
        <row r="783">
          <cell r="C783" t="str">
            <v>25</v>
          </cell>
          <cell r="D783" t="str">
            <v>05050-MD-25-177-13</v>
          </cell>
          <cell r="E783" t="str">
            <v>05050-MD-25-177-13</v>
          </cell>
          <cell r="F783" t="str">
            <v>Tank-Main Platform - Flooring Panels- (Propane)</v>
          </cell>
          <cell r="G783">
            <v>0</v>
          </cell>
          <cell r="H783" t="str">
            <v>VP-1516-147-T-101/2-256</v>
          </cell>
          <cell r="I783">
            <v>40175</v>
          </cell>
          <cell r="J783">
            <v>40168</v>
          </cell>
          <cell r="K783" t="str">
            <v>Y</v>
          </cell>
          <cell r="L783" t="str">
            <v>Drw</v>
          </cell>
          <cell r="M783">
            <v>784</v>
          </cell>
        </row>
        <row r="784">
          <cell r="C784" t="str">
            <v>25</v>
          </cell>
          <cell r="D784" t="str">
            <v>05050-MD-25-177-14</v>
          </cell>
          <cell r="E784" t="str">
            <v>05050-MD-25-177-14</v>
          </cell>
          <cell r="F784" t="str">
            <v>Tank-Main Platform - Flooring Panels- (Propane)</v>
          </cell>
          <cell r="G784">
            <v>0</v>
          </cell>
          <cell r="H784" t="str">
            <v>VP-1516-147-T-101/2-256</v>
          </cell>
          <cell r="I784">
            <v>40175</v>
          </cell>
          <cell r="J784">
            <v>40168</v>
          </cell>
          <cell r="K784" t="str">
            <v>Y</v>
          </cell>
          <cell r="L784" t="str">
            <v>Drw</v>
          </cell>
          <cell r="M784">
            <v>785</v>
          </cell>
        </row>
        <row r="785">
          <cell r="C785" t="str">
            <v>25</v>
          </cell>
          <cell r="D785" t="str">
            <v>05050-MD-25-177-15</v>
          </cell>
          <cell r="E785" t="str">
            <v>05050-MD-25-177-15</v>
          </cell>
          <cell r="F785" t="str">
            <v>Tank-Main Platform - Flooring Panels- (Propane)</v>
          </cell>
          <cell r="G785">
            <v>0</v>
          </cell>
          <cell r="H785" t="str">
            <v>VP-1516-147-T-101/2-256</v>
          </cell>
          <cell r="I785">
            <v>40175</v>
          </cell>
          <cell r="J785">
            <v>40168</v>
          </cell>
          <cell r="K785" t="str">
            <v>Y</v>
          </cell>
          <cell r="L785" t="str">
            <v>Drw</v>
          </cell>
          <cell r="M785">
            <v>786</v>
          </cell>
        </row>
        <row r="786">
          <cell r="C786" t="str">
            <v>25</v>
          </cell>
          <cell r="D786" t="str">
            <v>05050-MD-25-177-16</v>
          </cell>
          <cell r="E786" t="str">
            <v>05050-MD-25-177-16</v>
          </cell>
          <cell r="F786" t="str">
            <v>Tank-Main Platform - Flooring Panels- (Propane)</v>
          </cell>
          <cell r="G786">
            <v>0</v>
          </cell>
          <cell r="H786" t="str">
            <v>VP-1516-147-T-101/2-256</v>
          </cell>
          <cell r="I786">
            <v>40175</v>
          </cell>
          <cell r="J786">
            <v>40168</v>
          </cell>
          <cell r="K786" t="str">
            <v>Y</v>
          </cell>
          <cell r="L786" t="str">
            <v>Drw</v>
          </cell>
          <cell r="M786">
            <v>787</v>
          </cell>
        </row>
        <row r="787">
          <cell r="C787" t="str">
            <v>25</v>
          </cell>
          <cell r="D787" t="str">
            <v>05050-MD-25-177-17</v>
          </cell>
          <cell r="E787" t="str">
            <v>05050-MD-25-177-17</v>
          </cell>
          <cell r="F787" t="str">
            <v>Tank-Main Platform - Flooring Panels- (Propane)</v>
          </cell>
          <cell r="G787">
            <v>0</v>
          </cell>
          <cell r="H787" t="str">
            <v>VP-1516-147-T-101/2-256</v>
          </cell>
          <cell r="I787">
            <v>40175</v>
          </cell>
          <cell r="J787">
            <v>40168</v>
          </cell>
          <cell r="K787" t="str">
            <v>Y</v>
          </cell>
          <cell r="L787" t="str">
            <v>Drw</v>
          </cell>
          <cell r="M787">
            <v>788</v>
          </cell>
        </row>
        <row r="788">
          <cell r="C788" t="str">
            <v>25</v>
          </cell>
          <cell r="D788" t="str">
            <v>05050-MD-25-177-18</v>
          </cell>
          <cell r="E788" t="str">
            <v>05050-MD-25-177-18</v>
          </cell>
          <cell r="F788" t="str">
            <v>Tank-Main Platform - Flooring Panels- (Propane)</v>
          </cell>
          <cell r="G788">
            <v>0</v>
          </cell>
          <cell r="H788" t="str">
            <v>VP-1516-147-T-101/2-256</v>
          </cell>
          <cell r="I788">
            <v>40175</v>
          </cell>
          <cell r="J788">
            <v>40168</v>
          </cell>
          <cell r="K788" t="str">
            <v>Y</v>
          </cell>
          <cell r="L788" t="str">
            <v>Drw</v>
          </cell>
          <cell r="M788">
            <v>789</v>
          </cell>
        </row>
        <row r="789">
          <cell r="C789" t="str">
            <v>25</v>
          </cell>
          <cell r="D789" t="str">
            <v>05050-MD-25-177-19</v>
          </cell>
          <cell r="E789" t="str">
            <v>05050-MD-25-177-19</v>
          </cell>
          <cell r="F789" t="str">
            <v>Tank-Main Platform - Flooring Panels- (Propane)</v>
          </cell>
          <cell r="G789">
            <v>0</v>
          </cell>
          <cell r="H789" t="str">
            <v>VP-1516-147-T-101/2-256</v>
          </cell>
          <cell r="I789">
            <v>40175</v>
          </cell>
          <cell r="J789">
            <v>40168</v>
          </cell>
          <cell r="K789" t="str">
            <v>Y</v>
          </cell>
          <cell r="L789" t="str">
            <v>Drw</v>
          </cell>
          <cell r="M789">
            <v>790</v>
          </cell>
        </row>
        <row r="790">
          <cell r="C790" t="str">
            <v>25</v>
          </cell>
          <cell r="D790" t="str">
            <v>05050-MD-25-177-20</v>
          </cell>
          <cell r="E790" t="str">
            <v>05050-MD-25-177-20</v>
          </cell>
          <cell r="F790" t="str">
            <v>Tank-Main Platform - Flooring Panels- (Propane)</v>
          </cell>
          <cell r="G790">
            <v>0</v>
          </cell>
          <cell r="H790" t="str">
            <v>VP-1516-147-T-101/2-256</v>
          </cell>
          <cell r="I790">
            <v>40175</v>
          </cell>
          <cell r="J790">
            <v>40168</v>
          </cell>
          <cell r="K790" t="str">
            <v>Y</v>
          </cell>
          <cell r="L790" t="str">
            <v>Drw</v>
          </cell>
          <cell r="M790">
            <v>791</v>
          </cell>
        </row>
        <row r="791">
          <cell r="C791" t="str">
            <v>25</v>
          </cell>
          <cell r="D791" t="str">
            <v>05050-MD-25-177-21</v>
          </cell>
          <cell r="E791" t="str">
            <v>05050-MD-25-177-21</v>
          </cell>
          <cell r="F791" t="str">
            <v>Tank-Main Platform - Flooring Panels- (Propane)</v>
          </cell>
          <cell r="G791">
            <v>0</v>
          </cell>
          <cell r="H791" t="str">
            <v>VP-1516-147-T-101/2-256</v>
          </cell>
          <cell r="I791">
            <v>40175</v>
          </cell>
          <cell r="J791">
            <v>40168</v>
          </cell>
          <cell r="K791" t="str">
            <v>Y</v>
          </cell>
          <cell r="L791" t="str">
            <v>Drw</v>
          </cell>
          <cell r="M791">
            <v>792</v>
          </cell>
        </row>
        <row r="792">
          <cell r="C792" t="str">
            <v>25</v>
          </cell>
          <cell r="D792" t="str">
            <v>05050-MD-25-177-22</v>
          </cell>
          <cell r="E792" t="str">
            <v>05050-MD-25-177-22</v>
          </cell>
          <cell r="F792" t="str">
            <v>Tank-Main Platform - Flooring Panels- (Propane)</v>
          </cell>
          <cell r="G792">
            <v>0</v>
          </cell>
          <cell r="H792" t="str">
            <v>VP-1516-147-T-101/2-256</v>
          </cell>
          <cell r="I792">
            <v>40175</v>
          </cell>
          <cell r="J792">
            <v>40168</v>
          </cell>
          <cell r="K792" t="str">
            <v>Y</v>
          </cell>
          <cell r="L792" t="str">
            <v>Drw</v>
          </cell>
          <cell r="M792">
            <v>793</v>
          </cell>
        </row>
        <row r="793">
          <cell r="C793" t="str">
            <v>25</v>
          </cell>
          <cell r="D793" t="str">
            <v>05050-MD-25-177-23</v>
          </cell>
          <cell r="E793" t="str">
            <v>05050-MD-25-177-23</v>
          </cell>
          <cell r="F793" t="str">
            <v>Tank-Main Platform - Flooring Panels- (Propane)</v>
          </cell>
          <cell r="G793">
            <v>0</v>
          </cell>
          <cell r="H793" t="str">
            <v>VP-1516-147-T-101/2-256</v>
          </cell>
          <cell r="I793">
            <v>40175</v>
          </cell>
          <cell r="J793">
            <v>40168</v>
          </cell>
          <cell r="K793" t="str">
            <v>Y</v>
          </cell>
          <cell r="L793" t="str">
            <v>Drw</v>
          </cell>
          <cell r="M793">
            <v>794</v>
          </cell>
        </row>
        <row r="794">
          <cell r="C794" t="str">
            <v>25</v>
          </cell>
          <cell r="D794" t="str">
            <v>05050-MD-25-177-24</v>
          </cell>
          <cell r="E794" t="str">
            <v>05050-MD-25-177-24</v>
          </cell>
          <cell r="F794" t="str">
            <v>Tank-Main Platform - Flooring Panels- (Propane)</v>
          </cell>
          <cell r="G794">
            <v>0</v>
          </cell>
          <cell r="H794" t="str">
            <v>VP-1516-147-T-101/2-256</v>
          </cell>
          <cell r="I794">
            <v>40175</v>
          </cell>
          <cell r="J794">
            <v>40168</v>
          </cell>
          <cell r="K794" t="str">
            <v>Y</v>
          </cell>
          <cell r="L794" t="str">
            <v>Drw</v>
          </cell>
          <cell r="M794">
            <v>795</v>
          </cell>
        </row>
        <row r="795">
          <cell r="C795" t="str">
            <v>25</v>
          </cell>
          <cell r="D795" t="str">
            <v>05050-MD-25-177-25</v>
          </cell>
          <cell r="E795" t="str">
            <v>05050-MD-25-177-25</v>
          </cell>
          <cell r="F795" t="str">
            <v>Tank-Main Platform - Flooring Panels- (Propane)</v>
          </cell>
          <cell r="G795">
            <v>0</v>
          </cell>
          <cell r="H795" t="str">
            <v>VP-1516-147-T-101/2-256</v>
          </cell>
          <cell r="I795">
            <v>40175</v>
          </cell>
          <cell r="J795">
            <v>40168</v>
          </cell>
          <cell r="K795" t="str">
            <v>Y</v>
          </cell>
          <cell r="L795" t="str">
            <v>Drw</v>
          </cell>
          <cell r="M795">
            <v>796</v>
          </cell>
        </row>
        <row r="796">
          <cell r="C796" t="str">
            <v>25</v>
          </cell>
          <cell r="D796" t="str">
            <v>05050-MD-25-177-26</v>
          </cell>
          <cell r="E796" t="str">
            <v>05050-MD-25-177-26</v>
          </cell>
          <cell r="F796" t="str">
            <v>Tank-Main Platform - Flooring Panels- (Propane)</v>
          </cell>
          <cell r="G796">
            <v>0</v>
          </cell>
          <cell r="H796" t="str">
            <v>VP-1516-147-T-101/2-256</v>
          </cell>
          <cell r="I796">
            <v>40175</v>
          </cell>
          <cell r="J796">
            <v>40168</v>
          </cell>
          <cell r="K796" t="str">
            <v>Y</v>
          </cell>
          <cell r="L796" t="str">
            <v>Drw</v>
          </cell>
          <cell r="M796">
            <v>797</v>
          </cell>
        </row>
        <row r="797">
          <cell r="C797" t="str">
            <v>25</v>
          </cell>
          <cell r="D797" t="str">
            <v>05050-MD-25-177-27</v>
          </cell>
          <cell r="E797" t="str">
            <v>05050-MD-25-177-27</v>
          </cell>
          <cell r="F797" t="str">
            <v>Tank-Main Platform - Flooring Panels- (Propane)</v>
          </cell>
          <cell r="G797">
            <v>0</v>
          </cell>
          <cell r="H797" t="str">
            <v>VP-1516-147-T-101/2-256</v>
          </cell>
          <cell r="I797">
            <v>40175</v>
          </cell>
          <cell r="J797">
            <v>40168</v>
          </cell>
          <cell r="K797" t="str">
            <v>Y</v>
          </cell>
          <cell r="L797" t="str">
            <v>Drw</v>
          </cell>
          <cell r="M797">
            <v>798</v>
          </cell>
        </row>
        <row r="798">
          <cell r="C798" t="str">
            <v>25</v>
          </cell>
          <cell r="D798" t="str">
            <v>05050-MD-25-177-28</v>
          </cell>
          <cell r="E798" t="str">
            <v>05050-MD-25-177-28</v>
          </cell>
          <cell r="F798" t="str">
            <v>Tank-Main Platform - Flooring Panels- (Propane)</v>
          </cell>
          <cell r="G798">
            <v>0</v>
          </cell>
          <cell r="H798" t="str">
            <v>VP-1516-147-T-101/2-256</v>
          </cell>
          <cell r="I798">
            <v>40175</v>
          </cell>
          <cell r="J798">
            <v>40168</v>
          </cell>
          <cell r="K798" t="str">
            <v>Y</v>
          </cell>
          <cell r="L798" t="str">
            <v>Drw</v>
          </cell>
          <cell r="M798">
            <v>799</v>
          </cell>
        </row>
        <row r="799">
          <cell r="C799" t="str">
            <v>25</v>
          </cell>
          <cell r="D799" t="str">
            <v>05050-MD-25-177-29</v>
          </cell>
          <cell r="E799" t="str">
            <v>05050-MD-25-177-29</v>
          </cell>
          <cell r="F799" t="str">
            <v>Tank-Main Platform - Flooring Panels- (Propane)</v>
          </cell>
          <cell r="G799">
            <v>0</v>
          </cell>
          <cell r="H799" t="str">
            <v>VP-1516-147-T-101/2-256</v>
          </cell>
          <cell r="I799">
            <v>40175</v>
          </cell>
          <cell r="J799">
            <v>40168</v>
          </cell>
          <cell r="K799" t="str">
            <v>Y</v>
          </cell>
          <cell r="L799" t="str">
            <v>Drw</v>
          </cell>
          <cell r="M799">
            <v>800</v>
          </cell>
        </row>
        <row r="800">
          <cell r="C800" t="str">
            <v>25</v>
          </cell>
          <cell r="D800" t="str">
            <v>05050-MD-25-177-30</v>
          </cell>
          <cell r="E800" t="str">
            <v>05050-MD-25-177-30</v>
          </cell>
          <cell r="F800" t="str">
            <v>Tank-Main Platform - Flooring Panels- (Propane)</v>
          </cell>
          <cell r="G800">
            <v>0</v>
          </cell>
          <cell r="H800" t="str">
            <v>VP-1516-147-T-101/2-256</v>
          </cell>
          <cell r="I800">
            <v>40175</v>
          </cell>
          <cell r="J800">
            <v>40168</v>
          </cell>
          <cell r="K800" t="str">
            <v>Y</v>
          </cell>
          <cell r="L800" t="str">
            <v>Drw</v>
          </cell>
          <cell r="M800">
            <v>801</v>
          </cell>
        </row>
        <row r="801">
          <cell r="C801" t="str">
            <v>25</v>
          </cell>
          <cell r="D801" t="str">
            <v>05050-MD-25-177-31</v>
          </cell>
          <cell r="E801" t="str">
            <v>05050-MD-25-177-31</v>
          </cell>
          <cell r="F801" t="str">
            <v>Tank-Main Platform - Flooring Panels- (Propane)</v>
          </cell>
          <cell r="G801">
            <v>0</v>
          </cell>
          <cell r="H801" t="str">
            <v>VP-1516-147-T-101/2-256</v>
          </cell>
          <cell r="I801">
            <v>40175</v>
          </cell>
          <cell r="J801">
            <v>40168</v>
          </cell>
          <cell r="K801" t="str">
            <v>Y</v>
          </cell>
          <cell r="L801" t="str">
            <v>Drw</v>
          </cell>
          <cell r="M801">
            <v>802</v>
          </cell>
        </row>
        <row r="802">
          <cell r="C802" t="str">
            <v>25</v>
          </cell>
          <cell r="D802" t="str">
            <v>05050-MD-25-177-32</v>
          </cell>
          <cell r="E802" t="str">
            <v>05050-MD-25-177-32</v>
          </cell>
          <cell r="F802" t="str">
            <v>Tank-Main Platform - Flooring Panels- (Propane)</v>
          </cell>
          <cell r="G802">
            <v>0</v>
          </cell>
          <cell r="H802" t="str">
            <v>VP-1516-147-T-101/2-256</v>
          </cell>
          <cell r="I802">
            <v>40175</v>
          </cell>
          <cell r="J802">
            <v>40168</v>
          </cell>
          <cell r="K802" t="str">
            <v>Y</v>
          </cell>
          <cell r="L802" t="str">
            <v>Drw</v>
          </cell>
          <cell r="M802">
            <v>803</v>
          </cell>
        </row>
        <row r="803">
          <cell r="C803" t="str">
            <v>25</v>
          </cell>
          <cell r="D803" t="str">
            <v>05050-MD-25-177-33</v>
          </cell>
          <cell r="E803" t="str">
            <v>05050-MD-25-177-33</v>
          </cell>
          <cell r="F803" t="str">
            <v>Tank-Main Platform - Flooring Panels- (Propane)</v>
          </cell>
          <cell r="G803">
            <v>0</v>
          </cell>
          <cell r="H803" t="str">
            <v>VP-1516-147-T-101/2-256</v>
          </cell>
          <cell r="I803">
            <v>40175</v>
          </cell>
          <cell r="J803">
            <v>40168</v>
          </cell>
          <cell r="K803" t="str">
            <v>Y</v>
          </cell>
          <cell r="L803" t="str">
            <v>Drw</v>
          </cell>
          <cell r="M803">
            <v>804</v>
          </cell>
        </row>
        <row r="804">
          <cell r="C804" t="str">
            <v>25</v>
          </cell>
          <cell r="D804" t="str">
            <v>05050-MD-25-177-34</v>
          </cell>
          <cell r="E804" t="str">
            <v>05050-MD-25-177-34</v>
          </cell>
          <cell r="F804" t="str">
            <v>Tank-Main Platform - Flooring Panels- (Propane)</v>
          </cell>
          <cell r="G804">
            <v>0</v>
          </cell>
          <cell r="H804" t="str">
            <v>VP-1516-147-T-101/2-256</v>
          </cell>
          <cell r="I804">
            <v>40175</v>
          </cell>
          <cell r="J804">
            <v>40168</v>
          </cell>
          <cell r="K804" t="str">
            <v>Y</v>
          </cell>
          <cell r="L804" t="str">
            <v>Drw</v>
          </cell>
          <cell r="M804">
            <v>805</v>
          </cell>
        </row>
        <row r="805">
          <cell r="C805" t="str">
            <v>25</v>
          </cell>
          <cell r="D805" t="str">
            <v>05050-MD-25-177-35</v>
          </cell>
          <cell r="E805" t="str">
            <v>05050-MD-25-177-35</v>
          </cell>
          <cell r="F805" t="str">
            <v>Tank-Main Platform - Flooring Panels- (Propane)</v>
          </cell>
          <cell r="G805">
            <v>0</v>
          </cell>
          <cell r="H805" t="str">
            <v>VP-1516-147-T-101/2-256</v>
          </cell>
          <cell r="I805">
            <v>40175</v>
          </cell>
          <cell r="J805">
            <v>40168</v>
          </cell>
          <cell r="K805" t="str">
            <v>Y</v>
          </cell>
          <cell r="L805" t="str">
            <v>Drw</v>
          </cell>
          <cell r="M805">
            <v>806</v>
          </cell>
        </row>
        <row r="806">
          <cell r="C806" t="str">
            <v>25</v>
          </cell>
          <cell r="D806" t="str">
            <v>05050-MD-25-177-36</v>
          </cell>
          <cell r="E806" t="str">
            <v>05050-MD-25-177-36</v>
          </cell>
          <cell r="F806" t="str">
            <v>Tank-Main Platform - Flooring Panels- (Propane)</v>
          </cell>
          <cell r="G806">
            <v>0</v>
          </cell>
          <cell r="H806" t="str">
            <v>VP-1516-147-T-101/2-256</v>
          </cell>
          <cell r="I806">
            <v>40175</v>
          </cell>
          <cell r="J806">
            <v>40168</v>
          </cell>
          <cell r="K806" t="str">
            <v>Y</v>
          </cell>
          <cell r="L806" t="str">
            <v>Drw</v>
          </cell>
          <cell r="M806">
            <v>807</v>
          </cell>
        </row>
        <row r="807">
          <cell r="C807" t="str">
            <v>25</v>
          </cell>
          <cell r="D807" t="str">
            <v>05050-MD-25-177-37</v>
          </cell>
          <cell r="E807" t="str">
            <v>05050-MD-25-177-37</v>
          </cell>
          <cell r="F807" t="str">
            <v>Tank-Main Platform - Flooring Panels- (Propane)</v>
          </cell>
          <cell r="G807">
            <v>0</v>
          </cell>
          <cell r="H807" t="str">
            <v>VP-1516-147-T-101/2-256</v>
          </cell>
          <cell r="I807">
            <v>40175</v>
          </cell>
          <cell r="J807">
            <v>40168</v>
          </cell>
          <cell r="K807" t="str">
            <v>Y</v>
          </cell>
          <cell r="L807" t="str">
            <v>Drw</v>
          </cell>
          <cell r="M807">
            <v>808</v>
          </cell>
        </row>
        <row r="808">
          <cell r="C808" t="str">
            <v>25</v>
          </cell>
          <cell r="D808" t="str">
            <v>05050-MD-25-177-38</v>
          </cell>
          <cell r="E808" t="str">
            <v>05050-MD-25-177-38</v>
          </cell>
          <cell r="F808" t="str">
            <v>Tank-Main Platform - Flooring Panels- (Propane)</v>
          </cell>
          <cell r="G808">
            <v>0</v>
          </cell>
          <cell r="H808" t="str">
            <v>VP-1516-147-T-101/2-256</v>
          </cell>
          <cell r="I808">
            <v>40175</v>
          </cell>
          <cell r="J808">
            <v>40168</v>
          </cell>
          <cell r="K808" t="str">
            <v>Y</v>
          </cell>
          <cell r="L808" t="str">
            <v>Drw</v>
          </cell>
          <cell r="M808">
            <v>809</v>
          </cell>
        </row>
        <row r="809">
          <cell r="C809" t="str">
            <v>25</v>
          </cell>
          <cell r="D809" t="str">
            <v>05050-MD-25-177-39</v>
          </cell>
          <cell r="E809" t="str">
            <v>05050-MD-25-177-39</v>
          </cell>
          <cell r="F809" t="str">
            <v>Tank-Main Platform - Flooring Panels- (Propane)</v>
          </cell>
          <cell r="G809">
            <v>0</v>
          </cell>
          <cell r="H809" t="str">
            <v>VP-1516-147-T-101/2-256</v>
          </cell>
          <cell r="I809">
            <v>40175</v>
          </cell>
          <cell r="J809">
            <v>40168</v>
          </cell>
          <cell r="K809" t="str">
            <v>Y</v>
          </cell>
          <cell r="L809" t="str">
            <v>Drw</v>
          </cell>
          <cell r="M809">
            <v>810</v>
          </cell>
        </row>
        <row r="810">
          <cell r="C810" t="str">
            <v>25</v>
          </cell>
          <cell r="D810" t="str">
            <v>05050-MD-25-177-40</v>
          </cell>
          <cell r="E810" t="str">
            <v>05050-MD-25-177-40</v>
          </cell>
          <cell r="F810" t="str">
            <v>Tank-Main Platform - Flooring Panels- (Propane)</v>
          </cell>
          <cell r="G810">
            <v>0</v>
          </cell>
          <cell r="H810" t="str">
            <v>VP-1516-147-T-101/2-256</v>
          </cell>
          <cell r="I810">
            <v>40175</v>
          </cell>
          <cell r="J810">
            <v>40168</v>
          </cell>
          <cell r="K810" t="str">
            <v>Y</v>
          </cell>
          <cell r="L810" t="str">
            <v>Drw</v>
          </cell>
          <cell r="M810">
            <v>811</v>
          </cell>
        </row>
        <row r="811">
          <cell r="C811" t="str">
            <v>25</v>
          </cell>
          <cell r="D811" t="str">
            <v>05050-MD-25-177-41</v>
          </cell>
          <cell r="E811" t="str">
            <v>05050-MD-25-177-41</v>
          </cell>
          <cell r="F811" t="str">
            <v>Tank-Main Platform - Flooring Panels- (Propane)</v>
          </cell>
          <cell r="G811">
            <v>0</v>
          </cell>
          <cell r="H811" t="str">
            <v>VP-1516-147-T-101/2-256</v>
          </cell>
          <cell r="I811">
            <v>40175</v>
          </cell>
          <cell r="J811">
            <v>40168</v>
          </cell>
          <cell r="K811" t="str">
            <v>Y</v>
          </cell>
          <cell r="L811" t="str">
            <v>Drw</v>
          </cell>
          <cell r="M811">
            <v>812</v>
          </cell>
        </row>
        <row r="812">
          <cell r="C812" t="str">
            <v>25</v>
          </cell>
          <cell r="D812" t="str">
            <v>05050-MD-25-177-42</v>
          </cell>
          <cell r="E812" t="str">
            <v>05050-MD-25-177-42</v>
          </cell>
          <cell r="F812" t="str">
            <v>Tank-Main Platform - Flooring Panels- (Propane)</v>
          </cell>
          <cell r="G812">
            <v>0</v>
          </cell>
          <cell r="H812" t="str">
            <v>VP-1516-147-T-101/2-256</v>
          </cell>
          <cell r="I812">
            <v>40175</v>
          </cell>
          <cell r="J812">
            <v>40168</v>
          </cell>
          <cell r="K812" t="str">
            <v>Y</v>
          </cell>
          <cell r="L812" t="str">
            <v>Drw</v>
          </cell>
          <cell r="M812">
            <v>813</v>
          </cell>
        </row>
        <row r="813">
          <cell r="C813" t="str">
            <v>25</v>
          </cell>
          <cell r="D813" t="str">
            <v>05050-MD-25-177-43</v>
          </cell>
          <cell r="E813" t="str">
            <v>05050-MD-25-177-43</v>
          </cell>
          <cell r="F813" t="str">
            <v>Tank-Main Platform - Flooring Panels- (Propane)</v>
          </cell>
          <cell r="G813">
            <v>0</v>
          </cell>
          <cell r="H813" t="str">
            <v>VP-1516-147-T-101/2-256</v>
          </cell>
          <cell r="I813">
            <v>40175</v>
          </cell>
          <cell r="J813">
            <v>40168</v>
          </cell>
          <cell r="K813" t="str">
            <v>Y</v>
          </cell>
          <cell r="L813" t="str">
            <v>Drw</v>
          </cell>
          <cell r="M813">
            <v>814</v>
          </cell>
        </row>
        <row r="814">
          <cell r="C814" t="str">
            <v>25</v>
          </cell>
          <cell r="D814" t="str">
            <v>05050-MD-25-177-44</v>
          </cell>
          <cell r="E814" t="str">
            <v>05050-MD-25-177-44</v>
          </cell>
          <cell r="F814" t="str">
            <v>Tank-Main Platform - Flooring Panels- (Propane)</v>
          </cell>
          <cell r="G814">
            <v>0</v>
          </cell>
          <cell r="H814" t="str">
            <v>VP-1516-147-T-101/2-256</v>
          </cell>
          <cell r="I814">
            <v>40175</v>
          </cell>
          <cell r="J814">
            <v>40168</v>
          </cell>
          <cell r="K814" t="str">
            <v>Y</v>
          </cell>
          <cell r="L814" t="str">
            <v>Drw</v>
          </cell>
          <cell r="M814">
            <v>815</v>
          </cell>
        </row>
        <row r="815">
          <cell r="C815" t="str">
            <v>25</v>
          </cell>
          <cell r="D815" t="str">
            <v>05050-MD-25-177-45</v>
          </cell>
          <cell r="E815" t="str">
            <v>05050-MD-25-177-45</v>
          </cell>
          <cell r="F815" t="str">
            <v>Tank-Main Platform - Flooring Panels- (Propane)</v>
          </cell>
          <cell r="G815">
            <v>0</v>
          </cell>
          <cell r="H815" t="str">
            <v>VP-1516-147-T-101/2-256</v>
          </cell>
          <cell r="I815">
            <v>40175</v>
          </cell>
          <cell r="J815">
            <v>40168</v>
          </cell>
          <cell r="K815" t="str">
            <v>Y</v>
          </cell>
          <cell r="L815" t="str">
            <v>Drw</v>
          </cell>
          <cell r="M815">
            <v>816</v>
          </cell>
        </row>
        <row r="816">
          <cell r="C816" t="str">
            <v>25</v>
          </cell>
          <cell r="D816" t="str">
            <v>05050-MD-25-177-46</v>
          </cell>
          <cell r="E816" t="str">
            <v>05050-MD-25-177-46</v>
          </cell>
          <cell r="F816" t="str">
            <v>Tank-Main Platform - Flooring Panels- (Propane)</v>
          </cell>
          <cell r="G816">
            <v>0</v>
          </cell>
          <cell r="H816" t="str">
            <v>VP-1516-147-T-101/2-256</v>
          </cell>
          <cell r="I816">
            <v>40175</v>
          </cell>
          <cell r="J816">
            <v>40168</v>
          </cell>
          <cell r="K816" t="str">
            <v>Y</v>
          </cell>
          <cell r="L816" t="str">
            <v>Drw</v>
          </cell>
          <cell r="M816">
            <v>817</v>
          </cell>
        </row>
        <row r="817">
          <cell r="C817" t="str">
            <v>25</v>
          </cell>
          <cell r="D817" t="str">
            <v>05050-MD-25-177-47</v>
          </cell>
          <cell r="E817" t="str">
            <v>05050-MD-25-177-47</v>
          </cell>
          <cell r="F817" t="str">
            <v>Tank-Main Platform - Flooring Panels- (Propane)</v>
          </cell>
          <cell r="G817">
            <v>0</v>
          </cell>
          <cell r="H817" t="str">
            <v>VP-1516-147-T-101/2-256</v>
          </cell>
          <cell r="I817">
            <v>40175</v>
          </cell>
          <cell r="J817">
            <v>40168</v>
          </cell>
          <cell r="K817" t="str">
            <v>Y</v>
          </cell>
          <cell r="L817" t="str">
            <v>Drw</v>
          </cell>
          <cell r="M817">
            <v>818</v>
          </cell>
        </row>
        <row r="818">
          <cell r="C818" t="str">
            <v>25</v>
          </cell>
          <cell r="D818" t="str">
            <v>05050-MD-25-177-48</v>
          </cell>
          <cell r="E818" t="str">
            <v>05050-MD-25-177-48</v>
          </cell>
          <cell r="F818" t="str">
            <v>Tank-Main Platform - Flooring Panels- (Propane)</v>
          </cell>
          <cell r="G818">
            <v>0</v>
          </cell>
          <cell r="H818" t="str">
            <v>VP-1516-147-T-101/2-256</v>
          </cell>
          <cell r="I818">
            <v>40175</v>
          </cell>
          <cell r="J818">
            <v>40168</v>
          </cell>
          <cell r="K818" t="str">
            <v>Y</v>
          </cell>
          <cell r="L818" t="str">
            <v>Drw</v>
          </cell>
          <cell r="M818">
            <v>819</v>
          </cell>
        </row>
        <row r="819">
          <cell r="C819" t="str">
            <v>25</v>
          </cell>
          <cell r="D819" t="str">
            <v>05050-MD-25-177-49</v>
          </cell>
          <cell r="E819" t="str">
            <v>05050-MD-25-177-49</v>
          </cell>
          <cell r="F819" t="str">
            <v>Tank-Main Platform - Flooring Panels- (Propane)</v>
          </cell>
          <cell r="G819">
            <v>0</v>
          </cell>
          <cell r="H819" t="str">
            <v>VP-1516-147-T-101/2-256</v>
          </cell>
          <cell r="I819">
            <v>40175</v>
          </cell>
          <cell r="J819">
            <v>40168</v>
          </cell>
          <cell r="K819" t="str">
            <v>Y</v>
          </cell>
          <cell r="L819" t="str">
            <v>Drw</v>
          </cell>
          <cell r="M819">
            <v>820</v>
          </cell>
        </row>
        <row r="820">
          <cell r="C820" t="str">
            <v>25</v>
          </cell>
          <cell r="D820" t="str">
            <v>05050-MD-25-177-50</v>
          </cell>
          <cell r="E820" t="str">
            <v>05050-MD-25-177-50</v>
          </cell>
          <cell r="F820" t="str">
            <v>Tank-Main Platform - Flooring Panels- (Propane)</v>
          </cell>
          <cell r="G820">
            <v>0</v>
          </cell>
          <cell r="H820" t="str">
            <v>VP-1516-147-T-101/2-256</v>
          </cell>
          <cell r="I820">
            <v>40175</v>
          </cell>
          <cell r="J820">
            <v>40168</v>
          </cell>
          <cell r="K820" t="str">
            <v>Y</v>
          </cell>
          <cell r="L820" t="str">
            <v>Drw</v>
          </cell>
          <cell r="M820">
            <v>821</v>
          </cell>
        </row>
        <row r="821">
          <cell r="C821" t="str">
            <v>25</v>
          </cell>
          <cell r="D821" t="str">
            <v>05050-MD-25-177-51</v>
          </cell>
          <cell r="E821" t="str">
            <v>05050-MD-25-177-51</v>
          </cell>
          <cell r="F821" t="str">
            <v>Tank-Main Platform - Flooring Panels- (Propane)</v>
          </cell>
          <cell r="G821">
            <v>0</v>
          </cell>
          <cell r="H821" t="str">
            <v>VP-1516-147-T-101/2-256</v>
          </cell>
          <cell r="I821">
            <v>40175</v>
          </cell>
          <cell r="J821">
            <v>40168</v>
          </cell>
          <cell r="K821" t="str">
            <v>Y</v>
          </cell>
          <cell r="L821" t="str">
            <v>Drw</v>
          </cell>
          <cell r="M821">
            <v>822</v>
          </cell>
        </row>
        <row r="822">
          <cell r="C822" t="str">
            <v>25</v>
          </cell>
          <cell r="D822" t="str">
            <v>05050-MD-25-177-52</v>
          </cell>
          <cell r="E822" t="str">
            <v>05050-MD-25-177-52</v>
          </cell>
          <cell r="F822" t="str">
            <v>Tank-Main Platform - Flooring Panels- (Propane)</v>
          </cell>
          <cell r="G822">
            <v>0</v>
          </cell>
          <cell r="H822" t="str">
            <v>VP-1516-147-T-101/2-256</v>
          </cell>
          <cell r="I822">
            <v>40175</v>
          </cell>
          <cell r="J822">
            <v>40168</v>
          </cell>
          <cell r="K822" t="str">
            <v>Y</v>
          </cell>
          <cell r="L822" t="str">
            <v>Drw</v>
          </cell>
          <cell r="M822">
            <v>823</v>
          </cell>
        </row>
        <row r="823">
          <cell r="C823" t="str">
            <v>25</v>
          </cell>
          <cell r="D823" t="str">
            <v>05050-MD-25-177-53</v>
          </cell>
          <cell r="E823" t="str">
            <v>05050-MD-25-177-53</v>
          </cell>
          <cell r="F823" t="str">
            <v>Tank-Main Platform - Flooring Panels- (Propane)</v>
          </cell>
          <cell r="G823">
            <v>0</v>
          </cell>
          <cell r="H823" t="str">
            <v>VP-1516-147-T-101/2-256</v>
          </cell>
          <cell r="I823">
            <v>40175</v>
          </cell>
          <cell r="J823">
            <v>40168</v>
          </cell>
          <cell r="K823" t="str">
            <v>Y</v>
          </cell>
          <cell r="L823" t="str">
            <v>Drw</v>
          </cell>
          <cell r="M823">
            <v>824</v>
          </cell>
        </row>
        <row r="824">
          <cell r="C824" t="str">
            <v>25</v>
          </cell>
          <cell r="D824" t="str">
            <v>05050-MD-25-177-54</v>
          </cell>
          <cell r="E824" t="str">
            <v>05050-MD-25-177-54</v>
          </cell>
          <cell r="F824" t="str">
            <v>Tank-Main Platform - Flooring Panels- (Propane)</v>
          </cell>
          <cell r="G824">
            <v>0</v>
          </cell>
          <cell r="H824" t="str">
            <v>VP-1516-147-T-101/2-256</v>
          </cell>
          <cell r="I824">
            <v>40175</v>
          </cell>
          <cell r="J824">
            <v>40168</v>
          </cell>
          <cell r="K824" t="str">
            <v>Y</v>
          </cell>
          <cell r="L824" t="str">
            <v>Drw</v>
          </cell>
          <cell r="M824">
            <v>825</v>
          </cell>
        </row>
        <row r="825">
          <cell r="C825" t="str">
            <v>25</v>
          </cell>
          <cell r="D825" t="str">
            <v>05050-MD-25-177-55</v>
          </cell>
          <cell r="E825" t="str">
            <v>05050-MD-25-177-55</v>
          </cell>
          <cell r="F825" t="str">
            <v>Tank-Main Platform - Flooring Panels- (Propane)</v>
          </cell>
          <cell r="G825">
            <v>0</v>
          </cell>
          <cell r="H825" t="str">
            <v>VP-1516-147-T-101/2-256</v>
          </cell>
          <cell r="I825">
            <v>40175</v>
          </cell>
          <cell r="J825">
            <v>40168</v>
          </cell>
          <cell r="K825" t="str">
            <v>Y</v>
          </cell>
          <cell r="L825" t="str">
            <v>Drw</v>
          </cell>
          <cell r="M825">
            <v>826</v>
          </cell>
        </row>
        <row r="826">
          <cell r="C826" t="str">
            <v>25</v>
          </cell>
          <cell r="D826" t="str">
            <v>05050-MD-25-177-56</v>
          </cell>
          <cell r="E826" t="str">
            <v>05050-MD-25-177-56</v>
          </cell>
          <cell r="F826" t="str">
            <v>Tank-Main Platform - Flooring Panels- (Propane)</v>
          </cell>
          <cell r="G826">
            <v>0</v>
          </cell>
          <cell r="H826" t="str">
            <v>VP-1516-147-T-101/2-256</v>
          </cell>
          <cell r="I826">
            <v>40175</v>
          </cell>
          <cell r="J826">
            <v>40168</v>
          </cell>
          <cell r="K826" t="str">
            <v>Y</v>
          </cell>
          <cell r="L826" t="str">
            <v>Drw</v>
          </cell>
          <cell r="M826">
            <v>827</v>
          </cell>
        </row>
        <row r="827">
          <cell r="C827" t="str">
            <v>25</v>
          </cell>
          <cell r="D827" t="str">
            <v>05050-MD-25-177-57</v>
          </cell>
          <cell r="E827" t="str">
            <v>05050-MD-25-177-57</v>
          </cell>
          <cell r="F827" t="str">
            <v>Tank-Main Platform - Flooring Panels- (Propane)</v>
          </cell>
          <cell r="G827">
            <v>0</v>
          </cell>
          <cell r="H827" t="str">
            <v>VP-1516-147-T-101/2-256</v>
          </cell>
          <cell r="I827">
            <v>40175</v>
          </cell>
          <cell r="J827">
            <v>40168</v>
          </cell>
          <cell r="K827" t="str">
            <v>Y</v>
          </cell>
          <cell r="L827" t="str">
            <v>Drw</v>
          </cell>
          <cell r="M827">
            <v>828</v>
          </cell>
        </row>
        <row r="828">
          <cell r="C828" t="str">
            <v>25</v>
          </cell>
          <cell r="D828" t="str">
            <v>05050-MD-25-177-58</v>
          </cell>
          <cell r="E828" t="str">
            <v>05050-MD-25-177-58</v>
          </cell>
          <cell r="F828" t="str">
            <v>Tank-Main Platform - Flooring Panels- (Propane)</v>
          </cell>
          <cell r="G828">
            <v>0</v>
          </cell>
          <cell r="H828" t="str">
            <v>VP-1516-147-T-101/2-256</v>
          </cell>
          <cell r="I828">
            <v>40175</v>
          </cell>
          <cell r="J828">
            <v>40168</v>
          </cell>
          <cell r="K828" t="str">
            <v>Y</v>
          </cell>
          <cell r="L828" t="str">
            <v>Drw</v>
          </cell>
          <cell r="M828">
            <v>829</v>
          </cell>
        </row>
        <row r="829">
          <cell r="C829" t="str">
            <v>25</v>
          </cell>
          <cell r="D829" t="str">
            <v>05050-MD-25-177-59</v>
          </cell>
          <cell r="E829" t="str">
            <v>05050-MD-25-177-59</v>
          </cell>
          <cell r="F829" t="str">
            <v>Tank-Main Platform - Flooring Panels- (Propane)</v>
          </cell>
          <cell r="G829">
            <v>0</v>
          </cell>
          <cell r="H829" t="str">
            <v>VP-1516-147-T-101/2-256</v>
          </cell>
          <cell r="I829">
            <v>40175</v>
          </cell>
          <cell r="J829">
            <v>40168</v>
          </cell>
          <cell r="K829" t="str">
            <v>Y</v>
          </cell>
          <cell r="L829" t="str">
            <v>Drw</v>
          </cell>
          <cell r="M829">
            <v>830</v>
          </cell>
        </row>
        <row r="830">
          <cell r="C830" t="str">
            <v>25</v>
          </cell>
          <cell r="D830" t="str">
            <v>05050-MD-25-177-60</v>
          </cell>
          <cell r="E830" t="str">
            <v>05050-MD-25-177-60</v>
          </cell>
          <cell r="F830" t="str">
            <v>Tank-Main Platform - Flooring Panels- (Propane)</v>
          </cell>
          <cell r="G830">
            <v>0</v>
          </cell>
          <cell r="H830" t="str">
            <v>VP-1516-147-T-101/2-256</v>
          </cell>
          <cell r="I830">
            <v>40175</v>
          </cell>
          <cell r="J830">
            <v>40168</v>
          </cell>
          <cell r="K830" t="str">
            <v>Y</v>
          </cell>
          <cell r="L830" t="str">
            <v>Drw</v>
          </cell>
          <cell r="M830">
            <v>831</v>
          </cell>
        </row>
        <row r="831">
          <cell r="C831" t="str">
            <v>25</v>
          </cell>
          <cell r="D831" t="str">
            <v>05050-MD-25-177-61</v>
          </cell>
          <cell r="E831" t="str">
            <v>05050-MD-25-177-61</v>
          </cell>
          <cell r="F831" t="str">
            <v>Tank-Main Platform - Flooring Panels- (Propane)</v>
          </cell>
          <cell r="G831">
            <v>0</v>
          </cell>
          <cell r="H831" t="str">
            <v>VP-1516-147-T-101/2-256</v>
          </cell>
          <cell r="I831">
            <v>40175</v>
          </cell>
          <cell r="J831">
            <v>40168</v>
          </cell>
          <cell r="K831" t="str">
            <v>Y</v>
          </cell>
          <cell r="L831" t="str">
            <v>Drw</v>
          </cell>
          <cell r="M831">
            <v>832</v>
          </cell>
        </row>
        <row r="832">
          <cell r="C832" t="str">
            <v>25</v>
          </cell>
          <cell r="D832" t="str">
            <v>05050-MD-25-177-62</v>
          </cell>
          <cell r="E832" t="str">
            <v>05050-MD-25-177-62</v>
          </cell>
          <cell r="F832" t="str">
            <v>Tank-Main Platform - Flooring Panels- (Propane)</v>
          </cell>
          <cell r="G832">
            <v>0</v>
          </cell>
          <cell r="H832" t="str">
            <v>VP-1516-147-T-101/2-256</v>
          </cell>
          <cell r="I832">
            <v>40175</v>
          </cell>
          <cell r="J832">
            <v>40168</v>
          </cell>
          <cell r="K832" t="str">
            <v>Y</v>
          </cell>
          <cell r="L832" t="str">
            <v>Drw</v>
          </cell>
          <cell r="M832">
            <v>833</v>
          </cell>
        </row>
        <row r="833">
          <cell r="C833" t="str">
            <v>25</v>
          </cell>
          <cell r="D833" t="str">
            <v>05050-MD-25-177-63</v>
          </cell>
          <cell r="E833" t="str">
            <v>05050-MD-25-177-63</v>
          </cell>
          <cell r="F833" t="str">
            <v>Tank-Main Platform - Flooring Panels- (Propane)</v>
          </cell>
          <cell r="G833">
            <v>0</v>
          </cell>
          <cell r="H833" t="str">
            <v>VP-1516-147-T-101/2-256</v>
          </cell>
          <cell r="I833">
            <v>40175</v>
          </cell>
          <cell r="J833">
            <v>40168</v>
          </cell>
          <cell r="K833" t="str">
            <v>Y</v>
          </cell>
          <cell r="L833" t="str">
            <v>Drw</v>
          </cell>
          <cell r="M833">
            <v>834</v>
          </cell>
        </row>
        <row r="834">
          <cell r="C834" t="str">
            <v>25</v>
          </cell>
          <cell r="D834" t="str">
            <v>05050-MD-25-177-64</v>
          </cell>
          <cell r="E834" t="str">
            <v>05050-MD-25-177-64</v>
          </cell>
          <cell r="F834" t="str">
            <v>Tank-Main Platform - Flooring Panels- (Propane)</v>
          </cell>
          <cell r="G834">
            <v>0</v>
          </cell>
          <cell r="H834" t="str">
            <v>VP-1516-147-T-101/2-256</v>
          </cell>
          <cell r="I834">
            <v>40175</v>
          </cell>
          <cell r="J834">
            <v>40168</v>
          </cell>
          <cell r="K834" t="str">
            <v>Y</v>
          </cell>
          <cell r="L834" t="str">
            <v>Drw</v>
          </cell>
          <cell r="M834">
            <v>835</v>
          </cell>
        </row>
        <row r="835">
          <cell r="C835" t="str">
            <v>25</v>
          </cell>
          <cell r="D835" t="str">
            <v>05050-MD-25-177-65</v>
          </cell>
          <cell r="E835" t="str">
            <v>05050-MD-25-177-65</v>
          </cell>
          <cell r="F835" t="str">
            <v>Tank-Main Platform - Flooring Panels- (Propane)</v>
          </cell>
          <cell r="G835">
            <v>0</v>
          </cell>
          <cell r="H835" t="str">
            <v>VP-1516-147-T-101/2-256</v>
          </cell>
          <cell r="I835">
            <v>40175</v>
          </cell>
          <cell r="J835">
            <v>40168</v>
          </cell>
          <cell r="K835" t="str">
            <v>Y</v>
          </cell>
          <cell r="L835" t="str">
            <v>Drw</v>
          </cell>
          <cell r="M835">
            <v>836</v>
          </cell>
        </row>
        <row r="836">
          <cell r="C836" t="str">
            <v>25</v>
          </cell>
          <cell r="D836" t="str">
            <v>05050-MD-25-177-66</v>
          </cell>
          <cell r="E836" t="str">
            <v>05050-MD-25-177-66</v>
          </cell>
          <cell r="F836" t="str">
            <v>Tank-Main Platform - Flooring Panels- (Propane)</v>
          </cell>
          <cell r="G836">
            <v>0</v>
          </cell>
          <cell r="H836" t="str">
            <v>VP-1516-147-T-101/2-256</v>
          </cell>
          <cell r="I836">
            <v>40175</v>
          </cell>
          <cell r="J836">
            <v>40168</v>
          </cell>
          <cell r="K836" t="str">
            <v>Y</v>
          </cell>
          <cell r="L836" t="str">
            <v>Drw</v>
          </cell>
          <cell r="M836">
            <v>837</v>
          </cell>
        </row>
        <row r="837">
          <cell r="C837" t="str">
            <v>25</v>
          </cell>
          <cell r="D837" t="str">
            <v>05050-MD-25-177-67</v>
          </cell>
          <cell r="E837" t="str">
            <v>05050-MD-25-177-67</v>
          </cell>
          <cell r="F837" t="str">
            <v>Tank-Main Platform - Flooring Panels- (Propane)</v>
          </cell>
          <cell r="G837">
            <v>0</v>
          </cell>
          <cell r="H837" t="str">
            <v>VP-1516-147-T-101/2-256</v>
          </cell>
          <cell r="I837">
            <v>40175</v>
          </cell>
          <cell r="J837">
            <v>40168</v>
          </cell>
          <cell r="K837" t="str">
            <v>Y</v>
          </cell>
          <cell r="L837" t="str">
            <v>Drw</v>
          </cell>
          <cell r="M837">
            <v>838</v>
          </cell>
        </row>
        <row r="838">
          <cell r="C838" t="str">
            <v>25</v>
          </cell>
          <cell r="D838" t="str">
            <v>05050-MD-25-177-68</v>
          </cell>
          <cell r="E838" t="str">
            <v>05050-MD-25-177-68</v>
          </cell>
          <cell r="F838" t="str">
            <v>Tank-Main Platform - Flooring Panels- (Propane)</v>
          </cell>
          <cell r="G838">
            <v>0</v>
          </cell>
          <cell r="H838" t="str">
            <v>VP-1516-147-T-101/2-256</v>
          </cell>
          <cell r="I838">
            <v>40175</v>
          </cell>
          <cell r="J838">
            <v>40168</v>
          </cell>
          <cell r="K838" t="str">
            <v>Y</v>
          </cell>
          <cell r="L838" t="str">
            <v>Drw</v>
          </cell>
          <cell r="M838">
            <v>839</v>
          </cell>
        </row>
        <row r="839">
          <cell r="C839" t="str">
            <v>25</v>
          </cell>
          <cell r="D839" t="str">
            <v>05050-MD-25-177-69</v>
          </cell>
          <cell r="E839" t="str">
            <v>05050-MD-25-177-69</v>
          </cell>
          <cell r="F839" t="str">
            <v>Tank-Main Platform - Flooring Panels- (Propane)</v>
          </cell>
          <cell r="G839">
            <v>0</v>
          </cell>
          <cell r="H839" t="str">
            <v>VP-1516-147-T-101/2-256</v>
          </cell>
          <cell r="I839">
            <v>40175</v>
          </cell>
          <cell r="J839">
            <v>40168</v>
          </cell>
          <cell r="K839" t="str">
            <v>Y</v>
          </cell>
          <cell r="L839" t="str">
            <v>Drw</v>
          </cell>
          <cell r="M839">
            <v>840</v>
          </cell>
        </row>
        <row r="840">
          <cell r="C840" t="str">
            <v>25</v>
          </cell>
          <cell r="D840" t="str">
            <v>05050-MD-25-177-70</v>
          </cell>
          <cell r="E840" t="str">
            <v>05050-MD-25-177-70</v>
          </cell>
          <cell r="F840" t="str">
            <v>Tank-Main Platform - Flooring Panels- (Propane)</v>
          </cell>
          <cell r="G840">
            <v>0</v>
          </cell>
          <cell r="H840" t="str">
            <v>VP-1516-147-T-101/2-256</v>
          </cell>
          <cell r="I840">
            <v>40175</v>
          </cell>
          <cell r="J840">
            <v>40168</v>
          </cell>
          <cell r="K840" t="str">
            <v>Y</v>
          </cell>
          <cell r="L840" t="str">
            <v>Drw</v>
          </cell>
          <cell r="M840">
            <v>841</v>
          </cell>
        </row>
        <row r="841">
          <cell r="C841" t="str">
            <v>25</v>
          </cell>
          <cell r="D841" t="str">
            <v>05050-MD-25-177-71</v>
          </cell>
          <cell r="E841" t="str">
            <v>05050-MD-25-177-71</v>
          </cell>
          <cell r="F841" t="str">
            <v>Tank-Main Platform - Flooring Panels- (Propane)</v>
          </cell>
          <cell r="G841">
            <v>0</v>
          </cell>
          <cell r="H841" t="str">
            <v>VP-1516-147-T-101/2-256</v>
          </cell>
          <cell r="I841">
            <v>40175</v>
          </cell>
          <cell r="J841">
            <v>40168</v>
          </cell>
          <cell r="K841" t="str">
            <v>Y</v>
          </cell>
          <cell r="L841" t="str">
            <v>Drw</v>
          </cell>
          <cell r="M841">
            <v>842</v>
          </cell>
        </row>
        <row r="842">
          <cell r="C842" t="str">
            <v>25</v>
          </cell>
          <cell r="D842" t="str">
            <v>05050-MD-25-177-72</v>
          </cell>
          <cell r="E842" t="str">
            <v>05050-MD-25-177-72</v>
          </cell>
          <cell r="F842" t="str">
            <v>Tank-Main Platform - Flooring Panels- (Propane)</v>
          </cell>
          <cell r="G842">
            <v>0</v>
          </cell>
          <cell r="H842" t="str">
            <v>VP-1516-147-T-101/2-256</v>
          </cell>
          <cell r="I842">
            <v>40175</v>
          </cell>
          <cell r="J842">
            <v>40168</v>
          </cell>
          <cell r="K842" t="str">
            <v>Y</v>
          </cell>
          <cell r="L842" t="str">
            <v>Drw</v>
          </cell>
          <cell r="M842">
            <v>843</v>
          </cell>
        </row>
        <row r="843">
          <cell r="C843" t="str">
            <v>25</v>
          </cell>
          <cell r="D843" t="str">
            <v>05050-MD-25-177-73</v>
          </cell>
          <cell r="E843" t="str">
            <v>05050-MD-25-177-73</v>
          </cell>
          <cell r="F843" t="str">
            <v>Tank-Main Platform - Flooring Panels- (Propane)</v>
          </cell>
          <cell r="G843">
            <v>0</v>
          </cell>
          <cell r="H843" t="str">
            <v>VP-1516-147-T-101/2-256</v>
          </cell>
          <cell r="I843">
            <v>40175</v>
          </cell>
          <cell r="J843">
            <v>40168</v>
          </cell>
          <cell r="K843" t="str">
            <v>Y</v>
          </cell>
          <cell r="L843" t="str">
            <v>Drw</v>
          </cell>
          <cell r="M843">
            <v>844</v>
          </cell>
        </row>
        <row r="844">
          <cell r="C844" t="str">
            <v>25</v>
          </cell>
          <cell r="D844" t="str">
            <v>05050-MD-25-177-74</v>
          </cell>
          <cell r="E844" t="str">
            <v>05050-MD-25-177-74</v>
          </cell>
          <cell r="F844" t="str">
            <v>Tank-Main Platform - Flooring Panels- (Propane)</v>
          </cell>
          <cell r="G844">
            <v>0</v>
          </cell>
          <cell r="H844" t="str">
            <v>VP-1516-147-T-101/2-256</v>
          </cell>
          <cell r="I844">
            <v>40175</v>
          </cell>
          <cell r="J844">
            <v>40168</v>
          </cell>
          <cell r="K844" t="str">
            <v>Y</v>
          </cell>
          <cell r="L844" t="str">
            <v>Drw</v>
          </cell>
          <cell r="M844">
            <v>845</v>
          </cell>
        </row>
        <row r="845">
          <cell r="C845" t="str">
            <v>25</v>
          </cell>
          <cell r="D845" t="str">
            <v>05050-MD-25-177-75</v>
          </cell>
          <cell r="E845" t="str">
            <v>05050-MD-25-177-75</v>
          </cell>
          <cell r="F845" t="str">
            <v>Tank-Main Platform - Flooring Panels- (Propane)</v>
          </cell>
          <cell r="G845">
            <v>0</v>
          </cell>
          <cell r="H845" t="str">
            <v>VP-1516-147-T-101/2-256</v>
          </cell>
          <cell r="I845">
            <v>40175</v>
          </cell>
          <cell r="J845">
            <v>40168</v>
          </cell>
          <cell r="K845" t="str">
            <v>Y</v>
          </cell>
          <cell r="L845" t="str">
            <v>Drw</v>
          </cell>
          <cell r="M845">
            <v>846</v>
          </cell>
        </row>
        <row r="846">
          <cell r="C846" t="str">
            <v>25</v>
          </cell>
          <cell r="D846" t="str">
            <v>05050-MD-25-177-76</v>
          </cell>
          <cell r="E846" t="str">
            <v>05050-MD-25-177-76</v>
          </cell>
          <cell r="F846" t="str">
            <v>Tank-Main Platform - Flooring Panels- (Propane)</v>
          </cell>
          <cell r="G846">
            <v>0</v>
          </cell>
          <cell r="H846" t="str">
            <v>VP-1516-147-T-101/2-256</v>
          </cell>
          <cell r="I846">
            <v>40175</v>
          </cell>
          <cell r="J846">
            <v>40168</v>
          </cell>
          <cell r="K846" t="str">
            <v>Y</v>
          </cell>
          <cell r="L846" t="str">
            <v>Drw</v>
          </cell>
          <cell r="M846">
            <v>847</v>
          </cell>
        </row>
        <row r="847">
          <cell r="C847" t="str">
            <v>25</v>
          </cell>
          <cell r="D847" t="str">
            <v>05050-MD-25-177-77</v>
          </cell>
          <cell r="E847" t="str">
            <v>05050-MD-25-177-77</v>
          </cell>
          <cell r="F847" t="str">
            <v>Tank-Main Platform - Flooring Panels- (Propane)</v>
          </cell>
          <cell r="G847">
            <v>0</v>
          </cell>
          <cell r="H847" t="str">
            <v>VP-1516-147-T-101/2-256</v>
          </cell>
          <cell r="I847">
            <v>40175</v>
          </cell>
          <cell r="J847">
            <v>40168</v>
          </cell>
          <cell r="K847" t="str">
            <v>Y</v>
          </cell>
          <cell r="L847" t="str">
            <v>Drw</v>
          </cell>
          <cell r="M847">
            <v>848</v>
          </cell>
        </row>
        <row r="848">
          <cell r="C848" t="str">
            <v>25</v>
          </cell>
          <cell r="D848" t="str">
            <v>05050-MD-25-177-78</v>
          </cell>
          <cell r="E848" t="str">
            <v>05050-MD-25-177-78</v>
          </cell>
          <cell r="F848" t="str">
            <v>Tank-Main Platform - Flooring Panels- (Propane)</v>
          </cell>
          <cell r="G848">
            <v>0</v>
          </cell>
          <cell r="H848" t="str">
            <v>VP-1516-147-T-101/2-256</v>
          </cell>
          <cell r="I848">
            <v>40175</v>
          </cell>
          <cell r="J848">
            <v>40168</v>
          </cell>
          <cell r="K848" t="str">
            <v>Y</v>
          </cell>
          <cell r="L848" t="str">
            <v>Drw</v>
          </cell>
          <cell r="M848">
            <v>849</v>
          </cell>
        </row>
        <row r="849">
          <cell r="C849" t="str">
            <v>25</v>
          </cell>
          <cell r="D849" t="str">
            <v>05050-MD-25-177-79</v>
          </cell>
          <cell r="E849" t="str">
            <v>05050-MD-25-177-79</v>
          </cell>
          <cell r="F849" t="str">
            <v>Tank-Main Platform - Flooring Panels- (Propane)</v>
          </cell>
          <cell r="G849">
            <v>0</v>
          </cell>
          <cell r="H849" t="str">
            <v>VP-1516-147-T-101/2-256</v>
          </cell>
          <cell r="I849">
            <v>40175</v>
          </cell>
          <cell r="J849">
            <v>40168</v>
          </cell>
          <cell r="K849" t="str">
            <v>Y</v>
          </cell>
          <cell r="L849" t="str">
            <v>Drw</v>
          </cell>
          <cell r="M849">
            <v>850</v>
          </cell>
        </row>
        <row r="850">
          <cell r="C850" t="str">
            <v>25</v>
          </cell>
          <cell r="D850" t="str">
            <v>05050-MD-25-177-80</v>
          </cell>
          <cell r="E850" t="str">
            <v>05050-MD-25-177-80</v>
          </cell>
          <cell r="F850" t="str">
            <v>Tank-Main Platform - Flooring Panels- (Propane)</v>
          </cell>
          <cell r="G850">
            <v>0</v>
          </cell>
          <cell r="H850" t="str">
            <v>VP-1516-147-T-101/2-256</v>
          </cell>
          <cell r="I850">
            <v>40175</v>
          </cell>
          <cell r="J850">
            <v>40168</v>
          </cell>
          <cell r="K850" t="str">
            <v>Y</v>
          </cell>
          <cell r="L850" t="str">
            <v>Drw</v>
          </cell>
          <cell r="M850">
            <v>851</v>
          </cell>
        </row>
        <row r="851">
          <cell r="C851" t="str">
            <v>25</v>
          </cell>
          <cell r="D851" t="str">
            <v>05050-MD-25-177-81</v>
          </cell>
          <cell r="E851" t="str">
            <v>05050-MD-25-177-81</v>
          </cell>
          <cell r="F851" t="str">
            <v>Tank-Main Platform - Flooring Panels- (Propane)</v>
          </cell>
          <cell r="G851">
            <v>0</v>
          </cell>
          <cell r="H851" t="str">
            <v>VP-1516-147-T-101/2-256</v>
          </cell>
          <cell r="I851">
            <v>40175</v>
          </cell>
          <cell r="J851">
            <v>40168</v>
          </cell>
          <cell r="K851" t="str">
            <v>Y</v>
          </cell>
          <cell r="L851" t="str">
            <v>Drw</v>
          </cell>
          <cell r="M851">
            <v>852</v>
          </cell>
        </row>
        <row r="852">
          <cell r="C852" t="str">
            <v>25</v>
          </cell>
          <cell r="D852" t="str">
            <v>05050-MD-25-177-82</v>
          </cell>
          <cell r="E852" t="str">
            <v>05050-MD-25-177-82</v>
          </cell>
          <cell r="F852" t="str">
            <v>Tank-Main Platform - Flooring Panels- (Propane)</v>
          </cell>
          <cell r="G852">
            <v>0</v>
          </cell>
          <cell r="H852" t="str">
            <v>VP-1516-147-T-101/2-256</v>
          </cell>
          <cell r="I852">
            <v>40175</v>
          </cell>
          <cell r="J852">
            <v>40168</v>
          </cell>
          <cell r="K852" t="str">
            <v>Y</v>
          </cell>
          <cell r="L852" t="str">
            <v>Drw</v>
          </cell>
          <cell r="M852">
            <v>853</v>
          </cell>
        </row>
        <row r="853">
          <cell r="C853" t="str">
            <v>25</v>
          </cell>
          <cell r="D853" t="str">
            <v>05050-MD-25-177-83</v>
          </cell>
          <cell r="E853" t="str">
            <v>05050-MD-25-177-83</v>
          </cell>
          <cell r="F853" t="str">
            <v>Tank-Main Platform - Flooring Panels- (Propane)</v>
          </cell>
          <cell r="G853">
            <v>0</v>
          </cell>
          <cell r="H853" t="str">
            <v>VP-1516-147-T-101/2-256</v>
          </cell>
          <cell r="I853">
            <v>40175</v>
          </cell>
          <cell r="J853">
            <v>40168</v>
          </cell>
          <cell r="K853" t="str">
            <v>Y</v>
          </cell>
          <cell r="L853" t="str">
            <v>Drw</v>
          </cell>
          <cell r="M853">
            <v>854</v>
          </cell>
        </row>
        <row r="854">
          <cell r="C854" t="str">
            <v>25</v>
          </cell>
          <cell r="D854" t="str">
            <v>05050-MD-25-177-84</v>
          </cell>
          <cell r="E854" t="str">
            <v>05050-MD-25-177-84</v>
          </cell>
          <cell r="F854" t="str">
            <v>Tank-Main Platform - Flooring Panels- (Propane)</v>
          </cell>
          <cell r="G854">
            <v>0</v>
          </cell>
          <cell r="H854" t="str">
            <v>VP-1516-147-T-101/2-256</v>
          </cell>
          <cell r="I854">
            <v>40175</v>
          </cell>
          <cell r="J854">
            <v>40168</v>
          </cell>
          <cell r="K854" t="str">
            <v>Y</v>
          </cell>
          <cell r="L854" t="str">
            <v>Drw</v>
          </cell>
          <cell r="M854">
            <v>855</v>
          </cell>
        </row>
        <row r="855">
          <cell r="C855" t="str">
            <v>25</v>
          </cell>
          <cell r="D855" t="str">
            <v>05050-MD-25-177-85</v>
          </cell>
          <cell r="E855" t="str">
            <v>05050-MD-25-177-85</v>
          </cell>
          <cell r="F855" t="str">
            <v>Tank-Main Platform - Flooring Panels- (Propane)</v>
          </cell>
          <cell r="G855">
            <v>0</v>
          </cell>
          <cell r="H855" t="str">
            <v>VP-1516-147-T-101/2-256</v>
          </cell>
          <cell r="I855">
            <v>40175</v>
          </cell>
          <cell r="J855">
            <v>40168</v>
          </cell>
          <cell r="K855" t="str">
            <v>Y</v>
          </cell>
          <cell r="L855" t="str">
            <v>Drw</v>
          </cell>
          <cell r="M855">
            <v>856</v>
          </cell>
        </row>
        <row r="856">
          <cell r="C856" t="str">
            <v>25</v>
          </cell>
          <cell r="D856" t="str">
            <v>05050-MD-25-177-86</v>
          </cell>
          <cell r="E856" t="str">
            <v>05050-MD-25-177-86</v>
          </cell>
          <cell r="F856" t="str">
            <v>Tank-Main Platform - Flooring Panels- (Propane)</v>
          </cell>
          <cell r="G856">
            <v>0</v>
          </cell>
          <cell r="H856" t="str">
            <v>VP-1516-147-T-101/2-256</v>
          </cell>
          <cell r="I856">
            <v>40175</v>
          </cell>
          <cell r="J856">
            <v>40168</v>
          </cell>
          <cell r="K856" t="str">
            <v>Y</v>
          </cell>
          <cell r="L856" t="str">
            <v>Drw</v>
          </cell>
          <cell r="M856">
            <v>857</v>
          </cell>
        </row>
        <row r="857">
          <cell r="C857" t="str">
            <v>25</v>
          </cell>
          <cell r="D857" t="str">
            <v>05050-MD-25-177-87</v>
          </cell>
          <cell r="E857" t="str">
            <v>05050-MD-25-177-87</v>
          </cell>
          <cell r="F857" t="str">
            <v>Tank-Main Platform - Flooring Panels- (Propane)</v>
          </cell>
          <cell r="G857">
            <v>0</v>
          </cell>
          <cell r="H857" t="str">
            <v>VP-1516-147-T-101/2-256</v>
          </cell>
          <cell r="I857">
            <v>40175</v>
          </cell>
          <cell r="J857">
            <v>40168</v>
          </cell>
          <cell r="K857" t="str">
            <v>Y</v>
          </cell>
          <cell r="L857" t="str">
            <v>Drw</v>
          </cell>
          <cell r="M857">
            <v>858</v>
          </cell>
        </row>
        <row r="858">
          <cell r="C858" t="str">
            <v>25</v>
          </cell>
          <cell r="D858" t="str">
            <v>05050-MD-25-177-88</v>
          </cell>
          <cell r="E858" t="str">
            <v>05050-MD-25-177-88</v>
          </cell>
          <cell r="F858" t="str">
            <v>Tank-Main Platform - Flooring Panels- (Propane)</v>
          </cell>
          <cell r="G858">
            <v>0</v>
          </cell>
          <cell r="H858" t="str">
            <v>VP-1516-147-T-101/2-256</v>
          </cell>
          <cell r="I858">
            <v>40175</v>
          </cell>
          <cell r="J858">
            <v>40168</v>
          </cell>
          <cell r="K858" t="str">
            <v>Y</v>
          </cell>
          <cell r="L858" t="str">
            <v>Drw</v>
          </cell>
          <cell r="M858">
            <v>859</v>
          </cell>
        </row>
        <row r="859">
          <cell r="C859" t="str">
            <v>25</v>
          </cell>
          <cell r="D859" t="str">
            <v>05050-MD-25-177-89</v>
          </cell>
          <cell r="E859" t="str">
            <v>05050-MD-25-177-89</v>
          </cell>
          <cell r="F859" t="str">
            <v>Tank-Main Platform - Flooring Panels- (Propane)</v>
          </cell>
          <cell r="G859">
            <v>0</v>
          </cell>
          <cell r="H859" t="str">
            <v>VP-1516-147-T-101/2-256</v>
          </cell>
          <cell r="I859">
            <v>40175</v>
          </cell>
          <cell r="J859">
            <v>40168</v>
          </cell>
          <cell r="K859" t="str">
            <v>Y</v>
          </cell>
          <cell r="L859" t="str">
            <v>Drw</v>
          </cell>
          <cell r="M859">
            <v>860</v>
          </cell>
        </row>
        <row r="860">
          <cell r="C860" t="str">
            <v>25</v>
          </cell>
          <cell r="D860" t="str">
            <v>05050-MD-25-177-90</v>
          </cell>
          <cell r="E860" t="str">
            <v>05050-MD-25-177-90</v>
          </cell>
          <cell r="F860" t="str">
            <v>Tank-Main Platform - Flooring Panels- (Propane)</v>
          </cell>
          <cell r="G860">
            <v>0</v>
          </cell>
          <cell r="H860" t="str">
            <v>VP-1516-147-T-101/2-256</v>
          </cell>
          <cell r="I860">
            <v>40175</v>
          </cell>
          <cell r="J860">
            <v>40168</v>
          </cell>
          <cell r="K860" t="str">
            <v>Y</v>
          </cell>
          <cell r="L860" t="str">
            <v>Drw</v>
          </cell>
          <cell r="M860">
            <v>861</v>
          </cell>
        </row>
        <row r="861">
          <cell r="C861" t="str">
            <v>25</v>
          </cell>
          <cell r="D861" t="str">
            <v>05050-MD-25-177-91</v>
          </cell>
          <cell r="E861" t="str">
            <v>05050-MD-25-177-91</v>
          </cell>
          <cell r="F861" t="str">
            <v>Tank-Main Platform - Flooring Panels- (Propane)</v>
          </cell>
          <cell r="G861">
            <v>0</v>
          </cell>
          <cell r="H861" t="str">
            <v>VP-1516-147-T-101/2-256</v>
          </cell>
          <cell r="I861">
            <v>40175</v>
          </cell>
          <cell r="J861">
            <v>40168</v>
          </cell>
          <cell r="K861" t="str">
            <v>Y</v>
          </cell>
          <cell r="L861" t="str">
            <v>Drw</v>
          </cell>
          <cell r="M861">
            <v>862</v>
          </cell>
        </row>
        <row r="862">
          <cell r="C862" t="str">
            <v>25</v>
          </cell>
          <cell r="D862" t="str">
            <v>05050-MD-25-177-92</v>
          </cell>
          <cell r="E862" t="str">
            <v>05050-MD-25-177-92</v>
          </cell>
          <cell r="F862" t="str">
            <v>Tank-Main Platform - Flooring Panels- (Propane)</v>
          </cell>
          <cell r="G862">
            <v>0</v>
          </cell>
          <cell r="H862" t="str">
            <v>VP-1516-147-T-101/2-256</v>
          </cell>
          <cell r="I862">
            <v>40175</v>
          </cell>
          <cell r="J862">
            <v>40168</v>
          </cell>
          <cell r="K862" t="str">
            <v>Y</v>
          </cell>
          <cell r="L862" t="str">
            <v>Drw</v>
          </cell>
          <cell r="M862">
            <v>863</v>
          </cell>
        </row>
        <row r="863">
          <cell r="C863" t="str">
            <v>25</v>
          </cell>
          <cell r="D863" t="str">
            <v>05050-MD-25-177-93</v>
          </cell>
          <cell r="E863" t="str">
            <v>05050-MD-25-177-93</v>
          </cell>
          <cell r="F863" t="str">
            <v>Tank-Main Platform - Flooring Panels- (Propane)</v>
          </cell>
          <cell r="G863">
            <v>0</v>
          </cell>
          <cell r="H863" t="str">
            <v>VP-1516-147-T-101/2-256</v>
          </cell>
          <cell r="I863">
            <v>40175</v>
          </cell>
          <cell r="J863">
            <v>40168</v>
          </cell>
          <cell r="K863" t="str">
            <v>Y</v>
          </cell>
          <cell r="L863" t="str">
            <v>Drw</v>
          </cell>
          <cell r="M863">
            <v>864</v>
          </cell>
        </row>
        <row r="864">
          <cell r="C864" t="str">
            <v>25</v>
          </cell>
          <cell r="D864" t="str">
            <v>05050-MD-25-177-94</v>
          </cell>
          <cell r="E864" t="str">
            <v>05050-MD-25-177-94</v>
          </cell>
          <cell r="F864" t="str">
            <v>Tank-Main Platform - Flooring Panels- (Propane)</v>
          </cell>
          <cell r="G864">
            <v>0</v>
          </cell>
          <cell r="H864" t="str">
            <v>VP-1516-147-T-101/2-256</v>
          </cell>
          <cell r="I864">
            <v>40175</v>
          </cell>
          <cell r="J864">
            <v>40168</v>
          </cell>
          <cell r="K864" t="str">
            <v>Y</v>
          </cell>
          <cell r="L864" t="str">
            <v>Drw</v>
          </cell>
          <cell r="M864">
            <v>865</v>
          </cell>
        </row>
        <row r="865">
          <cell r="C865" t="str">
            <v>25</v>
          </cell>
          <cell r="D865" t="str">
            <v>05050-MD-25-177-95</v>
          </cell>
          <cell r="E865" t="str">
            <v>05050-MD-25-177-95</v>
          </cell>
          <cell r="F865" t="str">
            <v>Tank-Main Platform - Flooring Panels- (Propane)</v>
          </cell>
          <cell r="G865">
            <v>0</v>
          </cell>
          <cell r="H865" t="str">
            <v>VP-1516-147-T-101/2-256</v>
          </cell>
          <cell r="I865">
            <v>40175</v>
          </cell>
          <cell r="J865">
            <v>40168</v>
          </cell>
          <cell r="K865" t="str">
            <v>Y</v>
          </cell>
          <cell r="L865" t="str">
            <v>Drw</v>
          </cell>
          <cell r="M865">
            <v>866</v>
          </cell>
        </row>
        <row r="866">
          <cell r="C866" t="str">
            <v>25</v>
          </cell>
          <cell r="D866" t="str">
            <v>05050-MD-25-177-96</v>
          </cell>
          <cell r="E866" t="str">
            <v>05050-MD-25-177-96</v>
          </cell>
          <cell r="F866" t="str">
            <v>Tank-Main Platform - Flooring Panels- (Propane)</v>
          </cell>
          <cell r="G866">
            <v>0</v>
          </cell>
          <cell r="H866" t="str">
            <v>VP-1516-147-T-101/2-256</v>
          </cell>
          <cell r="I866">
            <v>40175</v>
          </cell>
          <cell r="J866">
            <v>40168</v>
          </cell>
          <cell r="K866" t="str">
            <v>Y</v>
          </cell>
          <cell r="L866" t="str">
            <v>Drw</v>
          </cell>
          <cell r="M866">
            <v>867</v>
          </cell>
        </row>
        <row r="867">
          <cell r="C867" t="str">
            <v>25</v>
          </cell>
          <cell r="D867" t="str">
            <v>05050-MD-25-177-97</v>
          </cell>
          <cell r="E867" t="str">
            <v>05050-MD-25-177-97</v>
          </cell>
          <cell r="F867" t="str">
            <v>Tank-Main Platform - Flooring Panels- (Propane)</v>
          </cell>
          <cell r="G867">
            <v>0</v>
          </cell>
          <cell r="H867" t="str">
            <v>VP-1516-147-T-101/2-256</v>
          </cell>
          <cell r="I867">
            <v>40175</v>
          </cell>
          <cell r="J867">
            <v>40168</v>
          </cell>
          <cell r="K867" t="str">
            <v>Y</v>
          </cell>
          <cell r="L867" t="str">
            <v>Drw</v>
          </cell>
          <cell r="M867">
            <v>868</v>
          </cell>
        </row>
        <row r="868">
          <cell r="C868" t="str">
            <v>25</v>
          </cell>
          <cell r="D868" t="str">
            <v>05050-MD-25-177-98</v>
          </cell>
          <cell r="E868" t="str">
            <v>05050-MD-25-177-98</v>
          </cell>
          <cell r="F868" t="str">
            <v>Tank-Main Platform - Flooring Panels- (Propane)</v>
          </cell>
          <cell r="G868">
            <v>0</v>
          </cell>
          <cell r="H868" t="str">
            <v>VP-1516-147-T-101/2-256</v>
          </cell>
          <cell r="I868">
            <v>40175</v>
          </cell>
          <cell r="J868">
            <v>40168</v>
          </cell>
          <cell r="K868" t="str">
            <v>Y</v>
          </cell>
          <cell r="L868" t="str">
            <v>Drw</v>
          </cell>
          <cell r="M868">
            <v>869</v>
          </cell>
        </row>
        <row r="869">
          <cell r="C869" t="str">
            <v>25</v>
          </cell>
          <cell r="D869" t="str">
            <v>05050-MD-25-177-99</v>
          </cell>
          <cell r="E869" t="str">
            <v>05050-MD-25-177-99</v>
          </cell>
          <cell r="F869" t="str">
            <v>Tank-Main Platform - Flooring Panels- (Propane)</v>
          </cell>
          <cell r="G869">
            <v>0</v>
          </cell>
          <cell r="H869" t="str">
            <v>VP-1516-147-T-101/2-256</v>
          </cell>
          <cell r="I869">
            <v>40175</v>
          </cell>
          <cell r="J869">
            <v>40168</v>
          </cell>
          <cell r="K869" t="str">
            <v>Y</v>
          </cell>
          <cell r="L869" t="str">
            <v>Drw</v>
          </cell>
          <cell r="M869">
            <v>870</v>
          </cell>
        </row>
        <row r="870">
          <cell r="C870" t="str">
            <v>25</v>
          </cell>
          <cell r="D870" t="str">
            <v>05050-MD-25-177-100</v>
          </cell>
          <cell r="E870" t="str">
            <v>05050-MD-25-177-100</v>
          </cell>
          <cell r="F870" t="str">
            <v>Tank-Main Platform - Flooring Panels- (Propane)</v>
          </cell>
          <cell r="G870">
            <v>0</v>
          </cell>
          <cell r="H870" t="str">
            <v>VP-1516-147-T-101/2-256</v>
          </cell>
          <cell r="I870">
            <v>40175</v>
          </cell>
          <cell r="J870">
            <v>40168</v>
          </cell>
          <cell r="K870" t="str">
            <v>Y</v>
          </cell>
          <cell r="L870" t="str">
            <v>Drw</v>
          </cell>
          <cell r="M870">
            <v>871</v>
          </cell>
        </row>
        <row r="871">
          <cell r="C871" t="str">
            <v>25</v>
          </cell>
          <cell r="D871" t="str">
            <v>05050-MD-25-177-101</v>
          </cell>
          <cell r="E871" t="str">
            <v>05050-MD-25-177-101</v>
          </cell>
          <cell r="F871" t="str">
            <v>Tank-Main Platform - Flooring Panels- (Propane)</v>
          </cell>
          <cell r="G871">
            <v>0</v>
          </cell>
          <cell r="H871" t="str">
            <v>VP-1516-147-T-101/2-256</v>
          </cell>
          <cell r="I871">
            <v>40175</v>
          </cell>
          <cell r="J871">
            <v>40168</v>
          </cell>
          <cell r="K871" t="str">
            <v>Y</v>
          </cell>
          <cell r="L871" t="str">
            <v>Drw</v>
          </cell>
          <cell r="M871">
            <v>872</v>
          </cell>
        </row>
        <row r="872">
          <cell r="C872" t="str">
            <v>25</v>
          </cell>
          <cell r="D872" t="str">
            <v>05050-MD-25-177-102</v>
          </cell>
          <cell r="E872" t="str">
            <v>05050-MD-25-177-102</v>
          </cell>
          <cell r="F872" t="str">
            <v>Tank-Main Platform - Flooring Panels- (Propane)</v>
          </cell>
          <cell r="G872">
            <v>0</v>
          </cell>
          <cell r="H872" t="str">
            <v>VP-1516-147-T-101/2-256</v>
          </cell>
          <cell r="I872">
            <v>40175</v>
          </cell>
          <cell r="J872">
            <v>40168</v>
          </cell>
          <cell r="K872" t="str">
            <v>Y</v>
          </cell>
          <cell r="L872" t="str">
            <v>Drw</v>
          </cell>
          <cell r="M872">
            <v>873</v>
          </cell>
        </row>
        <row r="873">
          <cell r="C873" t="str">
            <v>25</v>
          </cell>
          <cell r="D873" t="str">
            <v>05050-MD-25-177-103</v>
          </cell>
          <cell r="E873" t="str">
            <v>05050-MD-25-177-103</v>
          </cell>
          <cell r="F873" t="str">
            <v>Tank-Main Platform - Flooring Panels- (Propane)</v>
          </cell>
          <cell r="G873">
            <v>0</v>
          </cell>
          <cell r="H873" t="str">
            <v>VP-1516-147-T-101/2-256</v>
          </cell>
          <cell r="I873">
            <v>40175</v>
          </cell>
          <cell r="J873">
            <v>40168</v>
          </cell>
          <cell r="K873" t="str">
            <v>Y</v>
          </cell>
          <cell r="L873" t="str">
            <v>Drw</v>
          </cell>
          <cell r="M873">
            <v>874</v>
          </cell>
        </row>
        <row r="874">
          <cell r="C874" t="str">
            <v>25</v>
          </cell>
          <cell r="D874" t="str">
            <v>05050-MD-25-177-104</v>
          </cell>
          <cell r="E874" t="str">
            <v>05050-MD-25-177-104</v>
          </cell>
          <cell r="F874" t="str">
            <v>Tank-Main Platform - Flooring Panels- (Propane)</v>
          </cell>
          <cell r="G874">
            <v>0</v>
          </cell>
          <cell r="H874" t="str">
            <v>VP-1516-147-T-101/2-256</v>
          </cell>
          <cell r="I874">
            <v>40175</v>
          </cell>
          <cell r="J874">
            <v>40168</v>
          </cell>
          <cell r="K874" t="str">
            <v>Y</v>
          </cell>
          <cell r="L874" t="str">
            <v>Drw</v>
          </cell>
          <cell r="M874">
            <v>875</v>
          </cell>
        </row>
        <row r="875">
          <cell r="C875" t="str">
            <v>25</v>
          </cell>
          <cell r="D875" t="str">
            <v>05050-MD-25-177-105</v>
          </cell>
          <cell r="E875" t="str">
            <v>05050-MD-25-177-105</v>
          </cell>
          <cell r="F875" t="str">
            <v>Tank-Main Platform - Flooring Panels- (Propane)</v>
          </cell>
          <cell r="G875">
            <v>0</v>
          </cell>
          <cell r="H875" t="str">
            <v>VP-1516-147-T-101/2-256</v>
          </cell>
          <cell r="I875">
            <v>40175</v>
          </cell>
          <cell r="J875">
            <v>40168</v>
          </cell>
          <cell r="K875" t="str">
            <v>Y</v>
          </cell>
          <cell r="L875" t="str">
            <v>Drw</v>
          </cell>
          <cell r="M875">
            <v>876</v>
          </cell>
        </row>
        <row r="876">
          <cell r="C876" t="str">
            <v>25</v>
          </cell>
          <cell r="D876" t="str">
            <v>05050-MD-25-177-106</v>
          </cell>
          <cell r="E876" t="str">
            <v>05050-MD-25-177-106</v>
          </cell>
          <cell r="F876" t="str">
            <v>Tank-Main Platform - Flooring Panels- (Propane)</v>
          </cell>
          <cell r="G876">
            <v>0</v>
          </cell>
          <cell r="H876" t="str">
            <v>VP-1516-147-T-101/2-256</v>
          </cell>
          <cell r="I876">
            <v>40175</v>
          </cell>
          <cell r="J876">
            <v>40168</v>
          </cell>
          <cell r="K876" t="str">
            <v>Y</v>
          </cell>
          <cell r="L876" t="str">
            <v>Drw</v>
          </cell>
          <cell r="M876">
            <v>877</v>
          </cell>
        </row>
        <row r="877">
          <cell r="C877" t="str">
            <v>25</v>
          </cell>
          <cell r="D877" t="str">
            <v>05050-MD-25-177-107</v>
          </cell>
          <cell r="E877" t="str">
            <v>05050-MD-25-177-107</v>
          </cell>
          <cell r="F877" t="str">
            <v>Tank-Main Platform - Flooring Panels- (Propane)</v>
          </cell>
          <cell r="G877">
            <v>0</v>
          </cell>
          <cell r="H877" t="str">
            <v>VP-1516-147-T-101/2-256</v>
          </cell>
          <cell r="I877">
            <v>40175</v>
          </cell>
          <cell r="J877">
            <v>40168</v>
          </cell>
          <cell r="K877" t="str">
            <v>Y</v>
          </cell>
          <cell r="L877" t="str">
            <v>Drw</v>
          </cell>
          <cell r="M877">
            <v>878</v>
          </cell>
        </row>
        <row r="878">
          <cell r="C878" t="str">
            <v>25</v>
          </cell>
          <cell r="D878" t="str">
            <v>05050-MD-25-177-108</v>
          </cell>
          <cell r="E878" t="str">
            <v>05050-MD-25-177-108</v>
          </cell>
          <cell r="F878" t="str">
            <v>Tank-Main Platform - Flooring Panels- (Propane)</v>
          </cell>
          <cell r="G878">
            <v>0</v>
          </cell>
          <cell r="H878" t="str">
            <v>VP-1516-147-T-101/2-256</v>
          </cell>
          <cell r="I878">
            <v>40175</v>
          </cell>
          <cell r="J878">
            <v>40168</v>
          </cell>
          <cell r="K878" t="str">
            <v>Y</v>
          </cell>
          <cell r="L878" t="str">
            <v>Drw</v>
          </cell>
          <cell r="M878">
            <v>879</v>
          </cell>
        </row>
        <row r="879">
          <cell r="C879" t="str">
            <v>25</v>
          </cell>
          <cell r="D879" t="str">
            <v>05050-MD-25-177-109</v>
          </cell>
          <cell r="E879" t="str">
            <v>05050-MD-25-177-109</v>
          </cell>
          <cell r="F879" t="str">
            <v>Tank-Main Platform - Flooring Panels- (Propane)</v>
          </cell>
          <cell r="G879">
            <v>0</v>
          </cell>
          <cell r="H879" t="str">
            <v>VP-1516-147-T-101/2-256</v>
          </cell>
          <cell r="I879">
            <v>40175</v>
          </cell>
          <cell r="J879">
            <v>40168</v>
          </cell>
          <cell r="K879" t="str">
            <v>Y</v>
          </cell>
          <cell r="L879" t="str">
            <v>Drw</v>
          </cell>
          <cell r="M879">
            <v>880</v>
          </cell>
        </row>
        <row r="880">
          <cell r="C880" t="str">
            <v>25</v>
          </cell>
          <cell r="D880" t="str">
            <v>05050-MD-25-177-110</v>
          </cell>
          <cell r="E880" t="str">
            <v>05050-MD-25-177-110</v>
          </cell>
          <cell r="F880" t="str">
            <v>Tank-Main Platform - Flooring Panels- (Propane)</v>
          </cell>
          <cell r="G880">
            <v>0</v>
          </cell>
          <cell r="H880" t="str">
            <v>VP-1516-147-T-101/2-256</v>
          </cell>
          <cell r="I880">
            <v>40175</v>
          </cell>
          <cell r="J880">
            <v>40168</v>
          </cell>
          <cell r="K880" t="str">
            <v>Y</v>
          </cell>
          <cell r="L880" t="str">
            <v>Drw</v>
          </cell>
          <cell r="M880">
            <v>881</v>
          </cell>
        </row>
        <row r="881">
          <cell r="C881" t="str">
            <v>25</v>
          </cell>
          <cell r="D881" t="str">
            <v>05050-MD-25-177-111</v>
          </cell>
          <cell r="E881" t="str">
            <v>05050-MD-25-177-111</v>
          </cell>
          <cell r="F881" t="str">
            <v>Tank-Main Platform - Flooring Panels- (Propane)</v>
          </cell>
          <cell r="G881">
            <v>0</v>
          </cell>
          <cell r="H881" t="str">
            <v>VP-1516-147-T-101/2-256</v>
          </cell>
          <cell r="I881">
            <v>40175</v>
          </cell>
          <cell r="J881">
            <v>40168</v>
          </cell>
          <cell r="K881" t="str">
            <v>Y</v>
          </cell>
          <cell r="L881" t="str">
            <v>Drw</v>
          </cell>
          <cell r="M881">
            <v>882</v>
          </cell>
        </row>
        <row r="882">
          <cell r="C882" t="str">
            <v>25</v>
          </cell>
          <cell r="D882" t="str">
            <v>05050-MD-25-177-112</v>
          </cell>
          <cell r="E882" t="str">
            <v>05050-MD-25-177-112</v>
          </cell>
          <cell r="F882" t="str">
            <v>Tank-Main Platform - Flooring Panels- (Propane)</v>
          </cell>
          <cell r="G882">
            <v>0</v>
          </cell>
          <cell r="H882" t="str">
            <v>VP-1516-147-T-101/2-256</v>
          </cell>
          <cell r="I882">
            <v>40175</v>
          </cell>
          <cell r="J882">
            <v>40168</v>
          </cell>
          <cell r="K882" t="str">
            <v>Y</v>
          </cell>
          <cell r="L882" t="str">
            <v>Drw</v>
          </cell>
          <cell r="M882">
            <v>883</v>
          </cell>
        </row>
        <row r="883">
          <cell r="C883" t="str">
            <v>25</v>
          </cell>
          <cell r="D883" t="str">
            <v>05050-MD-25-177-113</v>
          </cell>
          <cell r="E883" t="str">
            <v>05050-MD-25-177-113</v>
          </cell>
          <cell r="F883" t="str">
            <v>Tank-Main Platform - Flooring Panels- (Propane)</v>
          </cell>
          <cell r="G883">
            <v>0</v>
          </cell>
          <cell r="H883" t="str">
            <v>VP-1516-147-T-101/2-256</v>
          </cell>
          <cell r="I883">
            <v>40175</v>
          </cell>
          <cell r="J883">
            <v>40168</v>
          </cell>
          <cell r="K883" t="str">
            <v>Y</v>
          </cell>
          <cell r="L883" t="str">
            <v>Drw</v>
          </cell>
          <cell r="M883">
            <v>884</v>
          </cell>
        </row>
        <row r="884">
          <cell r="C884" t="str">
            <v>25</v>
          </cell>
          <cell r="D884" t="str">
            <v>05050-MD-25-177-114</v>
          </cell>
          <cell r="E884" t="str">
            <v>05050-MD-25-177-114</v>
          </cell>
          <cell r="F884" t="str">
            <v>Tank-Main Platform - Flooring Panels- (Propane)</v>
          </cell>
          <cell r="G884">
            <v>0</v>
          </cell>
          <cell r="H884" t="str">
            <v>VP-1516-147-T-101/2-256</v>
          </cell>
          <cell r="I884">
            <v>40175</v>
          </cell>
          <cell r="J884">
            <v>40168</v>
          </cell>
          <cell r="K884" t="str">
            <v>Y</v>
          </cell>
          <cell r="L884" t="str">
            <v>Drw</v>
          </cell>
          <cell r="M884">
            <v>885</v>
          </cell>
        </row>
        <row r="885">
          <cell r="C885" t="str">
            <v>25</v>
          </cell>
          <cell r="D885" t="str">
            <v>05050-MD-25-177-115</v>
          </cell>
          <cell r="E885" t="str">
            <v>05050-MD-25-177-115</v>
          </cell>
          <cell r="F885" t="str">
            <v>Tank-Main Platform - Flooring Panels- (Propane)</v>
          </cell>
          <cell r="G885">
            <v>0</v>
          </cell>
          <cell r="H885" t="str">
            <v>VP-1516-147-T-101/2-256</v>
          </cell>
          <cell r="I885">
            <v>40175</v>
          </cell>
          <cell r="J885">
            <v>40168</v>
          </cell>
          <cell r="K885" t="str">
            <v>Y</v>
          </cell>
          <cell r="L885" t="str">
            <v>Drw</v>
          </cell>
          <cell r="M885">
            <v>886</v>
          </cell>
        </row>
        <row r="886">
          <cell r="C886" t="str">
            <v>25</v>
          </cell>
          <cell r="D886" t="str">
            <v>05050-MD-25-177-116</v>
          </cell>
          <cell r="E886" t="str">
            <v>05050-MD-25-177-116</v>
          </cell>
          <cell r="F886" t="str">
            <v>Tank-Main Platform - Flooring Panels- (Propane)</v>
          </cell>
          <cell r="G886">
            <v>0</v>
          </cell>
          <cell r="H886" t="str">
            <v>VP-1516-147-T-101/2-256</v>
          </cell>
          <cell r="I886">
            <v>40175</v>
          </cell>
          <cell r="J886">
            <v>40168</v>
          </cell>
          <cell r="K886" t="str">
            <v>Y</v>
          </cell>
          <cell r="L886" t="str">
            <v>Drw</v>
          </cell>
          <cell r="M886">
            <v>887</v>
          </cell>
        </row>
        <row r="887">
          <cell r="C887" t="str">
            <v>25</v>
          </cell>
          <cell r="D887" t="str">
            <v>05050-MD-25-177-117</v>
          </cell>
          <cell r="E887" t="str">
            <v>05050-MD-25-177-117</v>
          </cell>
          <cell r="F887" t="str">
            <v>Tank-Main Platform - Flooring Panels- (Propane)</v>
          </cell>
          <cell r="G887">
            <v>0</v>
          </cell>
          <cell r="H887" t="str">
            <v>VP-1516-147-T-101/2-256</v>
          </cell>
          <cell r="I887">
            <v>40175</v>
          </cell>
          <cell r="J887">
            <v>40168</v>
          </cell>
          <cell r="K887" t="str">
            <v>Y</v>
          </cell>
          <cell r="L887" t="str">
            <v>Drw</v>
          </cell>
          <cell r="M887">
            <v>888</v>
          </cell>
        </row>
        <row r="888">
          <cell r="C888" t="str">
            <v>25</v>
          </cell>
          <cell r="D888" t="str">
            <v>05050-MD-25-177-118</v>
          </cell>
          <cell r="E888" t="str">
            <v>05050-MD-25-177-118</v>
          </cell>
          <cell r="F888" t="str">
            <v>Tank-Main Platform - Flooring Panels- (Propane)</v>
          </cell>
          <cell r="G888">
            <v>0</v>
          </cell>
          <cell r="H888" t="str">
            <v>VP-1516-147-T-101/2-256</v>
          </cell>
          <cell r="I888">
            <v>40175</v>
          </cell>
          <cell r="J888">
            <v>40168</v>
          </cell>
          <cell r="K888" t="str">
            <v>Y</v>
          </cell>
          <cell r="L888" t="str">
            <v>Drw</v>
          </cell>
          <cell r="M888">
            <v>889</v>
          </cell>
        </row>
        <row r="889">
          <cell r="C889" t="str">
            <v>25</v>
          </cell>
          <cell r="D889" t="str">
            <v>05050-MD-25-177-119</v>
          </cell>
          <cell r="E889" t="str">
            <v>05050-MD-25-177-119</v>
          </cell>
          <cell r="F889" t="str">
            <v>Tank-Main Platform - Flooring Panels- (Propane)</v>
          </cell>
          <cell r="G889">
            <v>0</v>
          </cell>
          <cell r="H889" t="str">
            <v>VP-1516-147-T-101/2-256</v>
          </cell>
          <cell r="I889">
            <v>40175</v>
          </cell>
          <cell r="J889">
            <v>40168</v>
          </cell>
          <cell r="K889" t="str">
            <v>Y</v>
          </cell>
          <cell r="L889" t="str">
            <v>Drw</v>
          </cell>
          <cell r="M889">
            <v>890</v>
          </cell>
        </row>
        <row r="890">
          <cell r="C890" t="str">
            <v>25</v>
          </cell>
          <cell r="D890" t="str">
            <v>05050-MD-25-177-120</v>
          </cell>
          <cell r="E890" t="str">
            <v>05050-MD-25-177-120</v>
          </cell>
          <cell r="F890" t="str">
            <v>Tank-Main Platform - Flooring Panels- (Propane)</v>
          </cell>
          <cell r="G890">
            <v>0</v>
          </cell>
          <cell r="H890" t="str">
            <v>VP-1516-147-T-101/2-256</v>
          </cell>
          <cell r="I890">
            <v>40175</v>
          </cell>
          <cell r="J890">
            <v>40168</v>
          </cell>
          <cell r="K890" t="str">
            <v>Y</v>
          </cell>
          <cell r="L890" t="str">
            <v>Drw</v>
          </cell>
          <cell r="M890">
            <v>891</v>
          </cell>
        </row>
        <row r="891">
          <cell r="C891" t="str">
            <v>25</v>
          </cell>
          <cell r="D891" t="str">
            <v>05050-MD-25-177-121</v>
          </cell>
          <cell r="E891" t="str">
            <v>05050-MD-25-177-121</v>
          </cell>
          <cell r="F891" t="str">
            <v>Tank-Main Platform - Flooring Panels- (Propane)</v>
          </cell>
          <cell r="G891">
            <v>0</v>
          </cell>
          <cell r="H891" t="str">
            <v>VP-1516-147-T-101/2-256</v>
          </cell>
          <cell r="I891">
            <v>40175</v>
          </cell>
          <cell r="J891">
            <v>40168</v>
          </cell>
          <cell r="K891" t="str">
            <v>Y</v>
          </cell>
          <cell r="L891" t="str">
            <v>Drw</v>
          </cell>
          <cell r="M891">
            <v>892</v>
          </cell>
        </row>
        <row r="892">
          <cell r="C892" t="str">
            <v>25</v>
          </cell>
          <cell r="D892" t="str">
            <v>05050-MD-25-177-122</v>
          </cell>
          <cell r="E892" t="str">
            <v>05050-MD-25-177-122</v>
          </cell>
          <cell r="F892" t="str">
            <v>Tank-Main Platform - Flooring Panels- (Propane)</v>
          </cell>
          <cell r="G892">
            <v>0</v>
          </cell>
          <cell r="H892" t="str">
            <v>VP-1516-147-T-101/2-256</v>
          </cell>
          <cell r="I892">
            <v>40175</v>
          </cell>
          <cell r="J892">
            <v>40168</v>
          </cell>
          <cell r="K892" t="str">
            <v>Y</v>
          </cell>
          <cell r="L892" t="str">
            <v>Drw</v>
          </cell>
          <cell r="M892">
            <v>893</v>
          </cell>
        </row>
        <row r="893">
          <cell r="C893" t="str">
            <v>25</v>
          </cell>
          <cell r="D893" t="str">
            <v>05050-MD-25-177-123</v>
          </cell>
          <cell r="E893" t="str">
            <v>05050-MD-25-177-123</v>
          </cell>
          <cell r="F893" t="str">
            <v>Tank-Main Platform - Flooring Panels- (Propane)</v>
          </cell>
          <cell r="G893">
            <v>0</v>
          </cell>
          <cell r="H893" t="str">
            <v>VP-1516-147-T-101/2-256</v>
          </cell>
          <cell r="I893">
            <v>40175</v>
          </cell>
          <cell r="J893">
            <v>40168</v>
          </cell>
          <cell r="K893" t="str">
            <v>Y</v>
          </cell>
          <cell r="L893" t="str">
            <v>Drw</v>
          </cell>
          <cell r="M893">
            <v>894</v>
          </cell>
        </row>
        <row r="894">
          <cell r="C894" t="str">
            <v>25</v>
          </cell>
          <cell r="D894" t="str">
            <v>05050-MD-25-177-124</v>
          </cell>
          <cell r="E894" t="str">
            <v>05050-MD-25-177-124</v>
          </cell>
          <cell r="F894" t="str">
            <v>Tank-Main Platform - Flooring Panels- (Propane)</v>
          </cell>
          <cell r="G894">
            <v>0</v>
          </cell>
          <cell r="H894" t="str">
            <v>VP-1516-147-T-101/2-256</v>
          </cell>
          <cell r="I894">
            <v>40175</v>
          </cell>
          <cell r="J894">
            <v>40168</v>
          </cell>
          <cell r="K894" t="str">
            <v>Y</v>
          </cell>
          <cell r="L894" t="str">
            <v>Drw</v>
          </cell>
          <cell r="M894">
            <v>895</v>
          </cell>
        </row>
        <row r="895">
          <cell r="C895" t="str">
            <v>25</v>
          </cell>
          <cell r="D895" t="str">
            <v>05050-MD-25-177-125</v>
          </cell>
          <cell r="E895" t="str">
            <v>05050-MD-25-177-125</v>
          </cell>
          <cell r="F895" t="str">
            <v>Tank-Main Platform - Flooring Panels- (Propane)</v>
          </cell>
          <cell r="G895">
            <v>0</v>
          </cell>
          <cell r="H895" t="str">
            <v>VP-1516-147-T-101/2-256</v>
          </cell>
          <cell r="I895">
            <v>40175</v>
          </cell>
          <cell r="J895">
            <v>40168</v>
          </cell>
          <cell r="K895" t="str">
            <v>Y</v>
          </cell>
          <cell r="L895" t="str">
            <v>Drw</v>
          </cell>
          <cell r="M895">
            <v>896</v>
          </cell>
        </row>
        <row r="896">
          <cell r="C896" t="str">
            <v>25</v>
          </cell>
          <cell r="D896" t="str">
            <v>05050-MD-25-177-126</v>
          </cell>
          <cell r="E896" t="str">
            <v>05050-MD-25-177-126</v>
          </cell>
          <cell r="F896" t="str">
            <v>Tank-Main Platform - Flooring Panels- (Propane)</v>
          </cell>
          <cell r="G896">
            <v>0</v>
          </cell>
          <cell r="H896" t="str">
            <v>VP-1516-147-T-101/2-256</v>
          </cell>
          <cell r="I896">
            <v>40175</v>
          </cell>
          <cell r="J896">
            <v>40168</v>
          </cell>
          <cell r="K896" t="str">
            <v>Y</v>
          </cell>
          <cell r="L896" t="str">
            <v>Drw</v>
          </cell>
          <cell r="M896">
            <v>897</v>
          </cell>
        </row>
        <row r="897">
          <cell r="C897" t="str">
            <v>25</v>
          </cell>
          <cell r="D897" t="str">
            <v>05050-MD-25-177-127</v>
          </cell>
          <cell r="E897" t="str">
            <v>05050-MD-25-177-127</v>
          </cell>
          <cell r="F897" t="str">
            <v>Tank-Main Platform - Flooring Panels- (Propane)</v>
          </cell>
          <cell r="G897">
            <v>0</v>
          </cell>
          <cell r="H897" t="str">
            <v>VP-1516-147-T-101/2-256</v>
          </cell>
          <cell r="I897">
            <v>40175</v>
          </cell>
          <cell r="J897">
            <v>40168</v>
          </cell>
          <cell r="K897" t="str">
            <v>Y</v>
          </cell>
          <cell r="L897" t="str">
            <v>Drw</v>
          </cell>
          <cell r="M897">
            <v>898</v>
          </cell>
        </row>
        <row r="898">
          <cell r="C898" t="str">
            <v>25</v>
          </cell>
          <cell r="D898" t="str">
            <v>05050-MD-25-177-128</v>
          </cell>
          <cell r="E898" t="str">
            <v>05050-MD-25-177-128</v>
          </cell>
          <cell r="F898" t="str">
            <v>Tank-Main Platform - Flooring Panels- (Propane)</v>
          </cell>
          <cell r="G898">
            <v>0</v>
          </cell>
          <cell r="H898" t="str">
            <v>VP-1516-147-T-101/2-256</v>
          </cell>
          <cell r="I898">
            <v>40175</v>
          </cell>
          <cell r="J898">
            <v>40168</v>
          </cell>
          <cell r="K898" t="str">
            <v>Y</v>
          </cell>
          <cell r="L898" t="str">
            <v>Drw</v>
          </cell>
          <cell r="M898">
            <v>899</v>
          </cell>
        </row>
        <row r="899">
          <cell r="C899" t="str">
            <v>25</v>
          </cell>
          <cell r="D899" t="str">
            <v>05050-MD-25-177-129</v>
          </cell>
          <cell r="E899" t="str">
            <v>05050-MD-25-177-129</v>
          </cell>
          <cell r="F899" t="str">
            <v>Tank-Main Platform - Flooring Panels- (Propane)</v>
          </cell>
          <cell r="G899">
            <v>0</v>
          </cell>
          <cell r="H899" t="str">
            <v>VP-1516-147-T-101/2-256</v>
          </cell>
          <cell r="I899">
            <v>40175</v>
          </cell>
          <cell r="J899">
            <v>40168</v>
          </cell>
          <cell r="K899" t="str">
            <v>Y</v>
          </cell>
          <cell r="L899" t="str">
            <v>Drw</v>
          </cell>
          <cell r="M899">
            <v>900</v>
          </cell>
        </row>
        <row r="900">
          <cell r="C900" t="str">
            <v>25</v>
          </cell>
          <cell r="D900" t="str">
            <v>05050-MD-25-177-130</v>
          </cell>
          <cell r="E900" t="str">
            <v>05050-MD-25-177-130</v>
          </cell>
          <cell r="F900" t="str">
            <v>Tank-Main Platform - Flooring Panels- (Propane)</v>
          </cell>
          <cell r="G900">
            <v>0</v>
          </cell>
          <cell r="H900" t="str">
            <v>VP-1516-147-T-101/2-256</v>
          </cell>
          <cell r="I900">
            <v>40175</v>
          </cell>
          <cell r="J900">
            <v>40168</v>
          </cell>
          <cell r="K900" t="str">
            <v>Y</v>
          </cell>
          <cell r="L900" t="str">
            <v>Drw</v>
          </cell>
          <cell r="M900">
            <v>901</v>
          </cell>
        </row>
        <row r="901">
          <cell r="C901" t="str">
            <v>25</v>
          </cell>
          <cell r="D901" t="str">
            <v>05050-MD-25-177-131</v>
          </cell>
          <cell r="E901" t="str">
            <v>05050-MD-25-177-131</v>
          </cell>
          <cell r="F901" t="str">
            <v>Tank-Main Platform - Flooring Panels- (Propane)</v>
          </cell>
          <cell r="G901">
            <v>0</v>
          </cell>
          <cell r="H901" t="str">
            <v>VP-1516-147-T-101/2-256</v>
          </cell>
          <cell r="I901">
            <v>40175</v>
          </cell>
          <cell r="J901">
            <v>40168</v>
          </cell>
          <cell r="K901" t="str">
            <v>Y</v>
          </cell>
          <cell r="L901" t="str">
            <v>Drw</v>
          </cell>
          <cell r="M901">
            <v>902</v>
          </cell>
        </row>
        <row r="902">
          <cell r="C902" t="str">
            <v>25</v>
          </cell>
          <cell r="D902" t="str">
            <v>05050-MD-25-177-132</v>
          </cell>
          <cell r="E902" t="str">
            <v>05050-MD-25-177-132</v>
          </cell>
          <cell r="F902" t="str">
            <v>Tank-Main Platform - Flooring Panels- (Propane)</v>
          </cell>
          <cell r="G902">
            <v>0</v>
          </cell>
          <cell r="H902" t="str">
            <v>VP-1516-147-T-101/2-256</v>
          </cell>
          <cell r="I902">
            <v>40175</v>
          </cell>
          <cell r="J902">
            <v>40168</v>
          </cell>
          <cell r="K902" t="str">
            <v>Y</v>
          </cell>
          <cell r="L902" t="str">
            <v>Drw</v>
          </cell>
          <cell r="M902">
            <v>903</v>
          </cell>
        </row>
        <row r="903">
          <cell r="C903" t="str">
            <v>25</v>
          </cell>
          <cell r="D903" t="str">
            <v>05050-MD-25-177-133</v>
          </cell>
          <cell r="E903" t="str">
            <v>05050-MD-25-177-133</v>
          </cell>
          <cell r="F903" t="str">
            <v>Tank-Main Platform - Flooring Panels- (Propane)</v>
          </cell>
          <cell r="G903">
            <v>0</v>
          </cell>
          <cell r="H903" t="str">
            <v>VP-1516-147-T-101/2-256</v>
          </cell>
          <cell r="I903">
            <v>40175</v>
          </cell>
          <cell r="J903">
            <v>40168</v>
          </cell>
          <cell r="K903" t="str">
            <v>Y</v>
          </cell>
          <cell r="L903" t="str">
            <v>Drw</v>
          </cell>
          <cell r="M903">
            <v>904</v>
          </cell>
        </row>
        <row r="904">
          <cell r="C904" t="str">
            <v>25</v>
          </cell>
          <cell r="D904" t="str">
            <v>05050-MD-25-177-134</v>
          </cell>
          <cell r="E904" t="str">
            <v>05050-MD-25-177-134</v>
          </cell>
          <cell r="F904" t="str">
            <v>Tank-Main Platform - Flooring Panels- (Propane)</v>
          </cell>
          <cell r="G904">
            <v>0</v>
          </cell>
          <cell r="H904" t="str">
            <v>VP-1516-147-T-101/2-256</v>
          </cell>
          <cell r="I904">
            <v>40175</v>
          </cell>
          <cell r="J904">
            <v>40168</v>
          </cell>
          <cell r="K904" t="str">
            <v>Y</v>
          </cell>
          <cell r="L904" t="str">
            <v>Drw</v>
          </cell>
          <cell r="M904">
            <v>905</v>
          </cell>
        </row>
        <row r="905">
          <cell r="C905" t="str">
            <v>25</v>
          </cell>
          <cell r="D905" t="str">
            <v>05050-MD-25-177-135</v>
          </cell>
          <cell r="E905" t="str">
            <v>05050-MD-25-177-135</v>
          </cell>
          <cell r="F905" t="str">
            <v>Tank-Main Platform - Flooring Panels- (Propane)</v>
          </cell>
          <cell r="G905">
            <v>0</v>
          </cell>
          <cell r="H905" t="str">
            <v>VP-1516-147-T-101/2-256</v>
          </cell>
          <cell r="I905">
            <v>40175</v>
          </cell>
          <cell r="J905">
            <v>40168</v>
          </cell>
          <cell r="K905" t="str">
            <v>Y</v>
          </cell>
          <cell r="L905" t="str">
            <v>Drw</v>
          </cell>
          <cell r="M905">
            <v>906</v>
          </cell>
        </row>
        <row r="906">
          <cell r="C906" t="str">
            <v>25</v>
          </cell>
          <cell r="D906" t="str">
            <v>05050-MD-25-177-136</v>
          </cell>
          <cell r="E906" t="str">
            <v>05050-MD-25-177-136</v>
          </cell>
          <cell r="F906" t="str">
            <v>Tank-Main Platform - Flooring Panels- (Propane)</v>
          </cell>
          <cell r="G906">
            <v>0</v>
          </cell>
          <cell r="H906" t="str">
            <v>VP-1516-147-T-101/2-256</v>
          </cell>
          <cell r="I906">
            <v>40175</v>
          </cell>
          <cell r="J906">
            <v>40168</v>
          </cell>
          <cell r="K906" t="str">
            <v>Y</v>
          </cell>
          <cell r="L906" t="str">
            <v>Drw</v>
          </cell>
          <cell r="M906">
            <v>907</v>
          </cell>
        </row>
        <row r="907">
          <cell r="C907" t="str">
            <v>25</v>
          </cell>
          <cell r="D907" t="str">
            <v>05050-MD-25-177-137</v>
          </cell>
          <cell r="E907" t="str">
            <v>05050-MD-25-177-137</v>
          </cell>
          <cell r="F907" t="str">
            <v>Tank-Main Platform - Flooring Panels- (Propane)</v>
          </cell>
          <cell r="G907">
            <v>0</v>
          </cell>
          <cell r="H907" t="str">
            <v>VP-1516-147-T-101/2-256</v>
          </cell>
          <cell r="I907">
            <v>40175</v>
          </cell>
          <cell r="J907">
            <v>40168</v>
          </cell>
          <cell r="K907" t="str">
            <v>Y</v>
          </cell>
          <cell r="L907" t="str">
            <v>Drw</v>
          </cell>
          <cell r="M907">
            <v>908</v>
          </cell>
        </row>
        <row r="908">
          <cell r="C908" t="str">
            <v>25</v>
          </cell>
          <cell r="D908" t="str">
            <v>05050-MD-25-177-138</v>
          </cell>
          <cell r="E908" t="str">
            <v>05050-MD-25-177-138</v>
          </cell>
          <cell r="F908" t="str">
            <v>Tank-Main Platform - Flooring Panels- (Propane)</v>
          </cell>
          <cell r="G908">
            <v>0</v>
          </cell>
          <cell r="H908" t="str">
            <v>VP-1516-147-T-101/2-256</v>
          </cell>
          <cell r="I908">
            <v>40175</v>
          </cell>
          <cell r="J908">
            <v>40168</v>
          </cell>
          <cell r="K908" t="str">
            <v>Y</v>
          </cell>
          <cell r="L908" t="str">
            <v>Drw</v>
          </cell>
          <cell r="M908">
            <v>909</v>
          </cell>
        </row>
        <row r="909">
          <cell r="C909" t="str">
            <v>25</v>
          </cell>
          <cell r="D909" t="str">
            <v>05050-MD-25-177-139</v>
          </cell>
          <cell r="E909" t="str">
            <v>05050-MD-25-177-139</v>
          </cell>
          <cell r="F909" t="str">
            <v>Tank-Main Platform - Flooring Panels- (Propane)</v>
          </cell>
          <cell r="G909">
            <v>0</v>
          </cell>
          <cell r="H909" t="str">
            <v>VP-1516-147-T-101/2-256</v>
          </cell>
          <cell r="I909">
            <v>40175</v>
          </cell>
          <cell r="J909">
            <v>40168</v>
          </cell>
          <cell r="K909" t="str">
            <v>Y</v>
          </cell>
          <cell r="L909" t="str">
            <v>Drw</v>
          </cell>
          <cell r="M909">
            <v>910</v>
          </cell>
        </row>
        <row r="910">
          <cell r="C910" t="str">
            <v>25</v>
          </cell>
          <cell r="D910" t="str">
            <v>05050-MD-25-177-140</v>
          </cell>
          <cell r="E910" t="str">
            <v>05050-MD-25-177-140</v>
          </cell>
          <cell r="F910" t="str">
            <v>Tank-Main Platform - Flooring Panels- (Propane)</v>
          </cell>
          <cell r="G910">
            <v>0</v>
          </cell>
          <cell r="H910" t="str">
            <v>VP-1516-147-T-101/2-256</v>
          </cell>
          <cell r="I910">
            <v>40175</v>
          </cell>
          <cell r="J910">
            <v>40168</v>
          </cell>
          <cell r="K910" t="str">
            <v>Y</v>
          </cell>
          <cell r="L910" t="str">
            <v>Drw</v>
          </cell>
          <cell r="M910">
            <v>911</v>
          </cell>
        </row>
        <row r="911">
          <cell r="C911" t="str">
            <v>25</v>
          </cell>
          <cell r="D911" t="str">
            <v>05050-MD-25-177-141</v>
          </cell>
          <cell r="E911" t="str">
            <v>05050-MD-25-177-141</v>
          </cell>
          <cell r="F911" t="str">
            <v>Tank-Main Platform - Flooring Panels- (Propane)</v>
          </cell>
          <cell r="G911">
            <v>0</v>
          </cell>
          <cell r="H911" t="str">
            <v>VP-1516-147-T-101/2-256</v>
          </cell>
          <cell r="I911">
            <v>40175</v>
          </cell>
          <cell r="J911">
            <v>40168</v>
          </cell>
          <cell r="K911" t="str">
            <v>Y</v>
          </cell>
          <cell r="L911" t="str">
            <v>Drw</v>
          </cell>
          <cell r="M911">
            <v>912</v>
          </cell>
        </row>
        <row r="912">
          <cell r="C912" t="str">
            <v>25</v>
          </cell>
          <cell r="D912" t="str">
            <v>05050-MD-25-177-142</v>
          </cell>
          <cell r="E912" t="str">
            <v>05050-MD-25-177-142</v>
          </cell>
          <cell r="F912" t="str">
            <v>Tank-Main Platform - Flooring Panels- (Propane)</v>
          </cell>
          <cell r="G912">
            <v>0</v>
          </cell>
          <cell r="H912" t="str">
            <v>VP-1516-147-T-101/2-256</v>
          </cell>
          <cell r="I912">
            <v>40175</v>
          </cell>
          <cell r="J912">
            <v>40168</v>
          </cell>
          <cell r="K912" t="str">
            <v>Y</v>
          </cell>
          <cell r="L912" t="str">
            <v>Drw</v>
          </cell>
          <cell r="M912">
            <v>913</v>
          </cell>
        </row>
        <row r="913">
          <cell r="C913" t="str">
            <v>25</v>
          </cell>
          <cell r="D913" t="str">
            <v>05050-MD-25-177-143</v>
          </cell>
          <cell r="E913" t="str">
            <v>05050-MD-25-177-143</v>
          </cell>
          <cell r="F913" t="str">
            <v>Tank-Main Platform - Flooring Panels- (Propane)</v>
          </cell>
          <cell r="G913">
            <v>0</v>
          </cell>
          <cell r="H913" t="str">
            <v>VP-1516-147-T-101/2-256</v>
          </cell>
          <cell r="I913">
            <v>40175</v>
          </cell>
          <cell r="J913">
            <v>40168</v>
          </cell>
          <cell r="K913" t="str">
            <v>Y</v>
          </cell>
          <cell r="L913" t="str">
            <v>Drw</v>
          </cell>
          <cell r="M913">
            <v>914</v>
          </cell>
        </row>
        <row r="914">
          <cell r="C914" t="str">
            <v>25</v>
          </cell>
          <cell r="D914" t="str">
            <v>05050-MD-25-177-144</v>
          </cell>
          <cell r="E914" t="str">
            <v>05050-MD-25-177-144</v>
          </cell>
          <cell r="F914" t="str">
            <v>Tank-Main Platform - Flooring Panels- (Propane)</v>
          </cell>
          <cell r="G914">
            <v>0</v>
          </cell>
          <cell r="H914" t="str">
            <v>VP-1516-147-T-101/2-256</v>
          </cell>
          <cell r="I914">
            <v>40175</v>
          </cell>
          <cell r="J914">
            <v>40168</v>
          </cell>
          <cell r="K914" t="str">
            <v>Y</v>
          </cell>
          <cell r="L914" t="str">
            <v>Drw</v>
          </cell>
          <cell r="M914">
            <v>915</v>
          </cell>
        </row>
        <row r="915">
          <cell r="C915" t="str">
            <v>25</v>
          </cell>
          <cell r="D915" t="str">
            <v>05050-MD-25-177-145</v>
          </cell>
          <cell r="E915" t="str">
            <v>05050-MD-25-177-145</v>
          </cell>
          <cell r="F915" t="str">
            <v>Tank-Main Platform - Flooring Panels- (Propane)</v>
          </cell>
          <cell r="G915">
            <v>0</v>
          </cell>
          <cell r="H915" t="str">
            <v>VP-1516-147-T-101/2-256</v>
          </cell>
          <cell r="I915">
            <v>40175</v>
          </cell>
          <cell r="J915">
            <v>40168</v>
          </cell>
          <cell r="K915" t="str">
            <v>Y</v>
          </cell>
          <cell r="L915" t="str">
            <v>Drw</v>
          </cell>
          <cell r="M915">
            <v>916</v>
          </cell>
        </row>
        <row r="916">
          <cell r="C916" t="str">
            <v>25</v>
          </cell>
          <cell r="D916" t="str">
            <v>05050-MD-25-177-146</v>
          </cell>
          <cell r="E916" t="str">
            <v>05050-MD-25-177-146</v>
          </cell>
          <cell r="F916" t="str">
            <v>Tank-Main Platform - Flooring Panels- (Propane)</v>
          </cell>
          <cell r="G916">
            <v>0</v>
          </cell>
          <cell r="H916" t="str">
            <v>VP-1516-147-T-101/2-256</v>
          </cell>
          <cell r="I916">
            <v>40175</v>
          </cell>
          <cell r="J916">
            <v>40168</v>
          </cell>
          <cell r="K916" t="str">
            <v>Y</v>
          </cell>
          <cell r="L916" t="str">
            <v>Drw</v>
          </cell>
          <cell r="M916">
            <v>917</v>
          </cell>
        </row>
        <row r="917">
          <cell r="C917" t="str">
            <v>25</v>
          </cell>
          <cell r="D917" t="str">
            <v>05050-MD-25-177-147</v>
          </cell>
          <cell r="E917" t="str">
            <v>05050-MD-25-177-147</v>
          </cell>
          <cell r="F917" t="str">
            <v>Tank-Main Platform - Flooring Panels- (Propane)</v>
          </cell>
          <cell r="G917">
            <v>0</v>
          </cell>
          <cell r="H917" t="str">
            <v>VP-1516-147-T-101/2-256</v>
          </cell>
          <cell r="I917">
            <v>40175</v>
          </cell>
          <cell r="J917">
            <v>40168</v>
          </cell>
          <cell r="K917" t="str">
            <v>Y</v>
          </cell>
          <cell r="L917" t="str">
            <v>Drw</v>
          </cell>
          <cell r="M917">
            <v>918</v>
          </cell>
        </row>
        <row r="918">
          <cell r="C918" t="str">
            <v>25</v>
          </cell>
          <cell r="D918" t="str">
            <v>05050-MD-25-177-148</v>
          </cell>
          <cell r="E918" t="str">
            <v>05050-MD-25-177-148</v>
          </cell>
          <cell r="F918" t="str">
            <v>Tank-Main Platform - Flooring Panels- (Propane)</v>
          </cell>
          <cell r="G918">
            <v>0</v>
          </cell>
          <cell r="H918" t="str">
            <v>VP-1516-147-T-101/2-256</v>
          </cell>
          <cell r="I918">
            <v>40175</v>
          </cell>
          <cell r="J918">
            <v>40168</v>
          </cell>
          <cell r="K918" t="str">
            <v>Y</v>
          </cell>
          <cell r="L918" t="str">
            <v>Drw</v>
          </cell>
          <cell r="M918">
            <v>919</v>
          </cell>
        </row>
        <row r="919">
          <cell r="C919" t="str">
            <v>25</v>
          </cell>
          <cell r="D919" t="str">
            <v>05050-MD-25-177-149</v>
          </cell>
          <cell r="E919" t="str">
            <v>05050-MD-25-177-149</v>
          </cell>
          <cell r="F919" t="str">
            <v>Tank-Main Platform - Flooring Panels- (Propane)</v>
          </cell>
          <cell r="G919">
            <v>0</v>
          </cell>
          <cell r="H919" t="str">
            <v>VP-1516-147-T-101/2-256</v>
          </cell>
          <cell r="I919">
            <v>40175</v>
          </cell>
          <cell r="J919">
            <v>40168</v>
          </cell>
          <cell r="K919" t="str">
            <v>Y</v>
          </cell>
          <cell r="L919" t="str">
            <v>Drw</v>
          </cell>
          <cell r="M919">
            <v>920</v>
          </cell>
        </row>
        <row r="920">
          <cell r="C920" t="str">
            <v>25</v>
          </cell>
          <cell r="D920" t="str">
            <v>05050-MD-25-177-150</v>
          </cell>
          <cell r="E920" t="str">
            <v>05050-MD-25-177-150</v>
          </cell>
          <cell r="F920" t="str">
            <v>Tank-Main Platform - Flooring Panels- (Propane)</v>
          </cell>
          <cell r="G920">
            <v>0</v>
          </cell>
          <cell r="H920" t="str">
            <v>VP-1516-147-T-101/2-256</v>
          </cell>
          <cell r="I920">
            <v>40175</v>
          </cell>
          <cell r="J920">
            <v>40168</v>
          </cell>
          <cell r="K920" t="str">
            <v>Y</v>
          </cell>
          <cell r="L920" t="str">
            <v>Drw</v>
          </cell>
          <cell r="M920">
            <v>921</v>
          </cell>
        </row>
        <row r="921">
          <cell r="C921" t="str">
            <v>25</v>
          </cell>
          <cell r="D921" t="str">
            <v>05050-MD-25-177-151</v>
          </cell>
          <cell r="E921" t="str">
            <v>05050-MD-25-177-151</v>
          </cell>
          <cell r="F921" t="str">
            <v>Tank-Main Platform - Flooring Panels- (Propane)</v>
          </cell>
          <cell r="G921">
            <v>0</v>
          </cell>
          <cell r="H921" t="str">
            <v>VP-1516-147-T-101/2-256</v>
          </cell>
          <cell r="I921">
            <v>40175</v>
          </cell>
          <cell r="J921">
            <v>40168</v>
          </cell>
          <cell r="K921" t="str">
            <v>Y</v>
          </cell>
          <cell r="L921" t="str">
            <v>Drw</v>
          </cell>
          <cell r="M921">
            <v>922</v>
          </cell>
        </row>
        <row r="922">
          <cell r="C922" t="str">
            <v>25</v>
          </cell>
          <cell r="D922" t="str">
            <v>05050-MD-25-177-152</v>
          </cell>
          <cell r="E922" t="str">
            <v>05050-MD-25-177-152</v>
          </cell>
          <cell r="F922" t="str">
            <v>Tank-Main Platform - Flooring Panels- (Propane)</v>
          </cell>
          <cell r="G922">
            <v>0</v>
          </cell>
          <cell r="H922" t="str">
            <v>VP-1516-147-T-101/2-256</v>
          </cell>
          <cell r="I922">
            <v>40175</v>
          </cell>
          <cell r="J922">
            <v>40168</v>
          </cell>
          <cell r="K922" t="str">
            <v>Y</v>
          </cell>
          <cell r="L922" t="str">
            <v>Drw</v>
          </cell>
          <cell r="M922">
            <v>923</v>
          </cell>
        </row>
        <row r="923">
          <cell r="C923" t="str">
            <v>25</v>
          </cell>
          <cell r="D923" t="str">
            <v>05050-MD-25-177-153</v>
          </cell>
          <cell r="E923" t="str">
            <v>05050-MD-25-177-153</v>
          </cell>
          <cell r="F923" t="str">
            <v>Tank-Main Platform - Flooring Panels- (Propane)</v>
          </cell>
          <cell r="G923">
            <v>0</v>
          </cell>
          <cell r="H923" t="str">
            <v>VP-1516-147-T-101/2-256</v>
          </cell>
          <cell r="I923">
            <v>40175</v>
          </cell>
          <cell r="J923">
            <v>40168</v>
          </cell>
          <cell r="K923" t="str">
            <v>Y</v>
          </cell>
          <cell r="L923" t="str">
            <v>Drw</v>
          </cell>
          <cell r="M923">
            <v>924</v>
          </cell>
        </row>
        <row r="924">
          <cell r="C924" t="str">
            <v>25</v>
          </cell>
          <cell r="D924" t="str">
            <v>05050-MD-25-177-154</v>
          </cell>
          <cell r="E924" t="str">
            <v>05050-MD-25-177-154</v>
          </cell>
          <cell r="F924" t="str">
            <v>Tank-Main Platform - Flooring Panels- (Propane)</v>
          </cell>
          <cell r="G924">
            <v>0</v>
          </cell>
          <cell r="H924" t="str">
            <v>VP-1516-147-T-101/2-256</v>
          </cell>
          <cell r="I924">
            <v>40175</v>
          </cell>
          <cell r="J924">
            <v>40168</v>
          </cell>
          <cell r="K924" t="str">
            <v>Y</v>
          </cell>
          <cell r="L924" t="str">
            <v>Drw</v>
          </cell>
          <cell r="M924">
            <v>925</v>
          </cell>
        </row>
        <row r="925">
          <cell r="C925" t="str">
            <v>25</v>
          </cell>
          <cell r="D925" t="str">
            <v>05050-MD-25-177-155</v>
          </cell>
          <cell r="E925" t="str">
            <v>05050-MD-25-177-155</v>
          </cell>
          <cell r="F925" t="str">
            <v>Tank-Main Platform - Flooring Panels- (Propane)</v>
          </cell>
          <cell r="G925">
            <v>0</v>
          </cell>
          <cell r="H925" t="str">
            <v>VP-1516-147-T-101/2-256</v>
          </cell>
          <cell r="I925">
            <v>40175</v>
          </cell>
          <cell r="J925">
            <v>40168</v>
          </cell>
          <cell r="K925" t="str">
            <v>Y</v>
          </cell>
          <cell r="L925" t="str">
            <v>Drw</v>
          </cell>
          <cell r="M925">
            <v>926</v>
          </cell>
        </row>
        <row r="926">
          <cell r="C926" t="str">
            <v>25</v>
          </cell>
          <cell r="D926" t="str">
            <v>05050-MD-25-177-156</v>
          </cell>
          <cell r="E926" t="str">
            <v>05050-MD-25-177-156</v>
          </cell>
          <cell r="F926" t="str">
            <v>Tank-Main Platform - Flooring Panels- (Propane)</v>
          </cell>
          <cell r="G926">
            <v>0</v>
          </cell>
          <cell r="H926" t="str">
            <v>VP-1516-147-T-101/2-256</v>
          </cell>
          <cell r="I926">
            <v>40175</v>
          </cell>
          <cell r="J926">
            <v>40168</v>
          </cell>
          <cell r="K926" t="str">
            <v>Y</v>
          </cell>
          <cell r="L926" t="str">
            <v>Drw</v>
          </cell>
          <cell r="M926">
            <v>927</v>
          </cell>
        </row>
        <row r="927">
          <cell r="C927" t="str">
            <v>25</v>
          </cell>
          <cell r="D927" t="str">
            <v>05050-MD-25-177-157</v>
          </cell>
          <cell r="E927" t="str">
            <v>05050-MD-25-177-157</v>
          </cell>
          <cell r="F927" t="str">
            <v>Tank-Main Platform - Flooring Panels- (Propane)</v>
          </cell>
          <cell r="G927">
            <v>0</v>
          </cell>
          <cell r="H927" t="str">
            <v>VP-1516-147-T-101/2-256</v>
          </cell>
          <cell r="I927">
            <v>40175</v>
          </cell>
          <cell r="J927">
            <v>40168</v>
          </cell>
          <cell r="K927" t="str">
            <v>Y</v>
          </cell>
          <cell r="L927" t="str">
            <v>Drw</v>
          </cell>
          <cell r="M927">
            <v>928</v>
          </cell>
        </row>
        <row r="928">
          <cell r="C928" t="str">
            <v>25</v>
          </cell>
          <cell r="D928" t="str">
            <v>05050-MD-25-177-158</v>
          </cell>
          <cell r="E928" t="str">
            <v>05050-MD-25-177-158</v>
          </cell>
          <cell r="F928" t="str">
            <v>Tank-Main Platform - Flooring Panels- (Propane)</v>
          </cell>
          <cell r="G928">
            <v>0</v>
          </cell>
          <cell r="H928" t="str">
            <v>VP-1516-147-T-101/2-256</v>
          </cell>
          <cell r="I928">
            <v>40175</v>
          </cell>
          <cell r="J928">
            <v>40168</v>
          </cell>
          <cell r="K928" t="str">
            <v>Y</v>
          </cell>
          <cell r="L928" t="str">
            <v>Drw</v>
          </cell>
          <cell r="M928">
            <v>929</v>
          </cell>
        </row>
        <row r="929">
          <cell r="C929" t="str">
            <v>25</v>
          </cell>
          <cell r="D929" t="str">
            <v>05050-MD-25-177-159</v>
          </cell>
          <cell r="E929" t="str">
            <v>05050-MD-25-177-159</v>
          </cell>
          <cell r="F929" t="str">
            <v>Tank-Main Platform - Flooring Panels- (Propane)</v>
          </cell>
          <cell r="G929">
            <v>0</v>
          </cell>
          <cell r="H929" t="str">
            <v>VP-1516-147-T-101/2-256</v>
          </cell>
          <cell r="I929">
            <v>40175</v>
          </cell>
          <cell r="J929">
            <v>40168</v>
          </cell>
          <cell r="K929" t="str">
            <v>Y</v>
          </cell>
          <cell r="L929" t="str">
            <v>Drw</v>
          </cell>
          <cell r="M929">
            <v>930</v>
          </cell>
        </row>
        <row r="930">
          <cell r="C930" t="str">
            <v>25</v>
          </cell>
          <cell r="D930" t="str">
            <v>05050-MD-25-177-160</v>
          </cell>
          <cell r="E930" t="str">
            <v>05050-MD-25-177-160</v>
          </cell>
          <cell r="F930" t="str">
            <v>Tank-Main Platform - Flooring Panels- (Propane)</v>
          </cell>
          <cell r="G930">
            <v>0</v>
          </cell>
          <cell r="H930" t="str">
            <v>VP-1516-147-T-101/2-256</v>
          </cell>
          <cell r="I930">
            <v>40175</v>
          </cell>
          <cell r="J930">
            <v>40168</v>
          </cell>
          <cell r="K930" t="str">
            <v>Y</v>
          </cell>
          <cell r="L930" t="str">
            <v>Drw</v>
          </cell>
          <cell r="M930">
            <v>931</v>
          </cell>
        </row>
        <row r="931">
          <cell r="C931" t="str">
            <v>25</v>
          </cell>
          <cell r="D931" t="str">
            <v>05050-MD-25-177-161</v>
          </cell>
          <cell r="E931" t="str">
            <v>05050-MD-25-177-161</v>
          </cell>
          <cell r="F931" t="str">
            <v>Tank-Main Platform - Flooring Panels- (Propane)</v>
          </cell>
          <cell r="G931">
            <v>0</v>
          </cell>
          <cell r="H931" t="str">
            <v>VP-1516-147-T-101/2-256</v>
          </cell>
          <cell r="I931">
            <v>40175</v>
          </cell>
          <cell r="J931">
            <v>40168</v>
          </cell>
          <cell r="K931" t="str">
            <v>Y</v>
          </cell>
          <cell r="L931" t="str">
            <v>Drw</v>
          </cell>
          <cell r="M931">
            <v>932</v>
          </cell>
        </row>
        <row r="932">
          <cell r="C932" t="str">
            <v>25</v>
          </cell>
          <cell r="D932" t="str">
            <v>05050-MD-25-177-162</v>
          </cell>
          <cell r="E932" t="str">
            <v>05050-MD-25-177-162</v>
          </cell>
          <cell r="F932" t="str">
            <v>Tank-Main Platform - Flooring Panels- (Propane)</v>
          </cell>
          <cell r="G932">
            <v>0</v>
          </cell>
          <cell r="H932" t="str">
            <v>VP-1516-147-T-101/2-256</v>
          </cell>
          <cell r="I932">
            <v>40175</v>
          </cell>
          <cell r="J932">
            <v>40168</v>
          </cell>
          <cell r="K932" t="str">
            <v>Y</v>
          </cell>
          <cell r="L932" t="str">
            <v>Drw</v>
          </cell>
          <cell r="M932">
            <v>933</v>
          </cell>
        </row>
        <row r="933">
          <cell r="C933" t="str">
            <v>25</v>
          </cell>
          <cell r="D933" t="str">
            <v>05050-MD-25-177-163</v>
          </cell>
          <cell r="E933" t="str">
            <v>05050-MD-25-177-163</v>
          </cell>
          <cell r="F933" t="str">
            <v>Tank-Main Platform - Flooring Panels- (Propane)</v>
          </cell>
          <cell r="G933">
            <v>0</v>
          </cell>
          <cell r="H933" t="str">
            <v>VP-1516-147-T-101/2-256</v>
          </cell>
          <cell r="I933">
            <v>40175</v>
          </cell>
          <cell r="J933">
            <v>40168</v>
          </cell>
          <cell r="K933" t="str">
            <v>Y</v>
          </cell>
          <cell r="L933" t="str">
            <v>Drw</v>
          </cell>
          <cell r="M933">
            <v>934</v>
          </cell>
        </row>
        <row r="934">
          <cell r="C934" t="str">
            <v>25</v>
          </cell>
          <cell r="D934" t="str">
            <v>05050-MD-25-177-164</v>
          </cell>
          <cell r="E934" t="str">
            <v>05050-MD-25-177-164</v>
          </cell>
          <cell r="F934" t="str">
            <v>Tank-Main Platform - Flooring Panels- (Propane)</v>
          </cell>
          <cell r="G934">
            <v>0</v>
          </cell>
          <cell r="H934" t="str">
            <v>VP-1516-147-T-101/2-256</v>
          </cell>
          <cell r="I934">
            <v>40175</v>
          </cell>
          <cell r="J934">
            <v>40168</v>
          </cell>
          <cell r="K934" t="str">
            <v>Y</v>
          </cell>
          <cell r="L934" t="str">
            <v>Drw</v>
          </cell>
          <cell r="M934">
            <v>935</v>
          </cell>
        </row>
        <row r="935">
          <cell r="C935" t="str">
            <v>25</v>
          </cell>
          <cell r="D935" t="str">
            <v>05050-MD-25-177-165</v>
          </cell>
          <cell r="E935" t="str">
            <v>05050-MD-25-177-165</v>
          </cell>
          <cell r="F935" t="str">
            <v>Tank-Main Platform - Flooring Panels- (Propane)</v>
          </cell>
          <cell r="G935">
            <v>0</v>
          </cell>
          <cell r="H935" t="str">
            <v>VP-1516-147-T-101/2-256</v>
          </cell>
          <cell r="I935">
            <v>40175</v>
          </cell>
          <cell r="J935">
            <v>40168</v>
          </cell>
          <cell r="K935" t="str">
            <v>Y</v>
          </cell>
          <cell r="L935" t="str">
            <v>Drw</v>
          </cell>
          <cell r="M935">
            <v>936</v>
          </cell>
        </row>
        <row r="936">
          <cell r="C936" t="str">
            <v>25</v>
          </cell>
          <cell r="D936" t="str">
            <v>05050-MD-25-177-166</v>
          </cell>
          <cell r="E936" t="str">
            <v>05050-MD-25-177-166</v>
          </cell>
          <cell r="F936" t="str">
            <v>Tank-Main Platform - Flooring Panels- (Propane)</v>
          </cell>
          <cell r="G936">
            <v>0</v>
          </cell>
          <cell r="H936" t="str">
            <v>VP-1516-147-T-101/2-256</v>
          </cell>
          <cell r="I936">
            <v>40175</v>
          </cell>
          <cell r="J936">
            <v>40168</v>
          </cell>
          <cell r="K936" t="str">
            <v>Y</v>
          </cell>
          <cell r="L936" t="str">
            <v>Drw</v>
          </cell>
          <cell r="M936">
            <v>937</v>
          </cell>
        </row>
        <row r="937">
          <cell r="C937" t="str">
            <v>25</v>
          </cell>
          <cell r="D937" t="str">
            <v>05050-MD-25-177-167</v>
          </cell>
          <cell r="E937" t="str">
            <v>05050-MD-25-177-167</v>
          </cell>
          <cell r="F937" t="str">
            <v>Tank-Main Platform - Flooring Panels- (Propane)</v>
          </cell>
          <cell r="G937">
            <v>0</v>
          </cell>
          <cell r="H937" t="str">
            <v>VP-1516-147-T-101/2-256</v>
          </cell>
          <cell r="I937">
            <v>40175</v>
          </cell>
          <cell r="J937">
            <v>40168</v>
          </cell>
          <cell r="K937" t="str">
            <v>Y</v>
          </cell>
          <cell r="L937" t="str">
            <v>Drw</v>
          </cell>
          <cell r="M937">
            <v>938</v>
          </cell>
        </row>
        <row r="938">
          <cell r="C938" t="str">
            <v>25</v>
          </cell>
          <cell r="D938" t="str">
            <v>05050-MD-25-177-168</v>
          </cell>
          <cell r="E938" t="str">
            <v>05050-MD-25-177-168</v>
          </cell>
          <cell r="F938" t="str">
            <v>Tank-Main Platform - Flooring Panels- (Propane)</v>
          </cell>
          <cell r="G938">
            <v>0</v>
          </cell>
          <cell r="H938" t="str">
            <v>VP-1516-147-T-101/2-256</v>
          </cell>
          <cell r="I938">
            <v>40175</v>
          </cell>
          <cell r="J938">
            <v>40168</v>
          </cell>
          <cell r="K938" t="str">
            <v>Y</v>
          </cell>
          <cell r="L938" t="str">
            <v>Drw</v>
          </cell>
          <cell r="M938">
            <v>939</v>
          </cell>
        </row>
        <row r="939">
          <cell r="C939" t="str">
            <v>25</v>
          </cell>
          <cell r="D939" t="str">
            <v>05050-MD-25-177-169</v>
          </cell>
          <cell r="E939" t="str">
            <v>05050-MD-25-177-169</v>
          </cell>
          <cell r="F939" t="str">
            <v>Tank-Main Platform - Flooring Panels- (Propane)</v>
          </cell>
          <cell r="G939">
            <v>0</v>
          </cell>
          <cell r="H939" t="str">
            <v>VP-1516-147-T-101/2-256</v>
          </cell>
          <cell r="I939">
            <v>40175</v>
          </cell>
          <cell r="J939">
            <v>40168</v>
          </cell>
          <cell r="K939" t="str">
            <v>Y</v>
          </cell>
          <cell r="L939" t="str">
            <v>Drw</v>
          </cell>
          <cell r="M939">
            <v>940</v>
          </cell>
        </row>
        <row r="940">
          <cell r="C940" t="str">
            <v>25</v>
          </cell>
          <cell r="D940" t="str">
            <v>05050-MD-25-177-170</v>
          </cell>
          <cell r="E940" t="str">
            <v>05050-MD-25-177-170</v>
          </cell>
          <cell r="F940" t="str">
            <v>Tank-Main Platform - Flooring Panels- (Propane)</v>
          </cell>
          <cell r="G940">
            <v>0</v>
          </cell>
          <cell r="H940" t="str">
            <v>VP-1516-147-T-101/2-256</v>
          </cell>
          <cell r="I940">
            <v>40175</v>
          </cell>
          <cell r="J940">
            <v>40168</v>
          </cell>
          <cell r="K940" t="str">
            <v>Y</v>
          </cell>
          <cell r="L940" t="str">
            <v>Drw</v>
          </cell>
          <cell r="M940">
            <v>941</v>
          </cell>
        </row>
        <row r="941">
          <cell r="C941" t="str">
            <v>25</v>
          </cell>
          <cell r="D941" t="str">
            <v>05050-MD-25-177-171</v>
          </cell>
          <cell r="E941" t="str">
            <v>05050-MD-25-177-171</v>
          </cell>
          <cell r="F941" t="str">
            <v>Tank-Main Platform - Flooring Panels- (Propane)</v>
          </cell>
          <cell r="G941">
            <v>0</v>
          </cell>
          <cell r="H941" t="str">
            <v>VP-1516-147-T-101/2-256</v>
          </cell>
          <cell r="I941">
            <v>40175</v>
          </cell>
          <cell r="J941">
            <v>40168</v>
          </cell>
          <cell r="K941" t="str">
            <v>Y</v>
          </cell>
          <cell r="L941" t="str">
            <v>Drw</v>
          </cell>
          <cell r="M941">
            <v>942</v>
          </cell>
        </row>
        <row r="942">
          <cell r="C942" t="str">
            <v>25</v>
          </cell>
          <cell r="D942" t="str">
            <v>05050-MD-25-177-172</v>
          </cell>
          <cell r="E942" t="str">
            <v>05050-MD-25-177-172</v>
          </cell>
          <cell r="F942" t="str">
            <v>Tank-Main Platform - Flooring Panels- (Propane)</v>
          </cell>
          <cell r="G942">
            <v>0</v>
          </cell>
          <cell r="H942" t="str">
            <v>VP-1516-147-T-101/2-256</v>
          </cell>
          <cell r="I942">
            <v>40175</v>
          </cell>
          <cell r="J942">
            <v>40168</v>
          </cell>
          <cell r="K942" t="str">
            <v>Y</v>
          </cell>
          <cell r="L942" t="str">
            <v>Drw</v>
          </cell>
          <cell r="M942">
            <v>943</v>
          </cell>
        </row>
        <row r="943">
          <cell r="C943" t="str">
            <v>25</v>
          </cell>
          <cell r="D943" t="str">
            <v>05050-MD-25-177-173</v>
          </cell>
          <cell r="E943" t="str">
            <v>05050-MD-25-177-173</v>
          </cell>
          <cell r="F943" t="str">
            <v>Tank-Main Platform - Flooring Panels- (Propane)</v>
          </cell>
          <cell r="G943">
            <v>0</v>
          </cell>
          <cell r="H943" t="str">
            <v>VP-1516-147-T-101/2-256</v>
          </cell>
          <cell r="I943">
            <v>40175</v>
          </cell>
          <cell r="J943">
            <v>40168</v>
          </cell>
          <cell r="K943" t="str">
            <v>Y</v>
          </cell>
          <cell r="L943" t="str">
            <v>Drw</v>
          </cell>
          <cell r="M943">
            <v>944</v>
          </cell>
        </row>
        <row r="944">
          <cell r="C944" t="str">
            <v>25</v>
          </cell>
          <cell r="D944" t="str">
            <v>05050-MD-25-177-174</v>
          </cell>
          <cell r="E944" t="str">
            <v>05050-MD-25-177-174</v>
          </cell>
          <cell r="F944" t="str">
            <v>Tank-Main Platform - Flooring Panels- (Propane)</v>
          </cell>
          <cell r="G944">
            <v>0</v>
          </cell>
          <cell r="H944" t="str">
            <v>VP-1516-147-T-101/2-256</v>
          </cell>
          <cell r="I944">
            <v>40175</v>
          </cell>
          <cell r="J944">
            <v>40168</v>
          </cell>
          <cell r="K944" t="str">
            <v>Y</v>
          </cell>
          <cell r="L944" t="str">
            <v>Drw</v>
          </cell>
          <cell r="M944">
            <v>945</v>
          </cell>
        </row>
        <row r="945">
          <cell r="C945" t="str">
            <v>25</v>
          </cell>
          <cell r="D945" t="str">
            <v>05050-MD-25-177-175</v>
          </cell>
          <cell r="E945" t="str">
            <v>05050-MD-25-177-175</v>
          </cell>
          <cell r="F945" t="str">
            <v>Tank-Main Platform - Flooring Panels- (Propane)</v>
          </cell>
          <cell r="G945">
            <v>0</v>
          </cell>
          <cell r="H945" t="str">
            <v>VP-1516-147-T-101/2-256</v>
          </cell>
          <cell r="I945">
            <v>40175</v>
          </cell>
          <cell r="J945">
            <v>40168</v>
          </cell>
          <cell r="K945" t="str">
            <v>Y</v>
          </cell>
          <cell r="L945" t="str">
            <v>Drw</v>
          </cell>
          <cell r="M945">
            <v>946</v>
          </cell>
        </row>
        <row r="946">
          <cell r="C946" t="str">
            <v>25</v>
          </cell>
          <cell r="D946" t="str">
            <v>05050-MD-25-177-176</v>
          </cell>
          <cell r="E946" t="str">
            <v>05050-MD-25-177-176</v>
          </cell>
          <cell r="F946" t="str">
            <v>Tank-Main Platform - Flooring Panels- (Propane)</v>
          </cell>
          <cell r="G946">
            <v>0</v>
          </cell>
          <cell r="H946" t="str">
            <v>VP-1516-147-T-101/2-256</v>
          </cell>
          <cell r="I946">
            <v>40175</v>
          </cell>
          <cell r="J946">
            <v>40168</v>
          </cell>
          <cell r="K946" t="str">
            <v>Y</v>
          </cell>
          <cell r="L946" t="str">
            <v>Drw</v>
          </cell>
          <cell r="M946">
            <v>947</v>
          </cell>
        </row>
        <row r="947">
          <cell r="C947" t="str">
            <v>25</v>
          </cell>
          <cell r="D947" t="str">
            <v>05050-MD-25-177-177</v>
          </cell>
          <cell r="E947" t="str">
            <v>05050-MD-25-177-177</v>
          </cell>
          <cell r="F947" t="str">
            <v>Tank-Main Platform - Flooring Panels- (Propane)</v>
          </cell>
          <cell r="G947">
            <v>0</v>
          </cell>
          <cell r="H947" t="str">
            <v>VP-1516-147-T-101/2-256</v>
          </cell>
          <cell r="I947">
            <v>40175</v>
          </cell>
          <cell r="J947">
            <v>40168</v>
          </cell>
          <cell r="K947" t="str">
            <v>Y</v>
          </cell>
          <cell r="L947" t="str">
            <v>Drw</v>
          </cell>
          <cell r="M947">
            <v>948</v>
          </cell>
        </row>
        <row r="948">
          <cell r="C948" t="str">
            <v>25</v>
          </cell>
          <cell r="D948" t="str">
            <v>05050-MD-25-177-178</v>
          </cell>
          <cell r="E948" t="str">
            <v>05050-MD-25-177-178</v>
          </cell>
          <cell r="F948" t="str">
            <v>Tank-Main Platform - Flooring Panels- (Propane)</v>
          </cell>
          <cell r="G948">
            <v>0</v>
          </cell>
          <cell r="H948" t="str">
            <v>VP-1516-147-T-101/2-256</v>
          </cell>
          <cell r="I948">
            <v>40175</v>
          </cell>
          <cell r="J948">
            <v>40168</v>
          </cell>
          <cell r="K948" t="str">
            <v>Y</v>
          </cell>
          <cell r="L948" t="str">
            <v>Drw</v>
          </cell>
          <cell r="M948">
            <v>949</v>
          </cell>
        </row>
        <row r="949">
          <cell r="C949" t="str">
            <v>25</v>
          </cell>
          <cell r="D949" t="str">
            <v>05050-MD-25-177-179</v>
          </cell>
          <cell r="E949" t="str">
            <v>05050-MD-25-177-179</v>
          </cell>
          <cell r="F949" t="str">
            <v>Tank-Main Platform - Flooring Panels- (Propane)</v>
          </cell>
          <cell r="G949">
            <v>0</v>
          </cell>
          <cell r="H949" t="str">
            <v>VP-1516-147-T-101/2-256</v>
          </cell>
          <cell r="I949">
            <v>40175</v>
          </cell>
          <cell r="J949">
            <v>40168</v>
          </cell>
          <cell r="K949" t="str">
            <v>Y</v>
          </cell>
          <cell r="L949" t="str">
            <v>Drw</v>
          </cell>
          <cell r="M949">
            <v>950</v>
          </cell>
        </row>
        <row r="950">
          <cell r="C950" t="str">
            <v>25</v>
          </cell>
          <cell r="D950" t="str">
            <v>05050-MD-25-177-180</v>
          </cell>
          <cell r="E950" t="str">
            <v>05050-MD-25-177-180</v>
          </cell>
          <cell r="F950" t="str">
            <v>Tank-Main Platform - Flooring Panels- (Propane)</v>
          </cell>
          <cell r="G950">
            <v>0</v>
          </cell>
          <cell r="H950" t="str">
            <v>VP-1516-147-T-101/2-256</v>
          </cell>
          <cell r="I950">
            <v>40175</v>
          </cell>
          <cell r="J950">
            <v>40168</v>
          </cell>
          <cell r="K950" t="str">
            <v>Y</v>
          </cell>
          <cell r="L950" t="str">
            <v>Drw</v>
          </cell>
          <cell r="M950">
            <v>951</v>
          </cell>
        </row>
        <row r="951">
          <cell r="C951" t="str">
            <v>25</v>
          </cell>
          <cell r="D951" t="str">
            <v>05050-MD-25-177-181</v>
          </cell>
          <cell r="E951" t="str">
            <v>05050-MD-25-177-181</v>
          </cell>
          <cell r="F951" t="str">
            <v>Tank-Main Platform - Flooring Panels- (Propane)</v>
          </cell>
          <cell r="G951">
            <v>0</v>
          </cell>
          <cell r="H951" t="str">
            <v>VP-1516-147-T-101/2-256</v>
          </cell>
          <cell r="I951">
            <v>40175</v>
          </cell>
          <cell r="J951">
            <v>40168</v>
          </cell>
          <cell r="K951" t="str">
            <v>Y</v>
          </cell>
          <cell r="L951" t="str">
            <v>Drw</v>
          </cell>
          <cell r="M951">
            <v>952</v>
          </cell>
        </row>
        <row r="952">
          <cell r="C952" t="str">
            <v>25</v>
          </cell>
          <cell r="D952" t="str">
            <v>05050-MD-25-177-182</v>
          </cell>
          <cell r="E952" t="str">
            <v>05050-MD-25-177-182</v>
          </cell>
          <cell r="F952" t="str">
            <v>Tank-Main Platform - Flooring Panels- (Propane)</v>
          </cell>
          <cell r="G952">
            <v>0</v>
          </cell>
          <cell r="H952" t="str">
            <v>VP-1516-147-T-101/2-256</v>
          </cell>
          <cell r="I952">
            <v>40175</v>
          </cell>
          <cell r="J952">
            <v>40168</v>
          </cell>
          <cell r="K952" t="str">
            <v>Y</v>
          </cell>
          <cell r="L952" t="str">
            <v>Drw</v>
          </cell>
          <cell r="M952">
            <v>953</v>
          </cell>
        </row>
        <row r="953">
          <cell r="C953" t="str">
            <v>25</v>
          </cell>
          <cell r="D953" t="str">
            <v>05050-MD-25-177-183</v>
          </cell>
          <cell r="E953" t="str">
            <v>05050-MD-25-177-183</v>
          </cell>
          <cell r="F953" t="str">
            <v>Tank-Main Platform - Flooring Panels- (Propane)</v>
          </cell>
          <cell r="G953">
            <v>0</v>
          </cell>
          <cell r="H953" t="str">
            <v>VP-1516-147-T-101/2-256</v>
          </cell>
          <cell r="I953">
            <v>40175</v>
          </cell>
          <cell r="J953">
            <v>40168</v>
          </cell>
          <cell r="K953" t="str">
            <v>Y</v>
          </cell>
          <cell r="L953" t="str">
            <v>Drw</v>
          </cell>
          <cell r="M953">
            <v>954</v>
          </cell>
        </row>
        <row r="954">
          <cell r="C954" t="str">
            <v>25</v>
          </cell>
          <cell r="D954" t="str">
            <v>05050-MD-25-177-184</v>
          </cell>
          <cell r="E954" t="str">
            <v>05050-MD-25-177-184</v>
          </cell>
          <cell r="F954" t="str">
            <v>Tank-Main Platform - Flooring Panels- (Propane)</v>
          </cell>
          <cell r="G954">
            <v>0</v>
          </cell>
          <cell r="H954" t="str">
            <v>VP-1516-147-T-101/2-256</v>
          </cell>
          <cell r="I954">
            <v>40175</v>
          </cell>
          <cell r="J954">
            <v>40168</v>
          </cell>
          <cell r="K954" t="str">
            <v>Y</v>
          </cell>
          <cell r="L954" t="str">
            <v>Drw</v>
          </cell>
          <cell r="M954">
            <v>955</v>
          </cell>
        </row>
        <row r="955">
          <cell r="C955" t="str">
            <v>25</v>
          </cell>
          <cell r="D955" t="str">
            <v>05050-MD-25-177-185</v>
          </cell>
          <cell r="E955" t="str">
            <v>05050-MD-25-177-185</v>
          </cell>
          <cell r="F955" t="str">
            <v>Tank-Main Platform - Flooring Panels- (Propane)</v>
          </cell>
          <cell r="G955">
            <v>0</v>
          </cell>
          <cell r="H955" t="str">
            <v>VP-1516-147-T-101/2-256</v>
          </cell>
          <cell r="I955">
            <v>40175</v>
          </cell>
          <cell r="J955">
            <v>40168</v>
          </cell>
          <cell r="K955" t="str">
            <v>Y</v>
          </cell>
          <cell r="L955" t="str">
            <v>Drw</v>
          </cell>
          <cell r="M955">
            <v>956</v>
          </cell>
        </row>
        <row r="956">
          <cell r="C956" t="str">
            <v>25</v>
          </cell>
          <cell r="D956" t="str">
            <v>05050-MD-25-177-186</v>
          </cell>
          <cell r="E956" t="str">
            <v>05050-MD-25-177-186</v>
          </cell>
          <cell r="F956" t="str">
            <v>Tank-Main Platform - Flooring Panels- (Propane)</v>
          </cell>
          <cell r="G956">
            <v>0</v>
          </cell>
          <cell r="H956" t="str">
            <v>VP-1516-147-T-101/2-256</v>
          </cell>
          <cell r="I956">
            <v>40175</v>
          </cell>
          <cell r="J956">
            <v>40168</v>
          </cell>
          <cell r="K956" t="str">
            <v>Y</v>
          </cell>
          <cell r="L956" t="str">
            <v>Drw</v>
          </cell>
          <cell r="M956">
            <v>957</v>
          </cell>
        </row>
        <row r="957">
          <cell r="C957" t="str">
            <v>25</v>
          </cell>
          <cell r="D957" t="str">
            <v>05050-MD-25-177-187</v>
          </cell>
          <cell r="E957" t="str">
            <v>05050-MD-25-177-187</v>
          </cell>
          <cell r="F957" t="str">
            <v>Tank-Main Platform - Flooring Panels- (Propane)</v>
          </cell>
          <cell r="G957">
            <v>0</v>
          </cell>
          <cell r="H957" t="str">
            <v>VP-1516-147-T-101/2-256</v>
          </cell>
          <cell r="I957">
            <v>40175</v>
          </cell>
          <cell r="J957">
            <v>40168</v>
          </cell>
          <cell r="K957" t="str">
            <v>Y</v>
          </cell>
          <cell r="L957" t="str">
            <v>Drw</v>
          </cell>
          <cell r="M957">
            <v>958</v>
          </cell>
        </row>
        <row r="958">
          <cell r="C958" t="str">
            <v>25</v>
          </cell>
          <cell r="D958" t="str">
            <v>05050-MD-25-177-188</v>
          </cell>
          <cell r="E958" t="str">
            <v>05050-MD-25-177-188</v>
          </cell>
          <cell r="F958" t="str">
            <v>Tank-Main Platform - Flooring Panels- (Propane)</v>
          </cell>
          <cell r="G958">
            <v>0</v>
          </cell>
          <cell r="H958" t="str">
            <v>VP-1516-147-T-101/2-256</v>
          </cell>
          <cell r="I958">
            <v>40175</v>
          </cell>
          <cell r="J958">
            <v>40168</v>
          </cell>
          <cell r="K958" t="str">
            <v>Y</v>
          </cell>
          <cell r="L958" t="str">
            <v>Drw</v>
          </cell>
          <cell r="M958">
            <v>959</v>
          </cell>
        </row>
        <row r="959">
          <cell r="C959" t="str">
            <v>25</v>
          </cell>
          <cell r="D959" t="str">
            <v>05050-MD-25-177-189</v>
          </cell>
          <cell r="E959" t="str">
            <v>05050-MD-25-177-189</v>
          </cell>
          <cell r="F959" t="str">
            <v>Tank-Main Platform - Flooring Panels- (Propane)</v>
          </cell>
          <cell r="G959">
            <v>0</v>
          </cell>
          <cell r="H959" t="str">
            <v>VP-1516-147-T-101/2-256</v>
          </cell>
          <cell r="I959">
            <v>40175</v>
          </cell>
          <cell r="J959">
            <v>40168</v>
          </cell>
          <cell r="K959" t="str">
            <v>Y</v>
          </cell>
          <cell r="L959" t="str">
            <v>Drw</v>
          </cell>
          <cell r="M959">
            <v>960</v>
          </cell>
        </row>
        <row r="960">
          <cell r="C960" t="str">
            <v>25</v>
          </cell>
          <cell r="D960" t="str">
            <v>05050-MD-25-177-190</v>
          </cell>
          <cell r="E960" t="str">
            <v>05050-MD-25-177-190</v>
          </cell>
          <cell r="F960" t="str">
            <v>Tank-Main Platform - Flooring Panels- (Propane)</v>
          </cell>
          <cell r="G960">
            <v>0</v>
          </cell>
          <cell r="H960" t="str">
            <v>VP-1516-147-T-101/2-256</v>
          </cell>
          <cell r="I960">
            <v>40175</v>
          </cell>
          <cell r="J960">
            <v>40168</v>
          </cell>
          <cell r="K960" t="str">
            <v>Y</v>
          </cell>
          <cell r="L960" t="str">
            <v>Drw</v>
          </cell>
          <cell r="M960">
            <v>961</v>
          </cell>
        </row>
        <row r="961">
          <cell r="C961" t="str">
            <v>25</v>
          </cell>
          <cell r="D961" t="str">
            <v>05050-MD-25-177-191</v>
          </cell>
          <cell r="E961" t="str">
            <v>05050-MD-25-177-191</v>
          </cell>
          <cell r="F961" t="str">
            <v>Tank-Main Platform - Flooring Panels- (Propane)</v>
          </cell>
          <cell r="G961">
            <v>0</v>
          </cell>
          <cell r="H961" t="str">
            <v>VP-1516-147-T-101/2-256</v>
          </cell>
          <cell r="I961">
            <v>40175</v>
          </cell>
          <cell r="J961">
            <v>40168</v>
          </cell>
          <cell r="K961" t="str">
            <v>Y</v>
          </cell>
          <cell r="L961" t="str">
            <v>Drw</v>
          </cell>
          <cell r="M961">
            <v>962</v>
          </cell>
        </row>
        <row r="962">
          <cell r="C962" t="str">
            <v>25</v>
          </cell>
          <cell r="D962" t="str">
            <v>05050-MD-25-177-192</v>
          </cell>
          <cell r="E962" t="str">
            <v>05050-MD-25-177-192</v>
          </cell>
          <cell r="F962" t="str">
            <v>Tank-Main Platform - Flooring Panels- (Propane)</v>
          </cell>
          <cell r="G962">
            <v>0</v>
          </cell>
          <cell r="H962" t="str">
            <v>VP-1516-147-T-101/2-256</v>
          </cell>
          <cell r="I962">
            <v>40175</v>
          </cell>
          <cell r="J962">
            <v>40168</v>
          </cell>
          <cell r="K962" t="str">
            <v>Y</v>
          </cell>
          <cell r="L962" t="str">
            <v>Drw</v>
          </cell>
          <cell r="M962">
            <v>963</v>
          </cell>
        </row>
        <row r="963">
          <cell r="C963" t="str">
            <v>25</v>
          </cell>
          <cell r="D963" t="str">
            <v>05050-MD-25-177-193</v>
          </cell>
          <cell r="E963" t="str">
            <v>05050-MD-25-177-193</v>
          </cell>
          <cell r="F963" t="str">
            <v>Tank-Main Platform - Flooring Panels- (Propane)</v>
          </cell>
          <cell r="G963">
            <v>0</v>
          </cell>
          <cell r="H963" t="str">
            <v>VP-1516-147-T-101/2-256</v>
          </cell>
          <cell r="I963">
            <v>40175</v>
          </cell>
          <cell r="J963">
            <v>40168</v>
          </cell>
          <cell r="K963" t="str">
            <v>Y</v>
          </cell>
          <cell r="L963" t="str">
            <v>Drw</v>
          </cell>
          <cell r="M963">
            <v>964</v>
          </cell>
        </row>
        <row r="964">
          <cell r="C964" t="str">
            <v>25</v>
          </cell>
          <cell r="D964" t="str">
            <v>05050-MD-25-177-194</v>
          </cell>
          <cell r="E964" t="str">
            <v>05050-MD-25-177-194</v>
          </cell>
          <cell r="F964" t="str">
            <v>Tank-Main Platform - Flooring Panels- (Propane)</v>
          </cell>
          <cell r="G964">
            <v>0</v>
          </cell>
          <cell r="H964" t="str">
            <v>VP-1516-147-T-101/2-256</v>
          </cell>
          <cell r="I964">
            <v>40175</v>
          </cell>
          <cell r="J964">
            <v>40168</v>
          </cell>
          <cell r="K964" t="str">
            <v>Y</v>
          </cell>
          <cell r="L964" t="str">
            <v>Drw</v>
          </cell>
          <cell r="M964">
            <v>965</v>
          </cell>
        </row>
        <row r="965">
          <cell r="C965" t="str">
            <v>25</v>
          </cell>
          <cell r="D965" t="str">
            <v>05050-MD-25-177-195</v>
          </cell>
          <cell r="E965" t="str">
            <v>05050-MD-25-177-195</v>
          </cell>
          <cell r="F965" t="str">
            <v>Tank-Main Platform - Flooring Panels- (Propane)</v>
          </cell>
          <cell r="G965">
            <v>0</v>
          </cell>
          <cell r="H965" t="str">
            <v>VP-1516-147-T-101/2-256</v>
          </cell>
          <cell r="I965">
            <v>40175</v>
          </cell>
          <cell r="J965">
            <v>40168</v>
          </cell>
          <cell r="K965" t="str">
            <v>Y</v>
          </cell>
          <cell r="L965" t="str">
            <v>Drw</v>
          </cell>
          <cell r="M965">
            <v>966</v>
          </cell>
        </row>
        <row r="966">
          <cell r="C966" t="str">
            <v>25</v>
          </cell>
          <cell r="D966" t="str">
            <v>05050-MD-25-177-196</v>
          </cell>
          <cell r="E966" t="str">
            <v>05050-MD-25-177-196</v>
          </cell>
          <cell r="F966" t="str">
            <v>Tank-Main Platform - Flooring Panels- (Propane)</v>
          </cell>
          <cell r="G966">
            <v>0</v>
          </cell>
          <cell r="H966" t="str">
            <v>VP-1516-147-T-101/2-256</v>
          </cell>
          <cell r="I966">
            <v>40175</v>
          </cell>
          <cell r="J966">
            <v>40168</v>
          </cell>
          <cell r="K966" t="str">
            <v>Y</v>
          </cell>
          <cell r="L966" t="str">
            <v>Drw</v>
          </cell>
          <cell r="M966">
            <v>967</v>
          </cell>
        </row>
        <row r="967">
          <cell r="C967" t="str">
            <v>25</v>
          </cell>
          <cell r="D967" t="str">
            <v>05050-MD-25-177-197</v>
          </cell>
          <cell r="E967" t="str">
            <v>05050-MD-25-177-197</v>
          </cell>
          <cell r="F967" t="str">
            <v>Tank-Main Platform - Flooring Panels- (Propane)</v>
          </cell>
          <cell r="G967">
            <v>0</v>
          </cell>
          <cell r="H967" t="str">
            <v>VP-1516-147-T-101/2-256</v>
          </cell>
          <cell r="I967">
            <v>40175</v>
          </cell>
          <cell r="J967">
            <v>40168</v>
          </cell>
          <cell r="K967" t="str">
            <v>Y</v>
          </cell>
          <cell r="L967" t="str">
            <v>Drw</v>
          </cell>
          <cell r="M967">
            <v>968</v>
          </cell>
        </row>
        <row r="968">
          <cell r="C968" t="str">
            <v>25</v>
          </cell>
          <cell r="D968" t="str">
            <v>05050-MD-25-177-198</v>
          </cell>
          <cell r="E968" t="str">
            <v>05050-MD-25-177-198</v>
          </cell>
          <cell r="F968" t="str">
            <v>Tank-Main Platform - Flooring Panels- (Propane)</v>
          </cell>
          <cell r="G968">
            <v>0</v>
          </cell>
          <cell r="H968" t="str">
            <v>VP-1516-147-T-101/2-256</v>
          </cell>
          <cell r="I968">
            <v>40175</v>
          </cell>
          <cell r="J968">
            <v>40168</v>
          </cell>
          <cell r="K968" t="str">
            <v>Y</v>
          </cell>
          <cell r="L968" t="str">
            <v>Drw</v>
          </cell>
          <cell r="M968">
            <v>969</v>
          </cell>
        </row>
        <row r="969">
          <cell r="C969" t="str">
            <v>25</v>
          </cell>
          <cell r="D969" t="str">
            <v>05050-MD-25-177-199</v>
          </cell>
          <cell r="E969" t="str">
            <v>05050-MD-25-177-199</v>
          </cell>
          <cell r="F969" t="str">
            <v>Tank-Main Platform - Flooring Panels- (Propane)</v>
          </cell>
          <cell r="G969">
            <v>0</v>
          </cell>
          <cell r="H969" t="str">
            <v>VP-1516-147-T-101/2-256</v>
          </cell>
          <cell r="I969">
            <v>40175</v>
          </cell>
          <cell r="J969">
            <v>40168</v>
          </cell>
          <cell r="K969" t="str">
            <v>Y</v>
          </cell>
          <cell r="L969" t="str">
            <v>Drw</v>
          </cell>
          <cell r="M969">
            <v>970</v>
          </cell>
        </row>
        <row r="970">
          <cell r="C970" t="str">
            <v>25</v>
          </cell>
          <cell r="D970" t="str">
            <v>05050-MD-25-177-200</v>
          </cell>
          <cell r="E970" t="str">
            <v>05050-MD-25-177-200</v>
          </cell>
          <cell r="F970" t="str">
            <v>Tank-Main Platform - Flooring Panels- (Propane)</v>
          </cell>
          <cell r="G970">
            <v>0</v>
          </cell>
          <cell r="H970" t="str">
            <v>VP-1516-147-T-101/2-256</v>
          </cell>
          <cell r="I970">
            <v>40175</v>
          </cell>
          <cell r="J970">
            <v>40168</v>
          </cell>
          <cell r="K970" t="str">
            <v>Y</v>
          </cell>
          <cell r="L970" t="str">
            <v>Drw</v>
          </cell>
          <cell r="M970">
            <v>971</v>
          </cell>
        </row>
        <row r="971">
          <cell r="C971" t="str">
            <v>25</v>
          </cell>
          <cell r="D971" t="str">
            <v>05050-MD-25-177-201</v>
          </cell>
          <cell r="E971" t="str">
            <v>05050-MD-25-177-201</v>
          </cell>
          <cell r="F971" t="str">
            <v>Tank-Main Platform - Flooring Panels- (Propane)</v>
          </cell>
          <cell r="G971">
            <v>0</v>
          </cell>
          <cell r="H971" t="str">
            <v>VP-1516-147-T-101/2-256</v>
          </cell>
          <cell r="I971">
            <v>40175</v>
          </cell>
          <cell r="J971">
            <v>40168</v>
          </cell>
          <cell r="K971" t="str">
            <v>Y</v>
          </cell>
          <cell r="L971" t="str">
            <v>Drw</v>
          </cell>
          <cell r="M971">
            <v>972</v>
          </cell>
        </row>
        <row r="972">
          <cell r="C972" t="str">
            <v>25</v>
          </cell>
          <cell r="D972" t="str">
            <v>05050-MD-25-177-202</v>
          </cell>
          <cell r="E972" t="str">
            <v>05050-MD-25-177-202</v>
          </cell>
          <cell r="F972" t="str">
            <v>Tank-Main Platform - Flooring Panels- (Propane)</v>
          </cell>
          <cell r="G972">
            <v>0</v>
          </cell>
          <cell r="H972" t="str">
            <v>VP-1516-147-T-101/2-256</v>
          </cell>
          <cell r="I972">
            <v>40175</v>
          </cell>
          <cell r="J972">
            <v>40168</v>
          </cell>
          <cell r="K972" t="str">
            <v>Y</v>
          </cell>
          <cell r="L972" t="str">
            <v>Drw</v>
          </cell>
          <cell r="M972">
            <v>973</v>
          </cell>
        </row>
        <row r="973">
          <cell r="C973" t="str">
            <v>25</v>
          </cell>
          <cell r="D973" t="str">
            <v>05050-MD-25-177-203</v>
          </cell>
          <cell r="E973" t="str">
            <v>05050-MD-25-177-203</v>
          </cell>
          <cell r="F973" t="str">
            <v>Tank-Main Platform - Flooring Panels- (Propane)</v>
          </cell>
          <cell r="G973">
            <v>0</v>
          </cell>
          <cell r="H973" t="str">
            <v>VP-1516-147-T-101/2-256</v>
          </cell>
          <cell r="I973">
            <v>40175</v>
          </cell>
          <cell r="J973">
            <v>40168</v>
          </cell>
          <cell r="K973" t="str">
            <v>Y</v>
          </cell>
          <cell r="L973" t="str">
            <v>Drw</v>
          </cell>
          <cell r="M973">
            <v>974</v>
          </cell>
        </row>
        <row r="974">
          <cell r="C974" t="str">
            <v>25</v>
          </cell>
          <cell r="D974" t="str">
            <v>05050-MD-25-177-204</v>
          </cell>
          <cell r="E974" t="str">
            <v>05050-MD-25-177-204</v>
          </cell>
          <cell r="F974" t="str">
            <v>Tank-Main Platform - Flooring Panels- (Propane)</v>
          </cell>
          <cell r="G974">
            <v>0</v>
          </cell>
          <cell r="H974" t="str">
            <v>VP-1516-147-T-101/2-256</v>
          </cell>
          <cell r="I974">
            <v>40175</v>
          </cell>
          <cell r="J974">
            <v>40168</v>
          </cell>
          <cell r="K974" t="str">
            <v>Y</v>
          </cell>
          <cell r="L974" t="str">
            <v>Drw</v>
          </cell>
          <cell r="M974">
            <v>975</v>
          </cell>
        </row>
        <row r="975">
          <cell r="C975" t="str">
            <v>25</v>
          </cell>
          <cell r="D975" t="str">
            <v>05050-MD-25-177-205</v>
          </cell>
          <cell r="E975" t="str">
            <v>05050-MD-25-177-205</v>
          </cell>
          <cell r="F975" t="str">
            <v>Tank-Main Platform - Flooring Panels- (Propane)</v>
          </cell>
          <cell r="G975">
            <v>0</v>
          </cell>
          <cell r="H975" t="str">
            <v>VP-1516-147-T-101/2-256</v>
          </cell>
          <cell r="I975">
            <v>40175</v>
          </cell>
          <cell r="J975">
            <v>40168</v>
          </cell>
          <cell r="K975" t="str">
            <v>Y</v>
          </cell>
          <cell r="L975" t="str">
            <v>Drw</v>
          </cell>
          <cell r="M975">
            <v>976</v>
          </cell>
        </row>
        <row r="976">
          <cell r="C976" t="str">
            <v>25</v>
          </cell>
          <cell r="D976" t="str">
            <v>05050-MD-25-177-206</v>
          </cell>
          <cell r="E976" t="str">
            <v>05050-MD-25-177-206</v>
          </cell>
          <cell r="F976" t="str">
            <v>Tank-Main Platform - Flooring Panels- (Propane)</v>
          </cell>
          <cell r="G976">
            <v>0</v>
          </cell>
          <cell r="H976" t="str">
            <v>VP-1516-147-T-101/2-256</v>
          </cell>
          <cell r="I976">
            <v>40175</v>
          </cell>
          <cell r="J976">
            <v>40168</v>
          </cell>
          <cell r="K976" t="str">
            <v>Y</v>
          </cell>
          <cell r="L976" t="str">
            <v>Drw</v>
          </cell>
          <cell r="M976">
            <v>977</v>
          </cell>
        </row>
        <row r="977">
          <cell r="C977" t="str">
            <v>25</v>
          </cell>
          <cell r="D977" t="str">
            <v>05050-MD-25-177-207</v>
          </cell>
          <cell r="E977" t="str">
            <v>05050-MD-25-177-207</v>
          </cell>
          <cell r="F977" t="str">
            <v>Tank-Main Platform - Flooring Panels- (Propane)</v>
          </cell>
          <cell r="G977">
            <v>0</v>
          </cell>
          <cell r="H977" t="str">
            <v>VP-1516-147-T-101/2-256</v>
          </cell>
          <cell r="I977">
            <v>40175</v>
          </cell>
          <cell r="J977">
            <v>40168</v>
          </cell>
          <cell r="K977" t="str">
            <v>Y</v>
          </cell>
          <cell r="L977" t="str">
            <v>Drw</v>
          </cell>
          <cell r="M977">
            <v>978</v>
          </cell>
        </row>
        <row r="978">
          <cell r="C978" t="str">
            <v>25</v>
          </cell>
          <cell r="D978" t="str">
            <v>05050-MD-25-177-208</v>
          </cell>
          <cell r="E978" t="str">
            <v>05050-MD-25-177-208</v>
          </cell>
          <cell r="F978" t="str">
            <v>Tank-Main Platform - Flooring Panels- (Propane)</v>
          </cell>
          <cell r="G978">
            <v>0</v>
          </cell>
          <cell r="H978" t="str">
            <v>VP-1516-147-T-101/2-256</v>
          </cell>
          <cell r="I978">
            <v>40175</v>
          </cell>
          <cell r="J978">
            <v>40168</v>
          </cell>
          <cell r="K978" t="str">
            <v>Y</v>
          </cell>
          <cell r="L978" t="str">
            <v>Drw</v>
          </cell>
          <cell r="M978">
            <v>979</v>
          </cell>
        </row>
        <row r="979">
          <cell r="C979" t="str">
            <v>25</v>
          </cell>
          <cell r="D979" t="str">
            <v>05050-MD-25-177-209</v>
          </cell>
          <cell r="E979" t="str">
            <v>05050-MD-25-177-209</v>
          </cell>
          <cell r="F979" t="str">
            <v>Tank-Main Platform - Flooring Panels- (Propane)</v>
          </cell>
          <cell r="G979">
            <v>0</v>
          </cell>
          <cell r="H979" t="str">
            <v>VP-1516-147-T-101/2-256</v>
          </cell>
          <cell r="I979">
            <v>40175</v>
          </cell>
          <cell r="J979">
            <v>40168</v>
          </cell>
          <cell r="K979" t="str">
            <v>Y</v>
          </cell>
          <cell r="L979" t="str">
            <v>Drw</v>
          </cell>
          <cell r="M979">
            <v>980</v>
          </cell>
        </row>
        <row r="980">
          <cell r="C980" t="str">
            <v>25</v>
          </cell>
          <cell r="D980" t="str">
            <v>05050-MD-25-177-210</v>
          </cell>
          <cell r="E980" t="str">
            <v>05050-MD-25-177-210</v>
          </cell>
          <cell r="F980" t="str">
            <v>Tank-Main Platform - Flooring Panels- (Propane)</v>
          </cell>
          <cell r="G980">
            <v>0</v>
          </cell>
          <cell r="H980" t="str">
            <v>VP-1516-147-T-101/2-256</v>
          </cell>
          <cell r="I980">
            <v>40175</v>
          </cell>
          <cell r="J980">
            <v>40168</v>
          </cell>
          <cell r="K980" t="str">
            <v>Y</v>
          </cell>
          <cell r="L980" t="str">
            <v>Drw</v>
          </cell>
          <cell r="M980">
            <v>981</v>
          </cell>
        </row>
        <row r="981">
          <cell r="C981" t="str">
            <v>25</v>
          </cell>
          <cell r="D981" t="str">
            <v>05050-MD-25-177-211</v>
          </cell>
          <cell r="E981" t="str">
            <v>05050-MD-25-177-211</v>
          </cell>
          <cell r="F981" t="str">
            <v>Tank-Main Platform - Flooring Panels- (Propane)</v>
          </cell>
          <cell r="G981">
            <v>0</v>
          </cell>
          <cell r="H981" t="str">
            <v>VP-1516-147-T-101/2-256</v>
          </cell>
          <cell r="I981">
            <v>40175</v>
          </cell>
          <cell r="J981">
            <v>40168</v>
          </cell>
          <cell r="K981" t="str">
            <v>Y</v>
          </cell>
          <cell r="L981" t="str">
            <v>Drw</v>
          </cell>
          <cell r="M981">
            <v>982</v>
          </cell>
        </row>
        <row r="982">
          <cell r="C982" t="str">
            <v>25</v>
          </cell>
          <cell r="D982" t="str">
            <v>05050-MD-25-177-212</v>
          </cell>
          <cell r="E982" t="str">
            <v>05050-MD-25-177-212</v>
          </cell>
          <cell r="F982" t="str">
            <v>Tank-Main Platform - Flooring Panels- (Propane)</v>
          </cell>
          <cell r="G982">
            <v>0</v>
          </cell>
          <cell r="H982" t="str">
            <v>VP-1516-147-T-101/2-256</v>
          </cell>
          <cell r="I982">
            <v>40175</v>
          </cell>
          <cell r="J982">
            <v>40168</v>
          </cell>
          <cell r="K982" t="str">
            <v>Y</v>
          </cell>
          <cell r="L982" t="str">
            <v>Drw</v>
          </cell>
          <cell r="M982">
            <v>983</v>
          </cell>
        </row>
        <row r="983">
          <cell r="C983" t="str">
            <v>25</v>
          </cell>
          <cell r="D983" t="str">
            <v>05050-MD-25-177-213</v>
          </cell>
          <cell r="E983" t="str">
            <v>05050-MD-25-177-213</v>
          </cell>
          <cell r="F983" t="str">
            <v>Tank-Main Platform - Flooring Panels- (Propane)</v>
          </cell>
          <cell r="G983">
            <v>0</v>
          </cell>
          <cell r="H983" t="str">
            <v>VP-1516-147-T-101/2-256</v>
          </cell>
          <cell r="I983">
            <v>40175</v>
          </cell>
          <cell r="J983">
            <v>40168</v>
          </cell>
          <cell r="K983" t="str">
            <v>Y</v>
          </cell>
          <cell r="L983" t="str">
            <v>Drw</v>
          </cell>
          <cell r="M983">
            <v>984</v>
          </cell>
        </row>
        <row r="984">
          <cell r="C984" t="str">
            <v>25</v>
          </cell>
          <cell r="D984" t="str">
            <v>05050-MD-25-177-214</v>
          </cell>
          <cell r="E984" t="str">
            <v>05050-MD-25-177-214</v>
          </cell>
          <cell r="F984" t="str">
            <v>Tank-Main Platform - Flooring Panels- (Propane)</v>
          </cell>
          <cell r="G984">
            <v>0</v>
          </cell>
          <cell r="H984" t="str">
            <v>VP-1516-147-T-101/2-256</v>
          </cell>
          <cell r="I984">
            <v>40175</v>
          </cell>
          <cell r="J984">
            <v>40168</v>
          </cell>
          <cell r="K984" t="str">
            <v>Y</v>
          </cell>
          <cell r="L984" t="str">
            <v>Drw</v>
          </cell>
          <cell r="M984">
            <v>985</v>
          </cell>
        </row>
        <row r="985">
          <cell r="C985" t="str">
            <v>25</v>
          </cell>
          <cell r="D985" t="str">
            <v>05050-MD-25-177-215</v>
          </cell>
          <cell r="E985" t="str">
            <v>05050-MD-25-177-215</v>
          </cell>
          <cell r="F985" t="str">
            <v>Tank-Main Platform - Flooring Panels- (Propane)</v>
          </cell>
          <cell r="G985">
            <v>0</v>
          </cell>
          <cell r="H985" t="str">
            <v>VP-1516-147-T-101/2-256</v>
          </cell>
          <cell r="I985">
            <v>40175</v>
          </cell>
          <cell r="J985">
            <v>40168</v>
          </cell>
          <cell r="K985" t="str">
            <v>Y</v>
          </cell>
          <cell r="L985" t="str">
            <v>Drw</v>
          </cell>
          <cell r="M985">
            <v>986</v>
          </cell>
        </row>
        <row r="986">
          <cell r="C986" t="str">
            <v>25</v>
          </cell>
          <cell r="D986" t="str">
            <v>05050-MD-25-177-216</v>
          </cell>
          <cell r="E986" t="str">
            <v>05050-MD-25-177-216</v>
          </cell>
          <cell r="F986" t="str">
            <v>Tank-Main Platform - Flooring Panels- (Propane)</v>
          </cell>
          <cell r="G986">
            <v>0</v>
          </cell>
          <cell r="H986" t="str">
            <v>VP-1516-147-T-101/2-256</v>
          </cell>
          <cell r="I986">
            <v>40175</v>
          </cell>
          <cell r="J986">
            <v>40168</v>
          </cell>
          <cell r="K986" t="str">
            <v>Y</v>
          </cell>
          <cell r="L986" t="str">
            <v>Drw</v>
          </cell>
          <cell r="M986">
            <v>987</v>
          </cell>
        </row>
        <row r="987">
          <cell r="C987" t="str">
            <v>25</v>
          </cell>
          <cell r="D987" t="str">
            <v>05050-MD-25-177-217</v>
          </cell>
          <cell r="E987" t="str">
            <v>05050-MD-25-177-217</v>
          </cell>
          <cell r="F987" t="str">
            <v>Tank-Main Platform - Flooring Panels- (Propane)</v>
          </cell>
          <cell r="G987">
            <v>0</v>
          </cell>
          <cell r="H987" t="str">
            <v>VP-1516-147-T-101/2-256</v>
          </cell>
          <cell r="I987">
            <v>40175</v>
          </cell>
          <cell r="J987">
            <v>40168</v>
          </cell>
          <cell r="K987" t="str">
            <v>Y</v>
          </cell>
          <cell r="L987" t="str">
            <v>Drw</v>
          </cell>
          <cell r="M987">
            <v>988</v>
          </cell>
        </row>
        <row r="988">
          <cell r="C988" t="str">
            <v>25</v>
          </cell>
          <cell r="D988" t="str">
            <v>05050-MD-25-177-218</v>
          </cell>
          <cell r="E988" t="str">
            <v>05050-MD-25-177-218</v>
          </cell>
          <cell r="F988" t="str">
            <v>Tank-Main Platform - Flooring Panels- (Propane)</v>
          </cell>
          <cell r="G988">
            <v>0</v>
          </cell>
          <cell r="H988" t="str">
            <v>VP-1516-147-T-101/2-256</v>
          </cell>
          <cell r="I988">
            <v>40175</v>
          </cell>
          <cell r="J988">
            <v>40168</v>
          </cell>
          <cell r="K988" t="str">
            <v>Y</v>
          </cell>
          <cell r="L988" t="str">
            <v>Drw</v>
          </cell>
          <cell r="M988">
            <v>989</v>
          </cell>
        </row>
        <row r="989">
          <cell r="C989" t="str">
            <v>25</v>
          </cell>
          <cell r="D989" t="str">
            <v>05050-MD-25-177-219</v>
          </cell>
          <cell r="E989" t="str">
            <v>05050-MD-25-177-219</v>
          </cell>
          <cell r="F989" t="str">
            <v>Tank-Main Platform - Flooring Panels- (Propane)</v>
          </cell>
          <cell r="G989">
            <v>0</v>
          </cell>
          <cell r="H989" t="str">
            <v>VP-1516-147-T-101/2-256</v>
          </cell>
          <cell r="I989">
            <v>40175</v>
          </cell>
          <cell r="J989">
            <v>40168</v>
          </cell>
          <cell r="K989" t="str">
            <v>Y</v>
          </cell>
          <cell r="L989" t="str">
            <v>Drw</v>
          </cell>
          <cell r="M989">
            <v>990</v>
          </cell>
        </row>
        <row r="990">
          <cell r="C990" t="str">
            <v>25</v>
          </cell>
          <cell r="D990" t="str">
            <v>05050-MD-25-177-220</v>
          </cell>
          <cell r="E990" t="str">
            <v>05050-MD-25-177-220</v>
          </cell>
          <cell r="F990" t="str">
            <v>Tank-Main Platform - Flooring Panels- (Propane)</v>
          </cell>
          <cell r="G990">
            <v>0</v>
          </cell>
          <cell r="H990" t="str">
            <v>VP-1516-147-T-101/2-256</v>
          </cell>
          <cell r="I990">
            <v>40175</v>
          </cell>
          <cell r="J990">
            <v>40168</v>
          </cell>
          <cell r="K990" t="str">
            <v>Y</v>
          </cell>
          <cell r="L990" t="str">
            <v>Drw</v>
          </cell>
          <cell r="M990">
            <v>991</v>
          </cell>
        </row>
        <row r="991">
          <cell r="C991" t="str">
            <v>25</v>
          </cell>
          <cell r="D991" t="str">
            <v>05050-MD-25-177-221</v>
          </cell>
          <cell r="E991" t="str">
            <v>05050-MD-25-177-221</v>
          </cell>
          <cell r="F991" t="str">
            <v>Tank-Main Platform - Flooring Panels- (Propane)</v>
          </cell>
          <cell r="G991">
            <v>0</v>
          </cell>
          <cell r="H991" t="str">
            <v>VP-1516-147-T-101/2-256</v>
          </cell>
          <cell r="I991">
            <v>40175</v>
          </cell>
          <cell r="J991">
            <v>40168</v>
          </cell>
          <cell r="K991" t="str">
            <v>Y</v>
          </cell>
          <cell r="L991" t="str">
            <v>Drw</v>
          </cell>
          <cell r="M991">
            <v>992</v>
          </cell>
        </row>
        <row r="992">
          <cell r="C992" t="str">
            <v>25</v>
          </cell>
          <cell r="D992" t="str">
            <v>05050-MD-25-177-222</v>
          </cell>
          <cell r="E992" t="str">
            <v>05050-MD-25-177-222</v>
          </cell>
          <cell r="F992" t="str">
            <v>Tank-Main Platform - Flooring Panels- (Propane)</v>
          </cell>
          <cell r="G992">
            <v>0</v>
          </cell>
          <cell r="H992" t="str">
            <v>VP-1516-147-T-101/2-256</v>
          </cell>
          <cell r="I992">
            <v>40175</v>
          </cell>
          <cell r="J992">
            <v>40168</v>
          </cell>
          <cell r="K992" t="str">
            <v>Y</v>
          </cell>
          <cell r="L992" t="str">
            <v>Drw</v>
          </cell>
          <cell r="M992">
            <v>993</v>
          </cell>
        </row>
        <row r="993">
          <cell r="C993" t="str">
            <v>25</v>
          </cell>
          <cell r="D993" t="str">
            <v>05050-MD-25-177-223</v>
          </cell>
          <cell r="E993" t="str">
            <v>05050-MD-25-177-223</v>
          </cell>
          <cell r="F993" t="str">
            <v>Tank-Main Platform - Flooring Panels- (Propane)</v>
          </cell>
          <cell r="G993">
            <v>0</v>
          </cell>
          <cell r="H993" t="str">
            <v>VP-1516-147-T-101/2-256</v>
          </cell>
          <cell r="I993">
            <v>40175</v>
          </cell>
          <cell r="J993">
            <v>40168</v>
          </cell>
          <cell r="K993" t="str">
            <v>Y</v>
          </cell>
          <cell r="L993" t="str">
            <v>Drw</v>
          </cell>
          <cell r="M993">
            <v>994</v>
          </cell>
        </row>
        <row r="994">
          <cell r="C994" t="str">
            <v>25</v>
          </cell>
          <cell r="D994" t="str">
            <v>05050-MD-25-177-224</v>
          </cell>
          <cell r="E994" t="str">
            <v>05050-MD-25-177-224</v>
          </cell>
          <cell r="F994" t="str">
            <v>Tank-Main Platform - Flooring Panels- (Propane)</v>
          </cell>
          <cell r="G994">
            <v>0</v>
          </cell>
          <cell r="H994" t="str">
            <v>VP-1516-147-T-101/2-256</v>
          </cell>
          <cell r="I994">
            <v>40175</v>
          </cell>
          <cell r="J994">
            <v>40168</v>
          </cell>
          <cell r="K994" t="str">
            <v>Y</v>
          </cell>
          <cell r="L994" t="str">
            <v>Drw</v>
          </cell>
          <cell r="M994">
            <v>995</v>
          </cell>
        </row>
        <row r="995">
          <cell r="C995" t="str">
            <v>25</v>
          </cell>
          <cell r="D995" t="str">
            <v>05050-MD-25-177-225</v>
          </cell>
          <cell r="E995" t="str">
            <v>05050-MD-25-177-225</v>
          </cell>
          <cell r="F995" t="str">
            <v>Tank-Main Platform - Flooring Panels- (Propane)</v>
          </cell>
          <cell r="G995">
            <v>0</v>
          </cell>
          <cell r="H995" t="str">
            <v>VP-1516-147-T-101/2-256</v>
          </cell>
          <cell r="I995">
            <v>40175</v>
          </cell>
          <cell r="J995">
            <v>40168</v>
          </cell>
          <cell r="K995" t="str">
            <v>Y</v>
          </cell>
          <cell r="L995" t="str">
            <v>Drw</v>
          </cell>
          <cell r="M995">
            <v>996</v>
          </cell>
        </row>
        <row r="996">
          <cell r="C996" t="str">
            <v>25</v>
          </cell>
          <cell r="D996" t="str">
            <v>05050-MD-25-177-226</v>
          </cell>
          <cell r="E996" t="str">
            <v>05050-MD-25-177-226</v>
          </cell>
          <cell r="F996" t="str">
            <v>Tank-Main Platform - Flooring Panels- (Propane)</v>
          </cell>
          <cell r="G996">
            <v>0</v>
          </cell>
          <cell r="H996" t="str">
            <v>VP-1516-147-T-101/2-256</v>
          </cell>
          <cell r="I996">
            <v>40175</v>
          </cell>
          <cell r="J996">
            <v>40168</v>
          </cell>
          <cell r="K996" t="str">
            <v>Y</v>
          </cell>
          <cell r="L996" t="str">
            <v>Drw</v>
          </cell>
          <cell r="M996">
            <v>997</v>
          </cell>
        </row>
        <row r="997">
          <cell r="C997" t="str">
            <v>25</v>
          </cell>
          <cell r="D997" t="str">
            <v>05050-MD-25-177-227</v>
          </cell>
          <cell r="E997" t="str">
            <v>05050-MD-25-177-227</v>
          </cell>
          <cell r="F997" t="str">
            <v>Tank-Main Platform - Flooring Panels- (Propane)</v>
          </cell>
          <cell r="G997">
            <v>0</v>
          </cell>
          <cell r="H997" t="str">
            <v>VP-1516-147-T-101/2-256</v>
          </cell>
          <cell r="I997">
            <v>40175</v>
          </cell>
          <cell r="J997">
            <v>40168</v>
          </cell>
          <cell r="K997" t="str">
            <v>Y</v>
          </cell>
          <cell r="L997" t="str">
            <v>Drw</v>
          </cell>
          <cell r="M997">
            <v>998</v>
          </cell>
        </row>
        <row r="998">
          <cell r="C998" t="str">
            <v>25</v>
          </cell>
          <cell r="D998" t="str">
            <v>05050-MD-25-177-228</v>
          </cell>
          <cell r="E998" t="str">
            <v>05050-MD-25-177-228</v>
          </cell>
          <cell r="F998" t="str">
            <v>Tank-Main Platform - Flooring Panels- (Propane)</v>
          </cell>
          <cell r="G998">
            <v>0</v>
          </cell>
          <cell r="H998" t="str">
            <v>VP-1516-147-T-101/2-256</v>
          </cell>
          <cell r="I998">
            <v>40175</v>
          </cell>
          <cell r="J998">
            <v>40168</v>
          </cell>
          <cell r="K998" t="str">
            <v>Y</v>
          </cell>
          <cell r="L998" t="str">
            <v>Drw</v>
          </cell>
          <cell r="M998">
            <v>999</v>
          </cell>
        </row>
        <row r="999">
          <cell r="C999" t="str">
            <v>25</v>
          </cell>
          <cell r="D999" t="str">
            <v>05050-MD-25-177-229</v>
          </cell>
          <cell r="E999" t="str">
            <v>05050-MD-25-177-229</v>
          </cell>
          <cell r="F999" t="str">
            <v>Tank-Main Platform - Flooring Panels- (Propane)</v>
          </cell>
          <cell r="G999">
            <v>0</v>
          </cell>
          <cell r="H999" t="str">
            <v>VP-1516-147-T-101/2-256</v>
          </cell>
          <cell r="I999">
            <v>40175</v>
          </cell>
          <cell r="J999">
            <v>40168</v>
          </cell>
          <cell r="K999" t="str">
            <v>Y</v>
          </cell>
          <cell r="L999" t="str">
            <v>Drw</v>
          </cell>
          <cell r="M999">
            <v>1000</v>
          </cell>
        </row>
        <row r="1000">
          <cell r="C1000" t="str">
            <v>25</v>
          </cell>
          <cell r="D1000" t="str">
            <v>05050-MD-25-177-230</v>
          </cell>
          <cell r="E1000" t="str">
            <v>05050-MD-25-177-230</v>
          </cell>
          <cell r="F1000" t="str">
            <v>Tank-Main Platform - Flooring Panels- (Propane)</v>
          </cell>
          <cell r="G1000">
            <v>0</v>
          </cell>
          <cell r="H1000" t="str">
            <v>VP-1516-147-T-101/2-256</v>
          </cell>
          <cell r="I1000">
            <v>40175</v>
          </cell>
          <cell r="J1000">
            <v>40168</v>
          </cell>
          <cell r="K1000" t="str">
            <v>Y</v>
          </cell>
          <cell r="L1000" t="str">
            <v>Drw</v>
          </cell>
          <cell r="M1000">
            <v>1001</v>
          </cell>
        </row>
        <row r="1001">
          <cell r="C1001" t="str">
            <v>25</v>
          </cell>
          <cell r="D1001" t="str">
            <v>05050-MD-25-177-231</v>
          </cell>
          <cell r="E1001" t="str">
            <v>05050-MD-25-177-231</v>
          </cell>
          <cell r="F1001" t="str">
            <v>Tank-Main Platform - Flooring Panels- (Propane)</v>
          </cell>
          <cell r="G1001">
            <v>0</v>
          </cell>
          <cell r="H1001" t="str">
            <v>VP-1516-147-T-101/2-256</v>
          </cell>
          <cell r="I1001">
            <v>40175</v>
          </cell>
          <cell r="J1001">
            <v>40168</v>
          </cell>
          <cell r="K1001" t="str">
            <v>Y</v>
          </cell>
          <cell r="L1001" t="str">
            <v>Drw</v>
          </cell>
          <cell r="M1001">
            <v>1002</v>
          </cell>
        </row>
        <row r="1002">
          <cell r="C1002" t="str">
            <v>25</v>
          </cell>
          <cell r="D1002" t="str">
            <v>05050-MD-25-177-232</v>
          </cell>
          <cell r="E1002" t="str">
            <v>05050-MD-25-177-232</v>
          </cell>
          <cell r="F1002" t="str">
            <v>Tank-Main Platform - Flooring Panels- (Propane)</v>
          </cell>
          <cell r="G1002">
            <v>0</v>
          </cell>
          <cell r="H1002" t="str">
            <v>VP-1516-147-T-101/2-256</v>
          </cell>
          <cell r="I1002">
            <v>40175</v>
          </cell>
          <cell r="J1002">
            <v>40168</v>
          </cell>
          <cell r="K1002" t="str">
            <v>Y</v>
          </cell>
          <cell r="L1002" t="str">
            <v>Drw</v>
          </cell>
          <cell r="M1002">
            <v>1003</v>
          </cell>
        </row>
        <row r="1003">
          <cell r="C1003" t="str">
            <v>25</v>
          </cell>
          <cell r="D1003" t="str">
            <v>05050-MD-25-177-233</v>
          </cell>
          <cell r="E1003" t="str">
            <v>05050-MD-25-177-233</v>
          </cell>
          <cell r="F1003" t="str">
            <v>Tank-Main Platform - Flooring Panels- (Propane)</v>
          </cell>
          <cell r="G1003">
            <v>0</v>
          </cell>
          <cell r="H1003" t="str">
            <v>VP-1516-147-T-101/2-256</v>
          </cell>
          <cell r="I1003">
            <v>40175</v>
          </cell>
          <cell r="J1003">
            <v>40168</v>
          </cell>
          <cell r="K1003" t="str">
            <v>Y</v>
          </cell>
          <cell r="L1003" t="str">
            <v>Drw</v>
          </cell>
          <cell r="M1003">
            <v>1004</v>
          </cell>
        </row>
        <row r="1004">
          <cell r="C1004" t="str">
            <v>25</v>
          </cell>
          <cell r="D1004" t="str">
            <v>05050-MD-25-177-234</v>
          </cell>
          <cell r="E1004" t="str">
            <v>05050-MD-25-177-234</v>
          </cell>
          <cell r="F1004" t="str">
            <v>Tank-Main Platform - Flooring Panels- (Propane)</v>
          </cell>
          <cell r="G1004">
            <v>0</v>
          </cell>
          <cell r="H1004" t="str">
            <v>VP-1516-147-T-101/2-256</v>
          </cell>
          <cell r="I1004">
            <v>40175</v>
          </cell>
          <cell r="J1004">
            <v>40168</v>
          </cell>
          <cell r="K1004" t="str">
            <v>Y</v>
          </cell>
          <cell r="L1004" t="str">
            <v>Drw</v>
          </cell>
          <cell r="M1004">
            <v>1005</v>
          </cell>
        </row>
        <row r="1005">
          <cell r="C1005" t="str">
            <v>25</v>
          </cell>
          <cell r="D1005" t="str">
            <v>05050-MD-25-177-235</v>
          </cell>
          <cell r="E1005" t="str">
            <v>05050-MD-25-177-235</v>
          </cell>
          <cell r="F1005" t="str">
            <v>Tank-Main Platform - Flooring Panels- (Propane)</v>
          </cell>
          <cell r="G1005">
            <v>0</v>
          </cell>
          <cell r="H1005" t="str">
            <v>VP-1516-147-T-101/2-256</v>
          </cell>
          <cell r="I1005">
            <v>40175</v>
          </cell>
          <cell r="J1005">
            <v>40168</v>
          </cell>
          <cell r="K1005" t="str">
            <v>Y</v>
          </cell>
          <cell r="L1005" t="str">
            <v>Drw</v>
          </cell>
          <cell r="M1005">
            <v>1006</v>
          </cell>
        </row>
        <row r="1006">
          <cell r="C1006" t="str">
            <v>25</v>
          </cell>
          <cell r="D1006" t="str">
            <v>05050-MD-25-177-236</v>
          </cell>
          <cell r="E1006" t="str">
            <v>05050-MD-25-177-236</v>
          </cell>
          <cell r="F1006" t="str">
            <v>Tank-Main Platform - Flooring Panels- (Propane)</v>
          </cell>
          <cell r="G1006">
            <v>0</v>
          </cell>
          <cell r="H1006" t="str">
            <v>VP-1516-147-T-101/2-256</v>
          </cell>
          <cell r="I1006">
            <v>40175</v>
          </cell>
          <cell r="J1006">
            <v>40168</v>
          </cell>
          <cell r="K1006" t="str">
            <v>Y</v>
          </cell>
          <cell r="L1006" t="str">
            <v>Drw</v>
          </cell>
          <cell r="M1006">
            <v>1007</v>
          </cell>
        </row>
        <row r="1007">
          <cell r="C1007" t="str">
            <v>25</v>
          </cell>
          <cell r="D1007" t="str">
            <v>05050-MD-25-177-237</v>
          </cell>
          <cell r="E1007" t="str">
            <v>05050-MD-25-177-237</v>
          </cell>
          <cell r="F1007" t="str">
            <v>Tank-Main Platform - Flooring Panels- (Propane)</v>
          </cell>
          <cell r="G1007">
            <v>0</v>
          </cell>
          <cell r="H1007" t="str">
            <v>VP-1516-147-T-101/2-256</v>
          </cell>
          <cell r="I1007">
            <v>40175</v>
          </cell>
          <cell r="J1007">
            <v>40168</v>
          </cell>
          <cell r="K1007" t="str">
            <v>Y</v>
          </cell>
          <cell r="L1007" t="str">
            <v>Drw</v>
          </cell>
          <cell r="M1007">
            <v>1008</v>
          </cell>
        </row>
        <row r="1008">
          <cell r="C1008" t="str">
            <v>25</v>
          </cell>
          <cell r="D1008" t="str">
            <v>05050-MD-25-177-238</v>
          </cell>
          <cell r="E1008" t="str">
            <v>05050-MD-25-177-238</v>
          </cell>
          <cell r="F1008" t="str">
            <v>Tank-Main Platform - Flooring Panels- (Propane)</v>
          </cell>
          <cell r="G1008">
            <v>0</v>
          </cell>
          <cell r="H1008" t="str">
            <v>VP-1516-147-T-101/2-256</v>
          </cell>
          <cell r="I1008">
            <v>40175</v>
          </cell>
          <cell r="J1008">
            <v>40168</v>
          </cell>
          <cell r="K1008" t="str">
            <v>Y</v>
          </cell>
          <cell r="L1008" t="str">
            <v>Drw</v>
          </cell>
          <cell r="M1008">
            <v>1009</v>
          </cell>
        </row>
        <row r="1009">
          <cell r="C1009" t="str">
            <v>25</v>
          </cell>
          <cell r="D1009" t="str">
            <v>05050-MD-25-177-239</v>
          </cell>
          <cell r="E1009" t="str">
            <v>05050-MD-25-177-239</v>
          </cell>
          <cell r="F1009" t="str">
            <v>Tank-Main Platform - Flooring Panels- (Propane)</v>
          </cell>
          <cell r="G1009">
            <v>0</v>
          </cell>
          <cell r="H1009" t="str">
            <v>VP-1516-147-T-101/2-256</v>
          </cell>
          <cell r="I1009">
            <v>40175</v>
          </cell>
          <cell r="J1009">
            <v>40168</v>
          </cell>
          <cell r="K1009" t="str">
            <v>Y</v>
          </cell>
          <cell r="L1009" t="str">
            <v>Drw</v>
          </cell>
          <cell r="M1009">
            <v>1010</v>
          </cell>
        </row>
        <row r="1010">
          <cell r="C1010" t="str">
            <v>25</v>
          </cell>
          <cell r="D1010" t="str">
            <v>05050-MD-25-177-240</v>
          </cell>
          <cell r="E1010" t="str">
            <v>05050-MD-25-177-240</v>
          </cell>
          <cell r="F1010" t="str">
            <v>Tank-Main Platform - Flooring Panels- (Propane)</v>
          </cell>
          <cell r="G1010">
            <v>0</v>
          </cell>
          <cell r="H1010" t="str">
            <v>VP-1516-147-T-101/2-256</v>
          </cell>
          <cell r="I1010">
            <v>40175</v>
          </cell>
          <cell r="J1010">
            <v>40168</v>
          </cell>
          <cell r="K1010" t="str">
            <v>Y</v>
          </cell>
          <cell r="L1010" t="str">
            <v>Drw</v>
          </cell>
          <cell r="M1010">
            <v>1011</v>
          </cell>
        </row>
        <row r="1011">
          <cell r="C1011" t="str">
            <v>25</v>
          </cell>
          <cell r="D1011" t="str">
            <v>05050-MD-25-177-241</v>
          </cell>
          <cell r="E1011" t="str">
            <v>05050-MD-25-177-241</v>
          </cell>
          <cell r="F1011" t="str">
            <v>Tank-Main Platform - Flooring Panels- (Propane)</v>
          </cell>
          <cell r="G1011">
            <v>0</v>
          </cell>
          <cell r="H1011" t="str">
            <v>VP-1516-147-T-101/2-256</v>
          </cell>
          <cell r="I1011">
            <v>40175</v>
          </cell>
          <cell r="J1011">
            <v>40168</v>
          </cell>
          <cell r="K1011" t="str">
            <v>Y</v>
          </cell>
          <cell r="L1011" t="str">
            <v>Drw</v>
          </cell>
          <cell r="M1011">
            <v>1012</v>
          </cell>
        </row>
        <row r="1012">
          <cell r="C1012" t="str">
            <v>25</v>
          </cell>
          <cell r="D1012" t="str">
            <v/>
          </cell>
          <cell r="E1012" t="str">
            <v/>
          </cell>
          <cell r="F1012" t="str">
            <v>Tank-Main Platform - Flooring Panels- (Propane)</v>
          </cell>
          <cell r="G1012">
            <v>0</v>
          </cell>
          <cell r="H1012">
            <v>0</v>
          </cell>
          <cell r="I1012">
            <v>40175</v>
          </cell>
          <cell r="J1012">
            <v>40168</v>
          </cell>
          <cell r="K1012" t="str">
            <v>n</v>
          </cell>
          <cell r="L1012" t="str">
            <v>Drw</v>
          </cell>
          <cell r="M1012">
            <v>1013</v>
          </cell>
        </row>
        <row r="1013">
          <cell r="C1013" t="str">
            <v>25</v>
          </cell>
          <cell r="D1013" t="str">
            <v/>
          </cell>
          <cell r="E1013" t="str">
            <v/>
          </cell>
          <cell r="F1013" t="str">
            <v>Tank-Main Platform - Flooring Panels- (Propane)</v>
          </cell>
          <cell r="G1013">
            <v>0</v>
          </cell>
          <cell r="H1013">
            <v>0</v>
          </cell>
          <cell r="I1013">
            <v>40175</v>
          </cell>
          <cell r="J1013">
            <v>40168</v>
          </cell>
          <cell r="K1013" t="str">
            <v>n</v>
          </cell>
          <cell r="L1013" t="str">
            <v>Drw</v>
          </cell>
          <cell r="M1013">
            <v>1014</v>
          </cell>
        </row>
        <row r="1014">
          <cell r="C1014" t="str">
            <v>25</v>
          </cell>
          <cell r="D1014" t="str">
            <v/>
          </cell>
          <cell r="E1014" t="str">
            <v/>
          </cell>
          <cell r="F1014" t="str">
            <v>Tank-Main Platform - Flooring Panels- (Propane)</v>
          </cell>
          <cell r="G1014">
            <v>0</v>
          </cell>
          <cell r="H1014">
            <v>0</v>
          </cell>
          <cell r="I1014">
            <v>40175</v>
          </cell>
          <cell r="J1014">
            <v>40168</v>
          </cell>
          <cell r="K1014" t="str">
            <v>n</v>
          </cell>
          <cell r="L1014" t="str">
            <v>Drw</v>
          </cell>
          <cell r="M1014">
            <v>1015</v>
          </cell>
        </row>
        <row r="1015">
          <cell r="C1015" t="str">
            <v>25</v>
          </cell>
          <cell r="D1015" t="str">
            <v/>
          </cell>
          <cell r="E1015" t="str">
            <v/>
          </cell>
          <cell r="F1015" t="str">
            <v>Tank-Main Platform - Flooring Panels- (Propane)</v>
          </cell>
          <cell r="G1015">
            <v>0</v>
          </cell>
          <cell r="H1015">
            <v>0</v>
          </cell>
          <cell r="I1015">
            <v>40175</v>
          </cell>
          <cell r="J1015">
            <v>40168</v>
          </cell>
          <cell r="K1015" t="str">
            <v>n</v>
          </cell>
          <cell r="L1015" t="str">
            <v>Drw</v>
          </cell>
          <cell r="M1015">
            <v>1016</v>
          </cell>
        </row>
        <row r="1016">
          <cell r="C1016" t="str">
            <v>25</v>
          </cell>
          <cell r="D1016" t="str">
            <v/>
          </cell>
          <cell r="E1016" t="str">
            <v/>
          </cell>
          <cell r="F1016" t="str">
            <v>Tank-Main Platform - Flooring Panels- (Propane)</v>
          </cell>
          <cell r="G1016">
            <v>0</v>
          </cell>
          <cell r="H1016">
            <v>0</v>
          </cell>
          <cell r="I1016">
            <v>40175</v>
          </cell>
          <cell r="J1016">
            <v>40168</v>
          </cell>
          <cell r="K1016" t="str">
            <v>n</v>
          </cell>
          <cell r="L1016" t="str">
            <v>Drw</v>
          </cell>
          <cell r="M1016">
            <v>1017</v>
          </cell>
        </row>
        <row r="1017">
          <cell r="C1017" t="str">
            <v>25</v>
          </cell>
          <cell r="D1017" t="str">
            <v/>
          </cell>
          <cell r="E1017" t="str">
            <v/>
          </cell>
          <cell r="F1017" t="str">
            <v>Tank-Main Platform - Flooring Panels- (Propane)</v>
          </cell>
          <cell r="G1017">
            <v>0</v>
          </cell>
          <cell r="H1017">
            <v>0</v>
          </cell>
          <cell r="I1017">
            <v>40175</v>
          </cell>
          <cell r="J1017">
            <v>40168</v>
          </cell>
          <cell r="K1017" t="str">
            <v>n</v>
          </cell>
          <cell r="L1017" t="str">
            <v>Drw</v>
          </cell>
          <cell r="M1017">
            <v>1018</v>
          </cell>
        </row>
        <row r="1018">
          <cell r="C1018" t="str">
            <v>25</v>
          </cell>
          <cell r="D1018" t="str">
            <v/>
          </cell>
          <cell r="E1018" t="str">
            <v/>
          </cell>
          <cell r="F1018" t="str">
            <v>Tank-Main Platform - Flooring Panels- (Propane)</v>
          </cell>
          <cell r="G1018">
            <v>0</v>
          </cell>
          <cell r="H1018">
            <v>0</v>
          </cell>
          <cell r="I1018">
            <v>40175</v>
          </cell>
          <cell r="J1018">
            <v>40168</v>
          </cell>
          <cell r="K1018" t="str">
            <v>n</v>
          </cell>
          <cell r="L1018" t="str">
            <v>Drw</v>
          </cell>
          <cell r="M1018">
            <v>1019</v>
          </cell>
        </row>
        <row r="1019">
          <cell r="C1019" t="str">
            <v>25</v>
          </cell>
          <cell r="D1019" t="str">
            <v/>
          </cell>
          <cell r="E1019" t="str">
            <v/>
          </cell>
          <cell r="F1019" t="str">
            <v>Tank-Main Platform - Flooring Panels- (Propane)</v>
          </cell>
          <cell r="G1019">
            <v>0</v>
          </cell>
          <cell r="H1019">
            <v>0</v>
          </cell>
          <cell r="I1019">
            <v>40175</v>
          </cell>
          <cell r="J1019">
            <v>40168</v>
          </cell>
          <cell r="K1019" t="str">
            <v>n</v>
          </cell>
          <cell r="L1019" t="str">
            <v>Drw</v>
          </cell>
          <cell r="M1019">
            <v>1020</v>
          </cell>
        </row>
        <row r="1020">
          <cell r="C1020" t="str">
            <v>25</v>
          </cell>
          <cell r="D1020" t="str">
            <v/>
          </cell>
          <cell r="E1020" t="str">
            <v/>
          </cell>
          <cell r="F1020" t="str">
            <v>Tank-Main Platform - Flooring Panels- (Propane)</v>
          </cell>
          <cell r="G1020">
            <v>0</v>
          </cell>
          <cell r="H1020">
            <v>0</v>
          </cell>
          <cell r="I1020">
            <v>40175</v>
          </cell>
          <cell r="J1020">
            <v>40168</v>
          </cell>
          <cell r="K1020" t="str">
            <v>n</v>
          </cell>
          <cell r="L1020" t="str">
            <v>Drw</v>
          </cell>
          <cell r="M1020">
            <v>1021</v>
          </cell>
        </row>
        <row r="1021">
          <cell r="C1021" t="str">
            <v>25</v>
          </cell>
          <cell r="D1021" t="str">
            <v/>
          </cell>
          <cell r="E1021" t="str">
            <v/>
          </cell>
          <cell r="F1021" t="str">
            <v>Tank-Main Platform - Flooring Panels- (Propane)</v>
          </cell>
          <cell r="G1021">
            <v>0</v>
          </cell>
          <cell r="H1021">
            <v>0</v>
          </cell>
          <cell r="I1021">
            <v>40175</v>
          </cell>
          <cell r="J1021">
            <v>40168</v>
          </cell>
          <cell r="K1021" t="str">
            <v>n</v>
          </cell>
          <cell r="L1021" t="str">
            <v>Drw</v>
          </cell>
          <cell r="M1021">
            <v>1022</v>
          </cell>
        </row>
        <row r="1022">
          <cell r="C1022" t="str">
            <v>25</v>
          </cell>
          <cell r="D1022" t="str">
            <v>05050-MD-25-188-01</v>
          </cell>
          <cell r="E1022" t="str">
            <v>05050-MD-25-188-01</v>
          </cell>
          <cell r="F1022" t="str">
            <v>Tank-Centre Platform - (Propane)</v>
          </cell>
          <cell r="G1022">
            <v>0</v>
          </cell>
          <cell r="H1022" t="str">
            <v>VP-1516-147-T-101/2-257</v>
          </cell>
          <cell r="I1022">
            <v>40175</v>
          </cell>
          <cell r="J1022">
            <v>40168</v>
          </cell>
          <cell r="K1022" t="str">
            <v>Y</v>
          </cell>
          <cell r="L1022" t="str">
            <v>Drw</v>
          </cell>
          <cell r="M1022">
            <v>1023</v>
          </cell>
        </row>
        <row r="1023">
          <cell r="C1023" t="str">
            <v>25</v>
          </cell>
          <cell r="D1023" t="str">
            <v>05050-MD-25-188-02</v>
          </cell>
          <cell r="E1023" t="str">
            <v>05050-MD-25-188-02</v>
          </cell>
          <cell r="F1023" t="str">
            <v>Tank-Centre Platform - (Propane)</v>
          </cell>
          <cell r="G1023">
            <v>0</v>
          </cell>
          <cell r="H1023" t="str">
            <v>VP-1516-147-T-101/2-257</v>
          </cell>
          <cell r="I1023">
            <v>40175</v>
          </cell>
          <cell r="J1023">
            <v>40168</v>
          </cell>
          <cell r="K1023" t="str">
            <v>Y</v>
          </cell>
          <cell r="L1023" t="str">
            <v>Drw</v>
          </cell>
          <cell r="M1023">
            <v>1024</v>
          </cell>
        </row>
        <row r="1024">
          <cell r="C1024" t="str">
            <v>25</v>
          </cell>
          <cell r="D1024" t="str">
            <v>05050-MD-25-188-03</v>
          </cell>
          <cell r="E1024" t="str">
            <v>05050-MD-25-188-03</v>
          </cell>
          <cell r="F1024" t="str">
            <v>Tank-Centre Platform - (Propane)</v>
          </cell>
          <cell r="G1024">
            <v>0</v>
          </cell>
          <cell r="H1024" t="str">
            <v>VP-1516-147-T-101/2-257</v>
          </cell>
          <cell r="I1024">
            <v>40175</v>
          </cell>
          <cell r="J1024">
            <v>40168</v>
          </cell>
          <cell r="K1024" t="str">
            <v>Y</v>
          </cell>
          <cell r="L1024" t="str">
            <v>Drw</v>
          </cell>
          <cell r="M1024">
            <v>1025</v>
          </cell>
        </row>
        <row r="1025">
          <cell r="C1025" t="str">
            <v>25</v>
          </cell>
          <cell r="D1025" t="str">
            <v>05050-MD-25-188-04</v>
          </cell>
          <cell r="E1025" t="str">
            <v>05050-MD-25-188-04</v>
          </cell>
          <cell r="F1025" t="str">
            <v>Tank-Centre Platform - (Propane)</v>
          </cell>
          <cell r="G1025">
            <v>0</v>
          </cell>
          <cell r="H1025" t="str">
            <v>VP-1516-147-T-101/2-257</v>
          </cell>
          <cell r="I1025">
            <v>40175</v>
          </cell>
          <cell r="J1025">
            <v>40168</v>
          </cell>
          <cell r="K1025" t="str">
            <v>Y</v>
          </cell>
          <cell r="L1025" t="str">
            <v>Drw</v>
          </cell>
          <cell r="M1025">
            <v>1026</v>
          </cell>
        </row>
        <row r="1026">
          <cell r="C1026" t="str">
            <v>25</v>
          </cell>
          <cell r="D1026" t="str">
            <v>05050-MD-25-188-05</v>
          </cell>
          <cell r="E1026" t="str">
            <v>05050-MD-25-188-05</v>
          </cell>
          <cell r="F1026" t="str">
            <v>Tank-Centre Platform - (Propane)</v>
          </cell>
          <cell r="G1026">
            <v>0</v>
          </cell>
          <cell r="H1026" t="str">
            <v>VP-1516-147-T-101/2-257</v>
          </cell>
          <cell r="I1026">
            <v>40175</v>
          </cell>
          <cell r="J1026">
            <v>40168</v>
          </cell>
          <cell r="K1026" t="str">
            <v>Y</v>
          </cell>
          <cell r="L1026" t="str">
            <v>Drw</v>
          </cell>
          <cell r="M1026">
            <v>1027</v>
          </cell>
        </row>
        <row r="1027">
          <cell r="C1027" t="str">
            <v>25</v>
          </cell>
          <cell r="D1027" t="str">
            <v>05050-MD-25-188-06</v>
          </cell>
          <cell r="E1027" t="str">
            <v>05050-MD-25-188-06</v>
          </cell>
          <cell r="F1027" t="str">
            <v>Tank-Centre Platform - (Propane)</v>
          </cell>
          <cell r="G1027">
            <v>0</v>
          </cell>
          <cell r="H1027" t="str">
            <v>VP-1516-147-T-101/2-257</v>
          </cell>
          <cell r="I1027">
            <v>40175</v>
          </cell>
          <cell r="J1027">
            <v>40168</v>
          </cell>
          <cell r="K1027" t="str">
            <v>Y</v>
          </cell>
          <cell r="L1027" t="str">
            <v>Drw</v>
          </cell>
          <cell r="M1027">
            <v>1028</v>
          </cell>
        </row>
        <row r="1028">
          <cell r="C1028" t="str">
            <v>25</v>
          </cell>
          <cell r="D1028" t="str">
            <v>05050-MD-25-188-07</v>
          </cell>
          <cell r="E1028" t="str">
            <v>05050-MD-25-188-07</v>
          </cell>
          <cell r="F1028" t="str">
            <v>Tank-Centre Platform - (Propane)</v>
          </cell>
          <cell r="G1028">
            <v>0</v>
          </cell>
          <cell r="H1028" t="str">
            <v>VP-1516-147-T-101/2-257</v>
          </cell>
          <cell r="I1028">
            <v>40175</v>
          </cell>
          <cell r="J1028">
            <v>40168</v>
          </cell>
          <cell r="K1028" t="str">
            <v>Y</v>
          </cell>
          <cell r="L1028" t="str">
            <v>Drw</v>
          </cell>
          <cell r="M1028">
            <v>1029</v>
          </cell>
        </row>
        <row r="1029">
          <cell r="C1029" t="str">
            <v>25</v>
          </cell>
          <cell r="D1029" t="str">
            <v>05050-MD-25-188-08</v>
          </cell>
          <cell r="E1029" t="str">
            <v>05050-MD-25-188-08</v>
          </cell>
          <cell r="F1029" t="str">
            <v>Tank-Centre Platform - (Propane)</v>
          </cell>
          <cell r="G1029">
            <v>0</v>
          </cell>
          <cell r="H1029" t="str">
            <v>VP-1516-147-T-101/2-257</v>
          </cell>
          <cell r="I1029">
            <v>40175</v>
          </cell>
          <cell r="J1029">
            <v>40168</v>
          </cell>
          <cell r="K1029" t="str">
            <v>Y</v>
          </cell>
          <cell r="L1029" t="str">
            <v>Drw</v>
          </cell>
          <cell r="M1029">
            <v>1030</v>
          </cell>
        </row>
        <row r="1030">
          <cell r="C1030" t="str">
            <v>25</v>
          </cell>
          <cell r="D1030" t="str">
            <v>05050-MD-25-188-09</v>
          </cell>
          <cell r="E1030" t="str">
            <v>05050-MD-25-188-09</v>
          </cell>
          <cell r="F1030" t="str">
            <v>Tank-Centre Platform - (Propane)</v>
          </cell>
          <cell r="G1030">
            <v>0</v>
          </cell>
          <cell r="H1030" t="str">
            <v>VP-1516-147-T-101/2-257</v>
          </cell>
          <cell r="I1030">
            <v>40175</v>
          </cell>
          <cell r="J1030">
            <v>40168</v>
          </cell>
          <cell r="K1030" t="str">
            <v>Y</v>
          </cell>
          <cell r="L1030" t="str">
            <v>Drw</v>
          </cell>
          <cell r="M1030">
            <v>1031</v>
          </cell>
        </row>
        <row r="1031">
          <cell r="C1031" t="str">
            <v>25</v>
          </cell>
          <cell r="D1031" t="str">
            <v>05050-MD-25-188-10</v>
          </cell>
          <cell r="E1031" t="str">
            <v>05050-MD-25-188-10</v>
          </cell>
          <cell r="F1031" t="str">
            <v>Tank-Centre Platform - (Propane)</v>
          </cell>
          <cell r="G1031">
            <v>0</v>
          </cell>
          <cell r="H1031" t="str">
            <v>VP-1516-147-T-101/2-257</v>
          </cell>
          <cell r="I1031">
            <v>40175</v>
          </cell>
          <cell r="J1031">
            <v>40168</v>
          </cell>
          <cell r="K1031" t="str">
            <v>Y</v>
          </cell>
          <cell r="L1031" t="str">
            <v>Drw</v>
          </cell>
          <cell r="M1031">
            <v>1032</v>
          </cell>
        </row>
        <row r="1032">
          <cell r="C1032" t="str">
            <v>25</v>
          </cell>
          <cell r="D1032" t="str">
            <v>05050-MD-25-188-11</v>
          </cell>
          <cell r="E1032" t="str">
            <v>05050-MD-25-188-11</v>
          </cell>
          <cell r="F1032" t="str">
            <v>Tank-Centre Platform - (Propane)</v>
          </cell>
          <cell r="G1032">
            <v>0</v>
          </cell>
          <cell r="H1032" t="str">
            <v>VP-1516-147-T-101/2-257</v>
          </cell>
          <cell r="I1032">
            <v>40175</v>
          </cell>
          <cell r="J1032">
            <v>40168</v>
          </cell>
          <cell r="K1032" t="str">
            <v>Y</v>
          </cell>
          <cell r="L1032" t="str">
            <v>Drw</v>
          </cell>
          <cell r="M1032">
            <v>1033</v>
          </cell>
        </row>
        <row r="1033">
          <cell r="C1033" t="str">
            <v>25</v>
          </cell>
          <cell r="D1033" t="str">
            <v>05050-MD-25-188-12</v>
          </cell>
          <cell r="E1033" t="str">
            <v>05050-MD-25-188-12</v>
          </cell>
          <cell r="F1033" t="str">
            <v>Tank-Centre Platform - (Propane)</v>
          </cell>
          <cell r="G1033">
            <v>0</v>
          </cell>
          <cell r="H1033" t="str">
            <v>VP-1516-147-T-101/2-257</v>
          </cell>
          <cell r="I1033">
            <v>40175</v>
          </cell>
          <cell r="J1033">
            <v>40168</v>
          </cell>
          <cell r="K1033" t="str">
            <v>Y</v>
          </cell>
          <cell r="L1033" t="str">
            <v>Drw</v>
          </cell>
          <cell r="M1033">
            <v>1034</v>
          </cell>
        </row>
        <row r="1034">
          <cell r="C1034" t="str">
            <v>25</v>
          </cell>
          <cell r="D1034" t="str">
            <v>05050-MD-25-188-13</v>
          </cell>
          <cell r="E1034" t="str">
            <v>05050-MD-25-188-13</v>
          </cell>
          <cell r="F1034" t="str">
            <v>Tank-Centre Platform - (Propane)</v>
          </cell>
          <cell r="G1034">
            <v>0</v>
          </cell>
          <cell r="H1034" t="str">
            <v>VP-1516-147-T-101/2-257</v>
          </cell>
          <cell r="I1034">
            <v>40175</v>
          </cell>
          <cell r="J1034">
            <v>40168</v>
          </cell>
          <cell r="K1034" t="str">
            <v>Y</v>
          </cell>
          <cell r="L1034" t="str">
            <v>Drw</v>
          </cell>
          <cell r="M1034">
            <v>1035</v>
          </cell>
        </row>
        <row r="1035">
          <cell r="C1035" t="str">
            <v>25</v>
          </cell>
          <cell r="D1035" t="str">
            <v>05050-MD-25-188-14</v>
          </cell>
          <cell r="E1035" t="str">
            <v>05050-MD-25-188-14</v>
          </cell>
          <cell r="F1035" t="str">
            <v>Tank-Centre Platform - (Propane)</v>
          </cell>
          <cell r="G1035">
            <v>0</v>
          </cell>
          <cell r="H1035" t="str">
            <v>VP-1516-147-T-101/2-257</v>
          </cell>
          <cell r="I1035">
            <v>40175</v>
          </cell>
          <cell r="J1035">
            <v>40168</v>
          </cell>
          <cell r="K1035" t="str">
            <v>Y</v>
          </cell>
          <cell r="L1035" t="str">
            <v>Drw</v>
          </cell>
          <cell r="M1035">
            <v>1036</v>
          </cell>
        </row>
        <row r="1036">
          <cell r="C1036" t="str">
            <v>25</v>
          </cell>
          <cell r="D1036" t="str">
            <v>05050-MD-25-188-15</v>
          </cell>
          <cell r="E1036" t="str">
            <v>05050-MD-25-188-15</v>
          </cell>
          <cell r="F1036" t="str">
            <v>Tank-Centre Platform - (Propane)</v>
          </cell>
          <cell r="G1036">
            <v>0</v>
          </cell>
          <cell r="H1036" t="str">
            <v>VP-1516-147-T-101/2-257</v>
          </cell>
          <cell r="I1036">
            <v>40175</v>
          </cell>
          <cell r="J1036">
            <v>40168</v>
          </cell>
          <cell r="K1036" t="str">
            <v>Y</v>
          </cell>
          <cell r="L1036" t="str">
            <v>Drw</v>
          </cell>
          <cell r="M1036">
            <v>1037</v>
          </cell>
        </row>
        <row r="1037">
          <cell r="C1037" t="str">
            <v>25</v>
          </cell>
          <cell r="D1037" t="str">
            <v>05050-MD-25-188-16</v>
          </cell>
          <cell r="E1037" t="str">
            <v>05050-MD-25-188-16</v>
          </cell>
          <cell r="F1037" t="str">
            <v>Tank-Centre Platform - (Propane)</v>
          </cell>
          <cell r="G1037">
            <v>0</v>
          </cell>
          <cell r="H1037" t="str">
            <v>VP-1516-147-T-101/2-257</v>
          </cell>
          <cell r="I1037">
            <v>40175</v>
          </cell>
          <cell r="J1037">
            <v>40168</v>
          </cell>
          <cell r="K1037" t="str">
            <v>Y</v>
          </cell>
          <cell r="L1037" t="str">
            <v>Drw</v>
          </cell>
          <cell r="M1037">
            <v>1038</v>
          </cell>
        </row>
        <row r="1038">
          <cell r="C1038" t="str">
            <v>25</v>
          </cell>
          <cell r="D1038" t="str">
            <v>05050-MD-25-188-17</v>
          </cell>
          <cell r="E1038" t="str">
            <v>05050-MD-25-188-17</v>
          </cell>
          <cell r="F1038" t="str">
            <v>Tank-Centre Platform - (Propane)</v>
          </cell>
          <cell r="G1038">
            <v>0</v>
          </cell>
          <cell r="H1038" t="str">
            <v>VP-1516-147-T-101/2-257</v>
          </cell>
          <cell r="I1038">
            <v>40175</v>
          </cell>
          <cell r="J1038">
            <v>40168</v>
          </cell>
          <cell r="K1038" t="str">
            <v>Y</v>
          </cell>
          <cell r="L1038" t="str">
            <v>Drw</v>
          </cell>
          <cell r="M1038">
            <v>1039</v>
          </cell>
        </row>
        <row r="1039">
          <cell r="C1039" t="str">
            <v>25</v>
          </cell>
          <cell r="D1039" t="str">
            <v>05050-MD-25-188-18</v>
          </cell>
          <cell r="E1039" t="str">
            <v>05050-MD-25-188-18</v>
          </cell>
          <cell r="F1039" t="str">
            <v>Tank-Centre Platform - (Propane)</v>
          </cell>
          <cell r="G1039">
            <v>0</v>
          </cell>
          <cell r="H1039" t="str">
            <v>VP-1516-147-T-101/2-257</v>
          </cell>
          <cell r="I1039">
            <v>40175</v>
          </cell>
          <cell r="J1039">
            <v>40168</v>
          </cell>
          <cell r="K1039" t="str">
            <v>Y</v>
          </cell>
          <cell r="L1039" t="str">
            <v>Drw</v>
          </cell>
          <cell r="M1039">
            <v>1040</v>
          </cell>
        </row>
        <row r="1040">
          <cell r="C1040" t="str">
            <v>25</v>
          </cell>
          <cell r="D1040" t="str">
            <v>05050-MD-25-188-19</v>
          </cell>
          <cell r="E1040" t="str">
            <v>05050-MD-25-188-19</v>
          </cell>
          <cell r="F1040" t="str">
            <v>Tank-Centre Platform - (Propane)</v>
          </cell>
          <cell r="G1040">
            <v>0</v>
          </cell>
          <cell r="H1040" t="str">
            <v>VP-1516-147-T-101/2-257</v>
          </cell>
          <cell r="I1040">
            <v>40175</v>
          </cell>
          <cell r="J1040">
            <v>40168</v>
          </cell>
          <cell r="K1040" t="str">
            <v>Y</v>
          </cell>
          <cell r="L1040" t="str">
            <v>Drw</v>
          </cell>
          <cell r="M1040">
            <v>1041</v>
          </cell>
        </row>
        <row r="1041">
          <cell r="C1041" t="str">
            <v>25</v>
          </cell>
          <cell r="D1041" t="str">
            <v>05050-MD-25-188-20</v>
          </cell>
          <cell r="E1041" t="str">
            <v>05050-MD-25-188-20</v>
          </cell>
          <cell r="F1041" t="str">
            <v>Tank-Centre Platform - (Propane)</v>
          </cell>
          <cell r="G1041">
            <v>0</v>
          </cell>
          <cell r="H1041" t="str">
            <v>VP-1516-147-T-101/2-257</v>
          </cell>
          <cell r="I1041">
            <v>40175</v>
          </cell>
          <cell r="J1041">
            <v>40168</v>
          </cell>
          <cell r="K1041" t="str">
            <v>Y</v>
          </cell>
          <cell r="L1041" t="str">
            <v>Drw</v>
          </cell>
          <cell r="M1041">
            <v>1042</v>
          </cell>
        </row>
        <row r="1042">
          <cell r="C1042" t="str">
            <v>25</v>
          </cell>
          <cell r="D1042" t="str">
            <v>05050-MD-25-188-21</v>
          </cell>
          <cell r="E1042" t="str">
            <v>05050-MD-25-188-21</v>
          </cell>
          <cell r="F1042" t="str">
            <v>Tank-Centre Platform - (Propane)</v>
          </cell>
          <cell r="G1042">
            <v>0</v>
          </cell>
          <cell r="H1042" t="str">
            <v>VP-1516-147-T-101/2-257</v>
          </cell>
          <cell r="I1042">
            <v>40175</v>
          </cell>
          <cell r="J1042">
            <v>40168</v>
          </cell>
          <cell r="K1042" t="str">
            <v>Y</v>
          </cell>
          <cell r="L1042" t="str">
            <v>Drw</v>
          </cell>
          <cell r="M1042">
            <v>1043</v>
          </cell>
        </row>
        <row r="1043">
          <cell r="C1043" t="str">
            <v>25</v>
          </cell>
          <cell r="D1043" t="str">
            <v>05050-MD-25-188-22</v>
          </cell>
          <cell r="E1043" t="str">
            <v>05050-MD-25-188-22</v>
          </cell>
          <cell r="F1043" t="str">
            <v>Tank-Centre Platform - (Propane)</v>
          </cell>
          <cell r="G1043">
            <v>0</v>
          </cell>
          <cell r="H1043" t="str">
            <v>VP-1516-147-T-101/2-257</v>
          </cell>
          <cell r="I1043">
            <v>40175</v>
          </cell>
          <cell r="J1043">
            <v>40168</v>
          </cell>
          <cell r="K1043" t="str">
            <v>Y</v>
          </cell>
          <cell r="L1043" t="str">
            <v>Drw</v>
          </cell>
          <cell r="M1043">
            <v>1044</v>
          </cell>
        </row>
        <row r="1044">
          <cell r="C1044" t="str">
            <v>25</v>
          </cell>
          <cell r="D1044" t="str">
            <v>05050-MD-25-188-23</v>
          </cell>
          <cell r="E1044" t="str">
            <v>05050-MD-25-188-23</v>
          </cell>
          <cell r="F1044" t="str">
            <v>Tank-Centre Platform - (Propane)</v>
          </cell>
          <cell r="G1044">
            <v>0</v>
          </cell>
          <cell r="H1044" t="str">
            <v>VP-1516-147-T-101/2-257</v>
          </cell>
          <cell r="I1044">
            <v>40175</v>
          </cell>
          <cell r="J1044">
            <v>40168</v>
          </cell>
          <cell r="K1044" t="str">
            <v>Y</v>
          </cell>
          <cell r="L1044" t="str">
            <v>Drw</v>
          </cell>
          <cell r="M1044">
            <v>1045</v>
          </cell>
        </row>
        <row r="1045">
          <cell r="C1045" t="str">
            <v>25</v>
          </cell>
          <cell r="D1045" t="str">
            <v>05050-MD-25-188-24</v>
          </cell>
          <cell r="E1045" t="str">
            <v>05050-MD-25-188-24</v>
          </cell>
          <cell r="F1045" t="str">
            <v>Tank-Centre Platform - (Propane)</v>
          </cell>
          <cell r="G1045">
            <v>0</v>
          </cell>
          <cell r="H1045" t="str">
            <v>VP-1516-147-T-101/2-257</v>
          </cell>
          <cell r="I1045">
            <v>40175</v>
          </cell>
          <cell r="J1045">
            <v>40168</v>
          </cell>
          <cell r="K1045" t="str">
            <v>Y</v>
          </cell>
          <cell r="L1045" t="str">
            <v>Drw</v>
          </cell>
          <cell r="M1045">
            <v>1046</v>
          </cell>
        </row>
        <row r="1046">
          <cell r="C1046" t="str">
            <v>25</v>
          </cell>
          <cell r="D1046" t="str">
            <v>05050-MD-25-188-25</v>
          </cell>
          <cell r="E1046" t="str">
            <v>05050-MD-25-188-25</v>
          </cell>
          <cell r="F1046" t="str">
            <v>Tank-Centre Platform - (Propane)</v>
          </cell>
          <cell r="G1046">
            <v>0</v>
          </cell>
          <cell r="H1046" t="str">
            <v>VP-1516-147-T-101/2-257</v>
          </cell>
          <cell r="I1046">
            <v>40175</v>
          </cell>
          <cell r="J1046">
            <v>40168</v>
          </cell>
          <cell r="K1046" t="str">
            <v>Y</v>
          </cell>
          <cell r="L1046" t="str">
            <v>Drw</v>
          </cell>
          <cell r="M1046">
            <v>1047</v>
          </cell>
        </row>
        <row r="1047">
          <cell r="C1047" t="str">
            <v>25</v>
          </cell>
          <cell r="D1047" t="str">
            <v>05050-MD-25-188-26</v>
          </cell>
          <cell r="E1047" t="str">
            <v>05050-MD-25-188-26</v>
          </cell>
          <cell r="F1047" t="str">
            <v>Tank-Centre Platform - (Propane)</v>
          </cell>
          <cell r="G1047">
            <v>0</v>
          </cell>
          <cell r="H1047" t="str">
            <v>VP-1516-147-T-101/2-257</v>
          </cell>
          <cell r="I1047">
            <v>40175</v>
          </cell>
          <cell r="J1047">
            <v>40168</v>
          </cell>
          <cell r="K1047" t="str">
            <v>Y</v>
          </cell>
          <cell r="L1047" t="str">
            <v>Drw</v>
          </cell>
          <cell r="M1047">
            <v>1048</v>
          </cell>
        </row>
        <row r="1048">
          <cell r="C1048" t="str">
            <v>25</v>
          </cell>
          <cell r="D1048" t="str">
            <v>05050-MD-25-188-27</v>
          </cell>
          <cell r="E1048" t="str">
            <v>05050-MD-25-188-27</v>
          </cell>
          <cell r="F1048" t="str">
            <v>Tank-Centre Platform - (Propane)</v>
          </cell>
          <cell r="G1048">
            <v>0</v>
          </cell>
          <cell r="H1048" t="str">
            <v>VP-1516-147-T-101/2-257</v>
          </cell>
          <cell r="I1048">
            <v>40175</v>
          </cell>
          <cell r="J1048">
            <v>40168</v>
          </cell>
          <cell r="K1048" t="str">
            <v>Y</v>
          </cell>
          <cell r="L1048" t="str">
            <v>Drw</v>
          </cell>
          <cell r="M1048">
            <v>1049</v>
          </cell>
        </row>
        <row r="1049">
          <cell r="C1049" t="str">
            <v>25</v>
          </cell>
          <cell r="D1049" t="str">
            <v>05050-MD-25-188-28</v>
          </cell>
          <cell r="E1049" t="str">
            <v>05050-MD-25-188-28</v>
          </cell>
          <cell r="F1049" t="str">
            <v>Tank-Centre Platform - (Propane)</v>
          </cell>
          <cell r="G1049">
            <v>0</v>
          </cell>
          <cell r="H1049" t="str">
            <v>VP-1516-147-T-101/2-257</v>
          </cell>
          <cell r="I1049">
            <v>40175</v>
          </cell>
          <cell r="J1049">
            <v>40168</v>
          </cell>
          <cell r="K1049" t="str">
            <v>Y</v>
          </cell>
          <cell r="L1049" t="str">
            <v>Drw</v>
          </cell>
          <cell r="M1049">
            <v>1050</v>
          </cell>
        </row>
        <row r="1050">
          <cell r="C1050" t="str">
            <v>25</v>
          </cell>
          <cell r="D1050" t="str">
            <v>05050-MD-25-188-29</v>
          </cell>
          <cell r="E1050" t="str">
            <v>05050-MD-25-188-29</v>
          </cell>
          <cell r="F1050" t="str">
            <v>Tank-Centre Platform - (Propane)</v>
          </cell>
          <cell r="G1050">
            <v>0</v>
          </cell>
          <cell r="H1050" t="str">
            <v>VP-1516-147-T-101/2-257</v>
          </cell>
          <cell r="I1050">
            <v>40175</v>
          </cell>
          <cell r="J1050">
            <v>40168</v>
          </cell>
          <cell r="K1050" t="str">
            <v>Y</v>
          </cell>
          <cell r="L1050" t="str">
            <v>Drw</v>
          </cell>
          <cell r="M1050">
            <v>1051</v>
          </cell>
        </row>
        <row r="1051">
          <cell r="C1051" t="str">
            <v>25</v>
          </cell>
          <cell r="D1051" t="str">
            <v>05050-MD-25-188-30</v>
          </cell>
          <cell r="E1051" t="str">
            <v>05050-MD-25-188-30</v>
          </cell>
          <cell r="F1051" t="str">
            <v>Tank-Centre Platform - (Propane)</v>
          </cell>
          <cell r="G1051">
            <v>0</v>
          </cell>
          <cell r="H1051" t="str">
            <v>VP-1516-147-T-101/2-257</v>
          </cell>
          <cell r="I1051">
            <v>40175</v>
          </cell>
          <cell r="J1051">
            <v>40168</v>
          </cell>
          <cell r="K1051" t="str">
            <v>Y</v>
          </cell>
          <cell r="L1051" t="str">
            <v>Drw</v>
          </cell>
          <cell r="M1051">
            <v>1052</v>
          </cell>
        </row>
        <row r="1052">
          <cell r="C1052" t="str">
            <v>25</v>
          </cell>
          <cell r="D1052" t="str">
            <v>05050-MD-25-188-31</v>
          </cell>
          <cell r="E1052" t="str">
            <v>05050-MD-25-188-31</v>
          </cell>
          <cell r="F1052" t="str">
            <v>Tank-Centre Platform - (Propane)</v>
          </cell>
          <cell r="G1052">
            <v>0</v>
          </cell>
          <cell r="H1052" t="str">
            <v>VP-1516-147-T-101/2-257</v>
          </cell>
          <cell r="I1052">
            <v>40175</v>
          </cell>
          <cell r="J1052">
            <v>40168</v>
          </cell>
          <cell r="K1052" t="str">
            <v>Y</v>
          </cell>
          <cell r="L1052" t="str">
            <v>Drw</v>
          </cell>
          <cell r="M1052">
            <v>1053</v>
          </cell>
        </row>
        <row r="1053">
          <cell r="C1053" t="str">
            <v>25</v>
          </cell>
          <cell r="D1053" t="str">
            <v>05050-MD-25-188-32</v>
          </cell>
          <cell r="E1053" t="str">
            <v>05050-MD-25-188-32</v>
          </cell>
          <cell r="F1053" t="str">
            <v>Tank-Centre Platform - (Propane)</v>
          </cell>
          <cell r="G1053">
            <v>0</v>
          </cell>
          <cell r="H1053" t="str">
            <v>VP-1516-147-T-101/2-257</v>
          </cell>
          <cell r="I1053">
            <v>40175</v>
          </cell>
          <cell r="J1053">
            <v>40168</v>
          </cell>
          <cell r="K1053" t="str">
            <v>Y</v>
          </cell>
          <cell r="L1053" t="str">
            <v>Drw</v>
          </cell>
          <cell r="M1053">
            <v>1054</v>
          </cell>
        </row>
        <row r="1054">
          <cell r="C1054" t="str">
            <v>25</v>
          </cell>
          <cell r="D1054" t="str">
            <v>05050-MD-25-188-33</v>
          </cell>
          <cell r="E1054" t="str">
            <v>05050-MD-25-188-33</v>
          </cell>
          <cell r="F1054" t="str">
            <v>Tank-Centre Platform - (Propane)</v>
          </cell>
          <cell r="G1054">
            <v>0</v>
          </cell>
          <cell r="H1054" t="str">
            <v>VP-1516-147-T-101/2-257</v>
          </cell>
          <cell r="I1054">
            <v>40175</v>
          </cell>
          <cell r="J1054">
            <v>40168</v>
          </cell>
          <cell r="K1054" t="str">
            <v>Y</v>
          </cell>
          <cell r="L1054" t="str">
            <v>Drw</v>
          </cell>
          <cell r="M1054">
            <v>1055</v>
          </cell>
        </row>
        <row r="1055">
          <cell r="C1055" t="str">
            <v>25</v>
          </cell>
          <cell r="D1055" t="str">
            <v>05050-MD-25-188-34</v>
          </cell>
          <cell r="E1055" t="str">
            <v>05050-MD-25-188-34</v>
          </cell>
          <cell r="F1055" t="str">
            <v>Tank-Centre Platform - (Propane)</v>
          </cell>
          <cell r="G1055">
            <v>0</v>
          </cell>
          <cell r="H1055" t="str">
            <v>VP-1516-147-T-101/2-257</v>
          </cell>
          <cell r="I1055">
            <v>40175</v>
          </cell>
          <cell r="J1055">
            <v>40168</v>
          </cell>
          <cell r="K1055" t="str">
            <v>Y</v>
          </cell>
          <cell r="L1055" t="str">
            <v>Drw</v>
          </cell>
          <cell r="M1055">
            <v>1056</v>
          </cell>
        </row>
        <row r="1056">
          <cell r="C1056" t="str">
            <v>25</v>
          </cell>
          <cell r="D1056" t="str">
            <v>05050-MD-25-188-35</v>
          </cell>
          <cell r="E1056" t="str">
            <v>05050-MD-25-188-35</v>
          </cell>
          <cell r="F1056" t="str">
            <v>Tank-Centre Platform - (Propane)</v>
          </cell>
          <cell r="G1056">
            <v>0</v>
          </cell>
          <cell r="H1056" t="str">
            <v>VP-1516-147-T-101/2-257</v>
          </cell>
          <cell r="I1056">
            <v>40175</v>
          </cell>
          <cell r="J1056">
            <v>40168</v>
          </cell>
          <cell r="K1056" t="str">
            <v>Y</v>
          </cell>
          <cell r="L1056" t="str">
            <v>Drw</v>
          </cell>
          <cell r="M1056">
            <v>1057</v>
          </cell>
        </row>
        <row r="1057">
          <cell r="C1057" t="str">
            <v>25</v>
          </cell>
          <cell r="D1057" t="str">
            <v>05050-MD-25-188-36</v>
          </cell>
          <cell r="E1057" t="str">
            <v>05050-MD-25-188-36</v>
          </cell>
          <cell r="F1057" t="str">
            <v>Tank-Centre Platform - (Propane)</v>
          </cell>
          <cell r="G1057">
            <v>0</v>
          </cell>
          <cell r="H1057" t="str">
            <v>VP-1516-147-T-101/2-257</v>
          </cell>
          <cell r="I1057">
            <v>40175</v>
          </cell>
          <cell r="J1057">
            <v>40168</v>
          </cell>
          <cell r="K1057" t="str">
            <v>Y</v>
          </cell>
          <cell r="L1057" t="str">
            <v>Drw</v>
          </cell>
          <cell r="M1057">
            <v>1058</v>
          </cell>
        </row>
        <row r="1058">
          <cell r="C1058" t="str">
            <v>25</v>
          </cell>
          <cell r="D1058" t="str">
            <v>05050-MD-25-188-37</v>
          </cell>
          <cell r="E1058" t="str">
            <v>05050-MD-25-188-37</v>
          </cell>
          <cell r="F1058" t="str">
            <v>Tank-Centre Platform - (Propane)</v>
          </cell>
          <cell r="G1058">
            <v>0</v>
          </cell>
          <cell r="H1058" t="str">
            <v>VP-1516-147-T-101/2-257</v>
          </cell>
          <cell r="I1058">
            <v>40175</v>
          </cell>
          <cell r="J1058">
            <v>40168</v>
          </cell>
          <cell r="K1058" t="str">
            <v>Y</v>
          </cell>
          <cell r="L1058" t="str">
            <v>Drw</v>
          </cell>
          <cell r="M1058">
            <v>1059</v>
          </cell>
        </row>
        <row r="1059">
          <cell r="C1059" t="str">
            <v>25</v>
          </cell>
          <cell r="D1059" t="str">
            <v>05050-MD-25-188-38</v>
          </cell>
          <cell r="E1059" t="str">
            <v>05050-MD-25-188-38</v>
          </cell>
          <cell r="F1059" t="str">
            <v>Tank-Centre Platform - (Propane)</v>
          </cell>
          <cell r="G1059">
            <v>0</v>
          </cell>
          <cell r="H1059" t="str">
            <v>VP-1516-147-T-101/2-257</v>
          </cell>
          <cell r="I1059">
            <v>40175</v>
          </cell>
          <cell r="J1059">
            <v>40168</v>
          </cell>
          <cell r="K1059" t="str">
            <v>Y</v>
          </cell>
          <cell r="L1059" t="str">
            <v>Drw</v>
          </cell>
          <cell r="M1059">
            <v>1060</v>
          </cell>
        </row>
        <row r="1060">
          <cell r="C1060" t="str">
            <v>25</v>
          </cell>
          <cell r="D1060" t="str">
            <v>05050-MD-25-188-39</v>
          </cell>
          <cell r="E1060" t="str">
            <v>05050-MD-25-188-39</v>
          </cell>
          <cell r="F1060" t="str">
            <v>Tank-Centre Platform - (Propane)</v>
          </cell>
          <cell r="G1060">
            <v>0</v>
          </cell>
          <cell r="H1060" t="str">
            <v>VP-1516-147-T-101/2-257</v>
          </cell>
          <cell r="I1060">
            <v>40175</v>
          </cell>
          <cell r="J1060">
            <v>40168</v>
          </cell>
          <cell r="K1060" t="str">
            <v>Y</v>
          </cell>
          <cell r="L1060" t="str">
            <v>Drw</v>
          </cell>
          <cell r="M1060">
            <v>1061</v>
          </cell>
        </row>
        <row r="1061">
          <cell r="C1061" t="str">
            <v>25</v>
          </cell>
          <cell r="D1061" t="str">
            <v>05050-MD-25-188-40</v>
          </cell>
          <cell r="E1061" t="str">
            <v>05050-MD-25-188-40</v>
          </cell>
          <cell r="F1061" t="str">
            <v>Tank-Centre Platform - (Propane)</v>
          </cell>
          <cell r="G1061">
            <v>0</v>
          </cell>
          <cell r="H1061" t="str">
            <v>VP-1516-147-T-101/2-257</v>
          </cell>
          <cell r="I1061">
            <v>40175</v>
          </cell>
          <cell r="J1061">
            <v>40168</v>
          </cell>
          <cell r="K1061" t="str">
            <v>Y</v>
          </cell>
          <cell r="L1061" t="str">
            <v>Drw</v>
          </cell>
          <cell r="M1061">
            <v>1062</v>
          </cell>
        </row>
        <row r="1062">
          <cell r="C1062" t="str">
            <v>25</v>
          </cell>
          <cell r="D1062" t="str">
            <v>05050-MD-25-188-41</v>
          </cell>
          <cell r="E1062" t="str">
            <v>05050-MD-25-188-41</v>
          </cell>
          <cell r="F1062" t="str">
            <v>Tank-Centre Platform - (Propane)</v>
          </cell>
          <cell r="G1062">
            <v>0</v>
          </cell>
          <cell r="H1062" t="str">
            <v>VP-1516-147-T-101/2-257</v>
          </cell>
          <cell r="I1062">
            <v>40175</v>
          </cell>
          <cell r="J1062">
            <v>40168</v>
          </cell>
          <cell r="K1062" t="str">
            <v>Y</v>
          </cell>
          <cell r="L1062" t="str">
            <v>Drw</v>
          </cell>
          <cell r="M1062">
            <v>1063</v>
          </cell>
        </row>
        <row r="1063">
          <cell r="C1063" t="str">
            <v>25</v>
          </cell>
          <cell r="D1063" t="str">
            <v>05050-MD-25-188-42</v>
          </cell>
          <cell r="E1063" t="str">
            <v>05050-MD-25-188-42</v>
          </cell>
          <cell r="F1063" t="str">
            <v>Tank-Centre Platform - (Propane)</v>
          </cell>
          <cell r="G1063">
            <v>0</v>
          </cell>
          <cell r="H1063" t="str">
            <v>VP-1516-147-T-101/2-257</v>
          </cell>
          <cell r="I1063">
            <v>40175</v>
          </cell>
          <cell r="J1063">
            <v>40168</v>
          </cell>
          <cell r="K1063" t="str">
            <v>Y</v>
          </cell>
          <cell r="L1063" t="str">
            <v>Drw</v>
          </cell>
          <cell r="M1063">
            <v>1064</v>
          </cell>
        </row>
        <row r="1064">
          <cell r="C1064" t="str">
            <v>25</v>
          </cell>
          <cell r="D1064" t="str">
            <v>05050-MD-25-188-43</v>
          </cell>
          <cell r="E1064" t="str">
            <v>05050-MD-25-188-43</v>
          </cell>
          <cell r="F1064" t="str">
            <v>Tank-Centre Platform - (Propane)</v>
          </cell>
          <cell r="G1064">
            <v>0</v>
          </cell>
          <cell r="H1064" t="str">
            <v>VP-1516-147-T-101/2-257</v>
          </cell>
          <cell r="I1064">
            <v>40175</v>
          </cell>
          <cell r="J1064">
            <v>40168</v>
          </cell>
          <cell r="K1064" t="str">
            <v>Y</v>
          </cell>
          <cell r="L1064" t="str">
            <v>Drw</v>
          </cell>
          <cell r="M1064">
            <v>1065</v>
          </cell>
        </row>
        <row r="1065">
          <cell r="C1065" t="str">
            <v>25</v>
          </cell>
          <cell r="D1065" t="str">
            <v>05050-MD-25-188-44</v>
          </cell>
          <cell r="E1065" t="str">
            <v>05050-MD-25-188-44</v>
          </cell>
          <cell r="F1065" t="str">
            <v>Tank-Centre Platform - (Propane)</v>
          </cell>
          <cell r="G1065">
            <v>0</v>
          </cell>
          <cell r="H1065" t="str">
            <v>VP-1516-147-T-101/2-257</v>
          </cell>
          <cell r="I1065">
            <v>40175</v>
          </cell>
          <cell r="J1065">
            <v>40168</v>
          </cell>
          <cell r="K1065" t="str">
            <v>Y</v>
          </cell>
          <cell r="L1065" t="str">
            <v>Drw</v>
          </cell>
          <cell r="M1065">
            <v>1066</v>
          </cell>
        </row>
        <row r="1066">
          <cell r="C1066" t="str">
            <v>25</v>
          </cell>
          <cell r="D1066" t="str">
            <v>05050-MD-25-188-45</v>
          </cell>
          <cell r="E1066" t="str">
            <v>05050-MD-25-188-45</v>
          </cell>
          <cell r="F1066" t="str">
            <v>Tank-Centre Platform - (Propane)</v>
          </cell>
          <cell r="G1066">
            <v>0</v>
          </cell>
          <cell r="H1066" t="str">
            <v>VP-1516-147-T-101/2-257</v>
          </cell>
          <cell r="I1066">
            <v>40175</v>
          </cell>
          <cell r="J1066">
            <v>40168</v>
          </cell>
          <cell r="K1066" t="str">
            <v>Y</v>
          </cell>
          <cell r="L1066" t="str">
            <v>Drw</v>
          </cell>
          <cell r="M1066">
            <v>1067</v>
          </cell>
        </row>
        <row r="1067">
          <cell r="C1067" t="str">
            <v>25</v>
          </cell>
          <cell r="D1067" t="str">
            <v>05050-MD-25-188-46</v>
          </cell>
          <cell r="E1067" t="str">
            <v>05050-MD-25-188-46</v>
          </cell>
          <cell r="F1067" t="str">
            <v>Tank-Centre Platform - (Propane)</v>
          </cell>
          <cell r="G1067">
            <v>0</v>
          </cell>
          <cell r="H1067" t="str">
            <v>VP-1516-147-T-101/2-257</v>
          </cell>
          <cell r="I1067">
            <v>40175</v>
          </cell>
          <cell r="J1067">
            <v>40168</v>
          </cell>
          <cell r="K1067" t="str">
            <v>Y</v>
          </cell>
          <cell r="L1067" t="str">
            <v>Drw</v>
          </cell>
          <cell r="M1067">
            <v>1068</v>
          </cell>
        </row>
        <row r="1068">
          <cell r="C1068" t="str">
            <v>25</v>
          </cell>
          <cell r="D1068" t="str">
            <v>05050-MD-25-188-47</v>
          </cell>
          <cell r="E1068" t="str">
            <v>05050-MD-25-188-47</v>
          </cell>
          <cell r="F1068" t="str">
            <v>Tank-Centre Platform - (Propane)</v>
          </cell>
          <cell r="G1068">
            <v>0</v>
          </cell>
          <cell r="H1068" t="str">
            <v>VP-1516-147-T-101/2-257</v>
          </cell>
          <cell r="I1068">
            <v>40175</v>
          </cell>
          <cell r="J1068">
            <v>40168</v>
          </cell>
          <cell r="K1068" t="str">
            <v>Y</v>
          </cell>
          <cell r="L1068" t="str">
            <v>Drw</v>
          </cell>
          <cell r="M1068">
            <v>1069</v>
          </cell>
        </row>
        <row r="1069">
          <cell r="C1069" t="str">
            <v>25</v>
          </cell>
          <cell r="D1069" t="str">
            <v>05050-MD-25-188-48</v>
          </cell>
          <cell r="E1069" t="str">
            <v>05050-MD-25-188-48</v>
          </cell>
          <cell r="F1069" t="str">
            <v>Tank-Centre Platform - (Propane)</v>
          </cell>
          <cell r="G1069">
            <v>0</v>
          </cell>
          <cell r="H1069" t="str">
            <v>VP-1516-147-T-101/2-257</v>
          </cell>
          <cell r="I1069">
            <v>40175</v>
          </cell>
          <cell r="J1069">
            <v>40168</v>
          </cell>
          <cell r="K1069" t="str">
            <v>Y</v>
          </cell>
          <cell r="L1069" t="str">
            <v>Drw</v>
          </cell>
          <cell r="M1069">
            <v>1070</v>
          </cell>
        </row>
        <row r="1070">
          <cell r="C1070" t="str">
            <v>25</v>
          </cell>
          <cell r="D1070" t="str">
            <v>05050-MD-25-188-49</v>
          </cell>
          <cell r="E1070" t="str">
            <v>05050-MD-25-188-49</v>
          </cell>
          <cell r="F1070" t="str">
            <v>Tank-Centre Platform - (Propane)</v>
          </cell>
          <cell r="G1070">
            <v>0</v>
          </cell>
          <cell r="H1070" t="str">
            <v>VP-1516-147-T-101/2-257</v>
          </cell>
          <cell r="I1070">
            <v>40175</v>
          </cell>
          <cell r="J1070">
            <v>40168</v>
          </cell>
          <cell r="K1070" t="str">
            <v>Y</v>
          </cell>
          <cell r="L1070" t="str">
            <v>Drw</v>
          </cell>
          <cell r="M1070">
            <v>1071</v>
          </cell>
        </row>
        <row r="1071">
          <cell r="C1071" t="str">
            <v>25</v>
          </cell>
          <cell r="D1071" t="str">
            <v>05050-MD-25-188-50</v>
          </cell>
          <cell r="E1071" t="str">
            <v>05050-MD-25-188-50</v>
          </cell>
          <cell r="F1071" t="str">
            <v>Tank-Centre Platform - (Propane)</v>
          </cell>
          <cell r="G1071">
            <v>0</v>
          </cell>
          <cell r="H1071" t="str">
            <v>VP-1516-147-T-101/2-257</v>
          </cell>
          <cell r="I1071">
            <v>40175</v>
          </cell>
          <cell r="J1071">
            <v>40168</v>
          </cell>
          <cell r="K1071" t="str">
            <v>Y</v>
          </cell>
          <cell r="L1071" t="str">
            <v>Drw</v>
          </cell>
          <cell r="M1071">
            <v>1072</v>
          </cell>
        </row>
        <row r="1072">
          <cell r="C1072" t="str">
            <v>25</v>
          </cell>
          <cell r="D1072" t="str">
            <v>05050-MD-25-188-51</v>
          </cell>
          <cell r="E1072" t="str">
            <v>05050-MD-25-188-51</v>
          </cell>
          <cell r="F1072" t="str">
            <v>Tank-Centre Platform - (Propane)</v>
          </cell>
          <cell r="G1072">
            <v>0</v>
          </cell>
          <cell r="H1072" t="str">
            <v>VP-1516-147-T-101/2-257</v>
          </cell>
          <cell r="I1072">
            <v>40175</v>
          </cell>
          <cell r="J1072">
            <v>40168</v>
          </cell>
          <cell r="K1072" t="str">
            <v>Y</v>
          </cell>
          <cell r="L1072" t="str">
            <v>Drw</v>
          </cell>
          <cell r="M1072">
            <v>1073</v>
          </cell>
        </row>
        <row r="1073">
          <cell r="C1073" t="str">
            <v>25</v>
          </cell>
          <cell r="D1073" t="str">
            <v>05050-MD-25-188-52</v>
          </cell>
          <cell r="E1073" t="str">
            <v>05050-MD-25-188-52</v>
          </cell>
          <cell r="F1073" t="str">
            <v>Tank-Centre Platform - (Propane)</v>
          </cell>
          <cell r="G1073">
            <v>0</v>
          </cell>
          <cell r="H1073" t="str">
            <v>VP-1516-147-T-101/2-257</v>
          </cell>
          <cell r="I1073">
            <v>40175</v>
          </cell>
          <cell r="J1073">
            <v>40168</v>
          </cell>
          <cell r="K1073" t="str">
            <v>Y</v>
          </cell>
          <cell r="L1073" t="str">
            <v>Drw</v>
          </cell>
          <cell r="M1073">
            <v>1074</v>
          </cell>
        </row>
        <row r="1074">
          <cell r="C1074" t="str">
            <v>25</v>
          </cell>
          <cell r="D1074" t="str">
            <v>05050-MD-25-188-53</v>
          </cell>
          <cell r="E1074" t="str">
            <v>05050-MD-25-188-53</v>
          </cell>
          <cell r="F1074" t="str">
            <v>Tank-Centre Platform - (Propane)</v>
          </cell>
          <cell r="G1074">
            <v>0</v>
          </cell>
          <cell r="H1074" t="str">
            <v>VP-1516-147-T-101/2-257</v>
          </cell>
          <cell r="I1074">
            <v>40175</v>
          </cell>
          <cell r="J1074">
            <v>40168</v>
          </cell>
          <cell r="K1074" t="str">
            <v>Y</v>
          </cell>
          <cell r="L1074" t="str">
            <v>Drw</v>
          </cell>
          <cell r="M1074">
            <v>1075</v>
          </cell>
        </row>
        <row r="1075">
          <cell r="C1075" t="str">
            <v>25</v>
          </cell>
          <cell r="D1075" t="str">
            <v>05050-MD-25-188-54</v>
          </cell>
          <cell r="E1075" t="str">
            <v>05050-MD-25-188-54</v>
          </cell>
          <cell r="F1075" t="str">
            <v>Tank-Centre Platform - (Propane)</v>
          </cell>
          <cell r="G1075">
            <v>0</v>
          </cell>
          <cell r="H1075" t="str">
            <v>VP-1516-147-T-101/2-257</v>
          </cell>
          <cell r="I1075">
            <v>40175</v>
          </cell>
          <cell r="J1075">
            <v>40168</v>
          </cell>
          <cell r="K1075" t="str">
            <v>Y</v>
          </cell>
          <cell r="L1075" t="str">
            <v>Drw</v>
          </cell>
          <cell r="M1075">
            <v>1076</v>
          </cell>
        </row>
        <row r="1076">
          <cell r="C1076" t="str">
            <v>25</v>
          </cell>
          <cell r="D1076" t="str">
            <v>05050-MD-25-188-55</v>
          </cell>
          <cell r="E1076" t="str">
            <v>05050-MD-25-188-55</v>
          </cell>
          <cell r="F1076" t="str">
            <v>Tank-Centre Platform - (Propane)</v>
          </cell>
          <cell r="G1076">
            <v>0</v>
          </cell>
          <cell r="H1076" t="str">
            <v>VP-1516-147-T-101/2-257</v>
          </cell>
          <cell r="I1076">
            <v>40175</v>
          </cell>
          <cell r="J1076">
            <v>40168</v>
          </cell>
          <cell r="K1076" t="str">
            <v>Y</v>
          </cell>
          <cell r="L1076" t="str">
            <v>Drw</v>
          </cell>
          <cell r="M1076">
            <v>1077</v>
          </cell>
        </row>
        <row r="1077">
          <cell r="C1077" t="str">
            <v>25</v>
          </cell>
          <cell r="D1077" t="str">
            <v>05050-MD-25-188-56</v>
          </cell>
          <cell r="E1077" t="str">
            <v>05050-MD-25-188-56</v>
          </cell>
          <cell r="F1077" t="str">
            <v>Tank-Centre Platform - (Propane)</v>
          </cell>
          <cell r="G1077">
            <v>0</v>
          </cell>
          <cell r="H1077" t="str">
            <v>VP-1516-147-T-101/2-257</v>
          </cell>
          <cell r="I1077">
            <v>40175</v>
          </cell>
          <cell r="J1077">
            <v>40168</v>
          </cell>
          <cell r="K1077" t="str">
            <v>Y</v>
          </cell>
          <cell r="L1077" t="str">
            <v>Drw</v>
          </cell>
          <cell r="M1077">
            <v>1078</v>
          </cell>
        </row>
        <row r="1078">
          <cell r="C1078" t="str">
            <v>25</v>
          </cell>
          <cell r="D1078" t="str">
            <v>05050-MD-25-188-57</v>
          </cell>
          <cell r="E1078" t="str">
            <v>05050-MD-25-188-57</v>
          </cell>
          <cell r="F1078" t="str">
            <v>Tank-Centre Platform - (Propane)</v>
          </cell>
          <cell r="G1078">
            <v>0</v>
          </cell>
          <cell r="H1078" t="str">
            <v>VP-1516-147-T-101/2-257</v>
          </cell>
          <cell r="I1078">
            <v>40175</v>
          </cell>
          <cell r="J1078">
            <v>40168</v>
          </cell>
          <cell r="K1078" t="str">
            <v>Y</v>
          </cell>
          <cell r="L1078" t="str">
            <v>Drw</v>
          </cell>
          <cell r="M1078">
            <v>1079</v>
          </cell>
        </row>
        <row r="1079">
          <cell r="C1079" t="str">
            <v>25</v>
          </cell>
          <cell r="D1079" t="str">
            <v>05050-MD-25-188-58</v>
          </cell>
          <cell r="E1079" t="str">
            <v>05050-MD-25-188-58</v>
          </cell>
          <cell r="F1079" t="str">
            <v>Tank-Centre Platform - (Propane)</v>
          </cell>
          <cell r="G1079">
            <v>0</v>
          </cell>
          <cell r="H1079" t="str">
            <v>VP-1516-147-T-101/2-257</v>
          </cell>
          <cell r="I1079">
            <v>40175</v>
          </cell>
          <cell r="J1079">
            <v>40168</v>
          </cell>
          <cell r="K1079" t="str">
            <v>Y</v>
          </cell>
          <cell r="L1079" t="str">
            <v>Drw</v>
          </cell>
          <cell r="M1079">
            <v>1080</v>
          </cell>
        </row>
        <row r="1080">
          <cell r="C1080" t="str">
            <v>25</v>
          </cell>
          <cell r="D1080" t="str">
            <v>05050-MD-25-188-59</v>
          </cell>
          <cell r="E1080" t="str">
            <v>05050-MD-25-188-59</v>
          </cell>
          <cell r="F1080" t="str">
            <v>Tank-Centre Platform - (Propane)</v>
          </cell>
          <cell r="G1080">
            <v>0</v>
          </cell>
          <cell r="H1080" t="str">
            <v>VP-1516-147-T-101/2-257</v>
          </cell>
          <cell r="I1080">
            <v>40175</v>
          </cell>
          <cell r="J1080">
            <v>40168</v>
          </cell>
          <cell r="K1080" t="str">
            <v>Y</v>
          </cell>
          <cell r="L1080" t="str">
            <v>Drw</v>
          </cell>
          <cell r="M1080">
            <v>1081</v>
          </cell>
        </row>
        <row r="1081">
          <cell r="C1081" t="str">
            <v>25</v>
          </cell>
          <cell r="D1081" t="str">
            <v>05050-MD-25-188-60</v>
          </cell>
          <cell r="E1081" t="str">
            <v>05050-MD-25-188-60</v>
          </cell>
          <cell r="F1081" t="str">
            <v>Tank-Centre Platform - (Propane)</v>
          </cell>
          <cell r="G1081">
            <v>0</v>
          </cell>
          <cell r="H1081" t="str">
            <v>VP-1516-147-T-101/2-257</v>
          </cell>
          <cell r="I1081">
            <v>40175</v>
          </cell>
          <cell r="J1081">
            <v>40168</v>
          </cell>
          <cell r="K1081" t="str">
            <v>Y</v>
          </cell>
          <cell r="L1081" t="str">
            <v>Drw</v>
          </cell>
          <cell r="M1081">
            <v>1082</v>
          </cell>
        </row>
        <row r="1082">
          <cell r="C1082" t="str">
            <v>25</v>
          </cell>
          <cell r="D1082" t="str">
            <v>05050-MD-25-188-61</v>
          </cell>
          <cell r="E1082" t="str">
            <v>05050-MD-25-188-61</v>
          </cell>
          <cell r="F1082" t="str">
            <v>Tank-Centre Platform - (Propane)</v>
          </cell>
          <cell r="G1082">
            <v>0</v>
          </cell>
          <cell r="H1082" t="str">
            <v>VP-1516-147-T-101/2-257</v>
          </cell>
          <cell r="I1082">
            <v>40175</v>
          </cell>
          <cell r="J1082">
            <v>40168</v>
          </cell>
          <cell r="K1082" t="str">
            <v>Y</v>
          </cell>
          <cell r="L1082" t="str">
            <v>Drw</v>
          </cell>
          <cell r="M1082">
            <v>1083</v>
          </cell>
        </row>
        <row r="1083">
          <cell r="C1083" t="str">
            <v>25</v>
          </cell>
          <cell r="D1083" t="str">
            <v>05050-MD-25-188-62</v>
          </cell>
          <cell r="E1083" t="str">
            <v>05050-MD-25-188-62</v>
          </cell>
          <cell r="F1083" t="str">
            <v>Tank-Centre Platform - (Propane)</v>
          </cell>
          <cell r="G1083">
            <v>0</v>
          </cell>
          <cell r="H1083" t="str">
            <v>VP-1516-147-T-101/2-257</v>
          </cell>
          <cell r="I1083">
            <v>40175</v>
          </cell>
          <cell r="J1083">
            <v>40168</v>
          </cell>
          <cell r="K1083" t="str">
            <v>Y</v>
          </cell>
          <cell r="L1083" t="str">
            <v>Drw</v>
          </cell>
          <cell r="M1083">
            <v>1084</v>
          </cell>
        </row>
        <row r="1084">
          <cell r="C1084" t="str">
            <v>25</v>
          </cell>
          <cell r="D1084" t="str">
            <v>05050-MD-25-188-63</v>
          </cell>
          <cell r="E1084" t="str">
            <v>05050-MD-25-188-63</v>
          </cell>
          <cell r="F1084" t="str">
            <v>Tank-Centre Platform - (Propane)</v>
          </cell>
          <cell r="G1084">
            <v>0</v>
          </cell>
          <cell r="H1084" t="str">
            <v>VP-1516-147-T-101/2-257</v>
          </cell>
          <cell r="I1084">
            <v>40175</v>
          </cell>
          <cell r="J1084">
            <v>40168</v>
          </cell>
          <cell r="K1084" t="str">
            <v>Y</v>
          </cell>
          <cell r="L1084" t="str">
            <v>Drw</v>
          </cell>
          <cell r="M1084">
            <v>1085</v>
          </cell>
        </row>
        <row r="1085">
          <cell r="C1085" t="str">
            <v>25</v>
          </cell>
          <cell r="D1085" t="str">
            <v>05050-MD-25-188-64</v>
          </cell>
          <cell r="E1085" t="str">
            <v>05050-MD-25-188-64</v>
          </cell>
          <cell r="F1085" t="str">
            <v>Tank-Centre Platform - (Propane)</v>
          </cell>
          <cell r="G1085">
            <v>0</v>
          </cell>
          <cell r="H1085" t="str">
            <v>VP-1516-147-T-101/2-257</v>
          </cell>
          <cell r="I1085">
            <v>40175</v>
          </cell>
          <cell r="J1085">
            <v>40168</v>
          </cell>
          <cell r="K1085" t="str">
            <v>Y</v>
          </cell>
          <cell r="L1085" t="str">
            <v>Drw</v>
          </cell>
          <cell r="M1085">
            <v>1086</v>
          </cell>
        </row>
        <row r="1086">
          <cell r="C1086" t="str">
            <v>25</v>
          </cell>
          <cell r="D1086" t="str">
            <v>05050-MD-25-188-65</v>
          </cell>
          <cell r="E1086" t="str">
            <v>05050-MD-25-188-65</v>
          </cell>
          <cell r="F1086" t="str">
            <v>Tank-Centre Platform - (Propane)</v>
          </cell>
          <cell r="G1086">
            <v>0</v>
          </cell>
          <cell r="H1086" t="str">
            <v>VP-1516-147-T-101/2-257</v>
          </cell>
          <cell r="I1086">
            <v>40175</v>
          </cell>
          <cell r="J1086">
            <v>40168</v>
          </cell>
          <cell r="K1086" t="str">
            <v>Y</v>
          </cell>
          <cell r="L1086" t="str">
            <v>Drw</v>
          </cell>
          <cell r="M1086">
            <v>1087</v>
          </cell>
        </row>
        <row r="1087">
          <cell r="C1087" t="str">
            <v>25</v>
          </cell>
          <cell r="D1087" t="str">
            <v>05050-MD-25-188-66</v>
          </cell>
          <cell r="E1087" t="str">
            <v>05050-MD-25-188-66</v>
          </cell>
          <cell r="F1087" t="str">
            <v>Tank-Centre Platform - (Propane)</v>
          </cell>
          <cell r="G1087">
            <v>0</v>
          </cell>
          <cell r="H1087" t="str">
            <v>VP-1516-147-T-101/2-257</v>
          </cell>
          <cell r="I1087">
            <v>40175</v>
          </cell>
          <cell r="J1087">
            <v>40168</v>
          </cell>
          <cell r="K1087" t="str">
            <v>Y</v>
          </cell>
          <cell r="L1087" t="str">
            <v>Drw</v>
          </cell>
          <cell r="M1087">
            <v>1088</v>
          </cell>
        </row>
        <row r="1088">
          <cell r="C1088" t="str">
            <v>25</v>
          </cell>
          <cell r="D1088" t="str">
            <v>05050-MD-25-188-67</v>
          </cell>
          <cell r="E1088" t="str">
            <v>05050-MD-25-188-67</v>
          </cell>
          <cell r="F1088" t="str">
            <v>Tank-Centre Platform - (Propane)</v>
          </cell>
          <cell r="G1088">
            <v>0</v>
          </cell>
          <cell r="H1088" t="str">
            <v>VP-1516-147-T-101/2-257</v>
          </cell>
          <cell r="I1088">
            <v>40175</v>
          </cell>
          <cell r="J1088">
            <v>40168</v>
          </cell>
          <cell r="K1088" t="str">
            <v>Y</v>
          </cell>
          <cell r="L1088" t="str">
            <v>Drw</v>
          </cell>
          <cell r="M1088">
            <v>1089</v>
          </cell>
        </row>
        <row r="1089">
          <cell r="C1089" t="str">
            <v>25</v>
          </cell>
          <cell r="D1089" t="str">
            <v>05050-MD-25-188-68</v>
          </cell>
          <cell r="E1089" t="str">
            <v>05050-MD-25-188-68</v>
          </cell>
          <cell r="F1089" t="str">
            <v>Tank-Centre Platform - (Propane)</v>
          </cell>
          <cell r="G1089">
            <v>0</v>
          </cell>
          <cell r="H1089" t="str">
            <v>VP-1516-147-T-101/2-257</v>
          </cell>
          <cell r="I1089">
            <v>40175</v>
          </cell>
          <cell r="J1089">
            <v>40168</v>
          </cell>
          <cell r="K1089" t="str">
            <v>Y</v>
          </cell>
          <cell r="L1089" t="str">
            <v>Drw</v>
          </cell>
          <cell r="M1089">
            <v>1090</v>
          </cell>
        </row>
        <row r="1090">
          <cell r="C1090" t="str">
            <v>25</v>
          </cell>
          <cell r="D1090" t="str">
            <v>05050-MD-25-188-69</v>
          </cell>
          <cell r="E1090" t="str">
            <v>05050-MD-25-188-69</v>
          </cell>
          <cell r="F1090" t="str">
            <v>Tank-Centre Platform - (Propane)</v>
          </cell>
          <cell r="G1090">
            <v>0</v>
          </cell>
          <cell r="H1090" t="str">
            <v>VP-1516-147-T-101/2-257</v>
          </cell>
          <cell r="I1090">
            <v>40175</v>
          </cell>
          <cell r="J1090">
            <v>40168</v>
          </cell>
          <cell r="K1090" t="str">
            <v>Y</v>
          </cell>
          <cell r="L1090" t="str">
            <v>Drw</v>
          </cell>
          <cell r="M1090">
            <v>1091</v>
          </cell>
        </row>
        <row r="1091">
          <cell r="C1091" t="str">
            <v>25</v>
          </cell>
          <cell r="D1091" t="str">
            <v>05050-MD-25-188-70</v>
          </cell>
          <cell r="E1091" t="str">
            <v>05050-MD-25-188-70</v>
          </cell>
          <cell r="F1091" t="str">
            <v>Tank-Centre Platform - (Propane)</v>
          </cell>
          <cell r="G1091">
            <v>0</v>
          </cell>
          <cell r="H1091" t="str">
            <v>VP-1516-147-T-101/2-257</v>
          </cell>
          <cell r="I1091">
            <v>40175</v>
          </cell>
          <cell r="J1091">
            <v>40168</v>
          </cell>
          <cell r="K1091" t="str">
            <v>Y</v>
          </cell>
          <cell r="L1091" t="str">
            <v>Drw</v>
          </cell>
          <cell r="M1091">
            <v>1092</v>
          </cell>
        </row>
        <row r="1092">
          <cell r="C1092" t="str">
            <v>25</v>
          </cell>
          <cell r="D1092" t="str">
            <v>05050-MD-25-188-71</v>
          </cell>
          <cell r="E1092" t="str">
            <v>05050-MD-25-188-71</v>
          </cell>
          <cell r="F1092" t="str">
            <v>Tank-Centre Platform - (Propane)</v>
          </cell>
          <cell r="G1092">
            <v>0</v>
          </cell>
          <cell r="H1092" t="str">
            <v>VP-1516-147-T-101/2-257</v>
          </cell>
          <cell r="I1092">
            <v>40175</v>
          </cell>
          <cell r="J1092">
            <v>40168</v>
          </cell>
          <cell r="K1092" t="str">
            <v>Y</v>
          </cell>
          <cell r="L1092" t="str">
            <v>Drw</v>
          </cell>
          <cell r="M1092">
            <v>1093</v>
          </cell>
        </row>
        <row r="1093">
          <cell r="C1093" t="str">
            <v>25</v>
          </cell>
          <cell r="D1093" t="str">
            <v>05050-MD-25-188-72</v>
          </cell>
          <cell r="E1093" t="str">
            <v>05050-MD-25-188-72</v>
          </cell>
          <cell r="F1093" t="str">
            <v>Tank-Centre Platform - (Propane)</v>
          </cell>
          <cell r="G1093">
            <v>0</v>
          </cell>
          <cell r="H1093" t="str">
            <v>VP-1516-147-T-101/2-257</v>
          </cell>
          <cell r="I1093">
            <v>40175</v>
          </cell>
          <cell r="J1093">
            <v>40168</v>
          </cell>
          <cell r="K1093" t="str">
            <v>Y</v>
          </cell>
          <cell r="L1093" t="str">
            <v>Drw</v>
          </cell>
          <cell r="M1093">
            <v>1094</v>
          </cell>
        </row>
        <row r="1094">
          <cell r="C1094" t="str">
            <v>25</v>
          </cell>
          <cell r="D1094" t="str">
            <v>05050-MD-25-188-73</v>
          </cell>
          <cell r="E1094" t="str">
            <v>05050-MD-25-188-73</v>
          </cell>
          <cell r="F1094" t="str">
            <v>Tank-Centre Platform - (Propane)</v>
          </cell>
          <cell r="G1094">
            <v>0</v>
          </cell>
          <cell r="H1094" t="str">
            <v>VP-1516-147-T-101/2-257</v>
          </cell>
          <cell r="I1094">
            <v>40175</v>
          </cell>
          <cell r="J1094">
            <v>40168</v>
          </cell>
          <cell r="K1094" t="str">
            <v>Y</v>
          </cell>
          <cell r="L1094" t="str">
            <v>Drw</v>
          </cell>
          <cell r="M1094">
            <v>1095</v>
          </cell>
        </row>
        <row r="1095">
          <cell r="C1095" t="str">
            <v>25</v>
          </cell>
          <cell r="D1095" t="str">
            <v>05050-MD-25-188-74</v>
          </cell>
          <cell r="E1095" t="str">
            <v>05050-MD-25-188-74</v>
          </cell>
          <cell r="F1095" t="str">
            <v>Tank-Centre Platform - (Propane)</v>
          </cell>
          <cell r="G1095">
            <v>0</v>
          </cell>
          <cell r="H1095" t="str">
            <v>VP-1516-147-T-101/2-257</v>
          </cell>
          <cell r="I1095">
            <v>40175</v>
          </cell>
          <cell r="J1095">
            <v>40168</v>
          </cell>
          <cell r="K1095" t="str">
            <v>Y</v>
          </cell>
          <cell r="L1095" t="str">
            <v>Drw</v>
          </cell>
          <cell r="M1095">
            <v>1096</v>
          </cell>
        </row>
        <row r="1096">
          <cell r="C1096" t="str">
            <v>25</v>
          </cell>
          <cell r="D1096" t="str">
            <v>05050-MD-25-188-75</v>
          </cell>
          <cell r="E1096" t="str">
            <v>05050-MD-25-188-75</v>
          </cell>
          <cell r="F1096" t="str">
            <v>Tank-Centre Platform - (Propane)</v>
          </cell>
          <cell r="G1096">
            <v>0</v>
          </cell>
          <cell r="H1096" t="str">
            <v>VP-1516-147-T-101/2-257</v>
          </cell>
          <cell r="I1096">
            <v>40175</v>
          </cell>
          <cell r="J1096">
            <v>40168</v>
          </cell>
          <cell r="K1096" t="str">
            <v>Y</v>
          </cell>
          <cell r="L1096" t="str">
            <v>Drw</v>
          </cell>
          <cell r="M1096">
            <v>1097</v>
          </cell>
        </row>
        <row r="1097">
          <cell r="C1097" t="str">
            <v>25</v>
          </cell>
          <cell r="D1097" t="str">
            <v>05050-MD-25-188-76</v>
          </cell>
          <cell r="E1097" t="str">
            <v>05050-MD-25-188-76</v>
          </cell>
          <cell r="F1097" t="str">
            <v>Tank-Centre Platform - (Propane)</v>
          </cell>
          <cell r="G1097">
            <v>0</v>
          </cell>
          <cell r="H1097" t="str">
            <v>VP-1516-147-T-101/2-257</v>
          </cell>
          <cell r="I1097">
            <v>40175</v>
          </cell>
          <cell r="J1097">
            <v>40168</v>
          </cell>
          <cell r="K1097" t="str">
            <v>Y</v>
          </cell>
          <cell r="L1097" t="str">
            <v>Drw</v>
          </cell>
          <cell r="M1097">
            <v>1098</v>
          </cell>
        </row>
        <row r="1098">
          <cell r="C1098" t="str">
            <v>25</v>
          </cell>
          <cell r="D1098" t="str">
            <v>05050-MD-25-188-77</v>
          </cell>
          <cell r="E1098" t="str">
            <v>05050-MD-25-188-77</v>
          </cell>
          <cell r="F1098" t="str">
            <v>Tank-Centre Platform - (Propane)</v>
          </cell>
          <cell r="G1098">
            <v>0</v>
          </cell>
          <cell r="H1098" t="str">
            <v>VP-1516-147-T-101/2-257</v>
          </cell>
          <cell r="I1098">
            <v>40175</v>
          </cell>
          <cell r="J1098">
            <v>40168</v>
          </cell>
          <cell r="K1098" t="str">
            <v>Y</v>
          </cell>
          <cell r="L1098" t="str">
            <v>Drw</v>
          </cell>
          <cell r="M1098">
            <v>1099</v>
          </cell>
        </row>
        <row r="1099">
          <cell r="C1099" t="str">
            <v>25</v>
          </cell>
          <cell r="D1099" t="str">
            <v>05050-MD-25-188-78</v>
          </cell>
          <cell r="E1099" t="str">
            <v>05050-MD-25-188-78</v>
          </cell>
          <cell r="F1099" t="str">
            <v>Tank-Centre Platform - (Propane)</v>
          </cell>
          <cell r="G1099">
            <v>0</v>
          </cell>
          <cell r="H1099" t="str">
            <v>VP-1516-147-T-101/2-257</v>
          </cell>
          <cell r="I1099">
            <v>40175</v>
          </cell>
          <cell r="J1099">
            <v>40168</v>
          </cell>
          <cell r="K1099" t="str">
            <v>Y</v>
          </cell>
          <cell r="L1099" t="str">
            <v>Drw</v>
          </cell>
          <cell r="M1099">
            <v>1100</v>
          </cell>
        </row>
        <row r="1100">
          <cell r="C1100" t="str">
            <v>25</v>
          </cell>
          <cell r="D1100" t="str">
            <v>05050-MD-25-188-79</v>
          </cell>
          <cell r="E1100" t="str">
            <v>05050-MD-25-188-79</v>
          </cell>
          <cell r="F1100" t="str">
            <v>Tank-Centre Platform - (Propane)</v>
          </cell>
          <cell r="G1100">
            <v>0</v>
          </cell>
          <cell r="H1100" t="str">
            <v>VP-1516-147-T-101/2-257</v>
          </cell>
          <cell r="I1100">
            <v>40175</v>
          </cell>
          <cell r="J1100">
            <v>40168</v>
          </cell>
          <cell r="K1100" t="str">
            <v>Y</v>
          </cell>
          <cell r="L1100" t="str">
            <v>Drw</v>
          </cell>
          <cell r="M1100">
            <v>1101</v>
          </cell>
        </row>
        <row r="1101">
          <cell r="C1101" t="str">
            <v>25</v>
          </cell>
          <cell r="D1101" t="str">
            <v>05050-MD-25-188-80</v>
          </cell>
          <cell r="E1101" t="str">
            <v>05050-MD-25-188-80</v>
          </cell>
          <cell r="F1101" t="str">
            <v>Tank-Centre Platform - (Propane)</v>
          </cell>
          <cell r="G1101">
            <v>0</v>
          </cell>
          <cell r="H1101" t="str">
            <v>VP-1516-147-T-101/2-257</v>
          </cell>
          <cell r="I1101">
            <v>40175</v>
          </cell>
          <cell r="J1101">
            <v>40168</v>
          </cell>
          <cell r="K1101" t="str">
            <v>Y</v>
          </cell>
          <cell r="L1101" t="str">
            <v>Drw</v>
          </cell>
          <cell r="M1101">
            <v>1102</v>
          </cell>
        </row>
        <row r="1102">
          <cell r="C1102" t="str">
            <v>25</v>
          </cell>
          <cell r="D1102" t="str">
            <v/>
          </cell>
          <cell r="E1102" t="str">
            <v/>
          </cell>
          <cell r="F1102" t="str">
            <v>Tank-Centre Platform - (Propane)</v>
          </cell>
          <cell r="G1102">
            <v>0</v>
          </cell>
          <cell r="H1102">
            <v>0</v>
          </cell>
          <cell r="I1102">
            <v>40175</v>
          </cell>
          <cell r="J1102">
            <v>40168</v>
          </cell>
          <cell r="K1102" t="str">
            <v>n</v>
          </cell>
          <cell r="L1102" t="str">
            <v>Drw</v>
          </cell>
          <cell r="M1102">
            <v>1103</v>
          </cell>
        </row>
        <row r="1103">
          <cell r="C1103" t="str">
            <v>25</v>
          </cell>
          <cell r="D1103" t="str">
            <v/>
          </cell>
          <cell r="E1103" t="str">
            <v/>
          </cell>
          <cell r="F1103" t="str">
            <v>Tank-Centre Platform - (Propane)</v>
          </cell>
          <cell r="G1103">
            <v>0</v>
          </cell>
          <cell r="H1103">
            <v>0</v>
          </cell>
          <cell r="I1103">
            <v>40175</v>
          </cell>
          <cell r="J1103">
            <v>40168</v>
          </cell>
          <cell r="K1103" t="str">
            <v>n</v>
          </cell>
          <cell r="L1103" t="str">
            <v>Drw</v>
          </cell>
          <cell r="M1103">
            <v>1104</v>
          </cell>
        </row>
        <row r="1104">
          <cell r="C1104" t="str">
            <v>25</v>
          </cell>
          <cell r="D1104" t="str">
            <v/>
          </cell>
          <cell r="E1104" t="str">
            <v/>
          </cell>
          <cell r="F1104" t="str">
            <v>Tank-Centre Platform - (Propane)</v>
          </cell>
          <cell r="G1104">
            <v>0</v>
          </cell>
          <cell r="H1104">
            <v>0</v>
          </cell>
          <cell r="I1104">
            <v>40175</v>
          </cell>
          <cell r="J1104">
            <v>40168</v>
          </cell>
          <cell r="K1104" t="str">
            <v>n</v>
          </cell>
          <cell r="L1104" t="str">
            <v>Drw</v>
          </cell>
          <cell r="M1104">
            <v>1105</v>
          </cell>
        </row>
        <row r="1105">
          <cell r="C1105" t="str">
            <v>25</v>
          </cell>
          <cell r="D1105" t="str">
            <v/>
          </cell>
          <cell r="E1105" t="str">
            <v/>
          </cell>
          <cell r="F1105" t="str">
            <v>Tank-Centre Platform - (Propane)</v>
          </cell>
          <cell r="G1105">
            <v>0</v>
          </cell>
          <cell r="H1105">
            <v>0</v>
          </cell>
          <cell r="I1105">
            <v>40175</v>
          </cell>
          <cell r="J1105">
            <v>40168</v>
          </cell>
          <cell r="K1105" t="str">
            <v>n</v>
          </cell>
          <cell r="L1105" t="str">
            <v>Drw</v>
          </cell>
          <cell r="M1105">
            <v>1106</v>
          </cell>
        </row>
        <row r="1106">
          <cell r="C1106" t="str">
            <v>25</v>
          </cell>
          <cell r="D1106" t="str">
            <v/>
          </cell>
          <cell r="E1106" t="str">
            <v/>
          </cell>
          <cell r="F1106" t="str">
            <v>Tank-Centre Platform - (Propane)</v>
          </cell>
          <cell r="G1106">
            <v>0</v>
          </cell>
          <cell r="H1106">
            <v>0</v>
          </cell>
          <cell r="I1106">
            <v>40175</v>
          </cell>
          <cell r="J1106">
            <v>40168</v>
          </cell>
          <cell r="K1106" t="str">
            <v>n</v>
          </cell>
          <cell r="L1106" t="str">
            <v>Drw</v>
          </cell>
          <cell r="M1106">
            <v>1107</v>
          </cell>
        </row>
        <row r="1107">
          <cell r="C1107" t="str">
            <v>25</v>
          </cell>
          <cell r="D1107" t="str">
            <v/>
          </cell>
          <cell r="E1107" t="str">
            <v/>
          </cell>
          <cell r="F1107" t="str">
            <v>Tank-Centre Platform - (Propane)</v>
          </cell>
          <cell r="G1107">
            <v>0</v>
          </cell>
          <cell r="H1107">
            <v>0</v>
          </cell>
          <cell r="I1107">
            <v>40175</v>
          </cell>
          <cell r="J1107">
            <v>40168</v>
          </cell>
          <cell r="K1107" t="str">
            <v>n</v>
          </cell>
          <cell r="L1107" t="str">
            <v>Drw</v>
          </cell>
          <cell r="M1107">
            <v>1108</v>
          </cell>
        </row>
        <row r="1108">
          <cell r="C1108" t="str">
            <v>25</v>
          </cell>
          <cell r="D1108" t="str">
            <v/>
          </cell>
          <cell r="E1108" t="str">
            <v/>
          </cell>
          <cell r="F1108" t="str">
            <v>Tank-Centre Platform - (Propane)</v>
          </cell>
          <cell r="G1108">
            <v>0</v>
          </cell>
          <cell r="H1108">
            <v>0</v>
          </cell>
          <cell r="I1108">
            <v>40175</v>
          </cell>
          <cell r="J1108">
            <v>40168</v>
          </cell>
          <cell r="K1108" t="str">
            <v>n</v>
          </cell>
          <cell r="L1108" t="str">
            <v>Drw</v>
          </cell>
          <cell r="M1108">
            <v>1109</v>
          </cell>
        </row>
        <row r="1109">
          <cell r="C1109" t="str">
            <v>25</v>
          </cell>
          <cell r="D1109" t="str">
            <v/>
          </cell>
          <cell r="E1109" t="str">
            <v/>
          </cell>
          <cell r="F1109" t="str">
            <v>Tank-Centre Platform - (Propane)</v>
          </cell>
          <cell r="G1109">
            <v>0</v>
          </cell>
          <cell r="H1109">
            <v>0</v>
          </cell>
          <cell r="I1109">
            <v>40175</v>
          </cell>
          <cell r="J1109">
            <v>40168</v>
          </cell>
          <cell r="K1109" t="str">
            <v>n</v>
          </cell>
          <cell r="L1109" t="str">
            <v>Drw</v>
          </cell>
          <cell r="M1109">
            <v>1110</v>
          </cell>
        </row>
        <row r="1110">
          <cell r="C1110" t="str">
            <v>25</v>
          </cell>
          <cell r="D1110" t="str">
            <v/>
          </cell>
          <cell r="E1110" t="str">
            <v/>
          </cell>
          <cell r="F1110" t="str">
            <v>Tank-Centre Platform - (Propane)</v>
          </cell>
          <cell r="G1110">
            <v>0</v>
          </cell>
          <cell r="H1110">
            <v>0</v>
          </cell>
          <cell r="I1110">
            <v>40175</v>
          </cell>
          <cell r="J1110">
            <v>40168</v>
          </cell>
          <cell r="K1110" t="str">
            <v>n</v>
          </cell>
          <cell r="L1110" t="str">
            <v>Drw</v>
          </cell>
          <cell r="M1110">
            <v>1111</v>
          </cell>
        </row>
        <row r="1111">
          <cell r="C1111" t="str">
            <v>25</v>
          </cell>
          <cell r="D1111" t="str">
            <v/>
          </cell>
          <cell r="E1111" t="str">
            <v/>
          </cell>
          <cell r="F1111" t="str">
            <v>Tank-Centre Platform - (Propane)</v>
          </cell>
          <cell r="G1111">
            <v>0</v>
          </cell>
          <cell r="H1111">
            <v>0</v>
          </cell>
          <cell r="I1111">
            <v>40175</v>
          </cell>
          <cell r="J1111">
            <v>40168</v>
          </cell>
          <cell r="K1111" t="str">
            <v>n</v>
          </cell>
          <cell r="L1111" t="str">
            <v>Drw</v>
          </cell>
          <cell r="M1111">
            <v>1112</v>
          </cell>
        </row>
        <row r="1112">
          <cell r="C1112" t="str">
            <v>25</v>
          </cell>
          <cell r="D1112" t="str">
            <v>05050-MD-25-199-01</v>
          </cell>
          <cell r="E1112" t="str">
            <v>05050-MD-25-199-01</v>
          </cell>
          <cell r="F1112" t="str">
            <v>Tank-Centre Platform - Handrails &amp; Flooring Panels- (Propane)</v>
          </cell>
          <cell r="G1112">
            <v>0</v>
          </cell>
          <cell r="H1112" t="str">
            <v>VP-1516-147-T-101/2-258</v>
          </cell>
          <cell r="I1112">
            <v>40175</v>
          </cell>
          <cell r="J1112">
            <v>40168</v>
          </cell>
          <cell r="K1112" t="str">
            <v>Y</v>
          </cell>
          <cell r="L1112" t="str">
            <v>Drw</v>
          </cell>
          <cell r="M1112">
            <v>1113</v>
          </cell>
        </row>
        <row r="1113">
          <cell r="C1113" t="str">
            <v>25</v>
          </cell>
          <cell r="D1113" t="str">
            <v>05050-MD-25-199-02</v>
          </cell>
          <cell r="E1113" t="str">
            <v>05050-MD-25-199-02</v>
          </cell>
          <cell r="F1113" t="str">
            <v>Tank-Centre Platform - Handrails &amp; Flooring Panels- (Propane)</v>
          </cell>
          <cell r="G1113">
            <v>0</v>
          </cell>
          <cell r="H1113" t="str">
            <v>VP-1516-147-T-101/2-258</v>
          </cell>
          <cell r="I1113">
            <v>40175</v>
          </cell>
          <cell r="J1113">
            <v>40168</v>
          </cell>
          <cell r="K1113" t="str">
            <v>Y</v>
          </cell>
          <cell r="L1113" t="str">
            <v>Drw</v>
          </cell>
          <cell r="M1113">
            <v>1114</v>
          </cell>
        </row>
        <row r="1114">
          <cell r="C1114" t="str">
            <v>25</v>
          </cell>
          <cell r="D1114" t="str">
            <v>05050-MD-25-199-03</v>
          </cell>
          <cell r="E1114" t="str">
            <v>05050-MD-25-199-03</v>
          </cell>
          <cell r="F1114" t="str">
            <v>Tank-Centre Platform - Handrails &amp; Flooring Panels- (Propane)</v>
          </cell>
          <cell r="G1114">
            <v>0</v>
          </cell>
          <cell r="H1114" t="str">
            <v>VP-1516-147-T-101/2-258</v>
          </cell>
          <cell r="I1114">
            <v>40175</v>
          </cell>
          <cell r="J1114">
            <v>40168</v>
          </cell>
          <cell r="K1114" t="str">
            <v>Y</v>
          </cell>
          <cell r="L1114" t="str">
            <v>Drw</v>
          </cell>
          <cell r="M1114">
            <v>1115</v>
          </cell>
        </row>
        <row r="1115">
          <cell r="C1115" t="str">
            <v>25</v>
          </cell>
          <cell r="D1115" t="str">
            <v>05050-MD-25-199-04</v>
          </cell>
          <cell r="E1115" t="str">
            <v>05050-MD-25-199-04</v>
          </cell>
          <cell r="F1115" t="str">
            <v>Tank-Centre Platform - Handrails &amp; Flooring Panels- (Propane)</v>
          </cell>
          <cell r="G1115">
            <v>0</v>
          </cell>
          <cell r="H1115" t="str">
            <v>VP-1516-147-T-101/2-258</v>
          </cell>
          <cell r="I1115">
            <v>40175</v>
          </cell>
          <cell r="J1115">
            <v>40168</v>
          </cell>
          <cell r="K1115" t="str">
            <v>Y</v>
          </cell>
          <cell r="L1115" t="str">
            <v>Drw</v>
          </cell>
          <cell r="M1115">
            <v>1116</v>
          </cell>
        </row>
        <row r="1116">
          <cell r="C1116" t="str">
            <v>25</v>
          </cell>
          <cell r="D1116" t="str">
            <v>05050-MD-25-199-05</v>
          </cell>
          <cell r="E1116" t="str">
            <v>05050-MD-25-199-05</v>
          </cell>
          <cell r="F1116" t="str">
            <v>Tank-Centre Platform - Handrails &amp; Flooring Panels- (Propane)</v>
          </cell>
          <cell r="G1116">
            <v>0</v>
          </cell>
          <cell r="H1116" t="str">
            <v>VP-1516-147-T-101/2-258</v>
          </cell>
          <cell r="I1116">
            <v>40175</v>
          </cell>
          <cell r="J1116">
            <v>40168</v>
          </cell>
          <cell r="K1116" t="str">
            <v>Y</v>
          </cell>
          <cell r="L1116" t="str">
            <v>Drw</v>
          </cell>
          <cell r="M1116">
            <v>1117</v>
          </cell>
        </row>
        <row r="1117">
          <cell r="C1117" t="str">
            <v>25</v>
          </cell>
          <cell r="D1117" t="str">
            <v>05050-MD-25-199-06</v>
          </cell>
          <cell r="E1117" t="str">
            <v>05050-MD-25-199-06</v>
          </cell>
          <cell r="F1117" t="str">
            <v>Tank-Centre Platform - Handrails &amp; Flooring Panels- (Propane)</v>
          </cell>
          <cell r="G1117">
            <v>0</v>
          </cell>
          <cell r="H1117" t="str">
            <v>VP-1516-147-T-101/2-258</v>
          </cell>
          <cell r="I1117">
            <v>40175</v>
          </cell>
          <cell r="J1117">
            <v>40168</v>
          </cell>
          <cell r="K1117" t="str">
            <v>Y</v>
          </cell>
          <cell r="L1117" t="str">
            <v>Drw</v>
          </cell>
          <cell r="M1117">
            <v>1118</v>
          </cell>
        </row>
        <row r="1118">
          <cell r="C1118" t="str">
            <v>25</v>
          </cell>
          <cell r="D1118" t="str">
            <v>05050-MD-25-199-07</v>
          </cell>
          <cell r="E1118" t="str">
            <v>05050-MD-25-199-07</v>
          </cell>
          <cell r="F1118" t="str">
            <v>Tank-Centre Platform - Handrails &amp; Flooring Panels- (Propane)</v>
          </cell>
          <cell r="G1118">
            <v>0</v>
          </cell>
          <cell r="H1118" t="str">
            <v>VP-1516-147-T-101/2-258</v>
          </cell>
          <cell r="I1118">
            <v>40175</v>
          </cell>
          <cell r="J1118">
            <v>40168</v>
          </cell>
          <cell r="K1118" t="str">
            <v>Y</v>
          </cell>
          <cell r="L1118" t="str">
            <v>Drw</v>
          </cell>
          <cell r="M1118">
            <v>1119</v>
          </cell>
        </row>
        <row r="1119">
          <cell r="C1119" t="str">
            <v>25</v>
          </cell>
          <cell r="D1119" t="str">
            <v>05050-MD-25-199-08</v>
          </cell>
          <cell r="E1119" t="str">
            <v>05050-MD-25-199-08</v>
          </cell>
          <cell r="F1119" t="str">
            <v>Tank-Centre Platform - Handrails &amp; Flooring Panels- (Propane)</v>
          </cell>
          <cell r="G1119">
            <v>0</v>
          </cell>
          <cell r="H1119" t="str">
            <v>VP-1516-147-T-101/2-258</v>
          </cell>
          <cell r="I1119">
            <v>40175</v>
          </cell>
          <cell r="J1119">
            <v>40168</v>
          </cell>
          <cell r="K1119" t="str">
            <v>Y</v>
          </cell>
          <cell r="L1119" t="str">
            <v>Drw</v>
          </cell>
          <cell r="M1119">
            <v>1120</v>
          </cell>
        </row>
        <row r="1120">
          <cell r="C1120" t="str">
            <v>25</v>
          </cell>
          <cell r="D1120" t="str">
            <v>05050-MD-25-199-09</v>
          </cell>
          <cell r="E1120" t="str">
            <v>05050-MD-25-199-09</v>
          </cell>
          <cell r="F1120" t="str">
            <v>Tank-Centre Platform - Handrails &amp; Flooring Panels- (Propane)</v>
          </cell>
          <cell r="G1120">
            <v>0</v>
          </cell>
          <cell r="H1120" t="str">
            <v>VP-1516-147-T-101/2-258</v>
          </cell>
          <cell r="I1120">
            <v>40175</v>
          </cell>
          <cell r="J1120">
            <v>40168</v>
          </cell>
          <cell r="K1120" t="str">
            <v>Y</v>
          </cell>
          <cell r="L1120" t="str">
            <v>Drw</v>
          </cell>
          <cell r="M1120">
            <v>1121</v>
          </cell>
        </row>
        <row r="1121">
          <cell r="C1121" t="str">
            <v>25</v>
          </cell>
          <cell r="D1121" t="str">
            <v>05050-MD-25-199-10</v>
          </cell>
          <cell r="E1121" t="str">
            <v>05050-MD-25-199-10</v>
          </cell>
          <cell r="F1121" t="str">
            <v>Tank-Centre Platform - Handrails &amp; Flooring Panels- (Propane)</v>
          </cell>
          <cell r="G1121">
            <v>0</v>
          </cell>
          <cell r="H1121" t="str">
            <v>VP-1516-147-T-101/2-258</v>
          </cell>
          <cell r="I1121">
            <v>40175</v>
          </cell>
          <cell r="J1121">
            <v>40168</v>
          </cell>
          <cell r="K1121" t="str">
            <v>Y</v>
          </cell>
          <cell r="L1121" t="str">
            <v>Drw</v>
          </cell>
          <cell r="M1121">
            <v>1122</v>
          </cell>
        </row>
        <row r="1122">
          <cell r="C1122" t="str">
            <v>25</v>
          </cell>
          <cell r="D1122" t="str">
            <v>05050-MD-25-199-11</v>
          </cell>
          <cell r="E1122" t="str">
            <v>05050-MD-25-199-11</v>
          </cell>
          <cell r="F1122" t="str">
            <v>Tank-Centre Platform - Handrails &amp; Flooring Panels- (Propane)</v>
          </cell>
          <cell r="G1122">
            <v>0</v>
          </cell>
          <cell r="H1122" t="str">
            <v>VP-1516-147-T-101/2-258</v>
          </cell>
          <cell r="I1122">
            <v>40175</v>
          </cell>
          <cell r="J1122">
            <v>40168</v>
          </cell>
          <cell r="K1122" t="str">
            <v>Y</v>
          </cell>
          <cell r="L1122" t="str">
            <v>Drw</v>
          </cell>
          <cell r="M1122">
            <v>1123</v>
          </cell>
        </row>
        <row r="1123">
          <cell r="C1123" t="str">
            <v>25</v>
          </cell>
          <cell r="D1123" t="str">
            <v>05050-MD-25-199-12</v>
          </cell>
          <cell r="E1123" t="str">
            <v>05050-MD-25-199-12</v>
          </cell>
          <cell r="F1123" t="str">
            <v>Tank-Centre Platform - Handrails &amp; Flooring Panels- (Propane)</v>
          </cell>
          <cell r="G1123">
            <v>0</v>
          </cell>
          <cell r="H1123" t="str">
            <v>VP-1516-147-T-101/2-258</v>
          </cell>
          <cell r="I1123">
            <v>40175</v>
          </cell>
          <cell r="J1123">
            <v>40168</v>
          </cell>
          <cell r="K1123" t="str">
            <v>Y</v>
          </cell>
          <cell r="L1123" t="str">
            <v>Drw</v>
          </cell>
          <cell r="M1123">
            <v>1124</v>
          </cell>
        </row>
        <row r="1124">
          <cell r="C1124" t="str">
            <v>25</v>
          </cell>
          <cell r="D1124" t="str">
            <v/>
          </cell>
          <cell r="E1124" t="str">
            <v/>
          </cell>
          <cell r="F1124" t="str">
            <v>Tank-Centre Platform - Handrails &amp; Flooring Panels- (Propane)</v>
          </cell>
          <cell r="G1124">
            <v>0</v>
          </cell>
          <cell r="H1124">
            <v>0</v>
          </cell>
          <cell r="I1124">
            <v>40175</v>
          </cell>
          <cell r="J1124">
            <v>40168</v>
          </cell>
          <cell r="K1124" t="str">
            <v>n</v>
          </cell>
          <cell r="L1124" t="str">
            <v>Drw</v>
          </cell>
          <cell r="M1124">
            <v>1125</v>
          </cell>
        </row>
        <row r="1125">
          <cell r="C1125" t="str">
            <v>25</v>
          </cell>
          <cell r="D1125" t="str">
            <v/>
          </cell>
          <cell r="E1125" t="str">
            <v/>
          </cell>
          <cell r="F1125" t="str">
            <v>Tank-Centre Platform - Handrails &amp; Flooring Panels- (Propane)</v>
          </cell>
          <cell r="G1125">
            <v>0</v>
          </cell>
          <cell r="H1125">
            <v>0</v>
          </cell>
          <cell r="I1125">
            <v>40175</v>
          </cell>
          <cell r="J1125">
            <v>40168</v>
          </cell>
          <cell r="K1125" t="str">
            <v>n</v>
          </cell>
          <cell r="L1125" t="str">
            <v>Drw</v>
          </cell>
          <cell r="M1125">
            <v>1126</v>
          </cell>
        </row>
        <row r="1126">
          <cell r="C1126" t="str">
            <v>25</v>
          </cell>
          <cell r="D1126" t="str">
            <v/>
          </cell>
          <cell r="E1126" t="str">
            <v/>
          </cell>
          <cell r="F1126" t="str">
            <v>Tank-Centre Platform - Handrails &amp; Flooring Panels- (Propane)</v>
          </cell>
          <cell r="G1126">
            <v>0</v>
          </cell>
          <cell r="H1126">
            <v>0</v>
          </cell>
          <cell r="I1126">
            <v>40175</v>
          </cell>
          <cell r="J1126">
            <v>40168</v>
          </cell>
          <cell r="K1126" t="str">
            <v>n</v>
          </cell>
          <cell r="L1126" t="str">
            <v>Drw</v>
          </cell>
          <cell r="M1126">
            <v>1127</v>
          </cell>
        </row>
        <row r="1127">
          <cell r="C1127" t="str">
            <v>25</v>
          </cell>
          <cell r="D1127" t="str">
            <v/>
          </cell>
          <cell r="E1127" t="str">
            <v/>
          </cell>
          <cell r="F1127" t="str">
            <v>Tank-Centre Platform - Handrails &amp; Flooring Panels- (Propane)</v>
          </cell>
          <cell r="G1127">
            <v>0</v>
          </cell>
          <cell r="H1127">
            <v>0</v>
          </cell>
          <cell r="I1127">
            <v>40175</v>
          </cell>
          <cell r="J1127">
            <v>40168</v>
          </cell>
          <cell r="K1127" t="str">
            <v>n</v>
          </cell>
          <cell r="L1127" t="str">
            <v>Drw</v>
          </cell>
          <cell r="M1127">
            <v>1128</v>
          </cell>
        </row>
        <row r="1128">
          <cell r="C1128" t="str">
            <v>25</v>
          </cell>
          <cell r="D1128" t="str">
            <v/>
          </cell>
          <cell r="E1128" t="str">
            <v/>
          </cell>
          <cell r="F1128" t="str">
            <v>Tank-Centre Platform - Handrails &amp; Flooring Panels- (Propane)</v>
          </cell>
          <cell r="G1128">
            <v>0</v>
          </cell>
          <cell r="H1128">
            <v>0</v>
          </cell>
          <cell r="I1128">
            <v>40175</v>
          </cell>
          <cell r="J1128">
            <v>40168</v>
          </cell>
          <cell r="K1128" t="str">
            <v>n</v>
          </cell>
          <cell r="L1128" t="str">
            <v>Drw</v>
          </cell>
          <cell r="M1128">
            <v>1129</v>
          </cell>
        </row>
        <row r="1129">
          <cell r="C1129" t="str">
            <v>25</v>
          </cell>
          <cell r="D1129" t="str">
            <v/>
          </cell>
          <cell r="E1129" t="str">
            <v/>
          </cell>
          <cell r="F1129" t="str">
            <v>Tank-Centre Platform - Handrails &amp; Flooring Panels- (Propane)</v>
          </cell>
          <cell r="G1129">
            <v>0</v>
          </cell>
          <cell r="H1129">
            <v>0</v>
          </cell>
          <cell r="I1129">
            <v>40175</v>
          </cell>
          <cell r="J1129">
            <v>40168</v>
          </cell>
          <cell r="K1129" t="str">
            <v>n</v>
          </cell>
          <cell r="L1129" t="str">
            <v>Drw</v>
          </cell>
          <cell r="M1129">
            <v>1130</v>
          </cell>
        </row>
        <row r="1130">
          <cell r="C1130" t="str">
            <v>25</v>
          </cell>
          <cell r="D1130" t="str">
            <v/>
          </cell>
          <cell r="E1130" t="str">
            <v/>
          </cell>
          <cell r="F1130" t="str">
            <v>Tank-Centre Platform - Handrails &amp; Flooring Panels- (Propane)</v>
          </cell>
          <cell r="G1130">
            <v>0</v>
          </cell>
          <cell r="H1130">
            <v>0</v>
          </cell>
          <cell r="I1130">
            <v>40175</v>
          </cell>
          <cell r="J1130">
            <v>40168</v>
          </cell>
          <cell r="K1130" t="str">
            <v>n</v>
          </cell>
          <cell r="L1130" t="str">
            <v>Drw</v>
          </cell>
          <cell r="M1130">
            <v>1131</v>
          </cell>
        </row>
        <row r="1131">
          <cell r="C1131" t="str">
            <v>25</v>
          </cell>
          <cell r="D1131" t="str">
            <v/>
          </cell>
          <cell r="E1131" t="str">
            <v/>
          </cell>
          <cell r="F1131" t="str">
            <v>Tank-Centre Platform - Handrails &amp; Flooring Panels- (Propane)</v>
          </cell>
          <cell r="G1131">
            <v>0</v>
          </cell>
          <cell r="H1131">
            <v>0</v>
          </cell>
          <cell r="I1131">
            <v>40175</v>
          </cell>
          <cell r="J1131">
            <v>40168</v>
          </cell>
          <cell r="K1131" t="str">
            <v>n</v>
          </cell>
          <cell r="L1131" t="str">
            <v>Drw</v>
          </cell>
          <cell r="M1131">
            <v>1132</v>
          </cell>
        </row>
        <row r="1132">
          <cell r="C1132" t="str">
            <v>25</v>
          </cell>
          <cell r="D1132" t="str">
            <v/>
          </cell>
          <cell r="E1132" t="str">
            <v/>
          </cell>
          <cell r="F1132" t="str">
            <v>Tank-Centre Platform - Handrails &amp; Flooring Panels- (Propane)</v>
          </cell>
          <cell r="G1132">
            <v>0</v>
          </cell>
          <cell r="H1132">
            <v>0</v>
          </cell>
          <cell r="I1132">
            <v>40175</v>
          </cell>
          <cell r="J1132">
            <v>40168</v>
          </cell>
          <cell r="K1132" t="str">
            <v>n</v>
          </cell>
          <cell r="L1132" t="str">
            <v>Drw</v>
          </cell>
          <cell r="M1132">
            <v>1133</v>
          </cell>
        </row>
        <row r="1133">
          <cell r="C1133" t="str">
            <v>25</v>
          </cell>
          <cell r="D1133" t="str">
            <v>05050-MD-25-209-01</v>
          </cell>
          <cell r="E1133" t="str">
            <v>05050-MD-25-209-01</v>
          </cell>
          <cell r="F1133" t="str">
            <v>Tank-Platform Roof Levelling Pads- (Propane)</v>
          </cell>
          <cell r="G1133">
            <v>0</v>
          </cell>
          <cell r="H1133" t="str">
            <v>VP-1516-147-T-101/2-259</v>
          </cell>
          <cell r="I1133">
            <v>40175</v>
          </cell>
          <cell r="J1133">
            <v>40168</v>
          </cell>
          <cell r="K1133" t="str">
            <v>Y</v>
          </cell>
          <cell r="L1133" t="str">
            <v>Drw</v>
          </cell>
          <cell r="M1133">
            <v>1134</v>
          </cell>
        </row>
        <row r="1134">
          <cell r="C1134" t="str">
            <v>25</v>
          </cell>
          <cell r="D1134" t="str">
            <v>05050-MD-25-209-02</v>
          </cell>
          <cell r="E1134" t="str">
            <v>05050-MD-25-209-02</v>
          </cell>
          <cell r="F1134" t="str">
            <v>Tank-Platform Roof Levelling Pads- (Propane)</v>
          </cell>
          <cell r="G1134">
            <v>0</v>
          </cell>
          <cell r="H1134" t="str">
            <v>VP-1516-147-T-101/2-259</v>
          </cell>
          <cell r="I1134">
            <v>40175</v>
          </cell>
          <cell r="J1134">
            <v>40168</v>
          </cell>
          <cell r="K1134" t="str">
            <v>Y</v>
          </cell>
          <cell r="L1134" t="str">
            <v>Drw</v>
          </cell>
          <cell r="M1134">
            <v>1135</v>
          </cell>
        </row>
        <row r="1135">
          <cell r="C1135" t="str">
            <v>25</v>
          </cell>
          <cell r="D1135" t="str">
            <v>05050-MD-25-209-03</v>
          </cell>
          <cell r="E1135" t="str">
            <v>05050-MD-25-209-03</v>
          </cell>
          <cell r="F1135" t="str">
            <v>Tank-Platform Roof Levelling Pads- (Propane)</v>
          </cell>
          <cell r="G1135">
            <v>0</v>
          </cell>
          <cell r="H1135" t="str">
            <v>VP-1516-147-T-101/2-259</v>
          </cell>
          <cell r="I1135">
            <v>40175</v>
          </cell>
          <cell r="J1135">
            <v>40168</v>
          </cell>
          <cell r="K1135" t="str">
            <v>Y</v>
          </cell>
          <cell r="L1135" t="str">
            <v>Drw</v>
          </cell>
          <cell r="M1135">
            <v>1136</v>
          </cell>
        </row>
        <row r="1136">
          <cell r="C1136" t="str">
            <v>25</v>
          </cell>
          <cell r="D1136" t="str">
            <v>05050-MD-25-209-04</v>
          </cell>
          <cell r="E1136" t="str">
            <v>05050-MD-25-209-04</v>
          </cell>
          <cell r="F1136" t="str">
            <v>Tank-Platform Roof Levelling Pads- (Propane)</v>
          </cell>
          <cell r="G1136">
            <v>0</v>
          </cell>
          <cell r="H1136" t="str">
            <v>VP-1516-147-T-101/2-259</v>
          </cell>
          <cell r="I1136">
            <v>40175</v>
          </cell>
          <cell r="J1136">
            <v>40168</v>
          </cell>
          <cell r="K1136" t="str">
            <v>Y</v>
          </cell>
          <cell r="L1136" t="str">
            <v>Drw</v>
          </cell>
          <cell r="M1136">
            <v>1137</v>
          </cell>
        </row>
        <row r="1137">
          <cell r="C1137" t="str">
            <v>25</v>
          </cell>
          <cell r="D1137" t="str">
            <v>05050-MD-25-209-05</v>
          </cell>
          <cell r="E1137" t="str">
            <v>05050-MD-25-209-05</v>
          </cell>
          <cell r="F1137" t="str">
            <v>Tank-Platform Roof Levelling Pads- (Propane)</v>
          </cell>
          <cell r="G1137">
            <v>0</v>
          </cell>
          <cell r="H1137" t="str">
            <v>VP-1516-147-T-101/2-259</v>
          </cell>
          <cell r="I1137">
            <v>40175</v>
          </cell>
          <cell r="J1137">
            <v>40168</v>
          </cell>
          <cell r="K1137" t="str">
            <v>Y</v>
          </cell>
          <cell r="L1137" t="str">
            <v>Drw</v>
          </cell>
          <cell r="M1137">
            <v>1138</v>
          </cell>
        </row>
        <row r="1138">
          <cell r="C1138" t="str">
            <v>25</v>
          </cell>
          <cell r="D1138" t="str">
            <v/>
          </cell>
          <cell r="E1138" t="str">
            <v/>
          </cell>
          <cell r="F1138" t="str">
            <v>Tank-Platform Roof Levelling Pads- (Propane)</v>
          </cell>
          <cell r="G1138">
            <v>0</v>
          </cell>
          <cell r="H1138">
            <v>0</v>
          </cell>
          <cell r="I1138">
            <v>40175</v>
          </cell>
          <cell r="J1138">
            <v>40168</v>
          </cell>
          <cell r="K1138" t="str">
            <v>n</v>
          </cell>
          <cell r="L1138" t="str">
            <v>Drw</v>
          </cell>
          <cell r="M1138">
            <v>1139</v>
          </cell>
        </row>
        <row r="1139">
          <cell r="C1139" t="str">
            <v>25</v>
          </cell>
          <cell r="D1139" t="str">
            <v/>
          </cell>
          <cell r="E1139" t="str">
            <v/>
          </cell>
          <cell r="F1139" t="str">
            <v>Tank-Platform Roof Levelling Pads- (Propane)</v>
          </cell>
          <cell r="G1139">
            <v>0</v>
          </cell>
          <cell r="H1139">
            <v>0</v>
          </cell>
          <cell r="I1139">
            <v>40175</v>
          </cell>
          <cell r="J1139">
            <v>40168</v>
          </cell>
          <cell r="K1139" t="str">
            <v>n</v>
          </cell>
          <cell r="L1139" t="str">
            <v>Drw</v>
          </cell>
          <cell r="M1139">
            <v>1140</v>
          </cell>
        </row>
        <row r="1140">
          <cell r="C1140" t="str">
            <v>25</v>
          </cell>
          <cell r="D1140" t="str">
            <v/>
          </cell>
          <cell r="E1140" t="str">
            <v/>
          </cell>
          <cell r="F1140" t="str">
            <v>Tank-Platform Roof Levelling Pads- (Propane)</v>
          </cell>
          <cell r="G1140">
            <v>0</v>
          </cell>
          <cell r="H1140">
            <v>0</v>
          </cell>
          <cell r="I1140">
            <v>40175</v>
          </cell>
          <cell r="J1140">
            <v>40168</v>
          </cell>
          <cell r="K1140" t="str">
            <v>n</v>
          </cell>
          <cell r="L1140" t="str">
            <v>Drw</v>
          </cell>
          <cell r="M1140">
            <v>1141</v>
          </cell>
        </row>
        <row r="1141">
          <cell r="C1141" t="str">
            <v>25</v>
          </cell>
          <cell r="D1141" t="str">
            <v/>
          </cell>
          <cell r="E1141" t="str">
            <v/>
          </cell>
          <cell r="F1141" t="str">
            <v>Tank-Platform Roof Levelling Pads- (Propane)</v>
          </cell>
          <cell r="G1141">
            <v>0</v>
          </cell>
          <cell r="H1141">
            <v>0</v>
          </cell>
          <cell r="I1141">
            <v>40175</v>
          </cell>
          <cell r="J1141">
            <v>40168</v>
          </cell>
          <cell r="K1141" t="str">
            <v>n</v>
          </cell>
          <cell r="L1141" t="str">
            <v>Drw</v>
          </cell>
          <cell r="M1141">
            <v>1142</v>
          </cell>
        </row>
        <row r="1142">
          <cell r="C1142" t="str">
            <v>25</v>
          </cell>
          <cell r="D1142" t="str">
            <v/>
          </cell>
          <cell r="E1142" t="str">
            <v/>
          </cell>
          <cell r="F1142" t="str">
            <v>Tank-Cutting Sketch- (Propane)</v>
          </cell>
          <cell r="G1142">
            <v>0</v>
          </cell>
          <cell r="H1142">
            <v>0</v>
          </cell>
          <cell r="I1142">
            <v>40175</v>
          </cell>
          <cell r="J1142">
            <v>40168</v>
          </cell>
          <cell r="K1142" t="str">
            <v>n</v>
          </cell>
          <cell r="L1142" t="str">
            <v>Drw</v>
          </cell>
          <cell r="M1142">
            <v>1143</v>
          </cell>
        </row>
        <row r="1143">
          <cell r="C1143" t="str">
            <v>25</v>
          </cell>
          <cell r="D1143" t="str">
            <v>05050-MD-25-215-00</v>
          </cell>
          <cell r="E1143" t="str">
            <v>05050-MD-25-215-00</v>
          </cell>
          <cell r="F1143" t="str">
            <v>Tank-Advance Bill of Material- (Propane)</v>
          </cell>
          <cell r="G1143">
            <v>0</v>
          </cell>
          <cell r="H1143">
            <v>0</v>
          </cell>
          <cell r="I1143">
            <v>40175</v>
          </cell>
          <cell r="J1143">
            <v>40168</v>
          </cell>
          <cell r="K1143" t="str">
            <v>Y</v>
          </cell>
          <cell r="L1143" t="str">
            <v>Drw</v>
          </cell>
          <cell r="M1143">
            <v>1144</v>
          </cell>
        </row>
        <row r="1144">
          <cell r="C1144" t="str">
            <v>25</v>
          </cell>
          <cell r="D1144" t="str">
            <v>05050-MD-25-216-00</v>
          </cell>
          <cell r="E1144" t="str">
            <v>05050-MD-25-216-00</v>
          </cell>
          <cell r="F1144" t="str">
            <v>Tank-Advance Bill of Material- (Propane)</v>
          </cell>
          <cell r="G1144">
            <v>0</v>
          </cell>
          <cell r="H1144">
            <v>0</v>
          </cell>
          <cell r="I1144">
            <v>40175</v>
          </cell>
          <cell r="J1144">
            <v>40168</v>
          </cell>
          <cell r="K1144" t="str">
            <v>Y</v>
          </cell>
          <cell r="L1144" t="str">
            <v>Drw</v>
          </cell>
          <cell r="M1144">
            <v>1145</v>
          </cell>
        </row>
        <row r="1145">
          <cell r="C1145" t="str">
            <v>25</v>
          </cell>
          <cell r="D1145" t="str">
            <v>05050-MD-25-217-00</v>
          </cell>
          <cell r="E1145" t="str">
            <v>05050-MD-25-217-00</v>
          </cell>
          <cell r="F1145" t="str">
            <v>Tank-Advance Bill of Material- (Propane)</v>
          </cell>
          <cell r="G1145">
            <v>0</v>
          </cell>
          <cell r="H1145">
            <v>0</v>
          </cell>
          <cell r="I1145">
            <v>40175</v>
          </cell>
          <cell r="J1145">
            <v>40168</v>
          </cell>
          <cell r="K1145" t="str">
            <v>Y</v>
          </cell>
          <cell r="L1145" t="str">
            <v>Drw</v>
          </cell>
          <cell r="M1145">
            <v>1146</v>
          </cell>
        </row>
        <row r="1146">
          <cell r="C1146" t="str">
            <v>25</v>
          </cell>
          <cell r="D1146" t="str">
            <v>05050-MD-25-218-00</v>
          </cell>
          <cell r="E1146" t="str">
            <v>05050-MD-25-218-00</v>
          </cell>
          <cell r="F1146" t="str">
            <v>Tank-Tank Inner Tank Ladders &amp; Platforms General Arrangement- (Propane)</v>
          </cell>
          <cell r="G1146">
            <v>0</v>
          </cell>
          <cell r="H1146" t="str">
            <v>VP-1516-147-T-101/2-211</v>
          </cell>
          <cell r="I1146">
            <v>40175</v>
          </cell>
          <cell r="J1146">
            <v>40168</v>
          </cell>
          <cell r="K1146" t="str">
            <v>Y</v>
          </cell>
          <cell r="L1146" t="str">
            <v>Drw</v>
          </cell>
          <cell r="M1146">
            <v>1147</v>
          </cell>
        </row>
        <row r="1147">
          <cell r="C1147" t="str">
            <v>25</v>
          </cell>
          <cell r="D1147" t="str">
            <v/>
          </cell>
          <cell r="E1147" t="str">
            <v/>
          </cell>
          <cell r="F1147" t="str">
            <v>Tank-Tank Inner Tank Ladders &amp; Platforms General Arrangement- (Propane)</v>
          </cell>
          <cell r="G1147">
            <v>0</v>
          </cell>
          <cell r="H1147">
            <v>0</v>
          </cell>
          <cell r="I1147">
            <v>40175</v>
          </cell>
          <cell r="J1147">
            <v>40168</v>
          </cell>
          <cell r="K1147" t="str">
            <v>N</v>
          </cell>
          <cell r="L1147" t="str">
            <v>Drw</v>
          </cell>
          <cell r="M1147">
            <v>1148</v>
          </cell>
        </row>
        <row r="1148">
          <cell r="C1148" t="str">
            <v>25</v>
          </cell>
          <cell r="D1148" t="str">
            <v>05050-MD-25-220-00</v>
          </cell>
          <cell r="E1148" t="str">
            <v>05050-MD-25-220-00</v>
          </cell>
          <cell r="F1148" t="str">
            <v>Tank-Tank Inner Tank Ladder Details- (Propane)</v>
          </cell>
          <cell r="G1148">
            <v>0</v>
          </cell>
          <cell r="H1148" t="str">
            <v>VP-1516-147-T-101/2-212</v>
          </cell>
          <cell r="I1148">
            <v>40175</v>
          </cell>
          <cell r="J1148">
            <v>40168</v>
          </cell>
          <cell r="K1148" t="str">
            <v>Y</v>
          </cell>
          <cell r="L1148" t="str">
            <v>Drw</v>
          </cell>
          <cell r="M1148">
            <v>1149</v>
          </cell>
        </row>
        <row r="1149">
          <cell r="C1149" t="str">
            <v>25</v>
          </cell>
          <cell r="D1149" t="str">
            <v>05050-MD-25-221-01</v>
          </cell>
          <cell r="E1149" t="str">
            <v>05050-MD-25-221-01</v>
          </cell>
          <cell r="F1149" t="str">
            <v>Tank-Tank Inner Tank Upper Platform Details- (Propane)</v>
          </cell>
          <cell r="G1149">
            <v>0</v>
          </cell>
          <cell r="H1149" t="str">
            <v>VP-1516-147-T-101/2-213</v>
          </cell>
          <cell r="I1149">
            <v>40175</v>
          </cell>
          <cell r="J1149">
            <v>40168</v>
          </cell>
          <cell r="K1149" t="str">
            <v>Y</v>
          </cell>
          <cell r="L1149" t="str">
            <v>Drw</v>
          </cell>
          <cell r="M1149">
            <v>1150</v>
          </cell>
        </row>
        <row r="1150">
          <cell r="C1150" t="str">
            <v>25</v>
          </cell>
          <cell r="D1150" t="str">
            <v>05050-MD-25-221-02</v>
          </cell>
          <cell r="E1150" t="str">
            <v>05050-MD-25-221-02</v>
          </cell>
          <cell r="F1150" t="str">
            <v>Tank-Tank Inner Tank Upper Platform Details- (Propane)</v>
          </cell>
          <cell r="G1150">
            <v>0</v>
          </cell>
          <cell r="H1150" t="str">
            <v>VP-1516-147-T-101/2-213</v>
          </cell>
          <cell r="I1150">
            <v>40175</v>
          </cell>
          <cell r="J1150">
            <v>40168</v>
          </cell>
          <cell r="K1150" t="str">
            <v>Y</v>
          </cell>
          <cell r="L1150" t="str">
            <v>Drw</v>
          </cell>
          <cell r="M1150">
            <v>1151</v>
          </cell>
        </row>
        <row r="1151">
          <cell r="C1151" t="str">
            <v>25</v>
          </cell>
          <cell r="D1151" t="str">
            <v>05050-MD-25-221-03</v>
          </cell>
          <cell r="E1151" t="str">
            <v>05050-MD-25-221-03</v>
          </cell>
          <cell r="F1151" t="str">
            <v>Tank-Tank Inner Tank Upper Platform Details- (Propane)</v>
          </cell>
          <cell r="G1151">
            <v>0</v>
          </cell>
          <cell r="H1151" t="str">
            <v>VP-1516-147-T-101/2-213</v>
          </cell>
          <cell r="I1151">
            <v>40175</v>
          </cell>
          <cell r="J1151">
            <v>40168</v>
          </cell>
          <cell r="K1151" t="str">
            <v>Y</v>
          </cell>
          <cell r="L1151" t="str">
            <v>Drw</v>
          </cell>
          <cell r="M1151">
            <v>1152</v>
          </cell>
        </row>
        <row r="1152">
          <cell r="C1152" t="str">
            <v>25</v>
          </cell>
          <cell r="D1152" t="str">
            <v/>
          </cell>
          <cell r="E1152" t="str">
            <v/>
          </cell>
          <cell r="F1152" t="str">
            <v>Tank-Tank Inner Tank Upper Platform Details- (Propane)</v>
          </cell>
          <cell r="G1152">
            <v>0</v>
          </cell>
          <cell r="H1152">
            <v>0</v>
          </cell>
          <cell r="I1152">
            <v>40175</v>
          </cell>
          <cell r="J1152">
            <v>40168</v>
          </cell>
          <cell r="K1152" t="str">
            <v>N</v>
          </cell>
          <cell r="L1152" t="str">
            <v>Drw</v>
          </cell>
          <cell r="M1152">
            <v>1153</v>
          </cell>
        </row>
        <row r="1153">
          <cell r="C1153" t="str">
            <v>25</v>
          </cell>
          <cell r="D1153" t="str">
            <v/>
          </cell>
          <cell r="E1153" t="str">
            <v/>
          </cell>
          <cell r="F1153" t="str">
            <v>Tank-Tank Inner Tank Upper Platform Details- (Propane)</v>
          </cell>
          <cell r="G1153">
            <v>0</v>
          </cell>
          <cell r="H1153">
            <v>0</v>
          </cell>
          <cell r="I1153">
            <v>40175</v>
          </cell>
          <cell r="J1153">
            <v>40168</v>
          </cell>
          <cell r="K1153" t="str">
            <v>N</v>
          </cell>
          <cell r="L1153" t="str">
            <v>Drw</v>
          </cell>
          <cell r="M1153">
            <v>1154</v>
          </cell>
        </row>
        <row r="1154">
          <cell r="C1154" t="str">
            <v>25</v>
          </cell>
          <cell r="D1154" t="str">
            <v>05050-MD-25-224-01</v>
          </cell>
          <cell r="E1154" t="str">
            <v>05050-MD-25-224-01</v>
          </cell>
          <cell r="F1154" t="str">
            <v>Tank-Tank Inner Tank Platform (Right Hand) Details- (Propane)</v>
          </cell>
          <cell r="G1154">
            <v>0</v>
          </cell>
          <cell r="H1154" t="str">
            <v>VP-1516-147-T-101/2-214</v>
          </cell>
          <cell r="I1154">
            <v>40175</v>
          </cell>
          <cell r="J1154">
            <v>40168</v>
          </cell>
          <cell r="K1154" t="str">
            <v>Y</v>
          </cell>
          <cell r="L1154" t="str">
            <v>Drw</v>
          </cell>
          <cell r="M1154">
            <v>1155</v>
          </cell>
        </row>
        <row r="1155">
          <cell r="C1155" t="str">
            <v>25</v>
          </cell>
          <cell r="D1155" t="str">
            <v>05050-MD-25-224-02</v>
          </cell>
          <cell r="E1155" t="str">
            <v>05050-MD-25-224-02</v>
          </cell>
          <cell r="F1155" t="str">
            <v>Tank-Tank Inner Tank Platform (Right Hand) Details- (Propane)</v>
          </cell>
          <cell r="G1155">
            <v>0</v>
          </cell>
          <cell r="H1155" t="str">
            <v>VP-1516-147-T-101/2-214</v>
          </cell>
          <cell r="I1155">
            <v>40175</v>
          </cell>
          <cell r="J1155">
            <v>40168</v>
          </cell>
          <cell r="K1155" t="str">
            <v>Y</v>
          </cell>
          <cell r="L1155" t="str">
            <v>Drw</v>
          </cell>
          <cell r="M1155">
            <v>1156</v>
          </cell>
        </row>
        <row r="1156">
          <cell r="C1156" t="str">
            <v>25</v>
          </cell>
          <cell r="D1156" t="str">
            <v>05050-MD-25-224-03</v>
          </cell>
          <cell r="E1156" t="str">
            <v>05050-MD-25-224-03</v>
          </cell>
          <cell r="F1156" t="str">
            <v>Tank-Tank Inner Tank Platform (Right Hand) Details- (Propane)</v>
          </cell>
          <cell r="G1156">
            <v>0</v>
          </cell>
          <cell r="H1156" t="str">
            <v>VP-1516-147-T-101/2-214</v>
          </cell>
          <cell r="I1156">
            <v>40175</v>
          </cell>
          <cell r="J1156">
            <v>40168</v>
          </cell>
          <cell r="K1156" t="str">
            <v>Y</v>
          </cell>
          <cell r="L1156" t="str">
            <v>Drw</v>
          </cell>
          <cell r="M1156">
            <v>1157</v>
          </cell>
        </row>
        <row r="1157">
          <cell r="C1157" t="str">
            <v>25</v>
          </cell>
          <cell r="D1157" t="str">
            <v/>
          </cell>
          <cell r="E1157" t="str">
            <v/>
          </cell>
          <cell r="F1157" t="str">
            <v>Tank-Tank Inner Tank Platform (Right Hand) Details- (Propane)</v>
          </cell>
          <cell r="G1157">
            <v>0</v>
          </cell>
          <cell r="H1157">
            <v>0</v>
          </cell>
          <cell r="I1157">
            <v>40175</v>
          </cell>
          <cell r="J1157">
            <v>40168</v>
          </cell>
          <cell r="K1157" t="str">
            <v>N</v>
          </cell>
          <cell r="L1157" t="str">
            <v>Drw</v>
          </cell>
          <cell r="M1157">
            <v>1158</v>
          </cell>
        </row>
        <row r="1158">
          <cell r="C1158" t="str">
            <v>25</v>
          </cell>
          <cell r="D1158" t="str">
            <v/>
          </cell>
          <cell r="E1158" t="str">
            <v/>
          </cell>
          <cell r="F1158" t="str">
            <v>Tank-Tank Inner Tank Platform (Right Hand) Details- (Propane)</v>
          </cell>
          <cell r="G1158">
            <v>0</v>
          </cell>
          <cell r="H1158">
            <v>0</v>
          </cell>
          <cell r="I1158">
            <v>40175</v>
          </cell>
          <cell r="J1158">
            <v>40168</v>
          </cell>
          <cell r="K1158" t="str">
            <v>N</v>
          </cell>
          <cell r="L1158" t="str">
            <v>Drw</v>
          </cell>
          <cell r="M1158">
            <v>1159</v>
          </cell>
        </row>
        <row r="1159">
          <cell r="C1159" t="str">
            <v>25</v>
          </cell>
          <cell r="D1159" t="str">
            <v>05050-MD-25-227-01</v>
          </cell>
          <cell r="E1159" t="str">
            <v>05050-MD-25-227-01</v>
          </cell>
          <cell r="F1159" t="str">
            <v>Tank-Tank Inner Tank Platform (Left Hand) Details- (Propane)</v>
          </cell>
          <cell r="G1159">
            <v>0</v>
          </cell>
          <cell r="H1159" t="str">
            <v>VP-1516-147-T-101/2-215</v>
          </cell>
          <cell r="I1159">
            <v>40175</v>
          </cell>
          <cell r="J1159">
            <v>40168</v>
          </cell>
          <cell r="K1159" t="str">
            <v>Y</v>
          </cell>
          <cell r="L1159" t="str">
            <v>Drw</v>
          </cell>
          <cell r="M1159">
            <v>1160</v>
          </cell>
        </row>
        <row r="1160">
          <cell r="C1160" t="str">
            <v>25</v>
          </cell>
          <cell r="D1160" t="str">
            <v>05050-MD-25-227-02</v>
          </cell>
          <cell r="E1160" t="str">
            <v>05050-MD-25-227-02</v>
          </cell>
          <cell r="F1160" t="str">
            <v>Tank-Tank Inner Tank Platform (Left Hand) Details- (Propane)</v>
          </cell>
          <cell r="G1160">
            <v>0</v>
          </cell>
          <cell r="H1160" t="str">
            <v>VP-1516-147-T-101/2-215</v>
          </cell>
          <cell r="I1160">
            <v>40175</v>
          </cell>
          <cell r="J1160">
            <v>40168</v>
          </cell>
          <cell r="K1160" t="str">
            <v>Y</v>
          </cell>
          <cell r="L1160" t="str">
            <v>Drw</v>
          </cell>
          <cell r="M1160">
            <v>1161</v>
          </cell>
        </row>
        <row r="1161">
          <cell r="C1161" t="str">
            <v>25</v>
          </cell>
          <cell r="D1161" t="str">
            <v>05050-MD-25-227-03</v>
          </cell>
          <cell r="E1161" t="str">
            <v>05050-MD-25-227-03</v>
          </cell>
          <cell r="F1161" t="str">
            <v>Tank-Tank Inner Tank Platform (Left Hand) Details- (Propane)</v>
          </cell>
          <cell r="G1161">
            <v>0</v>
          </cell>
          <cell r="H1161" t="str">
            <v>VP-1516-147-T-101/2-215</v>
          </cell>
          <cell r="I1161">
            <v>40175</v>
          </cell>
          <cell r="J1161">
            <v>40168</v>
          </cell>
          <cell r="K1161" t="str">
            <v>Y</v>
          </cell>
          <cell r="L1161" t="str">
            <v>Drw</v>
          </cell>
          <cell r="M1161">
            <v>1162</v>
          </cell>
        </row>
        <row r="1162">
          <cell r="C1162" t="str">
            <v>25</v>
          </cell>
          <cell r="D1162" t="str">
            <v/>
          </cell>
          <cell r="E1162" t="str">
            <v/>
          </cell>
          <cell r="F1162" t="str">
            <v>Tank-Tank Inner Tank Platform (Left Hand) Details- (Propane)</v>
          </cell>
          <cell r="G1162">
            <v>0</v>
          </cell>
          <cell r="H1162">
            <v>0</v>
          </cell>
          <cell r="I1162">
            <v>40175</v>
          </cell>
          <cell r="J1162">
            <v>40168</v>
          </cell>
          <cell r="K1162" t="str">
            <v>N</v>
          </cell>
          <cell r="L1162" t="str">
            <v>Drw</v>
          </cell>
          <cell r="M1162">
            <v>1163</v>
          </cell>
        </row>
        <row r="1163">
          <cell r="C1163" t="str">
            <v>25</v>
          </cell>
          <cell r="D1163" t="str">
            <v/>
          </cell>
          <cell r="E1163" t="str">
            <v/>
          </cell>
          <cell r="F1163" t="str">
            <v>Tank-Tank Inner Tank Platform (Left Hand) Details- (Propane)</v>
          </cell>
          <cell r="G1163">
            <v>0</v>
          </cell>
          <cell r="H1163">
            <v>0</v>
          </cell>
          <cell r="I1163">
            <v>40175</v>
          </cell>
          <cell r="J1163">
            <v>40168</v>
          </cell>
          <cell r="K1163" t="str">
            <v>N</v>
          </cell>
          <cell r="L1163" t="str">
            <v>Drw</v>
          </cell>
          <cell r="M1163">
            <v>1164</v>
          </cell>
        </row>
        <row r="1164">
          <cell r="C1164" t="str">
            <v>25</v>
          </cell>
          <cell r="D1164" t="str">
            <v>05050-MD-25-230-01</v>
          </cell>
          <cell r="E1164" t="str">
            <v>05050-MD-25-230-01</v>
          </cell>
          <cell r="F1164" t="str">
            <v>Tank-Tank Suspended Deck Platform Details- (Propane)</v>
          </cell>
          <cell r="G1164">
            <v>0</v>
          </cell>
          <cell r="H1164" t="str">
            <v>VP-1516-147-T-101/2-216</v>
          </cell>
          <cell r="I1164">
            <v>40175</v>
          </cell>
          <cell r="J1164">
            <v>40168</v>
          </cell>
          <cell r="K1164" t="str">
            <v>Y</v>
          </cell>
          <cell r="L1164" t="str">
            <v>Drw</v>
          </cell>
          <cell r="M1164">
            <v>1165</v>
          </cell>
        </row>
        <row r="1165">
          <cell r="C1165" t="str">
            <v>25</v>
          </cell>
          <cell r="D1165" t="str">
            <v>05050-MD-25-230-02</v>
          </cell>
          <cell r="E1165" t="str">
            <v>05050-MD-25-230-02</v>
          </cell>
          <cell r="F1165" t="str">
            <v>Tank-Tank Suspended Deck Platform Details- (Propane)</v>
          </cell>
          <cell r="G1165">
            <v>0</v>
          </cell>
          <cell r="H1165" t="str">
            <v>VP-1516-147-T-101/2-216</v>
          </cell>
          <cell r="I1165">
            <v>40175</v>
          </cell>
          <cell r="J1165">
            <v>40168</v>
          </cell>
          <cell r="K1165" t="str">
            <v>Y</v>
          </cell>
          <cell r="L1165" t="str">
            <v>Drw</v>
          </cell>
          <cell r="M1165">
            <v>1166</v>
          </cell>
        </row>
        <row r="1166">
          <cell r="C1166" t="str">
            <v>25</v>
          </cell>
          <cell r="D1166" t="str">
            <v>05050-MD-25-230-03</v>
          </cell>
          <cell r="E1166" t="str">
            <v>05050-MD-25-230-03</v>
          </cell>
          <cell r="F1166" t="str">
            <v>Tank-Tank Suspended Deck Platform Details- (Propane)</v>
          </cell>
          <cell r="G1166">
            <v>0</v>
          </cell>
          <cell r="H1166" t="str">
            <v>VP-1516-147-T-101/2-216</v>
          </cell>
          <cell r="I1166">
            <v>40175</v>
          </cell>
          <cell r="J1166">
            <v>40168</v>
          </cell>
          <cell r="K1166" t="str">
            <v>Y</v>
          </cell>
          <cell r="L1166" t="str">
            <v>Drw</v>
          </cell>
          <cell r="M1166">
            <v>1167</v>
          </cell>
        </row>
        <row r="1167">
          <cell r="C1167" t="str">
            <v>25</v>
          </cell>
          <cell r="D1167" t="str">
            <v/>
          </cell>
          <cell r="E1167" t="str">
            <v/>
          </cell>
          <cell r="F1167" t="str">
            <v>Tank-Tank Suspended Deck Platform Details- (Propane)</v>
          </cell>
          <cell r="G1167">
            <v>0</v>
          </cell>
          <cell r="H1167">
            <v>0</v>
          </cell>
          <cell r="I1167">
            <v>40175</v>
          </cell>
          <cell r="J1167">
            <v>40168</v>
          </cell>
          <cell r="K1167" t="str">
            <v>N</v>
          </cell>
          <cell r="L1167" t="str">
            <v>Drw</v>
          </cell>
          <cell r="M1167">
            <v>1168</v>
          </cell>
        </row>
        <row r="1168">
          <cell r="C1168" t="str">
            <v>25</v>
          </cell>
          <cell r="D1168" t="str">
            <v/>
          </cell>
          <cell r="E1168" t="str">
            <v/>
          </cell>
          <cell r="F1168" t="str">
            <v>Tank-Advance Bill of Material- (Propane)</v>
          </cell>
          <cell r="G1168">
            <v>0</v>
          </cell>
          <cell r="H1168">
            <v>0</v>
          </cell>
          <cell r="I1168">
            <v>38709</v>
          </cell>
          <cell r="J1168">
            <v>38702</v>
          </cell>
          <cell r="K1168" t="str">
            <v>N</v>
          </cell>
          <cell r="L1168" t="str">
            <v>Drw</v>
          </cell>
          <cell r="M1168">
            <v>1169</v>
          </cell>
        </row>
        <row r="1169">
          <cell r="C1169" t="str">
            <v>25</v>
          </cell>
          <cell r="D1169" t="str">
            <v>05050-MD-25-235-01</v>
          </cell>
          <cell r="E1169" t="str">
            <v>05050-MD-25-235-01</v>
          </cell>
          <cell r="F1169" t="str">
            <v>Tank-Insulation Details Bottom- (Propane)</v>
          </cell>
          <cell r="G1169">
            <v>0</v>
          </cell>
          <cell r="H1169" t="str">
            <v>VP-1516-147-T-101/2-222 (Sheet 1 of 6)</v>
          </cell>
          <cell r="I1169">
            <v>40175</v>
          </cell>
          <cell r="J1169">
            <v>40168</v>
          </cell>
          <cell r="K1169" t="str">
            <v>Y</v>
          </cell>
          <cell r="L1169" t="str">
            <v>Drw</v>
          </cell>
          <cell r="M1169">
            <v>1170</v>
          </cell>
        </row>
        <row r="1170">
          <cell r="C1170" t="str">
            <v>25</v>
          </cell>
          <cell r="D1170" t="str">
            <v>05050-MD-25-235-02</v>
          </cell>
          <cell r="E1170" t="str">
            <v>05050-MD-25-235-02</v>
          </cell>
          <cell r="F1170" t="str">
            <v>Tank-Insulation Details Bottom- (Propane)</v>
          </cell>
          <cell r="G1170">
            <v>0</v>
          </cell>
          <cell r="H1170" t="str">
            <v>VP-1516-147-T-101/2-222 (Sheet 2 of 6)</v>
          </cell>
          <cell r="I1170">
            <v>40175</v>
          </cell>
          <cell r="J1170">
            <v>40168</v>
          </cell>
          <cell r="K1170" t="str">
            <v>Y</v>
          </cell>
          <cell r="L1170" t="str">
            <v>Drw</v>
          </cell>
          <cell r="M1170">
            <v>1171</v>
          </cell>
        </row>
        <row r="1171">
          <cell r="C1171" t="str">
            <v>25</v>
          </cell>
          <cell r="D1171" t="str">
            <v>05050-MD-25-235-03</v>
          </cell>
          <cell r="E1171" t="str">
            <v>05050-MD-25-235-03</v>
          </cell>
          <cell r="F1171" t="str">
            <v>Tank-Insulation Details Bottom- (Propane)</v>
          </cell>
          <cell r="G1171">
            <v>0</v>
          </cell>
          <cell r="H1171" t="str">
            <v>VP-1516-147-T-101/2-222 (Sheet 3 of 6)</v>
          </cell>
          <cell r="I1171">
            <v>40175</v>
          </cell>
          <cell r="J1171">
            <v>40168</v>
          </cell>
          <cell r="K1171" t="str">
            <v>Y</v>
          </cell>
          <cell r="L1171" t="str">
            <v>Drw</v>
          </cell>
          <cell r="M1171">
            <v>1172</v>
          </cell>
        </row>
        <row r="1172">
          <cell r="C1172" t="str">
            <v>25</v>
          </cell>
          <cell r="D1172" t="str">
            <v>05050-MD-25-235-04</v>
          </cell>
          <cell r="E1172" t="str">
            <v>05050-MD-25-235-04</v>
          </cell>
          <cell r="F1172" t="str">
            <v>Tank-Insulation Details Bottom- (Propane)</v>
          </cell>
          <cell r="G1172">
            <v>0</v>
          </cell>
          <cell r="H1172" t="str">
            <v>VP-1516-147-T-101/2-222 (Sheet 4 of 6)</v>
          </cell>
          <cell r="I1172">
            <v>40175</v>
          </cell>
          <cell r="J1172">
            <v>40168</v>
          </cell>
          <cell r="K1172" t="str">
            <v>Y</v>
          </cell>
          <cell r="L1172" t="str">
            <v>Drw</v>
          </cell>
          <cell r="M1172">
            <v>1173</v>
          </cell>
        </row>
        <row r="1173">
          <cell r="C1173" t="str">
            <v>25</v>
          </cell>
          <cell r="D1173" t="str">
            <v>05050-MD-25-235-05</v>
          </cell>
          <cell r="E1173" t="str">
            <v>05050-MD-25-235-05</v>
          </cell>
          <cell r="F1173" t="str">
            <v>Tank-Insulation Details Bottom- (Propane)</v>
          </cell>
          <cell r="G1173">
            <v>0</v>
          </cell>
          <cell r="H1173" t="str">
            <v>VP-1516-147-T-101/2-222 (Sheet 5 of 6)</v>
          </cell>
          <cell r="I1173">
            <v>40175</v>
          </cell>
          <cell r="J1173">
            <v>40168</v>
          </cell>
          <cell r="K1173" t="str">
            <v>Y</v>
          </cell>
          <cell r="L1173" t="str">
            <v>Drw</v>
          </cell>
          <cell r="M1173">
            <v>1174</v>
          </cell>
        </row>
        <row r="1174">
          <cell r="C1174" t="str">
            <v>25</v>
          </cell>
          <cell r="D1174" t="str">
            <v>05050-MD-25-235-06</v>
          </cell>
          <cell r="E1174" t="str">
            <v>05050-MD-25-235-06</v>
          </cell>
          <cell r="F1174" t="str">
            <v>Tank-Insulation Details Bottom- (Propane)</v>
          </cell>
          <cell r="G1174">
            <v>0</v>
          </cell>
          <cell r="H1174" t="str">
            <v>VP-1516-147-T-101/2-222 (Sheet 6 of 6)</v>
          </cell>
          <cell r="I1174">
            <v>40175</v>
          </cell>
          <cell r="J1174">
            <v>40168</v>
          </cell>
          <cell r="K1174" t="str">
            <v>Y</v>
          </cell>
          <cell r="L1174" t="str">
            <v>Drw</v>
          </cell>
          <cell r="M1174">
            <v>1175</v>
          </cell>
        </row>
        <row r="1175">
          <cell r="C1175" t="str">
            <v>25</v>
          </cell>
          <cell r="D1175" t="str">
            <v>05050-MD-25-237-01</v>
          </cell>
          <cell r="E1175" t="str">
            <v>05050-MD-25-237-01</v>
          </cell>
          <cell r="F1175" t="str">
            <v>Tank-Insulation Details Shell- (Propane)</v>
          </cell>
          <cell r="G1175">
            <v>0</v>
          </cell>
          <cell r="H1175" t="str">
            <v>VP-1516-147-T-101/2-224</v>
          </cell>
          <cell r="I1175">
            <v>40175</v>
          </cell>
          <cell r="J1175">
            <v>40168</v>
          </cell>
          <cell r="K1175" t="str">
            <v>Y</v>
          </cell>
          <cell r="L1175" t="str">
            <v>Drw</v>
          </cell>
          <cell r="M1175">
            <v>1176</v>
          </cell>
        </row>
        <row r="1176">
          <cell r="C1176" t="str">
            <v>25</v>
          </cell>
          <cell r="D1176" t="str">
            <v>05050-MD-25-237-02</v>
          </cell>
          <cell r="E1176" t="str">
            <v>05050-MD-25-237-02</v>
          </cell>
          <cell r="F1176" t="str">
            <v>Tank-Insulation Details Shell- (Propane)</v>
          </cell>
          <cell r="G1176">
            <v>0</v>
          </cell>
          <cell r="H1176" t="str">
            <v>VP-1516-147-T-101/2-224</v>
          </cell>
          <cell r="I1176">
            <v>40175</v>
          </cell>
          <cell r="J1176">
            <v>40168</v>
          </cell>
          <cell r="K1176" t="str">
            <v>Y</v>
          </cell>
          <cell r="L1176" t="str">
            <v>Drw</v>
          </cell>
          <cell r="M1176">
            <v>1177</v>
          </cell>
        </row>
        <row r="1177">
          <cell r="C1177" t="str">
            <v>25</v>
          </cell>
          <cell r="D1177" t="str">
            <v>05050-MD-25-237-03</v>
          </cell>
          <cell r="E1177" t="str">
            <v>05050-MD-25-237-03</v>
          </cell>
          <cell r="F1177" t="str">
            <v>Tank-Insulation Details Shell- (Propane)</v>
          </cell>
          <cell r="G1177">
            <v>0</v>
          </cell>
          <cell r="H1177" t="str">
            <v>VP-1516-147-T-101/2-224</v>
          </cell>
          <cell r="I1177">
            <v>40175</v>
          </cell>
          <cell r="J1177">
            <v>40168</v>
          </cell>
          <cell r="K1177" t="str">
            <v>Y</v>
          </cell>
          <cell r="L1177" t="str">
            <v>Drw</v>
          </cell>
          <cell r="M1177">
            <v>1178</v>
          </cell>
        </row>
        <row r="1178">
          <cell r="C1178" t="str">
            <v>25</v>
          </cell>
          <cell r="D1178" t="str">
            <v/>
          </cell>
          <cell r="E1178" t="str">
            <v/>
          </cell>
          <cell r="F1178" t="str">
            <v>Tank-Insulation Details Shell- (Propane)</v>
          </cell>
          <cell r="G1178">
            <v>0</v>
          </cell>
          <cell r="H1178" t="str">
            <v>VP-1516-147-T-101/2-224</v>
          </cell>
          <cell r="I1178">
            <v>38861</v>
          </cell>
          <cell r="J1178">
            <v>38854</v>
          </cell>
          <cell r="K1178" t="str">
            <v>n</v>
          </cell>
          <cell r="L1178" t="str">
            <v>Drw</v>
          </cell>
          <cell r="M1178">
            <v>1179</v>
          </cell>
        </row>
        <row r="1179">
          <cell r="C1179" t="str">
            <v>25</v>
          </cell>
          <cell r="D1179" t="str">
            <v/>
          </cell>
          <cell r="E1179" t="str">
            <v/>
          </cell>
          <cell r="F1179" t="str">
            <v>Tank-Insulation Details Shell- (Propane)</v>
          </cell>
          <cell r="G1179">
            <v>0</v>
          </cell>
          <cell r="H1179">
            <v>0</v>
          </cell>
          <cell r="I1179">
            <v>40175</v>
          </cell>
          <cell r="J1179">
            <v>40168</v>
          </cell>
          <cell r="K1179" t="str">
            <v>N</v>
          </cell>
          <cell r="L1179" t="str">
            <v>Drw</v>
          </cell>
          <cell r="M1179">
            <v>1180</v>
          </cell>
        </row>
        <row r="1180">
          <cell r="C1180" t="str">
            <v>25</v>
          </cell>
          <cell r="D1180" t="str">
            <v>05050-MD-25-239-00</v>
          </cell>
          <cell r="E1180" t="str">
            <v>05050-MD-25-239-00</v>
          </cell>
          <cell r="F1180" t="str">
            <v>Tank-Insulation Details Suspended Deck- (Propane)</v>
          </cell>
          <cell r="G1180">
            <v>0</v>
          </cell>
          <cell r="H1180" t="str">
            <v>VP-1516-147-T-101/2-226</v>
          </cell>
          <cell r="I1180">
            <v>40175</v>
          </cell>
          <cell r="J1180">
            <v>40168</v>
          </cell>
          <cell r="K1180" t="str">
            <v>Y</v>
          </cell>
          <cell r="L1180" t="str">
            <v>Drw</v>
          </cell>
          <cell r="M1180">
            <v>1181</v>
          </cell>
        </row>
        <row r="1181">
          <cell r="C1181" t="str">
            <v>25</v>
          </cell>
          <cell r="D1181" t="str">
            <v>05050-MD-25-240-00</v>
          </cell>
          <cell r="E1181" t="str">
            <v>05050-MD-25-240-00</v>
          </cell>
          <cell r="F1181" t="str">
            <v>Tank-Insulation Details Nozzles- (Propane)</v>
          </cell>
          <cell r="G1181">
            <v>0</v>
          </cell>
          <cell r="H1181" t="str">
            <v>VP-1516-147-T-101/2-227</v>
          </cell>
          <cell r="I1181">
            <v>40175</v>
          </cell>
          <cell r="J1181">
            <v>40168</v>
          </cell>
          <cell r="K1181" t="str">
            <v>Y</v>
          </cell>
          <cell r="L1181" t="str">
            <v>Drw</v>
          </cell>
          <cell r="M1181">
            <v>1182</v>
          </cell>
        </row>
        <row r="1182">
          <cell r="C1182" t="str">
            <v>25</v>
          </cell>
          <cell r="D1182" t="str">
            <v>05050-MD-25-241-00</v>
          </cell>
          <cell r="E1182" t="str">
            <v>05050-MD-25-241-00</v>
          </cell>
          <cell r="F1182" t="str">
            <v>Tank-RTD Layout on Tank- (Propane)</v>
          </cell>
          <cell r="G1182">
            <v>0</v>
          </cell>
          <cell r="H1182" t="str">
            <v>VP-1516-147-T-101/2-228</v>
          </cell>
          <cell r="I1182">
            <v>40175</v>
          </cell>
          <cell r="J1182">
            <v>40168</v>
          </cell>
          <cell r="K1182" t="str">
            <v>Y</v>
          </cell>
          <cell r="L1182" t="str">
            <v>Drw</v>
          </cell>
          <cell r="M1182">
            <v>1183</v>
          </cell>
        </row>
        <row r="1183">
          <cell r="C1183" t="str">
            <v>25</v>
          </cell>
          <cell r="D1183" t="str">
            <v>05050-MD-25-242-00</v>
          </cell>
          <cell r="E1183" t="str">
            <v>05050-MD-25-242-00</v>
          </cell>
          <cell r="F1183" t="str">
            <v>Tank-RTD Details Inner Tank- (Propane)</v>
          </cell>
          <cell r="G1183">
            <v>0</v>
          </cell>
          <cell r="H1183" t="str">
            <v>VP-1516-147-T-101/2-229</v>
          </cell>
          <cell r="I1183">
            <v>40175</v>
          </cell>
          <cell r="J1183">
            <v>40168</v>
          </cell>
          <cell r="K1183" t="str">
            <v>Y</v>
          </cell>
          <cell r="L1183" t="str">
            <v>Drw</v>
          </cell>
          <cell r="M1183">
            <v>1184</v>
          </cell>
        </row>
        <row r="1184">
          <cell r="C1184" t="str">
            <v>25</v>
          </cell>
          <cell r="D1184" t="str">
            <v>05050-MD-25-243-00</v>
          </cell>
          <cell r="E1184" t="str">
            <v>05050-MD-25-243-00</v>
          </cell>
          <cell r="F1184" t="str">
            <v>Tank-RTD Details Suspended Deck- (Propane)</v>
          </cell>
          <cell r="G1184">
            <v>0</v>
          </cell>
          <cell r="H1184" t="str">
            <v>VP-1516-147-T-101/2-230</v>
          </cell>
          <cell r="I1184">
            <v>40175</v>
          </cell>
          <cell r="J1184">
            <v>40168</v>
          </cell>
          <cell r="K1184" t="str">
            <v>Y</v>
          </cell>
          <cell r="L1184" t="str">
            <v>Drw</v>
          </cell>
          <cell r="M1184">
            <v>1185</v>
          </cell>
        </row>
        <row r="1185">
          <cell r="C1185" t="str">
            <v>25</v>
          </cell>
          <cell r="D1185" t="str">
            <v>05050-MD-25-244-00</v>
          </cell>
          <cell r="E1185" t="str">
            <v>05050-MD-25-244-00</v>
          </cell>
          <cell r="F1185" t="str">
            <v>Tank-RTD Details Inner Bottom and Annular - (Propane)</v>
          </cell>
          <cell r="G1185">
            <v>0</v>
          </cell>
          <cell r="H1185" t="str">
            <v>VP-1516-147-T-101/2-231</v>
          </cell>
          <cell r="I1185">
            <v>40175</v>
          </cell>
          <cell r="J1185">
            <v>40168</v>
          </cell>
          <cell r="K1185" t="str">
            <v>Y</v>
          </cell>
          <cell r="L1185" t="str">
            <v>Drw</v>
          </cell>
          <cell r="M1185">
            <v>1186</v>
          </cell>
        </row>
        <row r="1186">
          <cell r="C1186" t="str">
            <v>25</v>
          </cell>
          <cell r="D1186" t="str">
            <v>05050-MD-25-245-00</v>
          </cell>
          <cell r="E1186" t="str">
            <v>05050-MD-25-245-00</v>
          </cell>
          <cell r="F1186" t="str">
            <v>Tank-Orientation Outer Tank- (Propane)</v>
          </cell>
          <cell r="G1186">
            <v>0</v>
          </cell>
          <cell r="H1186" t="str">
            <v>VP-1516-147-T-101/2-123</v>
          </cell>
          <cell r="I1186">
            <v>40175</v>
          </cell>
          <cell r="J1186">
            <v>40168</v>
          </cell>
          <cell r="K1186" t="str">
            <v>Y</v>
          </cell>
          <cell r="L1186" t="str">
            <v>Drw</v>
          </cell>
          <cell r="M1186">
            <v>1187</v>
          </cell>
        </row>
        <row r="1187">
          <cell r="C1187" t="str">
            <v>25</v>
          </cell>
          <cell r="D1187" t="str">
            <v>05050-MD-25-246-00</v>
          </cell>
          <cell r="E1187" t="str">
            <v>05050-MD-25-246-00</v>
          </cell>
          <cell r="F1187" t="str">
            <v>Tank-Orientation Inner Tank- (Propane)</v>
          </cell>
          <cell r="G1187">
            <v>0</v>
          </cell>
          <cell r="H1187" t="str">
            <v>VP-1516-147-T-101/2-124</v>
          </cell>
          <cell r="I1187">
            <v>40175</v>
          </cell>
          <cell r="J1187">
            <v>40168</v>
          </cell>
          <cell r="K1187" t="str">
            <v>Y</v>
          </cell>
          <cell r="L1187" t="str">
            <v>Drw</v>
          </cell>
          <cell r="M1187">
            <v>1188</v>
          </cell>
        </row>
        <row r="1188">
          <cell r="C1188" t="str">
            <v>25</v>
          </cell>
          <cell r="D1188" t="str">
            <v>05050-MD-25-247-00</v>
          </cell>
          <cell r="E1188" t="str">
            <v>05050-MD-25-247-00</v>
          </cell>
          <cell r="F1188" t="str">
            <v>Tank-Roof Orientation- (Propane)</v>
          </cell>
          <cell r="G1188">
            <v>0</v>
          </cell>
          <cell r="H1188" t="str">
            <v>VP-1516-147-T-101/2-125</v>
          </cell>
          <cell r="I1188">
            <v>40175</v>
          </cell>
          <cell r="J1188">
            <v>40168</v>
          </cell>
          <cell r="K1188" t="str">
            <v>Y</v>
          </cell>
          <cell r="L1188" t="str">
            <v>Drw</v>
          </cell>
          <cell r="M1188">
            <v>1189</v>
          </cell>
        </row>
        <row r="1189">
          <cell r="C1189" t="str">
            <v>25</v>
          </cell>
          <cell r="D1189" t="str">
            <v>05050-MD-25-248-00</v>
          </cell>
          <cell r="E1189" t="str">
            <v>05050-MD-25-248-00</v>
          </cell>
          <cell r="F1189" t="str">
            <v>Tank-Deck Orientation- (Propane)</v>
          </cell>
          <cell r="G1189">
            <v>0</v>
          </cell>
          <cell r="H1189" t="str">
            <v>VP-1516-147-T-101/2-126</v>
          </cell>
          <cell r="I1189">
            <v>40175</v>
          </cell>
          <cell r="J1189">
            <v>40168</v>
          </cell>
          <cell r="K1189" t="str">
            <v>Y</v>
          </cell>
          <cell r="L1189" t="str">
            <v>Drw</v>
          </cell>
          <cell r="M1189">
            <v>1190</v>
          </cell>
        </row>
        <row r="1190">
          <cell r="C1190" t="str">
            <v>25</v>
          </cell>
          <cell r="D1190" t="str">
            <v>05050-MD-25-249-00</v>
          </cell>
          <cell r="E1190" t="str">
            <v>05050-MD-25-249-00</v>
          </cell>
          <cell r="F1190" t="str">
            <v>Tank-Orientation Stretch-outs- (Propane)</v>
          </cell>
          <cell r="G1190">
            <v>0</v>
          </cell>
          <cell r="H1190" t="str">
            <v>VP-1516-147-T-101/2-127</v>
          </cell>
          <cell r="I1190">
            <v>40175</v>
          </cell>
          <cell r="J1190">
            <v>40168</v>
          </cell>
          <cell r="K1190" t="str">
            <v>Y</v>
          </cell>
          <cell r="L1190" t="str">
            <v>Drw</v>
          </cell>
          <cell r="M1190">
            <v>1191</v>
          </cell>
        </row>
        <row r="1191">
          <cell r="C1191" t="str">
            <v>25</v>
          </cell>
          <cell r="D1191" t="str">
            <v/>
          </cell>
          <cell r="E1191" t="str">
            <v/>
          </cell>
          <cell r="F1191" t="str">
            <v>Pump-Handling Crane Setting Out Dimensions- (Propane)</v>
          </cell>
          <cell r="G1191">
            <v>0</v>
          </cell>
          <cell r="H1191" t="str">
            <v>VP-1516-147-T-101/2-232</v>
          </cell>
          <cell r="I1191">
            <v>38870</v>
          </cell>
          <cell r="J1191">
            <v>38863</v>
          </cell>
          <cell r="K1191" t="str">
            <v>N</v>
          </cell>
          <cell r="L1191" t="str">
            <v>Drw</v>
          </cell>
          <cell r="M1191">
            <v>1192</v>
          </cell>
        </row>
        <row r="1192">
          <cell r="C1192" t="str">
            <v>25</v>
          </cell>
          <cell r="D1192" t="str">
            <v>05050-MD-25-251-01</v>
          </cell>
          <cell r="E1192" t="str">
            <v>05050-MD-25-251-01</v>
          </cell>
          <cell r="F1192" t="str">
            <v>Propane Tank Cable Drum</v>
          </cell>
          <cell r="G1192">
            <v>0</v>
          </cell>
          <cell r="H1192" t="str">
            <v>VP-1516-147-T-101/2-233</v>
          </cell>
          <cell r="I1192">
            <v>40175</v>
          </cell>
          <cell r="J1192">
            <v>40168</v>
          </cell>
          <cell r="K1192" t="str">
            <v>Y</v>
          </cell>
          <cell r="L1192" t="str">
            <v>Drw</v>
          </cell>
          <cell r="M1192">
            <v>1193</v>
          </cell>
        </row>
        <row r="1193">
          <cell r="C1193" t="str">
            <v>25</v>
          </cell>
          <cell r="D1193" t="str">
            <v>05050-MD-25-251-02</v>
          </cell>
          <cell r="E1193" t="str">
            <v>05050-MD-25-251-02</v>
          </cell>
          <cell r="F1193" t="str">
            <v>Propane Tank Cable Drum</v>
          </cell>
          <cell r="G1193">
            <v>0</v>
          </cell>
          <cell r="H1193" t="str">
            <v>VP-1516-147-T-101/2-233</v>
          </cell>
          <cell r="I1193">
            <v>40175</v>
          </cell>
          <cell r="J1193">
            <v>40168</v>
          </cell>
          <cell r="K1193" t="str">
            <v>Y</v>
          </cell>
          <cell r="L1193" t="str">
            <v>Drw</v>
          </cell>
          <cell r="M1193">
            <v>1194</v>
          </cell>
        </row>
        <row r="1194">
          <cell r="C1194" t="str">
            <v>25</v>
          </cell>
          <cell r="D1194" t="str">
            <v>05050-MD-25-251-03</v>
          </cell>
          <cell r="E1194" t="str">
            <v>05050-MD-25-251-03</v>
          </cell>
          <cell r="F1194" t="str">
            <v>Propane Tank Cable Drum</v>
          </cell>
          <cell r="G1194">
            <v>0</v>
          </cell>
          <cell r="H1194" t="str">
            <v>VP-1516-147-T-101/2-233</v>
          </cell>
          <cell r="I1194">
            <v>40175</v>
          </cell>
          <cell r="J1194">
            <v>40168</v>
          </cell>
          <cell r="K1194" t="str">
            <v>Y</v>
          </cell>
          <cell r="L1194" t="str">
            <v>Drw</v>
          </cell>
          <cell r="M1194">
            <v>1195</v>
          </cell>
        </row>
        <row r="1195">
          <cell r="C1195" t="str">
            <v>25</v>
          </cell>
          <cell r="D1195" t="str">
            <v/>
          </cell>
          <cell r="E1195" t="str">
            <v/>
          </cell>
          <cell r="F1195" t="str">
            <v>Tank-Roof Orientation- (Propane)</v>
          </cell>
          <cell r="G1195">
            <v>0</v>
          </cell>
          <cell r="H1195">
            <v>0</v>
          </cell>
          <cell r="I1195">
            <v>40175</v>
          </cell>
          <cell r="J1195">
            <v>40168</v>
          </cell>
          <cell r="K1195" t="str">
            <v>N</v>
          </cell>
          <cell r="L1195" t="str">
            <v>Drw</v>
          </cell>
          <cell r="M1195">
            <v>1196</v>
          </cell>
        </row>
        <row r="1196">
          <cell r="C1196" t="str">
            <v>25</v>
          </cell>
          <cell r="D1196" t="str">
            <v/>
          </cell>
          <cell r="E1196" t="str">
            <v/>
          </cell>
          <cell r="F1196" t="str">
            <v>Tank-Deck Orientation- (Propane)</v>
          </cell>
          <cell r="G1196">
            <v>0</v>
          </cell>
          <cell r="H1196">
            <v>0</v>
          </cell>
          <cell r="I1196">
            <v>40175</v>
          </cell>
          <cell r="J1196">
            <v>40168</v>
          </cell>
          <cell r="K1196" t="str">
            <v>N</v>
          </cell>
          <cell r="L1196" t="str">
            <v>Drw</v>
          </cell>
          <cell r="M1196">
            <v>1197</v>
          </cell>
        </row>
        <row r="1197">
          <cell r="C1197" t="str">
            <v>25</v>
          </cell>
          <cell r="D1197" t="str">
            <v/>
          </cell>
          <cell r="E1197" t="str">
            <v/>
          </cell>
          <cell r="F1197" t="str">
            <v>Tank-Orientation Stretch-outs- (Propane)</v>
          </cell>
          <cell r="G1197">
            <v>0</v>
          </cell>
          <cell r="H1197">
            <v>0</v>
          </cell>
          <cell r="I1197">
            <v>40175</v>
          </cell>
          <cell r="J1197">
            <v>40168</v>
          </cell>
          <cell r="K1197" t="str">
            <v>N</v>
          </cell>
          <cell r="L1197" t="str">
            <v>Drw</v>
          </cell>
          <cell r="M1197">
            <v>1198</v>
          </cell>
        </row>
        <row r="1198">
          <cell r="C1198" t="str">
            <v>25</v>
          </cell>
          <cell r="D1198" t="str">
            <v>05050-MD-25-255-00</v>
          </cell>
          <cell r="E1198" t="str">
            <v>05050-MD-25-255-00</v>
          </cell>
          <cell r="F1198" t="str">
            <v>Tank-Modified Annular Plate- (Propane)</v>
          </cell>
          <cell r="G1198">
            <v>0</v>
          </cell>
          <cell r="H1198" t="str">
            <v>VP-1516-147-T-101/2-150</v>
          </cell>
          <cell r="I1198">
            <v>40175</v>
          </cell>
          <cell r="J1198">
            <v>40168</v>
          </cell>
          <cell r="K1198" t="str">
            <v>Y</v>
          </cell>
          <cell r="L1198" t="str">
            <v>Drw</v>
          </cell>
          <cell r="M1198">
            <v>1199</v>
          </cell>
        </row>
        <row r="1199">
          <cell r="C1199" t="str">
            <v>25</v>
          </cell>
          <cell r="D1199" t="str">
            <v>05050-MD-25-256-01</v>
          </cell>
          <cell r="E1199" t="str">
            <v>05050-MD-25-256-01</v>
          </cell>
          <cell r="F1199" t="str">
            <v>Tank-Shell Guides for Nozzles - (Propane)</v>
          </cell>
          <cell r="G1199">
            <v>0</v>
          </cell>
          <cell r="H1199" t="str">
            <v>VP-1516-147-T-101/2-208</v>
          </cell>
          <cell r="I1199">
            <v>40175</v>
          </cell>
          <cell r="J1199">
            <v>40168</v>
          </cell>
          <cell r="K1199" t="str">
            <v>Y</v>
          </cell>
          <cell r="L1199" t="str">
            <v>Drw</v>
          </cell>
          <cell r="M1199">
            <v>1200</v>
          </cell>
        </row>
        <row r="1200">
          <cell r="C1200" t="str">
            <v>25</v>
          </cell>
          <cell r="D1200" t="str">
            <v/>
          </cell>
          <cell r="E1200" t="str">
            <v/>
          </cell>
          <cell r="F1200" t="str">
            <v>Tank-Shell Guides for Nozzles - (Propane)</v>
          </cell>
          <cell r="G1200">
            <v>0</v>
          </cell>
          <cell r="H1200">
            <v>0</v>
          </cell>
          <cell r="I1200">
            <v>40175</v>
          </cell>
          <cell r="J1200">
            <v>40168</v>
          </cell>
          <cell r="K1200" t="str">
            <v>n</v>
          </cell>
          <cell r="L1200" t="str">
            <v>Drw</v>
          </cell>
          <cell r="M1200">
            <v>1201</v>
          </cell>
        </row>
        <row r="1201">
          <cell r="C1201" t="str">
            <v>25</v>
          </cell>
          <cell r="D1201" t="str">
            <v/>
          </cell>
          <cell r="E1201" t="str">
            <v/>
          </cell>
          <cell r="F1201" t="str">
            <v>Tank-Shell Guides for Nozzles - (Propane)</v>
          </cell>
          <cell r="G1201">
            <v>0</v>
          </cell>
          <cell r="H1201">
            <v>0</v>
          </cell>
          <cell r="I1201">
            <v>40175</v>
          </cell>
          <cell r="J1201">
            <v>40168</v>
          </cell>
          <cell r="K1201" t="str">
            <v>n</v>
          </cell>
          <cell r="L1201" t="str">
            <v>Drw</v>
          </cell>
          <cell r="M1201">
            <v>1202</v>
          </cell>
        </row>
        <row r="1202">
          <cell r="C1202" t="str">
            <v>25</v>
          </cell>
          <cell r="D1202" t="str">
            <v>05050-MD-25-259-00</v>
          </cell>
          <cell r="E1202" t="str">
            <v>05050-MD-25-259-00</v>
          </cell>
          <cell r="F1202" t="str">
            <v>Tank-Nameplate Details- (Propane)</v>
          </cell>
          <cell r="G1202">
            <v>0</v>
          </cell>
          <cell r="H1202" t="str">
            <v>VP-1516-147-T-101/2-220</v>
          </cell>
          <cell r="I1202">
            <v>40175</v>
          </cell>
          <cell r="J1202">
            <v>40168</v>
          </cell>
          <cell r="K1202" t="str">
            <v>Y</v>
          </cell>
          <cell r="L1202" t="str">
            <v>Drw</v>
          </cell>
          <cell r="M1202">
            <v>1203</v>
          </cell>
        </row>
        <row r="1203">
          <cell r="C1203" t="str">
            <v>25</v>
          </cell>
          <cell r="D1203" t="str">
            <v>05050-MD-25-260-01</v>
          </cell>
          <cell r="E1203" t="str">
            <v>05050-MD-25-260-01</v>
          </cell>
          <cell r="F1203" t="str">
            <v>Tank-Earthing Connections- (Propane)</v>
          </cell>
          <cell r="G1203">
            <v>0</v>
          </cell>
          <cell r="H1203" t="str">
            <v>VP-1516-147-T-101/2-221</v>
          </cell>
          <cell r="I1203">
            <v>40175</v>
          </cell>
          <cell r="J1203">
            <v>40168</v>
          </cell>
          <cell r="K1203" t="str">
            <v>Y</v>
          </cell>
          <cell r="L1203" t="str">
            <v>Drw</v>
          </cell>
          <cell r="M1203">
            <v>1204</v>
          </cell>
        </row>
        <row r="1204">
          <cell r="C1204" t="str">
            <v>25</v>
          </cell>
          <cell r="D1204" t="str">
            <v>05050-MD-25-260-02</v>
          </cell>
          <cell r="E1204" t="str">
            <v>05050-MD-25-260-02</v>
          </cell>
          <cell r="F1204" t="str">
            <v>Tank-Earthing Connections- (Propane)</v>
          </cell>
          <cell r="G1204">
            <v>0</v>
          </cell>
          <cell r="H1204" t="str">
            <v>VP-1516-147-T-101/2-221</v>
          </cell>
          <cell r="I1204">
            <v>40175</v>
          </cell>
          <cell r="J1204">
            <v>40168</v>
          </cell>
          <cell r="K1204" t="str">
            <v>Y</v>
          </cell>
          <cell r="L1204" t="str">
            <v>Drw</v>
          </cell>
          <cell r="M1204">
            <v>1205</v>
          </cell>
        </row>
        <row r="1205">
          <cell r="C1205" t="str">
            <v>25</v>
          </cell>
          <cell r="D1205" t="str">
            <v>05050-MD-25-261-01</v>
          </cell>
          <cell r="E1205" t="str">
            <v>05050-MD-25-261-01</v>
          </cell>
          <cell r="F1205" t="str">
            <v>Tank-Vent Stack Support Stucture- (Propane)</v>
          </cell>
          <cell r="G1205">
            <v>0</v>
          </cell>
          <cell r="H1205" t="str">
            <v>VP-1516-147-T-101/2-261</v>
          </cell>
          <cell r="I1205">
            <v>40175</v>
          </cell>
          <cell r="J1205">
            <v>40168</v>
          </cell>
          <cell r="K1205" t="str">
            <v>Y</v>
          </cell>
          <cell r="L1205" t="str">
            <v>Drw</v>
          </cell>
          <cell r="M1205">
            <v>1206</v>
          </cell>
        </row>
        <row r="1206">
          <cell r="C1206" t="str">
            <v>25</v>
          </cell>
          <cell r="D1206" t="str">
            <v>05050-MD-25-261-02</v>
          </cell>
          <cell r="E1206" t="str">
            <v>05050-MD-25-261-02</v>
          </cell>
          <cell r="F1206" t="str">
            <v>Tank-Vent Stack Support Stucture- (Propane)</v>
          </cell>
          <cell r="G1206">
            <v>0</v>
          </cell>
          <cell r="H1206" t="str">
            <v>VP-1516-147-T-101/2-261</v>
          </cell>
          <cell r="I1206">
            <v>40175</v>
          </cell>
          <cell r="J1206">
            <v>40168</v>
          </cell>
          <cell r="K1206" t="str">
            <v>Y</v>
          </cell>
          <cell r="L1206" t="str">
            <v>Drw</v>
          </cell>
          <cell r="M1206">
            <v>1207</v>
          </cell>
        </row>
        <row r="1207">
          <cell r="C1207" t="str">
            <v>25</v>
          </cell>
          <cell r="D1207" t="str">
            <v>05050-MD-25-261-03</v>
          </cell>
          <cell r="E1207" t="str">
            <v>05050-MD-25-261-03</v>
          </cell>
          <cell r="F1207" t="str">
            <v>Tank-Vent Stack Support Stucture- (Propane)</v>
          </cell>
          <cell r="G1207">
            <v>0</v>
          </cell>
          <cell r="H1207" t="str">
            <v>VP-1516-147-T-101/2-261</v>
          </cell>
          <cell r="I1207">
            <v>40175</v>
          </cell>
          <cell r="J1207">
            <v>40168</v>
          </cell>
          <cell r="K1207" t="str">
            <v>Y</v>
          </cell>
          <cell r="L1207" t="str">
            <v>Drw</v>
          </cell>
          <cell r="M1207">
            <v>1208</v>
          </cell>
        </row>
        <row r="1208">
          <cell r="C1208" t="str">
            <v>25</v>
          </cell>
          <cell r="D1208" t="str">
            <v>05050-MD-25-261-04</v>
          </cell>
          <cell r="E1208" t="str">
            <v>05050-MD-25-261-04</v>
          </cell>
          <cell r="F1208" t="str">
            <v>Tank-Vent Stack Support Stucture- (Propane)</v>
          </cell>
          <cell r="G1208">
            <v>0</v>
          </cell>
          <cell r="H1208" t="str">
            <v>VP-1516-147-T-101/2-261</v>
          </cell>
          <cell r="I1208">
            <v>40175</v>
          </cell>
          <cell r="J1208">
            <v>40168</v>
          </cell>
          <cell r="K1208" t="str">
            <v>Y</v>
          </cell>
          <cell r="L1208" t="str">
            <v>Drw</v>
          </cell>
          <cell r="M1208">
            <v>1209</v>
          </cell>
        </row>
        <row r="1209">
          <cell r="C1209" t="str">
            <v>25</v>
          </cell>
          <cell r="D1209" t="str">
            <v>05050-MD-25-261-05</v>
          </cell>
          <cell r="E1209" t="str">
            <v>05050-MD-25-261-05</v>
          </cell>
          <cell r="F1209" t="str">
            <v>Tank-Vent Stack Support Stucture- (Propane)</v>
          </cell>
          <cell r="G1209">
            <v>0</v>
          </cell>
          <cell r="H1209" t="str">
            <v>VP-1516-147-T-101/2-261</v>
          </cell>
          <cell r="I1209">
            <v>40175</v>
          </cell>
          <cell r="J1209">
            <v>40168</v>
          </cell>
          <cell r="K1209" t="str">
            <v>Y</v>
          </cell>
          <cell r="L1209" t="str">
            <v>Drw</v>
          </cell>
          <cell r="M1209">
            <v>1210</v>
          </cell>
        </row>
        <row r="1210">
          <cell r="C1210" t="str">
            <v>25</v>
          </cell>
          <cell r="D1210" t="str">
            <v>05050-MD-25-261-06</v>
          </cell>
          <cell r="E1210" t="str">
            <v>05050-MD-25-261-06</v>
          </cell>
          <cell r="F1210" t="str">
            <v>Tank-Vent Stack Support Stucture- (Propane)</v>
          </cell>
          <cell r="G1210">
            <v>0</v>
          </cell>
          <cell r="H1210" t="str">
            <v>VP-1516-147-T-101/2-261</v>
          </cell>
          <cell r="I1210">
            <v>40175</v>
          </cell>
          <cell r="J1210">
            <v>40168</v>
          </cell>
          <cell r="K1210" t="str">
            <v>Y</v>
          </cell>
          <cell r="L1210" t="str">
            <v>Drw</v>
          </cell>
          <cell r="M1210">
            <v>1211</v>
          </cell>
        </row>
        <row r="1211">
          <cell r="C1211" t="str">
            <v>25</v>
          </cell>
          <cell r="D1211" t="str">
            <v>05050-MD-25-261-07</v>
          </cell>
          <cell r="E1211" t="str">
            <v>05050-MD-25-261-07</v>
          </cell>
          <cell r="F1211" t="str">
            <v>Tank-Vent Stack Support Stucture- (Propane)</v>
          </cell>
          <cell r="G1211">
            <v>0</v>
          </cell>
          <cell r="H1211" t="str">
            <v>VP-1516-147-T-101/2-261</v>
          </cell>
          <cell r="I1211">
            <v>40175</v>
          </cell>
          <cell r="J1211">
            <v>40168</v>
          </cell>
          <cell r="K1211" t="str">
            <v>Y</v>
          </cell>
          <cell r="L1211" t="str">
            <v>Drw</v>
          </cell>
          <cell r="M1211">
            <v>1212</v>
          </cell>
        </row>
        <row r="1212">
          <cell r="C1212" t="str">
            <v>25</v>
          </cell>
          <cell r="D1212" t="str">
            <v>05050-MD-25-261-08</v>
          </cell>
          <cell r="E1212" t="str">
            <v>05050-MD-25-261-08</v>
          </cell>
          <cell r="F1212" t="str">
            <v>Tank-Vent Stack Support Stucture- (Propane)</v>
          </cell>
          <cell r="G1212">
            <v>0</v>
          </cell>
          <cell r="H1212" t="str">
            <v>VP-1516-147-T-101/2-261</v>
          </cell>
          <cell r="I1212">
            <v>40175</v>
          </cell>
          <cell r="J1212">
            <v>40168</v>
          </cell>
          <cell r="K1212" t="str">
            <v>Y</v>
          </cell>
          <cell r="L1212" t="str">
            <v>Drw</v>
          </cell>
          <cell r="M1212">
            <v>1213</v>
          </cell>
        </row>
        <row r="1213">
          <cell r="C1213" t="str">
            <v>25</v>
          </cell>
          <cell r="D1213" t="str">
            <v>05050-MD-25-261-09</v>
          </cell>
          <cell r="E1213" t="str">
            <v>05050-MD-25-261-09</v>
          </cell>
          <cell r="F1213" t="str">
            <v>Tank-Vent Stack Support Stucture- (Propane)</v>
          </cell>
          <cell r="G1213">
            <v>0</v>
          </cell>
          <cell r="H1213" t="str">
            <v>VP-1516-147-T-101/2-261</v>
          </cell>
          <cell r="I1213">
            <v>40175</v>
          </cell>
          <cell r="J1213">
            <v>40168</v>
          </cell>
          <cell r="K1213" t="str">
            <v>Y</v>
          </cell>
          <cell r="L1213" t="str">
            <v>Drw</v>
          </cell>
          <cell r="M1213">
            <v>1214</v>
          </cell>
        </row>
        <row r="1214">
          <cell r="C1214" t="str">
            <v>25</v>
          </cell>
          <cell r="D1214" t="str">
            <v>05050-MD-25-261-10</v>
          </cell>
          <cell r="E1214" t="str">
            <v>05050-MD-25-261-10</v>
          </cell>
          <cell r="F1214" t="str">
            <v>Tank-Vent Stack Support Stucture- (Propane)</v>
          </cell>
          <cell r="G1214">
            <v>0</v>
          </cell>
          <cell r="H1214" t="str">
            <v>VP-1516-147-T-101/2-261</v>
          </cell>
          <cell r="I1214">
            <v>40175</v>
          </cell>
          <cell r="J1214">
            <v>40168</v>
          </cell>
          <cell r="K1214" t="str">
            <v>Y</v>
          </cell>
          <cell r="L1214" t="str">
            <v>Drw</v>
          </cell>
          <cell r="M1214">
            <v>1215</v>
          </cell>
        </row>
        <row r="1215">
          <cell r="C1215" t="str">
            <v>25</v>
          </cell>
          <cell r="D1215" t="str">
            <v>05050-MD-25-261-11</v>
          </cell>
          <cell r="E1215" t="str">
            <v>05050-MD-25-261-11</v>
          </cell>
          <cell r="F1215" t="str">
            <v>Tank-Vent Stack Support Stucture- (Propane)</v>
          </cell>
          <cell r="G1215">
            <v>0</v>
          </cell>
          <cell r="H1215" t="str">
            <v>VP-1516-147-T-101/2-261</v>
          </cell>
          <cell r="I1215">
            <v>40175</v>
          </cell>
          <cell r="J1215">
            <v>40168</v>
          </cell>
          <cell r="K1215" t="str">
            <v>Y</v>
          </cell>
          <cell r="L1215" t="str">
            <v>Drw</v>
          </cell>
          <cell r="M1215">
            <v>1216</v>
          </cell>
        </row>
        <row r="1216">
          <cell r="C1216" t="str">
            <v>25</v>
          </cell>
          <cell r="D1216" t="str">
            <v>05050-MD-25-261-12</v>
          </cell>
          <cell r="E1216" t="str">
            <v>05050-MD-25-261-12</v>
          </cell>
          <cell r="F1216" t="str">
            <v>Tank-Vent Stack Support Stucture- (Propane)</v>
          </cell>
          <cell r="G1216">
            <v>0</v>
          </cell>
          <cell r="H1216" t="str">
            <v>VP-1516-147-T-101/2-261</v>
          </cell>
          <cell r="I1216">
            <v>40175</v>
          </cell>
          <cell r="J1216">
            <v>40168</v>
          </cell>
          <cell r="K1216" t="str">
            <v>Y</v>
          </cell>
          <cell r="L1216" t="str">
            <v>Drw</v>
          </cell>
          <cell r="M1216">
            <v>1217</v>
          </cell>
        </row>
        <row r="1217">
          <cell r="C1217" t="str">
            <v>25</v>
          </cell>
          <cell r="D1217" t="str">
            <v>05050-MD-25-261-13</v>
          </cell>
          <cell r="E1217" t="str">
            <v>05050-MD-25-261-13</v>
          </cell>
          <cell r="F1217" t="str">
            <v>Tank-Vent Stack Support Stucture- (Propane)</v>
          </cell>
          <cell r="G1217">
            <v>0</v>
          </cell>
          <cell r="H1217" t="str">
            <v>VP-1516-147-T-101/2-261</v>
          </cell>
          <cell r="I1217">
            <v>40175</v>
          </cell>
          <cell r="J1217">
            <v>40168</v>
          </cell>
          <cell r="K1217" t="str">
            <v>Y</v>
          </cell>
          <cell r="L1217" t="str">
            <v>Drw</v>
          </cell>
          <cell r="M1217">
            <v>1218</v>
          </cell>
        </row>
        <row r="1218">
          <cell r="C1218" t="str">
            <v>25</v>
          </cell>
          <cell r="D1218" t="str">
            <v>05050-MD-25-261-14</v>
          </cell>
          <cell r="E1218" t="str">
            <v>05050-MD-25-261-14</v>
          </cell>
          <cell r="F1218" t="str">
            <v>Tank-Vent Stack Support Stucture- (Propane)</v>
          </cell>
          <cell r="G1218">
            <v>0</v>
          </cell>
          <cell r="H1218" t="str">
            <v>VP-1516-147-T-101/2-261</v>
          </cell>
          <cell r="I1218">
            <v>40175</v>
          </cell>
          <cell r="J1218">
            <v>40168</v>
          </cell>
          <cell r="K1218" t="str">
            <v>Y</v>
          </cell>
          <cell r="L1218" t="str">
            <v>Drw</v>
          </cell>
          <cell r="M1218">
            <v>1219</v>
          </cell>
        </row>
        <row r="1219">
          <cell r="C1219" t="str">
            <v>25</v>
          </cell>
          <cell r="D1219" t="str">
            <v>05050-MD-25-261-15</v>
          </cell>
          <cell r="E1219" t="str">
            <v>05050-MD-25-261-15</v>
          </cell>
          <cell r="F1219" t="str">
            <v>Tank-Vent Stack Support Stucture- (Propane)</v>
          </cell>
          <cell r="G1219">
            <v>0</v>
          </cell>
          <cell r="H1219" t="str">
            <v>VP-1516-147-T-101/2-261</v>
          </cell>
          <cell r="I1219">
            <v>40175</v>
          </cell>
          <cell r="J1219">
            <v>40168</v>
          </cell>
          <cell r="K1219" t="str">
            <v>Y</v>
          </cell>
          <cell r="L1219" t="str">
            <v>Drw</v>
          </cell>
          <cell r="M1219">
            <v>1220</v>
          </cell>
        </row>
        <row r="1220">
          <cell r="C1220" t="str">
            <v>25</v>
          </cell>
          <cell r="D1220" t="str">
            <v>05050-MD-25-261-16</v>
          </cell>
          <cell r="E1220" t="str">
            <v>05050-MD-25-261-16</v>
          </cell>
          <cell r="F1220" t="str">
            <v>Tank-Vent Stack Support Stucture- (Propane)</v>
          </cell>
          <cell r="G1220">
            <v>0</v>
          </cell>
          <cell r="H1220" t="str">
            <v>VP-1516-147-T-101/2-261</v>
          </cell>
          <cell r="I1220">
            <v>40175</v>
          </cell>
          <cell r="J1220">
            <v>40168</v>
          </cell>
          <cell r="K1220" t="str">
            <v>Y</v>
          </cell>
          <cell r="L1220" t="str">
            <v>Drw</v>
          </cell>
          <cell r="M1220">
            <v>1221</v>
          </cell>
        </row>
        <row r="1221">
          <cell r="C1221" t="str">
            <v>25</v>
          </cell>
          <cell r="D1221" t="str">
            <v>05050-MD-25-261-17</v>
          </cell>
          <cell r="E1221" t="str">
            <v>05050-MD-25-261-17</v>
          </cell>
          <cell r="F1221" t="str">
            <v>Tank-Vent Stack Support Stucture- (Propane)</v>
          </cell>
          <cell r="G1221">
            <v>0</v>
          </cell>
          <cell r="H1221" t="str">
            <v>VP-1516-147-T-101/2-261</v>
          </cell>
          <cell r="I1221">
            <v>40175</v>
          </cell>
          <cell r="J1221">
            <v>40168</v>
          </cell>
          <cell r="K1221" t="str">
            <v>Y</v>
          </cell>
          <cell r="L1221" t="str">
            <v>Drw</v>
          </cell>
          <cell r="M1221">
            <v>1222</v>
          </cell>
        </row>
        <row r="1222">
          <cell r="C1222" t="str">
            <v>25</v>
          </cell>
          <cell r="D1222" t="str">
            <v>05050-MD-25-261-18</v>
          </cell>
          <cell r="E1222" t="str">
            <v>05050-MD-25-261-18</v>
          </cell>
          <cell r="F1222" t="str">
            <v>Tank-Vent Stack Support Stucture- (Propane)</v>
          </cell>
          <cell r="G1222">
            <v>0</v>
          </cell>
          <cell r="H1222" t="str">
            <v>VP-1516-147-T-101/2-261</v>
          </cell>
          <cell r="I1222">
            <v>40175</v>
          </cell>
          <cell r="J1222">
            <v>40168</v>
          </cell>
          <cell r="K1222" t="str">
            <v>Y</v>
          </cell>
          <cell r="L1222" t="str">
            <v>Drw</v>
          </cell>
          <cell r="M1222">
            <v>1223</v>
          </cell>
        </row>
        <row r="1223">
          <cell r="C1223" t="str">
            <v>25</v>
          </cell>
          <cell r="D1223" t="str">
            <v>05050-MD-25-261-19</v>
          </cell>
          <cell r="E1223" t="str">
            <v>05050-MD-25-261-19</v>
          </cell>
          <cell r="F1223" t="str">
            <v>Tank-Vent Stack Support Stucture- (Propane)</v>
          </cell>
          <cell r="G1223">
            <v>0</v>
          </cell>
          <cell r="H1223" t="str">
            <v>VP-1516-147-T-101/2-261</v>
          </cell>
          <cell r="I1223">
            <v>40175</v>
          </cell>
          <cell r="J1223">
            <v>40168</v>
          </cell>
          <cell r="K1223" t="str">
            <v>Y</v>
          </cell>
          <cell r="L1223" t="str">
            <v>Drw</v>
          </cell>
          <cell r="M1223">
            <v>1224</v>
          </cell>
        </row>
        <row r="1224">
          <cell r="C1224" t="str">
            <v>25</v>
          </cell>
          <cell r="D1224" t="str">
            <v>05050-MD-25-261-20</v>
          </cell>
          <cell r="E1224" t="str">
            <v>05050-MD-25-261-20</v>
          </cell>
          <cell r="F1224" t="str">
            <v>Tank-Vent Stack Support Stucture- (Propane)</v>
          </cell>
          <cell r="G1224">
            <v>0</v>
          </cell>
          <cell r="H1224" t="str">
            <v>VP-1516-147-T-101/2-261</v>
          </cell>
          <cell r="I1224">
            <v>40175</v>
          </cell>
          <cell r="J1224">
            <v>40168</v>
          </cell>
          <cell r="K1224" t="str">
            <v>Y</v>
          </cell>
          <cell r="L1224" t="str">
            <v>Drw</v>
          </cell>
          <cell r="M1224">
            <v>1225</v>
          </cell>
        </row>
        <row r="1225">
          <cell r="C1225" t="str">
            <v>25</v>
          </cell>
          <cell r="D1225" t="str">
            <v>05050-MD-25-261-21</v>
          </cell>
          <cell r="E1225" t="str">
            <v>05050-MD-25-261-21</v>
          </cell>
          <cell r="F1225" t="str">
            <v>Tank-Vent Stack Support Stucture- (Propane)</v>
          </cell>
          <cell r="G1225">
            <v>0</v>
          </cell>
          <cell r="H1225" t="str">
            <v>VP-1516-147-T-101/2-261</v>
          </cell>
          <cell r="I1225">
            <v>40175</v>
          </cell>
          <cell r="J1225">
            <v>40168</v>
          </cell>
          <cell r="K1225" t="str">
            <v>Y</v>
          </cell>
          <cell r="L1225" t="str">
            <v>Drw</v>
          </cell>
          <cell r="M1225">
            <v>1226</v>
          </cell>
        </row>
        <row r="1226">
          <cell r="C1226" t="str">
            <v>25</v>
          </cell>
          <cell r="D1226" t="str">
            <v>05050-MD-25-261-22</v>
          </cell>
          <cell r="E1226" t="str">
            <v>05050-MD-25-261-22</v>
          </cell>
          <cell r="F1226" t="str">
            <v>Tank-Vent Stack Support Stucture- (Propane)</v>
          </cell>
          <cell r="G1226">
            <v>0</v>
          </cell>
          <cell r="H1226" t="str">
            <v>VP-1516-147-T-101/2-261</v>
          </cell>
          <cell r="I1226">
            <v>40175</v>
          </cell>
          <cell r="J1226">
            <v>40168</v>
          </cell>
          <cell r="K1226" t="str">
            <v>Y</v>
          </cell>
          <cell r="L1226" t="str">
            <v>Drw</v>
          </cell>
          <cell r="M1226">
            <v>1227</v>
          </cell>
        </row>
        <row r="1227">
          <cell r="C1227" t="str">
            <v>25</v>
          </cell>
          <cell r="D1227" t="str">
            <v>05050-MD-25-261-23</v>
          </cell>
          <cell r="E1227" t="str">
            <v>05050-MD-25-261-23</v>
          </cell>
          <cell r="F1227" t="str">
            <v>Tank-Vent Stack Support Stucture- (Propane)</v>
          </cell>
          <cell r="G1227">
            <v>0</v>
          </cell>
          <cell r="H1227" t="str">
            <v>VP-1516-147-T-101/2-261</v>
          </cell>
          <cell r="I1227">
            <v>40175</v>
          </cell>
          <cell r="J1227">
            <v>40168</v>
          </cell>
          <cell r="K1227" t="str">
            <v>Y</v>
          </cell>
          <cell r="L1227" t="str">
            <v>Drw</v>
          </cell>
          <cell r="M1227">
            <v>1228</v>
          </cell>
        </row>
        <row r="1228">
          <cell r="C1228" t="str">
            <v>25</v>
          </cell>
          <cell r="D1228" t="str">
            <v>05050-MD-25-261-24</v>
          </cell>
          <cell r="E1228" t="str">
            <v>05050-MD-25-261-24</v>
          </cell>
          <cell r="F1228" t="str">
            <v>Tank-Vent Stack Support Stucture- (Propane)</v>
          </cell>
          <cell r="G1228">
            <v>0</v>
          </cell>
          <cell r="H1228" t="str">
            <v>VP-1516-147-T-101/2-261</v>
          </cell>
          <cell r="I1228">
            <v>40175</v>
          </cell>
          <cell r="J1228">
            <v>40168</v>
          </cell>
          <cell r="K1228" t="str">
            <v>Y</v>
          </cell>
          <cell r="L1228" t="str">
            <v>Drw</v>
          </cell>
          <cell r="M1228">
            <v>1229</v>
          </cell>
        </row>
        <row r="1229">
          <cell r="C1229" t="str">
            <v>25</v>
          </cell>
          <cell r="D1229" t="str">
            <v>05050-MD-25-261-25</v>
          </cell>
          <cell r="E1229" t="str">
            <v>05050-MD-25-261-25</v>
          </cell>
          <cell r="F1229" t="str">
            <v>Tank-Vent Stack Support Stucture- (Propane)</v>
          </cell>
          <cell r="G1229">
            <v>0</v>
          </cell>
          <cell r="H1229" t="str">
            <v>VP-1516-147-T-101/2-261</v>
          </cell>
          <cell r="I1229">
            <v>40175</v>
          </cell>
          <cell r="J1229">
            <v>40168</v>
          </cell>
          <cell r="K1229" t="str">
            <v>Y</v>
          </cell>
          <cell r="L1229" t="str">
            <v>Drw</v>
          </cell>
          <cell r="M1229">
            <v>1230</v>
          </cell>
        </row>
        <row r="1230">
          <cell r="C1230" t="str">
            <v>25</v>
          </cell>
          <cell r="D1230" t="str">
            <v/>
          </cell>
          <cell r="E1230" t="str">
            <v/>
          </cell>
          <cell r="F1230" t="str">
            <v>Tank-Advance Bill of Material- (Propane)</v>
          </cell>
          <cell r="G1230">
            <v>0</v>
          </cell>
          <cell r="H1230">
            <v>0</v>
          </cell>
          <cell r="I1230">
            <v>40175</v>
          </cell>
          <cell r="J1230">
            <v>40168</v>
          </cell>
          <cell r="K1230" t="str">
            <v>N</v>
          </cell>
          <cell r="L1230" t="str">
            <v>Drw</v>
          </cell>
          <cell r="M1230">
            <v>1231</v>
          </cell>
        </row>
        <row r="1231">
          <cell r="C1231" t="str">
            <v>25</v>
          </cell>
          <cell r="D1231" t="str">
            <v/>
          </cell>
          <cell r="E1231" t="str">
            <v/>
          </cell>
          <cell r="F1231" t="str">
            <v>Tank-Consolidated Bill of Material - Tank- (Propane)</v>
          </cell>
          <cell r="G1231">
            <v>0</v>
          </cell>
          <cell r="H1231">
            <v>0</v>
          </cell>
          <cell r="I1231">
            <v>40175</v>
          </cell>
          <cell r="J1231">
            <v>40168</v>
          </cell>
          <cell r="K1231" t="str">
            <v>N</v>
          </cell>
          <cell r="L1231" t="str">
            <v>Drw</v>
          </cell>
          <cell r="M1231">
            <v>1232</v>
          </cell>
        </row>
        <row r="1232">
          <cell r="C1232" t="str">
            <v>25</v>
          </cell>
          <cell r="D1232" t="str">
            <v/>
          </cell>
          <cell r="E1232" t="str">
            <v/>
          </cell>
          <cell r="F1232" t="str">
            <v>Tank-Consolidated Bill of Material - Structure- (Propane)</v>
          </cell>
          <cell r="G1232">
            <v>0</v>
          </cell>
          <cell r="H1232">
            <v>0</v>
          </cell>
          <cell r="I1232">
            <v>40175</v>
          </cell>
          <cell r="J1232">
            <v>40168</v>
          </cell>
          <cell r="K1232" t="str">
            <v>N</v>
          </cell>
          <cell r="L1232" t="str">
            <v>Drw</v>
          </cell>
          <cell r="M1232">
            <v>1233</v>
          </cell>
        </row>
        <row r="1233">
          <cell r="C1233" t="str">
            <v>25</v>
          </cell>
          <cell r="D1233" t="str">
            <v/>
          </cell>
          <cell r="E1233" t="str">
            <v/>
          </cell>
          <cell r="F1233" t="str">
            <v>Tank-Consolidated Bill of Material - Cable Ladder- (Propane)</v>
          </cell>
          <cell r="G1233">
            <v>0</v>
          </cell>
          <cell r="H1233">
            <v>0</v>
          </cell>
          <cell r="I1233">
            <v>40175</v>
          </cell>
          <cell r="J1233">
            <v>40168</v>
          </cell>
          <cell r="K1233" t="str">
            <v>N</v>
          </cell>
          <cell r="L1233" t="str">
            <v>Drw</v>
          </cell>
          <cell r="M1233">
            <v>1234</v>
          </cell>
        </row>
        <row r="1234">
          <cell r="C1234" t="str">
            <v>25</v>
          </cell>
          <cell r="D1234" t="str">
            <v/>
          </cell>
          <cell r="E1234" t="str">
            <v/>
          </cell>
          <cell r="F1234" t="str">
            <v>Tank-Consolidated Bill of Material - Tank Piping Bolting- (Propane)</v>
          </cell>
          <cell r="G1234">
            <v>0</v>
          </cell>
          <cell r="H1234">
            <v>0</v>
          </cell>
          <cell r="I1234">
            <v>40175</v>
          </cell>
          <cell r="J1234">
            <v>40168</v>
          </cell>
          <cell r="K1234" t="str">
            <v>N</v>
          </cell>
          <cell r="L1234" t="str">
            <v>Drw</v>
          </cell>
          <cell r="M1234">
            <v>1235</v>
          </cell>
        </row>
        <row r="1235">
          <cell r="C1235" t="str">
            <v>25</v>
          </cell>
          <cell r="D1235" t="str">
            <v/>
          </cell>
          <cell r="E1235" t="str">
            <v/>
          </cell>
          <cell r="F1235" t="str">
            <v>Tank-Consolidated Bill of Material - Tank Piping - Pipe- (Propane)</v>
          </cell>
          <cell r="G1235">
            <v>0</v>
          </cell>
          <cell r="H1235">
            <v>0</v>
          </cell>
          <cell r="I1235">
            <v>40175</v>
          </cell>
          <cell r="J1235">
            <v>40168</v>
          </cell>
          <cell r="K1235" t="str">
            <v>N</v>
          </cell>
          <cell r="L1235" t="str">
            <v>Drw</v>
          </cell>
          <cell r="M1235">
            <v>1236</v>
          </cell>
        </row>
        <row r="1236">
          <cell r="C1236" t="str">
            <v>25</v>
          </cell>
          <cell r="D1236" t="str">
            <v/>
          </cell>
          <cell r="E1236" t="str">
            <v/>
          </cell>
          <cell r="F1236" t="str">
            <v>Tank-Consolidated Bill of Material - Tank Piping - Fittings- (Propane)</v>
          </cell>
          <cell r="G1236">
            <v>0</v>
          </cell>
          <cell r="H1236">
            <v>0</v>
          </cell>
          <cell r="I1236">
            <v>40175</v>
          </cell>
          <cell r="J1236">
            <v>40168</v>
          </cell>
          <cell r="K1236" t="str">
            <v>N</v>
          </cell>
          <cell r="L1236" t="str">
            <v>Drw</v>
          </cell>
          <cell r="M1236">
            <v>1237</v>
          </cell>
        </row>
        <row r="1237">
          <cell r="C1237" t="str">
            <v>25</v>
          </cell>
          <cell r="D1237" t="str">
            <v/>
          </cell>
          <cell r="E1237" t="str">
            <v/>
          </cell>
          <cell r="F1237" t="str">
            <v>Tank-Consolidated Bill of Material - Tank Piping - Flanges- (Propane)</v>
          </cell>
          <cell r="G1237">
            <v>0</v>
          </cell>
          <cell r="H1237">
            <v>0</v>
          </cell>
          <cell r="I1237">
            <v>40175</v>
          </cell>
          <cell r="J1237">
            <v>40168</v>
          </cell>
          <cell r="K1237" t="str">
            <v>N</v>
          </cell>
          <cell r="L1237" t="str">
            <v>Drw</v>
          </cell>
          <cell r="M1237">
            <v>1238</v>
          </cell>
        </row>
        <row r="1238">
          <cell r="C1238" t="str">
            <v>25</v>
          </cell>
          <cell r="D1238" t="str">
            <v/>
          </cell>
          <cell r="E1238" t="str">
            <v/>
          </cell>
          <cell r="F1238" t="str">
            <v>Tank-Consolidated Bill of Material - Tank Piping - Misc- (Propane)</v>
          </cell>
          <cell r="G1238">
            <v>0</v>
          </cell>
          <cell r="H1238">
            <v>0</v>
          </cell>
          <cell r="I1238">
            <v>40175</v>
          </cell>
          <cell r="J1238">
            <v>40168</v>
          </cell>
          <cell r="K1238" t="str">
            <v>N</v>
          </cell>
          <cell r="L1238" t="str">
            <v>Drw</v>
          </cell>
          <cell r="M1238">
            <v>1239</v>
          </cell>
        </row>
        <row r="1239">
          <cell r="C1239" t="str">
            <v>25</v>
          </cell>
          <cell r="D1239" t="str">
            <v/>
          </cell>
          <cell r="E1239" t="str">
            <v/>
          </cell>
          <cell r="F1239" t="str">
            <v>Tank-Data Base Printout - Sorted- (Propane)</v>
          </cell>
          <cell r="G1239">
            <v>0</v>
          </cell>
          <cell r="H1239" t="str">
            <v>VP-1516-147-T-101/2-290</v>
          </cell>
          <cell r="I1239">
            <v>38894</v>
          </cell>
          <cell r="J1239">
            <v>38887</v>
          </cell>
          <cell r="K1239" t="str">
            <v>N</v>
          </cell>
          <cell r="L1239" t="str">
            <v>Drw</v>
          </cell>
          <cell r="M1239">
            <v>1240</v>
          </cell>
        </row>
        <row r="1240">
          <cell r="C1240" t="str">
            <v>25</v>
          </cell>
          <cell r="D1240" t="str">
            <v/>
          </cell>
          <cell r="E1240" t="str">
            <v/>
          </cell>
          <cell r="F1240" t="str">
            <v>Tank-Luffing Crane- (Propane)</v>
          </cell>
          <cell r="G1240">
            <v>0</v>
          </cell>
          <cell r="H1240">
            <v>0</v>
          </cell>
          <cell r="I1240">
            <v>40175</v>
          </cell>
          <cell r="J1240">
            <v>40168</v>
          </cell>
          <cell r="K1240" t="str">
            <v>N</v>
          </cell>
          <cell r="L1240" t="str">
            <v>Drw</v>
          </cell>
          <cell r="M1240">
            <v>1241</v>
          </cell>
        </row>
        <row r="1241">
          <cell r="C1241" t="str">
            <v>25</v>
          </cell>
          <cell r="D1241" t="str">
            <v/>
          </cell>
          <cell r="E1241" t="str">
            <v/>
          </cell>
          <cell r="F1241" t="str">
            <v>Tank-3D model sketches of Platform and Stairtower Piping- (Propane)</v>
          </cell>
          <cell r="G1241">
            <v>0</v>
          </cell>
          <cell r="H1241">
            <v>0</v>
          </cell>
          <cell r="I1241">
            <v>40175</v>
          </cell>
          <cell r="J1241">
            <v>40168</v>
          </cell>
          <cell r="K1241" t="str">
            <v>N</v>
          </cell>
          <cell r="L1241" t="str">
            <v>Drw</v>
          </cell>
          <cell r="M1241">
            <v>1242</v>
          </cell>
        </row>
        <row r="1242">
          <cell r="C1242" t="str">
            <v>25</v>
          </cell>
          <cell r="D1242" t="str">
            <v/>
          </cell>
          <cell r="E1242" t="str">
            <v/>
          </cell>
          <cell r="F1242" t="str">
            <v>Tank-Junction Box Supports- (Propane)</v>
          </cell>
          <cell r="G1242">
            <v>0</v>
          </cell>
          <cell r="H1242">
            <v>0</v>
          </cell>
          <cell r="I1242">
            <v>40175</v>
          </cell>
          <cell r="J1242">
            <v>40168</v>
          </cell>
          <cell r="K1242" t="str">
            <v>N</v>
          </cell>
          <cell r="L1242" t="str">
            <v>Drw</v>
          </cell>
          <cell r="M1242">
            <v>1243</v>
          </cell>
        </row>
        <row r="1243">
          <cell r="C1243" t="str">
            <v>25</v>
          </cell>
          <cell r="D1243" t="str">
            <v/>
          </cell>
          <cell r="E1243" t="str">
            <v/>
          </cell>
          <cell r="F1243" t="str">
            <v>Tank-Junction Box Supports- (Propane)</v>
          </cell>
          <cell r="G1243">
            <v>0</v>
          </cell>
          <cell r="H1243">
            <v>0</v>
          </cell>
          <cell r="I1243">
            <v>40175</v>
          </cell>
          <cell r="J1243">
            <v>40168</v>
          </cell>
          <cell r="K1243" t="str">
            <v>N</v>
          </cell>
          <cell r="L1243" t="str">
            <v>Drw</v>
          </cell>
          <cell r="M1243">
            <v>1244</v>
          </cell>
        </row>
        <row r="1244">
          <cell r="C1244" t="str">
            <v>25</v>
          </cell>
          <cell r="D1244" t="str">
            <v>05050-MD-25-276-01</v>
          </cell>
          <cell r="E1244" t="str">
            <v>05050-MD-25-276-01</v>
          </cell>
          <cell r="F1244" t="str">
            <v>Tank-'Piping Isos- (Propane)</v>
          </cell>
          <cell r="G1244">
            <v>0</v>
          </cell>
          <cell r="H1244" t="str">
            <v>VP-1516-147-T-101/2-265</v>
          </cell>
          <cell r="I1244">
            <v>40175</v>
          </cell>
          <cell r="J1244">
            <v>40168</v>
          </cell>
          <cell r="K1244" t="str">
            <v>Y</v>
          </cell>
          <cell r="L1244" t="str">
            <v>Drw</v>
          </cell>
          <cell r="M1244">
            <v>1245</v>
          </cell>
        </row>
        <row r="1245">
          <cell r="C1245" t="str">
            <v>25</v>
          </cell>
          <cell r="D1245" t="str">
            <v>05050-MD-25-276-02</v>
          </cell>
          <cell r="E1245" t="str">
            <v>05050-MD-25-276-02</v>
          </cell>
          <cell r="F1245" t="str">
            <v>Tank-'Piping Isos- (Propane)</v>
          </cell>
          <cell r="G1245">
            <v>0</v>
          </cell>
          <cell r="H1245" t="str">
            <v>VP-1516-147-T-101/2-265</v>
          </cell>
          <cell r="I1245">
            <v>40175</v>
          </cell>
          <cell r="J1245">
            <v>40168</v>
          </cell>
          <cell r="K1245" t="str">
            <v>Y</v>
          </cell>
          <cell r="L1245" t="str">
            <v>Drw</v>
          </cell>
          <cell r="M1245">
            <v>1246</v>
          </cell>
        </row>
        <row r="1246">
          <cell r="C1246" t="str">
            <v>25</v>
          </cell>
          <cell r="D1246" t="str">
            <v>05050-MD-25-276-03</v>
          </cell>
          <cell r="E1246" t="str">
            <v>05050-MD-25-276-03</v>
          </cell>
          <cell r="F1246" t="str">
            <v>Tank-'Piping Isos- (Propane)</v>
          </cell>
          <cell r="G1246">
            <v>0</v>
          </cell>
          <cell r="H1246" t="str">
            <v>VP-1516-147-T-101/2-265</v>
          </cell>
          <cell r="I1246">
            <v>40175</v>
          </cell>
          <cell r="J1246">
            <v>40168</v>
          </cell>
          <cell r="K1246" t="str">
            <v>Y</v>
          </cell>
          <cell r="L1246" t="str">
            <v>Drw</v>
          </cell>
          <cell r="M1246">
            <v>1247</v>
          </cell>
        </row>
        <row r="1247">
          <cell r="C1247" t="str">
            <v>25</v>
          </cell>
          <cell r="D1247" t="str">
            <v>05050-MD-25-276-04</v>
          </cell>
          <cell r="E1247" t="str">
            <v>05050-MD-25-276-04</v>
          </cell>
          <cell r="F1247" t="str">
            <v>Tank-'Piping Isos- (Propane)</v>
          </cell>
          <cell r="G1247">
            <v>0</v>
          </cell>
          <cell r="H1247" t="str">
            <v>VP-1516-147-T-101/2-265</v>
          </cell>
          <cell r="I1247">
            <v>40175</v>
          </cell>
          <cell r="J1247">
            <v>40168</v>
          </cell>
          <cell r="K1247" t="str">
            <v>Y</v>
          </cell>
          <cell r="L1247" t="str">
            <v>Drw</v>
          </cell>
          <cell r="M1247">
            <v>1248</v>
          </cell>
        </row>
        <row r="1248">
          <cell r="C1248" t="str">
            <v>25</v>
          </cell>
          <cell r="D1248" t="str">
            <v>05050-MD-25-276-05</v>
          </cell>
          <cell r="E1248" t="str">
            <v>05050-MD-25-276-05</v>
          </cell>
          <cell r="F1248" t="str">
            <v>Tank-'Piping Isos- (Propane)</v>
          </cell>
          <cell r="G1248">
            <v>0</v>
          </cell>
          <cell r="H1248" t="str">
            <v>VP-1516-147-T-101/2-265</v>
          </cell>
          <cell r="I1248">
            <v>40175</v>
          </cell>
          <cell r="J1248">
            <v>40168</v>
          </cell>
          <cell r="K1248" t="str">
            <v>Y</v>
          </cell>
          <cell r="L1248" t="str">
            <v>Drw</v>
          </cell>
          <cell r="M1248">
            <v>1249</v>
          </cell>
        </row>
        <row r="1249">
          <cell r="C1249" t="str">
            <v>25</v>
          </cell>
          <cell r="D1249" t="str">
            <v>05050-MD-25-277-01</v>
          </cell>
          <cell r="E1249" t="str">
            <v>05050-MD-25-277-01</v>
          </cell>
          <cell r="F1249" t="str">
            <v>Tank-'Piping Isos- (Propane)</v>
          </cell>
          <cell r="G1249">
            <v>0</v>
          </cell>
          <cell r="H1249" t="str">
            <v>VP-1516-147-T-101/2-266</v>
          </cell>
          <cell r="I1249">
            <v>40175</v>
          </cell>
          <cell r="J1249">
            <v>40168</v>
          </cell>
          <cell r="K1249" t="str">
            <v>Y</v>
          </cell>
          <cell r="L1249" t="str">
            <v>Drw</v>
          </cell>
          <cell r="M1249">
            <v>1250</v>
          </cell>
        </row>
        <row r="1250">
          <cell r="C1250" t="str">
            <v>25</v>
          </cell>
          <cell r="D1250" t="str">
            <v>05050-MD-25-277-02</v>
          </cell>
          <cell r="E1250" t="str">
            <v>05050-MD-25-277-02</v>
          </cell>
          <cell r="F1250" t="str">
            <v>Tank-'Piping Isos- (Propane)</v>
          </cell>
          <cell r="G1250">
            <v>0</v>
          </cell>
          <cell r="H1250" t="str">
            <v>VP-1516-147-T-101/2-266</v>
          </cell>
          <cell r="I1250">
            <v>40175</v>
          </cell>
          <cell r="J1250">
            <v>40168</v>
          </cell>
          <cell r="K1250" t="str">
            <v>Y</v>
          </cell>
          <cell r="L1250" t="str">
            <v>Drw</v>
          </cell>
          <cell r="M1250">
            <v>1251</v>
          </cell>
        </row>
        <row r="1251">
          <cell r="C1251" t="str">
            <v>25</v>
          </cell>
          <cell r="D1251" t="str">
            <v>05050-MD-25-277-03</v>
          </cell>
          <cell r="E1251" t="str">
            <v>05050-MD-25-277-03</v>
          </cell>
          <cell r="F1251" t="str">
            <v>Tank-'Piping Isos- (Propane)</v>
          </cell>
          <cell r="G1251">
            <v>0</v>
          </cell>
          <cell r="H1251" t="str">
            <v>VP-1516-147-T-101/2-266</v>
          </cell>
          <cell r="I1251">
            <v>40175</v>
          </cell>
          <cell r="J1251">
            <v>40168</v>
          </cell>
          <cell r="K1251" t="str">
            <v>Y</v>
          </cell>
          <cell r="L1251" t="str">
            <v>Drw</v>
          </cell>
          <cell r="M1251">
            <v>1252</v>
          </cell>
        </row>
        <row r="1252">
          <cell r="C1252" t="str">
            <v>25</v>
          </cell>
          <cell r="D1252" t="str">
            <v>05050-MD-25-277-04</v>
          </cell>
          <cell r="E1252" t="str">
            <v>05050-MD-25-277-04</v>
          </cell>
          <cell r="F1252" t="str">
            <v>Tank-'Piping Isos- (Propane)</v>
          </cell>
          <cell r="G1252">
            <v>0</v>
          </cell>
          <cell r="H1252" t="str">
            <v>VP-1516-147-T-101/2-266</v>
          </cell>
          <cell r="I1252">
            <v>40175</v>
          </cell>
          <cell r="J1252">
            <v>40168</v>
          </cell>
          <cell r="K1252" t="str">
            <v>Y</v>
          </cell>
          <cell r="L1252" t="str">
            <v>Drw</v>
          </cell>
          <cell r="M1252">
            <v>1253</v>
          </cell>
        </row>
        <row r="1253">
          <cell r="C1253" t="str">
            <v>25</v>
          </cell>
          <cell r="D1253" t="str">
            <v>05050-MD-25-277-05</v>
          </cell>
          <cell r="E1253" t="str">
            <v>05050-MD-25-277-05</v>
          </cell>
          <cell r="F1253" t="str">
            <v>Tank-'Piping Isos- (Propane)</v>
          </cell>
          <cell r="G1253">
            <v>0</v>
          </cell>
          <cell r="H1253" t="str">
            <v>VP-1516-147-T-101/2-266</v>
          </cell>
          <cell r="I1253">
            <v>40175</v>
          </cell>
          <cell r="J1253">
            <v>40168</v>
          </cell>
          <cell r="K1253" t="str">
            <v>Y</v>
          </cell>
          <cell r="L1253" t="str">
            <v>Drw</v>
          </cell>
          <cell r="M1253">
            <v>1254</v>
          </cell>
        </row>
        <row r="1254">
          <cell r="C1254" t="str">
            <v>25</v>
          </cell>
          <cell r="D1254" t="str">
            <v>05050-MD-25-277-06</v>
          </cell>
          <cell r="E1254" t="str">
            <v>05050-MD-25-277-06</v>
          </cell>
          <cell r="F1254" t="str">
            <v>Tank-'Piping Isos- (Propane)</v>
          </cell>
          <cell r="G1254">
            <v>0</v>
          </cell>
          <cell r="H1254" t="str">
            <v>VP-1516-147-T-101/2-266</v>
          </cell>
          <cell r="I1254">
            <v>40175</v>
          </cell>
          <cell r="J1254">
            <v>40168</v>
          </cell>
          <cell r="K1254" t="str">
            <v>Y</v>
          </cell>
          <cell r="L1254" t="str">
            <v>Drw</v>
          </cell>
          <cell r="M1254">
            <v>1255</v>
          </cell>
        </row>
        <row r="1255">
          <cell r="C1255" t="str">
            <v>25</v>
          </cell>
          <cell r="D1255" t="str">
            <v>05050-MD-25-277-07</v>
          </cell>
          <cell r="E1255" t="str">
            <v>05050-MD-25-277-07</v>
          </cell>
          <cell r="F1255" t="str">
            <v>Tank-'Piping Isos- (Propane)</v>
          </cell>
          <cell r="G1255">
            <v>0</v>
          </cell>
          <cell r="H1255" t="str">
            <v>VP-1516-147-T-101/2-266</v>
          </cell>
          <cell r="I1255">
            <v>40175</v>
          </cell>
          <cell r="J1255">
            <v>40168</v>
          </cell>
          <cell r="K1255" t="str">
            <v>Y</v>
          </cell>
          <cell r="L1255" t="str">
            <v>Drw</v>
          </cell>
          <cell r="M1255">
            <v>1256</v>
          </cell>
        </row>
        <row r="1256">
          <cell r="C1256" t="str">
            <v>25</v>
          </cell>
          <cell r="D1256" t="str">
            <v>05050-MD-25-277-08</v>
          </cell>
          <cell r="E1256" t="str">
            <v>05050-MD-25-277-08</v>
          </cell>
          <cell r="F1256" t="str">
            <v>Tank-'Piping Isos- (Propane)</v>
          </cell>
          <cell r="G1256">
            <v>0</v>
          </cell>
          <cell r="H1256" t="str">
            <v>VP-1516-147-T-101/2-266</v>
          </cell>
          <cell r="I1256">
            <v>40175</v>
          </cell>
          <cell r="J1256">
            <v>40168</v>
          </cell>
          <cell r="K1256" t="str">
            <v>Y</v>
          </cell>
          <cell r="L1256" t="str">
            <v>Drw</v>
          </cell>
          <cell r="M1256">
            <v>1257</v>
          </cell>
        </row>
        <row r="1257">
          <cell r="C1257" t="str">
            <v>25</v>
          </cell>
          <cell r="D1257" t="str">
            <v>05050-MD-25-278-01</v>
          </cell>
          <cell r="E1257" t="str">
            <v>05050-MD-25-278-01</v>
          </cell>
          <cell r="F1257" t="str">
            <v>Tank-Cable Ladder - Plan Views- (Propane)</v>
          </cell>
          <cell r="G1257">
            <v>0</v>
          </cell>
          <cell r="H1257" t="str">
            <v>VP-1516-147-T-101/2-267</v>
          </cell>
          <cell r="I1257">
            <v>40175</v>
          </cell>
          <cell r="J1257">
            <v>40168</v>
          </cell>
          <cell r="K1257" t="str">
            <v>Y</v>
          </cell>
          <cell r="L1257" t="str">
            <v>Drw</v>
          </cell>
          <cell r="M1257">
            <v>1258</v>
          </cell>
        </row>
        <row r="1258">
          <cell r="C1258" t="str">
            <v>25</v>
          </cell>
          <cell r="D1258" t="str">
            <v>05050-MD-25-278-02</v>
          </cell>
          <cell r="E1258" t="str">
            <v>05050-MD-25-278-02</v>
          </cell>
          <cell r="F1258" t="str">
            <v>Tank-Cable Ladder - Plan Views- (Propane)</v>
          </cell>
          <cell r="G1258">
            <v>0</v>
          </cell>
          <cell r="H1258" t="str">
            <v>VP-1516-147-T-101/2-267</v>
          </cell>
          <cell r="I1258">
            <v>40175</v>
          </cell>
          <cell r="J1258">
            <v>40168</v>
          </cell>
          <cell r="K1258" t="str">
            <v>Y</v>
          </cell>
          <cell r="L1258" t="str">
            <v>Drw</v>
          </cell>
          <cell r="M1258">
            <v>1259</v>
          </cell>
        </row>
        <row r="1259">
          <cell r="C1259" t="str">
            <v>25</v>
          </cell>
          <cell r="D1259" t="str">
            <v>05050-MD-25-278-03</v>
          </cell>
          <cell r="E1259" t="str">
            <v>05050-MD-25-278-03</v>
          </cell>
          <cell r="F1259" t="str">
            <v>Tank-Cable Ladder - Plan Views- (Propane)</v>
          </cell>
          <cell r="G1259">
            <v>0</v>
          </cell>
          <cell r="H1259" t="str">
            <v>VP-1516-147-T-101/2-267</v>
          </cell>
          <cell r="I1259">
            <v>40175</v>
          </cell>
          <cell r="J1259">
            <v>40168</v>
          </cell>
          <cell r="K1259" t="str">
            <v>Y</v>
          </cell>
          <cell r="L1259" t="str">
            <v>Drw</v>
          </cell>
          <cell r="M1259">
            <v>1260</v>
          </cell>
        </row>
        <row r="1260">
          <cell r="C1260" t="str">
            <v>25</v>
          </cell>
          <cell r="D1260" t="str">
            <v>05050-MD-25-278-04</v>
          </cell>
          <cell r="E1260" t="str">
            <v>05050-MD-25-278-04</v>
          </cell>
          <cell r="F1260" t="str">
            <v>Tank-Cable Ladder - Plan Views- (Propane)</v>
          </cell>
          <cell r="G1260">
            <v>0</v>
          </cell>
          <cell r="H1260" t="str">
            <v>VP-1516-147-T-101/2-267</v>
          </cell>
          <cell r="I1260">
            <v>40175</v>
          </cell>
          <cell r="J1260">
            <v>40168</v>
          </cell>
          <cell r="K1260" t="str">
            <v>Y</v>
          </cell>
          <cell r="L1260" t="str">
            <v>Drw</v>
          </cell>
          <cell r="M1260">
            <v>1261</v>
          </cell>
        </row>
        <row r="1261">
          <cell r="C1261" t="str">
            <v>25</v>
          </cell>
          <cell r="D1261" t="str">
            <v>05050-MD-25-278-05</v>
          </cell>
          <cell r="E1261" t="str">
            <v>05050-MD-25-278-05</v>
          </cell>
          <cell r="F1261" t="str">
            <v>Tank-Cable Ladder - Plan Views- (Propane)</v>
          </cell>
          <cell r="G1261">
            <v>0</v>
          </cell>
          <cell r="H1261" t="str">
            <v>VP-1516-147-T-101/2-267</v>
          </cell>
          <cell r="I1261">
            <v>40175</v>
          </cell>
          <cell r="J1261">
            <v>40168</v>
          </cell>
          <cell r="K1261" t="str">
            <v>Y</v>
          </cell>
          <cell r="L1261" t="str">
            <v>Drw</v>
          </cell>
          <cell r="M1261">
            <v>1262</v>
          </cell>
        </row>
        <row r="1262">
          <cell r="C1262" t="str">
            <v>25</v>
          </cell>
          <cell r="D1262" t="str">
            <v>05050-MD-25-278-06</v>
          </cell>
          <cell r="E1262" t="str">
            <v>05050-MD-25-278-06</v>
          </cell>
          <cell r="F1262" t="str">
            <v>Tank-Cable Ladder - Plan Views- (Propane)</v>
          </cell>
          <cell r="G1262">
            <v>0</v>
          </cell>
          <cell r="H1262" t="str">
            <v>VP-1516-147-T-101/2-267</v>
          </cell>
          <cell r="I1262">
            <v>40175</v>
          </cell>
          <cell r="J1262">
            <v>40168</v>
          </cell>
          <cell r="K1262" t="str">
            <v>Y</v>
          </cell>
          <cell r="L1262" t="str">
            <v>Drw</v>
          </cell>
          <cell r="M1262">
            <v>1263</v>
          </cell>
        </row>
        <row r="1263">
          <cell r="C1263" t="str">
            <v>25</v>
          </cell>
          <cell r="D1263" t="str">
            <v>05050-MD-25-278-07</v>
          </cell>
          <cell r="E1263" t="str">
            <v>05050-MD-25-278-07</v>
          </cell>
          <cell r="F1263" t="str">
            <v>Tank-Cable Ladder - Plan Views- (Propane)</v>
          </cell>
          <cell r="G1263">
            <v>0</v>
          </cell>
          <cell r="H1263" t="str">
            <v>VP-1516-147-T-101/2-267</v>
          </cell>
          <cell r="I1263">
            <v>40175</v>
          </cell>
          <cell r="J1263">
            <v>40168</v>
          </cell>
          <cell r="K1263" t="str">
            <v>Y</v>
          </cell>
          <cell r="L1263" t="str">
            <v>Drw</v>
          </cell>
          <cell r="M1263">
            <v>1264</v>
          </cell>
        </row>
        <row r="1264">
          <cell r="C1264" t="str">
            <v>25</v>
          </cell>
          <cell r="D1264" t="str">
            <v>05050-MD-25-278-08</v>
          </cell>
          <cell r="E1264" t="str">
            <v>05050-MD-25-278-08</v>
          </cell>
          <cell r="F1264" t="str">
            <v>Tank-Cable Ladder - Plan Views- (Propane)</v>
          </cell>
          <cell r="G1264">
            <v>0</v>
          </cell>
          <cell r="H1264" t="str">
            <v>VP-1516-147-T-101/2-267</v>
          </cell>
          <cell r="I1264">
            <v>40175</v>
          </cell>
          <cell r="J1264">
            <v>40168</v>
          </cell>
          <cell r="K1264" t="str">
            <v>Y</v>
          </cell>
          <cell r="L1264" t="str">
            <v>Drw</v>
          </cell>
          <cell r="M1264">
            <v>1265</v>
          </cell>
        </row>
        <row r="1265">
          <cell r="C1265" t="str">
            <v>25</v>
          </cell>
          <cell r="D1265" t="str">
            <v>05050-MD-25-279-01</v>
          </cell>
          <cell r="E1265" t="str">
            <v>05050-MD-25-279-01</v>
          </cell>
          <cell r="F1265" t="str">
            <v>Tank-Fire Water G.A- (Propane)</v>
          </cell>
          <cell r="G1265">
            <v>0</v>
          </cell>
          <cell r="H1265" t="str">
            <v>VP-1516-147-T-101/2-268</v>
          </cell>
          <cell r="I1265">
            <v>40175</v>
          </cell>
          <cell r="J1265">
            <v>40168</v>
          </cell>
          <cell r="K1265" t="str">
            <v>Y</v>
          </cell>
          <cell r="L1265" t="str">
            <v>Drw</v>
          </cell>
          <cell r="M1265">
            <v>1266</v>
          </cell>
        </row>
        <row r="1266">
          <cell r="C1266" t="str">
            <v>25</v>
          </cell>
          <cell r="D1266" t="str">
            <v>05050-MD-25-279-02</v>
          </cell>
          <cell r="E1266" t="str">
            <v>05050-MD-25-279-02</v>
          </cell>
          <cell r="F1266" t="str">
            <v>Tank-Fire Water G.A- (Propane)</v>
          </cell>
          <cell r="G1266">
            <v>0</v>
          </cell>
          <cell r="H1266" t="str">
            <v>VP-1516-147-T-101/2-268</v>
          </cell>
          <cell r="I1266">
            <v>40175</v>
          </cell>
          <cell r="J1266">
            <v>40168</v>
          </cell>
          <cell r="K1266" t="str">
            <v>Y</v>
          </cell>
          <cell r="L1266" t="str">
            <v>Drw</v>
          </cell>
          <cell r="M1266">
            <v>1267</v>
          </cell>
        </row>
        <row r="1267">
          <cell r="C1267" t="str">
            <v>25</v>
          </cell>
          <cell r="D1267" t="str">
            <v>05050-MD-25-279-03</v>
          </cell>
          <cell r="E1267" t="str">
            <v>05050-MD-25-279-03</v>
          </cell>
          <cell r="F1267" t="str">
            <v>Tank-Fire Water G.A- (Propane)</v>
          </cell>
          <cell r="G1267">
            <v>0</v>
          </cell>
          <cell r="H1267" t="str">
            <v>VP-1516-147-T-101/2-268</v>
          </cell>
          <cell r="I1267">
            <v>40175</v>
          </cell>
          <cell r="J1267">
            <v>40168</v>
          </cell>
          <cell r="K1267" t="str">
            <v>Y</v>
          </cell>
          <cell r="L1267" t="str">
            <v>Drw</v>
          </cell>
          <cell r="M1267">
            <v>1268</v>
          </cell>
        </row>
        <row r="1268">
          <cell r="C1268" t="str">
            <v>25</v>
          </cell>
          <cell r="D1268" t="str">
            <v>05050-MD-25-279-04</v>
          </cell>
          <cell r="E1268" t="str">
            <v>05050-MD-25-279-04</v>
          </cell>
          <cell r="F1268" t="str">
            <v>Tank-Fire Water G.A- (Propane)</v>
          </cell>
          <cell r="G1268">
            <v>0</v>
          </cell>
          <cell r="H1268" t="str">
            <v>VP-1516-147-T-101/2-268</v>
          </cell>
          <cell r="I1268">
            <v>40175</v>
          </cell>
          <cell r="J1268">
            <v>40168</v>
          </cell>
          <cell r="K1268" t="str">
            <v>Y</v>
          </cell>
          <cell r="L1268" t="str">
            <v>Drw</v>
          </cell>
          <cell r="M1268">
            <v>1269</v>
          </cell>
        </row>
        <row r="1269">
          <cell r="C1269" t="str">
            <v>25</v>
          </cell>
          <cell r="D1269" t="str">
            <v>05050-MD-25-280-01</v>
          </cell>
          <cell r="E1269" t="str">
            <v>05050-MD-25-280-01</v>
          </cell>
          <cell r="F1269" t="str">
            <v>Tank-Utility Pupe Work G.A.- (Propane)</v>
          </cell>
          <cell r="G1269">
            <v>0</v>
          </cell>
          <cell r="H1269" t="str">
            <v>VP-1516-147-T-101/2-269</v>
          </cell>
          <cell r="I1269">
            <v>40175</v>
          </cell>
          <cell r="J1269">
            <v>40168</v>
          </cell>
          <cell r="K1269" t="str">
            <v>Y</v>
          </cell>
          <cell r="L1269" t="str">
            <v>Drw</v>
          </cell>
          <cell r="M1269">
            <v>1270</v>
          </cell>
        </row>
        <row r="1270">
          <cell r="C1270" t="str">
            <v>25</v>
          </cell>
          <cell r="D1270" t="str">
            <v>05050-MD-25-280-02</v>
          </cell>
          <cell r="E1270" t="str">
            <v>05050-MD-25-280-02</v>
          </cell>
          <cell r="F1270" t="str">
            <v>Tank-Utility Pupe Work G.A.- (Propane)</v>
          </cell>
          <cell r="G1270">
            <v>0</v>
          </cell>
          <cell r="H1270" t="str">
            <v>VP-1516-147-T-101/2-269</v>
          </cell>
          <cell r="I1270">
            <v>40175</v>
          </cell>
          <cell r="J1270">
            <v>40168</v>
          </cell>
          <cell r="K1270" t="str">
            <v>Y</v>
          </cell>
          <cell r="L1270" t="str">
            <v>Drw</v>
          </cell>
          <cell r="M1270">
            <v>1271</v>
          </cell>
        </row>
        <row r="1271">
          <cell r="C1271" t="str">
            <v>25</v>
          </cell>
          <cell r="D1271" t="str">
            <v>05050-MD-25-280-03</v>
          </cell>
          <cell r="E1271" t="str">
            <v>05050-MD-25-280-03</v>
          </cell>
          <cell r="F1271" t="str">
            <v>Tank-Utility Pupe Work G.A.- (Propane)</v>
          </cell>
          <cell r="G1271">
            <v>0</v>
          </cell>
          <cell r="H1271" t="str">
            <v>VP-1516-147-T-101/2-269</v>
          </cell>
          <cell r="I1271">
            <v>40175</v>
          </cell>
          <cell r="J1271">
            <v>40168</v>
          </cell>
          <cell r="K1271" t="str">
            <v>Y</v>
          </cell>
          <cell r="L1271" t="str">
            <v>Drw</v>
          </cell>
          <cell r="M1271">
            <v>1272</v>
          </cell>
        </row>
        <row r="1272">
          <cell r="C1272" t="str">
            <v>25</v>
          </cell>
          <cell r="D1272" t="str">
            <v>05050-MD-25-280-04</v>
          </cell>
          <cell r="E1272" t="str">
            <v>05050-MD-25-280-04</v>
          </cell>
          <cell r="F1272" t="str">
            <v>Tank-Utility Pupe Work G.A.- (Propane)</v>
          </cell>
          <cell r="G1272">
            <v>0</v>
          </cell>
          <cell r="H1272" t="str">
            <v>VP-1516-147-T-101/2-269</v>
          </cell>
          <cell r="I1272">
            <v>40175</v>
          </cell>
          <cell r="J1272">
            <v>40168</v>
          </cell>
          <cell r="K1272" t="str">
            <v>Y</v>
          </cell>
          <cell r="L1272" t="str">
            <v>Drw</v>
          </cell>
          <cell r="M1272">
            <v>1273</v>
          </cell>
        </row>
        <row r="1273">
          <cell r="C1273" t="str">
            <v>25</v>
          </cell>
          <cell r="D1273" t="str">
            <v>05050-MD-25-283-01</v>
          </cell>
          <cell r="E1273" t="str">
            <v>05050-MD-25-283-01</v>
          </cell>
          <cell r="F1273" t="str">
            <v>Tank-Platform Piping Arrangements- (Propane)</v>
          </cell>
          <cell r="G1273">
            <v>0</v>
          </cell>
          <cell r="H1273" t="str">
            <v>VP-1516-147-T-101/2-263</v>
          </cell>
          <cell r="I1273">
            <v>40175</v>
          </cell>
          <cell r="J1273">
            <v>40168</v>
          </cell>
          <cell r="K1273" t="str">
            <v>Y</v>
          </cell>
          <cell r="L1273" t="str">
            <v>Drw</v>
          </cell>
          <cell r="M1273">
            <v>1274</v>
          </cell>
        </row>
        <row r="1274">
          <cell r="C1274" t="str">
            <v>25</v>
          </cell>
          <cell r="D1274" t="str">
            <v>05050-MD-25-283-02</v>
          </cell>
          <cell r="E1274" t="str">
            <v>05050-MD-25-283-02</v>
          </cell>
          <cell r="F1274" t="str">
            <v>Tank-Platform Piping Arrangements- (Propane)</v>
          </cell>
          <cell r="G1274">
            <v>0</v>
          </cell>
          <cell r="H1274" t="str">
            <v>VP-1516-147-T-101/2-263</v>
          </cell>
          <cell r="I1274">
            <v>40175</v>
          </cell>
          <cell r="J1274">
            <v>40168</v>
          </cell>
          <cell r="K1274" t="str">
            <v>Y</v>
          </cell>
          <cell r="L1274" t="str">
            <v>Drw</v>
          </cell>
          <cell r="M1274">
            <v>1275</v>
          </cell>
        </row>
        <row r="1275">
          <cell r="C1275" t="str">
            <v>25</v>
          </cell>
          <cell r="D1275" t="str">
            <v>05050-MD-25-283-03</v>
          </cell>
          <cell r="E1275" t="str">
            <v>05050-MD-25-283-03</v>
          </cell>
          <cell r="F1275" t="str">
            <v>Tank-Platform Piping Arrangements- (Propane)</v>
          </cell>
          <cell r="G1275">
            <v>0</v>
          </cell>
          <cell r="H1275" t="str">
            <v>VP-1516-147-T-101/2-263</v>
          </cell>
          <cell r="I1275">
            <v>40175</v>
          </cell>
          <cell r="J1275">
            <v>40168</v>
          </cell>
          <cell r="K1275" t="str">
            <v>Y</v>
          </cell>
          <cell r="L1275" t="str">
            <v>Drw</v>
          </cell>
          <cell r="M1275">
            <v>1276</v>
          </cell>
        </row>
        <row r="1276">
          <cell r="C1276" t="str">
            <v>25</v>
          </cell>
          <cell r="D1276" t="str">
            <v>05050-MD-25-283-04</v>
          </cell>
          <cell r="E1276" t="str">
            <v>05050-MD-25-283-04</v>
          </cell>
          <cell r="F1276" t="str">
            <v>Tank-Platform Piping Arrangements- (Propane)</v>
          </cell>
          <cell r="G1276">
            <v>0</v>
          </cell>
          <cell r="H1276" t="str">
            <v>VP-1516-147-T-101/2-263</v>
          </cell>
          <cell r="I1276">
            <v>40175</v>
          </cell>
          <cell r="J1276">
            <v>40168</v>
          </cell>
          <cell r="K1276" t="str">
            <v>Y</v>
          </cell>
          <cell r="L1276" t="str">
            <v>Drw</v>
          </cell>
          <cell r="M1276">
            <v>1277</v>
          </cell>
        </row>
        <row r="1277">
          <cell r="C1277" t="str">
            <v>25</v>
          </cell>
          <cell r="D1277" t="str">
            <v/>
          </cell>
          <cell r="E1277" t="str">
            <v/>
          </cell>
          <cell r="F1277" t="str">
            <v>Pump Set Down Jigs - Loading Pump</v>
          </cell>
          <cell r="G1277">
            <v>0</v>
          </cell>
          <cell r="H1277" t="str">
            <v>VP-1516-147-T-101/2-143</v>
          </cell>
          <cell r="I1277">
            <v>40175</v>
          </cell>
          <cell r="J1277">
            <v>40168</v>
          </cell>
          <cell r="K1277" t="str">
            <v>N</v>
          </cell>
          <cell r="L1277" t="str">
            <v>Drw</v>
          </cell>
          <cell r="M1277">
            <v>1278</v>
          </cell>
        </row>
        <row r="1278">
          <cell r="C1278" t="str">
            <v>25</v>
          </cell>
          <cell r="D1278" t="str">
            <v/>
          </cell>
          <cell r="E1278" t="str">
            <v/>
          </cell>
          <cell r="F1278" t="str">
            <v>Pump Set Down Jigs - Circulation Pump</v>
          </cell>
          <cell r="G1278">
            <v>0</v>
          </cell>
          <cell r="H1278" t="str">
            <v>VP-1516-147-T-101/2-144</v>
          </cell>
          <cell r="I1278">
            <v>40175</v>
          </cell>
          <cell r="J1278">
            <v>40168</v>
          </cell>
          <cell r="K1278" t="str">
            <v>N</v>
          </cell>
          <cell r="L1278" t="str">
            <v>Drw</v>
          </cell>
          <cell r="M1278">
            <v>1279</v>
          </cell>
        </row>
        <row r="1279">
          <cell r="C1279" t="str">
            <v>25</v>
          </cell>
          <cell r="D1279" t="str">
            <v/>
          </cell>
          <cell r="E1279" t="str">
            <v/>
          </cell>
          <cell r="F1279" t="str">
            <v>Tank-- (Propane)</v>
          </cell>
          <cell r="G1279">
            <v>0</v>
          </cell>
          <cell r="H1279">
            <v>0</v>
          </cell>
          <cell r="I1279">
            <v>40175</v>
          </cell>
          <cell r="J1279">
            <v>40168</v>
          </cell>
          <cell r="K1279" t="str">
            <v>N</v>
          </cell>
          <cell r="L1279" t="str">
            <v>Drw</v>
          </cell>
          <cell r="M1279">
            <v>1280</v>
          </cell>
        </row>
        <row r="1280">
          <cell r="C1280" t="str">
            <v>25</v>
          </cell>
          <cell r="D1280" t="str">
            <v/>
          </cell>
          <cell r="E1280" t="str">
            <v/>
          </cell>
          <cell r="F1280" t="str">
            <v>Tank-- (Propane)</v>
          </cell>
          <cell r="G1280">
            <v>0</v>
          </cell>
          <cell r="H1280">
            <v>0</v>
          </cell>
          <cell r="I1280">
            <v>40175</v>
          </cell>
          <cell r="J1280">
            <v>40168</v>
          </cell>
          <cell r="K1280" t="str">
            <v>N</v>
          </cell>
          <cell r="L1280" t="str">
            <v>Drw</v>
          </cell>
          <cell r="M1280">
            <v>1281</v>
          </cell>
        </row>
        <row r="1281">
          <cell r="C1281" t="str">
            <v>25</v>
          </cell>
          <cell r="D1281" t="str">
            <v/>
          </cell>
          <cell r="E1281" t="str">
            <v/>
          </cell>
          <cell r="F1281" t="str">
            <v>Tank-- (Propane)</v>
          </cell>
          <cell r="G1281">
            <v>0</v>
          </cell>
          <cell r="H1281">
            <v>0</v>
          </cell>
          <cell r="I1281">
            <v>40175</v>
          </cell>
          <cell r="J1281">
            <v>40168</v>
          </cell>
          <cell r="K1281" t="str">
            <v>N</v>
          </cell>
          <cell r="L1281" t="str">
            <v>Drw</v>
          </cell>
          <cell r="M1281">
            <v>1282</v>
          </cell>
        </row>
        <row r="1282">
          <cell r="C1282" t="str">
            <v>25</v>
          </cell>
          <cell r="D1282" t="str">
            <v/>
          </cell>
          <cell r="E1282" t="str">
            <v/>
          </cell>
          <cell r="F1282" t="str">
            <v>Tank-- (Propane)</v>
          </cell>
          <cell r="G1282">
            <v>0</v>
          </cell>
          <cell r="H1282">
            <v>0</v>
          </cell>
          <cell r="I1282">
            <v>40175</v>
          </cell>
          <cell r="J1282">
            <v>40168</v>
          </cell>
          <cell r="K1282" t="str">
            <v>N</v>
          </cell>
          <cell r="L1282" t="str">
            <v>Drw</v>
          </cell>
          <cell r="M1282">
            <v>1283</v>
          </cell>
        </row>
        <row r="1283">
          <cell r="C1283" t="str">
            <v>25</v>
          </cell>
          <cell r="D1283" t="str">
            <v/>
          </cell>
          <cell r="E1283" t="str">
            <v/>
          </cell>
          <cell r="F1283" t="str">
            <v>Tank-- (Propane)</v>
          </cell>
          <cell r="G1283">
            <v>0</v>
          </cell>
          <cell r="H1283">
            <v>0</v>
          </cell>
          <cell r="I1283">
            <v>40175</v>
          </cell>
          <cell r="J1283">
            <v>40168</v>
          </cell>
          <cell r="K1283" t="str">
            <v>N</v>
          </cell>
          <cell r="L1283" t="str">
            <v>Drw</v>
          </cell>
          <cell r="M1283">
            <v>1284</v>
          </cell>
        </row>
        <row r="1284">
          <cell r="C1284" t="str">
            <v>25</v>
          </cell>
          <cell r="D1284" t="str">
            <v/>
          </cell>
          <cell r="E1284" t="str">
            <v/>
          </cell>
          <cell r="F1284" t="str">
            <v>Tank-- (Propane)</v>
          </cell>
          <cell r="G1284">
            <v>0</v>
          </cell>
          <cell r="H1284">
            <v>0</v>
          </cell>
          <cell r="I1284">
            <v>40175</v>
          </cell>
          <cell r="J1284">
            <v>40168</v>
          </cell>
          <cell r="K1284" t="str">
            <v>N</v>
          </cell>
          <cell r="L1284" t="str">
            <v>Drw</v>
          </cell>
          <cell r="M1284">
            <v>1285</v>
          </cell>
        </row>
        <row r="1285">
          <cell r="C1285" t="str">
            <v>25</v>
          </cell>
          <cell r="D1285" t="str">
            <v/>
          </cell>
          <cell r="E1285" t="str">
            <v/>
          </cell>
          <cell r="F1285" t="str">
            <v>Tank-- (Propane)</v>
          </cell>
          <cell r="G1285">
            <v>0</v>
          </cell>
          <cell r="H1285">
            <v>0</v>
          </cell>
          <cell r="I1285">
            <v>40175</v>
          </cell>
          <cell r="J1285">
            <v>40168</v>
          </cell>
          <cell r="K1285" t="str">
            <v>N</v>
          </cell>
          <cell r="L1285" t="str">
            <v>Drw</v>
          </cell>
          <cell r="M1285">
            <v>1286</v>
          </cell>
        </row>
        <row r="1286">
          <cell r="C1286" t="str">
            <v>25</v>
          </cell>
          <cell r="D1286" t="str">
            <v/>
          </cell>
          <cell r="E1286" t="str">
            <v/>
          </cell>
          <cell r="F1286" t="str">
            <v>Tank-- (Propane)</v>
          </cell>
          <cell r="G1286">
            <v>0</v>
          </cell>
          <cell r="H1286">
            <v>0</v>
          </cell>
          <cell r="I1286">
            <v>40175</v>
          </cell>
          <cell r="J1286">
            <v>40168</v>
          </cell>
          <cell r="K1286" t="str">
            <v>N</v>
          </cell>
          <cell r="L1286" t="str">
            <v>Drw</v>
          </cell>
          <cell r="M1286">
            <v>1287</v>
          </cell>
        </row>
        <row r="1287">
          <cell r="C1287" t="str">
            <v>25</v>
          </cell>
          <cell r="D1287" t="str">
            <v/>
          </cell>
          <cell r="E1287" t="str">
            <v/>
          </cell>
          <cell r="F1287" t="str">
            <v>Tank-- (Propane)</v>
          </cell>
          <cell r="G1287">
            <v>0</v>
          </cell>
          <cell r="H1287">
            <v>0</v>
          </cell>
          <cell r="I1287">
            <v>40175</v>
          </cell>
          <cell r="J1287">
            <v>40168</v>
          </cell>
          <cell r="K1287" t="str">
            <v>N</v>
          </cell>
          <cell r="L1287" t="str">
            <v>Drw</v>
          </cell>
          <cell r="M1287">
            <v>1288</v>
          </cell>
        </row>
        <row r="1288">
          <cell r="C1288" t="str">
            <v>25</v>
          </cell>
          <cell r="D1288" t="str">
            <v/>
          </cell>
          <cell r="E1288" t="str">
            <v/>
          </cell>
          <cell r="F1288" t="str">
            <v>Tank-- (Propane)</v>
          </cell>
          <cell r="G1288">
            <v>0</v>
          </cell>
          <cell r="H1288">
            <v>0</v>
          </cell>
          <cell r="I1288">
            <v>40175</v>
          </cell>
          <cell r="J1288">
            <v>40168</v>
          </cell>
          <cell r="K1288" t="str">
            <v>N</v>
          </cell>
          <cell r="L1288" t="str">
            <v>Drw</v>
          </cell>
          <cell r="M1288">
            <v>1289</v>
          </cell>
        </row>
        <row r="1289">
          <cell r="C1289" t="str">
            <v>25</v>
          </cell>
          <cell r="D1289" t="str">
            <v/>
          </cell>
          <cell r="E1289" t="str">
            <v/>
          </cell>
          <cell r="F1289" t="str">
            <v>Tank-- (Propane)</v>
          </cell>
          <cell r="G1289">
            <v>0</v>
          </cell>
          <cell r="H1289">
            <v>0</v>
          </cell>
          <cell r="I1289">
            <v>40175</v>
          </cell>
          <cell r="J1289">
            <v>40168</v>
          </cell>
          <cell r="K1289" t="str">
            <v>N</v>
          </cell>
          <cell r="L1289" t="str">
            <v>Drw</v>
          </cell>
          <cell r="M1289">
            <v>1290</v>
          </cell>
        </row>
        <row r="1290">
          <cell r="C1290" t="str">
            <v>25</v>
          </cell>
          <cell r="D1290" t="str">
            <v/>
          </cell>
          <cell r="E1290" t="str">
            <v/>
          </cell>
          <cell r="F1290" t="str">
            <v>Tank-- (Propane)</v>
          </cell>
          <cell r="G1290">
            <v>0</v>
          </cell>
          <cell r="H1290">
            <v>0</v>
          </cell>
          <cell r="I1290">
            <v>40175</v>
          </cell>
          <cell r="J1290">
            <v>40168</v>
          </cell>
          <cell r="K1290" t="str">
            <v>N</v>
          </cell>
          <cell r="L1290" t="str">
            <v>Drw</v>
          </cell>
          <cell r="M1290">
            <v>1291</v>
          </cell>
        </row>
        <row r="1291">
          <cell r="C1291" t="str">
            <v>25</v>
          </cell>
          <cell r="D1291" t="str">
            <v/>
          </cell>
          <cell r="E1291" t="str">
            <v/>
          </cell>
          <cell r="F1291" t="str">
            <v>Tank-- (Propane)</v>
          </cell>
          <cell r="G1291">
            <v>0</v>
          </cell>
          <cell r="H1291">
            <v>0</v>
          </cell>
          <cell r="I1291">
            <v>40175</v>
          </cell>
          <cell r="J1291">
            <v>40168</v>
          </cell>
          <cell r="K1291" t="str">
            <v>N</v>
          </cell>
          <cell r="L1291" t="str">
            <v>Drw</v>
          </cell>
          <cell r="M1291">
            <v>1292</v>
          </cell>
        </row>
        <row r="1292">
          <cell r="C1292" t="str">
            <v>25</v>
          </cell>
          <cell r="D1292" t="str">
            <v/>
          </cell>
          <cell r="E1292" t="str">
            <v/>
          </cell>
          <cell r="F1292" t="str">
            <v>Tank-- (Propane)</v>
          </cell>
          <cell r="G1292">
            <v>0</v>
          </cell>
          <cell r="H1292">
            <v>0</v>
          </cell>
          <cell r="I1292">
            <v>40175</v>
          </cell>
          <cell r="J1292">
            <v>40168</v>
          </cell>
          <cell r="K1292" t="str">
            <v>N</v>
          </cell>
          <cell r="L1292" t="str">
            <v>Drw</v>
          </cell>
          <cell r="M1292">
            <v>1293</v>
          </cell>
        </row>
        <row r="1293">
          <cell r="C1293" t="str">
            <v>25</v>
          </cell>
          <cell r="D1293" t="str">
            <v/>
          </cell>
          <cell r="E1293" t="str">
            <v/>
          </cell>
          <cell r="F1293" t="str">
            <v>Tank-- (Propane)</v>
          </cell>
          <cell r="G1293">
            <v>0</v>
          </cell>
          <cell r="H1293">
            <v>0</v>
          </cell>
          <cell r="I1293">
            <v>40175</v>
          </cell>
          <cell r="J1293">
            <v>40168</v>
          </cell>
          <cell r="K1293" t="str">
            <v>N</v>
          </cell>
          <cell r="L1293" t="str">
            <v>Drw</v>
          </cell>
          <cell r="M1293">
            <v>1294</v>
          </cell>
        </row>
        <row r="1294">
          <cell r="C1294" t="str">
            <v>25</v>
          </cell>
          <cell r="D1294" t="str">
            <v/>
          </cell>
          <cell r="E1294" t="str">
            <v/>
          </cell>
          <cell r="F1294" t="str">
            <v>Tank-- (Propane)</v>
          </cell>
          <cell r="G1294">
            <v>0</v>
          </cell>
          <cell r="H1294">
            <v>0</v>
          </cell>
          <cell r="I1294">
            <v>40175</v>
          </cell>
          <cell r="J1294">
            <v>40168</v>
          </cell>
          <cell r="K1294" t="str">
            <v>N</v>
          </cell>
          <cell r="L1294" t="str">
            <v>Drw</v>
          </cell>
          <cell r="M1294">
            <v>1295</v>
          </cell>
        </row>
        <row r="1295">
          <cell r="C1295" t="str">
            <v>25</v>
          </cell>
          <cell r="D1295" t="str">
            <v/>
          </cell>
          <cell r="E1295" t="str">
            <v/>
          </cell>
          <cell r="F1295" t="str">
            <v>Tank-- (Propane)</v>
          </cell>
          <cell r="G1295">
            <v>0</v>
          </cell>
          <cell r="H1295">
            <v>0</v>
          </cell>
          <cell r="I1295">
            <v>40175</v>
          </cell>
          <cell r="J1295">
            <v>40168</v>
          </cell>
          <cell r="K1295" t="str">
            <v>N</v>
          </cell>
          <cell r="L1295" t="str">
            <v>Drw</v>
          </cell>
          <cell r="M1295">
            <v>1296</v>
          </cell>
        </row>
        <row r="1296">
          <cell r="C1296" t="str">
            <v>25</v>
          </cell>
          <cell r="D1296" t="str">
            <v/>
          </cell>
          <cell r="E1296" t="str">
            <v/>
          </cell>
          <cell r="F1296" t="str">
            <v>Tank-- (Propane)</v>
          </cell>
          <cell r="G1296">
            <v>0</v>
          </cell>
          <cell r="H1296">
            <v>0</v>
          </cell>
          <cell r="I1296">
            <v>40175</v>
          </cell>
          <cell r="J1296">
            <v>40168</v>
          </cell>
          <cell r="K1296" t="str">
            <v>N</v>
          </cell>
          <cell r="L1296" t="str">
            <v>Drw</v>
          </cell>
          <cell r="M1296">
            <v>1297</v>
          </cell>
        </row>
        <row r="1297">
          <cell r="C1297" t="str">
            <v>25</v>
          </cell>
          <cell r="D1297" t="str">
            <v/>
          </cell>
          <cell r="E1297" t="str">
            <v/>
          </cell>
          <cell r="F1297" t="str">
            <v>Tank-- (Propane)</v>
          </cell>
          <cell r="G1297">
            <v>0</v>
          </cell>
          <cell r="H1297">
            <v>0</v>
          </cell>
          <cell r="I1297">
            <v>40175</v>
          </cell>
          <cell r="J1297">
            <v>40168</v>
          </cell>
          <cell r="K1297" t="str">
            <v>N</v>
          </cell>
          <cell r="L1297" t="str">
            <v>Drw</v>
          </cell>
          <cell r="M1297">
            <v>1298</v>
          </cell>
        </row>
        <row r="1298">
          <cell r="C1298" t="str">
            <v>25</v>
          </cell>
          <cell r="D1298" t="str">
            <v/>
          </cell>
          <cell r="E1298" t="str">
            <v/>
          </cell>
          <cell r="F1298" t="str">
            <v>Tank-- (Propane)</v>
          </cell>
          <cell r="G1298">
            <v>0</v>
          </cell>
          <cell r="H1298">
            <v>0</v>
          </cell>
          <cell r="I1298">
            <v>40175</v>
          </cell>
          <cell r="J1298">
            <v>40168</v>
          </cell>
          <cell r="K1298" t="str">
            <v>N</v>
          </cell>
          <cell r="L1298" t="str">
            <v>Drw</v>
          </cell>
          <cell r="M1298">
            <v>1299</v>
          </cell>
        </row>
        <row r="1299">
          <cell r="C1299" t="str">
            <v>25</v>
          </cell>
          <cell r="D1299" t="str">
            <v/>
          </cell>
          <cell r="E1299" t="str">
            <v/>
          </cell>
          <cell r="F1299" t="str">
            <v>Tank-- (Propane)</v>
          </cell>
          <cell r="G1299">
            <v>0</v>
          </cell>
          <cell r="H1299">
            <v>0</v>
          </cell>
          <cell r="I1299">
            <v>40175</v>
          </cell>
          <cell r="J1299">
            <v>40168</v>
          </cell>
          <cell r="K1299" t="str">
            <v>N</v>
          </cell>
          <cell r="L1299" t="str">
            <v>Drw</v>
          </cell>
          <cell r="M1299">
            <v>1300</v>
          </cell>
        </row>
        <row r="1300">
          <cell r="C1300">
            <v>25</v>
          </cell>
          <cell r="D1300" t="str">
            <v>05050--25--</v>
          </cell>
          <cell r="E1300" t="str">
            <v>05050--25--</v>
          </cell>
          <cell r="F1300" t="str">
            <v>Storage tank piping &amp; misc. (Propane)</v>
          </cell>
          <cell r="G1300">
            <v>0</v>
          </cell>
          <cell r="H1300">
            <v>0</v>
          </cell>
          <cell r="I1300" t="str">
            <v>-</v>
          </cell>
          <cell r="J1300" t="str">
            <v>-</v>
          </cell>
          <cell r="K1300" t="str">
            <v>Y</v>
          </cell>
          <cell r="L1300" t="str">
            <v>Drw</v>
          </cell>
          <cell r="M1300">
            <v>1301</v>
          </cell>
        </row>
        <row r="1301">
          <cell r="C1301" t="str">
            <v>25</v>
          </cell>
          <cell r="D1301" t="str">
            <v/>
          </cell>
          <cell r="E1301" t="str">
            <v/>
          </cell>
          <cell r="F1301" t="str">
            <v>Tank-Presure Vent Pipe Assembly- (Propane)</v>
          </cell>
          <cell r="G1301">
            <v>0</v>
          </cell>
          <cell r="H1301" t="str">
            <v>VP-1516-147-T-101/2-264</v>
          </cell>
          <cell r="I1301">
            <v>38870</v>
          </cell>
          <cell r="J1301">
            <v>38863</v>
          </cell>
          <cell r="K1301" t="str">
            <v>N</v>
          </cell>
          <cell r="L1301" t="str">
            <v>Drw</v>
          </cell>
          <cell r="M1301">
            <v>1302</v>
          </cell>
        </row>
        <row r="1302">
          <cell r="C1302" t="str">
            <v>25</v>
          </cell>
          <cell r="D1302" t="str">
            <v/>
          </cell>
          <cell r="E1302" t="str">
            <v/>
          </cell>
          <cell r="F1302" t="str">
            <v>Tank-Deluge Detail Drawings- (Propane)</v>
          </cell>
          <cell r="G1302">
            <v>0</v>
          </cell>
          <cell r="H1302" t="str">
            <v>VP-1516-147-T-101/2-209</v>
          </cell>
          <cell r="I1302">
            <v>40175</v>
          </cell>
          <cell r="J1302">
            <v>40168</v>
          </cell>
          <cell r="K1302" t="str">
            <v>N</v>
          </cell>
          <cell r="L1302" t="str">
            <v>Drw</v>
          </cell>
          <cell r="M1302">
            <v>1303</v>
          </cell>
        </row>
        <row r="1303">
          <cell r="C1303" t="str">
            <v>25</v>
          </cell>
          <cell r="D1303" t="str">
            <v>05050-MD-25-314-01</v>
          </cell>
          <cell r="E1303" t="str">
            <v>05050-MD-25-314-01</v>
          </cell>
          <cell r="F1303" t="str">
            <v>Tank-Propane Tank Piping ISO-Process (Propane)</v>
          </cell>
          <cell r="G1303">
            <v>0</v>
          </cell>
          <cell r="H1303" t="str">
            <v>VP-1516-147-T-101/2-272</v>
          </cell>
          <cell r="I1303">
            <v>40175</v>
          </cell>
          <cell r="J1303">
            <v>40168</v>
          </cell>
          <cell r="K1303" t="str">
            <v>Y</v>
          </cell>
          <cell r="L1303" t="str">
            <v>Drw</v>
          </cell>
          <cell r="M1303">
            <v>1304</v>
          </cell>
        </row>
        <row r="1304">
          <cell r="C1304" t="str">
            <v>25</v>
          </cell>
          <cell r="D1304" t="str">
            <v>05050-MD-25-314-02</v>
          </cell>
          <cell r="E1304" t="str">
            <v>05050-MD-25-314-02</v>
          </cell>
          <cell r="F1304" t="str">
            <v>Tank-Propane Tank Piping ISO-Process (Propane)</v>
          </cell>
          <cell r="G1304">
            <v>0</v>
          </cell>
          <cell r="H1304" t="str">
            <v>VP-1516-147-T-101/2-272</v>
          </cell>
          <cell r="I1304">
            <v>40175</v>
          </cell>
          <cell r="J1304">
            <v>40168</v>
          </cell>
          <cell r="K1304" t="str">
            <v>Y</v>
          </cell>
          <cell r="L1304" t="str">
            <v>Drw</v>
          </cell>
          <cell r="M1304">
            <v>1305</v>
          </cell>
        </row>
        <row r="1305">
          <cell r="C1305" t="str">
            <v>25</v>
          </cell>
          <cell r="D1305" t="str">
            <v>05050-MD-25-314-03</v>
          </cell>
          <cell r="E1305" t="str">
            <v>05050-MD-25-314-03</v>
          </cell>
          <cell r="F1305" t="str">
            <v>Tank-Propane Tank Piping ISO-Process (Propane)</v>
          </cell>
          <cell r="G1305">
            <v>0</v>
          </cell>
          <cell r="H1305" t="str">
            <v>VP-1516-147-T-101/2-272</v>
          </cell>
          <cell r="I1305">
            <v>40175</v>
          </cell>
          <cell r="J1305">
            <v>40168</v>
          </cell>
          <cell r="K1305" t="str">
            <v>Y</v>
          </cell>
          <cell r="L1305" t="str">
            <v>Drw</v>
          </cell>
          <cell r="M1305">
            <v>1306</v>
          </cell>
        </row>
        <row r="1306">
          <cell r="C1306" t="str">
            <v>25</v>
          </cell>
          <cell r="D1306" t="str">
            <v>05050-MD-25-314-04</v>
          </cell>
          <cell r="E1306" t="str">
            <v>05050-MD-25-314-04</v>
          </cell>
          <cell r="F1306" t="str">
            <v>Tank-Propane Tank Piping ISO-Process (Propane)</v>
          </cell>
          <cell r="G1306">
            <v>0</v>
          </cell>
          <cell r="H1306" t="str">
            <v>VP-1516-147-T-101/2-272</v>
          </cell>
          <cell r="I1306">
            <v>40175</v>
          </cell>
          <cell r="J1306">
            <v>40168</v>
          </cell>
          <cell r="K1306" t="str">
            <v>Y</v>
          </cell>
          <cell r="L1306" t="str">
            <v>Drw</v>
          </cell>
          <cell r="M1306">
            <v>1307</v>
          </cell>
        </row>
        <row r="1307">
          <cell r="C1307" t="str">
            <v>25</v>
          </cell>
          <cell r="D1307" t="str">
            <v>05050-MD-25-314-05</v>
          </cell>
          <cell r="E1307" t="str">
            <v>05050-MD-25-314-05</v>
          </cell>
          <cell r="F1307" t="str">
            <v>Tank-Propane Tank Piping ISO-Process (Propane)</v>
          </cell>
          <cell r="G1307">
            <v>0</v>
          </cell>
          <cell r="H1307" t="str">
            <v>VP-1516-147-T-101/2-272</v>
          </cell>
          <cell r="I1307">
            <v>40175</v>
          </cell>
          <cell r="J1307">
            <v>40168</v>
          </cell>
          <cell r="K1307" t="str">
            <v>Y</v>
          </cell>
          <cell r="L1307" t="str">
            <v>Drw</v>
          </cell>
          <cell r="M1307">
            <v>1308</v>
          </cell>
        </row>
        <row r="1308">
          <cell r="C1308" t="str">
            <v>25</v>
          </cell>
          <cell r="D1308" t="str">
            <v>05050-MD-25-314-06</v>
          </cell>
          <cell r="E1308" t="str">
            <v>05050-MD-25-314-06</v>
          </cell>
          <cell r="F1308" t="str">
            <v>Tank-Propane Tank Piping ISO-Process (Propane)</v>
          </cell>
          <cell r="G1308">
            <v>0</v>
          </cell>
          <cell r="H1308" t="str">
            <v>VP-1516-147-T-101/2-272</v>
          </cell>
          <cell r="I1308">
            <v>40175</v>
          </cell>
          <cell r="J1308">
            <v>40168</v>
          </cell>
          <cell r="K1308" t="str">
            <v>Y</v>
          </cell>
          <cell r="L1308" t="str">
            <v>Drw</v>
          </cell>
          <cell r="M1308">
            <v>1309</v>
          </cell>
        </row>
        <row r="1309">
          <cell r="C1309" t="str">
            <v>25</v>
          </cell>
          <cell r="D1309" t="str">
            <v>05050-MD-25-314-07</v>
          </cell>
          <cell r="E1309" t="str">
            <v>05050-MD-25-314-07</v>
          </cell>
          <cell r="F1309" t="str">
            <v>Tank-Propane Tank Piping ISO-Process (Propane)</v>
          </cell>
          <cell r="G1309">
            <v>0</v>
          </cell>
          <cell r="H1309" t="str">
            <v>VP-1516-147-T-101/2-272</v>
          </cell>
          <cell r="I1309">
            <v>40175</v>
          </cell>
          <cell r="J1309">
            <v>40168</v>
          </cell>
          <cell r="K1309" t="str">
            <v>Y</v>
          </cell>
          <cell r="L1309" t="str">
            <v>Drw</v>
          </cell>
          <cell r="M1309">
            <v>1310</v>
          </cell>
        </row>
        <row r="1310">
          <cell r="C1310" t="str">
            <v>25</v>
          </cell>
          <cell r="D1310" t="str">
            <v>05050-MD-25-314-08</v>
          </cell>
          <cell r="E1310" t="str">
            <v>05050-MD-25-314-08</v>
          </cell>
          <cell r="F1310" t="str">
            <v>Tank-Propane Tank Piping ISO-Process (Propane)</v>
          </cell>
          <cell r="G1310">
            <v>0</v>
          </cell>
          <cell r="H1310" t="str">
            <v>VP-1516-147-T-101/2-272</v>
          </cell>
          <cell r="I1310">
            <v>40175</v>
          </cell>
          <cell r="J1310">
            <v>40168</v>
          </cell>
          <cell r="K1310" t="str">
            <v>Y</v>
          </cell>
          <cell r="L1310" t="str">
            <v>Drw</v>
          </cell>
          <cell r="M1310">
            <v>1311</v>
          </cell>
        </row>
        <row r="1311">
          <cell r="C1311" t="str">
            <v>25</v>
          </cell>
          <cell r="D1311" t="str">
            <v>05050-MD-25-314-09</v>
          </cell>
          <cell r="E1311" t="str">
            <v>05050-MD-25-314-09</v>
          </cell>
          <cell r="F1311" t="str">
            <v>Tank-Propane Tank Piping ISO-Process (Propane)</v>
          </cell>
          <cell r="G1311">
            <v>0</v>
          </cell>
          <cell r="H1311" t="str">
            <v>VP-1516-147-T-101/2-272</v>
          </cell>
          <cell r="I1311">
            <v>40175</v>
          </cell>
          <cell r="J1311">
            <v>40168</v>
          </cell>
          <cell r="K1311" t="str">
            <v>Y</v>
          </cell>
          <cell r="L1311" t="str">
            <v>Drw</v>
          </cell>
          <cell r="M1311">
            <v>1312</v>
          </cell>
        </row>
        <row r="1312">
          <cell r="C1312" t="str">
            <v>25</v>
          </cell>
          <cell r="D1312" t="str">
            <v>05050-MD-25-314-10</v>
          </cell>
          <cell r="E1312" t="str">
            <v>05050-MD-25-314-10</v>
          </cell>
          <cell r="F1312" t="str">
            <v>Tank-Propane Tank Piping ISO-Process (Propane)</v>
          </cell>
          <cell r="G1312">
            <v>0</v>
          </cell>
          <cell r="H1312" t="str">
            <v>VP-1516-147-T-101/2-272</v>
          </cell>
          <cell r="I1312">
            <v>40175</v>
          </cell>
          <cell r="J1312">
            <v>40168</v>
          </cell>
          <cell r="K1312" t="str">
            <v>Y</v>
          </cell>
          <cell r="L1312" t="str">
            <v>Drw</v>
          </cell>
          <cell r="M1312">
            <v>1313</v>
          </cell>
        </row>
        <row r="1313">
          <cell r="C1313" t="str">
            <v>25</v>
          </cell>
          <cell r="D1313" t="str">
            <v>05050-MD-25-314-11</v>
          </cell>
          <cell r="E1313" t="str">
            <v>05050-MD-25-314-11</v>
          </cell>
          <cell r="F1313" t="str">
            <v>Tank-Propane Tank Piping ISO-Process (Propane)</v>
          </cell>
          <cell r="G1313">
            <v>0</v>
          </cell>
          <cell r="H1313" t="str">
            <v>VP-1516-147-T-101/2-272</v>
          </cell>
          <cell r="I1313">
            <v>40175</v>
          </cell>
          <cell r="J1313">
            <v>40168</v>
          </cell>
          <cell r="K1313" t="str">
            <v>Y</v>
          </cell>
          <cell r="L1313" t="str">
            <v>Drw</v>
          </cell>
          <cell r="M1313">
            <v>1314</v>
          </cell>
        </row>
        <row r="1314">
          <cell r="C1314" t="str">
            <v>25</v>
          </cell>
          <cell r="D1314" t="str">
            <v>05050-MD-25-314-12</v>
          </cell>
          <cell r="E1314" t="str">
            <v>05050-MD-25-314-12</v>
          </cell>
          <cell r="F1314" t="str">
            <v>Tank-Propane Tank Piping ISO-Process (Propane)</v>
          </cell>
          <cell r="G1314">
            <v>0</v>
          </cell>
          <cell r="H1314" t="str">
            <v>VP-1516-147-T-101/2-272</v>
          </cell>
          <cell r="I1314">
            <v>40175</v>
          </cell>
          <cell r="J1314">
            <v>40168</v>
          </cell>
          <cell r="K1314" t="str">
            <v>Y</v>
          </cell>
          <cell r="L1314" t="str">
            <v>Drw</v>
          </cell>
          <cell r="M1314">
            <v>1315</v>
          </cell>
        </row>
        <row r="1315">
          <cell r="C1315" t="str">
            <v>25</v>
          </cell>
          <cell r="D1315" t="str">
            <v>05050-MD-25-314-13</v>
          </cell>
          <cell r="E1315" t="str">
            <v>05050-MD-25-314-13</v>
          </cell>
          <cell r="F1315" t="str">
            <v>Tank-Propane Tank Piping ISO-Process (Propane)</v>
          </cell>
          <cell r="G1315">
            <v>0</v>
          </cell>
          <cell r="H1315" t="str">
            <v>VP-1516-147-T-101/2-272</v>
          </cell>
          <cell r="I1315">
            <v>40175</v>
          </cell>
          <cell r="J1315">
            <v>40168</v>
          </cell>
          <cell r="K1315" t="str">
            <v>Y</v>
          </cell>
          <cell r="L1315" t="str">
            <v>Drw</v>
          </cell>
          <cell r="M1315">
            <v>1316</v>
          </cell>
        </row>
        <row r="1316">
          <cell r="C1316" t="str">
            <v>25</v>
          </cell>
          <cell r="D1316" t="str">
            <v>05050-MD-25-314-14</v>
          </cell>
          <cell r="E1316" t="str">
            <v>05050-MD-25-314-14</v>
          </cell>
          <cell r="F1316" t="str">
            <v>Tank-Propane Tank Piping ISO-Process (Propane)</v>
          </cell>
          <cell r="G1316">
            <v>0</v>
          </cell>
          <cell r="H1316" t="str">
            <v>VP-1516-147-T-101/2-272</v>
          </cell>
          <cell r="I1316">
            <v>40175</v>
          </cell>
          <cell r="J1316">
            <v>40168</v>
          </cell>
          <cell r="K1316" t="str">
            <v>Y</v>
          </cell>
          <cell r="L1316" t="str">
            <v>Drw</v>
          </cell>
          <cell r="M1316">
            <v>1317</v>
          </cell>
        </row>
        <row r="1317">
          <cell r="C1317" t="str">
            <v>25</v>
          </cell>
          <cell r="D1317" t="str">
            <v>05050-MD-25-314-15</v>
          </cell>
          <cell r="E1317" t="str">
            <v>05050-MD-25-314-15</v>
          </cell>
          <cell r="F1317" t="str">
            <v>Tank-Propane Tank Piping ISO-Process (Propane)</v>
          </cell>
          <cell r="G1317">
            <v>0</v>
          </cell>
          <cell r="H1317" t="str">
            <v>VP-1516-147-T-101/2-272</v>
          </cell>
          <cell r="I1317">
            <v>40175</v>
          </cell>
          <cell r="J1317">
            <v>40168</v>
          </cell>
          <cell r="K1317" t="str">
            <v>Y</v>
          </cell>
          <cell r="L1317" t="str">
            <v>Drw</v>
          </cell>
          <cell r="M1317">
            <v>1318</v>
          </cell>
        </row>
        <row r="1318">
          <cell r="C1318" t="str">
            <v>25</v>
          </cell>
          <cell r="D1318" t="str">
            <v>05050-MD-25-314-16</v>
          </cell>
          <cell r="E1318" t="str">
            <v>05050-MD-25-314-16</v>
          </cell>
          <cell r="F1318" t="str">
            <v>Tank-Propane Tank Piping ISO-Process (Propane)</v>
          </cell>
          <cell r="G1318">
            <v>0</v>
          </cell>
          <cell r="H1318" t="str">
            <v>VP-1516-147-T-101/2-272</v>
          </cell>
          <cell r="I1318">
            <v>40175</v>
          </cell>
          <cell r="J1318">
            <v>40168</v>
          </cell>
          <cell r="K1318" t="str">
            <v>Y</v>
          </cell>
          <cell r="L1318" t="str">
            <v>Drw</v>
          </cell>
          <cell r="M1318">
            <v>1319</v>
          </cell>
        </row>
        <row r="1319">
          <cell r="C1319" t="str">
            <v>25</v>
          </cell>
          <cell r="D1319" t="str">
            <v>05050-MD-25-314-17</v>
          </cell>
          <cell r="E1319" t="str">
            <v>05050-MD-25-314-17</v>
          </cell>
          <cell r="F1319" t="str">
            <v>Tank-Propane Tank Piping ISO-Process (Propane)</v>
          </cell>
          <cell r="G1319">
            <v>0</v>
          </cell>
          <cell r="H1319" t="str">
            <v>VP-1516-147-T-101/2-272</v>
          </cell>
          <cell r="I1319">
            <v>40175</v>
          </cell>
          <cell r="J1319">
            <v>40168</v>
          </cell>
          <cell r="K1319" t="str">
            <v>Y</v>
          </cell>
          <cell r="L1319" t="str">
            <v>Drw</v>
          </cell>
          <cell r="M1319">
            <v>1320</v>
          </cell>
        </row>
        <row r="1320">
          <cell r="C1320" t="str">
            <v>25</v>
          </cell>
          <cell r="D1320" t="str">
            <v>05050-MD-25-314-18</v>
          </cell>
          <cell r="E1320" t="str">
            <v>05050-MD-25-314-18</v>
          </cell>
          <cell r="F1320" t="str">
            <v>Tank-Propane Tank Piping ISO-Process (Propane)</v>
          </cell>
          <cell r="G1320">
            <v>0</v>
          </cell>
          <cell r="H1320" t="str">
            <v>VP-1516-147-T-101/2-272</v>
          </cell>
          <cell r="I1320">
            <v>40175</v>
          </cell>
          <cell r="J1320">
            <v>40168</v>
          </cell>
          <cell r="K1320" t="str">
            <v>Y</v>
          </cell>
          <cell r="L1320" t="str">
            <v>Drw</v>
          </cell>
          <cell r="M1320">
            <v>1321</v>
          </cell>
        </row>
        <row r="1321">
          <cell r="C1321" t="str">
            <v>25</v>
          </cell>
          <cell r="D1321" t="str">
            <v>05050-MD-25-314-19</v>
          </cell>
          <cell r="E1321" t="str">
            <v>05050-MD-25-314-19</v>
          </cell>
          <cell r="F1321" t="str">
            <v>Tank-Propane Tank Piping ISO-Process (Propane)</v>
          </cell>
          <cell r="G1321">
            <v>0</v>
          </cell>
          <cell r="H1321" t="str">
            <v>VP-1516-147-T-101/2-272</v>
          </cell>
          <cell r="I1321">
            <v>40175</v>
          </cell>
          <cell r="J1321">
            <v>40168</v>
          </cell>
          <cell r="K1321" t="str">
            <v>Y</v>
          </cell>
          <cell r="L1321" t="str">
            <v>Drw</v>
          </cell>
          <cell r="M1321">
            <v>1322</v>
          </cell>
        </row>
        <row r="1322">
          <cell r="C1322" t="str">
            <v>25</v>
          </cell>
          <cell r="D1322" t="str">
            <v>05050-MD-25-314-20</v>
          </cell>
          <cell r="E1322" t="str">
            <v>05050-MD-25-314-20</v>
          </cell>
          <cell r="F1322" t="str">
            <v>Tank-Propane Tank Piping ISO-Process (Propane)</v>
          </cell>
          <cell r="G1322">
            <v>0</v>
          </cell>
          <cell r="H1322" t="str">
            <v>VP-1516-147-T-101/2-272</v>
          </cell>
          <cell r="I1322">
            <v>40175</v>
          </cell>
          <cell r="J1322">
            <v>40168</v>
          </cell>
          <cell r="K1322" t="str">
            <v>Y</v>
          </cell>
          <cell r="L1322" t="str">
            <v>Drw</v>
          </cell>
          <cell r="M1322">
            <v>1323</v>
          </cell>
        </row>
        <row r="1323">
          <cell r="C1323" t="str">
            <v>25</v>
          </cell>
          <cell r="D1323" t="str">
            <v>05050-MD-25-314-21</v>
          </cell>
          <cell r="E1323" t="str">
            <v>05050-MD-25-314-21</v>
          </cell>
          <cell r="F1323" t="str">
            <v>Tank-Propane Tank Piping ISO-Process (Propane)</v>
          </cell>
          <cell r="G1323">
            <v>0</v>
          </cell>
          <cell r="H1323" t="str">
            <v>VP-1516-147-T-101/2-272</v>
          </cell>
          <cell r="I1323">
            <v>40175</v>
          </cell>
          <cell r="J1323">
            <v>40168</v>
          </cell>
          <cell r="K1323" t="str">
            <v>Y</v>
          </cell>
          <cell r="L1323" t="str">
            <v>Drw</v>
          </cell>
          <cell r="M1323">
            <v>1324</v>
          </cell>
        </row>
        <row r="1324">
          <cell r="C1324" t="str">
            <v>25</v>
          </cell>
          <cell r="D1324" t="str">
            <v>05050-MD-25-314-22</v>
          </cell>
          <cell r="E1324" t="str">
            <v>05050-MD-25-314-22</v>
          </cell>
          <cell r="F1324" t="str">
            <v>Tank-Propane Tank Piping ISO-Process (Propane)</v>
          </cell>
          <cell r="G1324">
            <v>0</v>
          </cell>
          <cell r="H1324" t="str">
            <v>VP-1516-147-T-101/2-272</v>
          </cell>
          <cell r="I1324">
            <v>40175</v>
          </cell>
          <cell r="J1324">
            <v>40168</v>
          </cell>
          <cell r="K1324" t="str">
            <v>Y</v>
          </cell>
          <cell r="L1324" t="str">
            <v>Drw</v>
          </cell>
          <cell r="M1324">
            <v>1325</v>
          </cell>
        </row>
        <row r="1325">
          <cell r="C1325" t="str">
            <v>25</v>
          </cell>
          <cell r="D1325" t="str">
            <v>05050-MD-25-314-23</v>
          </cell>
          <cell r="E1325" t="str">
            <v>05050-MD-25-314-23</v>
          </cell>
          <cell r="F1325" t="str">
            <v>Tank-Propane Tank Piping ISO-Process (Propane)</v>
          </cell>
          <cell r="G1325">
            <v>0</v>
          </cell>
          <cell r="H1325" t="str">
            <v>VP-1516-147-T-101/2-272</v>
          </cell>
          <cell r="I1325">
            <v>40175</v>
          </cell>
          <cell r="J1325">
            <v>40168</v>
          </cell>
          <cell r="K1325" t="str">
            <v>Y</v>
          </cell>
          <cell r="L1325" t="str">
            <v>Drw</v>
          </cell>
          <cell r="M1325">
            <v>1326</v>
          </cell>
        </row>
        <row r="1326">
          <cell r="C1326" t="str">
            <v>25</v>
          </cell>
          <cell r="D1326" t="str">
            <v>05050-MD-25-314-24</v>
          </cell>
          <cell r="E1326" t="str">
            <v>05050-MD-25-314-24</v>
          </cell>
          <cell r="F1326" t="str">
            <v>Tank-Propane Tank Piping ISO-Process (Propane)</v>
          </cell>
          <cell r="G1326">
            <v>0</v>
          </cell>
          <cell r="H1326" t="str">
            <v>VP-1516-147-T-101/2-272</v>
          </cell>
          <cell r="I1326">
            <v>40175</v>
          </cell>
          <cell r="J1326">
            <v>40168</v>
          </cell>
          <cell r="K1326" t="str">
            <v>Y</v>
          </cell>
          <cell r="L1326" t="str">
            <v>Drw</v>
          </cell>
          <cell r="M1326">
            <v>1327</v>
          </cell>
        </row>
        <row r="1327">
          <cell r="C1327" t="str">
            <v>25</v>
          </cell>
          <cell r="D1327" t="str">
            <v>05050-MD-25-314-25</v>
          </cell>
          <cell r="E1327" t="str">
            <v>05050-MD-25-314-25</v>
          </cell>
          <cell r="F1327" t="str">
            <v>Tank-Propane Tank Piping ISO-Process (Propane)</v>
          </cell>
          <cell r="G1327">
            <v>0</v>
          </cell>
          <cell r="H1327" t="str">
            <v>VP-1516-147-T-101/2-272</v>
          </cell>
          <cell r="I1327">
            <v>40175</v>
          </cell>
          <cell r="J1327">
            <v>40168</v>
          </cell>
          <cell r="K1327" t="str">
            <v>Y</v>
          </cell>
          <cell r="L1327" t="str">
            <v>Drw</v>
          </cell>
          <cell r="M1327">
            <v>1328</v>
          </cell>
        </row>
        <row r="1328">
          <cell r="C1328" t="str">
            <v>25</v>
          </cell>
          <cell r="D1328" t="str">
            <v>05050-MD-25-314-26</v>
          </cell>
          <cell r="E1328" t="str">
            <v>05050-MD-25-314-26</v>
          </cell>
          <cell r="F1328" t="str">
            <v>Tank-Propane Tank Piping ISO-Process (Propane)</v>
          </cell>
          <cell r="G1328">
            <v>0</v>
          </cell>
          <cell r="H1328" t="str">
            <v>VP-1516-147-T-101/2-272</v>
          </cell>
          <cell r="I1328">
            <v>40175</v>
          </cell>
          <cell r="J1328">
            <v>40168</v>
          </cell>
          <cell r="K1328" t="str">
            <v>Y</v>
          </cell>
          <cell r="L1328" t="str">
            <v>Drw</v>
          </cell>
          <cell r="M1328">
            <v>1329</v>
          </cell>
        </row>
        <row r="1329">
          <cell r="C1329" t="str">
            <v>25</v>
          </cell>
          <cell r="D1329" t="str">
            <v>05050-MD-25-314-27</v>
          </cell>
          <cell r="E1329" t="str">
            <v>05050-MD-25-314-27</v>
          </cell>
          <cell r="F1329" t="str">
            <v>Tank-Propane Tank Piping ISO-Process (Propane)</v>
          </cell>
          <cell r="G1329">
            <v>0</v>
          </cell>
          <cell r="H1329" t="str">
            <v>VP-1516-147-T-101/2-272</v>
          </cell>
          <cell r="I1329">
            <v>40175</v>
          </cell>
          <cell r="J1329">
            <v>40168</v>
          </cell>
          <cell r="K1329" t="str">
            <v>Y</v>
          </cell>
          <cell r="L1329" t="str">
            <v>Drw</v>
          </cell>
          <cell r="M1329">
            <v>1330</v>
          </cell>
        </row>
        <row r="1330">
          <cell r="C1330" t="str">
            <v>25</v>
          </cell>
          <cell r="D1330" t="str">
            <v>05050-MD-25-314-28</v>
          </cell>
          <cell r="E1330" t="str">
            <v>05050-MD-25-314-28</v>
          </cell>
          <cell r="F1330" t="str">
            <v>Tank-Propane Tank Piping ISO-Process (Propane)</v>
          </cell>
          <cell r="G1330">
            <v>0</v>
          </cell>
          <cell r="H1330" t="str">
            <v>VP-1516-147-T-101/2-272</v>
          </cell>
          <cell r="I1330">
            <v>40175</v>
          </cell>
          <cell r="J1330">
            <v>40168</v>
          </cell>
          <cell r="K1330" t="str">
            <v>Y</v>
          </cell>
          <cell r="L1330" t="str">
            <v>Drw</v>
          </cell>
          <cell r="M1330">
            <v>1331</v>
          </cell>
        </row>
        <row r="1331">
          <cell r="C1331" t="str">
            <v>25</v>
          </cell>
          <cell r="D1331" t="str">
            <v>05050-MD-25-314-29</v>
          </cell>
          <cell r="E1331" t="str">
            <v>05050-MD-25-314-29</v>
          </cell>
          <cell r="F1331" t="str">
            <v>Tank-Propane Tank Piping ISO-Process (Propane)</v>
          </cell>
          <cell r="G1331">
            <v>0</v>
          </cell>
          <cell r="H1331" t="str">
            <v>VP-1516-147-T-101/2-272</v>
          </cell>
          <cell r="I1331">
            <v>40175</v>
          </cell>
          <cell r="J1331">
            <v>40168</v>
          </cell>
          <cell r="K1331" t="str">
            <v>Y</v>
          </cell>
          <cell r="L1331" t="str">
            <v>Drw</v>
          </cell>
          <cell r="M1331">
            <v>1332</v>
          </cell>
        </row>
        <row r="1332">
          <cell r="C1332" t="str">
            <v>25</v>
          </cell>
          <cell r="D1332" t="str">
            <v>05050-MD-25-314-30</v>
          </cell>
          <cell r="E1332" t="str">
            <v>05050-MD-25-314-30</v>
          </cell>
          <cell r="F1332" t="str">
            <v>Tank-Propane Tank Piping ISO-Process (Propane)</v>
          </cell>
          <cell r="G1332">
            <v>0</v>
          </cell>
          <cell r="H1332" t="str">
            <v>VP-1516-147-T-101/2-272</v>
          </cell>
          <cell r="I1332">
            <v>40175</v>
          </cell>
          <cell r="J1332">
            <v>40168</v>
          </cell>
          <cell r="K1332" t="str">
            <v>Y</v>
          </cell>
          <cell r="L1332" t="str">
            <v>Drw</v>
          </cell>
          <cell r="M1332">
            <v>1333</v>
          </cell>
        </row>
        <row r="1333">
          <cell r="C1333" t="str">
            <v>25</v>
          </cell>
          <cell r="D1333" t="str">
            <v>05050-MD-25-314-31</v>
          </cell>
          <cell r="E1333" t="str">
            <v>05050-MD-25-314-31</v>
          </cell>
          <cell r="F1333" t="str">
            <v>Tank-Propane Tank Piping ISO-Process (Propane)</v>
          </cell>
          <cell r="G1333">
            <v>0</v>
          </cell>
          <cell r="H1333" t="str">
            <v>VP-1516-147-T-101/2-272</v>
          </cell>
          <cell r="I1333">
            <v>40175</v>
          </cell>
          <cell r="J1333">
            <v>40168</v>
          </cell>
          <cell r="K1333" t="str">
            <v>Y</v>
          </cell>
          <cell r="L1333" t="str">
            <v>Drw</v>
          </cell>
          <cell r="M1333">
            <v>1334</v>
          </cell>
        </row>
        <row r="1334">
          <cell r="C1334" t="str">
            <v>25</v>
          </cell>
          <cell r="D1334" t="str">
            <v>05050-MD-25-314-32</v>
          </cell>
          <cell r="E1334" t="str">
            <v>05050-MD-25-314-32</v>
          </cell>
          <cell r="F1334" t="str">
            <v>Tank-Propane Tank Piping ISO-Process (Propane)</v>
          </cell>
          <cell r="G1334">
            <v>0</v>
          </cell>
          <cell r="H1334" t="str">
            <v>VP-1516-147-T-101/2-272</v>
          </cell>
          <cell r="I1334">
            <v>40175</v>
          </cell>
          <cell r="J1334">
            <v>40168</v>
          </cell>
          <cell r="K1334" t="str">
            <v>Y</v>
          </cell>
          <cell r="L1334" t="str">
            <v>Drw</v>
          </cell>
          <cell r="M1334">
            <v>1335</v>
          </cell>
        </row>
        <row r="1335">
          <cell r="C1335" t="str">
            <v>25</v>
          </cell>
          <cell r="D1335" t="str">
            <v>05050-MD-25-314-33</v>
          </cell>
          <cell r="E1335" t="str">
            <v>05050-MD-25-314-33</v>
          </cell>
          <cell r="F1335" t="str">
            <v>Tank-Propane Tank Piping ISO-Process (Propane)</v>
          </cell>
          <cell r="G1335">
            <v>0</v>
          </cell>
          <cell r="H1335" t="str">
            <v>VP-1516-147-T-101/2-272</v>
          </cell>
          <cell r="I1335">
            <v>40175</v>
          </cell>
          <cell r="J1335">
            <v>40168</v>
          </cell>
          <cell r="K1335" t="str">
            <v>Y</v>
          </cell>
          <cell r="L1335" t="str">
            <v>Drw</v>
          </cell>
          <cell r="M1335">
            <v>1336</v>
          </cell>
        </row>
        <row r="1336">
          <cell r="C1336" t="str">
            <v>25</v>
          </cell>
          <cell r="D1336" t="str">
            <v>05050-MD-25-314-34</v>
          </cell>
          <cell r="E1336" t="str">
            <v>05050-MD-25-314-34</v>
          </cell>
          <cell r="F1336" t="str">
            <v>Tank-Propane Tank Piping ISO-Process (Propane)</v>
          </cell>
          <cell r="G1336">
            <v>0</v>
          </cell>
          <cell r="H1336" t="str">
            <v>VP-1516-147-T-101/2-272</v>
          </cell>
          <cell r="I1336">
            <v>40175</v>
          </cell>
          <cell r="J1336">
            <v>40168</v>
          </cell>
          <cell r="K1336" t="str">
            <v>Y</v>
          </cell>
          <cell r="L1336" t="str">
            <v>Drw</v>
          </cell>
          <cell r="M1336">
            <v>1337</v>
          </cell>
        </row>
        <row r="1337">
          <cell r="C1337" t="str">
            <v>25</v>
          </cell>
          <cell r="D1337" t="str">
            <v>05050-MD-25-314-35</v>
          </cell>
          <cell r="E1337" t="str">
            <v>05050-MD-25-314-35</v>
          </cell>
          <cell r="F1337" t="str">
            <v>Tank-Propane Tank Piping ISO-Process (Propane)</v>
          </cell>
          <cell r="G1337">
            <v>0</v>
          </cell>
          <cell r="H1337" t="str">
            <v>VP-1516-147-T-101/2-272</v>
          </cell>
          <cell r="I1337">
            <v>40175</v>
          </cell>
          <cell r="J1337">
            <v>40168</v>
          </cell>
          <cell r="K1337" t="str">
            <v>Y</v>
          </cell>
          <cell r="L1337" t="str">
            <v>Drw</v>
          </cell>
          <cell r="M1337">
            <v>1338</v>
          </cell>
        </row>
        <row r="1338">
          <cell r="C1338" t="str">
            <v>25</v>
          </cell>
          <cell r="D1338" t="str">
            <v>05050-MD-25-314-36</v>
          </cell>
          <cell r="E1338" t="str">
            <v>05050-MD-25-314-36</v>
          </cell>
          <cell r="F1338" t="str">
            <v>Tank-Propane Tank Piping ISO-Process (Propane)</v>
          </cell>
          <cell r="G1338">
            <v>0</v>
          </cell>
          <cell r="H1338" t="str">
            <v>VP-1516-147-T-101/2-272</v>
          </cell>
          <cell r="I1338">
            <v>40175</v>
          </cell>
          <cell r="J1338">
            <v>40168</v>
          </cell>
          <cell r="K1338" t="str">
            <v>Y</v>
          </cell>
          <cell r="L1338" t="str">
            <v>Drw</v>
          </cell>
          <cell r="M1338">
            <v>1339</v>
          </cell>
        </row>
        <row r="1339">
          <cell r="C1339" t="str">
            <v>25</v>
          </cell>
          <cell r="D1339" t="str">
            <v>05050-MD-25-314-37</v>
          </cell>
          <cell r="E1339" t="str">
            <v>05050-MD-25-314-37</v>
          </cell>
          <cell r="F1339" t="str">
            <v>Tank-Propane Tank Piping ISO-Process (Propane)</v>
          </cell>
          <cell r="G1339">
            <v>0</v>
          </cell>
          <cell r="H1339" t="str">
            <v>VP-1516-147-T-101/2-272</v>
          </cell>
          <cell r="I1339">
            <v>40175</v>
          </cell>
          <cell r="J1339">
            <v>40168</v>
          </cell>
          <cell r="K1339" t="str">
            <v>Y</v>
          </cell>
          <cell r="L1339" t="str">
            <v>Drw</v>
          </cell>
          <cell r="M1339">
            <v>1340</v>
          </cell>
        </row>
        <row r="1340">
          <cell r="C1340" t="str">
            <v>25</v>
          </cell>
          <cell r="D1340" t="str">
            <v>05050-MD-25-314-38</v>
          </cell>
          <cell r="E1340" t="str">
            <v>05050-MD-25-314-38</v>
          </cell>
          <cell r="F1340" t="str">
            <v>Tank-Propane Tank Piping ISO-Process (Propane)</v>
          </cell>
          <cell r="G1340">
            <v>0</v>
          </cell>
          <cell r="H1340" t="str">
            <v>VP-1516-147-T-101/2-272</v>
          </cell>
          <cell r="I1340">
            <v>40175</v>
          </cell>
          <cell r="J1340">
            <v>40168</v>
          </cell>
          <cell r="K1340" t="str">
            <v>Y</v>
          </cell>
          <cell r="L1340" t="str">
            <v>Drw</v>
          </cell>
          <cell r="M1340">
            <v>1341</v>
          </cell>
        </row>
        <row r="1341">
          <cell r="C1341" t="str">
            <v>25</v>
          </cell>
          <cell r="D1341" t="str">
            <v>05050-MD-25-314-39</v>
          </cell>
          <cell r="E1341" t="str">
            <v>05050-MD-25-314-39</v>
          </cell>
          <cell r="F1341" t="str">
            <v>Tank-Propane Tank Piping ISO-Process (Propane)</v>
          </cell>
          <cell r="G1341">
            <v>0</v>
          </cell>
          <cell r="H1341" t="str">
            <v>VP-1516-147-T-101/2-272</v>
          </cell>
          <cell r="I1341">
            <v>40175</v>
          </cell>
          <cell r="J1341">
            <v>40168</v>
          </cell>
          <cell r="K1341" t="str">
            <v>Y</v>
          </cell>
          <cell r="L1341" t="str">
            <v>Drw</v>
          </cell>
          <cell r="M1341">
            <v>1342</v>
          </cell>
        </row>
        <row r="1342">
          <cell r="C1342" t="str">
            <v>25</v>
          </cell>
          <cell r="D1342" t="str">
            <v>05050-MD-25-314-40</v>
          </cell>
          <cell r="E1342" t="str">
            <v>05050-MD-25-314-40</v>
          </cell>
          <cell r="F1342" t="str">
            <v>Tank-Propane Tank Piping ISO-Process (Propane)</v>
          </cell>
          <cell r="G1342">
            <v>0</v>
          </cell>
          <cell r="H1342" t="str">
            <v>VP-1516-147-T-101/2-272</v>
          </cell>
          <cell r="I1342">
            <v>40175</v>
          </cell>
          <cell r="J1342">
            <v>40168</v>
          </cell>
          <cell r="K1342" t="str">
            <v>Y</v>
          </cell>
          <cell r="L1342" t="str">
            <v>Drw</v>
          </cell>
          <cell r="M1342">
            <v>1343</v>
          </cell>
        </row>
        <row r="1343">
          <cell r="C1343" t="str">
            <v>25</v>
          </cell>
          <cell r="D1343" t="str">
            <v>05050-MD-25-314-41</v>
          </cell>
          <cell r="E1343" t="str">
            <v>05050-MD-25-314-41</v>
          </cell>
          <cell r="F1343" t="str">
            <v>Tank-Propane Tank Piping ISO-Process (Propane)</v>
          </cell>
          <cell r="G1343">
            <v>0</v>
          </cell>
          <cell r="H1343" t="str">
            <v>VP-1516-147-T-101/2-272</v>
          </cell>
          <cell r="I1343">
            <v>40175</v>
          </cell>
          <cell r="J1343">
            <v>40168</v>
          </cell>
          <cell r="K1343" t="str">
            <v>Y</v>
          </cell>
          <cell r="L1343" t="str">
            <v>Drw</v>
          </cell>
          <cell r="M1343">
            <v>1344</v>
          </cell>
        </row>
        <row r="1344">
          <cell r="C1344" t="str">
            <v>25</v>
          </cell>
          <cell r="D1344" t="str">
            <v>05050-MD-25-314-42</v>
          </cell>
          <cell r="E1344" t="str">
            <v>05050-MD-25-314-42</v>
          </cell>
          <cell r="F1344" t="str">
            <v>Tank-Propane Tank Piping ISO-Process (Propane)</v>
          </cell>
          <cell r="G1344">
            <v>0</v>
          </cell>
          <cell r="H1344" t="str">
            <v>VP-1516-147-T-101/2-272</v>
          </cell>
          <cell r="I1344">
            <v>40175</v>
          </cell>
          <cell r="J1344">
            <v>40168</v>
          </cell>
          <cell r="K1344" t="str">
            <v>Y</v>
          </cell>
          <cell r="L1344" t="str">
            <v>Drw</v>
          </cell>
          <cell r="M1344">
            <v>1345</v>
          </cell>
        </row>
        <row r="1345">
          <cell r="C1345" t="str">
            <v>25</v>
          </cell>
          <cell r="D1345" t="str">
            <v>05050-MD-25-314-43</v>
          </cell>
          <cell r="E1345" t="str">
            <v>05050-MD-25-314-43</v>
          </cell>
          <cell r="F1345" t="str">
            <v>Tank-Propane Tank Piping ISO-Process (Propane)</v>
          </cell>
          <cell r="G1345">
            <v>0</v>
          </cell>
          <cell r="H1345" t="str">
            <v>VP-1516-147-T-101/2-272</v>
          </cell>
          <cell r="I1345">
            <v>40175</v>
          </cell>
          <cell r="J1345">
            <v>40168</v>
          </cell>
          <cell r="K1345" t="str">
            <v>Y</v>
          </cell>
          <cell r="L1345" t="str">
            <v>Drw</v>
          </cell>
          <cell r="M1345">
            <v>1346</v>
          </cell>
        </row>
        <row r="1346">
          <cell r="C1346" t="str">
            <v>25</v>
          </cell>
          <cell r="D1346" t="str">
            <v>05050-MD-25-314-44</v>
          </cell>
          <cell r="E1346" t="str">
            <v>05050-MD-25-314-44</v>
          </cell>
          <cell r="F1346" t="str">
            <v>Tank-Propane Tank Piping ISO-Process (Propane)</v>
          </cell>
          <cell r="G1346">
            <v>0</v>
          </cell>
          <cell r="H1346" t="str">
            <v>VP-1516-147-T-101/2-272</v>
          </cell>
          <cell r="I1346">
            <v>40175</v>
          </cell>
          <cell r="J1346">
            <v>40168</v>
          </cell>
          <cell r="K1346" t="str">
            <v>Y</v>
          </cell>
          <cell r="L1346" t="str">
            <v>Drw</v>
          </cell>
          <cell r="M1346">
            <v>1347</v>
          </cell>
        </row>
        <row r="1347">
          <cell r="C1347" t="str">
            <v>25</v>
          </cell>
          <cell r="D1347" t="str">
            <v>05050-MD-25-314-45</v>
          </cell>
          <cell r="E1347" t="str">
            <v>05050-MD-25-314-45</v>
          </cell>
          <cell r="F1347" t="str">
            <v>Tank-Propane Tank Piping ISO-Process (Propane)</v>
          </cell>
          <cell r="G1347">
            <v>0</v>
          </cell>
          <cell r="H1347" t="str">
            <v>VP-1516-147-T-101/2-272</v>
          </cell>
          <cell r="I1347">
            <v>40175</v>
          </cell>
          <cell r="J1347">
            <v>40168</v>
          </cell>
          <cell r="K1347" t="str">
            <v>Y</v>
          </cell>
          <cell r="L1347" t="str">
            <v>Drw</v>
          </cell>
          <cell r="M1347">
            <v>1348</v>
          </cell>
        </row>
        <row r="1348">
          <cell r="C1348" t="str">
            <v>25</v>
          </cell>
          <cell r="D1348" t="str">
            <v>05050-MD-25-314-46</v>
          </cell>
          <cell r="E1348" t="str">
            <v>05050-MD-25-314-46</v>
          </cell>
          <cell r="F1348" t="str">
            <v>Tank-Propane Tank Piping ISO-Process (Propane)</v>
          </cell>
          <cell r="G1348">
            <v>0</v>
          </cell>
          <cell r="H1348" t="str">
            <v>VP-1516-147-T-101/2-272</v>
          </cell>
          <cell r="I1348">
            <v>40175</v>
          </cell>
          <cell r="J1348">
            <v>40168</v>
          </cell>
          <cell r="K1348" t="str">
            <v>Y</v>
          </cell>
          <cell r="L1348" t="str">
            <v>Drw</v>
          </cell>
          <cell r="M1348">
            <v>1349</v>
          </cell>
        </row>
        <row r="1349">
          <cell r="C1349" t="str">
            <v>25</v>
          </cell>
          <cell r="D1349" t="str">
            <v>05050-MD-25-314-47</v>
          </cell>
          <cell r="E1349" t="str">
            <v>05050-MD-25-314-47</v>
          </cell>
          <cell r="F1349" t="str">
            <v>Tank-Propane Tank Piping ISO-Process (Propane)</v>
          </cell>
          <cell r="G1349">
            <v>0</v>
          </cell>
          <cell r="H1349" t="str">
            <v>VP-1516-147-T-101/2-272</v>
          </cell>
          <cell r="I1349">
            <v>40175</v>
          </cell>
          <cell r="J1349">
            <v>40168</v>
          </cell>
          <cell r="K1349" t="str">
            <v>Y</v>
          </cell>
          <cell r="L1349" t="str">
            <v>Drw</v>
          </cell>
          <cell r="M1349">
            <v>1350</v>
          </cell>
        </row>
        <row r="1350">
          <cell r="C1350" t="str">
            <v>25</v>
          </cell>
          <cell r="D1350" t="str">
            <v>05050-MD-25-314-48</v>
          </cell>
          <cell r="E1350" t="str">
            <v>05050-MD-25-314-48</v>
          </cell>
          <cell r="F1350" t="str">
            <v>Tank-Propane Tank Piping ISO-Process (Propane)</v>
          </cell>
          <cell r="G1350">
            <v>0</v>
          </cell>
          <cell r="H1350" t="str">
            <v>VP-1516-147-T-101/2-272</v>
          </cell>
          <cell r="I1350">
            <v>40175</v>
          </cell>
          <cell r="J1350">
            <v>40168</v>
          </cell>
          <cell r="K1350" t="str">
            <v>Y</v>
          </cell>
          <cell r="L1350" t="str">
            <v>Drw</v>
          </cell>
          <cell r="M1350">
            <v>1351</v>
          </cell>
        </row>
        <row r="1351">
          <cell r="C1351" t="str">
            <v>25</v>
          </cell>
          <cell r="D1351" t="str">
            <v>05050-MD-25-314-49</v>
          </cell>
          <cell r="E1351" t="str">
            <v>05050-MD-25-314-49</v>
          </cell>
          <cell r="F1351" t="str">
            <v>Tank-Propane Tank Piping ISO-Process (Propane)</v>
          </cell>
          <cell r="G1351">
            <v>0</v>
          </cell>
          <cell r="H1351" t="str">
            <v>VP-1516-147-T-101/2-272</v>
          </cell>
          <cell r="I1351">
            <v>40175</v>
          </cell>
          <cell r="J1351">
            <v>40168</v>
          </cell>
          <cell r="K1351" t="str">
            <v>Y</v>
          </cell>
          <cell r="L1351" t="str">
            <v>Drw</v>
          </cell>
          <cell r="M1351">
            <v>1352</v>
          </cell>
        </row>
        <row r="1352">
          <cell r="C1352" t="str">
            <v>25</v>
          </cell>
          <cell r="D1352" t="str">
            <v>05050-MD-25-314-50</v>
          </cell>
          <cell r="E1352" t="str">
            <v>05050-MD-25-314-50</v>
          </cell>
          <cell r="F1352" t="str">
            <v>Tank-Propane Tank Piping ISO-Process (Propane)</v>
          </cell>
          <cell r="G1352">
            <v>0</v>
          </cell>
          <cell r="H1352" t="str">
            <v>VP-1516-147-T-101/2-272</v>
          </cell>
          <cell r="I1352">
            <v>40175</v>
          </cell>
          <cell r="J1352">
            <v>40168</v>
          </cell>
          <cell r="K1352" t="str">
            <v>Y</v>
          </cell>
          <cell r="L1352" t="str">
            <v>Drw</v>
          </cell>
          <cell r="M1352">
            <v>1353</v>
          </cell>
        </row>
        <row r="1353">
          <cell r="C1353" t="str">
            <v>25</v>
          </cell>
          <cell r="D1353" t="str">
            <v>05050-MD-25-314-51</v>
          </cell>
          <cell r="E1353" t="str">
            <v>05050-MD-25-314-51</v>
          </cell>
          <cell r="F1353" t="str">
            <v>Tank-Propane Tank Piping ISO-Process (Propane)</v>
          </cell>
          <cell r="G1353">
            <v>0</v>
          </cell>
          <cell r="H1353" t="str">
            <v>VP-1516-147-T-101/2-272</v>
          </cell>
          <cell r="I1353">
            <v>40175</v>
          </cell>
          <cell r="J1353">
            <v>40168</v>
          </cell>
          <cell r="K1353" t="str">
            <v>Y</v>
          </cell>
          <cell r="L1353" t="str">
            <v>Drw</v>
          </cell>
          <cell r="M1353">
            <v>1354</v>
          </cell>
        </row>
        <row r="1354">
          <cell r="C1354" t="str">
            <v>25</v>
          </cell>
          <cell r="D1354" t="str">
            <v>05050-MD-25-314-52</v>
          </cell>
          <cell r="E1354" t="str">
            <v>05050-MD-25-314-52</v>
          </cell>
          <cell r="F1354" t="str">
            <v>Tank-Propane Tank Piping ISO-Process (Propane)</v>
          </cell>
          <cell r="G1354">
            <v>0</v>
          </cell>
          <cell r="H1354" t="str">
            <v>VP-1516-147-T-101/2-272</v>
          </cell>
          <cell r="I1354">
            <v>40175</v>
          </cell>
          <cell r="J1354">
            <v>40168</v>
          </cell>
          <cell r="K1354" t="str">
            <v>Y</v>
          </cell>
          <cell r="L1354" t="str">
            <v>Drw</v>
          </cell>
          <cell r="M1354">
            <v>1355</v>
          </cell>
        </row>
        <row r="1355">
          <cell r="C1355" t="str">
            <v>25</v>
          </cell>
          <cell r="D1355" t="str">
            <v>05050-MD-25-314-53</v>
          </cell>
          <cell r="E1355" t="str">
            <v>05050-MD-25-314-53</v>
          </cell>
          <cell r="F1355" t="str">
            <v>Tank-Propane Tank Piping ISO-Process (Propane)</v>
          </cell>
          <cell r="G1355">
            <v>0</v>
          </cell>
          <cell r="H1355" t="str">
            <v>VP-1516-147-T-101/2-272</v>
          </cell>
          <cell r="I1355">
            <v>40175</v>
          </cell>
          <cell r="J1355">
            <v>40168</v>
          </cell>
          <cell r="K1355" t="str">
            <v>Y</v>
          </cell>
          <cell r="L1355" t="str">
            <v>Drw</v>
          </cell>
          <cell r="M1355">
            <v>1356</v>
          </cell>
        </row>
        <row r="1356">
          <cell r="C1356" t="str">
            <v>25</v>
          </cell>
          <cell r="D1356" t="str">
            <v>05050-MD-25-314-54</v>
          </cell>
          <cell r="E1356" t="str">
            <v>05050-MD-25-314-54</v>
          </cell>
          <cell r="F1356" t="str">
            <v>Tank-Propane Tank Piping ISO-Process (Propane)</v>
          </cell>
          <cell r="G1356">
            <v>0</v>
          </cell>
          <cell r="H1356" t="str">
            <v>VP-1516-147-T-101/2-272</v>
          </cell>
          <cell r="I1356">
            <v>40175</v>
          </cell>
          <cell r="J1356">
            <v>40168</v>
          </cell>
          <cell r="K1356" t="str">
            <v>Y</v>
          </cell>
          <cell r="L1356" t="str">
            <v>Drw</v>
          </cell>
          <cell r="M1356">
            <v>1357</v>
          </cell>
        </row>
        <row r="1357">
          <cell r="C1357" t="str">
            <v>25</v>
          </cell>
          <cell r="D1357" t="str">
            <v>05050-MD-25-314-55</v>
          </cell>
          <cell r="E1357" t="str">
            <v>05050-MD-25-314-55</v>
          </cell>
          <cell r="F1357" t="str">
            <v>Tank-Propane Tank Piping ISO-Process (Propane)</v>
          </cell>
          <cell r="G1357">
            <v>0</v>
          </cell>
          <cell r="H1357" t="str">
            <v>VP-1516-147-T-101/2-272</v>
          </cell>
          <cell r="I1357">
            <v>40175</v>
          </cell>
          <cell r="J1357">
            <v>40168</v>
          </cell>
          <cell r="K1357" t="str">
            <v>Y</v>
          </cell>
          <cell r="L1357" t="str">
            <v>Drw</v>
          </cell>
          <cell r="M1357">
            <v>1358</v>
          </cell>
        </row>
        <row r="1358">
          <cell r="C1358" t="str">
            <v>25</v>
          </cell>
          <cell r="D1358" t="str">
            <v>05050-MD-25-314-56</v>
          </cell>
          <cell r="E1358" t="str">
            <v>05050-MD-25-314-56</v>
          </cell>
          <cell r="F1358" t="str">
            <v>Tank-Propane Tank Piping ISO-Process (Propane)</v>
          </cell>
          <cell r="G1358">
            <v>0</v>
          </cell>
          <cell r="H1358" t="str">
            <v>VP-1516-147-T-101/2-272</v>
          </cell>
          <cell r="I1358">
            <v>40175</v>
          </cell>
          <cell r="J1358">
            <v>40168</v>
          </cell>
          <cell r="K1358" t="str">
            <v>Y</v>
          </cell>
          <cell r="L1358" t="str">
            <v>Drw</v>
          </cell>
          <cell r="M1358">
            <v>1359</v>
          </cell>
        </row>
        <row r="1359">
          <cell r="C1359" t="str">
            <v>25</v>
          </cell>
          <cell r="D1359" t="str">
            <v>05050-MD-25-314-57</v>
          </cell>
          <cell r="E1359" t="str">
            <v>05050-MD-25-314-57</v>
          </cell>
          <cell r="F1359" t="str">
            <v>Tank-Propane Tank Piping ISO-Process (Propane)</v>
          </cell>
          <cell r="G1359">
            <v>0</v>
          </cell>
          <cell r="H1359" t="str">
            <v>VP-1516-147-T-101/2-272</v>
          </cell>
          <cell r="I1359">
            <v>40175</v>
          </cell>
          <cell r="J1359">
            <v>40168</v>
          </cell>
          <cell r="K1359" t="str">
            <v>Y</v>
          </cell>
          <cell r="L1359" t="str">
            <v>Drw</v>
          </cell>
          <cell r="M1359">
            <v>1360</v>
          </cell>
        </row>
        <row r="1360">
          <cell r="C1360" t="str">
            <v>25</v>
          </cell>
          <cell r="D1360" t="str">
            <v>05050-MD-25-314-58</v>
          </cell>
          <cell r="E1360" t="str">
            <v>05050-MD-25-314-58</v>
          </cell>
          <cell r="F1360" t="str">
            <v>Tank-Propane Tank Piping ISO-Process (Propane)</v>
          </cell>
          <cell r="G1360">
            <v>0</v>
          </cell>
          <cell r="H1360" t="str">
            <v>VP-1516-147-T-101/2-272</v>
          </cell>
          <cell r="I1360">
            <v>40175</v>
          </cell>
          <cell r="J1360">
            <v>40168</v>
          </cell>
          <cell r="K1360" t="str">
            <v>Y</v>
          </cell>
          <cell r="L1360" t="str">
            <v>Drw</v>
          </cell>
          <cell r="M1360">
            <v>1361</v>
          </cell>
        </row>
        <row r="1361">
          <cell r="C1361" t="str">
            <v>25</v>
          </cell>
          <cell r="D1361" t="str">
            <v>05050-MD-25-314-59</v>
          </cell>
          <cell r="E1361" t="str">
            <v>05050-MD-25-314-59</v>
          </cell>
          <cell r="F1361" t="str">
            <v>Tank-Propane Tank Piping ISO-Process (Propane)</v>
          </cell>
          <cell r="G1361">
            <v>0</v>
          </cell>
          <cell r="H1361" t="str">
            <v>VP-1516-147-T-101/2-272</v>
          </cell>
          <cell r="I1361">
            <v>40175</v>
          </cell>
          <cell r="J1361">
            <v>40168</v>
          </cell>
          <cell r="K1361" t="str">
            <v>Y</v>
          </cell>
          <cell r="L1361" t="str">
            <v>Drw</v>
          </cell>
          <cell r="M1361">
            <v>1362</v>
          </cell>
        </row>
        <row r="1362">
          <cell r="C1362" t="str">
            <v>25</v>
          </cell>
          <cell r="D1362" t="str">
            <v>05050-MD-25-314-60</v>
          </cell>
          <cell r="E1362" t="str">
            <v>05050-MD-25-314-60</v>
          </cell>
          <cell r="F1362" t="str">
            <v>Tank-Propane Tank Piping ISO-Process (Propane)</v>
          </cell>
          <cell r="G1362">
            <v>0</v>
          </cell>
          <cell r="H1362" t="str">
            <v>VP-1516-147-T-101/2-272</v>
          </cell>
          <cell r="I1362">
            <v>40175</v>
          </cell>
          <cell r="J1362">
            <v>40168</v>
          </cell>
          <cell r="K1362" t="str">
            <v>Y</v>
          </cell>
          <cell r="L1362" t="str">
            <v>Drw</v>
          </cell>
          <cell r="M1362">
            <v>1363</v>
          </cell>
        </row>
        <row r="1363">
          <cell r="C1363" t="str">
            <v>25</v>
          </cell>
          <cell r="D1363" t="str">
            <v>05050-MD-25-314-61</v>
          </cell>
          <cell r="E1363" t="str">
            <v>05050-MD-25-314-61</v>
          </cell>
          <cell r="F1363" t="str">
            <v>Tank-Propane Tank Piping ISO-Process (Propane)</v>
          </cell>
          <cell r="G1363">
            <v>0</v>
          </cell>
          <cell r="H1363" t="str">
            <v>VP-1516-147-T-101/2-272</v>
          </cell>
          <cell r="I1363">
            <v>40175</v>
          </cell>
          <cell r="J1363">
            <v>40168</v>
          </cell>
          <cell r="K1363" t="str">
            <v>Y</v>
          </cell>
          <cell r="L1363" t="str">
            <v>Drw</v>
          </cell>
          <cell r="M1363">
            <v>1364</v>
          </cell>
        </row>
        <row r="1364">
          <cell r="C1364" t="str">
            <v>25</v>
          </cell>
          <cell r="D1364" t="str">
            <v>05050-MD-25-314-62</v>
          </cell>
          <cell r="E1364" t="str">
            <v>05050-MD-25-314-62</v>
          </cell>
          <cell r="F1364" t="str">
            <v>Tank-Propane Tank Piping ISO-Process (Propane)</v>
          </cell>
          <cell r="G1364">
            <v>0</v>
          </cell>
          <cell r="H1364" t="str">
            <v>VP-1516-147-T-101/2-272</v>
          </cell>
          <cell r="I1364">
            <v>40175</v>
          </cell>
          <cell r="J1364">
            <v>40168</v>
          </cell>
          <cell r="K1364" t="str">
            <v>Y</v>
          </cell>
          <cell r="L1364" t="str">
            <v>Drw</v>
          </cell>
          <cell r="M1364">
            <v>1365</v>
          </cell>
        </row>
        <row r="1365">
          <cell r="C1365" t="str">
            <v>25</v>
          </cell>
          <cell r="D1365" t="str">
            <v>05050-MD-25-314-63</v>
          </cell>
          <cell r="E1365" t="str">
            <v>05050-MD-25-314-63</v>
          </cell>
          <cell r="F1365" t="str">
            <v>Tank-Propane Tank Piping ISO-Process (Propane)</v>
          </cell>
          <cell r="G1365">
            <v>0</v>
          </cell>
          <cell r="H1365" t="str">
            <v>VP-1516-147-T-101/2-272</v>
          </cell>
          <cell r="I1365">
            <v>40175</v>
          </cell>
          <cell r="J1365">
            <v>40168</v>
          </cell>
          <cell r="K1365" t="str">
            <v>Y</v>
          </cell>
          <cell r="L1365" t="str">
            <v>Drw</v>
          </cell>
          <cell r="M1365">
            <v>1366</v>
          </cell>
        </row>
        <row r="1366">
          <cell r="C1366" t="str">
            <v>25</v>
          </cell>
          <cell r="D1366" t="str">
            <v>05050-MD-25-314-64</v>
          </cell>
          <cell r="E1366" t="str">
            <v>05050-MD-25-314-64</v>
          </cell>
          <cell r="F1366" t="str">
            <v>Tank-Propane Tank Piping ISO-Process (Propane)</v>
          </cell>
          <cell r="G1366">
            <v>0</v>
          </cell>
          <cell r="H1366" t="str">
            <v>VP-1516-147-T-101/2-272</v>
          </cell>
          <cell r="I1366">
            <v>40175</v>
          </cell>
          <cell r="J1366">
            <v>40168</v>
          </cell>
          <cell r="K1366" t="str">
            <v>Y</v>
          </cell>
          <cell r="L1366" t="str">
            <v>Drw</v>
          </cell>
          <cell r="M1366">
            <v>1367</v>
          </cell>
        </row>
        <row r="1367">
          <cell r="C1367" t="str">
            <v>25</v>
          </cell>
          <cell r="D1367" t="str">
            <v>05050-MD-25-314-65</v>
          </cell>
          <cell r="E1367" t="str">
            <v>05050-MD-25-314-65</v>
          </cell>
          <cell r="F1367" t="str">
            <v>Tank-Propane Tank Piping ISO-Process (Propane)</v>
          </cell>
          <cell r="G1367">
            <v>0</v>
          </cell>
          <cell r="H1367" t="str">
            <v>VP-1516-147-T-101/2-272</v>
          </cell>
          <cell r="I1367">
            <v>40175</v>
          </cell>
          <cell r="J1367">
            <v>40168</v>
          </cell>
          <cell r="K1367" t="str">
            <v>Y</v>
          </cell>
          <cell r="L1367" t="str">
            <v>Drw</v>
          </cell>
          <cell r="M1367">
            <v>1368</v>
          </cell>
        </row>
        <row r="1368">
          <cell r="C1368" t="str">
            <v>25</v>
          </cell>
          <cell r="D1368" t="str">
            <v>05050-MD-25-314-66</v>
          </cell>
          <cell r="E1368" t="str">
            <v>05050-MD-25-314-66</v>
          </cell>
          <cell r="F1368" t="str">
            <v>Tank-Propane Tank Piping ISO-Process (Propane)</v>
          </cell>
          <cell r="G1368">
            <v>0</v>
          </cell>
          <cell r="H1368" t="str">
            <v>VP-1516-147-T-101/2-272</v>
          </cell>
          <cell r="I1368">
            <v>40175</v>
          </cell>
          <cell r="J1368">
            <v>40168</v>
          </cell>
          <cell r="K1368" t="str">
            <v>Y</v>
          </cell>
          <cell r="L1368" t="str">
            <v>Drw</v>
          </cell>
          <cell r="M1368">
            <v>1369</v>
          </cell>
        </row>
        <row r="1369">
          <cell r="C1369" t="str">
            <v>25</v>
          </cell>
          <cell r="D1369" t="str">
            <v>05050-MD-25-314-67</v>
          </cell>
          <cell r="E1369" t="str">
            <v>05050-MD-25-314-67</v>
          </cell>
          <cell r="F1369" t="str">
            <v>Tank-Propane Tank Piping ISO-Process (Propane)</v>
          </cell>
          <cell r="G1369">
            <v>0</v>
          </cell>
          <cell r="H1369" t="str">
            <v>VP-1516-147-T-101/2-272</v>
          </cell>
          <cell r="I1369">
            <v>40175</v>
          </cell>
          <cell r="J1369">
            <v>40168</v>
          </cell>
          <cell r="K1369" t="str">
            <v>Y</v>
          </cell>
          <cell r="L1369" t="str">
            <v>Drw</v>
          </cell>
          <cell r="M1369">
            <v>1370</v>
          </cell>
        </row>
        <row r="1370">
          <cell r="C1370" t="str">
            <v>25</v>
          </cell>
          <cell r="D1370" t="str">
            <v>05050-MD-25-314-68</v>
          </cell>
          <cell r="E1370" t="str">
            <v>05050-MD-25-314-68</v>
          </cell>
          <cell r="F1370" t="str">
            <v>Tank-Propane Tank Piping ISO-Process (Propane)</v>
          </cell>
          <cell r="G1370">
            <v>0</v>
          </cell>
          <cell r="H1370" t="str">
            <v>VP-1516-147-T-101/2-272</v>
          </cell>
          <cell r="I1370">
            <v>40175</v>
          </cell>
          <cell r="J1370">
            <v>40168</v>
          </cell>
          <cell r="K1370" t="str">
            <v>Y</v>
          </cell>
          <cell r="L1370" t="str">
            <v>Drw</v>
          </cell>
          <cell r="M1370">
            <v>1371</v>
          </cell>
        </row>
        <row r="1371">
          <cell r="C1371" t="str">
            <v>25</v>
          </cell>
          <cell r="D1371" t="str">
            <v>05050-MD-25-314-69</v>
          </cell>
          <cell r="E1371" t="str">
            <v>05050-MD-25-314-69</v>
          </cell>
          <cell r="F1371" t="str">
            <v>Tank-Propane Tank Piping ISO-Process (Propane)</v>
          </cell>
          <cell r="G1371">
            <v>0</v>
          </cell>
          <cell r="H1371" t="str">
            <v>VP-1516-147-T-101/2-272</v>
          </cell>
          <cell r="I1371">
            <v>40175</v>
          </cell>
          <cell r="J1371">
            <v>40168</v>
          </cell>
          <cell r="K1371" t="str">
            <v>Y</v>
          </cell>
          <cell r="L1371" t="str">
            <v>Drw</v>
          </cell>
          <cell r="M1371">
            <v>1372</v>
          </cell>
        </row>
        <row r="1372">
          <cell r="C1372" t="str">
            <v>25</v>
          </cell>
          <cell r="D1372" t="str">
            <v>05050-MD-25-314-70</v>
          </cell>
          <cell r="E1372" t="str">
            <v>05050-MD-25-314-70</v>
          </cell>
          <cell r="F1372" t="str">
            <v>Tank-Propane Tank Piping ISO-Process (Propane)</v>
          </cell>
          <cell r="G1372">
            <v>0</v>
          </cell>
          <cell r="H1372" t="str">
            <v>VP-1516-147-T-101/2-272</v>
          </cell>
          <cell r="I1372">
            <v>40175</v>
          </cell>
          <cell r="J1372">
            <v>40168</v>
          </cell>
          <cell r="K1372" t="str">
            <v>Y</v>
          </cell>
          <cell r="L1372" t="str">
            <v>Drw</v>
          </cell>
          <cell r="M1372">
            <v>1373</v>
          </cell>
        </row>
        <row r="1373">
          <cell r="C1373" t="str">
            <v>25</v>
          </cell>
          <cell r="D1373" t="str">
            <v>05050-MD-25-314-71</v>
          </cell>
          <cell r="E1373" t="str">
            <v>05050-MD-25-314-71</v>
          </cell>
          <cell r="F1373" t="str">
            <v>Tank-Propane Tank Piping ISO-Process (Propane)</v>
          </cell>
          <cell r="G1373">
            <v>0</v>
          </cell>
          <cell r="H1373" t="str">
            <v>VP-1516-147-T-101/2-272</v>
          </cell>
          <cell r="I1373">
            <v>40175</v>
          </cell>
          <cell r="J1373">
            <v>40168</v>
          </cell>
          <cell r="K1373" t="str">
            <v>Y</v>
          </cell>
          <cell r="L1373" t="str">
            <v>Drw</v>
          </cell>
          <cell r="M1373">
            <v>1374</v>
          </cell>
        </row>
        <row r="1374">
          <cell r="C1374" t="str">
            <v>25</v>
          </cell>
          <cell r="D1374" t="str">
            <v>05050-MD-25-314-72</v>
          </cell>
          <cell r="E1374" t="str">
            <v>05050-MD-25-314-72</v>
          </cell>
          <cell r="F1374" t="str">
            <v>Tank-Propane Tank Piping ISO-Process (Propane)</v>
          </cell>
          <cell r="G1374">
            <v>0</v>
          </cell>
          <cell r="H1374" t="str">
            <v>VP-1516-147-T-101/2-272</v>
          </cell>
          <cell r="I1374">
            <v>40175</v>
          </cell>
          <cell r="J1374">
            <v>40168</v>
          </cell>
          <cell r="K1374" t="str">
            <v>Y</v>
          </cell>
          <cell r="L1374" t="str">
            <v>Drw</v>
          </cell>
          <cell r="M1374">
            <v>1375</v>
          </cell>
        </row>
        <row r="1375">
          <cell r="C1375" t="str">
            <v>25</v>
          </cell>
          <cell r="D1375" t="str">
            <v>05050-MD-25-314-73</v>
          </cell>
          <cell r="E1375" t="str">
            <v>05050-MD-25-314-73</v>
          </cell>
          <cell r="F1375" t="str">
            <v>Tank-Propane Tank Piping ISO-Process (Propane)</v>
          </cell>
          <cell r="G1375">
            <v>0</v>
          </cell>
          <cell r="H1375" t="str">
            <v>VP-1516-147-T-101/2-272</v>
          </cell>
          <cell r="I1375">
            <v>40175</v>
          </cell>
          <cell r="J1375">
            <v>40168</v>
          </cell>
          <cell r="K1375" t="str">
            <v>Y</v>
          </cell>
          <cell r="L1375" t="str">
            <v>Drw</v>
          </cell>
          <cell r="M1375">
            <v>1376</v>
          </cell>
        </row>
        <row r="1376">
          <cell r="C1376" t="str">
            <v>25</v>
          </cell>
          <cell r="D1376" t="str">
            <v>05050-MD-25-314-74</v>
          </cell>
          <cell r="E1376" t="str">
            <v>05050-MD-25-314-74</v>
          </cell>
          <cell r="F1376" t="str">
            <v>Tank-Propane Tank Piping ISO-Process (Propane)</v>
          </cell>
          <cell r="G1376">
            <v>0</v>
          </cell>
          <cell r="H1376" t="str">
            <v>VP-1516-147-T-101/2-272</v>
          </cell>
          <cell r="I1376">
            <v>40175</v>
          </cell>
          <cell r="J1376">
            <v>40168</v>
          </cell>
          <cell r="K1376" t="str">
            <v>Y</v>
          </cell>
          <cell r="L1376" t="str">
            <v>Drw</v>
          </cell>
          <cell r="M1376">
            <v>1377</v>
          </cell>
        </row>
        <row r="1377">
          <cell r="C1377" t="str">
            <v>25</v>
          </cell>
          <cell r="D1377" t="str">
            <v>05050-MD-25-314-75</v>
          </cell>
          <cell r="E1377" t="str">
            <v>05050-MD-25-314-75</v>
          </cell>
          <cell r="F1377" t="str">
            <v>Tank-Propane Tank Piping ISO-Process (Propane)</v>
          </cell>
          <cell r="G1377">
            <v>0</v>
          </cell>
          <cell r="H1377" t="str">
            <v>VP-1516-147-T-101/2-272</v>
          </cell>
          <cell r="I1377">
            <v>40175</v>
          </cell>
          <cell r="J1377">
            <v>40168</v>
          </cell>
          <cell r="K1377" t="str">
            <v>Y</v>
          </cell>
          <cell r="L1377" t="str">
            <v>Drw</v>
          </cell>
          <cell r="M1377">
            <v>1378</v>
          </cell>
        </row>
        <row r="1378">
          <cell r="C1378" t="str">
            <v>25</v>
          </cell>
          <cell r="D1378" t="str">
            <v>05050-MD-25-314-76</v>
          </cell>
          <cell r="E1378" t="str">
            <v>05050-MD-25-314-76</v>
          </cell>
          <cell r="F1378" t="str">
            <v>Tank-Propane Tank Piping ISO-Process (Propane)</v>
          </cell>
          <cell r="G1378">
            <v>0</v>
          </cell>
          <cell r="H1378" t="str">
            <v>VP-1516-147-T-101/2-272</v>
          </cell>
          <cell r="I1378">
            <v>40175</v>
          </cell>
          <cell r="J1378">
            <v>40168</v>
          </cell>
          <cell r="K1378" t="str">
            <v>Y</v>
          </cell>
          <cell r="L1378" t="str">
            <v>Drw</v>
          </cell>
          <cell r="M1378">
            <v>1379</v>
          </cell>
        </row>
        <row r="1379">
          <cell r="C1379" t="str">
            <v>25</v>
          </cell>
          <cell r="D1379" t="str">
            <v>05050-MD-25-314-77</v>
          </cell>
          <cell r="E1379" t="str">
            <v>05050-MD-25-314-77</v>
          </cell>
          <cell r="F1379" t="str">
            <v>Tank-Propane Tank Piping ISO-Process (Propane)</v>
          </cell>
          <cell r="G1379">
            <v>0</v>
          </cell>
          <cell r="H1379" t="str">
            <v>VP-1516-147-T-101/2-272</v>
          </cell>
          <cell r="I1379">
            <v>40175</v>
          </cell>
          <cell r="J1379">
            <v>40168</v>
          </cell>
          <cell r="K1379" t="str">
            <v>Y</v>
          </cell>
          <cell r="L1379" t="str">
            <v>Drw</v>
          </cell>
          <cell r="M1379">
            <v>1380</v>
          </cell>
        </row>
        <row r="1380">
          <cell r="C1380" t="str">
            <v>25</v>
          </cell>
          <cell r="D1380" t="str">
            <v>05050-MD-25-314-78</v>
          </cell>
          <cell r="E1380" t="str">
            <v>05050-MD-25-314-78</v>
          </cell>
          <cell r="F1380" t="str">
            <v>Tank-Propane Tank Piping ISO-Process (Propane)</v>
          </cell>
          <cell r="G1380">
            <v>0</v>
          </cell>
          <cell r="H1380" t="str">
            <v>VP-1516-147-T-101/2-272</v>
          </cell>
          <cell r="I1380">
            <v>40175</v>
          </cell>
          <cell r="J1380">
            <v>40168</v>
          </cell>
          <cell r="K1380" t="str">
            <v>Y</v>
          </cell>
          <cell r="L1380" t="str">
            <v>Drw</v>
          </cell>
          <cell r="M1380">
            <v>1381</v>
          </cell>
        </row>
        <row r="1381">
          <cell r="C1381" t="str">
            <v>25</v>
          </cell>
          <cell r="D1381" t="str">
            <v>05050-MD-25-314-79</v>
          </cell>
          <cell r="E1381" t="str">
            <v>05050-MD-25-314-79</v>
          </cell>
          <cell r="F1381" t="str">
            <v>Tank-Propane Tank Piping ISO-Process (Propane)</v>
          </cell>
          <cell r="G1381">
            <v>0</v>
          </cell>
          <cell r="H1381" t="str">
            <v>VP-1516-147-T-101/2-272</v>
          </cell>
          <cell r="I1381">
            <v>40175</v>
          </cell>
          <cell r="J1381">
            <v>40168</v>
          </cell>
          <cell r="K1381" t="str">
            <v>Y</v>
          </cell>
          <cell r="L1381" t="str">
            <v>Drw</v>
          </cell>
          <cell r="M1381">
            <v>1382</v>
          </cell>
        </row>
        <row r="1382">
          <cell r="C1382" t="str">
            <v>25</v>
          </cell>
          <cell r="D1382" t="str">
            <v>05050-MD-25-314-80</v>
          </cell>
          <cell r="E1382" t="str">
            <v>05050-MD-25-314-80</v>
          </cell>
          <cell r="F1382" t="str">
            <v>Tank-Propane Tank Piping ISO-Process (Propane)</v>
          </cell>
          <cell r="G1382">
            <v>0</v>
          </cell>
          <cell r="H1382" t="str">
            <v>VP-1516-147-T-101/2-272</v>
          </cell>
          <cell r="I1382">
            <v>40175</v>
          </cell>
          <cell r="J1382">
            <v>40168</v>
          </cell>
          <cell r="K1382" t="str">
            <v>Y</v>
          </cell>
          <cell r="L1382" t="str">
            <v>Drw</v>
          </cell>
          <cell r="M1382">
            <v>1383</v>
          </cell>
        </row>
        <row r="1383">
          <cell r="C1383" t="str">
            <v>25</v>
          </cell>
          <cell r="D1383" t="str">
            <v>05050-MD-25-314-81</v>
          </cell>
          <cell r="E1383" t="str">
            <v>05050-MD-25-314-81</v>
          </cell>
          <cell r="F1383" t="str">
            <v>Tank-Propane Tank Piping ISO-Process (Propane)</v>
          </cell>
          <cell r="G1383">
            <v>0</v>
          </cell>
          <cell r="H1383" t="str">
            <v>VP-1516-147-T-101/2-272</v>
          </cell>
          <cell r="I1383">
            <v>40175</v>
          </cell>
          <cell r="J1383">
            <v>40168</v>
          </cell>
          <cell r="K1383" t="str">
            <v>Y</v>
          </cell>
          <cell r="L1383" t="str">
            <v>Drw</v>
          </cell>
          <cell r="M1383">
            <v>1384</v>
          </cell>
        </row>
        <row r="1384">
          <cell r="C1384" t="str">
            <v>25</v>
          </cell>
          <cell r="D1384" t="str">
            <v>05050-MD-25-314-82</v>
          </cell>
          <cell r="E1384" t="str">
            <v>05050-MD-25-314-82</v>
          </cell>
          <cell r="F1384" t="str">
            <v>Tank-Propane Tank Piping ISO-Process (Propane)</v>
          </cell>
          <cell r="G1384">
            <v>0</v>
          </cell>
          <cell r="H1384" t="str">
            <v>VP-1516-147-T-101/2-272</v>
          </cell>
          <cell r="I1384">
            <v>40175</v>
          </cell>
          <cell r="J1384">
            <v>40168</v>
          </cell>
          <cell r="K1384" t="str">
            <v>Y</v>
          </cell>
          <cell r="L1384" t="str">
            <v>Drw</v>
          </cell>
          <cell r="M1384">
            <v>1385</v>
          </cell>
        </row>
        <row r="1385">
          <cell r="C1385" t="str">
            <v>25</v>
          </cell>
          <cell r="D1385" t="str">
            <v>05050-MD-25-314-83</v>
          </cell>
          <cell r="E1385" t="str">
            <v>05050-MD-25-314-83</v>
          </cell>
          <cell r="F1385" t="str">
            <v>Tank-Propane Tank Piping ISO-Process (Propane)</v>
          </cell>
          <cell r="G1385">
            <v>0</v>
          </cell>
          <cell r="H1385" t="str">
            <v>VP-1516-147-T-101/2-272</v>
          </cell>
          <cell r="I1385">
            <v>40175</v>
          </cell>
          <cell r="J1385">
            <v>40168</v>
          </cell>
          <cell r="K1385" t="str">
            <v>Y</v>
          </cell>
          <cell r="L1385" t="str">
            <v>Drw</v>
          </cell>
          <cell r="M1385">
            <v>1386</v>
          </cell>
        </row>
        <row r="1386">
          <cell r="C1386" t="str">
            <v>25</v>
          </cell>
          <cell r="D1386" t="str">
            <v>05050-MD-25-314-84</v>
          </cell>
          <cell r="E1386" t="str">
            <v>05050-MD-25-314-84</v>
          </cell>
          <cell r="F1386" t="str">
            <v>Tank-Propane Tank Piping ISO-Process (Propane)</v>
          </cell>
          <cell r="G1386">
            <v>0</v>
          </cell>
          <cell r="H1386" t="str">
            <v>VP-1516-147-T-101/2-272</v>
          </cell>
          <cell r="I1386">
            <v>40175</v>
          </cell>
          <cell r="J1386">
            <v>40168</v>
          </cell>
          <cell r="K1386" t="str">
            <v>Y</v>
          </cell>
          <cell r="L1386" t="str">
            <v>Drw</v>
          </cell>
          <cell r="M1386">
            <v>1387</v>
          </cell>
        </row>
        <row r="1387">
          <cell r="C1387" t="str">
            <v>25</v>
          </cell>
          <cell r="D1387" t="str">
            <v/>
          </cell>
          <cell r="E1387" t="str">
            <v/>
          </cell>
          <cell r="F1387" t="str">
            <v>Tank-Piping ISO Line No.***- (Propane)</v>
          </cell>
          <cell r="G1387">
            <v>0</v>
          </cell>
          <cell r="H1387">
            <v>0</v>
          </cell>
          <cell r="I1387">
            <v>40175</v>
          </cell>
          <cell r="J1387">
            <v>40168</v>
          </cell>
          <cell r="K1387" t="str">
            <v>N</v>
          </cell>
          <cell r="L1387" t="str">
            <v>Drw</v>
          </cell>
          <cell r="M1387">
            <v>1388</v>
          </cell>
        </row>
        <row r="1388">
          <cell r="C1388" t="str">
            <v>25</v>
          </cell>
          <cell r="D1388" t="str">
            <v>05050-MD-25-316-01</v>
          </cell>
          <cell r="E1388" t="str">
            <v>05050-MD-25-316-01</v>
          </cell>
          <cell r="F1388" t="str">
            <v>Tank-Piping ISO Flare-T-101 (Propane)</v>
          </cell>
          <cell r="G1388">
            <v>0</v>
          </cell>
          <cell r="H1388" t="str">
            <v>VP-1516-147-T-101/2-273</v>
          </cell>
          <cell r="I1388">
            <v>40175</v>
          </cell>
          <cell r="J1388">
            <v>40168</v>
          </cell>
          <cell r="K1388" t="str">
            <v>Y</v>
          </cell>
          <cell r="L1388" t="str">
            <v>Drw</v>
          </cell>
          <cell r="M1388">
            <v>1389</v>
          </cell>
        </row>
        <row r="1389">
          <cell r="C1389" t="str">
            <v>25</v>
          </cell>
          <cell r="D1389" t="str">
            <v>05050-MD-25-316-02</v>
          </cell>
          <cell r="E1389" t="str">
            <v>05050-MD-25-316-02</v>
          </cell>
          <cell r="F1389" t="str">
            <v>Tank-Piping ISO Flare-T-101 (Propane)</v>
          </cell>
          <cell r="G1389">
            <v>0</v>
          </cell>
          <cell r="H1389" t="str">
            <v>VP-1516-147-T-101/2-273</v>
          </cell>
          <cell r="I1389">
            <v>40175</v>
          </cell>
          <cell r="J1389">
            <v>40168</v>
          </cell>
          <cell r="K1389" t="str">
            <v>Y</v>
          </cell>
          <cell r="L1389" t="str">
            <v>Drw</v>
          </cell>
          <cell r="M1389">
            <v>1390</v>
          </cell>
        </row>
        <row r="1390">
          <cell r="C1390" t="str">
            <v>25</v>
          </cell>
          <cell r="D1390" t="str">
            <v>05050-MD-25-317-01</v>
          </cell>
          <cell r="E1390" t="str">
            <v>05050-MD-25-317-01</v>
          </cell>
          <cell r="F1390" t="str">
            <v>Tank-Piping ISO Deluge Water-T-101 (Propane)</v>
          </cell>
          <cell r="G1390">
            <v>0</v>
          </cell>
          <cell r="H1390" t="str">
            <v>VP-1516-147-T-101/2-274</v>
          </cell>
          <cell r="I1390">
            <v>40175</v>
          </cell>
          <cell r="J1390">
            <v>40168</v>
          </cell>
          <cell r="K1390" t="str">
            <v>Y</v>
          </cell>
          <cell r="L1390" t="str">
            <v>Drw</v>
          </cell>
          <cell r="M1390">
            <v>1391</v>
          </cell>
        </row>
        <row r="1391">
          <cell r="C1391" t="str">
            <v>25</v>
          </cell>
          <cell r="D1391" t="str">
            <v>05050-MD-25-317-02</v>
          </cell>
          <cell r="E1391" t="str">
            <v>05050-MD-25-317-02</v>
          </cell>
          <cell r="F1391" t="str">
            <v>Tank-Piping ISO Deluge Water-T-101 (Propane)</v>
          </cell>
          <cell r="G1391">
            <v>0</v>
          </cell>
          <cell r="H1391" t="str">
            <v>VP-1516-147-T-101/2-274</v>
          </cell>
          <cell r="I1391">
            <v>40175</v>
          </cell>
          <cell r="J1391">
            <v>40168</v>
          </cell>
          <cell r="K1391" t="str">
            <v>Y</v>
          </cell>
          <cell r="L1391" t="str">
            <v>Drw</v>
          </cell>
          <cell r="M1391">
            <v>1392</v>
          </cell>
        </row>
        <row r="1392">
          <cell r="C1392" t="str">
            <v>25</v>
          </cell>
          <cell r="D1392" t="str">
            <v>05050-MD-25-317-03</v>
          </cell>
          <cell r="E1392" t="str">
            <v>05050-MD-25-317-03</v>
          </cell>
          <cell r="F1392" t="str">
            <v>Tank-Piping ISO Deluge Water-T-101 (Propane)</v>
          </cell>
          <cell r="G1392">
            <v>0</v>
          </cell>
          <cell r="H1392" t="str">
            <v>VP-1516-147-T-101/2-274</v>
          </cell>
          <cell r="I1392">
            <v>40175</v>
          </cell>
          <cell r="J1392">
            <v>40168</v>
          </cell>
          <cell r="K1392" t="str">
            <v>Y</v>
          </cell>
          <cell r="L1392" t="str">
            <v>Drw</v>
          </cell>
          <cell r="M1392">
            <v>1393</v>
          </cell>
        </row>
        <row r="1393">
          <cell r="C1393" t="str">
            <v>25</v>
          </cell>
          <cell r="D1393" t="str">
            <v>05050-MD-25-317-04</v>
          </cell>
          <cell r="E1393" t="str">
            <v>05050-MD-25-317-04</v>
          </cell>
          <cell r="F1393" t="str">
            <v>Tank-Piping ISO Deluge Water-T-101 (Propane)</v>
          </cell>
          <cell r="G1393">
            <v>0</v>
          </cell>
          <cell r="H1393" t="str">
            <v>VP-1516-147-T-101/2-274</v>
          </cell>
          <cell r="I1393">
            <v>40175</v>
          </cell>
          <cell r="J1393">
            <v>40168</v>
          </cell>
          <cell r="K1393" t="str">
            <v>Y</v>
          </cell>
          <cell r="L1393" t="str">
            <v>Drw</v>
          </cell>
          <cell r="M1393">
            <v>1394</v>
          </cell>
        </row>
        <row r="1394">
          <cell r="C1394" t="str">
            <v>25</v>
          </cell>
          <cell r="D1394" t="str">
            <v>05050-MD-25-317-05</v>
          </cell>
          <cell r="E1394" t="str">
            <v>05050-MD-25-317-05</v>
          </cell>
          <cell r="F1394" t="str">
            <v>Tank-Piping ISO Deluge Water-T-101 (Propane)</v>
          </cell>
          <cell r="G1394">
            <v>0</v>
          </cell>
          <cell r="H1394" t="str">
            <v>VP-1516-147-T-101/2-274</v>
          </cell>
          <cell r="I1394">
            <v>40175</v>
          </cell>
          <cell r="J1394">
            <v>40168</v>
          </cell>
          <cell r="K1394" t="str">
            <v>Y</v>
          </cell>
          <cell r="L1394" t="str">
            <v>Drw</v>
          </cell>
          <cell r="M1394">
            <v>1395</v>
          </cell>
        </row>
        <row r="1395">
          <cell r="C1395" t="str">
            <v>25</v>
          </cell>
          <cell r="D1395" t="str">
            <v>05050-MD-25-317-06</v>
          </cell>
          <cell r="E1395" t="str">
            <v>05050-MD-25-317-06</v>
          </cell>
          <cell r="F1395" t="str">
            <v>Tank-Piping ISO Deluge Water-T-101 (Propane)</v>
          </cell>
          <cell r="G1395">
            <v>0</v>
          </cell>
          <cell r="H1395" t="str">
            <v>VP-1516-147-T-101/2-274</v>
          </cell>
          <cell r="I1395">
            <v>40175</v>
          </cell>
          <cell r="J1395">
            <v>40168</v>
          </cell>
          <cell r="K1395" t="str">
            <v>Y</v>
          </cell>
          <cell r="L1395" t="str">
            <v>Drw</v>
          </cell>
          <cell r="M1395">
            <v>1396</v>
          </cell>
        </row>
        <row r="1396">
          <cell r="C1396" t="str">
            <v>25</v>
          </cell>
          <cell r="D1396" t="str">
            <v>05050-MD-25-317-07</v>
          </cell>
          <cell r="E1396" t="str">
            <v>05050-MD-25-317-07</v>
          </cell>
          <cell r="F1396" t="str">
            <v>Tank-Piping ISO Deluge Water-T-101 (Propane)</v>
          </cell>
          <cell r="G1396">
            <v>0</v>
          </cell>
          <cell r="H1396" t="str">
            <v>VP-1516-147-T-101/2-274</v>
          </cell>
          <cell r="I1396">
            <v>40175</v>
          </cell>
          <cell r="J1396">
            <v>40168</v>
          </cell>
          <cell r="K1396" t="str">
            <v>Y</v>
          </cell>
          <cell r="L1396" t="str">
            <v>Drw</v>
          </cell>
          <cell r="M1396">
            <v>1397</v>
          </cell>
        </row>
        <row r="1397">
          <cell r="C1397" t="str">
            <v>25</v>
          </cell>
          <cell r="D1397" t="str">
            <v>05050-MD-25-317-08</v>
          </cell>
          <cell r="E1397" t="str">
            <v>05050-MD-25-317-08</v>
          </cell>
          <cell r="F1397" t="str">
            <v>Tank-Piping ISO Deluge Water-T-101 (Propane)</v>
          </cell>
          <cell r="G1397">
            <v>0</v>
          </cell>
          <cell r="H1397" t="str">
            <v>VP-1516-147-T-101/2-274</v>
          </cell>
          <cell r="I1397">
            <v>40175</v>
          </cell>
          <cell r="J1397">
            <v>40168</v>
          </cell>
          <cell r="K1397" t="str">
            <v>Y</v>
          </cell>
          <cell r="L1397" t="str">
            <v>Drw</v>
          </cell>
          <cell r="M1397">
            <v>1398</v>
          </cell>
        </row>
        <row r="1398">
          <cell r="C1398" t="str">
            <v>25</v>
          </cell>
          <cell r="D1398" t="str">
            <v>05050-MD-25-317-09</v>
          </cell>
          <cell r="E1398" t="str">
            <v>05050-MD-25-317-09</v>
          </cell>
          <cell r="F1398" t="str">
            <v>Tank-Piping ISO Deluge Water-T-101 (Propane)</v>
          </cell>
          <cell r="G1398">
            <v>0</v>
          </cell>
          <cell r="H1398" t="str">
            <v>VP-1516-147-T-101/2-274</v>
          </cell>
          <cell r="I1398">
            <v>40175</v>
          </cell>
          <cell r="J1398">
            <v>40168</v>
          </cell>
          <cell r="K1398" t="str">
            <v>Y</v>
          </cell>
          <cell r="L1398" t="str">
            <v>Drw</v>
          </cell>
          <cell r="M1398">
            <v>1399</v>
          </cell>
        </row>
        <row r="1399">
          <cell r="C1399" t="str">
            <v>25</v>
          </cell>
          <cell r="D1399" t="str">
            <v>05050-MD-25-317-10</v>
          </cell>
          <cell r="E1399" t="str">
            <v>05050-MD-25-317-10</v>
          </cell>
          <cell r="F1399" t="str">
            <v>Tank-Piping ISO Deluge Water-T-101 (Propane)</v>
          </cell>
          <cell r="G1399">
            <v>0</v>
          </cell>
          <cell r="H1399" t="str">
            <v>VP-1516-147-T-101/2-274</v>
          </cell>
          <cell r="I1399">
            <v>40175</v>
          </cell>
          <cell r="J1399">
            <v>40168</v>
          </cell>
          <cell r="K1399" t="str">
            <v>Y</v>
          </cell>
          <cell r="L1399" t="str">
            <v>Drw</v>
          </cell>
          <cell r="M1399">
            <v>1400</v>
          </cell>
        </row>
        <row r="1400">
          <cell r="C1400" t="str">
            <v>25</v>
          </cell>
          <cell r="D1400" t="str">
            <v>05050-MD-25-317-11</v>
          </cell>
          <cell r="E1400" t="str">
            <v>05050-MD-25-317-11</v>
          </cell>
          <cell r="F1400" t="str">
            <v>Tank-Piping ISO Deluge Water-T-101 (Propane)</v>
          </cell>
          <cell r="G1400">
            <v>0</v>
          </cell>
          <cell r="H1400" t="str">
            <v>VP-1516-147-T-101/2-274</v>
          </cell>
          <cell r="I1400">
            <v>40175</v>
          </cell>
          <cell r="J1400">
            <v>40168</v>
          </cell>
          <cell r="K1400" t="str">
            <v>Y</v>
          </cell>
          <cell r="L1400" t="str">
            <v>Drw</v>
          </cell>
          <cell r="M1400">
            <v>1401</v>
          </cell>
        </row>
        <row r="1401">
          <cell r="C1401" t="str">
            <v>25</v>
          </cell>
          <cell r="D1401" t="str">
            <v>05050-MD-25-317-12</v>
          </cell>
          <cell r="E1401" t="str">
            <v>05050-MD-25-317-12</v>
          </cell>
          <cell r="F1401" t="str">
            <v>Tank-Piping ISO Deluge Water-T-101 (Propane)</v>
          </cell>
          <cell r="G1401">
            <v>0</v>
          </cell>
          <cell r="H1401" t="str">
            <v>VP-1516-147-T-101/2-274</v>
          </cell>
          <cell r="I1401">
            <v>40175</v>
          </cell>
          <cell r="J1401">
            <v>40168</v>
          </cell>
          <cell r="K1401" t="str">
            <v>Y</v>
          </cell>
          <cell r="L1401" t="str">
            <v>Drw</v>
          </cell>
          <cell r="M1401">
            <v>1402</v>
          </cell>
        </row>
        <row r="1402">
          <cell r="C1402" t="str">
            <v>25</v>
          </cell>
          <cell r="D1402" t="str">
            <v>05050-MD-25-317-13</v>
          </cell>
          <cell r="E1402" t="str">
            <v>05050-MD-25-317-13</v>
          </cell>
          <cell r="F1402" t="str">
            <v>Tank-Piping ISO Deluge Water-T-101 (Propane)</v>
          </cell>
          <cell r="G1402">
            <v>0</v>
          </cell>
          <cell r="H1402" t="str">
            <v>VP-1516-147-T-101/2-274</v>
          </cell>
          <cell r="I1402">
            <v>40175</v>
          </cell>
          <cell r="J1402">
            <v>40168</v>
          </cell>
          <cell r="K1402" t="str">
            <v>Y</v>
          </cell>
          <cell r="L1402" t="str">
            <v>Drw</v>
          </cell>
          <cell r="M1402">
            <v>1403</v>
          </cell>
        </row>
        <row r="1403">
          <cell r="C1403" t="str">
            <v>25</v>
          </cell>
          <cell r="D1403" t="str">
            <v>05050-MD-25-317-14</v>
          </cell>
          <cell r="E1403" t="str">
            <v>05050-MD-25-317-14</v>
          </cell>
          <cell r="F1403" t="str">
            <v>Tank-Piping ISO Deluge Water-T-101 (Propane)</v>
          </cell>
          <cell r="G1403">
            <v>0</v>
          </cell>
          <cell r="H1403" t="str">
            <v>VP-1516-147-T-101/2-274</v>
          </cell>
          <cell r="I1403">
            <v>40175</v>
          </cell>
          <cell r="J1403">
            <v>40168</v>
          </cell>
          <cell r="K1403" t="str">
            <v>Y</v>
          </cell>
          <cell r="L1403" t="str">
            <v>Drw</v>
          </cell>
          <cell r="M1403">
            <v>1404</v>
          </cell>
        </row>
        <row r="1404">
          <cell r="C1404" t="str">
            <v>25</v>
          </cell>
          <cell r="D1404" t="str">
            <v>05050-MD-25-317-15</v>
          </cell>
          <cell r="E1404" t="str">
            <v>05050-MD-25-317-15</v>
          </cell>
          <cell r="F1404" t="str">
            <v>Tank-Piping ISO Deluge Water-T-101 (Propane)</v>
          </cell>
          <cell r="G1404">
            <v>0</v>
          </cell>
          <cell r="H1404" t="str">
            <v>VP-1516-147-T-101/2-274</v>
          </cell>
          <cell r="I1404">
            <v>40175</v>
          </cell>
          <cell r="J1404">
            <v>40168</v>
          </cell>
          <cell r="K1404" t="str">
            <v>Y</v>
          </cell>
          <cell r="L1404" t="str">
            <v>Drw</v>
          </cell>
          <cell r="M1404">
            <v>1405</v>
          </cell>
        </row>
        <row r="1405">
          <cell r="C1405" t="str">
            <v>25</v>
          </cell>
          <cell r="D1405" t="str">
            <v/>
          </cell>
          <cell r="E1405" t="str">
            <v/>
          </cell>
          <cell r="F1405" t="str">
            <v>Tank-Piping ISO Deluge Water-T-101 (Propane)</v>
          </cell>
          <cell r="G1405">
            <v>0</v>
          </cell>
          <cell r="H1405" t="str">
            <v>VP-1516-147-T-101/2-274</v>
          </cell>
          <cell r="I1405">
            <v>40175</v>
          </cell>
          <cell r="J1405">
            <v>40168</v>
          </cell>
          <cell r="K1405" t="str">
            <v>N</v>
          </cell>
          <cell r="L1405" t="str">
            <v>Drw</v>
          </cell>
          <cell r="M1405">
            <v>1406</v>
          </cell>
        </row>
        <row r="1406">
          <cell r="C1406" t="str">
            <v>25</v>
          </cell>
          <cell r="D1406" t="str">
            <v>05050-MD-25-318-01</v>
          </cell>
          <cell r="E1406" t="str">
            <v>05050-MD-25-318-01</v>
          </cell>
          <cell r="F1406" t="str">
            <v>Tank-Piping ISO Inst Air-T-101 (Propane)</v>
          </cell>
          <cell r="G1406">
            <v>0</v>
          </cell>
          <cell r="H1406" t="str">
            <v>VP-1516-147-T-101/2-275</v>
          </cell>
          <cell r="I1406">
            <v>40175</v>
          </cell>
          <cell r="J1406">
            <v>40168</v>
          </cell>
          <cell r="K1406" t="str">
            <v>Y</v>
          </cell>
          <cell r="L1406" t="str">
            <v>Drw</v>
          </cell>
          <cell r="M1406">
            <v>1407</v>
          </cell>
        </row>
        <row r="1407">
          <cell r="C1407" t="str">
            <v>25</v>
          </cell>
          <cell r="D1407" t="str">
            <v>05050-MD-25-318-02</v>
          </cell>
          <cell r="E1407" t="str">
            <v>05050-MD-25-318-02</v>
          </cell>
          <cell r="F1407" t="str">
            <v>Tank-Piping ISO Inst Air-T-101 (Propane)</v>
          </cell>
          <cell r="G1407">
            <v>0</v>
          </cell>
          <cell r="H1407" t="str">
            <v>VP-1516-147-T-101/2-275</v>
          </cell>
          <cell r="I1407">
            <v>40175</v>
          </cell>
          <cell r="J1407">
            <v>40168</v>
          </cell>
          <cell r="K1407" t="str">
            <v>Y</v>
          </cell>
          <cell r="L1407" t="str">
            <v>Drw</v>
          </cell>
          <cell r="M1407">
            <v>1408</v>
          </cell>
        </row>
        <row r="1408">
          <cell r="C1408" t="str">
            <v>25</v>
          </cell>
          <cell r="D1408" t="str">
            <v>05050-MD-25-318-03</v>
          </cell>
          <cell r="E1408" t="str">
            <v>05050-MD-25-318-03</v>
          </cell>
          <cell r="F1408" t="str">
            <v>Tank-Piping ISO Inst Air-T-101 (Propane)</v>
          </cell>
          <cell r="G1408">
            <v>0</v>
          </cell>
          <cell r="H1408" t="str">
            <v>VP-1516-147-T-101/2-275</v>
          </cell>
          <cell r="I1408">
            <v>40175</v>
          </cell>
          <cell r="J1408">
            <v>40168</v>
          </cell>
          <cell r="K1408" t="str">
            <v>Y</v>
          </cell>
          <cell r="L1408" t="str">
            <v>Drw</v>
          </cell>
          <cell r="M1408">
            <v>1409</v>
          </cell>
        </row>
        <row r="1409">
          <cell r="C1409" t="str">
            <v>25</v>
          </cell>
          <cell r="D1409" t="str">
            <v>05050-MD-25-318-04</v>
          </cell>
          <cell r="E1409" t="str">
            <v>05050-MD-25-318-04</v>
          </cell>
          <cell r="F1409" t="str">
            <v>Tank-Piping ISO Inst Air-T-101 (Propane)</v>
          </cell>
          <cell r="G1409">
            <v>0</v>
          </cell>
          <cell r="H1409" t="str">
            <v>VP-1516-147-T-101/2-275</v>
          </cell>
          <cell r="I1409">
            <v>40175</v>
          </cell>
          <cell r="J1409">
            <v>40168</v>
          </cell>
          <cell r="K1409" t="str">
            <v>Y</v>
          </cell>
          <cell r="L1409" t="str">
            <v>Drw</v>
          </cell>
          <cell r="M1409">
            <v>1410</v>
          </cell>
        </row>
        <row r="1410">
          <cell r="C1410" t="str">
            <v>25</v>
          </cell>
          <cell r="D1410" t="str">
            <v>05050-MD-25-318-05</v>
          </cell>
          <cell r="E1410" t="str">
            <v>05050-MD-25-318-05</v>
          </cell>
          <cell r="F1410" t="str">
            <v>Tank-Piping ISO Inst Air-T-101 (Propane)</v>
          </cell>
          <cell r="G1410">
            <v>0</v>
          </cell>
          <cell r="H1410" t="str">
            <v>VP-1516-147-T-101/2-275</v>
          </cell>
          <cell r="I1410">
            <v>40175</v>
          </cell>
          <cell r="J1410">
            <v>40168</v>
          </cell>
          <cell r="K1410" t="str">
            <v>Y</v>
          </cell>
          <cell r="L1410" t="str">
            <v>Drw</v>
          </cell>
          <cell r="M1410">
            <v>1411</v>
          </cell>
        </row>
        <row r="1411">
          <cell r="C1411" t="str">
            <v>25</v>
          </cell>
          <cell r="D1411" t="str">
            <v>05050-MD-25-318-06</v>
          </cell>
          <cell r="E1411" t="str">
            <v>05050-MD-25-318-06</v>
          </cell>
          <cell r="F1411" t="str">
            <v>Tank-Piping ISO Inst Air-T-101 (Propane)</v>
          </cell>
          <cell r="G1411">
            <v>0</v>
          </cell>
          <cell r="H1411" t="str">
            <v>VP-1516-147-T-101/2-275</v>
          </cell>
          <cell r="I1411">
            <v>40175</v>
          </cell>
          <cell r="J1411">
            <v>40168</v>
          </cell>
          <cell r="K1411" t="str">
            <v>Y</v>
          </cell>
          <cell r="L1411" t="str">
            <v>Drw</v>
          </cell>
          <cell r="M1411">
            <v>1412</v>
          </cell>
        </row>
        <row r="1412">
          <cell r="C1412" t="str">
            <v>25</v>
          </cell>
          <cell r="D1412" t="str">
            <v>05050-MD-25-318-07</v>
          </cell>
          <cell r="E1412" t="str">
            <v>05050-MD-25-318-07</v>
          </cell>
          <cell r="F1412" t="str">
            <v>Tank-Piping ISO Inst Air-T-101 (Propane)</v>
          </cell>
          <cell r="G1412">
            <v>0</v>
          </cell>
          <cell r="H1412" t="str">
            <v>VP-1516-147-T-101/2-275</v>
          </cell>
          <cell r="I1412">
            <v>40175</v>
          </cell>
          <cell r="J1412">
            <v>40168</v>
          </cell>
          <cell r="K1412" t="str">
            <v>Y</v>
          </cell>
          <cell r="L1412" t="str">
            <v>Drw</v>
          </cell>
          <cell r="M1412">
            <v>1413</v>
          </cell>
        </row>
        <row r="1413">
          <cell r="C1413" t="str">
            <v>25</v>
          </cell>
          <cell r="D1413" t="str">
            <v>05050-MD-25-318-08</v>
          </cell>
          <cell r="E1413" t="str">
            <v>05050-MD-25-318-08</v>
          </cell>
          <cell r="F1413" t="str">
            <v>Tank-Piping ISO Inst Air-T-101 (Propane)</v>
          </cell>
          <cell r="G1413">
            <v>0</v>
          </cell>
          <cell r="H1413" t="str">
            <v>VP-1516-147-T-101/2-275</v>
          </cell>
          <cell r="I1413">
            <v>40175</v>
          </cell>
          <cell r="J1413">
            <v>40168</v>
          </cell>
          <cell r="K1413" t="str">
            <v>Y</v>
          </cell>
          <cell r="L1413" t="str">
            <v>Drw</v>
          </cell>
          <cell r="M1413">
            <v>1414</v>
          </cell>
        </row>
        <row r="1414">
          <cell r="C1414" t="str">
            <v>25</v>
          </cell>
          <cell r="D1414" t="str">
            <v>05050-MD-25-318-09</v>
          </cell>
          <cell r="E1414" t="str">
            <v>05050-MD-25-318-09</v>
          </cell>
          <cell r="F1414" t="str">
            <v>Tank-Piping ISO Inst Air-T-101 (Propane)</v>
          </cell>
          <cell r="G1414">
            <v>0</v>
          </cell>
          <cell r="H1414" t="str">
            <v>VP-1516-147-T-101/2-275</v>
          </cell>
          <cell r="I1414">
            <v>40175</v>
          </cell>
          <cell r="J1414">
            <v>40168</v>
          </cell>
          <cell r="K1414" t="str">
            <v>Y</v>
          </cell>
          <cell r="L1414" t="str">
            <v>Drw</v>
          </cell>
          <cell r="M1414">
            <v>1415</v>
          </cell>
        </row>
        <row r="1415">
          <cell r="C1415" t="str">
            <v>25</v>
          </cell>
          <cell r="D1415" t="str">
            <v>05050-MD-25-318-10</v>
          </cell>
          <cell r="E1415" t="str">
            <v>05050-MD-25-318-10</v>
          </cell>
          <cell r="F1415" t="str">
            <v>Tank-Piping ISO Inst Air-T-101 (Propane)</v>
          </cell>
          <cell r="G1415">
            <v>0</v>
          </cell>
          <cell r="H1415" t="str">
            <v>VP-1516-147-T-101/2-275</v>
          </cell>
          <cell r="I1415">
            <v>40175</v>
          </cell>
          <cell r="J1415">
            <v>40168</v>
          </cell>
          <cell r="K1415" t="str">
            <v>Y</v>
          </cell>
          <cell r="L1415" t="str">
            <v>Drw</v>
          </cell>
          <cell r="M1415">
            <v>1416</v>
          </cell>
        </row>
        <row r="1416">
          <cell r="C1416" t="str">
            <v>25</v>
          </cell>
          <cell r="D1416" t="str">
            <v>05050-MD-25-318-11</v>
          </cell>
          <cell r="E1416" t="str">
            <v>05050-MD-25-318-11</v>
          </cell>
          <cell r="F1416" t="str">
            <v>Tank-Piping ISO Inst Air-T-101 (Propane)</v>
          </cell>
          <cell r="G1416">
            <v>0</v>
          </cell>
          <cell r="H1416" t="str">
            <v>VP-1516-147-T-101/2-275</v>
          </cell>
          <cell r="I1416">
            <v>40175</v>
          </cell>
          <cell r="J1416">
            <v>40168</v>
          </cell>
          <cell r="K1416" t="str">
            <v>Y</v>
          </cell>
          <cell r="L1416" t="str">
            <v>Drw</v>
          </cell>
          <cell r="M1416">
            <v>1417</v>
          </cell>
        </row>
        <row r="1417">
          <cell r="C1417" t="str">
            <v>25</v>
          </cell>
          <cell r="D1417" t="str">
            <v>05050-MD-25-318-12</v>
          </cell>
          <cell r="E1417" t="str">
            <v>05050-MD-25-318-12</v>
          </cell>
          <cell r="F1417" t="str">
            <v>Tank-Piping ISO Inst Air-T-101 (Propane)</v>
          </cell>
          <cell r="G1417">
            <v>0</v>
          </cell>
          <cell r="H1417" t="str">
            <v>VP-1516-147-T-101/2-275</v>
          </cell>
          <cell r="I1417">
            <v>40175</v>
          </cell>
          <cell r="J1417">
            <v>40168</v>
          </cell>
          <cell r="K1417" t="str">
            <v>Y</v>
          </cell>
          <cell r="L1417" t="str">
            <v>Drw</v>
          </cell>
          <cell r="M1417">
            <v>1418</v>
          </cell>
        </row>
        <row r="1418">
          <cell r="C1418" t="str">
            <v>25</v>
          </cell>
          <cell r="D1418" t="str">
            <v>05050-MD-25-318-13</v>
          </cell>
          <cell r="E1418" t="str">
            <v>05050-MD-25-318-13</v>
          </cell>
          <cell r="F1418" t="str">
            <v>Tank-Piping ISO Inst Air-T-101 (Propane)</v>
          </cell>
          <cell r="G1418">
            <v>0</v>
          </cell>
          <cell r="H1418" t="str">
            <v>VP-1516-147-T-101/2-275</v>
          </cell>
          <cell r="I1418">
            <v>40175</v>
          </cell>
          <cell r="J1418">
            <v>40168</v>
          </cell>
          <cell r="K1418" t="str">
            <v>Y</v>
          </cell>
          <cell r="L1418" t="str">
            <v>Drw</v>
          </cell>
          <cell r="M1418">
            <v>1419</v>
          </cell>
        </row>
        <row r="1419">
          <cell r="C1419" t="str">
            <v>25</v>
          </cell>
          <cell r="D1419" t="str">
            <v>05050-MD-25-318-14</v>
          </cell>
          <cell r="E1419" t="str">
            <v>05050-MD-25-318-14</v>
          </cell>
          <cell r="F1419" t="str">
            <v>Tank-Piping ISO Inst Air-T-101 (Propane)</v>
          </cell>
          <cell r="G1419">
            <v>0</v>
          </cell>
          <cell r="H1419" t="str">
            <v>VP-1516-147-T-101/2-275</v>
          </cell>
          <cell r="I1419">
            <v>40175</v>
          </cell>
          <cell r="J1419">
            <v>40168</v>
          </cell>
          <cell r="K1419" t="str">
            <v>Y</v>
          </cell>
          <cell r="L1419" t="str">
            <v>Drw</v>
          </cell>
          <cell r="M1419">
            <v>1420</v>
          </cell>
        </row>
        <row r="1420">
          <cell r="C1420" t="str">
            <v>25</v>
          </cell>
          <cell r="D1420" t="str">
            <v>05050-MD-25-318-15</v>
          </cell>
          <cell r="E1420" t="str">
            <v>05050-MD-25-318-15</v>
          </cell>
          <cell r="F1420" t="str">
            <v>Tank-Piping ISO Inst Air-T-101 (Propane)</v>
          </cell>
          <cell r="G1420">
            <v>0</v>
          </cell>
          <cell r="H1420" t="str">
            <v>VP-1516-147-T-101/2-275</v>
          </cell>
          <cell r="I1420">
            <v>40175</v>
          </cell>
          <cell r="J1420">
            <v>40168</v>
          </cell>
          <cell r="K1420" t="str">
            <v>Y</v>
          </cell>
          <cell r="L1420" t="str">
            <v>Drw</v>
          </cell>
          <cell r="M1420">
            <v>1421</v>
          </cell>
        </row>
        <row r="1421">
          <cell r="C1421" t="str">
            <v>25</v>
          </cell>
          <cell r="D1421" t="str">
            <v>05050-MD-25-318-16</v>
          </cell>
          <cell r="E1421" t="str">
            <v>05050-MD-25-318-16</v>
          </cell>
          <cell r="F1421" t="str">
            <v>Tank-Piping ISO Inst Air-T-101 (Propane)</v>
          </cell>
          <cell r="G1421">
            <v>0</v>
          </cell>
          <cell r="H1421" t="str">
            <v>VP-1516-147-T-101/2-275</v>
          </cell>
          <cell r="I1421">
            <v>40175</v>
          </cell>
          <cell r="J1421">
            <v>40168</v>
          </cell>
          <cell r="K1421" t="str">
            <v>Y</v>
          </cell>
          <cell r="L1421" t="str">
            <v>Drw</v>
          </cell>
          <cell r="M1421">
            <v>1422</v>
          </cell>
        </row>
        <row r="1422">
          <cell r="C1422" t="str">
            <v>25</v>
          </cell>
          <cell r="D1422" t="str">
            <v>05050-MD-25-318-17</v>
          </cell>
          <cell r="E1422" t="str">
            <v>05050-MD-25-318-17</v>
          </cell>
          <cell r="F1422" t="str">
            <v>Tank-Piping ISO Inst Air-T-101 (Propane)</v>
          </cell>
          <cell r="G1422">
            <v>0</v>
          </cell>
          <cell r="H1422" t="str">
            <v>VP-1516-147-T-101/2-275</v>
          </cell>
          <cell r="I1422">
            <v>40175</v>
          </cell>
          <cell r="J1422">
            <v>40168</v>
          </cell>
          <cell r="K1422" t="str">
            <v>Y</v>
          </cell>
          <cell r="L1422" t="str">
            <v>Drw</v>
          </cell>
          <cell r="M1422">
            <v>1423</v>
          </cell>
        </row>
        <row r="1423">
          <cell r="C1423" t="str">
            <v>25</v>
          </cell>
          <cell r="D1423" t="str">
            <v>05050-MD-25-319-01</v>
          </cell>
          <cell r="E1423" t="str">
            <v>05050-MD-25-319-01</v>
          </cell>
          <cell r="F1423" t="str">
            <v>Tank-Piping ISO Nitrogen-T-101 (Propane)</v>
          </cell>
          <cell r="G1423">
            <v>0</v>
          </cell>
          <cell r="H1423" t="str">
            <v>VP-1516-147-T-101/2-276</v>
          </cell>
          <cell r="I1423">
            <v>40175</v>
          </cell>
          <cell r="J1423">
            <v>40168</v>
          </cell>
          <cell r="K1423" t="str">
            <v>Y</v>
          </cell>
          <cell r="L1423" t="str">
            <v>Drw</v>
          </cell>
          <cell r="M1423">
            <v>1424</v>
          </cell>
        </row>
        <row r="1424">
          <cell r="C1424" t="str">
            <v>25</v>
          </cell>
          <cell r="D1424" t="str">
            <v>05050-MD-25-319-02</v>
          </cell>
          <cell r="E1424" t="str">
            <v>05050-MD-25-319-02</v>
          </cell>
          <cell r="F1424" t="str">
            <v>Tank-Piping ISO Nitrogen-T-101 (Propane)</v>
          </cell>
          <cell r="G1424">
            <v>0</v>
          </cell>
          <cell r="H1424" t="str">
            <v>VP-1516-147-T-101/2-276</v>
          </cell>
          <cell r="I1424">
            <v>40175</v>
          </cell>
          <cell r="J1424">
            <v>40168</v>
          </cell>
          <cell r="K1424" t="str">
            <v>Y</v>
          </cell>
          <cell r="L1424" t="str">
            <v>Drw</v>
          </cell>
          <cell r="M1424">
            <v>1425</v>
          </cell>
        </row>
        <row r="1425">
          <cell r="C1425" t="str">
            <v>25</v>
          </cell>
          <cell r="D1425" t="str">
            <v>05050-MD-25-319-03</v>
          </cell>
          <cell r="E1425" t="str">
            <v>05050-MD-25-319-03</v>
          </cell>
          <cell r="F1425" t="str">
            <v>Tank-Piping ISO Nitrogen-T-101 (Propane)</v>
          </cell>
          <cell r="G1425">
            <v>0</v>
          </cell>
          <cell r="H1425" t="str">
            <v>VP-1516-147-T-101/2-276</v>
          </cell>
          <cell r="I1425">
            <v>40175</v>
          </cell>
          <cell r="J1425">
            <v>40168</v>
          </cell>
          <cell r="K1425" t="str">
            <v>Y</v>
          </cell>
          <cell r="L1425" t="str">
            <v>Drw</v>
          </cell>
          <cell r="M1425">
            <v>1426</v>
          </cell>
        </row>
        <row r="1426">
          <cell r="C1426" t="str">
            <v>25</v>
          </cell>
          <cell r="D1426" t="str">
            <v>05050-MD-25-319-04</v>
          </cell>
          <cell r="E1426" t="str">
            <v>05050-MD-25-319-04</v>
          </cell>
          <cell r="F1426" t="str">
            <v>Tank-Piping ISO Nitrogen-T-101 (Propane)</v>
          </cell>
          <cell r="G1426">
            <v>0</v>
          </cell>
          <cell r="H1426" t="str">
            <v>VP-1516-147-T-101/2-276</v>
          </cell>
          <cell r="I1426">
            <v>40175</v>
          </cell>
          <cell r="J1426">
            <v>40168</v>
          </cell>
          <cell r="K1426" t="str">
            <v>Y</v>
          </cell>
          <cell r="L1426" t="str">
            <v>Drw</v>
          </cell>
          <cell r="M1426">
            <v>1427</v>
          </cell>
        </row>
        <row r="1427">
          <cell r="C1427" t="str">
            <v>25</v>
          </cell>
          <cell r="D1427" t="str">
            <v>05050-MD-25-319-05</v>
          </cell>
          <cell r="E1427" t="str">
            <v>05050-MD-25-319-05</v>
          </cell>
          <cell r="F1427" t="str">
            <v>Tank-Piping ISO Nitrogen-T-101 (Propane)</v>
          </cell>
          <cell r="G1427">
            <v>0</v>
          </cell>
          <cell r="H1427" t="str">
            <v>VP-1516-147-T-101/2-276</v>
          </cell>
          <cell r="I1427">
            <v>40175</v>
          </cell>
          <cell r="J1427">
            <v>40168</v>
          </cell>
          <cell r="K1427" t="str">
            <v>Y</v>
          </cell>
          <cell r="L1427" t="str">
            <v>Drw</v>
          </cell>
          <cell r="M1427">
            <v>1428</v>
          </cell>
        </row>
        <row r="1428">
          <cell r="C1428" t="str">
            <v>25</v>
          </cell>
          <cell r="D1428" t="str">
            <v>05050-MD-25-319-06</v>
          </cell>
          <cell r="E1428" t="str">
            <v>05050-MD-25-319-06</v>
          </cell>
          <cell r="F1428" t="str">
            <v>Tank-Piping ISO Nitrogen-T-101 (Propane)</v>
          </cell>
          <cell r="G1428">
            <v>0</v>
          </cell>
          <cell r="H1428" t="str">
            <v>VP-1516-147-T-101/2-276</v>
          </cell>
          <cell r="I1428">
            <v>40175</v>
          </cell>
          <cell r="J1428">
            <v>40168</v>
          </cell>
          <cell r="K1428" t="str">
            <v>Y</v>
          </cell>
          <cell r="L1428" t="str">
            <v>Drw</v>
          </cell>
          <cell r="M1428">
            <v>1429</v>
          </cell>
        </row>
        <row r="1429">
          <cell r="C1429" t="str">
            <v>25</v>
          </cell>
          <cell r="D1429" t="str">
            <v>05050-MD-25-319-07</v>
          </cell>
          <cell r="E1429" t="str">
            <v>05050-MD-25-319-07</v>
          </cell>
          <cell r="F1429" t="str">
            <v>Tank-Piping ISO Nitrogen-T-101 (Propane)</v>
          </cell>
          <cell r="G1429">
            <v>0</v>
          </cell>
          <cell r="H1429" t="str">
            <v>VP-1516-147-T-101/2-276</v>
          </cell>
          <cell r="I1429">
            <v>40175</v>
          </cell>
          <cell r="J1429">
            <v>40168</v>
          </cell>
          <cell r="K1429" t="str">
            <v>Y</v>
          </cell>
          <cell r="L1429" t="str">
            <v>Drw</v>
          </cell>
          <cell r="M1429">
            <v>1430</v>
          </cell>
        </row>
        <row r="1430">
          <cell r="C1430" t="str">
            <v>25</v>
          </cell>
          <cell r="D1430" t="str">
            <v>05050-MD-25-319-08</v>
          </cell>
          <cell r="E1430" t="str">
            <v>05050-MD-25-319-08</v>
          </cell>
          <cell r="F1430" t="str">
            <v>Tank-Piping ISO Nitrogen-T-101 (Propane)</v>
          </cell>
          <cell r="G1430">
            <v>0</v>
          </cell>
          <cell r="H1430" t="str">
            <v>VP-1516-147-T-101/2-276</v>
          </cell>
          <cell r="I1430">
            <v>40175</v>
          </cell>
          <cell r="J1430">
            <v>40168</v>
          </cell>
          <cell r="K1430" t="str">
            <v>Y</v>
          </cell>
          <cell r="L1430" t="str">
            <v>Drw</v>
          </cell>
          <cell r="M1430">
            <v>1431</v>
          </cell>
        </row>
        <row r="1431">
          <cell r="C1431" t="str">
            <v>25</v>
          </cell>
          <cell r="D1431" t="str">
            <v>05050-MD-25-319-09</v>
          </cell>
          <cell r="E1431" t="str">
            <v>05050-MD-25-319-09</v>
          </cell>
          <cell r="F1431" t="str">
            <v>Tank-Piping ISO Nitrogen-T-101 (Propane)</v>
          </cell>
          <cell r="G1431">
            <v>0</v>
          </cell>
          <cell r="H1431" t="str">
            <v>VP-1516-147-T-101/2-276</v>
          </cell>
          <cell r="I1431">
            <v>40175</v>
          </cell>
          <cell r="J1431">
            <v>40168</v>
          </cell>
          <cell r="K1431" t="str">
            <v>Y</v>
          </cell>
          <cell r="L1431" t="str">
            <v>Drw</v>
          </cell>
          <cell r="M1431">
            <v>1432</v>
          </cell>
        </row>
        <row r="1432">
          <cell r="C1432" t="str">
            <v>25</v>
          </cell>
          <cell r="D1432" t="str">
            <v>05050-MD-25-319-10</v>
          </cell>
          <cell r="E1432" t="str">
            <v>05050-MD-25-319-10</v>
          </cell>
          <cell r="F1432" t="str">
            <v>Tank-Piping ISO Nitrogen-T-101 (Propane)</v>
          </cell>
          <cell r="G1432">
            <v>0</v>
          </cell>
          <cell r="H1432" t="str">
            <v>VP-1516-147-T-101/2-276</v>
          </cell>
          <cell r="I1432">
            <v>40175</v>
          </cell>
          <cell r="J1432">
            <v>40168</v>
          </cell>
          <cell r="K1432" t="str">
            <v>Y</v>
          </cell>
          <cell r="L1432" t="str">
            <v>Drw</v>
          </cell>
          <cell r="M1432">
            <v>1433</v>
          </cell>
        </row>
        <row r="1433">
          <cell r="C1433" t="str">
            <v>25</v>
          </cell>
          <cell r="D1433" t="str">
            <v>05050-MD-25-319-11</v>
          </cell>
          <cell r="E1433" t="str">
            <v>05050-MD-25-319-11</v>
          </cell>
          <cell r="F1433" t="str">
            <v>Tank-Piping ISO Nitrogen-T-101 (Propane)</v>
          </cell>
          <cell r="G1433">
            <v>0</v>
          </cell>
          <cell r="H1433" t="str">
            <v>VP-1516-147-T-101/2-276</v>
          </cell>
          <cell r="I1433">
            <v>40175</v>
          </cell>
          <cell r="J1433">
            <v>40168</v>
          </cell>
          <cell r="K1433" t="str">
            <v>Y</v>
          </cell>
          <cell r="L1433" t="str">
            <v>Drw</v>
          </cell>
          <cell r="M1433">
            <v>1434</v>
          </cell>
        </row>
        <row r="1434">
          <cell r="C1434" t="str">
            <v>25</v>
          </cell>
          <cell r="D1434" t="str">
            <v>05050-MD-25-319-12</v>
          </cell>
          <cell r="E1434" t="str">
            <v>05050-MD-25-319-12</v>
          </cell>
          <cell r="F1434" t="str">
            <v>Tank-Piping ISO Nitrogen-T-101 (Propane)</v>
          </cell>
          <cell r="G1434">
            <v>0</v>
          </cell>
          <cell r="H1434" t="str">
            <v>VP-1516-147-T-101/2-276</v>
          </cell>
          <cell r="I1434">
            <v>40175</v>
          </cell>
          <cell r="J1434">
            <v>40168</v>
          </cell>
          <cell r="K1434" t="str">
            <v>Y</v>
          </cell>
          <cell r="L1434" t="str">
            <v>Drw</v>
          </cell>
          <cell r="M1434">
            <v>1435</v>
          </cell>
        </row>
        <row r="1435">
          <cell r="C1435" t="str">
            <v>25</v>
          </cell>
          <cell r="D1435" t="str">
            <v>05050-MD-25-319-13</v>
          </cell>
          <cell r="E1435" t="str">
            <v>05050-MD-25-319-13</v>
          </cell>
          <cell r="F1435" t="str">
            <v>Tank-Piping ISO Nitrogen-T-101 (Propane)</v>
          </cell>
          <cell r="G1435">
            <v>0</v>
          </cell>
          <cell r="H1435" t="str">
            <v>VP-1516-147-T-101/2-276</v>
          </cell>
          <cell r="I1435">
            <v>40175</v>
          </cell>
          <cell r="J1435">
            <v>40168</v>
          </cell>
          <cell r="K1435" t="str">
            <v>Y</v>
          </cell>
          <cell r="L1435" t="str">
            <v>Drw</v>
          </cell>
          <cell r="M1435">
            <v>1436</v>
          </cell>
        </row>
        <row r="1436">
          <cell r="C1436" t="str">
            <v>25</v>
          </cell>
          <cell r="D1436" t="str">
            <v>05050-MD-25-319-14</v>
          </cell>
          <cell r="E1436" t="str">
            <v>05050-MD-25-319-14</v>
          </cell>
          <cell r="F1436" t="str">
            <v>Tank-Piping ISO Nitrogen-T-101 (Propane)</v>
          </cell>
          <cell r="G1436">
            <v>0</v>
          </cell>
          <cell r="H1436" t="str">
            <v>VP-1516-147-T-101/2-276</v>
          </cell>
          <cell r="I1436">
            <v>40175</v>
          </cell>
          <cell r="J1436">
            <v>40168</v>
          </cell>
          <cell r="K1436" t="str">
            <v>Y</v>
          </cell>
          <cell r="L1436" t="str">
            <v>Drw</v>
          </cell>
          <cell r="M1436">
            <v>1437</v>
          </cell>
        </row>
        <row r="1437">
          <cell r="C1437" t="str">
            <v>25</v>
          </cell>
          <cell r="D1437" t="str">
            <v>05050-MD-25-319-15</v>
          </cell>
          <cell r="E1437" t="str">
            <v>05050-MD-25-319-15</v>
          </cell>
          <cell r="F1437" t="str">
            <v>Tank-Piping ISO Nitrogen-T-101 (Propane)</v>
          </cell>
          <cell r="G1437">
            <v>0</v>
          </cell>
          <cell r="H1437" t="str">
            <v>VP-1516-147-T-101/2-276</v>
          </cell>
          <cell r="I1437">
            <v>40175</v>
          </cell>
          <cell r="J1437">
            <v>40168</v>
          </cell>
          <cell r="K1437" t="str">
            <v>Y</v>
          </cell>
          <cell r="L1437" t="str">
            <v>Drw</v>
          </cell>
          <cell r="M1437">
            <v>1438</v>
          </cell>
        </row>
        <row r="1438">
          <cell r="C1438" t="str">
            <v>25</v>
          </cell>
          <cell r="D1438" t="str">
            <v>05050-MD-25-319-16</v>
          </cell>
          <cell r="E1438" t="str">
            <v>05050-MD-25-319-16</v>
          </cell>
          <cell r="F1438" t="str">
            <v>Tank-Piping ISO Nitrogen-T-101 (Propane)</v>
          </cell>
          <cell r="G1438">
            <v>0</v>
          </cell>
          <cell r="H1438" t="str">
            <v>VP-1516-147-T-101/2-276</v>
          </cell>
          <cell r="I1438">
            <v>40175</v>
          </cell>
          <cell r="J1438">
            <v>40168</v>
          </cell>
          <cell r="K1438" t="str">
            <v>Y</v>
          </cell>
          <cell r="L1438" t="str">
            <v>Drw</v>
          </cell>
          <cell r="M1438">
            <v>1439</v>
          </cell>
        </row>
        <row r="1439">
          <cell r="C1439" t="str">
            <v>25</v>
          </cell>
          <cell r="D1439" t="str">
            <v>05050-MD-25-319-17</v>
          </cell>
          <cell r="E1439" t="str">
            <v>05050-MD-25-319-17</v>
          </cell>
          <cell r="F1439" t="str">
            <v>Tank-Piping ISO Nitrogen-T-101 (Propane)</v>
          </cell>
          <cell r="G1439">
            <v>0</v>
          </cell>
          <cell r="H1439" t="str">
            <v>VP-1516-147-T-101/2-276</v>
          </cell>
          <cell r="I1439">
            <v>40175</v>
          </cell>
          <cell r="J1439">
            <v>40168</v>
          </cell>
          <cell r="K1439" t="str">
            <v>Y</v>
          </cell>
          <cell r="L1439" t="str">
            <v>Drw</v>
          </cell>
          <cell r="M1439">
            <v>1440</v>
          </cell>
        </row>
        <row r="1440">
          <cell r="C1440" t="str">
            <v>25</v>
          </cell>
          <cell r="D1440" t="str">
            <v>05050-MD-25-320-01</v>
          </cell>
          <cell r="E1440" t="str">
            <v>05050-MD-25-320-01</v>
          </cell>
          <cell r="F1440" t="str">
            <v>Tank-Piping ISO Process Tank T-102- (Propane)</v>
          </cell>
          <cell r="G1440">
            <v>0</v>
          </cell>
          <cell r="H1440" t="str">
            <v>VP-1516-147-T-101/2-300</v>
          </cell>
          <cell r="I1440">
            <v>40175</v>
          </cell>
          <cell r="J1440">
            <v>40168</v>
          </cell>
          <cell r="K1440" t="str">
            <v>Y</v>
          </cell>
          <cell r="L1440" t="str">
            <v>Drw</v>
          </cell>
          <cell r="M1440">
            <v>1441</v>
          </cell>
        </row>
        <row r="1441">
          <cell r="C1441" t="str">
            <v>25</v>
          </cell>
          <cell r="D1441" t="str">
            <v>05050-MD-25-320-02</v>
          </cell>
          <cell r="E1441" t="str">
            <v>05050-MD-25-320-02</v>
          </cell>
          <cell r="F1441" t="str">
            <v>Tank-Piping ISO Process Tank T-102- (Propane)</v>
          </cell>
          <cell r="G1441">
            <v>0</v>
          </cell>
          <cell r="H1441" t="str">
            <v>VP-1516-147-T-101/2-300</v>
          </cell>
          <cell r="I1441">
            <v>40175</v>
          </cell>
          <cell r="J1441">
            <v>40168</v>
          </cell>
          <cell r="K1441" t="str">
            <v>Y</v>
          </cell>
          <cell r="L1441" t="str">
            <v>Drw</v>
          </cell>
          <cell r="M1441">
            <v>1442</v>
          </cell>
        </row>
        <row r="1442">
          <cell r="C1442" t="str">
            <v>25</v>
          </cell>
          <cell r="D1442" t="str">
            <v>05050-MD-25-320-03</v>
          </cell>
          <cell r="E1442" t="str">
            <v>05050-MD-25-320-03</v>
          </cell>
          <cell r="F1442" t="str">
            <v>Tank-Piping ISO Process Tank T-102- (Propane)</v>
          </cell>
          <cell r="G1442">
            <v>0</v>
          </cell>
          <cell r="H1442" t="str">
            <v>VP-1516-147-T-101/2-300</v>
          </cell>
          <cell r="I1442">
            <v>40175</v>
          </cell>
          <cell r="J1442">
            <v>40168</v>
          </cell>
          <cell r="K1442" t="str">
            <v>Y</v>
          </cell>
          <cell r="L1442" t="str">
            <v>Drw</v>
          </cell>
          <cell r="M1442">
            <v>1443</v>
          </cell>
        </row>
        <row r="1443">
          <cell r="C1443" t="str">
            <v>25</v>
          </cell>
          <cell r="D1443" t="str">
            <v>05050-MD-25-320-04</v>
          </cell>
          <cell r="E1443" t="str">
            <v>05050-MD-25-320-04</v>
          </cell>
          <cell r="F1443" t="str">
            <v>Tank-Piping ISO Process Tank T-102- (Propane)</v>
          </cell>
          <cell r="G1443">
            <v>0</v>
          </cell>
          <cell r="H1443" t="str">
            <v>VP-1516-147-T-101/2-300</v>
          </cell>
          <cell r="I1443">
            <v>40175</v>
          </cell>
          <cell r="J1443">
            <v>40168</v>
          </cell>
          <cell r="K1443" t="str">
            <v>Y</v>
          </cell>
          <cell r="L1443" t="str">
            <v>Drw</v>
          </cell>
          <cell r="M1443">
            <v>1444</v>
          </cell>
        </row>
        <row r="1444">
          <cell r="C1444" t="str">
            <v>25</v>
          </cell>
          <cell r="D1444" t="str">
            <v>05050-MD-25-320-05</v>
          </cell>
          <cell r="E1444" t="str">
            <v>05050-MD-25-320-05</v>
          </cell>
          <cell r="F1444" t="str">
            <v>Tank-Piping ISO Process Tank T-102- (Propane)</v>
          </cell>
          <cell r="G1444">
            <v>0</v>
          </cell>
          <cell r="H1444" t="str">
            <v>VP-1516-147-T-101/2-300</v>
          </cell>
          <cell r="I1444">
            <v>40175</v>
          </cell>
          <cell r="J1444">
            <v>40168</v>
          </cell>
          <cell r="K1444" t="str">
            <v>Y</v>
          </cell>
          <cell r="L1444" t="str">
            <v>Drw</v>
          </cell>
          <cell r="M1444">
            <v>1445</v>
          </cell>
        </row>
        <row r="1445">
          <cell r="C1445" t="str">
            <v>25</v>
          </cell>
          <cell r="D1445" t="str">
            <v>05050-MD-25-320-06</v>
          </cell>
          <cell r="E1445" t="str">
            <v>05050-MD-25-320-06</v>
          </cell>
          <cell r="F1445" t="str">
            <v>Tank-Piping ISO Process Tank T-102- (Propane)</v>
          </cell>
          <cell r="G1445">
            <v>0</v>
          </cell>
          <cell r="H1445" t="str">
            <v>VP-1516-147-T-101/2-300</v>
          </cell>
          <cell r="I1445">
            <v>40175</v>
          </cell>
          <cell r="J1445">
            <v>40168</v>
          </cell>
          <cell r="K1445" t="str">
            <v>Y</v>
          </cell>
          <cell r="L1445" t="str">
            <v>Drw</v>
          </cell>
          <cell r="M1445">
            <v>1446</v>
          </cell>
        </row>
        <row r="1446">
          <cell r="C1446" t="str">
            <v>25</v>
          </cell>
          <cell r="D1446" t="str">
            <v>05050-MD-25-320-07</v>
          </cell>
          <cell r="E1446" t="str">
            <v>05050-MD-25-320-07</v>
          </cell>
          <cell r="F1446" t="str">
            <v>Tank-Piping ISO Process Tank T-102- (Propane)</v>
          </cell>
          <cell r="G1446">
            <v>0</v>
          </cell>
          <cell r="H1446" t="str">
            <v>VP-1516-147-T-101/2-300</v>
          </cell>
          <cell r="I1446">
            <v>40175</v>
          </cell>
          <cell r="J1446">
            <v>40168</v>
          </cell>
          <cell r="K1446" t="str">
            <v>Y</v>
          </cell>
          <cell r="L1446" t="str">
            <v>Drw</v>
          </cell>
          <cell r="M1446">
            <v>1447</v>
          </cell>
        </row>
        <row r="1447">
          <cell r="C1447" t="str">
            <v>25</v>
          </cell>
          <cell r="D1447" t="str">
            <v>05050-MD-25-320-08</v>
          </cell>
          <cell r="E1447" t="str">
            <v>05050-MD-25-320-08</v>
          </cell>
          <cell r="F1447" t="str">
            <v>Tank-Piping ISO Process Tank T-102- (Propane)</v>
          </cell>
          <cell r="G1447">
            <v>0</v>
          </cell>
          <cell r="H1447" t="str">
            <v>VP-1516-147-T-101/2-300</v>
          </cell>
          <cell r="I1447">
            <v>40175</v>
          </cell>
          <cell r="J1447">
            <v>40168</v>
          </cell>
          <cell r="K1447" t="str">
            <v>Y</v>
          </cell>
          <cell r="L1447" t="str">
            <v>Drw</v>
          </cell>
          <cell r="M1447">
            <v>1448</v>
          </cell>
        </row>
        <row r="1448">
          <cell r="C1448" t="str">
            <v>25</v>
          </cell>
          <cell r="D1448" t="str">
            <v>05050-MD-25-320-09</v>
          </cell>
          <cell r="E1448" t="str">
            <v>05050-MD-25-320-09</v>
          </cell>
          <cell r="F1448" t="str">
            <v>Tank-Piping ISO Process Tank T-102- (Propane)</v>
          </cell>
          <cell r="G1448">
            <v>0</v>
          </cell>
          <cell r="H1448" t="str">
            <v>VP-1516-147-T-101/2-300</v>
          </cell>
          <cell r="I1448">
            <v>40175</v>
          </cell>
          <cell r="J1448">
            <v>40168</v>
          </cell>
          <cell r="K1448" t="str">
            <v>Y</v>
          </cell>
          <cell r="L1448" t="str">
            <v>Drw</v>
          </cell>
          <cell r="M1448">
            <v>1449</v>
          </cell>
        </row>
        <row r="1449">
          <cell r="C1449" t="str">
            <v>25</v>
          </cell>
          <cell r="D1449" t="str">
            <v>05050-MD-25-320-10</v>
          </cell>
          <cell r="E1449" t="str">
            <v>05050-MD-25-320-10</v>
          </cell>
          <cell r="F1449" t="str">
            <v>Tank-Piping ISO Process Tank T-102- (Propane)</v>
          </cell>
          <cell r="G1449">
            <v>0</v>
          </cell>
          <cell r="H1449" t="str">
            <v>VP-1516-147-T-101/2-300</v>
          </cell>
          <cell r="I1449">
            <v>40175</v>
          </cell>
          <cell r="J1449">
            <v>40168</v>
          </cell>
          <cell r="K1449" t="str">
            <v>Y</v>
          </cell>
          <cell r="L1449" t="str">
            <v>Drw</v>
          </cell>
          <cell r="M1449">
            <v>1450</v>
          </cell>
        </row>
        <row r="1450">
          <cell r="C1450" t="str">
            <v>25</v>
          </cell>
          <cell r="D1450" t="str">
            <v>05050-MD-25-320-11</v>
          </cell>
          <cell r="E1450" t="str">
            <v>05050-MD-25-320-11</v>
          </cell>
          <cell r="F1450" t="str">
            <v>Tank-Piping ISO Process Tank T-102- (Propane)</v>
          </cell>
          <cell r="G1450">
            <v>0</v>
          </cell>
          <cell r="H1450" t="str">
            <v>VP-1516-147-T-101/2-300</v>
          </cell>
          <cell r="I1450">
            <v>40175</v>
          </cell>
          <cell r="J1450">
            <v>40168</v>
          </cell>
          <cell r="K1450" t="str">
            <v>Y</v>
          </cell>
          <cell r="L1450" t="str">
            <v>Drw</v>
          </cell>
          <cell r="M1450">
            <v>1451</v>
          </cell>
        </row>
        <row r="1451">
          <cell r="C1451" t="str">
            <v>25</v>
          </cell>
          <cell r="D1451" t="str">
            <v>05050-MD-25-320-12</v>
          </cell>
          <cell r="E1451" t="str">
            <v>05050-MD-25-320-12</v>
          </cell>
          <cell r="F1451" t="str">
            <v>Tank-Piping ISO Process Tank T-102- (Propane)</v>
          </cell>
          <cell r="G1451">
            <v>0</v>
          </cell>
          <cell r="H1451" t="str">
            <v>VP-1516-147-T-101/2-300</v>
          </cell>
          <cell r="I1451">
            <v>40175</v>
          </cell>
          <cell r="J1451">
            <v>40168</v>
          </cell>
          <cell r="K1451" t="str">
            <v>Y</v>
          </cell>
          <cell r="L1451" t="str">
            <v>Drw</v>
          </cell>
          <cell r="M1451">
            <v>1452</v>
          </cell>
        </row>
        <row r="1452">
          <cell r="C1452" t="str">
            <v>25</v>
          </cell>
          <cell r="D1452" t="str">
            <v>05050-MD-25-320-13</v>
          </cell>
          <cell r="E1452" t="str">
            <v>05050-MD-25-320-13</v>
          </cell>
          <cell r="F1452" t="str">
            <v>Tank-Piping ISO Process Tank T-102- (Propane)</v>
          </cell>
          <cell r="G1452">
            <v>0</v>
          </cell>
          <cell r="H1452" t="str">
            <v>VP-1516-147-T-101/2-300</v>
          </cell>
          <cell r="I1452">
            <v>40175</v>
          </cell>
          <cell r="J1452">
            <v>40168</v>
          </cell>
          <cell r="K1452" t="str">
            <v>Y</v>
          </cell>
          <cell r="L1452" t="str">
            <v>Drw</v>
          </cell>
          <cell r="M1452">
            <v>1453</v>
          </cell>
        </row>
        <row r="1453">
          <cell r="C1453" t="str">
            <v>25</v>
          </cell>
          <cell r="D1453" t="str">
            <v>05050-MD-25-320-14</v>
          </cell>
          <cell r="E1453" t="str">
            <v>05050-MD-25-320-14</v>
          </cell>
          <cell r="F1453" t="str">
            <v>Tank-Piping ISO Process Tank T-102- (Propane)</v>
          </cell>
          <cell r="G1453">
            <v>0</v>
          </cell>
          <cell r="H1453" t="str">
            <v>VP-1516-147-T-101/2-300</v>
          </cell>
          <cell r="I1453">
            <v>40175</v>
          </cell>
          <cell r="J1453">
            <v>40168</v>
          </cell>
          <cell r="K1453" t="str">
            <v>Y</v>
          </cell>
          <cell r="L1453" t="str">
            <v>Drw</v>
          </cell>
          <cell r="M1453">
            <v>1454</v>
          </cell>
        </row>
        <row r="1454">
          <cell r="C1454" t="str">
            <v>25</v>
          </cell>
          <cell r="D1454" t="str">
            <v>05050-MD-25-320-15</v>
          </cell>
          <cell r="E1454" t="str">
            <v>05050-MD-25-320-15</v>
          </cell>
          <cell r="F1454" t="str">
            <v>Tank-Piping ISO Process Tank T-102- (Propane)</v>
          </cell>
          <cell r="G1454">
            <v>0</v>
          </cell>
          <cell r="H1454" t="str">
            <v>VP-1516-147-T-101/2-300</v>
          </cell>
          <cell r="I1454">
            <v>40175</v>
          </cell>
          <cell r="J1454">
            <v>40168</v>
          </cell>
          <cell r="K1454" t="str">
            <v>Y</v>
          </cell>
          <cell r="L1454" t="str">
            <v>Drw</v>
          </cell>
          <cell r="M1454">
            <v>1455</v>
          </cell>
        </row>
        <row r="1455">
          <cell r="C1455" t="str">
            <v>25</v>
          </cell>
          <cell r="D1455" t="str">
            <v>05050-MD-25-320-16</v>
          </cell>
          <cell r="E1455" t="str">
            <v>05050-MD-25-320-16</v>
          </cell>
          <cell r="F1455" t="str">
            <v>Tank-Piping ISO Process Tank T-102- (Propane)</v>
          </cell>
          <cell r="G1455">
            <v>0</v>
          </cell>
          <cell r="H1455" t="str">
            <v>VP-1516-147-T-101/2-300</v>
          </cell>
          <cell r="I1455">
            <v>40175</v>
          </cell>
          <cell r="J1455">
            <v>40168</v>
          </cell>
          <cell r="K1455" t="str">
            <v>Y</v>
          </cell>
          <cell r="L1455" t="str">
            <v>Drw</v>
          </cell>
          <cell r="M1455">
            <v>1456</v>
          </cell>
        </row>
        <row r="1456">
          <cell r="C1456" t="str">
            <v>25</v>
          </cell>
          <cell r="D1456" t="str">
            <v>05050-MD-25-320-17</v>
          </cell>
          <cell r="E1456" t="str">
            <v>05050-MD-25-320-17</v>
          </cell>
          <cell r="F1456" t="str">
            <v>Tank-Piping ISO Process Tank T-102- (Propane)</v>
          </cell>
          <cell r="G1456">
            <v>0</v>
          </cell>
          <cell r="H1456" t="str">
            <v>VP-1516-147-T-101/2-300</v>
          </cell>
          <cell r="I1456">
            <v>40175</v>
          </cell>
          <cell r="J1456">
            <v>40168</v>
          </cell>
          <cell r="K1456" t="str">
            <v>Y</v>
          </cell>
          <cell r="L1456" t="str">
            <v>Drw</v>
          </cell>
          <cell r="M1456">
            <v>1457</v>
          </cell>
        </row>
        <row r="1457">
          <cell r="C1457" t="str">
            <v>25</v>
          </cell>
          <cell r="D1457" t="str">
            <v>05050-MD-25-320-18</v>
          </cell>
          <cell r="E1457" t="str">
            <v>05050-MD-25-320-18</v>
          </cell>
          <cell r="F1457" t="str">
            <v>Tank-Piping ISO Process Tank T-102- (Propane)</v>
          </cell>
          <cell r="G1457">
            <v>0</v>
          </cell>
          <cell r="H1457" t="str">
            <v>VP-1516-147-T-101/2-300</v>
          </cell>
          <cell r="I1457">
            <v>40175</v>
          </cell>
          <cell r="J1457">
            <v>40168</v>
          </cell>
          <cell r="K1457" t="str">
            <v>Y</v>
          </cell>
          <cell r="L1457" t="str">
            <v>Drw</v>
          </cell>
          <cell r="M1457">
            <v>1458</v>
          </cell>
        </row>
        <row r="1458">
          <cell r="C1458" t="str">
            <v>25</v>
          </cell>
          <cell r="D1458" t="str">
            <v>05050-MD-25-320-19</v>
          </cell>
          <cell r="E1458" t="str">
            <v>05050-MD-25-320-19</v>
          </cell>
          <cell r="F1458" t="str">
            <v>Tank-Piping ISO Process Tank T-102- (Propane)</v>
          </cell>
          <cell r="G1458">
            <v>0</v>
          </cell>
          <cell r="H1458" t="str">
            <v>VP-1516-147-T-101/2-300</v>
          </cell>
          <cell r="I1458">
            <v>40175</v>
          </cell>
          <cell r="J1458">
            <v>40168</v>
          </cell>
          <cell r="K1458" t="str">
            <v>Y</v>
          </cell>
          <cell r="L1458" t="str">
            <v>Drw</v>
          </cell>
          <cell r="M1458">
            <v>1459</v>
          </cell>
        </row>
        <row r="1459">
          <cell r="C1459" t="str">
            <v>25</v>
          </cell>
          <cell r="D1459" t="str">
            <v>05050-MD-25-320-20</v>
          </cell>
          <cell r="E1459" t="str">
            <v>05050-MD-25-320-20</v>
          </cell>
          <cell r="F1459" t="str">
            <v>Tank-Piping ISO Process Tank T-102- (Propane)</v>
          </cell>
          <cell r="G1459">
            <v>0</v>
          </cell>
          <cell r="H1459" t="str">
            <v>VP-1516-147-T-101/2-300</v>
          </cell>
          <cell r="I1459">
            <v>40175</v>
          </cell>
          <cell r="J1459">
            <v>40168</v>
          </cell>
          <cell r="K1459" t="str">
            <v>Y</v>
          </cell>
          <cell r="L1459" t="str">
            <v>Drw</v>
          </cell>
          <cell r="M1459">
            <v>1460</v>
          </cell>
        </row>
        <row r="1460">
          <cell r="C1460" t="str">
            <v>25</v>
          </cell>
          <cell r="D1460" t="str">
            <v>05050-MD-25-320-21</v>
          </cell>
          <cell r="E1460" t="str">
            <v>05050-MD-25-320-21</v>
          </cell>
          <cell r="F1460" t="str">
            <v>Tank-Piping ISO Process Tank T-102- (Propane)</v>
          </cell>
          <cell r="G1460">
            <v>0</v>
          </cell>
          <cell r="H1460" t="str">
            <v>VP-1516-147-T-101/2-300</v>
          </cell>
          <cell r="I1460">
            <v>40175</v>
          </cell>
          <cell r="J1460">
            <v>40168</v>
          </cell>
          <cell r="K1460" t="str">
            <v>Y</v>
          </cell>
          <cell r="L1460" t="str">
            <v>Drw</v>
          </cell>
          <cell r="M1460">
            <v>1461</v>
          </cell>
        </row>
        <row r="1461">
          <cell r="C1461" t="str">
            <v>25</v>
          </cell>
          <cell r="D1461" t="str">
            <v>05050-MD-25-320-22</v>
          </cell>
          <cell r="E1461" t="str">
            <v>05050-MD-25-320-22</v>
          </cell>
          <cell r="F1461" t="str">
            <v>Tank-Piping ISO Process Tank T-102- (Propane)</v>
          </cell>
          <cell r="G1461">
            <v>0</v>
          </cell>
          <cell r="H1461" t="str">
            <v>VP-1516-147-T-101/2-300</v>
          </cell>
          <cell r="I1461">
            <v>40175</v>
          </cell>
          <cell r="J1461">
            <v>40168</v>
          </cell>
          <cell r="K1461" t="str">
            <v>Y</v>
          </cell>
          <cell r="L1461" t="str">
            <v>Drw</v>
          </cell>
          <cell r="M1461">
            <v>1462</v>
          </cell>
        </row>
        <row r="1462">
          <cell r="C1462" t="str">
            <v>25</v>
          </cell>
          <cell r="D1462" t="str">
            <v>05050-MD-25-320-23</v>
          </cell>
          <cell r="E1462" t="str">
            <v>05050-MD-25-320-23</v>
          </cell>
          <cell r="F1462" t="str">
            <v>Tank-Piping ISO Process Tank T-102- (Propane)</v>
          </cell>
          <cell r="G1462">
            <v>0</v>
          </cell>
          <cell r="H1462" t="str">
            <v>VP-1516-147-T-101/2-300</v>
          </cell>
          <cell r="I1462">
            <v>40175</v>
          </cell>
          <cell r="J1462">
            <v>40168</v>
          </cell>
          <cell r="K1462" t="str">
            <v>Y</v>
          </cell>
          <cell r="L1462" t="str">
            <v>Drw</v>
          </cell>
          <cell r="M1462">
            <v>1463</v>
          </cell>
        </row>
        <row r="1463">
          <cell r="C1463" t="str">
            <v>25</v>
          </cell>
          <cell r="D1463" t="str">
            <v>05050-MD-25-320-24</v>
          </cell>
          <cell r="E1463" t="str">
            <v>05050-MD-25-320-24</v>
          </cell>
          <cell r="F1463" t="str">
            <v>Tank-Piping ISO Process Tank T-102- (Propane)</v>
          </cell>
          <cell r="G1463">
            <v>0</v>
          </cell>
          <cell r="H1463" t="str">
            <v>VP-1516-147-T-101/2-300</v>
          </cell>
          <cell r="I1463">
            <v>40175</v>
          </cell>
          <cell r="J1463">
            <v>40168</v>
          </cell>
          <cell r="K1463" t="str">
            <v>Y</v>
          </cell>
          <cell r="L1463" t="str">
            <v>Drw</v>
          </cell>
          <cell r="M1463">
            <v>1464</v>
          </cell>
        </row>
        <row r="1464">
          <cell r="C1464" t="str">
            <v>25</v>
          </cell>
          <cell r="D1464" t="str">
            <v>05050-MD-25-320-25</v>
          </cell>
          <cell r="E1464" t="str">
            <v>05050-MD-25-320-25</v>
          </cell>
          <cell r="F1464" t="str">
            <v>Tank-Piping ISO Process Tank T-102- (Propane)</v>
          </cell>
          <cell r="G1464">
            <v>0</v>
          </cell>
          <cell r="H1464" t="str">
            <v>VP-1516-147-T-101/2-300</v>
          </cell>
          <cell r="I1464">
            <v>40175</v>
          </cell>
          <cell r="J1464">
            <v>40168</v>
          </cell>
          <cell r="K1464" t="str">
            <v>Y</v>
          </cell>
          <cell r="L1464" t="str">
            <v>Drw</v>
          </cell>
          <cell r="M1464">
            <v>1465</v>
          </cell>
        </row>
        <row r="1465">
          <cell r="C1465" t="str">
            <v>25</v>
          </cell>
          <cell r="D1465" t="str">
            <v>05050-MD-25-320-26</v>
          </cell>
          <cell r="E1465" t="str">
            <v>05050-MD-25-320-26</v>
          </cell>
          <cell r="F1465" t="str">
            <v>Tank-Piping ISO Process Tank T-102- (Propane)</v>
          </cell>
          <cell r="G1465">
            <v>0</v>
          </cell>
          <cell r="H1465" t="str">
            <v>VP-1516-147-T-101/2-300</v>
          </cell>
          <cell r="I1465">
            <v>40175</v>
          </cell>
          <cell r="J1465">
            <v>40168</v>
          </cell>
          <cell r="K1465" t="str">
            <v>Y</v>
          </cell>
          <cell r="L1465" t="str">
            <v>Drw</v>
          </cell>
          <cell r="M1465">
            <v>1466</v>
          </cell>
        </row>
        <row r="1466">
          <cell r="C1466" t="str">
            <v>25</v>
          </cell>
          <cell r="D1466" t="str">
            <v>05050-MD-25-320-27</v>
          </cell>
          <cell r="E1466" t="str">
            <v>05050-MD-25-320-27</v>
          </cell>
          <cell r="F1466" t="str">
            <v>Tank-Piping ISO Process Tank T-102- (Propane)</v>
          </cell>
          <cell r="G1466">
            <v>0</v>
          </cell>
          <cell r="H1466" t="str">
            <v>VP-1516-147-T-101/2-300</v>
          </cell>
          <cell r="I1466">
            <v>40175</v>
          </cell>
          <cell r="J1466">
            <v>40168</v>
          </cell>
          <cell r="K1466" t="str">
            <v>Y</v>
          </cell>
          <cell r="L1466" t="str">
            <v>Drw</v>
          </cell>
          <cell r="M1466">
            <v>1467</v>
          </cell>
        </row>
        <row r="1467">
          <cell r="C1467" t="str">
            <v>25</v>
          </cell>
          <cell r="D1467" t="str">
            <v>05050-MD-25-320-28</v>
          </cell>
          <cell r="E1467" t="str">
            <v>05050-MD-25-320-28</v>
          </cell>
          <cell r="F1467" t="str">
            <v>Tank-Piping ISO Process Tank T-102- (Propane)</v>
          </cell>
          <cell r="G1467">
            <v>0</v>
          </cell>
          <cell r="H1467" t="str">
            <v>VP-1516-147-T-101/2-300</v>
          </cell>
          <cell r="I1467">
            <v>40175</v>
          </cell>
          <cell r="J1467">
            <v>40168</v>
          </cell>
          <cell r="K1467" t="str">
            <v>Y</v>
          </cell>
          <cell r="L1467" t="str">
            <v>Drw</v>
          </cell>
          <cell r="M1467">
            <v>1468</v>
          </cell>
        </row>
        <row r="1468">
          <cell r="C1468" t="str">
            <v>25</v>
          </cell>
          <cell r="D1468" t="str">
            <v>05050-MD-25-320-29</v>
          </cell>
          <cell r="E1468" t="str">
            <v>05050-MD-25-320-29</v>
          </cell>
          <cell r="F1468" t="str">
            <v>Tank-Piping ISO Process Tank T-102- (Propane)</v>
          </cell>
          <cell r="G1468">
            <v>0</v>
          </cell>
          <cell r="H1468" t="str">
            <v>VP-1516-147-T-101/2-300</v>
          </cell>
          <cell r="I1468">
            <v>40175</v>
          </cell>
          <cell r="J1468">
            <v>40168</v>
          </cell>
          <cell r="K1468" t="str">
            <v>Y</v>
          </cell>
          <cell r="L1468" t="str">
            <v>Drw</v>
          </cell>
          <cell r="M1468">
            <v>1469</v>
          </cell>
        </row>
        <row r="1469">
          <cell r="C1469" t="str">
            <v>25</v>
          </cell>
          <cell r="D1469" t="str">
            <v>05050-MD-25-320-30</v>
          </cell>
          <cell r="E1469" t="str">
            <v>05050-MD-25-320-30</v>
          </cell>
          <cell r="F1469" t="str">
            <v>Tank-Piping ISO Process Tank T-102- (Propane)</v>
          </cell>
          <cell r="G1469">
            <v>0</v>
          </cell>
          <cell r="H1469" t="str">
            <v>VP-1516-147-T-101/2-300</v>
          </cell>
          <cell r="I1469">
            <v>40175</v>
          </cell>
          <cell r="J1469">
            <v>40168</v>
          </cell>
          <cell r="K1469" t="str">
            <v>Y</v>
          </cell>
          <cell r="L1469" t="str">
            <v>Drw</v>
          </cell>
          <cell r="M1469">
            <v>1470</v>
          </cell>
        </row>
        <row r="1470">
          <cell r="C1470" t="str">
            <v>25</v>
          </cell>
          <cell r="D1470" t="str">
            <v>05050-MD-25-320-31</v>
          </cell>
          <cell r="E1470" t="str">
            <v>05050-MD-25-320-31</v>
          </cell>
          <cell r="F1470" t="str">
            <v>Tank-Piping ISO Process Tank T-102- (Propane)</v>
          </cell>
          <cell r="G1470">
            <v>0</v>
          </cell>
          <cell r="H1470" t="str">
            <v>VP-1516-147-T-101/2-300</v>
          </cell>
          <cell r="I1470">
            <v>40175</v>
          </cell>
          <cell r="J1470">
            <v>40168</v>
          </cell>
          <cell r="K1470" t="str">
            <v>Y</v>
          </cell>
          <cell r="L1470" t="str">
            <v>Drw</v>
          </cell>
          <cell r="M1470">
            <v>1471</v>
          </cell>
        </row>
        <row r="1471">
          <cell r="C1471" t="str">
            <v>25</v>
          </cell>
          <cell r="D1471" t="str">
            <v>05050-MD-25-320-32</v>
          </cell>
          <cell r="E1471" t="str">
            <v>05050-MD-25-320-32</v>
          </cell>
          <cell r="F1471" t="str">
            <v>Tank-Piping ISO Process Tank T-102- (Propane)</v>
          </cell>
          <cell r="G1471">
            <v>0</v>
          </cell>
          <cell r="H1471" t="str">
            <v>VP-1516-147-T-101/2-300</v>
          </cell>
          <cell r="I1471">
            <v>40175</v>
          </cell>
          <cell r="J1471">
            <v>40168</v>
          </cell>
          <cell r="K1471" t="str">
            <v>Y</v>
          </cell>
          <cell r="L1471" t="str">
            <v>Drw</v>
          </cell>
          <cell r="M1471">
            <v>1472</v>
          </cell>
        </row>
        <row r="1472">
          <cell r="C1472" t="str">
            <v>25</v>
          </cell>
          <cell r="D1472" t="str">
            <v>05050-MD-25-320-33</v>
          </cell>
          <cell r="E1472" t="str">
            <v>05050-MD-25-320-33</v>
          </cell>
          <cell r="F1472" t="str">
            <v>Tank-Piping ISO Process Tank T-102- (Propane)</v>
          </cell>
          <cell r="G1472">
            <v>0</v>
          </cell>
          <cell r="H1472" t="str">
            <v>VP-1516-147-T-101/2-300</v>
          </cell>
          <cell r="I1472">
            <v>40175</v>
          </cell>
          <cell r="J1472">
            <v>40168</v>
          </cell>
          <cell r="K1472" t="str">
            <v>Y</v>
          </cell>
          <cell r="L1472" t="str">
            <v>Drw</v>
          </cell>
          <cell r="M1472">
            <v>1473</v>
          </cell>
        </row>
        <row r="1473">
          <cell r="C1473" t="str">
            <v>25</v>
          </cell>
          <cell r="D1473" t="str">
            <v>05050-MD-25-320-34</v>
          </cell>
          <cell r="E1473" t="str">
            <v>05050-MD-25-320-34</v>
          </cell>
          <cell r="F1473" t="str">
            <v>Tank-Piping ISO Process Tank T-102- (Propane)</v>
          </cell>
          <cell r="G1473">
            <v>0</v>
          </cell>
          <cell r="H1473" t="str">
            <v>VP-1516-147-T-101/2-300</v>
          </cell>
          <cell r="I1473">
            <v>40175</v>
          </cell>
          <cell r="J1473">
            <v>40168</v>
          </cell>
          <cell r="K1473" t="str">
            <v>Y</v>
          </cell>
          <cell r="L1473" t="str">
            <v>Drw</v>
          </cell>
          <cell r="M1473">
            <v>1474</v>
          </cell>
        </row>
        <row r="1474">
          <cell r="C1474" t="str">
            <v>25</v>
          </cell>
          <cell r="D1474" t="str">
            <v>05050-MD-25-320-35</v>
          </cell>
          <cell r="E1474" t="str">
            <v>05050-MD-25-320-35</v>
          </cell>
          <cell r="F1474" t="str">
            <v>Tank-Piping ISO Process Tank T-102- (Propane)</v>
          </cell>
          <cell r="G1474">
            <v>0</v>
          </cell>
          <cell r="H1474" t="str">
            <v>VP-1516-147-T-101/2-300</v>
          </cell>
          <cell r="I1474">
            <v>40175</v>
          </cell>
          <cell r="J1474">
            <v>40168</v>
          </cell>
          <cell r="K1474" t="str">
            <v>Y</v>
          </cell>
          <cell r="L1474" t="str">
            <v>Drw</v>
          </cell>
          <cell r="M1474">
            <v>1475</v>
          </cell>
        </row>
        <row r="1475">
          <cell r="C1475" t="str">
            <v>25</v>
          </cell>
          <cell r="D1475" t="str">
            <v>05050-MD-25-320-36</v>
          </cell>
          <cell r="E1475" t="str">
            <v>05050-MD-25-320-36</v>
          </cell>
          <cell r="F1475" t="str">
            <v>Tank-Piping ISO Process Tank T-102- (Propane)</v>
          </cell>
          <cell r="G1475">
            <v>0</v>
          </cell>
          <cell r="H1475" t="str">
            <v>VP-1516-147-T-101/2-300</v>
          </cell>
          <cell r="I1475">
            <v>40175</v>
          </cell>
          <cell r="J1475">
            <v>40168</v>
          </cell>
          <cell r="K1475" t="str">
            <v>Y</v>
          </cell>
          <cell r="L1475" t="str">
            <v>Drw</v>
          </cell>
          <cell r="M1475">
            <v>1476</v>
          </cell>
        </row>
        <row r="1476">
          <cell r="C1476" t="str">
            <v>25</v>
          </cell>
          <cell r="D1476" t="str">
            <v>05050-MD-25-320-37</v>
          </cell>
          <cell r="E1476" t="str">
            <v>05050-MD-25-320-37</v>
          </cell>
          <cell r="F1476" t="str">
            <v>Tank-Piping ISO Process Tank T-102- (Propane)</v>
          </cell>
          <cell r="G1476">
            <v>0</v>
          </cell>
          <cell r="H1476" t="str">
            <v>VP-1516-147-T-101/2-300</v>
          </cell>
          <cell r="I1476">
            <v>40175</v>
          </cell>
          <cell r="J1476">
            <v>40168</v>
          </cell>
          <cell r="K1476" t="str">
            <v>Y</v>
          </cell>
          <cell r="L1476" t="str">
            <v>Drw</v>
          </cell>
          <cell r="M1476">
            <v>1477</v>
          </cell>
        </row>
        <row r="1477">
          <cell r="C1477" t="str">
            <v>25</v>
          </cell>
          <cell r="D1477" t="str">
            <v>05050-MD-25-320-38</v>
          </cell>
          <cell r="E1477" t="str">
            <v>05050-MD-25-320-38</v>
          </cell>
          <cell r="F1477" t="str">
            <v>Tank-Piping ISO Process Tank T-102- (Propane)</v>
          </cell>
          <cell r="G1477">
            <v>0</v>
          </cell>
          <cell r="H1477" t="str">
            <v>VP-1516-147-T-101/2-300</v>
          </cell>
          <cell r="I1477">
            <v>40175</v>
          </cell>
          <cell r="J1477">
            <v>40168</v>
          </cell>
          <cell r="K1477" t="str">
            <v>Y</v>
          </cell>
          <cell r="L1477" t="str">
            <v>Drw</v>
          </cell>
          <cell r="M1477">
            <v>1478</v>
          </cell>
        </row>
        <row r="1478">
          <cell r="C1478" t="str">
            <v>25</v>
          </cell>
          <cell r="D1478" t="str">
            <v>05050-MD-25-320-39</v>
          </cell>
          <cell r="E1478" t="str">
            <v>05050-MD-25-320-39</v>
          </cell>
          <cell r="F1478" t="str">
            <v>Tank-Piping ISO Process Tank T-102- (Propane)</v>
          </cell>
          <cell r="G1478">
            <v>0</v>
          </cell>
          <cell r="H1478" t="str">
            <v>VP-1516-147-T-101/2-300</v>
          </cell>
          <cell r="I1478">
            <v>40175</v>
          </cell>
          <cell r="J1478">
            <v>40168</v>
          </cell>
          <cell r="K1478" t="str">
            <v>Y</v>
          </cell>
          <cell r="L1478" t="str">
            <v>Drw</v>
          </cell>
          <cell r="M1478">
            <v>1479</v>
          </cell>
        </row>
        <row r="1479">
          <cell r="C1479" t="str">
            <v>25</v>
          </cell>
          <cell r="D1479" t="str">
            <v>05050-MD-25-320-40</v>
          </cell>
          <cell r="E1479" t="str">
            <v>05050-MD-25-320-40</v>
          </cell>
          <cell r="F1479" t="str">
            <v>Tank-Piping ISO Process Tank T-102- (Propane)</v>
          </cell>
          <cell r="G1479">
            <v>0</v>
          </cell>
          <cell r="H1479" t="str">
            <v>VP-1516-147-T-101/2-300</v>
          </cell>
          <cell r="I1479">
            <v>40175</v>
          </cell>
          <cell r="J1479">
            <v>40168</v>
          </cell>
          <cell r="K1479" t="str">
            <v>Y</v>
          </cell>
          <cell r="L1479" t="str">
            <v>Drw</v>
          </cell>
          <cell r="M1479">
            <v>1480</v>
          </cell>
        </row>
        <row r="1480">
          <cell r="C1480" t="str">
            <v>25</v>
          </cell>
          <cell r="D1480" t="str">
            <v>05050-MD-25-320-41</v>
          </cell>
          <cell r="E1480" t="str">
            <v>05050-MD-25-320-41</v>
          </cell>
          <cell r="F1480" t="str">
            <v>Tank-Piping ISO Process Tank T-102- (Propane)</v>
          </cell>
          <cell r="G1480">
            <v>0</v>
          </cell>
          <cell r="H1480" t="str">
            <v>VP-1516-147-T-101/2-300</v>
          </cell>
          <cell r="I1480">
            <v>40175</v>
          </cell>
          <cell r="J1480">
            <v>40168</v>
          </cell>
          <cell r="K1480" t="str">
            <v>Y</v>
          </cell>
          <cell r="L1480" t="str">
            <v>Drw</v>
          </cell>
          <cell r="M1480">
            <v>1481</v>
          </cell>
        </row>
        <row r="1481">
          <cell r="C1481" t="str">
            <v>25</v>
          </cell>
          <cell r="D1481" t="str">
            <v>05050-MD-25-320-42</v>
          </cell>
          <cell r="E1481" t="str">
            <v>05050-MD-25-320-42</v>
          </cell>
          <cell r="F1481" t="str">
            <v>Tank-Piping ISO Process Tank T-102- (Propane)</v>
          </cell>
          <cell r="G1481">
            <v>0</v>
          </cell>
          <cell r="H1481" t="str">
            <v>VP-1516-147-T-101/2-300</v>
          </cell>
          <cell r="I1481">
            <v>40175</v>
          </cell>
          <cell r="J1481">
            <v>40168</v>
          </cell>
          <cell r="K1481" t="str">
            <v>Y</v>
          </cell>
          <cell r="L1481" t="str">
            <v>Drw</v>
          </cell>
          <cell r="M1481">
            <v>1482</v>
          </cell>
        </row>
        <row r="1482">
          <cell r="C1482" t="str">
            <v>25</v>
          </cell>
          <cell r="D1482" t="str">
            <v>05050-MD-25-320-43</v>
          </cell>
          <cell r="E1482" t="str">
            <v>05050-MD-25-320-43</v>
          </cell>
          <cell r="F1482" t="str">
            <v>Tank-Piping ISO Process Tank T-102- (Propane)</v>
          </cell>
          <cell r="G1482">
            <v>0</v>
          </cell>
          <cell r="H1482" t="str">
            <v>VP-1516-147-T-101/2-300</v>
          </cell>
          <cell r="I1482">
            <v>40175</v>
          </cell>
          <cell r="J1482">
            <v>40168</v>
          </cell>
          <cell r="K1482" t="str">
            <v>Y</v>
          </cell>
          <cell r="L1482" t="str">
            <v>Drw</v>
          </cell>
          <cell r="M1482">
            <v>1483</v>
          </cell>
        </row>
        <row r="1483">
          <cell r="C1483" t="str">
            <v>25</v>
          </cell>
          <cell r="D1483" t="str">
            <v>05050-MD-25-320-44</v>
          </cell>
          <cell r="E1483" t="str">
            <v>05050-MD-25-320-44</v>
          </cell>
          <cell r="F1483" t="str">
            <v>Tank-Piping ISO Process Tank T-102- (Propane)</v>
          </cell>
          <cell r="G1483">
            <v>0</v>
          </cell>
          <cell r="H1483" t="str">
            <v>VP-1516-147-T-101/2-300</v>
          </cell>
          <cell r="I1483">
            <v>40175</v>
          </cell>
          <cell r="J1483">
            <v>40168</v>
          </cell>
          <cell r="K1483" t="str">
            <v>Y</v>
          </cell>
          <cell r="L1483" t="str">
            <v>Drw</v>
          </cell>
          <cell r="M1483">
            <v>1484</v>
          </cell>
        </row>
        <row r="1484">
          <cell r="C1484" t="str">
            <v>25</v>
          </cell>
          <cell r="D1484" t="str">
            <v>05050-MD-25-320-45</v>
          </cell>
          <cell r="E1484" t="str">
            <v>05050-MD-25-320-45</v>
          </cell>
          <cell r="F1484" t="str">
            <v>Tank-Piping ISO Process Tank T-102- (Propane)</v>
          </cell>
          <cell r="G1484">
            <v>0</v>
          </cell>
          <cell r="H1484" t="str">
            <v>VP-1516-147-T-101/2-300</v>
          </cell>
          <cell r="I1484">
            <v>40175</v>
          </cell>
          <cell r="J1484">
            <v>40168</v>
          </cell>
          <cell r="K1484" t="str">
            <v>Y</v>
          </cell>
          <cell r="L1484" t="str">
            <v>Drw</v>
          </cell>
          <cell r="M1484">
            <v>1485</v>
          </cell>
        </row>
        <row r="1485">
          <cell r="C1485" t="str">
            <v>25</v>
          </cell>
          <cell r="D1485" t="str">
            <v>05050-MD-25-320-46</v>
          </cell>
          <cell r="E1485" t="str">
            <v>05050-MD-25-320-46</v>
          </cell>
          <cell r="F1485" t="str">
            <v>Tank-Piping ISO Process Tank T-102- (Propane)</v>
          </cell>
          <cell r="G1485">
            <v>0</v>
          </cell>
          <cell r="H1485" t="str">
            <v>VP-1516-147-T-101/2-300</v>
          </cell>
          <cell r="I1485">
            <v>40175</v>
          </cell>
          <cell r="J1485">
            <v>40168</v>
          </cell>
          <cell r="K1485" t="str">
            <v>Y</v>
          </cell>
          <cell r="L1485" t="str">
            <v>Drw</v>
          </cell>
          <cell r="M1485">
            <v>1486</v>
          </cell>
        </row>
        <row r="1486">
          <cell r="C1486" t="str">
            <v>25</v>
          </cell>
          <cell r="D1486" t="str">
            <v>05050-MD-25-320-47</v>
          </cell>
          <cell r="E1486" t="str">
            <v>05050-MD-25-320-47</v>
          </cell>
          <cell r="F1486" t="str">
            <v>Tank-Piping ISO Process Tank T-102- (Propane)</v>
          </cell>
          <cell r="G1486">
            <v>0</v>
          </cell>
          <cell r="H1486" t="str">
            <v>VP-1516-147-T-101/2-300</v>
          </cell>
          <cell r="I1486">
            <v>40175</v>
          </cell>
          <cell r="J1486">
            <v>40168</v>
          </cell>
          <cell r="K1486" t="str">
            <v>Y</v>
          </cell>
          <cell r="L1486" t="str">
            <v>Drw</v>
          </cell>
          <cell r="M1486">
            <v>1487</v>
          </cell>
        </row>
        <row r="1487">
          <cell r="C1487" t="str">
            <v>25</v>
          </cell>
          <cell r="D1487" t="str">
            <v>05050-MD-25-320-48</v>
          </cell>
          <cell r="E1487" t="str">
            <v>05050-MD-25-320-48</v>
          </cell>
          <cell r="F1487" t="str">
            <v>Tank-Piping ISO Process Tank T-102- (Propane)</v>
          </cell>
          <cell r="G1487">
            <v>0</v>
          </cell>
          <cell r="H1487" t="str">
            <v>VP-1516-147-T-101/2-300</v>
          </cell>
          <cell r="I1487">
            <v>40175</v>
          </cell>
          <cell r="J1487">
            <v>40168</v>
          </cell>
          <cell r="K1487" t="str">
            <v>Y</v>
          </cell>
          <cell r="L1487" t="str">
            <v>Drw</v>
          </cell>
          <cell r="M1487">
            <v>1488</v>
          </cell>
        </row>
        <row r="1488">
          <cell r="C1488" t="str">
            <v>25</v>
          </cell>
          <cell r="D1488" t="str">
            <v>05050-MD-25-320-49</v>
          </cell>
          <cell r="E1488" t="str">
            <v>05050-MD-25-320-49</v>
          </cell>
          <cell r="F1488" t="str">
            <v>Tank-Piping ISO Process Tank T-102- (Propane)</v>
          </cell>
          <cell r="G1488">
            <v>0</v>
          </cell>
          <cell r="H1488" t="str">
            <v>VP-1516-147-T-101/2-300</v>
          </cell>
          <cell r="I1488">
            <v>40175</v>
          </cell>
          <cell r="J1488">
            <v>40168</v>
          </cell>
          <cell r="K1488" t="str">
            <v>Y</v>
          </cell>
          <cell r="L1488" t="str">
            <v>Drw</v>
          </cell>
          <cell r="M1488">
            <v>1489</v>
          </cell>
        </row>
        <row r="1489">
          <cell r="C1489" t="str">
            <v>25</v>
          </cell>
          <cell r="D1489" t="str">
            <v>05050-MD-25-320-50</v>
          </cell>
          <cell r="E1489" t="str">
            <v>05050-MD-25-320-50</v>
          </cell>
          <cell r="F1489" t="str">
            <v>Tank-Piping ISO Process Tank T-102- (Propane)</v>
          </cell>
          <cell r="G1489">
            <v>0</v>
          </cell>
          <cell r="H1489" t="str">
            <v>VP-1516-147-T-101/2-300</v>
          </cell>
          <cell r="I1489">
            <v>40175</v>
          </cell>
          <cell r="J1489">
            <v>40168</v>
          </cell>
          <cell r="K1489" t="str">
            <v>Y</v>
          </cell>
          <cell r="L1489" t="str">
            <v>Drw</v>
          </cell>
          <cell r="M1489">
            <v>1490</v>
          </cell>
        </row>
        <row r="1490">
          <cell r="C1490" t="str">
            <v>25</v>
          </cell>
          <cell r="D1490" t="str">
            <v>05050-MD-25-320-51</v>
          </cell>
          <cell r="E1490" t="str">
            <v>05050-MD-25-320-51</v>
          </cell>
          <cell r="F1490" t="str">
            <v>Tank-Piping ISO Process Tank T-102- (Propane)</v>
          </cell>
          <cell r="G1490">
            <v>0</v>
          </cell>
          <cell r="H1490" t="str">
            <v>VP-1516-147-T-101/2-300</v>
          </cell>
          <cell r="I1490">
            <v>40175</v>
          </cell>
          <cell r="J1490">
            <v>40168</v>
          </cell>
          <cell r="K1490" t="str">
            <v>Y</v>
          </cell>
          <cell r="L1490" t="str">
            <v>Drw</v>
          </cell>
          <cell r="M1490">
            <v>1491</v>
          </cell>
        </row>
        <row r="1491">
          <cell r="C1491" t="str">
            <v>25</v>
          </cell>
          <cell r="D1491" t="str">
            <v>05050-MD-25-320-52</v>
          </cell>
          <cell r="E1491" t="str">
            <v>05050-MD-25-320-52</v>
          </cell>
          <cell r="F1491" t="str">
            <v>Tank-Piping ISO Process Tank T-102- (Propane)</v>
          </cell>
          <cell r="G1491">
            <v>0</v>
          </cell>
          <cell r="H1491" t="str">
            <v>VP-1516-147-T-101/2-300</v>
          </cell>
          <cell r="I1491">
            <v>40175</v>
          </cell>
          <cell r="J1491">
            <v>40168</v>
          </cell>
          <cell r="K1491" t="str">
            <v>Y</v>
          </cell>
          <cell r="L1491" t="str">
            <v>Drw</v>
          </cell>
          <cell r="M1491">
            <v>1492</v>
          </cell>
        </row>
        <row r="1492">
          <cell r="C1492" t="str">
            <v>25</v>
          </cell>
          <cell r="D1492" t="str">
            <v>05050-MD-25-320-53</v>
          </cell>
          <cell r="E1492" t="str">
            <v>05050-MD-25-320-53</v>
          </cell>
          <cell r="F1492" t="str">
            <v>Tank-Piping ISO Process Tank T-102- (Propane)</v>
          </cell>
          <cell r="G1492">
            <v>0</v>
          </cell>
          <cell r="H1492" t="str">
            <v>VP-1516-147-T-101/2-300</v>
          </cell>
          <cell r="I1492">
            <v>40175</v>
          </cell>
          <cell r="J1492">
            <v>40168</v>
          </cell>
          <cell r="K1492" t="str">
            <v>Y</v>
          </cell>
          <cell r="L1492" t="str">
            <v>Drw</v>
          </cell>
          <cell r="M1492">
            <v>1493</v>
          </cell>
        </row>
        <row r="1493">
          <cell r="C1493" t="str">
            <v>25</v>
          </cell>
          <cell r="D1493" t="str">
            <v>05050-MD-25-320-54</v>
          </cell>
          <cell r="E1493" t="str">
            <v>05050-MD-25-320-54</v>
          </cell>
          <cell r="F1493" t="str">
            <v>Tank-Piping ISO Process Tank T-102- (Propane)</v>
          </cell>
          <cell r="G1493">
            <v>0</v>
          </cell>
          <cell r="H1493" t="str">
            <v>VP-1516-147-T-101/2-300</v>
          </cell>
          <cell r="I1493">
            <v>40175</v>
          </cell>
          <cell r="J1493">
            <v>40168</v>
          </cell>
          <cell r="K1493" t="str">
            <v>Y</v>
          </cell>
          <cell r="L1493" t="str">
            <v>Drw</v>
          </cell>
          <cell r="M1493">
            <v>1494</v>
          </cell>
        </row>
        <row r="1494">
          <cell r="C1494" t="str">
            <v>25</v>
          </cell>
          <cell r="D1494" t="str">
            <v>05050-MD-25-320-55</v>
          </cell>
          <cell r="E1494" t="str">
            <v>05050-MD-25-320-55</v>
          </cell>
          <cell r="F1494" t="str">
            <v>Tank-Piping ISO Process Tank T-102- (Propane)</v>
          </cell>
          <cell r="G1494">
            <v>0</v>
          </cell>
          <cell r="H1494" t="str">
            <v>VP-1516-147-T-101/2-300</v>
          </cell>
          <cell r="I1494">
            <v>40175</v>
          </cell>
          <cell r="J1494">
            <v>40168</v>
          </cell>
          <cell r="K1494" t="str">
            <v>Y</v>
          </cell>
          <cell r="L1494" t="str">
            <v>Drw</v>
          </cell>
          <cell r="M1494">
            <v>1495</v>
          </cell>
        </row>
        <row r="1495">
          <cell r="C1495" t="str">
            <v>25</v>
          </cell>
          <cell r="D1495" t="str">
            <v>05050-MD-25-320-56</v>
          </cell>
          <cell r="E1495" t="str">
            <v>05050-MD-25-320-56</v>
          </cell>
          <cell r="F1495" t="str">
            <v>Tank-Piping ISO Process Tank T-102- (Propane)</v>
          </cell>
          <cell r="G1495">
            <v>0</v>
          </cell>
          <cell r="H1495" t="str">
            <v>VP-1516-147-T-101/2-300</v>
          </cell>
          <cell r="I1495">
            <v>40175</v>
          </cell>
          <cell r="J1495">
            <v>40168</v>
          </cell>
          <cell r="K1495" t="str">
            <v>Y</v>
          </cell>
          <cell r="L1495" t="str">
            <v>Drw</v>
          </cell>
          <cell r="M1495">
            <v>1496</v>
          </cell>
        </row>
        <row r="1496">
          <cell r="C1496" t="str">
            <v>25</v>
          </cell>
          <cell r="D1496" t="str">
            <v>05050-MD-25-320-57</v>
          </cell>
          <cell r="E1496" t="str">
            <v>05050-MD-25-320-57</v>
          </cell>
          <cell r="F1496" t="str">
            <v>Tank-Piping ISO Process Tank T-102- (Propane)</v>
          </cell>
          <cell r="G1496">
            <v>0</v>
          </cell>
          <cell r="H1496" t="str">
            <v>VP-1516-147-T-101/2-300</v>
          </cell>
          <cell r="I1496">
            <v>40175</v>
          </cell>
          <cell r="J1496">
            <v>40168</v>
          </cell>
          <cell r="K1496" t="str">
            <v>Y</v>
          </cell>
          <cell r="L1496" t="str">
            <v>Drw</v>
          </cell>
          <cell r="M1496">
            <v>1497</v>
          </cell>
        </row>
        <row r="1497">
          <cell r="C1497" t="str">
            <v>25</v>
          </cell>
          <cell r="D1497" t="str">
            <v>05050-MD-25-320-58</v>
          </cell>
          <cell r="E1497" t="str">
            <v>05050-MD-25-320-58</v>
          </cell>
          <cell r="F1497" t="str">
            <v>Tank-Piping ISO Process Tank T-102- (Propane)</v>
          </cell>
          <cell r="G1497">
            <v>0</v>
          </cell>
          <cell r="H1497" t="str">
            <v>VP-1516-147-T-101/2-300</v>
          </cell>
          <cell r="I1497">
            <v>40175</v>
          </cell>
          <cell r="J1497">
            <v>40168</v>
          </cell>
          <cell r="K1497" t="str">
            <v>Y</v>
          </cell>
          <cell r="L1497" t="str">
            <v>Drw</v>
          </cell>
          <cell r="M1497">
            <v>1498</v>
          </cell>
        </row>
        <row r="1498">
          <cell r="C1498" t="str">
            <v>25</v>
          </cell>
          <cell r="D1498" t="str">
            <v>05050-MD-25-320-59</v>
          </cell>
          <cell r="E1498" t="str">
            <v>05050-MD-25-320-59</v>
          </cell>
          <cell r="F1498" t="str">
            <v>Tank-Piping ISO Process Tank T-102- (Propane)</v>
          </cell>
          <cell r="G1498">
            <v>0</v>
          </cell>
          <cell r="H1498" t="str">
            <v>VP-1516-147-T-101/2-300</v>
          </cell>
          <cell r="I1498">
            <v>40175</v>
          </cell>
          <cell r="J1498">
            <v>40168</v>
          </cell>
          <cell r="K1498" t="str">
            <v>Y</v>
          </cell>
          <cell r="L1498" t="str">
            <v>Drw</v>
          </cell>
          <cell r="M1498">
            <v>1499</v>
          </cell>
        </row>
        <row r="1499">
          <cell r="C1499" t="str">
            <v>25</v>
          </cell>
          <cell r="D1499" t="str">
            <v>05050-MD-25-320-60</v>
          </cell>
          <cell r="E1499" t="str">
            <v>05050-MD-25-320-60</v>
          </cell>
          <cell r="F1499" t="str">
            <v>Tank-Piping ISO Process Tank T-102- (Propane)</v>
          </cell>
          <cell r="G1499">
            <v>0</v>
          </cell>
          <cell r="H1499" t="str">
            <v>VP-1516-147-T-101/2-300</v>
          </cell>
          <cell r="I1499">
            <v>40175</v>
          </cell>
          <cell r="J1499">
            <v>40168</v>
          </cell>
          <cell r="K1499" t="str">
            <v>Y</v>
          </cell>
          <cell r="L1499" t="str">
            <v>Drw</v>
          </cell>
          <cell r="M1499">
            <v>1500</v>
          </cell>
        </row>
        <row r="1500">
          <cell r="C1500" t="str">
            <v>25</v>
          </cell>
          <cell r="D1500" t="str">
            <v>05050-MD-25-320-61</v>
          </cell>
          <cell r="E1500" t="str">
            <v>05050-MD-25-320-61</v>
          </cell>
          <cell r="F1500" t="str">
            <v>Tank-Piping ISO Process Tank T-102- (Propane)</v>
          </cell>
          <cell r="G1500">
            <v>0</v>
          </cell>
          <cell r="H1500" t="str">
            <v>VP-1516-147-T-101/2-300</v>
          </cell>
          <cell r="I1500">
            <v>40175</v>
          </cell>
          <cell r="J1500">
            <v>40168</v>
          </cell>
          <cell r="K1500" t="str">
            <v>Y</v>
          </cell>
          <cell r="L1500" t="str">
            <v>Drw</v>
          </cell>
          <cell r="M1500">
            <v>1501</v>
          </cell>
        </row>
        <row r="1501">
          <cell r="C1501" t="str">
            <v>25</v>
          </cell>
          <cell r="D1501" t="str">
            <v>05050-MD-25-320-62</v>
          </cell>
          <cell r="E1501" t="str">
            <v>05050-MD-25-320-62</v>
          </cell>
          <cell r="F1501" t="str">
            <v>Tank-Piping ISO Process Tank T-102- (Propane)</v>
          </cell>
          <cell r="G1501">
            <v>0</v>
          </cell>
          <cell r="H1501" t="str">
            <v>VP-1516-147-T-101/2-300</v>
          </cell>
          <cell r="I1501">
            <v>40175</v>
          </cell>
          <cell r="J1501">
            <v>40168</v>
          </cell>
          <cell r="K1501" t="str">
            <v>Y</v>
          </cell>
          <cell r="L1501" t="str">
            <v>Drw</v>
          </cell>
          <cell r="M1501">
            <v>1502</v>
          </cell>
        </row>
        <row r="1502">
          <cell r="C1502" t="str">
            <v>25</v>
          </cell>
          <cell r="D1502" t="str">
            <v>05050-MD-25-320-63</v>
          </cell>
          <cell r="E1502" t="str">
            <v>05050-MD-25-320-63</v>
          </cell>
          <cell r="F1502" t="str">
            <v>Tank-Piping ISO Process Tank T-102- (Propane)</v>
          </cell>
          <cell r="G1502">
            <v>0</v>
          </cell>
          <cell r="H1502" t="str">
            <v>VP-1516-147-T-101/2-300</v>
          </cell>
          <cell r="I1502">
            <v>40175</v>
          </cell>
          <cell r="J1502">
            <v>40168</v>
          </cell>
          <cell r="K1502" t="str">
            <v>Y</v>
          </cell>
          <cell r="L1502" t="str">
            <v>Drw</v>
          </cell>
          <cell r="M1502">
            <v>1503</v>
          </cell>
        </row>
        <row r="1503">
          <cell r="C1503" t="str">
            <v>25</v>
          </cell>
          <cell r="D1503" t="str">
            <v>05050-MD-25-320-64</v>
          </cell>
          <cell r="E1503" t="str">
            <v>05050-MD-25-320-64</v>
          </cell>
          <cell r="F1503" t="str">
            <v>Tank-Piping ISO Process Tank T-102- (Propane)</v>
          </cell>
          <cell r="G1503">
            <v>0</v>
          </cell>
          <cell r="H1503" t="str">
            <v>VP-1516-147-T-101/2-300</v>
          </cell>
          <cell r="I1503">
            <v>40175</v>
          </cell>
          <cell r="J1503">
            <v>40168</v>
          </cell>
          <cell r="K1503" t="str">
            <v>Y</v>
          </cell>
          <cell r="L1503" t="str">
            <v>Drw</v>
          </cell>
          <cell r="M1503">
            <v>1504</v>
          </cell>
        </row>
        <row r="1504">
          <cell r="C1504" t="str">
            <v>25</v>
          </cell>
          <cell r="D1504" t="str">
            <v>05050-MD-25-320-65</v>
          </cell>
          <cell r="E1504" t="str">
            <v>05050-MD-25-320-65</v>
          </cell>
          <cell r="F1504" t="str">
            <v>Tank-Piping ISO Process Tank T-102- (Propane)</v>
          </cell>
          <cell r="G1504">
            <v>0</v>
          </cell>
          <cell r="H1504" t="str">
            <v>VP-1516-147-T-101/2-300</v>
          </cell>
          <cell r="I1504">
            <v>40175</v>
          </cell>
          <cell r="J1504">
            <v>40168</v>
          </cell>
          <cell r="K1504" t="str">
            <v>Y</v>
          </cell>
          <cell r="L1504" t="str">
            <v>Drw</v>
          </cell>
          <cell r="M1504">
            <v>1505</v>
          </cell>
        </row>
        <row r="1505">
          <cell r="C1505" t="str">
            <v>25</v>
          </cell>
          <cell r="D1505" t="str">
            <v>05050-MD-25-320-66</v>
          </cell>
          <cell r="E1505" t="str">
            <v>05050-MD-25-320-66</v>
          </cell>
          <cell r="F1505" t="str">
            <v>Tank-Piping ISO Process Tank T-102- (Propane)</v>
          </cell>
          <cell r="G1505">
            <v>0</v>
          </cell>
          <cell r="H1505" t="str">
            <v>VP-1516-147-T-101/2-300</v>
          </cell>
          <cell r="I1505">
            <v>40175</v>
          </cell>
          <cell r="J1505">
            <v>40168</v>
          </cell>
          <cell r="K1505" t="str">
            <v>Y</v>
          </cell>
          <cell r="L1505" t="str">
            <v>Drw</v>
          </cell>
          <cell r="M1505">
            <v>1506</v>
          </cell>
        </row>
        <row r="1506">
          <cell r="C1506" t="str">
            <v>25</v>
          </cell>
          <cell r="D1506" t="str">
            <v>05050-MD-25-320-67</v>
          </cell>
          <cell r="E1506" t="str">
            <v>05050-MD-25-320-67</v>
          </cell>
          <cell r="F1506" t="str">
            <v>Tank-Piping ISO Process Tank T-102- (Propane)</v>
          </cell>
          <cell r="G1506">
            <v>0</v>
          </cell>
          <cell r="H1506" t="str">
            <v>VP-1516-147-T-101/2-300</v>
          </cell>
          <cell r="I1506">
            <v>40175</v>
          </cell>
          <cell r="J1506">
            <v>40168</v>
          </cell>
          <cell r="K1506" t="str">
            <v>Y</v>
          </cell>
          <cell r="L1506" t="str">
            <v>Drw</v>
          </cell>
          <cell r="M1506">
            <v>1507</v>
          </cell>
        </row>
        <row r="1507">
          <cell r="C1507" t="str">
            <v>25</v>
          </cell>
          <cell r="D1507" t="str">
            <v>05050-MD-25-320-68</v>
          </cell>
          <cell r="E1507" t="str">
            <v>05050-MD-25-320-68</v>
          </cell>
          <cell r="F1507" t="str">
            <v>Tank-Piping ISO Process Tank T-102- (Propane)</v>
          </cell>
          <cell r="G1507">
            <v>0</v>
          </cell>
          <cell r="H1507" t="str">
            <v>VP-1516-147-T-101/2-300</v>
          </cell>
          <cell r="I1507">
            <v>40175</v>
          </cell>
          <cell r="J1507">
            <v>40168</v>
          </cell>
          <cell r="K1507" t="str">
            <v>Y</v>
          </cell>
          <cell r="L1507" t="str">
            <v>Drw</v>
          </cell>
          <cell r="M1507">
            <v>1508</v>
          </cell>
        </row>
        <row r="1508">
          <cell r="C1508" t="str">
            <v>25</v>
          </cell>
          <cell r="D1508" t="str">
            <v>05050-MD-25-320-69</v>
          </cell>
          <cell r="E1508" t="str">
            <v>05050-MD-25-320-69</v>
          </cell>
          <cell r="F1508" t="str">
            <v>Tank-Piping ISO Process Tank T-102- (Propane)</v>
          </cell>
          <cell r="G1508">
            <v>0</v>
          </cell>
          <cell r="H1508" t="str">
            <v>VP-1516-147-T-101/2-300</v>
          </cell>
          <cell r="I1508">
            <v>40175</v>
          </cell>
          <cell r="J1508">
            <v>40168</v>
          </cell>
          <cell r="K1508" t="str">
            <v>Y</v>
          </cell>
          <cell r="L1508" t="str">
            <v>Drw</v>
          </cell>
          <cell r="M1508">
            <v>1509</v>
          </cell>
        </row>
        <row r="1509">
          <cell r="C1509" t="str">
            <v>25</v>
          </cell>
          <cell r="D1509" t="str">
            <v>05050-MD-25-320-70</v>
          </cell>
          <cell r="E1509" t="str">
            <v>05050-MD-25-320-70</v>
          </cell>
          <cell r="F1509" t="str">
            <v>Tank-Piping ISO Process Tank T-102- (Propane)</v>
          </cell>
          <cell r="G1509">
            <v>0</v>
          </cell>
          <cell r="H1509" t="str">
            <v>VP-1516-147-T-101/2-300</v>
          </cell>
          <cell r="I1509">
            <v>40175</v>
          </cell>
          <cell r="J1509">
            <v>40168</v>
          </cell>
          <cell r="K1509" t="str">
            <v>Y</v>
          </cell>
          <cell r="L1509" t="str">
            <v>Drw</v>
          </cell>
          <cell r="M1509">
            <v>1510</v>
          </cell>
        </row>
        <row r="1510">
          <cell r="C1510" t="str">
            <v>25</v>
          </cell>
          <cell r="D1510" t="str">
            <v>05050-MD-25-320-71</v>
          </cell>
          <cell r="E1510" t="str">
            <v>05050-MD-25-320-71</v>
          </cell>
          <cell r="F1510" t="str">
            <v>Tank-Piping ISO Process Tank T-102- (Propane)</v>
          </cell>
          <cell r="G1510">
            <v>0</v>
          </cell>
          <cell r="H1510" t="str">
            <v>VP-1516-147-T-101/2-300</v>
          </cell>
          <cell r="I1510">
            <v>40175</v>
          </cell>
          <cell r="J1510">
            <v>40168</v>
          </cell>
          <cell r="K1510" t="str">
            <v>Y</v>
          </cell>
          <cell r="L1510" t="str">
            <v>Drw</v>
          </cell>
          <cell r="M1510">
            <v>1511</v>
          </cell>
        </row>
        <row r="1511">
          <cell r="C1511" t="str">
            <v>25</v>
          </cell>
          <cell r="D1511" t="str">
            <v>05050-MD-25-320-72</v>
          </cell>
          <cell r="E1511" t="str">
            <v>05050-MD-25-320-72</v>
          </cell>
          <cell r="F1511" t="str">
            <v>Tank-Piping ISO Process Tank T-102- (Propane)</v>
          </cell>
          <cell r="G1511">
            <v>0</v>
          </cell>
          <cell r="H1511" t="str">
            <v>VP-1516-147-T-101/2-300</v>
          </cell>
          <cell r="I1511">
            <v>40175</v>
          </cell>
          <cell r="J1511">
            <v>40168</v>
          </cell>
          <cell r="K1511" t="str">
            <v>Y</v>
          </cell>
          <cell r="L1511" t="str">
            <v>Drw</v>
          </cell>
          <cell r="M1511">
            <v>1512</v>
          </cell>
        </row>
        <row r="1512">
          <cell r="C1512" t="str">
            <v>25</v>
          </cell>
          <cell r="D1512" t="str">
            <v>05050-MD-25-320-73</v>
          </cell>
          <cell r="E1512" t="str">
            <v>05050-MD-25-320-73</v>
          </cell>
          <cell r="F1512" t="str">
            <v>Tank-Piping ISO Process Tank T-102- (Propane)</v>
          </cell>
          <cell r="G1512">
            <v>0</v>
          </cell>
          <cell r="H1512" t="str">
            <v>VP-1516-147-T-101/2-300</v>
          </cell>
          <cell r="I1512">
            <v>40175</v>
          </cell>
          <cell r="J1512">
            <v>40168</v>
          </cell>
          <cell r="K1512" t="str">
            <v>Y</v>
          </cell>
          <cell r="L1512" t="str">
            <v>Drw</v>
          </cell>
          <cell r="M1512">
            <v>1513</v>
          </cell>
        </row>
        <row r="1513">
          <cell r="C1513" t="str">
            <v>25</v>
          </cell>
          <cell r="D1513" t="str">
            <v>05050-MD-25-320-74</v>
          </cell>
          <cell r="E1513" t="str">
            <v>05050-MD-25-320-74</v>
          </cell>
          <cell r="F1513" t="str">
            <v>Tank-Piping ISO Process Tank T-102- (Propane)</v>
          </cell>
          <cell r="G1513">
            <v>0</v>
          </cell>
          <cell r="H1513" t="str">
            <v>VP-1516-147-T-101/2-300</v>
          </cell>
          <cell r="I1513">
            <v>40175</v>
          </cell>
          <cell r="J1513">
            <v>40168</v>
          </cell>
          <cell r="K1513" t="str">
            <v>Y</v>
          </cell>
          <cell r="L1513" t="str">
            <v>Drw</v>
          </cell>
          <cell r="M1513">
            <v>1514</v>
          </cell>
        </row>
        <row r="1514">
          <cell r="C1514" t="str">
            <v>25</v>
          </cell>
          <cell r="D1514" t="str">
            <v>05050-MD-25-320-75</v>
          </cell>
          <cell r="E1514" t="str">
            <v>05050-MD-25-320-75</v>
          </cell>
          <cell r="F1514" t="str">
            <v>Tank-Piping ISO Process Tank T-102- (Propane)</v>
          </cell>
          <cell r="G1514">
            <v>0</v>
          </cell>
          <cell r="H1514" t="str">
            <v>VP-1516-147-T-101/2-300</v>
          </cell>
          <cell r="I1514">
            <v>40175</v>
          </cell>
          <cell r="J1514">
            <v>40168</v>
          </cell>
          <cell r="K1514" t="str">
            <v>Y</v>
          </cell>
          <cell r="L1514" t="str">
            <v>Drw</v>
          </cell>
          <cell r="M1514">
            <v>1515</v>
          </cell>
        </row>
        <row r="1515">
          <cell r="C1515" t="str">
            <v>25</v>
          </cell>
          <cell r="D1515" t="str">
            <v>05050-MD-25-320-76</v>
          </cell>
          <cell r="E1515" t="str">
            <v>05050-MD-25-320-76</v>
          </cell>
          <cell r="F1515" t="str">
            <v>Tank-Piping ISO Process Tank T-102- (Propane)</v>
          </cell>
          <cell r="G1515">
            <v>0</v>
          </cell>
          <cell r="H1515" t="str">
            <v>VP-1516-147-T-101/2-300</v>
          </cell>
          <cell r="I1515">
            <v>40175</v>
          </cell>
          <cell r="J1515">
            <v>40168</v>
          </cell>
          <cell r="K1515" t="str">
            <v>Y</v>
          </cell>
          <cell r="L1515" t="str">
            <v>Drw</v>
          </cell>
          <cell r="M1515">
            <v>1516</v>
          </cell>
        </row>
        <row r="1516">
          <cell r="C1516" t="str">
            <v>25</v>
          </cell>
          <cell r="D1516" t="str">
            <v>05050-MD-25-320-77</v>
          </cell>
          <cell r="E1516" t="str">
            <v>05050-MD-25-320-77</v>
          </cell>
          <cell r="F1516" t="str">
            <v>Tank-Piping ISO Process Tank T-102- (Propane)</v>
          </cell>
          <cell r="G1516">
            <v>0</v>
          </cell>
          <cell r="H1516" t="str">
            <v>VP-1516-147-T-101/2-300</v>
          </cell>
          <cell r="I1516">
            <v>40175</v>
          </cell>
          <cell r="J1516">
            <v>40168</v>
          </cell>
          <cell r="K1516" t="str">
            <v>Y</v>
          </cell>
          <cell r="L1516" t="str">
            <v>Drw</v>
          </cell>
          <cell r="M1516">
            <v>1517</v>
          </cell>
        </row>
        <row r="1517">
          <cell r="C1517" t="str">
            <v>25</v>
          </cell>
          <cell r="D1517" t="str">
            <v>05050-MD-25-320-78</v>
          </cell>
          <cell r="E1517" t="str">
            <v>05050-MD-25-320-78</v>
          </cell>
          <cell r="F1517" t="str">
            <v>Tank-Piping ISO Process Tank T-102- (Propane)</v>
          </cell>
          <cell r="G1517">
            <v>0</v>
          </cell>
          <cell r="H1517" t="str">
            <v>VP-1516-147-T-101/2-300</v>
          </cell>
          <cell r="I1517">
            <v>40175</v>
          </cell>
          <cell r="J1517">
            <v>40168</v>
          </cell>
          <cell r="K1517" t="str">
            <v>Y</v>
          </cell>
          <cell r="L1517" t="str">
            <v>Drw</v>
          </cell>
          <cell r="M1517">
            <v>1518</v>
          </cell>
        </row>
        <row r="1518">
          <cell r="C1518" t="str">
            <v>25</v>
          </cell>
          <cell r="D1518" t="str">
            <v>05050-MD-25-320-79</v>
          </cell>
          <cell r="E1518" t="str">
            <v>05050-MD-25-320-79</v>
          </cell>
          <cell r="F1518" t="str">
            <v>Tank-Piping ISO Process Tank T-102- (Propane)</v>
          </cell>
          <cell r="G1518">
            <v>0</v>
          </cell>
          <cell r="H1518" t="str">
            <v>VP-1516-147-T-101/2-300</v>
          </cell>
          <cell r="I1518">
            <v>40175</v>
          </cell>
          <cell r="J1518">
            <v>40168</v>
          </cell>
          <cell r="K1518" t="str">
            <v>Y</v>
          </cell>
          <cell r="L1518" t="str">
            <v>Drw</v>
          </cell>
          <cell r="M1518">
            <v>1519</v>
          </cell>
        </row>
        <row r="1519">
          <cell r="C1519" t="str">
            <v>25</v>
          </cell>
          <cell r="D1519" t="str">
            <v>05050-MD-25-320-80</v>
          </cell>
          <cell r="E1519" t="str">
            <v>05050-MD-25-320-80</v>
          </cell>
          <cell r="F1519" t="str">
            <v>Tank-Piping ISO Process Tank T-102- (Propane)</v>
          </cell>
          <cell r="G1519">
            <v>0</v>
          </cell>
          <cell r="H1519" t="str">
            <v>VP-1516-147-T-101/2-300</v>
          </cell>
          <cell r="I1519">
            <v>40175</v>
          </cell>
          <cell r="J1519">
            <v>40168</v>
          </cell>
          <cell r="K1519" t="str">
            <v>Y</v>
          </cell>
          <cell r="L1519" t="str">
            <v>Drw</v>
          </cell>
          <cell r="M1519">
            <v>1520</v>
          </cell>
        </row>
        <row r="1520">
          <cell r="C1520" t="str">
            <v>25</v>
          </cell>
          <cell r="D1520" t="str">
            <v>05050-MD-25-320-81</v>
          </cell>
          <cell r="E1520" t="str">
            <v>05050-MD-25-320-81</v>
          </cell>
          <cell r="F1520" t="str">
            <v>Tank-Piping ISO Process Tank T-102- (Propane)</v>
          </cell>
          <cell r="G1520">
            <v>0</v>
          </cell>
          <cell r="H1520" t="str">
            <v>VP-1516-147-T-101/2-300</v>
          </cell>
          <cell r="I1520">
            <v>40175</v>
          </cell>
          <cell r="J1520">
            <v>40168</v>
          </cell>
          <cell r="K1520" t="str">
            <v>Y</v>
          </cell>
          <cell r="L1520" t="str">
            <v>Drw</v>
          </cell>
          <cell r="M1520">
            <v>1521</v>
          </cell>
        </row>
        <row r="1521">
          <cell r="C1521" t="str">
            <v>25</v>
          </cell>
          <cell r="D1521" t="str">
            <v>05050-MD-25-320-82</v>
          </cell>
          <cell r="E1521" t="str">
            <v>05050-MD-25-320-82</v>
          </cell>
          <cell r="F1521" t="str">
            <v>Tank-Piping ISO Process Tank T-102- (Propane)</v>
          </cell>
          <cell r="G1521">
            <v>0</v>
          </cell>
          <cell r="H1521" t="str">
            <v>VP-1516-147-T-101/2-300</v>
          </cell>
          <cell r="I1521">
            <v>40175</v>
          </cell>
          <cell r="J1521">
            <v>40168</v>
          </cell>
          <cell r="K1521" t="str">
            <v>Y</v>
          </cell>
          <cell r="L1521" t="str">
            <v>Drw</v>
          </cell>
          <cell r="M1521">
            <v>1522</v>
          </cell>
        </row>
        <row r="1522">
          <cell r="C1522" t="str">
            <v>25</v>
          </cell>
          <cell r="D1522" t="str">
            <v>05050-MD-25-320-83</v>
          </cell>
          <cell r="E1522" t="str">
            <v>05050-MD-25-320-83</v>
          </cell>
          <cell r="F1522" t="str">
            <v>Tank-Piping ISO Process Tank T-102- (Propane)</v>
          </cell>
          <cell r="G1522">
            <v>0</v>
          </cell>
          <cell r="H1522" t="str">
            <v>VP-1516-147-T-101/2-300</v>
          </cell>
          <cell r="I1522">
            <v>40175</v>
          </cell>
          <cell r="J1522">
            <v>40168</v>
          </cell>
          <cell r="K1522" t="str">
            <v>Y</v>
          </cell>
          <cell r="L1522" t="str">
            <v>Drw</v>
          </cell>
          <cell r="M1522">
            <v>1523</v>
          </cell>
        </row>
        <row r="1523">
          <cell r="C1523" t="str">
            <v>25</v>
          </cell>
          <cell r="D1523" t="str">
            <v>05050-MD-25-320-84</v>
          </cell>
          <cell r="E1523" t="str">
            <v>05050-MD-25-320-84</v>
          </cell>
          <cell r="F1523" t="str">
            <v>Tank-Piping ISO Process Tank T-102- (Propane)</v>
          </cell>
          <cell r="G1523">
            <v>0</v>
          </cell>
          <cell r="H1523" t="str">
            <v>VP-1516-147-T-101/2-300</v>
          </cell>
          <cell r="I1523">
            <v>40175</v>
          </cell>
          <cell r="J1523">
            <v>40168</v>
          </cell>
          <cell r="K1523" t="str">
            <v>Y</v>
          </cell>
          <cell r="L1523" t="str">
            <v>Drw</v>
          </cell>
          <cell r="M1523">
            <v>1524</v>
          </cell>
        </row>
        <row r="1524">
          <cell r="C1524" t="str">
            <v>25</v>
          </cell>
          <cell r="D1524" t="str">
            <v>05050-MD-25-321-01</v>
          </cell>
          <cell r="E1524" t="str">
            <v>05050-MD-25-321-01</v>
          </cell>
          <cell r="F1524" t="str">
            <v>Tank-Piping ISO Flare Tank T-102- (Propane)</v>
          </cell>
          <cell r="G1524">
            <v>0</v>
          </cell>
          <cell r="H1524" t="str">
            <v>VP-1516-147-T-101/2-301</v>
          </cell>
          <cell r="I1524">
            <v>40175</v>
          </cell>
          <cell r="J1524">
            <v>40168</v>
          </cell>
          <cell r="K1524" t="str">
            <v>Y</v>
          </cell>
          <cell r="L1524" t="str">
            <v>Drw</v>
          </cell>
          <cell r="M1524">
            <v>1525</v>
          </cell>
        </row>
        <row r="1525">
          <cell r="C1525" t="str">
            <v>25</v>
          </cell>
          <cell r="D1525" t="str">
            <v>05050-MD-25-321-02</v>
          </cell>
          <cell r="E1525" t="str">
            <v>05050-MD-25-321-02</v>
          </cell>
          <cell r="F1525" t="str">
            <v>Tank-Piping ISO Flare Tank T-102- (Propane)</v>
          </cell>
          <cell r="G1525">
            <v>0</v>
          </cell>
          <cell r="H1525" t="str">
            <v>VP-1516-147-T-101/2-301</v>
          </cell>
          <cell r="I1525">
            <v>40175</v>
          </cell>
          <cell r="J1525">
            <v>40168</v>
          </cell>
          <cell r="K1525" t="str">
            <v>Y</v>
          </cell>
          <cell r="L1525" t="str">
            <v>Drw</v>
          </cell>
          <cell r="M1525">
            <v>1526</v>
          </cell>
        </row>
        <row r="1526">
          <cell r="C1526" t="str">
            <v>25</v>
          </cell>
          <cell r="D1526" t="str">
            <v>05050-MD-25-322-01</v>
          </cell>
          <cell r="E1526" t="str">
            <v>05050-MD-25-322-01</v>
          </cell>
          <cell r="F1526" t="str">
            <v>Tank-Piping ISO Deluge Tank T-102- (Propane)</v>
          </cell>
          <cell r="G1526">
            <v>0</v>
          </cell>
          <cell r="H1526" t="str">
            <v>VP-1516-147-T-101/2-302</v>
          </cell>
          <cell r="I1526">
            <v>40175</v>
          </cell>
          <cell r="J1526">
            <v>40168</v>
          </cell>
          <cell r="K1526" t="str">
            <v>Y</v>
          </cell>
          <cell r="L1526" t="str">
            <v>Drw</v>
          </cell>
          <cell r="M1526">
            <v>1527</v>
          </cell>
        </row>
        <row r="1527">
          <cell r="C1527" t="str">
            <v>25</v>
          </cell>
          <cell r="D1527" t="str">
            <v>05050-MD-25-322-02</v>
          </cell>
          <cell r="E1527" t="str">
            <v>05050-MD-25-322-02</v>
          </cell>
          <cell r="F1527" t="str">
            <v>Tank-Piping ISO Deluge Tank T-102- (Propane)</v>
          </cell>
          <cell r="G1527">
            <v>0</v>
          </cell>
          <cell r="H1527" t="str">
            <v>VP-1516-147-T-101/2-302</v>
          </cell>
          <cell r="I1527">
            <v>40175</v>
          </cell>
          <cell r="J1527">
            <v>40168</v>
          </cell>
          <cell r="K1527" t="str">
            <v>Y</v>
          </cell>
          <cell r="L1527" t="str">
            <v>Drw</v>
          </cell>
          <cell r="M1527">
            <v>1528</v>
          </cell>
        </row>
        <row r="1528">
          <cell r="C1528" t="str">
            <v>25</v>
          </cell>
          <cell r="D1528" t="str">
            <v>05050-MD-25-322-03</v>
          </cell>
          <cell r="E1528" t="str">
            <v>05050-MD-25-322-03</v>
          </cell>
          <cell r="F1528" t="str">
            <v>Tank-Piping ISO Deluge Tank T-102- (Propane)</v>
          </cell>
          <cell r="G1528">
            <v>0</v>
          </cell>
          <cell r="H1528" t="str">
            <v>VP-1516-147-T-101/2-302</v>
          </cell>
          <cell r="I1528">
            <v>40175</v>
          </cell>
          <cell r="J1528">
            <v>40168</v>
          </cell>
          <cell r="K1528" t="str">
            <v>Y</v>
          </cell>
          <cell r="L1528" t="str">
            <v>Drw</v>
          </cell>
          <cell r="M1528">
            <v>1529</v>
          </cell>
        </row>
        <row r="1529">
          <cell r="C1529" t="str">
            <v>25</v>
          </cell>
          <cell r="D1529" t="str">
            <v>05050-MD-25-322-04</v>
          </cell>
          <cell r="E1529" t="str">
            <v>05050-MD-25-322-04</v>
          </cell>
          <cell r="F1529" t="str">
            <v>Tank-Piping ISO Deluge Tank T-102- (Propane)</v>
          </cell>
          <cell r="G1529">
            <v>0</v>
          </cell>
          <cell r="H1529" t="str">
            <v>VP-1516-147-T-101/2-302</v>
          </cell>
          <cell r="I1529">
            <v>40175</v>
          </cell>
          <cell r="J1529">
            <v>40168</v>
          </cell>
          <cell r="K1529" t="str">
            <v>Y</v>
          </cell>
          <cell r="L1529" t="str">
            <v>Drw</v>
          </cell>
          <cell r="M1529">
            <v>1530</v>
          </cell>
        </row>
        <row r="1530">
          <cell r="C1530" t="str">
            <v>25</v>
          </cell>
          <cell r="D1530" t="str">
            <v>05050-MD-25-322-05</v>
          </cell>
          <cell r="E1530" t="str">
            <v>05050-MD-25-322-05</v>
          </cell>
          <cell r="F1530" t="str">
            <v>Tank-Piping ISO Deluge Tank T-102- (Propane)</v>
          </cell>
          <cell r="G1530">
            <v>0</v>
          </cell>
          <cell r="H1530" t="str">
            <v>VP-1516-147-T-101/2-302</v>
          </cell>
          <cell r="I1530">
            <v>40175</v>
          </cell>
          <cell r="J1530">
            <v>40168</v>
          </cell>
          <cell r="K1530" t="str">
            <v>Y</v>
          </cell>
          <cell r="L1530" t="str">
            <v>Drw</v>
          </cell>
          <cell r="M1530">
            <v>1531</v>
          </cell>
        </row>
        <row r="1531">
          <cell r="C1531" t="str">
            <v>25</v>
          </cell>
          <cell r="D1531" t="str">
            <v>05050-MD-25-322-06</v>
          </cell>
          <cell r="E1531" t="str">
            <v>05050-MD-25-322-06</v>
          </cell>
          <cell r="F1531" t="str">
            <v>Tank-Piping ISO Deluge Tank T-102- (Propane)</v>
          </cell>
          <cell r="G1531">
            <v>0</v>
          </cell>
          <cell r="H1531" t="str">
            <v>VP-1516-147-T-101/2-302</v>
          </cell>
          <cell r="I1531">
            <v>40175</v>
          </cell>
          <cell r="J1531">
            <v>40168</v>
          </cell>
          <cell r="K1531" t="str">
            <v>Y</v>
          </cell>
          <cell r="L1531" t="str">
            <v>Drw</v>
          </cell>
          <cell r="M1531">
            <v>1532</v>
          </cell>
        </row>
        <row r="1532">
          <cell r="C1532" t="str">
            <v>25</v>
          </cell>
          <cell r="D1532" t="str">
            <v>05050-MD-25-322-07</v>
          </cell>
          <cell r="E1532" t="str">
            <v>05050-MD-25-322-07</v>
          </cell>
          <cell r="F1532" t="str">
            <v>Tank-Piping ISO Deluge Tank T-102- (Propane)</v>
          </cell>
          <cell r="G1532">
            <v>0</v>
          </cell>
          <cell r="H1532" t="str">
            <v>VP-1516-147-T-101/2-302</v>
          </cell>
          <cell r="I1532">
            <v>40175</v>
          </cell>
          <cell r="J1532">
            <v>40168</v>
          </cell>
          <cell r="K1532" t="str">
            <v>Y</v>
          </cell>
          <cell r="L1532" t="str">
            <v>Drw</v>
          </cell>
          <cell r="M1532">
            <v>1533</v>
          </cell>
        </row>
        <row r="1533">
          <cell r="C1533" t="str">
            <v>25</v>
          </cell>
          <cell r="D1533" t="str">
            <v>05050-MD-25-322-08</v>
          </cell>
          <cell r="E1533" t="str">
            <v>05050-MD-25-322-08</v>
          </cell>
          <cell r="F1533" t="str">
            <v>Tank-Piping ISO Deluge Tank T-102- (Propane)</v>
          </cell>
          <cell r="G1533">
            <v>0</v>
          </cell>
          <cell r="H1533" t="str">
            <v>VP-1516-147-T-101/2-302</v>
          </cell>
          <cell r="I1533">
            <v>40175</v>
          </cell>
          <cell r="J1533">
            <v>40168</v>
          </cell>
          <cell r="K1533" t="str">
            <v>Y</v>
          </cell>
          <cell r="L1533" t="str">
            <v>Drw</v>
          </cell>
          <cell r="M1533">
            <v>1534</v>
          </cell>
        </row>
        <row r="1534">
          <cell r="C1534" t="str">
            <v>25</v>
          </cell>
          <cell r="D1534" t="str">
            <v>05050-MD-25-322-09</v>
          </cell>
          <cell r="E1534" t="str">
            <v>05050-MD-25-322-09</v>
          </cell>
          <cell r="F1534" t="str">
            <v>Tank-Piping ISO Deluge Tank T-102- (Propane)</v>
          </cell>
          <cell r="G1534">
            <v>0</v>
          </cell>
          <cell r="H1534" t="str">
            <v>VP-1516-147-T-101/2-302</v>
          </cell>
          <cell r="I1534">
            <v>40175</v>
          </cell>
          <cell r="J1534">
            <v>40168</v>
          </cell>
          <cell r="K1534" t="str">
            <v>Y</v>
          </cell>
          <cell r="L1534" t="str">
            <v>Drw</v>
          </cell>
          <cell r="M1534">
            <v>1535</v>
          </cell>
        </row>
        <row r="1535">
          <cell r="C1535" t="str">
            <v>25</v>
          </cell>
          <cell r="D1535" t="str">
            <v>05050-MD-25-322-10</v>
          </cell>
          <cell r="E1535" t="str">
            <v>05050-MD-25-322-10</v>
          </cell>
          <cell r="F1535" t="str">
            <v>Tank-Piping ISO Deluge Tank T-102- (Propane)</v>
          </cell>
          <cell r="G1535">
            <v>0</v>
          </cell>
          <cell r="H1535" t="str">
            <v>VP-1516-147-T-101/2-302</v>
          </cell>
          <cell r="I1535">
            <v>40175</v>
          </cell>
          <cell r="J1535">
            <v>40168</v>
          </cell>
          <cell r="K1535" t="str">
            <v>Y</v>
          </cell>
          <cell r="L1535" t="str">
            <v>Drw</v>
          </cell>
          <cell r="M1535">
            <v>1536</v>
          </cell>
        </row>
        <row r="1536">
          <cell r="C1536" t="str">
            <v>25</v>
          </cell>
          <cell r="D1536" t="str">
            <v>05050-MD-25-322-11</v>
          </cell>
          <cell r="E1536" t="str">
            <v>05050-MD-25-322-11</v>
          </cell>
          <cell r="F1536" t="str">
            <v>Tank-Piping ISO Deluge Tank T-102- (Propane)</v>
          </cell>
          <cell r="G1536">
            <v>0</v>
          </cell>
          <cell r="H1536" t="str">
            <v>VP-1516-147-T-101/2-302</v>
          </cell>
          <cell r="I1536">
            <v>40175</v>
          </cell>
          <cell r="J1536">
            <v>40168</v>
          </cell>
          <cell r="K1536" t="str">
            <v>Y</v>
          </cell>
          <cell r="L1536" t="str">
            <v>Drw</v>
          </cell>
          <cell r="M1536">
            <v>1537</v>
          </cell>
        </row>
        <row r="1537">
          <cell r="C1537" t="str">
            <v>25</v>
          </cell>
          <cell r="D1537" t="str">
            <v>05050-MD-25-322-12</v>
          </cell>
          <cell r="E1537" t="str">
            <v>05050-MD-25-322-12</v>
          </cell>
          <cell r="F1537" t="str">
            <v>Tank-Piping ISO Deluge Tank T-102- (Propane)</v>
          </cell>
          <cell r="G1537">
            <v>0</v>
          </cell>
          <cell r="H1537" t="str">
            <v>VP-1516-147-T-101/2-302</v>
          </cell>
          <cell r="I1537">
            <v>40175</v>
          </cell>
          <cell r="J1537">
            <v>40168</v>
          </cell>
          <cell r="K1537" t="str">
            <v>Y</v>
          </cell>
          <cell r="L1537" t="str">
            <v>Drw</v>
          </cell>
          <cell r="M1537">
            <v>1538</v>
          </cell>
        </row>
        <row r="1538">
          <cell r="C1538" t="str">
            <v>25</v>
          </cell>
          <cell r="D1538" t="str">
            <v>05050-MD-25-322-13</v>
          </cell>
          <cell r="E1538" t="str">
            <v>05050-MD-25-322-13</v>
          </cell>
          <cell r="F1538" t="str">
            <v>Tank-Piping ISO Deluge Tank T-102- (Propane)</v>
          </cell>
          <cell r="G1538">
            <v>0</v>
          </cell>
          <cell r="H1538" t="str">
            <v>VP-1516-147-T-101/2-302</v>
          </cell>
          <cell r="I1538">
            <v>40175</v>
          </cell>
          <cell r="J1538">
            <v>40168</v>
          </cell>
          <cell r="K1538" t="str">
            <v>Y</v>
          </cell>
          <cell r="L1538" t="str">
            <v>Drw</v>
          </cell>
          <cell r="M1538">
            <v>1539</v>
          </cell>
        </row>
        <row r="1539">
          <cell r="C1539" t="str">
            <v>25</v>
          </cell>
          <cell r="D1539" t="str">
            <v>05050-MD-25-322-14</v>
          </cell>
          <cell r="E1539" t="str">
            <v>05050-MD-25-322-14</v>
          </cell>
          <cell r="F1539" t="str">
            <v>Tank-Piping ISO Deluge Tank T-102- (Propane)</v>
          </cell>
          <cell r="G1539">
            <v>0</v>
          </cell>
          <cell r="H1539" t="str">
            <v>VP-1516-147-T-101/2-302</v>
          </cell>
          <cell r="I1539">
            <v>40175</v>
          </cell>
          <cell r="J1539">
            <v>40168</v>
          </cell>
          <cell r="K1539" t="str">
            <v>Y</v>
          </cell>
          <cell r="L1539" t="str">
            <v>Drw</v>
          </cell>
          <cell r="M1539">
            <v>1540</v>
          </cell>
        </row>
        <row r="1540">
          <cell r="C1540" t="str">
            <v>25</v>
          </cell>
          <cell r="D1540" t="str">
            <v>05050-MD-25-322-15</v>
          </cell>
          <cell r="E1540" t="str">
            <v>05050-MD-25-322-15</v>
          </cell>
          <cell r="F1540" t="str">
            <v>Tank-Piping ISO Deluge Tank T-102- (Propane)</v>
          </cell>
          <cell r="G1540">
            <v>0</v>
          </cell>
          <cell r="H1540" t="str">
            <v>VP-1516-147-T-101/2-302</v>
          </cell>
          <cell r="I1540">
            <v>40175</v>
          </cell>
          <cell r="J1540">
            <v>40168</v>
          </cell>
          <cell r="K1540" t="str">
            <v>Y</v>
          </cell>
          <cell r="L1540" t="str">
            <v>Drw</v>
          </cell>
          <cell r="M1540">
            <v>1541</v>
          </cell>
        </row>
        <row r="1541">
          <cell r="C1541" t="str">
            <v>25</v>
          </cell>
          <cell r="D1541" t="str">
            <v>05050-MD-25-322-16</v>
          </cell>
          <cell r="E1541" t="str">
            <v>05050-MD-25-322-16</v>
          </cell>
          <cell r="F1541" t="str">
            <v>Tank-Piping ISO Deluge Tank T-102- (Propane)</v>
          </cell>
          <cell r="G1541">
            <v>0</v>
          </cell>
          <cell r="H1541" t="str">
            <v>VP-1516-147-T-101/2-302</v>
          </cell>
          <cell r="I1541">
            <v>40175</v>
          </cell>
          <cell r="J1541">
            <v>40168</v>
          </cell>
          <cell r="K1541" t="str">
            <v>Y</v>
          </cell>
          <cell r="L1541" t="str">
            <v>Drw</v>
          </cell>
          <cell r="M1541">
            <v>1542</v>
          </cell>
        </row>
        <row r="1542">
          <cell r="C1542" t="str">
            <v>25</v>
          </cell>
          <cell r="D1542" t="str">
            <v>05050-MD-25-323-01</v>
          </cell>
          <cell r="E1542" t="str">
            <v>05050-MD-25-323-01</v>
          </cell>
          <cell r="F1542" t="str">
            <v>Tank-Piping ISO Instrument Air Tank T-102- (Propane)</v>
          </cell>
          <cell r="G1542">
            <v>0</v>
          </cell>
          <cell r="H1542" t="str">
            <v>VP-1516-147-T-101/2-303</v>
          </cell>
          <cell r="I1542">
            <v>40175</v>
          </cell>
          <cell r="J1542">
            <v>40168</v>
          </cell>
          <cell r="K1542" t="str">
            <v>Y</v>
          </cell>
          <cell r="L1542" t="str">
            <v>Drw</v>
          </cell>
          <cell r="M1542">
            <v>1543</v>
          </cell>
        </row>
        <row r="1543">
          <cell r="C1543" t="str">
            <v>25</v>
          </cell>
          <cell r="D1543" t="str">
            <v>05050-MD-25-323-02</v>
          </cell>
          <cell r="E1543" t="str">
            <v>05050-MD-25-323-02</v>
          </cell>
          <cell r="F1543" t="str">
            <v>Tank-Piping ISO Instrument Air Tank T-102- (Propane)</v>
          </cell>
          <cell r="G1543">
            <v>0</v>
          </cell>
          <cell r="H1543" t="str">
            <v>VP-1516-147-T-101/2-303</v>
          </cell>
          <cell r="I1543">
            <v>40175</v>
          </cell>
          <cell r="J1543">
            <v>40168</v>
          </cell>
          <cell r="K1543" t="str">
            <v>Y</v>
          </cell>
          <cell r="L1543" t="str">
            <v>Drw</v>
          </cell>
          <cell r="M1543">
            <v>1544</v>
          </cell>
        </row>
        <row r="1544">
          <cell r="C1544" t="str">
            <v>25</v>
          </cell>
          <cell r="D1544" t="str">
            <v>05050-MD-25-323-03</v>
          </cell>
          <cell r="E1544" t="str">
            <v>05050-MD-25-323-03</v>
          </cell>
          <cell r="F1544" t="str">
            <v>Tank-Piping ISO Instrument Air Tank T-102- (Propane)</v>
          </cell>
          <cell r="G1544">
            <v>0</v>
          </cell>
          <cell r="H1544" t="str">
            <v>VP-1516-147-T-101/2-303</v>
          </cell>
          <cell r="I1544">
            <v>40175</v>
          </cell>
          <cell r="J1544">
            <v>40168</v>
          </cell>
          <cell r="K1544" t="str">
            <v>Y</v>
          </cell>
          <cell r="L1544" t="str">
            <v>Drw</v>
          </cell>
          <cell r="M1544">
            <v>1545</v>
          </cell>
        </row>
        <row r="1545">
          <cell r="C1545" t="str">
            <v>25</v>
          </cell>
          <cell r="D1545" t="str">
            <v>05050-MD-25-323-04</v>
          </cell>
          <cell r="E1545" t="str">
            <v>05050-MD-25-323-04</v>
          </cell>
          <cell r="F1545" t="str">
            <v>Tank-Piping ISO Instrument Air Tank T-102- (Propane)</v>
          </cell>
          <cell r="G1545">
            <v>0</v>
          </cell>
          <cell r="H1545" t="str">
            <v>VP-1516-147-T-101/2-303</v>
          </cell>
          <cell r="I1545">
            <v>40175</v>
          </cell>
          <cell r="J1545">
            <v>40168</v>
          </cell>
          <cell r="K1545" t="str">
            <v>Y</v>
          </cell>
          <cell r="L1545" t="str">
            <v>Drw</v>
          </cell>
          <cell r="M1545">
            <v>1546</v>
          </cell>
        </row>
        <row r="1546">
          <cell r="C1546" t="str">
            <v>25</v>
          </cell>
          <cell r="D1546" t="str">
            <v>05050-MD-25-323-05</v>
          </cell>
          <cell r="E1546" t="str">
            <v>05050-MD-25-323-05</v>
          </cell>
          <cell r="F1546" t="str">
            <v>Tank-Piping ISO Instrument Air Tank T-102- (Propane)</v>
          </cell>
          <cell r="G1546">
            <v>0</v>
          </cell>
          <cell r="H1546" t="str">
            <v>VP-1516-147-T-101/2-303</v>
          </cell>
          <cell r="I1546">
            <v>40175</v>
          </cell>
          <cell r="J1546">
            <v>40168</v>
          </cell>
          <cell r="K1546" t="str">
            <v>Y</v>
          </cell>
          <cell r="L1546" t="str">
            <v>Drw</v>
          </cell>
          <cell r="M1546">
            <v>1547</v>
          </cell>
        </row>
        <row r="1547">
          <cell r="C1547" t="str">
            <v>25</v>
          </cell>
          <cell r="D1547" t="str">
            <v>05050-MD-25-323-06</v>
          </cell>
          <cell r="E1547" t="str">
            <v>05050-MD-25-323-06</v>
          </cell>
          <cell r="F1547" t="str">
            <v>Tank-Piping ISO Instrument Air Tank T-102- (Propane)</v>
          </cell>
          <cell r="G1547">
            <v>0</v>
          </cell>
          <cell r="H1547" t="str">
            <v>VP-1516-147-T-101/2-303</v>
          </cell>
          <cell r="I1547">
            <v>40175</v>
          </cell>
          <cell r="J1547">
            <v>40168</v>
          </cell>
          <cell r="K1547" t="str">
            <v>Y</v>
          </cell>
          <cell r="L1547" t="str">
            <v>Drw</v>
          </cell>
          <cell r="M1547">
            <v>1548</v>
          </cell>
        </row>
        <row r="1548">
          <cell r="C1548" t="str">
            <v>25</v>
          </cell>
          <cell r="D1548" t="str">
            <v>05050-MD-25-323-07</v>
          </cell>
          <cell r="E1548" t="str">
            <v>05050-MD-25-323-07</v>
          </cell>
          <cell r="F1548" t="str">
            <v>Tank-Piping ISO Instrument Air Tank T-102- (Propane)</v>
          </cell>
          <cell r="G1548">
            <v>0</v>
          </cell>
          <cell r="H1548" t="str">
            <v>VP-1516-147-T-101/2-303</v>
          </cell>
          <cell r="I1548">
            <v>40175</v>
          </cell>
          <cell r="J1548">
            <v>40168</v>
          </cell>
          <cell r="K1548" t="str">
            <v>Y</v>
          </cell>
          <cell r="L1548" t="str">
            <v>Drw</v>
          </cell>
          <cell r="M1548">
            <v>1549</v>
          </cell>
        </row>
        <row r="1549">
          <cell r="C1549" t="str">
            <v>25</v>
          </cell>
          <cell r="D1549" t="str">
            <v>05050-MD-25-323-08</v>
          </cell>
          <cell r="E1549" t="str">
            <v>05050-MD-25-323-08</v>
          </cell>
          <cell r="F1549" t="str">
            <v>Tank-Piping ISO Instrument Air Tank T-102- (Propane)</v>
          </cell>
          <cell r="G1549">
            <v>0</v>
          </cell>
          <cell r="H1549" t="str">
            <v>VP-1516-147-T-101/2-303</v>
          </cell>
          <cell r="I1549">
            <v>40175</v>
          </cell>
          <cell r="J1549">
            <v>40168</v>
          </cell>
          <cell r="K1549" t="str">
            <v>Y</v>
          </cell>
          <cell r="L1549" t="str">
            <v>Drw</v>
          </cell>
          <cell r="M1549">
            <v>1550</v>
          </cell>
        </row>
        <row r="1550">
          <cell r="C1550" t="str">
            <v>25</v>
          </cell>
          <cell r="D1550" t="str">
            <v>05050-MD-25-323-09</v>
          </cell>
          <cell r="E1550" t="str">
            <v>05050-MD-25-323-09</v>
          </cell>
          <cell r="F1550" t="str">
            <v>Tank-Piping ISO Instrument Air Tank T-102- (Propane)</v>
          </cell>
          <cell r="G1550">
            <v>0</v>
          </cell>
          <cell r="H1550" t="str">
            <v>VP-1516-147-T-101/2-303</v>
          </cell>
          <cell r="I1550">
            <v>40175</v>
          </cell>
          <cell r="J1550">
            <v>40168</v>
          </cell>
          <cell r="K1550" t="str">
            <v>Y</v>
          </cell>
          <cell r="L1550" t="str">
            <v>Drw</v>
          </cell>
          <cell r="M1550">
            <v>1551</v>
          </cell>
        </row>
        <row r="1551">
          <cell r="C1551" t="str">
            <v>25</v>
          </cell>
          <cell r="D1551" t="str">
            <v>05050-MD-25-323-10</v>
          </cell>
          <cell r="E1551" t="str">
            <v>05050-MD-25-323-10</v>
          </cell>
          <cell r="F1551" t="str">
            <v>Tank-Piping ISO Instrument Air Tank T-102- (Propane)</v>
          </cell>
          <cell r="G1551">
            <v>0</v>
          </cell>
          <cell r="H1551" t="str">
            <v>VP-1516-147-T-101/2-303</v>
          </cell>
          <cell r="I1551">
            <v>40175</v>
          </cell>
          <cell r="J1551">
            <v>40168</v>
          </cell>
          <cell r="K1551" t="str">
            <v>Y</v>
          </cell>
          <cell r="L1551" t="str">
            <v>Drw</v>
          </cell>
          <cell r="M1551">
            <v>1552</v>
          </cell>
        </row>
        <row r="1552">
          <cell r="C1552" t="str">
            <v>25</v>
          </cell>
          <cell r="D1552" t="str">
            <v>05050-MD-25-323-11</v>
          </cell>
          <cell r="E1552" t="str">
            <v>05050-MD-25-323-11</v>
          </cell>
          <cell r="F1552" t="str">
            <v>Tank-Piping ISO Instrument Air Tank T-102- (Propane)</v>
          </cell>
          <cell r="G1552">
            <v>0</v>
          </cell>
          <cell r="H1552" t="str">
            <v>VP-1516-147-T-101/2-303</v>
          </cell>
          <cell r="I1552">
            <v>40175</v>
          </cell>
          <cell r="J1552">
            <v>40168</v>
          </cell>
          <cell r="K1552" t="str">
            <v>Y</v>
          </cell>
          <cell r="L1552" t="str">
            <v>Drw</v>
          </cell>
          <cell r="M1552">
            <v>1553</v>
          </cell>
        </row>
        <row r="1553">
          <cell r="C1553" t="str">
            <v>25</v>
          </cell>
          <cell r="D1553" t="str">
            <v>05050-MD-25-323-12</v>
          </cell>
          <cell r="E1553" t="str">
            <v>05050-MD-25-323-12</v>
          </cell>
          <cell r="F1553" t="str">
            <v>Tank-Piping ISO Instrument Air Tank T-102- (Propane)</v>
          </cell>
          <cell r="G1553">
            <v>0</v>
          </cell>
          <cell r="H1553" t="str">
            <v>VP-1516-147-T-101/2-303</v>
          </cell>
          <cell r="I1553">
            <v>40175</v>
          </cell>
          <cell r="J1553">
            <v>40168</v>
          </cell>
          <cell r="K1553" t="str">
            <v>Y</v>
          </cell>
          <cell r="L1553" t="str">
            <v>Drw</v>
          </cell>
          <cell r="M1553">
            <v>1554</v>
          </cell>
        </row>
        <row r="1554">
          <cell r="C1554" t="str">
            <v>25</v>
          </cell>
          <cell r="D1554" t="str">
            <v>05050-MD-25-323-13</v>
          </cell>
          <cell r="E1554" t="str">
            <v>05050-MD-25-323-13</v>
          </cell>
          <cell r="F1554" t="str">
            <v>Tank-Piping ISO Instrument Air Tank T-102- (Propane)</v>
          </cell>
          <cell r="G1554">
            <v>0</v>
          </cell>
          <cell r="H1554" t="str">
            <v>VP-1516-147-T-101/2-303</v>
          </cell>
          <cell r="I1554">
            <v>40175</v>
          </cell>
          <cell r="J1554">
            <v>40168</v>
          </cell>
          <cell r="K1554" t="str">
            <v>Y</v>
          </cell>
          <cell r="L1554" t="str">
            <v>Drw</v>
          </cell>
          <cell r="M1554">
            <v>1555</v>
          </cell>
        </row>
        <row r="1555">
          <cell r="C1555" t="str">
            <v>25</v>
          </cell>
          <cell r="D1555" t="str">
            <v>05050-MD-25-323-14</v>
          </cell>
          <cell r="E1555" t="str">
            <v>05050-MD-25-323-14</v>
          </cell>
          <cell r="F1555" t="str">
            <v>Tank-Piping ISO Instrument Air Tank T-102- (Propane)</v>
          </cell>
          <cell r="G1555">
            <v>0</v>
          </cell>
          <cell r="H1555" t="str">
            <v>VP-1516-147-T-101/2-303</v>
          </cell>
          <cell r="I1555">
            <v>40175</v>
          </cell>
          <cell r="J1555">
            <v>40168</v>
          </cell>
          <cell r="K1555" t="str">
            <v>Y</v>
          </cell>
          <cell r="L1555" t="str">
            <v>Drw</v>
          </cell>
          <cell r="M1555">
            <v>1556</v>
          </cell>
        </row>
        <row r="1556">
          <cell r="C1556" t="str">
            <v>25</v>
          </cell>
          <cell r="D1556" t="str">
            <v>05050-MD-25-323-15</v>
          </cell>
          <cell r="E1556" t="str">
            <v>05050-MD-25-323-15</v>
          </cell>
          <cell r="F1556" t="str">
            <v>Tank-Piping ISO Instrument Air Tank T-102- (Propane)</v>
          </cell>
          <cell r="G1556">
            <v>0</v>
          </cell>
          <cell r="H1556" t="str">
            <v>VP-1516-147-T-101/2-303</v>
          </cell>
          <cell r="I1556">
            <v>40175</v>
          </cell>
          <cell r="J1556">
            <v>40168</v>
          </cell>
          <cell r="K1556" t="str">
            <v>Y</v>
          </cell>
          <cell r="L1556" t="str">
            <v>Drw</v>
          </cell>
          <cell r="M1556">
            <v>1557</v>
          </cell>
        </row>
        <row r="1557">
          <cell r="C1557" t="str">
            <v>25</v>
          </cell>
          <cell r="D1557" t="str">
            <v>05050-MD-25-323-16</v>
          </cell>
          <cell r="E1557" t="str">
            <v>05050-MD-25-323-16</v>
          </cell>
          <cell r="F1557" t="str">
            <v>Tank-Piping ISO Instrument Air Tank T-102- (Propane)</v>
          </cell>
          <cell r="G1557">
            <v>0</v>
          </cell>
          <cell r="H1557" t="str">
            <v>VP-1516-147-T-101/2-303</v>
          </cell>
          <cell r="I1557">
            <v>40175</v>
          </cell>
          <cell r="J1557">
            <v>40168</v>
          </cell>
          <cell r="K1557" t="str">
            <v>Y</v>
          </cell>
          <cell r="L1557" t="str">
            <v>Drw</v>
          </cell>
          <cell r="M1557">
            <v>1558</v>
          </cell>
        </row>
        <row r="1558">
          <cell r="C1558" t="str">
            <v>25</v>
          </cell>
          <cell r="D1558" t="str">
            <v>05050-MD-25-323-17</v>
          </cell>
          <cell r="E1558" t="str">
            <v>05050-MD-25-323-17</v>
          </cell>
          <cell r="F1558" t="str">
            <v>Tank-Piping ISO Instrument Air Tank T-102- (Propane)</v>
          </cell>
          <cell r="G1558">
            <v>0</v>
          </cell>
          <cell r="H1558" t="str">
            <v>VP-1516-147-T-101/2-303</v>
          </cell>
          <cell r="I1558">
            <v>40175</v>
          </cell>
          <cell r="J1558">
            <v>40168</v>
          </cell>
          <cell r="K1558" t="str">
            <v>Y</v>
          </cell>
          <cell r="L1558" t="str">
            <v>Drw</v>
          </cell>
          <cell r="M1558">
            <v>1559</v>
          </cell>
        </row>
        <row r="1559">
          <cell r="C1559" t="str">
            <v>25</v>
          </cell>
          <cell r="D1559" t="str">
            <v>05050-MD-25-324-01</v>
          </cell>
          <cell r="E1559" t="str">
            <v>05050-MD-25-324-01</v>
          </cell>
          <cell r="F1559" t="str">
            <v>Tank-Piping ISO Nitrogen Tank T-102- (Propane)</v>
          </cell>
          <cell r="G1559">
            <v>0</v>
          </cell>
          <cell r="H1559" t="str">
            <v>VP-1516-147-T-101/2-304</v>
          </cell>
          <cell r="I1559">
            <v>40175</v>
          </cell>
          <cell r="J1559">
            <v>40168</v>
          </cell>
          <cell r="K1559" t="str">
            <v>Y</v>
          </cell>
          <cell r="L1559" t="str">
            <v>Drw</v>
          </cell>
          <cell r="M1559">
            <v>1560</v>
          </cell>
        </row>
        <row r="1560">
          <cell r="C1560" t="str">
            <v>25</v>
          </cell>
          <cell r="D1560" t="str">
            <v>05050-MD-25-324-02</v>
          </cell>
          <cell r="E1560" t="str">
            <v>05050-MD-25-324-02</v>
          </cell>
          <cell r="F1560" t="str">
            <v>Tank-Piping ISO Nitrogen Tank T-102- (Propane)</v>
          </cell>
          <cell r="G1560">
            <v>0</v>
          </cell>
          <cell r="H1560" t="str">
            <v>VP-1516-147-T-101/2-304</v>
          </cell>
          <cell r="I1560">
            <v>40175</v>
          </cell>
          <cell r="J1560">
            <v>40168</v>
          </cell>
          <cell r="K1560" t="str">
            <v>Y</v>
          </cell>
          <cell r="L1560" t="str">
            <v>Drw</v>
          </cell>
          <cell r="M1560">
            <v>1561</v>
          </cell>
        </row>
        <row r="1561">
          <cell r="C1561" t="str">
            <v>25</v>
          </cell>
          <cell r="D1561" t="str">
            <v>05050-MD-25-324-03</v>
          </cell>
          <cell r="E1561" t="str">
            <v>05050-MD-25-324-03</v>
          </cell>
          <cell r="F1561" t="str">
            <v>Tank-Piping ISO Nitrogen Tank T-102- (Propane)</v>
          </cell>
          <cell r="G1561">
            <v>0</v>
          </cell>
          <cell r="H1561" t="str">
            <v>VP-1516-147-T-101/2-304</v>
          </cell>
          <cell r="I1561">
            <v>40175</v>
          </cell>
          <cell r="J1561">
            <v>40168</v>
          </cell>
          <cell r="K1561" t="str">
            <v>Y</v>
          </cell>
          <cell r="L1561" t="str">
            <v>Drw</v>
          </cell>
          <cell r="M1561">
            <v>1562</v>
          </cell>
        </row>
        <row r="1562">
          <cell r="C1562" t="str">
            <v>25</v>
          </cell>
          <cell r="D1562" t="str">
            <v>05050-MD-25-324-04</v>
          </cell>
          <cell r="E1562" t="str">
            <v>05050-MD-25-324-04</v>
          </cell>
          <cell r="F1562" t="str">
            <v>Tank-Piping ISO Nitrogen Tank T-102- (Propane)</v>
          </cell>
          <cell r="G1562">
            <v>0</v>
          </cell>
          <cell r="H1562" t="str">
            <v>VP-1516-147-T-101/2-304</v>
          </cell>
          <cell r="I1562">
            <v>40175</v>
          </cell>
          <cell r="J1562">
            <v>40168</v>
          </cell>
          <cell r="K1562" t="str">
            <v>Y</v>
          </cell>
          <cell r="L1562" t="str">
            <v>Drw</v>
          </cell>
          <cell r="M1562">
            <v>1563</v>
          </cell>
        </row>
        <row r="1563">
          <cell r="C1563" t="str">
            <v>25</v>
          </cell>
          <cell r="D1563" t="str">
            <v>05050-MD-25-324-05</v>
          </cell>
          <cell r="E1563" t="str">
            <v>05050-MD-25-324-05</v>
          </cell>
          <cell r="F1563" t="str">
            <v>Tank-Piping ISO Nitrogen Tank T-102- (Propane)</v>
          </cell>
          <cell r="G1563">
            <v>0</v>
          </cell>
          <cell r="H1563" t="str">
            <v>VP-1516-147-T-101/2-304</v>
          </cell>
          <cell r="I1563">
            <v>40175</v>
          </cell>
          <cell r="J1563">
            <v>40168</v>
          </cell>
          <cell r="K1563" t="str">
            <v>Y</v>
          </cell>
          <cell r="L1563" t="str">
            <v>Drw</v>
          </cell>
          <cell r="M1563">
            <v>1564</v>
          </cell>
        </row>
        <row r="1564">
          <cell r="C1564" t="str">
            <v>25</v>
          </cell>
          <cell r="D1564" t="str">
            <v>05050-MD-25-324-06</v>
          </cell>
          <cell r="E1564" t="str">
            <v>05050-MD-25-324-06</v>
          </cell>
          <cell r="F1564" t="str">
            <v>Tank-Piping ISO Nitrogen Tank T-102- (Propane)</v>
          </cell>
          <cell r="G1564">
            <v>0</v>
          </cell>
          <cell r="H1564" t="str">
            <v>VP-1516-147-T-101/2-304</v>
          </cell>
          <cell r="I1564">
            <v>40175</v>
          </cell>
          <cell r="J1564">
            <v>40168</v>
          </cell>
          <cell r="K1564" t="str">
            <v>Y</v>
          </cell>
          <cell r="L1564" t="str">
            <v>Drw</v>
          </cell>
          <cell r="M1564">
            <v>1565</v>
          </cell>
        </row>
        <row r="1565">
          <cell r="C1565" t="str">
            <v>25</v>
          </cell>
          <cell r="D1565" t="str">
            <v>05050-MD-25-324-07</v>
          </cell>
          <cell r="E1565" t="str">
            <v>05050-MD-25-324-07</v>
          </cell>
          <cell r="F1565" t="str">
            <v>Tank-Piping ISO Nitrogen Tank T-102- (Propane)</v>
          </cell>
          <cell r="G1565">
            <v>0</v>
          </cell>
          <cell r="H1565" t="str">
            <v>VP-1516-147-T-101/2-304</v>
          </cell>
          <cell r="I1565">
            <v>40175</v>
          </cell>
          <cell r="J1565">
            <v>40168</v>
          </cell>
          <cell r="K1565" t="str">
            <v>Y</v>
          </cell>
          <cell r="L1565" t="str">
            <v>Drw</v>
          </cell>
          <cell r="M1565">
            <v>1566</v>
          </cell>
        </row>
        <row r="1566">
          <cell r="C1566" t="str">
            <v>25</v>
          </cell>
          <cell r="D1566" t="str">
            <v>05050-MD-25-324-08</v>
          </cell>
          <cell r="E1566" t="str">
            <v>05050-MD-25-324-08</v>
          </cell>
          <cell r="F1566" t="str">
            <v>Tank-Piping ISO Nitrogen Tank T-102- (Propane)</v>
          </cell>
          <cell r="G1566">
            <v>0</v>
          </cell>
          <cell r="H1566" t="str">
            <v>VP-1516-147-T-101/2-304</v>
          </cell>
          <cell r="I1566">
            <v>40175</v>
          </cell>
          <cell r="J1566">
            <v>40168</v>
          </cell>
          <cell r="K1566" t="str">
            <v>Y</v>
          </cell>
          <cell r="L1566" t="str">
            <v>Drw</v>
          </cell>
          <cell r="M1566">
            <v>1567</v>
          </cell>
        </row>
        <row r="1567">
          <cell r="C1567" t="str">
            <v>25</v>
          </cell>
          <cell r="D1567" t="str">
            <v>05050-MD-25-324-09</v>
          </cell>
          <cell r="E1567" t="str">
            <v>05050-MD-25-324-09</v>
          </cell>
          <cell r="F1567" t="str">
            <v>Tank-Piping ISO Nitrogen Tank T-102- (Propane)</v>
          </cell>
          <cell r="G1567">
            <v>0</v>
          </cell>
          <cell r="H1567" t="str">
            <v>VP-1516-147-T-101/2-304</v>
          </cell>
          <cell r="I1567">
            <v>40175</v>
          </cell>
          <cell r="J1567">
            <v>40168</v>
          </cell>
          <cell r="K1567" t="str">
            <v>Y</v>
          </cell>
          <cell r="L1567" t="str">
            <v>Drw</v>
          </cell>
          <cell r="M1567">
            <v>1568</v>
          </cell>
        </row>
        <row r="1568">
          <cell r="C1568" t="str">
            <v>25</v>
          </cell>
          <cell r="D1568" t="str">
            <v>05050-MD-25-324-10</v>
          </cell>
          <cell r="E1568" t="str">
            <v>05050-MD-25-324-10</v>
          </cell>
          <cell r="F1568" t="str">
            <v>Tank-Piping ISO Nitrogen Tank T-102- (Propane)</v>
          </cell>
          <cell r="G1568">
            <v>0</v>
          </cell>
          <cell r="H1568" t="str">
            <v>VP-1516-147-T-101/2-304</v>
          </cell>
          <cell r="I1568">
            <v>40175</v>
          </cell>
          <cell r="J1568">
            <v>40168</v>
          </cell>
          <cell r="K1568" t="str">
            <v>Y</v>
          </cell>
          <cell r="L1568" t="str">
            <v>Drw</v>
          </cell>
          <cell r="M1568">
            <v>1569</v>
          </cell>
        </row>
        <row r="1569">
          <cell r="C1569" t="str">
            <v>25</v>
          </cell>
          <cell r="D1569" t="str">
            <v>05050-MD-25-324-11</v>
          </cell>
          <cell r="E1569" t="str">
            <v>05050-MD-25-324-11</v>
          </cell>
          <cell r="F1569" t="str">
            <v>Tank-Piping ISO Nitrogen Tank T-102- (Propane)</v>
          </cell>
          <cell r="G1569">
            <v>0</v>
          </cell>
          <cell r="H1569" t="str">
            <v>VP-1516-147-T-101/2-304</v>
          </cell>
          <cell r="I1569">
            <v>40175</v>
          </cell>
          <cell r="J1569">
            <v>40168</v>
          </cell>
          <cell r="K1569" t="str">
            <v>Y</v>
          </cell>
          <cell r="L1569" t="str">
            <v>Drw</v>
          </cell>
          <cell r="M1569">
            <v>1570</v>
          </cell>
        </row>
        <row r="1570">
          <cell r="C1570" t="str">
            <v>25</v>
          </cell>
          <cell r="D1570" t="str">
            <v>05050-MD-25-324-12</v>
          </cell>
          <cell r="E1570" t="str">
            <v>05050-MD-25-324-12</v>
          </cell>
          <cell r="F1570" t="str">
            <v>Tank-Piping ISO Nitrogen Tank T-102- (Propane)</v>
          </cell>
          <cell r="G1570">
            <v>0</v>
          </cell>
          <cell r="H1570" t="str">
            <v>VP-1516-147-T-101/2-304</v>
          </cell>
          <cell r="I1570">
            <v>40175</v>
          </cell>
          <cell r="J1570">
            <v>40168</v>
          </cell>
          <cell r="K1570" t="str">
            <v>Y</v>
          </cell>
          <cell r="L1570" t="str">
            <v>Drw</v>
          </cell>
          <cell r="M1570">
            <v>1571</v>
          </cell>
        </row>
        <row r="1571">
          <cell r="C1571" t="str">
            <v>25</v>
          </cell>
          <cell r="D1571" t="str">
            <v>05050-MD-25-324-13</v>
          </cell>
          <cell r="E1571" t="str">
            <v>05050-MD-25-324-13</v>
          </cell>
          <cell r="F1571" t="str">
            <v>Tank-Piping ISO Nitrogen Tank T-102- (Propane)</v>
          </cell>
          <cell r="G1571">
            <v>0</v>
          </cell>
          <cell r="H1571" t="str">
            <v>VP-1516-147-T-101/2-304</v>
          </cell>
          <cell r="I1571">
            <v>40175</v>
          </cell>
          <cell r="J1571">
            <v>40168</v>
          </cell>
          <cell r="K1571" t="str">
            <v>Y</v>
          </cell>
          <cell r="L1571" t="str">
            <v>Drw</v>
          </cell>
          <cell r="M1571">
            <v>1572</v>
          </cell>
        </row>
        <row r="1572">
          <cell r="C1572" t="str">
            <v>25</v>
          </cell>
          <cell r="D1572" t="str">
            <v>05050-MD-25-324-14</v>
          </cell>
          <cell r="E1572" t="str">
            <v>05050-MD-25-324-14</v>
          </cell>
          <cell r="F1572" t="str">
            <v>Tank-Piping ISO Nitrogen Tank T-102- (Propane)</v>
          </cell>
          <cell r="G1572">
            <v>0</v>
          </cell>
          <cell r="H1572" t="str">
            <v>VP-1516-147-T-101/2-304</v>
          </cell>
          <cell r="I1572">
            <v>40175</v>
          </cell>
          <cell r="J1572">
            <v>40168</v>
          </cell>
          <cell r="K1572" t="str">
            <v>Y</v>
          </cell>
          <cell r="L1572" t="str">
            <v>Drw</v>
          </cell>
          <cell r="M1572">
            <v>1573</v>
          </cell>
        </row>
        <row r="1573">
          <cell r="C1573" t="str">
            <v>25</v>
          </cell>
          <cell r="D1573" t="str">
            <v>05050-MD-25-324-15</v>
          </cell>
          <cell r="E1573" t="str">
            <v>05050-MD-25-324-15</v>
          </cell>
          <cell r="F1573" t="str">
            <v>Tank-Piping ISO Nitrogen Tank T-102- (Propane)</v>
          </cell>
          <cell r="G1573">
            <v>0</v>
          </cell>
          <cell r="H1573" t="str">
            <v>VP-1516-147-T-101/2-304</v>
          </cell>
          <cell r="I1573">
            <v>40175</v>
          </cell>
          <cell r="J1573">
            <v>40168</v>
          </cell>
          <cell r="K1573" t="str">
            <v>Y</v>
          </cell>
          <cell r="L1573" t="str">
            <v>Drw</v>
          </cell>
          <cell r="M1573">
            <v>1574</v>
          </cell>
        </row>
        <row r="1574">
          <cell r="C1574" t="str">
            <v>25</v>
          </cell>
          <cell r="D1574" t="str">
            <v>05050-MD-25-324-16</v>
          </cell>
          <cell r="E1574" t="str">
            <v>05050-MD-25-324-16</v>
          </cell>
          <cell r="F1574" t="str">
            <v>Tank-Piping ISO Nitrogen Tank T-102- (Propane)</v>
          </cell>
          <cell r="G1574">
            <v>0</v>
          </cell>
          <cell r="H1574" t="str">
            <v>VP-1516-147-T-101/2-304</v>
          </cell>
          <cell r="I1574">
            <v>40175</v>
          </cell>
          <cell r="J1574">
            <v>40168</v>
          </cell>
          <cell r="K1574" t="str">
            <v>Y</v>
          </cell>
          <cell r="L1574" t="str">
            <v>Drw</v>
          </cell>
          <cell r="M1574">
            <v>1575</v>
          </cell>
        </row>
        <row r="1575">
          <cell r="C1575" t="str">
            <v>25</v>
          </cell>
          <cell r="D1575" t="str">
            <v>05050-MD-25-324-17</v>
          </cell>
          <cell r="E1575" t="str">
            <v>05050-MD-25-324-17</v>
          </cell>
          <cell r="F1575" t="str">
            <v>Tank-Piping ISO Nitrogen Tank T-102- (Propane)</v>
          </cell>
          <cell r="G1575">
            <v>0</v>
          </cell>
          <cell r="H1575" t="str">
            <v>VP-1516-147-T-101/2-304</v>
          </cell>
          <cell r="I1575">
            <v>40175</v>
          </cell>
          <cell r="J1575">
            <v>40168</v>
          </cell>
          <cell r="K1575" t="str">
            <v>Y</v>
          </cell>
          <cell r="L1575" t="str">
            <v>Drw</v>
          </cell>
          <cell r="M1575">
            <v>1576</v>
          </cell>
        </row>
        <row r="1576">
          <cell r="C1576" t="str">
            <v>25</v>
          </cell>
          <cell r="D1576" t="str">
            <v>05050-MD-25-325-01</v>
          </cell>
          <cell r="E1576" t="str">
            <v>05050-MD-25-325-01</v>
          </cell>
          <cell r="F1576" t="str">
            <v>Tank-Vent Stack Details- (Propane)</v>
          </cell>
          <cell r="G1576">
            <v>0</v>
          </cell>
          <cell r="H1576" t="str">
            <v>VP-1516-147-T-101/2-305</v>
          </cell>
          <cell r="I1576">
            <v>40175</v>
          </cell>
          <cell r="J1576">
            <v>40168</v>
          </cell>
          <cell r="K1576" t="str">
            <v>Y</v>
          </cell>
          <cell r="L1576" t="str">
            <v>Drw</v>
          </cell>
          <cell r="M1576">
            <v>1577</v>
          </cell>
        </row>
        <row r="1577">
          <cell r="C1577" t="str">
            <v>25</v>
          </cell>
          <cell r="D1577" t="str">
            <v>05050-MD-25-325-02</v>
          </cell>
          <cell r="E1577" t="str">
            <v>05050-MD-25-325-02</v>
          </cell>
          <cell r="F1577" t="str">
            <v>Tank-Vent Stack Details- (Propane)</v>
          </cell>
          <cell r="G1577">
            <v>0</v>
          </cell>
          <cell r="H1577" t="str">
            <v>VP-1516-147-T-101/2-305</v>
          </cell>
          <cell r="I1577">
            <v>40175</v>
          </cell>
          <cell r="J1577">
            <v>40168</v>
          </cell>
          <cell r="K1577" t="str">
            <v>Y</v>
          </cell>
          <cell r="L1577" t="str">
            <v>Drw</v>
          </cell>
          <cell r="M1577">
            <v>1578</v>
          </cell>
        </row>
        <row r="1578">
          <cell r="C1578" t="str">
            <v>25</v>
          </cell>
          <cell r="D1578" t="str">
            <v>05050-MD-25-326-00</v>
          </cell>
          <cell r="E1578" t="str">
            <v>05050-MD-25-326-00</v>
          </cell>
          <cell r="F1578" t="str">
            <v>Tank-Propane - Pipetrack Embedment- (Propane)</v>
          </cell>
          <cell r="G1578">
            <v>0</v>
          </cell>
          <cell r="H1578" t="str">
            <v>VP-1516-147-T-101/2-306</v>
          </cell>
          <cell r="I1578">
            <v>40175</v>
          </cell>
          <cell r="J1578">
            <v>40168</v>
          </cell>
          <cell r="K1578" t="str">
            <v>Y</v>
          </cell>
          <cell r="L1578" t="str">
            <v>Drw</v>
          </cell>
          <cell r="M1578">
            <v>1579</v>
          </cell>
        </row>
        <row r="1579">
          <cell r="C1579" t="str">
            <v>25</v>
          </cell>
          <cell r="D1579" t="str">
            <v>05050-MD-25-327-00</v>
          </cell>
          <cell r="E1579" t="str">
            <v>05050-MD-25-327-00</v>
          </cell>
          <cell r="F1579" t="str">
            <v>Tank-Propane - Pipetrack Embedment Loads- (Propane)</v>
          </cell>
          <cell r="G1579">
            <v>0</v>
          </cell>
          <cell r="H1579" t="str">
            <v>VP-1516-147-T-101/2-307</v>
          </cell>
          <cell r="I1579">
            <v>40175</v>
          </cell>
          <cell r="J1579">
            <v>40168</v>
          </cell>
          <cell r="K1579" t="str">
            <v>Y</v>
          </cell>
          <cell r="L1579" t="str">
            <v>Drw</v>
          </cell>
          <cell r="M1579">
            <v>1580</v>
          </cell>
        </row>
        <row r="1580">
          <cell r="C1580" t="str">
            <v>25</v>
          </cell>
          <cell r="D1580" t="str">
            <v/>
          </cell>
          <cell r="E1580" t="str">
            <v/>
          </cell>
          <cell r="F1580" t="str">
            <v>Tank-Piping ISO Line No.***- (Propane)</v>
          </cell>
          <cell r="G1580">
            <v>0</v>
          </cell>
          <cell r="H1580">
            <v>0</v>
          </cell>
          <cell r="I1580">
            <v>40175</v>
          </cell>
          <cell r="J1580">
            <v>40168</v>
          </cell>
          <cell r="K1580" t="str">
            <v>N</v>
          </cell>
          <cell r="L1580" t="str">
            <v>Drw</v>
          </cell>
          <cell r="M1580">
            <v>1581</v>
          </cell>
        </row>
        <row r="1581">
          <cell r="C1581" t="str">
            <v>25</v>
          </cell>
          <cell r="D1581" t="str">
            <v/>
          </cell>
          <cell r="E1581" t="str">
            <v/>
          </cell>
          <cell r="F1581" t="str">
            <v>Tank-Piping ISO Line No.***- (Propane)</v>
          </cell>
          <cell r="G1581">
            <v>0</v>
          </cell>
          <cell r="H1581">
            <v>0</v>
          </cell>
          <cell r="I1581">
            <v>40175</v>
          </cell>
          <cell r="J1581">
            <v>40168</v>
          </cell>
          <cell r="K1581" t="str">
            <v>N</v>
          </cell>
          <cell r="L1581" t="str">
            <v>Drw</v>
          </cell>
          <cell r="M1581">
            <v>1582</v>
          </cell>
        </row>
        <row r="1582">
          <cell r="C1582" t="str">
            <v>25</v>
          </cell>
          <cell r="D1582" t="str">
            <v/>
          </cell>
          <cell r="E1582" t="str">
            <v/>
          </cell>
          <cell r="F1582" t="str">
            <v>Tank-Piping ISO Line No.***- (Propane)</v>
          </cell>
          <cell r="G1582">
            <v>0</v>
          </cell>
          <cell r="H1582">
            <v>0</v>
          </cell>
          <cell r="I1582">
            <v>40175</v>
          </cell>
          <cell r="J1582">
            <v>40168</v>
          </cell>
          <cell r="K1582" t="str">
            <v>N</v>
          </cell>
          <cell r="L1582" t="str">
            <v>Drw</v>
          </cell>
          <cell r="M1582">
            <v>1583</v>
          </cell>
        </row>
        <row r="1583">
          <cell r="C1583" t="str">
            <v>25</v>
          </cell>
          <cell r="D1583" t="str">
            <v/>
          </cell>
          <cell r="E1583" t="str">
            <v/>
          </cell>
          <cell r="F1583" t="str">
            <v>Tank-Piping ISO Line No.***- (Propane)</v>
          </cell>
          <cell r="G1583">
            <v>0</v>
          </cell>
          <cell r="H1583">
            <v>0</v>
          </cell>
          <cell r="I1583">
            <v>40175</v>
          </cell>
          <cell r="J1583">
            <v>40168</v>
          </cell>
          <cell r="K1583" t="str">
            <v>N</v>
          </cell>
          <cell r="L1583" t="str">
            <v>Drw</v>
          </cell>
          <cell r="M1583">
            <v>1584</v>
          </cell>
        </row>
        <row r="1584">
          <cell r="C1584" t="str">
            <v>25</v>
          </cell>
          <cell r="D1584" t="str">
            <v/>
          </cell>
          <cell r="E1584" t="str">
            <v/>
          </cell>
          <cell r="F1584" t="str">
            <v>Tank-Piping ISO Line No.***- (Propane)</v>
          </cell>
          <cell r="G1584">
            <v>0</v>
          </cell>
          <cell r="H1584">
            <v>0</v>
          </cell>
          <cell r="I1584">
            <v>40175</v>
          </cell>
          <cell r="J1584">
            <v>40168</v>
          </cell>
          <cell r="K1584" t="str">
            <v>N</v>
          </cell>
          <cell r="L1584" t="str">
            <v>Drw</v>
          </cell>
          <cell r="M1584">
            <v>1585</v>
          </cell>
        </row>
        <row r="1585">
          <cell r="C1585" t="str">
            <v>25</v>
          </cell>
          <cell r="D1585" t="str">
            <v/>
          </cell>
          <cell r="E1585" t="str">
            <v/>
          </cell>
          <cell r="F1585" t="str">
            <v>Tank-Piping ISO Line No.***- (Propane)</v>
          </cell>
          <cell r="G1585">
            <v>0</v>
          </cell>
          <cell r="H1585">
            <v>0</v>
          </cell>
          <cell r="I1585">
            <v>40175</v>
          </cell>
          <cell r="J1585">
            <v>40168</v>
          </cell>
          <cell r="K1585" t="str">
            <v>N</v>
          </cell>
          <cell r="L1585" t="str">
            <v>Drw</v>
          </cell>
          <cell r="M1585">
            <v>1586</v>
          </cell>
        </row>
        <row r="1586">
          <cell r="C1586" t="str">
            <v>25</v>
          </cell>
          <cell r="D1586" t="str">
            <v/>
          </cell>
          <cell r="E1586" t="str">
            <v/>
          </cell>
          <cell r="F1586" t="str">
            <v>Tank-Piping ISO Line No.***- (Propane)</v>
          </cell>
          <cell r="G1586">
            <v>0</v>
          </cell>
          <cell r="H1586">
            <v>0</v>
          </cell>
          <cell r="I1586">
            <v>40175</v>
          </cell>
          <cell r="J1586">
            <v>40168</v>
          </cell>
          <cell r="K1586" t="str">
            <v>N</v>
          </cell>
          <cell r="L1586" t="str">
            <v>Drw</v>
          </cell>
          <cell r="M1586">
            <v>1587</v>
          </cell>
        </row>
        <row r="1587">
          <cell r="C1587" t="str">
            <v>25</v>
          </cell>
          <cell r="D1587" t="str">
            <v/>
          </cell>
          <cell r="E1587" t="str">
            <v/>
          </cell>
          <cell r="F1587" t="str">
            <v>Tank-Piping ISO Line No.***- (Propane)</v>
          </cell>
          <cell r="G1587">
            <v>0</v>
          </cell>
          <cell r="H1587">
            <v>0</v>
          </cell>
          <cell r="I1587">
            <v>40175</v>
          </cell>
          <cell r="J1587">
            <v>40168</v>
          </cell>
          <cell r="K1587" t="str">
            <v>N</v>
          </cell>
          <cell r="L1587" t="str">
            <v>Drw</v>
          </cell>
          <cell r="M1587">
            <v>1588</v>
          </cell>
        </row>
        <row r="1588">
          <cell r="C1588" t="str">
            <v>25</v>
          </cell>
          <cell r="D1588" t="str">
            <v/>
          </cell>
          <cell r="E1588" t="str">
            <v/>
          </cell>
          <cell r="F1588" t="str">
            <v>Tank-Piping ISO Line No.***- (Propane)</v>
          </cell>
          <cell r="G1588">
            <v>0</v>
          </cell>
          <cell r="H1588">
            <v>0</v>
          </cell>
          <cell r="I1588">
            <v>40175</v>
          </cell>
          <cell r="J1588">
            <v>40168</v>
          </cell>
          <cell r="K1588" t="str">
            <v>N</v>
          </cell>
          <cell r="L1588" t="str">
            <v>Drw</v>
          </cell>
          <cell r="M1588">
            <v>1589</v>
          </cell>
        </row>
        <row r="1589">
          <cell r="C1589" t="str">
            <v>25</v>
          </cell>
          <cell r="D1589" t="str">
            <v/>
          </cell>
          <cell r="E1589" t="str">
            <v/>
          </cell>
          <cell r="F1589" t="str">
            <v>Tank-Piping ISO Line No.***- (Propane)</v>
          </cell>
          <cell r="G1589">
            <v>0</v>
          </cell>
          <cell r="H1589">
            <v>0</v>
          </cell>
          <cell r="I1589">
            <v>40175</v>
          </cell>
          <cell r="J1589">
            <v>40168</v>
          </cell>
          <cell r="K1589" t="str">
            <v>N</v>
          </cell>
          <cell r="L1589" t="str">
            <v>Drw</v>
          </cell>
          <cell r="M1589">
            <v>1590</v>
          </cell>
        </row>
        <row r="1590">
          <cell r="C1590" t="str">
            <v>25</v>
          </cell>
          <cell r="D1590" t="str">
            <v/>
          </cell>
          <cell r="E1590" t="str">
            <v/>
          </cell>
          <cell r="F1590" t="str">
            <v>Tank-Piping ISO Line No.***- (Propane)</v>
          </cell>
          <cell r="G1590">
            <v>0</v>
          </cell>
          <cell r="H1590">
            <v>0</v>
          </cell>
          <cell r="I1590">
            <v>40175</v>
          </cell>
          <cell r="J1590">
            <v>40168</v>
          </cell>
          <cell r="K1590" t="str">
            <v>N</v>
          </cell>
          <cell r="L1590" t="str">
            <v>Drw</v>
          </cell>
          <cell r="M1590">
            <v>1591</v>
          </cell>
        </row>
        <row r="1591">
          <cell r="C1591" t="str">
            <v>25</v>
          </cell>
          <cell r="D1591" t="str">
            <v/>
          </cell>
          <cell r="E1591" t="str">
            <v/>
          </cell>
          <cell r="F1591" t="str">
            <v>Tank-Piping ISO Line No.***- (Propane)</v>
          </cell>
          <cell r="G1591">
            <v>0</v>
          </cell>
          <cell r="H1591">
            <v>0</v>
          </cell>
          <cell r="I1591">
            <v>40175</v>
          </cell>
          <cell r="J1591">
            <v>40168</v>
          </cell>
          <cell r="K1591" t="str">
            <v>N</v>
          </cell>
          <cell r="L1591" t="str">
            <v>Drw</v>
          </cell>
          <cell r="M1591">
            <v>1592</v>
          </cell>
        </row>
        <row r="1592">
          <cell r="C1592" t="str">
            <v>25</v>
          </cell>
          <cell r="D1592" t="str">
            <v/>
          </cell>
          <cell r="E1592" t="str">
            <v/>
          </cell>
          <cell r="F1592" t="str">
            <v>Tank-Piping ISO Line No.***- (Propane)</v>
          </cell>
          <cell r="G1592">
            <v>0</v>
          </cell>
          <cell r="H1592">
            <v>0</v>
          </cell>
          <cell r="I1592">
            <v>40175</v>
          </cell>
          <cell r="J1592">
            <v>40168</v>
          </cell>
          <cell r="K1592" t="str">
            <v>N</v>
          </cell>
          <cell r="L1592" t="str">
            <v>Drw</v>
          </cell>
          <cell r="M1592">
            <v>1593</v>
          </cell>
        </row>
        <row r="1593">
          <cell r="C1593" t="str">
            <v>25</v>
          </cell>
          <cell r="D1593" t="str">
            <v/>
          </cell>
          <cell r="E1593" t="str">
            <v/>
          </cell>
          <cell r="F1593" t="str">
            <v>Tank-Piping ISO Line No.***- (Propane)</v>
          </cell>
          <cell r="G1593">
            <v>0</v>
          </cell>
          <cell r="H1593">
            <v>0</v>
          </cell>
          <cell r="I1593">
            <v>40175</v>
          </cell>
          <cell r="J1593">
            <v>40168</v>
          </cell>
          <cell r="K1593" t="str">
            <v>N</v>
          </cell>
          <cell r="L1593" t="str">
            <v>Drw</v>
          </cell>
          <cell r="M1593">
            <v>1594</v>
          </cell>
        </row>
        <row r="1594">
          <cell r="C1594" t="str">
            <v>25</v>
          </cell>
          <cell r="D1594" t="str">
            <v/>
          </cell>
          <cell r="E1594" t="str">
            <v/>
          </cell>
          <cell r="F1594" t="str">
            <v>Tank-Piping ISO Line No.***- (Propane)</v>
          </cell>
          <cell r="G1594">
            <v>0</v>
          </cell>
          <cell r="H1594">
            <v>0</v>
          </cell>
          <cell r="I1594">
            <v>40175</v>
          </cell>
          <cell r="J1594">
            <v>40168</v>
          </cell>
          <cell r="K1594" t="str">
            <v>N</v>
          </cell>
          <cell r="L1594" t="str">
            <v>Drw</v>
          </cell>
          <cell r="M1594">
            <v>1595</v>
          </cell>
        </row>
        <row r="1595">
          <cell r="C1595" t="str">
            <v>25</v>
          </cell>
          <cell r="D1595" t="str">
            <v/>
          </cell>
          <cell r="E1595" t="str">
            <v/>
          </cell>
          <cell r="F1595" t="str">
            <v>Tank-Piping ISO Line No.***- (Propane)</v>
          </cell>
          <cell r="G1595">
            <v>0</v>
          </cell>
          <cell r="H1595">
            <v>0</v>
          </cell>
          <cell r="I1595">
            <v>40175</v>
          </cell>
          <cell r="J1595">
            <v>40168</v>
          </cell>
          <cell r="K1595" t="str">
            <v>N</v>
          </cell>
          <cell r="L1595" t="str">
            <v>Drw</v>
          </cell>
          <cell r="M1595">
            <v>1596</v>
          </cell>
        </row>
        <row r="1596">
          <cell r="C1596" t="str">
            <v>25</v>
          </cell>
          <cell r="D1596" t="str">
            <v/>
          </cell>
          <cell r="E1596" t="str">
            <v/>
          </cell>
          <cell r="F1596" t="str">
            <v>Tank-Piping ISO Line No.***- (Propane)</v>
          </cell>
          <cell r="G1596">
            <v>0</v>
          </cell>
          <cell r="H1596">
            <v>0</v>
          </cell>
          <cell r="I1596">
            <v>40175</v>
          </cell>
          <cell r="J1596">
            <v>40168</v>
          </cell>
          <cell r="K1596" t="str">
            <v>N</v>
          </cell>
          <cell r="L1596" t="str">
            <v>Drw</v>
          </cell>
          <cell r="M1596">
            <v>1597</v>
          </cell>
        </row>
        <row r="1597">
          <cell r="C1597" t="str">
            <v>25</v>
          </cell>
          <cell r="D1597" t="str">
            <v/>
          </cell>
          <cell r="E1597" t="str">
            <v/>
          </cell>
          <cell r="F1597" t="str">
            <v>Tank-Piping ISO Line No.***- (Propane)</v>
          </cell>
          <cell r="G1597">
            <v>0</v>
          </cell>
          <cell r="H1597">
            <v>0</v>
          </cell>
          <cell r="I1597">
            <v>40175</v>
          </cell>
          <cell r="J1597">
            <v>40168</v>
          </cell>
          <cell r="K1597" t="str">
            <v>N</v>
          </cell>
          <cell r="L1597" t="str">
            <v>Drw</v>
          </cell>
          <cell r="M1597">
            <v>1598</v>
          </cell>
        </row>
        <row r="1598">
          <cell r="C1598" t="str">
            <v>25</v>
          </cell>
          <cell r="D1598" t="str">
            <v/>
          </cell>
          <cell r="E1598" t="str">
            <v/>
          </cell>
          <cell r="F1598" t="str">
            <v>Tank-Piping ISO Line No.***- (Propane)</v>
          </cell>
          <cell r="G1598">
            <v>0</v>
          </cell>
          <cell r="H1598">
            <v>0</v>
          </cell>
          <cell r="I1598">
            <v>40175</v>
          </cell>
          <cell r="J1598">
            <v>40168</v>
          </cell>
          <cell r="K1598" t="str">
            <v>N</v>
          </cell>
          <cell r="L1598" t="str">
            <v>Drw</v>
          </cell>
          <cell r="M1598">
            <v>1599</v>
          </cell>
        </row>
        <row r="1599">
          <cell r="C1599" t="str">
            <v>25</v>
          </cell>
          <cell r="D1599" t="str">
            <v/>
          </cell>
          <cell r="E1599" t="str">
            <v/>
          </cell>
          <cell r="F1599" t="str">
            <v>Tank-Piping ISO Line No.***- (Propane)</v>
          </cell>
          <cell r="G1599">
            <v>0</v>
          </cell>
          <cell r="H1599">
            <v>0</v>
          </cell>
          <cell r="I1599">
            <v>40175</v>
          </cell>
          <cell r="J1599">
            <v>40168</v>
          </cell>
          <cell r="K1599" t="str">
            <v>N</v>
          </cell>
          <cell r="L1599" t="str">
            <v>Drw</v>
          </cell>
          <cell r="M1599">
            <v>1600</v>
          </cell>
        </row>
        <row r="1600">
          <cell r="C1600" t="str">
            <v>25</v>
          </cell>
          <cell r="D1600" t="str">
            <v/>
          </cell>
          <cell r="E1600" t="str">
            <v/>
          </cell>
          <cell r="F1600" t="str">
            <v>Tank-Piping ISO Line No.***- (Propane)</v>
          </cell>
          <cell r="G1600">
            <v>0</v>
          </cell>
          <cell r="H1600">
            <v>0</v>
          </cell>
          <cell r="I1600">
            <v>40175</v>
          </cell>
          <cell r="J1600">
            <v>40168</v>
          </cell>
          <cell r="K1600" t="str">
            <v>N</v>
          </cell>
          <cell r="L1600" t="str">
            <v>Drw</v>
          </cell>
          <cell r="M1600">
            <v>1601</v>
          </cell>
        </row>
        <row r="1601">
          <cell r="C1601" t="str">
            <v>25</v>
          </cell>
          <cell r="D1601" t="str">
            <v/>
          </cell>
          <cell r="E1601" t="str">
            <v/>
          </cell>
          <cell r="F1601" t="str">
            <v>Tank-Piping ISO Line No.***- (Propane)</v>
          </cell>
          <cell r="G1601">
            <v>0</v>
          </cell>
          <cell r="H1601">
            <v>0</v>
          </cell>
          <cell r="I1601">
            <v>40175</v>
          </cell>
          <cell r="J1601">
            <v>40168</v>
          </cell>
          <cell r="K1601" t="str">
            <v>N</v>
          </cell>
          <cell r="L1601" t="str">
            <v>Drw</v>
          </cell>
          <cell r="M1601">
            <v>1602</v>
          </cell>
        </row>
        <row r="1602">
          <cell r="C1602" t="str">
            <v>25</v>
          </cell>
          <cell r="D1602" t="str">
            <v/>
          </cell>
          <cell r="E1602" t="str">
            <v/>
          </cell>
          <cell r="F1602" t="str">
            <v>Tank-Deluge Detail Drawings- (Propane)</v>
          </cell>
          <cell r="G1602">
            <v>0</v>
          </cell>
          <cell r="H1602">
            <v>0</v>
          </cell>
          <cell r="I1602">
            <v>40175</v>
          </cell>
          <cell r="J1602">
            <v>40168</v>
          </cell>
          <cell r="K1602" t="str">
            <v>N</v>
          </cell>
          <cell r="L1602" t="str">
            <v>Drw</v>
          </cell>
          <cell r="M1602">
            <v>1603</v>
          </cell>
        </row>
        <row r="1603">
          <cell r="C1603" t="str">
            <v>25</v>
          </cell>
          <cell r="D1603" t="str">
            <v/>
          </cell>
          <cell r="E1603" t="str">
            <v/>
          </cell>
          <cell r="F1603" t="str">
            <v>Tank-Deluge Detail Drawings- (Propane)</v>
          </cell>
          <cell r="G1603">
            <v>0</v>
          </cell>
          <cell r="H1603">
            <v>0</v>
          </cell>
          <cell r="I1603">
            <v>40175</v>
          </cell>
          <cell r="J1603">
            <v>40168</v>
          </cell>
          <cell r="K1603" t="str">
            <v>N</v>
          </cell>
          <cell r="L1603" t="str">
            <v>Drw</v>
          </cell>
          <cell r="M1603">
            <v>1604</v>
          </cell>
        </row>
        <row r="1604">
          <cell r="C1604" t="str">
            <v>25</v>
          </cell>
          <cell r="D1604" t="str">
            <v/>
          </cell>
          <cell r="E1604" t="str">
            <v/>
          </cell>
          <cell r="F1604" t="str">
            <v>Tank-Deluge Detail Drawings- (Propane)</v>
          </cell>
          <cell r="G1604">
            <v>0</v>
          </cell>
          <cell r="H1604">
            <v>0</v>
          </cell>
          <cell r="I1604">
            <v>40175</v>
          </cell>
          <cell r="J1604">
            <v>40168</v>
          </cell>
          <cell r="K1604" t="str">
            <v>N</v>
          </cell>
          <cell r="L1604" t="str">
            <v>Drw</v>
          </cell>
          <cell r="M1604">
            <v>1605</v>
          </cell>
        </row>
        <row r="1605">
          <cell r="C1605" t="str">
            <v>25</v>
          </cell>
          <cell r="D1605" t="str">
            <v/>
          </cell>
          <cell r="E1605" t="str">
            <v/>
          </cell>
          <cell r="F1605" t="str">
            <v>Tank-Deluge Detail Drawings- (Propane)</v>
          </cell>
          <cell r="G1605">
            <v>0</v>
          </cell>
          <cell r="H1605">
            <v>0</v>
          </cell>
          <cell r="I1605">
            <v>40175</v>
          </cell>
          <cell r="J1605">
            <v>40168</v>
          </cell>
          <cell r="K1605" t="str">
            <v>N</v>
          </cell>
          <cell r="L1605" t="str">
            <v>Drw</v>
          </cell>
          <cell r="M1605">
            <v>1606</v>
          </cell>
        </row>
        <row r="1606">
          <cell r="C1606" t="str">
            <v>25</v>
          </cell>
          <cell r="D1606" t="str">
            <v/>
          </cell>
          <cell r="E1606" t="str">
            <v/>
          </cell>
          <cell r="F1606" t="str">
            <v>Tank-Advance Bill of Material- (Propane)</v>
          </cell>
          <cell r="G1606">
            <v>0</v>
          </cell>
          <cell r="H1606">
            <v>0</v>
          </cell>
          <cell r="I1606">
            <v>40175</v>
          </cell>
          <cell r="J1606">
            <v>40168</v>
          </cell>
          <cell r="K1606" t="str">
            <v>N</v>
          </cell>
          <cell r="L1606" t="str">
            <v>Drw</v>
          </cell>
          <cell r="M1606">
            <v>1607</v>
          </cell>
        </row>
        <row r="1607">
          <cell r="C1607" t="str">
            <v>25</v>
          </cell>
          <cell r="D1607" t="str">
            <v>05050-MD-25-355-01</v>
          </cell>
          <cell r="E1607" t="str">
            <v>05050-MD-25-355-01</v>
          </cell>
          <cell r="F1607" t="str">
            <v>Tank-General Arrangement- (Propane) sheet 01</v>
          </cell>
          <cell r="G1607">
            <v>0</v>
          </cell>
          <cell r="H1607" t="str">
            <v>VP-1516-147-T-101/2-121 (sheet 1 of 2)</v>
          </cell>
          <cell r="I1607">
            <v>40175</v>
          </cell>
          <cell r="J1607">
            <v>40168</v>
          </cell>
          <cell r="K1607" t="str">
            <v>y</v>
          </cell>
          <cell r="L1607" t="str">
            <v>Drw</v>
          </cell>
          <cell r="M1607">
            <v>1608</v>
          </cell>
        </row>
        <row r="1608">
          <cell r="C1608" t="str">
            <v>25</v>
          </cell>
          <cell r="D1608" t="str">
            <v>05050-MD-25-355-02</v>
          </cell>
          <cell r="E1608" t="str">
            <v>05050-MD-25-355-02</v>
          </cell>
          <cell r="F1608" t="str">
            <v>Tank-General Arrangement- (Propane) sheet 02</v>
          </cell>
          <cell r="G1608">
            <v>0</v>
          </cell>
          <cell r="H1608" t="str">
            <v>VP-1516-147-T-101/2-121 (sheet 2 of 2)</v>
          </cell>
          <cell r="I1608">
            <v>40175</v>
          </cell>
          <cell r="J1608">
            <v>40168</v>
          </cell>
          <cell r="K1608" t="str">
            <v>y</v>
          </cell>
          <cell r="L1608" t="str">
            <v>Drw</v>
          </cell>
          <cell r="M1608">
            <v>1609</v>
          </cell>
        </row>
        <row r="1609">
          <cell r="C1609" t="str">
            <v>25</v>
          </cell>
          <cell r="D1609" t="str">
            <v/>
          </cell>
          <cell r="E1609" t="str">
            <v/>
          </cell>
          <cell r="F1609" t="str">
            <v>Tank-Outline Construction Method- (Propane)</v>
          </cell>
          <cell r="G1609">
            <v>0</v>
          </cell>
          <cell r="H1609">
            <v>0</v>
          </cell>
          <cell r="I1609">
            <v>40175</v>
          </cell>
          <cell r="J1609">
            <v>40168</v>
          </cell>
          <cell r="K1609" t="str">
            <v>N</v>
          </cell>
          <cell r="L1609" t="str">
            <v>Drw</v>
          </cell>
          <cell r="M1609">
            <v>1610</v>
          </cell>
        </row>
        <row r="1610">
          <cell r="C1610" t="str">
            <v>25</v>
          </cell>
          <cell r="D1610" t="str">
            <v>05050-MD-25-357-00</v>
          </cell>
          <cell r="E1610" t="str">
            <v>05050-MD-25-357-00</v>
          </cell>
          <cell r="F1610" t="str">
            <v>Tank-Tank Foundation Loading Diagram- (Propane)</v>
          </cell>
          <cell r="G1610">
            <v>0</v>
          </cell>
          <cell r="H1610" t="str">
            <v>VP-1516-147-T-101/2-129</v>
          </cell>
          <cell r="I1610">
            <v>40175</v>
          </cell>
          <cell r="J1610">
            <v>40168</v>
          </cell>
          <cell r="K1610" t="str">
            <v>y</v>
          </cell>
          <cell r="L1610" t="str">
            <v>Drw</v>
          </cell>
          <cell r="M1610">
            <v>1611</v>
          </cell>
        </row>
        <row r="1611">
          <cell r="C1611" t="str">
            <v>25</v>
          </cell>
          <cell r="D1611" t="str">
            <v/>
          </cell>
          <cell r="E1611" t="str">
            <v/>
          </cell>
          <cell r="F1611" t="str">
            <v>Tank-Pipe support- (Propane)</v>
          </cell>
          <cell r="G1611">
            <v>0</v>
          </cell>
          <cell r="H1611">
            <v>0</v>
          </cell>
          <cell r="I1611">
            <v>40175</v>
          </cell>
          <cell r="J1611">
            <v>40168</v>
          </cell>
          <cell r="K1611" t="str">
            <v>N</v>
          </cell>
          <cell r="L1611" t="str">
            <v>Drw</v>
          </cell>
          <cell r="M1611">
            <v>1612</v>
          </cell>
        </row>
        <row r="1612">
          <cell r="C1612" t="str">
            <v>25</v>
          </cell>
          <cell r="D1612" t="str">
            <v/>
          </cell>
          <cell r="E1612" t="str">
            <v/>
          </cell>
          <cell r="F1612" t="str">
            <v>Tank-Pipe support- (Propane)</v>
          </cell>
          <cell r="G1612">
            <v>0</v>
          </cell>
          <cell r="H1612">
            <v>0</v>
          </cell>
          <cell r="I1612">
            <v>40175</v>
          </cell>
          <cell r="J1612">
            <v>40168</v>
          </cell>
          <cell r="K1612" t="str">
            <v>N</v>
          </cell>
          <cell r="L1612" t="str">
            <v>Drw</v>
          </cell>
          <cell r="M1612">
            <v>1613</v>
          </cell>
        </row>
        <row r="1613">
          <cell r="C1613" t="str">
            <v>25</v>
          </cell>
          <cell r="D1613" t="str">
            <v/>
          </cell>
          <cell r="E1613" t="str">
            <v/>
          </cell>
          <cell r="F1613" t="str">
            <v>Tank-Pipe support- (Propane)</v>
          </cell>
          <cell r="G1613">
            <v>0</v>
          </cell>
          <cell r="H1613">
            <v>0</v>
          </cell>
          <cell r="I1613">
            <v>40175</v>
          </cell>
          <cell r="J1613">
            <v>40168</v>
          </cell>
          <cell r="K1613" t="str">
            <v>N</v>
          </cell>
          <cell r="L1613" t="str">
            <v>Drw</v>
          </cell>
          <cell r="M1613">
            <v>1614</v>
          </cell>
        </row>
        <row r="1614">
          <cell r="C1614" t="str">
            <v>25</v>
          </cell>
          <cell r="D1614" t="str">
            <v/>
          </cell>
          <cell r="E1614" t="str">
            <v/>
          </cell>
          <cell r="F1614" t="str">
            <v>Tank-Piping ISO Line No.***-Flare (Propane)</v>
          </cell>
          <cell r="G1614">
            <v>0</v>
          </cell>
          <cell r="H1614" t="str">
            <v>VP-1516-147-T-101/2-273</v>
          </cell>
          <cell r="I1614">
            <v>40175</v>
          </cell>
          <cell r="J1614">
            <v>40168</v>
          </cell>
          <cell r="K1614" t="str">
            <v>N</v>
          </cell>
          <cell r="L1614" t="str">
            <v>Drw</v>
          </cell>
          <cell r="M1614">
            <v>1615</v>
          </cell>
        </row>
        <row r="1615">
          <cell r="C1615" t="str">
            <v>25</v>
          </cell>
          <cell r="D1615" t="str">
            <v/>
          </cell>
          <cell r="E1615" t="str">
            <v/>
          </cell>
          <cell r="F1615" t="str">
            <v>Tank-Pipe iso-Line (Propane)</v>
          </cell>
          <cell r="G1615">
            <v>0</v>
          </cell>
          <cell r="H1615">
            <v>0</v>
          </cell>
          <cell r="I1615">
            <v>40175</v>
          </cell>
          <cell r="J1615">
            <v>40168</v>
          </cell>
          <cell r="K1615" t="str">
            <v>N</v>
          </cell>
          <cell r="L1615" t="str">
            <v>Drw</v>
          </cell>
          <cell r="M1615">
            <v>1616</v>
          </cell>
        </row>
        <row r="1616">
          <cell r="C1616" t="str">
            <v>25</v>
          </cell>
          <cell r="D1616" t="str">
            <v/>
          </cell>
          <cell r="E1616" t="str">
            <v/>
          </cell>
          <cell r="F1616" t="str">
            <v>Tank-Pipe iso-Line (Propane)</v>
          </cell>
          <cell r="G1616">
            <v>0</v>
          </cell>
          <cell r="H1616">
            <v>0</v>
          </cell>
          <cell r="I1616">
            <v>40175</v>
          </cell>
          <cell r="J1616">
            <v>40168</v>
          </cell>
          <cell r="K1616" t="str">
            <v>N</v>
          </cell>
          <cell r="L1616" t="str">
            <v>Drw</v>
          </cell>
          <cell r="M1616">
            <v>1617</v>
          </cell>
        </row>
        <row r="1617">
          <cell r="C1617" t="str">
            <v>25</v>
          </cell>
          <cell r="D1617" t="str">
            <v/>
          </cell>
          <cell r="E1617" t="str">
            <v/>
          </cell>
          <cell r="F1617" t="str">
            <v>Tank-Pipe iso-Line (Propane)</v>
          </cell>
          <cell r="G1617">
            <v>0</v>
          </cell>
          <cell r="H1617">
            <v>0</v>
          </cell>
          <cell r="I1617">
            <v>40175</v>
          </cell>
          <cell r="J1617">
            <v>40168</v>
          </cell>
          <cell r="K1617" t="str">
            <v>N</v>
          </cell>
          <cell r="L1617" t="str">
            <v>Drw</v>
          </cell>
          <cell r="M1617">
            <v>1618</v>
          </cell>
        </row>
        <row r="1618">
          <cell r="C1618" t="str">
            <v>25</v>
          </cell>
          <cell r="D1618" t="str">
            <v/>
          </cell>
          <cell r="E1618" t="str">
            <v/>
          </cell>
          <cell r="F1618" t="str">
            <v>Tank-Pipe iso-Line (Propane)</v>
          </cell>
          <cell r="G1618">
            <v>0</v>
          </cell>
          <cell r="H1618">
            <v>0</v>
          </cell>
          <cell r="I1618">
            <v>40175</v>
          </cell>
          <cell r="J1618">
            <v>40168</v>
          </cell>
          <cell r="K1618" t="str">
            <v>N</v>
          </cell>
          <cell r="L1618" t="str">
            <v>Drw</v>
          </cell>
          <cell r="M1618">
            <v>1619</v>
          </cell>
        </row>
        <row r="1619">
          <cell r="C1619" t="str">
            <v>25</v>
          </cell>
          <cell r="D1619" t="str">
            <v/>
          </cell>
          <cell r="E1619" t="str">
            <v/>
          </cell>
          <cell r="F1619" t="str">
            <v>Tank-Pipe iso-Line (Propane)</v>
          </cell>
          <cell r="G1619">
            <v>0</v>
          </cell>
          <cell r="H1619">
            <v>0</v>
          </cell>
          <cell r="I1619">
            <v>40175</v>
          </cell>
          <cell r="J1619">
            <v>40168</v>
          </cell>
          <cell r="K1619" t="str">
            <v>N</v>
          </cell>
          <cell r="L1619" t="str">
            <v>Drw</v>
          </cell>
          <cell r="M1619">
            <v>1620</v>
          </cell>
        </row>
        <row r="1620">
          <cell r="C1620" t="str">
            <v>25</v>
          </cell>
          <cell r="D1620" t="str">
            <v/>
          </cell>
          <cell r="E1620" t="str">
            <v/>
          </cell>
          <cell r="F1620" t="str">
            <v>Tank-Pipe iso-Line (Propane)</v>
          </cell>
          <cell r="G1620">
            <v>0</v>
          </cell>
          <cell r="H1620">
            <v>0</v>
          </cell>
          <cell r="I1620">
            <v>40175</v>
          </cell>
          <cell r="J1620">
            <v>40168</v>
          </cell>
          <cell r="K1620" t="str">
            <v>N</v>
          </cell>
          <cell r="L1620" t="str">
            <v>Drw</v>
          </cell>
          <cell r="M1620">
            <v>1621</v>
          </cell>
        </row>
        <row r="1621">
          <cell r="C1621" t="str">
            <v>25</v>
          </cell>
          <cell r="D1621" t="str">
            <v/>
          </cell>
          <cell r="E1621" t="str">
            <v/>
          </cell>
          <cell r="F1621" t="str">
            <v>Tank-Pipe iso-Line (Propane)</v>
          </cell>
          <cell r="G1621">
            <v>0</v>
          </cell>
          <cell r="H1621">
            <v>0</v>
          </cell>
          <cell r="I1621">
            <v>40175</v>
          </cell>
          <cell r="J1621">
            <v>40168</v>
          </cell>
          <cell r="K1621" t="str">
            <v>N</v>
          </cell>
          <cell r="L1621" t="str">
            <v>Drw</v>
          </cell>
          <cell r="M1621">
            <v>1622</v>
          </cell>
        </row>
        <row r="1622">
          <cell r="C1622" t="str">
            <v>25</v>
          </cell>
          <cell r="D1622" t="str">
            <v/>
          </cell>
          <cell r="E1622" t="str">
            <v/>
          </cell>
          <cell r="F1622" t="str">
            <v>Tank-Pipe iso-Line (Propane)</v>
          </cell>
          <cell r="G1622">
            <v>0</v>
          </cell>
          <cell r="H1622">
            <v>0</v>
          </cell>
          <cell r="I1622">
            <v>40175</v>
          </cell>
          <cell r="J1622">
            <v>40168</v>
          </cell>
          <cell r="K1622" t="str">
            <v>N</v>
          </cell>
          <cell r="L1622" t="str">
            <v>Drw</v>
          </cell>
          <cell r="M1622">
            <v>1623</v>
          </cell>
        </row>
        <row r="1623">
          <cell r="C1623" t="str">
            <v>25</v>
          </cell>
          <cell r="D1623" t="str">
            <v/>
          </cell>
          <cell r="E1623" t="str">
            <v/>
          </cell>
          <cell r="F1623" t="str">
            <v>Tank-Pipe iso-Line (Propane)</v>
          </cell>
          <cell r="G1623">
            <v>0</v>
          </cell>
          <cell r="H1623">
            <v>0</v>
          </cell>
          <cell r="I1623">
            <v>40175</v>
          </cell>
          <cell r="J1623">
            <v>40168</v>
          </cell>
          <cell r="K1623" t="str">
            <v>N</v>
          </cell>
          <cell r="L1623" t="str">
            <v>Drw</v>
          </cell>
          <cell r="M1623">
            <v>1624</v>
          </cell>
        </row>
        <row r="1624">
          <cell r="C1624" t="str">
            <v>25</v>
          </cell>
          <cell r="D1624" t="str">
            <v/>
          </cell>
          <cell r="E1624" t="str">
            <v/>
          </cell>
          <cell r="F1624" t="str">
            <v>Tank-Piping ISO Line No.***-Deluge Water (Propane)</v>
          </cell>
          <cell r="G1624">
            <v>0</v>
          </cell>
          <cell r="H1624">
            <v>0</v>
          </cell>
          <cell r="I1624">
            <v>40175</v>
          </cell>
          <cell r="J1624">
            <v>40168</v>
          </cell>
          <cell r="K1624" t="str">
            <v>N</v>
          </cell>
          <cell r="L1624" t="str">
            <v>Drw</v>
          </cell>
          <cell r="M1624">
            <v>1625</v>
          </cell>
        </row>
        <row r="1625">
          <cell r="C1625" t="str">
            <v>25</v>
          </cell>
          <cell r="D1625" t="str">
            <v/>
          </cell>
          <cell r="E1625" t="str">
            <v/>
          </cell>
          <cell r="F1625" t="str">
            <v>Tank-Pipe iso-Line (Propane)</v>
          </cell>
          <cell r="G1625">
            <v>0</v>
          </cell>
          <cell r="H1625">
            <v>0</v>
          </cell>
          <cell r="I1625">
            <v>40175</v>
          </cell>
          <cell r="J1625">
            <v>40168</v>
          </cell>
          <cell r="K1625" t="str">
            <v>N</v>
          </cell>
          <cell r="L1625" t="str">
            <v>Drw</v>
          </cell>
          <cell r="M1625">
            <v>1626</v>
          </cell>
        </row>
        <row r="1626">
          <cell r="C1626" t="str">
            <v>25</v>
          </cell>
          <cell r="D1626" t="str">
            <v/>
          </cell>
          <cell r="E1626" t="str">
            <v/>
          </cell>
          <cell r="F1626" t="str">
            <v>Tank-A516-Cutting sketch (Propane)</v>
          </cell>
          <cell r="G1626">
            <v>0</v>
          </cell>
          <cell r="H1626">
            <v>0</v>
          </cell>
          <cell r="I1626">
            <v>40175</v>
          </cell>
          <cell r="J1626">
            <v>40168</v>
          </cell>
          <cell r="K1626" t="str">
            <v>N</v>
          </cell>
          <cell r="L1626" t="str">
            <v>Drw</v>
          </cell>
          <cell r="M1626">
            <v>1627</v>
          </cell>
        </row>
        <row r="1627">
          <cell r="C1627" t="str">
            <v>25</v>
          </cell>
          <cell r="D1627" t="str">
            <v/>
          </cell>
          <cell r="E1627" t="str">
            <v/>
          </cell>
          <cell r="F1627" t="str">
            <v>Tank-A517-Cutting sketch (Propane)</v>
          </cell>
          <cell r="G1627">
            <v>0</v>
          </cell>
          <cell r="H1627">
            <v>0</v>
          </cell>
          <cell r="I1627">
            <v>40175</v>
          </cell>
          <cell r="J1627">
            <v>40168</v>
          </cell>
          <cell r="K1627" t="str">
            <v>N</v>
          </cell>
          <cell r="L1627" t="str">
            <v>Drw</v>
          </cell>
          <cell r="M1627">
            <v>1628</v>
          </cell>
        </row>
        <row r="1628">
          <cell r="C1628" t="str">
            <v>25</v>
          </cell>
          <cell r="D1628" t="str">
            <v/>
          </cell>
          <cell r="E1628" t="str">
            <v/>
          </cell>
          <cell r="F1628" t="str">
            <v>Tank-A518-Cutting sketch (Propane)</v>
          </cell>
          <cell r="G1628">
            <v>0</v>
          </cell>
          <cell r="H1628">
            <v>0</v>
          </cell>
          <cell r="I1628">
            <v>40175</v>
          </cell>
          <cell r="J1628">
            <v>40168</v>
          </cell>
          <cell r="K1628" t="str">
            <v>N</v>
          </cell>
          <cell r="L1628" t="str">
            <v>Drw</v>
          </cell>
          <cell r="M1628">
            <v>1629</v>
          </cell>
        </row>
        <row r="1629">
          <cell r="C1629" t="str">
            <v>25</v>
          </cell>
          <cell r="D1629" t="str">
            <v/>
          </cell>
          <cell r="E1629" t="str">
            <v/>
          </cell>
          <cell r="F1629" t="str">
            <v>Tank-A519-Cutting sketch (Propane)</v>
          </cell>
          <cell r="G1629">
            <v>0</v>
          </cell>
          <cell r="H1629">
            <v>0</v>
          </cell>
          <cell r="I1629">
            <v>40175</v>
          </cell>
          <cell r="J1629">
            <v>40168</v>
          </cell>
          <cell r="K1629" t="str">
            <v>N</v>
          </cell>
          <cell r="L1629" t="str">
            <v>Drw</v>
          </cell>
          <cell r="M1629">
            <v>1630</v>
          </cell>
        </row>
        <row r="1630">
          <cell r="C1630" t="str">
            <v>25</v>
          </cell>
          <cell r="D1630" t="str">
            <v/>
          </cell>
          <cell r="E1630" t="str">
            <v/>
          </cell>
          <cell r="F1630" t="str">
            <v>Tank-A520-Cutting sketch (Propane)</v>
          </cell>
          <cell r="G1630">
            <v>0</v>
          </cell>
          <cell r="H1630">
            <v>0</v>
          </cell>
          <cell r="I1630">
            <v>40175</v>
          </cell>
          <cell r="J1630">
            <v>40168</v>
          </cell>
          <cell r="K1630" t="str">
            <v>N</v>
          </cell>
          <cell r="L1630" t="str">
            <v>Drw</v>
          </cell>
          <cell r="M1630">
            <v>1631</v>
          </cell>
        </row>
        <row r="1631">
          <cell r="C1631" t="str">
            <v>25</v>
          </cell>
          <cell r="D1631" t="str">
            <v/>
          </cell>
          <cell r="E1631" t="str">
            <v/>
          </cell>
          <cell r="F1631" t="str">
            <v>Tank-Piping ISO Line No.***-Inst Air (Propane)</v>
          </cell>
          <cell r="G1631">
            <v>0</v>
          </cell>
          <cell r="H1631">
            <v>0</v>
          </cell>
          <cell r="I1631">
            <v>40175</v>
          </cell>
          <cell r="J1631">
            <v>40168</v>
          </cell>
          <cell r="K1631" t="str">
            <v>N</v>
          </cell>
          <cell r="L1631" t="str">
            <v>Drw</v>
          </cell>
          <cell r="M1631">
            <v>1632</v>
          </cell>
        </row>
        <row r="1632">
          <cell r="C1632" t="str">
            <v>25</v>
          </cell>
          <cell r="D1632" t="str">
            <v/>
          </cell>
          <cell r="E1632" t="str">
            <v/>
          </cell>
          <cell r="F1632" t="str">
            <v>-- (Propane)</v>
          </cell>
          <cell r="G1632">
            <v>0</v>
          </cell>
          <cell r="H1632">
            <v>0</v>
          </cell>
          <cell r="I1632">
            <v>40175</v>
          </cell>
          <cell r="J1632">
            <v>40168</v>
          </cell>
          <cell r="K1632" t="str">
            <v>N</v>
          </cell>
          <cell r="L1632" t="str">
            <v>Drw</v>
          </cell>
          <cell r="M1632">
            <v>1633</v>
          </cell>
        </row>
        <row r="1633">
          <cell r="C1633" t="str">
            <v>25</v>
          </cell>
          <cell r="D1633" t="str">
            <v/>
          </cell>
          <cell r="E1633" t="str">
            <v/>
          </cell>
          <cell r="F1633" t="str">
            <v>-- (Propane)</v>
          </cell>
          <cell r="G1633">
            <v>0</v>
          </cell>
          <cell r="H1633">
            <v>0</v>
          </cell>
          <cell r="I1633">
            <v>40175</v>
          </cell>
          <cell r="J1633">
            <v>40168</v>
          </cell>
          <cell r="K1633" t="str">
            <v>N</v>
          </cell>
          <cell r="L1633" t="str">
            <v>Drw</v>
          </cell>
          <cell r="M1633">
            <v>1634</v>
          </cell>
        </row>
        <row r="1634">
          <cell r="C1634" t="str">
            <v>25</v>
          </cell>
          <cell r="D1634" t="str">
            <v/>
          </cell>
          <cell r="E1634" t="str">
            <v/>
          </cell>
          <cell r="F1634" t="str">
            <v>-- (Propane)</v>
          </cell>
          <cell r="G1634">
            <v>0</v>
          </cell>
          <cell r="H1634">
            <v>0</v>
          </cell>
          <cell r="I1634">
            <v>40175</v>
          </cell>
          <cell r="J1634">
            <v>40168</v>
          </cell>
          <cell r="K1634" t="str">
            <v>N</v>
          </cell>
          <cell r="L1634" t="str">
            <v>Drw</v>
          </cell>
          <cell r="M1634">
            <v>1635</v>
          </cell>
        </row>
        <row r="1635">
          <cell r="C1635" t="str">
            <v>25</v>
          </cell>
          <cell r="D1635" t="str">
            <v/>
          </cell>
          <cell r="E1635" t="str">
            <v/>
          </cell>
          <cell r="F1635" t="str">
            <v>-- (Propane)</v>
          </cell>
          <cell r="G1635">
            <v>0</v>
          </cell>
          <cell r="H1635">
            <v>0</v>
          </cell>
          <cell r="I1635">
            <v>40175</v>
          </cell>
          <cell r="J1635">
            <v>40168</v>
          </cell>
          <cell r="K1635" t="str">
            <v>N</v>
          </cell>
          <cell r="L1635" t="str">
            <v>Drw</v>
          </cell>
          <cell r="M1635">
            <v>1636</v>
          </cell>
        </row>
        <row r="1636">
          <cell r="C1636" t="str">
            <v>25</v>
          </cell>
          <cell r="D1636" t="str">
            <v/>
          </cell>
          <cell r="E1636" t="str">
            <v/>
          </cell>
          <cell r="F1636" t="str">
            <v>-- (Propane)</v>
          </cell>
          <cell r="G1636">
            <v>0</v>
          </cell>
          <cell r="H1636">
            <v>0</v>
          </cell>
          <cell r="I1636">
            <v>40175</v>
          </cell>
          <cell r="J1636">
            <v>40168</v>
          </cell>
          <cell r="K1636" t="str">
            <v>N</v>
          </cell>
          <cell r="L1636" t="str">
            <v>Drw</v>
          </cell>
          <cell r="M1636">
            <v>1637</v>
          </cell>
        </row>
        <row r="1637">
          <cell r="C1637" t="str">
            <v>25</v>
          </cell>
          <cell r="D1637" t="str">
            <v/>
          </cell>
          <cell r="E1637" t="str">
            <v/>
          </cell>
          <cell r="F1637" t="str">
            <v>-- (Propane)</v>
          </cell>
          <cell r="G1637">
            <v>0</v>
          </cell>
          <cell r="H1637">
            <v>0</v>
          </cell>
          <cell r="I1637">
            <v>40175</v>
          </cell>
          <cell r="J1637">
            <v>40168</v>
          </cell>
          <cell r="K1637" t="str">
            <v>N</v>
          </cell>
          <cell r="L1637" t="str">
            <v>Drw</v>
          </cell>
          <cell r="M1637">
            <v>1638</v>
          </cell>
        </row>
        <row r="1638">
          <cell r="C1638" t="str">
            <v>25</v>
          </cell>
          <cell r="D1638" t="str">
            <v/>
          </cell>
          <cell r="E1638" t="str">
            <v/>
          </cell>
          <cell r="F1638" t="str">
            <v>-- (Propane)</v>
          </cell>
          <cell r="G1638">
            <v>0</v>
          </cell>
          <cell r="H1638">
            <v>0</v>
          </cell>
          <cell r="I1638">
            <v>40175</v>
          </cell>
          <cell r="J1638">
            <v>40168</v>
          </cell>
          <cell r="K1638" t="str">
            <v>N</v>
          </cell>
          <cell r="L1638" t="str">
            <v>Drw</v>
          </cell>
          <cell r="M1638">
            <v>1639</v>
          </cell>
        </row>
        <row r="1639">
          <cell r="C1639" t="str">
            <v>25</v>
          </cell>
          <cell r="D1639" t="str">
            <v/>
          </cell>
          <cell r="E1639" t="str">
            <v/>
          </cell>
          <cell r="F1639" t="str">
            <v>-- (Propane)</v>
          </cell>
          <cell r="G1639">
            <v>0</v>
          </cell>
          <cell r="H1639">
            <v>0</v>
          </cell>
          <cell r="I1639">
            <v>40175</v>
          </cell>
          <cell r="J1639">
            <v>40168</v>
          </cell>
          <cell r="K1639" t="str">
            <v>N</v>
          </cell>
          <cell r="L1639" t="str">
            <v>Drw</v>
          </cell>
          <cell r="M1639">
            <v>1640</v>
          </cell>
        </row>
        <row r="1640">
          <cell r="C1640" t="str">
            <v>25</v>
          </cell>
          <cell r="D1640" t="str">
            <v/>
          </cell>
          <cell r="E1640" t="str">
            <v/>
          </cell>
          <cell r="F1640" t="str">
            <v>-- (Propane)</v>
          </cell>
          <cell r="G1640">
            <v>0</v>
          </cell>
          <cell r="H1640">
            <v>0</v>
          </cell>
          <cell r="I1640">
            <v>40175</v>
          </cell>
          <cell r="J1640">
            <v>40168</v>
          </cell>
          <cell r="K1640" t="str">
            <v>N</v>
          </cell>
          <cell r="L1640" t="str">
            <v>Drw</v>
          </cell>
          <cell r="M1640">
            <v>1641</v>
          </cell>
        </row>
        <row r="1641">
          <cell r="C1641" t="str">
            <v>25</v>
          </cell>
          <cell r="D1641" t="str">
            <v/>
          </cell>
          <cell r="E1641" t="str">
            <v/>
          </cell>
          <cell r="F1641" t="str">
            <v>-- (Propane)</v>
          </cell>
          <cell r="G1641">
            <v>0</v>
          </cell>
          <cell r="H1641">
            <v>0</v>
          </cell>
          <cell r="I1641">
            <v>40175</v>
          </cell>
          <cell r="J1641">
            <v>40168</v>
          </cell>
          <cell r="K1641" t="str">
            <v>N</v>
          </cell>
          <cell r="L1641" t="str">
            <v>Drw</v>
          </cell>
          <cell r="M1641">
            <v>1642</v>
          </cell>
        </row>
        <row r="1642">
          <cell r="C1642" t="str">
            <v>25</v>
          </cell>
          <cell r="D1642" t="str">
            <v/>
          </cell>
          <cell r="E1642" t="str">
            <v/>
          </cell>
          <cell r="F1642" t="str">
            <v>-- (Propane)</v>
          </cell>
          <cell r="G1642">
            <v>0</v>
          </cell>
          <cell r="H1642">
            <v>0</v>
          </cell>
          <cell r="I1642">
            <v>40175</v>
          </cell>
          <cell r="J1642">
            <v>40168</v>
          </cell>
          <cell r="K1642" t="str">
            <v>N</v>
          </cell>
          <cell r="L1642" t="str">
            <v>Drw</v>
          </cell>
          <cell r="M1642">
            <v>1643</v>
          </cell>
        </row>
        <row r="1643">
          <cell r="C1643" t="str">
            <v>25</v>
          </cell>
          <cell r="D1643" t="str">
            <v/>
          </cell>
          <cell r="E1643" t="str">
            <v/>
          </cell>
          <cell r="F1643" t="str">
            <v>-- (Propane)</v>
          </cell>
          <cell r="G1643">
            <v>0</v>
          </cell>
          <cell r="H1643">
            <v>0</v>
          </cell>
          <cell r="I1643">
            <v>40175</v>
          </cell>
          <cell r="J1643">
            <v>40168</v>
          </cell>
          <cell r="K1643" t="str">
            <v>N</v>
          </cell>
          <cell r="L1643" t="str">
            <v>Drw</v>
          </cell>
          <cell r="M1643">
            <v>1644</v>
          </cell>
        </row>
        <row r="1644">
          <cell r="C1644" t="str">
            <v>25</v>
          </cell>
          <cell r="D1644" t="str">
            <v/>
          </cell>
          <cell r="E1644" t="str">
            <v/>
          </cell>
          <cell r="F1644" t="str">
            <v>-- (Propane)</v>
          </cell>
          <cell r="G1644">
            <v>0</v>
          </cell>
          <cell r="H1644">
            <v>0</v>
          </cell>
          <cell r="I1644">
            <v>40175</v>
          </cell>
          <cell r="J1644">
            <v>40168</v>
          </cell>
          <cell r="K1644" t="str">
            <v>N</v>
          </cell>
          <cell r="L1644" t="str">
            <v>Drw</v>
          </cell>
          <cell r="M1644">
            <v>1645</v>
          </cell>
        </row>
        <row r="1645">
          <cell r="C1645" t="str">
            <v>25</v>
          </cell>
          <cell r="D1645" t="str">
            <v/>
          </cell>
          <cell r="E1645" t="str">
            <v/>
          </cell>
          <cell r="F1645" t="str">
            <v>-- (Propane)</v>
          </cell>
          <cell r="G1645">
            <v>0</v>
          </cell>
          <cell r="H1645">
            <v>0</v>
          </cell>
          <cell r="I1645">
            <v>40175</v>
          </cell>
          <cell r="J1645">
            <v>40168</v>
          </cell>
          <cell r="K1645" t="str">
            <v>N</v>
          </cell>
          <cell r="L1645" t="str">
            <v>Drw</v>
          </cell>
          <cell r="M1645">
            <v>1646</v>
          </cell>
        </row>
        <row r="1646">
          <cell r="C1646" t="str">
            <v>25</v>
          </cell>
          <cell r="D1646" t="str">
            <v/>
          </cell>
          <cell r="E1646" t="str">
            <v/>
          </cell>
          <cell r="F1646" t="str">
            <v>-- (Propane)</v>
          </cell>
          <cell r="G1646">
            <v>0</v>
          </cell>
          <cell r="H1646">
            <v>0</v>
          </cell>
          <cell r="I1646">
            <v>40175</v>
          </cell>
          <cell r="J1646">
            <v>40168</v>
          </cell>
          <cell r="K1646" t="str">
            <v>N</v>
          </cell>
          <cell r="L1646" t="str">
            <v>Drw</v>
          </cell>
          <cell r="M1646">
            <v>1647</v>
          </cell>
        </row>
        <row r="1647">
          <cell r="C1647" t="str">
            <v>25</v>
          </cell>
          <cell r="D1647" t="str">
            <v/>
          </cell>
          <cell r="E1647" t="str">
            <v/>
          </cell>
          <cell r="F1647" t="str">
            <v>-- (Propane)</v>
          </cell>
          <cell r="G1647">
            <v>0</v>
          </cell>
          <cell r="H1647">
            <v>0</v>
          </cell>
          <cell r="I1647">
            <v>40175</v>
          </cell>
          <cell r="J1647">
            <v>40168</v>
          </cell>
          <cell r="K1647" t="str">
            <v>N</v>
          </cell>
          <cell r="L1647" t="str">
            <v>Drw</v>
          </cell>
          <cell r="M1647">
            <v>1648</v>
          </cell>
        </row>
        <row r="1648">
          <cell r="C1648" t="str">
            <v>25</v>
          </cell>
          <cell r="D1648" t="str">
            <v/>
          </cell>
          <cell r="E1648" t="str">
            <v/>
          </cell>
          <cell r="F1648" t="str">
            <v>-- (Propane)</v>
          </cell>
          <cell r="G1648">
            <v>0</v>
          </cell>
          <cell r="H1648">
            <v>0</v>
          </cell>
          <cell r="I1648">
            <v>40175</v>
          </cell>
          <cell r="J1648">
            <v>40168</v>
          </cell>
          <cell r="K1648" t="str">
            <v>N</v>
          </cell>
          <cell r="L1648" t="str">
            <v>Drw</v>
          </cell>
          <cell r="M1648">
            <v>1649</v>
          </cell>
        </row>
        <row r="1649">
          <cell r="C1649" t="str">
            <v>25</v>
          </cell>
          <cell r="D1649" t="str">
            <v/>
          </cell>
          <cell r="E1649" t="str">
            <v/>
          </cell>
          <cell r="F1649" t="str">
            <v>-- (Propane)</v>
          </cell>
          <cell r="G1649">
            <v>0</v>
          </cell>
          <cell r="H1649">
            <v>0</v>
          </cell>
          <cell r="I1649">
            <v>40175</v>
          </cell>
          <cell r="J1649">
            <v>40168</v>
          </cell>
          <cell r="K1649" t="str">
            <v>N</v>
          </cell>
          <cell r="L1649" t="str">
            <v>Drw</v>
          </cell>
          <cell r="M1649">
            <v>1650</v>
          </cell>
        </row>
        <row r="1650">
          <cell r="C1650" t="str">
            <v>25</v>
          </cell>
          <cell r="D1650" t="str">
            <v/>
          </cell>
          <cell r="E1650" t="str">
            <v/>
          </cell>
          <cell r="F1650" t="str">
            <v>-- (Propane)</v>
          </cell>
          <cell r="G1650">
            <v>0</v>
          </cell>
          <cell r="H1650">
            <v>0</v>
          </cell>
          <cell r="I1650">
            <v>40175</v>
          </cell>
          <cell r="J1650">
            <v>40168</v>
          </cell>
          <cell r="K1650" t="str">
            <v>N</v>
          </cell>
          <cell r="L1650" t="str">
            <v>Drw</v>
          </cell>
          <cell r="M1650">
            <v>1651</v>
          </cell>
        </row>
        <row r="1651">
          <cell r="C1651" t="str">
            <v>25</v>
          </cell>
          <cell r="D1651" t="str">
            <v/>
          </cell>
          <cell r="E1651" t="str">
            <v/>
          </cell>
          <cell r="F1651" t="str">
            <v>-- (Propane)</v>
          </cell>
          <cell r="G1651">
            <v>0</v>
          </cell>
          <cell r="H1651">
            <v>0</v>
          </cell>
          <cell r="I1651">
            <v>40175</v>
          </cell>
          <cell r="J1651">
            <v>40168</v>
          </cell>
          <cell r="K1651" t="str">
            <v>N</v>
          </cell>
          <cell r="L1651" t="str">
            <v>Drw</v>
          </cell>
          <cell r="M1651">
            <v>1652</v>
          </cell>
        </row>
        <row r="1652">
          <cell r="C1652" t="str">
            <v>25</v>
          </cell>
          <cell r="D1652" t="str">
            <v/>
          </cell>
          <cell r="E1652" t="str">
            <v/>
          </cell>
          <cell r="F1652" t="str">
            <v>-- (Propane)</v>
          </cell>
          <cell r="G1652">
            <v>0</v>
          </cell>
          <cell r="H1652">
            <v>0</v>
          </cell>
          <cell r="I1652">
            <v>40175</v>
          </cell>
          <cell r="J1652">
            <v>40168</v>
          </cell>
          <cell r="K1652" t="str">
            <v>N</v>
          </cell>
          <cell r="L1652" t="str">
            <v>Drw</v>
          </cell>
          <cell r="M1652">
            <v>1653</v>
          </cell>
        </row>
        <row r="1653">
          <cell r="C1653">
            <v>25</v>
          </cell>
          <cell r="D1653" t="str">
            <v>05050--25--</v>
          </cell>
          <cell r="E1653" t="str">
            <v>05050--25--</v>
          </cell>
          <cell r="F1653" t="str">
            <v>Butane Storage Tanks</v>
          </cell>
          <cell r="G1653">
            <v>0</v>
          </cell>
          <cell r="H1653">
            <v>0</v>
          </cell>
          <cell r="I1653" t="str">
            <v>-</v>
          </cell>
          <cell r="J1653" t="str">
            <v>-</v>
          </cell>
          <cell r="K1653" t="str">
            <v>Y</v>
          </cell>
          <cell r="L1653" t="str">
            <v>Drw</v>
          </cell>
          <cell r="M1653">
            <v>1654</v>
          </cell>
        </row>
        <row r="1654">
          <cell r="C1654" t="str">
            <v>25</v>
          </cell>
          <cell r="D1654" t="str">
            <v>05050-MD-25-600-00</v>
          </cell>
          <cell r="E1654" t="str">
            <v>05050-MD-25-600-00</v>
          </cell>
          <cell r="F1654" t="str">
            <v>Tank-Interface Drawing- (Butane)</v>
          </cell>
          <cell r="G1654">
            <v>0</v>
          </cell>
          <cell r="H1654" t="str">
            <v>VP-1516-148-T-101/2-122 (sheet 1 of 1)</v>
          </cell>
          <cell r="I1654">
            <v>40175</v>
          </cell>
          <cell r="J1654">
            <v>40168</v>
          </cell>
          <cell r="K1654" t="str">
            <v>Y</v>
          </cell>
          <cell r="L1654" t="str">
            <v>Drw</v>
          </cell>
          <cell r="M1654">
            <v>1655</v>
          </cell>
        </row>
        <row r="1655">
          <cell r="C1655" t="str">
            <v>25</v>
          </cell>
          <cell r="D1655" t="str">
            <v/>
          </cell>
          <cell r="E1655" t="str">
            <v/>
          </cell>
          <cell r="F1655" t="str">
            <v>Tank-Advance Bill of Material- (Butane)</v>
          </cell>
          <cell r="G1655">
            <v>0</v>
          </cell>
          <cell r="H1655">
            <v>0</v>
          </cell>
          <cell r="I1655">
            <v>40175</v>
          </cell>
          <cell r="J1655">
            <v>40168</v>
          </cell>
          <cell r="K1655" t="str">
            <v>N</v>
          </cell>
          <cell r="L1655" t="str">
            <v>Drw</v>
          </cell>
          <cell r="M1655">
            <v>1656</v>
          </cell>
        </row>
        <row r="1656">
          <cell r="C1656" t="str">
            <v>25</v>
          </cell>
          <cell r="D1656" t="str">
            <v/>
          </cell>
          <cell r="E1656" t="str">
            <v/>
          </cell>
          <cell r="F1656" t="str">
            <v>Tank-Advance Bill of Material- (Butane)</v>
          </cell>
          <cell r="G1656">
            <v>0</v>
          </cell>
          <cell r="H1656">
            <v>0</v>
          </cell>
          <cell r="I1656">
            <v>40175</v>
          </cell>
          <cell r="J1656">
            <v>40168</v>
          </cell>
          <cell r="K1656" t="str">
            <v>N</v>
          </cell>
          <cell r="L1656" t="str">
            <v>Drw</v>
          </cell>
          <cell r="M1656">
            <v>1657</v>
          </cell>
        </row>
        <row r="1657">
          <cell r="C1657" t="str">
            <v>25</v>
          </cell>
          <cell r="D1657" t="str">
            <v/>
          </cell>
          <cell r="E1657" t="str">
            <v/>
          </cell>
          <cell r="F1657" t="str">
            <v>Tank-Advance Bill of Material- (Butane)</v>
          </cell>
          <cell r="G1657">
            <v>0</v>
          </cell>
          <cell r="H1657">
            <v>0</v>
          </cell>
          <cell r="I1657">
            <v>40175</v>
          </cell>
          <cell r="J1657">
            <v>40168</v>
          </cell>
          <cell r="K1657" t="str">
            <v>N</v>
          </cell>
          <cell r="L1657" t="str">
            <v>Drw</v>
          </cell>
          <cell r="M1657">
            <v>1658</v>
          </cell>
        </row>
        <row r="1658">
          <cell r="C1658" t="str">
            <v>25</v>
          </cell>
          <cell r="D1658" t="str">
            <v>05050-MD-25-604-00</v>
          </cell>
          <cell r="E1658" t="str">
            <v>05050-MD-25-604-00</v>
          </cell>
          <cell r="F1658" t="str">
            <v>Tank-Anchor Strap Setting Plan- (Butane)</v>
          </cell>
          <cell r="G1658">
            <v>0</v>
          </cell>
          <cell r="H1658" t="str">
            <v>VP-1516-148-T-101/2-130 (sheet 1 of 1)</v>
          </cell>
          <cell r="I1658">
            <v>40175</v>
          </cell>
          <cell r="J1658">
            <v>40168</v>
          </cell>
          <cell r="K1658" t="str">
            <v>Y</v>
          </cell>
          <cell r="L1658" t="str">
            <v>Drw</v>
          </cell>
          <cell r="M1658">
            <v>1659</v>
          </cell>
        </row>
        <row r="1659">
          <cell r="C1659" t="str">
            <v>25</v>
          </cell>
          <cell r="D1659" t="str">
            <v/>
          </cell>
          <cell r="E1659" t="str">
            <v/>
          </cell>
          <cell r="F1659" t="str">
            <v>Tank-Anchor Strap Setting Plan- (Butane)</v>
          </cell>
          <cell r="G1659">
            <v>0</v>
          </cell>
          <cell r="H1659">
            <v>0</v>
          </cell>
          <cell r="I1659">
            <v>40175</v>
          </cell>
          <cell r="J1659">
            <v>40168</v>
          </cell>
          <cell r="K1659" t="str">
            <v>n</v>
          </cell>
          <cell r="L1659" t="str">
            <v>Drw</v>
          </cell>
          <cell r="M1659">
            <v>1660</v>
          </cell>
        </row>
        <row r="1660">
          <cell r="C1660" t="str">
            <v>25</v>
          </cell>
          <cell r="D1660" t="str">
            <v>05050-MD-25-606-00</v>
          </cell>
          <cell r="E1660" t="str">
            <v>05050-MD-25-606-00</v>
          </cell>
          <cell r="F1660" t="str">
            <v>Tank-Anchor Strap Details- (Butane)</v>
          </cell>
          <cell r="G1660">
            <v>0</v>
          </cell>
          <cell r="H1660" t="str">
            <v>VP-1516-148-T-101/2-131 (sheet 1 of 1)</v>
          </cell>
          <cell r="I1660">
            <v>40175</v>
          </cell>
          <cell r="J1660">
            <v>40168</v>
          </cell>
          <cell r="K1660" t="str">
            <v>Y</v>
          </cell>
          <cell r="L1660" t="str">
            <v>Drw</v>
          </cell>
          <cell r="M1660">
            <v>1661</v>
          </cell>
        </row>
        <row r="1661">
          <cell r="C1661" t="str">
            <v>25</v>
          </cell>
          <cell r="D1661" t="str">
            <v>05050-MD-25-607-00</v>
          </cell>
          <cell r="E1661" t="str">
            <v>05050-MD-25-607-00</v>
          </cell>
          <cell r="F1661" t="str">
            <v>Tank-Inner Bottom Layout with Annular Plates- (Butane)</v>
          </cell>
          <cell r="G1661">
            <v>0</v>
          </cell>
          <cell r="H1661" t="str">
            <v>VP-1516-148-T-101/2-133</v>
          </cell>
          <cell r="I1661">
            <v>40175</v>
          </cell>
          <cell r="J1661">
            <v>40168</v>
          </cell>
          <cell r="K1661" t="str">
            <v>Y</v>
          </cell>
          <cell r="L1661" t="str">
            <v>Drw</v>
          </cell>
          <cell r="M1661">
            <v>1662</v>
          </cell>
        </row>
        <row r="1662">
          <cell r="C1662" t="str">
            <v>25</v>
          </cell>
          <cell r="D1662" t="str">
            <v>05050-MD-25-608-00</v>
          </cell>
          <cell r="E1662" t="str">
            <v>05050-MD-25-608-00</v>
          </cell>
          <cell r="F1662" t="str">
            <v>Tank-Inner Tank Shell Top Stiffener- (Butane)</v>
          </cell>
          <cell r="G1662">
            <v>0</v>
          </cell>
          <cell r="H1662" t="str">
            <v>VP-1516-148-T-101/2-134 (sheet 1 of 1)</v>
          </cell>
          <cell r="I1662">
            <v>40175</v>
          </cell>
          <cell r="J1662">
            <v>40168</v>
          </cell>
          <cell r="K1662" t="str">
            <v>Y</v>
          </cell>
          <cell r="L1662" t="str">
            <v>Drw</v>
          </cell>
          <cell r="M1662">
            <v>1663</v>
          </cell>
        </row>
        <row r="1663">
          <cell r="C1663" t="str">
            <v>25</v>
          </cell>
          <cell r="D1663" t="str">
            <v>05050-MD-25-609-00</v>
          </cell>
          <cell r="E1663" t="str">
            <v>05050-MD-25-609-00</v>
          </cell>
          <cell r="F1663" t="str">
            <v>Tank-Inner Tank Intermediate Stiffener- (Butane)</v>
          </cell>
          <cell r="G1663">
            <v>0</v>
          </cell>
          <cell r="H1663" t="str">
            <v>VP-1516-148-T-101/2-135 (sheet 1 of 1)</v>
          </cell>
          <cell r="I1663">
            <v>40175</v>
          </cell>
          <cell r="J1663">
            <v>40168</v>
          </cell>
          <cell r="K1663" t="str">
            <v>Y</v>
          </cell>
          <cell r="L1663" t="str">
            <v>Drw</v>
          </cell>
          <cell r="M1663">
            <v>1664</v>
          </cell>
        </row>
        <row r="1664">
          <cell r="C1664" t="str">
            <v>25</v>
          </cell>
          <cell r="D1664" t="str">
            <v>05050-MD-25-610-01</v>
          </cell>
          <cell r="E1664" t="str">
            <v>05050-MD-25-610-01</v>
          </cell>
          <cell r="F1664" t="str">
            <v>Tank-Inner Tank Shell - (Butane)</v>
          </cell>
          <cell r="G1664">
            <v>0</v>
          </cell>
          <cell r="H1664" t="str">
            <v>VP-1516-148-T-101/2-136 (sheet 1 of 1)</v>
          </cell>
          <cell r="I1664">
            <v>40175</v>
          </cell>
          <cell r="J1664">
            <v>40168</v>
          </cell>
          <cell r="K1664" t="str">
            <v>Y</v>
          </cell>
          <cell r="L1664" t="str">
            <v>Drw</v>
          </cell>
          <cell r="M1664">
            <v>1665</v>
          </cell>
        </row>
        <row r="1665">
          <cell r="C1665" t="str">
            <v>25</v>
          </cell>
          <cell r="D1665" t="str">
            <v>05050-MD-25-611-01</v>
          </cell>
          <cell r="E1665" t="str">
            <v>05050-MD-25-611-01</v>
          </cell>
          <cell r="F1665" t="str">
            <v>Tank-Cutting Sketch- (Butane)</v>
          </cell>
          <cell r="G1665">
            <v>0</v>
          </cell>
          <cell r="H1665" t="str">
            <v>VP-1516-148-T-101/2-293 (sheet 1 of 10)</v>
          </cell>
          <cell r="I1665">
            <v>40175</v>
          </cell>
          <cell r="J1665">
            <v>40168</v>
          </cell>
          <cell r="K1665" t="str">
            <v>Y</v>
          </cell>
          <cell r="L1665" t="str">
            <v>Drw</v>
          </cell>
          <cell r="M1665">
            <v>1666</v>
          </cell>
        </row>
        <row r="1666">
          <cell r="C1666" t="str">
            <v>25</v>
          </cell>
          <cell r="D1666" t="str">
            <v>05050-MD-25-611-02</v>
          </cell>
          <cell r="E1666" t="str">
            <v>05050-MD-25-611-02</v>
          </cell>
          <cell r="F1666" t="str">
            <v>Tank-Cutting Sketch- (Butane)</v>
          </cell>
          <cell r="G1666">
            <v>0</v>
          </cell>
          <cell r="H1666" t="str">
            <v>VP-1516-148-T-101/2-293 (sheet 2 of 10)</v>
          </cell>
          <cell r="I1666">
            <v>40175</v>
          </cell>
          <cell r="J1666">
            <v>40168</v>
          </cell>
          <cell r="K1666" t="str">
            <v>Y</v>
          </cell>
          <cell r="L1666" t="str">
            <v>Drw</v>
          </cell>
          <cell r="M1666">
            <v>1667</v>
          </cell>
        </row>
        <row r="1667">
          <cell r="C1667" t="str">
            <v>25</v>
          </cell>
          <cell r="D1667" t="str">
            <v>05050-MD-25-611-03</v>
          </cell>
          <cell r="E1667" t="str">
            <v>05050-MD-25-611-03</v>
          </cell>
          <cell r="F1667" t="str">
            <v>Tank-Cutting Sketch- (Butane)</v>
          </cell>
          <cell r="G1667">
            <v>0</v>
          </cell>
          <cell r="H1667" t="str">
            <v>VP-1516-148-T-101/2-293 (sheet 3 of 10)</v>
          </cell>
          <cell r="I1667">
            <v>40175</v>
          </cell>
          <cell r="J1667">
            <v>40168</v>
          </cell>
          <cell r="K1667" t="str">
            <v>Y</v>
          </cell>
          <cell r="L1667" t="str">
            <v>Drw</v>
          </cell>
          <cell r="M1667">
            <v>1668</v>
          </cell>
        </row>
        <row r="1668">
          <cell r="C1668" t="str">
            <v>25</v>
          </cell>
          <cell r="D1668" t="str">
            <v>05050-MD-25-611-04</v>
          </cell>
          <cell r="E1668" t="str">
            <v>05050-MD-25-611-04</v>
          </cell>
          <cell r="F1668" t="str">
            <v>Tank-Cutting Sketch roof- (Butane)</v>
          </cell>
          <cell r="G1668">
            <v>0</v>
          </cell>
          <cell r="H1668" t="str">
            <v>VP-1516-148-T-101/2-293 (sheet 4 of 10)</v>
          </cell>
          <cell r="I1668">
            <v>40175</v>
          </cell>
          <cell r="J1668">
            <v>40168</v>
          </cell>
          <cell r="K1668" t="str">
            <v>Y</v>
          </cell>
          <cell r="L1668" t="str">
            <v>Drw</v>
          </cell>
          <cell r="M1668">
            <v>1669</v>
          </cell>
        </row>
        <row r="1669">
          <cell r="C1669" t="str">
            <v>25</v>
          </cell>
          <cell r="D1669" t="str">
            <v>05050-MD-25-611-05</v>
          </cell>
          <cell r="E1669" t="str">
            <v>05050-MD-25-611-05</v>
          </cell>
          <cell r="F1669" t="str">
            <v>Tank-Cutting Sketch roof- (Butane)</v>
          </cell>
          <cell r="G1669">
            <v>0</v>
          </cell>
          <cell r="H1669" t="str">
            <v>VP-1516-148-T-101/2-293 (sheet 5 of 10)</v>
          </cell>
          <cell r="I1669">
            <v>40175</v>
          </cell>
          <cell r="J1669">
            <v>40168</v>
          </cell>
          <cell r="K1669" t="str">
            <v>Y</v>
          </cell>
          <cell r="L1669" t="str">
            <v>Drw</v>
          </cell>
          <cell r="M1669">
            <v>1670</v>
          </cell>
        </row>
        <row r="1670">
          <cell r="C1670" t="str">
            <v>25</v>
          </cell>
          <cell r="D1670" t="str">
            <v/>
          </cell>
          <cell r="E1670" t="str">
            <v/>
          </cell>
          <cell r="F1670" t="str">
            <v>Tank-Liner Design- (Butane)</v>
          </cell>
          <cell r="G1670">
            <v>0</v>
          </cell>
          <cell r="H1670">
            <v>0</v>
          </cell>
          <cell r="I1670">
            <v>40175</v>
          </cell>
          <cell r="J1670">
            <v>40168</v>
          </cell>
          <cell r="K1670" t="str">
            <v>N</v>
          </cell>
          <cell r="L1670" t="str">
            <v>Drw</v>
          </cell>
          <cell r="M1670">
            <v>1671</v>
          </cell>
        </row>
        <row r="1671">
          <cell r="C1671" t="str">
            <v>25</v>
          </cell>
          <cell r="D1671" t="str">
            <v/>
          </cell>
          <cell r="E1671" t="str">
            <v/>
          </cell>
          <cell r="F1671" t="str">
            <v>Tank-Advance Bill of Material- (Butane)</v>
          </cell>
          <cell r="G1671">
            <v>0</v>
          </cell>
          <cell r="H1671">
            <v>0</v>
          </cell>
          <cell r="I1671">
            <v>40175</v>
          </cell>
          <cell r="J1671">
            <v>40168</v>
          </cell>
          <cell r="K1671" t="str">
            <v>N</v>
          </cell>
          <cell r="L1671" t="str">
            <v>Drw</v>
          </cell>
          <cell r="M1671">
            <v>1672</v>
          </cell>
        </row>
        <row r="1672">
          <cell r="C1672" t="str">
            <v>25</v>
          </cell>
          <cell r="D1672" t="str">
            <v/>
          </cell>
          <cell r="E1672" t="str">
            <v/>
          </cell>
          <cell r="F1672" t="str">
            <v>Tank-Outer Bottom Liner Layout with Annular Plates- (Butane)</v>
          </cell>
          <cell r="G1672">
            <v>0</v>
          </cell>
          <cell r="H1672">
            <v>0</v>
          </cell>
          <cell r="I1672">
            <v>40175</v>
          </cell>
          <cell r="J1672">
            <v>40168</v>
          </cell>
          <cell r="K1672" t="str">
            <v>N</v>
          </cell>
          <cell r="L1672" t="str">
            <v>Drw</v>
          </cell>
          <cell r="M1672">
            <v>1673</v>
          </cell>
        </row>
        <row r="1673">
          <cell r="C1673" t="str">
            <v>25</v>
          </cell>
          <cell r="D1673" t="str">
            <v>05050-MD-25-615-00</v>
          </cell>
          <cell r="E1673" t="str">
            <v>05050-MD-25-615-00</v>
          </cell>
          <cell r="F1673" t="str">
            <v>Tank-Outer Bottom Liner Layout with Annular Plates- (Butane)</v>
          </cell>
          <cell r="G1673">
            <v>0</v>
          </cell>
          <cell r="H1673" t="str">
            <v>VP-1516-148-T-101/2-137 (sheet 1 of 1)</v>
          </cell>
          <cell r="I1673">
            <v>40175</v>
          </cell>
          <cell r="J1673">
            <v>40168</v>
          </cell>
          <cell r="K1673" t="str">
            <v>Y</v>
          </cell>
          <cell r="L1673" t="str">
            <v>Drw</v>
          </cell>
          <cell r="M1673">
            <v>1674</v>
          </cell>
        </row>
        <row r="1674">
          <cell r="C1674" t="str">
            <v>25</v>
          </cell>
          <cell r="D1674" t="str">
            <v>05050-MD-25-616-01</v>
          </cell>
          <cell r="E1674" t="str">
            <v>05050-MD-25-616-01</v>
          </cell>
          <cell r="F1674" t="str">
            <v>Tank-Outer Tank Wall Embedment Layout- (Butane)</v>
          </cell>
          <cell r="G1674">
            <v>0</v>
          </cell>
          <cell r="H1674" t="str">
            <v>VP-1516-148-T-101/2-145 (sheet 1 of 4)</v>
          </cell>
          <cell r="I1674">
            <v>40175</v>
          </cell>
          <cell r="J1674">
            <v>40168</v>
          </cell>
          <cell r="K1674" t="str">
            <v>Y</v>
          </cell>
          <cell r="L1674" t="str">
            <v>Drw</v>
          </cell>
          <cell r="M1674">
            <v>1675</v>
          </cell>
        </row>
        <row r="1675">
          <cell r="C1675" t="str">
            <v>25</v>
          </cell>
          <cell r="D1675" t="str">
            <v>05050-MD-25-616-02</v>
          </cell>
          <cell r="E1675" t="str">
            <v>05050-MD-25-616-02</v>
          </cell>
          <cell r="F1675" t="str">
            <v>Tank-Outer tank construction openings- (Butane)</v>
          </cell>
          <cell r="G1675">
            <v>0</v>
          </cell>
          <cell r="H1675" t="str">
            <v>VP-1516-148-T-101/2-145 (sheet 2 of 4)</v>
          </cell>
          <cell r="I1675">
            <v>40175</v>
          </cell>
          <cell r="J1675">
            <v>40168</v>
          </cell>
          <cell r="K1675" t="str">
            <v>Y</v>
          </cell>
          <cell r="L1675" t="str">
            <v>Drw</v>
          </cell>
          <cell r="M1675">
            <v>1676</v>
          </cell>
        </row>
        <row r="1676">
          <cell r="C1676" t="str">
            <v>25</v>
          </cell>
          <cell r="D1676" t="str">
            <v>05050-MD-25-616-03</v>
          </cell>
          <cell r="E1676" t="str">
            <v>05050-MD-25-616-03</v>
          </cell>
          <cell r="F1676" t="str">
            <v>Tank-Outer Tank Wall Embedment Layout- (Butane)</v>
          </cell>
          <cell r="G1676">
            <v>0</v>
          </cell>
          <cell r="H1676" t="str">
            <v>VP-1516-148-T-101/2-145 (sheet 3 of 4)</v>
          </cell>
          <cell r="I1676">
            <v>40175</v>
          </cell>
          <cell r="J1676">
            <v>40168</v>
          </cell>
          <cell r="K1676" t="str">
            <v>Y</v>
          </cell>
          <cell r="L1676" t="str">
            <v>Drw</v>
          </cell>
          <cell r="M1676">
            <v>1677</v>
          </cell>
        </row>
        <row r="1677">
          <cell r="C1677" t="str">
            <v>25</v>
          </cell>
          <cell r="D1677" t="str">
            <v>05050-MD-25-616-04</v>
          </cell>
          <cell r="E1677" t="str">
            <v>05050-MD-25-616-04</v>
          </cell>
          <cell r="F1677" t="str">
            <v>Tank-Outer tank construction openings- (Butane)</v>
          </cell>
          <cell r="G1677">
            <v>0</v>
          </cell>
          <cell r="H1677" t="str">
            <v>VP-1516-148-T-101/2-145 (sheet 4 of 4)</v>
          </cell>
          <cell r="I1677">
            <v>40175</v>
          </cell>
          <cell r="J1677">
            <v>40168</v>
          </cell>
          <cell r="K1677" t="str">
            <v>Y</v>
          </cell>
          <cell r="L1677" t="str">
            <v>Drw</v>
          </cell>
          <cell r="M1677">
            <v>1678</v>
          </cell>
        </row>
        <row r="1678">
          <cell r="C1678" t="str">
            <v>25</v>
          </cell>
          <cell r="D1678" t="str">
            <v/>
          </cell>
          <cell r="E1678" t="str">
            <v/>
          </cell>
          <cell r="F1678" t="str">
            <v>Tank-Embedment Layout at Construction Opening- (Butane)</v>
          </cell>
          <cell r="G1678">
            <v>0</v>
          </cell>
          <cell r="H1678" t="str">
            <v>VP-1516-148-T-101/2-146</v>
          </cell>
          <cell r="I1678">
            <v>40175</v>
          </cell>
          <cell r="J1678">
            <v>40168</v>
          </cell>
          <cell r="K1678" t="str">
            <v>N</v>
          </cell>
          <cell r="L1678" t="str">
            <v>Drw</v>
          </cell>
          <cell r="M1678">
            <v>1679</v>
          </cell>
        </row>
        <row r="1679">
          <cell r="C1679" t="str">
            <v>25</v>
          </cell>
          <cell r="D1679" t="str">
            <v/>
          </cell>
          <cell r="E1679" t="str">
            <v/>
          </cell>
          <cell r="F1679" t="str">
            <v>Tank-Embedment arrangement stretchout- (Butane)</v>
          </cell>
          <cell r="G1679">
            <v>0</v>
          </cell>
          <cell r="H1679" t="str">
            <v>VP-1516-148-T-101/2-148</v>
          </cell>
          <cell r="I1679">
            <v>40175</v>
          </cell>
          <cell r="J1679">
            <v>40168</v>
          </cell>
          <cell r="K1679" t="str">
            <v>N</v>
          </cell>
          <cell r="L1679" t="str">
            <v>Drw</v>
          </cell>
          <cell r="M1679">
            <v>1680</v>
          </cell>
        </row>
        <row r="1680">
          <cell r="C1680" t="str">
            <v>25</v>
          </cell>
          <cell r="D1680" t="str">
            <v>05050-MD-25-619-01</v>
          </cell>
          <cell r="E1680" t="str">
            <v>05050-MD-25-619-01</v>
          </cell>
          <cell r="F1680" t="str">
            <v>Tank-Wall Liner Details- (Butane)</v>
          </cell>
          <cell r="G1680">
            <v>0</v>
          </cell>
          <cell r="H1680" t="str">
            <v>VP-1516-148-T-101/2-147 (sheet 1 of 2)</v>
          </cell>
          <cell r="I1680">
            <v>40175</v>
          </cell>
          <cell r="J1680">
            <v>40168</v>
          </cell>
          <cell r="K1680" t="str">
            <v>Y</v>
          </cell>
          <cell r="L1680" t="str">
            <v>Drw</v>
          </cell>
          <cell r="M1680">
            <v>1681</v>
          </cell>
        </row>
        <row r="1681">
          <cell r="C1681" t="str">
            <v>25</v>
          </cell>
          <cell r="D1681" t="str">
            <v>05050-MD-25-619-02</v>
          </cell>
          <cell r="E1681" t="str">
            <v>05050-MD-25-619-02</v>
          </cell>
          <cell r="F1681" t="str">
            <v>Tank-Wall Liner Details- (Butane)</v>
          </cell>
          <cell r="G1681">
            <v>0</v>
          </cell>
          <cell r="H1681" t="str">
            <v>VP-1516-148-T-101/2-147 (sheet 2 of 2)</v>
          </cell>
          <cell r="I1681">
            <v>40175</v>
          </cell>
          <cell r="J1681">
            <v>40168</v>
          </cell>
          <cell r="K1681" t="str">
            <v>Y</v>
          </cell>
          <cell r="L1681" t="str">
            <v>Drw</v>
          </cell>
          <cell r="M1681">
            <v>1682</v>
          </cell>
        </row>
        <row r="1682">
          <cell r="C1682" t="str">
            <v>25</v>
          </cell>
          <cell r="D1682" t="str">
            <v>05050-MD-25-620-01</v>
          </cell>
          <cell r="E1682" t="str">
            <v>05050-MD-25-620-01</v>
          </cell>
          <cell r="F1682" t="str">
            <v>Tank-T-101 Tie-In- (Butane)</v>
          </cell>
          <cell r="G1682">
            <v>0</v>
          </cell>
          <cell r="H1682" t="str">
            <v>VP-1516-148-T-101/2-138</v>
          </cell>
          <cell r="I1682">
            <v>40175</v>
          </cell>
          <cell r="J1682">
            <v>40168</v>
          </cell>
          <cell r="K1682" t="str">
            <v>Y</v>
          </cell>
          <cell r="L1682" t="str">
            <v>Drw</v>
          </cell>
          <cell r="M1682">
            <v>1683</v>
          </cell>
        </row>
        <row r="1683">
          <cell r="C1683" t="str">
            <v>25</v>
          </cell>
          <cell r="D1683" t="str">
            <v>05050-MD-25-621-01</v>
          </cell>
          <cell r="E1683" t="str">
            <v>05050-MD-25-621-01</v>
          </cell>
          <cell r="F1683" t="str">
            <v>Tank-T-102 Tie-In- (Butane)</v>
          </cell>
          <cell r="G1683">
            <v>0</v>
          </cell>
          <cell r="H1683" t="str">
            <v>VP-1516-148-T-101/2-139</v>
          </cell>
          <cell r="I1683">
            <v>40175</v>
          </cell>
          <cell r="J1683">
            <v>40168</v>
          </cell>
          <cell r="K1683" t="str">
            <v>Y</v>
          </cell>
          <cell r="L1683" t="str">
            <v>Drw</v>
          </cell>
          <cell r="M1683">
            <v>1684</v>
          </cell>
        </row>
        <row r="1684">
          <cell r="C1684" t="str">
            <v>25</v>
          </cell>
          <cell r="D1684" t="str">
            <v>05050-MD-25-622-01</v>
          </cell>
          <cell r="E1684" t="str">
            <v>05050-MD-25-622-01</v>
          </cell>
          <cell r="F1684" t="str">
            <v>Tank-Compression Bar Details- (Butane)</v>
          </cell>
          <cell r="G1684">
            <v>0</v>
          </cell>
          <cell r="H1684" t="str">
            <v>VP-1516-148-T-101/2-149 (sheet 1 of 2)</v>
          </cell>
          <cell r="I1684">
            <v>40175</v>
          </cell>
          <cell r="J1684">
            <v>40168</v>
          </cell>
          <cell r="K1684" t="str">
            <v>Y</v>
          </cell>
          <cell r="L1684" t="str">
            <v>Drw</v>
          </cell>
          <cell r="M1684">
            <v>1685</v>
          </cell>
        </row>
        <row r="1685">
          <cell r="C1685" t="str">
            <v>25</v>
          </cell>
          <cell r="D1685" t="str">
            <v>05050-MD-25-622-02</v>
          </cell>
          <cell r="E1685" t="str">
            <v>05050-MD-25-622-02</v>
          </cell>
          <cell r="F1685" t="str">
            <v>Tank-Compression Bar Details- (Butane)</v>
          </cell>
          <cell r="G1685">
            <v>0</v>
          </cell>
          <cell r="H1685" t="str">
            <v>VP-1516-148-T-101/2-149 (sheet 2 of 2)</v>
          </cell>
          <cell r="I1685">
            <v>40175</v>
          </cell>
          <cell r="J1685">
            <v>40168</v>
          </cell>
          <cell r="K1685" t="str">
            <v>Y</v>
          </cell>
          <cell r="L1685" t="str">
            <v>Drw</v>
          </cell>
          <cell r="M1685">
            <v>1686</v>
          </cell>
        </row>
        <row r="1686">
          <cell r="C1686" t="str">
            <v>25</v>
          </cell>
          <cell r="D1686" t="str">
            <v>05050-MD-25-623-00</v>
          </cell>
          <cell r="E1686" t="str">
            <v>05050-MD-25-623-00</v>
          </cell>
          <cell r="F1686" t="str">
            <v xml:space="preserve">Tank-Butane Tank Suspended Deck Structural- </v>
          </cell>
          <cell r="G1686">
            <v>0</v>
          </cell>
          <cell r="H1686" t="str">
            <v>VP-1516-148-T-101/2-151</v>
          </cell>
          <cell r="I1686">
            <v>40175</v>
          </cell>
          <cell r="J1686">
            <v>40168</v>
          </cell>
          <cell r="K1686" t="str">
            <v>Y</v>
          </cell>
          <cell r="L1686" t="str">
            <v>Drw</v>
          </cell>
          <cell r="M1686">
            <v>1687</v>
          </cell>
        </row>
        <row r="1687">
          <cell r="C1687" t="str">
            <v>25</v>
          </cell>
          <cell r="D1687" t="str">
            <v/>
          </cell>
          <cell r="E1687" t="str">
            <v/>
          </cell>
          <cell r="F1687" t="str">
            <v>Tank-Cutting Sketch- (Butane)</v>
          </cell>
          <cell r="G1687">
            <v>0</v>
          </cell>
          <cell r="H1687">
            <v>0</v>
          </cell>
          <cell r="I1687">
            <v>40175</v>
          </cell>
          <cell r="J1687">
            <v>40168</v>
          </cell>
          <cell r="K1687" t="str">
            <v>n</v>
          </cell>
          <cell r="L1687" t="str">
            <v>Drw</v>
          </cell>
          <cell r="M1687">
            <v>1688</v>
          </cell>
        </row>
        <row r="1688">
          <cell r="C1688" t="str">
            <v>25</v>
          </cell>
          <cell r="D1688" t="str">
            <v/>
          </cell>
          <cell r="E1688" t="str">
            <v/>
          </cell>
          <cell r="F1688" t="str">
            <v>Tank-Suspended Deck Stiffeners- (Butane)</v>
          </cell>
          <cell r="G1688">
            <v>0</v>
          </cell>
          <cell r="H1688">
            <v>0</v>
          </cell>
          <cell r="I1688">
            <v>40175</v>
          </cell>
          <cell r="J1688">
            <v>40168</v>
          </cell>
          <cell r="K1688" t="str">
            <v>N</v>
          </cell>
          <cell r="L1688" t="str">
            <v>Drw</v>
          </cell>
          <cell r="M1688">
            <v>1689</v>
          </cell>
        </row>
        <row r="1689">
          <cell r="C1689" t="str">
            <v>25</v>
          </cell>
          <cell r="D1689" t="str">
            <v>05050-MD-25-626-00</v>
          </cell>
          <cell r="E1689" t="str">
            <v>05050-MD-25-626-00</v>
          </cell>
          <cell r="F1689" t="str">
            <v>Tank-Suspended Deck Plate Layout- (Butane)</v>
          </cell>
          <cell r="G1689">
            <v>0</v>
          </cell>
          <cell r="H1689" t="str">
            <v>VP-1516-148-T-101/2-152 (sheet 1 of 1)</v>
          </cell>
          <cell r="I1689">
            <v>40175</v>
          </cell>
          <cell r="J1689">
            <v>40168</v>
          </cell>
          <cell r="K1689" t="str">
            <v>Y</v>
          </cell>
          <cell r="L1689" t="str">
            <v>Drw</v>
          </cell>
          <cell r="M1689">
            <v>1690</v>
          </cell>
        </row>
        <row r="1690">
          <cell r="C1690" t="str">
            <v>25</v>
          </cell>
          <cell r="D1690" t="str">
            <v/>
          </cell>
          <cell r="E1690" t="str">
            <v/>
          </cell>
          <cell r="F1690" t="str">
            <v>Tank-Suspended Deck Hanger Rods- (Butane)</v>
          </cell>
          <cell r="G1690">
            <v>0</v>
          </cell>
          <cell r="H1690">
            <v>0</v>
          </cell>
          <cell r="I1690">
            <v>40175</v>
          </cell>
          <cell r="J1690">
            <v>40168</v>
          </cell>
          <cell r="K1690" t="str">
            <v>N</v>
          </cell>
          <cell r="L1690" t="str">
            <v>Drw</v>
          </cell>
          <cell r="M1690">
            <v>1691</v>
          </cell>
        </row>
        <row r="1691">
          <cell r="C1691" t="str">
            <v>25</v>
          </cell>
          <cell r="D1691" t="str">
            <v>05050-MD-25-628-01</v>
          </cell>
          <cell r="E1691" t="str">
            <v>05050-MD-25-628-01</v>
          </cell>
          <cell r="F1691" t="str">
            <v>Tank-Suspended Deck Seal Details- (Butane)</v>
          </cell>
          <cell r="G1691">
            <v>0</v>
          </cell>
          <cell r="H1691" t="str">
            <v>VP-1516-148-T-101/2-154</v>
          </cell>
          <cell r="I1691">
            <v>40175</v>
          </cell>
          <cell r="J1691">
            <v>40168</v>
          </cell>
          <cell r="K1691" t="str">
            <v>Y</v>
          </cell>
          <cell r="L1691" t="str">
            <v>Drw</v>
          </cell>
          <cell r="M1691">
            <v>1692</v>
          </cell>
        </row>
        <row r="1692">
          <cell r="C1692" t="str">
            <v>25</v>
          </cell>
          <cell r="D1692" t="str">
            <v>05050-MD-25-628-02</v>
          </cell>
          <cell r="E1692" t="str">
            <v>05050-MD-25-628-02</v>
          </cell>
          <cell r="F1692" t="str">
            <v>Tank-Suspended Deck Seal Details- (Butane)</v>
          </cell>
          <cell r="G1692">
            <v>0</v>
          </cell>
          <cell r="H1692" t="str">
            <v>VP-1516-148-T-101/2-154</v>
          </cell>
          <cell r="I1692">
            <v>40175</v>
          </cell>
          <cell r="J1692">
            <v>40168</v>
          </cell>
          <cell r="K1692" t="str">
            <v>Y</v>
          </cell>
          <cell r="L1692" t="str">
            <v>Drw</v>
          </cell>
          <cell r="M1692">
            <v>1693</v>
          </cell>
        </row>
        <row r="1693">
          <cell r="C1693" t="str">
            <v>25</v>
          </cell>
          <cell r="D1693" t="str">
            <v/>
          </cell>
          <cell r="E1693" t="str">
            <v/>
          </cell>
          <cell r="F1693" t="str">
            <v>Tank-Suspended Deck Seal Details- (Butane)</v>
          </cell>
          <cell r="G1693">
            <v>0</v>
          </cell>
          <cell r="H1693">
            <v>0</v>
          </cell>
          <cell r="I1693">
            <v>40175</v>
          </cell>
          <cell r="J1693">
            <v>40168</v>
          </cell>
          <cell r="K1693" t="str">
            <v>n</v>
          </cell>
          <cell r="L1693" t="str">
            <v>Drw</v>
          </cell>
          <cell r="M1693">
            <v>1694</v>
          </cell>
        </row>
        <row r="1694">
          <cell r="C1694" t="str">
            <v>25</v>
          </cell>
          <cell r="D1694" t="str">
            <v/>
          </cell>
          <cell r="E1694" t="str">
            <v/>
          </cell>
          <cell r="F1694" t="str">
            <v>Tank-Suspended Deck Vents- (Butane)</v>
          </cell>
          <cell r="G1694">
            <v>0</v>
          </cell>
          <cell r="H1694" t="str">
            <v>VP-1516-148-T-101/2-155</v>
          </cell>
          <cell r="I1694">
            <v>40175</v>
          </cell>
          <cell r="J1694">
            <v>40168</v>
          </cell>
          <cell r="K1694" t="str">
            <v>n</v>
          </cell>
          <cell r="L1694" t="str">
            <v>Drw</v>
          </cell>
          <cell r="M1694">
            <v>1695</v>
          </cell>
        </row>
        <row r="1695">
          <cell r="C1695" t="str">
            <v>25</v>
          </cell>
          <cell r="D1695" t="str">
            <v>05050-MD-25-631-01</v>
          </cell>
          <cell r="E1695" t="str">
            <v>05050-MD-25-631-01</v>
          </cell>
          <cell r="F1695" t="str">
            <v>Tank-Concrete Base Block-Out Position- (Butane)</v>
          </cell>
          <cell r="G1695">
            <v>0</v>
          </cell>
          <cell r="H1695" t="str">
            <v>VP-1516-148-T-101/2-128 (sheet 1 of 1)</v>
          </cell>
          <cell r="I1695">
            <v>40175</v>
          </cell>
          <cell r="J1695">
            <v>40168</v>
          </cell>
          <cell r="K1695" t="str">
            <v>Y</v>
          </cell>
          <cell r="L1695" t="str">
            <v>Drw</v>
          </cell>
          <cell r="M1695">
            <v>1696</v>
          </cell>
        </row>
        <row r="1696">
          <cell r="C1696" t="str">
            <v>25</v>
          </cell>
          <cell r="D1696" t="str">
            <v>05050-MD-25-632-00</v>
          </cell>
          <cell r="E1696" t="str">
            <v>05050-MD-25-632-00</v>
          </cell>
          <cell r="F1696" t="str">
            <v>Tank-Tank Roof Assembly - Elevation- (Butane)</v>
          </cell>
          <cell r="G1696">
            <v>0</v>
          </cell>
          <cell r="H1696" t="str">
            <v>VP-1516-148-T-101/2-157 (sheet 1 of 1)</v>
          </cell>
          <cell r="I1696">
            <v>40175</v>
          </cell>
          <cell r="J1696">
            <v>40168</v>
          </cell>
          <cell r="K1696" t="str">
            <v>Y</v>
          </cell>
          <cell r="L1696" t="str">
            <v>Drw</v>
          </cell>
          <cell r="M1696">
            <v>1697</v>
          </cell>
        </row>
        <row r="1697">
          <cell r="C1697" t="str">
            <v>25</v>
          </cell>
          <cell r="D1697" t="str">
            <v>05050-MD-25-633-01</v>
          </cell>
          <cell r="E1697" t="str">
            <v>05050-MD-25-633-01</v>
          </cell>
          <cell r="F1697" t="str">
            <v>Tank-Tank Roof Assembly - Plan- (Butane)</v>
          </cell>
          <cell r="G1697">
            <v>0</v>
          </cell>
          <cell r="H1697" t="str">
            <v>VP-1516-148-T-101/2-158 (sheet 1 of 2)</v>
          </cell>
          <cell r="I1697">
            <v>40175</v>
          </cell>
          <cell r="J1697">
            <v>40168</v>
          </cell>
          <cell r="K1697" t="str">
            <v>Y</v>
          </cell>
          <cell r="L1697" t="str">
            <v>Drw</v>
          </cell>
          <cell r="M1697">
            <v>1698</v>
          </cell>
        </row>
        <row r="1698">
          <cell r="C1698" t="str">
            <v>25</v>
          </cell>
          <cell r="D1698" t="str">
            <v>05050-MD-25-633-02</v>
          </cell>
          <cell r="E1698" t="str">
            <v>05050-MD-25-633-02</v>
          </cell>
          <cell r="F1698" t="str">
            <v>Tank-Tank Roof Assembly - Plan- (Butane)</v>
          </cell>
          <cell r="G1698">
            <v>0</v>
          </cell>
          <cell r="H1698" t="str">
            <v>VP-1516-148-T-101/2-158 (sheet 2 of 2)</v>
          </cell>
          <cell r="I1698">
            <v>40175</v>
          </cell>
          <cell r="J1698">
            <v>40168</v>
          </cell>
          <cell r="K1698" t="str">
            <v>Y</v>
          </cell>
          <cell r="L1698" t="str">
            <v>Drw</v>
          </cell>
          <cell r="M1698">
            <v>1699</v>
          </cell>
        </row>
        <row r="1699">
          <cell r="C1699" t="str">
            <v>25</v>
          </cell>
          <cell r="D1699" t="str">
            <v>05050-MD-25-634-01</v>
          </cell>
          <cell r="E1699" t="str">
            <v>05050-MD-25-634-01</v>
          </cell>
          <cell r="F1699" t="str">
            <v>Tank-Polar Beam Details- (Butane)</v>
          </cell>
          <cell r="G1699">
            <v>0</v>
          </cell>
          <cell r="H1699" t="str">
            <v>VP-1516-148-T-101/2-159 (sheet 1 of 3)</v>
          </cell>
          <cell r="I1699">
            <v>40175</v>
          </cell>
          <cell r="J1699">
            <v>40168</v>
          </cell>
          <cell r="K1699" t="str">
            <v>Y</v>
          </cell>
          <cell r="L1699" t="str">
            <v>Drw</v>
          </cell>
          <cell r="M1699">
            <v>1700</v>
          </cell>
        </row>
        <row r="1700">
          <cell r="C1700" t="str">
            <v>25</v>
          </cell>
          <cell r="D1700" t="str">
            <v>05050-MD-25-634-02</v>
          </cell>
          <cell r="E1700" t="str">
            <v>05050-MD-25-634-02</v>
          </cell>
          <cell r="F1700" t="str">
            <v>Tank-Polar Beam Details- (Butane)</v>
          </cell>
          <cell r="G1700">
            <v>0</v>
          </cell>
          <cell r="H1700" t="str">
            <v>VP-1516-148-T-101/2-159 (sheet 2 of 3)</v>
          </cell>
          <cell r="I1700">
            <v>40175</v>
          </cell>
          <cell r="J1700">
            <v>40168</v>
          </cell>
          <cell r="K1700" t="str">
            <v>Y</v>
          </cell>
          <cell r="L1700" t="str">
            <v>Drw</v>
          </cell>
          <cell r="M1700">
            <v>1701</v>
          </cell>
        </row>
        <row r="1701">
          <cell r="C1701" t="str">
            <v>25</v>
          </cell>
          <cell r="D1701" t="str">
            <v>05050-MD-25-634-03</v>
          </cell>
          <cell r="E1701" t="str">
            <v>05050-MD-25-634-03</v>
          </cell>
          <cell r="F1701" t="str">
            <v>Tank-Polar Beam Details- (Butane)</v>
          </cell>
          <cell r="G1701">
            <v>0</v>
          </cell>
          <cell r="H1701" t="str">
            <v>VP-1516-148-T-101/2-159 (sheet 3 of 3)</v>
          </cell>
          <cell r="I1701">
            <v>40175</v>
          </cell>
          <cell r="J1701">
            <v>40168</v>
          </cell>
          <cell r="K1701" t="str">
            <v>Y</v>
          </cell>
          <cell r="L1701" t="str">
            <v>Drw</v>
          </cell>
          <cell r="M1701">
            <v>1702</v>
          </cell>
        </row>
        <row r="1702">
          <cell r="C1702" t="str">
            <v>25</v>
          </cell>
          <cell r="D1702" t="str">
            <v>05050-MD-25-635-01</v>
          </cell>
          <cell r="E1702" t="str">
            <v>05050-MD-25-635-01</v>
          </cell>
          <cell r="F1702" t="str">
            <v>Tank-Polar Beam Attachment Details- (Butane)</v>
          </cell>
          <cell r="G1702">
            <v>0</v>
          </cell>
          <cell r="H1702" t="str">
            <v>VP-1516-148-T-101/2-160 (sheet 1 of 2)</v>
          </cell>
          <cell r="I1702">
            <v>40175</v>
          </cell>
          <cell r="J1702">
            <v>40168</v>
          </cell>
          <cell r="K1702" t="str">
            <v>Y</v>
          </cell>
          <cell r="L1702" t="str">
            <v>Drw</v>
          </cell>
          <cell r="M1702">
            <v>1703</v>
          </cell>
        </row>
        <row r="1703">
          <cell r="C1703" t="str">
            <v>25</v>
          </cell>
          <cell r="D1703" t="str">
            <v/>
          </cell>
          <cell r="E1703" t="str">
            <v/>
          </cell>
          <cell r="F1703" t="str">
            <v>Tank-Polar Beam Attachment Details- (Butane)</v>
          </cell>
          <cell r="G1703">
            <v>0</v>
          </cell>
          <cell r="H1703">
            <v>0</v>
          </cell>
          <cell r="I1703">
            <v>40175</v>
          </cell>
          <cell r="J1703">
            <v>40168</v>
          </cell>
          <cell r="K1703" t="str">
            <v>n</v>
          </cell>
          <cell r="L1703" t="str">
            <v>Drw</v>
          </cell>
          <cell r="M1703">
            <v>1704</v>
          </cell>
        </row>
        <row r="1704">
          <cell r="C1704" t="str">
            <v>25</v>
          </cell>
          <cell r="D1704" t="str">
            <v>05050-MD-25-635-02</v>
          </cell>
          <cell r="E1704" t="str">
            <v>05050-MD-25-635-02</v>
          </cell>
          <cell r="F1704" t="str">
            <v>Tank-Polar Beam Attachment Details- (Butane)</v>
          </cell>
          <cell r="G1704">
            <v>0</v>
          </cell>
          <cell r="H1704" t="str">
            <v>VP-1516-148-T-101/2-160 (sheet 2 of 2)</v>
          </cell>
          <cell r="I1704">
            <v>40175</v>
          </cell>
          <cell r="J1704">
            <v>40168</v>
          </cell>
          <cell r="K1704" t="str">
            <v>Y</v>
          </cell>
          <cell r="L1704" t="str">
            <v>Drw</v>
          </cell>
          <cell r="M1704">
            <v>1705</v>
          </cell>
        </row>
        <row r="1705">
          <cell r="C1705" t="str">
            <v>25</v>
          </cell>
          <cell r="D1705" t="str">
            <v>05050-MD-25-637-00</v>
          </cell>
          <cell r="E1705" t="str">
            <v>05050-MD-25-637-00</v>
          </cell>
          <cell r="F1705" t="str">
            <v>Tank-Lateral Beam Details- (Butane)</v>
          </cell>
          <cell r="G1705">
            <v>0</v>
          </cell>
          <cell r="H1705" t="str">
            <v>VP-1516-148-T-101/2-161 (sheet 1 of 1)</v>
          </cell>
          <cell r="I1705">
            <v>40175</v>
          </cell>
          <cell r="J1705">
            <v>40168</v>
          </cell>
          <cell r="K1705" t="str">
            <v>Y</v>
          </cell>
          <cell r="L1705" t="str">
            <v>Drw</v>
          </cell>
          <cell r="M1705">
            <v>1706</v>
          </cell>
        </row>
        <row r="1706">
          <cell r="C1706" t="str">
            <v>25</v>
          </cell>
          <cell r="D1706" t="str">
            <v/>
          </cell>
          <cell r="E1706" t="str">
            <v/>
          </cell>
          <cell r="F1706" t="str">
            <v>Tank-Diagonal Bracing Details- (Butane)</v>
          </cell>
          <cell r="G1706">
            <v>0</v>
          </cell>
          <cell r="H1706">
            <v>0</v>
          </cell>
          <cell r="I1706">
            <v>40175</v>
          </cell>
          <cell r="J1706">
            <v>40168</v>
          </cell>
          <cell r="K1706" t="str">
            <v>N</v>
          </cell>
          <cell r="L1706" t="str">
            <v>Drw</v>
          </cell>
          <cell r="M1706">
            <v>1707</v>
          </cell>
        </row>
        <row r="1707">
          <cell r="C1707" t="str">
            <v>25</v>
          </cell>
          <cell r="D1707" t="str">
            <v>05050-MD-25-639-01</v>
          </cell>
          <cell r="E1707" t="str">
            <v>05050-MD-25-639-01</v>
          </cell>
          <cell r="F1707" t="str">
            <v>Tank-Centre Ring Details- (Butane)</v>
          </cell>
          <cell r="G1707">
            <v>0</v>
          </cell>
          <cell r="H1707" t="str">
            <v>VP-1516-148-T-101/2-163 (sheet 1 of 2)</v>
          </cell>
          <cell r="I1707">
            <v>40175</v>
          </cell>
          <cell r="J1707">
            <v>40168</v>
          </cell>
          <cell r="K1707" t="str">
            <v>Y</v>
          </cell>
          <cell r="L1707" t="str">
            <v>Drw</v>
          </cell>
          <cell r="M1707">
            <v>1708</v>
          </cell>
        </row>
        <row r="1708">
          <cell r="C1708" t="str">
            <v>25</v>
          </cell>
          <cell r="D1708" t="str">
            <v>05050-MD-25-639-02</v>
          </cell>
          <cell r="E1708" t="str">
            <v>05050-MD-25-639-02</v>
          </cell>
          <cell r="F1708" t="str">
            <v>Tank-Centre Ring Details- (Butane)</v>
          </cell>
          <cell r="G1708">
            <v>0</v>
          </cell>
          <cell r="H1708" t="str">
            <v>VP-1516-148-T-101/2-163 (sheet 2 of 2)</v>
          </cell>
          <cell r="I1708">
            <v>40175</v>
          </cell>
          <cell r="J1708">
            <v>40168</v>
          </cell>
          <cell r="K1708" t="str">
            <v>Y</v>
          </cell>
          <cell r="L1708" t="str">
            <v>Drw</v>
          </cell>
          <cell r="M1708">
            <v>1709</v>
          </cell>
        </row>
        <row r="1709">
          <cell r="C1709" t="str">
            <v>25</v>
          </cell>
          <cell r="D1709" t="str">
            <v>05050-MD-25-640-00</v>
          </cell>
          <cell r="E1709" t="str">
            <v>05050-MD-25-640-00</v>
          </cell>
          <cell r="F1709" t="str">
            <v>Tank-Roof Plates- (Butane)</v>
          </cell>
          <cell r="G1709">
            <v>0</v>
          </cell>
          <cell r="H1709" t="str">
            <v>VP-1516-148-T-101/2-164</v>
          </cell>
          <cell r="I1709">
            <v>40175</v>
          </cell>
          <cell r="J1709">
            <v>40168</v>
          </cell>
          <cell r="K1709" t="str">
            <v>Y</v>
          </cell>
          <cell r="L1709" t="str">
            <v>Drw</v>
          </cell>
          <cell r="M1709">
            <v>1710</v>
          </cell>
        </row>
        <row r="1710">
          <cell r="C1710" t="str">
            <v>25</v>
          </cell>
          <cell r="D1710" t="str">
            <v>05050-MD-25-641-00</v>
          </cell>
          <cell r="E1710" t="str">
            <v>05050-MD-25-641-00</v>
          </cell>
          <cell r="F1710" t="str">
            <v>Tank-Construction Monorail- (Butane)</v>
          </cell>
          <cell r="G1710">
            <v>0</v>
          </cell>
          <cell r="H1710" t="str">
            <v>VP-1516-148-T-101/2-165 (sheet 1 of 1)</v>
          </cell>
          <cell r="I1710">
            <v>40175</v>
          </cell>
          <cell r="J1710">
            <v>40168</v>
          </cell>
          <cell r="K1710" t="str">
            <v>Y</v>
          </cell>
          <cell r="L1710" t="str">
            <v>Drw</v>
          </cell>
          <cell r="M1710">
            <v>1711</v>
          </cell>
        </row>
        <row r="1711">
          <cell r="C1711" t="str">
            <v>25</v>
          </cell>
          <cell r="D1711" t="str">
            <v>05050-MD-25-642-00</v>
          </cell>
          <cell r="E1711" t="str">
            <v>05050-MD-25-642-00</v>
          </cell>
          <cell r="F1711" t="str">
            <v>Tank-Insulation Monorail- (Butane)</v>
          </cell>
          <cell r="G1711">
            <v>0</v>
          </cell>
          <cell r="H1711" t="str">
            <v>VP-1516-148-T-101/2-166 (sheet 1 of 1)</v>
          </cell>
          <cell r="I1711">
            <v>40175</v>
          </cell>
          <cell r="J1711">
            <v>40168</v>
          </cell>
          <cell r="K1711" t="str">
            <v>Y</v>
          </cell>
          <cell r="L1711" t="str">
            <v>Drw</v>
          </cell>
          <cell r="M1711">
            <v>1712</v>
          </cell>
        </row>
        <row r="1712">
          <cell r="C1712" t="str">
            <v>25</v>
          </cell>
          <cell r="D1712" t="str">
            <v>05050-MD-25-643-01</v>
          </cell>
          <cell r="E1712" t="str">
            <v>05050-MD-25-643-01</v>
          </cell>
          <cell r="F1712" t="str">
            <v>Tank-Butane Tank Deluge Support Structure- (Butane)</v>
          </cell>
          <cell r="G1712">
            <v>0</v>
          </cell>
          <cell r="H1712" t="str">
            <v>VP-1516-148-T-101/2-167</v>
          </cell>
          <cell r="I1712">
            <v>40175</v>
          </cell>
          <cell r="J1712">
            <v>40168</v>
          </cell>
          <cell r="K1712" t="str">
            <v>Y</v>
          </cell>
          <cell r="L1712" t="str">
            <v>Drw</v>
          </cell>
          <cell r="M1712">
            <v>1713</v>
          </cell>
        </row>
        <row r="1713">
          <cell r="C1713" t="str">
            <v>25</v>
          </cell>
          <cell r="D1713" t="str">
            <v>05050-MD-25-643-02</v>
          </cell>
          <cell r="E1713" t="str">
            <v>05050-MD-25-643-02</v>
          </cell>
          <cell r="F1713" t="str">
            <v>Tank-Butane Tank Deluge Support Structure- (Butane)</v>
          </cell>
          <cell r="G1713">
            <v>0</v>
          </cell>
          <cell r="H1713" t="str">
            <v>VP-1516-148-T-101/2-167</v>
          </cell>
          <cell r="I1713">
            <v>40175</v>
          </cell>
          <cell r="J1713">
            <v>40168</v>
          </cell>
          <cell r="K1713" t="str">
            <v>Y</v>
          </cell>
          <cell r="L1713" t="str">
            <v>Drw</v>
          </cell>
          <cell r="M1713">
            <v>1714</v>
          </cell>
        </row>
        <row r="1714">
          <cell r="C1714" t="str">
            <v>25</v>
          </cell>
          <cell r="D1714" t="str">
            <v>05050-MD-25-643-03</v>
          </cell>
          <cell r="E1714" t="str">
            <v>05050-MD-25-643-03</v>
          </cell>
          <cell r="F1714" t="str">
            <v>Tank-Butane Tank Deluge Support Structure- (Butane)</v>
          </cell>
          <cell r="G1714">
            <v>0</v>
          </cell>
          <cell r="H1714" t="str">
            <v>VP-1516-148-T-101/2-167</v>
          </cell>
          <cell r="I1714">
            <v>40175</v>
          </cell>
          <cell r="J1714">
            <v>40168</v>
          </cell>
          <cell r="K1714" t="str">
            <v>Y</v>
          </cell>
          <cell r="L1714" t="str">
            <v>Drw</v>
          </cell>
          <cell r="M1714">
            <v>1715</v>
          </cell>
        </row>
        <row r="1715">
          <cell r="C1715" t="str">
            <v>25</v>
          </cell>
          <cell r="D1715" t="str">
            <v>05050-MD-25-643-04</v>
          </cell>
          <cell r="E1715" t="str">
            <v>05050-MD-25-643-04</v>
          </cell>
          <cell r="F1715" t="str">
            <v>Tank-Butane Tank Deluge Support Structure- (Butane)</v>
          </cell>
          <cell r="G1715">
            <v>0</v>
          </cell>
          <cell r="H1715" t="str">
            <v>VP-1516-148-T-101/2-167</v>
          </cell>
          <cell r="I1715">
            <v>40175</v>
          </cell>
          <cell r="J1715">
            <v>40168</v>
          </cell>
          <cell r="K1715" t="str">
            <v>Y</v>
          </cell>
          <cell r="L1715" t="str">
            <v>Drw</v>
          </cell>
          <cell r="M1715">
            <v>1716</v>
          </cell>
        </row>
        <row r="1716">
          <cell r="C1716" t="str">
            <v>25</v>
          </cell>
          <cell r="D1716" t="str">
            <v>05050-MD-25-643-05</v>
          </cell>
          <cell r="E1716" t="str">
            <v>05050-MD-25-643-05</v>
          </cell>
          <cell r="F1716" t="str">
            <v>Tank-Butane Tank Deluge Support Structure- (Butane)</v>
          </cell>
          <cell r="G1716">
            <v>0</v>
          </cell>
          <cell r="H1716" t="str">
            <v>VP-1516-148-T-101/2-167</v>
          </cell>
          <cell r="I1716">
            <v>40175</v>
          </cell>
          <cell r="J1716">
            <v>40168</v>
          </cell>
          <cell r="K1716" t="str">
            <v>Y</v>
          </cell>
          <cell r="L1716" t="str">
            <v>Drw</v>
          </cell>
          <cell r="M1716">
            <v>1717</v>
          </cell>
        </row>
        <row r="1717">
          <cell r="C1717" t="str">
            <v>25</v>
          </cell>
          <cell r="D1717" t="str">
            <v>05050-MD-25-643-06</v>
          </cell>
          <cell r="E1717" t="str">
            <v>05050-MD-25-643-06</v>
          </cell>
          <cell r="F1717" t="str">
            <v>Tank-Butane Tank Deluge Support Structure- (Butane)</v>
          </cell>
          <cell r="G1717">
            <v>0</v>
          </cell>
          <cell r="H1717" t="str">
            <v>VP-1516-148-T-101/2-167</v>
          </cell>
          <cell r="I1717">
            <v>40175</v>
          </cell>
          <cell r="J1717">
            <v>40168</v>
          </cell>
          <cell r="K1717" t="str">
            <v>Y</v>
          </cell>
          <cell r="L1717" t="str">
            <v>Drw</v>
          </cell>
          <cell r="M1717">
            <v>1718</v>
          </cell>
        </row>
        <row r="1718">
          <cell r="C1718" t="str">
            <v>25</v>
          </cell>
          <cell r="D1718" t="str">
            <v>05050-MD-25-643-07</v>
          </cell>
          <cell r="E1718" t="str">
            <v>05050-MD-25-643-07</v>
          </cell>
          <cell r="F1718" t="str">
            <v>Tank-Butane Tank Deluge Support Structure- (Butane)</v>
          </cell>
          <cell r="G1718">
            <v>0</v>
          </cell>
          <cell r="H1718" t="str">
            <v>VP-1516-148-T-101/2-167</v>
          </cell>
          <cell r="I1718">
            <v>40175</v>
          </cell>
          <cell r="J1718">
            <v>40168</v>
          </cell>
          <cell r="K1718" t="str">
            <v>Y</v>
          </cell>
          <cell r="L1718" t="str">
            <v>Drw</v>
          </cell>
          <cell r="M1718">
            <v>1719</v>
          </cell>
        </row>
        <row r="1719">
          <cell r="C1719" t="str">
            <v>25</v>
          </cell>
          <cell r="D1719" t="str">
            <v>05050-MD-25-643-08</v>
          </cell>
          <cell r="E1719" t="str">
            <v>05050-MD-25-643-08</v>
          </cell>
          <cell r="F1719" t="str">
            <v>Tank-Butane Tank Deluge Support Structure- (Butane)</v>
          </cell>
          <cell r="G1719">
            <v>0</v>
          </cell>
          <cell r="H1719" t="str">
            <v>VP-1516-148-T-101/2-167</v>
          </cell>
          <cell r="I1719">
            <v>40175</v>
          </cell>
          <cell r="J1719">
            <v>40168</v>
          </cell>
          <cell r="K1719" t="str">
            <v>Y</v>
          </cell>
          <cell r="L1719" t="str">
            <v>Drw</v>
          </cell>
          <cell r="M1719">
            <v>1720</v>
          </cell>
        </row>
        <row r="1720">
          <cell r="C1720" t="str">
            <v>25</v>
          </cell>
          <cell r="D1720" t="str">
            <v>05050-MD-25-643-09</v>
          </cell>
          <cell r="E1720" t="str">
            <v>05050-MD-25-643-09</v>
          </cell>
          <cell r="F1720" t="str">
            <v>Tank-Butane Tank Deluge Support Structure- (Butane)</v>
          </cell>
          <cell r="G1720">
            <v>0</v>
          </cell>
          <cell r="H1720" t="str">
            <v>VP-1516-148-T-101/2-167</v>
          </cell>
          <cell r="I1720">
            <v>40175</v>
          </cell>
          <cell r="J1720">
            <v>40168</v>
          </cell>
          <cell r="K1720" t="str">
            <v>Y</v>
          </cell>
          <cell r="L1720" t="str">
            <v>Drw</v>
          </cell>
          <cell r="M1720">
            <v>1721</v>
          </cell>
        </row>
        <row r="1721">
          <cell r="C1721" t="str">
            <v>25</v>
          </cell>
          <cell r="D1721" t="str">
            <v>05050-MD-25-643-10</v>
          </cell>
          <cell r="E1721" t="str">
            <v>05050-MD-25-643-10</v>
          </cell>
          <cell r="F1721" t="str">
            <v>Tank-Butane Tank Deluge Support Structure- (Butane)</v>
          </cell>
          <cell r="G1721">
            <v>0</v>
          </cell>
          <cell r="H1721" t="str">
            <v>VP-1516-148-T-101/2-167</v>
          </cell>
          <cell r="I1721">
            <v>40175</v>
          </cell>
          <cell r="J1721">
            <v>40168</v>
          </cell>
          <cell r="K1721" t="str">
            <v>Y</v>
          </cell>
          <cell r="L1721" t="str">
            <v>Drw</v>
          </cell>
          <cell r="M1721">
            <v>1722</v>
          </cell>
        </row>
        <row r="1722">
          <cell r="C1722" t="str">
            <v>25</v>
          </cell>
          <cell r="D1722" t="str">
            <v>05050-MD-25-643-11</v>
          </cell>
          <cell r="E1722" t="str">
            <v>05050-MD-25-643-11</v>
          </cell>
          <cell r="F1722" t="str">
            <v>Tank-Butane Tank Deluge Support Structure- (Butane)</v>
          </cell>
          <cell r="G1722">
            <v>0</v>
          </cell>
          <cell r="H1722" t="str">
            <v>VP-1516-148-T-101/2-167</v>
          </cell>
          <cell r="I1722">
            <v>40175</v>
          </cell>
          <cell r="J1722">
            <v>40168</v>
          </cell>
          <cell r="K1722" t="str">
            <v>Y</v>
          </cell>
          <cell r="L1722" t="str">
            <v>Drw</v>
          </cell>
          <cell r="M1722">
            <v>1723</v>
          </cell>
        </row>
        <row r="1723">
          <cell r="C1723" t="str">
            <v>25</v>
          </cell>
          <cell r="D1723" t="str">
            <v>05050-MD-25-643-12</v>
          </cell>
          <cell r="E1723" t="str">
            <v>05050-MD-25-643-12</v>
          </cell>
          <cell r="F1723" t="str">
            <v>Tank-Butane Tank Deluge Support Structure- (Butane)</v>
          </cell>
          <cell r="G1723">
            <v>0</v>
          </cell>
          <cell r="H1723" t="str">
            <v>VP-1516-148-T-101/2-167</v>
          </cell>
          <cell r="I1723">
            <v>40175</v>
          </cell>
          <cell r="J1723">
            <v>40168</v>
          </cell>
          <cell r="K1723" t="str">
            <v>Y</v>
          </cell>
          <cell r="L1723" t="str">
            <v>Drw</v>
          </cell>
          <cell r="M1723">
            <v>1724</v>
          </cell>
        </row>
        <row r="1724">
          <cell r="C1724" t="str">
            <v>25</v>
          </cell>
          <cell r="D1724" t="str">
            <v>05050-MD-25-643-13</v>
          </cell>
          <cell r="E1724" t="str">
            <v>05050-MD-25-643-13</v>
          </cell>
          <cell r="F1724" t="str">
            <v>Tank-Butane Tank Deluge Support Structure- (Butane)</v>
          </cell>
          <cell r="G1724">
            <v>0</v>
          </cell>
          <cell r="H1724" t="str">
            <v>VP-1516-148-T-101/2-167</v>
          </cell>
          <cell r="I1724">
            <v>40175</v>
          </cell>
          <cell r="J1724">
            <v>40168</v>
          </cell>
          <cell r="K1724" t="str">
            <v>Y</v>
          </cell>
          <cell r="L1724" t="str">
            <v>Drw</v>
          </cell>
          <cell r="M1724">
            <v>1725</v>
          </cell>
        </row>
        <row r="1725">
          <cell r="C1725" t="str">
            <v>25</v>
          </cell>
          <cell r="D1725" t="str">
            <v>05050-MD-25-643-14</v>
          </cell>
          <cell r="E1725" t="str">
            <v>05050-MD-25-643-14</v>
          </cell>
          <cell r="F1725" t="str">
            <v>Tank-Butane Tank Deluge Support Structure- (Butane)</v>
          </cell>
          <cell r="G1725">
            <v>0</v>
          </cell>
          <cell r="H1725" t="str">
            <v>VP-1516-148-T-101/2-167</v>
          </cell>
          <cell r="I1725">
            <v>40175</v>
          </cell>
          <cell r="J1725">
            <v>40168</v>
          </cell>
          <cell r="K1725" t="str">
            <v>Y</v>
          </cell>
          <cell r="L1725" t="str">
            <v>Drw</v>
          </cell>
          <cell r="M1725">
            <v>1726</v>
          </cell>
        </row>
        <row r="1726">
          <cell r="C1726" t="str">
            <v>25</v>
          </cell>
          <cell r="D1726" t="str">
            <v>05050-MD-25-643-15</v>
          </cell>
          <cell r="E1726" t="str">
            <v>05050-MD-25-643-15</v>
          </cell>
          <cell r="F1726" t="str">
            <v>Tank-Butane Tank Deluge Support Structure- (Butane)</v>
          </cell>
          <cell r="G1726">
            <v>0</v>
          </cell>
          <cell r="H1726" t="str">
            <v>VP-1516-148-T-101/2-167</v>
          </cell>
          <cell r="I1726">
            <v>40175</v>
          </cell>
          <cell r="J1726">
            <v>40168</v>
          </cell>
          <cell r="K1726" t="str">
            <v>Y</v>
          </cell>
          <cell r="L1726" t="str">
            <v>Drw</v>
          </cell>
          <cell r="M1726">
            <v>1727</v>
          </cell>
        </row>
        <row r="1727">
          <cell r="C1727" t="str">
            <v>25</v>
          </cell>
          <cell r="D1727" t="str">
            <v>05050-MD-25-643-16</v>
          </cell>
          <cell r="E1727" t="str">
            <v>05050-MD-25-643-16</v>
          </cell>
          <cell r="F1727" t="str">
            <v>Tank-Butane Tank Deluge Support Structure- (Butane)</v>
          </cell>
          <cell r="G1727">
            <v>0</v>
          </cell>
          <cell r="H1727" t="str">
            <v>VP-1516-148-T-101/2-167</v>
          </cell>
          <cell r="I1727">
            <v>40175</v>
          </cell>
          <cell r="J1727">
            <v>40168</v>
          </cell>
          <cell r="K1727" t="str">
            <v>Y</v>
          </cell>
          <cell r="L1727" t="str">
            <v>Drw</v>
          </cell>
          <cell r="M1727">
            <v>1728</v>
          </cell>
        </row>
        <row r="1728">
          <cell r="C1728" t="str">
            <v>25</v>
          </cell>
          <cell r="D1728" t="str">
            <v>05050-MD-25-643-17</v>
          </cell>
          <cell r="E1728" t="str">
            <v>05050-MD-25-643-17</v>
          </cell>
          <cell r="F1728" t="str">
            <v>Tank-Butane Tank Deluge Support Structure- (Butane)</v>
          </cell>
          <cell r="G1728">
            <v>0</v>
          </cell>
          <cell r="H1728" t="str">
            <v>VP-1516-148-T-101/2-167</v>
          </cell>
          <cell r="I1728">
            <v>40175</v>
          </cell>
          <cell r="J1728">
            <v>40168</v>
          </cell>
          <cell r="K1728" t="str">
            <v>Y</v>
          </cell>
          <cell r="L1728" t="str">
            <v>Drw</v>
          </cell>
          <cell r="M1728">
            <v>1729</v>
          </cell>
        </row>
        <row r="1729">
          <cell r="C1729" t="str">
            <v>25</v>
          </cell>
          <cell r="D1729" t="str">
            <v>05050-MD-25-643-18</v>
          </cell>
          <cell r="E1729" t="str">
            <v>05050-MD-25-643-18</v>
          </cell>
          <cell r="F1729" t="str">
            <v>Tank-Butane Tank Deluge Support Structure- (Butane)</v>
          </cell>
          <cell r="G1729">
            <v>0</v>
          </cell>
          <cell r="H1729" t="str">
            <v>VP-1516-148-T-101/2-167</v>
          </cell>
          <cell r="I1729">
            <v>40175</v>
          </cell>
          <cell r="J1729">
            <v>40168</v>
          </cell>
          <cell r="K1729" t="str">
            <v>Y</v>
          </cell>
          <cell r="L1729" t="str">
            <v>Drw</v>
          </cell>
          <cell r="M1729">
            <v>1730</v>
          </cell>
        </row>
        <row r="1730">
          <cell r="C1730" t="str">
            <v>25</v>
          </cell>
          <cell r="D1730" t="str">
            <v>05050-MD-25-643-19</v>
          </cell>
          <cell r="E1730" t="str">
            <v>05050-MD-25-643-19</v>
          </cell>
          <cell r="F1730" t="str">
            <v>Tank-Butane Tank Deluge Support Structure- (Butane)</v>
          </cell>
          <cell r="G1730">
            <v>0</v>
          </cell>
          <cell r="H1730" t="str">
            <v>VP-1516-148-T-101/2-167</v>
          </cell>
          <cell r="I1730">
            <v>40175</v>
          </cell>
          <cell r="J1730">
            <v>40168</v>
          </cell>
          <cell r="K1730" t="str">
            <v>Y</v>
          </cell>
          <cell r="L1730" t="str">
            <v>Drw</v>
          </cell>
          <cell r="M1730">
            <v>1731</v>
          </cell>
        </row>
        <row r="1731">
          <cell r="C1731" t="str">
            <v>25</v>
          </cell>
          <cell r="D1731" t="str">
            <v>05050-MD-25-643-20</v>
          </cell>
          <cell r="E1731" t="str">
            <v>05050-MD-25-643-20</v>
          </cell>
          <cell r="F1731" t="str">
            <v>Tank-Butane Tank Deluge Support Structure- (Butane)</v>
          </cell>
          <cell r="G1731">
            <v>0</v>
          </cell>
          <cell r="H1731" t="str">
            <v>VP-1516-148-T-101/2-167</v>
          </cell>
          <cell r="I1731">
            <v>40175</v>
          </cell>
          <cell r="J1731">
            <v>40168</v>
          </cell>
          <cell r="K1731" t="str">
            <v>Y</v>
          </cell>
          <cell r="L1731" t="str">
            <v>Drw</v>
          </cell>
          <cell r="M1731">
            <v>1732</v>
          </cell>
        </row>
        <row r="1732">
          <cell r="C1732" t="str">
            <v>25</v>
          </cell>
          <cell r="D1732" t="str">
            <v>05050-MD-25-643-21</v>
          </cell>
          <cell r="E1732" t="str">
            <v>05050-MD-25-643-21</v>
          </cell>
          <cell r="F1732" t="str">
            <v>Tank-Butane Tank Deluge Support Structure- (Butane)</v>
          </cell>
          <cell r="G1732">
            <v>0</v>
          </cell>
          <cell r="H1732" t="str">
            <v>VP-1516-148-T-101/2-167</v>
          </cell>
          <cell r="I1732">
            <v>40175</v>
          </cell>
          <cell r="J1732">
            <v>40168</v>
          </cell>
          <cell r="K1732" t="str">
            <v>Y</v>
          </cell>
          <cell r="L1732" t="str">
            <v>Drw</v>
          </cell>
          <cell r="M1732">
            <v>1733</v>
          </cell>
        </row>
        <row r="1733">
          <cell r="C1733" t="str">
            <v>25</v>
          </cell>
          <cell r="D1733" t="str">
            <v>05050-MD-25-643-22</v>
          </cell>
          <cell r="E1733" t="str">
            <v>05050-MD-25-643-22</v>
          </cell>
          <cell r="F1733" t="str">
            <v>Tank-Butane Tank Deluge Support Structure- (Butane)</v>
          </cell>
          <cell r="G1733">
            <v>0</v>
          </cell>
          <cell r="H1733" t="str">
            <v>VP-1516-148-T-101/2-167</v>
          </cell>
          <cell r="I1733">
            <v>40175</v>
          </cell>
          <cell r="J1733">
            <v>40168</v>
          </cell>
          <cell r="K1733" t="str">
            <v>Y</v>
          </cell>
          <cell r="L1733" t="str">
            <v>Drw</v>
          </cell>
          <cell r="M1733">
            <v>1734</v>
          </cell>
        </row>
        <row r="1734">
          <cell r="C1734" t="str">
            <v>25</v>
          </cell>
          <cell r="D1734" t="str">
            <v>05050-MD-25-643-23</v>
          </cell>
          <cell r="E1734" t="str">
            <v>05050-MD-25-643-23</v>
          </cell>
          <cell r="F1734" t="str">
            <v>Tank-Butane Tank Deluge Support Structure- (Butane)</v>
          </cell>
          <cell r="G1734">
            <v>0</v>
          </cell>
          <cell r="H1734" t="str">
            <v>VP-1516-148-T-101/2-167</v>
          </cell>
          <cell r="I1734">
            <v>40175</v>
          </cell>
          <cell r="J1734">
            <v>40168</v>
          </cell>
          <cell r="K1734" t="str">
            <v>Y</v>
          </cell>
          <cell r="L1734" t="str">
            <v>Drw</v>
          </cell>
          <cell r="M1734">
            <v>1735</v>
          </cell>
        </row>
        <row r="1735">
          <cell r="C1735" t="str">
            <v>25</v>
          </cell>
          <cell r="D1735" t="str">
            <v>05050-MD-25-643-24</v>
          </cell>
          <cell r="E1735" t="str">
            <v>05050-MD-25-643-24</v>
          </cell>
          <cell r="F1735" t="str">
            <v>Tank-Butane Tank Deluge Support Structure- (Butane)</v>
          </cell>
          <cell r="G1735">
            <v>0</v>
          </cell>
          <cell r="H1735" t="str">
            <v>VP-1516-148-T-101/2-167</v>
          </cell>
          <cell r="I1735">
            <v>40175</v>
          </cell>
          <cell r="J1735">
            <v>40168</v>
          </cell>
          <cell r="K1735" t="str">
            <v>Y</v>
          </cell>
          <cell r="L1735" t="str">
            <v>Drw</v>
          </cell>
          <cell r="M1735">
            <v>1736</v>
          </cell>
        </row>
        <row r="1736">
          <cell r="C1736" t="str">
            <v>25</v>
          </cell>
          <cell r="D1736" t="str">
            <v>05050-MD-25-643-25</v>
          </cell>
          <cell r="E1736" t="str">
            <v>05050-MD-25-643-25</v>
          </cell>
          <cell r="F1736" t="str">
            <v>Tank-Butane Tank Deluge Support Structure- (Butane)</v>
          </cell>
          <cell r="G1736">
            <v>0</v>
          </cell>
          <cell r="H1736" t="str">
            <v>VP-1516-148-T-101/2-167</v>
          </cell>
          <cell r="I1736">
            <v>40175</v>
          </cell>
          <cell r="J1736">
            <v>40168</v>
          </cell>
          <cell r="K1736" t="str">
            <v>Y</v>
          </cell>
          <cell r="L1736" t="str">
            <v>Drw</v>
          </cell>
          <cell r="M1736">
            <v>1737</v>
          </cell>
        </row>
        <row r="1737">
          <cell r="C1737" t="str">
            <v>25</v>
          </cell>
          <cell r="D1737" t="str">
            <v>05050-MD-25-643-26</v>
          </cell>
          <cell r="E1737" t="str">
            <v>05050-MD-25-643-26</v>
          </cell>
          <cell r="F1737" t="str">
            <v>Tank-Butane Tank Deluge Support Structure- (Butane)</v>
          </cell>
          <cell r="G1737">
            <v>0</v>
          </cell>
          <cell r="H1737" t="str">
            <v>VP-1516-148-T-101/2-167</v>
          </cell>
          <cell r="I1737">
            <v>40175</v>
          </cell>
          <cell r="J1737">
            <v>40168</v>
          </cell>
          <cell r="K1737" t="str">
            <v>Y</v>
          </cell>
          <cell r="L1737" t="str">
            <v>Drw</v>
          </cell>
          <cell r="M1737">
            <v>1738</v>
          </cell>
        </row>
        <row r="1738">
          <cell r="C1738" t="str">
            <v>25</v>
          </cell>
          <cell r="D1738" t="str">
            <v>05050-MD-25-643-27</v>
          </cell>
          <cell r="E1738" t="str">
            <v>05050-MD-25-643-27</v>
          </cell>
          <cell r="F1738" t="str">
            <v>Tank-Butane Tank Deluge Support Structure- (Butane)</v>
          </cell>
          <cell r="G1738">
            <v>0</v>
          </cell>
          <cell r="H1738" t="str">
            <v>VP-1516-148-T-101/2-167</v>
          </cell>
          <cell r="I1738">
            <v>40175</v>
          </cell>
          <cell r="J1738">
            <v>40168</v>
          </cell>
          <cell r="K1738" t="str">
            <v>Y</v>
          </cell>
          <cell r="L1738" t="str">
            <v>Drw</v>
          </cell>
          <cell r="M1738">
            <v>1739</v>
          </cell>
        </row>
        <row r="1739">
          <cell r="C1739" t="str">
            <v>25</v>
          </cell>
          <cell r="D1739" t="str">
            <v>05050-MD-25-643-28</v>
          </cell>
          <cell r="E1739" t="str">
            <v>05050-MD-25-643-28</v>
          </cell>
          <cell r="F1739" t="str">
            <v>Tank-Butane Tank Deluge Support Structure- (Butane)</v>
          </cell>
          <cell r="G1739">
            <v>0</v>
          </cell>
          <cell r="H1739" t="str">
            <v>VP-1516-148-T-101/2-167</v>
          </cell>
          <cell r="I1739">
            <v>40175</v>
          </cell>
          <cell r="J1739">
            <v>40168</v>
          </cell>
          <cell r="K1739" t="str">
            <v>Y</v>
          </cell>
          <cell r="L1739" t="str">
            <v>Drw</v>
          </cell>
          <cell r="M1739">
            <v>1740</v>
          </cell>
        </row>
        <row r="1740">
          <cell r="C1740" t="str">
            <v>25</v>
          </cell>
          <cell r="D1740" t="str">
            <v>05050-MD-25-643-29</v>
          </cell>
          <cell r="E1740" t="str">
            <v>05050-MD-25-643-29</v>
          </cell>
          <cell r="F1740" t="str">
            <v>Tank-Butane Tank Deluge Support Structure- (Butane)</v>
          </cell>
          <cell r="G1740">
            <v>0</v>
          </cell>
          <cell r="H1740" t="str">
            <v>VP-1516-148-T-101/2-167</v>
          </cell>
          <cell r="I1740">
            <v>40175</v>
          </cell>
          <cell r="J1740">
            <v>40168</v>
          </cell>
          <cell r="K1740" t="str">
            <v>Y</v>
          </cell>
          <cell r="L1740" t="str">
            <v>Drw</v>
          </cell>
          <cell r="M1740">
            <v>1741</v>
          </cell>
        </row>
        <row r="1741">
          <cell r="C1741" t="str">
            <v>25</v>
          </cell>
          <cell r="D1741" t="str">
            <v>05050-MD-25-643-30</v>
          </cell>
          <cell r="E1741" t="str">
            <v>05050-MD-25-643-30</v>
          </cell>
          <cell r="F1741" t="str">
            <v>Tank-Butane Tank Deluge Support Structure- (Butane)</v>
          </cell>
          <cell r="G1741">
            <v>0</v>
          </cell>
          <cell r="H1741" t="str">
            <v>VP-1516-148-T-101/2-167</v>
          </cell>
          <cell r="I1741">
            <v>40175</v>
          </cell>
          <cell r="J1741">
            <v>40168</v>
          </cell>
          <cell r="K1741" t="str">
            <v>Y</v>
          </cell>
          <cell r="L1741" t="str">
            <v>Drw</v>
          </cell>
          <cell r="M1741">
            <v>1742</v>
          </cell>
        </row>
        <row r="1742">
          <cell r="C1742" t="str">
            <v>25</v>
          </cell>
          <cell r="D1742" t="str">
            <v>05050-MD-25-643-31</v>
          </cell>
          <cell r="E1742" t="str">
            <v>05050-MD-25-643-31</v>
          </cell>
          <cell r="F1742" t="str">
            <v>Tank-Butane Tank Deluge Support Structure- (Butane)</v>
          </cell>
          <cell r="G1742">
            <v>0</v>
          </cell>
          <cell r="H1742" t="str">
            <v>VP-1516-148-T-101/2-167</v>
          </cell>
          <cell r="I1742">
            <v>40175</v>
          </cell>
          <cell r="J1742">
            <v>40168</v>
          </cell>
          <cell r="K1742" t="str">
            <v>Y</v>
          </cell>
          <cell r="L1742" t="str">
            <v>Drw</v>
          </cell>
          <cell r="M1742">
            <v>1743</v>
          </cell>
        </row>
        <row r="1743">
          <cell r="C1743" t="str">
            <v>25</v>
          </cell>
          <cell r="D1743" t="str">
            <v>05050-MD-25-643-32</v>
          </cell>
          <cell r="E1743" t="str">
            <v>05050-MD-25-643-32</v>
          </cell>
          <cell r="F1743" t="str">
            <v>Tank-Butane Tank Deluge Support Structure- (Butane)</v>
          </cell>
          <cell r="G1743">
            <v>0</v>
          </cell>
          <cell r="H1743" t="str">
            <v>VP-1516-148-T-101/2-167</v>
          </cell>
          <cell r="I1743">
            <v>40175</v>
          </cell>
          <cell r="J1743">
            <v>40168</v>
          </cell>
          <cell r="K1743" t="str">
            <v>Y</v>
          </cell>
          <cell r="L1743" t="str">
            <v>Drw</v>
          </cell>
          <cell r="M1743">
            <v>1744</v>
          </cell>
        </row>
        <row r="1744">
          <cell r="C1744" t="str">
            <v>25</v>
          </cell>
          <cell r="D1744" t="str">
            <v>05050-MD-25-643-33</v>
          </cell>
          <cell r="E1744" t="str">
            <v>05050-MD-25-643-33</v>
          </cell>
          <cell r="F1744" t="str">
            <v>Tank-Butane Tank Deluge Support Structure- (Butane)</v>
          </cell>
          <cell r="G1744">
            <v>0</v>
          </cell>
          <cell r="H1744" t="str">
            <v>VP-1516-148-T-101/2-167</v>
          </cell>
          <cell r="I1744">
            <v>40175</v>
          </cell>
          <cell r="J1744">
            <v>40168</v>
          </cell>
          <cell r="K1744" t="str">
            <v>Y</v>
          </cell>
          <cell r="L1744" t="str">
            <v>Drw</v>
          </cell>
          <cell r="M1744">
            <v>1745</v>
          </cell>
        </row>
        <row r="1745">
          <cell r="C1745" t="str">
            <v>25</v>
          </cell>
          <cell r="D1745" t="str">
            <v>05050-MD-25-643-34</v>
          </cell>
          <cell r="E1745" t="str">
            <v>05050-MD-25-643-34</v>
          </cell>
          <cell r="F1745" t="str">
            <v>Tank-Butane Tank Deluge Support Structure- (Butane)</v>
          </cell>
          <cell r="G1745">
            <v>0</v>
          </cell>
          <cell r="H1745" t="str">
            <v>VP-1516-148-T-101/2-167</v>
          </cell>
          <cell r="I1745">
            <v>40175</v>
          </cell>
          <cell r="J1745">
            <v>40168</v>
          </cell>
          <cell r="K1745" t="str">
            <v>Y</v>
          </cell>
          <cell r="L1745" t="str">
            <v>Drw</v>
          </cell>
          <cell r="M1745">
            <v>1746</v>
          </cell>
        </row>
        <row r="1746">
          <cell r="C1746" t="str">
            <v>25</v>
          </cell>
          <cell r="D1746" t="str">
            <v>05050-MD-25-643-35</v>
          </cell>
          <cell r="E1746" t="str">
            <v>05050-MD-25-643-35</v>
          </cell>
          <cell r="F1746" t="str">
            <v>Tank-Butane Tank Deluge Support Structure- (Butane)</v>
          </cell>
          <cell r="G1746">
            <v>0</v>
          </cell>
          <cell r="H1746" t="str">
            <v>VP-1516-148-T-101/2-167</v>
          </cell>
          <cell r="I1746">
            <v>40175</v>
          </cell>
          <cell r="J1746">
            <v>40168</v>
          </cell>
          <cell r="K1746" t="str">
            <v>Y</v>
          </cell>
          <cell r="L1746" t="str">
            <v>Drw</v>
          </cell>
          <cell r="M1746">
            <v>1747</v>
          </cell>
        </row>
        <row r="1747">
          <cell r="C1747" t="str">
            <v>25</v>
          </cell>
          <cell r="D1747" t="str">
            <v>05050-MD-25-643-36</v>
          </cell>
          <cell r="E1747" t="str">
            <v>05050-MD-25-643-36</v>
          </cell>
          <cell r="F1747" t="str">
            <v>Tank-Butane Tank Deluge Support Structure- (Butane)</v>
          </cell>
          <cell r="G1747">
            <v>0</v>
          </cell>
          <cell r="H1747" t="str">
            <v>VP-1516-148-T-101/2-167</v>
          </cell>
          <cell r="I1747">
            <v>40175</v>
          </cell>
          <cell r="J1747">
            <v>40168</v>
          </cell>
          <cell r="K1747" t="str">
            <v>Y</v>
          </cell>
          <cell r="L1747" t="str">
            <v>Drw</v>
          </cell>
          <cell r="M1747">
            <v>1748</v>
          </cell>
        </row>
        <row r="1748">
          <cell r="C1748" t="str">
            <v>25</v>
          </cell>
          <cell r="D1748" t="str">
            <v>05050-MD-25-643-37</v>
          </cell>
          <cell r="E1748" t="str">
            <v>05050-MD-25-643-37</v>
          </cell>
          <cell r="F1748" t="str">
            <v>Tank-Butane Tank Deluge Support Structure- (Butane)</v>
          </cell>
          <cell r="G1748">
            <v>0</v>
          </cell>
          <cell r="H1748" t="str">
            <v>VP-1516-148-T-101/2-167</v>
          </cell>
          <cell r="I1748">
            <v>40175</v>
          </cell>
          <cell r="J1748">
            <v>40168</v>
          </cell>
          <cell r="K1748" t="str">
            <v>Y</v>
          </cell>
          <cell r="L1748" t="str">
            <v>Drw</v>
          </cell>
          <cell r="M1748">
            <v>1749</v>
          </cell>
        </row>
        <row r="1749">
          <cell r="C1749" t="str">
            <v>25</v>
          </cell>
          <cell r="D1749" t="str">
            <v>05050-MD-25-643-38</v>
          </cell>
          <cell r="E1749" t="str">
            <v>05050-MD-25-643-38</v>
          </cell>
          <cell r="F1749" t="str">
            <v>Tank-Butane Tank Deluge Support Structure- (Butane)</v>
          </cell>
          <cell r="G1749">
            <v>0</v>
          </cell>
          <cell r="H1749" t="str">
            <v>VP-1516-148-T-101/2-167</v>
          </cell>
          <cell r="I1749">
            <v>40175</v>
          </cell>
          <cell r="J1749">
            <v>40168</v>
          </cell>
          <cell r="K1749" t="str">
            <v>Y</v>
          </cell>
          <cell r="L1749" t="str">
            <v>Drw</v>
          </cell>
          <cell r="M1749">
            <v>1750</v>
          </cell>
        </row>
        <row r="1750">
          <cell r="C1750" t="str">
            <v>25</v>
          </cell>
          <cell r="D1750" t="str">
            <v>05050-MD-25-643-39</v>
          </cell>
          <cell r="E1750" t="str">
            <v>05050-MD-25-643-39</v>
          </cell>
          <cell r="F1750" t="str">
            <v>Tank-Butane Tank Deluge Support Structure- (Butane)</v>
          </cell>
          <cell r="G1750">
            <v>0</v>
          </cell>
          <cell r="H1750" t="str">
            <v>VP-1516-148-T-101/2-167</v>
          </cell>
          <cell r="I1750">
            <v>40175</v>
          </cell>
          <cell r="J1750">
            <v>40168</v>
          </cell>
          <cell r="K1750" t="str">
            <v>Y</v>
          </cell>
          <cell r="L1750" t="str">
            <v>Drw</v>
          </cell>
          <cell r="M1750">
            <v>1751</v>
          </cell>
        </row>
        <row r="1751">
          <cell r="C1751" t="str">
            <v>25</v>
          </cell>
          <cell r="D1751" t="str">
            <v>05050-MD-25-643-40</v>
          </cell>
          <cell r="E1751" t="str">
            <v>05050-MD-25-643-40</v>
          </cell>
          <cell r="F1751" t="str">
            <v>Tank-Butane Tank Deluge Support Structure- (Butane)</v>
          </cell>
          <cell r="G1751">
            <v>0</v>
          </cell>
          <cell r="H1751" t="str">
            <v>VP-1516-148-T-101/2-167</v>
          </cell>
          <cell r="I1751">
            <v>40175</v>
          </cell>
          <cell r="J1751">
            <v>40168</v>
          </cell>
          <cell r="K1751" t="str">
            <v>Y</v>
          </cell>
          <cell r="L1751" t="str">
            <v>Drw</v>
          </cell>
          <cell r="M1751">
            <v>1752</v>
          </cell>
        </row>
        <row r="1752">
          <cell r="C1752" t="str">
            <v>25</v>
          </cell>
          <cell r="D1752" t="str">
            <v>05050-MD-25-643-41</v>
          </cell>
          <cell r="E1752" t="str">
            <v>05050-MD-25-643-41</v>
          </cell>
          <cell r="F1752" t="str">
            <v>Tank-Butane Tank Deluge Support Structure- (Butane)</v>
          </cell>
          <cell r="G1752">
            <v>0</v>
          </cell>
          <cell r="H1752" t="str">
            <v>VP-1516-148-T-101/2-167</v>
          </cell>
          <cell r="I1752">
            <v>40175</v>
          </cell>
          <cell r="J1752">
            <v>40168</v>
          </cell>
          <cell r="K1752" t="str">
            <v>Y</v>
          </cell>
          <cell r="L1752" t="str">
            <v>Drw</v>
          </cell>
          <cell r="M1752">
            <v>1753</v>
          </cell>
        </row>
        <row r="1753">
          <cell r="C1753" t="str">
            <v>25</v>
          </cell>
          <cell r="D1753" t="str">
            <v>05050-MD-25-643-42</v>
          </cell>
          <cell r="E1753" t="str">
            <v>05050-MD-25-643-42</v>
          </cell>
          <cell r="F1753" t="str">
            <v>Tank-Butane Tank Deluge Support Structure- (Butane)</v>
          </cell>
          <cell r="G1753">
            <v>0</v>
          </cell>
          <cell r="H1753" t="str">
            <v>VP-1516-148-T-101/2-167</v>
          </cell>
          <cell r="I1753">
            <v>40175</v>
          </cell>
          <cell r="J1753">
            <v>40168</v>
          </cell>
          <cell r="K1753" t="str">
            <v>Y</v>
          </cell>
          <cell r="L1753" t="str">
            <v>Drw</v>
          </cell>
          <cell r="M1753">
            <v>1754</v>
          </cell>
        </row>
        <row r="1754">
          <cell r="C1754" t="str">
            <v>25</v>
          </cell>
          <cell r="D1754" t="str">
            <v>05050-MD-25-643-43</v>
          </cell>
          <cell r="E1754" t="str">
            <v>05050-MD-25-643-43</v>
          </cell>
          <cell r="F1754" t="str">
            <v>Tank-Butane Tank Deluge Support Structure- (Butane)</v>
          </cell>
          <cell r="G1754">
            <v>0</v>
          </cell>
          <cell r="H1754" t="str">
            <v>VP-1516-148-T-101/2-167</v>
          </cell>
          <cell r="I1754">
            <v>40175</v>
          </cell>
          <cell r="J1754">
            <v>40168</v>
          </cell>
          <cell r="K1754" t="str">
            <v>Y</v>
          </cell>
          <cell r="L1754" t="str">
            <v>Drw</v>
          </cell>
          <cell r="M1754">
            <v>1755</v>
          </cell>
        </row>
        <row r="1755">
          <cell r="C1755" t="str">
            <v>25</v>
          </cell>
          <cell r="D1755" t="str">
            <v>05050-MD-25-643-44</v>
          </cell>
          <cell r="E1755" t="str">
            <v>05050-MD-25-643-44</v>
          </cell>
          <cell r="F1755" t="str">
            <v>Tank-Butane Tank Deluge Support Structure- (Butane)</v>
          </cell>
          <cell r="G1755">
            <v>0</v>
          </cell>
          <cell r="H1755" t="str">
            <v>VP-1516-148-T-101/2-167</v>
          </cell>
          <cell r="I1755">
            <v>40175</v>
          </cell>
          <cell r="J1755">
            <v>40168</v>
          </cell>
          <cell r="K1755" t="str">
            <v>Y</v>
          </cell>
          <cell r="L1755" t="str">
            <v>Drw</v>
          </cell>
          <cell r="M1755">
            <v>1756</v>
          </cell>
        </row>
        <row r="1756">
          <cell r="C1756" t="str">
            <v>25</v>
          </cell>
          <cell r="D1756" t="str">
            <v>05050-MD-25-643-45</v>
          </cell>
          <cell r="E1756" t="str">
            <v>05050-MD-25-643-45</v>
          </cell>
          <cell r="F1756" t="str">
            <v>Tank-Butane Tank Deluge Support Structure- (Butane)</v>
          </cell>
          <cell r="G1756">
            <v>0</v>
          </cell>
          <cell r="H1756" t="str">
            <v>VP-1516-148-T-101/2-167</v>
          </cell>
          <cell r="I1756">
            <v>40175</v>
          </cell>
          <cell r="J1756">
            <v>40168</v>
          </cell>
          <cell r="K1756" t="str">
            <v>Y</v>
          </cell>
          <cell r="L1756" t="str">
            <v>Drw</v>
          </cell>
          <cell r="M1756">
            <v>1757</v>
          </cell>
        </row>
        <row r="1757">
          <cell r="C1757" t="str">
            <v>25</v>
          </cell>
          <cell r="D1757" t="str">
            <v>05050-MD-25-643-46</v>
          </cell>
          <cell r="E1757" t="str">
            <v>05050-MD-25-643-46</v>
          </cell>
          <cell r="F1757" t="str">
            <v>Tank-Butane Tank Deluge Support Structure- (Butane)</v>
          </cell>
          <cell r="G1757">
            <v>0</v>
          </cell>
          <cell r="H1757" t="str">
            <v>VP-1516-148-T-101/2-167</v>
          </cell>
          <cell r="I1757">
            <v>40175</v>
          </cell>
          <cell r="J1757">
            <v>40168</v>
          </cell>
          <cell r="K1757" t="str">
            <v>Y</v>
          </cell>
          <cell r="L1757" t="str">
            <v>Drw</v>
          </cell>
          <cell r="M1757">
            <v>1758</v>
          </cell>
        </row>
        <row r="1758">
          <cell r="C1758" t="str">
            <v>25</v>
          </cell>
          <cell r="D1758" t="str">
            <v>05050-MD-25-643-47</v>
          </cell>
          <cell r="E1758" t="str">
            <v>05050-MD-25-643-47</v>
          </cell>
          <cell r="F1758" t="str">
            <v>Tank-Butane Tank Deluge Support Structure- (Butane)</v>
          </cell>
          <cell r="G1758">
            <v>0</v>
          </cell>
          <cell r="H1758" t="str">
            <v>VP-1516-148-T-101/2-167</v>
          </cell>
          <cell r="I1758">
            <v>40175</v>
          </cell>
          <cell r="J1758">
            <v>40168</v>
          </cell>
          <cell r="K1758" t="str">
            <v>Y</v>
          </cell>
          <cell r="L1758" t="str">
            <v>Drw</v>
          </cell>
          <cell r="M1758">
            <v>1759</v>
          </cell>
        </row>
        <row r="1759">
          <cell r="C1759" t="str">
            <v>25</v>
          </cell>
          <cell r="D1759" t="str">
            <v>05050-MD-25-643-48</v>
          </cell>
          <cell r="E1759" t="str">
            <v>05050-MD-25-643-48</v>
          </cell>
          <cell r="F1759" t="str">
            <v>Tank-Butane Tank Deluge Support Structure- (Butane)</v>
          </cell>
          <cell r="G1759">
            <v>0</v>
          </cell>
          <cell r="H1759" t="str">
            <v>VP-1516-148-T-101/2-167</v>
          </cell>
          <cell r="I1759">
            <v>40175</v>
          </cell>
          <cell r="J1759">
            <v>40168</v>
          </cell>
          <cell r="K1759" t="str">
            <v>Y</v>
          </cell>
          <cell r="L1759" t="str">
            <v>Drw</v>
          </cell>
          <cell r="M1759">
            <v>1760</v>
          </cell>
        </row>
        <row r="1760">
          <cell r="C1760" t="str">
            <v>25</v>
          </cell>
          <cell r="D1760" t="str">
            <v>05050-MD-25-643-49</v>
          </cell>
          <cell r="E1760" t="str">
            <v>05050-MD-25-643-49</v>
          </cell>
          <cell r="F1760" t="str">
            <v>Tank-Butane Tank Deluge Support Structure- (Butane)</v>
          </cell>
          <cell r="G1760">
            <v>0</v>
          </cell>
          <cell r="H1760" t="str">
            <v>VP-1516-148-T-101/2-167</v>
          </cell>
          <cell r="I1760">
            <v>40175</v>
          </cell>
          <cell r="J1760">
            <v>40168</v>
          </cell>
          <cell r="K1760" t="str">
            <v>Y</v>
          </cell>
          <cell r="L1760" t="str">
            <v>Drw</v>
          </cell>
          <cell r="M1760">
            <v>1761</v>
          </cell>
        </row>
        <row r="1761">
          <cell r="C1761" t="str">
            <v>25</v>
          </cell>
          <cell r="D1761" t="str">
            <v>05050-MD-25-643-50</v>
          </cell>
          <cell r="E1761" t="str">
            <v>05050-MD-25-643-50</v>
          </cell>
          <cell r="F1761" t="str">
            <v>Tank-Butane Tank Deluge Support Structure- (Butane)</v>
          </cell>
          <cell r="G1761">
            <v>0</v>
          </cell>
          <cell r="H1761" t="str">
            <v>VP-1516-148-T-101/2-167</v>
          </cell>
          <cell r="I1761">
            <v>40175</v>
          </cell>
          <cell r="J1761">
            <v>40168</v>
          </cell>
          <cell r="K1761" t="str">
            <v>Y</v>
          </cell>
          <cell r="L1761" t="str">
            <v>Drw</v>
          </cell>
          <cell r="M1761">
            <v>1762</v>
          </cell>
        </row>
        <row r="1762">
          <cell r="C1762" t="str">
            <v>25</v>
          </cell>
          <cell r="D1762" t="str">
            <v>05050-MD-25-643-51</v>
          </cell>
          <cell r="E1762" t="str">
            <v>05050-MD-25-643-51</v>
          </cell>
          <cell r="F1762" t="str">
            <v>Tank-Butane Tank Deluge Support Structure- (Butane)</v>
          </cell>
          <cell r="G1762">
            <v>0</v>
          </cell>
          <cell r="H1762" t="str">
            <v>VP-1516-148-T-101/2-167</v>
          </cell>
          <cell r="I1762">
            <v>40175</v>
          </cell>
          <cell r="J1762">
            <v>40168</v>
          </cell>
          <cell r="K1762" t="str">
            <v>Y</v>
          </cell>
          <cell r="L1762" t="str">
            <v>Drw</v>
          </cell>
          <cell r="M1762">
            <v>1763</v>
          </cell>
        </row>
        <row r="1763">
          <cell r="C1763" t="str">
            <v>25</v>
          </cell>
          <cell r="D1763" t="str">
            <v>05050-MD-25-643-52</v>
          </cell>
          <cell r="E1763" t="str">
            <v>05050-MD-25-643-52</v>
          </cell>
          <cell r="F1763" t="str">
            <v>Tank-Butane Tank Deluge Support Structure- (Butane)</v>
          </cell>
          <cell r="G1763">
            <v>0</v>
          </cell>
          <cell r="H1763" t="str">
            <v>VP-1516-148-T-101/2-167</v>
          </cell>
          <cell r="I1763">
            <v>40175</v>
          </cell>
          <cell r="J1763">
            <v>40168</v>
          </cell>
          <cell r="K1763" t="str">
            <v>Y</v>
          </cell>
          <cell r="L1763" t="str">
            <v>Drw</v>
          </cell>
          <cell r="M1763">
            <v>1764</v>
          </cell>
        </row>
        <row r="1764">
          <cell r="C1764" t="str">
            <v>25</v>
          </cell>
          <cell r="D1764" t="str">
            <v>05050-MD-25-643-53</v>
          </cell>
          <cell r="E1764" t="str">
            <v>05050-MD-25-643-53</v>
          </cell>
          <cell r="F1764" t="str">
            <v>Tank-Butane Tank Deluge Support Structure- (Butane)</v>
          </cell>
          <cell r="G1764">
            <v>0</v>
          </cell>
          <cell r="H1764" t="str">
            <v>VP-1516-148-T-101/2-167</v>
          </cell>
          <cell r="I1764">
            <v>40175</v>
          </cell>
          <cell r="J1764">
            <v>40168</v>
          </cell>
          <cell r="K1764" t="str">
            <v>Y</v>
          </cell>
          <cell r="L1764" t="str">
            <v>Drw</v>
          </cell>
          <cell r="M1764">
            <v>1765</v>
          </cell>
        </row>
        <row r="1765">
          <cell r="C1765" t="str">
            <v>25</v>
          </cell>
          <cell r="D1765" t="str">
            <v>05050-MD-25-643-54</v>
          </cell>
          <cell r="E1765" t="str">
            <v>05050-MD-25-643-54</v>
          </cell>
          <cell r="F1765" t="str">
            <v>Tank-Butane Tank Deluge Support Structure- (Butane)</v>
          </cell>
          <cell r="G1765">
            <v>0</v>
          </cell>
          <cell r="H1765" t="str">
            <v>VP-1516-148-T-101/2-167</v>
          </cell>
          <cell r="I1765">
            <v>40175</v>
          </cell>
          <cell r="J1765">
            <v>40168</v>
          </cell>
          <cell r="K1765" t="str">
            <v>Y</v>
          </cell>
          <cell r="L1765" t="str">
            <v>Drw</v>
          </cell>
          <cell r="M1765">
            <v>1766</v>
          </cell>
        </row>
        <row r="1766">
          <cell r="C1766" t="str">
            <v>25</v>
          </cell>
          <cell r="D1766" t="str">
            <v>05050-MD-25-643-55</v>
          </cell>
          <cell r="E1766" t="str">
            <v>05050-MD-25-643-55</v>
          </cell>
          <cell r="F1766" t="str">
            <v>Tank-Butane Tank Deluge Support Structure- (Butane)</v>
          </cell>
          <cell r="G1766">
            <v>0</v>
          </cell>
          <cell r="H1766" t="str">
            <v>VP-1516-148-T-101/2-167</v>
          </cell>
          <cell r="I1766">
            <v>40175</v>
          </cell>
          <cell r="J1766">
            <v>40168</v>
          </cell>
          <cell r="K1766" t="str">
            <v>Y</v>
          </cell>
          <cell r="L1766" t="str">
            <v>Drw</v>
          </cell>
          <cell r="M1766">
            <v>1767</v>
          </cell>
        </row>
        <row r="1767">
          <cell r="C1767" t="str">
            <v>25</v>
          </cell>
          <cell r="D1767" t="str">
            <v>05050-MD-25-643-56</v>
          </cell>
          <cell r="E1767" t="str">
            <v>05050-MD-25-643-56</v>
          </cell>
          <cell r="F1767" t="str">
            <v>Tank-Butane Tank Deluge Support Structure- (Butane)</v>
          </cell>
          <cell r="G1767">
            <v>0</v>
          </cell>
          <cell r="H1767" t="str">
            <v>VP-1516-148-T-101/2-167</v>
          </cell>
          <cell r="I1767">
            <v>40175</v>
          </cell>
          <cell r="J1767">
            <v>40168</v>
          </cell>
          <cell r="K1767" t="str">
            <v>Y</v>
          </cell>
          <cell r="L1767" t="str">
            <v>Drw</v>
          </cell>
          <cell r="M1767">
            <v>1768</v>
          </cell>
        </row>
        <row r="1768">
          <cell r="C1768" t="str">
            <v>25</v>
          </cell>
          <cell r="D1768" t="str">
            <v>05050-MD-25-643-57</v>
          </cell>
          <cell r="E1768" t="str">
            <v>05050-MD-25-643-57</v>
          </cell>
          <cell r="F1768" t="str">
            <v>Tank-Butane Tank Deluge Support Structure- (Butane)</v>
          </cell>
          <cell r="G1768">
            <v>0</v>
          </cell>
          <cell r="H1768" t="str">
            <v>VP-1516-148-T-101/2-167</v>
          </cell>
          <cell r="I1768">
            <v>40175</v>
          </cell>
          <cell r="J1768">
            <v>40168</v>
          </cell>
          <cell r="K1768" t="str">
            <v>Y</v>
          </cell>
          <cell r="L1768" t="str">
            <v>Drw</v>
          </cell>
          <cell r="M1768">
            <v>1769</v>
          </cell>
        </row>
        <row r="1769">
          <cell r="C1769" t="str">
            <v>25</v>
          </cell>
          <cell r="D1769" t="str">
            <v>05050-MD-25-643-58</v>
          </cell>
          <cell r="E1769" t="str">
            <v>05050-MD-25-643-58</v>
          </cell>
          <cell r="F1769" t="str">
            <v>Tank-Butane Tank Deluge Support Structure- (Butane)</v>
          </cell>
          <cell r="G1769">
            <v>0</v>
          </cell>
          <cell r="H1769" t="str">
            <v>VP-1516-148-T-101/2-167</v>
          </cell>
          <cell r="I1769">
            <v>40175</v>
          </cell>
          <cell r="J1769">
            <v>40168</v>
          </cell>
          <cell r="K1769" t="str">
            <v>Y</v>
          </cell>
          <cell r="L1769" t="str">
            <v>Drw</v>
          </cell>
          <cell r="M1769">
            <v>1770</v>
          </cell>
        </row>
        <row r="1770">
          <cell r="C1770" t="str">
            <v>25</v>
          </cell>
          <cell r="D1770" t="str">
            <v>05050-MD-25-643-59</v>
          </cell>
          <cell r="E1770" t="str">
            <v>05050-MD-25-643-59</v>
          </cell>
          <cell r="F1770" t="str">
            <v>Tank-Butane Tank Deluge Support Structure- (Butane)</v>
          </cell>
          <cell r="G1770">
            <v>0</v>
          </cell>
          <cell r="H1770" t="str">
            <v>VP-1516-148-T-101/2-167</v>
          </cell>
          <cell r="I1770">
            <v>40175</v>
          </cell>
          <cell r="J1770">
            <v>40168</v>
          </cell>
          <cell r="K1770" t="str">
            <v>Y</v>
          </cell>
          <cell r="L1770" t="str">
            <v>Drw</v>
          </cell>
          <cell r="M1770">
            <v>1771</v>
          </cell>
        </row>
        <row r="1771">
          <cell r="C1771" t="str">
            <v>25</v>
          </cell>
          <cell r="D1771" t="str">
            <v>05050-MD-25-643-60</v>
          </cell>
          <cell r="E1771" t="str">
            <v>05050-MD-25-643-60</v>
          </cell>
          <cell r="F1771" t="str">
            <v>Tank-Butane Tank Deluge Support Structure- (Butane)</v>
          </cell>
          <cell r="G1771">
            <v>0</v>
          </cell>
          <cell r="H1771" t="str">
            <v>VP-1516-148-T-101/2-167</v>
          </cell>
          <cell r="I1771">
            <v>40175</v>
          </cell>
          <cell r="J1771">
            <v>40168</v>
          </cell>
          <cell r="K1771" t="str">
            <v>Y</v>
          </cell>
          <cell r="L1771" t="str">
            <v>Drw</v>
          </cell>
          <cell r="M1771">
            <v>1772</v>
          </cell>
        </row>
        <row r="1772">
          <cell r="C1772" t="str">
            <v>25</v>
          </cell>
          <cell r="D1772" t="str">
            <v>05050-MD-25-643-61</v>
          </cell>
          <cell r="E1772" t="str">
            <v>05050-MD-25-643-61</v>
          </cell>
          <cell r="F1772" t="str">
            <v>Tank-Butane Tank Deluge Support Structure- (Butane)</v>
          </cell>
          <cell r="G1772">
            <v>0</v>
          </cell>
          <cell r="H1772" t="str">
            <v>VP-1516-148-T-101/2-167</v>
          </cell>
          <cell r="I1772">
            <v>40175</v>
          </cell>
          <cell r="J1772">
            <v>40168</v>
          </cell>
          <cell r="K1772" t="str">
            <v>Y</v>
          </cell>
          <cell r="L1772" t="str">
            <v>Drw</v>
          </cell>
          <cell r="M1772">
            <v>1773</v>
          </cell>
        </row>
        <row r="1773">
          <cell r="C1773" t="str">
            <v>25</v>
          </cell>
          <cell r="D1773" t="str">
            <v>05050-MD-25-643-62</v>
          </cell>
          <cell r="E1773" t="str">
            <v>05050-MD-25-643-62</v>
          </cell>
          <cell r="F1773" t="str">
            <v>Tank-Butane Tank Deluge Support Structure- (Butane)</v>
          </cell>
          <cell r="G1773">
            <v>0</v>
          </cell>
          <cell r="H1773" t="str">
            <v>VP-1516-148-T-101/2-167</v>
          </cell>
          <cell r="I1773">
            <v>40175</v>
          </cell>
          <cell r="J1773">
            <v>40168</v>
          </cell>
          <cell r="K1773" t="str">
            <v>Y</v>
          </cell>
          <cell r="L1773" t="str">
            <v>Drw</v>
          </cell>
          <cell r="M1773">
            <v>1774</v>
          </cell>
        </row>
        <row r="1774">
          <cell r="C1774" t="str">
            <v>25</v>
          </cell>
          <cell r="D1774" t="str">
            <v>05050-MD-25-643-63</v>
          </cell>
          <cell r="E1774" t="str">
            <v>05050-MD-25-643-63</v>
          </cell>
          <cell r="F1774" t="str">
            <v>Tank-Butane Tank Deluge Support Structure- (Butane)</v>
          </cell>
          <cell r="G1774">
            <v>0</v>
          </cell>
          <cell r="H1774" t="str">
            <v>VP-1516-148-T-101/2-167</v>
          </cell>
          <cell r="I1774">
            <v>40175</v>
          </cell>
          <cell r="J1774">
            <v>40168</v>
          </cell>
          <cell r="K1774" t="str">
            <v>Y</v>
          </cell>
          <cell r="L1774" t="str">
            <v>Drw</v>
          </cell>
          <cell r="M1774">
            <v>1775</v>
          </cell>
        </row>
        <row r="1775">
          <cell r="C1775" t="str">
            <v>25</v>
          </cell>
          <cell r="D1775" t="str">
            <v>05050-MD-25-643-64</v>
          </cell>
          <cell r="E1775" t="str">
            <v>05050-MD-25-643-64</v>
          </cell>
          <cell r="F1775" t="str">
            <v>Tank-Butane Tank Deluge Support Structure- (Butane)</v>
          </cell>
          <cell r="G1775">
            <v>0</v>
          </cell>
          <cell r="H1775" t="str">
            <v>VP-1516-148-T-101/2-167</v>
          </cell>
          <cell r="I1775">
            <v>40175</v>
          </cell>
          <cell r="J1775">
            <v>40168</v>
          </cell>
          <cell r="K1775" t="str">
            <v>Y</v>
          </cell>
          <cell r="L1775" t="str">
            <v>Drw</v>
          </cell>
          <cell r="M1775">
            <v>1776</v>
          </cell>
        </row>
        <row r="1776">
          <cell r="C1776" t="str">
            <v>25</v>
          </cell>
          <cell r="D1776" t="str">
            <v>05050-MD-25-643-65</v>
          </cell>
          <cell r="E1776" t="str">
            <v>05050-MD-25-643-65</v>
          </cell>
          <cell r="F1776" t="str">
            <v>Tank-Butane Tank Deluge Support Structure- (Butane)</v>
          </cell>
          <cell r="G1776">
            <v>0</v>
          </cell>
          <cell r="H1776" t="str">
            <v>VP-1516-148-T-101/2-167</v>
          </cell>
          <cell r="I1776">
            <v>40175</v>
          </cell>
          <cell r="J1776">
            <v>40168</v>
          </cell>
          <cell r="K1776" t="str">
            <v>Y</v>
          </cell>
          <cell r="L1776" t="str">
            <v>Drw</v>
          </cell>
          <cell r="M1776">
            <v>1777</v>
          </cell>
        </row>
        <row r="1777">
          <cell r="C1777" t="str">
            <v>25</v>
          </cell>
          <cell r="D1777" t="str">
            <v>05050-MD-25-643-66</v>
          </cell>
          <cell r="E1777" t="str">
            <v>05050-MD-25-643-66</v>
          </cell>
          <cell r="F1777" t="str">
            <v>Tank-Butane Tank Deluge Support Structure- (Butane)</v>
          </cell>
          <cell r="G1777">
            <v>0</v>
          </cell>
          <cell r="H1777" t="str">
            <v>VP-1516-148-T-101/2-167</v>
          </cell>
          <cell r="I1777">
            <v>40175</v>
          </cell>
          <cell r="J1777">
            <v>40168</v>
          </cell>
          <cell r="K1777" t="str">
            <v>Y</v>
          </cell>
          <cell r="L1777" t="str">
            <v>Drw</v>
          </cell>
          <cell r="M1777">
            <v>1778</v>
          </cell>
        </row>
        <row r="1778">
          <cell r="C1778" t="str">
            <v>25</v>
          </cell>
          <cell r="D1778" t="str">
            <v>05050-MD-25-643-67</v>
          </cell>
          <cell r="E1778" t="str">
            <v>05050-MD-25-643-67</v>
          </cell>
          <cell r="F1778" t="str">
            <v>Tank-Butane Tank Deluge Support Structure- (Butane)</v>
          </cell>
          <cell r="G1778">
            <v>0</v>
          </cell>
          <cell r="H1778" t="str">
            <v>VP-1516-148-T-101/2-167</v>
          </cell>
          <cell r="I1778">
            <v>40175</v>
          </cell>
          <cell r="J1778">
            <v>40168</v>
          </cell>
          <cell r="K1778" t="str">
            <v>Y</v>
          </cell>
          <cell r="L1778" t="str">
            <v>Drw</v>
          </cell>
          <cell r="M1778">
            <v>1779</v>
          </cell>
        </row>
        <row r="1779">
          <cell r="C1779" t="str">
            <v>25</v>
          </cell>
          <cell r="D1779" t="str">
            <v>05050-MD-25-643-68</v>
          </cell>
          <cell r="E1779" t="str">
            <v>05050-MD-25-643-68</v>
          </cell>
          <cell r="F1779" t="str">
            <v>Tank-Butane Tank Deluge Support Structure- (Butane)</v>
          </cell>
          <cell r="G1779">
            <v>0</v>
          </cell>
          <cell r="H1779" t="str">
            <v>VP-1516-148-T-101/2-167</v>
          </cell>
          <cell r="I1779">
            <v>40175</v>
          </cell>
          <cell r="J1779">
            <v>40168</v>
          </cell>
          <cell r="K1779" t="str">
            <v>Y</v>
          </cell>
          <cell r="L1779" t="str">
            <v>Drw</v>
          </cell>
          <cell r="M1779">
            <v>1780</v>
          </cell>
        </row>
        <row r="1780">
          <cell r="C1780" t="str">
            <v>25</v>
          </cell>
          <cell r="D1780" t="str">
            <v>05050-MD-25-643-69</v>
          </cell>
          <cell r="E1780" t="str">
            <v>05050-MD-25-643-69</v>
          </cell>
          <cell r="F1780" t="str">
            <v>Tank-Butane Tank Deluge Support Structure- (Butane)</v>
          </cell>
          <cell r="G1780">
            <v>0</v>
          </cell>
          <cell r="H1780" t="str">
            <v>VP-1516-148-T-101/2-167</v>
          </cell>
          <cell r="I1780">
            <v>40175</v>
          </cell>
          <cell r="J1780">
            <v>40168</v>
          </cell>
          <cell r="K1780" t="str">
            <v>Y</v>
          </cell>
          <cell r="L1780" t="str">
            <v>Drw</v>
          </cell>
          <cell r="M1780">
            <v>1781</v>
          </cell>
        </row>
        <row r="1781">
          <cell r="C1781" t="str">
            <v>25</v>
          </cell>
          <cell r="D1781" t="str">
            <v>05050-MD-25-643-70</v>
          </cell>
          <cell r="E1781" t="str">
            <v>05050-MD-25-643-70</v>
          </cell>
          <cell r="F1781" t="str">
            <v>Tank-Butane Tank Deluge Support Structure- (Butane)</v>
          </cell>
          <cell r="G1781">
            <v>0</v>
          </cell>
          <cell r="H1781" t="str">
            <v>VP-1516-148-T-101/2-167</v>
          </cell>
          <cell r="I1781">
            <v>40175</v>
          </cell>
          <cell r="J1781">
            <v>40168</v>
          </cell>
          <cell r="K1781" t="str">
            <v>Y</v>
          </cell>
          <cell r="L1781" t="str">
            <v>Drw</v>
          </cell>
          <cell r="M1781">
            <v>1782</v>
          </cell>
        </row>
        <row r="1782">
          <cell r="C1782" t="str">
            <v>25</v>
          </cell>
          <cell r="D1782" t="str">
            <v>05050-MD-25-643-71</v>
          </cell>
          <cell r="E1782" t="str">
            <v>05050-MD-25-643-71</v>
          </cell>
          <cell r="F1782" t="str">
            <v>Tank-Butane Tank Deluge Support Structure- (Butane)</v>
          </cell>
          <cell r="G1782">
            <v>0</v>
          </cell>
          <cell r="H1782" t="str">
            <v>VP-1516-148-T-101/2-167</v>
          </cell>
          <cell r="I1782">
            <v>40175</v>
          </cell>
          <cell r="J1782">
            <v>40168</v>
          </cell>
          <cell r="K1782" t="str">
            <v>Y</v>
          </cell>
          <cell r="L1782" t="str">
            <v>Drw</v>
          </cell>
          <cell r="M1782">
            <v>1783</v>
          </cell>
        </row>
        <row r="1783">
          <cell r="C1783" t="str">
            <v>25</v>
          </cell>
          <cell r="D1783" t="str">
            <v>05050-MD-25-643-72</v>
          </cell>
          <cell r="E1783" t="str">
            <v>05050-MD-25-643-72</v>
          </cell>
          <cell r="F1783" t="str">
            <v>Tank-Butane Tank Deluge Support Structure- (Butane)</v>
          </cell>
          <cell r="G1783">
            <v>0</v>
          </cell>
          <cell r="H1783" t="str">
            <v>VP-1516-148-T-101/2-167</v>
          </cell>
          <cell r="I1783">
            <v>40175</v>
          </cell>
          <cell r="J1783">
            <v>40168</v>
          </cell>
          <cell r="K1783" t="str">
            <v>Y</v>
          </cell>
          <cell r="L1783" t="str">
            <v>Drw</v>
          </cell>
          <cell r="M1783">
            <v>1784</v>
          </cell>
        </row>
        <row r="1784">
          <cell r="C1784" t="str">
            <v>25</v>
          </cell>
          <cell r="D1784" t="str">
            <v>05050-MD-25-643-73</v>
          </cell>
          <cell r="E1784" t="str">
            <v>05050-MD-25-643-73</v>
          </cell>
          <cell r="F1784" t="str">
            <v>Tank-Butane Tank Deluge Support Structure- (Butane)</v>
          </cell>
          <cell r="G1784">
            <v>0</v>
          </cell>
          <cell r="H1784" t="str">
            <v>VP-1516-148-T-101/2-167</v>
          </cell>
          <cell r="I1784">
            <v>40175</v>
          </cell>
          <cell r="J1784">
            <v>40168</v>
          </cell>
          <cell r="K1784" t="str">
            <v>Y</v>
          </cell>
          <cell r="L1784" t="str">
            <v>Drw</v>
          </cell>
          <cell r="M1784">
            <v>1785</v>
          </cell>
        </row>
        <row r="1785">
          <cell r="C1785" t="str">
            <v>25</v>
          </cell>
          <cell r="D1785" t="str">
            <v>05050-MD-25-643-74</v>
          </cell>
          <cell r="E1785" t="str">
            <v>05050-MD-25-643-74</v>
          </cell>
          <cell r="F1785" t="str">
            <v>Tank-Butane Tank Deluge Support Structure- (Butane)</v>
          </cell>
          <cell r="G1785">
            <v>0</v>
          </cell>
          <cell r="H1785" t="str">
            <v>VP-1516-148-T-101/2-167</v>
          </cell>
          <cell r="I1785">
            <v>40175</v>
          </cell>
          <cell r="J1785">
            <v>40168</v>
          </cell>
          <cell r="K1785" t="str">
            <v>Y</v>
          </cell>
          <cell r="L1785" t="str">
            <v>Drw</v>
          </cell>
          <cell r="M1785">
            <v>1786</v>
          </cell>
        </row>
        <row r="1786">
          <cell r="C1786" t="str">
            <v>25</v>
          </cell>
          <cell r="D1786" t="str">
            <v>05050-MD-25-643-75</v>
          </cell>
          <cell r="E1786" t="str">
            <v>05050-MD-25-643-75</v>
          </cell>
          <cell r="F1786" t="str">
            <v>Tank-Butane Tank Deluge Support Structure- (Butane)</v>
          </cell>
          <cell r="G1786">
            <v>0</v>
          </cell>
          <cell r="H1786" t="str">
            <v>VP-1516-148-T-101/2-167</v>
          </cell>
          <cell r="I1786">
            <v>40175</v>
          </cell>
          <cell r="J1786">
            <v>40168</v>
          </cell>
          <cell r="K1786" t="str">
            <v>Y</v>
          </cell>
          <cell r="L1786" t="str">
            <v>Drw</v>
          </cell>
          <cell r="M1786">
            <v>1787</v>
          </cell>
        </row>
        <row r="1787">
          <cell r="C1787" t="str">
            <v>25</v>
          </cell>
          <cell r="D1787" t="str">
            <v>05050-MD-25-643-76</v>
          </cell>
          <cell r="E1787" t="str">
            <v>05050-MD-25-643-76</v>
          </cell>
          <cell r="F1787" t="str">
            <v>Tank-Butane Tank Deluge Support Structure- (Butane)</v>
          </cell>
          <cell r="G1787">
            <v>0</v>
          </cell>
          <cell r="H1787" t="str">
            <v>VP-1516-148-T-101/2-167</v>
          </cell>
          <cell r="I1787">
            <v>40175</v>
          </cell>
          <cell r="J1787">
            <v>40168</v>
          </cell>
          <cell r="K1787" t="str">
            <v>Y</v>
          </cell>
          <cell r="L1787" t="str">
            <v>Drw</v>
          </cell>
          <cell r="M1787">
            <v>1788</v>
          </cell>
        </row>
        <row r="1788">
          <cell r="C1788" t="str">
            <v>25</v>
          </cell>
          <cell r="D1788" t="str">
            <v>05050-MD-25-643-77</v>
          </cell>
          <cell r="E1788" t="str">
            <v>05050-MD-25-643-77</v>
          </cell>
          <cell r="F1788" t="str">
            <v>Tank-Butane Tank Deluge Support Structure- (Butane)</v>
          </cell>
          <cell r="G1788">
            <v>0</v>
          </cell>
          <cell r="H1788" t="str">
            <v>VP-1516-148-T-101/2-167</v>
          </cell>
          <cell r="I1788">
            <v>40175</v>
          </cell>
          <cell r="J1788">
            <v>40168</v>
          </cell>
          <cell r="K1788" t="str">
            <v>Y</v>
          </cell>
          <cell r="L1788" t="str">
            <v>Drw</v>
          </cell>
          <cell r="M1788">
            <v>1789</v>
          </cell>
        </row>
        <row r="1789">
          <cell r="C1789" t="str">
            <v>25</v>
          </cell>
          <cell r="D1789" t="str">
            <v>05050-MD-25-643-78</v>
          </cell>
          <cell r="E1789" t="str">
            <v>05050-MD-25-643-78</v>
          </cell>
          <cell r="F1789" t="str">
            <v>Tank-Butane Tank Deluge Support Structure- (Butane)</v>
          </cell>
          <cell r="G1789">
            <v>0</v>
          </cell>
          <cell r="H1789" t="str">
            <v>VP-1516-148-T-101/2-167</v>
          </cell>
          <cell r="I1789">
            <v>40175</v>
          </cell>
          <cell r="J1789">
            <v>40168</v>
          </cell>
          <cell r="K1789" t="str">
            <v>Y</v>
          </cell>
          <cell r="L1789" t="str">
            <v>Drw</v>
          </cell>
          <cell r="M1789">
            <v>1790</v>
          </cell>
        </row>
        <row r="1790">
          <cell r="C1790" t="str">
            <v>25</v>
          </cell>
          <cell r="D1790" t="str">
            <v>05050-MD-25-643-79</v>
          </cell>
          <cell r="E1790" t="str">
            <v>05050-MD-25-643-79</v>
          </cell>
          <cell r="F1790" t="str">
            <v>Tank-Butane Tank Deluge Support Structure- (Butane)</v>
          </cell>
          <cell r="G1790">
            <v>0</v>
          </cell>
          <cell r="H1790" t="str">
            <v>VP-1516-148-T-101/2-167</v>
          </cell>
          <cell r="I1790">
            <v>40175</v>
          </cell>
          <cell r="J1790">
            <v>40168</v>
          </cell>
          <cell r="K1790" t="str">
            <v>Y</v>
          </cell>
          <cell r="L1790" t="str">
            <v>Drw</v>
          </cell>
          <cell r="M1790">
            <v>1791</v>
          </cell>
        </row>
        <row r="1791">
          <cell r="C1791" t="str">
            <v>25</v>
          </cell>
          <cell r="D1791" t="str">
            <v>05050-MD-25-643-80</v>
          </cell>
          <cell r="E1791" t="str">
            <v>05050-MD-25-643-80</v>
          </cell>
          <cell r="F1791" t="str">
            <v>Tank-Butane Tank Deluge Support Structure- (Butane)</v>
          </cell>
          <cell r="G1791">
            <v>0</v>
          </cell>
          <cell r="H1791" t="str">
            <v>VP-1516-148-T-101/2-167</v>
          </cell>
          <cell r="I1791">
            <v>40175</v>
          </cell>
          <cell r="J1791">
            <v>40168</v>
          </cell>
          <cell r="K1791" t="str">
            <v>Y</v>
          </cell>
          <cell r="L1791" t="str">
            <v>Drw</v>
          </cell>
          <cell r="M1791">
            <v>1792</v>
          </cell>
        </row>
        <row r="1792">
          <cell r="C1792" t="str">
            <v>25</v>
          </cell>
          <cell r="D1792" t="str">
            <v>05050-MD-25-643-81</v>
          </cell>
          <cell r="E1792" t="str">
            <v>05050-MD-25-643-81</v>
          </cell>
          <cell r="F1792" t="str">
            <v>Tank-Butane Tank Deluge Support Structure- (Butane)</v>
          </cell>
          <cell r="G1792">
            <v>0</v>
          </cell>
          <cell r="H1792" t="str">
            <v>VP-1516-148-T-101/2-167</v>
          </cell>
          <cell r="I1792">
            <v>40175</v>
          </cell>
          <cell r="J1792">
            <v>40168</v>
          </cell>
          <cell r="K1792" t="str">
            <v>Y</v>
          </cell>
          <cell r="L1792" t="str">
            <v>Drw</v>
          </cell>
          <cell r="M1792">
            <v>1793</v>
          </cell>
        </row>
        <row r="1793">
          <cell r="C1793" t="str">
            <v>25</v>
          </cell>
          <cell r="D1793" t="str">
            <v>05050-MD-25-643-82</v>
          </cell>
          <cell r="E1793" t="str">
            <v>05050-MD-25-643-82</v>
          </cell>
          <cell r="F1793" t="str">
            <v>Tank-Butane Tank Deluge Support Structure- (Butane)</v>
          </cell>
          <cell r="G1793">
            <v>0</v>
          </cell>
          <cell r="H1793" t="str">
            <v>VP-1516-148-T-101/2-167</v>
          </cell>
          <cell r="I1793">
            <v>40175</v>
          </cell>
          <cell r="J1793">
            <v>40168</v>
          </cell>
          <cell r="K1793" t="str">
            <v>Y</v>
          </cell>
          <cell r="L1793" t="str">
            <v>Drw</v>
          </cell>
          <cell r="M1793">
            <v>1794</v>
          </cell>
        </row>
        <row r="1794">
          <cell r="C1794" t="str">
            <v>25</v>
          </cell>
          <cell r="D1794" t="str">
            <v>05050-MD-25-643-83</v>
          </cell>
          <cell r="E1794" t="str">
            <v>05050-MD-25-643-83</v>
          </cell>
          <cell r="F1794" t="str">
            <v>Tank-Butane Tank Deluge Support Structure- (Butane)</v>
          </cell>
          <cell r="G1794">
            <v>0</v>
          </cell>
          <cell r="H1794" t="str">
            <v>VP-1516-148-T-101/2-167</v>
          </cell>
          <cell r="I1794">
            <v>40175</v>
          </cell>
          <cell r="J1794">
            <v>40168</v>
          </cell>
          <cell r="K1794" t="str">
            <v>Y</v>
          </cell>
          <cell r="L1794" t="str">
            <v>Drw</v>
          </cell>
          <cell r="M1794">
            <v>1795</v>
          </cell>
        </row>
        <row r="1795">
          <cell r="C1795" t="str">
            <v>25</v>
          </cell>
          <cell r="D1795" t="str">
            <v>05050-MD-25-644-00</v>
          </cell>
          <cell r="E1795" t="str">
            <v>05050-MD-25-644-00</v>
          </cell>
          <cell r="F1795" t="str">
            <v>Butane Tank Typical Lateral Cut</v>
          </cell>
          <cell r="G1795">
            <v>0</v>
          </cell>
          <cell r="H1795" t="str">
            <v>VP-1516-148-T-101/2-168</v>
          </cell>
          <cell r="I1795">
            <v>40175</v>
          </cell>
          <cell r="J1795">
            <v>40168</v>
          </cell>
          <cell r="K1795" t="str">
            <v>Y</v>
          </cell>
          <cell r="L1795" t="str">
            <v>Drw</v>
          </cell>
          <cell r="M1795">
            <v>1796</v>
          </cell>
        </row>
        <row r="1796">
          <cell r="C1796" t="str">
            <v>25</v>
          </cell>
          <cell r="D1796" t="str">
            <v>05050-MD-25-645-00</v>
          </cell>
          <cell r="E1796" t="str">
            <v>05050-MD-25-645-00</v>
          </cell>
          <cell r="F1796" t="str">
            <v>Butane Tank Nelson Stud Layout</v>
          </cell>
          <cell r="G1796">
            <v>0</v>
          </cell>
          <cell r="H1796" t="str">
            <v>VP-1516-148-T-101/2-169</v>
          </cell>
          <cell r="I1796">
            <v>40175</v>
          </cell>
          <cell r="J1796">
            <v>40168</v>
          </cell>
          <cell r="K1796" t="str">
            <v>Y</v>
          </cell>
          <cell r="L1796" t="str">
            <v>Drw</v>
          </cell>
          <cell r="M1796">
            <v>1797</v>
          </cell>
        </row>
        <row r="1797">
          <cell r="C1797" t="str">
            <v>25</v>
          </cell>
          <cell r="D1797" t="str">
            <v/>
          </cell>
          <cell r="E1797" t="str">
            <v/>
          </cell>
          <cell r="F1797" t="str">
            <v>Tank-Advance Bill of Material- (Butane)</v>
          </cell>
          <cell r="G1797">
            <v>0</v>
          </cell>
          <cell r="H1797">
            <v>0</v>
          </cell>
          <cell r="I1797">
            <v>40175</v>
          </cell>
          <cell r="J1797">
            <v>40168</v>
          </cell>
          <cell r="K1797" t="str">
            <v>N</v>
          </cell>
          <cell r="L1797" t="str">
            <v>Drw</v>
          </cell>
          <cell r="M1797">
            <v>1798</v>
          </cell>
        </row>
        <row r="1798">
          <cell r="C1798" t="str">
            <v>25</v>
          </cell>
          <cell r="D1798" t="str">
            <v/>
          </cell>
          <cell r="E1798" t="str">
            <v/>
          </cell>
          <cell r="F1798" t="str">
            <v>Tank-Advance Bill of Material- (Butane)</v>
          </cell>
          <cell r="G1798">
            <v>0</v>
          </cell>
          <cell r="H1798">
            <v>0</v>
          </cell>
          <cell r="I1798">
            <v>40175</v>
          </cell>
          <cell r="J1798">
            <v>40168</v>
          </cell>
          <cell r="K1798" t="str">
            <v>N</v>
          </cell>
          <cell r="L1798" t="str">
            <v>Drw</v>
          </cell>
          <cell r="M1798">
            <v>1799</v>
          </cell>
        </row>
        <row r="1799">
          <cell r="C1799" t="str">
            <v>25</v>
          </cell>
          <cell r="D1799" t="str">
            <v>05050-MD-25-648-00</v>
          </cell>
          <cell r="E1799" t="str">
            <v>05050-MD-25-648-00</v>
          </cell>
          <cell r="F1799" t="str">
            <v>Tank-Nozzle N1 12" Inlet- (Butane)</v>
          </cell>
          <cell r="G1799">
            <v>0</v>
          </cell>
          <cell r="H1799" t="str">
            <v>VP-1516-148-T-101/2-171</v>
          </cell>
          <cell r="I1799">
            <v>40175</v>
          </cell>
          <cell r="J1799">
            <v>40168</v>
          </cell>
          <cell r="K1799" t="str">
            <v>Y</v>
          </cell>
          <cell r="L1799" t="str">
            <v>Drw</v>
          </cell>
          <cell r="M1799">
            <v>1800</v>
          </cell>
        </row>
        <row r="1800">
          <cell r="C1800" t="str">
            <v>25</v>
          </cell>
          <cell r="D1800" t="str">
            <v>05050-MD-25-649-01</v>
          </cell>
          <cell r="E1800" t="str">
            <v>05050-MD-25-649-01</v>
          </cell>
          <cell r="F1800" t="str">
            <v>Tank-Nozzle N2 2" Circulate Return- (Butane)</v>
          </cell>
          <cell r="G1800">
            <v>0</v>
          </cell>
          <cell r="H1800" t="str">
            <v>VP-1516-148-T-101/2-172</v>
          </cell>
          <cell r="I1800">
            <v>40175</v>
          </cell>
          <cell r="J1800">
            <v>40168</v>
          </cell>
          <cell r="K1800" t="str">
            <v>Y</v>
          </cell>
          <cell r="L1800" t="str">
            <v>Drw</v>
          </cell>
          <cell r="M1800">
            <v>1801</v>
          </cell>
        </row>
        <row r="1801">
          <cell r="C1801" t="str">
            <v>25</v>
          </cell>
          <cell r="D1801" t="str">
            <v>05050-MD-25-649-02</v>
          </cell>
          <cell r="E1801" t="str">
            <v>05050-MD-25-649-02</v>
          </cell>
          <cell r="F1801" t="str">
            <v>Tank-Nozzle N2 2" Circulate Return- (Butane)</v>
          </cell>
          <cell r="G1801">
            <v>0</v>
          </cell>
          <cell r="H1801" t="str">
            <v>VP-1516-148-T-101/2-172</v>
          </cell>
          <cell r="I1801">
            <v>40175</v>
          </cell>
          <cell r="J1801">
            <v>40168</v>
          </cell>
          <cell r="K1801" t="str">
            <v>Y</v>
          </cell>
          <cell r="L1801" t="str">
            <v>Drw</v>
          </cell>
          <cell r="M1801">
            <v>1802</v>
          </cell>
        </row>
        <row r="1802">
          <cell r="C1802" t="str">
            <v>25</v>
          </cell>
          <cell r="D1802" t="str">
            <v>05050-MD-25-649-03</v>
          </cell>
          <cell r="E1802" t="str">
            <v>05050-MD-25-649-03</v>
          </cell>
          <cell r="F1802" t="str">
            <v>Tank-Nozzle N2 2" Circulate Return- (Butane)</v>
          </cell>
          <cell r="G1802">
            <v>0</v>
          </cell>
          <cell r="H1802" t="str">
            <v>VP-1516-148-T-101/2-172</v>
          </cell>
          <cell r="I1802">
            <v>40175</v>
          </cell>
          <cell r="J1802">
            <v>40168</v>
          </cell>
          <cell r="K1802" t="str">
            <v>Y</v>
          </cell>
          <cell r="L1802" t="str">
            <v>Drw</v>
          </cell>
          <cell r="M1802">
            <v>1803</v>
          </cell>
        </row>
        <row r="1803">
          <cell r="C1803" t="str">
            <v>25</v>
          </cell>
          <cell r="D1803" t="str">
            <v/>
          </cell>
          <cell r="E1803" t="str">
            <v/>
          </cell>
          <cell r="F1803" t="str">
            <v>Tank-Nozzle A2, 10" Liquid- (Butane)</v>
          </cell>
          <cell r="G1803">
            <v>0</v>
          </cell>
          <cell r="H1803">
            <v>0</v>
          </cell>
          <cell r="I1803">
            <v>40175</v>
          </cell>
          <cell r="J1803">
            <v>40168</v>
          </cell>
          <cell r="K1803" t="str">
            <v>n</v>
          </cell>
          <cell r="L1803" t="str">
            <v>Drw</v>
          </cell>
          <cell r="M1803">
            <v>1804</v>
          </cell>
        </row>
        <row r="1804">
          <cell r="C1804" t="str">
            <v>25</v>
          </cell>
          <cell r="D1804" t="str">
            <v/>
          </cell>
          <cell r="E1804" t="str">
            <v/>
          </cell>
          <cell r="F1804" t="str">
            <v>Tank-Nozzle A2, 10" Liquid- (Butane)</v>
          </cell>
          <cell r="G1804">
            <v>0</v>
          </cell>
          <cell r="H1804">
            <v>0</v>
          </cell>
          <cell r="I1804">
            <v>40175</v>
          </cell>
          <cell r="J1804">
            <v>40168</v>
          </cell>
          <cell r="K1804" t="str">
            <v>n</v>
          </cell>
          <cell r="L1804" t="str">
            <v>Drw</v>
          </cell>
          <cell r="M1804">
            <v>1805</v>
          </cell>
        </row>
        <row r="1805">
          <cell r="C1805" t="str">
            <v>25</v>
          </cell>
          <cell r="D1805" t="str">
            <v>05050-MD-25-652-01</v>
          </cell>
          <cell r="E1805" t="str">
            <v>05050-MD-25-652-01</v>
          </cell>
          <cell r="F1805" t="str">
            <v>Tank-Nozzle N3 16" Min Flow - (Butane)</v>
          </cell>
          <cell r="G1805">
            <v>0</v>
          </cell>
          <cell r="H1805" t="str">
            <v>VP-1516-148-T-101/2-173</v>
          </cell>
          <cell r="I1805">
            <v>40175</v>
          </cell>
          <cell r="J1805">
            <v>40168</v>
          </cell>
          <cell r="K1805" t="str">
            <v>Y</v>
          </cell>
          <cell r="L1805" t="str">
            <v>Drw</v>
          </cell>
          <cell r="M1805">
            <v>1806</v>
          </cell>
        </row>
        <row r="1806">
          <cell r="C1806" t="str">
            <v>25</v>
          </cell>
          <cell r="D1806" t="str">
            <v>05050-MD-25-652-02</v>
          </cell>
          <cell r="E1806" t="str">
            <v>05050-MD-25-652-02</v>
          </cell>
          <cell r="F1806" t="str">
            <v>Tank-Nozzle N3 16" Min Flow - (Butane)</v>
          </cell>
          <cell r="G1806">
            <v>0</v>
          </cell>
          <cell r="H1806" t="str">
            <v>VP-1516-148-T-101/2-173</v>
          </cell>
          <cell r="I1806">
            <v>40175</v>
          </cell>
          <cell r="J1806">
            <v>40168</v>
          </cell>
          <cell r="K1806" t="str">
            <v>Y</v>
          </cell>
          <cell r="L1806" t="str">
            <v>Drw</v>
          </cell>
          <cell r="M1806">
            <v>1807</v>
          </cell>
        </row>
        <row r="1807">
          <cell r="C1807" t="str">
            <v>25</v>
          </cell>
          <cell r="D1807" t="str">
            <v/>
          </cell>
          <cell r="E1807" t="str">
            <v/>
          </cell>
          <cell r="F1807" t="str">
            <v>Tank-Nozzle A3 16" Min Flow - (Butane)</v>
          </cell>
          <cell r="G1807">
            <v>0</v>
          </cell>
          <cell r="H1807">
            <v>0</v>
          </cell>
          <cell r="I1807">
            <v>40175</v>
          </cell>
          <cell r="J1807">
            <v>40168</v>
          </cell>
          <cell r="K1807" t="str">
            <v>n</v>
          </cell>
          <cell r="L1807" t="str">
            <v>Drw</v>
          </cell>
          <cell r="M1807">
            <v>1808</v>
          </cell>
        </row>
        <row r="1808">
          <cell r="C1808" t="str">
            <v>25</v>
          </cell>
          <cell r="D1808" t="str">
            <v>05050-MD-25-654-01</v>
          </cell>
          <cell r="E1808" t="str">
            <v>05050-MD-25-654-01</v>
          </cell>
          <cell r="F1808" t="str">
            <v>Tank-Nozzle N4 2" Spray Ring- (Butane)</v>
          </cell>
          <cell r="G1808">
            <v>0</v>
          </cell>
          <cell r="H1808" t="str">
            <v>VP-1516-148-T-101/2-174</v>
          </cell>
          <cell r="I1808">
            <v>40175</v>
          </cell>
          <cell r="J1808">
            <v>40168</v>
          </cell>
          <cell r="K1808" t="str">
            <v>Y</v>
          </cell>
          <cell r="L1808" t="str">
            <v>Drw</v>
          </cell>
          <cell r="M1808">
            <v>1809</v>
          </cell>
        </row>
        <row r="1809">
          <cell r="C1809" t="str">
            <v>25</v>
          </cell>
          <cell r="D1809" t="str">
            <v>05050-MD-25-654-02</v>
          </cell>
          <cell r="E1809" t="str">
            <v>05050-MD-25-654-02</v>
          </cell>
          <cell r="F1809" t="str">
            <v>Tank-Nozzle N4 2" Spray Ring- (Butane)</v>
          </cell>
          <cell r="G1809">
            <v>0</v>
          </cell>
          <cell r="H1809" t="str">
            <v>VP-1516-148-T-101/2-174</v>
          </cell>
          <cell r="I1809">
            <v>40175</v>
          </cell>
          <cell r="J1809">
            <v>40168</v>
          </cell>
          <cell r="K1809" t="str">
            <v>Y</v>
          </cell>
          <cell r="L1809" t="str">
            <v>Drw</v>
          </cell>
          <cell r="M1809">
            <v>1810</v>
          </cell>
        </row>
        <row r="1810">
          <cell r="C1810" t="str">
            <v>25</v>
          </cell>
          <cell r="D1810" t="str">
            <v>05050-MD-25-654-03</v>
          </cell>
          <cell r="E1810" t="str">
            <v>05050-MD-25-654-03</v>
          </cell>
          <cell r="F1810" t="str">
            <v>Tank-Nozzle N4 2" Spray Ring- (Butane)</v>
          </cell>
          <cell r="G1810">
            <v>0</v>
          </cell>
          <cell r="H1810" t="str">
            <v>VP-1516-148-T-101/2-174</v>
          </cell>
          <cell r="I1810">
            <v>40175</v>
          </cell>
          <cell r="J1810">
            <v>40168</v>
          </cell>
          <cell r="K1810" t="str">
            <v>Y</v>
          </cell>
          <cell r="L1810" t="str">
            <v>Drw</v>
          </cell>
          <cell r="M1810">
            <v>1811</v>
          </cell>
        </row>
        <row r="1811">
          <cell r="C1811" t="str">
            <v>25</v>
          </cell>
          <cell r="D1811" t="str">
            <v/>
          </cell>
          <cell r="E1811" t="str">
            <v/>
          </cell>
          <cell r="F1811" t="str">
            <v>Tank-Nozzle A4 4" Spray Ring- (Butane)</v>
          </cell>
          <cell r="G1811">
            <v>0</v>
          </cell>
          <cell r="H1811">
            <v>0</v>
          </cell>
          <cell r="I1811">
            <v>40175</v>
          </cell>
          <cell r="J1811">
            <v>40168</v>
          </cell>
          <cell r="K1811" t="str">
            <v>n</v>
          </cell>
          <cell r="L1811" t="str">
            <v>Drw</v>
          </cell>
          <cell r="M1811">
            <v>1812</v>
          </cell>
        </row>
        <row r="1812">
          <cell r="C1812" t="str">
            <v>25</v>
          </cell>
          <cell r="D1812" t="str">
            <v>05050-MD-25-656-01</v>
          </cell>
          <cell r="E1812" t="str">
            <v>05050-MD-25-656-01</v>
          </cell>
          <cell r="F1812" t="str">
            <v>Tank-Nozzle N5, 36" Boil off Gas- (Butane)</v>
          </cell>
          <cell r="G1812">
            <v>0</v>
          </cell>
          <cell r="H1812" t="str">
            <v>VP-1516-148-T-101/2-175</v>
          </cell>
          <cell r="I1812">
            <v>40175</v>
          </cell>
          <cell r="J1812">
            <v>40168</v>
          </cell>
          <cell r="K1812" t="str">
            <v>Y</v>
          </cell>
          <cell r="L1812" t="str">
            <v>Drw</v>
          </cell>
          <cell r="M1812">
            <v>1813</v>
          </cell>
        </row>
        <row r="1813">
          <cell r="C1813" t="str">
            <v>25</v>
          </cell>
          <cell r="D1813" t="str">
            <v>05050-MD-25-656-02</v>
          </cell>
          <cell r="E1813" t="str">
            <v>05050-MD-25-656-02</v>
          </cell>
          <cell r="F1813" t="str">
            <v>Tank-Nozzle N5, 36" Boil off Gas- (Butane)</v>
          </cell>
          <cell r="G1813">
            <v>0</v>
          </cell>
          <cell r="H1813" t="str">
            <v>VP-1516-148-T-101/2-175</v>
          </cell>
          <cell r="I1813">
            <v>40175</v>
          </cell>
          <cell r="J1813">
            <v>40168</v>
          </cell>
          <cell r="K1813" t="str">
            <v>Y</v>
          </cell>
          <cell r="L1813" t="str">
            <v>Drw</v>
          </cell>
          <cell r="M1813">
            <v>1814</v>
          </cell>
        </row>
        <row r="1814">
          <cell r="C1814" t="str">
            <v>25</v>
          </cell>
          <cell r="D1814" t="str">
            <v/>
          </cell>
          <cell r="E1814" t="str">
            <v/>
          </cell>
          <cell r="F1814" t="str">
            <v>Tank-Nozzle B, 36" Boil of Gas- (Butane)</v>
          </cell>
          <cell r="G1814">
            <v>0</v>
          </cell>
          <cell r="H1814">
            <v>0</v>
          </cell>
          <cell r="I1814">
            <v>40175</v>
          </cell>
          <cell r="J1814">
            <v>40168</v>
          </cell>
          <cell r="K1814" t="str">
            <v>n</v>
          </cell>
          <cell r="L1814" t="str">
            <v>Drw</v>
          </cell>
          <cell r="M1814">
            <v>1815</v>
          </cell>
        </row>
        <row r="1815">
          <cell r="C1815" t="str">
            <v>25</v>
          </cell>
          <cell r="D1815" t="str">
            <v>05050-MD-25-658-00</v>
          </cell>
          <cell r="E1815" t="str">
            <v>05050-MD-25-658-00</v>
          </cell>
          <cell r="F1815" t="str">
            <v>Tank-Butane Tank Nozzle N6, 6" Fuel Gas inlet - (Butane)</v>
          </cell>
          <cell r="G1815">
            <v>0</v>
          </cell>
          <cell r="H1815" t="str">
            <v>VP-1516-148-T-101/2-176</v>
          </cell>
          <cell r="I1815">
            <v>40175</v>
          </cell>
          <cell r="J1815">
            <v>40168</v>
          </cell>
          <cell r="K1815" t="str">
            <v>Y</v>
          </cell>
          <cell r="L1815" t="str">
            <v>Drw</v>
          </cell>
          <cell r="M1815">
            <v>1816</v>
          </cell>
        </row>
        <row r="1816">
          <cell r="C1816" t="str">
            <v>25</v>
          </cell>
          <cell r="D1816" t="str">
            <v/>
          </cell>
          <cell r="E1816" t="str">
            <v/>
          </cell>
          <cell r="F1816" t="str">
            <v>Tank-Nozzle F, 6" Fuel Gas inlet - (Butane)</v>
          </cell>
          <cell r="G1816">
            <v>0</v>
          </cell>
          <cell r="H1816">
            <v>0</v>
          </cell>
          <cell r="I1816">
            <v>40175</v>
          </cell>
          <cell r="J1816">
            <v>40168</v>
          </cell>
          <cell r="K1816" t="str">
            <v>n</v>
          </cell>
          <cell r="L1816" t="str">
            <v>Drw</v>
          </cell>
          <cell r="M1816">
            <v>1817</v>
          </cell>
        </row>
        <row r="1817">
          <cell r="C1817" t="str">
            <v>25</v>
          </cell>
          <cell r="D1817" t="str">
            <v>05050-MD-25-660-01</v>
          </cell>
          <cell r="E1817" t="str">
            <v>05050-MD-25-660-01</v>
          </cell>
          <cell r="F1817" t="str">
            <v>Tank-Butane Tank Nozzle N7A/B/C, 40" loading Pump Columns- (Butane)</v>
          </cell>
          <cell r="G1817">
            <v>0</v>
          </cell>
          <cell r="H1817" t="str">
            <v>VP-1516-148-T-101/2-177</v>
          </cell>
          <cell r="I1817">
            <v>40175</v>
          </cell>
          <cell r="J1817">
            <v>40168</v>
          </cell>
          <cell r="K1817" t="str">
            <v>Y</v>
          </cell>
          <cell r="L1817" t="str">
            <v>Drw</v>
          </cell>
          <cell r="M1817">
            <v>1818</v>
          </cell>
        </row>
        <row r="1818">
          <cell r="C1818" t="str">
            <v>25</v>
          </cell>
          <cell r="D1818" t="str">
            <v>05050-MD-25-660-02</v>
          </cell>
          <cell r="E1818" t="str">
            <v>05050-MD-25-660-02</v>
          </cell>
          <cell r="F1818" t="str">
            <v>Tank-Butane Tank Nozzle N7A/B/C, 40" loading Pump Columns- (Butane)</v>
          </cell>
          <cell r="G1818">
            <v>0</v>
          </cell>
          <cell r="H1818" t="str">
            <v>VP-1516-148-T-101/2-177</v>
          </cell>
          <cell r="I1818">
            <v>40175</v>
          </cell>
          <cell r="J1818">
            <v>40168</v>
          </cell>
          <cell r="K1818" t="str">
            <v>Y</v>
          </cell>
          <cell r="L1818" t="str">
            <v>Drw</v>
          </cell>
          <cell r="M1818">
            <v>1819</v>
          </cell>
        </row>
        <row r="1819">
          <cell r="C1819" t="str">
            <v>25</v>
          </cell>
          <cell r="D1819" t="str">
            <v>05050-MD-25-660-03</v>
          </cell>
          <cell r="E1819" t="str">
            <v>05050-MD-25-660-03</v>
          </cell>
          <cell r="F1819" t="str">
            <v>Tank-Butane Tank Nozzle N7A/B/C, 40" loading Pump Columns- (Butane)</v>
          </cell>
          <cell r="G1819">
            <v>0</v>
          </cell>
          <cell r="H1819" t="str">
            <v>VP-1516-148-T-101/2-177</v>
          </cell>
          <cell r="I1819">
            <v>40175</v>
          </cell>
          <cell r="J1819">
            <v>40168</v>
          </cell>
          <cell r="K1819" t="str">
            <v>Y</v>
          </cell>
          <cell r="L1819" t="str">
            <v>Drw</v>
          </cell>
          <cell r="M1819">
            <v>1820</v>
          </cell>
        </row>
        <row r="1820">
          <cell r="C1820" t="str">
            <v>25</v>
          </cell>
          <cell r="D1820" t="str">
            <v>05050-MD-25-660-04</v>
          </cell>
          <cell r="E1820" t="str">
            <v>05050-MD-25-660-04</v>
          </cell>
          <cell r="F1820" t="str">
            <v>Tank-Butane Tank Nozzle N7A/B/C, 40" loading Pump Columns- (Butane)</v>
          </cell>
          <cell r="G1820">
            <v>0</v>
          </cell>
          <cell r="H1820" t="str">
            <v>VP-1516-148-T-101/2-177</v>
          </cell>
          <cell r="I1820">
            <v>40175</v>
          </cell>
          <cell r="J1820">
            <v>40168</v>
          </cell>
          <cell r="K1820" t="str">
            <v>Y</v>
          </cell>
          <cell r="L1820" t="str">
            <v>Drw</v>
          </cell>
          <cell r="M1820">
            <v>1821</v>
          </cell>
        </row>
        <row r="1821">
          <cell r="C1821" t="str">
            <v>25</v>
          </cell>
          <cell r="D1821" t="str">
            <v>05050-MD-25-660-05</v>
          </cell>
          <cell r="E1821" t="str">
            <v>05050-MD-25-660-05</v>
          </cell>
          <cell r="F1821" t="str">
            <v>Tank-Butane Tank Nozzle N7A/B/C, 40" loading Pump Columns- (Butane)</v>
          </cell>
          <cell r="G1821">
            <v>0</v>
          </cell>
          <cell r="H1821" t="str">
            <v>VP-1516-148-T-101/2-177</v>
          </cell>
          <cell r="I1821">
            <v>40175</v>
          </cell>
          <cell r="J1821">
            <v>40168</v>
          </cell>
          <cell r="K1821" t="str">
            <v>Y</v>
          </cell>
          <cell r="L1821" t="str">
            <v>Drw</v>
          </cell>
          <cell r="M1821">
            <v>1822</v>
          </cell>
        </row>
        <row r="1822">
          <cell r="C1822" t="str">
            <v>25</v>
          </cell>
          <cell r="D1822" t="str">
            <v/>
          </cell>
          <cell r="E1822" t="str">
            <v/>
          </cell>
          <cell r="F1822" t="str">
            <v>Tank-Butane Tank Nozzle N12/13, 40" Circulating Pump Column- (Butane)</v>
          </cell>
          <cell r="G1822">
            <v>0</v>
          </cell>
          <cell r="H1822" t="str">
            <v>VP-1516-148-T-101/2-178</v>
          </cell>
          <cell r="I1822">
            <v>40175</v>
          </cell>
          <cell r="J1822">
            <v>40168</v>
          </cell>
          <cell r="K1822" t="str">
            <v>N</v>
          </cell>
          <cell r="L1822" t="str">
            <v>Drw</v>
          </cell>
          <cell r="M1822">
            <v>1823</v>
          </cell>
        </row>
        <row r="1823">
          <cell r="C1823" t="str">
            <v>25</v>
          </cell>
          <cell r="D1823" t="str">
            <v/>
          </cell>
          <cell r="E1823" t="str">
            <v/>
          </cell>
          <cell r="F1823" t="str">
            <v>Tank-Nozzle O5- (Butane)</v>
          </cell>
          <cell r="G1823">
            <v>0</v>
          </cell>
          <cell r="H1823">
            <v>0</v>
          </cell>
          <cell r="I1823">
            <v>40175</v>
          </cell>
          <cell r="J1823">
            <v>40168</v>
          </cell>
          <cell r="K1823" t="str">
            <v>n</v>
          </cell>
          <cell r="L1823" t="str">
            <v>Drw</v>
          </cell>
          <cell r="M1823">
            <v>1824</v>
          </cell>
        </row>
        <row r="1824">
          <cell r="C1824" t="str">
            <v>25</v>
          </cell>
          <cell r="D1824" t="str">
            <v>05050-MD-25-663-01</v>
          </cell>
          <cell r="E1824" t="str">
            <v>05050-MD-25-663-01</v>
          </cell>
          <cell r="F1824" t="str">
            <v>Tank-Butane Tank Nozzle N14A/B, 4" Spare- (Butane)</v>
          </cell>
          <cell r="G1824">
            <v>0</v>
          </cell>
          <cell r="H1824" t="str">
            <v>VP-1516-148-T-101/2-180</v>
          </cell>
          <cell r="I1824">
            <v>40175</v>
          </cell>
          <cell r="J1824">
            <v>40168</v>
          </cell>
          <cell r="K1824" t="str">
            <v>Y</v>
          </cell>
          <cell r="L1824" t="str">
            <v>Drw</v>
          </cell>
          <cell r="M1824">
            <v>1825</v>
          </cell>
        </row>
        <row r="1825">
          <cell r="C1825" t="str">
            <v>25</v>
          </cell>
          <cell r="D1825" t="str">
            <v>05050-MD-25-663-02</v>
          </cell>
          <cell r="E1825" t="str">
            <v>05050-MD-25-663-02</v>
          </cell>
          <cell r="F1825" t="str">
            <v>Tank-Butane Tank Nozzle N14A/B, 4" Spare- (Butane)</v>
          </cell>
          <cell r="G1825">
            <v>0</v>
          </cell>
          <cell r="H1825" t="str">
            <v>VP-1516-148-T-101/2-180</v>
          </cell>
          <cell r="I1825">
            <v>40175</v>
          </cell>
          <cell r="J1825">
            <v>40168</v>
          </cell>
          <cell r="K1825" t="str">
            <v>Y</v>
          </cell>
          <cell r="L1825" t="str">
            <v>Drw</v>
          </cell>
          <cell r="M1825">
            <v>1826</v>
          </cell>
        </row>
        <row r="1826">
          <cell r="C1826" t="str">
            <v>25</v>
          </cell>
          <cell r="D1826" t="str">
            <v>05050-MD-25-664-00</v>
          </cell>
          <cell r="E1826" t="str">
            <v>05050-MD-25-664-00</v>
          </cell>
          <cell r="F1826" t="str">
            <v>Tank-Butane Tank Nozzle K8, 6" LDT- (Butane)</v>
          </cell>
          <cell r="G1826">
            <v>0</v>
          </cell>
          <cell r="H1826" t="str">
            <v>VP-1516-148-T-101/2-182</v>
          </cell>
          <cell r="I1826">
            <v>40175</v>
          </cell>
          <cell r="J1826">
            <v>40168</v>
          </cell>
          <cell r="K1826" t="str">
            <v>Y</v>
          </cell>
          <cell r="L1826" t="str">
            <v>Drw</v>
          </cell>
          <cell r="M1826">
            <v>1827</v>
          </cell>
        </row>
        <row r="1827">
          <cell r="C1827" t="str">
            <v>25</v>
          </cell>
          <cell r="D1827" t="str">
            <v>05050-MD-25-665-00</v>
          </cell>
          <cell r="E1827" t="str">
            <v>05050-MD-25-665-00</v>
          </cell>
          <cell r="F1827" t="str">
            <v>Tank-Propane Tank Nozzle K7, 8" Camera- (Butane)</v>
          </cell>
          <cell r="G1827">
            <v>0</v>
          </cell>
          <cell r="H1827" t="str">
            <v>VP-1516-148-T-101/2-183</v>
          </cell>
          <cell r="I1827">
            <v>40175</v>
          </cell>
          <cell r="J1827">
            <v>40168</v>
          </cell>
          <cell r="K1827" t="str">
            <v>Y</v>
          </cell>
          <cell r="L1827" t="str">
            <v>Drw</v>
          </cell>
          <cell r="M1827">
            <v>1828</v>
          </cell>
        </row>
        <row r="1828">
          <cell r="C1828" t="str">
            <v>25</v>
          </cell>
          <cell r="D1828" t="str">
            <v>05050-MD-25-666-00</v>
          </cell>
          <cell r="E1828" t="str">
            <v>05050-MD-25-666-00</v>
          </cell>
          <cell r="F1828" t="str">
            <v>Tank-Butane Tank Nozzle N15A/B/C, 10" PSV- (Butane)</v>
          </cell>
          <cell r="G1828">
            <v>0</v>
          </cell>
          <cell r="H1828" t="str">
            <v>VP-1516-148-T-101/2-184</v>
          </cell>
          <cell r="I1828">
            <v>40175</v>
          </cell>
          <cell r="J1828">
            <v>40168</v>
          </cell>
          <cell r="K1828" t="str">
            <v>Y</v>
          </cell>
          <cell r="L1828" t="str">
            <v>Drw</v>
          </cell>
          <cell r="M1828">
            <v>1829</v>
          </cell>
        </row>
        <row r="1829">
          <cell r="C1829" t="str">
            <v>25</v>
          </cell>
          <cell r="D1829" t="str">
            <v/>
          </cell>
          <cell r="E1829" t="str">
            <v/>
          </cell>
          <cell r="F1829" t="str">
            <v>Tank-Butane Tank Nozzle N26, Bursting Disc- (Butane)</v>
          </cell>
          <cell r="G1829">
            <v>0</v>
          </cell>
          <cell r="H1829" t="str">
            <v>VP-1516-148-T-101/2-185</v>
          </cell>
          <cell r="I1829">
            <v>40175</v>
          </cell>
          <cell r="J1829">
            <v>40168</v>
          </cell>
          <cell r="K1829" t="str">
            <v>n</v>
          </cell>
          <cell r="L1829" t="str">
            <v>Drw</v>
          </cell>
          <cell r="M1829">
            <v>1830</v>
          </cell>
        </row>
        <row r="1830">
          <cell r="C1830" t="str">
            <v>25</v>
          </cell>
          <cell r="D1830" t="str">
            <v>05050-MD-25-668-01</v>
          </cell>
          <cell r="E1830" t="str">
            <v>05050-MD-25-668-01</v>
          </cell>
          <cell r="F1830" t="str">
            <v>Tank-Butane Tank Nozzle K4A/B, 2" Pressure Manifold- (Butane)</v>
          </cell>
          <cell r="G1830">
            <v>0</v>
          </cell>
          <cell r="H1830" t="str">
            <v>VP-1516-148-T-101/2-186</v>
          </cell>
          <cell r="I1830">
            <v>40175</v>
          </cell>
          <cell r="J1830">
            <v>40168</v>
          </cell>
          <cell r="K1830" t="str">
            <v>Y</v>
          </cell>
          <cell r="L1830" t="str">
            <v>Drw</v>
          </cell>
          <cell r="M1830">
            <v>1831</v>
          </cell>
        </row>
        <row r="1831">
          <cell r="C1831" t="str">
            <v>25</v>
          </cell>
          <cell r="D1831" t="str">
            <v>05050-MD-25-668-02</v>
          </cell>
          <cell r="E1831" t="str">
            <v>05050-MD-25-668-02</v>
          </cell>
          <cell r="F1831" t="str">
            <v>Tank-Butane Tank Nozzle K4A/B, 2" Pressure Manifold- (Butane)</v>
          </cell>
          <cell r="G1831">
            <v>0</v>
          </cell>
          <cell r="H1831" t="str">
            <v>VP-1516-148-T-101/2-186</v>
          </cell>
          <cell r="I1831">
            <v>40175</v>
          </cell>
          <cell r="J1831">
            <v>40168</v>
          </cell>
          <cell r="K1831" t="str">
            <v>Y</v>
          </cell>
          <cell r="L1831" t="str">
            <v>Drw</v>
          </cell>
          <cell r="M1831">
            <v>1832</v>
          </cell>
        </row>
        <row r="1832">
          <cell r="C1832" t="str">
            <v>25</v>
          </cell>
          <cell r="D1832" t="str">
            <v>05050-MD-25-669-00</v>
          </cell>
          <cell r="E1832" t="str">
            <v>05050-MD-25-669-00</v>
          </cell>
          <cell r="F1832" t="str">
            <v>Tank-Butane Tank Nozzle N17A/B/C/D/E, 10" VRV- (Butane)</v>
          </cell>
          <cell r="G1832">
            <v>0</v>
          </cell>
          <cell r="H1832" t="str">
            <v>VP-1516-148-T-101/2-187</v>
          </cell>
          <cell r="I1832">
            <v>40175</v>
          </cell>
          <cell r="J1832">
            <v>40168</v>
          </cell>
          <cell r="K1832" t="str">
            <v>Y</v>
          </cell>
          <cell r="L1832" t="str">
            <v>Drw</v>
          </cell>
          <cell r="M1832">
            <v>1833</v>
          </cell>
        </row>
        <row r="1833">
          <cell r="C1833" t="str">
            <v>25</v>
          </cell>
          <cell r="D1833" t="str">
            <v>05050-MD-25-670-01</v>
          </cell>
          <cell r="E1833" t="str">
            <v>05050-MD-25-670-01</v>
          </cell>
          <cell r="F1833" t="str">
            <v>Tank-Butane Tank Nozzle K6A/B, 10" RTDs- (Butane)</v>
          </cell>
          <cell r="G1833">
            <v>0</v>
          </cell>
          <cell r="H1833" t="str">
            <v>VP-1516-148-T-101/2-188</v>
          </cell>
          <cell r="I1833">
            <v>40175</v>
          </cell>
          <cell r="J1833">
            <v>40168</v>
          </cell>
          <cell r="K1833" t="str">
            <v>Y</v>
          </cell>
          <cell r="L1833" t="str">
            <v>Drw</v>
          </cell>
          <cell r="M1833">
            <v>1834</v>
          </cell>
        </row>
        <row r="1834">
          <cell r="C1834" t="str">
            <v>25</v>
          </cell>
          <cell r="D1834" t="str">
            <v>05050-MD-25-670-02</v>
          </cell>
          <cell r="E1834" t="str">
            <v>05050-MD-25-670-02</v>
          </cell>
          <cell r="F1834" t="str">
            <v>Tank-Butane Tank Nozzle K6A/B, 10" RTDs- (Butane)</v>
          </cell>
          <cell r="G1834">
            <v>0</v>
          </cell>
          <cell r="H1834" t="str">
            <v>VP-1516-148-T-101/2-188</v>
          </cell>
          <cell r="I1834">
            <v>40175</v>
          </cell>
          <cell r="J1834">
            <v>40168</v>
          </cell>
          <cell r="K1834" t="str">
            <v>Y</v>
          </cell>
          <cell r="L1834" t="str">
            <v>Drw</v>
          </cell>
          <cell r="M1834">
            <v>1835</v>
          </cell>
        </row>
        <row r="1835">
          <cell r="C1835" t="str">
            <v>25</v>
          </cell>
          <cell r="D1835" t="str">
            <v>05050-MD-25-671-00</v>
          </cell>
          <cell r="E1835" t="str">
            <v>05050-MD-25-671-00</v>
          </cell>
          <cell r="F1835" t="str">
            <v>Tank-Butane Tank Nozzle K14, 2" Temperature- (Butane)</v>
          </cell>
          <cell r="G1835">
            <v>0</v>
          </cell>
          <cell r="H1835" t="str">
            <v>VP-1516-148-T-101/2-189</v>
          </cell>
          <cell r="I1835">
            <v>40175</v>
          </cell>
          <cell r="J1835">
            <v>40168</v>
          </cell>
          <cell r="K1835" t="str">
            <v>Y</v>
          </cell>
          <cell r="L1835" t="str">
            <v>Drw</v>
          </cell>
          <cell r="M1835">
            <v>1836</v>
          </cell>
        </row>
        <row r="1836">
          <cell r="C1836" t="str">
            <v>25</v>
          </cell>
          <cell r="D1836" t="str">
            <v/>
          </cell>
          <cell r="E1836" t="str">
            <v/>
          </cell>
          <cell r="F1836" t="str">
            <v>Tank-Nozzle T1 - 25- (Butane)</v>
          </cell>
          <cell r="G1836">
            <v>0</v>
          </cell>
          <cell r="H1836">
            <v>0</v>
          </cell>
          <cell r="I1836">
            <v>40175</v>
          </cell>
          <cell r="J1836">
            <v>40168</v>
          </cell>
          <cell r="K1836" t="str">
            <v>n</v>
          </cell>
          <cell r="L1836" t="str">
            <v>Drw</v>
          </cell>
          <cell r="M1836">
            <v>1837</v>
          </cell>
        </row>
        <row r="1837">
          <cell r="C1837" t="str">
            <v>25</v>
          </cell>
          <cell r="D1837" t="str">
            <v>05050-MD-25-673-00</v>
          </cell>
          <cell r="E1837" t="str">
            <v>05050-MD-25-673-00</v>
          </cell>
          <cell r="F1837" t="str">
            <v>Tank-Butane Tank Nozzle N2B 4" - (Butane)</v>
          </cell>
          <cell r="G1837">
            <v>0</v>
          </cell>
          <cell r="H1837" t="str">
            <v>VP-1516-148-T-101/2-190</v>
          </cell>
          <cell r="I1837">
            <v>40175</v>
          </cell>
          <cell r="J1837">
            <v>40168</v>
          </cell>
          <cell r="K1837" t="str">
            <v>Y</v>
          </cell>
          <cell r="L1837" t="str">
            <v>Drw</v>
          </cell>
          <cell r="M1837">
            <v>1838</v>
          </cell>
        </row>
        <row r="1838">
          <cell r="C1838" t="str">
            <v>25</v>
          </cell>
          <cell r="D1838" t="str">
            <v>05050-MD-25-673-00</v>
          </cell>
          <cell r="E1838" t="str">
            <v>05050-MD-25-673-00</v>
          </cell>
          <cell r="F1838" t="str">
            <v>Tank-Butane Tank Nozzle N2B 4" - (Butane)</v>
          </cell>
          <cell r="G1838">
            <v>0</v>
          </cell>
          <cell r="H1838" t="str">
            <v>VP-1516-148-T-101/2-190</v>
          </cell>
          <cell r="I1838">
            <v>40175</v>
          </cell>
          <cell r="J1838">
            <v>40168</v>
          </cell>
          <cell r="K1838" t="str">
            <v>Y</v>
          </cell>
          <cell r="L1838" t="str">
            <v>Drw</v>
          </cell>
          <cell r="M1838">
            <v>1839</v>
          </cell>
        </row>
        <row r="1839">
          <cell r="C1839" t="str">
            <v>25</v>
          </cell>
          <cell r="D1839" t="str">
            <v>05050-MD-25-674-01</v>
          </cell>
          <cell r="E1839" t="str">
            <v>05050-MD-25-674-01</v>
          </cell>
          <cell r="F1839" t="str">
            <v>Tank-Butane Tank Nozzle K2/3, 6" Level gauge- (Butane)</v>
          </cell>
          <cell r="G1839">
            <v>0</v>
          </cell>
          <cell r="H1839" t="str">
            <v>VP-1516-148-T-101/2-191</v>
          </cell>
          <cell r="I1839">
            <v>40175</v>
          </cell>
          <cell r="J1839">
            <v>40168</v>
          </cell>
          <cell r="K1839" t="str">
            <v>Y</v>
          </cell>
          <cell r="L1839" t="str">
            <v>Drw</v>
          </cell>
          <cell r="M1839">
            <v>1840</v>
          </cell>
        </row>
        <row r="1840">
          <cell r="C1840" t="str">
            <v>25</v>
          </cell>
          <cell r="D1840" t="str">
            <v>05050-MD-25-674-02</v>
          </cell>
          <cell r="E1840" t="str">
            <v>05050-MD-25-674-02</v>
          </cell>
          <cell r="F1840" t="str">
            <v>Tank-Butane Tank Nozzle K2/3, 6" Level gauge- (Butane)</v>
          </cell>
          <cell r="G1840">
            <v>0</v>
          </cell>
          <cell r="H1840" t="str">
            <v>VP-1516-148-T-101/2-191</v>
          </cell>
          <cell r="I1840">
            <v>40175</v>
          </cell>
          <cell r="J1840">
            <v>40168</v>
          </cell>
          <cell r="K1840" t="str">
            <v>Y</v>
          </cell>
          <cell r="L1840" t="str">
            <v>Drw</v>
          </cell>
          <cell r="M1840">
            <v>1841</v>
          </cell>
        </row>
        <row r="1841">
          <cell r="C1841" t="str">
            <v>25</v>
          </cell>
          <cell r="D1841" t="str">
            <v>05050-MD-25-674-03</v>
          </cell>
          <cell r="E1841" t="str">
            <v>05050-MD-25-674-03</v>
          </cell>
          <cell r="F1841" t="str">
            <v>Tank-Butane Tank Nozzle K2/3, 6" Level gauge- (Butane)</v>
          </cell>
          <cell r="G1841">
            <v>0</v>
          </cell>
          <cell r="H1841" t="str">
            <v>VP-1516-148-T-101/2-191</v>
          </cell>
          <cell r="I1841">
            <v>40175</v>
          </cell>
          <cell r="J1841">
            <v>40168</v>
          </cell>
          <cell r="K1841" t="str">
            <v>Y</v>
          </cell>
          <cell r="L1841" t="str">
            <v>Drw</v>
          </cell>
          <cell r="M1841">
            <v>1842</v>
          </cell>
        </row>
        <row r="1842">
          <cell r="C1842" t="str">
            <v>25</v>
          </cell>
          <cell r="D1842" t="str">
            <v>05050-MD-25-675-01</v>
          </cell>
          <cell r="E1842" t="str">
            <v>05050-MD-25-675-01</v>
          </cell>
          <cell r="F1842" t="str">
            <v>Tank-Butane Tank Nozzle K10, 6" Level Gauge- (Butane)</v>
          </cell>
          <cell r="G1842">
            <v>0</v>
          </cell>
          <cell r="H1842" t="str">
            <v>VP-1516-148-T-101/2-192</v>
          </cell>
          <cell r="I1842">
            <v>40175</v>
          </cell>
          <cell r="J1842">
            <v>40168</v>
          </cell>
          <cell r="K1842" t="str">
            <v>Y</v>
          </cell>
          <cell r="L1842" t="str">
            <v>Drw</v>
          </cell>
          <cell r="M1842">
            <v>1843</v>
          </cell>
        </row>
        <row r="1843">
          <cell r="C1843" t="str">
            <v>25</v>
          </cell>
          <cell r="D1843" t="str">
            <v>05050-MD-25-675-02</v>
          </cell>
          <cell r="E1843" t="str">
            <v>05050-MD-25-675-02</v>
          </cell>
          <cell r="F1843" t="str">
            <v>Tank-Butane Tank Nozzle K10, 6" Level Gauge- (Butane)</v>
          </cell>
          <cell r="G1843">
            <v>0</v>
          </cell>
          <cell r="H1843" t="str">
            <v>VP-1516-148-T-101/2-192</v>
          </cell>
          <cell r="I1843">
            <v>40175</v>
          </cell>
          <cell r="J1843">
            <v>40168</v>
          </cell>
          <cell r="K1843" t="str">
            <v>Y</v>
          </cell>
          <cell r="L1843" t="str">
            <v>Drw</v>
          </cell>
          <cell r="M1843">
            <v>1844</v>
          </cell>
        </row>
        <row r="1844">
          <cell r="C1844" t="str">
            <v>25</v>
          </cell>
          <cell r="D1844" t="str">
            <v>05050-MD-25-676-01</v>
          </cell>
          <cell r="E1844" t="str">
            <v>05050-MD-25-676-01</v>
          </cell>
          <cell r="F1844" t="str">
            <v>Tank-Butane Tank Nozzle K1, Pressure Inner Tank- (Butane)</v>
          </cell>
          <cell r="G1844">
            <v>0</v>
          </cell>
          <cell r="H1844" t="str">
            <v>VP-1516-148-T-101/2-193</v>
          </cell>
          <cell r="I1844">
            <v>40175</v>
          </cell>
          <cell r="J1844">
            <v>40168</v>
          </cell>
          <cell r="K1844" t="str">
            <v>Y</v>
          </cell>
          <cell r="L1844" t="str">
            <v>Drw</v>
          </cell>
          <cell r="M1844">
            <v>1845</v>
          </cell>
        </row>
        <row r="1845">
          <cell r="C1845" t="str">
            <v>25</v>
          </cell>
          <cell r="D1845" t="str">
            <v>05050-MD-25-676-02</v>
          </cell>
          <cell r="E1845" t="str">
            <v>05050-MD-25-676-02</v>
          </cell>
          <cell r="F1845" t="str">
            <v>Tank-Butane Tank Nozzle K1, Pressure Inner Tank- (Butane)</v>
          </cell>
          <cell r="G1845">
            <v>0</v>
          </cell>
          <cell r="H1845" t="str">
            <v>VP-1516-148-T-101/2-193</v>
          </cell>
          <cell r="I1845">
            <v>40175</v>
          </cell>
          <cell r="J1845">
            <v>40168</v>
          </cell>
          <cell r="K1845" t="str">
            <v>Y</v>
          </cell>
          <cell r="L1845" t="str">
            <v>Drw</v>
          </cell>
          <cell r="M1845">
            <v>1846</v>
          </cell>
        </row>
        <row r="1846">
          <cell r="C1846" t="str">
            <v>25</v>
          </cell>
          <cell r="D1846" t="str">
            <v>05050-MD-25-677-01</v>
          </cell>
          <cell r="E1846" t="str">
            <v>05050-MD-25-677-01</v>
          </cell>
          <cell r="F1846" t="str">
            <v>Tank-Butane Tank Manhole M1, 34" Roof Manhole- (Butane)</v>
          </cell>
          <cell r="G1846">
            <v>0</v>
          </cell>
          <cell r="H1846" t="str">
            <v>VP-1516-148-T-101/2-194</v>
          </cell>
          <cell r="I1846">
            <v>40175</v>
          </cell>
          <cell r="J1846">
            <v>40168</v>
          </cell>
          <cell r="K1846" t="str">
            <v>Y</v>
          </cell>
          <cell r="L1846" t="str">
            <v>Drw</v>
          </cell>
          <cell r="M1846">
            <v>1847</v>
          </cell>
        </row>
        <row r="1847">
          <cell r="C1847" t="str">
            <v>25</v>
          </cell>
          <cell r="D1847" t="str">
            <v>05050-MD-25-677-02</v>
          </cell>
          <cell r="E1847" t="str">
            <v>05050-MD-25-677-02</v>
          </cell>
          <cell r="F1847" t="str">
            <v>Tank-Butane Tank Manhole M1, 34" Roof Manhole- (Butane)</v>
          </cell>
          <cell r="G1847">
            <v>0</v>
          </cell>
          <cell r="H1847" t="str">
            <v>VP-1516-148-T-101/2-194</v>
          </cell>
          <cell r="I1847">
            <v>40175</v>
          </cell>
          <cell r="J1847">
            <v>40168</v>
          </cell>
          <cell r="K1847" t="str">
            <v>Y</v>
          </cell>
          <cell r="L1847" t="str">
            <v>Drw</v>
          </cell>
          <cell r="M1847">
            <v>1848</v>
          </cell>
        </row>
        <row r="1848">
          <cell r="C1848" t="str">
            <v>25</v>
          </cell>
          <cell r="D1848" t="str">
            <v>05050-MD-25-678-00</v>
          </cell>
          <cell r="E1848" t="str">
            <v>05050-MD-25-678-00</v>
          </cell>
          <cell r="F1848" t="str">
            <v>Tank-Butane Tank Manhole M2A &amp; N22- (Butane)</v>
          </cell>
          <cell r="G1848">
            <v>0</v>
          </cell>
          <cell r="H1848" t="str">
            <v>VP-1516-148-T-101/2-195</v>
          </cell>
          <cell r="I1848">
            <v>40175</v>
          </cell>
          <cell r="J1848">
            <v>40168</v>
          </cell>
          <cell r="K1848" t="str">
            <v>Y</v>
          </cell>
          <cell r="L1848" t="str">
            <v>Drw</v>
          </cell>
          <cell r="M1848">
            <v>1849</v>
          </cell>
        </row>
        <row r="1849">
          <cell r="C1849" t="str">
            <v>25</v>
          </cell>
          <cell r="D1849" t="str">
            <v>05050-MD-25-678-00</v>
          </cell>
          <cell r="E1849" t="str">
            <v>05050-MD-25-678-00</v>
          </cell>
          <cell r="F1849" t="str">
            <v>Tank-Butane Tank Manhole M2A &amp; N22- (Butane)</v>
          </cell>
          <cell r="G1849">
            <v>0</v>
          </cell>
          <cell r="H1849" t="str">
            <v>VP-1516-148-T-101/2-195</v>
          </cell>
          <cell r="I1849">
            <v>40175</v>
          </cell>
          <cell r="J1849">
            <v>40168</v>
          </cell>
          <cell r="K1849" t="str">
            <v>Y</v>
          </cell>
          <cell r="L1849" t="str">
            <v>Drw</v>
          </cell>
          <cell r="M1849">
            <v>1850</v>
          </cell>
        </row>
        <row r="1850">
          <cell r="C1850" t="str">
            <v>25</v>
          </cell>
          <cell r="D1850" t="str">
            <v/>
          </cell>
          <cell r="E1850" t="str">
            <v/>
          </cell>
          <cell r="F1850" t="str">
            <v>Tank-Butane Tank Deck Manhole M3, 34" deck manhole- (Butane)</v>
          </cell>
          <cell r="G1850">
            <v>0</v>
          </cell>
          <cell r="H1850" t="str">
            <v>VP-1516-148-T-101/2-196</v>
          </cell>
          <cell r="I1850">
            <v>38854</v>
          </cell>
          <cell r="J1850">
            <v>38847</v>
          </cell>
          <cell r="K1850" t="str">
            <v>N</v>
          </cell>
          <cell r="L1850" t="str">
            <v>Drw</v>
          </cell>
          <cell r="M1850">
            <v>1851</v>
          </cell>
        </row>
        <row r="1851">
          <cell r="C1851" t="str">
            <v>25</v>
          </cell>
          <cell r="D1851" t="str">
            <v>05050-MD-25-680-01</v>
          </cell>
          <cell r="E1851" t="str">
            <v>05050-MD-25-680-01</v>
          </cell>
          <cell r="F1851" t="str">
            <v>Tank-Butane Tank Nozzle N20A/B, 4" Annular Space Purge- (Butane)</v>
          </cell>
          <cell r="G1851">
            <v>0</v>
          </cell>
          <cell r="H1851" t="str">
            <v>VP-1516-148-T-101/2-197</v>
          </cell>
          <cell r="I1851">
            <v>40175</v>
          </cell>
          <cell r="J1851">
            <v>40168</v>
          </cell>
          <cell r="K1851" t="str">
            <v>Y</v>
          </cell>
          <cell r="L1851" t="str">
            <v>Drw</v>
          </cell>
          <cell r="M1851">
            <v>1852</v>
          </cell>
        </row>
        <row r="1852">
          <cell r="C1852" t="str">
            <v>25</v>
          </cell>
          <cell r="D1852" t="str">
            <v>05050-MD-25-680-02</v>
          </cell>
          <cell r="E1852" t="str">
            <v>05050-MD-25-680-02</v>
          </cell>
          <cell r="F1852" t="str">
            <v>Tank-Butane Tank Nozzle N20A/B, 4" Annular Space Purge- (Butane)</v>
          </cell>
          <cell r="G1852">
            <v>0</v>
          </cell>
          <cell r="H1852" t="str">
            <v>VP-1516-148-T-101/2-197</v>
          </cell>
          <cell r="I1852">
            <v>40175</v>
          </cell>
          <cell r="J1852">
            <v>40168</v>
          </cell>
          <cell r="K1852" t="str">
            <v>Y</v>
          </cell>
          <cell r="L1852" t="str">
            <v>Drw</v>
          </cell>
          <cell r="M1852">
            <v>1853</v>
          </cell>
        </row>
        <row r="1853">
          <cell r="C1853" t="str">
            <v>25</v>
          </cell>
          <cell r="D1853" t="str">
            <v>05050-MD-25-681-01</v>
          </cell>
          <cell r="E1853" t="str">
            <v>05050-MD-25-681-01</v>
          </cell>
          <cell r="F1853" t="str">
            <v>Tank-Butane Tank Nozzle N21A/B/C, 3" Base Insulation Purge- (Butane)</v>
          </cell>
          <cell r="G1853">
            <v>0</v>
          </cell>
          <cell r="H1853" t="str">
            <v>VP-1516-148-T-101/2-198</v>
          </cell>
          <cell r="I1853">
            <v>40175</v>
          </cell>
          <cell r="J1853">
            <v>40168</v>
          </cell>
          <cell r="K1853" t="str">
            <v>Y</v>
          </cell>
          <cell r="L1853" t="str">
            <v>Drw</v>
          </cell>
          <cell r="M1853">
            <v>1854</v>
          </cell>
        </row>
        <row r="1854">
          <cell r="C1854" t="str">
            <v>25</v>
          </cell>
          <cell r="D1854" t="str">
            <v>05050-MD-25-681-02</v>
          </cell>
          <cell r="E1854" t="str">
            <v>05050-MD-25-681-02</v>
          </cell>
          <cell r="F1854" t="str">
            <v>Tank-Butane Tank Nozzle N21A/B/C, 3" Base Insulation Purge- (Butane)</v>
          </cell>
          <cell r="G1854">
            <v>0</v>
          </cell>
          <cell r="H1854" t="str">
            <v>VP-1516-148-T-101/2-198</v>
          </cell>
          <cell r="I1854">
            <v>40175</v>
          </cell>
          <cell r="J1854">
            <v>40168</v>
          </cell>
          <cell r="K1854" t="str">
            <v>Y</v>
          </cell>
          <cell r="L1854" t="str">
            <v>Drw</v>
          </cell>
          <cell r="M1854">
            <v>1855</v>
          </cell>
        </row>
        <row r="1855">
          <cell r="C1855" t="str">
            <v>25</v>
          </cell>
          <cell r="D1855" t="str">
            <v/>
          </cell>
          <cell r="E1855" t="str">
            <v/>
          </cell>
          <cell r="F1855" t="str">
            <v>Tank-Pipe Supports- (Butane)</v>
          </cell>
          <cell r="G1855">
            <v>0</v>
          </cell>
          <cell r="H1855">
            <v>0</v>
          </cell>
          <cell r="I1855">
            <v>40175</v>
          </cell>
          <cell r="J1855">
            <v>40168</v>
          </cell>
          <cell r="K1855" t="str">
            <v>N</v>
          </cell>
          <cell r="L1855" t="str">
            <v>Drw</v>
          </cell>
          <cell r="M1855">
            <v>1856</v>
          </cell>
        </row>
        <row r="1856">
          <cell r="C1856" t="str">
            <v>25</v>
          </cell>
          <cell r="D1856" t="str">
            <v>05050-MD-25-683-00</v>
          </cell>
          <cell r="E1856" t="str">
            <v>05050-MD-25-683-00</v>
          </cell>
          <cell r="F1856" t="str">
            <v>Tank-Pump Column Fabrication Spec- (Butane)</v>
          </cell>
          <cell r="G1856">
            <v>0</v>
          </cell>
          <cell r="H1856" t="str">
            <v>VP-1516-148-T-101/2-083</v>
          </cell>
          <cell r="I1856">
            <v>40175</v>
          </cell>
          <cell r="J1856">
            <v>40168</v>
          </cell>
          <cell r="K1856" t="str">
            <v>Y</v>
          </cell>
          <cell r="L1856" t="str">
            <v>Drw</v>
          </cell>
          <cell r="M1856">
            <v>1857</v>
          </cell>
        </row>
        <row r="1857">
          <cell r="C1857" t="str">
            <v>25</v>
          </cell>
          <cell r="D1857" t="str">
            <v>05050-MD-25-684-00</v>
          </cell>
          <cell r="E1857" t="str">
            <v>05050-MD-25-684-00</v>
          </cell>
          <cell r="F1857" t="str">
            <v>Tank-Pump Column Analysis- (Butane)</v>
          </cell>
          <cell r="G1857">
            <v>0</v>
          </cell>
          <cell r="H1857" t="str">
            <v>VP-1516-148-T-101/2-015</v>
          </cell>
          <cell r="I1857">
            <v>40175</v>
          </cell>
          <cell r="J1857">
            <v>40168</v>
          </cell>
          <cell r="K1857" t="str">
            <v>Y</v>
          </cell>
          <cell r="L1857" t="str">
            <v>Drw</v>
          </cell>
          <cell r="M1857">
            <v>1858</v>
          </cell>
        </row>
        <row r="1858">
          <cell r="C1858" t="str">
            <v>25</v>
          </cell>
          <cell r="D1858" t="str">
            <v>05050-MD-25-685-01</v>
          </cell>
          <cell r="E1858" t="str">
            <v>05050-MD-25-685-01</v>
          </cell>
          <cell r="F1858" t="str">
            <v>Tank-Pipe Support Area Drawing- (Butane)</v>
          </cell>
          <cell r="G1858">
            <v>0</v>
          </cell>
          <cell r="H1858" t="str">
            <v>VP-1516-148-T-101/2-270</v>
          </cell>
          <cell r="I1858">
            <v>40175</v>
          </cell>
          <cell r="J1858">
            <v>40168</v>
          </cell>
          <cell r="K1858" t="str">
            <v>Y</v>
          </cell>
          <cell r="L1858" t="str">
            <v>Drw</v>
          </cell>
          <cell r="M1858">
            <v>1859</v>
          </cell>
        </row>
        <row r="1859">
          <cell r="C1859" t="str">
            <v>25</v>
          </cell>
          <cell r="D1859" t="str">
            <v>05050-MD-25-685-02</v>
          </cell>
          <cell r="E1859" t="str">
            <v>05050-MD-25-685-02</v>
          </cell>
          <cell r="F1859" t="str">
            <v>Tank-Pipe Support Area Drawing- (Butane)</v>
          </cell>
          <cell r="G1859">
            <v>0</v>
          </cell>
          <cell r="H1859" t="str">
            <v>VP-1516-148-T-101/2-270</v>
          </cell>
          <cell r="I1859">
            <v>40175</v>
          </cell>
          <cell r="J1859">
            <v>40168</v>
          </cell>
          <cell r="K1859" t="str">
            <v>Y</v>
          </cell>
          <cell r="L1859" t="str">
            <v>Drw</v>
          </cell>
          <cell r="M1859">
            <v>1860</v>
          </cell>
        </row>
        <row r="1860">
          <cell r="C1860" t="str">
            <v>25</v>
          </cell>
          <cell r="D1860" t="str">
            <v>05050-MD-25-685-03</v>
          </cell>
          <cell r="E1860" t="str">
            <v>05050-MD-25-685-03</v>
          </cell>
          <cell r="F1860" t="str">
            <v>Tank-Pipe Support Area Drawing- (Butane)</v>
          </cell>
          <cell r="G1860">
            <v>0</v>
          </cell>
          <cell r="H1860" t="str">
            <v>VP-1516-148-T-101/2-270</v>
          </cell>
          <cell r="I1860">
            <v>40175</v>
          </cell>
          <cell r="J1860">
            <v>40168</v>
          </cell>
          <cell r="K1860" t="str">
            <v>Y</v>
          </cell>
          <cell r="L1860" t="str">
            <v>Drw</v>
          </cell>
          <cell r="M1860">
            <v>1861</v>
          </cell>
        </row>
        <row r="1861">
          <cell r="C1861" t="str">
            <v>25</v>
          </cell>
          <cell r="D1861" t="str">
            <v>05050-MD-25-685-04</v>
          </cell>
          <cell r="E1861" t="str">
            <v>05050-MD-25-685-04</v>
          </cell>
          <cell r="F1861" t="str">
            <v>Tank-Pipe Support Area Drawing- (Butane)</v>
          </cell>
          <cell r="G1861">
            <v>0</v>
          </cell>
          <cell r="H1861" t="str">
            <v>VP-1516-148-T-101/2-270</v>
          </cell>
          <cell r="I1861">
            <v>40175</v>
          </cell>
          <cell r="J1861">
            <v>40168</v>
          </cell>
          <cell r="K1861" t="str">
            <v>Y</v>
          </cell>
          <cell r="L1861" t="str">
            <v>Drw</v>
          </cell>
          <cell r="M1861">
            <v>1862</v>
          </cell>
        </row>
        <row r="1862">
          <cell r="C1862" t="str">
            <v>25</v>
          </cell>
          <cell r="D1862" t="str">
            <v>05050-MD-25-685-05</v>
          </cell>
          <cell r="E1862" t="str">
            <v>05050-MD-25-685-05</v>
          </cell>
          <cell r="F1862" t="str">
            <v>Tank-Pipe Support Area Drawing- (Butane)</v>
          </cell>
          <cell r="G1862">
            <v>0</v>
          </cell>
          <cell r="H1862" t="str">
            <v>VP-1516-148-T-101/2-270</v>
          </cell>
          <cell r="I1862">
            <v>40175</v>
          </cell>
          <cell r="J1862">
            <v>40168</v>
          </cell>
          <cell r="K1862" t="str">
            <v>Y</v>
          </cell>
          <cell r="L1862" t="str">
            <v>Drw</v>
          </cell>
          <cell r="M1862">
            <v>1863</v>
          </cell>
        </row>
        <row r="1863">
          <cell r="C1863" t="str">
            <v>25</v>
          </cell>
          <cell r="D1863" t="str">
            <v>05050-MD-25-685-06</v>
          </cell>
          <cell r="E1863" t="str">
            <v>05050-MD-25-685-06</v>
          </cell>
          <cell r="F1863" t="str">
            <v>Tank-Pipe Support Area Drawing- (Butane)</v>
          </cell>
          <cell r="G1863">
            <v>0</v>
          </cell>
          <cell r="H1863" t="str">
            <v>VP-1516-148-T-101/2-270</v>
          </cell>
          <cell r="I1863">
            <v>40175</v>
          </cell>
          <cell r="J1863">
            <v>40168</v>
          </cell>
          <cell r="K1863" t="str">
            <v>Y</v>
          </cell>
          <cell r="L1863" t="str">
            <v>Drw</v>
          </cell>
          <cell r="M1863">
            <v>1864</v>
          </cell>
        </row>
        <row r="1864">
          <cell r="C1864" t="str">
            <v>25</v>
          </cell>
          <cell r="D1864" t="str">
            <v/>
          </cell>
          <cell r="E1864" t="str">
            <v/>
          </cell>
          <cell r="F1864" t="str">
            <v>Tank-Pipe Support Area Drawing- (Butane)</v>
          </cell>
          <cell r="G1864">
            <v>0</v>
          </cell>
          <cell r="H1864">
            <v>0</v>
          </cell>
          <cell r="I1864">
            <v>40175</v>
          </cell>
          <cell r="J1864">
            <v>40168</v>
          </cell>
          <cell r="K1864" t="str">
            <v>n</v>
          </cell>
          <cell r="L1864" t="str">
            <v>Drw</v>
          </cell>
          <cell r="M1864">
            <v>1865</v>
          </cell>
        </row>
        <row r="1865">
          <cell r="C1865" t="str">
            <v>25</v>
          </cell>
          <cell r="D1865" t="str">
            <v/>
          </cell>
          <cell r="E1865" t="str">
            <v/>
          </cell>
          <cell r="F1865" t="str">
            <v>Tank-Pipe Support Area Drawing- (Butane)</v>
          </cell>
          <cell r="G1865">
            <v>0</v>
          </cell>
          <cell r="H1865">
            <v>0</v>
          </cell>
          <cell r="I1865">
            <v>40175</v>
          </cell>
          <cell r="J1865">
            <v>40168</v>
          </cell>
          <cell r="K1865" t="str">
            <v>n</v>
          </cell>
          <cell r="L1865" t="str">
            <v>Drw</v>
          </cell>
          <cell r="M1865">
            <v>1866</v>
          </cell>
        </row>
        <row r="1866">
          <cell r="C1866" t="str">
            <v>25</v>
          </cell>
          <cell r="D1866" t="str">
            <v/>
          </cell>
          <cell r="E1866" t="str">
            <v/>
          </cell>
          <cell r="F1866" t="str">
            <v>Tank-Pipe Supports- (Butane)</v>
          </cell>
          <cell r="G1866">
            <v>0</v>
          </cell>
          <cell r="H1866" t="str">
            <v>VP-1516-148-T-101/2-271</v>
          </cell>
          <cell r="I1866">
            <v>38863</v>
          </cell>
          <cell r="J1866">
            <v>38856</v>
          </cell>
          <cell r="K1866" t="str">
            <v>N</v>
          </cell>
          <cell r="L1866" t="str">
            <v>Drw</v>
          </cell>
          <cell r="M1866">
            <v>1867</v>
          </cell>
        </row>
        <row r="1867">
          <cell r="C1867" t="str">
            <v>25</v>
          </cell>
          <cell r="D1867" t="str">
            <v/>
          </cell>
          <cell r="E1867" t="str">
            <v/>
          </cell>
          <cell r="F1867" t="str">
            <v>Tank-Pipe Supports- (Butane)</v>
          </cell>
          <cell r="G1867">
            <v>0</v>
          </cell>
          <cell r="H1867" t="str">
            <v>VP-1516-148-T-101/2-271</v>
          </cell>
          <cell r="I1867">
            <v>38863</v>
          </cell>
          <cell r="J1867">
            <v>38856</v>
          </cell>
          <cell r="K1867" t="str">
            <v>N</v>
          </cell>
          <cell r="L1867" t="str">
            <v>Drw</v>
          </cell>
          <cell r="M1867">
            <v>1868</v>
          </cell>
        </row>
        <row r="1868">
          <cell r="C1868" t="str">
            <v>25</v>
          </cell>
          <cell r="D1868" t="str">
            <v>05050-MD-25-689-00</v>
          </cell>
          <cell r="E1868" t="str">
            <v>05050-MD-25-689-00</v>
          </cell>
          <cell r="F1868" t="str">
            <v>Tank-Butane Tank Purge inner tank nozzle N19 4"- (Butane)</v>
          </cell>
          <cell r="G1868">
            <v>0</v>
          </cell>
          <cell r="H1868" t="str">
            <v>VP-1516-148-T-101/2-199</v>
          </cell>
          <cell r="I1868">
            <v>40175</v>
          </cell>
          <cell r="J1868">
            <v>40168</v>
          </cell>
          <cell r="K1868" t="str">
            <v>Y</v>
          </cell>
          <cell r="L1868" t="str">
            <v>Drw</v>
          </cell>
          <cell r="M1868">
            <v>1869</v>
          </cell>
        </row>
        <row r="1869">
          <cell r="C1869" t="str">
            <v>25</v>
          </cell>
          <cell r="D1869" t="str">
            <v>05050-MD-25-690-00</v>
          </cell>
          <cell r="E1869" t="str">
            <v>05050-MD-25-690-00</v>
          </cell>
          <cell r="F1869" t="str">
            <v>Tank-Butane Tank Nozzle K9, 2" Multi-point RTD for LT- (Butane)</v>
          </cell>
          <cell r="G1869">
            <v>0</v>
          </cell>
          <cell r="H1869" t="str">
            <v>VP-1516-148-T-101/2-181</v>
          </cell>
          <cell r="I1869">
            <v>40175</v>
          </cell>
          <cell r="J1869">
            <v>40168</v>
          </cell>
          <cell r="K1869" t="str">
            <v>Y</v>
          </cell>
          <cell r="L1869" t="str">
            <v>Drw</v>
          </cell>
          <cell r="M1869">
            <v>1870</v>
          </cell>
        </row>
        <row r="1870">
          <cell r="C1870" t="str">
            <v>25</v>
          </cell>
          <cell r="D1870" t="str">
            <v>05050-MD-25-691-00</v>
          </cell>
          <cell r="E1870" t="str">
            <v>05050-MD-25-691-00</v>
          </cell>
          <cell r="F1870" t="str">
            <v>Tank-Butane Tank Nozzle N16A/B/C, 2" Pilot for PSV- (Butane)</v>
          </cell>
          <cell r="G1870">
            <v>0</v>
          </cell>
          <cell r="H1870" t="str">
            <v>VP-1516-148-T-101/2-205</v>
          </cell>
          <cell r="I1870">
            <v>40175</v>
          </cell>
          <cell r="J1870">
            <v>40168</v>
          </cell>
          <cell r="K1870" t="str">
            <v>Y</v>
          </cell>
          <cell r="L1870" t="str">
            <v>Drw</v>
          </cell>
          <cell r="M1870">
            <v>1871</v>
          </cell>
        </row>
        <row r="1871">
          <cell r="C1871" t="str">
            <v>25</v>
          </cell>
          <cell r="D1871" t="str">
            <v>05050-MD-25-692-01</v>
          </cell>
          <cell r="E1871" t="str">
            <v>05050-MD-25-692-01</v>
          </cell>
          <cell r="F1871" t="str">
            <v>Tank-Butane Tank Nozzle N18, Sample, 4" Purge (inner tank), 4" Dome Vent- (Butane)</v>
          </cell>
          <cell r="G1871">
            <v>0</v>
          </cell>
          <cell r="H1871" t="str">
            <v>VP-1516-148-T-101/2-206</v>
          </cell>
          <cell r="I1871">
            <v>40175</v>
          </cell>
          <cell r="J1871">
            <v>40168</v>
          </cell>
          <cell r="K1871" t="str">
            <v>Y</v>
          </cell>
          <cell r="L1871" t="str">
            <v>Drw</v>
          </cell>
          <cell r="M1871">
            <v>1872</v>
          </cell>
        </row>
        <row r="1872">
          <cell r="C1872" t="str">
            <v>25</v>
          </cell>
          <cell r="D1872" t="str">
            <v>05050-MD-25-692-02</v>
          </cell>
          <cell r="E1872" t="str">
            <v>05050-MD-25-692-02</v>
          </cell>
          <cell r="F1872" t="str">
            <v>Tank-Butane Tank Nozzle N18, Sample, 4" Purge (inner tank), 4" Dome Vent- (Butane)</v>
          </cell>
          <cell r="G1872">
            <v>0</v>
          </cell>
          <cell r="H1872" t="str">
            <v>VP-1516-148-T-101/2-206</v>
          </cell>
          <cell r="I1872">
            <v>40175</v>
          </cell>
          <cell r="J1872">
            <v>40168</v>
          </cell>
          <cell r="K1872" t="str">
            <v>Y</v>
          </cell>
          <cell r="L1872" t="str">
            <v>Drw</v>
          </cell>
          <cell r="M1872">
            <v>1873</v>
          </cell>
        </row>
        <row r="1873">
          <cell r="C1873" t="str">
            <v>25</v>
          </cell>
          <cell r="D1873" t="str">
            <v>05050-MD-25-693-00</v>
          </cell>
          <cell r="E1873" t="str">
            <v>05050-MD-25-693-00</v>
          </cell>
          <cell r="F1873" t="str">
            <v>Tank-Butane Tank Nozzle N24/25/27, ?" Roof Hatch, ?" deck Hatch, 4" Perlite Fill- (Butane)</v>
          </cell>
          <cell r="G1873">
            <v>0</v>
          </cell>
          <cell r="H1873" t="str">
            <v>VP-1516-148-T-101/2-207</v>
          </cell>
          <cell r="I1873">
            <v>40175</v>
          </cell>
          <cell r="J1873">
            <v>40168</v>
          </cell>
          <cell r="K1873" t="str">
            <v>Y</v>
          </cell>
          <cell r="L1873" t="str">
            <v>Drw</v>
          </cell>
          <cell r="M1873">
            <v>1874</v>
          </cell>
        </row>
        <row r="1874">
          <cell r="C1874" t="str">
            <v>25</v>
          </cell>
          <cell r="D1874" t="str">
            <v/>
          </cell>
          <cell r="E1874" t="str">
            <v/>
          </cell>
          <cell r="F1874" t="str">
            <v>Tank-Pipe Supports- (Butane)</v>
          </cell>
          <cell r="G1874">
            <v>0</v>
          </cell>
          <cell r="H1874">
            <v>0</v>
          </cell>
          <cell r="I1874">
            <v>40175</v>
          </cell>
          <cell r="J1874">
            <v>40168</v>
          </cell>
          <cell r="K1874" t="str">
            <v>n</v>
          </cell>
          <cell r="L1874" t="str">
            <v>Drw</v>
          </cell>
          <cell r="M1874">
            <v>1875</v>
          </cell>
        </row>
        <row r="1875">
          <cell r="C1875" t="str">
            <v>25</v>
          </cell>
          <cell r="D1875" t="str">
            <v/>
          </cell>
          <cell r="E1875" t="str">
            <v/>
          </cell>
          <cell r="F1875" t="str">
            <v>Tank-Structural Material- (Butane)</v>
          </cell>
          <cell r="G1875">
            <v>0</v>
          </cell>
          <cell r="H1875">
            <v>0</v>
          </cell>
          <cell r="I1875">
            <v>40175</v>
          </cell>
          <cell r="J1875">
            <v>40168</v>
          </cell>
          <cell r="K1875" t="str">
            <v>N</v>
          </cell>
          <cell r="L1875" t="str">
            <v>Drw</v>
          </cell>
          <cell r="M1875">
            <v>1876</v>
          </cell>
        </row>
        <row r="1876">
          <cell r="C1876" t="str">
            <v>25</v>
          </cell>
          <cell r="D1876" t="str">
            <v/>
          </cell>
          <cell r="E1876" t="str">
            <v/>
          </cell>
          <cell r="F1876" t="str">
            <v>Tank-3D model of Initial Platform Layouts- (Butane)</v>
          </cell>
          <cell r="G1876">
            <v>0</v>
          </cell>
          <cell r="H1876">
            <v>0</v>
          </cell>
          <cell r="I1876">
            <v>40175</v>
          </cell>
          <cell r="J1876">
            <v>40168</v>
          </cell>
          <cell r="K1876" t="str">
            <v>N</v>
          </cell>
          <cell r="L1876" t="str">
            <v>Drw</v>
          </cell>
          <cell r="M1876">
            <v>1877</v>
          </cell>
        </row>
        <row r="1877">
          <cell r="C1877" t="str">
            <v>25</v>
          </cell>
          <cell r="D1877" t="str">
            <v>05050-MD-25-697-01</v>
          </cell>
          <cell r="E1877" t="str">
            <v>05050-MD-25-697-01</v>
          </cell>
          <cell r="F1877" t="str">
            <v>Tank-Platform Arrangement- (Butane)</v>
          </cell>
          <cell r="G1877">
            <v>0</v>
          </cell>
          <cell r="H1877" t="str">
            <v>VP-1516-148-T-101/2-241</v>
          </cell>
          <cell r="I1877">
            <v>40175</v>
          </cell>
          <cell r="J1877">
            <v>40168</v>
          </cell>
          <cell r="K1877" t="str">
            <v>Y</v>
          </cell>
          <cell r="L1877" t="str">
            <v>Drw</v>
          </cell>
          <cell r="M1877">
            <v>1878</v>
          </cell>
        </row>
        <row r="1878">
          <cell r="C1878" t="str">
            <v>25</v>
          </cell>
          <cell r="D1878" t="str">
            <v>05050-MD-25-697-02</v>
          </cell>
          <cell r="E1878" t="str">
            <v>05050-MD-25-697-02</v>
          </cell>
          <cell r="F1878" t="str">
            <v>Tank-Platform Arrangement- (Butane)</v>
          </cell>
          <cell r="G1878">
            <v>0</v>
          </cell>
          <cell r="H1878" t="str">
            <v>VP-1516-148-T-101/2-241</v>
          </cell>
          <cell r="I1878">
            <v>40175</v>
          </cell>
          <cell r="J1878">
            <v>40168</v>
          </cell>
          <cell r="K1878" t="str">
            <v>Y</v>
          </cell>
          <cell r="L1878" t="str">
            <v>Drw</v>
          </cell>
          <cell r="M1878">
            <v>1879</v>
          </cell>
        </row>
        <row r="1879">
          <cell r="C1879" t="str">
            <v>25</v>
          </cell>
          <cell r="D1879" t="str">
            <v>05050-MD-25-697-03</v>
          </cell>
          <cell r="E1879" t="str">
            <v>05050-MD-25-697-03</v>
          </cell>
          <cell r="F1879" t="str">
            <v>Tank-Platform Arrangement- (Butane)</v>
          </cell>
          <cell r="G1879">
            <v>0</v>
          </cell>
          <cell r="H1879" t="str">
            <v>VP-1516-148-T-101/2-241</v>
          </cell>
          <cell r="I1879">
            <v>40175</v>
          </cell>
          <cell r="J1879">
            <v>40168</v>
          </cell>
          <cell r="K1879" t="str">
            <v>Y</v>
          </cell>
          <cell r="L1879" t="str">
            <v>Drw</v>
          </cell>
          <cell r="M1879">
            <v>1880</v>
          </cell>
        </row>
        <row r="1880">
          <cell r="C1880" t="str">
            <v>25</v>
          </cell>
          <cell r="D1880" t="str">
            <v>05050-MD-25-697-04</v>
          </cell>
          <cell r="E1880" t="str">
            <v>05050-MD-25-697-04</v>
          </cell>
          <cell r="F1880" t="str">
            <v>Tank-Platform Arrangement- (Butane)</v>
          </cell>
          <cell r="G1880">
            <v>0</v>
          </cell>
          <cell r="H1880" t="str">
            <v>VP-1516-148-T-101/2-241</v>
          </cell>
          <cell r="I1880">
            <v>40175</v>
          </cell>
          <cell r="J1880">
            <v>40168</v>
          </cell>
          <cell r="K1880" t="str">
            <v>Y</v>
          </cell>
          <cell r="L1880" t="str">
            <v>Drw</v>
          </cell>
          <cell r="M1880">
            <v>1881</v>
          </cell>
        </row>
        <row r="1881">
          <cell r="C1881" t="str">
            <v>25</v>
          </cell>
          <cell r="D1881" t="str">
            <v/>
          </cell>
          <cell r="E1881" t="str">
            <v/>
          </cell>
          <cell r="F1881" t="str">
            <v>Tank-Platform Arrangement- (Butane)</v>
          </cell>
          <cell r="G1881">
            <v>0</v>
          </cell>
          <cell r="H1881">
            <v>0</v>
          </cell>
          <cell r="I1881">
            <v>40175</v>
          </cell>
          <cell r="J1881">
            <v>40168</v>
          </cell>
          <cell r="K1881" t="str">
            <v>n</v>
          </cell>
          <cell r="L1881" t="str">
            <v>Drw</v>
          </cell>
          <cell r="M1881">
            <v>1882</v>
          </cell>
        </row>
        <row r="1882">
          <cell r="C1882" t="str">
            <v>25</v>
          </cell>
          <cell r="D1882" t="str">
            <v/>
          </cell>
          <cell r="E1882" t="str">
            <v/>
          </cell>
          <cell r="F1882" t="str">
            <v>Tank-Platform Arrangement- (Butane)</v>
          </cell>
          <cell r="G1882">
            <v>0</v>
          </cell>
          <cell r="H1882">
            <v>0</v>
          </cell>
          <cell r="I1882">
            <v>40175</v>
          </cell>
          <cell r="J1882">
            <v>40168</v>
          </cell>
          <cell r="K1882" t="str">
            <v>n</v>
          </cell>
          <cell r="L1882" t="str">
            <v>Drw</v>
          </cell>
          <cell r="M1882">
            <v>1883</v>
          </cell>
        </row>
        <row r="1883">
          <cell r="C1883" t="str">
            <v>25</v>
          </cell>
          <cell r="D1883" t="str">
            <v/>
          </cell>
          <cell r="E1883" t="str">
            <v/>
          </cell>
          <cell r="F1883" t="str">
            <v>Tank-Platform Loads onto Roof- (Butane)</v>
          </cell>
          <cell r="G1883">
            <v>0</v>
          </cell>
          <cell r="H1883">
            <v>0</v>
          </cell>
          <cell r="I1883">
            <v>40175</v>
          </cell>
          <cell r="J1883">
            <v>40168</v>
          </cell>
          <cell r="K1883" t="str">
            <v>N</v>
          </cell>
          <cell r="L1883" t="str">
            <v>Drw</v>
          </cell>
          <cell r="M1883">
            <v>1884</v>
          </cell>
        </row>
        <row r="1884">
          <cell r="C1884" t="str">
            <v>25</v>
          </cell>
          <cell r="D1884" t="str">
            <v/>
          </cell>
          <cell r="E1884" t="str">
            <v/>
          </cell>
          <cell r="F1884" t="str">
            <v>Tank-Peripheral Walkway Assembly- (Butane)</v>
          </cell>
          <cell r="G1884">
            <v>0</v>
          </cell>
          <cell r="H1884" t="str">
            <v>VP-1516-148-T-101/2-242</v>
          </cell>
          <cell r="I1884">
            <v>38849</v>
          </cell>
          <cell r="J1884">
            <v>38842</v>
          </cell>
          <cell r="K1884" t="str">
            <v>N</v>
          </cell>
          <cell r="L1884" t="str">
            <v>Drw</v>
          </cell>
          <cell r="M1884">
            <v>1885</v>
          </cell>
        </row>
        <row r="1885">
          <cell r="C1885" t="str">
            <v>25</v>
          </cell>
          <cell r="D1885" t="str">
            <v/>
          </cell>
          <cell r="E1885" t="str">
            <v/>
          </cell>
          <cell r="F1885" t="str">
            <v>Tank-Peripheral Walkway Details- (Butane)</v>
          </cell>
          <cell r="G1885">
            <v>0</v>
          </cell>
          <cell r="H1885" t="str">
            <v>VP-1516-148-T-101/2-243</v>
          </cell>
          <cell r="I1885">
            <v>38849</v>
          </cell>
          <cell r="J1885">
            <v>38842</v>
          </cell>
          <cell r="K1885" t="str">
            <v>N</v>
          </cell>
          <cell r="L1885" t="str">
            <v>Drw</v>
          </cell>
          <cell r="M1885">
            <v>1886</v>
          </cell>
        </row>
        <row r="1886">
          <cell r="C1886" t="str">
            <v>25</v>
          </cell>
          <cell r="D1886" t="str">
            <v/>
          </cell>
          <cell r="E1886" t="str">
            <v/>
          </cell>
          <cell r="F1886" t="str">
            <v>Tank-Peripheral Walkway Details- (Butane)</v>
          </cell>
          <cell r="G1886">
            <v>0</v>
          </cell>
          <cell r="H1886">
            <v>0</v>
          </cell>
          <cell r="I1886">
            <v>40175</v>
          </cell>
          <cell r="J1886">
            <v>40168</v>
          </cell>
          <cell r="K1886" t="str">
            <v>n</v>
          </cell>
          <cell r="L1886" t="str">
            <v>Drw</v>
          </cell>
          <cell r="M1886">
            <v>1887</v>
          </cell>
        </row>
        <row r="1887">
          <cell r="C1887" t="str">
            <v>25</v>
          </cell>
          <cell r="D1887" t="str">
            <v>05050-MD-25-704-01</v>
          </cell>
          <cell r="E1887" t="str">
            <v>05050-MD-25-704-01</v>
          </cell>
          <cell r="F1887" t="str">
            <v>Tank-Pipework Support Structure Assembly- (Butane)</v>
          </cell>
          <cell r="G1887">
            <v>0</v>
          </cell>
          <cell r="H1887" t="str">
            <v>VP-1516-148-T-101/2-244</v>
          </cell>
          <cell r="I1887">
            <v>40175</v>
          </cell>
          <cell r="J1887">
            <v>40168</v>
          </cell>
          <cell r="K1887" t="str">
            <v>Y</v>
          </cell>
          <cell r="L1887" t="str">
            <v>Drw</v>
          </cell>
          <cell r="M1887">
            <v>1888</v>
          </cell>
        </row>
        <row r="1888">
          <cell r="C1888" t="str">
            <v>25</v>
          </cell>
          <cell r="D1888" t="str">
            <v>05050-MD-25-704-02</v>
          </cell>
          <cell r="E1888" t="str">
            <v>05050-MD-25-704-02</v>
          </cell>
          <cell r="F1888" t="str">
            <v>Tank-Pipework Support Structure Assembly- (Butane)</v>
          </cell>
          <cell r="G1888">
            <v>0</v>
          </cell>
          <cell r="H1888" t="str">
            <v>VP-1516-148-T-101/2-244</v>
          </cell>
          <cell r="I1888">
            <v>40175</v>
          </cell>
          <cell r="J1888">
            <v>40168</v>
          </cell>
          <cell r="K1888" t="str">
            <v>Y</v>
          </cell>
          <cell r="L1888" t="str">
            <v>Drw</v>
          </cell>
          <cell r="M1888">
            <v>1889</v>
          </cell>
        </row>
        <row r="1889">
          <cell r="C1889" t="str">
            <v>25</v>
          </cell>
          <cell r="D1889" t="str">
            <v>05050-MD-25-704-03</v>
          </cell>
          <cell r="E1889" t="str">
            <v>05050-MD-25-704-03</v>
          </cell>
          <cell r="F1889" t="str">
            <v>Tank-Pipework Support Structure Assembly- (Butane)</v>
          </cell>
          <cell r="G1889">
            <v>0</v>
          </cell>
          <cell r="H1889" t="str">
            <v>VP-1516-148-T-101/2-244</v>
          </cell>
          <cell r="I1889">
            <v>40175</v>
          </cell>
          <cell r="J1889">
            <v>40168</v>
          </cell>
          <cell r="K1889" t="str">
            <v>Y</v>
          </cell>
          <cell r="L1889" t="str">
            <v>Drw</v>
          </cell>
          <cell r="M1889">
            <v>1890</v>
          </cell>
        </row>
        <row r="1890">
          <cell r="C1890" t="str">
            <v>25</v>
          </cell>
          <cell r="D1890" t="str">
            <v>05050-MD-25-704-04</v>
          </cell>
          <cell r="E1890" t="str">
            <v>05050-MD-25-704-04</v>
          </cell>
          <cell r="F1890" t="str">
            <v>Tank-Pipework Support Structure Assembly- (Butane)</v>
          </cell>
          <cell r="G1890">
            <v>0</v>
          </cell>
          <cell r="H1890" t="str">
            <v>VP-1516-148-T-101/2-244</v>
          </cell>
          <cell r="I1890">
            <v>40175</v>
          </cell>
          <cell r="J1890">
            <v>40168</v>
          </cell>
          <cell r="K1890" t="str">
            <v>Y</v>
          </cell>
          <cell r="L1890" t="str">
            <v>Drw</v>
          </cell>
          <cell r="M1890">
            <v>1891</v>
          </cell>
        </row>
        <row r="1891">
          <cell r="C1891" t="str">
            <v>25</v>
          </cell>
          <cell r="D1891" t="str">
            <v>05050-MD-25-704-05</v>
          </cell>
          <cell r="E1891" t="str">
            <v>05050-MD-25-704-05</v>
          </cell>
          <cell r="F1891" t="str">
            <v>Tank-Pipework Support Structure Assembly- (Butane)</v>
          </cell>
          <cell r="G1891">
            <v>0</v>
          </cell>
          <cell r="H1891" t="str">
            <v>VP-1516-148-T-101/2-244</v>
          </cell>
          <cell r="I1891">
            <v>40175</v>
          </cell>
          <cell r="J1891">
            <v>40168</v>
          </cell>
          <cell r="K1891" t="str">
            <v>Y</v>
          </cell>
          <cell r="L1891" t="str">
            <v>Drw</v>
          </cell>
          <cell r="M1891">
            <v>1892</v>
          </cell>
        </row>
        <row r="1892">
          <cell r="C1892" t="str">
            <v>25</v>
          </cell>
          <cell r="D1892" t="str">
            <v>05050-MD-25-704-06</v>
          </cell>
          <cell r="E1892" t="str">
            <v>05050-MD-25-704-06</v>
          </cell>
          <cell r="F1892" t="str">
            <v>Tank-Pipework Support Structure Assembly- (Butane)</v>
          </cell>
          <cell r="G1892">
            <v>0</v>
          </cell>
          <cell r="H1892" t="str">
            <v>VP-1516-148-T-101/2-244</v>
          </cell>
          <cell r="I1892">
            <v>40175</v>
          </cell>
          <cell r="J1892">
            <v>40168</v>
          </cell>
          <cell r="K1892" t="str">
            <v>Y</v>
          </cell>
          <cell r="L1892" t="str">
            <v>Drw</v>
          </cell>
          <cell r="M1892">
            <v>1893</v>
          </cell>
        </row>
        <row r="1893">
          <cell r="C1893" t="str">
            <v>25</v>
          </cell>
          <cell r="D1893" t="str">
            <v>05050-MD-25-704-07</v>
          </cell>
          <cell r="E1893" t="str">
            <v>05050-MD-25-704-07</v>
          </cell>
          <cell r="F1893" t="str">
            <v>Tank-Pipework Support Structure Assembly- (Butane)</v>
          </cell>
          <cell r="G1893">
            <v>0</v>
          </cell>
          <cell r="H1893" t="str">
            <v>VP-1516-148-T-101/2-244</v>
          </cell>
          <cell r="I1893">
            <v>40175</v>
          </cell>
          <cell r="J1893">
            <v>40168</v>
          </cell>
          <cell r="K1893" t="str">
            <v>Y</v>
          </cell>
          <cell r="L1893" t="str">
            <v>Drw</v>
          </cell>
          <cell r="M1893">
            <v>1894</v>
          </cell>
        </row>
        <row r="1894">
          <cell r="C1894" t="str">
            <v>25</v>
          </cell>
          <cell r="D1894" t="str">
            <v>05050-MD-25-704-08</v>
          </cell>
          <cell r="E1894" t="str">
            <v>05050-MD-25-704-08</v>
          </cell>
          <cell r="F1894" t="str">
            <v>Tank-Pipework Support Structure Assembly- (Butane)</v>
          </cell>
          <cell r="G1894">
            <v>0</v>
          </cell>
          <cell r="H1894" t="str">
            <v>VP-1516-148-T-101/2-244</v>
          </cell>
          <cell r="I1894">
            <v>40175</v>
          </cell>
          <cell r="J1894">
            <v>40168</v>
          </cell>
          <cell r="K1894" t="str">
            <v>Y</v>
          </cell>
          <cell r="L1894" t="str">
            <v>Drw</v>
          </cell>
          <cell r="M1894">
            <v>1895</v>
          </cell>
        </row>
        <row r="1895">
          <cell r="C1895" t="str">
            <v>25</v>
          </cell>
          <cell r="D1895" t="str">
            <v>05050-MD-25-704-09</v>
          </cell>
          <cell r="E1895" t="str">
            <v>05050-MD-25-704-09</v>
          </cell>
          <cell r="F1895" t="str">
            <v>Tank-Pipework Support Structure Assembly- (Butane)</v>
          </cell>
          <cell r="G1895">
            <v>0</v>
          </cell>
          <cell r="H1895" t="str">
            <v>VP-1516-148-T-101/2-244</v>
          </cell>
          <cell r="I1895">
            <v>40175</v>
          </cell>
          <cell r="J1895">
            <v>40168</v>
          </cell>
          <cell r="K1895" t="str">
            <v>Y</v>
          </cell>
          <cell r="L1895" t="str">
            <v>Drw</v>
          </cell>
          <cell r="M1895">
            <v>1896</v>
          </cell>
        </row>
        <row r="1896">
          <cell r="C1896" t="str">
            <v>25</v>
          </cell>
          <cell r="D1896" t="str">
            <v>05050-MD-25-705-00</v>
          </cell>
          <cell r="E1896" t="str">
            <v>05050-MD-25-705-00</v>
          </cell>
          <cell r="F1896" t="str">
            <v>Tank-Pipework Support Structure Details- (Butane)</v>
          </cell>
          <cell r="G1896">
            <v>0</v>
          </cell>
          <cell r="H1896" t="str">
            <v>VP-1516-148-T-101/2-245</v>
          </cell>
          <cell r="I1896">
            <v>40175</v>
          </cell>
          <cell r="J1896">
            <v>40168</v>
          </cell>
          <cell r="K1896" t="str">
            <v>Y</v>
          </cell>
          <cell r="L1896" t="str">
            <v>Drw</v>
          </cell>
          <cell r="M1896">
            <v>1897</v>
          </cell>
        </row>
        <row r="1897">
          <cell r="C1897" t="str">
            <v>25</v>
          </cell>
          <cell r="D1897" t="str">
            <v>05050-MD-25-706-01</v>
          </cell>
          <cell r="E1897" t="str">
            <v>05050-MD-25-706-01</v>
          </cell>
          <cell r="F1897" t="str">
            <v>Tank-Pump &amp; Head Plate Stillage- (Butane)</v>
          </cell>
          <cell r="G1897">
            <v>0</v>
          </cell>
          <cell r="H1897" t="str">
            <v>VP-1516-148-T-101/2-246</v>
          </cell>
          <cell r="I1897">
            <v>40175</v>
          </cell>
          <cell r="J1897">
            <v>40168</v>
          </cell>
          <cell r="K1897" t="str">
            <v>Y</v>
          </cell>
          <cell r="L1897" t="str">
            <v>Drw</v>
          </cell>
          <cell r="M1897">
            <v>1898</v>
          </cell>
        </row>
        <row r="1898">
          <cell r="C1898" t="str">
            <v>25</v>
          </cell>
          <cell r="D1898" t="str">
            <v>05050-MD-25-706-02</v>
          </cell>
          <cell r="E1898" t="str">
            <v>05050-MD-25-706-02</v>
          </cell>
          <cell r="F1898" t="str">
            <v>Tank-Pump &amp; Head Plate Stillage- (Butane)</v>
          </cell>
          <cell r="G1898">
            <v>0</v>
          </cell>
          <cell r="H1898" t="str">
            <v>VP-1516-148-T-101/2-246</v>
          </cell>
          <cell r="I1898">
            <v>40175</v>
          </cell>
          <cell r="J1898">
            <v>40168</v>
          </cell>
          <cell r="K1898" t="str">
            <v>Y</v>
          </cell>
          <cell r="L1898" t="str">
            <v>Drw</v>
          </cell>
          <cell r="M1898">
            <v>1899</v>
          </cell>
        </row>
        <row r="1899">
          <cell r="C1899" t="str">
            <v>25</v>
          </cell>
          <cell r="D1899" t="str">
            <v/>
          </cell>
          <cell r="E1899" t="str">
            <v/>
          </cell>
          <cell r="F1899" t="str">
            <v>Tank-Pipework Support Structure Details- (Butane)</v>
          </cell>
          <cell r="G1899">
            <v>0</v>
          </cell>
          <cell r="H1899">
            <v>0</v>
          </cell>
          <cell r="I1899">
            <v>40175</v>
          </cell>
          <cell r="J1899">
            <v>40168</v>
          </cell>
          <cell r="K1899" t="str">
            <v>n</v>
          </cell>
          <cell r="L1899" t="str">
            <v>Drw</v>
          </cell>
          <cell r="M1899">
            <v>1900</v>
          </cell>
        </row>
        <row r="1900">
          <cell r="C1900" t="str">
            <v>25</v>
          </cell>
          <cell r="D1900" t="str">
            <v/>
          </cell>
          <cell r="E1900" t="str">
            <v/>
          </cell>
          <cell r="F1900" t="str">
            <v>Tank-Pipework Support Structure Details- (Butane)</v>
          </cell>
          <cell r="G1900">
            <v>0</v>
          </cell>
          <cell r="H1900">
            <v>0</v>
          </cell>
          <cell r="I1900">
            <v>40175</v>
          </cell>
          <cell r="J1900">
            <v>40168</v>
          </cell>
          <cell r="K1900" t="str">
            <v>n</v>
          </cell>
          <cell r="L1900" t="str">
            <v>Drw</v>
          </cell>
          <cell r="M1900">
            <v>1901</v>
          </cell>
        </row>
        <row r="1901">
          <cell r="C1901" t="str">
            <v>25</v>
          </cell>
          <cell r="D1901" t="str">
            <v/>
          </cell>
          <cell r="E1901" t="str">
            <v/>
          </cell>
          <cell r="F1901" t="str">
            <v>Tank-Pipework Support Structure Details- (Butane)</v>
          </cell>
          <cell r="G1901">
            <v>0</v>
          </cell>
          <cell r="H1901">
            <v>0</v>
          </cell>
          <cell r="I1901">
            <v>40175</v>
          </cell>
          <cell r="J1901">
            <v>40168</v>
          </cell>
          <cell r="K1901" t="str">
            <v>n</v>
          </cell>
          <cell r="L1901" t="str">
            <v>Drw</v>
          </cell>
          <cell r="M1901">
            <v>1902</v>
          </cell>
        </row>
        <row r="1902">
          <cell r="C1902" t="str">
            <v>25</v>
          </cell>
          <cell r="D1902" t="str">
            <v/>
          </cell>
          <cell r="E1902" t="str">
            <v/>
          </cell>
          <cell r="F1902" t="str">
            <v>Tank-Pipework Support Structure Details- (Butane)</v>
          </cell>
          <cell r="G1902">
            <v>0</v>
          </cell>
          <cell r="H1902">
            <v>0</v>
          </cell>
          <cell r="I1902">
            <v>40175</v>
          </cell>
          <cell r="J1902">
            <v>40168</v>
          </cell>
          <cell r="K1902" t="str">
            <v>n</v>
          </cell>
          <cell r="L1902" t="str">
            <v>Drw</v>
          </cell>
          <cell r="M1902">
            <v>1903</v>
          </cell>
        </row>
        <row r="1903">
          <cell r="C1903" t="str">
            <v>25</v>
          </cell>
          <cell r="D1903" t="str">
            <v/>
          </cell>
          <cell r="E1903" t="str">
            <v/>
          </cell>
          <cell r="F1903" t="str">
            <v>Tank-Pipework Support Structure Details- (Butane)</v>
          </cell>
          <cell r="G1903">
            <v>0</v>
          </cell>
          <cell r="H1903">
            <v>0</v>
          </cell>
          <cell r="I1903">
            <v>40175</v>
          </cell>
          <cell r="J1903">
            <v>40168</v>
          </cell>
          <cell r="K1903" t="str">
            <v>n</v>
          </cell>
          <cell r="L1903" t="str">
            <v>Drw</v>
          </cell>
          <cell r="M1903">
            <v>1904</v>
          </cell>
        </row>
        <row r="1904">
          <cell r="C1904" t="str">
            <v>25</v>
          </cell>
          <cell r="D1904" t="str">
            <v>05050-MD-25-712-01</v>
          </cell>
          <cell r="E1904" t="str">
            <v>05050-MD-25-712-01</v>
          </cell>
          <cell r="F1904" t="str">
            <v>Tank-Vent Platform - Structure- (Butane)</v>
          </cell>
          <cell r="G1904">
            <v>0</v>
          </cell>
          <cell r="H1904" t="str">
            <v>VP-1516-148-T-101/2-247</v>
          </cell>
          <cell r="I1904">
            <v>40175</v>
          </cell>
          <cell r="J1904">
            <v>40168</v>
          </cell>
          <cell r="K1904" t="str">
            <v>Y</v>
          </cell>
          <cell r="L1904" t="str">
            <v>Drw</v>
          </cell>
          <cell r="M1904">
            <v>1905</v>
          </cell>
        </row>
        <row r="1905">
          <cell r="C1905" t="str">
            <v>25</v>
          </cell>
          <cell r="D1905" t="str">
            <v>05050-MD-25-712-02</v>
          </cell>
          <cell r="E1905" t="str">
            <v>05050-MD-25-712-02</v>
          </cell>
          <cell r="F1905" t="str">
            <v>Tank-Vent Platform - Structure- (Butane)</v>
          </cell>
          <cell r="G1905">
            <v>0</v>
          </cell>
          <cell r="H1905" t="str">
            <v>VP-1516-148-T-101/2-247</v>
          </cell>
          <cell r="I1905">
            <v>40175</v>
          </cell>
          <cell r="J1905">
            <v>40168</v>
          </cell>
          <cell r="K1905" t="str">
            <v>Y</v>
          </cell>
          <cell r="L1905" t="str">
            <v>Drw</v>
          </cell>
          <cell r="M1905">
            <v>1906</v>
          </cell>
        </row>
        <row r="1906">
          <cell r="C1906" t="str">
            <v>25</v>
          </cell>
          <cell r="D1906" t="str">
            <v>05050-MD-25-712-03</v>
          </cell>
          <cell r="E1906" t="str">
            <v>05050-MD-25-712-03</v>
          </cell>
          <cell r="F1906" t="str">
            <v>Tank-Vent Platform - Structure- (Butane)</v>
          </cell>
          <cell r="G1906">
            <v>0</v>
          </cell>
          <cell r="H1906" t="str">
            <v>VP-1516-148-T-101/2-247</v>
          </cell>
          <cell r="I1906">
            <v>40175</v>
          </cell>
          <cell r="J1906">
            <v>40168</v>
          </cell>
          <cell r="K1906" t="str">
            <v>Y</v>
          </cell>
          <cell r="L1906" t="str">
            <v>Drw</v>
          </cell>
          <cell r="M1906">
            <v>1907</v>
          </cell>
        </row>
        <row r="1907">
          <cell r="C1907" t="str">
            <v>25</v>
          </cell>
          <cell r="D1907" t="str">
            <v>05050-MD-25-712-04</v>
          </cell>
          <cell r="E1907" t="str">
            <v>05050-MD-25-712-04</v>
          </cell>
          <cell r="F1907" t="str">
            <v>Tank-Vent Platform - Structure- (Butane)</v>
          </cell>
          <cell r="G1907">
            <v>0</v>
          </cell>
          <cell r="H1907" t="str">
            <v>VP-1516-148-T-101/2-247</v>
          </cell>
          <cell r="I1907">
            <v>40175</v>
          </cell>
          <cell r="J1907">
            <v>40168</v>
          </cell>
          <cell r="K1907" t="str">
            <v>Y</v>
          </cell>
          <cell r="L1907" t="str">
            <v>Drw</v>
          </cell>
          <cell r="M1907">
            <v>1908</v>
          </cell>
        </row>
        <row r="1908">
          <cell r="C1908" t="str">
            <v>25</v>
          </cell>
          <cell r="D1908" t="str">
            <v>05050-MD-25-712-05</v>
          </cell>
          <cell r="E1908" t="str">
            <v>05050-MD-25-712-05</v>
          </cell>
          <cell r="F1908" t="str">
            <v>Tank-Vent Platform - Structure- (Butane)</v>
          </cell>
          <cell r="G1908">
            <v>0</v>
          </cell>
          <cell r="H1908" t="str">
            <v>VP-1516-148-T-101/2-247</v>
          </cell>
          <cell r="I1908">
            <v>40175</v>
          </cell>
          <cell r="J1908">
            <v>40168</v>
          </cell>
          <cell r="K1908" t="str">
            <v>Y</v>
          </cell>
          <cell r="L1908" t="str">
            <v>Drw</v>
          </cell>
          <cell r="M1908">
            <v>1909</v>
          </cell>
        </row>
        <row r="1909">
          <cell r="C1909" t="str">
            <v>25</v>
          </cell>
          <cell r="D1909" t="str">
            <v>05050-MD-25-712-06</v>
          </cell>
          <cell r="E1909" t="str">
            <v>05050-MD-25-712-06</v>
          </cell>
          <cell r="F1909" t="str">
            <v>Tank-Vent Platform - Structure- (Butane)</v>
          </cell>
          <cell r="G1909">
            <v>0</v>
          </cell>
          <cell r="H1909" t="str">
            <v>VP-1516-148-T-101/2-247</v>
          </cell>
          <cell r="I1909">
            <v>40175</v>
          </cell>
          <cell r="J1909">
            <v>40168</v>
          </cell>
          <cell r="K1909" t="str">
            <v>Y</v>
          </cell>
          <cell r="L1909" t="str">
            <v>Drw</v>
          </cell>
          <cell r="M1909">
            <v>1910</v>
          </cell>
        </row>
        <row r="1910">
          <cell r="C1910" t="str">
            <v>25</v>
          </cell>
          <cell r="D1910" t="str">
            <v>05050-MD-25-712-07</v>
          </cell>
          <cell r="E1910" t="str">
            <v>05050-MD-25-712-07</v>
          </cell>
          <cell r="F1910" t="str">
            <v>Tank-Vent Platform - Structure- (Butane)</v>
          </cell>
          <cell r="G1910">
            <v>0</v>
          </cell>
          <cell r="H1910" t="str">
            <v>VP-1516-148-T-101/2-247</v>
          </cell>
          <cell r="I1910">
            <v>40175</v>
          </cell>
          <cell r="J1910">
            <v>40168</v>
          </cell>
          <cell r="K1910" t="str">
            <v>Y</v>
          </cell>
          <cell r="L1910" t="str">
            <v>Drw</v>
          </cell>
          <cell r="M1910">
            <v>1911</v>
          </cell>
        </row>
        <row r="1911">
          <cell r="C1911" t="str">
            <v>25</v>
          </cell>
          <cell r="D1911" t="str">
            <v>05050-MD-25-712-08</v>
          </cell>
          <cell r="E1911" t="str">
            <v>05050-MD-25-712-08</v>
          </cell>
          <cell r="F1911" t="str">
            <v>Tank-Vent Platform - Structure- (Butane)</v>
          </cell>
          <cell r="G1911">
            <v>0</v>
          </cell>
          <cell r="H1911" t="str">
            <v>VP-1516-148-T-101/2-247</v>
          </cell>
          <cell r="I1911">
            <v>40175</v>
          </cell>
          <cell r="J1911">
            <v>40168</v>
          </cell>
          <cell r="K1911" t="str">
            <v>Y</v>
          </cell>
          <cell r="L1911" t="str">
            <v>Drw</v>
          </cell>
          <cell r="M1911">
            <v>1912</v>
          </cell>
        </row>
        <row r="1912">
          <cell r="C1912" t="str">
            <v>25</v>
          </cell>
          <cell r="D1912" t="str">
            <v>05050-MD-25-712-09</v>
          </cell>
          <cell r="E1912" t="str">
            <v>05050-MD-25-712-09</v>
          </cell>
          <cell r="F1912" t="str">
            <v>Tank-Vent Platform - Structure- (Butane)</v>
          </cell>
          <cell r="G1912">
            <v>0</v>
          </cell>
          <cell r="H1912" t="str">
            <v>VP-1516-148-T-101/2-247</v>
          </cell>
          <cell r="I1912">
            <v>40175</v>
          </cell>
          <cell r="J1912">
            <v>40168</v>
          </cell>
          <cell r="K1912" t="str">
            <v>Y</v>
          </cell>
          <cell r="L1912" t="str">
            <v>Drw</v>
          </cell>
          <cell r="M1912">
            <v>1913</v>
          </cell>
        </row>
        <row r="1913">
          <cell r="C1913" t="str">
            <v>25</v>
          </cell>
          <cell r="D1913" t="str">
            <v>05050-MD-25-712-10</v>
          </cell>
          <cell r="E1913" t="str">
            <v>05050-MD-25-712-10</v>
          </cell>
          <cell r="F1913" t="str">
            <v>Tank-Vent Platform - Structure- (Butane)</v>
          </cell>
          <cell r="G1913">
            <v>0</v>
          </cell>
          <cell r="H1913" t="str">
            <v>VP-1516-148-T-101/2-247</v>
          </cell>
          <cell r="I1913">
            <v>40175</v>
          </cell>
          <cell r="J1913">
            <v>40168</v>
          </cell>
          <cell r="K1913" t="str">
            <v>Y</v>
          </cell>
          <cell r="L1913" t="str">
            <v>Drw</v>
          </cell>
          <cell r="M1913">
            <v>1914</v>
          </cell>
        </row>
        <row r="1914">
          <cell r="C1914" t="str">
            <v>25</v>
          </cell>
          <cell r="D1914" t="str">
            <v>05050-MD-25-712-11</v>
          </cell>
          <cell r="E1914" t="str">
            <v>05050-MD-25-712-11</v>
          </cell>
          <cell r="F1914" t="str">
            <v>Tank-Vent Platform - Structure- (Butane)</v>
          </cell>
          <cell r="G1914">
            <v>0</v>
          </cell>
          <cell r="H1914" t="str">
            <v>VP-1516-148-T-101/2-247</v>
          </cell>
          <cell r="I1914">
            <v>40175</v>
          </cell>
          <cell r="J1914">
            <v>40168</v>
          </cell>
          <cell r="K1914" t="str">
            <v>Y</v>
          </cell>
          <cell r="L1914" t="str">
            <v>Drw</v>
          </cell>
          <cell r="M1914">
            <v>1915</v>
          </cell>
        </row>
        <row r="1915">
          <cell r="C1915" t="str">
            <v>25</v>
          </cell>
          <cell r="D1915" t="str">
            <v>05050-MD-25-712-12</v>
          </cell>
          <cell r="E1915" t="str">
            <v>05050-MD-25-712-12</v>
          </cell>
          <cell r="F1915" t="str">
            <v>Tank-Vent Platform - Structure- (Butane)</v>
          </cell>
          <cell r="G1915">
            <v>0</v>
          </cell>
          <cell r="H1915" t="str">
            <v>VP-1516-148-T-101/2-247</v>
          </cell>
          <cell r="I1915">
            <v>40175</v>
          </cell>
          <cell r="J1915">
            <v>40168</v>
          </cell>
          <cell r="K1915" t="str">
            <v>Y</v>
          </cell>
          <cell r="L1915" t="str">
            <v>Drw</v>
          </cell>
          <cell r="M1915">
            <v>1916</v>
          </cell>
        </row>
        <row r="1916">
          <cell r="C1916" t="str">
            <v>25</v>
          </cell>
          <cell r="D1916" t="str">
            <v>05050-MD-25-712-13</v>
          </cell>
          <cell r="E1916" t="str">
            <v>05050-MD-25-712-13</v>
          </cell>
          <cell r="F1916" t="str">
            <v>Tank-Vent Platform - Structure- (Butane)</v>
          </cell>
          <cell r="G1916">
            <v>0</v>
          </cell>
          <cell r="H1916" t="str">
            <v>VP-1516-148-T-101/2-247</v>
          </cell>
          <cell r="I1916">
            <v>40175</v>
          </cell>
          <cell r="J1916">
            <v>40168</v>
          </cell>
          <cell r="K1916" t="str">
            <v>Y</v>
          </cell>
          <cell r="L1916" t="str">
            <v>Drw</v>
          </cell>
          <cell r="M1916">
            <v>1917</v>
          </cell>
        </row>
        <row r="1917">
          <cell r="C1917" t="str">
            <v>25</v>
          </cell>
          <cell r="D1917" t="str">
            <v>05050-MD-25-712-14</v>
          </cell>
          <cell r="E1917" t="str">
            <v>05050-MD-25-712-14</v>
          </cell>
          <cell r="F1917" t="str">
            <v>Tank-Vent Platform - Structure- (Butane)</v>
          </cell>
          <cell r="G1917">
            <v>0</v>
          </cell>
          <cell r="H1917" t="str">
            <v>VP-1516-148-T-101/2-247</v>
          </cell>
          <cell r="I1917">
            <v>40175</v>
          </cell>
          <cell r="J1917">
            <v>40168</v>
          </cell>
          <cell r="K1917" t="str">
            <v>Y</v>
          </cell>
          <cell r="L1917" t="str">
            <v>Drw</v>
          </cell>
          <cell r="M1917">
            <v>1918</v>
          </cell>
        </row>
        <row r="1918">
          <cell r="C1918" t="str">
            <v>25</v>
          </cell>
          <cell r="D1918" t="str">
            <v>05050-MD-25-712-15</v>
          </cell>
          <cell r="E1918" t="str">
            <v>05050-MD-25-712-15</v>
          </cell>
          <cell r="F1918" t="str">
            <v>Tank-Vent Platform - Structure- (Butane)</v>
          </cell>
          <cell r="G1918">
            <v>0</v>
          </cell>
          <cell r="H1918" t="str">
            <v>VP-1516-148-T-101/2-247</v>
          </cell>
          <cell r="I1918">
            <v>40175</v>
          </cell>
          <cell r="J1918">
            <v>40168</v>
          </cell>
          <cell r="K1918" t="str">
            <v>Y</v>
          </cell>
          <cell r="L1918" t="str">
            <v>Drw</v>
          </cell>
          <cell r="M1918">
            <v>1919</v>
          </cell>
        </row>
        <row r="1919">
          <cell r="C1919" t="str">
            <v>25</v>
          </cell>
          <cell r="D1919" t="str">
            <v>05050-MD-25-712-16</v>
          </cell>
          <cell r="E1919" t="str">
            <v>05050-MD-25-712-16</v>
          </cell>
          <cell r="F1919" t="str">
            <v>Tank-Vent Platform - Structure- (Butane)</v>
          </cell>
          <cell r="G1919">
            <v>0</v>
          </cell>
          <cell r="H1919" t="str">
            <v>VP-1516-148-T-101/2-247</v>
          </cell>
          <cell r="I1919">
            <v>40175</v>
          </cell>
          <cell r="J1919">
            <v>40168</v>
          </cell>
          <cell r="K1919" t="str">
            <v>Y</v>
          </cell>
          <cell r="L1919" t="str">
            <v>Drw</v>
          </cell>
          <cell r="M1919">
            <v>1920</v>
          </cell>
        </row>
        <row r="1920">
          <cell r="C1920" t="str">
            <v>25</v>
          </cell>
          <cell r="D1920" t="str">
            <v>05050-MD-25-712-17</v>
          </cell>
          <cell r="E1920" t="str">
            <v>05050-MD-25-712-17</v>
          </cell>
          <cell r="F1920" t="str">
            <v>Tank-Vent Platform - Structure- (Butane)</v>
          </cell>
          <cell r="G1920">
            <v>0</v>
          </cell>
          <cell r="H1920" t="str">
            <v>VP-1516-148-T-101/2-247</v>
          </cell>
          <cell r="I1920">
            <v>40175</v>
          </cell>
          <cell r="J1920">
            <v>40168</v>
          </cell>
          <cell r="K1920" t="str">
            <v>Y</v>
          </cell>
          <cell r="L1920" t="str">
            <v>Drw</v>
          </cell>
          <cell r="M1920">
            <v>1921</v>
          </cell>
        </row>
        <row r="1921">
          <cell r="C1921" t="str">
            <v>25</v>
          </cell>
          <cell r="D1921" t="str">
            <v>05050-MD-25-712-18</v>
          </cell>
          <cell r="E1921" t="str">
            <v>05050-MD-25-712-18</v>
          </cell>
          <cell r="F1921" t="str">
            <v>Tank-Vent Platform - Structure- (Butane)</v>
          </cell>
          <cell r="G1921">
            <v>0</v>
          </cell>
          <cell r="H1921" t="str">
            <v>VP-1516-148-T-101/2-247</v>
          </cell>
          <cell r="I1921">
            <v>40175</v>
          </cell>
          <cell r="J1921">
            <v>40168</v>
          </cell>
          <cell r="K1921" t="str">
            <v>Y</v>
          </cell>
          <cell r="L1921" t="str">
            <v>Drw</v>
          </cell>
          <cell r="M1921">
            <v>1922</v>
          </cell>
        </row>
        <row r="1922">
          <cell r="C1922" t="str">
            <v>25</v>
          </cell>
          <cell r="D1922" t="str">
            <v>05050-MD-25-712-19</v>
          </cell>
          <cell r="E1922" t="str">
            <v>05050-MD-25-712-19</v>
          </cell>
          <cell r="F1922" t="str">
            <v>Tank-Vent Platform - Structure- (Butane)</v>
          </cell>
          <cell r="G1922">
            <v>0</v>
          </cell>
          <cell r="H1922" t="str">
            <v>VP-1516-148-T-101/2-247</v>
          </cell>
          <cell r="I1922">
            <v>40175</v>
          </cell>
          <cell r="J1922">
            <v>40168</v>
          </cell>
          <cell r="K1922" t="str">
            <v>Y</v>
          </cell>
          <cell r="L1922" t="str">
            <v>Drw</v>
          </cell>
          <cell r="M1922">
            <v>1923</v>
          </cell>
        </row>
        <row r="1923">
          <cell r="C1923" t="str">
            <v>25</v>
          </cell>
          <cell r="D1923" t="str">
            <v>05050-MD-25-712-20</v>
          </cell>
          <cell r="E1923" t="str">
            <v>05050-MD-25-712-20</v>
          </cell>
          <cell r="F1923" t="str">
            <v>Tank-Vent Platform - Structure- (Butane)</v>
          </cell>
          <cell r="G1923">
            <v>0</v>
          </cell>
          <cell r="H1923" t="str">
            <v>VP-1516-148-T-101/2-247</v>
          </cell>
          <cell r="I1923">
            <v>40175</v>
          </cell>
          <cell r="J1923">
            <v>40168</v>
          </cell>
          <cell r="K1923" t="str">
            <v>Y</v>
          </cell>
          <cell r="L1923" t="str">
            <v>Drw</v>
          </cell>
          <cell r="M1923">
            <v>1924</v>
          </cell>
        </row>
        <row r="1924">
          <cell r="C1924" t="str">
            <v>25</v>
          </cell>
          <cell r="D1924" t="str">
            <v>05050-MD-25-712-21</v>
          </cell>
          <cell r="E1924" t="str">
            <v>05050-MD-25-712-21</v>
          </cell>
          <cell r="F1924" t="str">
            <v>Tank-Vent Platform - Structure- (Butane)</v>
          </cell>
          <cell r="G1924">
            <v>0</v>
          </cell>
          <cell r="H1924" t="str">
            <v>VP-1516-148-T-101/2-247</v>
          </cell>
          <cell r="I1924">
            <v>40175</v>
          </cell>
          <cell r="J1924">
            <v>40168</v>
          </cell>
          <cell r="K1924" t="str">
            <v>Y</v>
          </cell>
          <cell r="L1924" t="str">
            <v>Drw</v>
          </cell>
          <cell r="M1924">
            <v>1925</v>
          </cell>
        </row>
        <row r="1925">
          <cell r="C1925" t="str">
            <v>25</v>
          </cell>
          <cell r="D1925" t="str">
            <v>05050-MD-25-712-22</v>
          </cell>
          <cell r="E1925" t="str">
            <v>05050-MD-25-712-22</v>
          </cell>
          <cell r="F1925" t="str">
            <v>Tank-Vent Platform - Structure- (Butane)</v>
          </cell>
          <cell r="G1925">
            <v>0</v>
          </cell>
          <cell r="H1925" t="str">
            <v>VP-1516-148-T-101/2-247</v>
          </cell>
          <cell r="I1925">
            <v>40175</v>
          </cell>
          <cell r="J1925">
            <v>40168</v>
          </cell>
          <cell r="K1925" t="str">
            <v>Y</v>
          </cell>
          <cell r="L1925" t="str">
            <v>Drw</v>
          </cell>
          <cell r="M1925">
            <v>1926</v>
          </cell>
        </row>
        <row r="1926">
          <cell r="C1926" t="str">
            <v>25</v>
          </cell>
          <cell r="D1926" t="str">
            <v>05050-MD-25-712-23</v>
          </cell>
          <cell r="E1926" t="str">
            <v>05050-MD-25-712-23</v>
          </cell>
          <cell r="F1926" t="str">
            <v>Tank-Vent Platform - Structure- (Butane)</v>
          </cell>
          <cell r="G1926">
            <v>0</v>
          </cell>
          <cell r="H1926" t="str">
            <v>VP-1516-148-T-101/2-247</v>
          </cell>
          <cell r="I1926">
            <v>40175</v>
          </cell>
          <cell r="J1926">
            <v>40168</v>
          </cell>
          <cell r="K1926" t="str">
            <v>Y</v>
          </cell>
          <cell r="L1926" t="str">
            <v>Drw</v>
          </cell>
          <cell r="M1926">
            <v>1927</v>
          </cell>
        </row>
        <row r="1927">
          <cell r="C1927" t="str">
            <v>25</v>
          </cell>
          <cell r="D1927" t="str">
            <v>05050-MD-25-712-24</v>
          </cell>
          <cell r="E1927" t="str">
            <v>05050-MD-25-712-24</v>
          </cell>
          <cell r="F1927" t="str">
            <v>Tank-Vent Platform - Structure- (Butane)</v>
          </cell>
          <cell r="G1927">
            <v>0</v>
          </cell>
          <cell r="H1927" t="str">
            <v>VP-1516-148-T-101/2-247</v>
          </cell>
          <cell r="I1927">
            <v>40175</v>
          </cell>
          <cell r="J1927">
            <v>40168</v>
          </cell>
          <cell r="K1927" t="str">
            <v>Y</v>
          </cell>
          <cell r="L1927" t="str">
            <v>Drw</v>
          </cell>
          <cell r="M1927">
            <v>1928</v>
          </cell>
        </row>
        <row r="1928">
          <cell r="C1928" t="str">
            <v>25</v>
          </cell>
          <cell r="D1928" t="str">
            <v>05050-MD-25-712-25</v>
          </cell>
          <cell r="E1928" t="str">
            <v>05050-MD-25-712-25</v>
          </cell>
          <cell r="F1928" t="str">
            <v>Tank-Vent Platform - Structure- (Butane)</v>
          </cell>
          <cell r="G1928">
            <v>0</v>
          </cell>
          <cell r="H1928" t="str">
            <v>VP-1516-148-T-101/2-247</v>
          </cell>
          <cell r="I1928">
            <v>40175</v>
          </cell>
          <cell r="J1928">
            <v>40168</v>
          </cell>
          <cell r="K1928" t="str">
            <v>Y</v>
          </cell>
          <cell r="L1928" t="str">
            <v>Drw</v>
          </cell>
          <cell r="M1928">
            <v>1929</v>
          </cell>
        </row>
        <row r="1929">
          <cell r="C1929" t="str">
            <v>25</v>
          </cell>
          <cell r="D1929" t="str">
            <v>05050-MD-25-712-26</v>
          </cell>
          <cell r="E1929" t="str">
            <v>05050-MD-25-712-26</v>
          </cell>
          <cell r="F1929" t="str">
            <v>Tank-Vent Platform - Structure- (Butane)</v>
          </cell>
          <cell r="G1929">
            <v>0</v>
          </cell>
          <cell r="H1929" t="str">
            <v>VP-1516-148-T-101/2-247</v>
          </cell>
          <cell r="I1929">
            <v>40175</v>
          </cell>
          <cell r="J1929">
            <v>40168</v>
          </cell>
          <cell r="K1929" t="str">
            <v>Y</v>
          </cell>
          <cell r="L1929" t="str">
            <v>Drw</v>
          </cell>
          <cell r="M1929">
            <v>1930</v>
          </cell>
        </row>
        <row r="1930">
          <cell r="C1930" t="str">
            <v>25</v>
          </cell>
          <cell r="D1930" t="str">
            <v>05050-MD-25-712-27</v>
          </cell>
          <cell r="E1930" t="str">
            <v>05050-MD-25-712-27</v>
          </cell>
          <cell r="F1930" t="str">
            <v>Tank-Vent Platform - Structure- (Butane)</v>
          </cell>
          <cell r="G1930">
            <v>0</v>
          </cell>
          <cell r="H1930" t="str">
            <v>VP-1516-148-T-101/2-247</v>
          </cell>
          <cell r="I1930">
            <v>40175</v>
          </cell>
          <cell r="J1930">
            <v>40168</v>
          </cell>
          <cell r="K1930" t="str">
            <v>Y</v>
          </cell>
          <cell r="L1930" t="str">
            <v>Drw</v>
          </cell>
          <cell r="M1930">
            <v>1931</v>
          </cell>
        </row>
        <row r="1931">
          <cell r="C1931" t="str">
            <v>25</v>
          </cell>
          <cell r="D1931" t="str">
            <v>05050-MD-25-712-28</v>
          </cell>
          <cell r="E1931" t="str">
            <v>05050-MD-25-712-28</v>
          </cell>
          <cell r="F1931" t="str">
            <v>Tank-Vent Platform - Structure- (Butane)</v>
          </cell>
          <cell r="G1931">
            <v>0</v>
          </cell>
          <cell r="H1931" t="str">
            <v>VP-1516-148-T-101/2-247</v>
          </cell>
          <cell r="I1931">
            <v>40175</v>
          </cell>
          <cell r="J1931">
            <v>40168</v>
          </cell>
          <cell r="K1931" t="str">
            <v>Y</v>
          </cell>
          <cell r="L1931" t="str">
            <v>Drw</v>
          </cell>
          <cell r="M1931">
            <v>1932</v>
          </cell>
        </row>
        <row r="1932">
          <cell r="C1932" t="str">
            <v>25</v>
          </cell>
          <cell r="D1932" t="str">
            <v>05050-MD-25-712-29</v>
          </cell>
          <cell r="E1932" t="str">
            <v>05050-MD-25-712-29</v>
          </cell>
          <cell r="F1932" t="str">
            <v>Tank-Vent Platform - Structure- (Butane)</v>
          </cell>
          <cell r="G1932">
            <v>0</v>
          </cell>
          <cell r="H1932" t="str">
            <v>VP-1516-148-T-101/2-247</v>
          </cell>
          <cell r="I1932">
            <v>40175</v>
          </cell>
          <cell r="J1932">
            <v>40168</v>
          </cell>
          <cell r="K1932" t="str">
            <v>Y</v>
          </cell>
          <cell r="L1932" t="str">
            <v>Drw</v>
          </cell>
          <cell r="M1932">
            <v>1933</v>
          </cell>
        </row>
        <row r="1933">
          <cell r="C1933" t="str">
            <v>25</v>
          </cell>
          <cell r="D1933" t="str">
            <v>05050-MD-25-712-30</v>
          </cell>
          <cell r="E1933" t="str">
            <v>05050-MD-25-712-30</v>
          </cell>
          <cell r="F1933" t="str">
            <v>Tank-Vent Platform - Structure- (Butane)</v>
          </cell>
          <cell r="G1933">
            <v>0</v>
          </cell>
          <cell r="H1933" t="str">
            <v>VP-1516-148-T-101/2-247</v>
          </cell>
          <cell r="I1933">
            <v>40175</v>
          </cell>
          <cell r="J1933">
            <v>40168</v>
          </cell>
          <cell r="K1933" t="str">
            <v>Y</v>
          </cell>
          <cell r="L1933" t="str">
            <v>Drw</v>
          </cell>
          <cell r="M1933">
            <v>1934</v>
          </cell>
        </row>
        <row r="1934">
          <cell r="C1934" t="str">
            <v>25</v>
          </cell>
          <cell r="D1934" t="str">
            <v>05050-MD-25-712-31</v>
          </cell>
          <cell r="E1934" t="str">
            <v>05050-MD-25-712-31</v>
          </cell>
          <cell r="F1934" t="str">
            <v>Tank-Vent Platform - Structure- (Butane)</v>
          </cell>
          <cell r="G1934">
            <v>0</v>
          </cell>
          <cell r="H1934" t="str">
            <v>VP-1516-148-T-101/2-247</v>
          </cell>
          <cell r="I1934">
            <v>40175</v>
          </cell>
          <cell r="J1934">
            <v>40168</v>
          </cell>
          <cell r="K1934" t="str">
            <v>Y</v>
          </cell>
          <cell r="L1934" t="str">
            <v>Drw</v>
          </cell>
          <cell r="M1934">
            <v>1935</v>
          </cell>
        </row>
        <row r="1935">
          <cell r="C1935" t="str">
            <v>25</v>
          </cell>
          <cell r="D1935" t="str">
            <v>05050-MD-25-712-32</v>
          </cell>
          <cell r="E1935" t="str">
            <v>05050-MD-25-712-32</v>
          </cell>
          <cell r="F1935" t="str">
            <v>Tank-Vent Platform - Structure- (Butane)</v>
          </cell>
          <cell r="G1935">
            <v>0</v>
          </cell>
          <cell r="H1935" t="str">
            <v>VP-1516-148-T-101/2-247</v>
          </cell>
          <cell r="I1935">
            <v>40175</v>
          </cell>
          <cell r="J1935">
            <v>40168</v>
          </cell>
          <cell r="K1935" t="str">
            <v>Y</v>
          </cell>
          <cell r="L1935" t="str">
            <v>Drw</v>
          </cell>
          <cell r="M1935">
            <v>1936</v>
          </cell>
        </row>
        <row r="1936">
          <cell r="C1936" t="str">
            <v>25</v>
          </cell>
          <cell r="D1936" t="str">
            <v>05050-MD-25-712-33</v>
          </cell>
          <cell r="E1936" t="str">
            <v>05050-MD-25-712-33</v>
          </cell>
          <cell r="F1936" t="str">
            <v>Tank-Vent Platform - Structure- (Butane)</v>
          </cell>
          <cell r="G1936">
            <v>0</v>
          </cell>
          <cell r="H1936" t="str">
            <v>VP-1516-148-T-101/2-247</v>
          </cell>
          <cell r="I1936">
            <v>40175</v>
          </cell>
          <cell r="J1936">
            <v>40168</v>
          </cell>
          <cell r="K1936" t="str">
            <v>Y</v>
          </cell>
          <cell r="L1936" t="str">
            <v>Drw</v>
          </cell>
          <cell r="M1936">
            <v>1937</v>
          </cell>
        </row>
        <row r="1937">
          <cell r="C1937" t="str">
            <v>25</v>
          </cell>
          <cell r="D1937" t="str">
            <v>05050-MD-25-712-34</v>
          </cell>
          <cell r="E1937" t="str">
            <v>05050-MD-25-712-34</v>
          </cell>
          <cell r="F1937" t="str">
            <v>Tank-Vent Platform - Structure- (Butane)</v>
          </cell>
          <cell r="G1937">
            <v>0</v>
          </cell>
          <cell r="H1937" t="str">
            <v>VP-1516-148-T-101/2-247</v>
          </cell>
          <cell r="I1937">
            <v>40175</v>
          </cell>
          <cell r="J1937">
            <v>40168</v>
          </cell>
          <cell r="K1937" t="str">
            <v>Y</v>
          </cell>
          <cell r="L1937" t="str">
            <v>Drw</v>
          </cell>
          <cell r="M1937">
            <v>1938</v>
          </cell>
        </row>
        <row r="1938">
          <cell r="C1938" t="str">
            <v>25</v>
          </cell>
          <cell r="D1938" t="str">
            <v>05050-MD-25-712-35</v>
          </cell>
          <cell r="E1938" t="str">
            <v>05050-MD-25-712-35</v>
          </cell>
          <cell r="F1938" t="str">
            <v>Tank-Vent Platform - Structure- (Butane)</v>
          </cell>
          <cell r="G1938">
            <v>0</v>
          </cell>
          <cell r="H1938" t="str">
            <v>VP-1516-148-T-101/2-247</v>
          </cell>
          <cell r="I1938">
            <v>40175</v>
          </cell>
          <cell r="J1938">
            <v>40168</v>
          </cell>
          <cell r="K1938" t="str">
            <v>Y</v>
          </cell>
          <cell r="L1938" t="str">
            <v>Drw</v>
          </cell>
          <cell r="M1938">
            <v>1939</v>
          </cell>
        </row>
        <row r="1939">
          <cell r="C1939" t="str">
            <v>25</v>
          </cell>
          <cell r="D1939" t="str">
            <v>05050-MD-25-712-36</v>
          </cell>
          <cell r="E1939" t="str">
            <v>05050-MD-25-712-36</v>
          </cell>
          <cell r="F1939" t="str">
            <v>Tank-Vent Platform - Structure- (Butane)</v>
          </cell>
          <cell r="G1939">
            <v>0</v>
          </cell>
          <cell r="H1939" t="str">
            <v>VP-1516-148-T-101/2-247</v>
          </cell>
          <cell r="I1939">
            <v>40175</v>
          </cell>
          <cell r="J1939">
            <v>40168</v>
          </cell>
          <cell r="K1939" t="str">
            <v>Y</v>
          </cell>
          <cell r="L1939" t="str">
            <v>Drw</v>
          </cell>
          <cell r="M1939">
            <v>1940</v>
          </cell>
        </row>
        <row r="1940">
          <cell r="C1940" t="str">
            <v>25</v>
          </cell>
          <cell r="D1940" t="str">
            <v>05050-MD-25-712-37</v>
          </cell>
          <cell r="E1940" t="str">
            <v>05050-MD-25-712-37</v>
          </cell>
          <cell r="F1940" t="str">
            <v>Tank-Vent Platform - Structure- (Butane)</v>
          </cell>
          <cell r="G1940">
            <v>0</v>
          </cell>
          <cell r="H1940" t="str">
            <v>VP-1516-148-T-101/2-247</v>
          </cell>
          <cell r="I1940">
            <v>40175</v>
          </cell>
          <cell r="J1940">
            <v>40168</v>
          </cell>
          <cell r="K1940" t="str">
            <v>Y</v>
          </cell>
          <cell r="L1940" t="str">
            <v>Drw</v>
          </cell>
          <cell r="M1940">
            <v>1941</v>
          </cell>
        </row>
        <row r="1941">
          <cell r="C1941" t="str">
            <v>25</v>
          </cell>
          <cell r="D1941" t="str">
            <v>05050-MD-25-712-38</v>
          </cell>
          <cell r="E1941" t="str">
            <v>05050-MD-25-712-38</v>
          </cell>
          <cell r="F1941" t="str">
            <v>Tank-Vent Platform - Structure- (Butane)</v>
          </cell>
          <cell r="G1941">
            <v>0</v>
          </cell>
          <cell r="H1941" t="str">
            <v>VP-1516-148-T-101/2-247</v>
          </cell>
          <cell r="I1941">
            <v>40175</v>
          </cell>
          <cell r="J1941">
            <v>40168</v>
          </cell>
          <cell r="K1941" t="str">
            <v>Y</v>
          </cell>
          <cell r="L1941" t="str">
            <v>Drw</v>
          </cell>
          <cell r="M1941">
            <v>1942</v>
          </cell>
        </row>
        <row r="1942">
          <cell r="C1942" t="str">
            <v>25</v>
          </cell>
          <cell r="D1942" t="str">
            <v>05050-MD-25-712-39</v>
          </cell>
          <cell r="E1942" t="str">
            <v>05050-MD-25-712-39</v>
          </cell>
          <cell r="F1942" t="str">
            <v>Tank-Vent Platform - Structure- (Butane)</v>
          </cell>
          <cell r="G1942">
            <v>0</v>
          </cell>
          <cell r="H1942" t="str">
            <v>VP-1516-148-T-101/2-247</v>
          </cell>
          <cell r="I1942">
            <v>40175</v>
          </cell>
          <cell r="J1942">
            <v>40168</v>
          </cell>
          <cell r="K1942" t="str">
            <v>Y</v>
          </cell>
          <cell r="L1942" t="str">
            <v>Drw</v>
          </cell>
          <cell r="M1942">
            <v>1943</v>
          </cell>
        </row>
        <row r="1943">
          <cell r="C1943" t="str">
            <v>25</v>
          </cell>
          <cell r="D1943" t="str">
            <v>05050-MD-25-712-40</v>
          </cell>
          <cell r="E1943" t="str">
            <v>05050-MD-25-712-40</v>
          </cell>
          <cell r="F1943" t="str">
            <v>Tank-Vent Platform - Structure- (Butane)</v>
          </cell>
          <cell r="G1943">
            <v>0</v>
          </cell>
          <cell r="H1943" t="str">
            <v>VP-1516-148-T-101/2-247</v>
          </cell>
          <cell r="I1943">
            <v>40175</v>
          </cell>
          <cell r="J1943">
            <v>40168</v>
          </cell>
          <cell r="K1943" t="str">
            <v>Y</v>
          </cell>
          <cell r="L1943" t="str">
            <v>Drw</v>
          </cell>
          <cell r="M1943">
            <v>1944</v>
          </cell>
        </row>
        <row r="1944">
          <cell r="C1944" t="str">
            <v>25</v>
          </cell>
          <cell r="D1944" t="str">
            <v>05050-MD-25-712-41</v>
          </cell>
          <cell r="E1944" t="str">
            <v>05050-MD-25-712-41</v>
          </cell>
          <cell r="F1944" t="str">
            <v>Tank-Vent Platform - Structure- (Butane)</v>
          </cell>
          <cell r="G1944">
            <v>0</v>
          </cell>
          <cell r="H1944" t="str">
            <v>VP-1516-148-T-101/2-247</v>
          </cell>
          <cell r="I1944">
            <v>40175</v>
          </cell>
          <cell r="J1944">
            <v>40168</v>
          </cell>
          <cell r="K1944" t="str">
            <v>Y</v>
          </cell>
          <cell r="L1944" t="str">
            <v>Drw</v>
          </cell>
          <cell r="M1944">
            <v>1945</v>
          </cell>
        </row>
        <row r="1945">
          <cell r="C1945" t="str">
            <v>25</v>
          </cell>
          <cell r="D1945" t="str">
            <v>05050-MD-25-712-42</v>
          </cell>
          <cell r="E1945" t="str">
            <v>05050-MD-25-712-42</v>
          </cell>
          <cell r="F1945" t="str">
            <v>Tank-Vent Platform - Structure- (Butane)</v>
          </cell>
          <cell r="G1945">
            <v>0</v>
          </cell>
          <cell r="H1945" t="str">
            <v>VP-1516-148-T-101/2-247</v>
          </cell>
          <cell r="I1945">
            <v>40175</v>
          </cell>
          <cell r="J1945">
            <v>40168</v>
          </cell>
          <cell r="K1945" t="str">
            <v>Y</v>
          </cell>
          <cell r="L1945" t="str">
            <v>Drw</v>
          </cell>
          <cell r="M1945">
            <v>1946</v>
          </cell>
        </row>
        <row r="1946">
          <cell r="C1946" t="str">
            <v>25</v>
          </cell>
          <cell r="D1946" t="str">
            <v>05050-MD-25-712-43</v>
          </cell>
          <cell r="E1946" t="str">
            <v>05050-MD-25-712-43</v>
          </cell>
          <cell r="F1946" t="str">
            <v>Tank-Vent Platform - Structure- (Butane)</v>
          </cell>
          <cell r="G1946">
            <v>0</v>
          </cell>
          <cell r="H1946" t="str">
            <v>VP-1516-148-T-101/2-247</v>
          </cell>
          <cell r="I1946">
            <v>40175</v>
          </cell>
          <cell r="J1946">
            <v>40168</v>
          </cell>
          <cell r="K1946" t="str">
            <v>Y</v>
          </cell>
          <cell r="L1946" t="str">
            <v>Drw</v>
          </cell>
          <cell r="M1946">
            <v>1947</v>
          </cell>
        </row>
        <row r="1947">
          <cell r="C1947" t="str">
            <v>25</v>
          </cell>
          <cell r="D1947" t="str">
            <v>05050-MD-25-712-44</v>
          </cell>
          <cell r="E1947" t="str">
            <v>05050-MD-25-712-44</v>
          </cell>
          <cell r="F1947" t="str">
            <v>Tank-Vent Platform - Structure- (Butane)</v>
          </cell>
          <cell r="G1947">
            <v>0</v>
          </cell>
          <cell r="H1947" t="str">
            <v>VP-1516-148-T-101/2-247</v>
          </cell>
          <cell r="I1947">
            <v>40175</v>
          </cell>
          <cell r="J1947">
            <v>40168</v>
          </cell>
          <cell r="K1947" t="str">
            <v>Y</v>
          </cell>
          <cell r="L1947" t="str">
            <v>Drw</v>
          </cell>
          <cell r="M1947">
            <v>1948</v>
          </cell>
        </row>
        <row r="1948">
          <cell r="C1948" t="str">
            <v>25</v>
          </cell>
          <cell r="D1948" t="str">
            <v>05050-MD-25-712-45</v>
          </cell>
          <cell r="E1948" t="str">
            <v>05050-MD-25-712-45</v>
          </cell>
          <cell r="F1948" t="str">
            <v>Tank-Vent Platform - Structure- (Butane)</v>
          </cell>
          <cell r="G1948">
            <v>0</v>
          </cell>
          <cell r="H1948" t="str">
            <v>VP-1516-148-T-101/2-247</v>
          </cell>
          <cell r="I1948">
            <v>40175</v>
          </cell>
          <cell r="J1948">
            <v>40168</v>
          </cell>
          <cell r="K1948" t="str">
            <v>Y</v>
          </cell>
          <cell r="L1948" t="str">
            <v>Drw</v>
          </cell>
          <cell r="M1948">
            <v>1949</v>
          </cell>
        </row>
        <row r="1949">
          <cell r="C1949" t="str">
            <v>25</v>
          </cell>
          <cell r="D1949" t="str">
            <v>05050-MD-25-712-46</v>
          </cell>
          <cell r="E1949" t="str">
            <v>05050-MD-25-712-46</v>
          </cell>
          <cell r="F1949" t="str">
            <v>Tank-Vent Platform - Structure- (Butane)</v>
          </cell>
          <cell r="G1949">
            <v>0</v>
          </cell>
          <cell r="H1949" t="str">
            <v>VP-1516-148-T-101/2-247</v>
          </cell>
          <cell r="I1949">
            <v>40175</v>
          </cell>
          <cell r="J1949">
            <v>40168</v>
          </cell>
          <cell r="K1949" t="str">
            <v>Y</v>
          </cell>
          <cell r="L1949" t="str">
            <v>Drw</v>
          </cell>
          <cell r="M1949">
            <v>1950</v>
          </cell>
        </row>
        <row r="1950">
          <cell r="C1950" t="str">
            <v>25</v>
          </cell>
          <cell r="D1950" t="str">
            <v>05050-MD-25-712-47</v>
          </cell>
          <cell r="E1950" t="str">
            <v>05050-MD-25-712-47</v>
          </cell>
          <cell r="F1950" t="str">
            <v>Tank-Vent Platform - Structure- (Butane)</v>
          </cell>
          <cell r="G1950">
            <v>0</v>
          </cell>
          <cell r="H1950" t="str">
            <v>VP-1516-148-T-101/2-247</v>
          </cell>
          <cell r="I1950">
            <v>40175</v>
          </cell>
          <cell r="J1950">
            <v>40168</v>
          </cell>
          <cell r="K1950" t="str">
            <v>Y</v>
          </cell>
          <cell r="L1950" t="str">
            <v>Drw</v>
          </cell>
          <cell r="M1950">
            <v>1951</v>
          </cell>
        </row>
        <row r="1951">
          <cell r="C1951" t="str">
            <v>25</v>
          </cell>
          <cell r="D1951" t="str">
            <v>05050-MD-25-712-48</v>
          </cell>
          <cell r="E1951" t="str">
            <v>05050-MD-25-712-48</v>
          </cell>
          <cell r="F1951" t="str">
            <v>Tank-Vent Platform - Structure- (Butane)</v>
          </cell>
          <cell r="G1951">
            <v>0</v>
          </cell>
          <cell r="H1951" t="str">
            <v>VP-1516-148-T-101/2-247</v>
          </cell>
          <cell r="I1951">
            <v>40175</v>
          </cell>
          <cell r="J1951">
            <v>40168</v>
          </cell>
          <cell r="K1951" t="str">
            <v>Y</v>
          </cell>
          <cell r="L1951" t="str">
            <v>Drw</v>
          </cell>
          <cell r="M1951">
            <v>1952</v>
          </cell>
        </row>
        <row r="1952">
          <cell r="C1952" t="str">
            <v>25</v>
          </cell>
          <cell r="D1952" t="str">
            <v>05050-MD-25-712-49</v>
          </cell>
          <cell r="E1952" t="str">
            <v>05050-MD-25-712-49</v>
          </cell>
          <cell r="F1952" t="str">
            <v>Tank-Vent Platform - Structure- (Butane)</v>
          </cell>
          <cell r="G1952">
            <v>0</v>
          </cell>
          <cell r="H1952" t="str">
            <v>VP-1516-148-T-101/2-247</v>
          </cell>
          <cell r="I1952">
            <v>40175</v>
          </cell>
          <cell r="J1952">
            <v>40168</v>
          </cell>
          <cell r="K1952" t="str">
            <v>Y</v>
          </cell>
          <cell r="L1952" t="str">
            <v>Drw</v>
          </cell>
          <cell r="M1952">
            <v>1953</v>
          </cell>
        </row>
        <row r="1953">
          <cell r="C1953" t="str">
            <v>25</v>
          </cell>
          <cell r="D1953" t="str">
            <v>05050-MD-25-712-50</v>
          </cell>
          <cell r="E1953" t="str">
            <v>05050-MD-25-712-50</v>
          </cell>
          <cell r="F1953" t="str">
            <v>Tank-Vent Platform - Structure- (Butane)</v>
          </cell>
          <cell r="G1953">
            <v>0</v>
          </cell>
          <cell r="H1953" t="str">
            <v>VP-1516-148-T-101/2-247</v>
          </cell>
          <cell r="I1953">
            <v>40175</v>
          </cell>
          <cell r="J1953">
            <v>40168</v>
          </cell>
          <cell r="K1953" t="str">
            <v>Y</v>
          </cell>
          <cell r="L1953" t="str">
            <v>Drw</v>
          </cell>
          <cell r="M1953">
            <v>1954</v>
          </cell>
        </row>
        <row r="1954">
          <cell r="C1954" t="str">
            <v>25</v>
          </cell>
          <cell r="D1954" t="str">
            <v>05050-MD-25-712-51</v>
          </cell>
          <cell r="E1954" t="str">
            <v>05050-MD-25-712-51</v>
          </cell>
          <cell r="F1954" t="str">
            <v>Tank-Vent Platform - Structure- (Butane)</v>
          </cell>
          <cell r="G1954">
            <v>0</v>
          </cell>
          <cell r="H1954" t="str">
            <v>VP-1516-148-T-101/2-247</v>
          </cell>
          <cell r="I1954">
            <v>40175</v>
          </cell>
          <cell r="J1954">
            <v>40168</v>
          </cell>
          <cell r="K1954" t="str">
            <v>Y</v>
          </cell>
          <cell r="L1954" t="str">
            <v>Drw</v>
          </cell>
          <cell r="M1954">
            <v>1955</v>
          </cell>
        </row>
        <row r="1955">
          <cell r="C1955" t="str">
            <v>25</v>
          </cell>
          <cell r="D1955" t="str">
            <v>05050-MD-25-712-52</v>
          </cell>
          <cell r="E1955" t="str">
            <v>05050-MD-25-712-52</v>
          </cell>
          <cell r="F1955" t="str">
            <v>Tank-Vent Platform - Structure- (Butane)</v>
          </cell>
          <cell r="G1955">
            <v>0</v>
          </cell>
          <cell r="H1955" t="str">
            <v>VP-1516-148-T-101/2-247</v>
          </cell>
          <cell r="I1955">
            <v>40175</v>
          </cell>
          <cell r="J1955">
            <v>40168</v>
          </cell>
          <cell r="K1955" t="str">
            <v>Y</v>
          </cell>
          <cell r="L1955" t="str">
            <v>Drw</v>
          </cell>
          <cell r="M1955">
            <v>1956</v>
          </cell>
        </row>
        <row r="1956">
          <cell r="C1956" t="str">
            <v>25</v>
          </cell>
          <cell r="D1956" t="str">
            <v>05050-MD-25-712-53</v>
          </cell>
          <cell r="E1956" t="str">
            <v>05050-MD-25-712-53</v>
          </cell>
          <cell r="F1956" t="str">
            <v>Tank-Vent Platform - Structure- (Butane)</v>
          </cell>
          <cell r="G1956">
            <v>0</v>
          </cell>
          <cell r="H1956" t="str">
            <v>VP-1516-148-T-101/2-247</v>
          </cell>
          <cell r="I1956">
            <v>40175</v>
          </cell>
          <cell r="J1956">
            <v>40168</v>
          </cell>
          <cell r="K1956" t="str">
            <v>Y</v>
          </cell>
          <cell r="L1956" t="str">
            <v>Drw</v>
          </cell>
          <cell r="M1956">
            <v>1957</v>
          </cell>
        </row>
        <row r="1957">
          <cell r="C1957" t="str">
            <v>25</v>
          </cell>
          <cell r="D1957" t="str">
            <v>05050-MD-25-712-54</v>
          </cell>
          <cell r="E1957" t="str">
            <v>05050-MD-25-712-54</v>
          </cell>
          <cell r="F1957" t="str">
            <v>Tank-Vent Platform - Structure- (Butane)</v>
          </cell>
          <cell r="G1957">
            <v>0</v>
          </cell>
          <cell r="H1957" t="str">
            <v>VP-1516-148-T-101/2-247</v>
          </cell>
          <cell r="I1957">
            <v>40175</v>
          </cell>
          <cell r="J1957">
            <v>40168</v>
          </cell>
          <cell r="K1957" t="str">
            <v>Y</v>
          </cell>
          <cell r="L1957" t="str">
            <v>Drw</v>
          </cell>
          <cell r="M1957">
            <v>1958</v>
          </cell>
        </row>
        <row r="1958">
          <cell r="C1958" t="str">
            <v>25</v>
          </cell>
          <cell r="D1958" t="str">
            <v/>
          </cell>
          <cell r="E1958" t="str">
            <v/>
          </cell>
          <cell r="F1958" t="str">
            <v>Tank-Vent Platform - Structure- (Butane)</v>
          </cell>
          <cell r="G1958">
            <v>0</v>
          </cell>
          <cell r="H1958">
            <v>0</v>
          </cell>
          <cell r="I1958">
            <v>40175</v>
          </cell>
          <cell r="J1958">
            <v>40168</v>
          </cell>
          <cell r="K1958" t="str">
            <v>n</v>
          </cell>
          <cell r="L1958" t="str">
            <v>Drw</v>
          </cell>
          <cell r="M1958">
            <v>1959</v>
          </cell>
        </row>
        <row r="1959">
          <cell r="C1959" t="str">
            <v>25</v>
          </cell>
          <cell r="D1959" t="str">
            <v/>
          </cell>
          <cell r="E1959" t="str">
            <v/>
          </cell>
          <cell r="F1959" t="str">
            <v>Tank-Butane Tank Nozzle N8A/B/C- (Butane)</v>
          </cell>
          <cell r="G1959">
            <v>0</v>
          </cell>
          <cell r="H1959" t="str">
            <v>VP-1516-148-T-101/2-200</v>
          </cell>
          <cell r="I1959">
            <v>40175</v>
          </cell>
          <cell r="J1959">
            <v>40168</v>
          </cell>
          <cell r="K1959" t="str">
            <v>n</v>
          </cell>
          <cell r="L1959" t="str">
            <v>Drw</v>
          </cell>
          <cell r="M1959">
            <v>1960</v>
          </cell>
        </row>
        <row r="1960">
          <cell r="C1960" t="str">
            <v>25</v>
          </cell>
          <cell r="D1960" t="str">
            <v/>
          </cell>
          <cell r="E1960" t="str">
            <v/>
          </cell>
          <cell r="F1960" t="str">
            <v>Tank-Butane Tank Nozzle N9A/B/C/D- (Butane)</v>
          </cell>
          <cell r="G1960">
            <v>0</v>
          </cell>
          <cell r="H1960" t="str">
            <v>VP-1516-148-T-101/2-201</v>
          </cell>
          <cell r="I1960">
            <v>40175</v>
          </cell>
          <cell r="J1960">
            <v>40168</v>
          </cell>
          <cell r="K1960" t="str">
            <v>n</v>
          </cell>
          <cell r="L1960" t="str">
            <v>Drw</v>
          </cell>
          <cell r="M1960">
            <v>1961</v>
          </cell>
        </row>
        <row r="1961">
          <cell r="C1961" t="str">
            <v>25</v>
          </cell>
          <cell r="D1961" t="str">
            <v>05050-MD-25-716-00</v>
          </cell>
          <cell r="E1961" t="str">
            <v>05050-MD-25-716-00</v>
          </cell>
          <cell r="F1961" t="str">
            <v>Tank-Butane Tank Nozzle N10A/B/C/D- (Butane)</v>
          </cell>
          <cell r="G1961">
            <v>0</v>
          </cell>
          <cell r="H1961" t="str">
            <v>VP-1516-148-T-101/2-202</v>
          </cell>
          <cell r="I1961">
            <v>40175</v>
          </cell>
          <cell r="J1961">
            <v>40168</v>
          </cell>
          <cell r="K1961" t="str">
            <v>Y</v>
          </cell>
          <cell r="L1961" t="str">
            <v>Drw</v>
          </cell>
          <cell r="M1961">
            <v>1962</v>
          </cell>
        </row>
        <row r="1962">
          <cell r="C1962" t="str">
            <v>25</v>
          </cell>
          <cell r="D1962" t="str">
            <v>05050-MD-25-716-00</v>
          </cell>
          <cell r="E1962" t="str">
            <v>05050-MD-25-716-00</v>
          </cell>
          <cell r="F1962" t="str">
            <v>Tank-Butane Tank Nozzle N10A/B/C/D- (Butane)</v>
          </cell>
          <cell r="G1962">
            <v>0</v>
          </cell>
          <cell r="H1962" t="str">
            <v>VP-1516-148-T-101/2-202</v>
          </cell>
          <cell r="I1962">
            <v>40175</v>
          </cell>
          <cell r="J1962">
            <v>40168</v>
          </cell>
          <cell r="K1962" t="str">
            <v>Y</v>
          </cell>
          <cell r="L1962" t="str">
            <v>Drw</v>
          </cell>
          <cell r="M1962">
            <v>1963</v>
          </cell>
        </row>
        <row r="1963">
          <cell r="C1963" t="str">
            <v>25</v>
          </cell>
          <cell r="D1963" t="str">
            <v>05050-MD-25-717-00</v>
          </cell>
          <cell r="E1963" t="str">
            <v>05050-MD-25-717-00</v>
          </cell>
          <cell r="F1963" t="str">
            <v>Tank-Butane Tank Nozzle N25- (Butane)</v>
          </cell>
          <cell r="G1963">
            <v>0</v>
          </cell>
          <cell r="H1963" t="str">
            <v>VP-1516-148-T-101/2-203</v>
          </cell>
          <cell r="I1963">
            <v>40175</v>
          </cell>
          <cell r="J1963">
            <v>40168</v>
          </cell>
          <cell r="K1963" t="str">
            <v>Y</v>
          </cell>
          <cell r="L1963" t="str">
            <v>Drw</v>
          </cell>
          <cell r="M1963">
            <v>1964</v>
          </cell>
        </row>
        <row r="1964">
          <cell r="C1964" t="str">
            <v>25</v>
          </cell>
          <cell r="D1964" t="str">
            <v/>
          </cell>
          <cell r="E1964" t="str">
            <v/>
          </cell>
          <cell r="F1964" t="str">
            <v>Tank-Butane Tank Nozzle N13- (Butane)</v>
          </cell>
          <cell r="G1964">
            <v>0</v>
          </cell>
          <cell r="H1964" t="str">
            <v>VP-1516-148-T-101/2-204</v>
          </cell>
          <cell r="I1964">
            <v>40175</v>
          </cell>
          <cell r="J1964">
            <v>40168</v>
          </cell>
          <cell r="K1964" t="str">
            <v>N</v>
          </cell>
          <cell r="L1964" t="str">
            <v>Drw</v>
          </cell>
          <cell r="M1964">
            <v>1965</v>
          </cell>
        </row>
        <row r="1965">
          <cell r="C1965" t="str">
            <v>25</v>
          </cell>
          <cell r="D1965" t="str">
            <v/>
          </cell>
          <cell r="E1965" t="str">
            <v/>
          </cell>
          <cell r="F1965" t="str">
            <v>Tank-Propane Tank Nozzle N14-T-101 (Butane)</v>
          </cell>
          <cell r="G1965">
            <v>0</v>
          </cell>
          <cell r="H1965">
            <v>0</v>
          </cell>
          <cell r="I1965">
            <v>40175</v>
          </cell>
          <cell r="J1965">
            <v>40168</v>
          </cell>
          <cell r="K1965" t="str">
            <v>n</v>
          </cell>
          <cell r="L1965" t="str">
            <v>Drw</v>
          </cell>
          <cell r="M1965">
            <v>1966</v>
          </cell>
        </row>
        <row r="1966">
          <cell r="C1966" t="str">
            <v>25</v>
          </cell>
          <cell r="D1966" t="str">
            <v>05050-MD-25-720-01</v>
          </cell>
          <cell r="E1966" t="str">
            <v>05050-MD-25-720-01</v>
          </cell>
          <cell r="F1966" t="str">
            <v>Tank-Piping ISO Process Tank T-102- (Butane)</v>
          </cell>
          <cell r="G1966">
            <v>0</v>
          </cell>
          <cell r="H1966" t="str">
            <v>VP-1516-148-T-101/2-300</v>
          </cell>
          <cell r="I1966">
            <v>40175</v>
          </cell>
          <cell r="J1966">
            <v>40168</v>
          </cell>
          <cell r="K1966" t="str">
            <v>Y</v>
          </cell>
          <cell r="L1966" t="str">
            <v>Drw</v>
          </cell>
          <cell r="M1966">
            <v>1967</v>
          </cell>
        </row>
        <row r="1967">
          <cell r="C1967" t="str">
            <v>25</v>
          </cell>
          <cell r="D1967" t="str">
            <v>05050-MD-25-720-02</v>
          </cell>
          <cell r="E1967" t="str">
            <v>05050-MD-25-720-02</v>
          </cell>
          <cell r="F1967" t="str">
            <v>Tank-Piping ISO Process Tank T-102- (Butane)</v>
          </cell>
          <cell r="G1967">
            <v>0</v>
          </cell>
          <cell r="H1967" t="str">
            <v>VP-1516-148-T-101/2-300</v>
          </cell>
          <cell r="I1967">
            <v>40175</v>
          </cell>
          <cell r="J1967">
            <v>40168</v>
          </cell>
          <cell r="K1967" t="str">
            <v>Y</v>
          </cell>
          <cell r="L1967" t="str">
            <v>Drw</v>
          </cell>
          <cell r="M1967">
            <v>1968</v>
          </cell>
        </row>
        <row r="1968">
          <cell r="C1968" t="str">
            <v>25</v>
          </cell>
          <cell r="D1968" t="str">
            <v>05050-MD-25-720-03</v>
          </cell>
          <cell r="E1968" t="str">
            <v>05050-MD-25-720-03</v>
          </cell>
          <cell r="F1968" t="str">
            <v>Tank-Piping ISO Process Tank T-102- (Butane)</v>
          </cell>
          <cell r="G1968">
            <v>0</v>
          </cell>
          <cell r="H1968" t="str">
            <v>VP-1516-148-T-101/2-300</v>
          </cell>
          <cell r="I1968">
            <v>40175</v>
          </cell>
          <cell r="J1968">
            <v>40168</v>
          </cell>
          <cell r="K1968" t="str">
            <v>Y</v>
          </cell>
          <cell r="L1968" t="str">
            <v>Drw</v>
          </cell>
          <cell r="M1968">
            <v>1969</v>
          </cell>
        </row>
        <row r="1969">
          <cell r="C1969" t="str">
            <v>25</v>
          </cell>
          <cell r="D1969" t="str">
            <v>05050-MD-25-720-04</v>
          </cell>
          <cell r="E1969" t="str">
            <v>05050-MD-25-720-04</v>
          </cell>
          <cell r="F1969" t="str">
            <v>Tank-Piping ISO Process Tank T-102- (Butane)</v>
          </cell>
          <cell r="G1969">
            <v>0</v>
          </cell>
          <cell r="H1969" t="str">
            <v>VP-1516-148-T-101/2-300</v>
          </cell>
          <cell r="I1969">
            <v>40175</v>
          </cell>
          <cell r="J1969">
            <v>40168</v>
          </cell>
          <cell r="K1969" t="str">
            <v>Y</v>
          </cell>
          <cell r="L1969" t="str">
            <v>Drw</v>
          </cell>
          <cell r="M1969">
            <v>1970</v>
          </cell>
        </row>
        <row r="1970">
          <cell r="C1970" t="str">
            <v>25</v>
          </cell>
          <cell r="D1970" t="str">
            <v>05050-MD-25-720-05</v>
          </cell>
          <cell r="E1970" t="str">
            <v>05050-MD-25-720-05</v>
          </cell>
          <cell r="F1970" t="str">
            <v>Tank-Piping ISO Process Tank T-102- (Butane)</v>
          </cell>
          <cell r="G1970">
            <v>0</v>
          </cell>
          <cell r="H1970" t="str">
            <v>VP-1516-148-T-101/2-300</v>
          </cell>
          <cell r="I1970">
            <v>40175</v>
          </cell>
          <cell r="J1970">
            <v>40168</v>
          </cell>
          <cell r="K1970" t="str">
            <v>Y</v>
          </cell>
          <cell r="L1970" t="str">
            <v>Drw</v>
          </cell>
          <cell r="M1970">
            <v>1971</v>
          </cell>
        </row>
        <row r="1971">
          <cell r="C1971" t="str">
            <v>25</v>
          </cell>
          <cell r="D1971" t="str">
            <v>05050-MD-25-720-06</v>
          </cell>
          <cell r="E1971" t="str">
            <v>05050-MD-25-720-06</v>
          </cell>
          <cell r="F1971" t="str">
            <v>Tank-Piping ISO Process Tank T-102- (Butane)</v>
          </cell>
          <cell r="G1971">
            <v>0</v>
          </cell>
          <cell r="H1971" t="str">
            <v>VP-1516-148-T-101/2-300</v>
          </cell>
          <cell r="I1971">
            <v>40175</v>
          </cell>
          <cell r="J1971">
            <v>40168</v>
          </cell>
          <cell r="K1971" t="str">
            <v>Y</v>
          </cell>
          <cell r="L1971" t="str">
            <v>Drw</v>
          </cell>
          <cell r="M1971">
            <v>1972</v>
          </cell>
        </row>
        <row r="1972">
          <cell r="C1972" t="str">
            <v>25</v>
          </cell>
          <cell r="D1972" t="str">
            <v>05050-MD-25-720-07</v>
          </cell>
          <cell r="E1972" t="str">
            <v>05050-MD-25-720-07</v>
          </cell>
          <cell r="F1972" t="str">
            <v>Tank-Piping ISO Process Tank T-102- (Butane)</v>
          </cell>
          <cell r="G1972">
            <v>0</v>
          </cell>
          <cell r="H1972" t="str">
            <v>VP-1516-148-T-101/2-300</v>
          </cell>
          <cell r="I1972">
            <v>40175</v>
          </cell>
          <cell r="J1972">
            <v>40168</v>
          </cell>
          <cell r="K1972" t="str">
            <v>Y</v>
          </cell>
          <cell r="L1972" t="str">
            <v>Drw</v>
          </cell>
          <cell r="M1972">
            <v>1973</v>
          </cell>
        </row>
        <row r="1973">
          <cell r="C1973" t="str">
            <v>25</v>
          </cell>
          <cell r="D1973" t="str">
            <v>05050-MD-25-720-08</v>
          </cell>
          <cell r="E1973" t="str">
            <v>05050-MD-25-720-08</v>
          </cell>
          <cell r="F1973" t="str">
            <v>Tank-Piping ISO Process Tank T-102- (Butane)</v>
          </cell>
          <cell r="G1973">
            <v>0</v>
          </cell>
          <cell r="H1973" t="str">
            <v>VP-1516-148-T-101/2-300</v>
          </cell>
          <cell r="I1973">
            <v>40175</v>
          </cell>
          <cell r="J1973">
            <v>40168</v>
          </cell>
          <cell r="K1973" t="str">
            <v>Y</v>
          </cell>
          <cell r="L1973" t="str">
            <v>Drw</v>
          </cell>
          <cell r="M1973">
            <v>1974</v>
          </cell>
        </row>
        <row r="1974">
          <cell r="C1974" t="str">
            <v>25</v>
          </cell>
          <cell r="D1974" t="str">
            <v>05050-MD-25-720-09</v>
          </cell>
          <cell r="E1974" t="str">
            <v>05050-MD-25-720-09</v>
          </cell>
          <cell r="F1974" t="str">
            <v>Tank-Piping ISO Process Tank T-102- (Butane)</v>
          </cell>
          <cell r="G1974">
            <v>0</v>
          </cell>
          <cell r="H1974" t="str">
            <v>VP-1516-148-T-101/2-300</v>
          </cell>
          <cell r="I1974">
            <v>40175</v>
          </cell>
          <cell r="J1974">
            <v>40168</v>
          </cell>
          <cell r="K1974" t="str">
            <v>Y</v>
          </cell>
          <cell r="L1974" t="str">
            <v>Drw</v>
          </cell>
          <cell r="M1974">
            <v>1975</v>
          </cell>
        </row>
        <row r="1975">
          <cell r="C1975" t="str">
            <v>25</v>
          </cell>
          <cell r="D1975" t="str">
            <v>05050-MD-25-720-10</v>
          </cell>
          <cell r="E1975" t="str">
            <v>05050-MD-25-720-10</v>
          </cell>
          <cell r="F1975" t="str">
            <v>Tank-Piping ISO Process Tank T-102- (Butane)</v>
          </cell>
          <cell r="G1975">
            <v>0</v>
          </cell>
          <cell r="H1975" t="str">
            <v>VP-1516-148-T-101/2-300</v>
          </cell>
          <cell r="I1975">
            <v>40175</v>
          </cell>
          <cell r="J1975">
            <v>40168</v>
          </cell>
          <cell r="K1975" t="str">
            <v>Y</v>
          </cell>
          <cell r="L1975" t="str">
            <v>Drw</v>
          </cell>
          <cell r="M1975">
            <v>1976</v>
          </cell>
        </row>
        <row r="1976">
          <cell r="C1976" t="str">
            <v>25</v>
          </cell>
          <cell r="D1976" t="str">
            <v>05050-MD-25-720-11</v>
          </cell>
          <cell r="E1976" t="str">
            <v>05050-MD-25-720-11</v>
          </cell>
          <cell r="F1976" t="str">
            <v>Tank-Piping ISO Process Tank T-102- (Butane)</v>
          </cell>
          <cell r="G1976">
            <v>0</v>
          </cell>
          <cell r="H1976" t="str">
            <v>VP-1516-148-T-101/2-300</v>
          </cell>
          <cell r="I1976">
            <v>40175</v>
          </cell>
          <cell r="J1976">
            <v>40168</v>
          </cell>
          <cell r="K1976" t="str">
            <v>Y</v>
          </cell>
          <cell r="L1976" t="str">
            <v>Drw</v>
          </cell>
          <cell r="M1976">
            <v>1977</v>
          </cell>
        </row>
        <row r="1977">
          <cell r="C1977" t="str">
            <v>25</v>
          </cell>
          <cell r="D1977" t="str">
            <v>05050-MD-25-720-12</v>
          </cell>
          <cell r="E1977" t="str">
            <v>05050-MD-25-720-12</v>
          </cell>
          <cell r="F1977" t="str">
            <v>Tank-Piping ISO Process Tank T-102- (Butane)</v>
          </cell>
          <cell r="G1977">
            <v>0</v>
          </cell>
          <cell r="H1977" t="str">
            <v>VP-1516-148-T-101/2-300</v>
          </cell>
          <cell r="I1977">
            <v>40175</v>
          </cell>
          <cell r="J1977">
            <v>40168</v>
          </cell>
          <cell r="K1977" t="str">
            <v>Y</v>
          </cell>
          <cell r="L1977" t="str">
            <v>Drw</v>
          </cell>
          <cell r="M1977">
            <v>1978</v>
          </cell>
        </row>
        <row r="1978">
          <cell r="C1978" t="str">
            <v>25</v>
          </cell>
          <cell r="D1978" t="str">
            <v>05050-MD-25-720-13</v>
          </cell>
          <cell r="E1978" t="str">
            <v>05050-MD-25-720-13</v>
          </cell>
          <cell r="F1978" t="str">
            <v>Tank-Piping ISO Process Tank T-102- (Butane)</v>
          </cell>
          <cell r="G1978">
            <v>0</v>
          </cell>
          <cell r="H1978" t="str">
            <v>VP-1516-148-T-101/2-300</v>
          </cell>
          <cell r="I1978">
            <v>40175</v>
          </cell>
          <cell r="J1978">
            <v>40168</v>
          </cell>
          <cell r="K1978" t="str">
            <v>Y</v>
          </cell>
          <cell r="L1978" t="str">
            <v>Drw</v>
          </cell>
          <cell r="M1978">
            <v>1979</v>
          </cell>
        </row>
        <row r="1979">
          <cell r="C1979" t="str">
            <v>25</v>
          </cell>
          <cell r="D1979" t="str">
            <v>05050-MD-25-720-14</v>
          </cell>
          <cell r="E1979" t="str">
            <v>05050-MD-25-720-14</v>
          </cell>
          <cell r="F1979" t="str">
            <v>Tank-Piping ISO Process Tank T-102- (Butane)</v>
          </cell>
          <cell r="G1979">
            <v>0</v>
          </cell>
          <cell r="H1979" t="str">
            <v>VP-1516-148-T-101/2-300</v>
          </cell>
          <cell r="I1979">
            <v>40175</v>
          </cell>
          <cell r="J1979">
            <v>40168</v>
          </cell>
          <cell r="K1979" t="str">
            <v>Y</v>
          </cell>
          <cell r="L1979" t="str">
            <v>Drw</v>
          </cell>
          <cell r="M1979">
            <v>1980</v>
          </cell>
        </row>
        <row r="1980">
          <cell r="C1980" t="str">
            <v>25</v>
          </cell>
          <cell r="D1980" t="str">
            <v>05050-MD-25-720-15</v>
          </cell>
          <cell r="E1980" t="str">
            <v>05050-MD-25-720-15</v>
          </cell>
          <cell r="F1980" t="str">
            <v>Tank-Piping ISO Process Tank T-102- (Butane)</v>
          </cell>
          <cell r="G1980">
            <v>0</v>
          </cell>
          <cell r="H1980" t="str">
            <v>VP-1516-148-T-101/2-300</v>
          </cell>
          <cell r="I1980">
            <v>40175</v>
          </cell>
          <cell r="J1980">
            <v>40168</v>
          </cell>
          <cell r="K1980" t="str">
            <v>Y</v>
          </cell>
          <cell r="L1980" t="str">
            <v>Drw</v>
          </cell>
          <cell r="M1980">
            <v>1981</v>
          </cell>
        </row>
        <row r="1981">
          <cell r="C1981" t="str">
            <v>25</v>
          </cell>
          <cell r="D1981" t="str">
            <v>05050-MD-25-720-16</v>
          </cell>
          <cell r="E1981" t="str">
            <v>05050-MD-25-720-16</v>
          </cell>
          <cell r="F1981" t="str">
            <v>Tank-Piping ISO Process Tank T-102- (Butane)</v>
          </cell>
          <cell r="G1981">
            <v>0</v>
          </cell>
          <cell r="H1981" t="str">
            <v>VP-1516-148-T-101/2-300</v>
          </cell>
          <cell r="I1981">
            <v>40175</v>
          </cell>
          <cell r="J1981">
            <v>40168</v>
          </cell>
          <cell r="K1981" t="str">
            <v>Y</v>
          </cell>
          <cell r="L1981" t="str">
            <v>Drw</v>
          </cell>
          <cell r="M1981">
            <v>1982</v>
          </cell>
        </row>
        <row r="1982">
          <cell r="C1982" t="str">
            <v>25</v>
          </cell>
          <cell r="D1982" t="str">
            <v>05050-MD-25-720-17</v>
          </cell>
          <cell r="E1982" t="str">
            <v>05050-MD-25-720-17</v>
          </cell>
          <cell r="F1982" t="str">
            <v>Tank-Piping ISO Process Tank T-102- (Butane)</v>
          </cell>
          <cell r="G1982">
            <v>0</v>
          </cell>
          <cell r="H1982" t="str">
            <v>VP-1516-148-T-101/2-300</v>
          </cell>
          <cell r="I1982">
            <v>40175</v>
          </cell>
          <cell r="J1982">
            <v>40168</v>
          </cell>
          <cell r="K1982" t="str">
            <v>Y</v>
          </cell>
          <cell r="L1982" t="str">
            <v>Drw</v>
          </cell>
          <cell r="M1982">
            <v>1983</v>
          </cell>
        </row>
        <row r="1983">
          <cell r="C1983" t="str">
            <v>25</v>
          </cell>
          <cell r="D1983" t="str">
            <v>05050-MD-25-720-18</v>
          </cell>
          <cell r="E1983" t="str">
            <v>05050-MD-25-720-18</v>
          </cell>
          <cell r="F1983" t="str">
            <v>Tank-Piping ISO Process Tank T-102- (Butane)</v>
          </cell>
          <cell r="G1983">
            <v>0</v>
          </cell>
          <cell r="H1983" t="str">
            <v>VP-1516-148-T-101/2-300</v>
          </cell>
          <cell r="I1983">
            <v>40175</v>
          </cell>
          <cell r="J1983">
            <v>40168</v>
          </cell>
          <cell r="K1983" t="str">
            <v>Y</v>
          </cell>
          <cell r="L1983" t="str">
            <v>Drw</v>
          </cell>
          <cell r="M1983">
            <v>1984</v>
          </cell>
        </row>
        <row r="1984">
          <cell r="C1984" t="str">
            <v>25</v>
          </cell>
          <cell r="D1984" t="str">
            <v>05050-MD-25-720-19</v>
          </cell>
          <cell r="E1984" t="str">
            <v>05050-MD-25-720-19</v>
          </cell>
          <cell r="F1984" t="str">
            <v>Tank-Piping ISO Process Tank T-102- (Butane)</v>
          </cell>
          <cell r="G1984">
            <v>0</v>
          </cell>
          <cell r="H1984" t="str">
            <v>VP-1516-148-T-101/2-300</v>
          </cell>
          <cell r="I1984">
            <v>40175</v>
          </cell>
          <cell r="J1984">
            <v>40168</v>
          </cell>
          <cell r="K1984" t="str">
            <v>Y</v>
          </cell>
          <cell r="L1984" t="str">
            <v>Drw</v>
          </cell>
          <cell r="M1984">
            <v>1985</v>
          </cell>
        </row>
        <row r="1985">
          <cell r="C1985" t="str">
            <v>25</v>
          </cell>
          <cell r="D1985" t="str">
            <v>05050-MD-25-720-20</v>
          </cell>
          <cell r="E1985" t="str">
            <v>05050-MD-25-720-20</v>
          </cell>
          <cell r="F1985" t="str">
            <v>Tank-Piping ISO Process Tank T-102- (Butane)</v>
          </cell>
          <cell r="G1985">
            <v>0</v>
          </cell>
          <cell r="H1985" t="str">
            <v>VP-1516-148-T-101/2-300</v>
          </cell>
          <cell r="I1985">
            <v>40175</v>
          </cell>
          <cell r="J1985">
            <v>40168</v>
          </cell>
          <cell r="K1985" t="str">
            <v>Y</v>
          </cell>
          <cell r="L1985" t="str">
            <v>Drw</v>
          </cell>
          <cell r="M1985">
            <v>1986</v>
          </cell>
        </row>
        <row r="1986">
          <cell r="C1986" t="str">
            <v>25</v>
          </cell>
          <cell r="D1986" t="str">
            <v>05050-MD-25-720-21</v>
          </cell>
          <cell r="E1986" t="str">
            <v>05050-MD-25-720-21</v>
          </cell>
          <cell r="F1986" t="str">
            <v>Tank-Piping ISO Process Tank T-102- (Butane)</v>
          </cell>
          <cell r="G1986">
            <v>0</v>
          </cell>
          <cell r="H1986" t="str">
            <v>VP-1516-148-T-101/2-300</v>
          </cell>
          <cell r="I1986">
            <v>40175</v>
          </cell>
          <cell r="J1986">
            <v>40168</v>
          </cell>
          <cell r="K1986" t="str">
            <v>Y</v>
          </cell>
          <cell r="L1986" t="str">
            <v>Drw</v>
          </cell>
          <cell r="M1986">
            <v>1987</v>
          </cell>
        </row>
        <row r="1987">
          <cell r="C1987" t="str">
            <v>25</v>
          </cell>
          <cell r="D1987" t="str">
            <v>05050-MD-25-720-22</v>
          </cell>
          <cell r="E1987" t="str">
            <v>05050-MD-25-720-22</v>
          </cell>
          <cell r="F1987" t="str">
            <v>Tank-Piping ISO Process Tank T-102- (Butane)</v>
          </cell>
          <cell r="G1987">
            <v>0</v>
          </cell>
          <cell r="H1987" t="str">
            <v>VP-1516-148-T-101/2-300</v>
          </cell>
          <cell r="I1987">
            <v>40175</v>
          </cell>
          <cell r="J1987">
            <v>40168</v>
          </cell>
          <cell r="K1987" t="str">
            <v>Y</v>
          </cell>
          <cell r="L1987" t="str">
            <v>Drw</v>
          </cell>
          <cell r="M1987">
            <v>1988</v>
          </cell>
        </row>
        <row r="1988">
          <cell r="C1988" t="str">
            <v>25</v>
          </cell>
          <cell r="D1988" t="str">
            <v>05050-MD-25-720-23</v>
          </cell>
          <cell r="E1988" t="str">
            <v>05050-MD-25-720-23</v>
          </cell>
          <cell r="F1988" t="str">
            <v>Tank-Piping ISO Process Tank T-102- (Butane)</v>
          </cell>
          <cell r="G1988">
            <v>0</v>
          </cell>
          <cell r="H1988" t="str">
            <v>VP-1516-148-T-101/2-300</v>
          </cell>
          <cell r="I1988">
            <v>40175</v>
          </cell>
          <cell r="J1988">
            <v>40168</v>
          </cell>
          <cell r="K1988" t="str">
            <v>Y</v>
          </cell>
          <cell r="L1988" t="str">
            <v>Drw</v>
          </cell>
          <cell r="M1988">
            <v>1989</v>
          </cell>
        </row>
        <row r="1989">
          <cell r="C1989" t="str">
            <v>25</v>
          </cell>
          <cell r="D1989" t="str">
            <v>05050-MD-25-720-24</v>
          </cell>
          <cell r="E1989" t="str">
            <v>05050-MD-25-720-24</v>
          </cell>
          <cell r="F1989" t="str">
            <v>Tank-Piping ISO Process Tank T-102- (Butane)</v>
          </cell>
          <cell r="G1989">
            <v>0</v>
          </cell>
          <cell r="H1989" t="str">
            <v>VP-1516-148-T-101/2-300</v>
          </cell>
          <cell r="I1989">
            <v>40175</v>
          </cell>
          <cell r="J1989">
            <v>40168</v>
          </cell>
          <cell r="K1989" t="str">
            <v>Y</v>
          </cell>
          <cell r="L1989" t="str">
            <v>Drw</v>
          </cell>
          <cell r="M1989">
            <v>1990</v>
          </cell>
        </row>
        <row r="1990">
          <cell r="C1990" t="str">
            <v>25</v>
          </cell>
          <cell r="D1990" t="str">
            <v>05050-MD-25-720-25</v>
          </cell>
          <cell r="E1990" t="str">
            <v>05050-MD-25-720-25</v>
          </cell>
          <cell r="F1990" t="str">
            <v>Tank-Piping ISO Process Tank T-102- (Butane)</v>
          </cell>
          <cell r="G1990">
            <v>0</v>
          </cell>
          <cell r="H1990" t="str">
            <v>VP-1516-148-T-101/2-300</v>
          </cell>
          <cell r="I1990">
            <v>40175</v>
          </cell>
          <cell r="J1990">
            <v>40168</v>
          </cell>
          <cell r="K1990" t="str">
            <v>Y</v>
          </cell>
          <cell r="L1990" t="str">
            <v>Drw</v>
          </cell>
          <cell r="M1990">
            <v>1991</v>
          </cell>
        </row>
        <row r="1991">
          <cell r="C1991" t="str">
            <v>25</v>
          </cell>
          <cell r="D1991" t="str">
            <v>05050-MD-25-720-26</v>
          </cell>
          <cell r="E1991" t="str">
            <v>05050-MD-25-720-26</v>
          </cell>
          <cell r="F1991" t="str">
            <v>Tank-Piping ISO Process Tank T-102- (Butane)</v>
          </cell>
          <cell r="G1991">
            <v>0</v>
          </cell>
          <cell r="H1991" t="str">
            <v>VP-1516-148-T-101/2-300</v>
          </cell>
          <cell r="I1991">
            <v>40175</v>
          </cell>
          <cell r="J1991">
            <v>40168</v>
          </cell>
          <cell r="K1991" t="str">
            <v>Y</v>
          </cell>
          <cell r="L1991" t="str">
            <v>Drw</v>
          </cell>
          <cell r="M1991">
            <v>1992</v>
          </cell>
        </row>
        <row r="1992">
          <cell r="C1992" t="str">
            <v>25</v>
          </cell>
          <cell r="D1992" t="str">
            <v>05050-MD-25-720-27</v>
          </cell>
          <cell r="E1992" t="str">
            <v>05050-MD-25-720-27</v>
          </cell>
          <cell r="F1992" t="str">
            <v>Tank-Piping ISO Process Tank T-102- (Butane)</v>
          </cell>
          <cell r="G1992">
            <v>0</v>
          </cell>
          <cell r="H1992" t="str">
            <v>VP-1516-148-T-101/2-300</v>
          </cell>
          <cell r="I1992">
            <v>40175</v>
          </cell>
          <cell r="J1992">
            <v>40168</v>
          </cell>
          <cell r="K1992" t="str">
            <v>Y</v>
          </cell>
          <cell r="L1992" t="str">
            <v>Drw</v>
          </cell>
          <cell r="M1992">
            <v>1993</v>
          </cell>
        </row>
        <row r="1993">
          <cell r="C1993" t="str">
            <v>25</v>
          </cell>
          <cell r="D1993" t="str">
            <v>05050-MD-25-720-28</v>
          </cell>
          <cell r="E1993" t="str">
            <v>05050-MD-25-720-28</v>
          </cell>
          <cell r="F1993" t="str">
            <v>Tank-Piping ISO Process Tank T-102- (Butane)</v>
          </cell>
          <cell r="G1993">
            <v>0</v>
          </cell>
          <cell r="H1993" t="str">
            <v>VP-1516-148-T-101/2-300</v>
          </cell>
          <cell r="I1993">
            <v>40175</v>
          </cell>
          <cell r="J1993">
            <v>40168</v>
          </cell>
          <cell r="K1993" t="str">
            <v>Y</v>
          </cell>
          <cell r="L1993" t="str">
            <v>Drw</v>
          </cell>
          <cell r="M1993">
            <v>1994</v>
          </cell>
        </row>
        <row r="1994">
          <cell r="C1994" t="str">
            <v>25</v>
          </cell>
          <cell r="D1994" t="str">
            <v>05050-MD-25-720-29</v>
          </cell>
          <cell r="E1994" t="str">
            <v>05050-MD-25-720-29</v>
          </cell>
          <cell r="F1994" t="str">
            <v>Tank-Piping ISO Process Tank T-102- (Butane)</v>
          </cell>
          <cell r="G1994">
            <v>0</v>
          </cell>
          <cell r="H1994" t="str">
            <v>VP-1516-148-T-101/2-300</v>
          </cell>
          <cell r="I1994">
            <v>40175</v>
          </cell>
          <cell r="J1994">
            <v>40168</v>
          </cell>
          <cell r="K1994" t="str">
            <v>Y</v>
          </cell>
          <cell r="L1994" t="str">
            <v>Drw</v>
          </cell>
          <cell r="M1994">
            <v>1995</v>
          </cell>
        </row>
        <row r="1995">
          <cell r="C1995" t="str">
            <v>25</v>
          </cell>
          <cell r="D1995" t="str">
            <v>05050-MD-25-720-30</v>
          </cell>
          <cell r="E1995" t="str">
            <v>05050-MD-25-720-30</v>
          </cell>
          <cell r="F1995" t="str">
            <v>Tank-Piping ISO Process Tank T-102- (Butane)</v>
          </cell>
          <cell r="G1995">
            <v>0</v>
          </cell>
          <cell r="H1995" t="str">
            <v>VP-1516-148-T-101/2-300</v>
          </cell>
          <cell r="I1995">
            <v>40175</v>
          </cell>
          <cell r="J1995">
            <v>40168</v>
          </cell>
          <cell r="K1995" t="str">
            <v>Y</v>
          </cell>
          <cell r="L1995" t="str">
            <v>Drw</v>
          </cell>
          <cell r="M1995">
            <v>1996</v>
          </cell>
        </row>
        <row r="1996">
          <cell r="C1996" t="str">
            <v>25</v>
          </cell>
          <cell r="D1996" t="str">
            <v>05050-MD-25-720-31</v>
          </cell>
          <cell r="E1996" t="str">
            <v>05050-MD-25-720-31</v>
          </cell>
          <cell r="F1996" t="str">
            <v>Tank-Piping ISO Process Tank T-102- (Butane)</v>
          </cell>
          <cell r="G1996">
            <v>0</v>
          </cell>
          <cell r="H1996" t="str">
            <v>VP-1516-148-T-101/2-300</v>
          </cell>
          <cell r="I1996">
            <v>40175</v>
          </cell>
          <cell r="J1996">
            <v>40168</v>
          </cell>
          <cell r="K1996" t="str">
            <v>Y</v>
          </cell>
          <cell r="L1996" t="str">
            <v>Drw</v>
          </cell>
          <cell r="M1996">
            <v>1997</v>
          </cell>
        </row>
        <row r="1997">
          <cell r="C1997" t="str">
            <v>25</v>
          </cell>
          <cell r="D1997" t="str">
            <v>05050-MD-25-720-32</v>
          </cell>
          <cell r="E1997" t="str">
            <v>05050-MD-25-720-32</v>
          </cell>
          <cell r="F1997" t="str">
            <v>Tank-Piping ISO Process Tank T-102- (Butane)</v>
          </cell>
          <cell r="G1997">
            <v>0</v>
          </cell>
          <cell r="H1997" t="str">
            <v>VP-1516-148-T-101/2-300</v>
          </cell>
          <cell r="I1997">
            <v>40175</v>
          </cell>
          <cell r="J1997">
            <v>40168</v>
          </cell>
          <cell r="K1997" t="str">
            <v>Y</v>
          </cell>
          <cell r="L1997" t="str">
            <v>Drw</v>
          </cell>
          <cell r="M1997">
            <v>1998</v>
          </cell>
        </row>
        <row r="1998">
          <cell r="C1998" t="str">
            <v>25</v>
          </cell>
          <cell r="D1998" t="str">
            <v>05050-MD-25-720-33</v>
          </cell>
          <cell r="E1998" t="str">
            <v>05050-MD-25-720-33</v>
          </cell>
          <cell r="F1998" t="str">
            <v>Tank-Piping ISO Process Tank T-102- (Butane)</v>
          </cell>
          <cell r="G1998">
            <v>0</v>
          </cell>
          <cell r="H1998" t="str">
            <v>VP-1516-148-T-101/2-300</v>
          </cell>
          <cell r="I1998">
            <v>40175</v>
          </cell>
          <cell r="J1998">
            <v>40168</v>
          </cell>
          <cell r="K1998" t="str">
            <v>Y</v>
          </cell>
          <cell r="L1998" t="str">
            <v>Drw</v>
          </cell>
          <cell r="M1998">
            <v>1999</v>
          </cell>
        </row>
        <row r="1999">
          <cell r="C1999" t="str">
            <v>25</v>
          </cell>
          <cell r="D1999" t="str">
            <v>05050-MD-25-720-34</v>
          </cell>
          <cell r="E1999" t="str">
            <v>05050-MD-25-720-34</v>
          </cell>
          <cell r="F1999" t="str">
            <v>Tank-Piping ISO Process Tank T-102- (Butane)</v>
          </cell>
          <cell r="G1999">
            <v>0</v>
          </cell>
          <cell r="H1999" t="str">
            <v>VP-1516-148-T-101/2-300</v>
          </cell>
          <cell r="I1999">
            <v>40175</v>
          </cell>
          <cell r="J1999">
            <v>40168</v>
          </cell>
          <cell r="K1999" t="str">
            <v>Y</v>
          </cell>
          <cell r="L1999" t="str">
            <v>Drw</v>
          </cell>
          <cell r="M1999">
            <v>2000</v>
          </cell>
        </row>
        <row r="2000">
          <cell r="C2000" t="str">
            <v>25</v>
          </cell>
          <cell r="D2000" t="str">
            <v>05050-MD-25-720-35</v>
          </cell>
          <cell r="E2000" t="str">
            <v>05050-MD-25-720-35</v>
          </cell>
          <cell r="F2000" t="str">
            <v>Tank-Piping ISO Process Tank T-102- (Butane)</v>
          </cell>
          <cell r="G2000">
            <v>0</v>
          </cell>
          <cell r="H2000" t="str">
            <v>VP-1516-148-T-101/2-300</v>
          </cell>
          <cell r="I2000">
            <v>40175</v>
          </cell>
          <cell r="J2000">
            <v>40168</v>
          </cell>
          <cell r="K2000" t="str">
            <v>Y</v>
          </cell>
          <cell r="L2000" t="str">
            <v>Drw</v>
          </cell>
          <cell r="M2000">
            <v>2001</v>
          </cell>
        </row>
        <row r="2001">
          <cell r="C2001" t="str">
            <v>25</v>
          </cell>
          <cell r="D2001" t="str">
            <v>05050-MD-25-720-36</v>
          </cell>
          <cell r="E2001" t="str">
            <v>05050-MD-25-720-36</v>
          </cell>
          <cell r="F2001" t="str">
            <v>Tank-Piping ISO Process Tank T-102- (Butane)</v>
          </cell>
          <cell r="G2001">
            <v>0</v>
          </cell>
          <cell r="H2001" t="str">
            <v>VP-1516-148-T-101/2-300</v>
          </cell>
          <cell r="I2001">
            <v>40175</v>
          </cell>
          <cell r="J2001">
            <v>40168</v>
          </cell>
          <cell r="K2001" t="str">
            <v>Y</v>
          </cell>
          <cell r="L2001" t="str">
            <v>Drw</v>
          </cell>
          <cell r="M2001">
            <v>2002</v>
          </cell>
        </row>
        <row r="2002">
          <cell r="C2002" t="str">
            <v>25</v>
          </cell>
          <cell r="D2002" t="str">
            <v>05050-MD-25-720-37</v>
          </cell>
          <cell r="E2002" t="str">
            <v>05050-MD-25-720-37</v>
          </cell>
          <cell r="F2002" t="str">
            <v>Tank-Piping ISO Process Tank T-102- (Butane)</v>
          </cell>
          <cell r="G2002">
            <v>0</v>
          </cell>
          <cell r="H2002" t="str">
            <v>VP-1516-148-T-101/2-300</v>
          </cell>
          <cell r="I2002">
            <v>40175</v>
          </cell>
          <cell r="J2002">
            <v>40168</v>
          </cell>
          <cell r="K2002" t="str">
            <v>Y</v>
          </cell>
          <cell r="L2002" t="str">
            <v>Drw</v>
          </cell>
          <cell r="M2002">
            <v>2003</v>
          </cell>
        </row>
        <row r="2003">
          <cell r="C2003" t="str">
            <v>25</v>
          </cell>
          <cell r="D2003" t="str">
            <v>05050-MD-25-720-38</v>
          </cell>
          <cell r="E2003" t="str">
            <v>05050-MD-25-720-38</v>
          </cell>
          <cell r="F2003" t="str">
            <v>Tank-Piping ISO Process Tank T-102- (Butane)</v>
          </cell>
          <cell r="G2003">
            <v>0</v>
          </cell>
          <cell r="H2003" t="str">
            <v>VP-1516-148-T-101/2-300</v>
          </cell>
          <cell r="I2003">
            <v>40175</v>
          </cell>
          <cell r="J2003">
            <v>40168</v>
          </cell>
          <cell r="K2003" t="str">
            <v>Y</v>
          </cell>
          <cell r="L2003" t="str">
            <v>Drw</v>
          </cell>
          <cell r="M2003">
            <v>2004</v>
          </cell>
        </row>
        <row r="2004">
          <cell r="C2004" t="str">
            <v>25</v>
          </cell>
          <cell r="D2004" t="str">
            <v>05050-MD-25-720-39</v>
          </cell>
          <cell r="E2004" t="str">
            <v>05050-MD-25-720-39</v>
          </cell>
          <cell r="F2004" t="str">
            <v>Tank-Piping ISO Process Tank T-102- (Butane)</v>
          </cell>
          <cell r="G2004">
            <v>0</v>
          </cell>
          <cell r="H2004" t="str">
            <v>VP-1516-148-T-101/2-300</v>
          </cell>
          <cell r="I2004">
            <v>40175</v>
          </cell>
          <cell r="J2004">
            <v>40168</v>
          </cell>
          <cell r="K2004" t="str">
            <v>Y</v>
          </cell>
          <cell r="L2004" t="str">
            <v>Drw</v>
          </cell>
          <cell r="M2004">
            <v>2005</v>
          </cell>
        </row>
        <row r="2005">
          <cell r="C2005" t="str">
            <v>25</v>
          </cell>
          <cell r="D2005" t="str">
            <v>05050-MD-25-720-40</v>
          </cell>
          <cell r="E2005" t="str">
            <v>05050-MD-25-720-40</v>
          </cell>
          <cell r="F2005" t="str">
            <v>Tank-Piping ISO Process Tank T-102- (Butane)</v>
          </cell>
          <cell r="G2005">
            <v>0</v>
          </cell>
          <cell r="H2005" t="str">
            <v>VP-1516-148-T-101/2-300</v>
          </cell>
          <cell r="I2005">
            <v>40175</v>
          </cell>
          <cell r="J2005">
            <v>40168</v>
          </cell>
          <cell r="K2005" t="str">
            <v>Y</v>
          </cell>
          <cell r="L2005" t="str">
            <v>Drw</v>
          </cell>
          <cell r="M2005">
            <v>2006</v>
          </cell>
        </row>
        <row r="2006">
          <cell r="C2006" t="str">
            <v>25</v>
          </cell>
          <cell r="D2006" t="str">
            <v>05050-MD-25-720-41</v>
          </cell>
          <cell r="E2006" t="str">
            <v>05050-MD-25-720-41</v>
          </cell>
          <cell r="F2006" t="str">
            <v>Tank-Piping ISO Process Tank T-102- (Butane)</v>
          </cell>
          <cell r="G2006">
            <v>0</v>
          </cell>
          <cell r="H2006" t="str">
            <v>VP-1516-148-T-101/2-300</v>
          </cell>
          <cell r="I2006">
            <v>40175</v>
          </cell>
          <cell r="J2006">
            <v>40168</v>
          </cell>
          <cell r="K2006" t="str">
            <v>Y</v>
          </cell>
          <cell r="L2006" t="str">
            <v>Drw</v>
          </cell>
          <cell r="M2006">
            <v>2007</v>
          </cell>
        </row>
        <row r="2007">
          <cell r="C2007" t="str">
            <v>25</v>
          </cell>
          <cell r="D2007" t="str">
            <v>05050-MD-25-720-42</v>
          </cell>
          <cell r="E2007" t="str">
            <v>05050-MD-25-720-42</v>
          </cell>
          <cell r="F2007" t="str">
            <v>Tank-Piping ISO Process Tank T-102- (Butane)</v>
          </cell>
          <cell r="G2007">
            <v>0</v>
          </cell>
          <cell r="H2007" t="str">
            <v>VP-1516-148-T-101/2-300</v>
          </cell>
          <cell r="I2007">
            <v>40175</v>
          </cell>
          <cell r="J2007">
            <v>40168</v>
          </cell>
          <cell r="K2007" t="str">
            <v>Y</v>
          </cell>
          <cell r="L2007" t="str">
            <v>Drw</v>
          </cell>
          <cell r="M2007">
            <v>2008</v>
          </cell>
        </row>
        <row r="2008">
          <cell r="C2008" t="str">
            <v>25</v>
          </cell>
          <cell r="D2008" t="str">
            <v>05050-MD-25-720-43</v>
          </cell>
          <cell r="E2008" t="str">
            <v>05050-MD-25-720-43</v>
          </cell>
          <cell r="F2008" t="str">
            <v>Tank-Piping ISO Process Tank T-102- (Butane)</v>
          </cell>
          <cell r="G2008">
            <v>0</v>
          </cell>
          <cell r="H2008" t="str">
            <v>VP-1516-148-T-101/2-300</v>
          </cell>
          <cell r="I2008">
            <v>40175</v>
          </cell>
          <cell r="J2008">
            <v>40168</v>
          </cell>
          <cell r="K2008" t="str">
            <v>Y</v>
          </cell>
          <cell r="L2008" t="str">
            <v>Drw</v>
          </cell>
          <cell r="M2008">
            <v>2009</v>
          </cell>
        </row>
        <row r="2009">
          <cell r="C2009" t="str">
            <v>25</v>
          </cell>
          <cell r="D2009" t="str">
            <v>05050-MD-25-720-44</v>
          </cell>
          <cell r="E2009" t="str">
            <v>05050-MD-25-720-44</v>
          </cell>
          <cell r="F2009" t="str">
            <v>Tank-Piping ISO Process Tank T-102- (Butane)</v>
          </cell>
          <cell r="G2009">
            <v>0</v>
          </cell>
          <cell r="H2009" t="str">
            <v>VP-1516-148-T-101/2-300</v>
          </cell>
          <cell r="I2009">
            <v>40175</v>
          </cell>
          <cell r="J2009">
            <v>40168</v>
          </cell>
          <cell r="K2009" t="str">
            <v>Y</v>
          </cell>
          <cell r="L2009" t="str">
            <v>Drw</v>
          </cell>
          <cell r="M2009">
            <v>2010</v>
          </cell>
        </row>
        <row r="2010">
          <cell r="C2010" t="str">
            <v>25</v>
          </cell>
          <cell r="D2010" t="str">
            <v>05050-MD-25-720-45</v>
          </cell>
          <cell r="E2010" t="str">
            <v>05050-MD-25-720-45</v>
          </cell>
          <cell r="F2010" t="str">
            <v>Tank-Piping ISO Process Tank T-102- (Butane)</v>
          </cell>
          <cell r="G2010">
            <v>0</v>
          </cell>
          <cell r="H2010" t="str">
            <v>VP-1516-148-T-101/2-300</v>
          </cell>
          <cell r="I2010">
            <v>40175</v>
          </cell>
          <cell r="J2010">
            <v>40168</v>
          </cell>
          <cell r="K2010" t="str">
            <v>Y</v>
          </cell>
          <cell r="L2010" t="str">
            <v>Drw</v>
          </cell>
          <cell r="M2010">
            <v>2011</v>
          </cell>
        </row>
        <row r="2011">
          <cell r="C2011" t="str">
            <v>25</v>
          </cell>
          <cell r="D2011" t="str">
            <v>05050-MD-25-720-46</v>
          </cell>
          <cell r="E2011" t="str">
            <v>05050-MD-25-720-46</v>
          </cell>
          <cell r="F2011" t="str">
            <v>Tank-Piping ISO Process Tank T-102- (Butane)</v>
          </cell>
          <cell r="G2011">
            <v>0</v>
          </cell>
          <cell r="H2011" t="str">
            <v>VP-1516-148-T-101/2-300</v>
          </cell>
          <cell r="I2011">
            <v>40175</v>
          </cell>
          <cell r="J2011">
            <v>40168</v>
          </cell>
          <cell r="K2011" t="str">
            <v>Y</v>
          </cell>
          <cell r="L2011" t="str">
            <v>Drw</v>
          </cell>
          <cell r="M2011">
            <v>2012</v>
          </cell>
        </row>
        <row r="2012">
          <cell r="C2012" t="str">
            <v>25</v>
          </cell>
          <cell r="D2012" t="str">
            <v>05050-MD-25-720-47</v>
          </cell>
          <cell r="E2012" t="str">
            <v>05050-MD-25-720-47</v>
          </cell>
          <cell r="F2012" t="str">
            <v>Tank-Piping ISO Process Tank T-102- (Butane)</v>
          </cell>
          <cell r="G2012">
            <v>0</v>
          </cell>
          <cell r="H2012" t="str">
            <v>VP-1516-148-T-101/2-300</v>
          </cell>
          <cell r="I2012">
            <v>40175</v>
          </cell>
          <cell r="J2012">
            <v>40168</v>
          </cell>
          <cell r="K2012" t="str">
            <v>Y</v>
          </cell>
          <cell r="L2012" t="str">
            <v>Drw</v>
          </cell>
          <cell r="M2012">
            <v>2013</v>
          </cell>
        </row>
        <row r="2013">
          <cell r="C2013" t="str">
            <v>25</v>
          </cell>
          <cell r="D2013" t="str">
            <v>05050-MD-25-720-48</v>
          </cell>
          <cell r="E2013" t="str">
            <v>05050-MD-25-720-48</v>
          </cell>
          <cell r="F2013" t="str">
            <v>Tank-Piping ISO Process Tank T-102- (Butane)</v>
          </cell>
          <cell r="G2013">
            <v>0</v>
          </cell>
          <cell r="H2013" t="str">
            <v>VP-1516-148-T-101/2-300</v>
          </cell>
          <cell r="I2013">
            <v>40175</v>
          </cell>
          <cell r="J2013">
            <v>40168</v>
          </cell>
          <cell r="K2013" t="str">
            <v>Y</v>
          </cell>
          <cell r="L2013" t="str">
            <v>Drw</v>
          </cell>
          <cell r="M2013">
            <v>2014</v>
          </cell>
        </row>
        <row r="2014">
          <cell r="C2014" t="str">
            <v>25</v>
          </cell>
          <cell r="D2014" t="str">
            <v>05050-MD-25-720-49</v>
          </cell>
          <cell r="E2014" t="str">
            <v>05050-MD-25-720-49</v>
          </cell>
          <cell r="F2014" t="str">
            <v>Tank-Piping ISO Process Tank T-102- (Butane)</v>
          </cell>
          <cell r="G2014">
            <v>0</v>
          </cell>
          <cell r="H2014" t="str">
            <v>VP-1516-148-T-101/2-300</v>
          </cell>
          <cell r="I2014">
            <v>40175</v>
          </cell>
          <cell r="J2014">
            <v>40168</v>
          </cell>
          <cell r="K2014" t="str">
            <v>Y</v>
          </cell>
          <cell r="L2014" t="str">
            <v>Drw</v>
          </cell>
          <cell r="M2014">
            <v>2015</v>
          </cell>
        </row>
        <row r="2015">
          <cell r="C2015" t="str">
            <v>25</v>
          </cell>
          <cell r="D2015" t="str">
            <v>05050-MD-25-720-50</v>
          </cell>
          <cell r="E2015" t="str">
            <v>05050-MD-25-720-50</v>
          </cell>
          <cell r="F2015" t="str">
            <v>Tank-Piping ISO Process Tank T-102- (Butane)</v>
          </cell>
          <cell r="G2015">
            <v>0</v>
          </cell>
          <cell r="H2015" t="str">
            <v>VP-1516-148-T-101/2-300</v>
          </cell>
          <cell r="I2015">
            <v>40175</v>
          </cell>
          <cell r="J2015">
            <v>40168</v>
          </cell>
          <cell r="K2015" t="str">
            <v>Y</v>
          </cell>
          <cell r="L2015" t="str">
            <v>Drw</v>
          </cell>
          <cell r="M2015">
            <v>2016</v>
          </cell>
        </row>
        <row r="2016">
          <cell r="C2016" t="str">
            <v>25</v>
          </cell>
          <cell r="D2016" t="str">
            <v>05050-MD-25-720-51</v>
          </cell>
          <cell r="E2016" t="str">
            <v>05050-MD-25-720-51</v>
          </cell>
          <cell r="F2016" t="str">
            <v>Tank-Piping ISO Process Tank T-102- (Butane)</v>
          </cell>
          <cell r="G2016">
            <v>0</v>
          </cell>
          <cell r="H2016" t="str">
            <v>VP-1516-148-T-101/2-300</v>
          </cell>
          <cell r="I2016">
            <v>40175</v>
          </cell>
          <cell r="J2016">
            <v>40168</v>
          </cell>
          <cell r="K2016" t="str">
            <v>Y</v>
          </cell>
          <cell r="L2016" t="str">
            <v>Drw</v>
          </cell>
          <cell r="M2016">
            <v>2017</v>
          </cell>
        </row>
        <row r="2017">
          <cell r="C2017" t="str">
            <v>25</v>
          </cell>
          <cell r="D2017" t="str">
            <v>05050-MD-25-720-52</v>
          </cell>
          <cell r="E2017" t="str">
            <v>05050-MD-25-720-52</v>
          </cell>
          <cell r="F2017" t="str">
            <v>Tank-Piping ISO Process Tank T-102- (Butane)</v>
          </cell>
          <cell r="G2017">
            <v>0</v>
          </cell>
          <cell r="H2017" t="str">
            <v>VP-1516-148-T-101/2-300</v>
          </cell>
          <cell r="I2017">
            <v>40175</v>
          </cell>
          <cell r="J2017">
            <v>40168</v>
          </cell>
          <cell r="K2017" t="str">
            <v>Y</v>
          </cell>
          <cell r="L2017" t="str">
            <v>Drw</v>
          </cell>
          <cell r="M2017">
            <v>2018</v>
          </cell>
        </row>
        <row r="2018">
          <cell r="C2018" t="str">
            <v>25</v>
          </cell>
          <cell r="D2018" t="str">
            <v>05050-MD-25-720-53</v>
          </cell>
          <cell r="E2018" t="str">
            <v>05050-MD-25-720-53</v>
          </cell>
          <cell r="F2018" t="str">
            <v>Tank-Piping ISO Process Tank T-102- (Butane)</v>
          </cell>
          <cell r="G2018">
            <v>0</v>
          </cell>
          <cell r="H2018" t="str">
            <v>VP-1516-148-T-101/2-300</v>
          </cell>
          <cell r="I2018">
            <v>40175</v>
          </cell>
          <cell r="J2018">
            <v>40168</v>
          </cell>
          <cell r="K2018" t="str">
            <v>Y</v>
          </cell>
          <cell r="L2018" t="str">
            <v>Drw</v>
          </cell>
          <cell r="M2018">
            <v>2019</v>
          </cell>
        </row>
        <row r="2019">
          <cell r="C2019" t="str">
            <v>25</v>
          </cell>
          <cell r="D2019" t="str">
            <v>05050-MD-25-720-54</v>
          </cell>
          <cell r="E2019" t="str">
            <v>05050-MD-25-720-54</v>
          </cell>
          <cell r="F2019" t="str">
            <v>Tank-Piping ISO Process Tank T-102- (Butane)</v>
          </cell>
          <cell r="G2019">
            <v>0</v>
          </cell>
          <cell r="H2019" t="str">
            <v>VP-1516-148-T-101/2-300</v>
          </cell>
          <cell r="I2019">
            <v>40175</v>
          </cell>
          <cell r="J2019">
            <v>40168</v>
          </cell>
          <cell r="K2019" t="str">
            <v>Y</v>
          </cell>
          <cell r="L2019" t="str">
            <v>Drw</v>
          </cell>
          <cell r="M2019">
            <v>2020</v>
          </cell>
        </row>
        <row r="2020">
          <cell r="C2020" t="str">
            <v>25</v>
          </cell>
          <cell r="D2020" t="str">
            <v>05050-MD-25-720-55</v>
          </cell>
          <cell r="E2020" t="str">
            <v>05050-MD-25-720-55</v>
          </cell>
          <cell r="F2020" t="str">
            <v>Tank-Piping ISO Process Tank T-102- (Butane)</v>
          </cell>
          <cell r="G2020">
            <v>0</v>
          </cell>
          <cell r="H2020" t="str">
            <v>VP-1516-148-T-101/2-300</v>
          </cell>
          <cell r="I2020">
            <v>40175</v>
          </cell>
          <cell r="J2020">
            <v>40168</v>
          </cell>
          <cell r="K2020" t="str">
            <v>Y</v>
          </cell>
          <cell r="L2020" t="str">
            <v>Drw</v>
          </cell>
          <cell r="M2020">
            <v>2021</v>
          </cell>
        </row>
        <row r="2021">
          <cell r="C2021" t="str">
            <v>25</v>
          </cell>
          <cell r="D2021" t="str">
            <v>05050-MD-25-720-56</v>
          </cell>
          <cell r="E2021" t="str">
            <v>05050-MD-25-720-56</v>
          </cell>
          <cell r="F2021" t="str">
            <v>Tank-Piping ISO Process Tank T-102- (Butane)</v>
          </cell>
          <cell r="G2021">
            <v>0</v>
          </cell>
          <cell r="H2021" t="str">
            <v>VP-1516-148-T-101/2-300</v>
          </cell>
          <cell r="I2021">
            <v>40175</v>
          </cell>
          <cell r="J2021">
            <v>40168</v>
          </cell>
          <cell r="K2021" t="str">
            <v>Y</v>
          </cell>
          <cell r="L2021" t="str">
            <v>Drw</v>
          </cell>
          <cell r="M2021">
            <v>2022</v>
          </cell>
        </row>
        <row r="2022">
          <cell r="C2022" t="str">
            <v>25</v>
          </cell>
          <cell r="D2022" t="str">
            <v>05050-MD-25-720-57</v>
          </cell>
          <cell r="E2022" t="str">
            <v>05050-MD-25-720-57</v>
          </cell>
          <cell r="F2022" t="str">
            <v>Tank-Piping ISO Process Tank T-102- (Butane)</v>
          </cell>
          <cell r="G2022">
            <v>0</v>
          </cell>
          <cell r="H2022" t="str">
            <v>VP-1516-148-T-101/2-300</v>
          </cell>
          <cell r="I2022">
            <v>40175</v>
          </cell>
          <cell r="J2022">
            <v>40168</v>
          </cell>
          <cell r="K2022" t="str">
            <v>Y</v>
          </cell>
          <cell r="L2022" t="str">
            <v>Drw</v>
          </cell>
          <cell r="M2022">
            <v>2023</v>
          </cell>
        </row>
        <row r="2023">
          <cell r="C2023" t="str">
            <v>25</v>
          </cell>
          <cell r="D2023" t="str">
            <v>05050-MD-25-720-58</v>
          </cell>
          <cell r="E2023" t="str">
            <v>05050-MD-25-720-58</v>
          </cell>
          <cell r="F2023" t="str">
            <v>Tank-Piping ISO Process Tank T-102- (Butane)</v>
          </cell>
          <cell r="G2023">
            <v>0</v>
          </cell>
          <cell r="H2023" t="str">
            <v>VP-1516-148-T-101/2-300</v>
          </cell>
          <cell r="I2023">
            <v>40175</v>
          </cell>
          <cell r="J2023">
            <v>40168</v>
          </cell>
          <cell r="K2023" t="str">
            <v>Y</v>
          </cell>
          <cell r="L2023" t="str">
            <v>Drw</v>
          </cell>
          <cell r="M2023">
            <v>2024</v>
          </cell>
        </row>
        <row r="2024">
          <cell r="C2024" t="str">
            <v>25</v>
          </cell>
          <cell r="D2024" t="str">
            <v>05050-MD-25-720-59</v>
          </cell>
          <cell r="E2024" t="str">
            <v>05050-MD-25-720-59</v>
          </cell>
          <cell r="F2024" t="str">
            <v>Tank-Piping ISO Process Tank T-102- (Butane)</v>
          </cell>
          <cell r="G2024">
            <v>0</v>
          </cell>
          <cell r="H2024" t="str">
            <v>VP-1516-148-T-101/2-300</v>
          </cell>
          <cell r="I2024">
            <v>40175</v>
          </cell>
          <cell r="J2024">
            <v>40168</v>
          </cell>
          <cell r="K2024" t="str">
            <v>Y</v>
          </cell>
          <cell r="L2024" t="str">
            <v>Drw</v>
          </cell>
          <cell r="M2024">
            <v>2025</v>
          </cell>
        </row>
        <row r="2025">
          <cell r="C2025" t="str">
            <v>25</v>
          </cell>
          <cell r="D2025" t="str">
            <v>05050-MD-25-720-60</v>
          </cell>
          <cell r="E2025" t="str">
            <v>05050-MD-25-720-60</v>
          </cell>
          <cell r="F2025" t="str">
            <v>Tank-Piping ISO Process Tank T-102- (Butane)</v>
          </cell>
          <cell r="G2025">
            <v>0</v>
          </cell>
          <cell r="H2025" t="str">
            <v>VP-1516-148-T-101/2-300</v>
          </cell>
          <cell r="I2025">
            <v>40175</v>
          </cell>
          <cell r="J2025">
            <v>40168</v>
          </cell>
          <cell r="K2025" t="str">
            <v>Y</v>
          </cell>
          <cell r="L2025" t="str">
            <v>Drw</v>
          </cell>
          <cell r="M2025">
            <v>2026</v>
          </cell>
        </row>
        <row r="2026">
          <cell r="C2026" t="str">
            <v>25</v>
          </cell>
          <cell r="D2026" t="str">
            <v>05050-MD-25-720-61</v>
          </cell>
          <cell r="E2026" t="str">
            <v>05050-MD-25-720-61</v>
          </cell>
          <cell r="F2026" t="str">
            <v>Tank-Piping ISO Process Tank T-102- (Butane)</v>
          </cell>
          <cell r="G2026">
            <v>0</v>
          </cell>
          <cell r="H2026" t="str">
            <v>VP-1516-148-T-101/2-300</v>
          </cell>
          <cell r="I2026">
            <v>40175</v>
          </cell>
          <cell r="J2026">
            <v>40168</v>
          </cell>
          <cell r="K2026" t="str">
            <v>Y</v>
          </cell>
          <cell r="L2026" t="str">
            <v>Drw</v>
          </cell>
          <cell r="M2026">
            <v>2027</v>
          </cell>
        </row>
        <row r="2027">
          <cell r="C2027" t="str">
            <v>25</v>
          </cell>
          <cell r="D2027" t="str">
            <v>05050-MD-25-720-62</v>
          </cell>
          <cell r="E2027" t="str">
            <v>05050-MD-25-720-62</v>
          </cell>
          <cell r="F2027" t="str">
            <v>Tank-Piping ISO Process Tank T-102- (Butane)</v>
          </cell>
          <cell r="G2027">
            <v>0</v>
          </cell>
          <cell r="H2027" t="str">
            <v>VP-1516-148-T-101/2-300</v>
          </cell>
          <cell r="I2027">
            <v>40175</v>
          </cell>
          <cell r="J2027">
            <v>40168</v>
          </cell>
          <cell r="K2027" t="str">
            <v>Y</v>
          </cell>
          <cell r="L2027" t="str">
            <v>Drw</v>
          </cell>
          <cell r="M2027">
            <v>2028</v>
          </cell>
        </row>
        <row r="2028">
          <cell r="C2028" t="str">
            <v>25</v>
          </cell>
          <cell r="D2028" t="str">
            <v>05050-MD-25-720-63</v>
          </cell>
          <cell r="E2028" t="str">
            <v>05050-MD-25-720-63</v>
          </cell>
          <cell r="F2028" t="str">
            <v>Tank-Piping ISO Process Tank T-102- (Butane)</v>
          </cell>
          <cell r="G2028">
            <v>0</v>
          </cell>
          <cell r="H2028" t="str">
            <v>VP-1516-148-T-101/2-300</v>
          </cell>
          <cell r="I2028">
            <v>40175</v>
          </cell>
          <cell r="J2028">
            <v>40168</v>
          </cell>
          <cell r="K2028" t="str">
            <v>Y</v>
          </cell>
          <cell r="L2028" t="str">
            <v>Drw</v>
          </cell>
          <cell r="M2028">
            <v>2029</v>
          </cell>
        </row>
        <row r="2029">
          <cell r="C2029" t="str">
            <v>25</v>
          </cell>
          <cell r="D2029" t="str">
            <v>05050-MD-25-720-64</v>
          </cell>
          <cell r="E2029" t="str">
            <v>05050-MD-25-720-64</v>
          </cell>
          <cell r="F2029" t="str">
            <v>Tank-Piping ISO Process Tank T-102- (Butane)</v>
          </cell>
          <cell r="G2029">
            <v>0</v>
          </cell>
          <cell r="H2029" t="str">
            <v>VP-1516-148-T-101/2-300</v>
          </cell>
          <cell r="I2029">
            <v>40175</v>
          </cell>
          <cell r="J2029">
            <v>40168</v>
          </cell>
          <cell r="K2029" t="str">
            <v>Y</v>
          </cell>
          <cell r="L2029" t="str">
            <v>Drw</v>
          </cell>
          <cell r="M2029">
            <v>2030</v>
          </cell>
        </row>
        <row r="2030">
          <cell r="C2030" t="str">
            <v>25</v>
          </cell>
          <cell r="D2030" t="str">
            <v>05050-MD-25-720-65</v>
          </cell>
          <cell r="E2030" t="str">
            <v>05050-MD-25-720-65</v>
          </cell>
          <cell r="F2030" t="str">
            <v>Tank-Piping ISO Process Tank T-102- (Butane)</v>
          </cell>
          <cell r="G2030">
            <v>0</v>
          </cell>
          <cell r="H2030" t="str">
            <v>VP-1516-148-T-101/2-300</v>
          </cell>
          <cell r="I2030">
            <v>40175</v>
          </cell>
          <cell r="J2030">
            <v>40168</v>
          </cell>
          <cell r="K2030" t="str">
            <v>Y</v>
          </cell>
          <cell r="L2030" t="str">
            <v>Drw</v>
          </cell>
          <cell r="M2030">
            <v>2031</v>
          </cell>
        </row>
        <row r="2031">
          <cell r="C2031" t="str">
            <v>25</v>
          </cell>
          <cell r="D2031" t="str">
            <v>05050-MD-25-720-66</v>
          </cell>
          <cell r="E2031" t="str">
            <v>05050-MD-25-720-66</v>
          </cell>
          <cell r="F2031" t="str">
            <v>Tank-Piping ISO Process Tank T-102- (Butane)</v>
          </cell>
          <cell r="G2031">
            <v>0</v>
          </cell>
          <cell r="H2031" t="str">
            <v>VP-1516-148-T-101/2-300</v>
          </cell>
          <cell r="I2031">
            <v>40175</v>
          </cell>
          <cell r="J2031">
            <v>40168</v>
          </cell>
          <cell r="K2031" t="str">
            <v>Y</v>
          </cell>
          <cell r="L2031" t="str">
            <v>Drw</v>
          </cell>
          <cell r="M2031">
            <v>2032</v>
          </cell>
        </row>
        <row r="2032">
          <cell r="C2032" t="str">
            <v>25</v>
          </cell>
          <cell r="D2032" t="str">
            <v>05050-MD-25-720-67</v>
          </cell>
          <cell r="E2032" t="str">
            <v>05050-MD-25-720-67</v>
          </cell>
          <cell r="F2032" t="str">
            <v>Tank-Piping ISO Process Tank T-102- (Butane)</v>
          </cell>
          <cell r="G2032">
            <v>0</v>
          </cell>
          <cell r="H2032" t="str">
            <v>VP-1516-148-T-101/2-300</v>
          </cell>
          <cell r="I2032">
            <v>40175</v>
          </cell>
          <cell r="J2032">
            <v>40168</v>
          </cell>
          <cell r="K2032" t="str">
            <v>Y</v>
          </cell>
          <cell r="L2032" t="str">
            <v>Drw</v>
          </cell>
          <cell r="M2032">
            <v>2033</v>
          </cell>
        </row>
        <row r="2033">
          <cell r="C2033" t="str">
            <v>25</v>
          </cell>
          <cell r="D2033" t="str">
            <v>05050-MD-25-720-68</v>
          </cell>
          <cell r="E2033" t="str">
            <v>05050-MD-25-720-68</v>
          </cell>
          <cell r="F2033" t="str">
            <v>Tank-Piping ISO Process Tank T-102- (Butane)</v>
          </cell>
          <cell r="G2033">
            <v>0</v>
          </cell>
          <cell r="H2033" t="str">
            <v>VP-1516-148-T-101/2-300</v>
          </cell>
          <cell r="I2033">
            <v>40175</v>
          </cell>
          <cell r="J2033">
            <v>40168</v>
          </cell>
          <cell r="K2033" t="str">
            <v>Y</v>
          </cell>
          <cell r="L2033" t="str">
            <v>Drw</v>
          </cell>
          <cell r="M2033">
            <v>2034</v>
          </cell>
        </row>
        <row r="2034">
          <cell r="C2034" t="str">
            <v>25</v>
          </cell>
          <cell r="D2034" t="str">
            <v>05050-MD-25-720-69</v>
          </cell>
          <cell r="E2034" t="str">
            <v>05050-MD-25-720-69</v>
          </cell>
          <cell r="F2034" t="str">
            <v>Tank-Piping ISO Process Tank T-102- (Butane)</v>
          </cell>
          <cell r="G2034">
            <v>0</v>
          </cell>
          <cell r="H2034" t="str">
            <v>VP-1516-148-T-101/2-300</v>
          </cell>
          <cell r="I2034">
            <v>40175</v>
          </cell>
          <cell r="J2034">
            <v>40168</v>
          </cell>
          <cell r="K2034" t="str">
            <v>Y</v>
          </cell>
          <cell r="L2034" t="str">
            <v>Drw</v>
          </cell>
          <cell r="M2034">
            <v>2035</v>
          </cell>
        </row>
        <row r="2035">
          <cell r="C2035" t="str">
            <v>25</v>
          </cell>
          <cell r="D2035" t="str">
            <v>05050-MD-25-720-70</v>
          </cell>
          <cell r="E2035" t="str">
            <v>05050-MD-25-720-70</v>
          </cell>
          <cell r="F2035" t="str">
            <v>Tank-Piping ISO Process Tank T-102- (Butane)</v>
          </cell>
          <cell r="G2035">
            <v>0</v>
          </cell>
          <cell r="H2035" t="str">
            <v>VP-1516-148-T-101/2-300</v>
          </cell>
          <cell r="I2035">
            <v>40175</v>
          </cell>
          <cell r="J2035">
            <v>40168</v>
          </cell>
          <cell r="K2035" t="str">
            <v>Y</v>
          </cell>
          <cell r="L2035" t="str">
            <v>Drw</v>
          </cell>
          <cell r="M2035">
            <v>2036</v>
          </cell>
        </row>
        <row r="2036">
          <cell r="C2036" t="str">
            <v>25</v>
          </cell>
          <cell r="D2036" t="str">
            <v>05050-MD-25-720-71</v>
          </cell>
          <cell r="E2036" t="str">
            <v>05050-MD-25-720-71</v>
          </cell>
          <cell r="F2036" t="str">
            <v>Tank-Piping ISO Process Tank T-102- (Butane)</v>
          </cell>
          <cell r="G2036">
            <v>0</v>
          </cell>
          <cell r="H2036" t="str">
            <v>VP-1516-148-T-101/2-300</v>
          </cell>
          <cell r="I2036">
            <v>40175</v>
          </cell>
          <cell r="J2036">
            <v>40168</v>
          </cell>
          <cell r="K2036" t="str">
            <v>Y</v>
          </cell>
          <cell r="L2036" t="str">
            <v>Drw</v>
          </cell>
          <cell r="M2036">
            <v>2037</v>
          </cell>
        </row>
        <row r="2037">
          <cell r="C2037" t="str">
            <v>25</v>
          </cell>
          <cell r="D2037" t="str">
            <v>05050-MD-25-720-72</v>
          </cell>
          <cell r="E2037" t="str">
            <v>05050-MD-25-720-72</v>
          </cell>
          <cell r="F2037" t="str">
            <v>Tank-Piping ISO Process Tank T-102- (Butane)</v>
          </cell>
          <cell r="G2037">
            <v>0</v>
          </cell>
          <cell r="H2037" t="str">
            <v>VP-1516-148-T-101/2-300</v>
          </cell>
          <cell r="I2037">
            <v>40175</v>
          </cell>
          <cell r="J2037">
            <v>40168</v>
          </cell>
          <cell r="K2037" t="str">
            <v>Y</v>
          </cell>
          <cell r="L2037" t="str">
            <v>Drw</v>
          </cell>
          <cell r="M2037">
            <v>2038</v>
          </cell>
        </row>
        <row r="2038">
          <cell r="C2038" t="str">
            <v>25</v>
          </cell>
          <cell r="D2038" t="str">
            <v>05050-MD-25-720-73</v>
          </cell>
          <cell r="E2038" t="str">
            <v>05050-MD-25-720-73</v>
          </cell>
          <cell r="F2038" t="str">
            <v>Tank-Piping ISO Process Tank T-102- (Butane)</v>
          </cell>
          <cell r="G2038">
            <v>0</v>
          </cell>
          <cell r="H2038" t="str">
            <v>VP-1516-148-T-101/2-300</v>
          </cell>
          <cell r="I2038">
            <v>40175</v>
          </cell>
          <cell r="J2038">
            <v>40168</v>
          </cell>
          <cell r="K2038" t="str">
            <v>Y</v>
          </cell>
          <cell r="L2038" t="str">
            <v>Drw</v>
          </cell>
          <cell r="M2038">
            <v>2039</v>
          </cell>
        </row>
        <row r="2039">
          <cell r="C2039" t="str">
            <v>25</v>
          </cell>
          <cell r="D2039" t="str">
            <v>05050-MD-25-720-74</v>
          </cell>
          <cell r="E2039" t="str">
            <v>05050-MD-25-720-74</v>
          </cell>
          <cell r="F2039" t="str">
            <v>Tank-Piping ISO Process Tank T-102- (Butane)</v>
          </cell>
          <cell r="G2039">
            <v>0</v>
          </cell>
          <cell r="H2039" t="str">
            <v>VP-1516-148-T-101/2-300</v>
          </cell>
          <cell r="I2039">
            <v>40175</v>
          </cell>
          <cell r="J2039">
            <v>40168</v>
          </cell>
          <cell r="K2039" t="str">
            <v>Y</v>
          </cell>
          <cell r="L2039" t="str">
            <v>Drw</v>
          </cell>
          <cell r="M2039">
            <v>2040</v>
          </cell>
        </row>
        <row r="2040">
          <cell r="C2040" t="str">
            <v>25</v>
          </cell>
          <cell r="D2040" t="str">
            <v>05050-MD-25-720-75</v>
          </cell>
          <cell r="E2040" t="str">
            <v>05050-MD-25-720-75</v>
          </cell>
          <cell r="F2040" t="str">
            <v>Tank-Piping ISO Process Tank T-102- (Butane)</v>
          </cell>
          <cell r="G2040">
            <v>0</v>
          </cell>
          <cell r="H2040" t="str">
            <v>VP-1516-148-T-101/2-300</v>
          </cell>
          <cell r="I2040">
            <v>40175</v>
          </cell>
          <cell r="J2040">
            <v>40168</v>
          </cell>
          <cell r="K2040" t="str">
            <v>Y</v>
          </cell>
          <cell r="L2040" t="str">
            <v>Drw</v>
          </cell>
          <cell r="M2040">
            <v>2041</v>
          </cell>
        </row>
        <row r="2041">
          <cell r="C2041" t="str">
            <v>25</v>
          </cell>
          <cell r="D2041" t="str">
            <v>05050-MD-25-720-76</v>
          </cell>
          <cell r="E2041" t="str">
            <v>05050-MD-25-720-76</v>
          </cell>
          <cell r="F2041" t="str">
            <v>Tank-Piping ISO Process Tank T-102- (Butane)</v>
          </cell>
          <cell r="G2041">
            <v>0</v>
          </cell>
          <cell r="H2041" t="str">
            <v>VP-1516-148-T-101/2-300</v>
          </cell>
          <cell r="I2041">
            <v>40175</v>
          </cell>
          <cell r="J2041">
            <v>40168</v>
          </cell>
          <cell r="K2041" t="str">
            <v>Y</v>
          </cell>
          <cell r="L2041" t="str">
            <v>Drw</v>
          </cell>
          <cell r="M2041">
            <v>2042</v>
          </cell>
        </row>
        <row r="2042">
          <cell r="C2042" t="str">
            <v>25</v>
          </cell>
          <cell r="D2042" t="str">
            <v>05050-MD-25-720-77</v>
          </cell>
          <cell r="E2042" t="str">
            <v>05050-MD-25-720-77</v>
          </cell>
          <cell r="F2042" t="str">
            <v>Tank-Piping ISO Process Tank T-102- (Butane)</v>
          </cell>
          <cell r="G2042">
            <v>0</v>
          </cell>
          <cell r="H2042" t="str">
            <v>VP-1516-148-T-101/2-300</v>
          </cell>
          <cell r="I2042">
            <v>40175</v>
          </cell>
          <cell r="J2042">
            <v>40168</v>
          </cell>
          <cell r="K2042" t="str">
            <v>Y</v>
          </cell>
          <cell r="L2042" t="str">
            <v>Drw</v>
          </cell>
          <cell r="M2042">
            <v>2043</v>
          </cell>
        </row>
        <row r="2043">
          <cell r="C2043" t="str">
            <v>25</v>
          </cell>
          <cell r="D2043" t="str">
            <v>05050-MD-25-720-78</v>
          </cell>
          <cell r="E2043" t="str">
            <v>05050-MD-25-720-78</v>
          </cell>
          <cell r="F2043" t="str">
            <v>Tank-Piping ISO Process Tank T-102- (Butane)</v>
          </cell>
          <cell r="G2043">
            <v>0</v>
          </cell>
          <cell r="H2043" t="str">
            <v>VP-1516-148-T-101/2-300</v>
          </cell>
          <cell r="I2043">
            <v>40175</v>
          </cell>
          <cell r="J2043">
            <v>40168</v>
          </cell>
          <cell r="K2043" t="str">
            <v>Y</v>
          </cell>
          <cell r="L2043" t="str">
            <v>Drw</v>
          </cell>
          <cell r="M2043">
            <v>2044</v>
          </cell>
        </row>
        <row r="2044">
          <cell r="C2044" t="str">
            <v>25</v>
          </cell>
          <cell r="D2044" t="str">
            <v>05050-MD-25-720-79</v>
          </cell>
          <cell r="E2044" t="str">
            <v>05050-MD-25-720-79</v>
          </cell>
          <cell r="F2044" t="str">
            <v>Tank-Piping ISO Process Tank T-102- (Butane)</v>
          </cell>
          <cell r="G2044">
            <v>0</v>
          </cell>
          <cell r="H2044" t="str">
            <v>VP-1516-148-T-101/2-300</v>
          </cell>
          <cell r="I2044">
            <v>40175</v>
          </cell>
          <cell r="J2044">
            <v>40168</v>
          </cell>
          <cell r="K2044" t="str">
            <v>Y</v>
          </cell>
          <cell r="L2044" t="str">
            <v>Drw</v>
          </cell>
          <cell r="M2044">
            <v>2045</v>
          </cell>
        </row>
        <row r="2045">
          <cell r="C2045" t="str">
            <v>25</v>
          </cell>
          <cell r="D2045" t="str">
            <v>05050-MD-25-720-80</v>
          </cell>
          <cell r="E2045" t="str">
            <v>05050-MD-25-720-80</v>
          </cell>
          <cell r="F2045" t="str">
            <v>Tank-Piping ISO Process Tank T-102- (Butane)</v>
          </cell>
          <cell r="G2045">
            <v>0</v>
          </cell>
          <cell r="H2045" t="str">
            <v>VP-1516-148-T-101/2-300</v>
          </cell>
          <cell r="I2045">
            <v>40175</v>
          </cell>
          <cell r="J2045">
            <v>40168</v>
          </cell>
          <cell r="K2045" t="str">
            <v>Y</v>
          </cell>
          <cell r="L2045" t="str">
            <v>Drw</v>
          </cell>
          <cell r="M2045">
            <v>2046</v>
          </cell>
        </row>
        <row r="2046">
          <cell r="C2046" t="str">
            <v>25</v>
          </cell>
          <cell r="D2046" t="str">
            <v>05050-MD-25-720-81</v>
          </cell>
          <cell r="E2046" t="str">
            <v>05050-MD-25-720-81</v>
          </cell>
          <cell r="F2046" t="str">
            <v>Tank-Piping ISO Process Tank T-102- (Butane)</v>
          </cell>
          <cell r="G2046">
            <v>0</v>
          </cell>
          <cell r="H2046" t="str">
            <v>VP-1516-148-T-101/2-300</v>
          </cell>
          <cell r="I2046">
            <v>40175</v>
          </cell>
          <cell r="J2046">
            <v>40168</v>
          </cell>
          <cell r="K2046" t="str">
            <v>Y</v>
          </cell>
          <cell r="L2046" t="str">
            <v>Drw</v>
          </cell>
          <cell r="M2046">
            <v>2047</v>
          </cell>
        </row>
        <row r="2047">
          <cell r="C2047" t="str">
            <v>25</v>
          </cell>
          <cell r="D2047" t="str">
            <v>05050-MD-25-720-82</v>
          </cell>
          <cell r="E2047" t="str">
            <v>05050-MD-25-720-82</v>
          </cell>
          <cell r="F2047" t="str">
            <v>Tank-Piping ISO Process Tank T-102- (Butane)</v>
          </cell>
          <cell r="G2047">
            <v>0</v>
          </cell>
          <cell r="H2047" t="str">
            <v>VP-1516-148-T-101/2-300</v>
          </cell>
          <cell r="I2047">
            <v>40175</v>
          </cell>
          <cell r="J2047">
            <v>40168</v>
          </cell>
          <cell r="K2047" t="str">
            <v>Y</v>
          </cell>
          <cell r="L2047" t="str">
            <v>Drw</v>
          </cell>
          <cell r="M2047">
            <v>2048</v>
          </cell>
        </row>
        <row r="2048">
          <cell r="C2048" t="str">
            <v>25</v>
          </cell>
          <cell r="D2048" t="str">
            <v>05050-MD-25-720-83</v>
          </cell>
          <cell r="E2048" t="str">
            <v>05050-MD-25-720-83</v>
          </cell>
          <cell r="F2048" t="str">
            <v>Tank-Piping ISO Process Tank T-102- (Butane)</v>
          </cell>
          <cell r="G2048">
            <v>0</v>
          </cell>
          <cell r="H2048" t="str">
            <v>VP-1516-148-T-101/2-300</v>
          </cell>
          <cell r="I2048">
            <v>40175</v>
          </cell>
          <cell r="J2048">
            <v>40168</v>
          </cell>
          <cell r="K2048" t="str">
            <v>Y</v>
          </cell>
          <cell r="L2048" t="str">
            <v>Drw</v>
          </cell>
          <cell r="M2048">
            <v>2049</v>
          </cell>
        </row>
        <row r="2049">
          <cell r="C2049" t="str">
            <v>25</v>
          </cell>
          <cell r="D2049" t="str">
            <v>05050-MD-25-720-84</v>
          </cell>
          <cell r="E2049" t="str">
            <v>05050-MD-25-720-84</v>
          </cell>
          <cell r="F2049" t="str">
            <v>Tank-Piping ISO Process Tank T-102- (Butane)</v>
          </cell>
          <cell r="G2049">
            <v>0</v>
          </cell>
          <cell r="H2049" t="str">
            <v>VP-1516-148-T-101/2-300</v>
          </cell>
          <cell r="I2049">
            <v>40175</v>
          </cell>
          <cell r="J2049">
            <v>40168</v>
          </cell>
          <cell r="K2049" t="str">
            <v>Y</v>
          </cell>
          <cell r="L2049" t="str">
            <v>Drw</v>
          </cell>
          <cell r="M2049">
            <v>2050</v>
          </cell>
        </row>
        <row r="2050">
          <cell r="C2050" t="str">
            <v>25</v>
          </cell>
          <cell r="D2050" t="str">
            <v>05050-MD-25-721-01</v>
          </cell>
          <cell r="E2050" t="str">
            <v>05050-MD-25-721-01</v>
          </cell>
          <cell r="F2050" t="str">
            <v>Tank-Piping ISO Flare Tank T-102- (Butane)</v>
          </cell>
          <cell r="G2050">
            <v>0</v>
          </cell>
          <cell r="H2050" t="str">
            <v>VP-1516-148-T-101/2-301</v>
          </cell>
          <cell r="I2050">
            <v>40175</v>
          </cell>
          <cell r="J2050">
            <v>40168</v>
          </cell>
          <cell r="K2050" t="str">
            <v>Y</v>
          </cell>
          <cell r="L2050" t="str">
            <v>Drw</v>
          </cell>
          <cell r="M2050">
            <v>2051</v>
          </cell>
        </row>
        <row r="2051">
          <cell r="C2051" t="str">
            <v>25</v>
          </cell>
          <cell r="D2051" t="str">
            <v>05050-MD-25-721-02</v>
          </cell>
          <cell r="E2051" t="str">
            <v>05050-MD-25-721-02</v>
          </cell>
          <cell r="F2051" t="str">
            <v>Tank-Piping ISO Flare Tank T-102- (Butane)</v>
          </cell>
          <cell r="G2051">
            <v>0</v>
          </cell>
          <cell r="H2051" t="str">
            <v>VP-1516-148-T-101/2-301</v>
          </cell>
          <cell r="I2051">
            <v>40175</v>
          </cell>
          <cell r="J2051">
            <v>40168</v>
          </cell>
          <cell r="K2051" t="str">
            <v>Y</v>
          </cell>
          <cell r="L2051" t="str">
            <v>Drw</v>
          </cell>
          <cell r="M2051">
            <v>2052</v>
          </cell>
        </row>
        <row r="2052">
          <cell r="C2052" t="str">
            <v>25</v>
          </cell>
          <cell r="D2052" t="str">
            <v>05050-MD-25-721-03</v>
          </cell>
          <cell r="E2052" t="str">
            <v>05050-MD-25-721-03</v>
          </cell>
          <cell r="F2052" t="str">
            <v>Tank-Piping ISO Flare Tank T-102- (Butane)</v>
          </cell>
          <cell r="G2052">
            <v>0</v>
          </cell>
          <cell r="H2052" t="str">
            <v>VP-1516-148-T-101/2-301</v>
          </cell>
          <cell r="I2052">
            <v>40175</v>
          </cell>
          <cell r="J2052">
            <v>40168</v>
          </cell>
          <cell r="K2052" t="str">
            <v>Y</v>
          </cell>
          <cell r="L2052" t="str">
            <v>Drw</v>
          </cell>
          <cell r="M2052">
            <v>2053</v>
          </cell>
        </row>
        <row r="2053">
          <cell r="C2053" t="str">
            <v>25</v>
          </cell>
          <cell r="D2053" t="str">
            <v/>
          </cell>
          <cell r="E2053" t="str">
            <v/>
          </cell>
          <cell r="F2053" t="str">
            <v>Tank-Piping ISO Flare Tank T-102- (Butane)</v>
          </cell>
          <cell r="G2053">
            <v>0</v>
          </cell>
          <cell r="H2053" t="str">
            <v>VP-1516-148-T-101/2-301</v>
          </cell>
          <cell r="I2053">
            <v>38870</v>
          </cell>
          <cell r="J2053">
            <v>38863</v>
          </cell>
          <cell r="K2053" t="str">
            <v>N</v>
          </cell>
          <cell r="L2053" t="str">
            <v>Drw</v>
          </cell>
          <cell r="M2053">
            <v>2054</v>
          </cell>
        </row>
        <row r="2054">
          <cell r="C2054" t="str">
            <v>25</v>
          </cell>
          <cell r="D2054" t="str">
            <v>05050-MD-25-722-01</v>
          </cell>
          <cell r="E2054" t="str">
            <v>05050-MD-25-722-01</v>
          </cell>
          <cell r="F2054" t="str">
            <v>Tank-Piping ISO Deluge Tank T-102- (Butane)</v>
          </cell>
          <cell r="G2054">
            <v>0</v>
          </cell>
          <cell r="H2054" t="str">
            <v>VP-1516-148-T-101/2-302</v>
          </cell>
          <cell r="I2054">
            <v>40175</v>
          </cell>
          <cell r="J2054">
            <v>40168</v>
          </cell>
          <cell r="K2054" t="str">
            <v>Y</v>
          </cell>
          <cell r="L2054" t="str">
            <v>Drw</v>
          </cell>
          <cell r="M2054">
            <v>2055</v>
          </cell>
        </row>
        <row r="2055">
          <cell r="C2055" t="str">
            <v>25</v>
          </cell>
          <cell r="D2055" t="str">
            <v>05050-MD-25-722-02</v>
          </cell>
          <cell r="E2055" t="str">
            <v>05050-MD-25-722-02</v>
          </cell>
          <cell r="F2055" t="str">
            <v>Tank-Piping ISO Deluge Tank T-102- (Butane)</v>
          </cell>
          <cell r="G2055">
            <v>0</v>
          </cell>
          <cell r="H2055" t="str">
            <v>VP-1516-148-T-101/2-302</v>
          </cell>
          <cell r="I2055">
            <v>40175</v>
          </cell>
          <cell r="J2055">
            <v>40168</v>
          </cell>
          <cell r="K2055" t="str">
            <v>Y</v>
          </cell>
          <cell r="L2055" t="str">
            <v>Drw</v>
          </cell>
          <cell r="M2055">
            <v>2056</v>
          </cell>
        </row>
        <row r="2056">
          <cell r="C2056" t="str">
            <v>25</v>
          </cell>
          <cell r="D2056" t="str">
            <v>05050-MD-25-722-03</v>
          </cell>
          <cell r="E2056" t="str">
            <v>05050-MD-25-722-03</v>
          </cell>
          <cell r="F2056" t="str">
            <v>Tank-Piping ISO Deluge Tank T-102- (Butane)</v>
          </cell>
          <cell r="G2056">
            <v>0</v>
          </cell>
          <cell r="H2056" t="str">
            <v>VP-1516-148-T-101/2-302</v>
          </cell>
          <cell r="I2056">
            <v>40175</v>
          </cell>
          <cell r="J2056">
            <v>40168</v>
          </cell>
          <cell r="K2056" t="str">
            <v>Y</v>
          </cell>
          <cell r="L2056" t="str">
            <v>Drw</v>
          </cell>
          <cell r="M2056">
            <v>2057</v>
          </cell>
        </row>
        <row r="2057">
          <cell r="C2057" t="str">
            <v>25</v>
          </cell>
          <cell r="D2057" t="str">
            <v>05050-MD-25-722-04</v>
          </cell>
          <cell r="E2057" t="str">
            <v>05050-MD-25-722-04</v>
          </cell>
          <cell r="F2057" t="str">
            <v>Tank-Piping ISO Deluge Tank T-102- (Butane)</v>
          </cell>
          <cell r="G2057">
            <v>0</v>
          </cell>
          <cell r="H2057" t="str">
            <v>VP-1516-148-T-101/2-302</v>
          </cell>
          <cell r="I2057">
            <v>40175</v>
          </cell>
          <cell r="J2057">
            <v>40168</v>
          </cell>
          <cell r="K2057" t="str">
            <v>Y</v>
          </cell>
          <cell r="L2057" t="str">
            <v>Drw</v>
          </cell>
          <cell r="M2057">
            <v>2058</v>
          </cell>
        </row>
        <row r="2058">
          <cell r="C2058" t="str">
            <v>25</v>
          </cell>
          <cell r="D2058" t="str">
            <v>05050-MD-25-722-05</v>
          </cell>
          <cell r="E2058" t="str">
            <v>05050-MD-25-722-05</v>
          </cell>
          <cell r="F2058" t="str">
            <v>Tank-Piping ISO Deluge Tank T-102- (Butane)</v>
          </cell>
          <cell r="G2058">
            <v>0</v>
          </cell>
          <cell r="H2058" t="str">
            <v>VP-1516-148-T-101/2-302</v>
          </cell>
          <cell r="I2058">
            <v>40175</v>
          </cell>
          <cell r="J2058">
            <v>40168</v>
          </cell>
          <cell r="K2058" t="str">
            <v>Y</v>
          </cell>
          <cell r="L2058" t="str">
            <v>Drw</v>
          </cell>
          <cell r="M2058">
            <v>2059</v>
          </cell>
        </row>
        <row r="2059">
          <cell r="C2059" t="str">
            <v>25</v>
          </cell>
          <cell r="D2059" t="str">
            <v>05050-MD-25-722-06</v>
          </cell>
          <cell r="E2059" t="str">
            <v>05050-MD-25-722-06</v>
          </cell>
          <cell r="F2059" t="str">
            <v>Tank-Piping ISO Deluge Tank T-102- (Butane)</v>
          </cell>
          <cell r="G2059">
            <v>0</v>
          </cell>
          <cell r="H2059" t="str">
            <v>VP-1516-148-T-101/2-302</v>
          </cell>
          <cell r="I2059">
            <v>40175</v>
          </cell>
          <cell r="J2059">
            <v>40168</v>
          </cell>
          <cell r="K2059" t="str">
            <v>Y</v>
          </cell>
          <cell r="L2059" t="str">
            <v>Drw</v>
          </cell>
          <cell r="M2059">
            <v>2060</v>
          </cell>
        </row>
        <row r="2060">
          <cell r="C2060" t="str">
            <v>25</v>
          </cell>
          <cell r="D2060" t="str">
            <v>05050-MD-25-722-07</v>
          </cell>
          <cell r="E2060" t="str">
            <v>05050-MD-25-722-07</v>
          </cell>
          <cell r="F2060" t="str">
            <v>Tank-Piping ISO Deluge Tank T-102- (Butane)</v>
          </cell>
          <cell r="G2060">
            <v>0</v>
          </cell>
          <cell r="H2060" t="str">
            <v>VP-1516-148-T-101/2-302</v>
          </cell>
          <cell r="I2060">
            <v>40175</v>
          </cell>
          <cell r="J2060">
            <v>40168</v>
          </cell>
          <cell r="K2060" t="str">
            <v>Y</v>
          </cell>
          <cell r="L2060" t="str">
            <v>Drw</v>
          </cell>
          <cell r="M2060">
            <v>2061</v>
          </cell>
        </row>
        <row r="2061">
          <cell r="C2061" t="str">
            <v>25</v>
          </cell>
          <cell r="D2061" t="str">
            <v>05050-MD-25-722-08</v>
          </cell>
          <cell r="E2061" t="str">
            <v>05050-MD-25-722-08</v>
          </cell>
          <cell r="F2061" t="str">
            <v>Tank-Piping ISO Deluge Tank T-102- (Butane)</v>
          </cell>
          <cell r="G2061">
            <v>0</v>
          </cell>
          <cell r="H2061" t="str">
            <v>VP-1516-148-T-101/2-302</v>
          </cell>
          <cell r="I2061">
            <v>40175</v>
          </cell>
          <cell r="J2061">
            <v>40168</v>
          </cell>
          <cell r="K2061" t="str">
            <v>Y</v>
          </cell>
          <cell r="L2061" t="str">
            <v>Drw</v>
          </cell>
          <cell r="M2061">
            <v>2062</v>
          </cell>
        </row>
        <row r="2062">
          <cell r="C2062" t="str">
            <v>25</v>
          </cell>
          <cell r="D2062" t="str">
            <v>05050-MD-25-722-09</v>
          </cell>
          <cell r="E2062" t="str">
            <v>05050-MD-25-722-09</v>
          </cell>
          <cell r="F2062" t="str">
            <v>Tank-Piping ISO Deluge Tank T-102- (Butane)</v>
          </cell>
          <cell r="G2062">
            <v>0</v>
          </cell>
          <cell r="H2062" t="str">
            <v>VP-1516-148-T-101/2-302</v>
          </cell>
          <cell r="I2062">
            <v>40175</v>
          </cell>
          <cell r="J2062">
            <v>40168</v>
          </cell>
          <cell r="K2062" t="str">
            <v>Y</v>
          </cell>
          <cell r="L2062" t="str">
            <v>Drw</v>
          </cell>
          <cell r="M2062">
            <v>2063</v>
          </cell>
        </row>
        <row r="2063">
          <cell r="C2063" t="str">
            <v>25</v>
          </cell>
          <cell r="D2063" t="str">
            <v>05050-MD-25-722-10</v>
          </cell>
          <cell r="E2063" t="str">
            <v>05050-MD-25-722-10</v>
          </cell>
          <cell r="F2063" t="str">
            <v>Tank-Piping ISO Deluge Tank T-102- (Butane)</v>
          </cell>
          <cell r="G2063">
            <v>0</v>
          </cell>
          <cell r="H2063" t="str">
            <v>VP-1516-148-T-101/2-302</v>
          </cell>
          <cell r="I2063">
            <v>40175</v>
          </cell>
          <cell r="J2063">
            <v>40168</v>
          </cell>
          <cell r="K2063" t="str">
            <v>Y</v>
          </cell>
          <cell r="L2063" t="str">
            <v>Drw</v>
          </cell>
          <cell r="M2063">
            <v>2064</v>
          </cell>
        </row>
        <row r="2064">
          <cell r="C2064" t="str">
            <v>25</v>
          </cell>
          <cell r="D2064" t="str">
            <v>05050-MD-25-722-11</v>
          </cell>
          <cell r="E2064" t="str">
            <v>05050-MD-25-722-11</v>
          </cell>
          <cell r="F2064" t="str">
            <v>Tank-Piping ISO Deluge Tank T-102- (Butane)</v>
          </cell>
          <cell r="G2064">
            <v>0</v>
          </cell>
          <cell r="H2064" t="str">
            <v>VP-1516-148-T-101/2-302</v>
          </cell>
          <cell r="I2064">
            <v>40175</v>
          </cell>
          <cell r="J2064">
            <v>40168</v>
          </cell>
          <cell r="K2064" t="str">
            <v>Y</v>
          </cell>
          <cell r="L2064" t="str">
            <v>Drw</v>
          </cell>
          <cell r="M2064">
            <v>2065</v>
          </cell>
        </row>
        <row r="2065">
          <cell r="C2065" t="str">
            <v>25</v>
          </cell>
          <cell r="D2065" t="str">
            <v>05050-MD-25-722-12</v>
          </cell>
          <cell r="E2065" t="str">
            <v>05050-MD-25-722-12</v>
          </cell>
          <cell r="F2065" t="str">
            <v>Tank-Piping ISO Deluge Tank T-102- (Butane)</v>
          </cell>
          <cell r="G2065">
            <v>0</v>
          </cell>
          <cell r="H2065" t="str">
            <v>VP-1516-148-T-101/2-302</v>
          </cell>
          <cell r="I2065">
            <v>40175</v>
          </cell>
          <cell r="J2065">
            <v>40168</v>
          </cell>
          <cell r="K2065" t="str">
            <v>Y</v>
          </cell>
          <cell r="L2065" t="str">
            <v>Drw</v>
          </cell>
          <cell r="M2065">
            <v>2066</v>
          </cell>
        </row>
        <row r="2066">
          <cell r="C2066" t="str">
            <v>25</v>
          </cell>
          <cell r="D2066" t="str">
            <v>05050-MD-25-723-01</v>
          </cell>
          <cell r="E2066" t="str">
            <v>05050-MD-25-723-01</v>
          </cell>
          <cell r="F2066" t="str">
            <v>Tank-Piping ISO Instrument Air Tank T-102- (Butane)</v>
          </cell>
          <cell r="G2066">
            <v>0</v>
          </cell>
          <cell r="H2066" t="str">
            <v>VP-1516-148-T-101/2-303</v>
          </cell>
          <cell r="I2066">
            <v>40175</v>
          </cell>
          <cell r="J2066">
            <v>40168</v>
          </cell>
          <cell r="K2066" t="str">
            <v>y</v>
          </cell>
          <cell r="L2066" t="str">
            <v>Drw</v>
          </cell>
          <cell r="M2066">
            <v>2067</v>
          </cell>
        </row>
        <row r="2067">
          <cell r="C2067" t="str">
            <v>25</v>
          </cell>
          <cell r="D2067" t="str">
            <v>05050-MD-25-723-02</v>
          </cell>
          <cell r="E2067" t="str">
            <v>05050-MD-25-723-02</v>
          </cell>
          <cell r="F2067" t="str">
            <v>Tank-Piping ISO Instrument Air Tank T-102- (Butane)</v>
          </cell>
          <cell r="G2067">
            <v>0</v>
          </cell>
          <cell r="H2067" t="str">
            <v>VP-1516-148-T-101/2-303</v>
          </cell>
          <cell r="I2067">
            <v>40175</v>
          </cell>
          <cell r="J2067">
            <v>40168</v>
          </cell>
          <cell r="K2067" t="str">
            <v>y</v>
          </cell>
          <cell r="L2067" t="str">
            <v>Drw</v>
          </cell>
          <cell r="M2067">
            <v>2068</v>
          </cell>
        </row>
        <row r="2068">
          <cell r="C2068" t="str">
            <v>25</v>
          </cell>
          <cell r="D2068" t="str">
            <v>05050-MD-25-723-03</v>
          </cell>
          <cell r="E2068" t="str">
            <v>05050-MD-25-723-03</v>
          </cell>
          <cell r="F2068" t="str">
            <v>Tank-Piping ISO Instrument Air Tank T-102- (Butane)</v>
          </cell>
          <cell r="G2068">
            <v>0</v>
          </cell>
          <cell r="H2068" t="str">
            <v>VP-1516-148-T-101/2-303</v>
          </cell>
          <cell r="I2068">
            <v>40175</v>
          </cell>
          <cell r="J2068">
            <v>40168</v>
          </cell>
          <cell r="K2068" t="str">
            <v>y</v>
          </cell>
          <cell r="L2068" t="str">
            <v>Drw</v>
          </cell>
          <cell r="M2068">
            <v>2069</v>
          </cell>
        </row>
        <row r="2069">
          <cell r="C2069" t="str">
            <v>25</v>
          </cell>
          <cell r="D2069" t="str">
            <v>05050-MD-25-723-04</v>
          </cell>
          <cell r="E2069" t="str">
            <v>05050-MD-25-723-04</v>
          </cell>
          <cell r="F2069" t="str">
            <v>Tank-Piping ISO Instrument Air Tank T-102- (Butane)</v>
          </cell>
          <cell r="G2069">
            <v>0</v>
          </cell>
          <cell r="H2069" t="str">
            <v>VP-1516-148-T-101/2-303</v>
          </cell>
          <cell r="I2069">
            <v>40175</v>
          </cell>
          <cell r="J2069">
            <v>40168</v>
          </cell>
          <cell r="K2069" t="str">
            <v>y</v>
          </cell>
          <cell r="L2069" t="str">
            <v>Drw</v>
          </cell>
          <cell r="M2069">
            <v>2070</v>
          </cell>
        </row>
        <row r="2070">
          <cell r="C2070" t="str">
            <v>25</v>
          </cell>
          <cell r="D2070" t="str">
            <v>05050-MD-25-723-05</v>
          </cell>
          <cell r="E2070" t="str">
            <v>05050-MD-25-723-05</v>
          </cell>
          <cell r="F2070" t="str">
            <v>Tank-Piping ISO Instrument Air Tank T-102- (Butane)</v>
          </cell>
          <cell r="G2070">
            <v>0</v>
          </cell>
          <cell r="H2070" t="str">
            <v>VP-1516-148-T-101/2-303</v>
          </cell>
          <cell r="I2070">
            <v>40175</v>
          </cell>
          <cell r="J2070">
            <v>40168</v>
          </cell>
          <cell r="K2070" t="str">
            <v>y</v>
          </cell>
          <cell r="L2070" t="str">
            <v>Drw</v>
          </cell>
          <cell r="M2070">
            <v>2071</v>
          </cell>
        </row>
        <row r="2071">
          <cell r="C2071" t="str">
            <v>25</v>
          </cell>
          <cell r="D2071" t="str">
            <v>05050-MD-25-723-06</v>
          </cell>
          <cell r="E2071" t="str">
            <v>05050-MD-25-723-06</v>
          </cell>
          <cell r="F2071" t="str">
            <v>Tank-Piping ISO Instrument Air Tank T-102- (Butane)</v>
          </cell>
          <cell r="G2071">
            <v>0</v>
          </cell>
          <cell r="H2071" t="str">
            <v>VP-1516-148-T-101/2-303</v>
          </cell>
          <cell r="I2071">
            <v>40175</v>
          </cell>
          <cell r="J2071">
            <v>40168</v>
          </cell>
          <cell r="K2071" t="str">
            <v>y</v>
          </cell>
          <cell r="L2071" t="str">
            <v>Drw</v>
          </cell>
          <cell r="M2071">
            <v>2072</v>
          </cell>
        </row>
        <row r="2072">
          <cell r="C2072" t="str">
            <v>25</v>
          </cell>
          <cell r="D2072" t="str">
            <v>05050-MD-25-723-07</v>
          </cell>
          <cell r="E2072" t="str">
            <v>05050-MD-25-723-07</v>
          </cell>
          <cell r="F2072" t="str">
            <v>Tank-Piping ISO Instrument Air Tank T-102- (Butane)</v>
          </cell>
          <cell r="G2072">
            <v>0</v>
          </cell>
          <cell r="H2072" t="str">
            <v>VP-1516-148-T-101/2-303</v>
          </cell>
          <cell r="I2072">
            <v>40175</v>
          </cell>
          <cell r="J2072">
            <v>40168</v>
          </cell>
          <cell r="K2072" t="str">
            <v>y</v>
          </cell>
          <cell r="L2072" t="str">
            <v>Drw</v>
          </cell>
          <cell r="M2072">
            <v>2073</v>
          </cell>
        </row>
        <row r="2073">
          <cell r="C2073" t="str">
            <v>25</v>
          </cell>
          <cell r="D2073" t="str">
            <v>05050-MD-25-723-08</v>
          </cell>
          <cell r="E2073" t="str">
            <v>05050-MD-25-723-08</v>
          </cell>
          <cell r="F2073" t="str">
            <v>Tank-Piping ISO Instrument Air Tank T-102- (Butane)</v>
          </cell>
          <cell r="G2073">
            <v>0</v>
          </cell>
          <cell r="H2073" t="str">
            <v>VP-1516-148-T-101/2-303</v>
          </cell>
          <cell r="I2073">
            <v>40175</v>
          </cell>
          <cell r="J2073">
            <v>40168</v>
          </cell>
          <cell r="K2073" t="str">
            <v>y</v>
          </cell>
          <cell r="L2073" t="str">
            <v>Drw</v>
          </cell>
          <cell r="M2073">
            <v>2074</v>
          </cell>
        </row>
        <row r="2074">
          <cell r="C2074" t="str">
            <v>25</v>
          </cell>
          <cell r="D2074" t="str">
            <v>05050-MD-25-723-09</v>
          </cell>
          <cell r="E2074" t="str">
            <v>05050-MD-25-723-09</v>
          </cell>
          <cell r="F2074" t="str">
            <v>Tank-Piping ISO Instrument Air Tank T-102- (Butane)</v>
          </cell>
          <cell r="G2074">
            <v>0</v>
          </cell>
          <cell r="H2074" t="str">
            <v>VP-1516-148-T-101/2-303</v>
          </cell>
          <cell r="I2074">
            <v>40175</v>
          </cell>
          <cell r="J2074">
            <v>40168</v>
          </cell>
          <cell r="K2074" t="str">
            <v>y</v>
          </cell>
          <cell r="L2074" t="str">
            <v>Drw</v>
          </cell>
          <cell r="M2074">
            <v>2075</v>
          </cell>
        </row>
        <row r="2075">
          <cell r="C2075" t="str">
            <v>25</v>
          </cell>
          <cell r="D2075" t="str">
            <v>05050-MD-25-723-10</v>
          </cell>
          <cell r="E2075" t="str">
            <v>05050-MD-25-723-10</v>
          </cell>
          <cell r="F2075" t="str">
            <v>Tank-Piping ISO Instrument Air Tank T-102- (Butane)</v>
          </cell>
          <cell r="G2075">
            <v>0</v>
          </cell>
          <cell r="H2075" t="str">
            <v>VP-1516-148-T-101/2-303</v>
          </cell>
          <cell r="I2075">
            <v>40175</v>
          </cell>
          <cell r="J2075">
            <v>40168</v>
          </cell>
          <cell r="K2075" t="str">
            <v>y</v>
          </cell>
          <cell r="L2075" t="str">
            <v>Drw</v>
          </cell>
          <cell r="M2075">
            <v>2076</v>
          </cell>
        </row>
        <row r="2076">
          <cell r="C2076" t="str">
            <v>25</v>
          </cell>
          <cell r="D2076" t="str">
            <v>05050-MD-25-723-11</v>
          </cell>
          <cell r="E2076" t="str">
            <v>05050-MD-25-723-11</v>
          </cell>
          <cell r="F2076" t="str">
            <v>Tank-Piping ISO Instrument Air Tank T-102- (Butane)</v>
          </cell>
          <cell r="G2076">
            <v>0</v>
          </cell>
          <cell r="H2076" t="str">
            <v>VP-1516-148-T-101/2-303</v>
          </cell>
          <cell r="I2076">
            <v>40175</v>
          </cell>
          <cell r="J2076">
            <v>40168</v>
          </cell>
          <cell r="K2076" t="str">
            <v>y</v>
          </cell>
          <cell r="L2076" t="str">
            <v>Drw</v>
          </cell>
          <cell r="M2076">
            <v>2077</v>
          </cell>
        </row>
        <row r="2077">
          <cell r="C2077" t="str">
            <v>25</v>
          </cell>
          <cell r="D2077" t="str">
            <v>05050-MD-25-723-12</v>
          </cell>
          <cell r="E2077" t="str">
            <v>05050-MD-25-723-12</v>
          </cell>
          <cell r="F2077" t="str">
            <v>Tank-Piping ISO Instrument Air Tank T-102- (Butane)</v>
          </cell>
          <cell r="G2077">
            <v>0</v>
          </cell>
          <cell r="H2077" t="str">
            <v>VP-1516-148-T-101/2-303</v>
          </cell>
          <cell r="I2077">
            <v>40175</v>
          </cell>
          <cell r="J2077">
            <v>40168</v>
          </cell>
          <cell r="K2077" t="str">
            <v>y</v>
          </cell>
          <cell r="L2077" t="str">
            <v>Drw</v>
          </cell>
          <cell r="M2077">
            <v>2078</v>
          </cell>
        </row>
        <row r="2078">
          <cell r="C2078" t="str">
            <v>25</v>
          </cell>
          <cell r="D2078" t="str">
            <v>05050-MD-25-723-13</v>
          </cell>
          <cell r="E2078" t="str">
            <v>05050-MD-25-723-13</v>
          </cell>
          <cell r="F2078" t="str">
            <v>Tank-Piping ISO Instrument Air Tank T-102- (Butane)</v>
          </cell>
          <cell r="G2078">
            <v>0</v>
          </cell>
          <cell r="H2078" t="str">
            <v>VP-1516-148-T-101/2-303</v>
          </cell>
          <cell r="I2078">
            <v>40175</v>
          </cell>
          <cell r="J2078">
            <v>40168</v>
          </cell>
          <cell r="K2078" t="str">
            <v>y</v>
          </cell>
          <cell r="L2078" t="str">
            <v>Drw</v>
          </cell>
          <cell r="M2078">
            <v>2079</v>
          </cell>
        </row>
        <row r="2079">
          <cell r="C2079" t="str">
            <v>25</v>
          </cell>
          <cell r="D2079" t="str">
            <v>05050-MD-25-723-14</v>
          </cell>
          <cell r="E2079" t="str">
            <v>05050-MD-25-723-14</v>
          </cell>
          <cell r="F2079" t="str">
            <v>Tank-Piping ISO Instrument Air Tank T-102- (Butane)</v>
          </cell>
          <cell r="G2079">
            <v>0</v>
          </cell>
          <cell r="H2079" t="str">
            <v>VP-1516-148-T-101/2-303</v>
          </cell>
          <cell r="I2079">
            <v>40175</v>
          </cell>
          <cell r="J2079">
            <v>40168</v>
          </cell>
          <cell r="K2079" t="str">
            <v>y</v>
          </cell>
          <cell r="L2079" t="str">
            <v>Drw</v>
          </cell>
          <cell r="M2079">
            <v>2080</v>
          </cell>
        </row>
        <row r="2080">
          <cell r="C2080" t="str">
            <v>25</v>
          </cell>
          <cell r="D2080" t="str">
            <v/>
          </cell>
          <cell r="E2080" t="str">
            <v/>
          </cell>
          <cell r="F2080" t="str">
            <v>Tank-Piping ISO Instrument Air Tank T-102- (Butane)</v>
          </cell>
          <cell r="G2080">
            <v>0</v>
          </cell>
          <cell r="H2080" t="str">
            <v>VP-1516-148-T-101/2-303</v>
          </cell>
          <cell r="I2080">
            <v>38870</v>
          </cell>
          <cell r="J2080">
            <v>38863</v>
          </cell>
          <cell r="K2080" t="str">
            <v>N</v>
          </cell>
          <cell r="L2080" t="str">
            <v>Drw</v>
          </cell>
          <cell r="M2080">
            <v>2081</v>
          </cell>
        </row>
        <row r="2081">
          <cell r="C2081" t="str">
            <v>25</v>
          </cell>
          <cell r="D2081" t="str">
            <v>05050-MD-25-724-01</v>
          </cell>
          <cell r="E2081" t="str">
            <v>05050-MD-25-724-01</v>
          </cell>
          <cell r="F2081" t="str">
            <v>Tank-Vent Handrails- (Butane)</v>
          </cell>
          <cell r="G2081">
            <v>0</v>
          </cell>
          <cell r="H2081" t="str">
            <v>VP-1516-148-T-101/2-248</v>
          </cell>
          <cell r="I2081">
            <v>40175</v>
          </cell>
          <cell r="J2081">
            <v>40168</v>
          </cell>
          <cell r="K2081" t="str">
            <v>Y</v>
          </cell>
          <cell r="L2081" t="str">
            <v>Drw</v>
          </cell>
          <cell r="M2081">
            <v>2082</v>
          </cell>
        </row>
        <row r="2082">
          <cell r="C2082" t="str">
            <v>25</v>
          </cell>
          <cell r="D2082" t="str">
            <v>05050-MD-25-724-02</v>
          </cell>
          <cell r="E2082" t="str">
            <v>05050-MD-25-724-02</v>
          </cell>
          <cell r="F2082" t="str">
            <v>Tank-Vent Handrails- (Butane)</v>
          </cell>
          <cell r="G2082">
            <v>0</v>
          </cell>
          <cell r="H2082" t="str">
            <v>VP-1516-148-T-101/2-248</v>
          </cell>
          <cell r="I2082">
            <v>40175</v>
          </cell>
          <cell r="J2082">
            <v>40168</v>
          </cell>
          <cell r="K2082" t="str">
            <v>Y</v>
          </cell>
          <cell r="L2082" t="str">
            <v>Drw</v>
          </cell>
          <cell r="M2082">
            <v>2083</v>
          </cell>
        </row>
        <row r="2083">
          <cell r="C2083" t="str">
            <v>25</v>
          </cell>
          <cell r="D2083" t="str">
            <v>05050-MD-25-724-03</v>
          </cell>
          <cell r="E2083" t="str">
            <v>05050-MD-25-724-03</v>
          </cell>
          <cell r="F2083" t="str">
            <v>Tank-Vent Handrails- (Butane)</v>
          </cell>
          <cell r="G2083">
            <v>0</v>
          </cell>
          <cell r="H2083" t="str">
            <v>VP-1516-148-T-101/2-248</v>
          </cell>
          <cell r="I2083">
            <v>40175</v>
          </cell>
          <cell r="J2083">
            <v>40168</v>
          </cell>
          <cell r="K2083" t="str">
            <v>Y</v>
          </cell>
          <cell r="L2083" t="str">
            <v>Drw</v>
          </cell>
          <cell r="M2083">
            <v>2084</v>
          </cell>
        </row>
        <row r="2084">
          <cell r="C2084" t="str">
            <v>25</v>
          </cell>
          <cell r="D2084" t="str">
            <v>05050-MD-25-724-04</v>
          </cell>
          <cell r="E2084" t="str">
            <v>05050-MD-25-724-04</v>
          </cell>
          <cell r="F2084" t="str">
            <v>Tank-Vent Handrails- (Butane)</v>
          </cell>
          <cell r="G2084">
            <v>0</v>
          </cell>
          <cell r="H2084" t="str">
            <v>VP-1516-148-T-101/2-248</v>
          </cell>
          <cell r="I2084">
            <v>40175</v>
          </cell>
          <cell r="J2084">
            <v>40168</v>
          </cell>
          <cell r="K2084" t="str">
            <v>Y</v>
          </cell>
          <cell r="L2084" t="str">
            <v>Drw</v>
          </cell>
          <cell r="M2084">
            <v>2085</v>
          </cell>
        </row>
        <row r="2085">
          <cell r="C2085" t="str">
            <v>25</v>
          </cell>
          <cell r="D2085" t="str">
            <v>05050-MD-25-724-05</v>
          </cell>
          <cell r="E2085" t="str">
            <v>05050-MD-25-724-05</v>
          </cell>
          <cell r="F2085" t="str">
            <v>Tank-Vent Handrails- (Butane)</v>
          </cell>
          <cell r="G2085">
            <v>0</v>
          </cell>
          <cell r="H2085" t="str">
            <v>VP-1516-148-T-101/2-248</v>
          </cell>
          <cell r="I2085">
            <v>40175</v>
          </cell>
          <cell r="J2085">
            <v>40168</v>
          </cell>
          <cell r="K2085" t="str">
            <v>Y</v>
          </cell>
          <cell r="L2085" t="str">
            <v>Drw</v>
          </cell>
          <cell r="M2085">
            <v>2086</v>
          </cell>
        </row>
        <row r="2086">
          <cell r="C2086" t="str">
            <v>25</v>
          </cell>
          <cell r="D2086" t="str">
            <v>05050-MD-25-724-06</v>
          </cell>
          <cell r="E2086" t="str">
            <v>05050-MD-25-724-06</v>
          </cell>
          <cell r="F2086" t="str">
            <v>Tank-Vent Handrails- (Butane)</v>
          </cell>
          <cell r="G2086">
            <v>0</v>
          </cell>
          <cell r="H2086" t="str">
            <v>VP-1516-148-T-101/2-248</v>
          </cell>
          <cell r="I2086">
            <v>40175</v>
          </cell>
          <cell r="J2086">
            <v>40168</v>
          </cell>
          <cell r="K2086" t="str">
            <v>Y</v>
          </cell>
          <cell r="L2086" t="str">
            <v>Drw</v>
          </cell>
          <cell r="M2086">
            <v>2087</v>
          </cell>
        </row>
        <row r="2087">
          <cell r="C2087" t="str">
            <v>25</v>
          </cell>
          <cell r="D2087" t="str">
            <v>05050-MD-25-724-07</v>
          </cell>
          <cell r="E2087" t="str">
            <v>05050-MD-25-724-07</v>
          </cell>
          <cell r="F2087" t="str">
            <v>Tank-Vent Handrails- (Butane)</v>
          </cell>
          <cell r="G2087">
            <v>0</v>
          </cell>
          <cell r="H2087" t="str">
            <v>VP-1516-148-T-101/2-248</v>
          </cell>
          <cell r="I2087">
            <v>40175</v>
          </cell>
          <cell r="J2087">
            <v>40168</v>
          </cell>
          <cell r="K2087" t="str">
            <v>Y</v>
          </cell>
          <cell r="L2087" t="str">
            <v>Drw</v>
          </cell>
          <cell r="M2087">
            <v>2088</v>
          </cell>
        </row>
        <row r="2088">
          <cell r="C2088" t="str">
            <v>25</v>
          </cell>
          <cell r="D2088" t="str">
            <v>05050-MD-25-724-08</v>
          </cell>
          <cell r="E2088" t="str">
            <v>05050-MD-25-724-08</v>
          </cell>
          <cell r="F2088" t="str">
            <v>Tank-Vent Handrails- (Butane)</v>
          </cell>
          <cell r="G2088">
            <v>0</v>
          </cell>
          <cell r="H2088" t="str">
            <v>VP-1516-148-T-101/2-248</v>
          </cell>
          <cell r="I2088">
            <v>40175</v>
          </cell>
          <cell r="J2088">
            <v>40168</v>
          </cell>
          <cell r="K2088" t="str">
            <v>Y</v>
          </cell>
          <cell r="L2088" t="str">
            <v>Drw</v>
          </cell>
          <cell r="M2088">
            <v>2089</v>
          </cell>
        </row>
        <row r="2089">
          <cell r="C2089" t="str">
            <v>25</v>
          </cell>
          <cell r="D2089" t="str">
            <v>05050-MD-25-724-09</v>
          </cell>
          <cell r="E2089" t="str">
            <v>05050-MD-25-724-09</v>
          </cell>
          <cell r="F2089" t="str">
            <v>Tank-Vent Handrails- (Butane)</v>
          </cell>
          <cell r="G2089">
            <v>0</v>
          </cell>
          <cell r="H2089" t="str">
            <v>VP-1516-148-T-101/2-248</v>
          </cell>
          <cell r="I2089">
            <v>40175</v>
          </cell>
          <cell r="J2089">
            <v>40168</v>
          </cell>
          <cell r="K2089" t="str">
            <v>Y</v>
          </cell>
          <cell r="L2089" t="str">
            <v>Drw</v>
          </cell>
          <cell r="M2089">
            <v>2090</v>
          </cell>
        </row>
        <row r="2090">
          <cell r="C2090" t="str">
            <v>25</v>
          </cell>
          <cell r="D2090" t="str">
            <v>05050-MD-25-724-10</v>
          </cell>
          <cell r="E2090" t="str">
            <v>05050-MD-25-724-10</v>
          </cell>
          <cell r="F2090" t="str">
            <v>Tank-Vent Handrails- (Butane)</v>
          </cell>
          <cell r="G2090">
            <v>0</v>
          </cell>
          <cell r="H2090" t="str">
            <v>VP-1516-148-T-101/2-248</v>
          </cell>
          <cell r="I2090">
            <v>40175</v>
          </cell>
          <cell r="J2090">
            <v>40168</v>
          </cell>
          <cell r="K2090" t="str">
            <v>Y</v>
          </cell>
          <cell r="L2090" t="str">
            <v>Drw</v>
          </cell>
          <cell r="M2090">
            <v>2091</v>
          </cell>
        </row>
        <row r="2091">
          <cell r="C2091" t="str">
            <v>25</v>
          </cell>
          <cell r="D2091" t="str">
            <v>05050-MD-25-724-11</v>
          </cell>
          <cell r="E2091" t="str">
            <v>05050-MD-25-724-11</v>
          </cell>
          <cell r="F2091" t="str">
            <v>Tank-Vent Handrails- (Butane)</v>
          </cell>
          <cell r="G2091">
            <v>0</v>
          </cell>
          <cell r="H2091" t="str">
            <v>VP-1516-148-T-101/2-248</v>
          </cell>
          <cell r="I2091">
            <v>40175</v>
          </cell>
          <cell r="J2091">
            <v>40168</v>
          </cell>
          <cell r="K2091" t="str">
            <v>Y</v>
          </cell>
          <cell r="L2091" t="str">
            <v>Drw</v>
          </cell>
          <cell r="M2091">
            <v>2092</v>
          </cell>
        </row>
        <row r="2092">
          <cell r="C2092" t="str">
            <v>25</v>
          </cell>
          <cell r="D2092" t="str">
            <v>05050-MD-25-724-12</v>
          </cell>
          <cell r="E2092" t="str">
            <v>05050-MD-25-724-12</v>
          </cell>
          <cell r="F2092" t="str">
            <v>Tank-Vent Handrails- (Butane)</v>
          </cell>
          <cell r="G2092">
            <v>0</v>
          </cell>
          <cell r="H2092" t="str">
            <v>VP-1516-148-T-101/2-248</v>
          </cell>
          <cell r="I2092">
            <v>40175</v>
          </cell>
          <cell r="J2092">
            <v>40168</v>
          </cell>
          <cell r="K2092" t="str">
            <v>Y</v>
          </cell>
          <cell r="L2092" t="str">
            <v>Drw</v>
          </cell>
          <cell r="M2092">
            <v>2093</v>
          </cell>
        </row>
        <row r="2093">
          <cell r="C2093" t="str">
            <v>25</v>
          </cell>
          <cell r="D2093" t="str">
            <v>05050-MD-25-724-13</v>
          </cell>
          <cell r="E2093" t="str">
            <v>05050-MD-25-724-13</v>
          </cell>
          <cell r="F2093" t="str">
            <v>Tank-Vent Handrails- (Butane)</v>
          </cell>
          <cell r="G2093">
            <v>0</v>
          </cell>
          <cell r="H2093" t="str">
            <v>VP-1516-148-T-101/2-248</v>
          </cell>
          <cell r="I2093">
            <v>40175</v>
          </cell>
          <cell r="J2093">
            <v>40168</v>
          </cell>
          <cell r="K2093" t="str">
            <v>Y</v>
          </cell>
          <cell r="L2093" t="str">
            <v>Drw</v>
          </cell>
          <cell r="M2093">
            <v>2094</v>
          </cell>
        </row>
        <row r="2094">
          <cell r="C2094" t="str">
            <v>25</v>
          </cell>
          <cell r="D2094" t="str">
            <v>05050-MD-25-724-14</v>
          </cell>
          <cell r="E2094" t="str">
            <v>05050-MD-25-724-14</v>
          </cell>
          <cell r="F2094" t="str">
            <v>Tank-Vent Handrails- (Butane)</v>
          </cell>
          <cell r="G2094">
            <v>0</v>
          </cell>
          <cell r="H2094" t="str">
            <v>VP-1516-148-T-101/2-248</v>
          </cell>
          <cell r="I2094">
            <v>40175</v>
          </cell>
          <cell r="J2094">
            <v>40168</v>
          </cell>
          <cell r="K2094" t="str">
            <v>Y</v>
          </cell>
          <cell r="L2094" t="str">
            <v>Drw</v>
          </cell>
          <cell r="M2094">
            <v>2095</v>
          </cell>
        </row>
        <row r="2095">
          <cell r="C2095" t="str">
            <v>25</v>
          </cell>
          <cell r="D2095" t="str">
            <v>05050-MD-25-724-15</v>
          </cell>
          <cell r="E2095" t="str">
            <v>05050-MD-25-724-15</v>
          </cell>
          <cell r="F2095" t="str">
            <v>Tank-Vent Handrails- (Butane)</v>
          </cell>
          <cell r="G2095">
            <v>0</v>
          </cell>
          <cell r="H2095" t="str">
            <v>VP-1516-148-T-101/2-248</v>
          </cell>
          <cell r="I2095">
            <v>40175</v>
          </cell>
          <cell r="J2095">
            <v>40168</v>
          </cell>
          <cell r="K2095" t="str">
            <v>Y</v>
          </cell>
          <cell r="L2095" t="str">
            <v>Drw</v>
          </cell>
          <cell r="M2095">
            <v>2096</v>
          </cell>
        </row>
        <row r="2096">
          <cell r="C2096" t="str">
            <v>25</v>
          </cell>
          <cell r="D2096" t="str">
            <v>05050-MD-25-724-16</v>
          </cell>
          <cell r="E2096" t="str">
            <v>05050-MD-25-724-16</v>
          </cell>
          <cell r="F2096" t="str">
            <v>Tank-Vent Handrails- (Butane)</v>
          </cell>
          <cell r="G2096">
            <v>0</v>
          </cell>
          <cell r="H2096" t="str">
            <v>VP-1516-148-T-101/2-248</v>
          </cell>
          <cell r="I2096">
            <v>40175</v>
          </cell>
          <cell r="J2096">
            <v>40168</v>
          </cell>
          <cell r="K2096" t="str">
            <v>Y</v>
          </cell>
          <cell r="L2096" t="str">
            <v>Drw</v>
          </cell>
          <cell r="M2096">
            <v>2097</v>
          </cell>
        </row>
        <row r="2097">
          <cell r="C2097" t="str">
            <v>25</v>
          </cell>
          <cell r="D2097" t="str">
            <v>05050-MD-25-725-01</v>
          </cell>
          <cell r="E2097" t="str">
            <v>05050-MD-25-725-01</v>
          </cell>
          <cell r="F2097" t="str">
            <v>Tank-Piping ISO Nitrogen - Tank T-102- (Butane)</v>
          </cell>
          <cell r="G2097">
            <v>0</v>
          </cell>
          <cell r="H2097" t="str">
            <v>VP-1516-148-T-101/2-304</v>
          </cell>
          <cell r="I2097">
            <v>40175</v>
          </cell>
          <cell r="J2097">
            <v>40168</v>
          </cell>
          <cell r="K2097" t="str">
            <v>Y</v>
          </cell>
          <cell r="L2097" t="str">
            <v>Drw</v>
          </cell>
          <cell r="M2097">
            <v>2098</v>
          </cell>
        </row>
        <row r="2098">
          <cell r="C2098" t="str">
            <v>25</v>
          </cell>
          <cell r="D2098" t="str">
            <v>05050-MD-25-725-02</v>
          </cell>
          <cell r="E2098" t="str">
            <v>05050-MD-25-725-02</v>
          </cell>
          <cell r="F2098" t="str">
            <v>Tank-Piping ISO Nitrogen - Tank T-102- (Butane)</v>
          </cell>
          <cell r="G2098">
            <v>0</v>
          </cell>
          <cell r="H2098" t="str">
            <v>VP-1516-148-T-101/2-304</v>
          </cell>
          <cell r="I2098">
            <v>40175</v>
          </cell>
          <cell r="J2098">
            <v>40168</v>
          </cell>
          <cell r="K2098" t="str">
            <v>Y</v>
          </cell>
          <cell r="L2098" t="str">
            <v>Drw</v>
          </cell>
          <cell r="M2098">
            <v>2099</v>
          </cell>
        </row>
        <row r="2099">
          <cell r="C2099" t="str">
            <v>25</v>
          </cell>
          <cell r="D2099" t="str">
            <v>05050-MD-25-725-03</v>
          </cell>
          <cell r="E2099" t="str">
            <v>05050-MD-25-725-03</v>
          </cell>
          <cell r="F2099" t="str">
            <v>Tank-Piping ISO Nitrogen - Tank T-102- (Butane)</v>
          </cell>
          <cell r="G2099">
            <v>0</v>
          </cell>
          <cell r="H2099" t="str">
            <v>VP-1516-148-T-101/2-304</v>
          </cell>
          <cell r="I2099">
            <v>40175</v>
          </cell>
          <cell r="J2099">
            <v>40168</v>
          </cell>
          <cell r="K2099" t="str">
            <v>Y</v>
          </cell>
          <cell r="L2099" t="str">
            <v>Drw</v>
          </cell>
          <cell r="M2099">
            <v>2100</v>
          </cell>
        </row>
        <row r="2100">
          <cell r="C2100" t="str">
            <v>25</v>
          </cell>
          <cell r="D2100" t="str">
            <v>05050-MD-25-725-04</v>
          </cell>
          <cell r="E2100" t="str">
            <v>05050-MD-25-725-04</v>
          </cell>
          <cell r="F2100" t="str">
            <v>Tank-Piping ISO Nitrogen - Tank T-102- (Butane)</v>
          </cell>
          <cell r="G2100">
            <v>0</v>
          </cell>
          <cell r="H2100" t="str">
            <v>VP-1516-148-T-101/2-304</v>
          </cell>
          <cell r="I2100">
            <v>40175</v>
          </cell>
          <cell r="J2100">
            <v>40168</v>
          </cell>
          <cell r="K2100" t="str">
            <v>Y</v>
          </cell>
          <cell r="L2100" t="str">
            <v>Drw</v>
          </cell>
          <cell r="M2100">
            <v>2101</v>
          </cell>
        </row>
        <row r="2101">
          <cell r="C2101" t="str">
            <v>25</v>
          </cell>
          <cell r="D2101" t="str">
            <v>05050-MD-25-725-05</v>
          </cell>
          <cell r="E2101" t="str">
            <v>05050-MD-25-725-05</v>
          </cell>
          <cell r="F2101" t="str">
            <v>Tank-Piping ISO Nitrogen - Tank T-102- (Butane)</v>
          </cell>
          <cell r="G2101">
            <v>0</v>
          </cell>
          <cell r="H2101" t="str">
            <v>VP-1516-148-T-101/2-304</v>
          </cell>
          <cell r="I2101">
            <v>40175</v>
          </cell>
          <cell r="J2101">
            <v>40168</v>
          </cell>
          <cell r="K2101" t="str">
            <v>Y</v>
          </cell>
          <cell r="L2101" t="str">
            <v>Drw</v>
          </cell>
          <cell r="M2101">
            <v>2102</v>
          </cell>
        </row>
        <row r="2102">
          <cell r="C2102" t="str">
            <v>25</v>
          </cell>
          <cell r="D2102" t="str">
            <v>05050-MD-25-725-06</v>
          </cell>
          <cell r="E2102" t="str">
            <v>05050-MD-25-725-06</v>
          </cell>
          <cell r="F2102" t="str">
            <v>Tank-Piping ISO Nitrogen - Tank T-102- (Butane)</v>
          </cell>
          <cell r="G2102">
            <v>0</v>
          </cell>
          <cell r="H2102" t="str">
            <v>VP-1516-148-T-101/2-304</v>
          </cell>
          <cell r="I2102">
            <v>40175</v>
          </cell>
          <cell r="J2102">
            <v>40168</v>
          </cell>
          <cell r="K2102" t="str">
            <v>Y</v>
          </cell>
          <cell r="L2102" t="str">
            <v>Drw</v>
          </cell>
          <cell r="M2102">
            <v>2103</v>
          </cell>
        </row>
        <row r="2103">
          <cell r="C2103" t="str">
            <v>25</v>
          </cell>
          <cell r="D2103" t="str">
            <v>05050-MD-25-725-07</v>
          </cell>
          <cell r="E2103" t="str">
            <v>05050-MD-25-725-07</v>
          </cell>
          <cell r="F2103" t="str">
            <v>Tank-Piping ISO Nitrogen - Tank T-102- (Butane)</v>
          </cell>
          <cell r="G2103">
            <v>0</v>
          </cell>
          <cell r="H2103" t="str">
            <v>VP-1516-148-T-101/2-304</v>
          </cell>
          <cell r="I2103">
            <v>40175</v>
          </cell>
          <cell r="J2103">
            <v>40168</v>
          </cell>
          <cell r="K2103" t="str">
            <v>Y</v>
          </cell>
          <cell r="L2103" t="str">
            <v>Drw</v>
          </cell>
          <cell r="M2103">
            <v>2104</v>
          </cell>
        </row>
        <row r="2104">
          <cell r="C2104" t="str">
            <v>25</v>
          </cell>
          <cell r="D2104" t="str">
            <v>05050-MD-25-725-08</v>
          </cell>
          <cell r="E2104" t="str">
            <v>05050-MD-25-725-08</v>
          </cell>
          <cell r="F2104" t="str">
            <v>Tank-Piping ISO Nitrogen - Tank T-102- (Butane)</v>
          </cell>
          <cell r="G2104">
            <v>0</v>
          </cell>
          <cell r="H2104" t="str">
            <v>VP-1516-148-T-101/2-304</v>
          </cell>
          <cell r="I2104">
            <v>40175</v>
          </cell>
          <cell r="J2104">
            <v>40168</v>
          </cell>
          <cell r="K2104" t="str">
            <v>Y</v>
          </cell>
          <cell r="L2104" t="str">
            <v>Drw</v>
          </cell>
          <cell r="M2104">
            <v>2105</v>
          </cell>
        </row>
        <row r="2105">
          <cell r="C2105" t="str">
            <v>25</v>
          </cell>
          <cell r="D2105" t="str">
            <v>05050-MD-25-725-09</v>
          </cell>
          <cell r="E2105" t="str">
            <v>05050-MD-25-725-09</v>
          </cell>
          <cell r="F2105" t="str">
            <v>Tank-Piping ISO Nitrogen - Tank T-102- (Butane)</v>
          </cell>
          <cell r="G2105">
            <v>0</v>
          </cell>
          <cell r="H2105" t="str">
            <v>VP-1516-148-T-101/2-304</v>
          </cell>
          <cell r="I2105">
            <v>40175</v>
          </cell>
          <cell r="J2105">
            <v>40168</v>
          </cell>
          <cell r="K2105" t="str">
            <v>Y</v>
          </cell>
          <cell r="L2105" t="str">
            <v>Drw</v>
          </cell>
          <cell r="M2105">
            <v>2106</v>
          </cell>
        </row>
        <row r="2106">
          <cell r="C2106" t="str">
            <v>25</v>
          </cell>
          <cell r="D2106" t="str">
            <v>05050-MD-25-725-10</v>
          </cell>
          <cell r="E2106" t="str">
            <v>05050-MD-25-725-10</v>
          </cell>
          <cell r="F2106" t="str">
            <v>Tank-Piping ISO Nitrogen - Tank T-102- (Butane)</v>
          </cell>
          <cell r="G2106">
            <v>0</v>
          </cell>
          <cell r="H2106" t="str">
            <v>VP-1516-148-T-101/2-304</v>
          </cell>
          <cell r="I2106">
            <v>40175</v>
          </cell>
          <cell r="J2106">
            <v>40168</v>
          </cell>
          <cell r="K2106" t="str">
            <v>Y</v>
          </cell>
          <cell r="L2106" t="str">
            <v>Drw</v>
          </cell>
          <cell r="M2106">
            <v>2107</v>
          </cell>
        </row>
        <row r="2107">
          <cell r="C2107" t="str">
            <v>25</v>
          </cell>
          <cell r="D2107" t="str">
            <v>05050-MD-25-725-11</v>
          </cell>
          <cell r="E2107" t="str">
            <v>05050-MD-25-725-11</v>
          </cell>
          <cell r="F2107" t="str">
            <v>Tank-Piping ISO Nitrogen - Tank T-102- (Butane)</v>
          </cell>
          <cell r="G2107">
            <v>0</v>
          </cell>
          <cell r="H2107" t="str">
            <v>VP-1516-148-T-101/2-304</v>
          </cell>
          <cell r="I2107">
            <v>40175</v>
          </cell>
          <cell r="J2107">
            <v>40168</v>
          </cell>
          <cell r="K2107" t="str">
            <v>Y</v>
          </cell>
          <cell r="L2107" t="str">
            <v>Drw</v>
          </cell>
          <cell r="M2107">
            <v>2108</v>
          </cell>
        </row>
        <row r="2108">
          <cell r="C2108" t="str">
            <v>25</v>
          </cell>
          <cell r="D2108" t="str">
            <v>05050-MD-25-725-12</v>
          </cell>
          <cell r="E2108" t="str">
            <v>05050-MD-25-725-12</v>
          </cell>
          <cell r="F2108" t="str">
            <v>Tank-Piping ISO Nitrogen - Tank T-102- (Butane)</v>
          </cell>
          <cell r="G2108">
            <v>0</v>
          </cell>
          <cell r="H2108" t="str">
            <v>VP-1516-148-T-101/2-304</v>
          </cell>
          <cell r="I2108">
            <v>40175</v>
          </cell>
          <cell r="J2108">
            <v>40168</v>
          </cell>
          <cell r="K2108" t="str">
            <v>Y</v>
          </cell>
          <cell r="L2108" t="str">
            <v>Drw</v>
          </cell>
          <cell r="M2108">
            <v>2109</v>
          </cell>
        </row>
        <row r="2109">
          <cell r="C2109" t="str">
            <v>25</v>
          </cell>
          <cell r="D2109" t="str">
            <v>05050-MD-25-725-13</v>
          </cell>
          <cell r="E2109" t="str">
            <v>05050-MD-25-725-13</v>
          </cell>
          <cell r="F2109" t="str">
            <v>Tank-Piping ISO Nitrogen - Tank T-102- (Butane)</v>
          </cell>
          <cell r="G2109">
            <v>0</v>
          </cell>
          <cell r="H2109" t="str">
            <v>VP-1516-148-T-101/2-304</v>
          </cell>
          <cell r="I2109">
            <v>40175</v>
          </cell>
          <cell r="J2109">
            <v>40168</v>
          </cell>
          <cell r="K2109" t="str">
            <v>Y</v>
          </cell>
          <cell r="L2109" t="str">
            <v>Drw</v>
          </cell>
          <cell r="M2109">
            <v>2110</v>
          </cell>
        </row>
        <row r="2110">
          <cell r="C2110" t="str">
            <v>25</v>
          </cell>
          <cell r="D2110" t="str">
            <v>05050-MD-25-726-01</v>
          </cell>
          <cell r="E2110" t="str">
            <v>05050-MD-25-726-01</v>
          </cell>
          <cell r="F2110" t="str">
            <v>Tank-Vent Stack Details- (Butane)</v>
          </cell>
          <cell r="G2110">
            <v>0</v>
          </cell>
          <cell r="H2110" t="str">
            <v>VP-1516-148-T-101/2-305</v>
          </cell>
          <cell r="I2110">
            <v>40175</v>
          </cell>
          <cell r="J2110">
            <v>40168</v>
          </cell>
          <cell r="K2110" t="str">
            <v>Y</v>
          </cell>
          <cell r="L2110" t="str">
            <v>Drw</v>
          </cell>
          <cell r="M2110">
            <v>2111</v>
          </cell>
        </row>
        <row r="2111">
          <cell r="C2111" t="str">
            <v>25</v>
          </cell>
          <cell r="D2111" t="str">
            <v>05050-MD-25-726-02</v>
          </cell>
          <cell r="E2111" t="str">
            <v>05050-MD-25-726-02</v>
          </cell>
          <cell r="F2111" t="str">
            <v>Tank-Vent Stack Details- (Butane)</v>
          </cell>
          <cell r="G2111">
            <v>0</v>
          </cell>
          <cell r="H2111" t="str">
            <v>VP-1516-148-T-101/2-305</v>
          </cell>
          <cell r="I2111">
            <v>40175</v>
          </cell>
          <cell r="J2111">
            <v>40168</v>
          </cell>
          <cell r="K2111" t="str">
            <v>Y</v>
          </cell>
          <cell r="L2111" t="str">
            <v>Drw</v>
          </cell>
          <cell r="M2111">
            <v>2112</v>
          </cell>
        </row>
        <row r="2112">
          <cell r="C2112" t="str">
            <v>25</v>
          </cell>
          <cell r="D2112" t="str">
            <v/>
          </cell>
          <cell r="E2112" t="str">
            <v/>
          </cell>
          <cell r="F2112" t="str">
            <v>Tank-Vent Handrails- (Butane)</v>
          </cell>
          <cell r="G2112">
            <v>0</v>
          </cell>
          <cell r="H2112">
            <v>0</v>
          </cell>
          <cell r="I2112">
            <v>40175</v>
          </cell>
          <cell r="J2112">
            <v>40168</v>
          </cell>
          <cell r="K2112" t="str">
            <v>n</v>
          </cell>
          <cell r="L2112" t="str">
            <v>Drw</v>
          </cell>
          <cell r="M2112">
            <v>2113</v>
          </cell>
        </row>
        <row r="2113">
          <cell r="C2113" t="str">
            <v>25</v>
          </cell>
          <cell r="D2113" t="str">
            <v>05050-MD-25-730-01</v>
          </cell>
          <cell r="E2113" t="str">
            <v>05050-MD-25-730-01</v>
          </cell>
          <cell r="F2113" t="str">
            <v>Tank-Vent Platform Floor Panels- (Butane)</v>
          </cell>
          <cell r="G2113">
            <v>0</v>
          </cell>
          <cell r="H2113" t="str">
            <v>VP-1516-148-T-101/2-249</v>
          </cell>
          <cell r="I2113">
            <v>40175</v>
          </cell>
          <cell r="J2113">
            <v>40168</v>
          </cell>
          <cell r="K2113" t="str">
            <v>Y</v>
          </cell>
          <cell r="L2113" t="str">
            <v>Drw</v>
          </cell>
          <cell r="M2113">
            <v>2114</v>
          </cell>
        </row>
        <row r="2114">
          <cell r="C2114" t="str">
            <v>25</v>
          </cell>
          <cell r="D2114" t="str">
            <v>05050-MD-25-730-02</v>
          </cell>
          <cell r="E2114" t="str">
            <v>05050-MD-25-730-02</v>
          </cell>
          <cell r="F2114" t="str">
            <v>Tank-Vent Platform Floor Panels- (Butane)</v>
          </cell>
          <cell r="G2114">
            <v>0</v>
          </cell>
          <cell r="H2114" t="str">
            <v>VP-1516-148-T-101/2-249</v>
          </cell>
          <cell r="I2114">
            <v>40175</v>
          </cell>
          <cell r="J2114">
            <v>40168</v>
          </cell>
          <cell r="K2114" t="str">
            <v>Y</v>
          </cell>
          <cell r="L2114" t="str">
            <v>Drw</v>
          </cell>
          <cell r="M2114">
            <v>2115</v>
          </cell>
        </row>
        <row r="2115">
          <cell r="C2115" t="str">
            <v>25</v>
          </cell>
          <cell r="D2115" t="str">
            <v>05050-MD-25-730-03</v>
          </cell>
          <cell r="E2115" t="str">
            <v>05050-MD-25-730-03</v>
          </cell>
          <cell r="F2115" t="str">
            <v>Tank-Vent Platform Floor Panels- (Butane)</v>
          </cell>
          <cell r="G2115">
            <v>0</v>
          </cell>
          <cell r="H2115" t="str">
            <v>VP-1516-148-T-101/2-249</v>
          </cell>
          <cell r="I2115">
            <v>40175</v>
          </cell>
          <cell r="J2115">
            <v>40168</v>
          </cell>
          <cell r="K2115" t="str">
            <v>Y</v>
          </cell>
          <cell r="L2115" t="str">
            <v>Drw</v>
          </cell>
          <cell r="M2115">
            <v>2116</v>
          </cell>
        </row>
        <row r="2116">
          <cell r="C2116" t="str">
            <v>25</v>
          </cell>
          <cell r="D2116" t="str">
            <v>05050-MD-25-730-04</v>
          </cell>
          <cell r="E2116" t="str">
            <v>05050-MD-25-730-04</v>
          </cell>
          <cell r="F2116" t="str">
            <v>Tank-Vent Platform Floor Panels- (Butane)</v>
          </cell>
          <cell r="G2116">
            <v>0</v>
          </cell>
          <cell r="H2116" t="str">
            <v>VP-1516-148-T-101/2-249</v>
          </cell>
          <cell r="I2116">
            <v>40175</v>
          </cell>
          <cell r="J2116">
            <v>40168</v>
          </cell>
          <cell r="K2116" t="str">
            <v>Y</v>
          </cell>
          <cell r="L2116" t="str">
            <v>Drw</v>
          </cell>
          <cell r="M2116">
            <v>2117</v>
          </cell>
        </row>
        <row r="2117">
          <cell r="C2117" t="str">
            <v>25</v>
          </cell>
          <cell r="D2117" t="str">
            <v>05050-MD-25-730-05</v>
          </cell>
          <cell r="E2117" t="str">
            <v>05050-MD-25-730-05</v>
          </cell>
          <cell r="F2117" t="str">
            <v>Tank-Vent Platform Floor Panels- (Butane)</v>
          </cell>
          <cell r="G2117">
            <v>0</v>
          </cell>
          <cell r="H2117" t="str">
            <v>VP-1516-148-T-101/2-249</v>
          </cell>
          <cell r="I2117">
            <v>40175</v>
          </cell>
          <cell r="J2117">
            <v>40168</v>
          </cell>
          <cell r="K2117" t="str">
            <v>Y</v>
          </cell>
          <cell r="L2117" t="str">
            <v>Drw</v>
          </cell>
          <cell r="M2117">
            <v>2118</v>
          </cell>
        </row>
        <row r="2118">
          <cell r="C2118" t="str">
            <v>25</v>
          </cell>
          <cell r="D2118" t="str">
            <v>05050-MD-25-730-06</v>
          </cell>
          <cell r="E2118" t="str">
            <v>05050-MD-25-730-06</v>
          </cell>
          <cell r="F2118" t="str">
            <v>Tank-Vent Platform Floor Panels- (Butane)</v>
          </cell>
          <cell r="G2118">
            <v>0</v>
          </cell>
          <cell r="H2118" t="str">
            <v>VP-1516-148-T-101/2-249</v>
          </cell>
          <cell r="I2118">
            <v>40175</v>
          </cell>
          <cell r="J2118">
            <v>40168</v>
          </cell>
          <cell r="K2118" t="str">
            <v>Y</v>
          </cell>
          <cell r="L2118" t="str">
            <v>Drw</v>
          </cell>
          <cell r="M2118">
            <v>2119</v>
          </cell>
        </row>
        <row r="2119">
          <cell r="C2119" t="str">
            <v>25</v>
          </cell>
          <cell r="D2119" t="str">
            <v>05050-MD-25-730-07</v>
          </cell>
          <cell r="E2119" t="str">
            <v>05050-MD-25-730-07</v>
          </cell>
          <cell r="F2119" t="str">
            <v>Tank-Vent Platform Floor Panels- (Butane)</v>
          </cell>
          <cell r="G2119">
            <v>0</v>
          </cell>
          <cell r="H2119" t="str">
            <v>VP-1516-148-T-101/2-249</v>
          </cell>
          <cell r="I2119">
            <v>40175</v>
          </cell>
          <cell r="J2119">
            <v>40168</v>
          </cell>
          <cell r="K2119" t="str">
            <v>Y</v>
          </cell>
          <cell r="L2119" t="str">
            <v>Drw</v>
          </cell>
          <cell r="M2119">
            <v>2120</v>
          </cell>
        </row>
        <row r="2120">
          <cell r="C2120" t="str">
            <v>25</v>
          </cell>
          <cell r="D2120" t="str">
            <v>05050-MD-25-730-08</v>
          </cell>
          <cell r="E2120" t="str">
            <v>05050-MD-25-730-08</v>
          </cell>
          <cell r="F2120" t="str">
            <v>Tank-Vent Platform Floor Panels- (Butane)</v>
          </cell>
          <cell r="G2120">
            <v>0</v>
          </cell>
          <cell r="H2120" t="str">
            <v>VP-1516-148-T-101/2-249</v>
          </cell>
          <cell r="I2120">
            <v>40175</v>
          </cell>
          <cell r="J2120">
            <v>40168</v>
          </cell>
          <cell r="K2120" t="str">
            <v>Y</v>
          </cell>
          <cell r="L2120" t="str">
            <v>Drw</v>
          </cell>
          <cell r="M2120">
            <v>2121</v>
          </cell>
        </row>
        <row r="2121">
          <cell r="C2121" t="str">
            <v>25</v>
          </cell>
          <cell r="D2121" t="str">
            <v>05050-MD-25-730-09</v>
          </cell>
          <cell r="E2121" t="str">
            <v>05050-MD-25-730-09</v>
          </cell>
          <cell r="F2121" t="str">
            <v>Tank-Vent Platform Floor Panels- (Butane)</v>
          </cell>
          <cell r="G2121">
            <v>0</v>
          </cell>
          <cell r="H2121" t="str">
            <v>VP-1516-148-T-101/2-249</v>
          </cell>
          <cell r="I2121">
            <v>40175</v>
          </cell>
          <cell r="J2121">
            <v>40168</v>
          </cell>
          <cell r="K2121" t="str">
            <v>Y</v>
          </cell>
          <cell r="L2121" t="str">
            <v>Drw</v>
          </cell>
          <cell r="M2121">
            <v>2122</v>
          </cell>
        </row>
        <row r="2122">
          <cell r="C2122" t="str">
            <v>25</v>
          </cell>
          <cell r="D2122" t="str">
            <v>05050-MD-25-730-10</v>
          </cell>
          <cell r="E2122" t="str">
            <v>05050-MD-25-730-10</v>
          </cell>
          <cell r="F2122" t="str">
            <v>Tank-Vent Platform Floor Panels- (Butane)</v>
          </cell>
          <cell r="G2122">
            <v>0</v>
          </cell>
          <cell r="H2122" t="str">
            <v>VP-1516-148-T-101/2-249</v>
          </cell>
          <cell r="I2122">
            <v>40175</v>
          </cell>
          <cell r="J2122">
            <v>40168</v>
          </cell>
          <cell r="K2122" t="str">
            <v>Y</v>
          </cell>
          <cell r="L2122" t="str">
            <v>Drw</v>
          </cell>
          <cell r="M2122">
            <v>2123</v>
          </cell>
        </row>
        <row r="2123">
          <cell r="C2123" t="str">
            <v>25</v>
          </cell>
          <cell r="D2123" t="str">
            <v>05050-MD-25-730-11</v>
          </cell>
          <cell r="E2123" t="str">
            <v>05050-MD-25-730-11</v>
          </cell>
          <cell r="F2123" t="str">
            <v>Tank-Vent Platform Floor Panels- (Butane)</v>
          </cell>
          <cell r="G2123">
            <v>0</v>
          </cell>
          <cell r="H2123" t="str">
            <v>VP-1516-148-T-101/2-249</v>
          </cell>
          <cell r="I2123">
            <v>40175</v>
          </cell>
          <cell r="J2123">
            <v>40168</v>
          </cell>
          <cell r="K2123" t="str">
            <v>Y</v>
          </cell>
          <cell r="L2123" t="str">
            <v>Drw</v>
          </cell>
          <cell r="M2123">
            <v>2124</v>
          </cell>
        </row>
        <row r="2124">
          <cell r="C2124" t="str">
            <v>25</v>
          </cell>
          <cell r="D2124" t="str">
            <v>05050-MD-25-730-12</v>
          </cell>
          <cell r="E2124" t="str">
            <v>05050-MD-25-730-12</v>
          </cell>
          <cell r="F2124" t="str">
            <v>Tank-Vent Platform Floor Panels- (Butane)</v>
          </cell>
          <cell r="G2124">
            <v>0</v>
          </cell>
          <cell r="H2124" t="str">
            <v>VP-1516-148-T-101/2-249</v>
          </cell>
          <cell r="I2124">
            <v>40175</v>
          </cell>
          <cell r="J2124">
            <v>40168</v>
          </cell>
          <cell r="K2124" t="str">
            <v>Y</v>
          </cell>
          <cell r="L2124" t="str">
            <v>Drw</v>
          </cell>
          <cell r="M2124">
            <v>2125</v>
          </cell>
        </row>
        <row r="2125">
          <cell r="C2125" t="str">
            <v>25</v>
          </cell>
          <cell r="D2125" t="str">
            <v>05050-MD-25-730-13</v>
          </cell>
          <cell r="E2125" t="str">
            <v>05050-MD-25-730-13</v>
          </cell>
          <cell r="F2125" t="str">
            <v>Tank-Vent Platform Floor Panels- (Butane)</v>
          </cell>
          <cell r="G2125">
            <v>0</v>
          </cell>
          <cell r="H2125" t="str">
            <v>VP-1516-148-T-101/2-249</v>
          </cell>
          <cell r="I2125">
            <v>40175</v>
          </cell>
          <cell r="J2125">
            <v>40168</v>
          </cell>
          <cell r="K2125" t="str">
            <v>Y</v>
          </cell>
          <cell r="L2125" t="str">
            <v>Drw</v>
          </cell>
          <cell r="M2125">
            <v>2126</v>
          </cell>
        </row>
        <row r="2126">
          <cell r="C2126" t="str">
            <v>25</v>
          </cell>
          <cell r="D2126" t="str">
            <v>05050-MD-25-730-14</v>
          </cell>
          <cell r="E2126" t="str">
            <v>05050-MD-25-730-14</v>
          </cell>
          <cell r="F2126" t="str">
            <v>Tank-Vent Platform Floor Panels- (Butane)</v>
          </cell>
          <cell r="G2126">
            <v>0</v>
          </cell>
          <cell r="H2126" t="str">
            <v>VP-1516-148-T-101/2-249</v>
          </cell>
          <cell r="I2126">
            <v>40175</v>
          </cell>
          <cell r="J2126">
            <v>40168</v>
          </cell>
          <cell r="K2126" t="str">
            <v>Y</v>
          </cell>
          <cell r="L2126" t="str">
            <v>Drw</v>
          </cell>
          <cell r="M2126">
            <v>2127</v>
          </cell>
        </row>
        <row r="2127">
          <cell r="C2127" t="str">
            <v>25</v>
          </cell>
          <cell r="D2127" t="str">
            <v>05050-MD-25-730-15</v>
          </cell>
          <cell r="E2127" t="str">
            <v>05050-MD-25-730-15</v>
          </cell>
          <cell r="F2127" t="str">
            <v>Tank-Vent Platform Floor Panels- (Butane)</v>
          </cell>
          <cell r="G2127">
            <v>0</v>
          </cell>
          <cell r="H2127" t="str">
            <v>VP-1516-148-T-101/2-249</v>
          </cell>
          <cell r="I2127">
            <v>40175</v>
          </cell>
          <cell r="J2127">
            <v>40168</v>
          </cell>
          <cell r="K2127" t="str">
            <v>Y</v>
          </cell>
          <cell r="L2127" t="str">
            <v>Drw</v>
          </cell>
          <cell r="M2127">
            <v>2128</v>
          </cell>
        </row>
        <row r="2128">
          <cell r="C2128" t="str">
            <v>25</v>
          </cell>
          <cell r="D2128" t="str">
            <v>05050-MD-25-730-16</v>
          </cell>
          <cell r="E2128" t="str">
            <v>05050-MD-25-730-16</v>
          </cell>
          <cell r="F2128" t="str">
            <v>Tank-Vent Platform Floor Panels- (Butane)</v>
          </cell>
          <cell r="G2128">
            <v>0</v>
          </cell>
          <cell r="H2128" t="str">
            <v>VP-1516-148-T-101/2-249</v>
          </cell>
          <cell r="I2128">
            <v>40175</v>
          </cell>
          <cell r="J2128">
            <v>40168</v>
          </cell>
          <cell r="K2128" t="str">
            <v>Y</v>
          </cell>
          <cell r="L2128" t="str">
            <v>Drw</v>
          </cell>
          <cell r="M2128">
            <v>2129</v>
          </cell>
        </row>
        <row r="2129">
          <cell r="C2129" t="str">
            <v>25</v>
          </cell>
          <cell r="D2129" t="str">
            <v/>
          </cell>
          <cell r="E2129" t="str">
            <v/>
          </cell>
          <cell r="F2129" t="str">
            <v>Tank-Vent Platform Floor Panels- (Butane)</v>
          </cell>
          <cell r="G2129">
            <v>0</v>
          </cell>
          <cell r="H2129">
            <v>0</v>
          </cell>
          <cell r="I2129">
            <v>40175</v>
          </cell>
          <cell r="J2129">
            <v>40168</v>
          </cell>
          <cell r="K2129" t="str">
            <v>n</v>
          </cell>
          <cell r="L2129" t="str">
            <v>Drw</v>
          </cell>
          <cell r="M2129">
            <v>2130</v>
          </cell>
        </row>
        <row r="2130">
          <cell r="C2130" t="str">
            <v>25</v>
          </cell>
          <cell r="D2130" t="str">
            <v>05050-MD-25-732-00</v>
          </cell>
          <cell r="E2130" t="str">
            <v>05050-MD-25-732-00</v>
          </cell>
          <cell r="F2130" t="str">
            <v>Tank-Stair Landing Platform- (Butane)</v>
          </cell>
          <cell r="G2130">
            <v>0</v>
          </cell>
          <cell r="H2130" t="str">
            <v>VP-1516-148-T-101/2-250</v>
          </cell>
          <cell r="I2130">
            <v>40175</v>
          </cell>
          <cell r="J2130">
            <v>40168</v>
          </cell>
          <cell r="K2130" t="str">
            <v>Y</v>
          </cell>
          <cell r="L2130" t="str">
            <v>Drw</v>
          </cell>
          <cell r="M2130">
            <v>2131</v>
          </cell>
        </row>
        <row r="2131">
          <cell r="C2131" t="str">
            <v>25</v>
          </cell>
          <cell r="D2131" t="str">
            <v>05050-MD-25-733-00</v>
          </cell>
          <cell r="E2131" t="str">
            <v>05050-MD-25-733-00</v>
          </cell>
          <cell r="F2131" t="str">
            <v>Tank-Platform Stairway- (Butane)</v>
          </cell>
          <cell r="G2131">
            <v>0</v>
          </cell>
          <cell r="H2131" t="str">
            <v>VP-1516-148-T-101/2-251</v>
          </cell>
          <cell r="I2131">
            <v>40175</v>
          </cell>
          <cell r="J2131">
            <v>40168</v>
          </cell>
          <cell r="K2131" t="str">
            <v>Y</v>
          </cell>
          <cell r="L2131" t="str">
            <v>Drw</v>
          </cell>
          <cell r="M2131">
            <v>2132</v>
          </cell>
        </row>
        <row r="2132">
          <cell r="C2132" t="str">
            <v>25</v>
          </cell>
          <cell r="D2132" t="str">
            <v/>
          </cell>
          <cell r="E2132" t="str">
            <v/>
          </cell>
          <cell r="F2132" t="str">
            <v>Tank-Platform Stairway- (Butane)</v>
          </cell>
          <cell r="G2132">
            <v>0</v>
          </cell>
          <cell r="H2132">
            <v>0</v>
          </cell>
          <cell r="I2132">
            <v>40175</v>
          </cell>
          <cell r="J2132">
            <v>40168</v>
          </cell>
          <cell r="K2132" t="str">
            <v>n</v>
          </cell>
          <cell r="L2132" t="str">
            <v>Drw</v>
          </cell>
          <cell r="M2132">
            <v>2133</v>
          </cell>
        </row>
        <row r="2133">
          <cell r="C2133" t="str">
            <v>25</v>
          </cell>
          <cell r="D2133" t="str">
            <v/>
          </cell>
          <cell r="E2133" t="str">
            <v/>
          </cell>
          <cell r="F2133" t="str">
            <v>Tank-Platform Stairway- (Butane)</v>
          </cell>
          <cell r="G2133">
            <v>0</v>
          </cell>
          <cell r="H2133">
            <v>0</v>
          </cell>
          <cell r="I2133">
            <v>40175</v>
          </cell>
          <cell r="J2133">
            <v>40168</v>
          </cell>
          <cell r="K2133" t="str">
            <v>n</v>
          </cell>
          <cell r="L2133" t="str">
            <v>Drw</v>
          </cell>
          <cell r="M2133">
            <v>2134</v>
          </cell>
        </row>
        <row r="2134">
          <cell r="C2134" t="str">
            <v>25</v>
          </cell>
          <cell r="D2134" t="str">
            <v/>
          </cell>
          <cell r="E2134" t="str">
            <v/>
          </cell>
          <cell r="F2134" t="str">
            <v>Tank-Platform Stairway- (Butane)</v>
          </cell>
          <cell r="G2134">
            <v>0</v>
          </cell>
          <cell r="H2134">
            <v>0</v>
          </cell>
          <cell r="I2134">
            <v>40175</v>
          </cell>
          <cell r="J2134">
            <v>40168</v>
          </cell>
          <cell r="K2134" t="str">
            <v>n</v>
          </cell>
          <cell r="L2134" t="str">
            <v>Drw</v>
          </cell>
          <cell r="M2134">
            <v>2135</v>
          </cell>
        </row>
        <row r="2135">
          <cell r="C2135" t="str">
            <v>25</v>
          </cell>
          <cell r="D2135" t="str">
            <v/>
          </cell>
          <cell r="E2135" t="str">
            <v/>
          </cell>
          <cell r="F2135" t="str">
            <v>Tank-Platform Stairway- (Butane)</v>
          </cell>
          <cell r="G2135">
            <v>0</v>
          </cell>
          <cell r="H2135">
            <v>0</v>
          </cell>
          <cell r="I2135">
            <v>40175</v>
          </cell>
          <cell r="J2135">
            <v>40168</v>
          </cell>
          <cell r="K2135" t="str">
            <v>n</v>
          </cell>
          <cell r="L2135" t="str">
            <v>Drw</v>
          </cell>
          <cell r="M2135">
            <v>2136</v>
          </cell>
        </row>
        <row r="2136">
          <cell r="C2136" t="str">
            <v>25</v>
          </cell>
          <cell r="D2136" t="str">
            <v/>
          </cell>
          <cell r="E2136" t="str">
            <v/>
          </cell>
          <cell r="F2136" t="str">
            <v>Tank-Platform Stairway- (Butane)</v>
          </cell>
          <cell r="G2136">
            <v>0</v>
          </cell>
          <cell r="H2136">
            <v>0</v>
          </cell>
          <cell r="I2136">
            <v>40175</v>
          </cell>
          <cell r="J2136">
            <v>40168</v>
          </cell>
          <cell r="K2136" t="str">
            <v>n</v>
          </cell>
          <cell r="L2136" t="str">
            <v>Drw</v>
          </cell>
          <cell r="M2136">
            <v>2137</v>
          </cell>
        </row>
        <row r="2137">
          <cell r="C2137" t="str">
            <v>25</v>
          </cell>
          <cell r="D2137" t="str">
            <v/>
          </cell>
          <cell r="E2137" t="str">
            <v/>
          </cell>
          <cell r="F2137" t="str">
            <v>Tank-Platform Stairway- (Butane)</v>
          </cell>
          <cell r="G2137">
            <v>0</v>
          </cell>
          <cell r="H2137">
            <v>0</v>
          </cell>
          <cell r="I2137">
            <v>40175</v>
          </cell>
          <cell r="J2137">
            <v>40168</v>
          </cell>
          <cell r="K2137" t="str">
            <v>n</v>
          </cell>
          <cell r="L2137" t="str">
            <v>Drw</v>
          </cell>
          <cell r="M2137">
            <v>2138</v>
          </cell>
        </row>
        <row r="2138">
          <cell r="C2138" t="str">
            <v>25</v>
          </cell>
          <cell r="D2138" t="str">
            <v/>
          </cell>
          <cell r="E2138" t="str">
            <v/>
          </cell>
          <cell r="F2138" t="str">
            <v>Tank-Platform Stairway- (Butane)</v>
          </cell>
          <cell r="G2138">
            <v>0</v>
          </cell>
          <cell r="H2138">
            <v>0</v>
          </cell>
          <cell r="I2138">
            <v>40175</v>
          </cell>
          <cell r="J2138">
            <v>40168</v>
          </cell>
          <cell r="K2138" t="str">
            <v>n</v>
          </cell>
          <cell r="L2138" t="str">
            <v>Drw</v>
          </cell>
          <cell r="M2138">
            <v>2139</v>
          </cell>
        </row>
        <row r="2139">
          <cell r="C2139" t="str">
            <v>25</v>
          </cell>
          <cell r="D2139" t="str">
            <v/>
          </cell>
          <cell r="E2139" t="str">
            <v/>
          </cell>
          <cell r="F2139" t="str">
            <v>Tank-Platform Stairway- (Butane)</v>
          </cell>
          <cell r="G2139">
            <v>0</v>
          </cell>
          <cell r="H2139">
            <v>0</v>
          </cell>
          <cell r="I2139">
            <v>40175</v>
          </cell>
          <cell r="J2139">
            <v>40168</v>
          </cell>
          <cell r="K2139" t="str">
            <v>n</v>
          </cell>
          <cell r="L2139" t="str">
            <v>Drw</v>
          </cell>
          <cell r="M2139">
            <v>2140</v>
          </cell>
        </row>
        <row r="2140">
          <cell r="C2140" t="str">
            <v>25</v>
          </cell>
          <cell r="D2140" t="str">
            <v/>
          </cell>
          <cell r="E2140" t="str">
            <v/>
          </cell>
          <cell r="F2140" t="str">
            <v>Tank-Platform Stairway- (Butane)</v>
          </cell>
          <cell r="G2140">
            <v>0</v>
          </cell>
          <cell r="H2140">
            <v>0</v>
          </cell>
          <cell r="I2140">
            <v>40175</v>
          </cell>
          <cell r="J2140">
            <v>40168</v>
          </cell>
          <cell r="K2140" t="str">
            <v>n</v>
          </cell>
          <cell r="L2140" t="str">
            <v>Drw</v>
          </cell>
          <cell r="M2140">
            <v>2141</v>
          </cell>
        </row>
        <row r="2141">
          <cell r="C2141" t="str">
            <v>25</v>
          </cell>
          <cell r="D2141" t="str">
            <v/>
          </cell>
          <cell r="E2141" t="str">
            <v/>
          </cell>
          <cell r="F2141" t="str">
            <v>Tank-Platform Stairway- (Butane)</v>
          </cell>
          <cell r="G2141">
            <v>0</v>
          </cell>
          <cell r="H2141">
            <v>0</v>
          </cell>
          <cell r="I2141">
            <v>40175</v>
          </cell>
          <cell r="J2141">
            <v>40168</v>
          </cell>
          <cell r="K2141" t="str">
            <v>n</v>
          </cell>
          <cell r="L2141" t="str">
            <v>Drw</v>
          </cell>
          <cell r="M2141">
            <v>2142</v>
          </cell>
        </row>
        <row r="2142">
          <cell r="C2142" t="str">
            <v>25</v>
          </cell>
          <cell r="D2142" t="str">
            <v/>
          </cell>
          <cell r="E2142" t="str">
            <v/>
          </cell>
          <cell r="F2142" t="str">
            <v>Tank-Platform Stairway- (Butane)</v>
          </cell>
          <cell r="G2142">
            <v>0</v>
          </cell>
          <cell r="H2142">
            <v>0</v>
          </cell>
          <cell r="I2142">
            <v>40175</v>
          </cell>
          <cell r="J2142">
            <v>40168</v>
          </cell>
          <cell r="K2142" t="str">
            <v>n</v>
          </cell>
          <cell r="L2142" t="str">
            <v>Drw</v>
          </cell>
          <cell r="M2142">
            <v>2143</v>
          </cell>
        </row>
        <row r="2143">
          <cell r="C2143" t="str">
            <v>25</v>
          </cell>
          <cell r="D2143" t="str">
            <v>05050-MD-25-745-01</v>
          </cell>
          <cell r="E2143" t="str">
            <v>05050-MD-25-745-01</v>
          </cell>
          <cell r="F2143" t="str">
            <v>Tank-Main Platform Handrail- (Butane)</v>
          </cell>
          <cell r="G2143">
            <v>0</v>
          </cell>
          <cell r="H2143" t="str">
            <v>VP-1516-148-T-101/2-252</v>
          </cell>
          <cell r="I2143">
            <v>40175</v>
          </cell>
          <cell r="J2143">
            <v>40168</v>
          </cell>
          <cell r="K2143" t="str">
            <v>Y</v>
          </cell>
          <cell r="L2143" t="str">
            <v>Drw</v>
          </cell>
          <cell r="M2143">
            <v>2144</v>
          </cell>
        </row>
        <row r="2144">
          <cell r="C2144" t="str">
            <v>25</v>
          </cell>
          <cell r="D2144" t="str">
            <v>05050-MD-25-745-02</v>
          </cell>
          <cell r="E2144" t="str">
            <v>05050-MD-25-745-02</v>
          </cell>
          <cell r="F2144" t="str">
            <v>Tank-Main Platform Handrail- (Butane)</v>
          </cell>
          <cell r="G2144">
            <v>0</v>
          </cell>
          <cell r="H2144" t="str">
            <v>VP-1516-148-T-101/2-252</v>
          </cell>
          <cell r="I2144">
            <v>40175</v>
          </cell>
          <cell r="J2144">
            <v>40168</v>
          </cell>
          <cell r="K2144" t="str">
            <v>Y</v>
          </cell>
          <cell r="L2144" t="str">
            <v>Drw</v>
          </cell>
          <cell r="M2144">
            <v>2145</v>
          </cell>
        </row>
        <row r="2145">
          <cell r="C2145" t="str">
            <v>25</v>
          </cell>
          <cell r="D2145" t="str">
            <v>05050-MD-25-745-03</v>
          </cell>
          <cell r="E2145" t="str">
            <v>05050-MD-25-745-03</v>
          </cell>
          <cell r="F2145" t="str">
            <v>Tank-Main Platform Handrail- (Butane)</v>
          </cell>
          <cell r="G2145">
            <v>0</v>
          </cell>
          <cell r="H2145" t="str">
            <v>VP-1516-148-T-101/2-252</v>
          </cell>
          <cell r="I2145">
            <v>40175</v>
          </cell>
          <cell r="J2145">
            <v>40168</v>
          </cell>
          <cell r="K2145" t="str">
            <v>Y</v>
          </cell>
          <cell r="L2145" t="str">
            <v>Drw</v>
          </cell>
          <cell r="M2145">
            <v>2146</v>
          </cell>
        </row>
        <row r="2146">
          <cell r="C2146" t="str">
            <v>25</v>
          </cell>
          <cell r="D2146" t="str">
            <v/>
          </cell>
          <cell r="E2146" t="str">
            <v/>
          </cell>
          <cell r="F2146" t="str">
            <v>Tank-Main Platform Handrail- (Butane)</v>
          </cell>
          <cell r="G2146">
            <v>0</v>
          </cell>
          <cell r="H2146">
            <v>0</v>
          </cell>
          <cell r="I2146">
            <v>40175</v>
          </cell>
          <cell r="J2146">
            <v>40168</v>
          </cell>
          <cell r="K2146" t="str">
            <v>n</v>
          </cell>
          <cell r="L2146" t="str">
            <v>Drw</v>
          </cell>
          <cell r="M2146">
            <v>2147</v>
          </cell>
        </row>
        <row r="2147">
          <cell r="C2147" t="str">
            <v>25</v>
          </cell>
          <cell r="D2147" t="str">
            <v/>
          </cell>
          <cell r="E2147" t="str">
            <v/>
          </cell>
          <cell r="F2147" t="str">
            <v>Tank-Main Platform Handrail- (Butane)</v>
          </cell>
          <cell r="G2147">
            <v>0</v>
          </cell>
          <cell r="H2147">
            <v>0</v>
          </cell>
          <cell r="I2147">
            <v>40175</v>
          </cell>
          <cell r="J2147">
            <v>40168</v>
          </cell>
          <cell r="K2147" t="str">
            <v>n</v>
          </cell>
          <cell r="L2147" t="str">
            <v>Drw</v>
          </cell>
          <cell r="M2147">
            <v>2148</v>
          </cell>
        </row>
        <row r="2148">
          <cell r="C2148" t="str">
            <v>25</v>
          </cell>
          <cell r="D2148" t="str">
            <v/>
          </cell>
          <cell r="E2148" t="str">
            <v/>
          </cell>
          <cell r="F2148" t="str">
            <v>Tank-Main Platform Handrail- (Butane)</v>
          </cell>
          <cell r="G2148">
            <v>0</v>
          </cell>
          <cell r="H2148">
            <v>0</v>
          </cell>
          <cell r="I2148">
            <v>40175</v>
          </cell>
          <cell r="J2148">
            <v>40168</v>
          </cell>
          <cell r="K2148" t="str">
            <v>n</v>
          </cell>
          <cell r="L2148" t="str">
            <v>Drw</v>
          </cell>
          <cell r="M2148">
            <v>2149</v>
          </cell>
        </row>
        <row r="2149">
          <cell r="C2149" t="str">
            <v>25</v>
          </cell>
          <cell r="D2149" t="str">
            <v/>
          </cell>
          <cell r="E2149" t="str">
            <v/>
          </cell>
          <cell r="F2149" t="str">
            <v>Tank-Main Platform Handrail- (Butane)</v>
          </cell>
          <cell r="G2149">
            <v>0</v>
          </cell>
          <cell r="H2149">
            <v>0</v>
          </cell>
          <cell r="I2149">
            <v>40175</v>
          </cell>
          <cell r="J2149">
            <v>40168</v>
          </cell>
          <cell r="K2149" t="str">
            <v>n</v>
          </cell>
          <cell r="L2149" t="str">
            <v>Drw</v>
          </cell>
          <cell r="M2149">
            <v>2150</v>
          </cell>
        </row>
        <row r="2150">
          <cell r="C2150" t="str">
            <v>25</v>
          </cell>
          <cell r="D2150" t="str">
            <v/>
          </cell>
          <cell r="E2150" t="str">
            <v/>
          </cell>
          <cell r="F2150" t="str">
            <v>Tank-Main Platform Handrail- (Butane)</v>
          </cell>
          <cell r="G2150">
            <v>0</v>
          </cell>
          <cell r="H2150">
            <v>0</v>
          </cell>
          <cell r="I2150">
            <v>40175</v>
          </cell>
          <cell r="J2150">
            <v>40168</v>
          </cell>
          <cell r="K2150" t="str">
            <v>n</v>
          </cell>
          <cell r="L2150" t="str">
            <v>Drw</v>
          </cell>
          <cell r="M2150">
            <v>2151</v>
          </cell>
        </row>
        <row r="2151">
          <cell r="C2151" t="str">
            <v>25</v>
          </cell>
          <cell r="D2151" t="str">
            <v/>
          </cell>
          <cell r="E2151" t="str">
            <v/>
          </cell>
          <cell r="F2151" t="str">
            <v>Tank-Main Platform Handrail- (Butane)</v>
          </cell>
          <cell r="G2151">
            <v>0</v>
          </cell>
          <cell r="H2151">
            <v>0</v>
          </cell>
          <cell r="I2151">
            <v>40175</v>
          </cell>
          <cell r="J2151">
            <v>40168</v>
          </cell>
          <cell r="K2151" t="str">
            <v>n</v>
          </cell>
          <cell r="L2151" t="str">
            <v>Drw</v>
          </cell>
          <cell r="M2151">
            <v>2152</v>
          </cell>
        </row>
        <row r="2152">
          <cell r="C2152" t="str">
            <v>25</v>
          </cell>
          <cell r="D2152" t="str">
            <v/>
          </cell>
          <cell r="E2152" t="str">
            <v/>
          </cell>
          <cell r="F2152" t="str">
            <v>Tank-Main Platform Handrail- (Butane)</v>
          </cell>
          <cell r="G2152">
            <v>0</v>
          </cell>
          <cell r="H2152">
            <v>0</v>
          </cell>
          <cell r="I2152">
            <v>40175</v>
          </cell>
          <cell r="J2152">
            <v>40168</v>
          </cell>
          <cell r="K2152" t="str">
            <v>n</v>
          </cell>
          <cell r="L2152" t="str">
            <v>Drw</v>
          </cell>
          <cell r="M2152">
            <v>2153</v>
          </cell>
        </row>
        <row r="2153">
          <cell r="C2153" t="str">
            <v>25</v>
          </cell>
          <cell r="D2153" t="str">
            <v/>
          </cell>
          <cell r="E2153" t="str">
            <v/>
          </cell>
          <cell r="F2153" t="str">
            <v>Tank-Main Platform Handrail- (Butane)</v>
          </cell>
          <cell r="G2153">
            <v>0</v>
          </cell>
          <cell r="H2153">
            <v>0</v>
          </cell>
          <cell r="I2153">
            <v>40175</v>
          </cell>
          <cell r="J2153">
            <v>40168</v>
          </cell>
          <cell r="K2153" t="str">
            <v>n</v>
          </cell>
          <cell r="L2153" t="str">
            <v>Drw</v>
          </cell>
          <cell r="M2153">
            <v>2154</v>
          </cell>
        </row>
        <row r="2154">
          <cell r="C2154" t="str">
            <v>25</v>
          </cell>
          <cell r="D2154" t="str">
            <v/>
          </cell>
          <cell r="E2154" t="str">
            <v/>
          </cell>
          <cell r="F2154" t="str">
            <v>Tank-Main Platform Handrail- (Butane)</v>
          </cell>
          <cell r="G2154">
            <v>0</v>
          </cell>
          <cell r="H2154">
            <v>0</v>
          </cell>
          <cell r="I2154">
            <v>40175</v>
          </cell>
          <cell r="J2154">
            <v>40168</v>
          </cell>
          <cell r="K2154" t="str">
            <v>n</v>
          </cell>
          <cell r="L2154" t="str">
            <v>Drw</v>
          </cell>
          <cell r="M2154">
            <v>2155</v>
          </cell>
        </row>
        <row r="2155">
          <cell r="C2155" t="str">
            <v>25</v>
          </cell>
          <cell r="D2155" t="str">
            <v>05050-MD-25-755-01</v>
          </cell>
          <cell r="E2155" t="str">
            <v>05050-MD-25-755-01</v>
          </cell>
          <cell r="F2155" t="str">
            <v>Tank-General Arrangement- (Butane)</v>
          </cell>
          <cell r="G2155">
            <v>0</v>
          </cell>
          <cell r="H2155" t="str">
            <v>VP-1516-148-T-101/2-121 (sheet 1 of 2)</v>
          </cell>
          <cell r="I2155">
            <v>40175</v>
          </cell>
          <cell r="J2155">
            <v>40168</v>
          </cell>
          <cell r="K2155" t="str">
            <v>Y</v>
          </cell>
          <cell r="L2155" t="str">
            <v>Drw</v>
          </cell>
          <cell r="M2155">
            <v>2156</v>
          </cell>
        </row>
        <row r="2156">
          <cell r="C2156" t="str">
            <v>25</v>
          </cell>
          <cell r="D2156" t="str">
            <v>05050-MD-25-755-02</v>
          </cell>
          <cell r="E2156" t="str">
            <v>05050-MD-25-755-02</v>
          </cell>
          <cell r="F2156" t="str">
            <v>Tank-General Arrangement- (Butane)</v>
          </cell>
          <cell r="G2156">
            <v>0</v>
          </cell>
          <cell r="H2156" t="str">
            <v>VP-1516-148-T-101/2-121 (sheet 2 of 2)</v>
          </cell>
          <cell r="I2156">
            <v>40175</v>
          </cell>
          <cell r="J2156">
            <v>40168</v>
          </cell>
          <cell r="K2156" t="str">
            <v>Y</v>
          </cell>
          <cell r="L2156" t="str">
            <v>Drw</v>
          </cell>
          <cell r="M2156">
            <v>2157</v>
          </cell>
        </row>
        <row r="2157">
          <cell r="C2157" t="str">
            <v>25</v>
          </cell>
          <cell r="D2157" t="str">
            <v>05050-MD-25-757-01</v>
          </cell>
          <cell r="E2157" t="str">
            <v>05050-MD-25-757-01</v>
          </cell>
          <cell r="F2157" t="str">
            <v>Tank-Main Platform, Structure- (Butane)</v>
          </cell>
          <cell r="G2157">
            <v>0</v>
          </cell>
          <cell r="H2157" t="str">
            <v>VP-1516-148-T-101/2-253</v>
          </cell>
          <cell r="I2157">
            <v>40175</v>
          </cell>
          <cell r="J2157">
            <v>40168</v>
          </cell>
          <cell r="K2157" t="str">
            <v>Y</v>
          </cell>
          <cell r="L2157" t="str">
            <v>Drw</v>
          </cell>
          <cell r="M2157">
            <v>2158</v>
          </cell>
        </row>
        <row r="2158">
          <cell r="C2158" t="str">
            <v>25</v>
          </cell>
          <cell r="D2158" t="str">
            <v>05050-MD-25-757-02</v>
          </cell>
          <cell r="E2158" t="str">
            <v>05050-MD-25-757-02</v>
          </cell>
          <cell r="F2158" t="str">
            <v>Tank-Main Platform, Structure- (Butane)</v>
          </cell>
          <cell r="G2158">
            <v>0</v>
          </cell>
          <cell r="H2158" t="str">
            <v>VP-1516-148-T-101/2-253</v>
          </cell>
          <cell r="I2158">
            <v>40175</v>
          </cell>
          <cell r="J2158">
            <v>40168</v>
          </cell>
          <cell r="K2158" t="str">
            <v>Y</v>
          </cell>
          <cell r="L2158" t="str">
            <v>Drw</v>
          </cell>
          <cell r="M2158">
            <v>2159</v>
          </cell>
        </row>
        <row r="2159">
          <cell r="C2159" t="str">
            <v>25</v>
          </cell>
          <cell r="D2159" t="str">
            <v>05050-MD-25-757-03</v>
          </cell>
          <cell r="E2159" t="str">
            <v>05050-MD-25-757-03</v>
          </cell>
          <cell r="F2159" t="str">
            <v>Tank-Main Platform, Structure- (Butane)</v>
          </cell>
          <cell r="G2159">
            <v>0</v>
          </cell>
          <cell r="H2159" t="str">
            <v>VP-1516-148-T-101/2-253</v>
          </cell>
          <cell r="I2159">
            <v>40175</v>
          </cell>
          <cell r="J2159">
            <v>40168</v>
          </cell>
          <cell r="K2159" t="str">
            <v>Y</v>
          </cell>
          <cell r="L2159" t="str">
            <v>Drw</v>
          </cell>
          <cell r="M2159">
            <v>2160</v>
          </cell>
        </row>
        <row r="2160">
          <cell r="C2160" t="str">
            <v>25</v>
          </cell>
          <cell r="D2160" t="str">
            <v>05050-MD-25-757-04</v>
          </cell>
          <cell r="E2160" t="str">
            <v>05050-MD-25-757-04</v>
          </cell>
          <cell r="F2160" t="str">
            <v>Tank-Main Platform, Structure- (Butane)</v>
          </cell>
          <cell r="G2160">
            <v>0</v>
          </cell>
          <cell r="H2160" t="str">
            <v>VP-1516-148-T-101/2-253</v>
          </cell>
          <cell r="I2160">
            <v>40175</v>
          </cell>
          <cell r="J2160">
            <v>40168</v>
          </cell>
          <cell r="K2160" t="str">
            <v>Y</v>
          </cell>
          <cell r="L2160" t="str">
            <v>Drw</v>
          </cell>
          <cell r="M2160">
            <v>2161</v>
          </cell>
        </row>
        <row r="2161">
          <cell r="C2161" t="str">
            <v>25</v>
          </cell>
          <cell r="D2161" t="str">
            <v>05050-MD-25-757-05</v>
          </cell>
          <cell r="E2161" t="str">
            <v>05050-MD-25-757-05</v>
          </cell>
          <cell r="F2161" t="str">
            <v>Tank-Main Platform, Structure- (Butane)</v>
          </cell>
          <cell r="G2161">
            <v>0</v>
          </cell>
          <cell r="H2161" t="str">
            <v>VP-1516-148-T-101/2-253</v>
          </cell>
          <cell r="I2161">
            <v>40175</v>
          </cell>
          <cell r="J2161">
            <v>40168</v>
          </cell>
          <cell r="K2161" t="str">
            <v>Y</v>
          </cell>
          <cell r="L2161" t="str">
            <v>Drw</v>
          </cell>
          <cell r="M2161">
            <v>2162</v>
          </cell>
        </row>
        <row r="2162">
          <cell r="C2162" t="str">
            <v>25</v>
          </cell>
          <cell r="D2162" t="str">
            <v>05050-MD-25-757-06</v>
          </cell>
          <cell r="E2162" t="str">
            <v>05050-MD-25-757-06</v>
          </cell>
          <cell r="F2162" t="str">
            <v>Tank-Main Platform, Structure- (Butane)</v>
          </cell>
          <cell r="G2162">
            <v>0</v>
          </cell>
          <cell r="H2162" t="str">
            <v>VP-1516-148-T-101/2-253</v>
          </cell>
          <cell r="I2162">
            <v>40175</v>
          </cell>
          <cell r="J2162">
            <v>40168</v>
          </cell>
          <cell r="K2162" t="str">
            <v>Y</v>
          </cell>
          <cell r="L2162" t="str">
            <v>Drw</v>
          </cell>
          <cell r="M2162">
            <v>2163</v>
          </cell>
        </row>
        <row r="2163">
          <cell r="C2163" t="str">
            <v>25</v>
          </cell>
          <cell r="D2163" t="str">
            <v>05050-MD-25-757-07</v>
          </cell>
          <cell r="E2163" t="str">
            <v>05050-MD-25-757-07</v>
          </cell>
          <cell r="F2163" t="str">
            <v>Tank-Main Platform, Structure- (Butane)</v>
          </cell>
          <cell r="G2163">
            <v>0</v>
          </cell>
          <cell r="H2163" t="str">
            <v>VP-1516-148-T-101/2-253</v>
          </cell>
          <cell r="I2163">
            <v>40175</v>
          </cell>
          <cell r="J2163">
            <v>40168</v>
          </cell>
          <cell r="K2163" t="str">
            <v>Y</v>
          </cell>
          <cell r="L2163" t="str">
            <v>Drw</v>
          </cell>
          <cell r="M2163">
            <v>2164</v>
          </cell>
        </row>
        <row r="2164">
          <cell r="C2164" t="str">
            <v>25</v>
          </cell>
          <cell r="D2164" t="str">
            <v>05050-MD-25-757-08</v>
          </cell>
          <cell r="E2164" t="str">
            <v>05050-MD-25-757-08</v>
          </cell>
          <cell r="F2164" t="str">
            <v>Tank-Main Platform, Structure- (Butane)</v>
          </cell>
          <cell r="G2164">
            <v>0</v>
          </cell>
          <cell r="H2164" t="str">
            <v>VP-1516-148-T-101/2-253</v>
          </cell>
          <cell r="I2164">
            <v>40175</v>
          </cell>
          <cell r="J2164">
            <v>40168</v>
          </cell>
          <cell r="K2164" t="str">
            <v>Y</v>
          </cell>
          <cell r="L2164" t="str">
            <v>Drw</v>
          </cell>
          <cell r="M2164">
            <v>2165</v>
          </cell>
        </row>
        <row r="2165">
          <cell r="C2165" t="str">
            <v>25</v>
          </cell>
          <cell r="D2165" t="str">
            <v>05050-MD-25-757-09</v>
          </cell>
          <cell r="E2165" t="str">
            <v>05050-MD-25-757-09</v>
          </cell>
          <cell r="F2165" t="str">
            <v>Tank-Main Platform, Structure- (Butane)</v>
          </cell>
          <cell r="G2165">
            <v>0</v>
          </cell>
          <cell r="H2165" t="str">
            <v>VP-1516-148-T-101/2-253</v>
          </cell>
          <cell r="I2165">
            <v>40175</v>
          </cell>
          <cell r="J2165">
            <v>40168</v>
          </cell>
          <cell r="K2165" t="str">
            <v>Y</v>
          </cell>
          <cell r="L2165" t="str">
            <v>Drw</v>
          </cell>
          <cell r="M2165">
            <v>2166</v>
          </cell>
        </row>
        <row r="2166">
          <cell r="C2166" t="str">
            <v>25</v>
          </cell>
          <cell r="D2166" t="str">
            <v>05050-MD-25-757-10</v>
          </cell>
          <cell r="E2166" t="str">
            <v>05050-MD-25-757-10</v>
          </cell>
          <cell r="F2166" t="str">
            <v>Tank-Main Platform, Structure- (Butane)</v>
          </cell>
          <cell r="G2166">
            <v>0</v>
          </cell>
          <cell r="H2166" t="str">
            <v>VP-1516-148-T-101/2-253</v>
          </cell>
          <cell r="I2166">
            <v>40175</v>
          </cell>
          <cell r="J2166">
            <v>40168</v>
          </cell>
          <cell r="K2166" t="str">
            <v>Y</v>
          </cell>
          <cell r="L2166" t="str">
            <v>Drw</v>
          </cell>
          <cell r="M2166">
            <v>2167</v>
          </cell>
        </row>
        <row r="2167">
          <cell r="C2167" t="str">
            <v>25</v>
          </cell>
          <cell r="D2167" t="str">
            <v>05050-MD-25-757-11</v>
          </cell>
          <cell r="E2167" t="str">
            <v>05050-MD-25-757-11</v>
          </cell>
          <cell r="F2167" t="str">
            <v>Tank-Main Platform, Structure- (Butane)</v>
          </cell>
          <cell r="G2167">
            <v>0</v>
          </cell>
          <cell r="H2167" t="str">
            <v>VP-1516-148-T-101/2-253</v>
          </cell>
          <cell r="I2167">
            <v>40175</v>
          </cell>
          <cell r="J2167">
            <v>40168</v>
          </cell>
          <cell r="K2167" t="str">
            <v>Y</v>
          </cell>
          <cell r="L2167" t="str">
            <v>Drw</v>
          </cell>
          <cell r="M2167">
            <v>2168</v>
          </cell>
        </row>
        <row r="2168">
          <cell r="C2168" t="str">
            <v>25</v>
          </cell>
          <cell r="D2168" t="str">
            <v>05050-MD-25-757-12</v>
          </cell>
          <cell r="E2168" t="str">
            <v>05050-MD-25-757-12</v>
          </cell>
          <cell r="F2168" t="str">
            <v>Tank-Main Platform, Structure- (Butane)</v>
          </cell>
          <cell r="G2168">
            <v>0</v>
          </cell>
          <cell r="H2168" t="str">
            <v>VP-1516-148-T-101/2-253</v>
          </cell>
          <cell r="I2168">
            <v>40175</v>
          </cell>
          <cell r="J2168">
            <v>40168</v>
          </cell>
          <cell r="K2168" t="str">
            <v>Y</v>
          </cell>
          <cell r="L2168" t="str">
            <v>Drw</v>
          </cell>
          <cell r="M2168">
            <v>2169</v>
          </cell>
        </row>
        <row r="2169">
          <cell r="C2169" t="str">
            <v>25</v>
          </cell>
          <cell r="D2169" t="str">
            <v>05050-MD-25-757-13</v>
          </cell>
          <cell r="E2169" t="str">
            <v>05050-MD-25-757-13</v>
          </cell>
          <cell r="F2169" t="str">
            <v>Tank-Main Platform, Structure- (Butane)</v>
          </cell>
          <cell r="G2169">
            <v>0</v>
          </cell>
          <cell r="H2169" t="str">
            <v>VP-1516-148-T-101/2-253</v>
          </cell>
          <cell r="I2169">
            <v>40175</v>
          </cell>
          <cell r="J2169">
            <v>40168</v>
          </cell>
          <cell r="K2169" t="str">
            <v>Y</v>
          </cell>
          <cell r="L2169" t="str">
            <v>Drw</v>
          </cell>
          <cell r="M2169">
            <v>2170</v>
          </cell>
        </row>
        <row r="2170">
          <cell r="C2170" t="str">
            <v>25</v>
          </cell>
          <cell r="D2170" t="str">
            <v>05050-MD-25-757-14</v>
          </cell>
          <cell r="E2170" t="str">
            <v>05050-MD-25-757-14</v>
          </cell>
          <cell r="F2170" t="str">
            <v>Tank-Main Platform, Structure- (Butane)</v>
          </cell>
          <cell r="G2170">
            <v>0</v>
          </cell>
          <cell r="H2170" t="str">
            <v>VP-1516-148-T-101/2-253</v>
          </cell>
          <cell r="I2170">
            <v>40175</v>
          </cell>
          <cell r="J2170">
            <v>40168</v>
          </cell>
          <cell r="K2170" t="str">
            <v>Y</v>
          </cell>
          <cell r="L2170" t="str">
            <v>Drw</v>
          </cell>
          <cell r="M2170">
            <v>2171</v>
          </cell>
        </row>
        <row r="2171">
          <cell r="C2171" t="str">
            <v>25</v>
          </cell>
          <cell r="D2171" t="str">
            <v>05050-MD-25-757-15</v>
          </cell>
          <cell r="E2171" t="str">
            <v>05050-MD-25-757-15</v>
          </cell>
          <cell r="F2171" t="str">
            <v>Tank-Main Platform, Structure- (Butane)</v>
          </cell>
          <cell r="G2171">
            <v>0</v>
          </cell>
          <cell r="H2171" t="str">
            <v>VP-1516-148-T-101/2-253</v>
          </cell>
          <cell r="I2171">
            <v>40175</v>
          </cell>
          <cell r="J2171">
            <v>40168</v>
          </cell>
          <cell r="K2171" t="str">
            <v>Y</v>
          </cell>
          <cell r="L2171" t="str">
            <v>Drw</v>
          </cell>
          <cell r="M2171">
            <v>2172</v>
          </cell>
        </row>
        <row r="2172">
          <cell r="C2172" t="str">
            <v>25</v>
          </cell>
          <cell r="D2172" t="str">
            <v>05050-MD-25-757-16</v>
          </cell>
          <cell r="E2172" t="str">
            <v>05050-MD-25-757-16</v>
          </cell>
          <cell r="F2172" t="str">
            <v>Tank-Main Platform, Structure- (Butane)</v>
          </cell>
          <cell r="G2172">
            <v>0</v>
          </cell>
          <cell r="H2172" t="str">
            <v>VP-1516-148-T-101/2-253</v>
          </cell>
          <cell r="I2172">
            <v>40175</v>
          </cell>
          <cell r="J2172">
            <v>40168</v>
          </cell>
          <cell r="K2172" t="str">
            <v>Y</v>
          </cell>
          <cell r="L2172" t="str">
            <v>Drw</v>
          </cell>
          <cell r="M2172">
            <v>2173</v>
          </cell>
        </row>
        <row r="2173">
          <cell r="C2173" t="str">
            <v>25</v>
          </cell>
          <cell r="D2173" t="str">
            <v>05050-MD-25-757-17</v>
          </cell>
          <cell r="E2173" t="str">
            <v>05050-MD-25-757-17</v>
          </cell>
          <cell r="F2173" t="str">
            <v>Tank-Main Platform, Structure- (Butane)</v>
          </cell>
          <cell r="G2173">
            <v>0</v>
          </cell>
          <cell r="H2173" t="str">
            <v>VP-1516-148-T-101/2-253</v>
          </cell>
          <cell r="I2173">
            <v>40175</v>
          </cell>
          <cell r="J2173">
            <v>40168</v>
          </cell>
          <cell r="K2173" t="str">
            <v>Y</v>
          </cell>
          <cell r="L2173" t="str">
            <v>Drw</v>
          </cell>
          <cell r="M2173">
            <v>2174</v>
          </cell>
        </row>
        <row r="2174">
          <cell r="C2174" t="str">
            <v>25</v>
          </cell>
          <cell r="D2174" t="str">
            <v>05050-MD-25-757-18</v>
          </cell>
          <cell r="E2174" t="str">
            <v>05050-MD-25-757-18</v>
          </cell>
          <cell r="F2174" t="str">
            <v>Tank-Main Platform, Structure- (Butane)</v>
          </cell>
          <cell r="G2174">
            <v>0</v>
          </cell>
          <cell r="H2174" t="str">
            <v>VP-1516-148-T-101/2-253</v>
          </cell>
          <cell r="I2174">
            <v>40175</v>
          </cell>
          <cell r="J2174">
            <v>40168</v>
          </cell>
          <cell r="K2174" t="str">
            <v>Y</v>
          </cell>
          <cell r="L2174" t="str">
            <v>Drw</v>
          </cell>
          <cell r="M2174">
            <v>2175</v>
          </cell>
        </row>
        <row r="2175">
          <cell r="C2175" t="str">
            <v>25</v>
          </cell>
          <cell r="D2175" t="str">
            <v>05050-MD-25-757-19</v>
          </cell>
          <cell r="E2175" t="str">
            <v>05050-MD-25-757-19</v>
          </cell>
          <cell r="F2175" t="str">
            <v>Tank-Main Platform, Structure- (Butane)</v>
          </cell>
          <cell r="G2175">
            <v>0</v>
          </cell>
          <cell r="H2175" t="str">
            <v>VP-1516-148-T-101/2-253</v>
          </cell>
          <cell r="I2175">
            <v>40175</v>
          </cell>
          <cell r="J2175">
            <v>40168</v>
          </cell>
          <cell r="K2175" t="str">
            <v>Y</v>
          </cell>
          <cell r="L2175" t="str">
            <v>Drw</v>
          </cell>
          <cell r="M2175">
            <v>2176</v>
          </cell>
        </row>
        <row r="2176">
          <cell r="C2176" t="str">
            <v>25</v>
          </cell>
          <cell r="D2176" t="str">
            <v>05050-MD-25-757-20</v>
          </cell>
          <cell r="E2176" t="str">
            <v>05050-MD-25-757-20</v>
          </cell>
          <cell r="F2176" t="str">
            <v>Tank-Main Platform, Structure- (Butane)</v>
          </cell>
          <cell r="G2176">
            <v>0</v>
          </cell>
          <cell r="H2176" t="str">
            <v>VP-1516-148-T-101/2-253</v>
          </cell>
          <cell r="I2176">
            <v>40175</v>
          </cell>
          <cell r="J2176">
            <v>40168</v>
          </cell>
          <cell r="K2176" t="str">
            <v>Y</v>
          </cell>
          <cell r="L2176" t="str">
            <v>Drw</v>
          </cell>
          <cell r="M2176">
            <v>2177</v>
          </cell>
        </row>
        <row r="2177">
          <cell r="C2177" t="str">
            <v>25</v>
          </cell>
          <cell r="D2177" t="str">
            <v>05050-MD-25-757-21</v>
          </cell>
          <cell r="E2177" t="str">
            <v>05050-MD-25-757-21</v>
          </cell>
          <cell r="F2177" t="str">
            <v>Tank-Main Platform, Structure- (Butane)</v>
          </cell>
          <cell r="G2177">
            <v>0</v>
          </cell>
          <cell r="H2177" t="str">
            <v>VP-1516-148-T-101/2-253</v>
          </cell>
          <cell r="I2177">
            <v>40175</v>
          </cell>
          <cell r="J2177">
            <v>40168</v>
          </cell>
          <cell r="K2177" t="str">
            <v>Y</v>
          </cell>
          <cell r="L2177" t="str">
            <v>Drw</v>
          </cell>
          <cell r="M2177">
            <v>2178</v>
          </cell>
        </row>
        <row r="2178">
          <cell r="C2178" t="str">
            <v>25</v>
          </cell>
          <cell r="D2178" t="str">
            <v>05050-MD-25-757-22</v>
          </cell>
          <cell r="E2178" t="str">
            <v>05050-MD-25-757-22</v>
          </cell>
          <cell r="F2178" t="str">
            <v>Tank-Main Platform, Structure- (Butane)</v>
          </cell>
          <cell r="G2178">
            <v>0</v>
          </cell>
          <cell r="H2178" t="str">
            <v>VP-1516-148-T-101/2-253</v>
          </cell>
          <cell r="I2178">
            <v>40175</v>
          </cell>
          <cell r="J2178">
            <v>40168</v>
          </cell>
          <cell r="K2178" t="str">
            <v>Y</v>
          </cell>
          <cell r="L2178" t="str">
            <v>Drw</v>
          </cell>
          <cell r="M2178">
            <v>2179</v>
          </cell>
        </row>
        <row r="2179">
          <cell r="C2179" t="str">
            <v>25</v>
          </cell>
          <cell r="D2179" t="str">
            <v>05050-MD-25-757-23</v>
          </cell>
          <cell r="E2179" t="str">
            <v>05050-MD-25-757-23</v>
          </cell>
          <cell r="F2179" t="str">
            <v>Tank-Main Platform, Structure- (Butane)</v>
          </cell>
          <cell r="G2179">
            <v>0</v>
          </cell>
          <cell r="H2179" t="str">
            <v>VP-1516-148-T-101/2-253</v>
          </cell>
          <cell r="I2179">
            <v>40175</v>
          </cell>
          <cell r="J2179">
            <v>40168</v>
          </cell>
          <cell r="K2179" t="str">
            <v>Y</v>
          </cell>
          <cell r="L2179" t="str">
            <v>Drw</v>
          </cell>
          <cell r="M2179">
            <v>2180</v>
          </cell>
        </row>
        <row r="2180">
          <cell r="C2180" t="str">
            <v>25</v>
          </cell>
          <cell r="D2180" t="str">
            <v>05050-MD-25-757-24</v>
          </cell>
          <cell r="E2180" t="str">
            <v>05050-MD-25-757-24</v>
          </cell>
          <cell r="F2180" t="str">
            <v>Tank-Main Platform, Structure- (Butane)</v>
          </cell>
          <cell r="G2180">
            <v>0</v>
          </cell>
          <cell r="H2180" t="str">
            <v>VP-1516-148-T-101/2-253</v>
          </cell>
          <cell r="I2180">
            <v>40175</v>
          </cell>
          <cell r="J2180">
            <v>40168</v>
          </cell>
          <cell r="K2180" t="str">
            <v>Y</v>
          </cell>
          <cell r="L2180" t="str">
            <v>Drw</v>
          </cell>
          <cell r="M2180">
            <v>2181</v>
          </cell>
        </row>
        <row r="2181">
          <cell r="C2181" t="str">
            <v>25</v>
          </cell>
          <cell r="D2181" t="str">
            <v>05050-MD-25-757-25</v>
          </cell>
          <cell r="E2181" t="str">
            <v>05050-MD-25-757-25</v>
          </cell>
          <cell r="F2181" t="str">
            <v>Tank-Main Platform, Structure- (Butane)</v>
          </cell>
          <cell r="G2181">
            <v>0</v>
          </cell>
          <cell r="H2181" t="str">
            <v>VP-1516-148-T-101/2-253</v>
          </cell>
          <cell r="I2181">
            <v>40175</v>
          </cell>
          <cell r="J2181">
            <v>40168</v>
          </cell>
          <cell r="K2181" t="str">
            <v>Y</v>
          </cell>
          <cell r="L2181" t="str">
            <v>Drw</v>
          </cell>
          <cell r="M2181">
            <v>2182</v>
          </cell>
        </row>
        <row r="2182">
          <cell r="C2182" t="str">
            <v>25</v>
          </cell>
          <cell r="D2182" t="str">
            <v>05050-MD-25-757-26</v>
          </cell>
          <cell r="E2182" t="str">
            <v>05050-MD-25-757-26</v>
          </cell>
          <cell r="F2182" t="str">
            <v>Tank-Main Platform, Structure- (Butane)</v>
          </cell>
          <cell r="G2182">
            <v>0</v>
          </cell>
          <cell r="H2182" t="str">
            <v>VP-1516-148-T-101/2-253</v>
          </cell>
          <cell r="I2182">
            <v>40175</v>
          </cell>
          <cell r="J2182">
            <v>40168</v>
          </cell>
          <cell r="K2182" t="str">
            <v>Y</v>
          </cell>
          <cell r="L2182" t="str">
            <v>Drw</v>
          </cell>
          <cell r="M2182">
            <v>2183</v>
          </cell>
        </row>
        <row r="2183">
          <cell r="C2183" t="str">
            <v>25</v>
          </cell>
          <cell r="D2183" t="str">
            <v>05050-MD-25-757-27</v>
          </cell>
          <cell r="E2183" t="str">
            <v>05050-MD-25-757-27</v>
          </cell>
          <cell r="F2183" t="str">
            <v>Tank-Main Platform, Structure- (Butane)</v>
          </cell>
          <cell r="G2183">
            <v>0</v>
          </cell>
          <cell r="H2183" t="str">
            <v>VP-1516-148-T-101/2-253</v>
          </cell>
          <cell r="I2183">
            <v>40175</v>
          </cell>
          <cell r="J2183">
            <v>40168</v>
          </cell>
          <cell r="K2183" t="str">
            <v>Y</v>
          </cell>
          <cell r="L2183" t="str">
            <v>Drw</v>
          </cell>
          <cell r="M2183">
            <v>2184</v>
          </cell>
        </row>
        <row r="2184">
          <cell r="C2184" t="str">
            <v>25</v>
          </cell>
          <cell r="D2184" t="str">
            <v>05050-MD-25-757-28</v>
          </cell>
          <cell r="E2184" t="str">
            <v>05050-MD-25-757-28</v>
          </cell>
          <cell r="F2184" t="str">
            <v>Tank-Main Platform, Structure- (Butane)</v>
          </cell>
          <cell r="G2184">
            <v>0</v>
          </cell>
          <cell r="H2184" t="str">
            <v>VP-1516-148-T-101/2-253</v>
          </cell>
          <cell r="I2184">
            <v>40175</v>
          </cell>
          <cell r="J2184">
            <v>40168</v>
          </cell>
          <cell r="K2184" t="str">
            <v>Y</v>
          </cell>
          <cell r="L2184" t="str">
            <v>Drw</v>
          </cell>
          <cell r="M2184">
            <v>2185</v>
          </cell>
        </row>
        <row r="2185">
          <cell r="C2185" t="str">
            <v>25</v>
          </cell>
          <cell r="D2185" t="str">
            <v>05050-MD-25-757-29</v>
          </cell>
          <cell r="E2185" t="str">
            <v>05050-MD-25-757-29</v>
          </cell>
          <cell r="F2185" t="str">
            <v>Tank-Main Platform, Structure- (Butane)</v>
          </cell>
          <cell r="G2185">
            <v>0</v>
          </cell>
          <cell r="H2185" t="str">
            <v>VP-1516-148-T-101/2-253</v>
          </cell>
          <cell r="I2185">
            <v>40175</v>
          </cell>
          <cell r="J2185">
            <v>40168</v>
          </cell>
          <cell r="K2185" t="str">
            <v>Y</v>
          </cell>
          <cell r="L2185" t="str">
            <v>Drw</v>
          </cell>
          <cell r="M2185">
            <v>2186</v>
          </cell>
        </row>
        <row r="2186">
          <cell r="C2186" t="str">
            <v>25</v>
          </cell>
          <cell r="D2186" t="str">
            <v>05050-MD-25-757-30</v>
          </cell>
          <cell r="E2186" t="str">
            <v>05050-MD-25-757-30</v>
          </cell>
          <cell r="F2186" t="str">
            <v>Tank-Main Platform, Structure- (Butane)</v>
          </cell>
          <cell r="G2186">
            <v>0</v>
          </cell>
          <cell r="H2186" t="str">
            <v>VP-1516-148-T-101/2-253</v>
          </cell>
          <cell r="I2186">
            <v>40175</v>
          </cell>
          <cell r="J2186">
            <v>40168</v>
          </cell>
          <cell r="K2186" t="str">
            <v>Y</v>
          </cell>
          <cell r="L2186" t="str">
            <v>Drw</v>
          </cell>
          <cell r="M2186">
            <v>2187</v>
          </cell>
        </row>
        <row r="2187">
          <cell r="C2187" t="str">
            <v>25</v>
          </cell>
          <cell r="D2187" t="str">
            <v>05050-MD-25-757-31</v>
          </cell>
          <cell r="E2187" t="str">
            <v>05050-MD-25-757-31</v>
          </cell>
          <cell r="F2187" t="str">
            <v>Tank-Main Platform, Structure- (Butane)</v>
          </cell>
          <cell r="G2187">
            <v>0</v>
          </cell>
          <cell r="H2187" t="str">
            <v>VP-1516-148-T-101/2-253</v>
          </cell>
          <cell r="I2187">
            <v>40175</v>
          </cell>
          <cell r="J2187">
            <v>40168</v>
          </cell>
          <cell r="K2187" t="str">
            <v>Y</v>
          </cell>
          <cell r="L2187" t="str">
            <v>Drw</v>
          </cell>
          <cell r="M2187">
            <v>2188</v>
          </cell>
        </row>
        <row r="2188">
          <cell r="C2188" t="str">
            <v>25</v>
          </cell>
          <cell r="D2188" t="str">
            <v>05050-MD-25-757-32</v>
          </cell>
          <cell r="E2188" t="str">
            <v>05050-MD-25-757-32</v>
          </cell>
          <cell r="F2188" t="str">
            <v>Tank-Main Platform, Structure- (Butane)</v>
          </cell>
          <cell r="G2188">
            <v>0</v>
          </cell>
          <cell r="H2188" t="str">
            <v>VP-1516-148-T-101/2-253</v>
          </cell>
          <cell r="I2188">
            <v>40175</v>
          </cell>
          <cell r="J2188">
            <v>40168</v>
          </cell>
          <cell r="K2188" t="str">
            <v>Y</v>
          </cell>
          <cell r="L2188" t="str">
            <v>Drw</v>
          </cell>
          <cell r="M2188">
            <v>2189</v>
          </cell>
        </row>
        <row r="2189">
          <cell r="C2189" t="str">
            <v>25</v>
          </cell>
          <cell r="D2189" t="str">
            <v>05050-MD-25-757-33</v>
          </cell>
          <cell r="E2189" t="str">
            <v>05050-MD-25-757-33</v>
          </cell>
          <cell r="F2189" t="str">
            <v>Tank-Main Platform, Structure- (Butane)</v>
          </cell>
          <cell r="G2189">
            <v>0</v>
          </cell>
          <cell r="H2189" t="str">
            <v>VP-1516-148-T-101/2-253</v>
          </cell>
          <cell r="I2189">
            <v>40175</v>
          </cell>
          <cell r="J2189">
            <v>40168</v>
          </cell>
          <cell r="K2189" t="str">
            <v>Y</v>
          </cell>
          <cell r="L2189" t="str">
            <v>Drw</v>
          </cell>
          <cell r="M2189">
            <v>2190</v>
          </cell>
        </row>
        <row r="2190">
          <cell r="C2190" t="str">
            <v>25</v>
          </cell>
          <cell r="D2190" t="str">
            <v>05050-MD-25-757-34</v>
          </cell>
          <cell r="E2190" t="str">
            <v>05050-MD-25-757-34</v>
          </cell>
          <cell r="F2190" t="str">
            <v>Tank-Main Platform, Structure- (Butane)</v>
          </cell>
          <cell r="G2190">
            <v>0</v>
          </cell>
          <cell r="H2190" t="str">
            <v>VP-1516-148-T-101/2-253</v>
          </cell>
          <cell r="I2190">
            <v>40175</v>
          </cell>
          <cell r="J2190">
            <v>40168</v>
          </cell>
          <cell r="K2190" t="str">
            <v>Y</v>
          </cell>
          <cell r="L2190" t="str">
            <v>Drw</v>
          </cell>
          <cell r="M2190">
            <v>2191</v>
          </cell>
        </row>
        <row r="2191">
          <cell r="C2191" t="str">
            <v>25</v>
          </cell>
          <cell r="D2191" t="str">
            <v>05050-MD-25-757-35</v>
          </cell>
          <cell r="E2191" t="str">
            <v>05050-MD-25-757-35</v>
          </cell>
          <cell r="F2191" t="str">
            <v>Tank-Main Platform, Structure- (Butane)</v>
          </cell>
          <cell r="G2191">
            <v>0</v>
          </cell>
          <cell r="H2191" t="str">
            <v>VP-1516-148-T-101/2-253</v>
          </cell>
          <cell r="I2191">
            <v>40175</v>
          </cell>
          <cell r="J2191">
            <v>40168</v>
          </cell>
          <cell r="K2191" t="str">
            <v>Y</v>
          </cell>
          <cell r="L2191" t="str">
            <v>Drw</v>
          </cell>
          <cell r="M2191">
            <v>2192</v>
          </cell>
        </row>
        <row r="2192">
          <cell r="C2192" t="str">
            <v>25</v>
          </cell>
          <cell r="D2192" t="str">
            <v>05050-MD-25-757-36</v>
          </cell>
          <cell r="E2192" t="str">
            <v>05050-MD-25-757-36</v>
          </cell>
          <cell r="F2192" t="str">
            <v>Tank-Main Platform, Structure- (Butane)</v>
          </cell>
          <cell r="G2192">
            <v>0</v>
          </cell>
          <cell r="H2192" t="str">
            <v>VP-1516-148-T-101/2-253</v>
          </cell>
          <cell r="I2192">
            <v>40175</v>
          </cell>
          <cell r="J2192">
            <v>40168</v>
          </cell>
          <cell r="K2192" t="str">
            <v>Y</v>
          </cell>
          <cell r="L2192" t="str">
            <v>Drw</v>
          </cell>
          <cell r="M2192">
            <v>2193</v>
          </cell>
        </row>
        <row r="2193">
          <cell r="C2193" t="str">
            <v>25</v>
          </cell>
          <cell r="D2193" t="str">
            <v>05050-MD-25-757-37</v>
          </cell>
          <cell r="E2193" t="str">
            <v>05050-MD-25-757-37</v>
          </cell>
          <cell r="F2193" t="str">
            <v>Tank-Main Platform, Structure- (Butane)</v>
          </cell>
          <cell r="G2193">
            <v>0</v>
          </cell>
          <cell r="H2193" t="str">
            <v>VP-1516-148-T-101/2-253</v>
          </cell>
          <cell r="I2193">
            <v>40175</v>
          </cell>
          <cell r="J2193">
            <v>40168</v>
          </cell>
          <cell r="K2193" t="str">
            <v>Y</v>
          </cell>
          <cell r="L2193" t="str">
            <v>Drw</v>
          </cell>
          <cell r="M2193">
            <v>2194</v>
          </cell>
        </row>
        <row r="2194">
          <cell r="C2194" t="str">
            <v>25</v>
          </cell>
          <cell r="D2194" t="str">
            <v>05050-MD-25-757-38</v>
          </cell>
          <cell r="E2194" t="str">
            <v>05050-MD-25-757-38</v>
          </cell>
          <cell r="F2194" t="str">
            <v>Tank-Main Platform, Structure- (Butane)</v>
          </cell>
          <cell r="G2194">
            <v>0</v>
          </cell>
          <cell r="H2194" t="str">
            <v>VP-1516-148-T-101/2-253</v>
          </cell>
          <cell r="I2194">
            <v>40175</v>
          </cell>
          <cell r="J2194">
            <v>40168</v>
          </cell>
          <cell r="K2194" t="str">
            <v>Y</v>
          </cell>
          <cell r="L2194" t="str">
            <v>Drw</v>
          </cell>
          <cell r="M2194">
            <v>2195</v>
          </cell>
        </row>
        <row r="2195">
          <cell r="C2195" t="str">
            <v>25</v>
          </cell>
          <cell r="D2195" t="str">
            <v>05050-MD-25-757-39</v>
          </cell>
          <cell r="E2195" t="str">
            <v>05050-MD-25-757-39</v>
          </cell>
          <cell r="F2195" t="str">
            <v>Tank-Main Platform, Structure- (Butane)</v>
          </cell>
          <cell r="G2195">
            <v>0</v>
          </cell>
          <cell r="H2195" t="str">
            <v>VP-1516-148-T-101/2-253</v>
          </cell>
          <cell r="I2195">
            <v>40175</v>
          </cell>
          <cell r="J2195">
            <v>40168</v>
          </cell>
          <cell r="K2195" t="str">
            <v>Y</v>
          </cell>
          <cell r="L2195" t="str">
            <v>Drw</v>
          </cell>
          <cell r="M2195">
            <v>2196</v>
          </cell>
        </row>
        <row r="2196">
          <cell r="C2196" t="str">
            <v>25</v>
          </cell>
          <cell r="D2196" t="str">
            <v>05050-MD-25-757-40</v>
          </cell>
          <cell r="E2196" t="str">
            <v>05050-MD-25-757-40</v>
          </cell>
          <cell r="F2196" t="str">
            <v>Tank-Main Platform, Structure- (Butane)</v>
          </cell>
          <cell r="G2196">
            <v>0</v>
          </cell>
          <cell r="H2196" t="str">
            <v>VP-1516-148-T-101/2-253</v>
          </cell>
          <cell r="I2196">
            <v>40175</v>
          </cell>
          <cell r="J2196">
            <v>40168</v>
          </cell>
          <cell r="K2196" t="str">
            <v>Y</v>
          </cell>
          <cell r="L2196" t="str">
            <v>Drw</v>
          </cell>
          <cell r="M2196">
            <v>2197</v>
          </cell>
        </row>
        <row r="2197">
          <cell r="C2197" t="str">
            <v>25</v>
          </cell>
          <cell r="D2197" t="str">
            <v>05050-MD-25-757-41</v>
          </cell>
          <cell r="E2197" t="str">
            <v>05050-MD-25-757-41</v>
          </cell>
          <cell r="F2197" t="str">
            <v>Tank-Main Platform, Structure- (Butane)</v>
          </cell>
          <cell r="G2197">
            <v>0</v>
          </cell>
          <cell r="H2197" t="str">
            <v>VP-1516-148-T-101/2-253</v>
          </cell>
          <cell r="I2197">
            <v>40175</v>
          </cell>
          <cell r="J2197">
            <v>40168</v>
          </cell>
          <cell r="K2197" t="str">
            <v>Y</v>
          </cell>
          <cell r="L2197" t="str">
            <v>Drw</v>
          </cell>
          <cell r="M2197">
            <v>2198</v>
          </cell>
        </row>
        <row r="2198">
          <cell r="C2198" t="str">
            <v>25</v>
          </cell>
          <cell r="D2198" t="str">
            <v>05050-MD-25-757-42</v>
          </cell>
          <cell r="E2198" t="str">
            <v>05050-MD-25-757-42</v>
          </cell>
          <cell r="F2198" t="str">
            <v>Tank-Main Platform, Structure- (Butane)</v>
          </cell>
          <cell r="G2198">
            <v>0</v>
          </cell>
          <cell r="H2198" t="str">
            <v>VP-1516-148-T-101/2-253</v>
          </cell>
          <cell r="I2198">
            <v>40175</v>
          </cell>
          <cell r="J2198">
            <v>40168</v>
          </cell>
          <cell r="K2198" t="str">
            <v>Y</v>
          </cell>
          <cell r="L2198" t="str">
            <v>Drw</v>
          </cell>
          <cell r="M2198">
            <v>2199</v>
          </cell>
        </row>
        <row r="2199">
          <cell r="C2199" t="str">
            <v>25</v>
          </cell>
          <cell r="D2199" t="str">
            <v>05050-MD-25-757-43</v>
          </cell>
          <cell r="E2199" t="str">
            <v>05050-MD-25-757-43</v>
          </cell>
          <cell r="F2199" t="str">
            <v>Tank-Main Platform, Structure- (Butane)</v>
          </cell>
          <cell r="G2199">
            <v>0</v>
          </cell>
          <cell r="H2199" t="str">
            <v>VP-1516-148-T-101/2-253</v>
          </cell>
          <cell r="I2199">
            <v>40175</v>
          </cell>
          <cell r="J2199">
            <v>40168</v>
          </cell>
          <cell r="K2199" t="str">
            <v>Y</v>
          </cell>
          <cell r="L2199" t="str">
            <v>Drw</v>
          </cell>
          <cell r="M2199">
            <v>2200</v>
          </cell>
        </row>
        <row r="2200">
          <cell r="C2200" t="str">
            <v>25</v>
          </cell>
          <cell r="D2200" t="str">
            <v>05050-MD-25-757-44</v>
          </cell>
          <cell r="E2200" t="str">
            <v>05050-MD-25-757-44</v>
          </cell>
          <cell r="F2200" t="str">
            <v>Tank-Main Platform, Structure- (Butane)</v>
          </cell>
          <cell r="G2200">
            <v>0</v>
          </cell>
          <cell r="H2200" t="str">
            <v>VP-1516-148-T-101/2-253</v>
          </cell>
          <cell r="I2200">
            <v>40175</v>
          </cell>
          <cell r="J2200">
            <v>40168</v>
          </cell>
          <cell r="K2200" t="str">
            <v>Y</v>
          </cell>
          <cell r="L2200" t="str">
            <v>Drw</v>
          </cell>
          <cell r="M2200">
            <v>2201</v>
          </cell>
        </row>
        <row r="2201">
          <cell r="C2201" t="str">
            <v>25</v>
          </cell>
          <cell r="D2201" t="str">
            <v>05050-MD-25-757-45</v>
          </cell>
          <cell r="E2201" t="str">
            <v>05050-MD-25-757-45</v>
          </cell>
          <cell r="F2201" t="str">
            <v>Tank-Main Platform, Structure- (Butane)</v>
          </cell>
          <cell r="G2201">
            <v>0</v>
          </cell>
          <cell r="H2201" t="str">
            <v>VP-1516-148-T-101/2-253</v>
          </cell>
          <cell r="I2201">
            <v>40175</v>
          </cell>
          <cell r="J2201">
            <v>40168</v>
          </cell>
          <cell r="K2201" t="str">
            <v>Y</v>
          </cell>
          <cell r="L2201" t="str">
            <v>Drw</v>
          </cell>
          <cell r="M2201">
            <v>2202</v>
          </cell>
        </row>
        <row r="2202">
          <cell r="C2202" t="str">
            <v>25</v>
          </cell>
          <cell r="D2202" t="str">
            <v>05050-MD-25-757-46</v>
          </cell>
          <cell r="E2202" t="str">
            <v>05050-MD-25-757-46</v>
          </cell>
          <cell r="F2202" t="str">
            <v>Tank-Main Platform, Structure- (Butane)</v>
          </cell>
          <cell r="G2202">
            <v>0</v>
          </cell>
          <cell r="H2202" t="str">
            <v>VP-1516-148-T-101/2-253</v>
          </cell>
          <cell r="I2202">
            <v>40175</v>
          </cell>
          <cell r="J2202">
            <v>40168</v>
          </cell>
          <cell r="K2202" t="str">
            <v>Y</v>
          </cell>
          <cell r="L2202" t="str">
            <v>Drw</v>
          </cell>
          <cell r="M2202">
            <v>2203</v>
          </cell>
        </row>
        <row r="2203">
          <cell r="C2203" t="str">
            <v>25</v>
          </cell>
          <cell r="D2203" t="str">
            <v>05050-MD-25-757-47</v>
          </cell>
          <cell r="E2203" t="str">
            <v>05050-MD-25-757-47</v>
          </cell>
          <cell r="F2203" t="str">
            <v>Tank-Main Platform, Structure- (Butane)</v>
          </cell>
          <cell r="G2203">
            <v>0</v>
          </cell>
          <cell r="H2203" t="str">
            <v>VP-1516-148-T-101/2-253</v>
          </cell>
          <cell r="I2203">
            <v>40175</v>
          </cell>
          <cell r="J2203">
            <v>40168</v>
          </cell>
          <cell r="K2203" t="str">
            <v>Y</v>
          </cell>
          <cell r="L2203" t="str">
            <v>Drw</v>
          </cell>
          <cell r="M2203">
            <v>2204</v>
          </cell>
        </row>
        <row r="2204">
          <cell r="C2204" t="str">
            <v>25</v>
          </cell>
          <cell r="D2204" t="str">
            <v>05050-MD-25-757-48</v>
          </cell>
          <cell r="E2204" t="str">
            <v>05050-MD-25-757-48</v>
          </cell>
          <cell r="F2204" t="str">
            <v>Tank-Main Platform, Structure- (Butane)</v>
          </cell>
          <cell r="G2204">
            <v>0</v>
          </cell>
          <cell r="H2204" t="str">
            <v>VP-1516-148-T-101/2-253</v>
          </cell>
          <cell r="I2204">
            <v>40175</v>
          </cell>
          <cell r="J2204">
            <v>40168</v>
          </cell>
          <cell r="K2204" t="str">
            <v>Y</v>
          </cell>
          <cell r="L2204" t="str">
            <v>Drw</v>
          </cell>
          <cell r="M2204">
            <v>2205</v>
          </cell>
        </row>
        <row r="2205">
          <cell r="C2205" t="str">
            <v>25</v>
          </cell>
          <cell r="D2205" t="str">
            <v>05050-MD-25-757-49</v>
          </cell>
          <cell r="E2205" t="str">
            <v>05050-MD-25-757-49</v>
          </cell>
          <cell r="F2205" t="str">
            <v>Tank-Main Platform, Structure- (Butane)</v>
          </cell>
          <cell r="G2205">
            <v>0</v>
          </cell>
          <cell r="H2205" t="str">
            <v>VP-1516-148-T-101/2-253</v>
          </cell>
          <cell r="I2205">
            <v>40175</v>
          </cell>
          <cell r="J2205">
            <v>40168</v>
          </cell>
          <cell r="K2205" t="str">
            <v>Y</v>
          </cell>
          <cell r="L2205" t="str">
            <v>Drw</v>
          </cell>
          <cell r="M2205">
            <v>2206</v>
          </cell>
        </row>
        <row r="2206">
          <cell r="C2206" t="str">
            <v>25</v>
          </cell>
          <cell r="D2206" t="str">
            <v>05050-MD-25-757-50</v>
          </cell>
          <cell r="E2206" t="str">
            <v>05050-MD-25-757-50</v>
          </cell>
          <cell r="F2206" t="str">
            <v>Tank-Main Platform, Structure- (Butane)</v>
          </cell>
          <cell r="G2206">
            <v>0</v>
          </cell>
          <cell r="H2206" t="str">
            <v>VP-1516-148-T-101/2-253</v>
          </cell>
          <cell r="I2206">
            <v>40175</v>
          </cell>
          <cell r="J2206">
            <v>40168</v>
          </cell>
          <cell r="K2206" t="str">
            <v>Y</v>
          </cell>
          <cell r="L2206" t="str">
            <v>Drw</v>
          </cell>
          <cell r="M2206">
            <v>2207</v>
          </cell>
        </row>
        <row r="2207">
          <cell r="C2207" t="str">
            <v>25</v>
          </cell>
          <cell r="D2207" t="str">
            <v>05050-MD-25-757-51</v>
          </cell>
          <cell r="E2207" t="str">
            <v>05050-MD-25-757-51</v>
          </cell>
          <cell r="F2207" t="str">
            <v>Tank-Main Platform, Structure- (Butane)</v>
          </cell>
          <cell r="G2207">
            <v>0</v>
          </cell>
          <cell r="H2207" t="str">
            <v>VP-1516-148-T-101/2-253</v>
          </cell>
          <cell r="I2207">
            <v>40175</v>
          </cell>
          <cell r="J2207">
            <v>40168</v>
          </cell>
          <cell r="K2207" t="str">
            <v>Y</v>
          </cell>
          <cell r="L2207" t="str">
            <v>Drw</v>
          </cell>
          <cell r="M2207">
            <v>2208</v>
          </cell>
        </row>
        <row r="2208">
          <cell r="C2208" t="str">
            <v>25</v>
          </cell>
          <cell r="D2208" t="str">
            <v>05050-MD-25-757-52</v>
          </cell>
          <cell r="E2208" t="str">
            <v>05050-MD-25-757-52</v>
          </cell>
          <cell r="F2208" t="str">
            <v>Tank-Main Platform, Structure- (Butane)</v>
          </cell>
          <cell r="G2208">
            <v>0</v>
          </cell>
          <cell r="H2208" t="str">
            <v>VP-1516-148-T-101/2-253</v>
          </cell>
          <cell r="I2208">
            <v>40175</v>
          </cell>
          <cell r="J2208">
            <v>40168</v>
          </cell>
          <cell r="K2208" t="str">
            <v>Y</v>
          </cell>
          <cell r="L2208" t="str">
            <v>Drw</v>
          </cell>
          <cell r="M2208">
            <v>2209</v>
          </cell>
        </row>
        <row r="2209">
          <cell r="C2209" t="str">
            <v>25</v>
          </cell>
          <cell r="D2209" t="str">
            <v>05050-MD-25-757-53</v>
          </cell>
          <cell r="E2209" t="str">
            <v>05050-MD-25-757-53</v>
          </cell>
          <cell r="F2209" t="str">
            <v>Tank-Main Platform, Structure- (Butane)</v>
          </cell>
          <cell r="G2209">
            <v>0</v>
          </cell>
          <cell r="H2209" t="str">
            <v>VP-1516-148-T-101/2-253</v>
          </cell>
          <cell r="I2209">
            <v>40175</v>
          </cell>
          <cell r="J2209">
            <v>40168</v>
          </cell>
          <cell r="K2209" t="str">
            <v>Y</v>
          </cell>
          <cell r="L2209" t="str">
            <v>Drw</v>
          </cell>
          <cell r="M2209">
            <v>2210</v>
          </cell>
        </row>
        <row r="2210">
          <cell r="C2210" t="str">
            <v>25</v>
          </cell>
          <cell r="D2210" t="str">
            <v>05050-MD-25-757-54</v>
          </cell>
          <cell r="E2210" t="str">
            <v>05050-MD-25-757-54</v>
          </cell>
          <cell r="F2210" t="str">
            <v>Tank-Main Platform, Structure- (Butane)</v>
          </cell>
          <cell r="G2210">
            <v>0</v>
          </cell>
          <cell r="H2210" t="str">
            <v>VP-1516-148-T-101/2-253</v>
          </cell>
          <cell r="I2210">
            <v>40175</v>
          </cell>
          <cell r="J2210">
            <v>40168</v>
          </cell>
          <cell r="K2210" t="str">
            <v>Y</v>
          </cell>
          <cell r="L2210" t="str">
            <v>Drw</v>
          </cell>
          <cell r="M2210">
            <v>2211</v>
          </cell>
        </row>
        <row r="2211">
          <cell r="C2211" t="str">
            <v>25</v>
          </cell>
          <cell r="D2211" t="str">
            <v>05050-MD-25-757-55</v>
          </cell>
          <cell r="E2211" t="str">
            <v>05050-MD-25-757-55</v>
          </cell>
          <cell r="F2211" t="str">
            <v>Tank-Main Platform, Structure- (Butane)</v>
          </cell>
          <cell r="G2211">
            <v>0</v>
          </cell>
          <cell r="H2211" t="str">
            <v>VP-1516-148-T-101/2-253</v>
          </cell>
          <cell r="I2211">
            <v>40175</v>
          </cell>
          <cell r="J2211">
            <v>40168</v>
          </cell>
          <cell r="K2211" t="str">
            <v>Y</v>
          </cell>
          <cell r="L2211" t="str">
            <v>Drw</v>
          </cell>
          <cell r="M2211">
            <v>2212</v>
          </cell>
        </row>
        <row r="2212">
          <cell r="C2212" t="str">
            <v>25</v>
          </cell>
          <cell r="D2212" t="str">
            <v>05050-MD-25-757-56</v>
          </cell>
          <cell r="E2212" t="str">
            <v>05050-MD-25-757-56</v>
          </cell>
          <cell r="F2212" t="str">
            <v>Tank-Main Platform, Structure- (Butane)</v>
          </cell>
          <cell r="G2212">
            <v>0</v>
          </cell>
          <cell r="H2212" t="str">
            <v>VP-1516-148-T-101/2-253</v>
          </cell>
          <cell r="I2212">
            <v>40175</v>
          </cell>
          <cell r="J2212">
            <v>40168</v>
          </cell>
          <cell r="K2212" t="str">
            <v>Y</v>
          </cell>
          <cell r="L2212" t="str">
            <v>Drw</v>
          </cell>
          <cell r="M2212">
            <v>2213</v>
          </cell>
        </row>
        <row r="2213">
          <cell r="C2213" t="str">
            <v>25</v>
          </cell>
          <cell r="D2213" t="str">
            <v>05050-MD-25-757-57</v>
          </cell>
          <cell r="E2213" t="str">
            <v>05050-MD-25-757-57</v>
          </cell>
          <cell r="F2213" t="str">
            <v>Tank-Main Platform, Structure- (Butane)</v>
          </cell>
          <cell r="G2213">
            <v>0</v>
          </cell>
          <cell r="H2213" t="str">
            <v>VP-1516-148-T-101/2-253</v>
          </cell>
          <cell r="I2213">
            <v>40175</v>
          </cell>
          <cell r="J2213">
            <v>40168</v>
          </cell>
          <cell r="K2213" t="str">
            <v>Y</v>
          </cell>
          <cell r="L2213" t="str">
            <v>Drw</v>
          </cell>
          <cell r="M2213">
            <v>2214</v>
          </cell>
        </row>
        <row r="2214">
          <cell r="C2214" t="str">
            <v>25</v>
          </cell>
          <cell r="D2214" t="str">
            <v>05050-MD-25-757-58</v>
          </cell>
          <cell r="E2214" t="str">
            <v>05050-MD-25-757-58</v>
          </cell>
          <cell r="F2214" t="str">
            <v>Tank-Main Platform, Structure- (Butane)</v>
          </cell>
          <cell r="G2214">
            <v>0</v>
          </cell>
          <cell r="H2214" t="str">
            <v>VP-1516-148-T-101/2-253</v>
          </cell>
          <cell r="I2214">
            <v>40175</v>
          </cell>
          <cell r="J2214">
            <v>40168</v>
          </cell>
          <cell r="K2214" t="str">
            <v>Y</v>
          </cell>
          <cell r="L2214" t="str">
            <v>Drw</v>
          </cell>
          <cell r="M2214">
            <v>2215</v>
          </cell>
        </row>
        <row r="2215">
          <cell r="C2215" t="str">
            <v>25</v>
          </cell>
          <cell r="D2215" t="str">
            <v>05050-MD-25-757-59</v>
          </cell>
          <cell r="E2215" t="str">
            <v>05050-MD-25-757-59</v>
          </cell>
          <cell r="F2215" t="str">
            <v>Tank-Main Platform, Structure- (Butane)</v>
          </cell>
          <cell r="G2215">
            <v>0</v>
          </cell>
          <cell r="H2215" t="str">
            <v>VP-1516-148-T-101/2-253</v>
          </cell>
          <cell r="I2215">
            <v>40175</v>
          </cell>
          <cell r="J2215">
            <v>40168</v>
          </cell>
          <cell r="K2215" t="str">
            <v>Y</v>
          </cell>
          <cell r="L2215" t="str">
            <v>Drw</v>
          </cell>
          <cell r="M2215">
            <v>2216</v>
          </cell>
        </row>
        <row r="2216">
          <cell r="C2216" t="str">
            <v>25</v>
          </cell>
          <cell r="D2216" t="str">
            <v>05050-MD-25-757-60</v>
          </cell>
          <cell r="E2216" t="str">
            <v>05050-MD-25-757-60</v>
          </cell>
          <cell r="F2216" t="str">
            <v>Tank-Main Platform, Structure- (Butane)</v>
          </cell>
          <cell r="G2216">
            <v>0</v>
          </cell>
          <cell r="H2216" t="str">
            <v>VP-1516-148-T-101/2-253</v>
          </cell>
          <cell r="I2216">
            <v>40175</v>
          </cell>
          <cell r="J2216">
            <v>40168</v>
          </cell>
          <cell r="K2216" t="str">
            <v>Y</v>
          </cell>
          <cell r="L2216" t="str">
            <v>Drw</v>
          </cell>
          <cell r="M2216">
            <v>2217</v>
          </cell>
        </row>
        <row r="2217">
          <cell r="C2217" t="str">
            <v>25</v>
          </cell>
          <cell r="D2217" t="str">
            <v>05050-MD-25-757-61</v>
          </cell>
          <cell r="E2217" t="str">
            <v>05050-MD-25-757-61</v>
          </cell>
          <cell r="F2217" t="str">
            <v>Tank-Main Platform, Structure- (Butane)</v>
          </cell>
          <cell r="G2217">
            <v>0</v>
          </cell>
          <cell r="H2217" t="str">
            <v>VP-1516-148-T-101/2-253</v>
          </cell>
          <cell r="I2217">
            <v>40175</v>
          </cell>
          <cell r="J2217">
            <v>40168</v>
          </cell>
          <cell r="K2217" t="str">
            <v>Y</v>
          </cell>
          <cell r="L2217" t="str">
            <v>Drw</v>
          </cell>
          <cell r="M2217">
            <v>2218</v>
          </cell>
        </row>
        <row r="2218">
          <cell r="C2218" t="str">
            <v>25</v>
          </cell>
          <cell r="D2218" t="str">
            <v>05050-MD-25-757-62</v>
          </cell>
          <cell r="E2218" t="str">
            <v>05050-MD-25-757-62</v>
          </cell>
          <cell r="F2218" t="str">
            <v>Tank-Main Platform, Structure- (Butane)</v>
          </cell>
          <cell r="G2218">
            <v>0</v>
          </cell>
          <cell r="H2218" t="str">
            <v>VP-1516-148-T-101/2-253</v>
          </cell>
          <cell r="I2218">
            <v>40175</v>
          </cell>
          <cell r="J2218">
            <v>40168</v>
          </cell>
          <cell r="K2218" t="str">
            <v>Y</v>
          </cell>
          <cell r="L2218" t="str">
            <v>Drw</v>
          </cell>
          <cell r="M2218">
            <v>2219</v>
          </cell>
        </row>
        <row r="2219">
          <cell r="C2219" t="str">
            <v>25</v>
          </cell>
          <cell r="D2219" t="str">
            <v>05050-MD-25-757-63</v>
          </cell>
          <cell r="E2219" t="str">
            <v>05050-MD-25-757-63</v>
          </cell>
          <cell r="F2219" t="str">
            <v>Tank-Main Platform, Structure- (Butane)</v>
          </cell>
          <cell r="G2219">
            <v>0</v>
          </cell>
          <cell r="H2219" t="str">
            <v>VP-1516-148-T-101/2-253</v>
          </cell>
          <cell r="I2219">
            <v>40175</v>
          </cell>
          <cell r="J2219">
            <v>40168</v>
          </cell>
          <cell r="K2219" t="str">
            <v>Y</v>
          </cell>
          <cell r="L2219" t="str">
            <v>Drw</v>
          </cell>
          <cell r="M2219">
            <v>2220</v>
          </cell>
        </row>
        <row r="2220">
          <cell r="C2220" t="str">
            <v>25</v>
          </cell>
          <cell r="D2220" t="str">
            <v>05050-MD-25-757-64</v>
          </cell>
          <cell r="E2220" t="str">
            <v>05050-MD-25-757-64</v>
          </cell>
          <cell r="F2220" t="str">
            <v>Tank-Main Platform, Structure- (Butane)</v>
          </cell>
          <cell r="G2220">
            <v>0</v>
          </cell>
          <cell r="H2220" t="str">
            <v>VP-1516-148-T-101/2-253</v>
          </cell>
          <cell r="I2220">
            <v>40175</v>
          </cell>
          <cell r="J2220">
            <v>40168</v>
          </cell>
          <cell r="K2220" t="str">
            <v>Y</v>
          </cell>
          <cell r="L2220" t="str">
            <v>Drw</v>
          </cell>
          <cell r="M2220">
            <v>2221</v>
          </cell>
        </row>
        <row r="2221">
          <cell r="C2221" t="str">
            <v>25</v>
          </cell>
          <cell r="D2221" t="str">
            <v>05050-MD-25-757-65</v>
          </cell>
          <cell r="E2221" t="str">
            <v>05050-MD-25-757-65</v>
          </cell>
          <cell r="F2221" t="str">
            <v>Tank-Main Platform, Structure- (Butane)</v>
          </cell>
          <cell r="G2221">
            <v>0</v>
          </cell>
          <cell r="H2221" t="str">
            <v>VP-1516-148-T-101/2-253</v>
          </cell>
          <cell r="I2221">
            <v>40175</v>
          </cell>
          <cell r="J2221">
            <v>40168</v>
          </cell>
          <cell r="K2221" t="str">
            <v>Y</v>
          </cell>
          <cell r="L2221" t="str">
            <v>Drw</v>
          </cell>
          <cell r="M2221">
            <v>2222</v>
          </cell>
        </row>
        <row r="2222">
          <cell r="C2222" t="str">
            <v>25</v>
          </cell>
          <cell r="D2222" t="str">
            <v>05050-MD-25-757-66</v>
          </cell>
          <cell r="E2222" t="str">
            <v>05050-MD-25-757-66</v>
          </cell>
          <cell r="F2222" t="str">
            <v>Tank-Main Platform, Structure- (Butane)</v>
          </cell>
          <cell r="G2222">
            <v>0</v>
          </cell>
          <cell r="H2222" t="str">
            <v>VP-1516-148-T-101/2-253</v>
          </cell>
          <cell r="I2222">
            <v>40175</v>
          </cell>
          <cell r="J2222">
            <v>40168</v>
          </cell>
          <cell r="K2222" t="str">
            <v>Y</v>
          </cell>
          <cell r="L2222" t="str">
            <v>Drw</v>
          </cell>
          <cell r="M2222">
            <v>2223</v>
          </cell>
        </row>
        <row r="2223">
          <cell r="C2223" t="str">
            <v>25</v>
          </cell>
          <cell r="D2223" t="str">
            <v>05050-MD-25-757-67</v>
          </cell>
          <cell r="E2223" t="str">
            <v>05050-MD-25-757-67</v>
          </cell>
          <cell r="F2223" t="str">
            <v>Tank-Main Platform, Structure- (Butane)</v>
          </cell>
          <cell r="G2223">
            <v>0</v>
          </cell>
          <cell r="H2223" t="str">
            <v>VP-1516-148-T-101/2-253</v>
          </cell>
          <cell r="I2223">
            <v>40175</v>
          </cell>
          <cell r="J2223">
            <v>40168</v>
          </cell>
          <cell r="K2223" t="str">
            <v>Y</v>
          </cell>
          <cell r="L2223" t="str">
            <v>Drw</v>
          </cell>
          <cell r="M2223">
            <v>2224</v>
          </cell>
        </row>
        <row r="2224">
          <cell r="C2224" t="str">
            <v>25</v>
          </cell>
          <cell r="D2224" t="str">
            <v>05050-MD-25-757-68</v>
          </cell>
          <cell r="E2224" t="str">
            <v>05050-MD-25-757-68</v>
          </cell>
          <cell r="F2224" t="str">
            <v>Tank-Main Platform, Structure- (Butane)</v>
          </cell>
          <cell r="G2224">
            <v>0</v>
          </cell>
          <cell r="H2224" t="str">
            <v>VP-1516-148-T-101/2-253</v>
          </cell>
          <cell r="I2224">
            <v>40175</v>
          </cell>
          <cell r="J2224">
            <v>40168</v>
          </cell>
          <cell r="K2224" t="str">
            <v>Y</v>
          </cell>
          <cell r="L2224" t="str">
            <v>Drw</v>
          </cell>
          <cell r="M2224">
            <v>2225</v>
          </cell>
        </row>
        <row r="2225">
          <cell r="C2225" t="str">
            <v>25</v>
          </cell>
          <cell r="D2225" t="str">
            <v>05050-MD-25-757-69</v>
          </cell>
          <cell r="E2225" t="str">
            <v>05050-MD-25-757-69</v>
          </cell>
          <cell r="F2225" t="str">
            <v>Tank-Main Platform, Structure- (Butane)</v>
          </cell>
          <cell r="G2225">
            <v>0</v>
          </cell>
          <cell r="H2225" t="str">
            <v>VP-1516-148-T-101/2-253</v>
          </cell>
          <cell r="I2225">
            <v>40175</v>
          </cell>
          <cell r="J2225">
            <v>40168</v>
          </cell>
          <cell r="K2225" t="str">
            <v>Y</v>
          </cell>
          <cell r="L2225" t="str">
            <v>Drw</v>
          </cell>
          <cell r="M2225">
            <v>2226</v>
          </cell>
        </row>
        <row r="2226">
          <cell r="C2226" t="str">
            <v>25</v>
          </cell>
          <cell r="D2226" t="str">
            <v>05050-MD-25-757-70</v>
          </cell>
          <cell r="E2226" t="str">
            <v>05050-MD-25-757-70</v>
          </cell>
          <cell r="F2226" t="str">
            <v>Tank-Main Platform, Structure- (Butane)</v>
          </cell>
          <cell r="G2226">
            <v>0</v>
          </cell>
          <cell r="H2226" t="str">
            <v>VP-1516-148-T-101/2-253</v>
          </cell>
          <cell r="I2226">
            <v>40175</v>
          </cell>
          <cell r="J2226">
            <v>40168</v>
          </cell>
          <cell r="K2226" t="str">
            <v>Y</v>
          </cell>
          <cell r="L2226" t="str">
            <v>Drw</v>
          </cell>
          <cell r="M2226">
            <v>2227</v>
          </cell>
        </row>
        <row r="2227">
          <cell r="C2227" t="str">
            <v>25</v>
          </cell>
          <cell r="D2227" t="str">
            <v>05050-MD-25-757-71</v>
          </cell>
          <cell r="E2227" t="str">
            <v>05050-MD-25-757-71</v>
          </cell>
          <cell r="F2227" t="str">
            <v>Tank-Main Platform, Structure- (Butane)</v>
          </cell>
          <cell r="G2227">
            <v>0</v>
          </cell>
          <cell r="H2227" t="str">
            <v>VP-1516-148-T-101/2-253</v>
          </cell>
          <cell r="I2227">
            <v>40175</v>
          </cell>
          <cell r="J2227">
            <v>40168</v>
          </cell>
          <cell r="K2227" t="str">
            <v>Y</v>
          </cell>
          <cell r="L2227" t="str">
            <v>Drw</v>
          </cell>
          <cell r="M2227">
            <v>2228</v>
          </cell>
        </row>
        <row r="2228">
          <cell r="C2228" t="str">
            <v>25</v>
          </cell>
          <cell r="D2228" t="str">
            <v>05050-MD-25-757-72</v>
          </cell>
          <cell r="E2228" t="str">
            <v>05050-MD-25-757-72</v>
          </cell>
          <cell r="F2228" t="str">
            <v>Tank-Main Platform, Structure- (Butane)</v>
          </cell>
          <cell r="G2228">
            <v>0</v>
          </cell>
          <cell r="H2228" t="str">
            <v>VP-1516-148-T-101/2-253</v>
          </cell>
          <cell r="I2228">
            <v>40175</v>
          </cell>
          <cell r="J2228">
            <v>40168</v>
          </cell>
          <cell r="K2228" t="str">
            <v>Y</v>
          </cell>
          <cell r="L2228" t="str">
            <v>Drw</v>
          </cell>
          <cell r="M2228">
            <v>2229</v>
          </cell>
        </row>
        <row r="2229">
          <cell r="C2229" t="str">
            <v>25</v>
          </cell>
          <cell r="D2229" t="str">
            <v>05050-MD-25-757-73</v>
          </cell>
          <cell r="E2229" t="str">
            <v>05050-MD-25-757-73</v>
          </cell>
          <cell r="F2229" t="str">
            <v>Tank-Main Platform, Structure- (Butane)</v>
          </cell>
          <cell r="G2229">
            <v>0</v>
          </cell>
          <cell r="H2229" t="str">
            <v>VP-1516-148-T-101/2-253</v>
          </cell>
          <cell r="I2229">
            <v>40175</v>
          </cell>
          <cell r="J2229">
            <v>40168</v>
          </cell>
          <cell r="K2229" t="str">
            <v>Y</v>
          </cell>
          <cell r="L2229" t="str">
            <v>Drw</v>
          </cell>
          <cell r="M2229">
            <v>2230</v>
          </cell>
        </row>
        <row r="2230">
          <cell r="C2230" t="str">
            <v>25</v>
          </cell>
          <cell r="D2230" t="str">
            <v>05050-MD-25-757-74</v>
          </cell>
          <cell r="E2230" t="str">
            <v>05050-MD-25-757-74</v>
          </cell>
          <cell r="F2230" t="str">
            <v>Tank-Main Platform, Structure- (Butane)</v>
          </cell>
          <cell r="G2230">
            <v>0</v>
          </cell>
          <cell r="H2230" t="str">
            <v>VP-1516-148-T-101/2-253</v>
          </cell>
          <cell r="I2230">
            <v>40175</v>
          </cell>
          <cell r="J2230">
            <v>40168</v>
          </cell>
          <cell r="K2230" t="str">
            <v>Y</v>
          </cell>
          <cell r="L2230" t="str">
            <v>Drw</v>
          </cell>
          <cell r="M2230">
            <v>2231</v>
          </cell>
        </row>
        <row r="2231">
          <cell r="C2231" t="str">
            <v>25</v>
          </cell>
          <cell r="D2231" t="str">
            <v>05050-MD-25-757-75</v>
          </cell>
          <cell r="E2231" t="str">
            <v>05050-MD-25-757-75</v>
          </cell>
          <cell r="F2231" t="str">
            <v>Tank-Main Platform, Structure- (Butane)</v>
          </cell>
          <cell r="G2231">
            <v>0</v>
          </cell>
          <cell r="H2231" t="str">
            <v>VP-1516-148-T-101/2-253</v>
          </cell>
          <cell r="I2231">
            <v>40175</v>
          </cell>
          <cell r="J2231">
            <v>40168</v>
          </cell>
          <cell r="K2231" t="str">
            <v>Y</v>
          </cell>
          <cell r="L2231" t="str">
            <v>Drw</v>
          </cell>
          <cell r="M2231">
            <v>2232</v>
          </cell>
        </row>
        <row r="2232">
          <cell r="C2232" t="str">
            <v>25</v>
          </cell>
          <cell r="D2232" t="str">
            <v>05050-MD-25-757-76</v>
          </cell>
          <cell r="E2232" t="str">
            <v>05050-MD-25-757-76</v>
          </cell>
          <cell r="F2232" t="str">
            <v>Tank-Main Platform, Structure- (Butane)</v>
          </cell>
          <cell r="G2232">
            <v>0</v>
          </cell>
          <cell r="H2232" t="str">
            <v>VP-1516-148-T-101/2-253</v>
          </cell>
          <cell r="I2232">
            <v>40175</v>
          </cell>
          <cell r="J2232">
            <v>40168</v>
          </cell>
          <cell r="K2232" t="str">
            <v>Y</v>
          </cell>
          <cell r="L2232" t="str">
            <v>Drw</v>
          </cell>
          <cell r="M2232">
            <v>2233</v>
          </cell>
        </row>
        <row r="2233">
          <cell r="C2233" t="str">
            <v>25</v>
          </cell>
          <cell r="D2233" t="str">
            <v>05050-MD-25-757-77</v>
          </cell>
          <cell r="E2233" t="str">
            <v>05050-MD-25-757-77</v>
          </cell>
          <cell r="F2233" t="str">
            <v>Tank-Main Platform, Structure- (Butane)</v>
          </cell>
          <cell r="G2233">
            <v>0</v>
          </cell>
          <cell r="H2233" t="str">
            <v>VP-1516-148-T-101/2-253</v>
          </cell>
          <cell r="I2233">
            <v>40175</v>
          </cell>
          <cell r="J2233">
            <v>40168</v>
          </cell>
          <cell r="K2233" t="str">
            <v>Y</v>
          </cell>
          <cell r="L2233" t="str">
            <v>Drw</v>
          </cell>
          <cell r="M2233">
            <v>2234</v>
          </cell>
        </row>
        <row r="2234">
          <cell r="C2234" t="str">
            <v>25</v>
          </cell>
          <cell r="D2234" t="str">
            <v>05050-MD-25-757-78</v>
          </cell>
          <cell r="E2234" t="str">
            <v>05050-MD-25-757-78</v>
          </cell>
          <cell r="F2234" t="str">
            <v>Tank-Main Platform, Structure- (Butane)</v>
          </cell>
          <cell r="G2234">
            <v>0</v>
          </cell>
          <cell r="H2234" t="str">
            <v>VP-1516-148-T-101/2-253</v>
          </cell>
          <cell r="I2234">
            <v>40175</v>
          </cell>
          <cell r="J2234">
            <v>40168</v>
          </cell>
          <cell r="K2234" t="str">
            <v>Y</v>
          </cell>
          <cell r="L2234" t="str">
            <v>Drw</v>
          </cell>
          <cell r="M2234">
            <v>2235</v>
          </cell>
        </row>
        <row r="2235">
          <cell r="C2235" t="str">
            <v>25</v>
          </cell>
          <cell r="D2235" t="str">
            <v>05050-MD-25-757-79</v>
          </cell>
          <cell r="E2235" t="str">
            <v>05050-MD-25-757-79</v>
          </cell>
          <cell r="F2235" t="str">
            <v>Tank-Main Platform, Structure- (Butane)</v>
          </cell>
          <cell r="G2235">
            <v>0</v>
          </cell>
          <cell r="H2235" t="str">
            <v>VP-1516-148-T-101/2-253</v>
          </cell>
          <cell r="I2235">
            <v>40175</v>
          </cell>
          <cell r="J2235">
            <v>40168</v>
          </cell>
          <cell r="K2235" t="str">
            <v>Y</v>
          </cell>
          <cell r="L2235" t="str">
            <v>Drw</v>
          </cell>
          <cell r="M2235">
            <v>2236</v>
          </cell>
        </row>
        <row r="2236">
          <cell r="C2236" t="str">
            <v>25</v>
          </cell>
          <cell r="D2236" t="str">
            <v>05050-MD-25-757-80</v>
          </cell>
          <cell r="E2236" t="str">
            <v>05050-MD-25-757-80</v>
          </cell>
          <cell r="F2236" t="str">
            <v>Tank-Main Platform, Structure- (Butane)</v>
          </cell>
          <cell r="G2236">
            <v>0</v>
          </cell>
          <cell r="H2236" t="str">
            <v>VP-1516-148-T-101/2-253</v>
          </cell>
          <cell r="I2236">
            <v>40175</v>
          </cell>
          <cell r="J2236">
            <v>40168</v>
          </cell>
          <cell r="K2236" t="str">
            <v>Y</v>
          </cell>
          <cell r="L2236" t="str">
            <v>Drw</v>
          </cell>
          <cell r="M2236">
            <v>2237</v>
          </cell>
        </row>
        <row r="2237">
          <cell r="C2237" t="str">
            <v>25</v>
          </cell>
          <cell r="D2237" t="str">
            <v>05050-MD-25-757-81</v>
          </cell>
          <cell r="E2237" t="str">
            <v>05050-MD-25-757-81</v>
          </cell>
          <cell r="F2237" t="str">
            <v>Tank-Main Platform, Structure- (Butane)</v>
          </cell>
          <cell r="G2237">
            <v>0</v>
          </cell>
          <cell r="H2237" t="str">
            <v>VP-1516-148-T-101/2-253</v>
          </cell>
          <cell r="I2237">
            <v>40175</v>
          </cell>
          <cell r="J2237">
            <v>40168</v>
          </cell>
          <cell r="K2237" t="str">
            <v>Y</v>
          </cell>
          <cell r="L2237" t="str">
            <v>Drw</v>
          </cell>
          <cell r="M2237">
            <v>2238</v>
          </cell>
        </row>
        <row r="2238">
          <cell r="C2238" t="str">
            <v>25</v>
          </cell>
          <cell r="D2238" t="str">
            <v>05050-MD-25-757-82</v>
          </cell>
          <cell r="E2238" t="str">
            <v>05050-MD-25-757-82</v>
          </cell>
          <cell r="F2238" t="str">
            <v>Tank-Main Platform, Structure- (Butane)</v>
          </cell>
          <cell r="G2238">
            <v>0</v>
          </cell>
          <cell r="H2238" t="str">
            <v>VP-1516-148-T-101/2-253</v>
          </cell>
          <cell r="I2238">
            <v>40175</v>
          </cell>
          <cell r="J2238">
            <v>40168</v>
          </cell>
          <cell r="K2238" t="str">
            <v>Y</v>
          </cell>
          <cell r="L2238" t="str">
            <v>Drw</v>
          </cell>
          <cell r="M2238">
            <v>2239</v>
          </cell>
        </row>
        <row r="2239">
          <cell r="C2239" t="str">
            <v>25</v>
          </cell>
          <cell r="D2239" t="str">
            <v>05050-MD-25-757-83</v>
          </cell>
          <cell r="E2239" t="str">
            <v>05050-MD-25-757-83</v>
          </cell>
          <cell r="F2239" t="str">
            <v>Tank-Main Platform, Structure- (Butane)</v>
          </cell>
          <cell r="G2239">
            <v>0</v>
          </cell>
          <cell r="H2239" t="str">
            <v>VP-1516-148-T-101/2-253</v>
          </cell>
          <cell r="I2239">
            <v>40175</v>
          </cell>
          <cell r="J2239">
            <v>40168</v>
          </cell>
          <cell r="K2239" t="str">
            <v>Y</v>
          </cell>
          <cell r="L2239" t="str">
            <v>Drw</v>
          </cell>
          <cell r="M2239">
            <v>2240</v>
          </cell>
        </row>
        <row r="2240">
          <cell r="C2240" t="str">
            <v>25</v>
          </cell>
          <cell r="D2240" t="str">
            <v>05050-MD-25-757-84</v>
          </cell>
          <cell r="E2240" t="str">
            <v>05050-MD-25-757-84</v>
          </cell>
          <cell r="F2240" t="str">
            <v>Tank-Main Platform, Structure- (Butane)</v>
          </cell>
          <cell r="G2240">
            <v>0</v>
          </cell>
          <cell r="H2240" t="str">
            <v>VP-1516-148-T-101/2-253</v>
          </cell>
          <cell r="I2240">
            <v>40175</v>
          </cell>
          <cell r="J2240">
            <v>40168</v>
          </cell>
          <cell r="K2240" t="str">
            <v>Y</v>
          </cell>
          <cell r="L2240" t="str">
            <v>Drw</v>
          </cell>
          <cell r="M2240">
            <v>2241</v>
          </cell>
        </row>
        <row r="2241">
          <cell r="C2241" t="str">
            <v>25</v>
          </cell>
          <cell r="D2241" t="str">
            <v>05050-MD-25-757-85</v>
          </cell>
          <cell r="E2241" t="str">
            <v>05050-MD-25-757-85</v>
          </cell>
          <cell r="F2241" t="str">
            <v>Tank-Main Platform, Structure- (Butane)</v>
          </cell>
          <cell r="G2241">
            <v>0</v>
          </cell>
          <cell r="H2241" t="str">
            <v>VP-1516-148-T-101/2-253</v>
          </cell>
          <cell r="I2241">
            <v>40175</v>
          </cell>
          <cell r="J2241">
            <v>40168</v>
          </cell>
          <cell r="K2241" t="str">
            <v>Y</v>
          </cell>
          <cell r="L2241" t="str">
            <v>Drw</v>
          </cell>
          <cell r="M2241">
            <v>2242</v>
          </cell>
        </row>
        <row r="2242">
          <cell r="C2242" t="str">
            <v>25</v>
          </cell>
          <cell r="D2242" t="str">
            <v>05050-MD-25-757-86</v>
          </cell>
          <cell r="E2242" t="str">
            <v>05050-MD-25-757-86</v>
          </cell>
          <cell r="F2242" t="str">
            <v>Tank-Main Platform, Structure- (Butane)</v>
          </cell>
          <cell r="G2242">
            <v>0</v>
          </cell>
          <cell r="H2242" t="str">
            <v>VP-1516-148-T-101/2-253</v>
          </cell>
          <cell r="I2242">
            <v>40175</v>
          </cell>
          <cell r="J2242">
            <v>40168</v>
          </cell>
          <cell r="K2242" t="str">
            <v>Y</v>
          </cell>
          <cell r="L2242" t="str">
            <v>Drw</v>
          </cell>
          <cell r="M2242">
            <v>2243</v>
          </cell>
        </row>
        <row r="2243">
          <cell r="C2243" t="str">
            <v>25</v>
          </cell>
          <cell r="D2243" t="str">
            <v>05050-MD-25-757-87</v>
          </cell>
          <cell r="E2243" t="str">
            <v>05050-MD-25-757-87</v>
          </cell>
          <cell r="F2243" t="str">
            <v>Tank-Main Platform, Structure- (Butane)</v>
          </cell>
          <cell r="G2243">
            <v>0</v>
          </cell>
          <cell r="H2243" t="str">
            <v>VP-1516-148-T-101/2-253</v>
          </cell>
          <cell r="I2243">
            <v>40175</v>
          </cell>
          <cell r="J2243">
            <v>40168</v>
          </cell>
          <cell r="K2243" t="str">
            <v>Y</v>
          </cell>
          <cell r="L2243" t="str">
            <v>Drw</v>
          </cell>
          <cell r="M2243">
            <v>2244</v>
          </cell>
        </row>
        <row r="2244">
          <cell r="C2244" t="str">
            <v>25</v>
          </cell>
          <cell r="D2244" t="str">
            <v>05050-MD-25-757-88</v>
          </cell>
          <cell r="E2244" t="str">
            <v>05050-MD-25-757-88</v>
          </cell>
          <cell r="F2244" t="str">
            <v>Tank-Main Platform, Structure- (Butane)</v>
          </cell>
          <cell r="G2244">
            <v>0</v>
          </cell>
          <cell r="H2244" t="str">
            <v>VP-1516-148-T-101/2-253</v>
          </cell>
          <cell r="I2244">
            <v>40175</v>
          </cell>
          <cell r="J2244">
            <v>40168</v>
          </cell>
          <cell r="K2244" t="str">
            <v>Y</v>
          </cell>
          <cell r="L2244" t="str">
            <v>Drw</v>
          </cell>
          <cell r="M2244">
            <v>2245</v>
          </cell>
        </row>
        <row r="2245">
          <cell r="C2245" t="str">
            <v>25</v>
          </cell>
          <cell r="D2245" t="str">
            <v>05050-MD-25-757-89</v>
          </cell>
          <cell r="E2245" t="str">
            <v>05050-MD-25-757-89</v>
          </cell>
          <cell r="F2245" t="str">
            <v>Tank-Main Platform, Structure- (Butane)</v>
          </cell>
          <cell r="G2245">
            <v>0</v>
          </cell>
          <cell r="H2245" t="str">
            <v>VP-1516-148-T-101/2-253</v>
          </cell>
          <cell r="I2245">
            <v>40175</v>
          </cell>
          <cell r="J2245">
            <v>40168</v>
          </cell>
          <cell r="K2245" t="str">
            <v>Y</v>
          </cell>
          <cell r="L2245" t="str">
            <v>Drw</v>
          </cell>
          <cell r="M2245">
            <v>2246</v>
          </cell>
        </row>
        <row r="2246">
          <cell r="C2246" t="str">
            <v>25</v>
          </cell>
          <cell r="D2246" t="str">
            <v>05050-MD-25-757-90</v>
          </cell>
          <cell r="E2246" t="str">
            <v>05050-MD-25-757-90</v>
          </cell>
          <cell r="F2246" t="str">
            <v>Tank-Main Platform, Structure- (Butane)</v>
          </cell>
          <cell r="G2246">
            <v>0</v>
          </cell>
          <cell r="H2246" t="str">
            <v>VP-1516-148-T-101/2-253</v>
          </cell>
          <cell r="I2246">
            <v>40175</v>
          </cell>
          <cell r="J2246">
            <v>40168</v>
          </cell>
          <cell r="K2246" t="str">
            <v>Y</v>
          </cell>
          <cell r="L2246" t="str">
            <v>Drw</v>
          </cell>
          <cell r="M2246">
            <v>2247</v>
          </cell>
        </row>
        <row r="2247">
          <cell r="C2247" t="str">
            <v>25</v>
          </cell>
          <cell r="D2247" t="str">
            <v>05050-MD-25-757-91</v>
          </cell>
          <cell r="E2247" t="str">
            <v>05050-MD-25-757-91</v>
          </cell>
          <cell r="F2247" t="str">
            <v>Tank-Main Platform, Structure- (Butane)</v>
          </cell>
          <cell r="G2247">
            <v>0</v>
          </cell>
          <cell r="H2247" t="str">
            <v>VP-1516-148-T-101/2-253</v>
          </cell>
          <cell r="I2247">
            <v>40175</v>
          </cell>
          <cell r="J2247">
            <v>40168</v>
          </cell>
          <cell r="K2247" t="str">
            <v>Y</v>
          </cell>
          <cell r="L2247" t="str">
            <v>Drw</v>
          </cell>
          <cell r="M2247">
            <v>2248</v>
          </cell>
        </row>
        <row r="2248">
          <cell r="C2248" t="str">
            <v>25</v>
          </cell>
          <cell r="D2248" t="str">
            <v>05050-MD-25-757-92</v>
          </cell>
          <cell r="E2248" t="str">
            <v>05050-MD-25-757-92</v>
          </cell>
          <cell r="F2248" t="str">
            <v>Tank-Main Platform, Structure- (Butane)</v>
          </cell>
          <cell r="G2248">
            <v>0</v>
          </cell>
          <cell r="H2248" t="str">
            <v>VP-1516-148-T-101/2-253</v>
          </cell>
          <cell r="I2248">
            <v>40175</v>
          </cell>
          <cell r="J2248">
            <v>40168</v>
          </cell>
          <cell r="K2248" t="str">
            <v>Y</v>
          </cell>
          <cell r="L2248" t="str">
            <v>Drw</v>
          </cell>
          <cell r="M2248">
            <v>2249</v>
          </cell>
        </row>
        <row r="2249">
          <cell r="C2249" t="str">
            <v>25</v>
          </cell>
          <cell r="D2249" t="str">
            <v>05050-MD-25-757-93</v>
          </cell>
          <cell r="E2249" t="str">
            <v>05050-MD-25-757-93</v>
          </cell>
          <cell r="F2249" t="str">
            <v>Tank-Main Platform, Structure- (Butane)</v>
          </cell>
          <cell r="G2249">
            <v>0</v>
          </cell>
          <cell r="H2249" t="str">
            <v>VP-1516-148-T-101/2-253</v>
          </cell>
          <cell r="I2249">
            <v>40175</v>
          </cell>
          <cell r="J2249">
            <v>40168</v>
          </cell>
          <cell r="K2249" t="str">
            <v>Y</v>
          </cell>
          <cell r="L2249" t="str">
            <v>Drw</v>
          </cell>
          <cell r="M2249">
            <v>2250</v>
          </cell>
        </row>
        <row r="2250">
          <cell r="C2250" t="str">
            <v>25</v>
          </cell>
          <cell r="D2250" t="str">
            <v>05050-MD-25-757-94</v>
          </cell>
          <cell r="E2250" t="str">
            <v>05050-MD-25-757-94</v>
          </cell>
          <cell r="F2250" t="str">
            <v>Tank-Main Platform, Structure- (Butane)</v>
          </cell>
          <cell r="G2250">
            <v>0</v>
          </cell>
          <cell r="H2250" t="str">
            <v>VP-1516-148-T-101/2-253</v>
          </cell>
          <cell r="I2250">
            <v>40175</v>
          </cell>
          <cell r="J2250">
            <v>40168</v>
          </cell>
          <cell r="K2250" t="str">
            <v>Y</v>
          </cell>
          <cell r="L2250" t="str">
            <v>Drw</v>
          </cell>
          <cell r="M2250">
            <v>2251</v>
          </cell>
        </row>
        <row r="2251">
          <cell r="C2251" t="str">
            <v>25</v>
          </cell>
          <cell r="D2251" t="str">
            <v>05050-MD-25-757-95</v>
          </cell>
          <cell r="E2251" t="str">
            <v>05050-MD-25-757-95</v>
          </cell>
          <cell r="F2251" t="str">
            <v>Tank-Main Platform, Structure- (Butane)</v>
          </cell>
          <cell r="G2251">
            <v>0</v>
          </cell>
          <cell r="H2251" t="str">
            <v>VP-1516-148-T-101/2-253</v>
          </cell>
          <cell r="I2251">
            <v>40175</v>
          </cell>
          <cell r="J2251">
            <v>40168</v>
          </cell>
          <cell r="K2251" t="str">
            <v>Y</v>
          </cell>
          <cell r="L2251" t="str">
            <v>Drw</v>
          </cell>
          <cell r="M2251">
            <v>2252</v>
          </cell>
        </row>
        <row r="2252">
          <cell r="C2252" t="str">
            <v>25</v>
          </cell>
          <cell r="D2252" t="str">
            <v>05050-MD-25-757-96</v>
          </cell>
          <cell r="E2252" t="str">
            <v>05050-MD-25-757-96</v>
          </cell>
          <cell r="F2252" t="str">
            <v>Tank-Main Platform, Structure- (Butane)</v>
          </cell>
          <cell r="G2252">
            <v>0</v>
          </cell>
          <cell r="H2252" t="str">
            <v>VP-1516-148-T-101/2-253</v>
          </cell>
          <cell r="I2252">
            <v>40175</v>
          </cell>
          <cell r="J2252">
            <v>40168</v>
          </cell>
          <cell r="K2252" t="str">
            <v>Y</v>
          </cell>
          <cell r="L2252" t="str">
            <v>Drw</v>
          </cell>
          <cell r="M2252">
            <v>2253</v>
          </cell>
        </row>
        <row r="2253">
          <cell r="C2253" t="str">
            <v>25</v>
          </cell>
          <cell r="D2253" t="str">
            <v>05050-MD-25-757-97</v>
          </cell>
          <cell r="E2253" t="str">
            <v>05050-MD-25-757-97</v>
          </cell>
          <cell r="F2253" t="str">
            <v>Tank-Main Platform, Structure- (Butane)</v>
          </cell>
          <cell r="G2253">
            <v>0</v>
          </cell>
          <cell r="H2253" t="str">
            <v>VP-1516-148-T-101/2-253</v>
          </cell>
          <cell r="I2253">
            <v>40175</v>
          </cell>
          <cell r="J2253">
            <v>40168</v>
          </cell>
          <cell r="K2253" t="str">
            <v>Y</v>
          </cell>
          <cell r="L2253" t="str">
            <v>Drw</v>
          </cell>
          <cell r="M2253">
            <v>2254</v>
          </cell>
        </row>
        <row r="2254">
          <cell r="C2254" t="str">
            <v>25</v>
          </cell>
          <cell r="D2254" t="str">
            <v>05050-MD-25-757-98</v>
          </cell>
          <cell r="E2254" t="str">
            <v>05050-MD-25-757-98</v>
          </cell>
          <cell r="F2254" t="str">
            <v>Tank-Main Platform, Structure- (Butane)</v>
          </cell>
          <cell r="G2254">
            <v>0</v>
          </cell>
          <cell r="H2254" t="str">
            <v>VP-1516-148-T-101/2-253</v>
          </cell>
          <cell r="I2254">
            <v>40175</v>
          </cell>
          <cell r="J2254">
            <v>40168</v>
          </cell>
          <cell r="K2254" t="str">
            <v>Y</v>
          </cell>
          <cell r="L2254" t="str">
            <v>Drw</v>
          </cell>
          <cell r="M2254">
            <v>2255</v>
          </cell>
        </row>
        <row r="2255">
          <cell r="C2255" t="str">
            <v>25</v>
          </cell>
          <cell r="D2255" t="str">
            <v>05050-MD-25-757-99</v>
          </cell>
          <cell r="E2255" t="str">
            <v>05050-MD-25-757-99</v>
          </cell>
          <cell r="F2255" t="str">
            <v>Tank-Main Platform, Structure- (Butane)</v>
          </cell>
          <cell r="G2255">
            <v>0</v>
          </cell>
          <cell r="H2255" t="str">
            <v>VP-1516-148-T-101/2-253</v>
          </cell>
          <cell r="I2255">
            <v>40175</v>
          </cell>
          <cell r="J2255">
            <v>40168</v>
          </cell>
          <cell r="K2255" t="str">
            <v>Y</v>
          </cell>
          <cell r="L2255" t="str">
            <v>Drw</v>
          </cell>
          <cell r="M2255">
            <v>2256</v>
          </cell>
        </row>
        <row r="2256">
          <cell r="C2256" t="str">
            <v>25</v>
          </cell>
          <cell r="D2256" t="str">
            <v>05050-MD-25-757-100</v>
          </cell>
          <cell r="E2256" t="str">
            <v>05050-MD-25-757-100</v>
          </cell>
          <cell r="F2256" t="str">
            <v>Tank-Main Platform, Structure- (Butane)</v>
          </cell>
          <cell r="G2256">
            <v>0</v>
          </cell>
          <cell r="H2256" t="str">
            <v>VP-1516-148-T-101/2-253</v>
          </cell>
          <cell r="I2256">
            <v>40175</v>
          </cell>
          <cell r="J2256">
            <v>40168</v>
          </cell>
          <cell r="K2256" t="str">
            <v>Y</v>
          </cell>
          <cell r="L2256" t="str">
            <v>Drw</v>
          </cell>
          <cell r="M2256">
            <v>2257</v>
          </cell>
        </row>
        <row r="2257">
          <cell r="C2257" t="str">
            <v>25</v>
          </cell>
          <cell r="D2257" t="str">
            <v>05050-MD-25-757-101</v>
          </cell>
          <cell r="E2257" t="str">
            <v>05050-MD-25-757-101</v>
          </cell>
          <cell r="F2257" t="str">
            <v>Tank-Main Platform, Structure- (Butane)</v>
          </cell>
          <cell r="G2257">
            <v>0</v>
          </cell>
          <cell r="H2257" t="str">
            <v>VP-1516-148-T-101/2-253</v>
          </cell>
          <cell r="I2257">
            <v>40175</v>
          </cell>
          <cell r="J2257">
            <v>40168</v>
          </cell>
          <cell r="K2257" t="str">
            <v>Y</v>
          </cell>
          <cell r="L2257" t="str">
            <v>Drw</v>
          </cell>
          <cell r="M2257">
            <v>2258</v>
          </cell>
        </row>
        <row r="2258">
          <cell r="C2258" t="str">
            <v>25</v>
          </cell>
          <cell r="D2258" t="str">
            <v>05050-MD-25-757-102</v>
          </cell>
          <cell r="E2258" t="str">
            <v>05050-MD-25-757-102</v>
          </cell>
          <cell r="F2258" t="str">
            <v>Tank-Main Platform, Structure- (Butane)</v>
          </cell>
          <cell r="G2258">
            <v>0</v>
          </cell>
          <cell r="H2258" t="str">
            <v>VP-1516-148-T-101/2-253</v>
          </cell>
          <cell r="I2258">
            <v>40175</v>
          </cell>
          <cell r="J2258">
            <v>40168</v>
          </cell>
          <cell r="K2258" t="str">
            <v>Y</v>
          </cell>
          <cell r="L2258" t="str">
            <v>Drw</v>
          </cell>
          <cell r="M2258">
            <v>2259</v>
          </cell>
        </row>
        <row r="2259">
          <cell r="C2259" t="str">
            <v>25</v>
          </cell>
          <cell r="D2259" t="str">
            <v>05050-MD-25-757-103</v>
          </cell>
          <cell r="E2259" t="str">
            <v>05050-MD-25-757-103</v>
          </cell>
          <cell r="F2259" t="str">
            <v>Tank-Main Platform, Structure- (Butane)</v>
          </cell>
          <cell r="G2259">
            <v>0</v>
          </cell>
          <cell r="H2259" t="str">
            <v>VP-1516-148-T-101/2-253</v>
          </cell>
          <cell r="I2259">
            <v>40175</v>
          </cell>
          <cell r="J2259">
            <v>40168</v>
          </cell>
          <cell r="K2259" t="str">
            <v>Y</v>
          </cell>
          <cell r="L2259" t="str">
            <v>Drw</v>
          </cell>
          <cell r="M2259">
            <v>2260</v>
          </cell>
        </row>
        <row r="2260">
          <cell r="C2260" t="str">
            <v>25</v>
          </cell>
          <cell r="D2260" t="str">
            <v>05050-MD-25-757-104</v>
          </cell>
          <cell r="E2260" t="str">
            <v>05050-MD-25-757-104</v>
          </cell>
          <cell r="F2260" t="str">
            <v>Tank-Main Platform, Structure- (Butane)</v>
          </cell>
          <cell r="G2260">
            <v>0</v>
          </cell>
          <cell r="H2260" t="str">
            <v>VP-1516-148-T-101/2-253</v>
          </cell>
          <cell r="I2260">
            <v>40175</v>
          </cell>
          <cell r="J2260">
            <v>40168</v>
          </cell>
          <cell r="K2260" t="str">
            <v>Y</v>
          </cell>
          <cell r="L2260" t="str">
            <v>Drw</v>
          </cell>
          <cell r="M2260">
            <v>2261</v>
          </cell>
        </row>
        <row r="2261">
          <cell r="C2261" t="str">
            <v>25</v>
          </cell>
          <cell r="D2261" t="str">
            <v>05050-MD-25-757-105</v>
          </cell>
          <cell r="E2261" t="str">
            <v>05050-MD-25-757-105</v>
          </cell>
          <cell r="F2261" t="str">
            <v>Tank-Main Platform, Structure- (Butane)</v>
          </cell>
          <cell r="G2261">
            <v>0</v>
          </cell>
          <cell r="H2261" t="str">
            <v>VP-1516-148-T-101/2-253</v>
          </cell>
          <cell r="I2261">
            <v>40175</v>
          </cell>
          <cell r="J2261">
            <v>40168</v>
          </cell>
          <cell r="K2261" t="str">
            <v>Y</v>
          </cell>
          <cell r="L2261" t="str">
            <v>Drw</v>
          </cell>
          <cell r="M2261">
            <v>2262</v>
          </cell>
        </row>
        <row r="2262">
          <cell r="C2262" t="str">
            <v>25</v>
          </cell>
          <cell r="D2262" t="str">
            <v>05050-MD-25-757-106</v>
          </cell>
          <cell r="E2262" t="str">
            <v>05050-MD-25-757-106</v>
          </cell>
          <cell r="F2262" t="str">
            <v>Tank-Main Platform, Structure- (Butane)</v>
          </cell>
          <cell r="G2262">
            <v>0</v>
          </cell>
          <cell r="H2262" t="str">
            <v>VP-1516-148-T-101/2-253</v>
          </cell>
          <cell r="I2262">
            <v>40175</v>
          </cell>
          <cell r="J2262">
            <v>40168</v>
          </cell>
          <cell r="K2262" t="str">
            <v>Y</v>
          </cell>
          <cell r="L2262" t="str">
            <v>Drw</v>
          </cell>
          <cell r="M2262">
            <v>2263</v>
          </cell>
        </row>
        <row r="2263">
          <cell r="C2263" t="str">
            <v>25</v>
          </cell>
          <cell r="D2263" t="str">
            <v>05050-MD-25-757-107</v>
          </cell>
          <cell r="E2263" t="str">
            <v>05050-MD-25-757-107</v>
          </cell>
          <cell r="F2263" t="str">
            <v>Tank-Main Platform, Structure- (Butane)</v>
          </cell>
          <cell r="G2263">
            <v>0</v>
          </cell>
          <cell r="H2263" t="str">
            <v>VP-1516-148-T-101/2-253</v>
          </cell>
          <cell r="I2263">
            <v>40175</v>
          </cell>
          <cell r="J2263">
            <v>40168</v>
          </cell>
          <cell r="K2263" t="str">
            <v>Y</v>
          </cell>
          <cell r="L2263" t="str">
            <v>Drw</v>
          </cell>
          <cell r="M2263">
            <v>2264</v>
          </cell>
        </row>
        <row r="2264">
          <cell r="C2264" t="str">
            <v>25</v>
          </cell>
          <cell r="D2264" t="str">
            <v>05050-MD-25-757-108</v>
          </cell>
          <cell r="E2264" t="str">
            <v>05050-MD-25-757-108</v>
          </cell>
          <cell r="F2264" t="str">
            <v>Tank-Main Platform, Structure- (Butane)</v>
          </cell>
          <cell r="G2264">
            <v>0</v>
          </cell>
          <cell r="H2264" t="str">
            <v>VP-1516-148-T-101/2-253</v>
          </cell>
          <cell r="I2264">
            <v>40175</v>
          </cell>
          <cell r="J2264">
            <v>40168</v>
          </cell>
          <cell r="K2264" t="str">
            <v>Y</v>
          </cell>
          <cell r="L2264" t="str">
            <v>Drw</v>
          </cell>
          <cell r="M2264">
            <v>2265</v>
          </cell>
        </row>
        <row r="2265">
          <cell r="C2265" t="str">
            <v>25</v>
          </cell>
          <cell r="D2265" t="str">
            <v>05050-MD-25-757-109</v>
          </cell>
          <cell r="E2265" t="str">
            <v>05050-MD-25-757-109</v>
          </cell>
          <cell r="F2265" t="str">
            <v>Tank-Main Platform, Structure- (Butane)</v>
          </cell>
          <cell r="G2265">
            <v>0</v>
          </cell>
          <cell r="H2265" t="str">
            <v>VP-1516-148-T-101/2-253</v>
          </cell>
          <cell r="I2265">
            <v>40175</v>
          </cell>
          <cell r="J2265">
            <v>40168</v>
          </cell>
          <cell r="K2265" t="str">
            <v>Y</v>
          </cell>
          <cell r="L2265" t="str">
            <v>Drw</v>
          </cell>
          <cell r="M2265">
            <v>2266</v>
          </cell>
        </row>
        <row r="2266">
          <cell r="C2266" t="str">
            <v>25</v>
          </cell>
          <cell r="D2266" t="str">
            <v>05050-MD-25-757-110</v>
          </cell>
          <cell r="E2266" t="str">
            <v>05050-MD-25-757-110</v>
          </cell>
          <cell r="F2266" t="str">
            <v>Tank-Main Platform, Structure- (Butane)</v>
          </cell>
          <cell r="G2266">
            <v>0</v>
          </cell>
          <cell r="H2266" t="str">
            <v>VP-1516-148-T-101/2-253</v>
          </cell>
          <cell r="I2266">
            <v>40175</v>
          </cell>
          <cell r="J2266">
            <v>40168</v>
          </cell>
          <cell r="K2266" t="str">
            <v>Y</v>
          </cell>
          <cell r="L2266" t="str">
            <v>Drw</v>
          </cell>
          <cell r="M2266">
            <v>2267</v>
          </cell>
        </row>
        <row r="2267">
          <cell r="C2267" t="str">
            <v>25</v>
          </cell>
          <cell r="D2267" t="str">
            <v>05050-MD-25-757-111</v>
          </cell>
          <cell r="E2267" t="str">
            <v>05050-MD-25-757-111</v>
          </cell>
          <cell r="F2267" t="str">
            <v>Tank-Main Platform, Structure- (Butane)</v>
          </cell>
          <cell r="G2267">
            <v>0</v>
          </cell>
          <cell r="H2267" t="str">
            <v>VP-1516-148-T-101/2-253</v>
          </cell>
          <cell r="I2267">
            <v>40175</v>
          </cell>
          <cell r="J2267">
            <v>40168</v>
          </cell>
          <cell r="K2267" t="str">
            <v>Y</v>
          </cell>
          <cell r="L2267" t="str">
            <v>Drw</v>
          </cell>
          <cell r="M2267">
            <v>2268</v>
          </cell>
        </row>
        <row r="2268">
          <cell r="C2268" t="str">
            <v>25</v>
          </cell>
          <cell r="D2268" t="str">
            <v>05050-MD-25-757-112</v>
          </cell>
          <cell r="E2268" t="str">
            <v>05050-MD-25-757-112</v>
          </cell>
          <cell r="F2268" t="str">
            <v>Tank-Main Platform, Structure- (Butane)</v>
          </cell>
          <cell r="G2268">
            <v>0</v>
          </cell>
          <cell r="H2268" t="str">
            <v>VP-1516-148-T-101/2-253</v>
          </cell>
          <cell r="I2268">
            <v>40175</v>
          </cell>
          <cell r="J2268">
            <v>40168</v>
          </cell>
          <cell r="K2268" t="str">
            <v>Y</v>
          </cell>
          <cell r="L2268" t="str">
            <v>Drw</v>
          </cell>
          <cell r="M2268">
            <v>2269</v>
          </cell>
        </row>
        <row r="2269">
          <cell r="C2269" t="str">
            <v>25</v>
          </cell>
          <cell r="D2269" t="str">
            <v>05050-MD-25-757-113</v>
          </cell>
          <cell r="E2269" t="str">
            <v>05050-MD-25-757-113</v>
          </cell>
          <cell r="F2269" t="str">
            <v>Tank-Main Platform, Structure- (Butane)</v>
          </cell>
          <cell r="G2269">
            <v>0</v>
          </cell>
          <cell r="H2269" t="str">
            <v>VP-1516-148-T-101/2-253</v>
          </cell>
          <cell r="I2269">
            <v>40175</v>
          </cell>
          <cell r="J2269">
            <v>40168</v>
          </cell>
          <cell r="K2269" t="str">
            <v>Y</v>
          </cell>
          <cell r="L2269" t="str">
            <v>Drw</v>
          </cell>
          <cell r="M2269">
            <v>2270</v>
          </cell>
        </row>
        <row r="2270">
          <cell r="C2270" t="str">
            <v>25</v>
          </cell>
          <cell r="D2270" t="str">
            <v>05050-MD-25-757-114</v>
          </cell>
          <cell r="E2270" t="str">
            <v>05050-MD-25-757-114</v>
          </cell>
          <cell r="F2270" t="str">
            <v>Tank-Main Platform, Structure- (Butane)</v>
          </cell>
          <cell r="G2270">
            <v>0</v>
          </cell>
          <cell r="H2270" t="str">
            <v>VP-1516-148-T-101/2-253</v>
          </cell>
          <cell r="I2270">
            <v>40175</v>
          </cell>
          <cell r="J2270">
            <v>40168</v>
          </cell>
          <cell r="K2270" t="str">
            <v>Y</v>
          </cell>
          <cell r="L2270" t="str">
            <v>Drw</v>
          </cell>
          <cell r="M2270">
            <v>2271</v>
          </cell>
        </row>
        <row r="2271">
          <cell r="C2271" t="str">
            <v>25</v>
          </cell>
          <cell r="D2271" t="str">
            <v>05050-MD-25-757-115</v>
          </cell>
          <cell r="E2271" t="str">
            <v>05050-MD-25-757-115</v>
          </cell>
          <cell r="F2271" t="str">
            <v>Tank-Main Platform, Structure- (Butane)</v>
          </cell>
          <cell r="G2271">
            <v>0</v>
          </cell>
          <cell r="H2271" t="str">
            <v>VP-1516-148-T-101/2-253</v>
          </cell>
          <cell r="I2271">
            <v>40175</v>
          </cell>
          <cell r="J2271">
            <v>40168</v>
          </cell>
          <cell r="K2271" t="str">
            <v>Y</v>
          </cell>
          <cell r="L2271" t="str">
            <v>Drw</v>
          </cell>
          <cell r="M2271">
            <v>2272</v>
          </cell>
        </row>
        <row r="2272">
          <cell r="C2272" t="str">
            <v>25</v>
          </cell>
          <cell r="D2272" t="str">
            <v>05050-MD-25-757-116</v>
          </cell>
          <cell r="E2272" t="str">
            <v>05050-MD-25-757-116</v>
          </cell>
          <cell r="F2272" t="str">
            <v>Tank-Main Platform, Structure- (Butane)</v>
          </cell>
          <cell r="G2272">
            <v>0</v>
          </cell>
          <cell r="H2272" t="str">
            <v>VP-1516-148-T-101/2-253</v>
          </cell>
          <cell r="I2272">
            <v>40175</v>
          </cell>
          <cell r="J2272">
            <v>40168</v>
          </cell>
          <cell r="K2272" t="str">
            <v>Y</v>
          </cell>
          <cell r="L2272" t="str">
            <v>Drw</v>
          </cell>
          <cell r="M2272">
            <v>2273</v>
          </cell>
        </row>
        <row r="2273">
          <cell r="C2273" t="str">
            <v>25</v>
          </cell>
          <cell r="D2273" t="str">
            <v>05050-MD-25-757-117</v>
          </cell>
          <cell r="E2273" t="str">
            <v>05050-MD-25-757-117</v>
          </cell>
          <cell r="F2273" t="str">
            <v>Tank-Main Platform, Structure- (Butane)</v>
          </cell>
          <cell r="G2273">
            <v>0</v>
          </cell>
          <cell r="H2273" t="str">
            <v>VP-1516-148-T-101/2-253</v>
          </cell>
          <cell r="I2273">
            <v>40175</v>
          </cell>
          <cell r="J2273">
            <v>40168</v>
          </cell>
          <cell r="K2273" t="str">
            <v>Y</v>
          </cell>
          <cell r="L2273" t="str">
            <v>Drw</v>
          </cell>
          <cell r="M2273">
            <v>2274</v>
          </cell>
        </row>
        <row r="2274">
          <cell r="C2274" t="str">
            <v>25</v>
          </cell>
          <cell r="D2274" t="str">
            <v>05050-MD-25-757-118</v>
          </cell>
          <cell r="E2274" t="str">
            <v>05050-MD-25-757-118</v>
          </cell>
          <cell r="F2274" t="str">
            <v>Tank-Main Platform, Structure- (Butane)</v>
          </cell>
          <cell r="G2274">
            <v>0</v>
          </cell>
          <cell r="H2274" t="str">
            <v>VP-1516-148-T-101/2-253</v>
          </cell>
          <cell r="I2274">
            <v>40175</v>
          </cell>
          <cell r="J2274">
            <v>40168</v>
          </cell>
          <cell r="K2274" t="str">
            <v>Y</v>
          </cell>
          <cell r="L2274" t="str">
            <v>Drw</v>
          </cell>
          <cell r="M2274">
            <v>2275</v>
          </cell>
        </row>
        <row r="2275">
          <cell r="C2275" t="str">
            <v>25</v>
          </cell>
          <cell r="D2275" t="str">
            <v>05050-MD-25-757-119</v>
          </cell>
          <cell r="E2275" t="str">
            <v>05050-MD-25-757-119</v>
          </cell>
          <cell r="F2275" t="str">
            <v>Tank-Main Platform, Structure- (Butane)</v>
          </cell>
          <cell r="G2275">
            <v>0</v>
          </cell>
          <cell r="H2275" t="str">
            <v>VP-1516-148-T-101/2-253</v>
          </cell>
          <cell r="I2275">
            <v>40175</v>
          </cell>
          <cell r="J2275">
            <v>40168</v>
          </cell>
          <cell r="K2275" t="str">
            <v>Y</v>
          </cell>
          <cell r="L2275" t="str">
            <v>Drw</v>
          </cell>
          <cell r="M2275">
            <v>2276</v>
          </cell>
        </row>
        <row r="2276">
          <cell r="C2276" t="str">
            <v>25</v>
          </cell>
          <cell r="D2276" t="str">
            <v>05050-MD-25-757-120</v>
          </cell>
          <cell r="E2276" t="str">
            <v>05050-MD-25-757-120</v>
          </cell>
          <cell r="F2276" t="str">
            <v>Tank-Main Platform, Structure- (Butane)</v>
          </cell>
          <cell r="G2276">
            <v>0</v>
          </cell>
          <cell r="H2276" t="str">
            <v>VP-1516-148-T-101/2-253</v>
          </cell>
          <cell r="I2276">
            <v>40175</v>
          </cell>
          <cell r="J2276">
            <v>40168</v>
          </cell>
          <cell r="K2276" t="str">
            <v>Y</v>
          </cell>
          <cell r="L2276" t="str">
            <v>Drw</v>
          </cell>
          <cell r="M2276">
            <v>2277</v>
          </cell>
        </row>
        <row r="2277">
          <cell r="C2277" t="str">
            <v>25</v>
          </cell>
          <cell r="D2277" t="str">
            <v>05050-MD-25-757-121</v>
          </cell>
          <cell r="E2277" t="str">
            <v>05050-MD-25-757-121</v>
          </cell>
          <cell r="F2277" t="str">
            <v>Tank-Main Platform, Structure- (Butane)</v>
          </cell>
          <cell r="G2277">
            <v>0</v>
          </cell>
          <cell r="H2277" t="str">
            <v>VP-1516-148-T-101/2-253</v>
          </cell>
          <cell r="I2277">
            <v>40175</v>
          </cell>
          <cell r="J2277">
            <v>40168</v>
          </cell>
          <cell r="K2277" t="str">
            <v>Y</v>
          </cell>
          <cell r="L2277" t="str">
            <v>Drw</v>
          </cell>
          <cell r="M2277">
            <v>2278</v>
          </cell>
        </row>
        <row r="2278">
          <cell r="C2278" t="str">
            <v>25</v>
          </cell>
          <cell r="D2278" t="str">
            <v>05050-MD-25-757-122</v>
          </cell>
          <cell r="E2278" t="str">
            <v>05050-MD-25-757-122</v>
          </cell>
          <cell r="F2278" t="str">
            <v>Tank-Main Platform, Structure- (Butane)</v>
          </cell>
          <cell r="G2278">
            <v>0</v>
          </cell>
          <cell r="H2278" t="str">
            <v>VP-1516-148-T-101/2-253</v>
          </cell>
          <cell r="I2278">
            <v>40175</v>
          </cell>
          <cell r="J2278">
            <v>40168</v>
          </cell>
          <cell r="K2278" t="str">
            <v>Y</v>
          </cell>
          <cell r="L2278" t="str">
            <v>Drw</v>
          </cell>
          <cell r="M2278">
            <v>2279</v>
          </cell>
        </row>
        <row r="2279">
          <cell r="C2279" t="str">
            <v>25</v>
          </cell>
          <cell r="D2279" t="str">
            <v>05050-MD-25-757-123</v>
          </cell>
          <cell r="E2279" t="str">
            <v>05050-MD-25-757-123</v>
          </cell>
          <cell r="F2279" t="str">
            <v>Tank-Main Platform, Structure- (Butane)</v>
          </cell>
          <cell r="G2279">
            <v>0</v>
          </cell>
          <cell r="H2279" t="str">
            <v>VP-1516-148-T-101/2-253</v>
          </cell>
          <cell r="I2279">
            <v>40175</v>
          </cell>
          <cell r="J2279">
            <v>40168</v>
          </cell>
          <cell r="K2279" t="str">
            <v>Y</v>
          </cell>
          <cell r="L2279" t="str">
            <v>Drw</v>
          </cell>
          <cell r="M2279">
            <v>2280</v>
          </cell>
        </row>
        <row r="2280">
          <cell r="C2280" t="str">
            <v>25</v>
          </cell>
          <cell r="D2280" t="str">
            <v>05050-MD-25-757-124</v>
          </cell>
          <cell r="E2280" t="str">
            <v>05050-MD-25-757-124</v>
          </cell>
          <cell r="F2280" t="str">
            <v>Tank-Main Platform, Structure- (Butane)</v>
          </cell>
          <cell r="G2280">
            <v>0</v>
          </cell>
          <cell r="H2280" t="str">
            <v>VP-1516-148-T-101/2-253</v>
          </cell>
          <cell r="I2280">
            <v>40175</v>
          </cell>
          <cell r="J2280">
            <v>40168</v>
          </cell>
          <cell r="K2280" t="str">
            <v>Y</v>
          </cell>
          <cell r="L2280" t="str">
            <v>Drw</v>
          </cell>
          <cell r="M2280">
            <v>2281</v>
          </cell>
        </row>
        <row r="2281">
          <cell r="C2281" t="str">
            <v>25</v>
          </cell>
          <cell r="D2281" t="str">
            <v>05050-MD-25-757-125</v>
          </cell>
          <cell r="E2281" t="str">
            <v>05050-MD-25-757-125</v>
          </cell>
          <cell r="F2281" t="str">
            <v>Tank-Main Platform, Structure- (Butane)</v>
          </cell>
          <cell r="G2281">
            <v>0</v>
          </cell>
          <cell r="H2281" t="str">
            <v>VP-1516-148-T-101/2-253</v>
          </cell>
          <cell r="I2281">
            <v>40175</v>
          </cell>
          <cell r="J2281">
            <v>40168</v>
          </cell>
          <cell r="K2281" t="str">
            <v>Y</v>
          </cell>
          <cell r="L2281" t="str">
            <v>Drw</v>
          </cell>
          <cell r="M2281">
            <v>2282</v>
          </cell>
        </row>
        <row r="2282">
          <cell r="C2282" t="str">
            <v>25</v>
          </cell>
          <cell r="D2282" t="str">
            <v>05050-MD-25-757-126</v>
          </cell>
          <cell r="E2282" t="str">
            <v>05050-MD-25-757-126</v>
          </cell>
          <cell r="F2282" t="str">
            <v>Tank-Main Platform, Structure- (Butane)</v>
          </cell>
          <cell r="G2282">
            <v>0</v>
          </cell>
          <cell r="H2282" t="str">
            <v>VP-1516-148-T-101/2-253</v>
          </cell>
          <cell r="I2282">
            <v>40175</v>
          </cell>
          <cell r="J2282">
            <v>40168</v>
          </cell>
          <cell r="K2282" t="str">
            <v>Y</v>
          </cell>
          <cell r="L2282" t="str">
            <v>Drw</v>
          </cell>
          <cell r="M2282">
            <v>2283</v>
          </cell>
        </row>
        <row r="2283">
          <cell r="C2283" t="str">
            <v>25</v>
          </cell>
          <cell r="D2283" t="str">
            <v>05050-MD-25-757-127</v>
          </cell>
          <cell r="E2283" t="str">
            <v>05050-MD-25-757-127</v>
          </cell>
          <cell r="F2283" t="str">
            <v>Tank-Main Platform, Structure- (Butane)</v>
          </cell>
          <cell r="G2283">
            <v>0</v>
          </cell>
          <cell r="H2283" t="str">
            <v>VP-1516-148-T-101/2-253</v>
          </cell>
          <cell r="I2283">
            <v>40175</v>
          </cell>
          <cell r="J2283">
            <v>40168</v>
          </cell>
          <cell r="K2283" t="str">
            <v>Y</v>
          </cell>
          <cell r="L2283" t="str">
            <v>Drw</v>
          </cell>
          <cell r="M2283">
            <v>2284</v>
          </cell>
        </row>
        <row r="2284">
          <cell r="C2284" t="str">
            <v>25</v>
          </cell>
          <cell r="D2284" t="str">
            <v>05050-MD-25-757-128</v>
          </cell>
          <cell r="E2284" t="str">
            <v>05050-MD-25-757-128</v>
          </cell>
          <cell r="F2284" t="str">
            <v>Tank-Main Platform, Structure- (Butane)</v>
          </cell>
          <cell r="G2284">
            <v>0</v>
          </cell>
          <cell r="H2284" t="str">
            <v>VP-1516-148-T-101/2-253</v>
          </cell>
          <cell r="I2284">
            <v>40175</v>
          </cell>
          <cell r="J2284">
            <v>40168</v>
          </cell>
          <cell r="K2284" t="str">
            <v>Y</v>
          </cell>
          <cell r="L2284" t="str">
            <v>Drw</v>
          </cell>
          <cell r="M2284">
            <v>2285</v>
          </cell>
        </row>
        <row r="2285">
          <cell r="C2285" t="str">
            <v>25</v>
          </cell>
          <cell r="D2285" t="str">
            <v>05050-MD-25-757-129</v>
          </cell>
          <cell r="E2285" t="str">
            <v>05050-MD-25-757-129</v>
          </cell>
          <cell r="F2285" t="str">
            <v>Tank-Main Platform, Structure- (Butane)</v>
          </cell>
          <cell r="G2285">
            <v>0</v>
          </cell>
          <cell r="H2285" t="str">
            <v>VP-1516-148-T-101/2-253</v>
          </cell>
          <cell r="I2285">
            <v>40175</v>
          </cell>
          <cell r="J2285">
            <v>40168</v>
          </cell>
          <cell r="K2285" t="str">
            <v>Y</v>
          </cell>
          <cell r="L2285" t="str">
            <v>Drw</v>
          </cell>
          <cell r="M2285">
            <v>2286</v>
          </cell>
        </row>
        <row r="2286">
          <cell r="C2286" t="str">
            <v>25</v>
          </cell>
          <cell r="D2286" t="str">
            <v>05050-MD-25-757-130</v>
          </cell>
          <cell r="E2286" t="str">
            <v>05050-MD-25-757-130</v>
          </cell>
          <cell r="F2286" t="str">
            <v>Tank-Main Platform, Structure- (Butane)</v>
          </cell>
          <cell r="G2286">
            <v>0</v>
          </cell>
          <cell r="H2286" t="str">
            <v>VP-1516-148-T-101/2-253</v>
          </cell>
          <cell r="I2286">
            <v>40175</v>
          </cell>
          <cell r="J2286">
            <v>40168</v>
          </cell>
          <cell r="K2286" t="str">
            <v>Y</v>
          </cell>
          <cell r="L2286" t="str">
            <v>Drw</v>
          </cell>
          <cell r="M2286">
            <v>2287</v>
          </cell>
        </row>
        <row r="2287">
          <cell r="C2287" t="str">
            <v>25</v>
          </cell>
          <cell r="D2287" t="str">
            <v>05050-MD-25-757-131</v>
          </cell>
          <cell r="E2287" t="str">
            <v>05050-MD-25-757-131</v>
          </cell>
          <cell r="F2287" t="str">
            <v>Tank-Main Platform, Structure- (Butane)</v>
          </cell>
          <cell r="G2287">
            <v>0</v>
          </cell>
          <cell r="H2287" t="str">
            <v>VP-1516-148-T-101/2-253</v>
          </cell>
          <cell r="I2287">
            <v>40175</v>
          </cell>
          <cell r="J2287">
            <v>40168</v>
          </cell>
          <cell r="K2287" t="str">
            <v>Y</v>
          </cell>
          <cell r="L2287" t="str">
            <v>Drw</v>
          </cell>
          <cell r="M2287">
            <v>2288</v>
          </cell>
        </row>
        <row r="2288">
          <cell r="C2288" t="str">
            <v>25</v>
          </cell>
          <cell r="D2288" t="str">
            <v>05050-MD-25-757-132</v>
          </cell>
          <cell r="E2288" t="str">
            <v>05050-MD-25-757-132</v>
          </cell>
          <cell r="F2288" t="str">
            <v>Tank-Main Platform, Structure- (Butane)</v>
          </cell>
          <cell r="G2288">
            <v>0</v>
          </cell>
          <cell r="H2288" t="str">
            <v>VP-1516-148-T-101/2-253</v>
          </cell>
          <cell r="I2288">
            <v>40175</v>
          </cell>
          <cell r="J2288">
            <v>40168</v>
          </cell>
          <cell r="K2288" t="str">
            <v>Y</v>
          </cell>
          <cell r="L2288" t="str">
            <v>Drw</v>
          </cell>
          <cell r="M2288">
            <v>2289</v>
          </cell>
        </row>
        <row r="2289">
          <cell r="C2289" t="str">
            <v>25</v>
          </cell>
          <cell r="D2289" t="str">
            <v>05050-MD-25-757-133</v>
          </cell>
          <cell r="E2289" t="str">
            <v>05050-MD-25-757-133</v>
          </cell>
          <cell r="F2289" t="str">
            <v>Tank-Main Platform, Structure- (Butane)</v>
          </cell>
          <cell r="G2289">
            <v>0</v>
          </cell>
          <cell r="H2289" t="str">
            <v>VP-1516-148-T-101/2-253</v>
          </cell>
          <cell r="I2289">
            <v>40175</v>
          </cell>
          <cell r="J2289">
            <v>40168</v>
          </cell>
          <cell r="K2289" t="str">
            <v>Y</v>
          </cell>
          <cell r="L2289" t="str">
            <v>Drw</v>
          </cell>
          <cell r="M2289">
            <v>2290</v>
          </cell>
        </row>
        <row r="2290">
          <cell r="C2290" t="str">
            <v>25</v>
          </cell>
          <cell r="D2290" t="str">
            <v>05050-MD-25-757-134</v>
          </cell>
          <cell r="E2290" t="str">
            <v>05050-MD-25-757-134</v>
          </cell>
          <cell r="F2290" t="str">
            <v>Tank-Main Platform, Structure- (Butane)</v>
          </cell>
          <cell r="G2290">
            <v>0</v>
          </cell>
          <cell r="H2290" t="str">
            <v>VP-1516-148-T-101/2-253</v>
          </cell>
          <cell r="I2290">
            <v>40175</v>
          </cell>
          <cell r="J2290">
            <v>40168</v>
          </cell>
          <cell r="K2290" t="str">
            <v>Y</v>
          </cell>
          <cell r="L2290" t="str">
            <v>Drw</v>
          </cell>
          <cell r="M2290">
            <v>2291</v>
          </cell>
        </row>
        <row r="2291">
          <cell r="C2291" t="str">
            <v>25</v>
          </cell>
          <cell r="D2291" t="str">
            <v>05050-MD-25-757-135</v>
          </cell>
          <cell r="E2291" t="str">
            <v>05050-MD-25-757-135</v>
          </cell>
          <cell r="F2291" t="str">
            <v>Tank-Main Platform, Structure- (Butane)</v>
          </cell>
          <cell r="G2291">
            <v>0</v>
          </cell>
          <cell r="H2291" t="str">
            <v>VP-1516-148-T-101/2-253</v>
          </cell>
          <cell r="I2291">
            <v>40175</v>
          </cell>
          <cell r="J2291">
            <v>40168</v>
          </cell>
          <cell r="K2291" t="str">
            <v>Y</v>
          </cell>
          <cell r="L2291" t="str">
            <v>Drw</v>
          </cell>
          <cell r="M2291">
            <v>2292</v>
          </cell>
        </row>
        <row r="2292">
          <cell r="C2292" t="str">
            <v>25</v>
          </cell>
          <cell r="D2292" t="str">
            <v>05050-MD-25-757-136</v>
          </cell>
          <cell r="E2292" t="str">
            <v>05050-MD-25-757-136</v>
          </cell>
          <cell r="F2292" t="str">
            <v>Tank-Main Platform, Structure- (Butane)</v>
          </cell>
          <cell r="G2292">
            <v>0</v>
          </cell>
          <cell r="H2292" t="str">
            <v>VP-1516-148-T-101/2-253</v>
          </cell>
          <cell r="I2292">
            <v>40175</v>
          </cell>
          <cell r="J2292">
            <v>40168</v>
          </cell>
          <cell r="K2292" t="str">
            <v>Y</v>
          </cell>
          <cell r="L2292" t="str">
            <v>Drw</v>
          </cell>
          <cell r="M2292">
            <v>2293</v>
          </cell>
        </row>
        <row r="2293">
          <cell r="C2293" t="str">
            <v>25</v>
          </cell>
          <cell r="D2293" t="str">
            <v>05050-MD-25-757-137</v>
          </cell>
          <cell r="E2293" t="str">
            <v>05050-MD-25-757-137</v>
          </cell>
          <cell r="F2293" t="str">
            <v>Tank-Main Platform, Structure- (Butane)</v>
          </cell>
          <cell r="G2293">
            <v>0</v>
          </cell>
          <cell r="H2293" t="str">
            <v>VP-1516-148-T-101/2-253</v>
          </cell>
          <cell r="I2293">
            <v>40175</v>
          </cell>
          <cell r="J2293">
            <v>40168</v>
          </cell>
          <cell r="K2293" t="str">
            <v>Y</v>
          </cell>
          <cell r="L2293" t="str">
            <v>Drw</v>
          </cell>
          <cell r="M2293">
            <v>2294</v>
          </cell>
        </row>
        <row r="2294">
          <cell r="C2294" t="str">
            <v>25</v>
          </cell>
          <cell r="D2294" t="str">
            <v>05050-MD-25-757-138</v>
          </cell>
          <cell r="E2294" t="str">
            <v>05050-MD-25-757-138</v>
          </cell>
          <cell r="F2294" t="str">
            <v>Tank-Main Platform, Structure- (Butane)</v>
          </cell>
          <cell r="G2294">
            <v>0</v>
          </cell>
          <cell r="H2294" t="str">
            <v>VP-1516-148-T-101/2-253</v>
          </cell>
          <cell r="I2294">
            <v>40175</v>
          </cell>
          <cell r="J2294">
            <v>40168</v>
          </cell>
          <cell r="K2294" t="str">
            <v>Y</v>
          </cell>
          <cell r="L2294" t="str">
            <v>Drw</v>
          </cell>
          <cell r="M2294">
            <v>2295</v>
          </cell>
        </row>
        <row r="2295">
          <cell r="C2295" t="str">
            <v>25</v>
          </cell>
          <cell r="D2295" t="str">
            <v>05050-MD-25-757-139</v>
          </cell>
          <cell r="E2295" t="str">
            <v>05050-MD-25-757-139</v>
          </cell>
          <cell r="F2295" t="str">
            <v>Tank-Main Platform, Structure- (Butane)</v>
          </cell>
          <cell r="G2295">
            <v>0</v>
          </cell>
          <cell r="H2295" t="str">
            <v>VP-1516-148-T-101/2-253</v>
          </cell>
          <cell r="I2295">
            <v>40175</v>
          </cell>
          <cell r="J2295">
            <v>40168</v>
          </cell>
          <cell r="K2295" t="str">
            <v>Y</v>
          </cell>
          <cell r="L2295" t="str">
            <v>Drw</v>
          </cell>
          <cell r="M2295">
            <v>2296</v>
          </cell>
        </row>
        <row r="2296">
          <cell r="C2296" t="str">
            <v>25</v>
          </cell>
          <cell r="D2296" t="str">
            <v>05050-MD-25-757-140</v>
          </cell>
          <cell r="E2296" t="str">
            <v>05050-MD-25-757-140</v>
          </cell>
          <cell r="F2296" t="str">
            <v>Tank-Main Platform, Structure- (Butane)</v>
          </cell>
          <cell r="G2296">
            <v>0</v>
          </cell>
          <cell r="H2296" t="str">
            <v>VP-1516-148-T-101/2-253</v>
          </cell>
          <cell r="I2296">
            <v>40175</v>
          </cell>
          <cell r="J2296">
            <v>40168</v>
          </cell>
          <cell r="K2296" t="str">
            <v>Y</v>
          </cell>
          <cell r="L2296" t="str">
            <v>Drw</v>
          </cell>
          <cell r="M2296">
            <v>2297</v>
          </cell>
        </row>
        <row r="2297">
          <cell r="C2297" t="str">
            <v>25</v>
          </cell>
          <cell r="D2297" t="str">
            <v>05050-MD-25-757-141</v>
          </cell>
          <cell r="E2297" t="str">
            <v>05050-MD-25-757-141</v>
          </cell>
          <cell r="F2297" t="str">
            <v>Tank-Main Platform, Structure- (Butane)</v>
          </cell>
          <cell r="G2297">
            <v>0</v>
          </cell>
          <cell r="H2297" t="str">
            <v>VP-1516-148-T-101/2-253</v>
          </cell>
          <cell r="I2297">
            <v>40175</v>
          </cell>
          <cell r="J2297">
            <v>40168</v>
          </cell>
          <cell r="K2297" t="str">
            <v>Y</v>
          </cell>
          <cell r="L2297" t="str">
            <v>Drw</v>
          </cell>
          <cell r="M2297">
            <v>2298</v>
          </cell>
        </row>
        <row r="2298">
          <cell r="C2298" t="str">
            <v>25</v>
          </cell>
          <cell r="D2298" t="str">
            <v>05050-MD-25-757-142</v>
          </cell>
          <cell r="E2298" t="str">
            <v>05050-MD-25-757-142</v>
          </cell>
          <cell r="F2298" t="str">
            <v>Tank-Main Platform, Structure- (Butane)</v>
          </cell>
          <cell r="G2298">
            <v>0</v>
          </cell>
          <cell r="H2298" t="str">
            <v>VP-1516-148-T-101/2-253</v>
          </cell>
          <cell r="I2298">
            <v>40175</v>
          </cell>
          <cell r="J2298">
            <v>40168</v>
          </cell>
          <cell r="K2298" t="str">
            <v>Y</v>
          </cell>
          <cell r="L2298" t="str">
            <v>Drw</v>
          </cell>
          <cell r="M2298">
            <v>2299</v>
          </cell>
        </row>
        <row r="2299">
          <cell r="C2299" t="str">
            <v>25</v>
          </cell>
          <cell r="D2299" t="str">
            <v>05050-MD-25-757-143</v>
          </cell>
          <cell r="E2299" t="str">
            <v>05050-MD-25-757-143</v>
          </cell>
          <cell r="F2299" t="str">
            <v>Tank-Main Platform, Structure- (Butane)</v>
          </cell>
          <cell r="G2299">
            <v>0</v>
          </cell>
          <cell r="H2299" t="str">
            <v>VP-1516-148-T-101/2-253</v>
          </cell>
          <cell r="I2299">
            <v>40175</v>
          </cell>
          <cell r="J2299">
            <v>40168</v>
          </cell>
          <cell r="K2299" t="str">
            <v>Y</v>
          </cell>
          <cell r="L2299" t="str">
            <v>Drw</v>
          </cell>
          <cell r="M2299">
            <v>2300</v>
          </cell>
        </row>
        <row r="2300">
          <cell r="C2300" t="str">
            <v>25</v>
          </cell>
          <cell r="D2300" t="str">
            <v>05050-MD-25-757-144</v>
          </cell>
          <cell r="E2300" t="str">
            <v>05050-MD-25-757-144</v>
          </cell>
          <cell r="F2300" t="str">
            <v>Tank-Main Platform, Structure- (Butane)</v>
          </cell>
          <cell r="G2300">
            <v>0</v>
          </cell>
          <cell r="H2300" t="str">
            <v>VP-1516-148-T-101/2-253</v>
          </cell>
          <cell r="I2300">
            <v>40175</v>
          </cell>
          <cell r="J2300">
            <v>40168</v>
          </cell>
          <cell r="K2300" t="str">
            <v>Y</v>
          </cell>
          <cell r="L2300" t="str">
            <v>Drw</v>
          </cell>
          <cell r="M2300">
            <v>2301</v>
          </cell>
        </row>
        <row r="2301">
          <cell r="C2301" t="str">
            <v>25</v>
          </cell>
          <cell r="D2301" t="str">
            <v>05050-MD-25-757-145</v>
          </cell>
          <cell r="E2301" t="str">
            <v>05050-MD-25-757-145</v>
          </cell>
          <cell r="F2301" t="str">
            <v>Tank-Main Platform, Structure- (Butane)</v>
          </cell>
          <cell r="G2301">
            <v>0</v>
          </cell>
          <cell r="H2301" t="str">
            <v>VP-1516-148-T-101/2-253</v>
          </cell>
          <cell r="I2301">
            <v>40175</v>
          </cell>
          <cell r="J2301">
            <v>40168</v>
          </cell>
          <cell r="K2301" t="str">
            <v>Y</v>
          </cell>
          <cell r="L2301" t="str">
            <v>Drw</v>
          </cell>
          <cell r="M2301">
            <v>2302</v>
          </cell>
        </row>
        <row r="2302">
          <cell r="C2302" t="str">
            <v>25</v>
          </cell>
          <cell r="D2302" t="str">
            <v>05050-MD-25-757-146</v>
          </cell>
          <cell r="E2302" t="str">
            <v>05050-MD-25-757-146</v>
          </cell>
          <cell r="F2302" t="str">
            <v>Tank-Main Platform, Structure- (Butane)</v>
          </cell>
          <cell r="G2302">
            <v>0</v>
          </cell>
          <cell r="H2302" t="str">
            <v>VP-1516-148-T-101/2-253</v>
          </cell>
          <cell r="I2302">
            <v>40175</v>
          </cell>
          <cell r="J2302">
            <v>40168</v>
          </cell>
          <cell r="K2302" t="str">
            <v>Y</v>
          </cell>
          <cell r="L2302" t="str">
            <v>Drw</v>
          </cell>
          <cell r="M2302">
            <v>2303</v>
          </cell>
        </row>
        <row r="2303">
          <cell r="C2303" t="str">
            <v>25</v>
          </cell>
          <cell r="D2303" t="str">
            <v>05050-MD-25-757-147</v>
          </cell>
          <cell r="E2303" t="str">
            <v>05050-MD-25-757-147</v>
          </cell>
          <cell r="F2303" t="str">
            <v>Tank-Main Platform, Structure- (Butane)</v>
          </cell>
          <cell r="G2303">
            <v>0</v>
          </cell>
          <cell r="H2303" t="str">
            <v>VP-1516-148-T-101/2-253</v>
          </cell>
          <cell r="I2303">
            <v>40175</v>
          </cell>
          <cell r="J2303">
            <v>40168</v>
          </cell>
          <cell r="K2303" t="str">
            <v>Y</v>
          </cell>
          <cell r="L2303" t="str">
            <v>Drw</v>
          </cell>
          <cell r="M2303">
            <v>2304</v>
          </cell>
        </row>
        <row r="2304">
          <cell r="C2304" t="str">
            <v>25</v>
          </cell>
          <cell r="D2304" t="str">
            <v>05050-MD-25-757-148</v>
          </cell>
          <cell r="E2304" t="str">
            <v>05050-MD-25-757-148</v>
          </cell>
          <cell r="F2304" t="str">
            <v>Tank-Main Platform, Structure- (Butane)</v>
          </cell>
          <cell r="G2304">
            <v>0</v>
          </cell>
          <cell r="H2304" t="str">
            <v>VP-1516-148-T-101/2-253</v>
          </cell>
          <cell r="I2304">
            <v>40175</v>
          </cell>
          <cell r="J2304">
            <v>40168</v>
          </cell>
          <cell r="K2304" t="str">
            <v>Y</v>
          </cell>
          <cell r="L2304" t="str">
            <v>Drw</v>
          </cell>
          <cell r="M2304">
            <v>2305</v>
          </cell>
        </row>
        <row r="2305">
          <cell r="C2305" t="str">
            <v>25</v>
          </cell>
          <cell r="D2305" t="str">
            <v>05050-MD-25-757-149</v>
          </cell>
          <cell r="E2305" t="str">
            <v>05050-MD-25-757-149</v>
          </cell>
          <cell r="F2305" t="str">
            <v>Tank-Main Platform, Structure- (Butane)</v>
          </cell>
          <cell r="G2305">
            <v>0</v>
          </cell>
          <cell r="H2305" t="str">
            <v>VP-1516-148-T-101/2-253</v>
          </cell>
          <cell r="I2305">
            <v>40175</v>
          </cell>
          <cell r="J2305">
            <v>40168</v>
          </cell>
          <cell r="K2305" t="str">
            <v>Y</v>
          </cell>
          <cell r="L2305" t="str">
            <v>Drw</v>
          </cell>
          <cell r="M2305">
            <v>2306</v>
          </cell>
        </row>
        <row r="2306">
          <cell r="C2306" t="str">
            <v>25</v>
          </cell>
          <cell r="D2306" t="str">
            <v>05050-MD-25-757-150</v>
          </cell>
          <cell r="E2306" t="str">
            <v>05050-MD-25-757-150</v>
          </cell>
          <cell r="F2306" t="str">
            <v>Tank-Main Platform, Structure- (Butane)</v>
          </cell>
          <cell r="G2306">
            <v>0</v>
          </cell>
          <cell r="H2306" t="str">
            <v>VP-1516-148-T-101/2-253</v>
          </cell>
          <cell r="I2306">
            <v>40175</v>
          </cell>
          <cell r="J2306">
            <v>40168</v>
          </cell>
          <cell r="K2306" t="str">
            <v>Y</v>
          </cell>
          <cell r="L2306" t="str">
            <v>Drw</v>
          </cell>
          <cell r="M2306">
            <v>2307</v>
          </cell>
        </row>
        <row r="2307">
          <cell r="C2307" t="str">
            <v>25</v>
          </cell>
          <cell r="D2307" t="str">
            <v>05050-MD-25-757-151</v>
          </cell>
          <cell r="E2307" t="str">
            <v>05050-MD-25-757-151</v>
          </cell>
          <cell r="F2307" t="str">
            <v>Tank-Main Platform, Structure- (Butane)</v>
          </cell>
          <cell r="G2307">
            <v>0</v>
          </cell>
          <cell r="H2307" t="str">
            <v>VP-1516-148-T-101/2-253</v>
          </cell>
          <cell r="I2307">
            <v>40175</v>
          </cell>
          <cell r="J2307">
            <v>40168</v>
          </cell>
          <cell r="K2307" t="str">
            <v>Y</v>
          </cell>
          <cell r="L2307" t="str">
            <v>Drw</v>
          </cell>
          <cell r="M2307">
            <v>2308</v>
          </cell>
        </row>
        <row r="2308">
          <cell r="C2308" t="str">
            <v>25</v>
          </cell>
          <cell r="D2308" t="str">
            <v>05050-MD-25-757-152</v>
          </cell>
          <cell r="E2308" t="str">
            <v>05050-MD-25-757-152</v>
          </cell>
          <cell r="F2308" t="str">
            <v>Tank-Main Platform, Structure- (Butane)</v>
          </cell>
          <cell r="G2308">
            <v>0</v>
          </cell>
          <cell r="H2308" t="str">
            <v>VP-1516-148-T-101/2-253</v>
          </cell>
          <cell r="I2308">
            <v>40175</v>
          </cell>
          <cell r="J2308">
            <v>40168</v>
          </cell>
          <cell r="K2308" t="str">
            <v>Y</v>
          </cell>
          <cell r="L2308" t="str">
            <v>Drw</v>
          </cell>
          <cell r="M2308">
            <v>2309</v>
          </cell>
        </row>
        <row r="2309">
          <cell r="C2309" t="str">
            <v>25</v>
          </cell>
          <cell r="D2309" t="str">
            <v>05050-MD-25-757-153</v>
          </cell>
          <cell r="E2309" t="str">
            <v>05050-MD-25-757-153</v>
          </cell>
          <cell r="F2309" t="str">
            <v>Tank-Main Platform, Structure- (Butane)</v>
          </cell>
          <cell r="G2309">
            <v>0</v>
          </cell>
          <cell r="H2309" t="str">
            <v>VP-1516-148-T-101/2-253</v>
          </cell>
          <cell r="I2309">
            <v>40175</v>
          </cell>
          <cell r="J2309">
            <v>40168</v>
          </cell>
          <cell r="K2309" t="str">
            <v>Y</v>
          </cell>
          <cell r="L2309" t="str">
            <v>Drw</v>
          </cell>
          <cell r="M2309">
            <v>2310</v>
          </cell>
        </row>
        <row r="2310">
          <cell r="C2310" t="str">
            <v>25</v>
          </cell>
          <cell r="D2310" t="str">
            <v>05050-MD-25-757-154</v>
          </cell>
          <cell r="E2310" t="str">
            <v>05050-MD-25-757-154</v>
          </cell>
          <cell r="F2310" t="str">
            <v>Tank-Main Platform, Structure- (Butane)</v>
          </cell>
          <cell r="G2310">
            <v>0</v>
          </cell>
          <cell r="H2310" t="str">
            <v>VP-1516-148-T-101/2-253</v>
          </cell>
          <cell r="I2310">
            <v>40175</v>
          </cell>
          <cell r="J2310">
            <v>40168</v>
          </cell>
          <cell r="K2310" t="str">
            <v>Y</v>
          </cell>
          <cell r="L2310" t="str">
            <v>Drw</v>
          </cell>
          <cell r="M2310">
            <v>2311</v>
          </cell>
        </row>
        <row r="2311">
          <cell r="C2311" t="str">
            <v>25</v>
          </cell>
          <cell r="D2311" t="str">
            <v>05050-MD-25-757-155</v>
          </cell>
          <cell r="E2311" t="str">
            <v>05050-MD-25-757-155</v>
          </cell>
          <cell r="F2311" t="str">
            <v>Tank-Main Platform, Structure- (Butane)</v>
          </cell>
          <cell r="G2311">
            <v>0</v>
          </cell>
          <cell r="H2311" t="str">
            <v>VP-1516-148-T-101/2-253</v>
          </cell>
          <cell r="I2311">
            <v>40175</v>
          </cell>
          <cell r="J2311">
            <v>40168</v>
          </cell>
          <cell r="K2311" t="str">
            <v>Y</v>
          </cell>
          <cell r="L2311" t="str">
            <v>Drw</v>
          </cell>
          <cell r="M2311">
            <v>2312</v>
          </cell>
        </row>
        <row r="2312">
          <cell r="C2312" t="str">
            <v>25</v>
          </cell>
          <cell r="D2312" t="str">
            <v>05050-MD-25-757-156</v>
          </cell>
          <cell r="E2312" t="str">
            <v>05050-MD-25-757-156</v>
          </cell>
          <cell r="F2312" t="str">
            <v>Tank-Main Platform, Structure- (Butane)</v>
          </cell>
          <cell r="G2312">
            <v>0</v>
          </cell>
          <cell r="H2312" t="str">
            <v>VP-1516-148-T-101/2-253</v>
          </cell>
          <cell r="I2312">
            <v>40175</v>
          </cell>
          <cell r="J2312">
            <v>40168</v>
          </cell>
          <cell r="K2312" t="str">
            <v>Y</v>
          </cell>
          <cell r="L2312" t="str">
            <v>Drw</v>
          </cell>
          <cell r="M2312">
            <v>2313</v>
          </cell>
        </row>
        <row r="2313">
          <cell r="C2313" t="str">
            <v>25</v>
          </cell>
          <cell r="D2313" t="str">
            <v>05050-MD-25-757-157</v>
          </cell>
          <cell r="E2313" t="str">
            <v>05050-MD-25-757-157</v>
          </cell>
          <cell r="F2313" t="str">
            <v>Tank-Main Platform, Structure- (Butane)</v>
          </cell>
          <cell r="G2313">
            <v>0</v>
          </cell>
          <cell r="H2313" t="str">
            <v>VP-1516-148-T-101/2-253</v>
          </cell>
          <cell r="I2313">
            <v>40175</v>
          </cell>
          <cell r="J2313">
            <v>40168</v>
          </cell>
          <cell r="K2313" t="str">
            <v>Y</v>
          </cell>
          <cell r="L2313" t="str">
            <v>Drw</v>
          </cell>
          <cell r="M2313">
            <v>2314</v>
          </cell>
        </row>
        <row r="2314">
          <cell r="C2314" t="str">
            <v>25</v>
          </cell>
          <cell r="D2314" t="str">
            <v>05050-MD-25-757-158</v>
          </cell>
          <cell r="E2314" t="str">
            <v>05050-MD-25-757-158</v>
          </cell>
          <cell r="F2314" t="str">
            <v>Tank-Main Platform, Structure- (Butane)</v>
          </cell>
          <cell r="G2314">
            <v>0</v>
          </cell>
          <cell r="H2314" t="str">
            <v>VP-1516-148-T-101/2-253</v>
          </cell>
          <cell r="I2314">
            <v>40175</v>
          </cell>
          <cell r="J2314">
            <v>40168</v>
          </cell>
          <cell r="K2314" t="str">
            <v>Y</v>
          </cell>
          <cell r="L2314" t="str">
            <v>Drw</v>
          </cell>
          <cell r="M2314">
            <v>2315</v>
          </cell>
        </row>
        <row r="2315">
          <cell r="C2315" t="str">
            <v>25</v>
          </cell>
          <cell r="D2315" t="str">
            <v>05050-MD-25-757-159</v>
          </cell>
          <cell r="E2315" t="str">
            <v>05050-MD-25-757-159</v>
          </cell>
          <cell r="F2315" t="str">
            <v>Tank-Main Platform, Structure- (Butane)</v>
          </cell>
          <cell r="G2315">
            <v>0</v>
          </cell>
          <cell r="H2315" t="str">
            <v>VP-1516-148-T-101/2-253</v>
          </cell>
          <cell r="I2315">
            <v>40175</v>
          </cell>
          <cell r="J2315">
            <v>40168</v>
          </cell>
          <cell r="K2315" t="str">
            <v>Y</v>
          </cell>
          <cell r="L2315" t="str">
            <v>Drw</v>
          </cell>
          <cell r="M2315">
            <v>2316</v>
          </cell>
        </row>
        <row r="2316">
          <cell r="C2316" t="str">
            <v>25</v>
          </cell>
          <cell r="D2316" t="str">
            <v>05050-MD-25-757-160</v>
          </cell>
          <cell r="E2316" t="str">
            <v>05050-MD-25-757-160</v>
          </cell>
          <cell r="F2316" t="str">
            <v>Tank-Main Platform, Structure- (Butane)</v>
          </cell>
          <cell r="G2316">
            <v>0</v>
          </cell>
          <cell r="H2316" t="str">
            <v>VP-1516-148-T-101/2-253</v>
          </cell>
          <cell r="I2316">
            <v>40175</v>
          </cell>
          <cell r="J2316">
            <v>40168</v>
          </cell>
          <cell r="K2316" t="str">
            <v>Y</v>
          </cell>
          <cell r="L2316" t="str">
            <v>Drw</v>
          </cell>
          <cell r="M2316">
            <v>2317</v>
          </cell>
        </row>
        <row r="2317">
          <cell r="C2317" t="str">
            <v>25</v>
          </cell>
          <cell r="D2317" t="str">
            <v>05050-MD-25-757-161</v>
          </cell>
          <cell r="E2317" t="str">
            <v>05050-MD-25-757-161</v>
          </cell>
          <cell r="F2317" t="str">
            <v>Tank-Main Platform, Structure- (Butane)</v>
          </cell>
          <cell r="G2317">
            <v>0</v>
          </cell>
          <cell r="H2317" t="str">
            <v>VP-1516-148-T-101/2-253</v>
          </cell>
          <cell r="I2317">
            <v>40175</v>
          </cell>
          <cell r="J2317">
            <v>40168</v>
          </cell>
          <cell r="K2317" t="str">
            <v>Y</v>
          </cell>
          <cell r="L2317" t="str">
            <v>Drw</v>
          </cell>
          <cell r="M2317">
            <v>2318</v>
          </cell>
        </row>
        <row r="2318">
          <cell r="C2318" t="str">
            <v>25</v>
          </cell>
          <cell r="D2318" t="str">
            <v>05050-MD-25-757-162</v>
          </cell>
          <cell r="E2318" t="str">
            <v>05050-MD-25-757-162</v>
          </cell>
          <cell r="F2318" t="str">
            <v>Tank-Main Platform, Structure- (Butane)</v>
          </cell>
          <cell r="G2318">
            <v>0</v>
          </cell>
          <cell r="H2318" t="str">
            <v>VP-1516-148-T-101/2-253</v>
          </cell>
          <cell r="I2318">
            <v>40175</v>
          </cell>
          <cell r="J2318">
            <v>40168</v>
          </cell>
          <cell r="K2318" t="str">
            <v>Y</v>
          </cell>
          <cell r="L2318" t="str">
            <v>Drw</v>
          </cell>
          <cell r="M2318">
            <v>2319</v>
          </cell>
        </row>
        <row r="2319">
          <cell r="C2319" t="str">
            <v>25</v>
          </cell>
          <cell r="D2319" t="str">
            <v>05050-MD-25-757-163</v>
          </cell>
          <cell r="E2319" t="str">
            <v>05050-MD-25-757-163</v>
          </cell>
          <cell r="F2319" t="str">
            <v>Tank-Main Platform, Structure- (Butane)</v>
          </cell>
          <cell r="G2319">
            <v>0</v>
          </cell>
          <cell r="H2319" t="str">
            <v>VP-1516-148-T-101/2-253</v>
          </cell>
          <cell r="I2319">
            <v>40175</v>
          </cell>
          <cell r="J2319">
            <v>40168</v>
          </cell>
          <cell r="K2319" t="str">
            <v>Y</v>
          </cell>
          <cell r="L2319" t="str">
            <v>Drw</v>
          </cell>
          <cell r="M2319">
            <v>2320</v>
          </cell>
        </row>
        <row r="2320">
          <cell r="C2320" t="str">
            <v>25</v>
          </cell>
          <cell r="D2320" t="str">
            <v>05050-MD-25-757-164</v>
          </cell>
          <cell r="E2320" t="str">
            <v>05050-MD-25-757-164</v>
          </cell>
          <cell r="F2320" t="str">
            <v>Tank-Main Platform, Structure- (Butane)</v>
          </cell>
          <cell r="G2320">
            <v>0</v>
          </cell>
          <cell r="H2320" t="str">
            <v>VP-1516-148-T-101/2-253</v>
          </cell>
          <cell r="I2320">
            <v>40175</v>
          </cell>
          <cell r="J2320">
            <v>40168</v>
          </cell>
          <cell r="K2320" t="str">
            <v>Y</v>
          </cell>
          <cell r="L2320" t="str">
            <v>Drw</v>
          </cell>
          <cell r="M2320">
            <v>2321</v>
          </cell>
        </row>
        <row r="2321">
          <cell r="C2321" t="str">
            <v>25</v>
          </cell>
          <cell r="D2321" t="str">
            <v>05050-MD-25-757-165</v>
          </cell>
          <cell r="E2321" t="str">
            <v>05050-MD-25-757-165</v>
          </cell>
          <cell r="F2321" t="str">
            <v>Tank-Main Platform, Structure- (Butane)</v>
          </cell>
          <cell r="G2321">
            <v>0</v>
          </cell>
          <cell r="H2321" t="str">
            <v>VP-1516-148-T-101/2-253</v>
          </cell>
          <cell r="I2321">
            <v>40175</v>
          </cell>
          <cell r="J2321">
            <v>40168</v>
          </cell>
          <cell r="K2321" t="str">
            <v>Y</v>
          </cell>
          <cell r="L2321" t="str">
            <v>Drw</v>
          </cell>
          <cell r="M2321">
            <v>2322</v>
          </cell>
        </row>
        <row r="2322">
          <cell r="C2322" t="str">
            <v>25</v>
          </cell>
          <cell r="D2322" t="str">
            <v>05050-MD-25-757-166</v>
          </cell>
          <cell r="E2322" t="str">
            <v>05050-MD-25-757-166</v>
          </cell>
          <cell r="F2322" t="str">
            <v>Tank-Main Platform, Structure- (Butane)</v>
          </cell>
          <cell r="G2322">
            <v>0</v>
          </cell>
          <cell r="H2322" t="str">
            <v>VP-1516-148-T-101/2-253</v>
          </cell>
          <cell r="I2322">
            <v>40175</v>
          </cell>
          <cell r="J2322">
            <v>40168</v>
          </cell>
          <cell r="K2322" t="str">
            <v>Y</v>
          </cell>
          <cell r="L2322" t="str">
            <v>Drw</v>
          </cell>
          <cell r="M2322">
            <v>2323</v>
          </cell>
        </row>
        <row r="2323">
          <cell r="C2323" t="str">
            <v>25</v>
          </cell>
          <cell r="D2323" t="str">
            <v>05050-MD-25-757-167</v>
          </cell>
          <cell r="E2323" t="str">
            <v>05050-MD-25-757-167</v>
          </cell>
          <cell r="F2323" t="str">
            <v>Tank-Main Platform, Structure- (Butane)</v>
          </cell>
          <cell r="G2323">
            <v>0</v>
          </cell>
          <cell r="H2323" t="str">
            <v>VP-1516-148-T-101/2-253</v>
          </cell>
          <cell r="I2323">
            <v>40175</v>
          </cell>
          <cell r="J2323">
            <v>40168</v>
          </cell>
          <cell r="K2323" t="str">
            <v>Y</v>
          </cell>
          <cell r="L2323" t="str">
            <v>Drw</v>
          </cell>
          <cell r="M2323">
            <v>2324</v>
          </cell>
        </row>
        <row r="2324">
          <cell r="C2324" t="str">
            <v>25</v>
          </cell>
          <cell r="D2324" t="str">
            <v>05050-MD-25-757-168</v>
          </cell>
          <cell r="E2324" t="str">
            <v>05050-MD-25-757-168</v>
          </cell>
          <cell r="F2324" t="str">
            <v>Tank-Main Platform, Structure- (Butane)</v>
          </cell>
          <cell r="G2324">
            <v>0</v>
          </cell>
          <cell r="H2324" t="str">
            <v>VP-1516-148-T-101/2-253</v>
          </cell>
          <cell r="I2324">
            <v>40175</v>
          </cell>
          <cell r="J2324">
            <v>40168</v>
          </cell>
          <cell r="K2324" t="str">
            <v>Y</v>
          </cell>
          <cell r="L2324" t="str">
            <v>Drw</v>
          </cell>
          <cell r="M2324">
            <v>2325</v>
          </cell>
        </row>
        <row r="2325">
          <cell r="C2325" t="str">
            <v>25</v>
          </cell>
          <cell r="D2325" t="str">
            <v>05050-MD-25-757-169</v>
          </cell>
          <cell r="E2325" t="str">
            <v>05050-MD-25-757-169</v>
          </cell>
          <cell r="F2325" t="str">
            <v>Tank-Main Platform, Structure- (Butane)</v>
          </cell>
          <cell r="G2325">
            <v>0</v>
          </cell>
          <cell r="H2325" t="str">
            <v>VP-1516-148-T-101/2-253</v>
          </cell>
          <cell r="I2325">
            <v>40175</v>
          </cell>
          <cell r="J2325">
            <v>40168</v>
          </cell>
          <cell r="K2325" t="str">
            <v>Y</v>
          </cell>
          <cell r="L2325" t="str">
            <v>Drw</v>
          </cell>
          <cell r="M2325">
            <v>2326</v>
          </cell>
        </row>
        <row r="2326">
          <cell r="C2326" t="str">
            <v>25</v>
          </cell>
          <cell r="D2326" t="str">
            <v>05050-MD-25-757-170</v>
          </cell>
          <cell r="E2326" t="str">
            <v>05050-MD-25-757-170</v>
          </cell>
          <cell r="F2326" t="str">
            <v>Tank-Main Platform, Structure- (Butane)</v>
          </cell>
          <cell r="G2326">
            <v>0</v>
          </cell>
          <cell r="H2326" t="str">
            <v>VP-1516-148-T-101/2-253</v>
          </cell>
          <cell r="I2326">
            <v>40175</v>
          </cell>
          <cell r="J2326">
            <v>40168</v>
          </cell>
          <cell r="K2326" t="str">
            <v>Y</v>
          </cell>
          <cell r="L2326" t="str">
            <v>Drw</v>
          </cell>
          <cell r="M2326">
            <v>2327</v>
          </cell>
        </row>
        <row r="2327">
          <cell r="C2327" t="str">
            <v>25</v>
          </cell>
          <cell r="D2327" t="str">
            <v>05050-MD-25-757-171</v>
          </cell>
          <cell r="E2327" t="str">
            <v>05050-MD-25-757-171</v>
          </cell>
          <cell r="F2327" t="str">
            <v>Tank-Main Platform, Structure- (Butane)</v>
          </cell>
          <cell r="G2327">
            <v>0</v>
          </cell>
          <cell r="H2327" t="str">
            <v>VP-1516-148-T-101/2-253</v>
          </cell>
          <cell r="I2327">
            <v>40175</v>
          </cell>
          <cell r="J2327">
            <v>40168</v>
          </cell>
          <cell r="K2327" t="str">
            <v>Y</v>
          </cell>
          <cell r="L2327" t="str">
            <v>Drw</v>
          </cell>
          <cell r="M2327">
            <v>2328</v>
          </cell>
        </row>
        <row r="2328">
          <cell r="C2328" t="str">
            <v>25</v>
          </cell>
          <cell r="D2328" t="str">
            <v>05050-MD-25-757-172</v>
          </cell>
          <cell r="E2328" t="str">
            <v>05050-MD-25-757-172</v>
          </cell>
          <cell r="F2328" t="str">
            <v>Tank-Main Platform, Structure- (Butane)</v>
          </cell>
          <cell r="G2328">
            <v>0</v>
          </cell>
          <cell r="H2328" t="str">
            <v>VP-1516-148-T-101/2-253</v>
          </cell>
          <cell r="I2328">
            <v>40175</v>
          </cell>
          <cell r="J2328">
            <v>40168</v>
          </cell>
          <cell r="K2328" t="str">
            <v>Y</v>
          </cell>
          <cell r="L2328" t="str">
            <v>Drw</v>
          </cell>
          <cell r="M2328">
            <v>2329</v>
          </cell>
        </row>
        <row r="2329">
          <cell r="C2329" t="str">
            <v>25</v>
          </cell>
          <cell r="D2329" t="str">
            <v>05050-MD-25-757-173</v>
          </cell>
          <cell r="E2329" t="str">
            <v>05050-MD-25-757-173</v>
          </cell>
          <cell r="F2329" t="str">
            <v>Tank-Main Platform, Structure- (Butane)</v>
          </cell>
          <cell r="G2329">
            <v>0</v>
          </cell>
          <cell r="H2329" t="str">
            <v>VP-1516-148-T-101/2-253</v>
          </cell>
          <cell r="I2329">
            <v>40175</v>
          </cell>
          <cell r="J2329">
            <v>40168</v>
          </cell>
          <cell r="K2329" t="str">
            <v>Y</v>
          </cell>
          <cell r="L2329" t="str">
            <v>Drw</v>
          </cell>
          <cell r="M2329">
            <v>2330</v>
          </cell>
        </row>
        <row r="2330">
          <cell r="C2330" t="str">
            <v>25</v>
          </cell>
          <cell r="D2330" t="str">
            <v>05050-MD-25-757-174</v>
          </cell>
          <cell r="E2330" t="str">
            <v>05050-MD-25-757-174</v>
          </cell>
          <cell r="F2330" t="str">
            <v>Tank-Main Platform, Structure- (Butane)</v>
          </cell>
          <cell r="G2330">
            <v>0</v>
          </cell>
          <cell r="H2330" t="str">
            <v>VP-1516-148-T-101/2-253</v>
          </cell>
          <cell r="I2330">
            <v>40175</v>
          </cell>
          <cell r="J2330">
            <v>40168</v>
          </cell>
          <cell r="K2330" t="str">
            <v>Y</v>
          </cell>
          <cell r="L2330" t="str">
            <v>Drw</v>
          </cell>
          <cell r="M2330">
            <v>2331</v>
          </cell>
        </row>
        <row r="2331">
          <cell r="C2331" t="str">
            <v>25</v>
          </cell>
          <cell r="D2331" t="str">
            <v>05050-MD-25-757-175</v>
          </cell>
          <cell r="E2331" t="str">
            <v>05050-MD-25-757-175</v>
          </cell>
          <cell r="F2331" t="str">
            <v>Tank-Main Platform, Structure- (Butane)</v>
          </cell>
          <cell r="G2331">
            <v>0</v>
          </cell>
          <cell r="H2331" t="str">
            <v>VP-1516-148-T-101/2-253</v>
          </cell>
          <cell r="I2331">
            <v>40175</v>
          </cell>
          <cell r="J2331">
            <v>40168</v>
          </cell>
          <cell r="K2331" t="str">
            <v>Y</v>
          </cell>
          <cell r="L2331" t="str">
            <v>Drw</v>
          </cell>
          <cell r="M2331">
            <v>2332</v>
          </cell>
        </row>
        <row r="2332">
          <cell r="C2332" t="str">
            <v>25</v>
          </cell>
          <cell r="D2332" t="str">
            <v>05050-MD-25-757-176</v>
          </cell>
          <cell r="E2332" t="str">
            <v>05050-MD-25-757-176</v>
          </cell>
          <cell r="F2332" t="str">
            <v>Tank-Main Platform, Structure- (Butane)</v>
          </cell>
          <cell r="G2332">
            <v>0</v>
          </cell>
          <cell r="H2332" t="str">
            <v>VP-1516-148-T-101/2-253</v>
          </cell>
          <cell r="I2332">
            <v>40175</v>
          </cell>
          <cell r="J2332">
            <v>40168</v>
          </cell>
          <cell r="K2332" t="str">
            <v>Y</v>
          </cell>
          <cell r="L2332" t="str">
            <v>Drw</v>
          </cell>
          <cell r="M2332">
            <v>2333</v>
          </cell>
        </row>
        <row r="2333">
          <cell r="C2333" t="str">
            <v>25</v>
          </cell>
          <cell r="D2333" t="str">
            <v>05050-MD-25-757-177</v>
          </cell>
          <cell r="E2333" t="str">
            <v>05050-MD-25-757-177</v>
          </cell>
          <cell r="F2333" t="str">
            <v>Tank-Main Platform, Structure- (Butane)</v>
          </cell>
          <cell r="G2333">
            <v>0</v>
          </cell>
          <cell r="H2333" t="str">
            <v>VP-1516-148-T-101/2-253</v>
          </cell>
          <cell r="I2333">
            <v>40175</v>
          </cell>
          <cell r="J2333">
            <v>40168</v>
          </cell>
          <cell r="K2333" t="str">
            <v>Y</v>
          </cell>
          <cell r="L2333" t="str">
            <v>Drw</v>
          </cell>
          <cell r="M2333">
            <v>2334</v>
          </cell>
        </row>
        <row r="2334">
          <cell r="C2334" t="str">
            <v>25</v>
          </cell>
          <cell r="D2334" t="str">
            <v>05050-MD-25-757-178</v>
          </cell>
          <cell r="E2334" t="str">
            <v>05050-MD-25-757-178</v>
          </cell>
          <cell r="F2334" t="str">
            <v>Tank-Main Platform, Structure- (Butane)</v>
          </cell>
          <cell r="G2334">
            <v>0</v>
          </cell>
          <cell r="H2334" t="str">
            <v>VP-1516-148-T-101/2-253</v>
          </cell>
          <cell r="I2334">
            <v>40175</v>
          </cell>
          <cell r="J2334">
            <v>40168</v>
          </cell>
          <cell r="K2334" t="str">
            <v>Y</v>
          </cell>
          <cell r="L2334" t="str">
            <v>Drw</v>
          </cell>
          <cell r="M2334">
            <v>2335</v>
          </cell>
        </row>
        <row r="2335">
          <cell r="C2335" t="str">
            <v>25</v>
          </cell>
          <cell r="D2335" t="str">
            <v>05050-MD-25-757-179</v>
          </cell>
          <cell r="E2335" t="str">
            <v>05050-MD-25-757-179</v>
          </cell>
          <cell r="F2335" t="str">
            <v>Tank-Main Platform, Structure- (Butane)</v>
          </cell>
          <cell r="G2335">
            <v>0</v>
          </cell>
          <cell r="H2335" t="str">
            <v>VP-1516-148-T-101/2-253</v>
          </cell>
          <cell r="I2335">
            <v>40175</v>
          </cell>
          <cell r="J2335">
            <v>40168</v>
          </cell>
          <cell r="K2335" t="str">
            <v>Y</v>
          </cell>
          <cell r="L2335" t="str">
            <v>Drw</v>
          </cell>
          <cell r="M2335">
            <v>2336</v>
          </cell>
        </row>
        <row r="2336">
          <cell r="C2336" t="str">
            <v>25</v>
          </cell>
          <cell r="D2336" t="str">
            <v>05050-MD-25-757-180</v>
          </cell>
          <cell r="E2336" t="str">
            <v>05050-MD-25-757-180</v>
          </cell>
          <cell r="F2336" t="str">
            <v>Tank-Main Platform, Structure- (Butane)</v>
          </cell>
          <cell r="G2336">
            <v>0</v>
          </cell>
          <cell r="H2336" t="str">
            <v>VP-1516-148-T-101/2-253</v>
          </cell>
          <cell r="I2336">
            <v>40175</v>
          </cell>
          <cell r="J2336">
            <v>40168</v>
          </cell>
          <cell r="K2336" t="str">
            <v>Y</v>
          </cell>
          <cell r="L2336" t="str">
            <v>Drw</v>
          </cell>
          <cell r="M2336">
            <v>2337</v>
          </cell>
        </row>
        <row r="2337">
          <cell r="C2337" t="str">
            <v>25</v>
          </cell>
          <cell r="D2337" t="str">
            <v>05050-MD-25-757-181</v>
          </cell>
          <cell r="E2337" t="str">
            <v>05050-MD-25-757-181</v>
          </cell>
          <cell r="F2337" t="str">
            <v>Tank-Main Platform, Structure- (Butane)</v>
          </cell>
          <cell r="G2337">
            <v>0</v>
          </cell>
          <cell r="H2337" t="str">
            <v>VP-1516-148-T-101/2-253</v>
          </cell>
          <cell r="I2337">
            <v>40175</v>
          </cell>
          <cell r="J2337">
            <v>40168</v>
          </cell>
          <cell r="K2337" t="str">
            <v>Y</v>
          </cell>
          <cell r="L2337" t="str">
            <v>Drw</v>
          </cell>
          <cell r="M2337">
            <v>2338</v>
          </cell>
        </row>
        <row r="2338">
          <cell r="C2338" t="str">
            <v>25</v>
          </cell>
          <cell r="D2338" t="str">
            <v>05050-MD-25-757-182</v>
          </cell>
          <cell r="E2338" t="str">
            <v>05050-MD-25-757-182</v>
          </cell>
          <cell r="F2338" t="str">
            <v>Tank-Main Platform, Structure- (Butane)</v>
          </cell>
          <cell r="G2338">
            <v>0</v>
          </cell>
          <cell r="H2338" t="str">
            <v>VP-1516-148-T-101/2-253</v>
          </cell>
          <cell r="I2338">
            <v>40175</v>
          </cell>
          <cell r="J2338">
            <v>40168</v>
          </cell>
          <cell r="K2338" t="str">
            <v>Y</v>
          </cell>
          <cell r="L2338" t="str">
            <v>Drw</v>
          </cell>
          <cell r="M2338">
            <v>2339</v>
          </cell>
        </row>
        <row r="2339">
          <cell r="C2339" t="str">
            <v>25</v>
          </cell>
          <cell r="D2339" t="str">
            <v>05050-MD-25-757-183</v>
          </cell>
          <cell r="E2339" t="str">
            <v>05050-MD-25-757-183</v>
          </cell>
          <cell r="F2339" t="str">
            <v>Tank-Main Platform, Structure- (Butane)</v>
          </cell>
          <cell r="G2339">
            <v>0</v>
          </cell>
          <cell r="H2339" t="str">
            <v>VP-1516-148-T-101/2-253</v>
          </cell>
          <cell r="I2339">
            <v>40175</v>
          </cell>
          <cell r="J2339">
            <v>40168</v>
          </cell>
          <cell r="K2339" t="str">
            <v>Y</v>
          </cell>
          <cell r="L2339" t="str">
            <v>Drw</v>
          </cell>
          <cell r="M2339">
            <v>2340</v>
          </cell>
        </row>
        <row r="2340">
          <cell r="C2340" t="str">
            <v>25</v>
          </cell>
          <cell r="D2340" t="str">
            <v>05050-MD-25-757-184</v>
          </cell>
          <cell r="E2340" t="str">
            <v>05050-MD-25-757-184</v>
          </cell>
          <cell r="F2340" t="str">
            <v>Tank-Main Platform, Structure- (Butane)</v>
          </cell>
          <cell r="G2340">
            <v>0</v>
          </cell>
          <cell r="H2340" t="str">
            <v>VP-1516-148-T-101/2-253</v>
          </cell>
          <cell r="I2340">
            <v>40175</v>
          </cell>
          <cell r="J2340">
            <v>40168</v>
          </cell>
          <cell r="K2340" t="str">
            <v>Y</v>
          </cell>
          <cell r="L2340" t="str">
            <v>Drw</v>
          </cell>
          <cell r="M2340">
            <v>2341</v>
          </cell>
        </row>
        <row r="2341">
          <cell r="C2341" t="str">
            <v>25</v>
          </cell>
          <cell r="D2341" t="str">
            <v>05050-MD-25-757-185</v>
          </cell>
          <cell r="E2341" t="str">
            <v>05050-MD-25-757-185</v>
          </cell>
          <cell r="F2341" t="str">
            <v>Tank-Main Platform, Structure- (Butane)</v>
          </cell>
          <cell r="G2341">
            <v>0</v>
          </cell>
          <cell r="H2341" t="str">
            <v>VP-1516-148-T-101/2-253</v>
          </cell>
          <cell r="I2341">
            <v>40175</v>
          </cell>
          <cell r="J2341">
            <v>40168</v>
          </cell>
          <cell r="K2341" t="str">
            <v>Y</v>
          </cell>
          <cell r="L2341" t="str">
            <v>Drw</v>
          </cell>
          <cell r="M2341">
            <v>2342</v>
          </cell>
        </row>
        <row r="2342">
          <cell r="C2342" t="str">
            <v>25</v>
          </cell>
          <cell r="D2342" t="str">
            <v>05050-MD-25-757-186</v>
          </cell>
          <cell r="E2342" t="str">
            <v>05050-MD-25-757-186</v>
          </cell>
          <cell r="F2342" t="str">
            <v>Tank-Main Platform, Structure- (Butane)</v>
          </cell>
          <cell r="G2342">
            <v>0</v>
          </cell>
          <cell r="H2342" t="str">
            <v>VP-1516-148-T-101/2-253</v>
          </cell>
          <cell r="I2342">
            <v>40175</v>
          </cell>
          <cell r="J2342">
            <v>40168</v>
          </cell>
          <cell r="K2342" t="str">
            <v>Y</v>
          </cell>
          <cell r="L2342" t="str">
            <v>Drw</v>
          </cell>
          <cell r="M2342">
            <v>2343</v>
          </cell>
        </row>
        <row r="2343">
          <cell r="C2343" t="str">
            <v>25</v>
          </cell>
          <cell r="D2343" t="str">
            <v>05050-MD-25-757-187</v>
          </cell>
          <cell r="E2343" t="str">
            <v>05050-MD-25-757-187</v>
          </cell>
          <cell r="F2343" t="str">
            <v>Tank-Main Platform, Structure- (Butane)</v>
          </cell>
          <cell r="G2343">
            <v>0</v>
          </cell>
          <cell r="H2343" t="str">
            <v>VP-1516-148-T-101/2-253</v>
          </cell>
          <cell r="I2343">
            <v>40175</v>
          </cell>
          <cell r="J2343">
            <v>40168</v>
          </cell>
          <cell r="K2343" t="str">
            <v>Y</v>
          </cell>
          <cell r="L2343" t="str">
            <v>Drw</v>
          </cell>
          <cell r="M2343">
            <v>2344</v>
          </cell>
        </row>
        <row r="2344">
          <cell r="C2344" t="str">
            <v>25</v>
          </cell>
          <cell r="D2344" t="str">
            <v>05050-MD-25-757-188</v>
          </cell>
          <cell r="E2344" t="str">
            <v>05050-MD-25-757-188</v>
          </cell>
          <cell r="F2344" t="str">
            <v>Tank-Main Platform, Structure- (Butane)</v>
          </cell>
          <cell r="G2344">
            <v>0</v>
          </cell>
          <cell r="H2344" t="str">
            <v>VP-1516-148-T-101/2-253</v>
          </cell>
          <cell r="I2344">
            <v>40175</v>
          </cell>
          <cell r="J2344">
            <v>40168</v>
          </cell>
          <cell r="K2344" t="str">
            <v>Y</v>
          </cell>
          <cell r="L2344" t="str">
            <v>Drw</v>
          </cell>
          <cell r="M2344">
            <v>2345</v>
          </cell>
        </row>
        <row r="2345">
          <cell r="C2345" t="str">
            <v>25</v>
          </cell>
          <cell r="D2345" t="str">
            <v>05050-MD-25-757-189</v>
          </cell>
          <cell r="E2345" t="str">
            <v>05050-MD-25-757-189</v>
          </cell>
          <cell r="F2345" t="str">
            <v>Tank-Main Platform, Structure- (Butane)</v>
          </cell>
          <cell r="G2345">
            <v>0</v>
          </cell>
          <cell r="H2345" t="str">
            <v>VP-1516-148-T-101/2-253</v>
          </cell>
          <cell r="I2345">
            <v>40175</v>
          </cell>
          <cell r="J2345">
            <v>40168</v>
          </cell>
          <cell r="K2345" t="str">
            <v>Y</v>
          </cell>
          <cell r="L2345" t="str">
            <v>Drw</v>
          </cell>
          <cell r="M2345">
            <v>2346</v>
          </cell>
        </row>
        <row r="2346">
          <cell r="C2346" t="str">
            <v>25</v>
          </cell>
          <cell r="D2346" t="str">
            <v>05050-MD-25-757-190</v>
          </cell>
          <cell r="E2346" t="str">
            <v>05050-MD-25-757-190</v>
          </cell>
          <cell r="F2346" t="str">
            <v>Tank-Main Platform, Structure- (Butane)</v>
          </cell>
          <cell r="G2346">
            <v>0</v>
          </cell>
          <cell r="H2346" t="str">
            <v>VP-1516-148-T-101/2-253</v>
          </cell>
          <cell r="I2346">
            <v>40175</v>
          </cell>
          <cell r="J2346">
            <v>40168</v>
          </cell>
          <cell r="K2346" t="str">
            <v>Y</v>
          </cell>
          <cell r="L2346" t="str">
            <v>Drw</v>
          </cell>
          <cell r="M2346">
            <v>2347</v>
          </cell>
        </row>
        <row r="2347">
          <cell r="C2347" t="str">
            <v>25</v>
          </cell>
          <cell r="D2347" t="str">
            <v>05050-MD-25-757-191</v>
          </cell>
          <cell r="E2347" t="str">
            <v>05050-MD-25-757-191</v>
          </cell>
          <cell r="F2347" t="str">
            <v>Tank-Main Platform, Structure- (Butane)</v>
          </cell>
          <cell r="G2347">
            <v>0</v>
          </cell>
          <cell r="H2347" t="str">
            <v>VP-1516-148-T-101/2-253</v>
          </cell>
          <cell r="I2347">
            <v>40175</v>
          </cell>
          <cell r="J2347">
            <v>40168</v>
          </cell>
          <cell r="K2347" t="str">
            <v>Y</v>
          </cell>
          <cell r="L2347" t="str">
            <v>Drw</v>
          </cell>
          <cell r="M2347">
            <v>2348</v>
          </cell>
        </row>
        <row r="2348">
          <cell r="C2348" t="str">
            <v>25</v>
          </cell>
          <cell r="D2348" t="str">
            <v>05050-MD-25-757-192</v>
          </cell>
          <cell r="E2348" t="str">
            <v>05050-MD-25-757-192</v>
          </cell>
          <cell r="F2348" t="str">
            <v>Tank-Main Platform, Structure- (Butane)</v>
          </cell>
          <cell r="G2348">
            <v>0</v>
          </cell>
          <cell r="H2348" t="str">
            <v>VP-1516-148-T-101/2-253</v>
          </cell>
          <cell r="I2348">
            <v>40175</v>
          </cell>
          <cell r="J2348">
            <v>40168</v>
          </cell>
          <cell r="K2348" t="str">
            <v>Y</v>
          </cell>
          <cell r="L2348" t="str">
            <v>Drw</v>
          </cell>
          <cell r="M2348">
            <v>2349</v>
          </cell>
        </row>
        <row r="2349">
          <cell r="C2349" t="str">
            <v>25</v>
          </cell>
          <cell r="D2349" t="str">
            <v>05050-MD-25-757-193</v>
          </cell>
          <cell r="E2349" t="str">
            <v>05050-MD-25-757-193</v>
          </cell>
          <cell r="F2349" t="str">
            <v>Tank-Main Platform, Structure- (Butane)</v>
          </cell>
          <cell r="G2349">
            <v>0</v>
          </cell>
          <cell r="H2349" t="str">
            <v>VP-1516-148-T-101/2-253</v>
          </cell>
          <cell r="I2349">
            <v>40175</v>
          </cell>
          <cell r="J2349">
            <v>40168</v>
          </cell>
          <cell r="K2349" t="str">
            <v>Y</v>
          </cell>
          <cell r="L2349" t="str">
            <v>Drw</v>
          </cell>
          <cell r="M2349">
            <v>2350</v>
          </cell>
        </row>
        <row r="2350">
          <cell r="C2350" t="str">
            <v>25</v>
          </cell>
          <cell r="D2350" t="str">
            <v>05050-MD-25-757-194</v>
          </cell>
          <cell r="E2350" t="str">
            <v>05050-MD-25-757-194</v>
          </cell>
          <cell r="F2350" t="str">
            <v>Tank-Main Platform, Structure- (Butane)</v>
          </cell>
          <cell r="G2350">
            <v>0</v>
          </cell>
          <cell r="H2350" t="str">
            <v>VP-1516-148-T-101/2-253</v>
          </cell>
          <cell r="I2350">
            <v>40175</v>
          </cell>
          <cell r="J2350">
            <v>40168</v>
          </cell>
          <cell r="K2350" t="str">
            <v>Y</v>
          </cell>
          <cell r="L2350" t="str">
            <v>Drw</v>
          </cell>
          <cell r="M2350">
            <v>2351</v>
          </cell>
        </row>
        <row r="2351">
          <cell r="C2351" t="str">
            <v>25</v>
          </cell>
          <cell r="D2351" t="str">
            <v>05050-MD-25-757-195</v>
          </cell>
          <cell r="E2351" t="str">
            <v>05050-MD-25-757-195</v>
          </cell>
          <cell r="F2351" t="str">
            <v>Tank-Main Platform, Structure- (Butane)</v>
          </cell>
          <cell r="G2351">
            <v>0</v>
          </cell>
          <cell r="H2351" t="str">
            <v>VP-1516-148-T-101/2-253</v>
          </cell>
          <cell r="I2351">
            <v>40175</v>
          </cell>
          <cell r="J2351">
            <v>40168</v>
          </cell>
          <cell r="K2351" t="str">
            <v>Y</v>
          </cell>
          <cell r="L2351" t="str">
            <v>Drw</v>
          </cell>
          <cell r="M2351">
            <v>2352</v>
          </cell>
        </row>
        <row r="2352">
          <cell r="C2352" t="str">
            <v>25</v>
          </cell>
          <cell r="D2352" t="str">
            <v>05050-MD-25-757-196</v>
          </cell>
          <cell r="E2352" t="str">
            <v>05050-MD-25-757-196</v>
          </cell>
          <cell r="F2352" t="str">
            <v>Tank-Main Platform, Structure- (Butane)</v>
          </cell>
          <cell r="G2352">
            <v>0</v>
          </cell>
          <cell r="H2352" t="str">
            <v>VP-1516-148-T-101/2-253</v>
          </cell>
          <cell r="I2352">
            <v>40175</v>
          </cell>
          <cell r="J2352">
            <v>40168</v>
          </cell>
          <cell r="K2352" t="str">
            <v>Y</v>
          </cell>
          <cell r="L2352" t="str">
            <v>Drw</v>
          </cell>
          <cell r="M2352">
            <v>2353</v>
          </cell>
        </row>
        <row r="2353">
          <cell r="C2353" t="str">
            <v>25</v>
          </cell>
          <cell r="D2353" t="str">
            <v>05050-MD-25-757-197</v>
          </cell>
          <cell r="E2353" t="str">
            <v>05050-MD-25-757-197</v>
          </cell>
          <cell r="F2353" t="str">
            <v>Tank-Main Platform, Structure- (Butane)</v>
          </cell>
          <cell r="G2353">
            <v>0</v>
          </cell>
          <cell r="H2353" t="str">
            <v>VP-1516-148-T-101/2-253</v>
          </cell>
          <cell r="I2353">
            <v>40175</v>
          </cell>
          <cell r="J2353">
            <v>40168</v>
          </cell>
          <cell r="K2353" t="str">
            <v>Y</v>
          </cell>
          <cell r="L2353" t="str">
            <v>Drw</v>
          </cell>
          <cell r="M2353">
            <v>2354</v>
          </cell>
        </row>
        <row r="2354">
          <cell r="C2354" t="str">
            <v>25</v>
          </cell>
          <cell r="D2354" t="str">
            <v>05050-MD-25-757-198</v>
          </cell>
          <cell r="E2354" t="str">
            <v>05050-MD-25-757-198</v>
          </cell>
          <cell r="F2354" t="str">
            <v>Tank-Main Platform, Structure- (Butane)</v>
          </cell>
          <cell r="G2354">
            <v>0</v>
          </cell>
          <cell r="H2354" t="str">
            <v>VP-1516-148-T-101/2-253</v>
          </cell>
          <cell r="I2354">
            <v>40175</v>
          </cell>
          <cell r="J2354">
            <v>40168</v>
          </cell>
          <cell r="K2354" t="str">
            <v>Y</v>
          </cell>
          <cell r="L2354" t="str">
            <v>Drw</v>
          </cell>
          <cell r="M2354">
            <v>2355</v>
          </cell>
        </row>
        <row r="2355">
          <cell r="C2355" t="str">
            <v>25</v>
          </cell>
          <cell r="D2355" t="str">
            <v>05050-MD-25-757-199</v>
          </cell>
          <cell r="E2355" t="str">
            <v>05050-MD-25-757-199</v>
          </cell>
          <cell r="F2355" t="str">
            <v>Tank-Main Platform, Structure- (Butane)</v>
          </cell>
          <cell r="G2355">
            <v>0</v>
          </cell>
          <cell r="H2355" t="str">
            <v>VP-1516-148-T-101/2-253</v>
          </cell>
          <cell r="I2355">
            <v>40175</v>
          </cell>
          <cell r="J2355">
            <v>40168</v>
          </cell>
          <cell r="K2355" t="str">
            <v>Y</v>
          </cell>
          <cell r="L2355" t="str">
            <v>Drw</v>
          </cell>
          <cell r="M2355">
            <v>2356</v>
          </cell>
        </row>
        <row r="2356">
          <cell r="C2356" t="str">
            <v>25</v>
          </cell>
          <cell r="D2356" t="str">
            <v>05050-MD-25-757-200</v>
          </cell>
          <cell r="E2356" t="str">
            <v>05050-MD-25-757-200</v>
          </cell>
          <cell r="F2356" t="str">
            <v>Tank-Main Platform, Structure- (Butane)</v>
          </cell>
          <cell r="G2356">
            <v>0</v>
          </cell>
          <cell r="H2356" t="str">
            <v>VP-1516-148-T-101/2-253</v>
          </cell>
          <cell r="I2356">
            <v>40175</v>
          </cell>
          <cell r="J2356">
            <v>40168</v>
          </cell>
          <cell r="K2356" t="str">
            <v>Y</v>
          </cell>
          <cell r="L2356" t="str">
            <v>Drw</v>
          </cell>
          <cell r="M2356">
            <v>2357</v>
          </cell>
        </row>
        <row r="2357">
          <cell r="C2357" t="str">
            <v>25</v>
          </cell>
          <cell r="D2357" t="str">
            <v>05050-MD-25-757-201</v>
          </cell>
          <cell r="E2357" t="str">
            <v>05050-MD-25-757-201</v>
          </cell>
          <cell r="F2357" t="str">
            <v>Tank-Main Platform, Structure- (Butane)</v>
          </cell>
          <cell r="G2357">
            <v>0</v>
          </cell>
          <cell r="H2357" t="str">
            <v>VP-1516-148-T-101/2-253</v>
          </cell>
          <cell r="I2357">
            <v>40175</v>
          </cell>
          <cell r="J2357">
            <v>40168</v>
          </cell>
          <cell r="K2357" t="str">
            <v>Y</v>
          </cell>
          <cell r="L2357" t="str">
            <v>Drw</v>
          </cell>
          <cell r="M2357">
            <v>2358</v>
          </cell>
        </row>
        <row r="2358">
          <cell r="C2358" t="str">
            <v>25</v>
          </cell>
          <cell r="D2358" t="str">
            <v>05050-MD-25-757-202</v>
          </cell>
          <cell r="E2358" t="str">
            <v>05050-MD-25-757-202</v>
          </cell>
          <cell r="F2358" t="str">
            <v>Tank-Main Platform, Structure- (Butane)</v>
          </cell>
          <cell r="G2358">
            <v>0</v>
          </cell>
          <cell r="H2358" t="str">
            <v>VP-1516-148-T-101/2-253</v>
          </cell>
          <cell r="I2358">
            <v>40175</v>
          </cell>
          <cell r="J2358">
            <v>40168</v>
          </cell>
          <cell r="K2358" t="str">
            <v>Y</v>
          </cell>
          <cell r="L2358" t="str">
            <v>Drw</v>
          </cell>
          <cell r="M2358">
            <v>2359</v>
          </cell>
        </row>
        <row r="2359">
          <cell r="C2359" t="str">
            <v>25</v>
          </cell>
          <cell r="D2359" t="str">
            <v>05050-MD-25-757-203</v>
          </cell>
          <cell r="E2359" t="str">
            <v>05050-MD-25-757-203</v>
          </cell>
          <cell r="F2359" t="str">
            <v>Tank-Main Platform, Structure- (Butane)</v>
          </cell>
          <cell r="G2359">
            <v>0</v>
          </cell>
          <cell r="H2359" t="str">
            <v>VP-1516-148-T-101/2-253</v>
          </cell>
          <cell r="I2359">
            <v>40175</v>
          </cell>
          <cell r="J2359">
            <v>40168</v>
          </cell>
          <cell r="K2359" t="str">
            <v>Y</v>
          </cell>
          <cell r="L2359" t="str">
            <v>Drw</v>
          </cell>
          <cell r="M2359">
            <v>2360</v>
          </cell>
        </row>
        <row r="2360">
          <cell r="C2360" t="str">
            <v>25</v>
          </cell>
          <cell r="D2360" t="str">
            <v>05050-MD-25-757-204</v>
          </cell>
          <cell r="E2360" t="str">
            <v>05050-MD-25-757-204</v>
          </cell>
          <cell r="F2360" t="str">
            <v>Tank-Main Platform, Structure- (Butane)</v>
          </cell>
          <cell r="G2360">
            <v>0</v>
          </cell>
          <cell r="H2360" t="str">
            <v>VP-1516-148-T-101/2-253</v>
          </cell>
          <cell r="I2360">
            <v>40175</v>
          </cell>
          <cell r="J2360">
            <v>40168</v>
          </cell>
          <cell r="K2360" t="str">
            <v>Y</v>
          </cell>
          <cell r="L2360" t="str">
            <v>Drw</v>
          </cell>
          <cell r="M2360">
            <v>2361</v>
          </cell>
        </row>
        <row r="2361">
          <cell r="C2361" t="str">
            <v>25</v>
          </cell>
          <cell r="D2361" t="str">
            <v>05050-MD-25-757-205</v>
          </cell>
          <cell r="E2361" t="str">
            <v>05050-MD-25-757-205</v>
          </cell>
          <cell r="F2361" t="str">
            <v>Tank-Main Platform, Structure- (Butane)</v>
          </cell>
          <cell r="G2361">
            <v>0</v>
          </cell>
          <cell r="H2361" t="str">
            <v>VP-1516-148-T-101/2-253</v>
          </cell>
          <cell r="I2361">
            <v>40175</v>
          </cell>
          <cell r="J2361">
            <v>40168</v>
          </cell>
          <cell r="K2361" t="str">
            <v>Y</v>
          </cell>
          <cell r="L2361" t="str">
            <v>Drw</v>
          </cell>
          <cell r="M2361">
            <v>2362</v>
          </cell>
        </row>
        <row r="2362">
          <cell r="C2362" t="str">
            <v>25</v>
          </cell>
          <cell r="D2362" t="str">
            <v>05050-MD-25-757-206</v>
          </cell>
          <cell r="E2362" t="str">
            <v>05050-MD-25-757-206</v>
          </cell>
          <cell r="F2362" t="str">
            <v>Tank-Main Platform, Structure- (Butane)</v>
          </cell>
          <cell r="G2362">
            <v>0</v>
          </cell>
          <cell r="H2362" t="str">
            <v>VP-1516-148-T-101/2-253</v>
          </cell>
          <cell r="I2362">
            <v>40175</v>
          </cell>
          <cell r="J2362">
            <v>40168</v>
          </cell>
          <cell r="K2362" t="str">
            <v>Y</v>
          </cell>
          <cell r="L2362" t="str">
            <v>Drw</v>
          </cell>
          <cell r="M2362">
            <v>2363</v>
          </cell>
        </row>
        <row r="2363">
          <cell r="C2363" t="str">
            <v>25</v>
          </cell>
          <cell r="D2363" t="str">
            <v>05050-MD-25-757-207</v>
          </cell>
          <cell r="E2363" t="str">
            <v>05050-MD-25-757-207</v>
          </cell>
          <cell r="F2363" t="str">
            <v>Tank-Main Platform, Structure- (Butane)</v>
          </cell>
          <cell r="G2363">
            <v>0</v>
          </cell>
          <cell r="H2363" t="str">
            <v>VP-1516-148-T-101/2-253</v>
          </cell>
          <cell r="I2363">
            <v>40175</v>
          </cell>
          <cell r="J2363">
            <v>40168</v>
          </cell>
          <cell r="K2363" t="str">
            <v>Y</v>
          </cell>
          <cell r="L2363" t="str">
            <v>Drw</v>
          </cell>
          <cell r="M2363">
            <v>2364</v>
          </cell>
        </row>
        <row r="2364">
          <cell r="C2364" t="str">
            <v>25</v>
          </cell>
          <cell r="D2364" t="str">
            <v>05050-MD-25-757-208</v>
          </cell>
          <cell r="E2364" t="str">
            <v>05050-MD-25-757-208</v>
          </cell>
          <cell r="F2364" t="str">
            <v>Tank-Main Platform, Structure- (Butane)</v>
          </cell>
          <cell r="G2364">
            <v>0</v>
          </cell>
          <cell r="H2364" t="str">
            <v>VP-1516-148-T-101/2-253</v>
          </cell>
          <cell r="I2364">
            <v>40175</v>
          </cell>
          <cell r="J2364">
            <v>40168</v>
          </cell>
          <cell r="K2364" t="str">
            <v>Y</v>
          </cell>
          <cell r="L2364" t="str">
            <v>Drw</v>
          </cell>
          <cell r="M2364">
            <v>2365</v>
          </cell>
        </row>
        <row r="2365">
          <cell r="C2365" t="str">
            <v>25</v>
          </cell>
          <cell r="D2365" t="str">
            <v>05050-MD-25-757-209</v>
          </cell>
          <cell r="E2365" t="str">
            <v>05050-MD-25-757-209</v>
          </cell>
          <cell r="F2365" t="str">
            <v>Tank-Main Platform, Structure- (Butane)</v>
          </cell>
          <cell r="G2365">
            <v>0</v>
          </cell>
          <cell r="H2365" t="str">
            <v>VP-1516-148-T-101/2-253</v>
          </cell>
          <cell r="I2365">
            <v>40175</v>
          </cell>
          <cell r="J2365">
            <v>40168</v>
          </cell>
          <cell r="K2365" t="str">
            <v>Y</v>
          </cell>
          <cell r="L2365" t="str">
            <v>Drw</v>
          </cell>
          <cell r="M2365">
            <v>2366</v>
          </cell>
        </row>
        <row r="2366">
          <cell r="C2366" t="str">
            <v>25</v>
          </cell>
          <cell r="D2366" t="str">
            <v>05050-MD-25-757-210</v>
          </cell>
          <cell r="E2366" t="str">
            <v>05050-MD-25-757-210</v>
          </cell>
          <cell r="F2366" t="str">
            <v>Tank-Main Platform, Structure- (Butane)</v>
          </cell>
          <cell r="G2366">
            <v>0</v>
          </cell>
          <cell r="H2366" t="str">
            <v>VP-1516-148-T-101/2-253</v>
          </cell>
          <cell r="I2366">
            <v>40175</v>
          </cell>
          <cell r="J2366">
            <v>40168</v>
          </cell>
          <cell r="K2366" t="str">
            <v>Y</v>
          </cell>
          <cell r="L2366" t="str">
            <v>Drw</v>
          </cell>
          <cell r="M2366">
            <v>2367</v>
          </cell>
        </row>
        <row r="2367">
          <cell r="C2367" t="str">
            <v>25</v>
          </cell>
          <cell r="D2367" t="str">
            <v>05050-MD-25-757-211</v>
          </cell>
          <cell r="E2367" t="str">
            <v>05050-MD-25-757-211</v>
          </cell>
          <cell r="F2367" t="str">
            <v>Tank-Main Platform, Structure- (Butane)</v>
          </cell>
          <cell r="G2367">
            <v>0</v>
          </cell>
          <cell r="H2367" t="str">
            <v>VP-1516-148-T-101/2-253</v>
          </cell>
          <cell r="I2367">
            <v>40175</v>
          </cell>
          <cell r="J2367">
            <v>40168</v>
          </cell>
          <cell r="K2367" t="str">
            <v>Y</v>
          </cell>
          <cell r="L2367" t="str">
            <v>Drw</v>
          </cell>
          <cell r="M2367">
            <v>2368</v>
          </cell>
        </row>
        <row r="2368">
          <cell r="C2368" t="str">
            <v>25</v>
          </cell>
          <cell r="D2368" t="str">
            <v>05050-MD-25-757-212</v>
          </cell>
          <cell r="E2368" t="str">
            <v>05050-MD-25-757-212</v>
          </cell>
          <cell r="F2368" t="str">
            <v>Tank-Main Platform, Structure- (Butane)</v>
          </cell>
          <cell r="G2368">
            <v>0</v>
          </cell>
          <cell r="H2368" t="str">
            <v>VP-1516-148-T-101/2-253</v>
          </cell>
          <cell r="I2368">
            <v>40175</v>
          </cell>
          <cell r="J2368">
            <v>40168</v>
          </cell>
          <cell r="K2368" t="str">
            <v>Y</v>
          </cell>
          <cell r="L2368" t="str">
            <v>Drw</v>
          </cell>
          <cell r="M2368">
            <v>2369</v>
          </cell>
        </row>
        <row r="2369">
          <cell r="C2369" t="str">
            <v>25</v>
          </cell>
          <cell r="D2369" t="str">
            <v>05050-MD-25-757-213</v>
          </cell>
          <cell r="E2369" t="str">
            <v>05050-MD-25-757-213</v>
          </cell>
          <cell r="F2369" t="str">
            <v>Tank-Main Platform, Structure- (Butane)</v>
          </cell>
          <cell r="G2369">
            <v>0</v>
          </cell>
          <cell r="H2369" t="str">
            <v>VP-1516-148-T-101/2-253</v>
          </cell>
          <cell r="I2369">
            <v>40175</v>
          </cell>
          <cell r="J2369">
            <v>40168</v>
          </cell>
          <cell r="K2369" t="str">
            <v>Y</v>
          </cell>
          <cell r="L2369" t="str">
            <v>Drw</v>
          </cell>
          <cell r="M2369">
            <v>2370</v>
          </cell>
        </row>
        <row r="2370">
          <cell r="C2370" t="str">
            <v>25</v>
          </cell>
          <cell r="D2370" t="str">
            <v>05050-MD-25-757-214</v>
          </cell>
          <cell r="E2370" t="str">
            <v>05050-MD-25-757-214</v>
          </cell>
          <cell r="F2370" t="str">
            <v>Tank-Main Platform, Structure- (Butane)</v>
          </cell>
          <cell r="G2370">
            <v>0</v>
          </cell>
          <cell r="H2370" t="str">
            <v>VP-1516-148-T-101/2-253</v>
          </cell>
          <cell r="I2370">
            <v>40175</v>
          </cell>
          <cell r="J2370">
            <v>40168</v>
          </cell>
          <cell r="K2370" t="str">
            <v>Y</v>
          </cell>
          <cell r="L2370" t="str">
            <v>Drw</v>
          </cell>
          <cell r="M2370">
            <v>2371</v>
          </cell>
        </row>
        <row r="2371">
          <cell r="C2371" t="str">
            <v>25</v>
          </cell>
          <cell r="D2371" t="str">
            <v>05050-MD-25-757-215</v>
          </cell>
          <cell r="E2371" t="str">
            <v>05050-MD-25-757-215</v>
          </cell>
          <cell r="F2371" t="str">
            <v>Tank-Main Platform, Structure- (Butane)</v>
          </cell>
          <cell r="G2371">
            <v>0</v>
          </cell>
          <cell r="H2371" t="str">
            <v>VP-1516-148-T-101/2-253</v>
          </cell>
          <cell r="I2371">
            <v>40175</v>
          </cell>
          <cell r="J2371">
            <v>40168</v>
          </cell>
          <cell r="K2371" t="str">
            <v>Y</v>
          </cell>
          <cell r="L2371" t="str">
            <v>Drw</v>
          </cell>
          <cell r="M2371">
            <v>2372</v>
          </cell>
        </row>
        <row r="2372">
          <cell r="C2372" t="str">
            <v>25</v>
          </cell>
          <cell r="D2372" t="str">
            <v>05050-MD-25-757-216</v>
          </cell>
          <cell r="E2372" t="str">
            <v>05050-MD-25-757-216</v>
          </cell>
          <cell r="F2372" t="str">
            <v>Tank-Main Platform, Structure- (Butane)</v>
          </cell>
          <cell r="G2372">
            <v>0</v>
          </cell>
          <cell r="H2372" t="str">
            <v>VP-1516-148-T-101/2-253</v>
          </cell>
          <cell r="I2372">
            <v>40175</v>
          </cell>
          <cell r="J2372">
            <v>40168</v>
          </cell>
          <cell r="K2372" t="str">
            <v>Y</v>
          </cell>
          <cell r="L2372" t="str">
            <v>Drw</v>
          </cell>
          <cell r="M2372">
            <v>2373</v>
          </cell>
        </row>
        <row r="2373">
          <cell r="C2373" t="str">
            <v>25</v>
          </cell>
          <cell r="D2373" t="str">
            <v>05050-MD-25-757-217</v>
          </cell>
          <cell r="E2373" t="str">
            <v>05050-MD-25-757-217</v>
          </cell>
          <cell r="F2373" t="str">
            <v>Tank-Main Platform, Structure- (Butane)</v>
          </cell>
          <cell r="G2373">
            <v>0</v>
          </cell>
          <cell r="H2373" t="str">
            <v>VP-1516-148-T-101/2-253</v>
          </cell>
          <cell r="I2373">
            <v>40175</v>
          </cell>
          <cell r="J2373">
            <v>40168</v>
          </cell>
          <cell r="K2373" t="str">
            <v>Y</v>
          </cell>
          <cell r="L2373" t="str">
            <v>Drw</v>
          </cell>
          <cell r="M2373">
            <v>2374</v>
          </cell>
        </row>
        <row r="2374">
          <cell r="C2374" t="str">
            <v>25</v>
          </cell>
          <cell r="D2374" t="str">
            <v>05050-MD-25-757-218</v>
          </cell>
          <cell r="E2374" t="str">
            <v>05050-MD-25-757-218</v>
          </cell>
          <cell r="F2374" t="str">
            <v>Tank-Main Platform, Structure- (Butane)</v>
          </cell>
          <cell r="G2374">
            <v>0</v>
          </cell>
          <cell r="H2374" t="str">
            <v>VP-1516-148-T-101/2-253</v>
          </cell>
          <cell r="I2374">
            <v>40175</v>
          </cell>
          <cell r="J2374">
            <v>40168</v>
          </cell>
          <cell r="K2374" t="str">
            <v>Y</v>
          </cell>
          <cell r="L2374" t="str">
            <v>Drw</v>
          </cell>
          <cell r="M2374">
            <v>2375</v>
          </cell>
        </row>
        <row r="2375">
          <cell r="C2375" t="str">
            <v>25</v>
          </cell>
          <cell r="D2375" t="str">
            <v>05050-MD-25-757-219</v>
          </cell>
          <cell r="E2375" t="str">
            <v>05050-MD-25-757-219</v>
          </cell>
          <cell r="F2375" t="str">
            <v>Tank-Main Platform, Structure- (Butane)</v>
          </cell>
          <cell r="G2375">
            <v>0</v>
          </cell>
          <cell r="H2375" t="str">
            <v>VP-1516-148-T-101/2-253</v>
          </cell>
          <cell r="I2375">
            <v>40175</v>
          </cell>
          <cell r="J2375">
            <v>40168</v>
          </cell>
          <cell r="K2375" t="str">
            <v>Y</v>
          </cell>
          <cell r="L2375" t="str">
            <v>Drw</v>
          </cell>
          <cell r="M2375">
            <v>2376</v>
          </cell>
        </row>
        <row r="2376">
          <cell r="C2376" t="str">
            <v>25</v>
          </cell>
          <cell r="D2376" t="str">
            <v>05050-MD-25-757-220</v>
          </cell>
          <cell r="E2376" t="str">
            <v>05050-MD-25-757-220</v>
          </cell>
          <cell r="F2376" t="str">
            <v>Tank-Main Platform, Structure- (Butane)</v>
          </cell>
          <cell r="G2376">
            <v>0</v>
          </cell>
          <cell r="H2376" t="str">
            <v>VP-1516-148-T-101/2-253</v>
          </cell>
          <cell r="I2376">
            <v>40175</v>
          </cell>
          <cell r="J2376">
            <v>40168</v>
          </cell>
          <cell r="K2376" t="str">
            <v>Y</v>
          </cell>
          <cell r="L2376" t="str">
            <v>Drw</v>
          </cell>
          <cell r="M2376">
            <v>2377</v>
          </cell>
        </row>
        <row r="2377">
          <cell r="C2377" t="str">
            <v>25</v>
          </cell>
          <cell r="D2377" t="str">
            <v>05050-MD-25-757-221</v>
          </cell>
          <cell r="E2377" t="str">
            <v>05050-MD-25-757-221</v>
          </cell>
          <cell r="F2377" t="str">
            <v>Tank-Main Platform, Structure- (Butane)</v>
          </cell>
          <cell r="G2377">
            <v>0</v>
          </cell>
          <cell r="H2377" t="str">
            <v>VP-1516-148-T-101/2-253</v>
          </cell>
          <cell r="I2377">
            <v>40175</v>
          </cell>
          <cell r="J2377">
            <v>40168</v>
          </cell>
          <cell r="K2377" t="str">
            <v>Y</v>
          </cell>
          <cell r="L2377" t="str">
            <v>Drw</v>
          </cell>
          <cell r="M2377">
            <v>2378</v>
          </cell>
        </row>
        <row r="2378">
          <cell r="C2378" t="str">
            <v>25</v>
          </cell>
          <cell r="D2378" t="str">
            <v>05050-MD-25-757-222</v>
          </cell>
          <cell r="E2378" t="str">
            <v>05050-MD-25-757-222</v>
          </cell>
          <cell r="F2378" t="str">
            <v>Tank-Main Platform, Structure- (Butane)</v>
          </cell>
          <cell r="G2378">
            <v>0</v>
          </cell>
          <cell r="H2378" t="str">
            <v>VP-1516-148-T-101/2-253</v>
          </cell>
          <cell r="I2378">
            <v>40175</v>
          </cell>
          <cell r="J2378">
            <v>40168</v>
          </cell>
          <cell r="K2378" t="str">
            <v>Y</v>
          </cell>
          <cell r="L2378" t="str">
            <v>Drw</v>
          </cell>
          <cell r="M2378">
            <v>2379</v>
          </cell>
        </row>
        <row r="2379">
          <cell r="C2379" t="str">
            <v>25</v>
          </cell>
          <cell r="D2379" t="str">
            <v>05050-MD-25-757-223</v>
          </cell>
          <cell r="E2379" t="str">
            <v>05050-MD-25-757-223</v>
          </cell>
          <cell r="F2379" t="str">
            <v>Tank-Main Platform, Structure- (Butane)</v>
          </cell>
          <cell r="G2379">
            <v>0</v>
          </cell>
          <cell r="H2379" t="str">
            <v>VP-1516-148-T-101/2-253</v>
          </cell>
          <cell r="I2379">
            <v>40175</v>
          </cell>
          <cell r="J2379">
            <v>40168</v>
          </cell>
          <cell r="K2379" t="str">
            <v>Y</v>
          </cell>
          <cell r="L2379" t="str">
            <v>Drw</v>
          </cell>
          <cell r="M2379">
            <v>2380</v>
          </cell>
        </row>
        <row r="2380">
          <cell r="C2380" t="str">
            <v>25</v>
          </cell>
          <cell r="D2380" t="str">
            <v>05050-MD-25-757-224</v>
          </cell>
          <cell r="E2380" t="str">
            <v>05050-MD-25-757-224</v>
          </cell>
          <cell r="F2380" t="str">
            <v>Tank-Main Platform, Structure- (Butane)</v>
          </cell>
          <cell r="G2380">
            <v>0</v>
          </cell>
          <cell r="H2380" t="str">
            <v>VP-1516-148-T-101/2-253</v>
          </cell>
          <cell r="I2380">
            <v>40175</v>
          </cell>
          <cell r="J2380">
            <v>40168</v>
          </cell>
          <cell r="K2380" t="str">
            <v>Y</v>
          </cell>
          <cell r="L2380" t="str">
            <v>Drw</v>
          </cell>
          <cell r="M2380">
            <v>2381</v>
          </cell>
        </row>
        <row r="2381">
          <cell r="C2381" t="str">
            <v>25</v>
          </cell>
          <cell r="D2381" t="str">
            <v>05050-MD-25-757-225</v>
          </cell>
          <cell r="E2381" t="str">
            <v>05050-MD-25-757-225</v>
          </cell>
          <cell r="F2381" t="str">
            <v>Tank-Main Platform, Structure- (Butane)</v>
          </cell>
          <cell r="G2381">
            <v>0</v>
          </cell>
          <cell r="H2381" t="str">
            <v>VP-1516-148-T-101/2-253</v>
          </cell>
          <cell r="I2381">
            <v>40175</v>
          </cell>
          <cell r="J2381">
            <v>40168</v>
          </cell>
          <cell r="K2381" t="str">
            <v>Y</v>
          </cell>
          <cell r="L2381" t="str">
            <v>Drw</v>
          </cell>
          <cell r="M2381">
            <v>2382</v>
          </cell>
        </row>
        <row r="2382">
          <cell r="C2382" t="str">
            <v>25</v>
          </cell>
          <cell r="D2382" t="str">
            <v>05050-MD-25-757-226</v>
          </cell>
          <cell r="E2382" t="str">
            <v>05050-MD-25-757-226</v>
          </cell>
          <cell r="F2382" t="str">
            <v>Tank-Main Platform, Structure- (Butane)</v>
          </cell>
          <cell r="G2382">
            <v>0</v>
          </cell>
          <cell r="H2382" t="str">
            <v>VP-1516-148-T-101/2-253</v>
          </cell>
          <cell r="I2382">
            <v>40175</v>
          </cell>
          <cell r="J2382">
            <v>40168</v>
          </cell>
          <cell r="K2382" t="str">
            <v>Y</v>
          </cell>
          <cell r="L2382" t="str">
            <v>Drw</v>
          </cell>
          <cell r="M2382">
            <v>2383</v>
          </cell>
        </row>
        <row r="2383">
          <cell r="C2383" t="str">
            <v>25</v>
          </cell>
          <cell r="D2383" t="str">
            <v>05050-MD-25-757-227</v>
          </cell>
          <cell r="E2383" t="str">
            <v>05050-MD-25-757-227</v>
          </cell>
          <cell r="F2383" t="str">
            <v>Tank-Main Platform, Structure- (Butane)</v>
          </cell>
          <cell r="G2383">
            <v>0</v>
          </cell>
          <cell r="H2383" t="str">
            <v>VP-1516-148-T-101/2-253</v>
          </cell>
          <cell r="I2383">
            <v>40175</v>
          </cell>
          <cell r="J2383">
            <v>40168</v>
          </cell>
          <cell r="K2383" t="str">
            <v>Y</v>
          </cell>
          <cell r="L2383" t="str">
            <v>Drw</v>
          </cell>
          <cell r="M2383">
            <v>2384</v>
          </cell>
        </row>
        <row r="2384">
          <cell r="C2384" t="str">
            <v>25</v>
          </cell>
          <cell r="D2384" t="str">
            <v>05050-MD-25-757-228</v>
          </cell>
          <cell r="E2384" t="str">
            <v>05050-MD-25-757-228</v>
          </cell>
          <cell r="F2384" t="str">
            <v>Tank-Main Platform, Structure- (Butane)</v>
          </cell>
          <cell r="G2384">
            <v>0</v>
          </cell>
          <cell r="H2384" t="str">
            <v>VP-1516-148-T-101/2-253</v>
          </cell>
          <cell r="I2384">
            <v>40175</v>
          </cell>
          <cell r="J2384">
            <v>40168</v>
          </cell>
          <cell r="K2384" t="str">
            <v>Y</v>
          </cell>
          <cell r="L2384" t="str">
            <v>Drw</v>
          </cell>
          <cell r="M2384">
            <v>2385</v>
          </cell>
        </row>
        <row r="2385">
          <cell r="C2385" t="str">
            <v>25</v>
          </cell>
          <cell r="D2385" t="str">
            <v>05050-MD-25-757-229</v>
          </cell>
          <cell r="E2385" t="str">
            <v>05050-MD-25-757-229</v>
          </cell>
          <cell r="F2385" t="str">
            <v>Tank-Main Platform, Structure- (Butane)</v>
          </cell>
          <cell r="G2385">
            <v>0</v>
          </cell>
          <cell r="H2385" t="str">
            <v>VP-1516-148-T-101/2-253</v>
          </cell>
          <cell r="I2385">
            <v>40175</v>
          </cell>
          <cell r="J2385">
            <v>40168</v>
          </cell>
          <cell r="K2385" t="str">
            <v>Y</v>
          </cell>
          <cell r="L2385" t="str">
            <v>Drw</v>
          </cell>
          <cell r="M2385">
            <v>2386</v>
          </cell>
        </row>
        <row r="2386">
          <cell r="C2386" t="str">
            <v>25</v>
          </cell>
          <cell r="D2386" t="str">
            <v>05050-MD-25-757-230</v>
          </cell>
          <cell r="E2386" t="str">
            <v>05050-MD-25-757-230</v>
          </cell>
          <cell r="F2386" t="str">
            <v>Tank-Main Platform, Structure- (Butane)</v>
          </cell>
          <cell r="G2386">
            <v>0</v>
          </cell>
          <cell r="H2386" t="str">
            <v>VP-1516-148-T-101/2-253</v>
          </cell>
          <cell r="I2386">
            <v>40175</v>
          </cell>
          <cell r="J2386">
            <v>40168</v>
          </cell>
          <cell r="K2386" t="str">
            <v>Y</v>
          </cell>
          <cell r="L2386" t="str">
            <v>Drw</v>
          </cell>
          <cell r="M2386">
            <v>2387</v>
          </cell>
        </row>
        <row r="2387">
          <cell r="C2387" t="str">
            <v>25</v>
          </cell>
          <cell r="D2387" t="str">
            <v>05050-MD-25-757-231</v>
          </cell>
          <cell r="E2387" t="str">
            <v>05050-MD-25-757-231</v>
          </cell>
          <cell r="F2387" t="str">
            <v>Tank-Main Platform, Structure- (Butane)</v>
          </cell>
          <cell r="G2387">
            <v>0</v>
          </cell>
          <cell r="H2387" t="str">
            <v>VP-1516-148-T-101/2-253</v>
          </cell>
          <cell r="I2387">
            <v>40175</v>
          </cell>
          <cell r="J2387">
            <v>40168</v>
          </cell>
          <cell r="K2387" t="str">
            <v>Y</v>
          </cell>
          <cell r="L2387" t="str">
            <v>Drw</v>
          </cell>
          <cell r="M2387">
            <v>2388</v>
          </cell>
        </row>
        <row r="2388">
          <cell r="C2388" t="str">
            <v>25</v>
          </cell>
          <cell r="D2388" t="str">
            <v>05050-MD-25-757-232</v>
          </cell>
          <cell r="E2388" t="str">
            <v>05050-MD-25-757-232</v>
          </cell>
          <cell r="F2388" t="str">
            <v>Tank-Main Platform, Structure- (Butane)</v>
          </cell>
          <cell r="G2388">
            <v>0</v>
          </cell>
          <cell r="H2388" t="str">
            <v>VP-1516-148-T-101/2-253</v>
          </cell>
          <cell r="I2388">
            <v>40175</v>
          </cell>
          <cell r="J2388">
            <v>40168</v>
          </cell>
          <cell r="K2388" t="str">
            <v>Y</v>
          </cell>
          <cell r="L2388" t="str">
            <v>Drw</v>
          </cell>
          <cell r="M2388">
            <v>2389</v>
          </cell>
        </row>
        <row r="2389">
          <cell r="C2389" t="str">
            <v>25</v>
          </cell>
          <cell r="D2389" t="str">
            <v>05050-MD-25-757-233</v>
          </cell>
          <cell r="E2389" t="str">
            <v>05050-MD-25-757-233</v>
          </cell>
          <cell r="F2389" t="str">
            <v>Tank-Main Platform, Structure- (Butane)</v>
          </cell>
          <cell r="G2389">
            <v>0</v>
          </cell>
          <cell r="H2389" t="str">
            <v>VP-1516-148-T-101/2-253</v>
          </cell>
          <cell r="I2389">
            <v>40175</v>
          </cell>
          <cell r="J2389">
            <v>40168</v>
          </cell>
          <cell r="K2389" t="str">
            <v>Y</v>
          </cell>
          <cell r="L2389" t="str">
            <v>Drw</v>
          </cell>
          <cell r="M2389">
            <v>2390</v>
          </cell>
        </row>
        <row r="2390">
          <cell r="C2390" t="str">
            <v>25</v>
          </cell>
          <cell r="D2390" t="str">
            <v>05050-MD-25-757-234</v>
          </cell>
          <cell r="E2390" t="str">
            <v>05050-MD-25-757-234</v>
          </cell>
          <cell r="F2390" t="str">
            <v>Tank-Main Platform, Structure- (Butane)</v>
          </cell>
          <cell r="G2390">
            <v>0</v>
          </cell>
          <cell r="H2390" t="str">
            <v>VP-1516-148-T-101/2-253</v>
          </cell>
          <cell r="I2390">
            <v>40175</v>
          </cell>
          <cell r="J2390">
            <v>40168</v>
          </cell>
          <cell r="K2390" t="str">
            <v>Y</v>
          </cell>
          <cell r="L2390" t="str">
            <v>Drw</v>
          </cell>
          <cell r="M2390">
            <v>2391</v>
          </cell>
        </row>
        <row r="2391">
          <cell r="C2391" t="str">
            <v>25</v>
          </cell>
          <cell r="D2391" t="str">
            <v>05050-MD-25-757-235</v>
          </cell>
          <cell r="E2391" t="str">
            <v>05050-MD-25-757-235</v>
          </cell>
          <cell r="F2391" t="str">
            <v>Tank-Main Platform, Structure- (Butane)</v>
          </cell>
          <cell r="G2391">
            <v>0</v>
          </cell>
          <cell r="H2391" t="str">
            <v>VP-1516-148-T-101/2-253</v>
          </cell>
          <cell r="I2391">
            <v>40175</v>
          </cell>
          <cell r="J2391">
            <v>40168</v>
          </cell>
          <cell r="K2391" t="str">
            <v>Y</v>
          </cell>
          <cell r="L2391" t="str">
            <v>Drw</v>
          </cell>
          <cell r="M2391">
            <v>2392</v>
          </cell>
        </row>
        <row r="2392">
          <cell r="C2392" t="str">
            <v>25</v>
          </cell>
          <cell r="D2392" t="str">
            <v>05050-MD-25-757-236</v>
          </cell>
          <cell r="E2392" t="str">
            <v>05050-MD-25-757-236</v>
          </cell>
          <cell r="F2392" t="str">
            <v>Tank-Main Platform, Structure- (Butane)</v>
          </cell>
          <cell r="G2392">
            <v>0</v>
          </cell>
          <cell r="H2392" t="str">
            <v>VP-1516-148-T-101/2-253</v>
          </cell>
          <cell r="I2392">
            <v>40175</v>
          </cell>
          <cell r="J2392">
            <v>40168</v>
          </cell>
          <cell r="K2392" t="str">
            <v>Y</v>
          </cell>
          <cell r="L2392" t="str">
            <v>Drw</v>
          </cell>
          <cell r="M2392">
            <v>2393</v>
          </cell>
        </row>
        <row r="2393">
          <cell r="C2393" t="str">
            <v>25</v>
          </cell>
          <cell r="D2393" t="str">
            <v>05050-MD-25-757-237</v>
          </cell>
          <cell r="E2393" t="str">
            <v>05050-MD-25-757-237</v>
          </cell>
          <cell r="F2393" t="str">
            <v>Tank-Main Platform, Structure- (Butane)</v>
          </cell>
          <cell r="G2393">
            <v>0</v>
          </cell>
          <cell r="H2393" t="str">
            <v>VP-1516-148-T-101/2-253</v>
          </cell>
          <cell r="I2393">
            <v>40175</v>
          </cell>
          <cell r="J2393">
            <v>40168</v>
          </cell>
          <cell r="K2393" t="str">
            <v>Y</v>
          </cell>
          <cell r="L2393" t="str">
            <v>Drw</v>
          </cell>
          <cell r="M2393">
            <v>2394</v>
          </cell>
        </row>
        <row r="2394">
          <cell r="C2394" t="str">
            <v>25</v>
          </cell>
          <cell r="D2394" t="str">
            <v>05050-MD-25-757-238</v>
          </cell>
          <cell r="E2394" t="str">
            <v>05050-MD-25-757-238</v>
          </cell>
          <cell r="F2394" t="str">
            <v>Tank-Main Platform, Structure- (Butane)</v>
          </cell>
          <cell r="G2394">
            <v>0</v>
          </cell>
          <cell r="H2394" t="str">
            <v>VP-1516-148-T-101/2-253</v>
          </cell>
          <cell r="I2394">
            <v>40175</v>
          </cell>
          <cell r="J2394">
            <v>40168</v>
          </cell>
          <cell r="K2394" t="str">
            <v>Y</v>
          </cell>
          <cell r="L2394" t="str">
            <v>Drw</v>
          </cell>
          <cell r="M2394">
            <v>2395</v>
          </cell>
        </row>
        <row r="2395">
          <cell r="C2395" t="str">
            <v>25</v>
          </cell>
          <cell r="D2395" t="str">
            <v>05050-MD-25-757-239</v>
          </cell>
          <cell r="E2395" t="str">
            <v>05050-MD-25-757-239</v>
          </cell>
          <cell r="F2395" t="str">
            <v>Tank-Main Platform, Structure- (Butane)</v>
          </cell>
          <cell r="G2395">
            <v>0</v>
          </cell>
          <cell r="H2395" t="str">
            <v>VP-1516-148-T-101/2-253</v>
          </cell>
          <cell r="I2395">
            <v>40175</v>
          </cell>
          <cell r="J2395">
            <v>40168</v>
          </cell>
          <cell r="K2395" t="str">
            <v>Y</v>
          </cell>
          <cell r="L2395" t="str">
            <v>Drw</v>
          </cell>
          <cell r="M2395">
            <v>2396</v>
          </cell>
        </row>
        <row r="2396">
          <cell r="C2396" t="str">
            <v>25</v>
          </cell>
          <cell r="D2396" t="str">
            <v>05050-MD-25-757-240</v>
          </cell>
          <cell r="E2396" t="str">
            <v>05050-MD-25-757-240</v>
          </cell>
          <cell r="F2396" t="str">
            <v>Tank-Main Platform, Structure- (Butane)</v>
          </cell>
          <cell r="G2396">
            <v>0</v>
          </cell>
          <cell r="H2396" t="str">
            <v>VP-1516-148-T-101/2-253</v>
          </cell>
          <cell r="I2396">
            <v>40175</v>
          </cell>
          <cell r="J2396">
            <v>40168</v>
          </cell>
          <cell r="K2396" t="str">
            <v>Y</v>
          </cell>
          <cell r="L2396" t="str">
            <v>Drw</v>
          </cell>
          <cell r="M2396">
            <v>2397</v>
          </cell>
        </row>
        <row r="2397">
          <cell r="C2397" t="str">
            <v>25</v>
          </cell>
          <cell r="D2397" t="str">
            <v>05050-MD-25-757-241</v>
          </cell>
          <cell r="E2397" t="str">
            <v>05050-MD-25-757-241</v>
          </cell>
          <cell r="F2397" t="str">
            <v>Tank-Main Platform, Structure- (Butane)</v>
          </cell>
          <cell r="G2397">
            <v>0</v>
          </cell>
          <cell r="H2397" t="str">
            <v>VP-1516-148-T-101/2-253</v>
          </cell>
          <cell r="I2397">
            <v>40175</v>
          </cell>
          <cell r="J2397">
            <v>40168</v>
          </cell>
          <cell r="K2397" t="str">
            <v>Y</v>
          </cell>
          <cell r="L2397" t="str">
            <v>Drw</v>
          </cell>
          <cell r="M2397">
            <v>2398</v>
          </cell>
        </row>
        <row r="2398">
          <cell r="C2398" t="str">
            <v>25</v>
          </cell>
          <cell r="D2398" t="str">
            <v>05050-MD-25-757-242</v>
          </cell>
          <cell r="E2398" t="str">
            <v>05050-MD-25-757-242</v>
          </cell>
          <cell r="F2398" t="str">
            <v>Tank-Main Platform, Structure- (Butane)</v>
          </cell>
          <cell r="G2398">
            <v>0</v>
          </cell>
          <cell r="H2398" t="str">
            <v>VP-1516-148-T-101/2-253</v>
          </cell>
          <cell r="I2398">
            <v>40175</v>
          </cell>
          <cell r="J2398">
            <v>40168</v>
          </cell>
          <cell r="K2398" t="str">
            <v>Y</v>
          </cell>
          <cell r="L2398" t="str">
            <v>Drw</v>
          </cell>
          <cell r="M2398">
            <v>2399</v>
          </cell>
        </row>
        <row r="2399">
          <cell r="C2399" t="str">
            <v>25</v>
          </cell>
          <cell r="D2399" t="str">
            <v>05050-MD-25-757-243</v>
          </cell>
          <cell r="E2399" t="str">
            <v>05050-MD-25-757-243</v>
          </cell>
          <cell r="F2399" t="str">
            <v>Tank-Main Platform, Structure- (Butane)</v>
          </cell>
          <cell r="G2399">
            <v>0</v>
          </cell>
          <cell r="H2399" t="str">
            <v>VP-1516-148-T-101/2-253</v>
          </cell>
          <cell r="I2399">
            <v>40175</v>
          </cell>
          <cell r="J2399">
            <v>40168</v>
          </cell>
          <cell r="K2399" t="str">
            <v>Y</v>
          </cell>
          <cell r="L2399" t="str">
            <v>Drw</v>
          </cell>
          <cell r="M2399">
            <v>2400</v>
          </cell>
        </row>
        <row r="2400">
          <cell r="C2400" t="str">
            <v>25</v>
          </cell>
          <cell r="D2400" t="str">
            <v>05050-MD-25-757-244</v>
          </cell>
          <cell r="E2400" t="str">
            <v>05050-MD-25-757-244</v>
          </cell>
          <cell r="F2400" t="str">
            <v>Tank-Main Platform, Structure- (Butane)</v>
          </cell>
          <cell r="G2400">
            <v>0</v>
          </cell>
          <cell r="H2400" t="str">
            <v>VP-1516-148-T-101/2-253</v>
          </cell>
          <cell r="I2400">
            <v>40175</v>
          </cell>
          <cell r="J2400">
            <v>40168</v>
          </cell>
          <cell r="K2400" t="str">
            <v>Y</v>
          </cell>
          <cell r="L2400" t="str">
            <v>Drw</v>
          </cell>
          <cell r="M2400">
            <v>2401</v>
          </cell>
        </row>
        <row r="2401">
          <cell r="C2401" t="str">
            <v>25</v>
          </cell>
          <cell r="D2401" t="str">
            <v>05050-MD-25-757-245</v>
          </cell>
          <cell r="E2401" t="str">
            <v>05050-MD-25-757-245</v>
          </cell>
          <cell r="F2401" t="str">
            <v>Tank-Main Platform, Structure- (Butane)</v>
          </cell>
          <cell r="G2401">
            <v>0</v>
          </cell>
          <cell r="H2401" t="str">
            <v>VP-1516-148-T-101/2-253</v>
          </cell>
          <cell r="I2401">
            <v>40175</v>
          </cell>
          <cell r="J2401">
            <v>40168</v>
          </cell>
          <cell r="K2401" t="str">
            <v>Y</v>
          </cell>
          <cell r="L2401" t="str">
            <v>Drw</v>
          </cell>
          <cell r="M2401">
            <v>2402</v>
          </cell>
        </row>
        <row r="2402">
          <cell r="C2402" t="str">
            <v>25</v>
          </cell>
          <cell r="D2402" t="str">
            <v>05050-MD-25-757-246</v>
          </cell>
          <cell r="E2402" t="str">
            <v>05050-MD-25-757-246</v>
          </cell>
          <cell r="F2402" t="str">
            <v>Tank-Main Platform, Structure- (Butane)</v>
          </cell>
          <cell r="G2402">
            <v>0</v>
          </cell>
          <cell r="H2402" t="str">
            <v>VP-1516-148-T-101/2-253</v>
          </cell>
          <cell r="I2402">
            <v>40175</v>
          </cell>
          <cell r="J2402">
            <v>40168</v>
          </cell>
          <cell r="K2402" t="str">
            <v>Y</v>
          </cell>
          <cell r="L2402" t="str">
            <v>Drw</v>
          </cell>
          <cell r="M2402">
            <v>2403</v>
          </cell>
        </row>
        <row r="2403">
          <cell r="C2403" t="str">
            <v>25</v>
          </cell>
          <cell r="D2403" t="str">
            <v>05050-MD-25-757-247</v>
          </cell>
          <cell r="E2403" t="str">
            <v>05050-MD-25-757-247</v>
          </cell>
          <cell r="F2403" t="str">
            <v>Tank-Main Platform, Structure- (Butane)</v>
          </cell>
          <cell r="G2403">
            <v>0</v>
          </cell>
          <cell r="H2403" t="str">
            <v>VP-1516-148-T-101/2-253</v>
          </cell>
          <cell r="I2403">
            <v>40175</v>
          </cell>
          <cell r="J2403">
            <v>40168</v>
          </cell>
          <cell r="K2403" t="str">
            <v>Y</v>
          </cell>
          <cell r="L2403" t="str">
            <v>Drw</v>
          </cell>
          <cell r="M2403">
            <v>2404</v>
          </cell>
        </row>
        <row r="2404">
          <cell r="C2404" t="str">
            <v>25</v>
          </cell>
          <cell r="D2404" t="str">
            <v>05050-MD-25-757-248</v>
          </cell>
          <cell r="E2404" t="str">
            <v>05050-MD-25-757-248</v>
          </cell>
          <cell r="F2404" t="str">
            <v>Tank-Main Platform, Structure- (Butane)</v>
          </cell>
          <cell r="G2404">
            <v>0</v>
          </cell>
          <cell r="H2404" t="str">
            <v>VP-1516-148-T-101/2-253</v>
          </cell>
          <cell r="I2404">
            <v>40175</v>
          </cell>
          <cell r="J2404">
            <v>40168</v>
          </cell>
          <cell r="K2404" t="str">
            <v>Y</v>
          </cell>
          <cell r="L2404" t="str">
            <v>Drw</v>
          </cell>
          <cell r="M2404">
            <v>2405</v>
          </cell>
        </row>
        <row r="2405">
          <cell r="C2405" t="str">
            <v>25</v>
          </cell>
          <cell r="D2405" t="str">
            <v>05050-MD-25-757-249</v>
          </cell>
          <cell r="E2405" t="str">
            <v>05050-MD-25-757-249</v>
          </cell>
          <cell r="F2405" t="str">
            <v>Tank-Main Platform, Structure- (Butane)</v>
          </cell>
          <cell r="G2405">
            <v>0</v>
          </cell>
          <cell r="H2405" t="str">
            <v>VP-1516-148-T-101/2-253</v>
          </cell>
          <cell r="I2405">
            <v>40175</v>
          </cell>
          <cell r="J2405">
            <v>40168</v>
          </cell>
          <cell r="K2405" t="str">
            <v>Y</v>
          </cell>
          <cell r="L2405" t="str">
            <v>Drw</v>
          </cell>
          <cell r="M2405">
            <v>2406</v>
          </cell>
        </row>
        <row r="2406">
          <cell r="C2406" t="str">
            <v>25</v>
          </cell>
          <cell r="D2406" t="str">
            <v>05050-MD-25-757-250</v>
          </cell>
          <cell r="E2406" t="str">
            <v>05050-MD-25-757-250</v>
          </cell>
          <cell r="F2406" t="str">
            <v>Tank-Main Platform, Structure- (Butane)</v>
          </cell>
          <cell r="G2406">
            <v>0</v>
          </cell>
          <cell r="H2406" t="str">
            <v>VP-1516-148-T-101/2-253</v>
          </cell>
          <cell r="I2406">
            <v>40175</v>
          </cell>
          <cell r="J2406">
            <v>40168</v>
          </cell>
          <cell r="K2406" t="str">
            <v>Y</v>
          </cell>
          <cell r="L2406" t="str">
            <v>Drw</v>
          </cell>
          <cell r="M2406">
            <v>2407</v>
          </cell>
        </row>
        <row r="2407">
          <cell r="C2407" t="str">
            <v>25</v>
          </cell>
          <cell r="D2407" t="str">
            <v>05050-MD-25-757-251</v>
          </cell>
          <cell r="E2407" t="str">
            <v>05050-MD-25-757-251</v>
          </cell>
          <cell r="F2407" t="str">
            <v>Tank-Main Platform, Structure- (Butane)</v>
          </cell>
          <cell r="G2407">
            <v>0</v>
          </cell>
          <cell r="H2407" t="str">
            <v>VP-1516-148-T-101/2-253</v>
          </cell>
          <cell r="I2407">
            <v>40175</v>
          </cell>
          <cell r="J2407">
            <v>40168</v>
          </cell>
          <cell r="K2407" t="str">
            <v>Y</v>
          </cell>
          <cell r="L2407" t="str">
            <v>Drw</v>
          </cell>
          <cell r="M2407">
            <v>2408</v>
          </cell>
        </row>
        <row r="2408">
          <cell r="C2408" t="str">
            <v>25</v>
          </cell>
          <cell r="D2408" t="str">
            <v>05050-MD-25-757-252</v>
          </cell>
          <cell r="E2408" t="str">
            <v>05050-MD-25-757-252</v>
          </cell>
          <cell r="F2408" t="str">
            <v>Tank-Main Platform, Structure- (Butane)</v>
          </cell>
          <cell r="G2408">
            <v>0</v>
          </cell>
          <cell r="H2408" t="str">
            <v>VP-1516-148-T-101/2-253</v>
          </cell>
          <cell r="I2408">
            <v>40175</v>
          </cell>
          <cell r="J2408">
            <v>40168</v>
          </cell>
          <cell r="K2408" t="str">
            <v>Y</v>
          </cell>
          <cell r="L2408" t="str">
            <v>Drw</v>
          </cell>
          <cell r="M2408">
            <v>2409</v>
          </cell>
        </row>
        <row r="2409">
          <cell r="C2409" t="str">
            <v>25</v>
          </cell>
          <cell r="D2409" t="str">
            <v>05050-MD-25-757-253</v>
          </cell>
          <cell r="E2409" t="str">
            <v>05050-MD-25-757-253</v>
          </cell>
          <cell r="F2409" t="str">
            <v>Tank-Main Platform, Structure- (Butane)</v>
          </cell>
          <cell r="G2409">
            <v>0</v>
          </cell>
          <cell r="H2409" t="str">
            <v>VP-1516-148-T-101/2-253</v>
          </cell>
          <cell r="I2409">
            <v>40175</v>
          </cell>
          <cell r="J2409">
            <v>40168</v>
          </cell>
          <cell r="K2409" t="str">
            <v>Y</v>
          </cell>
          <cell r="L2409" t="str">
            <v>Drw</v>
          </cell>
          <cell r="M2409">
            <v>2410</v>
          </cell>
        </row>
        <row r="2410">
          <cell r="C2410" t="str">
            <v>25</v>
          </cell>
          <cell r="D2410" t="str">
            <v>05050-MD-25-757-254</v>
          </cell>
          <cell r="E2410" t="str">
            <v>05050-MD-25-757-254</v>
          </cell>
          <cell r="F2410" t="str">
            <v>Tank-Main Platform, Structure- (Butane)</v>
          </cell>
          <cell r="G2410">
            <v>0</v>
          </cell>
          <cell r="H2410" t="str">
            <v>VP-1516-148-T-101/2-253</v>
          </cell>
          <cell r="I2410">
            <v>40175</v>
          </cell>
          <cell r="J2410">
            <v>40168</v>
          </cell>
          <cell r="K2410" t="str">
            <v>Y</v>
          </cell>
          <cell r="L2410" t="str">
            <v>Drw</v>
          </cell>
          <cell r="M2410">
            <v>2411</v>
          </cell>
        </row>
        <row r="2411">
          <cell r="C2411" t="str">
            <v>25</v>
          </cell>
          <cell r="D2411" t="str">
            <v>05050-MD-25-757-255</v>
          </cell>
          <cell r="E2411" t="str">
            <v>05050-MD-25-757-255</v>
          </cell>
          <cell r="F2411" t="str">
            <v>Tank-Main Platform, Structure- (Butane)</v>
          </cell>
          <cell r="G2411">
            <v>0</v>
          </cell>
          <cell r="H2411" t="str">
            <v>VP-1516-148-T-101/2-253</v>
          </cell>
          <cell r="I2411">
            <v>40175</v>
          </cell>
          <cell r="J2411">
            <v>40168</v>
          </cell>
          <cell r="K2411" t="str">
            <v>Y</v>
          </cell>
          <cell r="L2411" t="str">
            <v>Drw</v>
          </cell>
          <cell r="M2411">
            <v>2412</v>
          </cell>
        </row>
        <row r="2412">
          <cell r="C2412" t="str">
            <v>25</v>
          </cell>
          <cell r="D2412" t="str">
            <v>05050-MD-25-757-256</v>
          </cell>
          <cell r="E2412" t="str">
            <v>05050-MD-25-757-256</v>
          </cell>
          <cell r="F2412" t="str">
            <v>Tank-Main Platform, Structure- (Butane)</v>
          </cell>
          <cell r="G2412">
            <v>0</v>
          </cell>
          <cell r="H2412" t="str">
            <v>VP-1516-148-T-101/2-253</v>
          </cell>
          <cell r="I2412">
            <v>40175</v>
          </cell>
          <cell r="J2412">
            <v>40168</v>
          </cell>
          <cell r="K2412" t="str">
            <v>Y</v>
          </cell>
          <cell r="L2412" t="str">
            <v>Drw</v>
          </cell>
          <cell r="M2412">
            <v>2413</v>
          </cell>
        </row>
        <row r="2413">
          <cell r="C2413" t="str">
            <v>25</v>
          </cell>
          <cell r="D2413" t="str">
            <v>05050-MD-25-757-257</v>
          </cell>
          <cell r="E2413" t="str">
            <v>05050-MD-25-757-257</v>
          </cell>
          <cell r="F2413" t="str">
            <v>Tank-Main Platform, Structure- (Butane)</v>
          </cell>
          <cell r="G2413">
            <v>0</v>
          </cell>
          <cell r="H2413" t="str">
            <v>VP-1516-148-T-101/2-253</v>
          </cell>
          <cell r="I2413">
            <v>40175</v>
          </cell>
          <cell r="J2413">
            <v>40168</v>
          </cell>
          <cell r="K2413" t="str">
            <v>Y</v>
          </cell>
          <cell r="L2413" t="str">
            <v>Drw</v>
          </cell>
          <cell r="M2413">
            <v>2414</v>
          </cell>
        </row>
        <row r="2414">
          <cell r="C2414" t="str">
            <v>25</v>
          </cell>
          <cell r="D2414" t="str">
            <v>05050-MD-25-757-258</v>
          </cell>
          <cell r="E2414" t="str">
            <v>05050-MD-25-757-258</v>
          </cell>
          <cell r="F2414" t="str">
            <v>Tank-Main Platform, Structure- (Butane)</v>
          </cell>
          <cell r="G2414">
            <v>0</v>
          </cell>
          <cell r="H2414" t="str">
            <v>VP-1516-148-T-101/2-253</v>
          </cell>
          <cell r="I2414">
            <v>40175</v>
          </cell>
          <cell r="J2414">
            <v>40168</v>
          </cell>
          <cell r="K2414" t="str">
            <v>Y</v>
          </cell>
          <cell r="L2414" t="str">
            <v>Drw</v>
          </cell>
          <cell r="M2414">
            <v>2415</v>
          </cell>
        </row>
        <row r="2415">
          <cell r="C2415" t="str">
            <v>25</v>
          </cell>
          <cell r="D2415" t="str">
            <v>05050-MD-25-757-259</v>
          </cell>
          <cell r="E2415" t="str">
            <v>05050-MD-25-757-259</v>
          </cell>
          <cell r="F2415" t="str">
            <v>Tank-Main Platform, Structure- (Butane)</v>
          </cell>
          <cell r="G2415">
            <v>0</v>
          </cell>
          <cell r="H2415" t="str">
            <v>VP-1516-148-T-101/2-253</v>
          </cell>
          <cell r="I2415">
            <v>40175</v>
          </cell>
          <cell r="J2415">
            <v>40168</v>
          </cell>
          <cell r="K2415" t="str">
            <v>Y</v>
          </cell>
          <cell r="L2415" t="str">
            <v>Drw</v>
          </cell>
          <cell r="M2415">
            <v>2416</v>
          </cell>
        </row>
        <row r="2416">
          <cell r="C2416" t="str">
            <v>25</v>
          </cell>
          <cell r="D2416" t="str">
            <v>05050-MD-25-757-260</v>
          </cell>
          <cell r="E2416" t="str">
            <v>05050-MD-25-757-260</v>
          </cell>
          <cell r="F2416" t="str">
            <v>Tank-Main Platform, Structure- (Butane)</v>
          </cell>
          <cell r="G2416">
            <v>0</v>
          </cell>
          <cell r="H2416" t="str">
            <v>VP-1516-148-T-101/2-253</v>
          </cell>
          <cell r="I2416">
            <v>40175</v>
          </cell>
          <cell r="J2416">
            <v>40168</v>
          </cell>
          <cell r="K2416" t="str">
            <v>Y</v>
          </cell>
          <cell r="L2416" t="str">
            <v>Drw</v>
          </cell>
          <cell r="M2416">
            <v>2417</v>
          </cell>
        </row>
        <row r="2417">
          <cell r="C2417" t="str">
            <v>25</v>
          </cell>
          <cell r="D2417" t="str">
            <v>05050-MD-25-757-261</v>
          </cell>
          <cell r="E2417" t="str">
            <v>05050-MD-25-757-261</v>
          </cell>
          <cell r="F2417" t="str">
            <v>Tank-Main Platform, Structure- (Butane)</v>
          </cell>
          <cell r="G2417">
            <v>0</v>
          </cell>
          <cell r="H2417" t="str">
            <v>VP-1516-148-T-101/2-253</v>
          </cell>
          <cell r="I2417">
            <v>40175</v>
          </cell>
          <cell r="J2417">
            <v>40168</v>
          </cell>
          <cell r="K2417" t="str">
            <v>Y</v>
          </cell>
          <cell r="L2417" t="str">
            <v>Drw</v>
          </cell>
          <cell r="M2417">
            <v>2418</v>
          </cell>
        </row>
        <row r="2418">
          <cell r="C2418" t="str">
            <v>25</v>
          </cell>
          <cell r="D2418" t="str">
            <v>05050-MD-25-757-262</v>
          </cell>
          <cell r="E2418" t="str">
            <v>05050-MD-25-757-262</v>
          </cell>
          <cell r="F2418" t="str">
            <v>Tank-Main Platform, Structure- (Butane)</v>
          </cell>
          <cell r="G2418">
            <v>0</v>
          </cell>
          <cell r="H2418" t="str">
            <v>VP-1516-148-T-101/2-253</v>
          </cell>
          <cell r="I2418">
            <v>40175</v>
          </cell>
          <cell r="J2418">
            <v>40168</v>
          </cell>
          <cell r="K2418" t="str">
            <v>Y</v>
          </cell>
          <cell r="L2418" t="str">
            <v>Drw</v>
          </cell>
          <cell r="M2418">
            <v>2419</v>
          </cell>
        </row>
        <row r="2419">
          <cell r="C2419" t="str">
            <v>25</v>
          </cell>
          <cell r="D2419" t="str">
            <v>05050-MD-25-757-263</v>
          </cell>
          <cell r="E2419" t="str">
            <v>05050-MD-25-757-263</v>
          </cell>
          <cell r="F2419" t="str">
            <v>Tank-Main Platform, Structure- (Butane)</v>
          </cell>
          <cell r="G2419">
            <v>0</v>
          </cell>
          <cell r="H2419" t="str">
            <v>VP-1516-148-T-101/2-253</v>
          </cell>
          <cell r="I2419">
            <v>40175</v>
          </cell>
          <cell r="J2419">
            <v>40168</v>
          </cell>
          <cell r="K2419" t="str">
            <v>Y</v>
          </cell>
          <cell r="L2419" t="str">
            <v>Drw</v>
          </cell>
          <cell r="M2419">
            <v>2420</v>
          </cell>
        </row>
        <row r="2420">
          <cell r="C2420" t="str">
            <v>25</v>
          </cell>
          <cell r="D2420" t="str">
            <v>05050-MD-25-757-264</v>
          </cell>
          <cell r="E2420" t="str">
            <v>05050-MD-25-757-264</v>
          </cell>
          <cell r="F2420" t="str">
            <v>Tank-Main Platform, Structure- (Butane)</v>
          </cell>
          <cell r="G2420">
            <v>0</v>
          </cell>
          <cell r="H2420" t="str">
            <v>VP-1516-148-T-101/2-253</v>
          </cell>
          <cell r="I2420">
            <v>40175</v>
          </cell>
          <cell r="J2420">
            <v>40168</v>
          </cell>
          <cell r="K2420" t="str">
            <v>Y</v>
          </cell>
          <cell r="L2420" t="str">
            <v>Drw</v>
          </cell>
          <cell r="M2420">
            <v>2421</v>
          </cell>
        </row>
        <row r="2421">
          <cell r="C2421" t="str">
            <v>25</v>
          </cell>
          <cell r="D2421" t="str">
            <v>05050-MD-25-757-265</v>
          </cell>
          <cell r="E2421" t="str">
            <v>05050-MD-25-757-265</v>
          </cell>
          <cell r="F2421" t="str">
            <v>Tank-Main Platform, Structure- (Butane)</v>
          </cell>
          <cell r="G2421">
            <v>0</v>
          </cell>
          <cell r="H2421" t="str">
            <v>VP-1516-148-T-101/2-253</v>
          </cell>
          <cell r="I2421">
            <v>40175</v>
          </cell>
          <cell r="J2421">
            <v>40168</v>
          </cell>
          <cell r="K2421" t="str">
            <v>Y</v>
          </cell>
          <cell r="L2421" t="str">
            <v>Drw</v>
          </cell>
          <cell r="M2421">
            <v>2422</v>
          </cell>
        </row>
        <row r="2422">
          <cell r="C2422" t="str">
            <v>25</v>
          </cell>
          <cell r="D2422" t="str">
            <v>05050-MD-25-757-266</v>
          </cell>
          <cell r="E2422" t="str">
            <v>05050-MD-25-757-266</v>
          </cell>
          <cell r="F2422" t="str">
            <v>Tank-Main Platform, Structure- (Butane)</v>
          </cell>
          <cell r="G2422">
            <v>0</v>
          </cell>
          <cell r="H2422" t="str">
            <v>VP-1516-148-T-101/2-253</v>
          </cell>
          <cell r="I2422">
            <v>40175</v>
          </cell>
          <cell r="J2422">
            <v>40168</v>
          </cell>
          <cell r="K2422" t="str">
            <v>Y</v>
          </cell>
          <cell r="L2422" t="str">
            <v>Drw</v>
          </cell>
          <cell r="M2422">
            <v>2423</v>
          </cell>
        </row>
        <row r="2423">
          <cell r="C2423" t="str">
            <v>25</v>
          </cell>
          <cell r="D2423" t="str">
            <v>05050-MD-25-757-267</v>
          </cell>
          <cell r="E2423" t="str">
            <v>05050-MD-25-757-267</v>
          </cell>
          <cell r="F2423" t="str">
            <v>Tank-Main Platform, Structure- (Butane)</v>
          </cell>
          <cell r="G2423">
            <v>0</v>
          </cell>
          <cell r="H2423" t="str">
            <v>VP-1516-148-T-101/2-253</v>
          </cell>
          <cell r="I2423">
            <v>40175</v>
          </cell>
          <cell r="J2423">
            <v>40168</v>
          </cell>
          <cell r="K2423" t="str">
            <v>Y</v>
          </cell>
          <cell r="L2423" t="str">
            <v>Drw</v>
          </cell>
          <cell r="M2423">
            <v>2424</v>
          </cell>
        </row>
        <row r="2424">
          <cell r="C2424" t="str">
            <v>25</v>
          </cell>
          <cell r="D2424" t="str">
            <v>05050-MD-25-757-268</v>
          </cell>
          <cell r="E2424" t="str">
            <v>05050-MD-25-757-268</v>
          </cell>
          <cell r="F2424" t="str">
            <v>Tank-Main Platform, Structure- (Butane)</v>
          </cell>
          <cell r="G2424">
            <v>0</v>
          </cell>
          <cell r="H2424" t="str">
            <v>VP-1516-148-T-101/2-253</v>
          </cell>
          <cell r="I2424">
            <v>40175</v>
          </cell>
          <cell r="J2424">
            <v>40168</v>
          </cell>
          <cell r="K2424" t="str">
            <v>Y</v>
          </cell>
          <cell r="L2424" t="str">
            <v>Drw</v>
          </cell>
          <cell r="M2424">
            <v>2425</v>
          </cell>
        </row>
        <row r="2425">
          <cell r="C2425" t="str">
            <v>25</v>
          </cell>
          <cell r="D2425" t="str">
            <v>05050-MD-25-757-269</v>
          </cell>
          <cell r="E2425" t="str">
            <v>05050-MD-25-757-269</v>
          </cell>
          <cell r="F2425" t="str">
            <v>Tank-Main Platform, Structure- (Butane)</v>
          </cell>
          <cell r="G2425">
            <v>0</v>
          </cell>
          <cell r="H2425" t="str">
            <v>VP-1516-148-T-101/2-253</v>
          </cell>
          <cell r="I2425">
            <v>40175</v>
          </cell>
          <cell r="J2425">
            <v>40168</v>
          </cell>
          <cell r="K2425" t="str">
            <v>Y</v>
          </cell>
          <cell r="L2425" t="str">
            <v>Drw</v>
          </cell>
          <cell r="M2425">
            <v>2426</v>
          </cell>
        </row>
        <row r="2426">
          <cell r="C2426" t="str">
            <v>25</v>
          </cell>
          <cell r="D2426" t="str">
            <v>05050-MD-25-757-270</v>
          </cell>
          <cell r="E2426" t="str">
            <v>05050-MD-25-757-270</v>
          </cell>
          <cell r="F2426" t="str">
            <v>Tank-Main Platform, Structure- (Butane)</v>
          </cell>
          <cell r="G2426">
            <v>0</v>
          </cell>
          <cell r="H2426" t="str">
            <v>VP-1516-148-T-101/2-253</v>
          </cell>
          <cell r="I2426">
            <v>40175</v>
          </cell>
          <cell r="J2426">
            <v>40168</v>
          </cell>
          <cell r="K2426" t="str">
            <v>Y</v>
          </cell>
          <cell r="L2426" t="str">
            <v>Drw</v>
          </cell>
          <cell r="M2426">
            <v>2427</v>
          </cell>
        </row>
        <row r="2427">
          <cell r="C2427" t="str">
            <v>25</v>
          </cell>
          <cell r="D2427" t="str">
            <v>05050-MD-25-757-271</v>
          </cell>
          <cell r="E2427" t="str">
            <v>05050-MD-25-757-271</v>
          </cell>
          <cell r="F2427" t="str">
            <v>Tank-Main Platform, Structure- (Butane)</v>
          </cell>
          <cell r="G2427">
            <v>0</v>
          </cell>
          <cell r="H2427" t="str">
            <v>VP-1516-148-T-101/2-253</v>
          </cell>
          <cell r="I2427">
            <v>40175</v>
          </cell>
          <cell r="J2427">
            <v>40168</v>
          </cell>
          <cell r="K2427" t="str">
            <v>Y</v>
          </cell>
          <cell r="L2427" t="str">
            <v>Drw</v>
          </cell>
          <cell r="M2427">
            <v>2428</v>
          </cell>
        </row>
        <row r="2428">
          <cell r="C2428" t="str">
            <v>25</v>
          </cell>
          <cell r="D2428" t="str">
            <v>05050-MD-25-757-272</v>
          </cell>
          <cell r="E2428" t="str">
            <v>05050-MD-25-757-272</v>
          </cell>
          <cell r="F2428" t="str">
            <v>Tank-Main Platform, Structure- (Butane)</v>
          </cell>
          <cell r="G2428">
            <v>0</v>
          </cell>
          <cell r="H2428" t="str">
            <v>VP-1516-148-T-101/2-253</v>
          </cell>
          <cell r="I2428">
            <v>40175</v>
          </cell>
          <cell r="J2428">
            <v>40168</v>
          </cell>
          <cell r="K2428" t="str">
            <v>Y</v>
          </cell>
          <cell r="L2428" t="str">
            <v>Drw</v>
          </cell>
          <cell r="M2428">
            <v>2429</v>
          </cell>
        </row>
        <row r="2429">
          <cell r="C2429" t="str">
            <v>25</v>
          </cell>
          <cell r="D2429" t="str">
            <v>05050-MD-25-757-273</v>
          </cell>
          <cell r="E2429" t="str">
            <v>05050-MD-25-757-273</v>
          </cell>
          <cell r="F2429" t="str">
            <v>Tank-Main Platform, Structure- (Butane)</v>
          </cell>
          <cell r="G2429">
            <v>0</v>
          </cell>
          <cell r="H2429" t="str">
            <v>VP-1516-148-T-101/2-253</v>
          </cell>
          <cell r="I2429">
            <v>40175</v>
          </cell>
          <cell r="J2429">
            <v>40168</v>
          </cell>
          <cell r="K2429" t="str">
            <v>Y</v>
          </cell>
          <cell r="L2429" t="str">
            <v>Drw</v>
          </cell>
          <cell r="M2429">
            <v>2430</v>
          </cell>
        </row>
        <row r="2430">
          <cell r="C2430" t="str">
            <v>25</v>
          </cell>
          <cell r="D2430" t="str">
            <v>05050-MD-25-757-274</v>
          </cell>
          <cell r="E2430" t="str">
            <v>05050-MD-25-757-274</v>
          </cell>
          <cell r="F2430" t="str">
            <v>Tank-Main Platform, Structure- (Butane)</v>
          </cell>
          <cell r="G2430">
            <v>0</v>
          </cell>
          <cell r="H2430" t="str">
            <v>VP-1516-148-T-101/2-253</v>
          </cell>
          <cell r="I2430">
            <v>40175</v>
          </cell>
          <cell r="J2430">
            <v>40168</v>
          </cell>
          <cell r="K2430" t="str">
            <v>Y</v>
          </cell>
          <cell r="L2430" t="str">
            <v>Drw</v>
          </cell>
          <cell r="M2430">
            <v>2431</v>
          </cell>
        </row>
        <row r="2431">
          <cell r="C2431" t="str">
            <v>25</v>
          </cell>
          <cell r="D2431" t="str">
            <v>05050-MD-25-757-275</v>
          </cell>
          <cell r="E2431" t="str">
            <v>05050-MD-25-757-275</v>
          </cell>
          <cell r="F2431" t="str">
            <v>Tank-Main Platform, Structure- (Butane)</v>
          </cell>
          <cell r="G2431">
            <v>0</v>
          </cell>
          <cell r="H2431" t="str">
            <v>VP-1516-148-T-101/2-253</v>
          </cell>
          <cell r="I2431">
            <v>40175</v>
          </cell>
          <cell r="J2431">
            <v>40168</v>
          </cell>
          <cell r="K2431" t="str">
            <v>Y</v>
          </cell>
          <cell r="L2431" t="str">
            <v>Drw</v>
          </cell>
          <cell r="M2431">
            <v>2432</v>
          </cell>
        </row>
        <row r="2432">
          <cell r="C2432" t="str">
            <v>25</v>
          </cell>
          <cell r="D2432" t="str">
            <v>05050-MD-25-757-276</v>
          </cell>
          <cell r="E2432" t="str">
            <v>05050-MD-25-757-276</v>
          </cell>
          <cell r="F2432" t="str">
            <v>Tank-Main Platform, Structure- (Butane)</v>
          </cell>
          <cell r="G2432">
            <v>0</v>
          </cell>
          <cell r="H2432" t="str">
            <v>VP-1516-148-T-101/2-253</v>
          </cell>
          <cell r="I2432">
            <v>40175</v>
          </cell>
          <cell r="J2432">
            <v>40168</v>
          </cell>
          <cell r="K2432" t="str">
            <v>Y</v>
          </cell>
          <cell r="L2432" t="str">
            <v>Drw</v>
          </cell>
          <cell r="M2432">
            <v>2433</v>
          </cell>
        </row>
        <row r="2433">
          <cell r="C2433" t="str">
            <v>25</v>
          </cell>
          <cell r="D2433" t="str">
            <v>05050-MD-25-757-277</v>
          </cell>
          <cell r="E2433" t="str">
            <v>05050-MD-25-757-277</v>
          </cell>
          <cell r="F2433" t="str">
            <v>Tank-Main Platform, Structure- (Butane)</v>
          </cell>
          <cell r="G2433">
            <v>0</v>
          </cell>
          <cell r="H2433" t="str">
            <v>VP-1516-148-T-101/2-253</v>
          </cell>
          <cell r="I2433">
            <v>40175</v>
          </cell>
          <cell r="J2433">
            <v>40168</v>
          </cell>
          <cell r="K2433" t="str">
            <v>Y</v>
          </cell>
          <cell r="L2433" t="str">
            <v>Drw</v>
          </cell>
          <cell r="M2433">
            <v>2434</v>
          </cell>
        </row>
        <row r="2434">
          <cell r="C2434" t="str">
            <v>25</v>
          </cell>
          <cell r="D2434" t="str">
            <v>05050-MD-25-757-278</v>
          </cell>
          <cell r="E2434" t="str">
            <v>05050-MD-25-757-278</v>
          </cell>
          <cell r="F2434" t="str">
            <v>Tank-Main Platform, Structure- (Butane)</v>
          </cell>
          <cell r="G2434">
            <v>0</v>
          </cell>
          <cell r="H2434" t="str">
            <v>VP-1516-148-T-101/2-253</v>
          </cell>
          <cell r="I2434">
            <v>40175</v>
          </cell>
          <cell r="J2434">
            <v>40168</v>
          </cell>
          <cell r="K2434" t="str">
            <v>Y</v>
          </cell>
          <cell r="L2434" t="str">
            <v>Drw</v>
          </cell>
          <cell r="M2434">
            <v>2435</v>
          </cell>
        </row>
        <row r="2435">
          <cell r="C2435" t="str">
            <v>25</v>
          </cell>
          <cell r="D2435" t="str">
            <v>05050-MD-25-757-279</v>
          </cell>
          <cell r="E2435" t="str">
            <v>05050-MD-25-757-279</v>
          </cell>
          <cell r="F2435" t="str">
            <v>Tank-Main Platform, Structure- (Butane)</v>
          </cell>
          <cell r="G2435">
            <v>0</v>
          </cell>
          <cell r="H2435" t="str">
            <v>VP-1516-148-T-101/2-253</v>
          </cell>
          <cell r="I2435">
            <v>40175</v>
          </cell>
          <cell r="J2435">
            <v>40168</v>
          </cell>
          <cell r="K2435" t="str">
            <v>Y</v>
          </cell>
          <cell r="L2435" t="str">
            <v>Drw</v>
          </cell>
          <cell r="M2435">
            <v>2436</v>
          </cell>
        </row>
        <row r="2436">
          <cell r="C2436" t="str">
            <v>25</v>
          </cell>
          <cell r="D2436" t="str">
            <v>05050-MD-25-757-280</v>
          </cell>
          <cell r="E2436" t="str">
            <v>05050-MD-25-757-280</v>
          </cell>
          <cell r="F2436" t="str">
            <v>Tank-Main Platform, Structure- (Butane)</v>
          </cell>
          <cell r="G2436">
            <v>0</v>
          </cell>
          <cell r="H2436" t="str">
            <v>VP-1516-148-T-101/2-253</v>
          </cell>
          <cell r="I2436">
            <v>40175</v>
          </cell>
          <cell r="J2436">
            <v>40168</v>
          </cell>
          <cell r="K2436" t="str">
            <v>Y</v>
          </cell>
          <cell r="L2436" t="str">
            <v>Drw</v>
          </cell>
          <cell r="M2436">
            <v>2437</v>
          </cell>
        </row>
        <row r="2437">
          <cell r="C2437" t="str">
            <v>25</v>
          </cell>
          <cell r="D2437" t="str">
            <v>05050-MD-25-757-281</v>
          </cell>
          <cell r="E2437" t="str">
            <v>05050-MD-25-757-281</v>
          </cell>
          <cell r="F2437" t="str">
            <v>Tank-Main Platform, Structure- (Butane)</v>
          </cell>
          <cell r="G2437">
            <v>0</v>
          </cell>
          <cell r="H2437" t="str">
            <v>VP-1516-148-T-101/2-253</v>
          </cell>
          <cell r="I2437">
            <v>40175</v>
          </cell>
          <cell r="J2437">
            <v>40168</v>
          </cell>
          <cell r="K2437" t="str">
            <v>Y</v>
          </cell>
          <cell r="L2437" t="str">
            <v>Drw</v>
          </cell>
          <cell r="M2437">
            <v>2438</v>
          </cell>
        </row>
        <row r="2438">
          <cell r="C2438" t="str">
            <v>25</v>
          </cell>
          <cell r="D2438" t="str">
            <v>05050-MD-25-757-282</v>
          </cell>
          <cell r="E2438" t="str">
            <v>05050-MD-25-757-282</v>
          </cell>
          <cell r="F2438" t="str">
            <v>Tank-Main Platform, Structure- (Butane)</v>
          </cell>
          <cell r="G2438">
            <v>0</v>
          </cell>
          <cell r="H2438" t="str">
            <v>VP-1516-148-T-101/2-253</v>
          </cell>
          <cell r="I2438">
            <v>40175</v>
          </cell>
          <cell r="J2438">
            <v>40168</v>
          </cell>
          <cell r="K2438" t="str">
            <v>Y</v>
          </cell>
          <cell r="L2438" t="str">
            <v>Drw</v>
          </cell>
          <cell r="M2438">
            <v>2439</v>
          </cell>
        </row>
        <row r="2439">
          <cell r="C2439" t="str">
            <v>25</v>
          </cell>
          <cell r="D2439" t="str">
            <v>05050-MD-25-757-283</v>
          </cell>
          <cell r="E2439" t="str">
            <v>05050-MD-25-757-283</v>
          </cell>
          <cell r="F2439" t="str">
            <v>Tank-Main Platform, Structure- (Butane)</v>
          </cell>
          <cell r="G2439">
            <v>0</v>
          </cell>
          <cell r="H2439" t="str">
            <v>VP-1516-148-T-101/2-253</v>
          </cell>
          <cell r="I2439">
            <v>40175</v>
          </cell>
          <cell r="J2439">
            <v>40168</v>
          </cell>
          <cell r="K2439" t="str">
            <v>Y</v>
          </cell>
          <cell r="L2439" t="str">
            <v>Drw</v>
          </cell>
          <cell r="M2439">
            <v>2440</v>
          </cell>
        </row>
        <row r="2440">
          <cell r="C2440" t="str">
            <v>25</v>
          </cell>
          <cell r="D2440" t="str">
            <v>05050-MD-25-757-284</v>
          </cell>
          <cell r="E2440" t="str">
            <v>05050-MD-25-757-284</v>
          </cell>
          <cell r="F2440" t="str">
            <v>Tank-Main Platform, Structure- (Butane)</v>
          </cell>
          <cell r="G2440">
            <v>0</v>
          </cell>
          <cell r="H2440" t="str">
            <v>VP-1516-148-T-101/2-253</v>
          </cell>
          <cell r="I2440">
            <v>40175</v>
          </cell>
          <cell r="J2440">
            <v>40168</v>
          </cell>
          <cell r="K2440" t="str">
            <v>Y</v>
          </cell>
          <cell r="L2440" t="str">
            <v>Drw</v>
          </cell>
          <cell r="M2440">
            <v>2441</v>
          </cell>
        </row>
        <row r="2441">
          <cell r="C2441" t="str">
            <v>25</v>
          </cell>
          <cell r="D2441" t="str">
            <v>05050-MD-25-757-285</v>
          </cell>
          <cell r="E2441" t="str">
            <v>05050-MD-25-757-285</v>
          </cell>
          <cell r="F2441" t="str">
            <v>Tank-Main Platform, Structure- (Butane)</v>
          </cell>
          <cell r="G2441">
            <v>0</v>
          </cell>
          <cell r="H2441" t="str">
            <v>VP-1516-148-T-101/2-253</v>
          </cell>
          <cell r="I2441">
            <v>40175</v>
          </cell>
          <cell r="J2441">
            <v>40168</v>
          </cell>
          <cell r="K2441" t="str">
            <v>Y</v>
          </cell>
          <cell r="L2441" t="str">
            <v>Drw</v>
          </cell>
          <cell r="M2441">
            <v>2442</v>
          </cell>
        </row>
        <row r="2442">
          <cell r="C2442" t="str">
            <v>25</v>
          </cell>
          <cell r="D2442" t="str">
            <v>05050-MD-25-757-286</v>
          </cell>
          <cell r="E2442" t="str">
            <v>05050-MD-25-757-286</v>
          </cell>
          <cell r="F2442" t="str">
            <v>Tank-Main Platform, Structure- (Butane)</v>
          </cell>
          <cell r="G2442">
            <v>0</v>
          </cell>
          <cell r="H2442" t="str">
            <v>VP-1516-148-T-101/2-253</v>
          </cell>
          <cell r="I2442">
            <v>40175</v>
          </cell>
          <cell r="J2442">
            <v>40168</v>
          </cell>
          <cell r="K2442" t="str">
            <v>Y</v>
          </cell>
          <cell r="L2442" t="str">
            <v>Drw</v>
          </cell>
          <cell r="M2442">
            <v>2443</v>
          </cell>
        </row>
        <row r="2443">
          <cell r="C2443" t="str">
            <v>25</v>
          </cell>
          <cell r="D2443" t="str">
            <v>05050-MD-25-757-287</v>
          </cell>
          <cell r="E2443" t="str">
            <v>05050-MD-25-757-287</v>
          </cell>
          <cell r="F2443" t="str">
            <v>Tank-Main Platform, Structure- (Butane)</v>
          </cell>
          <cell r="G2443">
            <v>0</v>
          </cell>
          <cell r="H2443" t="str">
            <v>VP-1516-148-T-101/2-253</v>
          </cell>
          <cell r="I2443">
            <v>40175</v>
          </cell>
          <cell r="J2443">
            <v>40168</v>
          </cell>
          <cell r="K2443" t="str">
            <v>Y</v>
          </cell>
          <cell r="L2443" t="str">
            <v>Drw</v>
          </cell>
          <cell r="M2443">
            <v>2444</v>
          </cell>
        </row>
        <row r="2444">
          <cell r="C2444" t="str">
            <v>25</v>
          </cell>
          <cell r="D2444" t="str">
            <v>05050-MD-25-757-288</v>
          </cell>
          <cell r="E2444" t="str">
            <v>05050-MD-25-757-288</v>
          </cell>
          <cell r="F2444" t="str">
            <v>Tank-Main Platform, Structure- (Butane)</v>
          </cell>
          <cell r="G2444">
            <v>0</v>
          </cell>
          <cell r="H2444" t="str">
            <v>VP-1516-148-T-101/2-253</v>
          </cell>
          <cell r="I2444">
            <v>40175</v>
          </cell>
          <cell r="J2444">
            <v>40168</v>
          </cell>
          <cell r="K2444" t="str">
            <v>Y</v>
          </cell>
          <cell r="L2444" t="str">
            <v>Drw</v>
          </cell>
          <cell r="M2444">
            <v>2445</v>
          </cell>
        </row>
        <row r="2445">
          <cell r="C2445" t="str">
            <v>25</v>
          </cell>
          <cell r="D2445" t="str">
            <v>05050-MD-25-757-289</v>
          </cell>
          <cell r="E2445" t="str">
            <v>05050-MD-25-757-289</v>
          </cell>
          <cell r="F2445" t="str">
            <v>Tank-Main Platform, Structure- (Butane)</v>
          </cell>
          <cell r="G2445">
            <v>0</v>
          </cell>
          <cell r="H2445" t="str">
            <v>VP-1516-148-T-101/2-253</v>
          </cell>
          <cell r="I2445">
            <v>40175</v>
          </cell>
          <cell r="J2445">
            <v>40168</v>
          </cell>
          <cell r="K2445" t="str">
            <v>Y</v>
          </cell>
          <cell r="L2445" t="str">
            <v>Drw</v>
          </cell>
          <cell r="M2445">
            <v>2446</v>
          </cell>
        </row>
        <row r="2446">
          <cell r="C2446" t="str">
            <v>25</v>
          </cell>
          <cell r="D2446" t="str">
            <v>05050-MD-25-757-290</v>
          </cell>
          <cell r="E2446" t="str">
            <v>05050-MD-25-757-290</v>
          </cell>
          <cell r="F2446" t="str">
            <v>Tank-Main Platform, Structure- (Butane)</v>
          </cell>
          <cell r="G2446">
            <v>0</v>
          </cell>
          <cell r="H2446" t="str">
            <v>VP-1516-148-T-101/2-253</v>
          </cell>
          <cell r="I2446">
            <v>40175</v>
          </cell>
          <cell r="J2446">
            <v>40168</v>
          </cell>
          <cell r="K2446" t="str">
            <v>Y</v>
          </cell>
          <cell r="L2446" t="str">
            <v>Drw</v>
          </cell>
          <cell r="M2446">
            <v>2447</v>
          </cell>
        </row>
        <row r="2447">
          <cell r="C2447" t="str">
            <v>25</v>
          </cell>
          <cell r="D2447" t="str">
            <v>05050-MD-25-757-291</v>
          </cell>
          <cell r="E2447" t="str">
            <v>05050-MD-25-757-291</v>
          </cell>
          <cell r="F2447" t="str">
            <v>Tank-Main Platform, Structure- (Butane)</v>
          </cell>
          <cell r="G2447">
            <v>0</v>
          </cell>
          <cell r="H2447" t="str">
            <v>VP-1516-148-T-101/2-253</v>
          </cell>
          <cell r="I2447">
            <v>40175</v>
          </cell>
          <cell r="J2447">
            <v>40168</v>
          </cell>
          <cell r="K2447" t="str">
            <v>Y</v>
          </cell>
          <cell r="L2447" t="str">
            <v>Drw</v>
          </cell>
          <cell r="M2447">
            <v>2448</v>
          </cell>
        </row>
        <row r="2448">
          <cell r="C2448" t="str">
            <v>25</v>
          </cell>
          <cell r="D2448" t="str">
            <v>05050-MD-25-757-292</v>
          </cell>
          <cell r="E2448" t="str">
            <v>05050-MD-25-757-292</v>
          </cell>
          <cell r="F2448" t="str">
            <v>Tank-Main Platform, Structure- (Butane)</v>
          </cell>
          <cell r="G2448">
            <v>0</v>
          </cell>
          <cell r="H2448" t="str">
            <v>VP-1516-148-T-101/2-253</v>
          </cell>
          <cell r="I2448">
            <v>40175</v>
          </cell>
          <cell r="J2448">
            <v>40168</v>
          </cell>
          <cell r="K2448" t="str">
            <v>Y</v>
          </cell>
          <cell r="L2448" t="str">
            <v>Drw</v>
          </cell>
          <cell r="M2448">
            <v>2449</v>
          </cell>
        </row>
        <row r="2449">
          <cell r="C2449" t="str">
            <v>25</v>
          </cell>
          <cell r="D2449" t="str">
            <v>05050-MD-25-757-293</v>
          </cell>
          <cell r="E2449" t="str">
            <v>05050-MD-25-757-293</v>
          </cell>
          <cell r="F2449" t="str">
            <v>Tank-Main Platform, Structure- (Butane)</v>
          </cell>
          <cell r="G2449">
            <v>0</v>
          </cell>
          <cell r="H2449" t="str">
            <v>VP-1516-148-T-101/2-253</v>
          </cell>
          <cell r="I2449">
            <v>40175</v>
          </cell>
          <cell r="J2449">
            <v>40168</v>
          </cell>
          <cell r="K2449" t="str">
            <v>Y</v>
          </cell>
          <cell r="L2449" t="str">
            <v>Drw</v>
          </cell>
          <cell r="M2449">
            <v>2450</v>
          </cell>
        </row>
        <row r="2450">
          <cell r="C2450" t="str">
            <v>25</v>
          </cell>
          <cell r="D2450" t="str">
            <v>05050-MD-25-757-294</v>
          </cell>
          <cell r="E2450" t="str">
            <v>05050-MD-25-757-294</v>
          </cell>
          <cell r="F2450" t="str">
            <v>Tank-Main Platform, Structure- (Butane)</v>
          </cell>
          <cell r="G2450">
            <v>0</v>
          </cell>
          <cell r="H2450" t="str">
            <v>VP-1516-148-T-101/2-253</v>
          </cell>
          <cell r="I2450">
            <v>40175</v>
          </cell>
          <cell r="J2450">
            <v>40168</v>
          </cell>
          <cell r="K2450" t="str">
            <v>Y</v>
          </cell>
          <cell r="L2450" t="str">
            <v>Drw</v>
          </cell>
          <cell r="M2450">
            <v>2451</v>
          </cell>
        </row>
        <row r="2451">
          <cell r="C2451" t="str">
            <v>25</v>
          </cell>
          <cell r="D2451" t="str">
            <v>05050-MD-25-757-295</v>
          </cell>
          <cell r="E2451" t="str">
            <v>05050-MD-25-757-295</v>
          </cell>
          <cell r="F2451" t="str">
            <v>Tank-Main Platform, Structure- (Butane)</v>
          </cell>
          <cell r="G2451">
            <v>0</v>
          </cell>
          <cell r="H2451" t="str">
            <v>VP-1516-148-T-101/2-253</v>
          </cell>
          <cell r="I2451">
            <v>40175</v>
          </cell>
          <cell r="J2451">
            <v>40168</v>
          </cell>
          <cell r="K2451" t="str">
            <v>Y</v>
          </cell>
          <cell r="L2451" t="str">
            <v>Drw</v>
          </cell>
          <cell r="M2451">
            <v>2452</v>
          </cell>
        </row>
        <row r="2452">
          <cell r="C2452" t="str">
            <v>25</v>
          </cell>
          <cell r="D2452" t="str">
            <v>05050-MD-25-757-296</v>
          </cell>
          <cell r="E2452" t="str">
            <v>05050-MD-25-757-296</v>
          </cell>
          <cell r="F2452" t="str">
            <v>Tank-Main Platform, Structure- (Butane)</v>
          </cell>
          <cell r="G2452">
            <v>0</v>
          </cell>
          <cell r="H2452" t="str">
            <v>VP-1516-148-T-101/2-253</v>
          </cell>
          <cell r="I2452">
            <v>40175</v>
          </cell>
          <cell r="J2452">
            <v>40168</v>
          </cell>
          <cell r="K2452" t="str">
            <v>Y</v>
          </cell>
          <cell r="L2452" t="str">
            <v>Drw</v>
          </cell>
          <cell r="M2452">
            <v>2453</v>
          </cell>
        </row>
        <row r="2453">
          <cell r="C2453" t="str">
            <v>25</v>
          </cell>
          <cell r="D2453" t="str">
            <v>05050-MD-25-757-297</v>
          </cell>
          <cell r="E2453" t="str">
            <v>05050-MD-25-757-297</v>
          </cell>
          <cell r="F2453" t="str">
            <v>Tank-Main Platform, Structure- (Butane)</v>
          </cell>
          <cell r="G2453">
            <v>0</v>
          </cell>
          <cell r="H2453" t="str">
            <v>VP-1516-148-T-101/2-253</v>
          </cell>
          <cell r="I2453">
            <v>40175</v>
          </cell>
          <cell r="J2453">
            <v>40168</v>
          </cell>
          <cell r="K2453" t="str">
            <v>Y</v>
          </cell>
          <cell r="L2453" t="str">
            <v>Drw</v>
          </cell>
          <cell r="M2453">
            <v>2454</v>
          </cell>
        </row>
        <row r="2454">
          <cell r="C2454" t="str">
            <v>25</v>
          </cell>
          <cell r="D2454" t="str">
            <v>05050-MD-25-757-298</v>
          </cell>
          <cell r="E2454" t="str">
            <v>05050-MD-25-757-298</v>
          </cell>
          <cell r="F2454" t="str">
            <v>Tank-Main Platform, Structure- (Butane)</v>
          </cell>
          <cell r="G2454">
            <v>0</v>
          </cell>
          <cell r="H2454" t="str">
            <v>VP-1516-148-T-101/2-253</v>
          </cell>
          <cell r="I2454">
            <v>40175</v>
          </cell>
          <cell r="J2454">
            <v>40168</v>
          </cell>
          <cell r="K2454" t="str">
            <v>Y</v>
          </cell>
          <cell r="L2454" t="str">
            <v>Drw</v>
          </cell>
          <cell r="M2454">
            <v>2455</v>
          </cell>
        </row>
        <row r="2455">
          <cell r="C2455" t="str">
            <v>25</v>
          </cell>
          <cell r="D2455" t="str">
            <v>05050-MD-25-757-299</v>
          </cell>
          <cell r="E2455" t="str">
            <v>05050-MD-25-757-299</v>
          </cell>
          <cell r="F2455" t="str">
            <v>Tank-Main Platform, Structure- (Butane)</v>
          </cell>
          <cell r="G2455">
            <v>0</v>
          </cell>
          <cell r="H2455" t="str">
            <v>VP-1516-148-T-101/2-253</v>
          </cell>
          <cell r="I2455">
            <v>40175</v>
          </cell>
          <cell r="J2455">
            <v>40168</v>
          </cell>
          <cell r="K2455" t="str">
            <v>Y</v>
          </cell>
          <cell r="L2455" t="str">
            <v>Drw</v>
          </cell>
          <cell r="M2455">
            <v>2456</v>
          </cell>
        </row>
        <row r="2456">
          <cell r="C2456" t="str">
            <v>25</v>
          </cell>
          <cell r="D2456" t="str">
            <v>05050-MD-25-757-300</v>
          </cell>
          <cell r="E2456" t="str">
            <v>05050-MD-25-757-300</v>
          </cell>
          <cell r="F2456" t="str">
            <v>Tank-Main Platform, Structure- (Butane)</v>
          </cell>
          <cell r="G2456">
            <v>0</v>
          </cell>
          <cell r="H2456" t="str">
            <v>VP-1516-148-T-101/2-253</v>
          </cell>
          <cell r="I2456">
            <v>40175</v>
          </cell>
          <cell r="J2456">
            <v>40168</v>
          </cell>
          <cell r="K2456" t="str">
            <v>Y</v>
          </cell>
          <cell r="L2456" t="str">
            <v>Drw</v>
          </cell>
          <cell r="M2456">
            <v>2457</v>
          </cell>
        </row>
        <row r="2457">
          <cell r="C2457" t="str">
            <v>25</v>
          </cell>
          <cell r="D2457" t="str">
            <v>05050-MD-25-757-301</v>
          </cell>
          <cell r="E2457" t="str">
            <v>05050-MD-25-757-301</v>
          </cell>
          <cell r="F2457" t="str">
            <v>Tank-Main Platform, Structure- (Butane)</v>
          </cell>
          <cell r="G2457">
            <v>0</v>
          </cell>
          <cell r="H2457" t="str">
            <v>VP-1516-148-T-101/2-253</v>
          </cell>
          <cell r="I2457">
            <v>40175</v>
          </cell>
          <cell r="J2457">
            <v>40168</v>
          </cell>
          <cell r="K2457" t="str">
            <v>Y</v>
          </cell>
          <cell r="L2457" t="str">
            <v>Drw</v>
          </cell>
          <cell r="M2457">
            <v>2458</v>
          </cell>
        </row>
        <row r="2458">
          <cell r="C2458" t="str">
            <v>25</v>
          </cell>
          <cell r="D2458" t="str">
            <v>05050-MD-25-757-302</v>
          </cell>
          <cell r="E2458" t="str">
            <v>05050-MD-25-757-302</v>
          </cell>
          <cell r="F2458" t="str">
            <v>Tank-Main Platform, Structure- (Butane)</v>
          </cell>
          <cell r="G2458">
            <v>0</v>
          </cell>
          <cell r="H2458" t="str">
            <v>VP-1516-148-T-101/2-253</v>
          </cell>
          <cell r="I2458">
            <v>40175</v>
          </cell>
          <cell r="J2458">
            <v>40168</v>
          </cell>
          <cell r="K2458" t="str">
            <v>Y</v>
          </cell>
          <cell r="L2458" t="str">
            <v>Drw</v>
          </cell>
          <cell r="M2458">
            <v>2459</v>
          </cell>
        </row>
        <row r="2459">
          <cell r="C2459" t="str">
            <v>25</v>
          </cell>
          <cell r="D2459" t="str">
            <v>05050-MD-25-757-303</v>
          </cell>
          <cell r="E2459" t="str">
            <v>05050-MD-25-757-303</v>
          </cell>
          <cell r="F2459" t="str">
            <v>Tank-Main Platform, Structure- (Butane)</v>
          </cell>
          <cell r="G2459">
            <v>0</v>
          </cell>
          <cell r="H2459" t="str">
            <v>VP-1516-148-T-101/2-253</v>
          </cell>
          <cell r="I2459">
            <v>40175</v>
          </cell>
          <cell r="J2459">
            <v>40168</v>
          </cell>
          <cell r="K2459" t="str">
            <v>Y</v>
          </cell>
          <cell r="L2459" t="str">
            <v>Drw</v>
          </cell>
          <cell r="M2459">
            <v>2460</v>
          </cell>
        </row>
        <row r="2460">
          <cell r="C2460" t="str">
            <v>25</v>
          </cell>
          <cell r="D2460" t="str">
            <v>05050-MD-25-757-304</v>
          </cell>
          <cell r="E2460" t="str">
            <v>05050-MD-25-757-304</v>
          </cell>
          <cell r="F2460" t="str">
            <v>Tank-Main Platform, Structure- (Butane)</v>
          </cell>
          <cell r="G2460">
            <v>0</v>
          </cell>
          <cell r="H2460" t="str">
            <v>VP-1516-148-T-101/2-253</v>
          </cell>
          <cell r="I2460">
            <v>40175</v>
          </cell>
          <cell r="J2460">
            <v>40168</v>
          </cell>
          <cell r="K2460" t="str">
            <v>Y</v>
          </cell>
          <cell r="L2460" t="str">
            <v>Drw</v>
          </cell>
          <cell r="M2460">
            <v>2461</v>
          </cell>
        </row>
        <row r="2461">
          <cell r="C2461" t="str">
            <v>25</v>
          </cell>
          <cell r="D2461" t="str">
            <v>05050-MD-25-757-305</v>
          </cell>
          <cell r="E2461" t="str">
            <v>05050-MD-25-757-305</v>
          </cell>
          <cell r="F2461" t="str">
            <v>Tank-Main Platform, Structure- (Butane)</v>
          </cell>
          <cell r="G2461">
            <v>0</v>
          </cell>
          <cell r="H2461" t="str">
            <v>VP-1516-148-T-101/2-253</v>
          </cell>
          <cell r="I2461">
            <v>40175</v>
          </cell>
          <cell r="J2461">
            <v>40168</v>
          </cell>
          <cell r="K2461" t="str">
            <v>Y</v>
          </cell>
          <cell r="L2461" t="str">
            <v>Drw</v>
          </cell>
          <cell r="M2461">
            <v>2462</v>
          </cell>
        </row>
        <row r="2462">
          <cell r="C2462" t="str">
            <v>25</v>
          </cell>
          <cell r="D2462" t="str">
            <v>05050-MD-25-757-306</v>
          </cell>
          <cell r="E2462" t="str">
            <v>05050-MD-25-757-306</v>
          </cell>
          <cell r="F2462" t="str">
            <v>Tank-Main Platform, Structure- (Butane)</v>
          </cell>
          <cell r="G2462">
            <v>0</v>
          </cell>
          <cell r="H2462" t="str">
            <v>VP-1516-148-T-101/2-253</v>
          </cell>
          <cell r="I2462">
            <v>40175</v>
          </cell>
          <cell r="J2462">
            <v>40168</v>
          </cell>
          <cell r="K2462" t="str">
            <v>Y</v>
          </cell>
          <cell r="L2462" t="str">
            <v>Drw</v>
          </cell>
          <cell r="M2462">
            <v>2463</v>
          </cell>
        </row>
        <row r="2463">
          <cell r="C2463" t="str">
            <v>25</v>
          </cell>
          <cell r="D2463" t="str">
            <v>05050-MD-25-757-307</v>
          </cell>
          <cell r="E2463" t="str">
            <v>05050-MD-25-757-307</v>
          </cell>
          <cell r="F2463" t="str">
            <v>Tank-Main Platform, Structure- (Butane)</v>
          </cell>
          <cell r="G2463">
            <v>0</v>
          </cell>
          <cell r="H2463" t="str">
            <v>VP-1516-148-T-101/2-253</v>
          </cell>
          <cell r="I2463">
            <v>40175</v>
          </cell>
          <cell r="J2463">
            <v>40168</v>
          </cell>
          <cell r="K2463" t="str">
            <v>Y</v>
          </cell>
          <cell r="L2463" t="str">
            <v>Drw</v>
          </cell>
          <cell r="M2463">
            <v>2464</v>
          </cell>
        </row>
        <row r="2464">
          <cell r="C2464" t="str">
            <v>25</v>
          </cell>
          <cell r="D2464" t="str">
            <v>05050-MD-25-757-308</v>
          </cell>
          <cell r="E2464" t="str">
            <v>05050-MD-25-757-308</v>
          </cell>
          <cell r="F2464" t="str">
            <v>Tank-Main Platform, Structure- (Butane)</v>
          </cell>
          <cell r="G2464">
            <v>0</v>
          </cell>
          <cell r="H2464" t="str">
            <v>VP-1516-148-T-101/2-253</v>
          </cell>
          <cell r="I2464">
            <v>40175</v>
          </cell>
          <cell r="J2464">
            <v>40168</v>
          </cell>
          <cell r="K2464" t="str">
            <v>Y</v>
          </cell>
          <cell r="L2464" t="str">
            <v>Drw</v>
          </cell>
          <cell r="M2464">
            <v>2465</v>
          </cell>
        </row>
        <row r="2465">
          <cell r="C2465" t="str">
            <v>25</v>
          </cell>
          <cell r="D2465" t="str">
            <v>05050-MD-25-757-309</v>
          </cell>
          <cell r="E2465" t="str">
            <v>05050-MD-25-757-309</v>
          </cell>
          <cell r="F2465" t="str">
            <v>Tank-Main Platform, Structure- (Butane)</v>
          </cell>
          <cell r="G2465">
            <v>0</v>
          </cell>
          <cell r="H2465" t="str">
            <v>VP-1516-148-T-101/2-253</v>
          </cell>
          <cell r="I2465">
            <v>40175</v>
          </cell>
          <cell r="J2465">
            <v>40168</v>
          </cell>
          <cell r="K2465" t="str">
            <v>Y</v>
          </cell>
          <cell r="L2465" t="str">
            <v>Drw</v>
          </cell>
          <cell r="M2465">
            <v>2466</v>
          </cell>
        </row>
        <row r="2466">
          <cell r="C2466" t="str">
            <v>25</v>
          </cell>
          <cell r="D2466" t="str">
            <v>05050-MD-25-757-310</v>
          </cell>
          <cell r="E2466" t="str">
            <v>05050-MD-25-757-310</v>
          </cell>
          <cell r="F2466" t="str">
            <v>Tank-Main Platform, Structure- (Butane)</v>
          </cell>
          <cell r="G2466">
            <v>0</v>
          </cell>
          <cell r="H2466" t="str">
            <v>VP-1516-148-T-101/2-253</v>
          </cell>
          <cell r="I2466">
            <v>40175</v>
          </cell>
          <cell r="J2466">
            <v>40168</v>
          </cell>
          <cell r="K2466" t="str">
            <v>Y</v>
          </cell>
          <cell r="L2466" t="str">
            <v>Drw</v>
          </cell>
          <cell r="M2466">
            <v>2467</v>
          </cell>
        </row>
        <row r="2467">
          <cell r="C2467" t="str">
            <v>25</v>
          </cell>
          <cell r="D2467" t="str">
            <v>05050-MD-25-757-311</v>
          </cell>
          <cell r="E2467" t="str">
            <v>05050-MD-25-757-311</v>
          </cell>
          <cell r="F2467" t="str">
            <v>Tank-Main Platform, Structure- (Butane)</v>
          </cell>
          <cell r="G2467">
            <v>0</v>
          </cell>
          <cell r="H2467" t="str">
            <v>VP-1516-148-T-101/2-253</v>
          </cell>
          <cell r="I2467">
            <v>40175</v>
          </cell>
          <cell r="J2467">
            <v>40168</v>
          </cell>
          <cell r="K2467" t="str">
            <v>Y</v>
          </cell>
          <cell r="L2467" t="str">
            <v>Drw</v>
          </cell>
          <cell r="M2467">
            <v>2468</v>
          </cell>
        </row>
        <row r="2468">
          <cell r="C2468" t="str">
            <v>25</v>
          </cell>
          <cell r="D2468" t="str">
            <v>05050-MD-25-757-312</v>
          </cell>
          <cell r="E2468" t="str">
            <v>05050-MD-25-757-312</v>
          </cell>
          <cell r="F2468" t="str">
            <v>Tank-Main Platform, Structure- (Butane)</v>
          </cell>
          <cell r="G2468">
            <v>0</v>
          </cell>
          <cell r="H2468" t="str">
            <v>VP-1516-148-T-101/2-253</v>
          </cell>
          <cell r="I2468">
            <v>40175</v>
          </cell>
          <cell r="J2468">
            <v>40168</v>
          </cell>
          <cell r="K2468" t="str">
            <v>Y</v>
          </cell>
          <cell r="L2468" t="str">
            <v>Drw</v>
          </cell>
          <cell r="M2468">
            <v>2469</v>
          </cell>
        </row>
        <row r="2469">
          <cell r="C2469" t="str">
            <v>25</v>
          </cell>
          <cell r="D2469" t="str">
            <v>05050-MD-25-757-313</v>
          </cell>
          <cell r="E2469" t="str">
            <v>05050-MD-25-757-313</v>
          </cell>
          <cell r="F2469" t="str">
            <v>Tank-Main Platform, Structure- (Butane)</v>
          </cell>
          <cell r="G2469">
            <v>0</v>
          </cell>
          <cell r="H2469" t="str">
            <v>VP-1516-148-T-101/2-253</v>
          </cell>
          <cell r="I2469">
            <v>40175</v>
          </cell>
          <cell r="J2469">
            <v>40168</v>
          </cell>
          <cell r="K2469" t="str">
            <v>Y</v>
          </cell>
          <cell r="L2469" t="str">
            <v>Drw</v>
          </cell>
          <cell r="M2469">
            <v>2470</v>
          </cell>
        </row>
        <row r="2470">
          <cell r="C2470" t="str">
            <v>25</v>
          </cell>
          <cell r="D2470" t="str">
            <v>05050-MD-25-757-314</v>
          </cell>
          <cell r="E2470" t="str">
            <v>05050-MD-25-757-314</v>
          </cell>
          <cell r="F2470" t="str">
            <v>Tank-Main Platform, Structure- (Butane)</v>
          </cell>
          <cell r="G2470">
            <v>0</v>
          </cell>
          <cell r="H2470" t="str">
            <v>VP-1516-148-T-101/2-253</v>
          </cell>
          <cell r="I2470">
            <v>40175</v>
          </cell>
          <cell r="J2470">
            <v>40168</v>
          </cell>
          <cell r="K2470" t="str">
            <v>Y</v>
          </cell>
          <cell r="L2470" t="str">
            <v>Drw</v>
          </cell>
          <cell r="M2470">
            <v>2471</v>
          </cell>
        </row>
        <row r="2471">
          <cell r="C2471" t="str">
            <v>25</v>
          </cell>
          <cell r="D2471" t="str">
            <v>05050-MD-25-757-315</v>
          </cell>
          <cell r="E2471" t="str">
            <v>05050-MD-25-757-315</v>
          </cell>
          <cell r="F2471" t="str">
            <v>Tank-Main Platform, Structure- (Butane)</v>
          </cell>
          <cell r="G2471">
            <v>0</v>
          </cell>
          <cell r="H2471" t="str">
            <v>VP-1516-148-T-101/2-253</v>
          </cell>
          <cell r="I2471">
            <v>40175</v>
          </cell>
          <cell r="J2471">
            <v>40168</v>
          </cell>
          <cell r="K2471" t="str">
            <v>Y</v>
          </cell>
          <cell r="L2471" t="str">
            <v>Drw</v>
          </cell>
          <cell r="M2471">
            <v>2472</v>
          </cell>
        </row>
        <row r="2472">
          <cell r="C2472" t="str">
            <v>25</v>
          </cell>
          <cell r="D2472" t="str">
            <v>05050-MD-25-757-316</v>
          </cell>
          <cell r="E2472" t="str">
            <v>05050-MD-25-757-316</v>
          </cell>
          <cell r="F2472" t="str">
            <v>Tank-Main Platform, Structure- (Butane)</v>
          </cell>
          <cell r="G2472">
            <v>0</v>
          </cell>
          <cell r="H2472" t="str">
            <v>VP-1516-148-T-101/2-253</v>
          </cell>
          <cell r="I2472">
            <v>40175</v>
          </cell>
          <cell r="J2472">
            <v>40168</v>
          </cell>
          <cell r="K2472" t="str">
            <v>Y</v>
          </cell>
          <cell r="L2472" t="str">
            <v>Drw</v>
          </cell>
          <cell r="M2472">
            <v>2473</v>
          </cell>
        </row>
        <row r="2473">
          <cell r="C2473" t="str">
            <v>25</v>
          </cell>
          <cell r="D2473" t="str">
            <v>05050-MD-25-757-317</v>
          </cell>
          <cell r="E2473" t="str">
            <v>05050-MD-25-757-317</v>
          </cell>
          <cell r="F2473" t="str">
            <v>Tank-Main Platform, Structure- (Butane)</v>
          </cell>
          <cell r="G2473">
            <v>0</v>
          </cell>
          <cell r="H2473" t="str">
            <v>VP-1516-148-T-101/2-253</v>
          </cell>
          <cell r="I2473">
            <v>40175</v>
          </cell>
          <cell r="J2473">
            <v>40168</v>
          </cell>
          <cell r="K2473" t="str">
            <v>Y</v>
          </cell>
          <cell r="L2473" t="str">
            <v>Drw</v>
          </cell>
          <cell r="M2473">
            <v>2474</v>
          </cell>
        </row>
        <row r="2474">
          <cell r="C2474" t="str">
            <v>25</v>
          </cell>
          <cell r="D2474" t="str">
            <v>05050-MD-25-757-318</v>
          </cell>
          <cell r="E2474" t="str">
            <v>05050-MD-25-757-318</v>
          </cell>
          <cell r="F2474" t="str">
            <v>Tank-Main Platform, Structure- (Butane)</v>
          </cell>
          <cell r="G2474">
            <v>0</v>
          </cell>
          <cell r="H2474" t="str">
            <v>VP-1516-148-T-101/2-253</v>
          </cell>
          <cell r="I2474">
            <v>40175</v>
          </cell>
          <cell r="J2474">
            <v>40168</v>
          </cell>
          <cell r="K2474" t="str">
            <v>Y</v>
          </cell>
          <cell r="L2474" t="str">
            <v>Drw</v>
          </cell>
          <cell r="M2474">
            <v>2475</v>
          </cell>
        </row>
        <row r="2475">
          <cell r="C2475" t="str">
            <v>25</v>
          </cell>
          <cell r="D2475" t="str">
            <v>05050-MD-25-757-319</v>
          </cell>
          <cell r="E2475" t="str">
            <v>05050-MD-25-757-319</v>
          </cell>
          <cell r="F2475" t="str">
            <v>Tank-Main Platform, Structure- (Butane)</v>
          </cell>
          <cell r="G2475">
            <v>0</v>
          </cell>
          <cell r="H2475" t="str">
            <v>VP-1516-148-T-101/2-253</v>
          </cell>
          <cell r="I2475">
            <v>40175</v>
          </cell>
          <cell r="J2475">
            <v>40168</v>
          </cell>
          <cell r="K2475" t="str">
            <v>Y</v>
          </cell>
          <cell r="L2475" t="str">
            <v>Drw</v>
          </cell>
          <cell r="M2475">
            <v>2476</v>
          </cell>
        </row>
        <row r="2476">
          <cell r="C2476" t="str">
            <v>25</v>
          </cell>
          <cell r="D2476" t="str">
            <v>05050-MD-25-757-320</v>
          </cell>
          <cell r="E2476" t="str">
            <v>05050-MD-25-757-320</v>
          </cell>
          <cell r="F2476" t="str">
            <v>Tank-Main Platform, Structure- (Butane)</v>
          </cell>
          <cell r="G2476">
            <v>0</v>
          </cell>
          <cell r="H2476" t="str">
            <v>VP-1516-148-T-101/2-253</v>
          </cell>
          <cell r="I2476">
            <v>40175</v>
          </cell>
          <cell r="J2476">
            <v>40168</v>
          </cell>
          <cell r="K2476" t="str">
            <v>Y</v>
          </cell>
          <cell r="L2476" t="str">
            <v>Drw</v>
          </cell>
          <cell r="M2476">
            <v>2477</v>
          </cell>
        </row>
        <row r="2477">
          <cell r="C2477" t="str">
            <v>25</v>
          </cell>
          <cell r="D2477" t="str">
            <v>05050-MD-25-757-321</v>
          </cell>
          <cell r="E2477" t="str">
            <v>05050-MD-25-757-321</v>
          </cell>
          <cell r="F2477" t="str">
            <v>Tank-Main Platform, Structure- (Butane)</v>
          </cell>
          <cell r="G2477">
            <v>0</v>
          </cell>
          <cell r="H2477" t="str">
            <v>VP-1516-148-T-101/2-253</v>
          </cell>
          <cell r="I2477">
            <v>40175</v>
          </cell>
          <cell r="J2477">
            <v>40168</v>
          </cell>
          <cell r="K2477" t="str">
            <v>Y</v>
          </cell>
          <cell r="L2477" t="str">
            <v>Drw</v>
          </cell>
          <cell r="M2477">
            <v>2478</v>
          </cell>
        </row>
        <row r="2478">
          <cell r="C2478" t="str">
            <v>25</v>
          </cell>
          <cell r="D2478" t="str">
            <v>05050-MD-25-757-322</v>
          </cell>
          <cell r="E2478" t="str">
            <v>05050-MD-25-757-322</v>
          </cell>
          <cell r="F2478" t="str">
            <v>Tank-Main Platform, Structure- (Butane)</v>
          </cell>
          <cell r="G2478">
            <v>0</v>
          </cell>
          <cell r="H2478" t="str">
            <v>VP-1516-148-T-101/2-253</v>
          </cell>
          <cell r="I2478">
            <v>40175</v>
          </cell>
          <cell r="J2478">
            <v>40168</v>
          </cell>
          <cell r="K2478" t="str">
            <v>Y</v>
          </cell>
          <cell r="L2478" t="str">
            <v>Drw</v>
          </cell>
          <cell r="M2478">
            <v>2479</v>
          </cell>
        </row>
        <row r="2479">
          <cell r="C2479" t="str">
            <v>25</v>
          </cell>
          <cell r="D2479" t="str">
            <v>05050-MD-25-757-323</v>
          </cell>
          <cell r="E2479" t="str">
            <v>05050-MD-25-757-323</v>
          </cell>
          <cell r="F2479" t="str">
            <v>Tank-Main Platform, Structure- (Butane)</v>
          </cell>
          <cell r="G2479">
            <v>0</v>
          </cell>
          <cell r="H2479" t="str">
            <v>VP-1516-148-T-101/2-253</v>
          </cell>
          <cell r="I2479">
            <v>40175</v>
          </cell>
          <cell r="J2479">
            <v>40168</v>
          </cell>
          <cell r="K2479" t="str">
            <v>Y</v>
          </cell>
          <cell r="L2479" t="str">
            <v>Drw</v>
          </cell>
          <cell r="M2479">
            <v>2480</v>
          </cell>
        </row>
        <row r="2480">
          <cell r="C2480" t="str">
            <v>25</v>
          </cell>
          <cell r="D2480" t="str">
            <v>05050-MD-25-757-324</v>
          </cell>
          <cell r="E2480" t="str">
            <v>05050-MD-25-757-324</v>
          </cell>
          <cell r="F2480" t="str">
            <v>Tank-Main Platform, Structure- (Butane)</v>
          </cell>
          <cell r="G2480">
            <v>0</v>
          </cell>
          <cell r="H2480" t="str">
            <v>VP-1516-148-T-101/2-253</v>
          </cell>
          <cell r="I2480">
            <v>40175</v>
          </cell>
          <cell r="J2480">
            <v>40168</v>
          </cell>
          <cell r="K2480" t="str">
            <v>Y</v>
          </cell>
          <cell r="L2480" t="str">
            <v>Drw</v>
          </cell>
          <cell r="M2480">
            <v>2481</v>
          </cell>
        </row>
        <row r="2481">
          <cell r="C2481" t="str">
            <v>25</v>
          </cell>
          <cell r="D2481" t="str">
            <v>05050-MD-25-757-325</v>
          </cell>
          <cell r="E2481" t="str">
            <v>05050-MD-25-757-325</v>
          </cell>
          <cell r="F2481" t="str">
            <v>Tank-Main Platform, Structure- (Butane)</v>
          </cell>
          <cell r="G2481">
            <v>0</v>
          </cell>
          <cell r="H2481" t="str">
            <v>VP-1516-148-T-101/2-253</v>
          </cell>
          <cell r="I2481">
            <v>40175</v>
          </cell>
          <cell r="J2481">
            <v>40168</v>
          </cell>
          <cell r="K2481" t="str">
            <v>Y</v>
          </cell>
          <cell r="L2481" t="str">
            <v>Drw</v>
          </cell>
          <cell r="M2481">
            <v>2482</v>
          </cell>
        </row>
        <row r="2482">
          <cell r="C2482" t="str">
            <v>25</v>
          </cell>
          <cell r="D2482" t="str">
            <v>05050-MD-25-757-326</v>
          </cell>
          <cell r="E2482" t="str">
            <v>05050-MD-25-757-326</v>
          </cell>
          <cell r="F2482" t="str">
            <v>Tank-Main Platform, Structure- (Butane)</v>
          </cell>
          <cell r="G2482">
            <v>0</v>
          </cell>
          <cell r="H2482" t="str">
            <v>VP-1516-148-T-101/2-253</v>
          </cell>
          <cell r="I2482">
            <v>40175</v>
          </cell>
          <cell r="J2482">
            <v>40168</v>
          </cell>
          <cell r="K2482" t="str">
            <v>Y</v>
          </cell>
          <cell r="L2482" t="str">
            <v>Drw</v>
          </cell>
          <cell r="M2482">
            <v>2483</v>
          </cell>
        </row>
        <row r="2483">
          <cell r="C2483" t="str">
            <v>25</v>
          </cell>
          <cell r="D2483" t="str">
            <v>05050-MD-25-757-327</v>
          </cell>
          <cell r="E2483" t="str">
            <v>05050-MD-25-757-327</v>
          </cell>
          <cell r="F2483" t="str">
            <v>Tank-Main Platform, Structure- (Butane)</v>
          </cell>
          <cell r="G2483">
            <v>0</v>
          </cell>
          <cell r="H2483" t="str">
            <v>VP-1516-148-T-101/2-253</v>
          </cell>
          <cell r="I2483">
            <v>40175</v>
          </cell>
          <cell r="J2483">
            <v>40168</v>
          </cell>
          <cell r="K2483" t="str">
            <v>Y</v>
          </cell>
          <cell r="L2483" t="str">
            <v>Drw</v>
          </cell>
          <cell r="M2483">
            <v>2484</v>
          </cell>
        </row>
        <row r="2484">
          <cell r="C2484" t="str">
            <v>25</v>
          </cell>
          <cell r="D2484" t="str">
            <v>05050-MD-25-757-328</v>
          </cell>
          <cell r="E2484" t="str">
            <v>05050-MD-25-757-328</v>
          </cell>
          <cell r="F2484" t="str">
            <v>Tank-Main Platform, Structure- (Butane)</v>
          </cell>
          <cell r="G2484">
            <v>0</v>
          </cell>
          <cell r="H2484" t="str">
            <v>VP-1516-148-T-101/2-253</v>
          </cell>
          <cell r="I2484">
            <v>40175</v>
          </cell>
          <cell r="J2484">
            <v>40168</v>
          </cell>
          <cell r="K2484" t="str">
            <v>Y</v>
          </cell>
          <cell r="L2484" t="str">
            <v>Drw</v>
          </cell>
          <cell r="M2484">
            <v>2485</v>
          </cell>
        </row>
        <row r="2485">
          <cell r="C2485" t="str">
            <v>25</v>
          </cell>
          <cell r="D2485" t="str">
            <v>05050-MD-25-757-329</v>
          </cell>
          <cell r="E2485" t="str">
            <v>05050-MD-25-757-329</v>
          </cell>
          <cell r="F2485" t="str">
            <v>Tank-Main Platform, Structure- (Butane)</v>
          </cell>
          <cell r="G2485">
            <v>0</v>
          </cell>
          <cell r="H2485" t="str">
            <v>VP-1516-148-T-101/2-253</v>
          </cell>
          <cell r="I2485">
            <v>40175</v>
          </cell>
          <cell r="J2485">
            <v>40168</v>
          </cell>
          <cell r="K2485" t="str">
            <v>Y</v>
          </cell>
          <cell r="L2485" t="str">
            <v>Drw</v>
          </cell>
          <cell r="M2485">
            <v>2486</v>
          </cell>
        </row>
        <row r="2486">
          <cell r="C2486" t="str">
            <v>25</v>
          </cell>
          <cell r="D2486" t="str">
            <v>05050-MD-25-757-330</v>
          </cell>
          <cell r="E2486" t="str">
            <v>05050-MD-25-757-330</v>
          </cell>
          <cell r="F2486" t="str">
            <v>Tank-Main Platform, Structure- (Butane)</v>
          </cell>
          <cell r="G2486">
            <v>0</v>
          </cell>
          <cell r="H2486" t="str">
            <v>VP-1516-148-T-101/2-253</v>
          </cell>
          <cell r="I2486">
            <v>40175</v>
          </cell>
          <cell r="J2486">
            <v>40168</v>
          </cell>
          <cell r="K2486" t="str">
            <v>Y</v>
          </cell>
          <cell r="L2486" t="str">
            <v>Drw</v>
          </cell>
          <cell r="M2486">
            <v>2487</v>
          </cell>
        </row>
        <row r="2487">
          <cell r="C2487" t="str">
            <v>25</v>
          </cell>
          <cell r="D2487" t="str">
            <v>05050-MD-25-757-331</v>
          </cell>
          <cell r="E2487" t="str">
            <v>05050-MD-25-757-331</v>
          </cell>
          <cell r="F2487" t="str">
            <v>Tank-Main Platform, Structure- (Butane)</v>
          </cell>
          <cell r="G2487">
            <v>0</v>
          </cell>
          <cell r="H2487" t="str">
            <v>VP-1516-148-T-101/2-253</v>
          </cell>
          <cell r="I2487">
            <v>40175</v>
          </cell>
          <cell r="J2487">
            <v>40168</v>
          </cell>
          <cell r="K2487" t="str">
            <v>Y</v>
          </cell>
          <cell r="L2487" t="str">
            <v>Drw</v>
          </cell>
          <cell r="M2487">
            <v>2488</v>
          </cell>
        </row>
        <row r="2488">
          <cell r="C2488" t="str">
            <v>25</v>
          </cell>
          <cell r="D2488" t="str">
            <v>05050-MD-25-757-332</v>
          </cell>
          <cell r="E2488" t="str">
            <v>05050-MD-25-757-332</v>
          </cell>
          <cell r="F2488" t="str">
            <v>Tank-Main Platform, Structure- (Butane)</v>
          </cell>
          <cell r="G2488">
            <v>0</v>
          </cell>
          <cell r="H2488" t="str">
            <v>VP-1516-148-T-101/2-253</v>
          </cell>
          <cell r="I2488">
            <v>40175</v>
          </cell>
          <cell r="J2488">
            <v>40168</v>
          </cell>
          <cell r="K2488" t="str">
            <v>Y</v>
          </cell>
          <cell r="L2488" t="str">
            <v>Drw</v>
          </cell>
          <cell r="M2488">
            <v>2489</v>
          </cell>
        </row>
        <row r="2489">
          <cell r="C2489" t="str">
            <v>25</v>
          </cell>
          <cell r="D2489" t="str">
            <v>05050-MD-25-757-333</v>
          </cell>
          <cell r="E2489" t="str">
            <v>05050-MD-25-757-333</v>
          </cell>
          <cell r="F2489" t="str">
            <v>Tank-Main Platform, Structure- (Butane)</v>
          </cell>
          <cell r="G2489">
            <v>0</v>
          </cell>
          <cell r="H2489" t="str">
            <v>VP-1516-148-T-101/2-253</v>
          </cell>
          <cell r="I2489">
            <v>40175</v>
          </cell>
          <cell r="J2489">
            <v>40168</v>
          </cell>
          <cell r="K2489" t="str">
            <v>Y</v>
          </cell>
          <cell r="L2489" t="str">
            <v>Drw</v>
          </cell>
          <cell r="M2489">
            <v>2490</v>
          </cell>
        </row>
        <row r="2490">
          <cell r="C2490" t="str">
            <v>25</v>
          </cell>
          <cell r="D2490" t="str">
            <v>05050-MD-25-757-334</v>
          </cell>
          <cell r="E2490" t="str">
            <v>05050-MD-25-757-334</v>
          </cell>
          <cell r="F2490" t="str">
            <v>Tank-Main Platform, Structure- (Butane)</v>
          </cell>
          <cell r="G2490">
            <v>0</v>
          </cell>
          <cell r="H2490" t="str">
            <v>VP-1516-148-T-101/2-253</v>
          </cell>
          <cell r="I2490">
            <v>40175</v>
          </cell>
          <cell r="J2490">
            <v>40168</v>
          </cell>
          <cell r="K2490" t="str">
            <v>Y</v>
          </cell>
          <cell r="L2490" t="str">
            <v>Drw</v>
          </cell>
          <cell r="M2490">
            <v>2491</v>
          </cell>
        </row>
        <row r="2491">
          <cell r="C2491" t="str">
            <v>25</v>
          </cell>
          <cell r="D2491" t="str">
            <v>05050-MD-25-757-335</v>
          </cell>
          <cell r="E2491" t="str">
            <v>05050-MD-25-757-335</v>
          </cell>
          <cell r="F2491" t="str">
            <v>Tank-Main Platform, Structure- (Butane)</v>
          </cell>
          <cell r="G2491">
            <v>0</v>
          </cell>
          <cell r="H2491" t="str">
            <v>VP-1516-148-T-101/2-253</v>
          </cell>
          <cell r="I2491">
            <v>40175</v>
          </cell>
          <cell r="J2491">
            <v>40168</v>
          </cell>
          <cell r="K2491" t="str">
            <v>Y</v>
          </cell>
          <cell r="L2491" t="str">
            <v>Drw</v>
          </cell>
          <cell r="M2491">
            <v>2492</v>
          </cell>
        </row>
        <row r="2492">
          <cell r="C2492" t="str">
            <v>25</v>
          </cell>
          <cell r="D2492" t="str">
            <v>05050-MD-25-757-336</v>
          </cell>
          <cell r="E2492" t="str">
            <v>05050-MD-25-757-336</v>
          </cell>
          <cell r="F2492" t="str">
            <v>Tank-Main Platform, Structure- (Butane)</v>
          </cell>
          <cell r="G2492">
            <v>0</v>
          </cell>
          <cell r="H2492" t="str">
            <v>VP-1516-148-T-101/2-253</v>
          </cell>
          <cell r="I2492">
            <v>40175</v>
          </cell>
          <cell r="J2492">
            <v>40168</v>
          </cell>
          <cell r="K2492" t="str">
            <v>Y</v>
          </cell>
          <cell r="L2492" t="str">
            <v>Drw</v>
          </cell>
          <cell r="M2492">
            <v>2493</v>
          </cell>
        </row>
        <row r="2493">
          <cell r="C2493" t="str">
            <v>25</v>
          </cell>
          <cell r="D2493" t="str">
            <v>05050-MD-25-757-337</v>
          </cell>
          <cell r="E2493" t="str">
            <v>05050-MD-25-757-337</v>
          </cell>
          <cell r="F2493" t="str">
            <v>Tank-Main Platform, Structure- (Butane)</v>
          </cell>
          <cell r="G2493">
            <v>0</v>
          </cell>
          <cell r="H2493" t="str">
            <v>VP-1516-148-T-101/2-253</v>
          </cell>
          <cell r="I2493">
            <v>40175</v>
          </cell>
          <cell r="J2493">
            <v>40168</v>
          </cell>
          <cell r="K2493" t="str">
            <v>Y</v>
          </cell>
          <cell r="L2493" t="str">
            <v>Drw</v>
          </cell>
          <cell r="M2493">
            <v>2494</v>
          </cell>
        </row>
        <row r="2494">
          <cell r="C2494" t="str">
            <v>25</v>
          </cell>
          <cell r="D2494" t="str">
            <v>05050-MD-25-757-338</v>
          </cell>
          <cell r="E2494" t="str">
            <v>05050-MD-25-757-338</v>
          </cell>
          <cell r="F2494" t="str">
            <v>Tank-Main Platform, Structure- (Butane)</v>
          </cell>
          <cell r="G2494">
            <v>0</v>
          </cell>
          <cell r="H2494" t="str">
            <v>VP-1516-148-T-101/2-253</v>
          </cell>
          <cell r="I2494">
            <v>40175</v>
          </cell>
          <cell r="J2494">
            <v>40168</v>
          </cell>
          <cell r="K2494" t="str">
            <v>Y</v>
          </cell>
          <cell r="L2494" t="str">
            <v>Drw</v>
          </cell>
          <cell r="M2494">
            <v>2495</v>
          </cell>
        </row>
        <row r="2495">
          <cell r="C2495" t="str">
            <v>25</v>
          </cell>
          <cell r="D2495" t="str">
            <v>05050-MD-25-757-339</v>
          </cell>
          <cell r="E2495" t="str">
            <v>05050-MD-25-757-339</v>
          </cell>
          <cell r="F2495" t="str">
            <v>Tank-Main Platform, Structure- (Butane)</v>
          </cell>
          <cell r="G2495">
            <v>0</v>
          </cell>
          <cell r="H2495" t="str">
            <v>VP-1516-148-T-101/2-253</v>
          </cell>
          <cell r="I2495">
            <v>40175</v>
          </cell>
          <cell r="J2495">
            <v>40168</v>
          </cell>
          <cell r="K2495" t="str">
            <v>Y</v>
          </cell>
          <cell r="L2495" t="str">
            <v>Drw</v>
          </cell>
          <cell r="M2495">
            <v>2496</v>
          </cell>
        </row>
        <row r="2496">
          <cell r="C2496" t="str">
            <v>25</v>
          </cell>
          <cell r="D2496" t="str">
            <v>05050-MD-25-757-340</v>
          </cell>
          <cell r="E2496" t="str">
            <v>05050-MD-25-757-340</v>
          </cell>
          <cell r="F2496" t="str">
            <v>Tank-Main Platform, Structure- (Butane)</v>
          </cell>
          <cell r="G2496">
            <v>0</v>
          </cell>
          <cell r="H2496" t="str">
            <v>VP-1516-148-T-101/2-253</v>
          </cell>
          <cell r="I2496">
            <v>40175</v>
          </cell>
          <cell r="J2496">
            <v>40168</v>
          </cell>
          <cell r="K2496" t="str">
            <v>Y</v>
          </cell>
          <cell r="L2496" t="str">
            <v>Drw</v>
          </cell>
          <cell r="M2496">
            <v>2497</v>
          </cell>
        </row>
        <row r="2497">
          <cell r="C2497" t="str">
            <v>25</v>
          </cell>
          <cell r="D2497" t="str">
            <v>05050-MD-25-757-341</v>
          </cell>
          <cell r="E2497" t="str">
            <v>05050-MD-25-757-341</v>
          </cell>
          <cell r="F2497" t="str">
            <v>Tank-Main Platform, Structure- (Butane)</v>
          </cell>
          <cell r="G2497">
            <v>0</v>
          </cell>
          <cell r="H2497" t="str">
            <v>VP-1516-148-T-101/2-253</v>
          </cell>
          <cell r="I2497">
            <v>40175</v>
          </cell>
          <cell r="J2497">
            <v>40168</v>
          </cell>
          <cell r="K2497" t="str">
            <v>Y</v>
          </cell>
          <cell r="L2497" t="str">
            <v>Drw</v>
          </cell>
          <cell r="M2497">
            <v>2498</v>
          </cell>
        </row>
        <row r="2498">
          <cell r="C2498" t="str">
            <v>25</v>
          </cell>
          <cell r="D2498" t="str">
            <v>05050-MD-25-757-342</v>
          </cell>
          <cell r="E2498" t="str">
            <v>05050-MD-25-757-342</v>
          </cell>
          <cell r="F2498" t="str">
            <v>Tank-Main Platform, Structure- (Butane)</v>
          </cell>
          <cell r="G2498">
            <v>0</v>
          </cell>
          <cell r="H2498" t="str">
            <v>VP-1516-148-T-101/2-253</v>
          </cell>
          <cell r="I2498">
            <v>40175</v>
          </cell>
          <cell r="J2498">
            <v>40168</v>
          </cell>
          <cell r="K2498" t="str">
            <v>Y</v>
          </cell>
          <cell r="L2498" t="str">
            <v>Drw</v>
          </cell>
          <cell r="M2498">
            <v>2499</v>
          </cell>
        </row>
        <row r="2499">
          <cell r="C2499" t="str">
            <v>25</v>
          </cell>
          <cell r="D2499" t="str">
            <v>05050-MD-25-757-343</v>
          </cell>
          <cell r="E2499" t="str">
            <v>05050-MD-25-757-343</v>
          </cell>
          <cell r="F2499" t="str">
            <v>Tank-Main Platform, Structure- (Butane)</v>
          </cell>
          <cell r="G2499">
            <v>0</v>
          </cell>
          <cell r="H2499" t="str">
            <v>VP-1516-148-T-101/2-253</v>
          </cell>
          <cell r="I2499">
            <v>40175</v>
          </cell>
          <cell r="J2499">
            <v>40168</v>
          </cell>
          <cell r="K2499" t="str">
            <v>Y</v>
          </cell>
          <cell r="L2499" t="str">
            <v>Drw</v>
          </cell>
          <cell r="M2499">
            <v>2500</v>
          </cell>
        </row>
        <row r="2500">
          <cell r="C2500" t="str">
            <v>25</v>
          </cell>
          <cell r="D2500" t="str">
            <v>05050-MD-25-757-344</v>
          </cell>
          <cell r="E2500" t="str">
            <v>05050-MD-25-757-344</v>
          </cell>
          <cell r="F2500" t="str">
            <v>Tank-Main Platform, Structure- (Butane)</v>
          </cell>
          <cell r="G2500">
            <v>0</v>
          </cell>
          <cell r="H2500" t="str">
            <v>VP-1516-148-T-101/2-253</v>
          </cell>
          <cell r="I2500">
            <v>40175</v>
          </cell>
          <cell r="J2500">
            <v>40168</v>
          </cell>
          <cell r="K2500" t="str">
            <v>Y</v>
          </cell>
          <cell r="L2500" t="str">
            <v>Drw</v>
          </cell>
          <cell r="M2500">
            <v>2501</v>
          </cell>
        </row>
        <row r="2501">
          <cell r="C2501" t="str">
            <v>25</v>
          </cell>
          <cell r="D2501" t="str">
            <v>05050-MD-25-757-345</v>
          </cell>
          <cell r="E2501" t="str">
            <v>05050-MD-25-757-345</v>
          </cell>
          <cell r="F2501" t="str">
            <v>Tank-Main Platform, Structure- (Butane)</v>
          </cell>
          <cell r="G2501">
            <v>0</v>
          </cell>
          <cell r="H2501" t="str">
            <v>VP-1516-148-T-101/2-253</v>
          </cell>
          <cell r="I2501">
            <v>40175</v>
          </cell>
          <cell r="J2501">
            <v>40168</v>
          </cell>
          <cell r="K2501" t="str">
            <v>Y</v>
          </cell>
          <cell r="L2501" t="str">
            <v>Drw</v>
          </cell>
          <cell r="M2501">
            <v>2502</v>
          </cell>
        </row>
        <row r="2502">
          <cell r="C2502" t="str">
            <v>25</v>
          </cell>
          <cell r="D2502" t="str">
            <v>05050-MD-25-757-346</v>
          </cell>
          <cell r="E2502" t="str">
            <v>05050-MD-25-757-346</v>
          </cell>
          <cell r="F2502" t="str">
            <v>Tank-Main Platform, Structure- (Butane)</v>
          </cell>
          <cell r="G2502">
            <v>0</v>
          </cell>
          <cell r="H2502" t="str">
            <v>VP-1516-148-T-101/2-253</v>
          </cell>
          <cell r="I2502">
            <v>40175</v>
          </cell>
          <cell r="J2502">
            <v>40168</v>
          </cell>
          <cell r="K2502" t="str">
            <v>Y</v>
          </cell>
          <cell r="L2502" t="str">
            <v>Drw</v>
          </cell>
          <cell r="M2502">
            <v>2503</v>
          </cell>
        </row>
        <row r="2503">
          <cell r="C2503" t="str">
            <v>25</v>
          </cell>
          <cell r="D2503" t="str">
            <v>05050-MD-25-757-347</v>
          </cell>
          <cell r="E2503" t="str">
            <v>05050-MD-25-757-347</v>
          </cell>
          <cell r="F2503" t="str">
            <v>Tank-Main Platform, Structure- (Butane)</v>
          </cell>
          <cell r="G2503">
            <v>0</v>
          </cell>
          <cell r="H2503" t="str">
            <v>VP-1516-148-T-101/2-253</v>
          </cell>
          <cell r="I2503">
            <v>40175</v>
          </cell>
          <cell r="J2503">
            <v>40168</v>
          </cell>
          <cell r="K2503" t="str">
            <v>Y</v>
          </cell>
          <cell r="L2503" t="str">
            <v>Drw</v>
          </cell>
          <cell r="M2503">
            <v>2504</v>
          </cell>
        </row>
        <row r="2504">
          <cell r="C2504" t="str">
            <v>25</v>
          </cell>
          <cell r="D2504" t="str">
            <v>05050-MD-25-757-348</v>
          </cell>
          <cell r="E2504" t="str">
            <v>05050-MD-25-757-348</v>
          </cell>
          <cell r="F2504" t="str">
            <v>Tank-Main Platform, Structure- (Butane)</v>
          </cell>
          <cell r="G2504">
            <v>0</v>
          </cell>
          <cell r="H2504" t="str">
            <v>VP-1516-148-T-101/2-253</v>
          </cell>
          <cell r="I2504">
            <v>40175</v>
          </cell>
          <cell r="J2504">
            <v>40168</v>
          </cell>
          <cell r="K2504" t="str">
            <v>Y</v>
          </cell>
          <cell r="L2504" t="str">
            <v>Drw</v>
          </cell>
          <cell r="M2504">
            <v>2505</v>
          </cell>
        </row>
        <row r="2505">
          <cell r="C2505" t="str">
            <v>25</v>
          </cell>
          <cell r="D2505" t="str">
            <v>05050-MD-25-757-349</v>
          </cell>
          <cell r="E2505" t="str">
            <v>05050-MD-25-757-349</v>
          </cell>
          <cell r="F2505" t="str">
            <v>Tank-Main Platform, Structure- (Butane)</v>
          </cell>
          <cell r="G2505">
            <v>0</v>
          </cell>
          <cell r="H2505" t="str">
            <v>VP-1516-148-T-101/2-253</v>
          </cell>
          <cell r="I2505">
            <v>40175</v>
          </cell>
          <cell r="J2505">
            <v>40168</v>
          </cell>
          <cell r="K2505" t="str">
            <v>Y</v>
          </cell>
          <cell r="L2505" t="str">
            <v>Drw</v>
          </cell>
          <cell r="M2505">
            <v>2506</v>
          </cell>
        </row>
        <row r="2506">
          <cell r="C2506" t="str">
            <v>25</v>
          </cell>
          <cell r="D2506" t="str">
            <v>05050-MD-25-757-350</v>
          </cell>
          <cell r="E2506" t="str">
            <v>05050-MD-25-757-350</v>
          </cell>
          <cell r="F2506" t="str">
            <v>Tank-Main Platform, Structure- (Butane)</v>
          </cell>
          <cell r="G2506">
            <v>0</v>
          </cell>
          <cell r="H2506" t="str">
            <v>VP-1516-148-T-101/2-253</v>
          </cell>
          <cell r="I2506">
            <v>40175</v>
          </cell>
          <cell r="J2506">
            <v>40168</v>
          </cell>
          <cell r="K2506" t="str">
            <v>Y</v>
          </cell>
          <cell r="L2506" t="str">
            <v>Drw</v>
          </cell>
          <cell r="M2506">
            <v>2507</v>
          </cell>
        </row>
        <row r="2507">
          <cell r="C2507" t="str">
            <v>25</v>
          </cell>
          <cell r="D2507" t="str">
            <v>05050-MD-25-757-351</v>
          </cell>
          <cell r="E2507" t="str">
            <v>05050-MD-25-757-351</v>
          </cell>
          <cell r="F2507" t="str">
            <v>Tank-Main Platform, Structure- (Butane)</v>
          </cell>
          <cell r="G2507">
            <v>0</v>
          </cell>
          <cell r="H2507" t="str">
            <v>VP-1516-148-T-101/2-253</v>
          </cell>
          <cell r="I2507">
            <v>40175</v>
          </cell>
          <cell r="J2507">
            <v>40168</v>
          </cell>
          <cell r="K2507" t="str">
            <v>Y</v>
          </cell>
          <cell r="L2507" t="str">
            <v>Drw</v>
          </cell>
          <cell r="M2507">
            <v>2508</v>
          </cell>
        </row>
        <row r="2508">
          <cell r="C2508" t="str">
            <v>25</v>
          </cell>
          <cell r="D2508" t="str">
            <v>05050-MD-25-757-352</v>
          </cell>
          <cell r="E2508" t="str">
            <v>05050-MD-25-757-352</v>
          </cell>
          <cell r="F2508" t="str">
            <v>Tank-Main Platform, Structure- (Butane)</v>
          </cell>
          <cell r="G2508">
            <v>0</v>
          </cell>
          <cell r="H2508" t="str">
            <v>VP-1516-148-T-101/2-253</v>
          </cell>
          <cell r="I2508">
            <v>40175</v>
          </cell>
          <cell r="J2508">
            <v>40168</v>
          </cell>
          <cell r="K2508" t="str">
            <v>Y</v>
          </cell>
          <cell r="L2508" t="str">
            <v>Drw</v>
          </cell>
          <cell r="M2508">
            <v>2509</v>
          </cell>
        </row>
        <row r="2509">
          <cell r="C2509" t="str">
            <v>25</v>
          </cell>
          <cell r="D2509" t="str">
            <v>05050-MD-25-757-353</v>
          </cell>
          <cell r="E2509" t="str">
            <v>05050-MD-25-757-353</v>
          </cell>
          <cell r="F2509" t="str">
            <v>Tank-Main Platform, Structure- (Butane)</v>
          </cell>
          <cell r="G2509">
            <v>0</v>
          </cell>
          <cell r="H2509" t="str">
            <v>VP-1516-148-T-101/2-253</v>
          </cell>
          <cell r="I2509">
            <v>40175</v>
          </cell>
          <cell r="J2509">
            <v>40168</v>
          </cell>
          <cell r="K2509" t="str">
            <v>Y</v>
          </cell>
          <cell r="L2509" t="str">
            <v>Drw</v>
          </cell>
          <cell r="M2509">
            <v>2510</v>
          </cell>
        </row>
        <row r="2510">
          <cell r="C2510" t="str">
            <v>25</v>
          </cell>
          <cell r="D2510" t="str">
            <v>05050-MD-25-757-354</v>
          </cell>
          <cell r="E2510" t="str">
            <v>05050-MD-25-757-354</v>
          </cell>
          <cell r="F2510" t="str">
            <v>Tank-Main Platform, Structure- (Butane)</v>
          </cell>
          <cell r="G2510">
            <v>0</v>
          </cell>
          <cell r="H2510" t="str">
            <v>VP-1516-148-T-101/2-253</v>
          </cell>
          <cell r="I2510">
            <v>40175</v>
          </cell>
          <cell r="J2510">
            <v>40168</v>
          </cell>
          <cell r="K2510" t="str">
            <v>Y</v>
          </cell>
          <cell r="L2510" t="str">
            <v>Drw</v>
          </cell>
          <cell r="M2510">
            <v>2511</v>
          </cell>
        </row>
        <row r="2511">
          <cell r="C2511" t="str">
            <v>25</v>
          </cell>
          <cell r="D2511" t="str">
            <v>05050-MD-25-757-355</v>
          </cell>
          <cell r="E2511" t="str">
            <v>05050-MD-25-757-355</v>
          </cell>
          <cell r="F2511" t="str">
            <v>Tank-Main Platform, Structure- (Butane)</v>
          </cell>
          <cell r="G2511">
            <v>0</v>
          </cell>
          <cell r="H2511" t="str">
            <v>VP-1516-148-T-101/2-253</v>
          </cell>
          <cell r="I2511">
            <v>40175</v>
          </cell>
          <cell r="J2511">
            <v>40168</v>
          </cell>
          <cell r="K2511" t="str">
            <v>Y</v>
          </cell>
          <cell r="L2511" t="str">
            <v>Drw</v>
          </cell>
          <cell r="M2511">
            <v>2512</v>
          </cell>
        </row>
        <row r="2512">
          <cell r="C2512" t="str">
            <v>25</v>
          </cell>
          <cell r="D2512" t="str">
            <v>05050-MD-25-757-356</v>
          </cell>
          <cell r="E2512" t="str">
            <v>05050-MD-25-757-356</v>
          </cell>
          <cell r="F2512" t="str">
            <v>Tank-Main Platform, Structure- (Butane)</v>
          </cell>
          <cell r="G2512">
            <v>0</v>
          </cell>
          <cell r="H2512" t="str">
            <v>VP-1516-148-T-101/2-253</v>
          </cell>
          <cell r="I2512">
            <v>40175</v>
          </cell>
          <cell r="J2512">
            <v>40168</v>
          </cell>
          <cell r="K2512" t="str">
            <v>Y</v>
          </cell>
          <cell r="L2512" t="str">
            <v>Drw</v>
          </cell>
          <cell r="M2512">
            <v>2513</v>
          </cell>
        </row>
        <row r="2513">
          <cell r="C2513" t="str">
            <v>25</v>
          </cell>
          <cell r="D2513" t="str">
            <v>05050-MD-25-757-357</v>
          </cell>
          <cell r="E2513" t="str">
            <v>05050-MD-25-757-357</v>
          </cell>
          <cell r="F2513" t="str">
            <v>Tank-Main Platform, Structure- (Butane)</v>
          </cell>
          <cell r="G2513">
            <v>0</v>
          </cell>
          <cell r="H2513" t="str">
            <v>VP-1516-148-T-101/2-253</v>
          </cell>
          <cell r="I2513">
            <v>40175</v>
          </cell>
          <cell r="J2513">
            <v>40168</v>
          </cell>
          <cell r="K2513" t="str">
            <v>Y</v>
          </cell>
          <cell r="L2513" t="str">
            <v>Drw</v>
          </cell>
          <cell r="M2513">
            <v>2514</v>
          </cell>
        </row>
        <row r="2514">
          <cell r="C2514" t="str">
            <v>25</v>
          </cell>
          <cell r="D2514" t="str">
            <v>05050-MD-25-757-358</v>
          </cell>
          <cell r="E2514" t="str">
            <v>05050-MD-25-757-358</v>
          </cell>
          <cell r="F2514" t="str">
            <v>Tank-Main Platform, Structure- (Butane)</v>
          </cell>
          <cell r="G2514">
            <v>0</v>
          </cell>
          <cell r="H2514" t="str">
            <v>VP-1516-148-T-101/2-253</v>
          </cell>
          <cell r="I2514">
            <v>40175</v>
          </cell>
          <cell r="J2514">
            <v>40168</v>
          </cell>
          <cell r="K2514" t="str">
            <v>Y</v>
          </cell>
          <cell r="L2514" t="str">
            <v>Drw</v>
          </cell>
          <cell r="M2514">
            <v>2515</v>
          </cell>
        </row>
        <row r="2515">
          <cell r="C2515" t="str">
            <v>25</v>
          </cell>
          <cell r="D2515" t="str">
            <v>05050-MD-25-757-359</v>
          </cell>
          <cell r="E2515" t="str">
            <v>05050-MD-25-757-359</v>
          </cell>
          <cell r="F2515" t="str">
            <v>Tank-Main Platform, Structure- (Butane)</v>
          </cell>
          <cell r="G2515">
            <v>0</v>
          </cell>
          <cell r="H2515" t="str">
            <v>VP-1516-148-T-101/2-253</v>
          </cell>
          <cell r="I2515">
            <v>40175</v>
          </cell>
          <cell r="J2515">
            <v>40168</v>
          </cell>
          <cell r="K2515" t="str">
            <v>Y</v>
          </cell>
          <cell r="L2515" t="str">
            <v>Drw</v>
          </cell>
          <cell r="M2515">
            <v>2516</v>
          </cell>
        </row>
        <row r="2516">
          <cell r="C2516" t="str">
            <v>25</v>
          </cell>
          <cell r="D2516" t="str">
            <v>05050-MD-25-757-360</v>
          </cell>
          <cell r="E2516" t="str">
            <v>05050-MD-25-757-360</v>
          </cell>
          <cell r="F2516" t="str">
            <v>Tank-Main Platform, Structure- (Butane)</v>
          </cell>
          <cell r="G2516">
            <v>0</v>
          </cell>
          <cell r="H2516" t="str">
            <v>VP-1516-148-T-101/2-253</v>
          </cell>
          <cell r="I2516">
            <v>40175</v>
          </cell>
          <cell r="J2516">
            <v>40168</v>
          </cell>
          <cell r="K2516" t="str">
            <v>Y</v>
          </cell>
          <cell r="L2516" t="str">
            <v>Drw</v>
          </cell>
          <cell r="M2516">
            <v>2517</v>
          </cell>
        </row>
        <row r="2517">
          <cell r="C2517" t="str">
            <v>25</v>
          </cell>
          <cell r="D2517" t="str">
            <v>05050-MD-25-757-361</v>
          </cell>
          <cell r="E2517" t="str">
            <v>05050-MD-25-757-361</v>
          </cell>
          <cell r="F2517" t="str">
            <v>Tank-Main Platform, Structure- (Butane)</v>
          </cell>
          <cell r="G2517">
            <v>0</v>
          </cell>
          <cell r="H2517" t="str">
            <v>VP-1516-148-T-101/2-253</v>
          </cell>
          <cell r="I2517">
            <v>40175</v>
          </cell>
          <cell r="J2517">
            <v>40168</v>
          </cell>
          <cell r="K2517" t="str">
            <v>Y</v>
          </cell>
          <cell r="L2517" t="str">
            <v>Drw</v>
          </cell>
          <cell r="M2517">
            <v>2518</v>
          </cell>
        </row>
        <row r="2518">
          <cell r="C2518" t="str">
            <v>25</v>
          </cell>
          <cell r="D2518" t="str">
            <v>05050-MD-25-757-362</v>
          </cell>
          <cell r="E2518" t="str">
            <v>05050-MD-25-757-362</v>
          </cell>
          <cell r="F2518" t="str">
            <v>Tank-Main Platform, Structure- (Butane)</v>
          </cell>
          <cell r="G2518">
            <v>0</v>
          </cell>
          <cell r="H2518" t="str">
            <v>VP-1516-148-T-101/2-253</v>
          </cell>
          <cell r="I2518">
            <v>40175</v>
          </cell>
          <cell r="J2518">
            <v>40168</v>
          </cell>
          <cell r="K2518" t="str">
            <v>Y</v>
          </cell>
          <cell r="L2518" t="str">
            <v>Drw</v>
          </cell>
          <cell r="M2518">
            <v>2519</v>
          </cell>
        </row>
        <row r="2519">
          <cell r="C2519" t="str">
            <v>25</v>
          </cell>
          <cell r="D2519" t="str">
            <v>05050-MD-25-757-363</v>
          </cell>
          <cell r="E2519" t="str">
            <v>05050-MD-25-757-363</v>
          </cell>
          <cell r="F2519" t="str">
            <v>Tank-Main Platform, Structure- (Butane)</v>
          </cell>
          <cell r="G2519">
            <v>0</v>
          </cell>
          <cell r="H2519" t="str">
            <v>VP-1516-148-T-101/2-253</v>
          </cell>
          <cell r="I2519">
            <v>40175</v>
          </cell>
          <cell r="J2519">
            <v>40168</v>
          </cell>
          <cell r="K2519" t="str">
            <v>Y</v>
          </cell>
          <cell r="L2519" t="str">
            <v>Drw</v>
          </cell>
          <cell r="M2519">
            <v>2520</v>
          </cell>
        </row>
        <row r="2520">
          <cell r="C2520" t="str">
            <v>25</v>
          </cell>
          <cell r="D2520" t="str">
            <v>05050-MD-25-757-364</v>
          </cell>
          <cell r="E2520" t="str">
            <v>05050-MD-25-757-364</v>
          </cell>
          <cell r="F2520" t="str">
            <v>Tank-Main Platform, Structure- (Butane)</v>
          </cell>
          <cell r="G2520">
            <v>0</v>
          </cell>
          <cell r="H2520" t="str">
            <v>VP-1516-148-T-101/2-253</v>
          </cell>
          <cell r="I2520">
            <v>40175</v>
          </cell>
          <cell r="J2520">
            <v>40168</v>
          </cell>
          <cell r="K2520" t="str">
            <v>Y</v>
          </cell>
          <cell r="L2520" t="str">
            <v>Drw</v>
          </cell>
          <cell r="M2520">
            <v>2521</v>
          </cell>
        </row>
        <row r="2521">
          <cell r="C2521" t="str">
            <v>25</v>
          </cell>
          <cell r="D2521" t="str">
            <v>05050-MD-25-757-365</v>
          </cell>
          <cell r="E2521" t="str">
            <v>05050-MD-25-757-365</v>
          </cell>
          <cell r="F2521" t="str">
            <v>Tank-Main Platform, Structure- (Butane)</v>
          </cell>
          <cell r="G2521">
            <v>0</v>
          </cell>
          <cell r="H2521" t="str">
            <v>VP-1516-148-T-101/2-253</v>
          </cell>
          <cell r="I2521">
            <v>40175</v>
          </cell>
          <cell r="J2521">
            <v>40168</v>
          </cell>
          <cell r="K2521" t="str">
            <v>Y</v>
          </cell>
          <cell r="L2521" t="str">
            <v>Drw</v>
          </cell>
          <cell r="M2521">
            <v>2522</v>
          </cell>
        </row>
        <row r="2522">
          <cell r="C2522" t="str">
            <v>25</v>
          </cell>
          <cell r="D2522" t="str">
            <v>05050-MD-25-757-366</v>
          </cell>
          <cell r="E2522" t="str">
            <v>05050-MD-25-757-366</v>
          </cell>
          <cell r="F2522" t="str">
            <v>Tank-Main Platform, Structure- (Butane)</v>
          </cell>
          <cell r="G2522">
            <v>0</v>
          </cell>
          <cell r="H2522" t="str">
            <v>VP-1516-148-T-101/2-253</v>
          </cell>
          <cell r="I2522">
            <v>40175</v>
          </cell>
          <cell r="J2522">
            <v>40168</v>
          </cell>
          <cell r="K2522" t="str">
            <v>Y</v>
          </cell>
          <cell r="L2522" t="str">
            <v>Drw</v>
          </cell>
          <cell r="M2522">
            <v>2523</v>
          </cell>
        </row>
        <row r="2523">
          <cell r="C2523" t="str">
            <v>25</v>
          </cell>
          <cell r="D2523" t="str">
            <v>05050-MD-25-757-367</v>
          </cell>
          <cell r="E2523" t="str">
            <v>05050-MD-25-757-367</v>
          </cell>
          <cell r="F2523" t="str">
            <v>Tank-Main Platform, Structure- (Butane)</v>
          </cell>
          <cell r="G2523">
            <v>0</v>
          </cell>
          <cell r="H2523" t="str">
            <v>VP-1516-148-T-101/2-253</v>
          </cell>
          <cell r="I2523">
            <v>40175</v>
          </cell>
          <cell r="J2523">
            <v>40168</v>
          </cell>
          <cell r="K2523" t="str">
            <v>Y</v>
          </cell>
          <cell r="L2523" t="str">
            <v>Drw</v>
          </cell>
          <cell r="M2523">
            <v>2524</v>
          </cell>
        </row>
        <row r="2524">
          <cell r="C2524" t="str">
            <v>25</v>
          </cell>
          <cell r="D2524" t="str">
            <v>05050-MD-25-757-368</v>
          </cell>
          <cell r="E2524" t="str">
            <v>05050-MD-25-757-368</v>
          </cell>
          <cell r="F2524" t="str">
            <v>Tank-Main Platform, Structure- (Butane)</v>
          </cell>
          <cell r="G2524">
            <v>0</v>
          </cell>
          <cell r="H2524" t="str">
            <v>VP-1516-148-T-101/2-253</v>
          </cell>
          <cell r="I2524">
            <v>40175</v>
          </cell>
          <cell r="J2524">
            <v>40168</v>
          </cell>
          <cell r="K2524" t="str">
            <v>Y</v>
          </cell>
          <cell r="L2524" t="str">
            <v>Drw</v>
          </cell>
          <cell r="M2524">
            <v>2525</v>
          </cell>
        </row>
        <row r="2525">
          <cell r="C2525" t="str">
            <v>25</v>
          </cell>
          <cell r="D2525" t="str">
            <v>05050-MD-25-757-369</v>
          </cell>
          <cell r="E2525" t="str">
            <v>05050-MD-25-757-369</v>
          </cell>
          <cell r="F2525" t="str">
            <v>Tank-Main Platform, Structure- (Butane)</v>
          </cell>
          <cell r="G2525">
            <v>0</v>
          </cell>
          <cell r="H2525" t="str">
            <v>VP-1516-148-T-101/2-253</v>
          </cell>
          <cell r="I2525">
            <v>40175</v>
          </cell>
          <cell r="J2525">
            <v>40168</v>
          </cell>
          <cell r="K2525" t="str">
            <v>Y</v>
          </cell>
          <cell r="L2525" t="str">
            <v>Drw</v>
          </cell>
          <cell r="M2525">
            <v>2526</v>
          </cell>
        </row>
        <row r="2526">
          <cell r="C2526" t="str">
            <v>25</v>
          </cell>
          <cell r="D2526" t="str">
            <v>05050-MD-25-757-370</v>
          </cell>
          <cell r="E2526" t="str">
            <v>05050-MD-25-757-370</v>
          </cell>
          <cell r="F2526" t="str">
            <v>Tank-Main Platform, Structure- (Butane)</v>
          </cell>
          <cell r="G2526">
            <v>0</v>
          </cell>
          <cell r="H2526" t="str">
            <v>VP-1516-148-T-101/2-253</v>
          </cell>
          <cell r="I2526">
            <v>40175</v>
          </cell>
          <cell r="J2526">
            <v>40168</v>
          </cell>
          <cell r="K2526" t="str">
            <v>Y</v>
          </cell>
          <cell r="L2526" t="str">
            <v>Drw</v>
          </cell>
          <cell r="M2526">
            <v>2527</v>
          </cell>
        </row>
        <row r="2527">
          <cell r="C2527" t="str">
            <v>25</v>
          </cell>
          <cell r="D2527" t="str">
            <v>05050-MD-25-757-371</v>
          </cell>
          <cell r="E2527" t="str">
            <v>05050-MD-25-757-371</v>
          </cell>
          <cell r="F2527" t="str">
            <v>Tank-Main Platform, Structure- (Butane)</v>
          </cell>
          <cell r="G2527">
            <v>0</v>
          </cell>
          <cell r="H2527" t="str">
            <v>VP-1516-148-T-101/2-253</v>
          </cell>
          <cell r="I2527">
            <v>40175</v>
          </cell>
          <cell r="J2527">
            <v>40168</v>
          </cell>
          <cell r="K2527" t="str">
            <v>Y</v>
          </cell>
          <cell r="L2527" t="str">
            <v>Drw</v>
          </cell>
          <cell r="M2527">
            <v>2528</v>
          </cell>
        </row>
        <row r="2528">
          <cell r="C2528" t="str">
            <v>25</v>
          </cell>
          <cell r="D2528" t="str">
            <v>05050-MD-25-757-372</v>
          </cell>
          <cell r="E2528" t="str">
            <v>05050-MD-25-757-372</v>
          </cell>
          <cell r="F2528" t="str">
            <v>Tank-Main Platform, Structure- (Butane)</v>
          </cell>
          <cell r="G2528">
            <v>0</v>
          </cell>
          <cell r="H2528" t="str">
            <v>VP-1516-148-T-101/2-253</v>
          </cell>
          <cell r="I2528">
            <v>40175</v>
          </cell>
          <cell r="J2528">
            <v>40168</v>
          </cell>
          <cell r="K2528" t="str">
            <v>Y</v>
          </cell>
          <cell r="L2528" t="str">
            <v>Drw</v>
          </cell>
          <cell r="M2528">
            <v>2529</v>
          </cell>
        </row>
        <row r="2529">
          <cell r="C2529" t="str">
            <v>25</v>
          </cell>
          <cell r="D2529" t="str">
            <v>05050-MD-25-757-373</v>
          </cell>
          <cell r="E2529" t="str">
            <v>05050-MD-25-757-373</v>
          </cell>
          <cell r="F2529" t="str">
            <v>Tank-Main Platform, Structure- (Butane)</v>
          </cell>
          <cell r="G2529">
            <v>0</v>
          </cell>
          <cell r="H2529" t="str">
            <v>VP-1516-148-T-101/2-253</v>
          </cell>
          <cell r="I2529">
            <v>40175</v>
          </cell>
          <cell r="J2529">
            <v>40168</v>
          </cell>
          <cell r="K2529" t="str">
            <v>Y</v>
          </cell>
          <cell r="L2529" t="str">
            <v>Drw</v>
          </cell>
          <cell r="M2529">
            <v>2530</v>
          </cell>
        </row>
        <row r="2530">
          <cell r="C2530" t="str">
            <v>25</v>
          </cell>
          <cell r="D2530" t="str">
            <v>05050-MD-25-757-374</v>
          </cell>
          <cell r="E2530" t="str">
            <v>05050-MD-25-757-374</v>
          </cell>
          <cell r="F2530" t="str">
            <v>Tank-Main Platform, Structure- (Butane)</v>
          </cell>
          <cell r="G2530">
            <v>0</v>
          </cell>
          <cell r="H2530" t="str">
            <v>VP-1516-148-T-101/2-253</v>
          </cell>
          <cell r="I2530">
            <v>40175</v>
          </cell>
          <cell r="J2530">
            <v>40168</v>
          </cell>
          <cell r="K2530" t="str">
            <v>Y</v>
          </cell>
          <cell r="L2530" t="str">
            <v>Drw</v>
          </cell>
          <cell r="M2530">
            <v>2531</v>
          </cell>
        </row>
        <row r="2531">
          <cell r="C2531" t="str">
            <v>25</v>
          </cell>
          <cell r="D2531" t="str">
            <v>05050-MD-25-757-375</v>
          </cell>
          <cell r="E2531" t="str">
            <v>05050-MD-25-757-375</v>
          </cell>
          <cell r="F2531" t="str">
            <v>Tank-Main Platform, Structure- (Butane)</v>
          </cell>
          <cell r="G2531">
            <v>0</v>
          </cell>
          <cell r="H2531" t="str">
            <v>VP-1516-148-T-101/2-253</v>
          </cell>
          <cell r="I2531">
            <v>40175</v>
          </cell>
          <cell r="J2531">
            <v>40168</v>
          </cell>
          <cell r="K2531" t="str">
            <v>Y</v>
          </cell>
          <cell r="L2531" t="str">
            <v>Drw</v>
          </cell>
          <cell r="M2531">
            <v>2532</v>
          </cell>
        </row>
        <row r="2532">
          <cell r="C2532" t="str">
            <v>25</v>
          </cell>
          <cell r="D2532" t="str">
            <v>05050-MD-25-757-376</v>
          </cell>
          <cell r="E2532" t="str">
            <v>05050-MD-25-757-376</v>
          </cell>
          <cell r="F2532" t="str">
            <v>Tank-Main Platform, Structure- (Butane)</v>
          </cell>
          <cell r="G2532">
            <v>0</v>
          </cell>
          <cell r="H2532" t="str">
            <v>VP-1516-148-T-101/2-253</v>
          </cell>
          <cell r="I2532">
            <v>40175</v>
          </cell>
          <cell r="J2532">
            <v>40168</v>
          </cell>
          <cell r="K2532" t="str">
            <v>Y</v>
          </cell>
          <cell r="L2532" t="str">
            <v>Drw</v>
          </cell>
          <cell r="M2532">
            <v>2533</v>
          </cell>
        </row>
        <row r="2533">
          <cell r="C2533" t="str">
            <v>25</v>
          </cell>
          <cell r="D2533" t="str">
            <v>05050-MD-25-757-377</v>
          </cell>
          <cell r="E2533" t="str">
            <v>05050-MD-25-757-377</v>
          </cell>
          <cell r="F2533" t="str">
            <v>Tank-Main Platform, Structure- (Butane)</v>
          </cell>
          <cell r="G2533">
            <v>0</v>
          </cell>
          <cell r="H2533" t="str">
            <v>VP-1516-148-T-101/2-253</v>
          </cell>
          <cell r="I2533">
            <v>40175</v>
          </cell>
          <cell r="J2533">
            <v>40168</v>
          </cell>
          <cell r="K2533" t="str">
            <v>Y</v>
          </cell>
          <cell r="L2533" t="str">
            <v>Drw</v>
          </cell>
          <cell r="M2533">
            <v>2534</v>
          </cell>
        </row>
        <row r="2534">
          <cell r="C2534" t="str">
            <v>25</v>
          </cell>
          <cell r="D2534" t="str">
            <v>05050-MD-25-757-378</v>
          </cell>
          <cell r="E2534" t="str">
            <v>05050-MD-25-757-378</v>
          </cell>
          <cell r="F2534" t="str">
            <v>Tank-Main Platform, Structure- (Butane)</v>
          </cell>
          <cell r="G2534">
            <v>0</v>
          </cell>
          <cell r="H2534" t="str">
            <v>VP-1516-148-T-101/2-253</v>
          </cell>
          <cell r="I2534">
            <v>40175</v>
          </cell>
          <cell r="J2534">
            <v>40168</v>
          </cell>
          <cell r="K2534" t="str">
            <v>Y</v>
          </cell>
          <cell r="L2534" t="str">
            <v>Drw</v>
          </cell>
          <cell r="M2534">
            <v>2535</v>
          </cell>
        </row>
        <row r="2535">
          <cell r="C2535" t="str">
            <v>25</v>
          </cell>
          <cell r="D2535" t="str">
            <v>05050-MD-25-757-379</v>
          </cell>
          <cell r="E2535" t="str">
            <v>05050-MD-25-757-379</v>
          </cell>
          <cell r="F2535" t="str">
            <v>Tank-Main Platform, Structure- (Butane)</v>
          </cell>
          <cell r="G2535">
            <v>0</v>
          </cell>
          <cell r="H2535" t="str">
            <v>VP-1516-148-T-101/2-253</v>
          </cell>
          <cell r="I2535">
            <v>40175</v>
          </cell>
          <cell r="J2535">
            <v>40168</v>
          </cell>
          <cell r="K2535" t="str">
            <v>Y</v>
          </cell>
          <cell r="L2535" t="str">
            <v>Drw</v>
          </cell>
          <cell r="M2535">
            <v>2536</v>
          </cell>
        </row>
        <row r="2536">
          <cell r="C2536" t="str">
            <v>25</v>
          </cell>
          <cell r="D2536" t="str">
            <v>05050-MD-25-757-380</v>
          </cell>
          <cell r="E2536" t="str">
            <v>05050-MD-25-757-380</v>
          </cell>
          <cell r="F2536" t="str">
            <v>Tank-Main Platform, Structure- (Butane)</v>
          </cell>
          <cell r="G2536">
            <v>0</v>
          </cell>
          <cell r="H2536" t="str">
            <v>VP-1516-148-T-101/2-253</v>
          </cell>
          <cell r="I2536">
            <v>40175</v>
          </cell>
          <cell r="J2536">
            <v>40168</v>
          </cell>
          <cell r="K2536" t="str">
            <v>Y</v>
          </cell>
          <cell r="L2536" t="str">
            <v>Drw</v>
          </cell>
          <cell r="M2536">
            <v>2537</v>
          </cell>
        </row>
        <row r="2537">
          <cell r="C2537" t="str">
            <v>25</v>
          </cell>
          <cell r="D2537" t="str">
            <v>05050-MD-25-757-381</v>
          </cell>
          <cell r="E2537" t="str">
            <v>05050-MD-25-757-381</v>
          </cell>
          <cell r="F2537" t="str">
            <v>Tank-Main Platform, Structure- (Butane)</v>
          </cell>
          <cell r="G2537">
            <v>0</v>
          </cell>
          <cell r="H2537" t="str">
            <v>VP-1516-148-T-101/2-253</v>
          </cell>
          <cell r="I2537">
            <v>40175</v>
          </cell>
          <cell r="J2537">
            <v>40168</v>
          </cell>
          <cell r="K2537" t="str">
            <v>Y</v>
          </cell>
          <cell r="L2537" t="str">
            <v>Drw</v>
          </cell>
          <cell r="M2537">
            <v>2538</v>
          </cell>
        </row>
        <row r="2538">
          <cell r="C2538" t="str">
            <v>25</v>
          </cell>
          <cell r="D2538" t="str">
            <v>05050-MD-25-757-382</v>
          </cell>
          <cell r="E2538" t="str">
            <v>05050-MD-25-757-382</v>
          </cell>
          <cell r="F2538" t="str">
            <v>Tank-Main Platform, Structure- (Butane)</v>
          </cell>
          <cell r="G2538">
            <v>0</v>
          </cell>
          <cell r="H2538" t="str">
            <v>VP-1516-148-T-101/2-253</v>
          </cell>
          <cell r="I2538">
            <v>40175</v>
          </cell>
          <cell r="J2538">
            <v>40168</v>
          </cell>
          <cell r="K2538" t="str">
            <v>Y</v>
          </cell>
          <cell r="L2538" t="str">
            <v>Drw</v>
          </cell>
          <cell r="M2538">
            <v>2539</v>
          </cell>
        </row>
        <row r="2539">
          <cell r="C2539" t="str">
            <v>25</v>
          </cell>
          <cell r="D2539" t="str">
            <v>05050-MD-25-757-383</v>
          </cell>
          <cell r="E2539" t="str">
            <v>05050-MD-25-757-383</v>
          </cell>
          <cell r="F2539" t="str">
            <v>Tank-Main Platform, Structure- (Butane)</v>
          </cell>
          <cell r="G2539">
            <v>0</v>
          </cell>
          <cell r="H2539" t="str">
            <v>VP-1516-148-T-101/2-253</v>
          </cell>
          <cell r="I2539">
            <v>40175</v>
          </cell>
          <cell r="J2539">
            <v>40168</v>
          </cell>
          <cell r="K2539" t="str">
            <v>Y</v>
          </cell>
          <cell r="L2539" t="str">
            <v>Drw</v>
          </cell>
          <cell r="M2539">
            <v>2540</v>
          </cell>
        </row>
        <row r="2540">
          <cell r="C2540" t="str">
            <v>25</v>
          </cell>
          <cell r="D2540" t="str">
            <v>05050-MD-25-757-384</v>
          </cell>
          <cell r="E2540" t="str">
            <v>05050-MD-25-757-384</v>
          </cell>
          <cell r="F2540" t="str">
            <v>Tank-Main Platform, Structure- (Butane)</v>
          </cell>
          <cell r="G2540">
            <v>0</v>
          </cell>
          <cell r="H2540" t="str">
            <v>VP-1516-148-T-101/2-253</v>
          </cell>
          <cell r="I2540">
            <v>40175</v>
          </cell>
          <cell r="J2540">
            <v>40168</v>
          </cell>
          <cell r="K2540" t="str">
            <v>Y</v>
          </cell>
          <cell r="L2540" t="str">
            <v>Drw</v>
          </cell>
          <cell r="M2540">
            <v>2541</v>
          </cell>
        </row>
        <row r="2541">
          <cell r="C2541" t="str">
            <v>25</v>
          </cell>
          <cell r="D2541" t="str">
            <v>05050-MD-25-757-385</v>
          </cell>
          <cell r="E2541" t="str">
            <v>05050-MD-25-757-385</v>
          </cell>
          <cell r="F2541" t="str">
            <v>Tank-Main Platform, Structure- (Butane)</v>
          </cell>
          <cell r="G2541">
            <v>0</v>
          </cell>
          <cell r="H2541" t="str">
            <v>VP-1516-148-T-101/2-253</v>
          </cell>
          <cell r="I2541">
            <v>40175</v>
          </cell>
          <cell r="J2541">
            <v>40168</v>
          </cell>
          <cell r="K2541" t="str">
            <v>Y</v>
          </cell>
          <cell r="L2541" t="str">
            <v>Drw</v>
          </cell>
          <cell r="M2541">
            <v>2542</v>
          </cell>
        </row>
        <row r="2542">
          <cell r="C2542" t="str">
            <v>25</v>
          </cell>
          <cell r="D2542" t="str">
            <v>05050-MD-25-757-386</v>
          </cell>
          <cell r="E2542" t="str">
            <v>05050-MD-25-757-386</v>
          </cell>
          <cell r="F2542" t="str">
            <v>Tank-Main Platform, Structure- (Butane)</v>
          </cell>
          <cell r="G2542">
            <v>0</v>
          </cell>
          <cell r="H2542" t="str">
            <v>VP-1516-148-T-101/2-253</v>
          </cell>
          <cell r="I2542">
            <v>40175</v>
          </cell>
          <cell r="J2542">
            <v>40168</v>
          </cell>
          <cell r="K2542" t="str">
            <v>Y</v>
          </cell>
          <cell r="L2542" t="str">
            <v>Drw</v>
          </cell>
          <cell r="M2542">
            <v>2543</v>
          </cell>
        </row>
        <row r="2543">
          <cell r="C2543" t="str">
            <v>25</v>
          </cell>
          <cell r="D2543" t="str">
            <v>05050-MD-25-757-387</v>
          </cell>
          <cell r="E2543" t="str">
            <v>05050-MD-25-757-387</v>
          </cell>
          <cell r="F2543" t="str">
            <v>Tank-Main Platform, Structure- (Butane)</v>
          </cell>
          <cell r="G2543">
            <v>0</v>
          </cell>
          <cell r="H2543" t="str">
            <v>VP-1516-148-T-101/2-253</v>
          </cell>
          <cell r="I2543">
            <v>40175</v>
          </cell>
          <cell r="J2543">
            <v>40168</v>
          </cell>
          <cell r="K2543" t="str">
            <v>Y</v>
          </cell>
          <cell r="L2543" t="str">
            <v>Drw</v>
          </cell>
          <cell r="M2543">
            <v>2544</v>
          </cell>
        </row>
        <row r="2544">
          <cell r="C2544" t="str">
            <v>25</v>
          </cell>
          <cell r="D2544" t="str">
            <v>05050-MD-25-757-388</v>
          </cell>
          <cell r="E2544" t="str">
            <v>05050-MD-25-757-388</v>
          </cell>
          <cell r="F2544" t="str">
            <v>Tank-Main Platform, Structure- (Butane)</v>
          </cell>
          <cell r="G2544">
            <v>0</v>
          </cell>
          <cell r="H2544" t="str">
            <v>VP-1516-148-T-101/2-253</v>
          </cell>
          <cell r="I2544">
            <v>40175</v>
          </cell>
          <cell r="J2544">
            <v>40168</v>
          </cell>
          <cell r="K2544" t="str">
            <v>Y</v>
          </cell>
          <cell r="L2544" t="str">
            <v>Drw</v>
          </cell>
          <cell r="M2544">
            <v>2545</v>
          </cell>
        </row>
        <row r="2545">
          <cell r="C2545" t="str">
            <v>25</v>
          </cell>
          <cell r="D2545" t="str">
            <v>05050-MD-25-757-389</v>
          </cell>
          <cell r="E2545" t="str">
            <v>05050-MD-25-757-389</v>
          </cell>
          <cell r="F2545" t="str">
            <v>Tank-Main Platform, Structure- (Butane)</v>
          </cell>
          <cell r="G2545">
            <v>0</v>
          </cell>
          <cell r="H2545" t="str">
            <v>VP-1516-148-T-101/2-253</v>
          </cell>
          <cell r="I2545">
            <v>40175</v>
          </cell>
          <cell r="J2545">
            <v>40168</v>
          </cell>
          <cell r="K2545" t="str">
            <v>Y</v>
          </cell>
          <cell r="L2545" t="str">
            <v>Drw</v>
          </cell>
          <cell r="M2545">
            <v>2546</v>
          </cell>
        </row>
        <row r="2546">
          <cell r="C2546" t="str">
            <v>25</v>
          </cell>
          <cell r="D2546" t="str">
            <v>05050-MD-25-757-390</v>
          </cell>
          <cell r="E2546" t="str">
            <v>05050-MD-25-757-390</v>
          </cell>
          <cell r="F2546" t="str">
            <v>Tank-Main Platform, Structure- (Butane)</v>
          </cell>
          <cell r="G2546">
            <v>0</v>
          </cell>
          <cell r="H2546" t="str">
            <v>VP-1516-148-T-101/2-253</v>
          </cell>
          <cell r="I2546">
            <v>40175</v>
          </cell>
          <cell r="J2546">
            <v>40168</v>
          </cell>
          <cell r="K2546" t="str">
            <v>Y</v>
          </cell>
          <cell r="L2546" t="str">
            <v>Drw</v>
          </cell>
          <cell r="M2546">
            <v>2547</v>
          </cell>
        </row>
        <row r="2547">
          <cell r="C2547" t="str">
            <v>25</v>
          </cell>
          <cell r="D2547" t="str">
            <v>05050-MD-25-757-391</v>
          </cell>
          <cell r="E2547" t="str">
            <v>05050-MD-25-757-391</v>
          </cell>
          <cell r="F2547" t="str">
            <v>Tank-Main Platform, Structure- (Butane)</v>
          </cell>
          <cell r="G2547">
            <v>0</v>
          </cell>
          <cell r="H2547" t="str">
            <v>VP-1516-148-T-101/2-253</v>
          </cell>
          <cell r="I2547">
            <v>40175</v>
          </cell>
          <cell r="J2547">
            <v>40168</v>
          </cell>
          <cell r="K2547" t="str">
            <v>Y</v>
          </cell>
          <cell r="L2547" t="str">
            <v>Drw</v>
          </cell>
          <cell r="M2547">
            <v>2548</v>
          </cell>
        </row>
        <row r="2548">
          <cell r="C2548" t="str">
            <v>25</v>
          </cell>
          <cell r="D2548" t="str">
            <v>05050-MD-25-757-392</v>
          </cell>
          <cell r="E2548" t="str">
            <v>05050-MD-25-757-392</v>
          </cell>
          <cell r="F2548" t="str">
            <v>Tank-Main Platform, Structure- (Butane)</v>
          </cell>
          <cell r="G2548">
            <v>0</v>
          </cell>
          <cell r="H2548" t="str">
            <v>VP-1516-148-T-101/2-253</v>
          </cell>
          <cell r="I2548">
            <v>40175</v>
          </cell>
          <cell r="J2548">
            <v>40168</v>
          </cell>
          <cell r="K2548" t="str">
            <v>Y</v>
          </cell>
          <cell r="L2548" t="str">
            <v>Drw</v>
          </cell>
          <cell r="M2548">
            <v>2549</v>
          </cell>
        </row>
        <row r="2549">
          <cell r="C2549" t="str">
            <v>25</v>
          </cell>
          <cell r="D2549" t="str">
            <v>05050-MD-25-757-393</v>
          </cell>
          <cell r="E2549" t="str">
            <v>05050-MD-25-757-393</v>
          </cell>
          <cell r="F2549" t="str">
            <v>Tank-Main Platform, Structure- (Butane)</v>
          </cell>
          <cell r="G2549">
            <v>0</v>
          </cell>
          <cell r="H2549" t="str">
            <v>VP-1516-148-T-101/2-253</v>
          </cell>
          <cell r="I2549">
            <v>40175</v>
          </cell>
          <cell r="J2549">
            <v>40168</v>
          </cell>
          <cell r="K2549" t="str">
            <v>Y</v>
          </cell>
          <cell r="L2549" t="str">
            <v>Drw</v>
          </cell>
          <cell r="M2549">
            <v>2550</v>
          </cell>
        </row>
        <row r="2550">
          <cell r="C2550" t="str">
            <v>25</v>
          </cell>
          <cell r="D2550" t="str">
            <v>05050-MD-25-757-394</v>
          </cell>
          <cell r="E2550" t="str">
            <v>05050-MD-25-757-394</v>
          </cell>
          <cell r="F2550" t="str">
            <v>Tank-Main Platform, Structure- (Butane)</v>
          </cell>
          <cell r="G2550">
            <v>0</v>
          </cell>
          <cell r="H2550" t="str">
            <v>VP-1516-148-T-101/2-253</v>
          </cell>
          <cell r="I2550">
            <v>40175</v>
          </cell>
          <cell r="J2550">
            <v>40168</v>
          </cell>
          <cell r="K2550" t="str">
            <v>Y</v>
          </cell>
          <cell r="L2550" t="str">
            <v>Drw</v>
          </cell>
          <cell r="M2550">
            <v>2551</v>
          </cell>
        </row>
        <row r="2551">
          <cell r="C2551" t="str">
            <v>25</v>
          </cell>
          <cell r="D2551" t="str">
            <v>05050-MD-25-757-395</v>
          </cell>
          <cell r="E2551" t="str">
            <v>05050-MD-25-757-395</v>
          </cell>
          <cell r="F2551" t="str">
            <v>Tank-Main Platform, Structure- (Butane)</v>
          </cell>
          <cell r="G2551">
            <v>0</v>
          </cell>
          <cell r="H2551" t="str">
            <v>VP-1516-148-T-101/2-253</v>
          </cell>
          <cell r="I2551">
            <v>40175</v>
          </cell>
          <cell r="J2551">
            <v>40168</v>
          </cell>
          <cell r="K2551" t="str">
            <v>Y</v>
          </cell>
          <cell r="L2551" t="str">
            <v>Drw</v>
          </cell>
          <cell r="M2551">
            <v>2552</v>
          </cell>
        </row>
        <row r="2552">
          <cell r="C2552" t="str">
            <v>25</v>
          </cell>
          <cell r="D2552" t="str">
            <v>05050-MD-25-757-396</v>
          </cell>
          <cell r="E2552" t="str">
            <v>05050-MD-25-757-396</v>
          </cell>
          <cell r="F2552" t="str">
            <v>Tank-Main Platform, Structure- (Butane)</v>
          </cell>
          <cell r="G2552">
            <v>0</v>
          </cell>
          <cell r="H2552" t="str">
            <v>VP-1516-148-T-101/2-253</v>
          </cell>
          <cell r="I2552">
            <v>40175</v>
          </cell>
          <cell r="J2552">
            <v>40168</v>
          </cell>
          <cell r="K2552" t="str">
            <v>Y</v>
          </cell>
          <cell r="L2552" t="str">
            <v>Drw</v>
          </cell>
          <cell r="M2552">
            <v>2553</v>
          </cell>
        </row>
        <row r="2553">
          <cell r="C2553" t="str">
            <v>25</v>
          </cell>
          <cell r="D2553" t="str">
            <v>05050-MD-25-757-397</v>
          </cell>
          <cell r="E2553" t="str">
            <v>05050-MD-25-757-397</v>
          </cell>
          <cell r="F2553" t="str">
            <v>Tank-Main Platform, Structure- (Butane)</v>
          </cell>
          <cell r="G2553">
            <v>0</v>
          </cell>
          <cell r="H2553" t="str">
            <v>VP-1516-148-T-101/2-253</v>
          </cell>
          <cell r="I2553">
            <v>40175</v>
          </cell>
          <cell r="J2553">
            <v>40168</v>
          </cell>
          <cell r="K2553" t="str">
            <v>Y</v>
          </cell>
          <cell r="L2553" t="str">
            <v>Drw</v>
          </cell>
          <cell r="M2553">
            <v>2554</v>
          </cell>
        </row>
        <row r="2554">
          <cell r="C2554" t="str">
            <v>25</v>
          </cell>
          <cell r="D2554" t="str">
            <v>05050-MD-25-757-398</v>
          </cell>
          <cell r="E2554" t="str">
            <v>05050-MD-25-757-398</v>
          </cell>
          <cell r="F2554" t="str">
            <v>Tank-Main Platform, Structure- (Butane)</v>
          </cell>
          <cell r="G2554">
            <v>0</v>
          </cell>
          <cell r="H2554" t="str">
            <v>VP-1516-148-T-101/2-253</v>
          </cell>
          <cell r="I2554">
            <v>40175</v>
          </cell>
          <cell r="J2554">
            <v>40168</v>
          </cell>
          <cell r="K2554" t="str">
            <v>Y</v>
          </cell>
          <cell r="L2554" t="str">
            <v>Drw</v>
          </cell>
          <cell r="M2554">
            <v>2555</v>
          </cell>
        </row>
        <row r="2555">
          <cell r="C2555" t="str">
            <v>25</v>
          </cell>
          <cell r="D2555" t="str">
            <v>05050-MD-25-757-399</v>
          </cell>
          <cell r="E2555" t="str">
            <v>05050-MD-25-757-399</v>
          </cell>
          <cell r="F2555" t="str">
            <v>Tank-Main Platform, Structure- (Butane)</v>
          </cell>
          <cell r="G2555">
            <v>0</v>
          </cell>
          <cell r="H2555" t="str">
            <v>VP-1516-148-T-101/2-253</v>
          </cell>
          <cell r="I2555">
            <v>40175</v>
          </cell>
          <cell r="J2555">
            <v>40168</v>
          </cell>
          <cell r="K2555" t="str">
            <v>Y</v>
          </cell>
          <cell r="L2555" t="str">
            <v>Drw</v>
          </cell>
          <cell r="M2555">
            <v>2556</v>
          </cell>
        </row>
        <row r="2556">
          <cell r="C2556" t="str">
            <v>25</v>
          </cell>
          <cell r="D2556" t="str">
            <v>05050-MD-25-757-400</v>
          </cell>
          <cell r="E2556" t="str">
            <v>05050-MD-25-757-400</v>
          </cell>
          <cell r="F2556" t="str">
            <v>Tank-Main Platform, Structure- (Butane)</v>
          </cell>
          <cell r="G2556">
            <v>0</v>
          </cell>
          <cell r="H2556" t="str">
            <v>VP-1516-148-T-101/2-253</v>
          </cell>
          <cell r="I2556">
            <v>40175</v>
          </cell>
          <cell r="J2556">
            <v>40168</v>
          </cell>
          <cell r="K2556" t="str">
            <v>Y</v>
          </cell>
          <cell r="L2556" t="str">
            <v>Drw</v>
          </cell>
          <cell r="M2556">
            <v>2557</v>
          </cell>
        </row>
        <row r="2557">
          <cell r="C2557" t="str">
            <v>25</v>
          </cell>
          <cell r="D2557" t="str">
            <v>05050-MD-25-757-401</v>
          </cell>
          <cell r="E2557" t="str">
            <v>05050-MD-25-757-401</v>
          </cell>
          <cell r="F2557" t="str">
            <v>Tank-Main Platform, Structure- (Butane)</v>
          </cell>
          <cell r="G2557">
            <v>0</v>
          </cell>
          <cell r="H2557" t="str">
            <v>VP-1516-148-T-101/2-253</v>
          </cell>
          <cell r="I2557">
            <v>40175</v>
          </cell>
          <cell r="J2557">
            <v>40168</v>
          </cell>
          <cell r="K2557" t="str">
            <v>Y</v>
          </cell>
          <cell r="L2557" t="str">
            <v>Drw</v>
          </cell>
          <cell r="M2557">
            <v>2558</v>
          </cell>
        </row>
        <row r="2558">
          <cell r="C2558" t="str">
            <v>25</v>
          </cell>
          <cell r="D2558" t="str">
            <v>05050-MD-25-757-402</v>
          </cell>
          <cell r="E2558" t="str">
            <v>05050-MD-25-757-402</v>
          </cell>
          <cell r="F2558" t="str">
            <v>Tank-Main Platform, Structure- (Butane)</v>
          </cell>
          <cell r="G2558">
            <v>0</v>
          </cell>
          <cell r="H2558" t="str">
            <v>VP-1516-148-T-101/2-253</v>
          </cell>
          <cell r="I2558">
            <v>40175</v>
          </cell>
          <cell r="J2558">
            <v>40168</v>
          </cell>
          <cell r="K2558" t="str">
            <v>Y</v>
          </cell>
          <cell r="L2558" t="str">
            <v>Drw</v>
          </cell>
          <cell r="M2558">
            <v>2559</v>
          </cell>
        </row>
        <row r="2559">
          <cell r="C2559" t="str">
            <v>25</v>
          </cell>
          <cell r="D2559" t="str">
            <v>05050-MD-25-757-403</v>
          </cell>
          <cell r="E2559" t="str">
            <v>05050-MD-25-757-403</v>
          </cell>
          <cell r="F2559" t="str">
            <v>Tank-Main Platform, Structure- (Butane)</v>
          </cell>
          <cell r="G2559">
            <v>0</v>
          </cell>
          <cell r="H2559" t="str">
            <v>VP-1516-148-T-101/2-253</v>
          </cell>
          <cell r="I2559">
            <v>40175</v>
          </cell>
          <cell r="J2559">
            <v>40168</v>
          </cell>
          <cell r="K2559" t="str">
            <v>Y</v>
          </cell>
          <cell r="L2559" t="str">
            <v>Drw</v>
          </cell>
          <cell r="M2559">
            <v>2560</v>
          </cell>
        </row>
        <row r="2560">
          <cell r="C2560" t="str">
            <v>25</v>
          </cell>
          <cell r="D2560" t="str">
            <v>05050-MD-25-757-404</v>
          </cell>
          <cell r="E2560" t="str">
            <v>05050-MD-25-757-404</v>
          </cell>
          <cell r="F2560" t="str">
            <v>Tank-Main Platform, Structure- (Butane)</v>
          </cell>
          <cell r="G2560">
            <v>0</v>
          </cell>
          <cell r="H2560" t="str">
            <v>VP-1516-148-T-101/2-253</v>
          </cell>
          <cell r="I2560">
            <v>40175</v>
          </cell>
          <cell r="J2560">
            <v>40168</v>
          </cell>
          <cell r="K2560" t="str">
            <v>Y</v>
          </cell>
          <cell r="L2560" t="str">
            <v>Drw</v>
          </cell>
          <cell r="M2560">
            <v>2561</v>
          </cell>
        </row>
        <row r="2561">
          <cell r="C2561" t="str">
            <v>25</v>
          </cell>
          <cell r="D2561" t="str">
            <v>05050-MD-25-757-405</v>
          </cell>
          <cell r="E2561" t="str">
            <v>05050-MD-25-757-405</v>
          </cell>
          <cell r="F2561" t="str">
            <v>Tank-Main Platform, Structure- (Butane)</v>
          </cell>
          <cell r="G2561">
            <v>0</v>
          </cell>
          <cell r="H2561" t="str">
            <v>VP-1516-148-T-101/2-253</v>
          </cell>
          <cell r="I2561">
            <v>40175</v>
          </cell>
          <cell r="J2561">
            <v>40168</v>
          </cell>
          <cell r="K2561" t="str">
            <v>Y</v>
          </cell>
          <cell r="L2561" t="str">
            <v>Drw</v>
          </cell>
          <cell r="M2561">
            <v>2562</v>
          </cell>
        </row>
        <row r="2562">
          <cell r="C2562" t="str">
            <v>25</v>
          </cell>
          <cell r="D2562" t="str">
            <v>05050-MD-25-757-406</v>
          </cell>
          <cell r="E2562" t="str">
            <v>05050-MD-25-757-406</v>
          </cell>
          <cell r="F2562" t="str">
            <v>Tank-Main Platform, Structure- (Butane)</v>
          </cell>
          <cell r="G2562">
            <v>0</v>
          </cell>
          <cell r="H2562" t="str">
            <v>VP-1516-148-T-101/2-253</v>
          </cell>
          <cell r="I2562">
            <v>40175</v>
          </cell>
          <cell r="J2562">
            <v>40168</v>
          </cell>
          <cell r="K2562" t="str">
            <v>Y</v>
          </cell>
          <cell r="L2562" t="str">
            <v>Drw</v>
          </cell>
          <cell r="M2562">
            <v>2563</v>
          </cell>
        </row>
        <row r="2563">
          <cell r="C2563" t="str">
            <v>25</v>
          </cell>
          <cell r="D2563" t="str">
            <v>05050-MD-25-757-407</v>
          </cell>
          <cell r="E2563" t="str">
            <v>05050-MD-25-757-407</v>
          </cell>
          <cell r="F2563" t="str">
            <v>Tank-Main Platform, Structure- (Butane)</v>
          </cell>
          <cell r="G2563">
            <v>0</v>
          </cell>
          <cell r="H2563" t="str">
            <v>VP-1516-148-T-101/2-253</v>
          </cell>
          <cell r="I2563">
            <v>40175</v>
          </cell>
          <cell r="J2563">
            <v>40168</v>
          </cell>
          <cell r="K2563" t="str">
            <v>Y</v>
          </cell>
          <cell r="L2563" t="str">
            <v>Drw</v>
          </cell>
          <cell r="M2563">
            <v>2564</v>
          </cell>
        </row>
        <row r="2564">
          <cell r="C2564" t="str">
            <v>25</v>
          </cell>
          <cell r="D2564" t="str">
            <v>05050-MD-25-757-408</v>
          </cell>
          <cell r="E2564" t="str">
            <v>05050-MD-25-757-408</v>
          </cell>
          <cell r="F2564" t="str">
            <v>Tank-Main Platform, Structure- (Butane)</v>
          </cell>
          <cell r="G2564">
            <v>0</v>
          </cell>
          <cell r="H2564" t="str">
            <v>VP-1516-148-T-101/2-253</v>
          </cell>
          <cell r="I2564">
            <v>40175</v>
          </cell>
          <cell r="J2564">
            <v>40168</v>
          </cell>
          <cell r="K2564" t="str">
            <v>Y</v>
          </cell>
          <cell r="L2564" t="str">
            <v>Drw</v>
          </cell>
          <cell r="M2564">
            <v>2565</v>
          </cell>
        </row>
        <row r="2565">
          <cell r="C2565" t="str">
            <v>25</v>
          </cell>
          <cell r="D2565" t="str">
            <v>05050-MD-25-757-409</v>
          </cell>
          <cell r="E2565" t="str">
            <v>05050-MD-25-757-409</v>
          </cell>
          <cell r="F2565" t="str">
            <v>Tank-Main Platform, Structure- (Butane)</v>
          </cell>
          <cell r="G2565">
            <v>0</v>
          </cell>
          <cell r="H2565" t="str">
            <v>VP-1516-148-T-101/2-253</v>
          </cell>
          <cell r="I2565">
            <v>40175</v>
          </cell>
          <cell r="J2565">
            <v>40168</v>
          </cell>
          <cell r="K2565" t="str">
            <v>Y</v>
          </cell>
          <cell r="L2565" t="str">
            <v>Drw</v>
          </cell>
          <cell r="M2565">
            <v>2566</v>
          </cell>
        </row>
        <row r="2566">
          <cell r="C2566" t="str">
            <v>25</v>
          </cell>
          <cell r="D2566" t="str">
            <v>05050-MD-25-757-410</v>
          </cell>
          <cell r="E2566" t="str">
            <v>05050-MD-25-757-410</v>
          </cell>
          <cell r="F2566" t="str">
            <v>Tank-Main Platform, Structure- (Butane)</v>
          </cell>
          <cell r="G2566">
            <v>0</v>
          </cell>
          <cell r="H2566" t="str">
            <v>VP-1516-148-T-101/2-253</v>
          </cell>
          <cell r="I2566">
            <v>40175</v>
          </cell>
          <cell r="J2566">
            <v>40168</v>
          </cell>
          <cell r="K2566" t="str">
            <v>Y</v>
          </cell>
          <cell r="L2566" t="str">
            <v>Drw</v>
          </cell>
          <cell r="M2566">
            <v>2567</v>
          </cell>
        </row>
        <row r="2567">
          <cell r="C2567" t="str">
            <v>25</v>
          </cell>
          <cell r="D2567" t="str">
            <v>05050-MD-25-757-411</v>
          </cell>
          <cell r="E2567" t="str">
            <v>05050-MD-25-757-411</v>
          </cell>
          <cell r="F2567" t="str">
            <v>Tank-Main Platform, Structure- (Butane)</v>
          </cell>
          <cell r="G2567">
            <v>0</v>
          </cell>
          <cell r="H2567" t="str">
            <v>VP-1516-148-T-101/2-253</v>
          </cell>
          <cell r="I2567">
            <v>40175</v>
          </cell>
          <cell r="J2567">
            <v>40168</v>
          </cell>
          <cell r="K2567" t="str">
            <v>Y</v>
          </cell>
          <cell r="L2567" t="str">
            <v>Drw</v>
          </cell>
          <cell r="M2567">
            <v>2568</v>
          </cell>
        </row>
        <row r="2568">
          <cell r="C2568" t="str">
            <v>25</v>
          </cell>
          <cell r="D2568" t="str">
            <v>05050-MD-25-757-412</v>
          </cell>
          <cell r="E2568" t="str">
            <v>05050-MD-25-757-412</v>
          </cell>
          <cell r="F2568" t="str">
            <v>Tank-Main Platform, Structure- (Butane)</v>
          </cell>
          <cell r="G2568">
            <v>0</v>
          </cell>
          <cell r="H2568" t="str">
            <v>VP-1516-148-T-101/2-253</v>
          </cell>
          <cell r="I2568">
            <v>40175</v>
          </cell>
          <cell r="J2568">
            <v>40168</v>
          </cell>
          <cell r="K2568" t="str">
            <v>Y</v>
          </cell>
          <cell r="L2568" t="str">
            <v>Drw</v>
          </cell>
          <cell r="M2568">
            <v>2569</v>
          </cell>
        </row>
        <row r="2569">
          <cell r="C2569" t="str">
            <v>25</v>
          </cell>
          <cell r="D2569" t="str">
            <v>05050-MD-25-757-413</v>
          </cell>
          <cell r="E2569" t="str">
            <v>05050-MD-25-757-413</v>
          </cell>
          <cell r="F2569" t="str">
            <v>Tank-Main Platform, Structure- (Butane)</v>
          </cell>
          <cell r="G2569">
            <v>0</v>
          </cell>
          <cell r="H2569" t="str">
            <v>VP-1516-148-T-101/2-253</v>
          </cell>
          <cell r="I2569">
            <v>40175</v>
          </cell>
          <cell r="J2569">
            <v>40168</v>
          </cell>
          <cell r="K2569" t="str">
            <v>Y</v>
          </cell>
          <cell r="L2569" t="str">
            <v>Drw</v>
          </cell>
          <cell r="M2569">
            <v>2570</v>
          </cell>
        </row>
        <row r="2570">
          <cell r="C2570" t="str">
            <v>25</v>
          </cell>
          <cell r="D2570" t="str">
            <v>05050-MD-25-757-414</v>
          </cell>
          <cell r="E2570" t="str">
            <v>05050-MD-25-757-414</v>
          </cell>
          <cell r="F2570" t="str">
            <v>Tank-Main Platform, Structure- (Butane)</v>
          </cell>
          <cell r="G2570">
            <v>0</v>
          </cell>
          <cell r="H2570" t="str">
            <v>VP-1516-148-T-101/2-253</v>
          </cell>
          <cell r="I2570">
            <v>40175</v>
          </cell>
          <cell r="J2570">
            <v>40168</v>
          </cell>
          <cell r="K2570" t="str">
            <v>Y</v>
          </cell>
          <cell r="L2570" t="str">
            <v>Drw</v>
          </cell>
          <cell r="M2570">
            <v>2571</v>
          </cell>
        </row>
        <row r="2571">
          <cell r="C2571" t="str">
            <v>25</v>
          </cell>
          <cell r="D2571" t="str">
            <v>05050-MD-25-757-415</v>
          </cell>
          <cell r="E2571" t="str">
            <v>05050-MD-25-757-415</v>
          </cell>
          <cell r="F2571" t="str">
            <v>Tank-Main Platform, Structure- (Butane)</v>
          </cell>
          <cell r="G2571">
            <v>0</v>
          </cell>
          <cell r="H2571" t="str">
            <v>VP-1516-148-T-101/2-253</v>
          </cell>
          <cell r="I2571">
            <v>40175</v>
          </cell>
          <cell r="J2571">
            <v>40168</v>
          </cell>
          <cell r="K2571" t="str">
            <v>Y</v>
          </cell>
          <cell r="L2571" t="str">
            <v>Drw</v>
          </cell>
          <cell r="M2571">
            <v>2572</v>
          </cell>
        </row>
        <row r="2572">
          <cell r="C2572" t="str">
            <v>25</v>
          </cell>
          <cell r="D2572" t="str">
            <v>05050-MD-25-757-416</v>
          </cell>
          <cell r="E2572" t="str">
            <v>05050-MD-25-757-416</v>
          </cell>
          <cell r="F2572" t="str">
            <v>Tank-Main Platform, Structure- (Butane)</v>
          </cell>
          <cell r="G2572">
            <v>0</v>
          </cell>
          <cell r="H2572" t="str">
            <v>VP-1516-148-T-101/2-253</v>
          </cell>
          <cell r="I2572">
            <v>40175</v>
          </cell>
          <cell r="J2572">
            <v>40168</v>
          </cell>
          <cell r="K2572" t="str">
            <v>Y</v>
          </cell>
          <cell r="L2572" t="str">
            <v>Drw</v>
          </cell>
          <cell r="M2572">
            <v>2573</v>
          </cell>
        </row>
        <row r="2573">
          <cell r="C2573" t="str">
            <v>25</v>
          </cell>
          <cell r="D2573" t="str">
            <v>05050-MD-25-757-417</v>
          </cell>
          <cell r="E2573" t="str">
            <v>05050-MD-25-757-417</v>
          </cell>
          <cell r="F2573" t="str">
            <v>Tank-Main Platform, Structure- (Butane)</v>
          </cell>
          <cell r="G2573">
            <v>0</v>
          </cell>
          <cell r="H2573" t="str">
            <v>VP-1516-148-T-101/2-253</v>
          </cell>
          <cell r="I2573">
            <v>40175</v>
          </cell>
          <cell r="J2573">
            <v>40168</v>
          </cell>
          <cell r="K2573" t="str">
            <v>Y</v>
          </cell>
          <cell r="L2573" t="str">
            <v>Drw</v>
          </cell>
          <cell r="M2573">
            <v>2574</v>
          </cell>
        </row>
        <row r="2574">
          <cell r="C2574" t="str">
            <v>25</v>
          </cell>
          <cell r="D2574" t="str">
            <v>05050-MD-25-757-418</v>
          </cell>
          <cell r="E2574" t="str">
            <v>05050-MD-25-757-418</v>
          </cell>
          <cell r="F2574" t="str">
            <v>Tank-Main Platform, Structure- (Butane)</v>
          </cell>
          <cell r="G2574">
            <v>0</v>
          </cell>
          <cell r="H2574" t="str">
            <v>VP-1516-148-T-101/2-253</v>
          </cell>
          <cell r="I2574">
            <v>40175</v>
          </cell>
          <cell r="J2574">
            <v>40168</v>
          </cell>
          <cell r="K2574" t="str">
            <v>Y</v>
          </cell>
          <cell r="L2574" t="str">
            <v>Drw</v>
          </cell>
          <cell r="M2574">
            <v>2575</v>
          </cell>
        </row>
        <row r="2575">
          <cell r="C2575" t="str">
            <v>25</v>
          </cell>
          <cell r="D2575" t="str">
            <v>05050-MD-25-757-419</v>
          </cell>
          <cell r="E2575" t="str">
            <v>05050-MD-25-757-419</v>
          </cell>
          <cell r="F2575" t="str">
            <v>Tank-Main Platform, Structure- (Butane)</v>
          </cell>
          <cell r="G2575">
            <v>0</v>
          </cell>
          <cell r="H2575" t="str">
            <v>VP-1516-148-T-101/2-253</v>
          </cell>
          <cell r="I2575">
            <v>40175</v>
          </cell>
          <cell r="J2575">
            <v>40168</v>
          </cell>
          <cell r="K2575" t="str">
            <v>Y</v>
          </cell>
          <cell r="L2575" t="str">
            <v>Drw</v>
          </cell>
          <cell r="M2575">
            <v>2576</v>
          </cell>
        </row>
        <row r="2576">
          <cell r="C2576" t="str">
            <v>25</v>
          </cell>
          <cell r="D2576" t="str">
            <v>05050-MD-25-757-420</v>
          </cell>
          <cell r="E2576" t="str">
            <v>05050-MD-25-757-420</v>
          </cell>
          <cell r="F2576" t="str">
            <v>Tank-Main Platform, Structure- (Butane)</v>
          </cell>
          <cell r="G2576">
            <v>0</v>
          </cell>
          <cell r="H2576" t="str">
            <v>VP-1516-148-T-101/2-253</v>
          </cell>
          <cell r="I2576">
            <v>40175</v>
          </cell>
          <cell r="J2576">
            <v>40168</v>
          </cell>
          <cell r="K2576" t="str">
            <v>Y</v>
          </cell>
          <cell r="L2576" t="str">
            <v>Drw</v>
          </cell>
          <cell r="M2576">
            <v>2577</v>
          </cell>
        </row>
        <row r="2577">
          <cell r="C2577" t="str">
            <v>25</v>
          </cell>
          <cell r="D2577" t="str">
            <v>05050-MD-25-757-421</v>
          </cell>
          <cell r="E2577" t="str">
            <v>05050-MD-25-757-421</v>
          </cell>
          <cell r="F2577" t="str">
            <v>Tank-Main Platform, Structure- (Butane)</v>
          </cell>
          <cell r="G2577">
            <v>0</v>
          </cell>
          <cell r="H2577" t="str">
            <v>VP-1516-148-T-101/2-253</v>
          </cell>
          <cell r="I2577">
            <v>40175</v>
          </cell>
          <cell r="J2577">
            <v>40168</v>
          </cell>
          <cell r="K2577" t="str">
            <v>Y</v>
          </cell>
          <cell r="L2577" t="str">
            <v>Drw</v>
          </cell>
          <cell r="M2577">
            <v>2578</v>
          </cell>
        </row>
        <row r="2578">
          <cell r="C2578" t="str">
            <v>25</v>
          </cell>
          <cell r="D2578" t="str">
            <v>05050-MD-25-757-422</v>
          </cell>
          <cell r="E2578" t="str">
            <v>05050-MD-25-757-422</v>
          </cell>
          <cell r="F2578" t="str">
            <v>Tank-Main Platform, Structure- (Butane)</v>
          </cell>
          <cell r="G2578">
            <v>0</v>
          </cell>
          <cell r="H2578" t="str">
            <v>VP-1516-148-T-101/2-253</v>
          </cell>
          <cell r="I2578">
            <v>40175</v>
          </cell>
          <cell r="J2578">
            <v>40168</v>
          </cell>
          <cell r="K2578" t="str">
            <v>Y</v>
          </cell>
          <cell r="L2578" t="str">
            <v>Drw</v>
          </cell>
          <cell r="M2578">
            <v>2579</v>
          </cell>
        </row>
        <row r="2579">
          <cell r="C2579" t="str">
            <v>25</v>
          </cell>
          <cell r="D2579" t="str">
            <v>05050-MD-25-757-423</v>
          </cell>
          <cell r="E2579" t="str">
            <v>05050-MD-25-757-423</v>
          </cell>
          <cell r="F2579" t="str">
            <v>Tank-Main Platform, Structure- (Butane)</v>
          </cell>
          <cell r="G2579">
            <v>0</v>
          </cell>
          <cell r="H2579" t="str">
            <v>VP-1516-148-T-101/2-253</v>
          </cell>
          <cell r="I2579">
            <v>40175</v>
          </cell>
          <cell r="J2579">
            <v>40168</v>
          </cell>
          <cell r="K2579" t="str">
            <v>Y</v>
          </cell>
          <cell r="L2579" t="str">
            <v>Drw</v>
          </cell>
          <cell r="M2579">
            <v>2580</v>
          </cell>
        </row>
        <row r="2580">
          <cell r="C2580" t="str">
            <v>25</v>
          </cell>
          <cell r="D2580" t="str">
            <v>05050-MD-25-757-424</v>
          </cell>
          <cell r="E2580" t="str">
            <v>05050-MD-25-757-424</v>
          </cell>
          <cell r="F2580" t="str">
            <v>Tank-Main Platform, Structure- (Butane)</v>
          </cell>
          <cell r="G2580">
            <v>0</v>
          </cell>
          <cell r="H2580" t="str">
            <v>VP-1516-148-T-101/2-253</v>
          </cell>
          <cell r="I2580">
            <v>40175</v>
          </cell>
          <cell r="J2580">
            <v>40168</v>
          </cell>
          <cell r="K2580" t="str">
            <v>Y</v>
          </cell>
          <cell r="L2580" t="str">
            <v>Drw</v>
          </cell>
          <cell r="M2580">
            <v>2581</v>
          </cell>
        </row>
        <row r="2581">
          <cell r="C2581" t="str">
            <v>25</v>
          </cell>
          <cell r="D2581" t="str">
            <v>05050-MD-25-757-425</v>
          </cell>
          <cell r="E2581" t="str">
            <v>05050-MD-25-757-425</v>
          </cell>
          <cell r="F2581" t="str">
            <v>Tank-Main Platform, Structure- (Butane)</v>
          </cell>
          <cell r="G2581">
            <v>0</v>
          </cell>
          <cell r="H2581" t="str">
            <v>VP-1516-148-T-101/2-253</v>
          </cell>
          <cell r="I2581">
            <v>40175</v>
          </cell>
          <cell r="J2581">
            <v>40168</v>
          </cell>
          <cell r="K2581" t="str">
            <v>Y</v>
          </cell>
          <cell r="L2581" t="str">
            <v>Drw</v>
          </cell>
          <cell r="M2581">
            <v>2582</v>
          </cell>
        </row>
        <row r="2582">
          <cell r="C2582" t="str">
            <v>25</v>
          </cell>
          <cell r="D2582" t="str">
            <v>05050-MD-25-757-426</v>
          </cell>
          <cell r="E2582" t="str">
            <v>05050-MD-25-757-426</v>
          </cell>
          <cell r="F2582" t="str">
            <v>Tank-Main Platform, Structure- (Butane)</v>
          </cell>
          <cell r="G2582">
            <v>0</v>
          </cell>
          <cell r="H2582" t="str">
            <v>VP-1516-148-T-101/2-253</v>
          </cell>
          <cell r="I2582">
            <v>40175</v>
          </cell>
          <cell r="J2582">
            <v>40168</v>
          </cell>
          <cell r="K2582" t="str">
            <v>Y</v>
          </cell>
          <cell r="L2582" t="str">
            <v>Drw</v>
          </cell>
          <cell r="M2582">
            <v>2583</v>
          </cell>
        </row>
        <row r="2583">
          <cell r="C2583" t="str">
            <v>25</v>
          </cell>
          <cell r="D2583" t="str">
            <v>05050-MD-25-757-427</v>
          </cell>
          <cell r="E2583" t="str">
            <v>05050-MD-25-757-427</v>
          </cell>
          <cell r="F2583" t="str">
            <v>Tank-Main Platform, Structure- (Butane)</v>
          </cell>
          <cell r="G2583">
            <v>0</v>
          </cell>
          <cell r="H2583" t="str">
            <v>VP-1516-148-T-101/2-253</v>
          </cell>
          <cell r="I2583">
            <v>40175</v>
          </cell>
          <cell r="J2583">
            <v>40168</v>
          </cell>
          <cell r="K2583" t="str">
            <v>Y</v>
          </cell>
          <cell r="L2583" t="str">
            <v>Drw</v>
          </cell>
          <cell r="M2583">
            <v>2584</v>
          </cell>
        </row>
        <row r="2584">
          <cell r="C2584" t="str">
            <v>25</v>
          </cell>
          <cell r="D2584" t="str">
            <v>05050-MD-25-757-428</v>
          </cell>
          <cell r="E2584" t="str">
            <v>05050-MD-25-757-428</v>
          </cell>
          <cell r="F2584" t="str">
            <v>Tank-Main Platform, Structure- (Butane)</v>
          </cell>
          <cell r="G2584">
            <v>0</v>
          </cell>
          <cell r="H2584" t="str">
            <v>VP-1516-148-T-101/2-253</v>
          </cell>
          <cell r="I2584">
            <v>40175</v>
          </cell>
          <cell r="J2584">
            <v>40168</v>
          </cell>
          <cell r="K2584" t="str">
            <v>Y</v>
          </cell>
          <cell r="L2584" t="str">
            <v>Drw</v>
          </cell>
          <cell r="M2584">
            <v>2585</v>
          </cell>
        </row>
        <row r="2585">
          <cell r="C2585" t="str">
            <v>25</v>
          </cell>
          <cell r="D2585" t="str">
            <v>05050-MD-25-757-429</v>
          </cell>
          <cell r="E2585" t="str">
            <v>05050-MD-25-757-429</v>
          </cell>
          <cell r="F2585" t="str">
            <v>Tank-Main Platform, Structure- (Butane)</v>
          </cell>
          <cell r="G2585">
            <v>0</v>
          </cell>
          <cell r="H2585" t="str">
            <v>VP-1516-148-T-101/2-253</v>
          </cell>
          <cell r="I2585">
            <v>40175</v>
          </cell>
          <cell r="J2585">
            <v>40168</v>
          </cell>
          <cell r="K2585" t="str">
            <v>Y</v>
          </cell>
          <cell r="L2585" t="str">
            <v>Drw</v>
          </cell>
          <cell r="M2585">
            <v>2586</v>
          </cell>
        </row>
        <row r="2586">
          <cell r="C2586" t="str">
            <v>25</v>
          </cell>
          <cell r="D2586" t="str">
            <v>05050-MD-25-757-430</v>
          </cell>
          <cell r="E2586" t="str">
            <v>05050-MD-25-757-430</v>
          </cell>
          <cell r="F2586" t="str">
            <v>Tank-Main Platform, Structure- (Butane)</v>
          </cell>
          <cell r="G2586">
            <v>0</v>
          </cell>
          <cell r="H2586" t="str">
            <v>VP-1516-148-T-101/2-253</v>
          </cell>
          <cell r="I2586">
            <v>40175</v>
          </cell>
          <cell r="J2586">
            <v>40168</v>
          </cell>
          <cell r="K2586" t="str">
            <v>Y</v>
          </cell>
          <cell r="L2586" t="str">
            <v>Drw</v>
          </cell>
          <cell r="M2586">
            <v>2587</v>
          </cell>
        </row>
        <row r="2587">
          <cell r="C2587" t="str">
            <v>25</v>
          </cell>
          <cell r="D2587" t="str">
            <v>05050-MD-25-757-431</v>
          </cell>
          <cell r="E2587" t="str">
            <v>05050-MD-25-757-431</v>
          </cell>
          <cell r="F2587" t="str">
            <v>Tank-Main Platform, Structure- (Butane)</v>
          </cell>
          <cell r="G2587">
            <v>0</v>
          </cell>
          <cell r="H2587" t="str">
            <v>VP-1516-148-T-101/2-253</v>
          </cell>
          <cell r="I2587">
            <v>40175</v>
          </cell>
          <cell r="J2587">
            <v>40168</v>
          </cell>
          <cell r="K2587" t="str">
            <v>Y</v>
          </cell>
          <cell r="L2587" t="str">
            <v>Drw</v>
          </cell>
          <cell r="M2587">
            <v>2588</v>
          </cell>
        </row>
        <row r="2588">
          <cell r="C2588" t="str">
            <v>25</v>
          </cell>
          <cell r="D2588" t="str">
            <v>05050-MD-25-757-432</v>
          </cell>
          <cell r="E2588" t="str">
            <v>05050-MD-25-757-432</v>
          </cell>
          <cell r="F2588" t="str">
            <v>Tank-Main Platform, Structure- (Butane)</v>
          </cell>
          <cell r="G2588">
            <v>0</v>
          </cell>
          <cell r="H2588" t="str">
            <v>VP-1516-148-T-101/2-253</v>
          </cell>
          <cell r="I2588">
            <v>40175</v>
          </cell>
          <cell r="J2588">
            <v>40168</v>
          </cell>
          <cell r="K2588" t="str">
            <v>Y</v>
          </cell>
          <cell r="L2588" t="str">
            <v>Drw</v>
          </cell>
          <cell r="M2588">
            <v>2589</v>
          </cell>
        </row>
        <row r="2589">
          <cell r="C2589" t="str">
            <v>25</v>
          </cell>
          <cell r="D2589" t="str">
            <v>05050-MD-25-757-433</v>
          </cell>
          <cell r="E2589" t="str">
            <v>05050-MD-25-757-433</v>
          </cell>
          <cell r="F2589" t="str">
            <v>Tank-Main Platform, Structure- (Butane)</v>
          </cell>
          <cell r="G2589">
            <v>0</v>
          </cell>
          <cell r="H2589" t="str">
            <v>VP-1516-148-T-101/2-253</v>
          </cell>
          <cell r="I2589">
            <v>40175</v>
          </cell>
          <cell r="J2589">
            <v>40168</v>
          </cell>
          <cell r="K2589" t="str">
            <v>Y</v>
          </cell>
          <cell r="L2589" t="str">
            <v>Drw</v>
          </cell>
          <cell r="M2589">
            <v>2590</v>
          </cell>
        </row>
        <row r="2590">
          <cell r="C2590" t="str">
            <v>25</v>
          </cell>
          <cell r="D2590" t="str">
            <v>05050-MD-25-757-434</v>
          </cell>
          <cell r="E2590" t="str">
            <v>05050-MD-25-757-434</v>
          </cell>
          <cell r="F2590" t="str">
            <v>Tank-Main Platform, Structure- (Butane)</v>
          </cell>
          <cell r="G2590">
            <v>0</v>
          </cell>
          <cell r="H2590" t="str">
            <v>VP-1516-148-T-101/2-253</v>
          </cell>
          <cell r="I2590">
            <v>40175</v>
          </cell>
          <cell r="J2590">
            <v>40168</v>
          </cell>
          <cell r="K2590" t="str">
            <v>Y</v>
          </cell>
          <cell r="L2590" t="str">
            <v>Drw</v>
          </cell>
          <cell r="M2590">
            <v>2591</v>
          </cell>
        </row>
        <row r="2591">
          <cell r="C2591" t="str">
            <v>25</v>
          </cell>
          <cell r="D2591" t="str">
            <v>05050-MD-25-757-435</v>
          </cell>
          <cell r="E2591" t="str">
            <v>05050-MD-25-757-435</v>
          </cell>
          <cell r="F2591" t="str">
            <v>Tank-Main Platform, Structure- (Butane)</v>
          </cell>
          <cell r="G2591">
            <v>0</v>
          </cell>
          <cell r="H2591" t="str">
            <v>VP-1516-148-T-101/2-253</v>
          </cell>
          <cell r="I2591">
            <v>40175</v>
          </cell>
          <cell r="J2591">
            <v>40168</v>
          </cell>
          <cell r="K2591" t="str">
            <v>Y</v>
          </cell>
          <cell r="L2591" t="str">
            <v>Drw</v>
          </cell>
          <cell r="M2591">
            <v>2592</v>
          </cell>
        </row>
        <row r="2592">
          <cell r="C2592" t="str">
            <v>25</v>
          </cell>
          <cell r="D2592" t="str">
            <v>05050-MD-25-757-436</v>
          </cell>
          <cell r="E2592" t="str">
            <v>05050-MD-25-757-436</v>
          </cell>
          <cell r="F2592" t="str">
            <v>Tank-Main Platform, Structure- (Butane)</v>
          </cell>
          <cell r="G2592">
            <v>0</v>
          </cell>
          <cell r="H2592" t="str">
            <v>VP-1516-148-T-101/2-253</v>
          </cell>
          <cell r="I2592">
            <v>40175</v>
          </cell>
          <cell r="J2592">
            <v>40168</v>
          </cell>
          <cell r="K2592" t="str">
            <v>Y</v>
          </cell>
          <cell r="L2592" t="str">
            <v>Drw</v>
          </cell>
          <cell r="M2592">
            <v>2593</v>
          </cell>
        </row>
        <row r="2593">
          <cell r="C2593" t="str">
            <v>25</v>
          </cell>
          <cell r="D2593" t="str">
            <v>05050-MD-25-757-437</v>
          </cell>
          <cell r="E2593" t="str">
            <v>05050-MD-25-757-437</v>
          </cell>
          <cell r="F2593" t="str">
            <v>Tank-Main Platform, Structure- (Butane)</v>
          </cell>
          <cell r="G2593">
            <v>0</v>
          </cell>
          <cell r="H2593" t="str">
            <v>VP-1516-148-T-101/2-253</v>
          </cell>
          <cell r="I2593">
            <v>40175</v>
          </cell>
          <cell r="J2593">
            <v>40168</v>
          </cell>
          <cell r="K2593" t="str">
            <v>Y</v>
          </cell>
          <cell r="L2593" t="str">
            <v>Drw</v>
          </cell>
          <cell r="M2593">
            <v>2594</v>
          </cell>
        </row>
        <row r="2594">
          <cell r="C2594" t="str">
            <v>25</v>
          </cell>
          <cell r="D2594" t="str">
            <v>05050-MD-25-757-438</v>
          </cell>
          <cell r="E2594" t="str">
            <v>05050-MD-25-757-438</v>
          </cell>
          <cell r="F2594" t="str">
            <v>Tank-Main Platform, Structure- (Butane)</v>
          </cell>
          <cell r="G2594">
            <v>0</v>
          </cell>
          <cell r="H2594" t="str">
            <v>VP-1516-148-T-101/2-253</v>
          </cell>
          <cell r="I2594">
            <v>40175</v>
          </cell>
          <cell r="J2594">
            <v>40168</v>
          </cell>
          <cell r="K2594" t="str">
            <v>Y</v>
          </cell>
          <cell r="L2594" t="str">
            <v>Drw</v>
          </cell>
          <cell r="M2594">
            <v>2595</v>
          </cell>
        </row>
        <row r="2595">
          <cell r="C2595" t="str">
            <v>25</v>
          </cell>
          <cell r="D2595" t="str">
            <v>05050-MD-25-757-439</v>
          </cell>
          <cell r="E2595" t="str">
            <v>05050-MD-25-757-439</v>
          </cell>
          <cell r="F2595" t="str">
            <v>Tank-Main Platform, Structure- (Butane)</v>
          </cell>
          <cell r="G2595">
            <v>0</v>
          </cell>
          <cell r="H2595" t="str">
            <v>VP-1516-148-T-101/2-253</v>
          </cell>
          <cell r="I2595">
            <v>40175</v>
          </cell>
          <cell r="J2595">
            <v>40168</v>
          </cell>
          <cell r="K2595" t="str">
            <v>Y</v>
          </cell>
          <cell r="L2595" t="str">
            <v>Drw</v>
          </cell>
          <cell r="M2595">
            <v>2596</v>
          </cell>
        </row>
        <row r="2596">
          <cell r="C2596" t="str">
            <v>25</v>
          </cell>
          <cell r="D2596" t="str">
            <v>05050-MD-25-757-440</v>
          </cell>
          <cell r="E2596" t="str">
            <v>05050-MD-25-757-440</v>
          </cell>
          <cell r="F2596" t="str">
            <v>Tank-Main Platform, Structure- (Butane)</v>
          </cell>
          <cell r="G2596">
            <v>0</v>
          </cell>
          <cell r="H2596" t="str">
            <v>VP-1516-148-T-101/2-253</v>
          </cell>
          <cell r="I2596">
            <v>40175</v>
          </cell>
          <cell r="J2596">
            <v>40168</v>
          </cell>
          <cell r="K2596" t="str">
            <v>Y</v>
          </cell>
          <cell r="L2596" t="str">
            <v>Drw</v>
          </cell>
          <cell r="M2596">
            <v>2597</v>
          </cell>
        </row>
        <row r="2597">
          <cell r="C2597" t="str">
            <v>25</v>
          </cell>
          <cell r="D2597" t="str">
            <v>05050-MD-25-757-441</v>
          </cell>
          <cell r="E2597" t="str">
            <v>05050-MD-25-757-441</v>
          </cell>
          <cell r="F2597" t="str">
            <v>Tank-Main Platform, Structure- (Butane)</v>
          </cell>
          <cell r="G2597">
            <v>0</v>
          </cell>
          <cell r="H2597" t="str">
            <v>VP-1516-148-T-101/2-253</v>
          </cell>
          <cell r="I2597">
            <v>40175</v>
          </cell>
          <cell r="J2597">
            <v>40168</v>
          </cell>
          <cell r="K2597" t="str">
            <v>Y</v>
          </cell>
          <cell r="L2597" t="str">
            <v>Drw</v>
          </cell>
          <cell r="M2597">
            <v>2598</v>
          </cell>
        </row>
        <row r="2598">
          <cell r="C2598" t="str">
            <v>25</v>
          </cell>
          <cell r="D2598" t="str">
            <v>05050-MD-25-757-442</v>
          </cell>
          <cell r="E2598" t="str">
            <v>05050-MD-25-757-442</v>
          </cell>
          <cell r="F2598" t="str">
            <v>Tank-Main Platform, Structure- (Butane)</v>
          </cell>
          <cell r="G2598">
            <v>0</v>
          </cell>
          <cell r="H2598" t="str">
            <v>VP-1516-148-T-101/2-253</v>
          </cell>
          <cell r="I2598">
            <v>40175</v>
          </cell>
          <cell r="J2598">
            <v>40168</v>
          </cell>
          <cell r="K2598" t="str">
            <v>Y</v>
          </cell>
          <cell r="L2598" t="str">
            <v>Drw</v>
          </cell>
          <cell r="M2598">
            <v>2599</v>
          </cell>
        </row>
        <row r="2599">
          <cell r="C2599" t="str">
            <v>25</v>
          </cell>
          <cell r="D2599" t="str">
            <v>05050-MD-25-757-443</v>
          </cell>
          <cell r="E2599" t="str">
            <v>05050-MD-25-757-443</v>
          </cell>
          <cell r="F2599" t="str">
            <v>Tank-Main Platform, Structure- (Butane)</v>
          </cell>
          <cell r="G2599">
            <v>0</v>
          </cell>
          <cell r="H2599" t="str">
            <v>VP-1516-148-T-101/2-253</v>
          </cell>
          <cell r="I2599">
            <v>40175</v>
          </cell>
          <cell r="J2599">
            <v>40168</v>
          </cell>
          <cell r="K2599" t="str">
            <v>Y</v>
          </cell>
          <cell r="L2599" t="str">
            <v>Drw</v>
          </cell>
          <cell r="M2599">
            <v>2600</v>
          </cell>
        </row>
        <row r="2600">
          <cell r="C2600" t="str">
            <v>25</v>
          </cell>
          <cell r="D2600" t="str">
            <v>05050-MD-25-757-444</v>
          </cell>
          <cell r="E2600" t="str">
            <v>05050-MD-25-757-444</v>
          </cell>
          <cell r="F2600" t="str">
            <v>Tank-Main Platform, Structure- (Butane)</v>
          </cell>
          <cell r="G2600">
            <v>0</v>
          </cell>
          <cell r="H2600" t="str">
            <v>VP-1516-148-T-101/2-253</v>
          </cell>
          <cell r="I2600">
            <v>40175</v>
          </cell>
          <cell r="J2600">
            <v>40168</v>
          </cell>
          <cell r="K2600" t="str">
            <v>Y</v>
          </cell>
          <cell r="L2600" t="str">
            <v>Drw</v>
          </cell>
          <cell r="M2600">
            <v>2601</v>
          </cell>
        </row>
        <row r="2601">
          <cell r="C2601" t="str">
            <v>25</v>
          </cell>
          <cell r="D2601" t="str">
            <v>05050-MD-25-757-445</v>
          </cell>
          <cell r="E2601" t="str">
            <v>05050-MD-25-757-445</v>
          </cell>
          <cell r="F2601" t="str">
            <v>Tank-Main Platform, Structure- (Butane)</v>
          </cell>
          <cell r="G2601">
            <v>0</v>
          </cell>
          <cell r="H2601" t="str">
            <v>VP-1516-148-T-101/2-253</v>
          </cell>
          <cell r="I2601">
            <v>40175</v>
          </cell>
          <cell r="J2601">
            <v>40168</v>
          </cell>
          <cell r="K2601" t="str">
            <v>Y</v>
          </cell>
          <cell r="L2601" t="str">
            <v>Drw</v>
          </cell>
          <cell r="M2601">
            <v>2602</v>
          </cell>
        </row>
        <row r="2602">
          <cell r="C2602" t="str">
            <v>25</v>
          </cell>
          <cell r="D2602" t="str">
            <v>05050-MD-25-757-446</v>
          </cell>
          <cell r="E2602" t="str">
            <v>05050-MD-25-757-446</v>
          </cell>
          <cell r="F2602" t="str">
            <v>Tank-Main Platform, Structure- (Butane)</v>
          </cell>
          <cell r="G2602">
            <v>0</v>
          </cell>
          <cell r="H2602" t="str">
            <v>VP-1516-148-T-101/2-253</v>
          </cell>
          <cell r="I2602">
            <v>40175</v>
          </cell>
          <cell r="J2602">
            <v>40168</v>
          </cell>
          <cell r="K2602" t="str">
            <v>Y</v>
          </cell>
          <cell r="L2602" t="str">
            <v>Drw</v>
          </cell>
          <cell r="M2602">
            <v>2603</v>
          </cell>
        </row>
        <row r="2603">
          <cell r="C2603" t="str">
            <v>25</v>
          </cell>
          <cell r="D2603" t="str">
            <v>05050-MD-25-757-447</v>
          </cell>
          <cell r="E2603" t="str">
            <v>05050-MD-25-757-447</v>
          </cell>
          <cell r="F2603" t="str">
            <v>Tank-Main Platform, Structure- (Butane)</v>
          </cell>
          <cell r="G2603">
            <v>0</v>
          </cell>
          <cell r="H2603" t="str">
            <v>VP-1516-148-T-101/2-253</v>
          </cell>
          <cell r="I2603">
            <v>40175</v>
          </cell>
          <cell r="J2603">
            <v>40168</v>
          </cell>
          <cell r="K2603" t="str">
            <v>Y</v>
          </cell>
          <cell r="L2603" t="str">
            <v>Drw</v>
          </cell>
          <cell r="M2603">
            <v>2604</v>
          </cell>
        </row>
        <row r="2604">
          <cell r="C2604" t="str">
            <v>25</v>
          </cell>
          <cell r="D2604" t="str">
            <v>05050-MD-25-757-448</v>
          </cell>
          <cell r="E2604" t="str">
            <v>05050-MD-25-757-448</v>
          </cell>
          <cell r="F2604" t="str">
            <v>Tank-Main Platform, Structure- (Butane)</v>
          </cell>
          <cell r="G2604">
            <v>0</v>
          </cell>
          <cell r="H2604" t="str">
            <v>VP-1516-148-T-101/2-253</v>
          </cell>
          <cell r="I2604">
            <v>40175</v>
          </cell>
          <cell r="J2604">
            <v>40168</v>
          </cell>
          <cell r="K2604" t="str">
            <v>Y</v>
          </cell>
          <cell r="L2604" t="str">
            <v>Drw</v>
          </cell>
          <cell r="M2604">
            <v>2605</v>
          </cell>
        </row>
        <row r="2605">
          <cell r="C2605" t="str">
            <v>25</v>
          </cell>
          <cell r="D2605" t="str">
            <v>05050-MD-25-757-449</v>
          </cell>
          <cell r="E2605" t="str">
            <v>05050-MD-25-757-449</v>
          </cell>
          <cell r="F2605" t="str">
            <v>Tank-Main Platform, Structure- (Butane)</v>
          </cell>
          <cell r="G2605">
            <v>0</v>
          </cell>
          <cell r="H2605" t="str">
            <v>VP-1516-148-T-101/2-253</v>
          </cell>
          <cell r="I2605">
            <v>40175</v>
          </cell>
          <cell r="J2605">
            <v>40168</v>
          </cell>
          <cell r="K2605" t="str">
            <v>Y</v>
          </cell>
          <cell r="L2605" t="str">
            <v>Drw</v>
          </cell>
          <cell r="M2605">
            <v>2606</v>
          </cell>
        </row>
        <row r="2606">
          <cell r="C2606" t="str">
            <v>25</v>
          </cell>
          <cell r="D2606" t="str">
            <v>05050-MD-25-757-450</v>
          </cell>
          <cell r="E2606" t="str">
            <v>05050-MD-25-757-450</v>
          </cell>
          <cell r="F2606" t="str">
            <v>Tank-Main Platform, Structure- (Butane)</v>
          </cell>
          <cell r="G2606">
            <v>0</v>
          </cell>
          <cell r="H2606" t="str">
            <v>VP-1516-148-T-101/2-253</v>
          </cell>
          <cell r="I2606">
            <v>40175</v>
          </cell>
          <cell r="J2606">
            <v>40168</v>
          </cell>
          <cell r="K2606" t="str">
            <v>Y</v>
          </cell>
          <cell r="L2606" t="str">
            <v>Drw</v>
          </cell>
          <cell r="M2606">
            <v>2607</v>
          </cell>
        </row>
        <row r="2607">
          <cell r="C2607" t="str">
            <v>25</v>
          </cell>
          <cell r="D2607" t="str">
            <v>05050-MD-25-757-451</v>
          </cell>
          <cell r="E2607" t="str">
            <v>05050-MD-25-757-451</v>
          </cell>
          <cell r="F2607" t="str">
            <v>Tank-Main Platform, Structure- (Butane)</v>
          </cell>
          <cell r="G2607">
            <v>0</v>
          </cell>
          <cell r="H2607" t="str">
            <v>VP-1516-148-T-101/2-253</v>
          </cell>
          <cell r="I2607">
            <v>40175</v>
          </cell>
          <cell r="J2607">
            <v>40168</v>
          </cell>
          <cell r="K2607" t="str">
            <v>Y</v>
          </cell>
          <cell r="L2607" t="str">
            <v>Drw</v>
          </cell>
          <cell r="M2607">
            <v>2608</v>
          </cell>
        </row>
        <row r="2608">
          <cell r="C2608" t="str">
            <v>25</v>
          </cell>
          <cell r="D2608" t="str">
            <v>05050-MD-25-757-452</v>
          </cell>
          <cell r="E2608" t="str">
            <v>05050-MD-25-757-452</v>
          </cell>
          <cell r="F2608" t="str">
            <v>Tank-Main Platform, Structure- (Butane)</v>
          </cell>
          <cell r="G2608">
            <v>0</v>
          </cell>
          <cell r="H2608" t="str">
            <v>VP-1516-148-T-101/2-253</v>
          </cell>
          <cell r="I2608">
            <v>40175</v>
          </cell>
          <cell r="J2608">
            <v>40168</v>
          </cell>
          <cell r="K2608" t="str">
            <v>Y</v>
          </cell>
          <cell r="L2608" t="str">
            <v>Drw</v>
          </cell>
          <cell r="M2608">
            <v>2609</v>
          </cell>
        </row>
        <row r="2609">
          <cell r="C2609" t="str">
            <v>25</v>
          </cell>
          <cell r="D2609" t="str">
            <v>05050-MD-25-757-453</v>
          </cell>
          <cell r="E2609" t="str">
            <v>05050-MD-25-757-453</v>
          </cell>
          <cell r="F2609" t="str">
            <v>Tank-Main Platform, Structure- (Butane)</v>
          </cell>
          <cell r="G2609">
            <v>0</v>
          </cell>
          <cell r="H2609" t="str">
            <v>VP-1516-148-T-101/2-253</v>
          </cell>
          <cell r="I2609">
            <v>40175</v>
          </cell>
          <cell r="J2609">
            <v>40168</v>
          </cell>
          <cell r="K2609" t="str">
            <v>Y</v>
          </cell>
          <cell r="L2609" t="str">
            <v>Drw</v>
          </cell>
          <cell r="M2609">
            <v>2610</v>
          </cell>
        </row>
        <row r="2610">
          <cell r="C2610" t="str">
            <v>25</v>
          </cell>
          <cell r="D2610" t="str">
            <v>05050-MD-25-757-454</v>
          </cell>
          <cell r="E2610" t="str">
            <v>05050-MD-25-757-454</v>
          </cell>
          <cell r="F2610" t="str">
            <v>Tank-Main Platform, Structure- (Butane)</v>
          </cell>
          <cell r="G2610">
            <v>0</v>
          </cell>
          <cell r="H2610" t="str">
            <v>VP-1516-148-T-101/2-253</v>
          </cell>
          <cell r="I2610">
            <v>40175</v>
          </cell>
          <cell r="J2610">
            <v>40168</v>
          </cell>
          <cell r="K2610" t="str">
            <v>Y</v>
          </cell>
          <cell r="L2610" t="str">
            <v>Drw</v>
          </cell>
          <cell r="M2610">
            <v>2611</v>
          </cell>
        </row>
        <row r="2611">
          <cell r="C2611" t="str">
            <v>25</v>
          </cell>
          <cell r="D2611" t="str">
            <v>05050-MD-25-757-455</v>
          </cell>
          <cell r="E2611" t="str">
            <v>05050-MD-25-757-455</v>
          </cell>
          <cell r="F2611" t="str">
            <v>Tank-Main Platform, Structure- (Butane)</v>
          </cell>
          <cell r="G2611">
            <v>0</v>
          </cell>
          <cell r="H2611" t="str">
            <v>VP-1516-148-T-101/2-253</v>
          </cell>
          <cell r="I2611">
            <v>40175</v>
          </cell>
          <cell r="J2611">
            <v>40168</v>
          </cell>
          <cell r="K2611" t="str">
            <v>Y</v>
          </cell>
          <cell r="L2611" t="str">
            <v>Drw</v>
          </cell>
          <cell r="M2611">
            <v>2612</v>
          </cell>
        </row>
        <row r="2612">
          <cell r="C2612" t="str">
            <v>25</v>
          </cell>
          <cell r="D2612" t="str">
            <v>05050-MD-25-757-456</v>
          </cell>
          <cell r="E2612" t="str">
            <v>05050-MD-25-757-456</v>
          </cell>
          <cell r="F2612" t="str">
            <v>Tank-Main Platform, Structure- (Butane)</v>
          </cell>
          <cell r="G2612">
            <v>0</v>
          </cell>
          <cell r="H2612" t="str">
            <v>VP-1516-148-T-101/2-253</v>
          </cell>
          <cell r="I2612">
            <v>40175</v>
          </cell>
          <cell r="J2612">
            <v>40168</v>
          </cell>
          <cell r="K2612" t="str">
            <v>Y</v>
          </cell>
          <cell r="L2612" t="str">
            <v>Drw</v>
          </cell>
          <cell r="M2612">
            <v>2613</v>
          </cell>
        </row>
        <row r="2613">
          <cell r="C2613" t="str">
            <v>25</v>
          </cell>
          <cell r="D2613" t="str">
            <v>05050-MD-25-757-457</v>
          </cell>
          <cell r="E2613" t="str">
            <v>05050-MD-25-757-457</v>
          </cell>
          <cell r="F2613" t="str">
            <v>Tank-Main Platform, Structure- (Butane)</v>
          </cell>
          <cell r="G2613">
            <v>0</v>
          </cell>
          <cell r="H2613" t="str">
            <v>VP-1516-148-T-101/2-253</v>
          </cell>
          <cell r="I2613">
            <v>40175</v>
          </cell>
          <cell r="J2613">
            <v>40168</v>
          </cell>
          <cell r="K2613" t="str">
            <v>Y</v>
          </cell>
          <cell r="L2613" t="str">
            <v>Drw</v>
          </cell>
          <cell r="M2613">
            <v>2614</v>
          </cell>
        </row>
        <row r="2614">
          <cell r="C2614" t="str">
            <v>25</v>
          </cell>
          <cell r="D2614" t="str">
            <v>05050-MD-25-757-458</v>
          </cell>
          <cell r="E2614" t="str">
            <v>05050-MD-25-757-458</v>
          </cell>
          <cell r="F2614" t="str">
            <v>Tank-Main Platform, Structure- (Butane)</v>
          </cell>
          <cell r="G2614">
            <v>0</v>
          </cell>
          <cell r="H2614" t="str">
            <v>VP-1516-148-T-101/2-253</v>
          </cell>
          <cell r="I2614">
            <v>40175</v>
          </cell>
          <cell r="J2614">
            <v>40168</v>
          </cell>
          <cell r="K2614" t="str">
            <v>Y</v>
          </cell>
          <cell r="L2614" t="str">
            <v>Drw</v>
          </cell>
          <cell r="M2614">
            <v>2615</v>
          </cell>
        </row>
        <row r="2615">
          <cell r="C2615" t="str">
            <v>25</v>
          </cell>
          <cell r="D2615" t="str">
            <v>05050-MD-25-757-459</v>
          </cell>
          <cell r="E2615" t="str">
            <v>05050-MD-25-757-459</v>
          </cell>
          <cell r="F2615" t="str">
            <v>Tank-Main Platform, Structure- (Butane)</v>
          </cell>
          <cell r="G2615">
            <v>0</v>
          </cell>
          <cell r="H2615" t="str">
            <v>VP-1516-148-T-101/2-253</v>
          </cell>
          <cell r="I2615">
            <v>40175</v>
          </cell>
          <cell r="J2615">
            <v>40168</v>
          </cell>
          <cell r="K2615" t="str">
            <v>Y</v>
          </cell>
          <cell r="L2615" t="str">
            <v>Drw</v>
          </cell>
          <cell r="M2615">
            <v>2616</v>
          </cell>
        </row>
        <row r="2616">
          <cell r="C2616" t="str">
            <v>25</v>
          </cell>
          <cell r="D2616" t="str">
            <v>05050-MD-25-757-460</v>
          </cell>
          <cell r="E2616" t="str">
            <v>05050-MD-25-757-460</v>
          </cell>
          <cell r="F2616" t="str">
            <v>Tank-Main Platform, Structure- (Butane)</v>
          </cell>
          <cell r="G2616">
            <v>0</v>
          </cell>
          <cell r="H2616" t="str">
            <v>VP-1516-148-T-101/2-253</v>
          </cell>
          <cell r="I2616">
            <v>40175</v>
          </cell>
          <cell r="J2616">
            <v>40168</v>
          </cell>
          <cell r="K2616" t="str">
            <v>Y</v>
          </cell>
          <cell r="L2616" t="str">
            <v>Drw</v>
          </cell>
          <cell r="M2616">
            <v>2617</v>
          </cell>
        </row>
        <row r="2617">
          <cell r="C2617" t="str">
            <v>25</v>
          </cell>
          <cell r="D2617" t="str">
            <v>05050-MD-25-757-461</v>
          </cell>
          <cell r="E2617" t="str">
            <v>05050-MD-25-757-461</v>
          </cell>
          <cell r="F2617" t="str">
            <v>Tank-Main Platform, Structure- (Butane)</v>
          </cell>
          <cell r="G2617">
            <v>0</v>
          </cell>
          <cell r="H2617" t="str">
            <v>VP-1516-148-T-101/2-253</v>
          </cell>
          <cell r="I2617">
            <v>40175</v>
          </cell>
          <cell r="J2617">
            <v>40168</v>
          </cell>
          <cell r="K2617" t="str">
            <v>Y</v>
          </cell>
          <cell r="L2617" t="str">
            <v>Drw</v>
          </cell>
          <cell r="M2617">
            <v>2618</v>
          </cell>
        </row>
        <row r="2618">
          <cell r="C2618" t="str">
            <v>25</v>
          </cell>
          <cell r="D2618" t="str">
            <v>05050-MD-25-757-462</v>
          </cell>
          <cell r="E2618" t="str">
            <v>05050-MD-25-757-462</v>
          </cell>
          <cell r="F2618" t="str">
            <v>Tank-Main Platform, Structure- (Butane)</v>
          </cell>
          <cell r="G2618">
            <v>0</v>
          </cell>
          <cell r="H2618" t="str">
            <v>VP-1516-148-T-101/2-253</v>
          </cell>
          <cell r="I2618">
            <v>40175</v>
          </cell>
          <cell r="J2618">
            <v>40168</v>
          </cell>
          <cell r="K2618" t="str">
            <v>Y</v>
          </cell>
          <cell r="L2618" t="str">
            <v>Drw</v>
          </cell>
          <cell r="M2618">
            <v>2619</v>
          </cell>
        </row>
        <row r="2619">
          <cell r="C2619" t="str">
            <v>25</v>
          </cell>
          <cell r="D2619" t="str">
            <v>05050-MD-25-757-463</v>
          </cell>
          <cell r="E2619" t="str">
            <v>05050-MD-25-757-463</v>
          </cell>
          <cell r="F2619" t="str">
            <v>Tank-Main Platform, Structure- (Butane)</v>
          </cell>
          <cell r="G2619">
            <v>0</v>
          </cell>
          <cell r="H2619" t="str">
            <v>VP-1516-148-T-101/2-253</v>
          </cell>
          <cell r="I2619">
            <v>40175</v>
          </cell>
          <cell r="J2619">
            <v>40168</v>
          </cell>
          <cell r="K2619" t="str">
            <v>Y</v>
          </cell>
          <cell r="L2619" t="str">
            <v>Drw</v>
          </cell>
          <cell r="M2619">
            <v>2620</v>
          </cell>
        </row>
        <row r="2620">
          <cell r="C2620" t="str">
            <v>25</v>
          </cell>
          <cell r="D2620" t="str">
            <v>05050-MD-25-757-464</v>
          </cell>
          <cell r="E2620" t="str">
            <v>05050-MD-25-757-464</v>
          </cell>
          <cell r="F2620" t="str">
            <v>Tank-Main Platform, Structure- (Butane)</v>
          </cell>
          <cell r="G2620">
            <v>0</v>
          </cell>
          <cell r="H2620" t="str">
            <v>VP-1516-148-T-101/2-253</v>
          </cell>
          <cell r="I2620">
            <v>40175</v>
          </cell>
          <cell r="J2620">
            <v>40168</v>
          </cell>
          <cell r="K2620" t="str">
            <v>Y</v>
          </cell>
          <cell r="L2620" t="str">
            <v>Drw</v>
          </cell>
          <cell r="M2620">
            <v>2621</v>
          </cell>
        </row>
        <row r="2621">
          <cell r="C2621" t="str">
            <v>25</v>
          </cell>
          <cell r="D2621" t="str">
            <v>05050-MD-25-757-465</v>
          </cell>
          <cell r="E2621" t="str">
            <v>05050-MD-25-757-465</v>
          </cell>
          <cell r="F2621" t="str">
            <v>Tank-Main Platform, Structure- (Butane)</v>
          </cell>
          <cell r="G2621">
            <v>0</v>
          </cell>
          <cell r="H2621" t="str">
            <v>VP-1516-148-T-101/2-253</v>
          </cell>
          <cell r="I2621">
            <v>40175</v>
          </cell>
          <cell r="J2621">
            <v>40168</v>
          </cell>
          <cell r="K2621" t="str">
            <v>Y</v>
          </cell>
          <cell r="L2621" t="str">
            <v>Drw</v>
          </cell>
          <cell r="M2621">
            <v>2622</v>
          </cell>
        </row>
        <row r="2622">
          <cell r="C2622" t="str">
            <v>25</v>
          </cell>
          <cell r="D2622" t="str">
            <v>05050-MD-25-757-466</v>
          </cell>
          <cell r="E2622" t="str">
            <v>05050-MD-25-757-466</v>
          </cell>
          <cell r="F2622" t="str">
            <v>Tank-Main Platform, Structure- (Butane)</v>
          </cell>
          <cell r="G2622">
            <v>0</v>
          </cell>
          <cell r="H2622" t="str">
            <v>VP-1516-148-T-101/2-253</v>
          </cell>
          <cell r="I2622">
            <v>40175</v>
          </cell>
          <cell r="J2622">
            <v>40168</v>
          </cell>
          <cell r="K2622" t="str">
            <v>Y</v>
          </cell>
          <cell r="L2622" t="str">
            <v>Drw</v>
          </cell>
          <cell r="M2622">
            <v>2623</v>
          </cell>
        </row>
        <row r="2623">
          <cell r="C2623" t="str">
            <v>25</v>
          </cell>
          <cell r="D2623" t="str">
            <v>05050-MD-25-757-467</v>
          </cell>
          <cell r="E2623" t="str">
            <v>05050-MD-25-757-467</v>
          </cell>
          <cell r="F2623" t="str">
            <v>Tank-Main Platform, Structure- (Butane)</v>
          </cell>
          <cell r="G2623">
            <v>0</v>
          </cell>
          <cell r="H2623" t="str">
            <v>VP-1516-148-T-101/2-253</v>
          </cell>
          <cell r="I2623">
            <v>40175</v>
          </cell>
          <cell r="J2623">
            <v>40168</v>
          </cell>
          <cell r="K2623" t="str">
            <v>Y</v>
          </cell>
          <cell r="L2623" t="str">
            <v>Drw</v>
          </cell>
          <cell r="M2623">
            <v>2624</v>
          </cell>
        </row>
        <row r="2624">
          <cell r="C2624" t="str">
            <v>25</v>
          </cell>
          <cell r="D2624" t="str">
            <v>05050-MD-25-757-468</v>
          </cell>
          <cell r="E2624" t="str">
            <v>05050-MD-25-757-468</v>
          </cell>
          <cell r="F2624" t="str">
            <v>Tank-Main Platform, Structure- (Butane)</v>
          </cell>
          <cell r="G2624">
            <v>0</v>
          </cell>
          <cell r="H2624" t="str">
            <v>VP-1516-148-T-101/2-253</v>
          </cell>
          <cell r="I2624">
            <v>40175</v>
          </cell>
          <cell r="J2624">
            <v>40168</v>
          </cell>
          <cell r="K2624" t="str">
            <v>Y</v>
          </cell>
          <cell r="L2624" t="str">
            <v>Drw</v>
          </cell>
          <cell r="M2624">
            <v>2625</v>
          </cell>
        </row>
        <row r="2625">
          <cell r="C2625" t="str">
            <v>25</v>
          </cell>
          <cell r="D2625" t="str">
            <v>05050-MD-25-757-469</v>
          </cell>
          <cell r="E2625" t="str">
            <v>05050-MD-25-757-469</v>
          </cell>
          <cell r="F2625" t="str">
            <v>Tank-Main Platform, Structure- (Butane)</v>
          </cell>
          <cell r="G2625">
            <v>0</v>
          </cell>
          <cell r="H2625" t="str">
            <v>VP-1516-148-T-101/2-253</v>
          </cell>
          <cell r="I2625">
            <v>40175</v>
          </cell>
          <cell r="J2625">
            <v>40168</v>
          </cell>
          <cell r="K2625" t="str">
            <v>Y</v>
          </cell>
          <cell r="L2625" t="str">
            <v>Drw</v>
          </cell>
          <cell r="M2625">
            <v>2626</v>
          </cell>
        </row>
        <row r="2626">
          <cell r="C2626" t="str">
            <v>25</v>
          </cell>
          <cell r="D2626" t="str">
            <v>05050-MD-25-757-470</v>
          </cell>
          <cell r="E2626" t="str">
            <v>05050-MD-25-757-470</v>
          </cell>
          <cell r="F2626" t="str">
            <v>Tank-Main Platform, Structure- (Butane)</v>
          </cell>
          <cell r="G2626">
            <v>0</v>
          </cell>
          <cell r="H2626" t="str">
            <v>VP-1516-148-T-101/2-253</v>
          </cell>
          <cell r="I2626">
            <v>40175</v>
          </cell>
          <cell r="J2626">
            <v>40168</v>
          </cell>
          <cell r="K2626" t="str">
            <v>Y</v>
          </cell>
          <cell r="L2626" t="str">
            <v>Drw</v>
          </cell>
          <cell r="M2626">
            <v>2627</v>
          </cell>
        </row>
        <row r="2627">
          <cell r="C2627" t="str">
            <v>25</v>
          </cell>
          <cell r="D2627" t="str">
            <v>05050-MD-25-757-471</v>
          </cell>
          <cell r="E2627" t="str">
            <v>05050-MD-25-757-471</v>
          </cell>
          <cell r="F2627" t="str">
            <v>Tank-Main Platform, Structure- (Butane)</v>
          </cell>
          <cell r="G2627">
            <v>0</v>
          </cell>
          <cell r="H2627" t="str">
            <v>VP-1516-148-T-101/2-253</v>
          </cell>
          <cell r="I2627">
            <v>40175</v>
          </cell>
          <cell r="J2627">
            <v>40168</v>
          </cell>
          <cell r="K2627" t="str">
            <v>Y</v>
          </cell>
          <cell r="L2627" t="str">
            <v>Drw</v>
          </cell>
          <cell r="M2627">
            <v>2628</v>
          </cell>
        </row>
        <row r="2628">
          <cell r="C2628" t="str">
            <v>25</v>
          </cell>
          <cell r="D2628" t="str">
            <v>05050-MD-25-757-472</v>
          </cell>
          <cell r="E2628" t="str">
            <v>05050-MD-25-757-472</v>
          </cell>
          <cell r="F2628" t="str">
            <v>Tank-Main Platform, Structure- (Butane)</v>
          </cell>
          <cell r="G2628">
            <v>0</v>
          </cell>
          <cell r="H2628" t="str">
            <v>VP-1516-148-T-101/2-253</v>
          </cell>
          <cell r="I2628">
            <v>40175</v>
          </cell>
          <cell r="J2628">
            <v>40168</v>
          </cell>
          <cell r="K2628" t="str">
            <v>Y</v>
          </cell>
          <cell r="L2628" t="str">
            <v>Drw</v>
          </cell>
          <cell r="M2628">
            <v>2629</v>
          </cell>
        </row>
        <row r="2629">
          <cell r="C2629" t="str">
            <v>25</v>
          </cell>
          <cell r="D2629" t="str">
            <v>05050-MD-25-757-473</v>
          </cell>
          <cell r="E2629" t="str">
            <v>05050-MD-25-757-473</v>
          </cell>
          <cell r="F2629" t="str">
            <v>Tank-Main Platform, Structure- (Butane)</v>
          </cell>
          <cell r="G2629">
            <v>0</v>
          </cell>
          <cell r="H2629" t="str">
            <v>VP-1516-148-T-101/2-253</v>
          </cell>
          <cell r="I2629">
            <v>40175</v>
          </cell>
          <cell r="J2629">
            <v>40168</v>
          </cell>
          <cell r="K2629" t="str">
            <v>Y</v>
          </cell>
          <cell r="L2629" t="str">
            <v>Drw</v>
          </cell>
          <cell r="M2629">
            <v>2630</v>
          </cell>
        </row>
        <row r="2630">
          <cell r="C2630" t="str">
            <v>25</v>
          </cell>
          <cell r="D2630" t="str">
            <v>05050-MD-25-757-474</v>
          </cell>
          <cell r="E2630" t="str">
            <v>05050-MD-25-757-474</v>
          </cell>
          <cell r="F2630" t="str">
            <v>Tank-Main Platform, Structure- (Butane)</v>
          </cell>
          <cell r="G2630">
            <v>0</v>
          </cell>
          <cell r="H2630" t="str">
            <v>VP-1516-148-T-101/2-253</v>
          </cell>
          <cell r="I2630">
            <v>40175</v>
          </cell>
          <cell r="J2630">
            <v>40168</v>
          </cell>
          <cell r="K2630" t="str">
            <v>Y</v>
          </cell>
          <cell r="L2630" t="str">
            <v>Drw</v>
          </cell>
          <cell r="M2630">
            <v>2631</v>
          </cell>
        </row>
        <row r="2631">
          <cell r="C2631" t="str">
            <v>25</v>
          </cell>
          <cell r="D2631" t="str">
            <v>05050-MD-25-757-475</v>
          </cell>
          <cell r="E2631" t="str">
            <v>05050-MD-25-757-475</v>
          </cell>
          <cell r="F2631" t="str">
            <v>Tank-Main Platform, Structure- (Butane)</v>
          </cell>
          <cell r="G2631">
            <v>0</v>
          </cell>
          <cell r="H2631" t="str">
            <v>VP-1516-148-T-101/2-253</v>
          </cell>
          <cell r="I2631">
            <v>40175</v>
          </cell>
          <cell r="J2631">
            <v>40168</v>
          </cell>
          <cell r="K2631" t="str">
            <v>Y</v>
          </cell>
          <cell r="L2631" t="str">
            <v>Drw</v>
          </cell>
          <cell r="M2631">
            <v>2632</v>
          </cell>
        </row>
        <row r="2632">
          <cell r="C2632" t="str">
            <v>25</v>
          </cell>
          <cell r="D2632" t="str">
            <v>05050-MD-25-757-476</v>
          </cell>
          <cell r="E2632" t="str">
            <v>05050-MD-25-757-476</v>
          </cell>
          <cell r="F2632" t="str">
            <v>Tank-Main Platform, Structure- (Butane)</v>
          </cell>
          <cell r="G2632">
            <v>0</v>
          </cell>
          <cell r="H2632" t="str">
            <v>VP-1516-148-T-101/2-253</v>
          </cell>
          <cell r="I2632">
            <v>40175</v>
          </cell>
          <cell r="J2632">
            <v>40168</v>
          </cell>
          <cell r="K2632" t="str">
            <v>Y</v>
          </cell>
          <cell r="L2632" t="str">
            <v>Drw</v>
          </cell>
          <cell r="M2632">
            <v>2633</v>
          </cell>
        </row>
        <row r="2633">
          <cell r="C2633" t="str">
            <v>25</v>
          </cell>
          <cell r="D2633" t="str">
            <v>05050-MD-25-757-477</v>
          </cell>
          <cell r="E2633" t="str">
            <v>05050-MD-25-757-477</v>
          </cell>
          <cell r="F2633" t="str">
            <v>Tank-Main Platform, Structure- (Butane)</v>
          </cell>
          <cell r="G2633">
            <v>0</v>
          </cell>
          <cell r="H2633" t="str">
            <v>VP-1516-148-T-101/2-253</v>
          </cell>
          <cell r="I2633">
            <v>40175</v>
          </cell>
          <cell r="J2633">
            <v>40168</v>
          </cell>
          <cell r="K2633" t="str">
            <v>Y</v>
          </cell>
          <cell r="L2633" t="str">
            <v>Drw</v>
          </cell>
          <cell r="M2633">
            <v>2634</v>
          </cell>
        </row>
        <row r="2634">
          <cell r="C2634" t="str">
            <v>25</v>
          </cell>
          <cell r="D2634" t="str">
            <v>05050-MD-25-757-478</v>
          </cell>
          <cell r="E2634" t="str">
            <v>05050-MD-25-757-478</v>
          </cell>
          <cell r="F2634" t="str">
            <v>Tank-Main Platform, Structure- (Butane)</v>
          </cell>
          <cell r="G2634">
            <v>0</v>
          </cell>
          <cell r="H2634" t="str">
            <v>VP-1516-148-T-101/2-253</v>
          </cell>
          <cell r="I2634">
            <v>40175</v>
          </cell>
          <cell r="J2634">
            <v>40168</v>
          </cell>
          <cell r="K2634" t="str">
            <v>Y</v>
          </cell>
          <cell r="L2634" t="str">
            <v>Drw</v>
          </cell>
          <cell r="M2634">
            <v>2635</v>
          </cell>
        </row>
        <row r="2635">
          <cell r="C2635" t="str">
            <v>25</v>
          </cell>
          <cell r="D2635" t="str">
            <v>05050-MD-25-757-479</v>
          </cell>
          <cell r="E2635" t="str">
            <v>05050-MD-25-757-479</v>
          </cell>
          <cell r="F2635" t="str">
            <v>Tank-Main Platform, Structure- (Butane)</v>
          </cell>
          <cell r="G2635">
            <v>0</v>
          </cell>
          <cell r="H2635" t="str">
            <v>VP-1516-148-T-101/2-253</v>
          </cell>
          <cell r="I2635">
            <v>40175</v>
          </cell>
          <cell r="J2635">
            <v>40168</v>
          </cell>
          <cell r="K2635" t="str">
            <v>Y</v>
          </cell>
          <cell r="L2635" t="str">
            <v>Drw</v>
          </cell>
          <cell r="M2635">
            <v>2636</v>
          </cell>
        </row>
        <row r="2636">
          <cell r="C2636" t="str">
            <v>25</v>
          </cell>
          <cell r="D2636" t="str">
            <v>05050-MD-25-757-480</v>
          </cell>
          <cell r="E2636" t="str">
            <v>05050-MD-25-757-480</v>
          </cell>
          <cell r="F2636" t="str">
            <v>Tank-Main Platform, Structure- (Butane)</v>
          </cell>
          <cell r="G2636">
            <v>0</v>
          </cell>
          <cell r="H2636" t="str">
            <v>VP-1516-148-T-101/2-253</v>
          </cell>
          <cell r="I2636">
            <v>40175</v>
          </cell>
          <cell r="J2636">
            <v>40168</v>
          </cell>
          <cell r="K2636" t="str">
            <v>Y</v>
          </cell>
          <cell r="L2636" t="str">
            <v>Drw</v>
          </cell>
          <cell r="M2636">
            <v>2637</v>
          </cell>
        </row>
        <row r="2637">
          <cell r="C2637" t="str">
            <v>25</v>
          </cell>
          <cell r="D2637" t="str">
            <v>05050-MD-25-757-481</v>
          </cell>
          <cell r="E2637" t="str">
            <v>05050-MD-25-757-481</v>
          </cell>
          <cell r="F2637" t="str">
            <v>Tank-Main Platform, Structure- (Butane)</v>
          </cell>
          <cell r="G2637">
            <v>0</v>
          </cell>
          <cell r="H2637" t="str">
            <v>VP-1516-148-T-101/2-253</v>
          </cell>
          <cell r="I2637">
            <v>40175</v>
          </cell>
          <cell r="J2637">
            <v>40168</v>
          </cell>
          <cell r="K2637" t="str">
            <v>Y</v>
          </cell>
          <cell r="L2637" t="str">
            <v>Drw</v>
          </cell>
          <cell r="M2637">
            <v>2638</v>
          </cell>
        </row>
        <row r="2638">
          <cell r="C2638" t="str">
            <v>25</v>
          </cell>
          <cell r="D2638" t="str">
            <v>05050-MD-25-757-482</v>
          </cell>
          <cell r="E2638" t="str">
            <v>05050-MD-25-757-482</v>
          </cell>
          <cell r="F2638" t="str">
            <v>Tank-Main Platform, Structure- (Butane)</v>
          </cell>
          <cell r="G2638">
            <v>0</v>
          </cell>
          <cell r="H2638" t="str">
            <v>VP-1516-148-T-101/2-253</v>
          </cell>
          <cell r="I2638">
            <v>40175</v>
          </cell>
          <cell r="J2638">
            <v>40168</v>
          </cell>
          <cell r="K2638" t="str">
            <v>Y</v>
          </cell>
          <cell r="L2638" t="str">
            <v>Drw</v>
          </cell>
          <cell r="M2638">
            <v>2639</v>
          </cell>
        </row>
        <row r="2639">
          <cell r="C2639" t="str">
            <v>25</v>
          </cell>
          <cell r="D2639" t="str">
            <v>05050-MD-25-757-483</v>
          </cell>
          <cell r="E2639" t="str">
            <v>05050-MD-25-757-483</v>
          </cell>
          <cell r="F2639" t="str">
            <v>Tank-Main Platform, Structure- (Butane)</v>
          </cell>
          <cell r="G2639">
            <v>0</v>
          </cell>
          <cell r="H2639" t="str">
            <v>VP-1516-148-T-101/2-253</v>
          </cell>
          <cell r="I2639">
            <v>40175</v>
          </cell>
          <cell r="J2639">
            <v>40168</v>
          </cell>
          <cell r="K2639" t="str">
            <v>Y</v>
          </cell>
          <cell r="L2639" t="str">
            <v>Drw</v>
          </cell>
          <cell r="M2639">
            <v>2640</v>
          </cell>
        </row>
        <row r="2640">
          <cell r="C2640" t="str">
            <v>25</v>
          </cell>
          <cell r="D2640" t="str">
            <v>05050-MD-25-757-484</v>
          </cell>
          <cell r="E2640" t="str">
            <v>05050-MD-25-757-484</v>
          </cell>
          <cell r="F2640" t="str">
            <v>Tank-Main Platform, Structure- (Butane)</v>
          </cell>
          <cell r="G2640">
            <v>0</v>
          </cell>
          <cell r="H2640" t="str">
            <v>VP-1516-148-T-101/2-253</v>
          </cell>
          <cell r="I2640">
            <v>40175</v>
          </cell>
          <cell r="J2640">
            <v>40168</v>
          </cell>
          <cell r="K2640" t="str">
            <v>Y</v>
          </cell>
          <cell r="L2640" t="str">
            <v>Drw</v>
          </cell>
          <cell r="M2640">
            <v>2641</v>
          </cell>
        </row>
        <row r="2641">
          <cell r="C2641" t="str">
            <v>25</v>
          </cell>
          <cell r="D2641" t="str">
            <v>05050-MD-25-757-485</v>
          </cell>
          <cell r="E2641" t="str">
            <v>05050-MD-25-757-485</v>
          </cell>
          <cell r="F2641" t="str">
            <v>Tank-Main Platform, Structure- (Butane)</v>
          </cell>
          <cell r="G2641">
            <v>0</v>
          </cell>
          <cell r="H2641" t="str">
            <v>VP-1516-148-T-101/2-253</v>
          </cell>
          <cell r="I2641">
            <v>40175</v>
          </cell>
          <cell r="J2641">
            <v>40168</v>
          </cell>
          <cell r="K2641" t="str">
            <v>Y</v>
          </cell>
          <cell r="L2641" t="str">
            <v>Drw</v>
          </cell>
          <cell r="M2641">
            <v>2642</v>
          </cell>
        </row>
        <row r="2642">
          <cell r="C2642" t="str">
            <v>25</v>
          </cell>
          <cell r="D2642" t="str">
            <v>05050-MD-25-757-486</v>
          </cell>
          <cell r="E2642" t="str">
            <v>05050-MD-25-757-486</v>
          </cell>
          <cell r="F2642" t="str">
            <v>Tank-Main Platform, Structure- (Butane)</v>
          </cell>
          <cell r="G2642">
            <v>0</v>
          </cell>
          <cell r="H2642" t="str">
            <v>VP-1516-148-T-101/2-253</v>
          </cell>
          <cell r="I2642">
            <v>40175</v>
          </cell>
          <cell r="J2642">
            <v>40168</v>
          </cell>
          <cell r="K2642" t="str">
            <v>Y</v>
          </cell>
          <cell r="L2642" t="str">
            <v>Drw</v>
          </cell>
          <cell r="M2642">
            <v>2643</v>
          </cell>
        </row>
        <row r="2643">
          <cell r="C2643" t="str">
            <v>25</v>
          </cell>
          <cell r="D2643" t="str">
            <v>05050-MD-25-757-487</v>
          </cell>
          <cell r="E2643" t="str">
            <v>05050-MD-25-757-487</v>
          </cell>
          <cell r="F2643" t="str">
            <v>Tank-Main Platform, Structure- (Butane)</v>
          </cell>
          <cell r="G2643">
            <v>0</v>
          </cell>
          <cell r="H2643" t="str">
            <v>VP-1516-148-T-101/2-253</v>
          </cell>
          <cell r="I2643">
            <v>40175</v>
          </cell>
          <cell r="J2643">
            <v>40168</v>
          </cell>
          <cell r="K2643" t="str">
            <v>Y</v>
          </cell>
          <cell r="L2643" t="str">
            <v>Drw</v>
          </cell>
          <cell r="M2643">
            <v>2644</v>
          </cell>
        </row>
        <row r="2644">
          <cell r="C2644" t="str">
            <v>25</v>
          </cell>
          <cell r="D2644" t="str">
            <v>05050-MD-25-757-488</v>
          </cell>
          <cell r="E2644" t="str">
            <v>05050-MD-25-757-488</v>
          </cell>
          <cell r="F2644" t="str">
            <v>Tank-Main Platform, Structure- (Butane)</v>
          </cell>
          <cell r="G2644">
            <v>0</v>
          </cell>
          <cell r="H2644" t="str">
            <v>VP-1516-148-T-101/2-253</v>
          </cell>
          <cell r="I2644">
            <v>40175</v>
          </cell>
          <cell r="J2644">
            <v>40168</v>
          </cell>
          <cell r="K2644" t="str">
            <v>Y</v>
          </cell>
          <cell r="L2644" t="str">
            <v>Drw</v>
          </cell>
          <cell r="M2644">
            <v>2645</v>
          </cell>
        </row>
        <row r="2645">
          <cell r="C2645" t="str">
            <v>25</v>
          </cell>
          <cell r="D2645" t="str">
            <v>05050-MD-25-757-489</v>
          </cell>
          <cell r="E2645" t="str">
            <v>05050-MD-25-757-489</v>
          </cell>
          <cell r="F2645" t="str">
            <v>Tank-Main Platform, Structure- (Butane)</v>
          </cell>
          <cell r="G2645">
            <v>0</v>
          </cell>
          <cell r="H2645" t="str">
            <v>VP-1516-148-T-101/2-253</v>
          </cell>
          <cell r="I2645">
            <v>40175</v>
          </cell>
          <cell r="J2645">
            <v>40168</v>
          </cell>
          <cell r="K2645" t="str">
            <v>Y</v>
          </cell>
          <cell r="L2645" t="str">
            <v>Drw</v>
          </cell>
          <cell r="M2645">
            <v>2646</v>
          </cell>
        </row>
        <row r="2646">
          <cell r="C2646" t="str">
            <v>25</v>
          </cell>
          <cell r="D2646" t="str">
            <v>05050-MD-25-757-490</v>
          </cell>
          <cell r="E2646" t="str">
            <v>05050-MD-25-757-490</v>
          </cell>
          <cell r="F2646" t="str">
            <v>Tank-Main Platform, Structure- (Butane)</v>
          </cell>
          <cell r="G2646">
            <v>0</v>
          </cell>
          <cell r="H2646" t="str">
            <v>VP-1516-148-T-101/2-253</v>
          </cell>
          <cell r="I2646">
            <v>40175</v>
          </cell>
          <cell r="J2646">
            <v>40168</v>
          </cell>
          <cell r="K2646" t="str">
            <v>Y</v>
          </cell>
          <cell r="L2646" t="str">
            <v>Drw</v>
          </cell>
          <cell r="M2646">
            <v>2647</v>
          </cell>
        </row>
        <row r="2647">
          <cell r="C2647" t="str">
            <v>25</v>
          </cell>
          <cell r="D2647" t="str">
            <v>05050-MD-25-757-491</v>
          </cell>
          <cell r="E2647" t="str">
            <v>05050-MD-25-757-491</v>
          </cell>
          <cell r="F2647" t="str">
            <v>Tank-Main Platform, Structure- (Butane)</v>
          </cell>
          <cell r="G2647">
            <v>0</v>
          </cell>
          <cell r="H2647" t="str">
            <v>VP-1516-148-T-101/2-253</v>
          </cell>
          <cell r="I2647">
            <v>40175</v>
          </cell>
          <cell r="J2647">
            <v>40168</v>
          </cell>
          <cell r="K2647" t="str">
            <v>Y</v>
          </cell>
          <cell r="L2647" t="str">
            <v>Drw</v>
          </cell>
          <cell r="M2647">
            <v>2648</v>
          </cell>
        </row>
        <row r="2648">
          <cell r="C2648" t="str">
            <v>25</v>
          </cell>
          <cell r="D2648" t="str">
            <v>05050-MD-25-757-492</v>
          </cell>
          <cell r="E2648" t="str">
            <v>05050-MD-25-757-492</v>
          </cell>
          <cell r="F2648" t="str">
            <v>Tank-Main Platform, Structure- (Butane)</v>
          </cell>
          <cell r="G2648">
            <v>0</v>
          </cell>
          <cell r="H2648" t="str">
            <v>VP-1516-148-T-101/2-253</v>
          </cell>
          <cell r="I2648">
            <v>40175</v>
          </cell>
          <cell r="J2648">
            <v>40168</v>
          </cell>
          <cell r="K2648" t="str">
            <v>Y</v>
          </cell>
          <cell r="L2648" t="str">
            <v>Drw</v>
          </cell>
          <cell r="M2648">
            <v>2649</v>
          </cell>
        </row>
        <row r="2649">
          <cell r="C2649" t="str">
            <v>25</v>
          </cell>
          <cell r="D2649" t="str">
            <v>05050-MD-25-757-493</v>
          </cell>
          <cell r="E2649" t="str">
            <v>05050-MD-25-757-493</v>
          </cell>
          <cell r="F2649" t="str">
            <v>Tank-Main Platform, Structure- (Butane)</v>
          </cell>
          <cell r="G2649">
            <v>0</v>
          </cell>
          <cell r="H2649" t="str">
            <v>VP-1516-148-T-101/2-253</v>
          </cell>
          <cell r="I2649">
            <v>40175</v>
          </cell>
          <cell r="J2649">
            <v>40168</v>
          </cell>
          <cell r="K2649" t="str">
            <v>Y</v>
          </cell>
          <cell r="L2649" t="str">
            <v>Drw</v>
          </cell>
          <cell r="M2649">
            <v>2650</v>
          </cell>
        </row>
        <row r="2650">
          <cell r="C2650" t="str">
            <v>25</v>
          </cell>
          <cell r="D2650" t="str">
            <v>05050-MD-25-757-494</v>
          </cell>
          <cell r="E2650" t="str">
            <v>05050-MD-25-757-494</v>
          </cell>
          <cell r="F2650" t="str">
            <v>Tank-Main Platform, Structure- (Butane)</v>
          </cell>
          <cell r="G2650">
            <v>0</v>
          </cell>
          <cell r="H2650" t="str">
            <v>VP-1516-148-T-101/2-253</v>
          </cell>
          <cell r="I2650">
            <v>40175</v>
          </cell>
          <cell r="J2650">
            <v>40168</v>
          </cell>
          <cell r="K2650" t="str">
            <v>Y</v>
          </cell>
          <cell r="L2650" t="str">
            <v>Drw</v>
          </cell>
          <cell r="M2650">
            <v>2651</v>
          </cell>
        </row>
        <row r="2651">
          <cell r="C2651" t="str">
            <v>25</v>
          </cell>
          <cell r="D2651" t="str">
            <v>05050-MD-25-757-495</v>
          </cell>
          <cell r="E2651" t="str">
            <v>05050-MD-25-757-495</v>
          </cell>
          <cell r="F2651" t="str">
            <v>Tank-Main Platform, Structure- (Butane)</v>
          </cell>
          <cell r="G2651">
            <v>0</v>
          </cell>
          <cell r="H2651" t="str">
            <v>VP-1516-148-T-101/2-253</v>
          </cell>
          <cell r="I2651">
            <v>40175</v>
          </cell>
          <cell r="J2651">
            <v>40168</v>
          </cell>
          <cell r="K2651" t="str">
            <v>Y</v>
          </cell>
          <cell r="L2651" t="str">
            <v>Drw</v>
          </cell>
          <cell r="M2651">
            <v>2652</v>
          </cell>
        </row>
        <row r="2652">
          <cell r="C2652" t="str">
            <v>25</v>
          </cell>
          <cell r="D2652" t="str">
            <v>05050-MD-25-757-496</v>
          </cell>
          <cell r="E2652" t="str">
            <v>05050-MD-25-757-496</v>
          </cell>
          <cell r="F2652" t="str">
            <v>Tank-Main Platform, Structure- (Butane)</v>
          </cell>
          <cell r="G2652">
            <v>0</v>
          </cell>
          <cell r="H2652" t="str">
            <v>VP-1516-148-T-101/2-253</v>
          </cell>
          <cell r="I2652">
            <v>40175</v>
          </cell>
          <cell r="J2652">
            <v>40168</v>
          </cell>
          <cell r="K2652" t="str">
            <v>Y</v>
          </cell>
          <cell r="L2652" t="str">
            <v>Drw</v>
          </cell>
          <cell r="M2652">
            <v>2653</v>
          </cell>
        </row>
        <row r="2653">
          <cell r="C2653" t="str">
            <v>25</v>
          </cell>
          <cell r="D2653" t="str">
            <v>05050-MD-25-757-497</v>
          </cell>
          <cell r="E2653" t="str">
            <v>05050-MD-25-757-497</v>
          </cell>
          <cell r="F2653" t="str">
            <v>Tank-Main Platform, Structure- (Butane)</v>
          </cell>
          <cell r="G2653">
            <v>0</v>
          </cell>
          <cell r="H2653" t="str">
            <v>VP-1516-148-T-101/2-253</v>
          </cell>
          <cell r="I2653">
            <v>40175</v>
          </cell>
          <cell r="J2653">
            <v>40168</v>
          </cell>
          <cell r="K2653" t="str">
            <v>Y</v>
          </cell>
          <cell r="L2653" t="str">
            <v>Drw</v>
          </cell>
          <cell r="M2653">
            <v>2654</v>
          </cell>
        </row>
        <row r="2654">
          <cell r="C2654" t="str">
            <v>25</v>
          </cell>
          <cell r="D2654" t="str">
            <v>05050-MD-25-757-498</v>
          </cell>
          <cell r="E2654" t="str">
            <v>05050-MD-25-757-498</v>
          </cell>
          <cell r="F2654" t="str">
            <v>Tank-Main Platform, Structure- (Butane)</v>
          </cell>
          <cell r="G2654">
            <v>0</v>
          </cell>
          <cell r="H2654" t="str">
            <v>VP-1516-148-T-101/2-253</v>
          </cell>
          <cell r="I2654">
            <v>40175</v>
          </cell>
          <cell r="J2654">
            <v>40168</v>
          </cell>
          <cell r="K2654" t="str">
            <v>Y</v>
          </cell>
          <cell r="L2654" t="str">
            <v>Drw</v>
          </cell>
          <cell r="M2654">
            <v>2655</v>
          </cell>
        </row>
        <row r="2655">
          <cell r="C2655" t="str">
            <v>25</v>
          </cell>
          <cell r="D2655" t="str">
            <v>05050-MD-25-757-499</v>
          </cell>
          <cell r="E2655" t="str">
            <v>05050-MD-25-757-499</v>
          </cell>
          <cell r="F2655" t="str">
            <v>Tank-Main Platform, Structure- (Butane)</v>
          </cell>
          <cell r="G2655">
            <v>0</v>
          </cell>
          <cell r="H2655" t="str">
            <v>VP-1516-148-T-101/2-253</v>
          </cell>
          <cell r="I2655">
            <v>40175</v>
          </cell>
          <cell r="J2655">
            <v>40168</v>
          </cell>
          <cell r="K2655" t="str">
            <v>Y</v>
          </cell>
          <cell r="L2655" t="str">
            <v>Drw</v>
          </cell>
          <cell r="M2655">
            <v>2656</v>
          </cell>
        </row>
        <row r="2656">
          <cell r="C2656" t="str">
            <v>25</v>
          </cell>
          <cell r="D2656" t="str">
            <v>05050-MD-25-757-500</v>
          </cell>
          <cell r="E2656" t="str">
            <v>05050-MD-25-757-500</v>
          </cell>
          <cell r="F2656" t="str">
            <v>Tank-Main Platform, Structure- (Butane)</v>
          </cell>
          <cell r="G2656">
            <v>0</v>
          </cell>
          <cell r="H2656" t="str">
            <v>VP-1516-148-T-101/2-253</v>
          </cell>
          <cell r="I2656">
            <v>40175</v>
          </cell>
          <cell r="J2656">
            <v>40168</v>
          </cell>
          <cell r="K2656" t="str">
            <v>Y</v>
          </cell>
          <cell r="L2656" t="str">
            <v>Drw</v>
          </cell>
          <cell r="M2656">
            <v>2657</v>
          </cell>
        </row>
        <row r="2657">
          <cell r="C2657" t="str">
            <v>25</v>
          </cell>
          <cell r="D2657" t="str">
            <v>05050-MD-25-757-501</v>
          </cell>
          <cell r="E2657" t="str">
            <v>05050-MD-25-757-501</v>
          </cell>
          <cell r="F2657" t="str">
            <v>Tank-Main Platform, Structure- (Butane)</v>
          </cell>
          <cell r="G2657">
            <v>0</v>
          </cell>
          <cell r="H2657" t="str">
            <v>VP-1516-148-T-101/2-253</v>
          </cell>
          <cell r="I2657">
            <v>40175</v>
          </cell>
          <cell r="J2657">
            <v>40168</v>
          </cell>
          <cell r="K2657" t="str">
            <v>Y</v>
          </cell>
          <cell r="L2657" t="str">
            <v>Drw</v>
          </cell>
          <cell r="M2657">
            <v>2658</v>
          </cell>
        </row>
        <row r="2658">
          <cell r="C2658" t="str">
            <v>25</v>
          </cell>
          <cell r="D2658" t="str">
            <v>05050-MD-25-757-502</v>
          </cell>
          <cell r="E2658" t="str">
            <v>05050-MD-25-757-502</v>
          </cell>
          <cell r="F2658" t="str">
            <v>Tank-Main Platform, Structure- (Butane)</v>
          </cell>
          <cell r="G2658">
            <v>0</v>
          </cell>
          <cell r="H2658" t="str">
            <v>VP-1516-148-T-101/2-253</v>
          </cell>
          <cell r="I2658">
            <v>40175</v>
          </cell>
          <cell r="J2658">
            <v>40168</v>
          </cell>
          <cell r="K2658" t="str">
            <v>Y</v>
          </cell>
          <cell r="L2658" t="str">
            <v>Drw</v>
          </cell>
          <cell r="M2658">
            <v>2659</v>
          </cell>
        </row>
        <row r="2659">
          <cell r="C2659" t="str">
            <v>25</v>
          </cell>
          <cell r="D2659" t="str">
            <v>05050-MD-25-757-503</v>
          </cell>
          <cell r="E2659" t="str">
            <v>05050-MD-25-757-503</v>
          </cell>
          <cell r="F2659" t="str">
            <v>Tank-Main Platform, Structure- (Butane)</v>
          </cell>
          <cell r="G2659">
            <v>0</v>
          </cell>
          <cell r="H2659" t="str">
            <v>VP-1516-148-T-101/2-253</v>
          </cell>
          <cell r="I2659">
            <v>40175</v>
          </cell>
          <cell r="J2659">
            <v>40168</v>
          </cell>
          <cell r="K2659" t="str">
            <v>Y</v>
          </cell>
          <cell r="L2659" t="str">
            <v>Drw</v>
          </cell>
          <cell r="M2659">
            <v>2660</v>
          </cell>
        </row>
        <row r="2660">
          <cell r="C2660" t="str">
            <v>25</v>
          </cell>
          <cell r="D2660" t="str">
            <v>05050-MD-25-757-504</v>
          </cell>
          <cell r="E2660" t="str">
            <v>05050-MD-25-757-504</v>
          </cell>
          <cell r="F2660" t="str">
            <v>Tank-Main Platform, Structure- (Butane)</v>
          </cell>
          <cell r="G2660">
            <v>0</v>
          </cell>
          <cell r="H2660" t="str">
            <v>VP-1516-148-T-101/2-253</v>
          </cell>
          <cell r="I2660">
            <v>40175</v>
          </cell>
          <cell r="J2660">
            <v>40168</v>
          </cell>
          <cell r="K2660" t="str">
            <v>Y</v>
          </cell>
          <cell r="L2660" t="str">
            <v>Drw</v>
          </cell>
          <cell r="M2660">
            <v>2661</v>
          </cell>
        </row>
        <row r="2661">
          <cell r="C2661" t="str">
            <v>25</v>
          </cell>
          <cell r="D2661" t="str">
            <v>05050-MD-25-757-505</v>
          </cell>
          <cell r="E2661" t="str">
            <v>05050-MD-25-757-505</v>
          </cell>
          <cell r="F2661" t="str">
            <v>Tank-Main Platform, Structure- (Butane)</v>
          </cell>
          <cell r="G2661">
            <v>0</v>
          </cell>
          <cell r="H2661" t="str">
            <v>VP-1516-148-T-101/2-253</v>
          </cell>
          <cell r="I2661">
            <v>40175</v>
          </cell>
          <cell r="J2661">
            <v>40168</v>
          </cell>
          <cell r="K2661" t="str">
            <v>Y</v>
          </cell>
          <cell r="L2661" t="str">
            <v>Drw</v>
          </cell>
          <cell r="M2661">
            <v>2662</v>
          </cell>
        </row>
        <row r="2662">
          <cell r="C2662" t="str">
            <v>25</v>
          </cell>
          <cell r="D2662" t="str">
            <v>05050-MD-25-757-506</v>
          </cell>
          <cell r="E2662" t="str">
            <v>05050-MD-25-757-506</v>
          </cell>
          <cell r="F2662" t="str">
            <v>Tank-Main Platform, Structure- (Butane)</v>
          </cell>
          <cell r="G2662">
            <v>0</v>
          </cell>
          <cell r="H2662" t="str">
            <v>VP-1516-148-T-101/2-253</v>
          </cell>
          <cell r="I2662">
            <v>40175</v>
          </cell>
          <cell r="J2662">
            <v>40168</v>
          </cell>
          <cell r="K2662" t="str">
            <v>Y</v>
          </cell>
          <cell r="L2662" t="str">
            <v>Drw</v>
          </cell>
          <cell r="M2662">
            <v>2663</v>
          </cell>
        </row>
        <row r="2663">
          <cell r="C2663" t="str">
            <v>25</v>
          </cell>
          <cell r="D2663" t="str">
            <v>05050-MD-25-757-507</v>
          </cell>
          <cell r="E2663" t="str">
            <v>05050-MD-25-757-507</v>
          </cell>
          <cell r="F2663" t="str">
            <v>Tank-Main Platform, Structure- (Butane)</v>
          </cell>
          <cell r="G2663">
            <v>0</v>
          </cell>
          <cell r="H2663" t="str">
            <v>VP-1516-148-T-101/2-253</v>
          </cell>
          <cell r="I2663">
            <v>40175</v>
          </cell>
          <cell r="J2663">
            <v>40168</v>
          </cell>
          <cell r="K2663" t="str">
            <v>Y</v>
          </cell>
          <cell r="L2663" t="str">
            <v>Drw</v>
          </cell>
          <cell r="M2663">
            <v>2664</v>
          </cell>
        </row>
        <row r="2664">
          <cell r="C2664" t="str">
            <v>25</v>
          </cell>
          <cell r="D2664" t="str">
            <v>05050-MD-25-757-508</v>
          </cell>
          <cell r="E2664" t="str">
            <v>05050-MD-25-757-508</v>
          </cell>
          <cell r="F2664" t="str">
            <v>Tank-Main Platform, Structure- (Butane)</v>
          </cell>
          <cell r="G2664">
            <v>0</v>
          </cell>
          <cell r="H2664" t="str">
            <v>VP-1516-148-T-101/2-253</v>
          </cell>
          <cell r="I2664">
            <v>40175</v>
          </cell>
          <cell r="J2664">
            <v>40168</v>
          </cell>
          <cell r="K2664" t="str">
            <v>Y</v>
          </cell>
          <cell r="L2664" t="str">
            <v>Drw</v>
          </cell>
          <cell r="M2664">
            <v>2665</v>
          </cell>
        </row>
        <row r="2665">
          <cell r="C2665" t="str">
            <v>25</v>
          </cell>
          <cell r="D2665" t="str">
            <v>05050-MD-25-757-509</v>
          </cell>
          <cell r="E2665" t="str">
            <v>05050-MD-25-757-509</v>
          </cell>
          <cell r="F2665" t="str">
            <v>Tank-Main Platform, Structure- (Butane)</v>
          </cell>
          <cell r="G2665">
            <v>0</v>
          </cell>
          <cell r="H2665" t="str">
            <v>VP-1516-148-T-101/2-253</v>
          </cell>
          <cell r="I2665">
            <v>40175</v>
          </cell>
          <cell r="J2665">
            <v>40168</v>
          </cell>
          <cell r="K2665" t="str">
            <v>Y</v>
          </cell>
          <cell r="L2665" t="str">
            <v>Drw</v>
          </cell>
          <cell r="M2665">
            <v>2666</v>
          </cell>
        </row>
        <row r="2666">
          <cell r="C2666" t="str">
            <v>25</v>
          </cell>
          <cell r="D2666" t="str">
            <v>05050-MD-25-757-510</v>
          </cell>
          <cell r="E2666" t="str">
            <v>05050-MD-25-757-510</v>
          </cell>
          <cell r="F2666" t="str">
            <v>Tank-Main Platform, Structure- (Butane)</v>
          </cell>
          <cell r="G2666">
            <v>0</v>
          </cell>
          <cell r="H2666" t="str">
            <v>VP-1516-148-T-101/2-253</v>
          </cell>
          <cell r="I2666">
            <v>40175</v>
          </cell>
          <cell r="J2666">
            <v>40168</v>
          </cell>
          <cell r="K2666" t="str">
            <v>Y</v>
          </cell>
          <cell r="L2666" t="str">
            <v>Drw</v>
          </cell>
          <cell r="M2666">
            <v>2667</v>
          </cell>
        </row>
        <row r="2667">
          <cell r="C2667" t="str">
            <v>25</v>
          </cell>
          <cell r="D2667" t="str">
            <v>05050-MD-25-757-511</v>
          </cell>
          <cell r="E2667" t="str">
            <v>05050-MD-25-757-511</v>
          </cell>
          <cell r="F2667" t="str">
            <v>Tank-Main Platform, Structure- (Butane)</v>
          </cell>
          <cell r="G2667">
            <v>0</v>
          </cell>
          <cell r="H2667" t="str">
            <v>VP-1516-148-T-101/2-253</v>
          </cell>
          <cell r="I2667">
            <v>40175</v>
          </cell>
          <cell r="J2667">
            <v>40168</v>
          </cell>
          <cell r="K2667" t="str">
            <v>Y</v>
          </cell>
          <cell r="L2667" t="str">
            <v>Drw</v>
          </cell>
          <cell r="M2667">
            <v>2668</v>
          </cell>
        </row>
        <row r="2668">
          <cell r="C2668" t="str">
            <v>25</v>
          </cell>
          <cell r="D2668" t="str">
            <v>05050-MD-25-757-512</v>
          </cell>
          <cell r="E2668" t="str">
            <v>05050-MD-25-757-512</v>
          </cell>
          <cell r="F2668" t="str">
            <v>Tank-Main Platform, Structure- (Butane)</v>
          </cell>
          <cell r="G2668">
            <v>0</v>
          </cell>
          <cell r="H2668" t="str">
            <v>VP-1516-148-T-101/2-253</v>
          </cell>
          <cell r="I2668">
            <v>40175</v>
          </cell>
          <cell r="J2668">
            <v>40168</v>
          </cell>
          <cell r="K2668" t="str">
            <v>Y</v>
          </cell>
          <cell r="L2668" t="str">
            <v>Drw</v>
          </cell>
          <cell r="M2668">
            <v>2669</v>
          </cell>
        </row>
        <row r="2669">
          <cell r="C2669" t="str">
            <v>25</v>
          </cell>
          <cell r="D2669" t="str">
            <v>05050-MD-25-757-513</v>
          </cell>
          <cell r="E2669" t="str">
            <v>05050-MD-25-757-513</v>
          </cell>
          <cell r="F2669" t="str">
            <v>Tank-Main Platform, Structure- (Butane)</v>
          </cell>
          <cell r="G2669">
            <v>0</v>
          </cell>
          <cell r="H2669" t="str">
            <v>VP-1516-148-T-101/2-253</v>
          </cell>
          <cell r="I2669">
            <v>40175</v>
          </cell>
          <cell r="J2669">
            <v>40168</v>
          </cell>
          <cell r="K2669" t="str">
            <v>Y</v>
          </cell>
          <cell r="L2669" t="str">
            <v>Drw</v>
          </cell>
          <cell r="M2669">
            <v>2670</v>
          </cell>
        </row>
        <row r="2670">
          <cell r="C2670" t="str">
            <v>25</v>
          </cell>
          <cell r="D2670" t="str">
            <v>05050-MD-25-757-514</v>
          </cell>
          <cell r="E2670" t="str">
            <v>05050-MD-25-757-514</v>
          </cell>
          <cell r="F2670" t="str">
            <v>Tank-Main Platform, Structure- (Butane)</v>
          </cell>
          <cell r="G2670">
            <v>0</v>
          </cell>
          <cell r="H2670" t="str">
            <v>VP-1516-148-T-101/2-253</v>
          </cell>
          <cell r="I2670">
            <v>40175</v>
          </cell>
          <cell r="J2670">
            <v>40168</v>
          </cell>
          <cell r="K2670" t="str">
            <v>Y</v>
          </cell>
          <cell r="L2670" t="str">
            <v>Drw</v>
          </cell>
          <cell r="M2670">
            <v>2671</v>
          </cell>
        </row>
        <row r="2671">
          <cell r="C2671" t="str">
            <v>25</v>
          </cell>
          <cell r="D2671" t="str">
            <v>05050-MD-25-757-515</v>
          </cell>
          <cell r="E2671" t="str">
            <v>05050-MD-25-757-515</v>
          </cell>
          <cell r="F2671" t="str">
            <v>Tank-Main Platform, Structure- (Butane)</v>
          </cell>
          <cell r="G2671">
            <v>0</v>
          </cell>
          <cell r="H2671" t="str">
            <v>VP-1516-148-T-101/2-253</v>
          </cell>
          <cell r="I2671">
            <v>40175</v>
          </cell>
          <cell r="J2671">
            <v>40168</v>
          </cell>
          <cell r="K2671" t="str">
            <v>Y</v>
          </cell>
          <cell r="L2671" t="str">
            <v>Drw</v>
          </cell>
          <cell r="M2671">
            <v>2672</v>
          </cell>
        </row>
        <row r="2672">
          <cell r="C2672" t="str">
            <v>25</v>
          </cell>
          <cell r="D2672" t="str">
            <v>05050-MD-25-757-516</v>
          </cell>
          <cell r="E2672" t="str">
            <v>05050-MD-25-757-516</v>
          </cell>
          <cell r="F2672" t="str">
            <v>Tank-Main Platform, Structure- (Butane)</v>
          </cell>
          <cell r="G2672">
            <v>0</v>
          </cell>
          <cell r="H2672" t="str">
            <v>VP-1516-148-T-101/2-253</v>
          </cell>
          <cell r="I2672">
            <v>40175</v>
          </cell>
          <cell r="J2672">
            <v>40168</v>
          </cell>
          <cell r="K2672" t="str">
            <v>Y</v>
          </cell>
          <cell r="L2672" t="str">
            <v>Drw</v>
          </cell>
          <cell r="M2672">
            <v>2673</v>
          </cell>
        </row>
        <row r="2673">
          <cell r="C2673" t="str">
            <v>25</v>
          </cell>
          <cell r="D2673" t="str">
            <v>05050-MD-25-757-517</v>
          </cell>
          <cell r="E2673" t="str">
            <v>05050-MD-25-757-517</v>
          </cell>
          <cell r="F2673" t="str">
            <v>Tank-Main Platform, Structure- (Butane)</v>
          </cell>
          <cell r="G2673">
            <v>0</v>
          </cell>
          <cell r="H2673" t="str">
            <v>VP-1516-148-T-101/2-253</v>
          </cell>
          <cell r="I2673">
            <v>40175</v>
          </cell>
          <cell r="J2673">
            <v>40168</v>
          </cell>
          <cell r="K2673" t="str">
            <v>Y</v>
          </cell>
          <cell r="L2673" t="str">
            <v>Drw</v>
          </cell>
          <cell r="M2673">
            <v>2674</v>
          </cell>
        </row>
        <row r="2674">
          <cell r="C2674" t="str">
            <v>25</v>
          </cell>
          <cell r="D2674" t="str">
            <v>05050-MD-25-757-518</v>
          </cell>
          <cell r="E2674" t="str">
            <v>05050-MD-25-757-518</v>
          </cell>
          <cell r="F2674" t="str">
            <v>Tank-Main Platform, Structure- (Butane)</v>
          </cell>
          <cell r="G2674">
            <v>0</v>
          </cell>
          <cell r="H2674" t="str">
            <v>VP-1516-148-T-101/2-253</v>
          </cell>
          <cell r="I2674">
            <v>40175</v>
          </cell>
          <cell r="J2674">
            <v>40168</v>
          </cell>
          <cell r="K2674" t="str">
            <v>Y</v>
          </cell>
          <cell r="L2674" t="str">
            <v>Drw</v>
          </cell>
          <cell r="M2674">
            <v>2675</v>
          </cell>
        </row>
        <row r="2675">
          <cell r="C2675" t="str">
            <v>25</v>
          </cell>
          <cell r="D2675" t="str">
            <v>05050-MD-25-757-519</v>
          </cell>
          <cell r="E2675" t="str">
            <v>05050-MD-25-757-519</v>
          </cell>
          <cell r="F2675" t="str">
            <v>Tank-Main Platform, Structure- (Butane)</v>
          </cell>
          <cell r="G2675">
            <v>0</v>
          </cell>
          <cell r="H2675" t="str">
            <v>VP-1516-148-T-101/2-253</v>
          </cell>
          <cell r="I2675">
            <v>40175</v>
          </cell>
          <cell r="J2675">
            <v>40168</v>
          </cell>
          <cell r="K2675" t="str">
            <v>Y</v>
          </cell>
          <cell r="L2675" t="str">
            <v>Drw</v>
          </cell>
          <cell r="M2675">
            <v>2676</v>
          </cell>
        </row>
        <row r="2676">
          <cell r="C2676" t="str">
            <v>25</v>
          </cell>
          <cell r="D2676" t="str">
            <v>05050-MD-25-757-520</v>
          </cell>
          <cell r="E2676" t="str">
            <v>05050-MD-25-757-520</v>
          </cell>
          <cell r="F2676" t="str">
            <v>Tank-Main Platform, Structure- (Butane)</v>
          </cell>
          <cell r="G2676">
            <v>0</v>
          </cell>
          <cell r="H2676" t="str">
            <v>VP-1516-148-T-101/2-253</v>
          </cell>
          <cell r="I2676">
            <v>40175</v>
          </cell>
          <cell r="J2676">
            <v>40168</v>
          </cell>
          <cell r="K2676" t="str">
            <v>Y</v>
          </cell>
          <cell r="L2676" t="str">
            <v>Drw</v>
          </cell>
          <cell r="M2676">
            <v>2677</v>
          </cell>
        </row>
        <row r="2677">
          <cell r="C2677" t="str">
            <v>25</v>
          </cell>
          <cell r="D2677" t="str">
            <v>05050-MD-25-757-521</v>
          </cell>
          <cell r="E2677" t="str">
            <v>05050-MD-25-757-521</v>
          </cell>
          <cell r="F2677" t="str">
            <v>Tank-Main Platform, Structure- (Butane)</v>
          </cell>
          <cell r="G2677">
            <v>0</v>
          </cell>
          <cell r="H2677" t="str">
            <v>VP-1516-148-T-101/2-253</v>
          </cell>
          <cell r="I2677">
            <v>40175</v>
          </cell>
          <cell r="J2677">
            <v>40168</v>
          </cell>
          <cell r="K2677" t="str">
            <v>Y</v>
          </cell>
          <cell r="L2677" t="str">
            <v>Drw</v>
          </cell>
          <cell r="M2677">
            <v>2678</v>
          </cell>
        </row>
        <row r="2678">
          <cell r="C2678" t="str">
            <v>25</v>
          </cell>
          <cell r="D2678" t="str">
            <v>05050-MD-25-757-522</v>
          </cell>
          <cell r="E2678" t="str">
            <v>05050-MD-25-757-522</v>
          </cell>
          <cell r="F2678" t="str">
            <v>Tank-Main Platform, Structure- (Butane)</v>
          </cell>
          <cell r="G2678">
            <v>0</v>
          </cell>
          <cell r="H2678" t="str">
            <v>VP-1516-148-T-101/2-253</v>
          </cell>
          <cell r="I2678">
            <v>40175</v>
          </cell>
          <cell r="J2678">
            <v>40168</v>
          </cell>
          <cell r="K2678" t="str">
            <v>Y</v>
          </cell>
          <cell r="L2678" t="str">
            <v>Drw</v>
          </cell>
          <cell r="M2678">
            <v>2679</v>
          </cell>
        </row>
        <row r="2679">
          <cell r="C2679" t="str">
            <v>25</v>
          </cell>
          <cell r="D2679" t="str">
            <v>05050-MD-25-757-523</v>
          </cell>
          <cell r="E2679" t="str">
            <v>05050-MD-25-757-523</v>
          </cell>
          <cell r="F2679" t="str">
            <v>Tank-Main Platform, Structure- (Butane)</v>
          </cell>
          <cell r="G2679">
            <v>0</v>
          </cell>
          <cell r="H2679" t="str">
            <v>VP-1516-148-T-101/2-253</v>
          </cell>
          <cell r="I2679">
            <v>40175</v>
          </cell>
          <cell r="J2679">
            <v>40168</v>
          </cell>
          <cell r="K2679" t="str">
            <v>Y</v>
          </cell>
          <cell r="L2679" t="str">
            <v>Drw</v>
          </cell>
          <cell r="M2679">
            <v>2680</v>
          </cell>
        </row>
        <row r="2680">
          <cell r="C2680" t="str">
            <v>25</v>
          </cell>
          <cell r="D2680" t="str">
            <v>05050-MD-25-757-524</v>
          </cell>
          <cell r="E2680" t="str">
            <v>05050-MD-25-757-524</v>
          </cell>
          <cell r="F2680" t="str">
            <v>Tank-Main Platform, Structure- (Butane)</v>
          </cell>
          <cell r="G2680">
            <v>0</v>
          </cell>
          <cell r="H2680" t="str">
            <v>VP-1516-148-T-101/2-253</v>
          </cell>
          <cell r="I2680">
            <v>40175</v>
          </cell>
          <cell r="J2680">
            <v>40168</v>
          </cell>
          <cell r="K2680" t="str">
            <v>Y</v>
          </cell>
          <cell r="L2680" t="str">
            <v>Drw</v>
          </cell>
          <cell r="M2680">
            <v>2681</v>
          </cell>
        </row>
        <row r="2681">
          <cell r="C2681" t="str">
            <v>25</v>
          </cell>
          <cell r="D2681" t="str">
            <v>05050-MD-25-757-525</v>
          </cell>
          <cell r="E2681" t="str">
            <v>05050-MD-25-757-525</v>
          </cell>
          <cell r="F2681" t="str">
            <v>Tank-Main Platform, Structure- (Butane)</v>
          </cell>
          <cell r="G2681">
            <v>0</v>
          </cell>
          <cell r="H2681" t="str">
            <v>VP-1516-148-T-101/2-253</v>
          </cell>
          <cell r="I2681">
            <v>40175</v>
          </cell>
          <cell r="J2681">
            <v>40168</v>
          </cell>
          <cell r="K2681" t="str">
            <v>Y</v>
          </cell>
          <cell r="L2681" t="str">
            <v>Drw</v>
          </cell>
          <cell r="M2681">
            <v>2682</v>
          </cell>
        </row>
        <row r="2682">
          <cell r="C2682" t="str">
            <v>25</v>
          </cell>
          <cell r="D2682" t="str">
            <v>05050-MD-25-757-526</v>
          </cell>
          <cell r="E2682" t="str">
            <v>05050-MD-25-757-526</v>
          </cell>
          <cell r="F2682" t="str">
            <v>Tank-Main Platform, Structure- (Butane)</v>
          </cell>
          <cell r="G2682">
            <v>0</v>
          </cell>
          <cell r="H2682" t="str">
            <v>VP-1516-148-T-101/2-253</v>
          </cell>
          <cell r="I2682">
            <v>40175</v>
          </cell>
          <cell r="J2682">
            <v>40168</v>
          </cell>
          <cell r="K2682" t="str">
            <v>Y</v>
          </cell>
          <cell r="L2682" t="str">
            <v>Drw</v>
          </cell>
          <cell r="M2682">
            <v>2683</v>
          </cell>
        </row>
        <row r="2683">
          <cell r="C2683" t="str">
            <v>25</v>
          </cell>
          <cell r="D2683" t="str">
            <v>05050-MD-25-757-527</v>
          </cell>
          <cell r="E2683" t="str">
            <v>05050-MD-25-757-527</v>
          </cell>
          <cell r="F2683" t="str">
            <v>Tank-Main Platform, Structure- (Butane)</v>
          </cell>
          <cell r="G2683">
            <v>0</v>
          </cell>
          <cell r="H2683" t="str">
            <v>VP-1516-148-T-101/2-253</v>
          </cell>
          <cell r="I2683">
            <v>40175</v>
          </cell>
          <cell r="J2683">
            <v>40168</v>
          </cell>
          <cell r="K2683" t="str">
            <v>Y</v>
          </cell>
          <cell r="L2683" t="str">
            <v>Drw</v>
          </cell>
          <cell r="M2683">
            <v>2684</v>
          </cell>
        </row>
        <row r="2684">
          <cell r="C2684" t="str">
            <v>25</v>
          </cell>
          <cell r="D2684" t="str">
            <v>05050-MD-25-757-528</v>
          </cell>
          <cell r="E2684" t="str">
            <v>05050-MD-25-757-528</v>
          </cell>
          <cell r="F2684" t="str">
            <v>Tank-Main Platform, Structure- (Butane)</v>
          </cell>
          <cell r="G2684">
            <v>0</v>
          </cell>
          <cell r="H2684" t="str">
            <v>VP-1516-148-T-101/2-253</v>
          </cell>
          <cell r="I2684">
            <v>40175</v>
          </cell>
          <cell r="J2684">
            <v>40168</v>
          </cell>
          <cell r="K2684" t="str">
            <v>Y</v>
          </cell>
          <cell r="L2684" t="str">
            <v>Drw</v>
          </cell>
          <cell r="M2684">
            <v>2685</v>
          </cell>
        </row>
        <row r="2685">
          <cell r="C2685" t="str">
            <v>25</v>
          </cell>
          <cell r="D2685" t="str">
            <v>05050-MD-25-757-529</v>
          </cell>
          <cell r="E2685" t="str">
            <v>05050-MD-25-757-529</v>
          </cell>
          <cell r="F2685" t="str">
            <v>Tank-Main Platform, Structure- (Butane)</v>
          </cell>
          <cell r="G2685">
            <v>0</v>
          </cell>
          <cell r="H2685" t="str">
            <v>VP-1516-148-T-101/2-253</v>
          </cell>
          <cell r="I2685">
            <v>40175</v>
          </cell>
          <cell r="J2685">
            <v>40168</v>
          </cell>
          <cell r="K2685" t="str">
            <v>Y</v>
          </cell>
          <cell r="L2685" t="str">
            <v>Drw</v>
          </cell>
          <cell r="M2685">
            <v>2686</v>
          </cell>
        </row>
        <row r="2686">
          <cell r="C2686" t="str">
            <v>25</v>
          </cell>
          <cell r="D2686" t="str">
            <v>05050-MD-25-757-530</v>
          </cell>
          <cell r="E2686" t="str">
            <v>05050-MD-25-757-530</v>
          </cell>
          <cell r="F2686" t="str">
            <v>Tank-Main Platform, Structure- (Butane)</v>
          </cell>
          <cell r="G2686">
            <v>0</v>
          </cell>
          <cell r="H2686" t="str">
            <v>VP-1516-148-T-101/2-253</v>
          </cell>
          <cell r="I2686">
            <v>40175</v>
          </cell>
          <cell r="J2686">
            <v>40168</v>
          </cell>
          <cell r="K2686" t="str">
            <v>Y</v>
          </cell>
          <cell r="L2686" t="str">
            <v>Drw</v>
          </cell>
          <cell r="M2686">
            <v>2687</v>
          </cell>
        </row>
        <row r="2687">
          <cell r="C2687" t="str">
            <v>25</v>
          </cell>
          <cell r="D2687" t="str">
            <v>05050-MD-25-757-531</v>
          </cell>
          <cell r="E2687" t="str">
            <v>05050-MD-25-757-531</v>
          </cell>
          <cell r="F2687" t="str">
            <v>Tank-Main Platform, Structure- (Butane)</v>
          </cell>
          <cell r="G2687">
            <v>0</v>
          </cell>
          <cell r="H2687" t="str">
            <v>VP-1516-148-T-101/2-253</v>
          </cell>
          <cell r="I2687">
            <v>40175</v>
          </cell>
          <cell r="J2687">
            <v>40168</v>
          </cell>
          <cell r="K2687" t="str">
            <v>Y</v>
          </cell>
          <cell r="L2687" t="str">
            <v>Drw</v>
          </cell>
          <cell r="M2687">
            <v>2688</v>
          </cell>
        </row>
        <row r="2688">
          <cell r="C2688" t="str">
            <v>25</v>
          </cell>
          <cell r="D2688" t="str">
            <v>05050-MD-25-757-532</v>
          </cell>
          <cell r="E2688" t="str">
            <v>05050-MD-25-757-532</v>
          </cell>
          <cell r="F2688" t="str">
            <v>Tank-Main Platform, Structure- (Butane)</v>
          </cell>
          <cell r="G2688">
            <v>0</v>
          </cell>
          <cell r="H2688" t="str">
            <v>VP-1516-148-T-101/2-253</v>
          </cell>
          <cell r="I2688">
            <v>40175</v>
          </cell>
          <cell r="J2688">
            <v>40168</v>
          </cell>
          <cell r="K2688" t="str">
            <v>Y</v>
          </cell>
          <cell r="L2688" t="str">
            <v>Drw</v>
          </cell>
          <cell r="M2688">
            <v>2689</v>
          </cell>
        </row>
        <row r="2689">
          <cell r="C2689" t="str">
            <v>25</v>
          </cell>
          <cell r="D2689" t="str">
            <v>05050-MD-25-757-533</v>
          </cell>
          <cell r="E2689" t="str">
            <v>05050-MD-25-757-533</v>
          </cell>
          <cell r="F2689" t="str">
            <v>Tank-Main Platform, Structure- (Butane)</v>
          </cell>
          <cell r="G2689">
            <v>0</v>
          </cell>
          <cell r="H2689" t="str">
            <v>VP-1516-148-T-101/2-253</v>
          </cell>
          <cell r="I2689">
            <v>40175</v>
          </cell>
          <cell r="J2689">
            <v>40168</v>
          </cell>
          <cell r="K2689" t="str">
            <v>Y</v>
          </cell>
          <cell r="L2689" t="str">
            <v>Drw</v>
          </cell>
          <cell r="M2689">
            <v>2690</v>
          </cell>
        </row>
        <row r="2690">
          <cell r="C2690" t="str">
            <v>25</v>
          </cell>
          <cell r="D2690" t="str">
            <v>05050-MD-25-757-534</v>
          </cell>
          <cell r="E2690" t="str">
            <v>05050-MD-25-757-534</v>
          </cell>
          <cell r="F2690" t="str">
            <v>Tank-Main Platform, Structure- (Butane)</v>
          </cell>
          <cell r="G2690">
            <v>0</v>
          </cell>
          <cell r="H2690" t="str">
            <v>VP-1516-148-T-101/2-253</v>
          </cell>
          <cell r="I2690">
            <v>40175</v>
          </cell>
          <cell r="J2690">
            <v>40168</v>
          </cell>
          <cell r="K2690" t="str">
            <v>Y</v>
          </cell>
          <cell r="L2690" t="str">
            <v>Drw</v>
          </cell>
          <cell r="M2690">
            <v>2691</v>
          </cell>
        </row>
        <row r="2691">
          <cell r="C2691" t="str">
            <v>25</v>
          </cell>
          <cell r="D2691" t="str">
            <v>05050-MD-25-757-535</v>
          </cell>
          <cell r="E2691" t="str">
            <v>05050-MD-25-757-535</v>
          </cell>
          <cell r="F2691" t="str">
            <v>Tank-Main Platform, Structure- (Butane)</v>
          </cell>
          <cell r="G2691">
            <v>0</v>
          </cell>
          <cell r="H2691" t="str">
            <v>VP-1516-148-T-101/2-253</v>
          </cell>
          <cell r="I2691">
            <v>40175</v>
          </cell>
          <cell r="J2691">
            <v>40168</v>
          </cell>
          <cell r="K2691" t="str">
            <v>Y</v>
          </cell>
          <cell r="L2691" t="str">
            <v>Drw</v>
          </cell>
          <cell r="M2691">
            <v>2692</v>
          </cell>
        </row>
        <row r="2692">
          <cell r="C2692" t="str">
            <v>25</v>
          </cell>
          <cell r="D2692" t="str">
            <v>05050-MD-25-757-536</v>
          </cell>
          <cell r="E2692" t="str">
            <v>05050-MD-25-757-536</v>
          </cell>
          <cell r="F2692" t="str">
            <v>Tank-Main Platform, Structure- (Butane)</v>
          </cell>
          <cell r="G2692">
            <v>0</v>
          </cell>
          <cell r="H2692" t="str">
            <v>VP-1516-148-T-101/2-253</v>
          </cell>
          <cell r="I2692">
            <v>40175</v>
          </cell>
          <cell r="J2692">
            <v>40168</v>
          </cell>
          <cell r="K2692" t="str">
            <v>Y</v>
          </cell>
          <cell r="L2692" t="str">
            <v>Drw</v>
          </cell>
          <cell r="M2692">
            <v>2693</v>
          </cell>
        </row>
        <row r="2693">
          <cell r="C2693" t="str">
            <v>25</v>
          </cell>
          <cell r="D2693" t="str">
            <v>05050-MD-25-757-537</v>
          </cell>
          <cell r="E2693" t="str">
            <v>05050-MD-25-757-537</v>
          </cell>
          <cell r="F2693" t="str">
            <v>Tank-Main Platform, Structure- (Butane)</v>
          </cell>
          <cell r="G2693">
            <v>0</v>
          </cell>
          <cell r="H2693" t="str">
            <v>VP-1516-148-T-101/2-253</v>
          </cell>
          <cell r="I2693">
            <v>40175</v>
          </cell>
          <cell r="J2693">
            <v>40168</v>
          </cell>
          <cell r="K2693" t="str">
            <v>Y</v>
          </cell>
          <cell r="L2693" t="str">
            <v>Drw</v>
          </cell>
          <cell r="M2693">
            <v>2694</v>
          </cell>
        </row>
        <row r="2694">
          <cell r="C2694" t="str">
            <v>25</v>
          </cell>
          <cell r="D2694" t="str">
            <v>05050-MD-25-757-538</v>
          </cell>
          <cell r="E2694" t="str">
            <v>05050-MD-25-757-538</v>
          </cell>
          <cell r="F2694" t="str">
            <v>Tank-Main Platform, Structure- (Butane)</v>
          </cell>
          <cell r="G2694">
            <v>0</v>
          </cell>
          <cell r="H2694" t="str">
            <v>VP-1516-148-T-101/2-253</v>
          </cell>
          <cell r="I2694">
            <v>40175</v>
          </cell>
          <cell r="J2694">
            <v>40168</v>
          </cell>
          <cell r="K2694" t="str">
            <v>Y</v>
          </cell>
          <cell r="L2694" t="str">
            <v>Drw</v>
          </cell>
          <cell r="M2694">
            <v>2695</v>
          </cell>
        </row>
        <row r="2695">
          <cell r="C2695" t="str">
            <v>25</v>
          </cell>
          <cell r="D2695" t="str">
            <v>05050-MD-25-757-539</v>
          </cell>
          <cell r="E2695" t="str">
            <v>05050-MD-25-757-539</v>
          </cell>
          <cell r="F2695" t="str">
            <v>Tank-Main Platform, Structure- (Butane)</v>
          </cell>
          <cell r="G2695">
            <v>0</v>
          </cell>
          <cell r="H2695" t="str">
            <v>VP-1516-148-T-101/2-253</v>
          </cell>
          <cell r="I2695">
            <v>40175</v>
          </cell>
          <cell r="J2695">
            <v>40168</v>
          </cell>
          <cell r="K2695" t="str">
            <v>Y</v>
          </cell>
          <cell r="L2695" t="str">
            <v>Drw</v>
          </cell>
          <cell r="M2695">
            <v>2696</v>
          </cell>
        </row>
        <row r="2696">
          <cell r="C2696" t="str">
            <v>25</v>
          </cell>
          <cell r="D2696" t="str">
            <v>05050-MD-25-757-540</v>
          </cell>
          <cell r="E2696" t="str">
            <v>05050-MD-25-757-540</v>
          </cell>
          <cell r="F2696" t="str">
            <v>Tank-Main Platform, Structure- (Butane)</v>
          </cell>
          <cell r="G2696">
            <v>0</v>
          </cell>
          <cell r="H2696" t="str">
            <v>VP-1516-148-T-101/2-253</v>
          </cell>
          <cell r="I2696">
            <v>40175</v>
          </cell>
          <cell r="J2696">
            <v>40168</v>
          </cell>
          <cell r="K2696" t="str">
            <v>Y</v>
          </cell>
          <cell r="L2696" t="str">
            <v>Drw</v>
          </cell>
          <cell r="M2696">
            <v>2697</v>
          </cell>
        </row>
        <row r="2697">
          <cell r="C2697" t="str">
            <v>25</v>
          </cell>
          <cell r="D2697" t="str">
            <v>05050-MD-25-757-541</v>
          </cell>
          <cell r="E2697" t="str">
            <v>05050-MD-25-757-541</v>
          </cell>
          <cell r="F2697" t="str">
            <v>Tank-Main Platform, Structure- (Butane)</v>
          </cell>
          <cell r="G2697">
            <v>0</v>
          </cell>
          <cell r="H2697" t="str">
            <v>VP-1516-148-T-101/2-253</v>
          </cell>
          <cell r="I2697">
            <v>40175</v>
          </cell>
          <cell r="J2697">
            <v>40168</v>
          </cell>
          <cell r="K2697" t="str">
            <v>Y</v>
          </cell>
          <cell r="L2697" t="str">
            <v>Drw</v>
          </cell>
          <cell r="M2697">
            <v>2698</v>
          </cell>
        </row>
        <row r="2698">
          <cell r="C2698" t="str">
            <v>25</v>
          </cell>
          <cell r="D2698" t="str">
            <v>05050-MD-25-757-542</v>
          </cell>
          <cell r="E2698" t="str">
            <v>05050-MD-25-757-542</v>
          </cell>
          <cell r="F2698" t="str">
            <v>Tank-Main Platform, Structure- (Butane)</v>
          </cell>
          <cell r="G2698">
            <v>0</v>
          </cell>
          <cell r="H2698" t="str">
            <v>VP-1516-148-T-101/2-253</v>
          </cell>
          <cell r="I2698">
            <v>40175</v>
          </cell>
          <cell r="J2698">
            <v>40168</v>
          </cell>
          <cell r="K2698" t="str">
            <v>Y</v>
          </cell>
          <cell r="L2698" t="str">
            <v>Drw</v>
          </cell>
          <cell r="M2698">
            <v>2699</v>
          </cell>
        </row>
        <row r="2699">
          <cell r="C2699" t="str">
            <v>25</v>
          </cell>
          <cell r="D2699" t="str">
            <v>05050-MD-25-757-543</v>
          </cell>
          <cell r="E2699" t="str">
            <v>05050-MD-25-757-543</v>
          </cell>
          <cell r="F2699" t="str">
            <v>Tank-Main Platform, Structure- (Butane)</v>
          </cell>
          <cell r="G2699">
            <v>0</v>
          </cell>
          <cell r="H2699" t="str">
            <v>VP-1516-148-T-101/2-253</v>
          </cell>
          <cell r="I2699">
            <v>40175</v>
          </cell>
          <cell r="J2699">
            <v>40168</v>
          </cell>
          <cell r="K2699" t="str">
            <v>Y</v>
          </cell>
          <cell r="L2699" t="str">
            <v>Drw</v>
          </cell>
          <cell r="M2699">
            <v>2700</v>
          </cell>
        </row>
        <row r="2700">
          <cell r="C2700" t="str">
            <v>25</v>
          </cell>
          <cell r="D2700" t="str">
            <v>05050-MD-25-757-544</v>
          </cell>
          <cell r="E2700" t="str">
            <v>05050-MD-25-757-544</v>
          </cell>
          <cell r="F2700" t="str">
            <v>Tank-Main Platform, Structure- (Butane)</v>
          </cell>
          <cell r="G2700">
            <v>0</v>
          </cell>
          <cell r="H2700" t="str">
            <v>VP-1516-148-T-101/2-253</v>
          </cell>
          <cell r="I2700">
            <v>40175</v>
          </cell>
          <cell r="J2700">
            <v>40168</v>
          </cell>
          <cell r="K2700" t="str">
            <v>Y</v>
          </cell>
          <cell r="L2700" t="str">
            <v>Drw</v>
          </cell>
          <cell r="M2700">
            <v>2701</v>
          </cell>
        </row>
        <row r="2701">
          <cell r="C2701" t="str">
            <v>25</v>
          </cell>
          <cell r="D2701" t="str">
            <v>05050-MD-25-757-545</v>
          </cell>
          <cell r="E2701" t="str">
            <v>05050-MD-25-757-545</v>
          </cell>
          <cell r="F2701" t="str">
            <v>Tank-Main Platform, Structure- (Butane)</v>
          </cell>
          <cell r="G2701">
            <v>0</v>
          </cell>
          <cell r="H2701" t="str">
            <v>VP-1516-148-T-101/2-253</v>
          </cell>
          <cell r="I2701">
            <v>40175</v>
          </cell>
          <cell r="J2701">
            <v>40168</v>
          </cell>
          <cell r="K2701" t="str">
            <v>Y</v>
          </cell>
          <cell r="L2701" t="str">
            <v>Drw</v>
          </cell>
          <cell r="M2701">
            <v>2702</v>
          </cell>
        </row>
        <row r="2702">
          <cell r="C2702" t="str">
            <v>25</v>
          </cell>
          <cell r="D2702" t="str">
            <v>05050-MD-25-757-546</v>
          </cell>
          <cell r="E2702" t="str">
            <v>05050-MD-25-757-546</v>
          </cell>
          <cell r="F2702" t="str">
            <v>Tank-Main Platform, Structure- (Butane)</v>
          </cell>
          <cell r="G2702">
            <v>0</v>
          </cell>
          <cell r="H2702" t="str">
            <v>VP-1516-148-T-101/2-253</v>
          </cell>
          <cell r="I2702">
            <v>40175</v>
          </cell>
          <cell r="J2702">
            <v>40168</v>
          </cell>
          <cell r="K2702" t="str">
            <v>Y</v>
          </cell>
          <cell r="L2702" t="str">
            <v>Drw</v>
          </cell>
          <cell r="M2702">
            <v>2703</v>
          </cell>
        </row>
        <row r="2703">
          <cell r="C2703" t="str">
            <v>25</v>
          </cell>
          <cell r="D2703" t="str">
            <v>05050-MD-25-757-547</v>
          </cell>
          <cell r="E2703" t="str">
            <v>05050-MD-25-757-547</v>
          </cell>
          <cell r="F2703" t="str">
            <v>Tank-Main Platform, Structure- (Butane)</v>
          </cell>
          <cell r="G2703">
            <v>0</v>
          </cell>
          <cell r="H2703" t="str">
            <v>VP-1516-148-T-101/2-253</v>
          </cell>
          <cell r="I2703">
            <v>40175</v>
          </cell>
          <cell r="J2703">
            <v>40168</v>
          </cell>
          <cell r="K2703" t="str">
            <v>Y</v>
          </cell>
          <cell r="L2703" t="str">
            <v>Drw</v>
          </cell>
          <cell r="M2703">
            <v>2704</v>
          </cell>
        </row>
        <row r="2704">
          <cell r="C2704" t="str">
            <v>25</v>
          </cell>
          <cell r="D2704" t="str">
            <v>05050-MD-25-757-548</v>
          </cell>
          <cell r="E2704" t="str">
            <v>05050-MD-25-757-548</v>
          </cell>
          <cell r="F2704" t="str">
            <v>Tank-Main Platform, Structure- (Butane)</v>
          </cell>
          <cell r="G2704">
            <v>0</v>
          </cell>
          <cell r="H2704" t="str">
            <v>VP-1516-148-T-101/2-253</v>
          </cell>
          <cell r="I2704">
            <v>40175</v>
          </cell>
          <cell r="J2704">
            <v>40168</v>
          </cell>
          <cell r="K2704" t="str">
            <v>Y</v>
          </cell>
          <cell r="L2704" t="str">
            <v>Drw</v>
          </cell>
          <cell r="M2704">
            <v>2705</v>
          </cell>
        </row>
        <row r="2705">
          <cell r="C2705" t="str">
            <v>25</v>
          </cell>
          <cell r="D2705" t="str">
            <v>05050-MD-25-757-549</v>
          </cell>
          <cell r="E2705" t="str">
            <v>05050-MD-25-757-549</v>
          </cell>
          <cell r="F2705" t="str">
            <v>Tank-Main Platform, Structure- (Butane)</v>
          </cell>
          <cell r="G2705">
            <v>0</v>
          </cell>
          <cell r="H2705" t="str">
            <v>VP-1516-148-T-101/2-253</v>
          </cell>
          <cell r="I2705">
            <v>40175</v>
          </cell>
          <cell r="J2705">
            <v>40168</v>
          </cell>
          <cell r="K2705" t="str">
            <v>Y</v>
          </cell>
          <cell r="L2705" t="str">
            <v>Drw</v>
          </cell>
          <cell r="M2705">
            <v>2706</v>
          </cell>
        </row>
        <row r="2706">
          <cell r="C2706" t="str">
            <v>25</v>
          </cell>
          <cell r="D2706" t="str">
            <v>05050-MD-25-757-550</v>
          </cell>
          <cell r="E2706" t="str">
            <v>05050-MD-25-757-550</v>
          </cell>
          <cell r="F2706" t="str">
            <v>Tank-Main Platform, Structure- (Butane)</v>
          </cell>
          <cell r="G2706">
            <v>0</v>
          </cell>
          <cell r="H2706" t="str">
            <v>VP-1516-148-T-101/2-253</v>
          </cell>
          <cell r="I2706">
            <v>40175</v>
          </cell>
          <cell r="J2706">
            <v>40168</v>
          </cell>
          <cell r="K2706" t="str">
            <v>Y</v>
          </cell>
          <cell r="L2706" t="str">
            <v>Drw</v>
          </cell>
          <cell r="M2706">
            <v>2707</v>
          </cell>
        </row>
        <row r="2707">
          <cell r="C2707" t="str">
            <v>25</v>
          </cell>
          <cell r="D2707" t="str">
            <v>05050-MD-25-757-551</v>
          </cell>
          <cell r="E2707" t="str">
            <v>05050-MD-25-757-551</v>
          </cell>
          <cell r="F2707" t="str">
            <v>Tank-Main Platform, Structure- (Butane)</v>
          </cell>
          <cell r="G2707">
            <v>0</v>
          </cell>
          <cell r="H2707" t="str">
            <v>VP-1516-148-T-101/2-253</v>
          </cell>
          <cell r="I2707">
            <v>40175</v>
          </cell>
          <cell r="J2707">
            <v>40168</v>
          </cell>
          <cell r="K2707" t="str">
            <v>Y</v>
          </cell>
          <cell r="L2707" t="str">
            <v>Drw</v>
          </cell>
          <cell r="M2707">
            <v>2708</v>
          </cell>
        </row>
        <row r="2708">
          <cell r="C2708" t="str">
            <v>25</v>
          </cell>
          <cell r="D2708" t="str">
            <v>05050-MD-25-757-552</v>
          </cell>
          <cell r="E2708" t="str">
            <v>05050-MD-25-757-552</v>
          </cell>
          <cell r="F2708" t="str">
            <v>Tank-Main Platform, Structure- (Butane)</v>
          </cell>
          <cell r="G2708">
            <v>0</v>
          </cell>
          <cell r="H2708" t="str">
            <v>VP-1516-148-T-101/2-253</v>
          </cell>
          <cell r="I2708">
            <v>40175</v>
          </cell>
          <cell r="J2708">
            <v>40168</v>
          </cell>
          <cell r="K2708" t="str">
            <v>Y</v>
          </cell>
          <cell r="L2708" t="str">
            <v>Drw</v>
          </cell>
          <cell r="M2708">
            <v>2709</v>
          </cell>
        </row>
        <row r="2709">
          <cell r="C2709" t="str">
            <v>25</v>
          </cell>
          <cell r="D2709" t="str">
            <v>05050-MD-25-757-553</v>
          </cell>
          <cell r="E2709" t="str">
            <v>05050-MD-25-757-553</v>
          </cell>
          <cell r="F2709" t="str">
            <v>Tank-Main Platform, Structure- (Butane)</v>
          </cell>
          <cell r="G2709">
            <v>0</v>
          </cell>
          <cell r="H2709" t="str">
            <v>VP-1516-148-T-101/2-253</v>
          </cell>
          <cell r="I2709">
            <v>40175</v>
          </cell>
          <cell r="J2709">
            <v>40168</v>
          </cell>
          <cell r="K2709" t="str">
            <v>Y</v>
          </cell>
          <cell r="L2709" t="str">
            <v>Drw</v>
          </cell>
          <cell r="M2709">
            <v>2710</v>
          </cell>
        </row>
        <row r="2710">
          <cell r="C2710" t="str">
            <v>25</v>
          </cell>
          <cell r="D2710" t="str">
            <v>05050-MD-25-757-554</v>
          </cell>
          <cell r="E2710" t="str">
            <v>05050-MD-25-757-554</v>
          </cell>
          <cell r="F2710" t="str">
            <v>Tank-Main Platform, Structure- (Butane)</v>
          </cell>
          <cell r="G2710">
            <v>0</v>
          </cell>
          <cell r="H2710" t="str">
            <v>VP-1516-148-T-101/2-253</v>
          </cell>
          <cell r="I2710">
            <v>40175</v>
          </cell>
          <cell r="J2710">
            <v>40168</v>
          </cell>
          <cell r="K2710" t="str">
            <v>Y</v>
          </cell>
          <cell r="L2710" t="str">
            <v>Drw</v>
          </cell>
          <cell r="M2710">
            <v>2711</v>
          </cell>
        </row>
        <row r="2711">
          <cell r="C2711" t="str">
            <v>25</v>
          </cell>
          <cell r="D2711" t="str">
            <v>05050-MD-25-757-555</v>
          </cell>
          <cell r="E2711" t="str">
            <v>05050-MD-25-757-555</v>
          </cell>
          <cell r="F2711" t="str">
            <v>Tank-Main Platform, Structure- (Butane)</v>
          </cell>
          <cell r="G2711">
            <v>0</v>
          </cell>
          <cell r="H2711" t="str">
            <v>VP-1516-148-T-101/2-253</v>
          </cell>
          <cell r="I2711">
            <v>40175</v>
          </cell>
          <cell r="J2711">
            <v>40168</v>
          </cell>
          <cell r="K2711" t="str">
            <v>Y</v>
          </cell>
          <cell r="L2711" t="str">
            <v>Drw</v>
          </cell>
          <cell r="M2711">
            <v>2712</v>
          </cell>
        </row>
        <row r="2712">
          <cell r="C2712" t="str">
            <v>25</v>
          </cell>
          <cell r="D2712" t="str">
            <v>05050-MD-25-757-556</v>
          </cell>
          <cell r="E2712" t="str">
            <v>05050-MD-25-757-556</v>
          </cell>
          <cell r="F2712" t="str">
            <v>Tank-Main Platform, Structure- (Butane)</v>
          </cell>
          <cell r="G2712">
            <v>0</v>
          </cell>
          <cell r="H2712" t="str">
            <v>VP-1516-148-T-101/2-253</v>
          </cell>
          <cell r="I2712">
            <v>40175</v>
          </cell>
          <cell r="J2712">
            <v>40168</v>
          </cell>
          <cell r="K2712" t="str">
            <v>Y</v>
          </cell>
          <cell r="L2712" t="str">
            <v>Drw</v>
          </cell>
          <cell r="M2712">
            <v>2713</v>
          </cell>
        </row>
        <row r="2713">
          <cell r="C2713" t="str">
            <v>25</v>
          </cell>
          <cell r="D2713" t="str">
            <v>05050-MD-25-757-557</v>
          </cell>
          <cell r="E2713" t="str">
            <v>05050-MD-25-757-557</v>
          </cell>
          <cell r="F2713" t="str">
            <v>Tank-Main Platform, Structure- (Butane)</v>
          </cell>
          <cell r="G2713">
            <v>0</v>
          </cell>
          <cell r="H2713" t="str">
            <v>VP-1516-148-T-101/2-253</v>
          </cell>
          <cell r="I2713">
            <v>40175</v>
          </cell>
          <cell r="J2713">
            <v>40168</v>
          </cell>
          <cell r="K2713" t="str">
            <v>Y</v>
          </cell>
          <cell r="L2713" t="str">
            <v>Drw</v>
          </cell>
          <cell r="M2713">
            <v>2714</v>
          </cell>
        </row>
        <row r="2714">
          <cell r="C2714" t="str">
            <v>25</v>
          </cell>
          <cell r="D2714" t="str">
            <v>05050-MD-25-757-558</v>
          </cell>
          <cell r="E2714" t="str">
            <v>05050-MD-25-757-558</v>
          </cell>
          <cell r="F2714" t="str">
            <v>Tank-Main Platform, Structure- (Butane)</v>
          </cell>
          <cell r="G2714">
            <v>0</v>
          </cell>
          <cell r="H2714" t="str">
            <v>VP-1516-148-T-101/2-253</v>
          </cell>
          <cell r="I2714">
            <v>40175</v>
          </cell>
          <cell r="J2714">
            <v>40168</v>
          </cell>
          <cell r="K2714" t="str">
            <v>Y</v>
          </cell>
          <cell r="L2714" t="str">
            <v>Drw</v>
          </cell>
          <cell r="M2714">
            <v>2715</v>
          </cell>
        </row>
        <row r="2715">
          <cell r="C2715" t="str">
            <v>25</v>
          </cell>
          <cell r="D2715" t="str">
            <v>05050-MD-25-757-559</v>
          </cell>
          <cell r="E2715" t="str">
            <v>05050-MD-25-757-559</v>
          </cell>
          <cell r="F2715" t="str">
            <v>Tank-Main Platform, Structure- (Butane)</v>
          </cell>
          <cell r="G2715">
            <v>0</v>
          </cell>
          <cell r="H2715" t="str">
            <v>VP-1516-148-T-101/2-253</v>
          </cell>
          <cell r="I2715">
            <v>40175</v>
          </cell>
          <cell r="J2715">
            <v>40168</v>
          </cell>
          <cell r="K2715" t="str">
            <v>Y</v>
          </cell>
          <cell r="L2715" t="str">
            <v>Drw</v>
          </cell>
          <cell r="M2715">
            <v>2716</v>
          </cell>
        </row>
        <row r="2716">
          <cell r="C2716" t="str">
            <v>25</v>
          </cell>
          <cell r="D2716" t="str">
            <v>05050-MD-25-757-560</v>
          </cell>
          <cell r="E2716" t="str">
            <v>05050-MD-25-757-560</v>
          </cell>
          <cell r="F2716" t="str">
            <v>Tank-Main Platform, Structure- (Butane)</v>
          </cell>
          <cell r="G2716">
            <v>0</v>
          </cell>
          <cell r="H2716" t="str">
            <v>VP-1516-148-T-101/2-253</v>
          </cell>
          <cell r="I2716">
            <v>40175</v>
          </cell>
          <cell r="J2716">
            <v>40168</v>
          </cell>
          <cell r="K2716" t="str">
            <v>Y</v>
          </cell>
          <cell r="L2716" t="str">
            <v>Drw</v>
          </cell>
          <cell r="M2716">
            <v>2717</v>
          </cell>
        </row>
        <row r="2717">
          <cell r="C2717" t="str">
            <v>25</v>
          </cell>
          <cell r="D2717" t="str">
            <v>05050-MD-25-757-561</v>
          </cell>
          <cell r="E2717" t="str">
            <v>05050-MD-25-757-561</v>
          </cell>
          <cell r="F2717" t="str">
            <v>Tank-Main Platform, Structure- (Butane)</v>
          </cell>
          <cell r="G2717">
            <v>0</v>
          </cell>
          <cell r="H2717" t="str">
            <v>VP-1516-148-T-101/2-253</v>
          </cell>
          <cell r="I2717">
            <v>40175</v>
          </cell>
          <cell r="J2717">
            <v>40168</v>
          </cell>
          <cell r="K2717" t="str">
            <v>Y</v>
          </cell>
          <cell r="L2717" t="str">
            <v>Drw</v>
          </cell>
          <cell r="M2717">
            <v>2718</v>
          </cell>
        </row>
        <row r="2718">
          <cell r="C2718" t="str">
            <v>25</v>
          </cell>
          <cell r="D2718" t="str">
            <v>05050-MD-25-757-562</v>
          </cell>
          <cell r="E2718" t="str">
            <v>05050-MD-25-757-562</v>
          </cell>
          <cell r="F2718" t="str">
            <v>Tank-Main Platform, Structure- (Butane)</v>
          </cell>
          <cell r="G2718">
            <v>0</v>
          </cell>
          <cell r="H2718" t="str">
            <v>VP-1516-148-T-101/2-253</v>
          </cell>
          <cell r="I2718">
            <v>40175</v>
          </cell>
          <cell r="J2718">
            <v>40168</v>
          </cell>
          <cell r="K2718" t="str">
            <v>Y</v>
          </cell>
          <cell r="L2718" t="str">
            <v>Drw</v>
          </cell>
          <cell r="M2718">
            <v>2719</v>
          </cell>
        </row>
        <row r="2719">
          <cell r="C2719" t="str">
            <v>25</v>
          </cell>
          <cell r="D2719" t="str">
            <v>05050-MD-25-757-563</v>
          </cell>
          <cell r="E2719" t="str">
            <v>05050-MD-25-757-563</v>
          </cell>
          <cell r="F2719" t="str">
            <v>Tank-Main Platform, Structure- (Butane)</v>
          </cell>
          <cell r="G2719">
            <v>0</v>
          </cell>
          <cell r="H2719" t="str">
            <v>VP-1516-148-T-101/2-253</v>
          </cell>
          <cell r="I2719">
            <v>40175</v>
          </cell>
          <cell r="J2719">
            <v>40168</v>
          </cell>
          <cell r="K2719" t="str">
            <v>Y</v>
          </cell>
          <cell r="L2719" t="str">
            <v>Drw</v>
          </cell>
          <cell r="M2719">
            <v>2720</v>
          </cell>
        </row>
        <row r="2720">
          <cell r="C2720" t="str">
            <v>25</v>
          </cell>
          <cell r="D2720" t="str">
            <v>05050-MD-25-757-564</v>
          </cell>
          <cell r="E2720" t="str">
            <v>05050-MD-25-757-564</v>
          </cell>
          <cell r="F2720" t="str">
            <v>Tank-Main Platform, Structure- (Butane)</v>
          </cell>
          <cell r="G2720">
            <v>0</v>
          </cell>
          <cell r="H2720" t="str">
            <v>VP-1516-148-T-101/2-253</v>
          </cell>
          <cell r="I2720">
            <v>40175</v>
          </cell>
          <cell r="J2720">
            <v>40168</v>
          </cell>
          <cell r="K2720" t="str">
            <v>Y</v>
          </cell>
          <cell r="L2720" t="str">
            <v>Drw</v>
          </cell>
          <cell r="M2720">
            <v>2721</v>
          </cell>
        </row>
        <row r="2721">
          <cell r="C2721" t="str">
            <v>25</v>
          </cell>
          <cell r="D2721" t="str">
            <v>05050-MD-25-757-565</v>
          </cell>
          <cell r="E2721" t="str">
            <v>05050-MD-25-757-565</v>
          </cell>
          <cell r="F2721" t="str">
            <v>Tank-Main Platform, Structure- (Butane)</v>
          </cell>
          <cell r="G2721">
            <v>0</v>
          </cell>
          <cell r="H2721" t="str">
            <v>VP-1516-148-T-101/2-253</v>
          </cell>
          <cell r="I2721">
            <v>40175</v>
          </cell>
          <cell r="J2721">
            <v>40168</v>
          </cell>
          <cell r="K2721" t="str">
            <v>Y</v>
          </cell>
          <cell r="L2721" t="str">
            <v>Drw</v>
          </cell>
          <cell r="M2721">
            <v>2722</v>
          </cell>
        </row>
        <row r="2722">
          <cell r="C2722" t="str">
            <v>25</v>
          </cell>
          <cell r="D2722" t="str">
            <v>05050-MD-25-757-566</v>
          </cell>
          <cell r="E2722" t="str">
            <v>05050-MD-25-757-566</v>
          </cell>
          <cell r="F2722" t="str">
            <v>Tank-Main Platform, Structure- (Butane)</v>
          </cell>
          <cell r="G2722">
            <v>0</v>
          </cell>
          <cell r="H2722" t="str">
            <v>VP-1516-148-T-101/2-253</v>
          </cell>
          <cell r="I2722">
            <v>40175</v>
          </cell>
          <cell r="J2722">
            <v>40168</v>
          </cell>
          <cell r="K2722" t="str">
            <v>Y</v>
          </cell>
          <cell r="L2722" t="str">
            <v>Drw</v>
          </cell>
          <cell r="M2722">
            <v>2723</v>
          </cell>
        </row>
        <row r="2723">
          <cell r="C2723" t="str">
            <v>25</v>
          </cell>
          <cell r="D2723" t="str">
            <v>05050-MD-25-757-567</v>
          </cell>
          <cell r="E2723" t="str">
            <v>05050-MD-25-757-567</v>
          </cell>
          <cell r="F2723" t="str">
            <v>Tank-Main Platform, Structure- (Butane)</v>
          </cell>
          <cell r="G2723">
            <v>0</v>
          </cell>
          <cell r="H2723" t="str">
            <v>VP-1516-148-T-101/2-253</v>
          </cell>
          <cell r="I2723">
            <v>40175</v>
          </cell>
          <cell r="J2723">
            <v>40168</v>
          </cell>
          <cell r="K2723" t="str">
            <v>Y</v>
          </cell>
          <cell r="L2723" t="str">
            <v>Drw</v>
          </cell>
          <cell r="M2723">
            <v>2724</v>
          </cell>
        </row>
        <row r="2724">
          <cell r="C2724" t="str">
            <v>25</v>
          </cell>
          <cell r="D2724" t="str">
            <v>05050-MD-25-757-568</v>
          </cell>
          <cell r="E2724" t="str">
            <v>05050-MD-25-757-568</v>
          </cell>
          <cell r="F2724" t="str">
            <v>Tank-Main Platform, Structure- (Butane)</v>
          </cell>
          <cell r="G2724">
            <v>0</v>
          </cell>
          <cell r="H2724" t="str">
            <v>VP-1516-148-T-101/2-253</v>
          </cell>
          <cell r="I2724">
            <v>40175</v>
          </cell>
          <cell r="J2724">
            <v>40168</v>
          </cell>
          <cell r="K2724" t="str">
            <v>Y</v>
          </cell>
          <cell r="L2724" t="str">
            <v>Drw</v>
          </cell>
          <cell r="M2724">
            <v>2725</v>
          </cell>
        </row>
        <row r="2725">
          <cell r="C2725" t="str">
            <v>25</v>
          </cell>
          <cell r="D2725" t="str">
            <v>05050-MD-25-757-569</v>
          </cell>
          <cell r="E2725" t="str">
            <v>05050-MD-25-757-569</v>
          </cell>
          <cell r="F2725" t="str">
            <v>Tank-Main Platform, Structure- (Butane)</v>
          </cell>
          <cell r="G2725">
            <v>0</v>
          </cell>
          <cell r="H2725" t="str">
            <v>VP-1516-148-T-101/2-253</v>
          </cell>
          <cell r="I2725">
            <v>40175</v>
          </cell>
          <cell r="J2725">
            <v>40168</v>
          </cell>
          <cell r="K2725" t="str">
            <v>Y</v>
          </cell>
          <cell r="L2725" t="str">
            <v>Drw</v>
          </cell>
          <cell r="M2725">
            <v>2726</v>
          </cell>
        </row>
        <row r="2726">
          <cell r="C2726" t="str">
            <v>25</v>
          </cell>
          <cell r="D2726" t="str">
            <v>05050-MD-25-757-570</v>
          </cell>
          <cell r="E2726" t="str">
            <v>05050-MD-25-757-570</v>
          </cell>
          <cell r="F2726" t="str">
            <v>Tank-Main Platform, Structure- (Butane)</v>
          </cell>
          <cell r="G2726">
            <v>0</v>
          </cell>
          <cell r="H2726" t="str">
            <v>VP-1516-148-T-101/2-253</v>
          </cell>
          <cell r="I2726">
            <v>40175</v>
          </cell>
          <cell r="J2726">
            <v>40168</v>
          </cell>
          <cell r="K2726" t="str">
            <v>Y</v>
          </cell>
          <cell r="L2726" t="str">
            <v>Drw</v>
          </cell>
          <cell r="M2726">
            <v>2727</v>
          </cell>
        </row>
        <row r="2727">
          <cell r="C2727" t="str">
            <v>25</v>
          </cell>
          <cell r="D2727" t="str">
            <v>05050-MD-25-757-571</v>
          </cell>
          <cell r="E2727" t="str">
            <v>05050-MD-25-757-571</v>
          </cell>
          <cell r="F2727" t="str">
            <v>Tank-Main Platform, Structure- (Butane)</v>
          </cell>
          <cell r="G2727">
            <v>0</v>
          </cell>
          <cell r="H2727" t="str">
            <v>VP-1516-148-T-101/2-253</v>
          </cell>
          <cell r="I2727">
            <v>40175</v>
          </cell>
          <cell r="J2727">
            <v>40168</v>
          </cell>
          <cell r="K2727" t="str">
            <v>Y</v>
          </cell>
          <cell r="L2727" t="str">
            <v>Drw</v>
          </cell>
          <cell r="M2727">
            <v>2728</v>
          </cell>
        </row>
        <row r="2728">
          <cell r="C2728" t="str">
            <v>25</v>
          </cell>
          <cell r="D2728" t="str">
            <v>05050-MD-25-757-572</v>
          </cell>
          <cell r="E2728" t="str">
            <v>05050-MD-25-757-572</v>
          </cell>
          <cell r="F2728" t="str">
            <v>Tank-Main Platform, Structure- (Butane)</v>
          </cell>
          <cell r="G2728">
            <v>0</v>
          </cell>
          <cell r="H2728" t="str">
            <v>VP-1516-148-T-101/2-253</v>
          </cell>
          <cell r="I2728">
            <v>40175</v>
          </cell>
          <cell r="J2728">
            <v>40168</v>
          </cell>
          <cell r="K2728" t="str">
            <v>Y</v>
          </cell>
          <cell r="L2728" t="str">
            <v>Drw</v>
          </cell>
          <cell r="M2728">
            <v>2729</v>
          </cell>
        </row>
        <row r="2729">
          <cell r="C2729" t="str">
            <v>25</v>
          </cell>
          <cell r="D2729" t="str">
            <v>05050-MD-25-757-573</v>
          </cell>
          <cell r="E2729" t="str">
            <v>05050-MD-25-757-573</v>
          </cell>
          <cell r="F2729" t="str">
            <v>Tank-Main Platform, Structure- (Butane)</v>
          </cell>
          <cell r="G2729">
            <v>0</v>
          </cell>
          <cell r="H2729" t="str">
            <v>VP-1516-148-T-101/2-253</v>
          </cell>
          <cell r="I2729">
            <v>40175</v>
          </cell>
          <cell r="J2729">
            <v>40168</v>
          </cell>
          <cell r="K2729" t="str">
            <v>Y</v>
          </cell>
          <cell r="L2729" t="str">
            <v>Drw</v>
          </cell>
          <cell r="M2729">
            <v>2730</v>
          </cell>
        </row>
        <row r="2730">
          <cell r="C2730" t="str">
            <v>25</v>
          </cell>
          <cell r="D2730" t="str">
            <v>05050-MD-25-757-574</v>
          </cell>
          <cell r="E2730" t="str">
            <v>05050-MD-25-757-574</v>
          </cell>
          <cell r="F2730" t="str">
            <v>Tank-Main Platform, Structure- (Butane)</v>
          </cell>
          <cell r="G2730">
            <v>0</v>
          </cell>
          <cell r="H2730" t="str">
            <v>VP-1516-148-T-101/2-253</v>
          </cell>
          <cell r="I2730">
            <v>40175</v>
          </cell>
          <cell r="J2730">
            <v>40168</v>
          </cell>
          <cell r="K2730" t="str">
            <v>Y</v>
          </cell>
          <cell r="L2730" t="str">
            <v>Drw</v>
          </cell>
          <cell r="M2730">
            <v>2731</v>
          </cell>
        </row>
        <row r="2731">
          <cell r="C2731" t="str">
            <v>25</v>
          </cell>
          <cell r="D2731" t="str">
            <v>05050-MD-25-757-575</v>
          </cell>
          <cell r="E2731" t="str">
            <v>05050-MD-25-757-575</v>
          </cell>
          <cell r="F2731" t="str">
            <v>Tank-Main Platform, Structure- (Butane)</v>
          </cell>
          <cell r="G2731">
            <v>0</v>
          </cell>
          <cell r="H2731" t="str">
            <v>VP-1516-148-T-101/2-253</v>
          </cell>
          <cell r="I2731">
            <v>40175</v>
          </cell>
          <cell r="J2731">
            <v>40168</v>
          </cell>
          <cell r="K2731" t="str">
            <v>Y</v>
          </cell>
          <cell r="L2731" t="str">
            <v>Drw</v>
          </cell>
          <cell r="M2731">
            <v>2732</v>
          </cell>
        </row>
        <row r="2732">
          <cell r="C2732" t="str">
            <v>25</v>
          </cell>
          <cell r="D2732" t="str">
            <v>05050-MD-25-757-576</v>
          </cell>
          <cell r="E2732" t="str">
            <v>05050-MD-25-757-576</v>
          </cell>
          <cell r="F2732" t="str">
            <v>Tank-Main Platform, Structure- (Butane)</v>
          </cell>
          <cell r="G2732">
            <v>0</v>
          </cell>
          <cell r="H2732" t="str">
            <v>VP-1516-148-T-101/2-253</v>
          </cell>
          <cell r="I2732">
            <v>40175</v>
          </cell>
          <cell r="J2732">
            <v>40168</v>
          </cell>
          <cell r="K2732" t="str">
            <v>Y</v>
          </cell>
          <cell r="L2732" t="str">
            <v>Drw</v>
          </cell>
          <cell r="M2732">
            <v>2733</v>
          </cell>
        </row>
        <row r="2733">
          <cell r="C2733" t="str">
            <v>25</v>
          </cell>
          <cell r="D2733" t="str">
            <v>05050-MD-25-757-577</v>
          </cell>
          <cell r="E2733" t="str">
            <v>05050-MD-25-757-577</v>
          </cell>
          <cell r="F2733" t="str">
            <v>Tank-Main Platform, Structure- (Butane)</v>
          </cell>
          <cell r="G2733">
            <v>0</v>
          </cell>
          <cell r="H2733" t="str">
            <v>VP-1516-148-T-101/2-253</v>
          </cell>
          <cell r="I2733">
            <v>40175</v>
          </cell>
          <cell r="J2733">
            <v>40168</v>
          </cell>
          <cell r="K2733" t="str">
            <v>Y</v>
          </cell>
          <cell r="L2733" t="str">
            <v>Drw</v>
          </cell>
          <cell r="M2733">
            <v>2734</v>
          </cell>
        </row>
        <row r="2734">
          <cell r="C2734" t="str">
            <v>25</v>
          </cell>
          <cell r="D2734" t="str">
            <v>05050-MD-25-757-578</v>
          </cell>
          <cell r="E2734" t="str">
            <v>05050-MD-25-757-578</v>
          </cell>
          <cell r="F2734" t="str">
            <v>Tank-Main Platform, Structure- (Butane)</v>
          </cell>
          <cell r="G2734">
            <v>0</v>
          </cell>
          <cell r="H2734" t="str">
            <v>VP-1516-148-T-101/2-253</v>
          </cell>
          <cell r="I2734">
            <v>40175</v>
          </cell>
          <cell r="J2734">
            <v>40168</v>
          </cell>
          <cell r="K2734" t="str">
            <v>Y</v>
          </cell>
          <cell r="L2734" t="str">
            <v>Drw</v>
          </cell>
          <cell r="M2734">
            <v>2735</v>
          </cell>
        </row>
        <row r="2735">
          <cell r="C2735" t="str">
            <v>25</v>
          </cell>
          <cell r="D2735" t="str">
            <v>05050-MD-25-757-579</v>
          </cell>
          <cell r="E2735" t="str">
            <v>05050-MD-25-757-579</v>
          </cell>
          <cell r="F2735" t="str">
            <v>Tank-Main Platform, Structure- (Butane)</v>
          </cell>
          <cell r="G2735">
            <v>0</v>
          </cell>
          <cell r="H2735" t="str">
            <v>VP-1516-148-T-101/2-253</v>
          </cell>
          <cell r="I2735">
            <v>40175</v>
          </cell>
          <cell r="J2735">
            <v>40168</v>
          </cell>
          <cell r="K2735" t="str">
            <v>Y</v>
          </cell>
          <cell r="L2735" t="str">
            <v>Drw</v>
          </cell>
          <cell r="M2735">
            <v>2736</v>
          </cell>
        </row>
        <row r="2736">
          <cell r="C2736" t="str">
            <v>25</v>
          </cell>
          <cell r="D2736" t="str">
            <v>05050-MD-25-757-580</v>
          </cell>
          <cell r="E2736" t="str">
            <v>05050-MD-25-757-580</v>
          </cell>
          <cell r="F2736" t="str">
            <v>Tank-Main Platform, Structure- (Butane)</v>
          </cell>
          <cell r="G2736">
            <v>0</v>
          </cell>
          <cell r="H2736" t="str">
            <v>VP-1516-148-T-101/2-253</v>
          </cell>
          <cell r="I2736">
            <v>40175</v>
          </cell>
          <cell r="J2736">
            <v>40168</v>
          </cell>
          <cell r="K2736" t="str">
            <v>Y</v>
          </cell>
          <cell r="L2736" t="str">
            <v>Drw</v>
          </cell>
          <cell r="M2736">
            <v>2737</v>
          </cell>
        </row>
        <row r="2737">
          <cell r="C2737" t="str">
            <v>25</v>
          </cell>
          <cell r="D2737" t="str">
            <v>05050-MD-25-757-581</v>
          </cell>
          <cell r="E2737" t="str">
            <v>05050-MD-25-757-581</v>
          </cell>
          <cell r="F2737" t="str">
            <v>Tank-Main Platform, Structure- (Butane)</v>
          </cell>
          <cell r="G2737">
            <v>0</v>
          </cell>
          <cell r="H2737" t="str">
            <v>VP-1516-148-T-101/2-253</v>
          </cell>
          <cell r="I2737">
            <v>40175</v>
          </cell>
          <cell r="J2737">
            <v>40168</v>
          </cell>
          <cell r="K2737" t="str">
            <v>Y</v>
          </cell>
          <cell r="L2737" t="str">
            <v>Drw</v>
          </cell>
          <cell r="M2737">
            <v>2738</v>
          </cell>
        </row>
        <row r="2738">
          <cell r="C2738" t="str">
            <v>25</v>
          </cell>
          <cell r="D2738" t="str">
            <v>05050-MD-25-757-582</v>
          </cell>
          <cell r="E2738" t="str">
            <v>05050-MD-25-757-582</v>
          </cell>
          <cell r="F2738" t="str">
            <v>Tank-Main Platform, Structure- (Butane)</v>
          </cell>
          <cell r="G2738">
            <v>0</v>
          </cell>
          <cell r="H2738" t="str">
            <v>VP-1516-148-T-101/2-253</v>
          </cell>
          <cell r="I2738">
            <v>40175</v>
          </cell>
          <cell r="J2738">
            <v>40168</v>
          </cell>
          <cell r="K2738" t="str">
            <v>Y</v>
          </cell>
          <cell r="L2738" t="str">
            <v>Drw</v>
          </cell>
          <cell r="M2738">
            <v>2739</v>
          </cell>
        </row>
        <row r="2739">
          <cell r="C2739" t="str">
            <v>25</v>
          </cell>
          <cell r="D2739" t="str">
            <v>05050-MD-25-757-583</v>
          </cell>
          <cell r="E2739" t="str">
            <v>05050-MD-25-757-583</v>
          </cell>
          <cell r="F2739" t="str">
            <v>Tank-Main Platform, Structure- (Butane)</v>
          </cell>
          <cell r="G2739">
            <v>0</v>
          </cell>
          <cell r="H2739" t="str">
            <v>VP-1516-148-T-101/2-253</v>
          </cell>
          <cell r="I2739">
            <v>40175</v>
          </cell>
          <cell r="J2739">
            <v>40168</v>
          </cell>
          <cell r="K2739" t="str">
            <v>Y</v>
          </cell>
          <cell r="L2739" t="str">
            <v>Drw</v>
          </cell>
          <cell r="M2739">
            <v>2740</v>
          </cell>
        </row>
        <row r="2740">
          <cell r="C2740" t="str">
            <v>25</v>
          </cell>
          <cell r="D2740" t="str">
            <v>05050-MD-25-757-584</v>
          </cell>
          <cell r="E2740" t="str">
            <v>05050-MD-25-757-584</v>
          </cell>
          <cell r="F2740" t="str">
            <v>Tank-Main Platform, Structure- (Butane)</v>
          </cell>
          <cell r="G2740">
            <v>0</v>
          </cell>
          <cell r="H2740" t="str">
            <v>VP-1516-148-T-101/2-253</v>
          </cell>
          <cell r="I2740">
            <v>40175</v>
          </cell>
          <cell r="J2740">
            <v>40168</v>
          </cell>
          <cell r="K2740" t="str">
            <v>Y</v>
          </cell>
          <cell r="L2740" t="str">
            <v>Drw</v>
          </cell>
          <cell r="M2740">
            <v>2741</v>
          </cell>
        </row>
        <row r="2741">
          <cell r="C2741" t="str">
            <v>25</v>
          </cell>
          <cell r="D2741" t="str">
            <v>05050-MD-25-757-585</v>
          </cell>
          <cell r="E2741" t="str">
            <v>05050-MD-25-757-585</v>
          </cell>
          <cell r="F2741" t="str">
            <v>Tank-Main Platform, Structure- (Butane)</v>
          </cell>
          <cell r="G2741">
            <v>0</v>
          </cell>
          <cell r="H2741" t="str">
            <v>VP-1516-148-T-101/2-253</v>
          </cell>
          <cell r="I2741">
            <v>40175</v>
          </cell>
          <cell r="J2741">
            <v>40168</v>
          </cell>
          <cell r="K2741" t="str">
            <v>Y</v>
          </cell>
          <cell r="L2741" t="str">
            <v>Drw</v>
          </cell>
          <cell r="M2741">
            <v>2742</v>
          </cell>
        </row>
        <row r="2742">
          <cell r="C2742" t="str">
            <v>25</v>
          </cell>
          <cell r="D2742" t="str">
            <v>05050-MD-25-757-586</v>
          </cell>
          <cell r="E2742" t="str">
            <v>05050-MD-25-757-586</v>
          </cell>
          <cell r="F2742" t="str">
            <v>Tank-Main Platform, Structure- (Butane)</v>
          </cell>
          <cell r="G2742">
            <v>0</v>
          </cell>
          <cell r="H2742" t="str">
            <v>VP-1516-148-T-101/2-253</v>
          </cell>
          <cell r="I2742">
            <v>40175</v>
          </cell>
          <cell r="J2742">
            <v>40168</v>
          </cell>
          <cell r="K2742" t="str">
            <v>Y</v>
          </cell>
          <cell r="L2742" t="str">
            <v>Drw</v>
          </cell>
          <cell r="M2742">
            <v>2743</v>
          </cell>
        </row>
        <row r="2743">
          <cell r="C2743" t="str">
            <v>25</v>
          </cell>
          <cell r="D2743" t="str">
            <v>05050-MD-25-757-587</v>
          </cell>
          <cell r="E2743" t="str">
            <v>05050-MD-25-757-587</v>
          </cell>
          <cell r="F2743" t="str">
            <v>Tank-Main Platform, Structure- (Butane)</v>
          </cell>
          <cell r="G2743">
            <v>0</v>
          </cell>
          <cell r="H2743" t="str">
            <v>VP-1516-148-T-101/2-253</v>
          </cell>
          <cell r="I2743">
            <v>40175</v>
          </cell>
          <cell r="J2743">
            <v>40168</v>
          </cell>
          <cell r="K2743" t="str">
            <v>Y</v>
          </cell>
          <cell r="L2743" t="str">
            <v>Drw</v>
          </cell>
          <cell r="M2743">
            <v>2744</v>
          </cell>
        </row>
        <row r="2744">
          <cell r="C2744" t="str">
            <v>25</v>
          </cell>
          <cell r="D2744" t="str">
            <v>05050-MD-25-757-588</v>
          </cell>
          <cell r="E2744" t="str">
            <v>05050-MD-25-757-588</v>
          </cell>
          <cell r="F2744" t="str">
            <v>Tank-Main Platform, Structure- (Butane)</v>
          </cell>
          <cell r="G2744">
            <v>0</v>
          </cell>
          <cell r="H2744" t="str">
            <v>VP-1516-148-T-101/2-253</v>
          </cell>
          <cell r="I2744">
            <v>40175</v>
          </cell>
          <cell r="J2744">
            <v>40168</v>
          </cell>
          <cell r="K2744" t="str">
            <v>Y</v>
          </cell>
          <cell r="L2744" t="str">
            <v>Drw</v>
          </cell>
          <cell r="M2744">
            <v>2745</v>
          </cell>
        </row>
        <row r="2745">
          <cell r="C2745" t="str">
            <v>25</v>
          </cell>
          <cell r="D2745" t="str">
            <v>05050-MD-25-757-589</v>
          </cell>
          <cell r="E2745" t="str">
            <v>05050-MD-25-757-589</v>
          </cell>
          <cell r="F2745" t="str">
            <v>Tank-Main Platform, Structure- (Butane)</v>
          </cell>
          <cell r="G2745">
            <v>0</v>
          </cell>
          <cell r="H2745" t="str">
            <v>VP-1516-148-T-101/2-253</v>
          </cell>
          <cell r="I2745">
            <v>40175</v>
          </cell>
          <cell r="J2745">
            <v>40168</v>
          </cell>
          <cell r="K2745" t="str">
            <v>Y</v>
          </cell>
          <cell r="L2745" t="str">
            <v>Drw</v>
          </cell>
          <cell r="M2745">
            <v>2746</v>
          </cell>
        </row>
        <row r="2746">
          <cell r="C2746" t="str">
            <v>25</v>
          </cell>
          <cell r="D2746" t="str">
            <v>05050-MD-25-757-590</v>
          </cell>
          <cell r="E2746" t="str">
            <v>05050-MD-25-757-590</v>
          </cell>
          <cell r="F2746" t="str">
            <v>Tank-Main Platform, Structure- (Butane)</v>
          </cell>
          <cell r="G2746">
            <v>0</v>
          </cell>
          <cell r="H2746" t="str">
            <v>VP-1516-148-T-101/2-253</v>
          </cell>
          <cell r="I2746">
            <v>40175</v>
          </cell>
          <cell r="J2746">
            <v>40168</v>
          </cell>
          <cell r="K2746" t="str">
            <v>Y</v>
          </cell>
          <cell r="L2746" t="str">
            <v>Drw</v>
          </cell>
          <cell r="M2746">
            <v>2747</v>
          </cell>
        </row>
        <row r="2747">
          <cell r="C2747" t="str">
            <v>25</v>
          </cell>
          <cell r="D2747" t="str">
            <v>05050-MD-25-757-591</v>
          </cell>
          <cell r="E2747" t="str">
            <v>05050-MD-25-757-591</v>
          </cell>
          <cell r="F2747" t="str">
            <v>Tank-Main Platform, Structure- (Butane)</v>
          </cell>
          <cell r="G2747">
            <v>0</v>
          </cell>
          <cell r="H2747" t="str">
            <v>VP-1516-148-T-101/2-253</v>
          </cell>
          <cell r="I2747">
            <v>40175</v>
          </cell>
          <cell r="J2747">
            <v>40168</v>
          </cell>
          <cell r="K2747" t="str">
            <v>Y</v>
          </cell>
          <cell r="L2747" t="str">
            <v>Drw</v>
          </cell>
          <cell r="M2747">
            <v>2748</v>
          </cell>
        </row>
        <row r="2748">
          <cell r="C2748" t="str">
            <v>25</v>
          </cell>
          <cell r="D2748" t="str">
            <v>05050-MD-25-757-592</v>
          </cell>
          <cell r="E2748" t="str">
            <v>05050-MD-25-757-592</v>
          </cell>
          <cell r="F2748" t="str">
            <v>Tank-Main Platform, Structure- (Butane)</v>
          </cell>
          <cell r="G2748">
            <v>0</v>
          </cell>
          <cell r="H2748" t="str">
            <v>VP-1516-148-T-101/2-253</v>
          </cell>
          <cell r="I2748">
            <v>40175</v>
          </cell>
          <cell r="J2748">
            <v>40168</v>
          </cell>
          <cell r="K2748" t="str">
            <v>Y</v>
          </cell>
          <cell r="L2748" t="str">
            <v>Drw</v>
          </cell>
          <cell r="M2748">
            <v>2749</v>
          </cell>
        </row>
        <row r="2749">
          <cell r="C2749" t="str">
            <v>25</v>
          </cell>
          <cell r="D2749" t="str">
            <v>05050-MD-25-757-593</v>
          </cell>
          <cell r="E2749" t="str">
            <v>05050-MD-25-757-593</v>
          </cell>
          <cell r="F2749" t="str">
            <v>Tank-Main Platform, Structure- (Butane)</v>
          </cell>
          <cell r="G2749">
            <v>0</v>
          </cell>
          <cell r="H2749" t="str">
            <v>VP-1516-148-T-101/2-253</v>
          </cell>
          <cell r="I2749">
            <v>40175</v>
          </cell>
          <cell r="J2749">
            <v>40168</v>
          </cell>
          <cell r="K2749" t="str">
            <v>Y</v>
          </cell>
          <cell r="L2749" t="str">
            <v>Drw</v>
          </cell>
          <cell r="M2749">
            <v>2750</v>
          </cell>
        </row>
        <row r="2750">
          <cell r="C2750" t="str">
            <v>25</v>
          </cell>
          <cell r="D2750" t="str">
            <v>05050-MD-25-757-594</v>
          </cell>
          <cell r="E2750" t="str">
            <v>05050-MD-25-757-594</v>
          </cell>
          <cell r="F2750" t="str">
            <v>Tank-Main Platform, Structure- (Butane)</v>
          </cell>
          <cell r="G2750">
            <v>0</v>
          </cell>
          <cell r="H2750" t="str">
            <v>VP-1516-148-T-101/2-253</v>
          </cell>
          <cell r="I2750">
            <v>40175</v>
          </cell>
          <cell r="J2750">
            <v>40168</v>
          </cell>
          <cell r="K2750" t="str">
            <v>Y</v>
          </cell>
          <cell r="L2750" t="str">
            <v>Drw</v>
          </cell>
          <cell r="M2750">
            <v>2751</v>
          </cell>
        </row>
        <row r="2751">
          <cell r="C2751" t="str">
            <v>25</v>
          </cell>
          <cell r="D2751" t="str">
            <v>05050-MD-25-757-595</v>
          </cell>
          <cell r="E2751" t="str">
            <v>05050-MD-25-757-595</v>
          </cell>
          <cell r="F2751" t="str">
            <v>Tank-Main Platform, Structure- (Butane)</v>
          </cell>
          <cell r="G2751">
            <v>0</v>
          </cell>
          <cell r="H2751" t="str">
            <v>VP-1516-148-T-101/2-253</v>
          </cell>
          <cell r="I2751">
            <v>40175</v>
          </cell>
          <cell r="J2751">
            <v>40168</v>
          </cell>
          <cell r="K2751" t="str">
            <v>Y</v>
          </cell>
          <cell r="L2751" t="str">
            <v>Drw</v>
          </cell>
          <cell r="M2751">
            <v>2752</v>
          </cell>
        </row>
        <row r="2752">
          <cell r="C2752" t="str">
            <v>25</v>
          </cell>
          <cell r="D2752" t="str">
            <v>05050-MD-25-757-596</v>
          </cell>
          <cell r="E2752" t="str">
            <v>05050-MD-25-757-596</v>
          </cell>
          <cell r="F2752" t="str">
            <v>Tank-Main Platform, Structure- (Butane)</v>
          </cell>
          <cell r="G2752">
            <v>0</v>
          </cell>
          <cell r="H2752" t="str">
            <v>VP-1516-148-T-101/2-253</v>
          </cell>
          <cell r="I2752">
            <v>40175</v>
          </cell>
          <cell r="J2752">
            <v>40168</v>
          </cell>
          <cell r="K2752" t="str">
            <v>Y</v>
          </cell>
          <cell r="L2752" t="str">
            <v>Drw</v>
          </cell>
          <cell r="M2752">
            <v>2753</v>
          </cell>
        </row>
        <row r="2753">
          <cell r="C2753" t="str">
            <v>25</v>
          </cell>
          <cell r="D2753" t="str">
            <v>05050-MD-25-757-597</v>
          </cell>
          <cell r="E2753" t="str">
            <v>05050-MD-25-757-597</v>
          </cell>
          <cell r="F2753" t="str">
            <v>Tank-Main Platform, Structure- (Butane)</v>
          </cell>
          <cell r="G2753">
            <v>0</v>
          </cell>
          <cell r="H2753" t="str">
            <v>VP-1516-148-T-101/2-253</v>
          </cell>
          <cell r="I2753">
            <v>40175</v>
          </cell>
          <cell r="J2753">
            <v>40168</v>
          </cell>
          <cell r="K2753" t="str">
            <v>Y</v>
          </cell>
          <cell r="L2753" t="str">
            <v>Drw</v>
          </cell>
          <cell r="M2753">
            <v>2754</v>
          </cell>
        </row>
        <row r="2754">
          <cell r="C2754" t="str">
            <v>25</v>
          </cell>
          <cell r="D2754" t="str">
            <v>05050-MD-25-757-598</v>
          </cell>
          <cell r="E2754" t="str">
            <v>05050-MD-25-757-598</v>
          </cell>
          <cell r="F2754" t="str">
            <v>Tank-Main Platform, Structure- (Butane)</v>
          </cell>
          <cell r="G2754">
            <v>0</v>
          </cell>
          <cell r="H2754" t="str">
            <v>VP-1516-148-T-101/2-253</v>
          </cell>
          <cell r="I2754">
            <v>40175</v>
          </cell>
          <cell r="J2754">
            <v>40168</v>
          </cell>
          <cell r="K2754" t="str">
            <v>Y</v>
          </cell>
          <cell r="L2754" t="str">
            <v>Drw</v>
          </cell>
          <cell r="M2754">
            <v>2755</v>
          </cell>
        </row>
        <row r="2755">
          <cell r="C2755" t="str">
            <v>25</v>
          </cell>
          <cell r="D2755" t="str">
            <v>05050-MD-25-757-599</v>
          </cell>
          <cell r="E2755" t="str">
            <v>05050-MD-25-757-599</v>
          </cell>
          <cell r="F2755" t="str">
            <v>Tank-Main Platform, Structure- (Butane)</v>
          </cell>
          <cell r="G2755">
            <v>0</v>
          </cell>
          <cell r="H2755" t="str">
            <v>VP-1516-148-T-101/2-253</v>
          </cell>
          <cell r="I2755">
            <v>40175</v>
          </cell>
          <cell r="J2755">
            <v>40168</v>
          </cell>
          <cell r="K2755" t="str">
            <v>Y</v>
          </cell>
          <cell r="L2755" t="str">
            <v>Drw</v>
          </cell>
          <cell r="M2755">
            <v>2756</v>
          </cell>
        </row>
        <row r="2756">
          <cell r="C2756" t="str">
            <v>25</v>
          </cell>
          <cell r="D2756" t="str">
            <v>05050-MD-25-757-600</v>
          </cell>
          <cell r="E2756" t="str">
            <v>05050-MD-25-757-600</v>
          </cell>
          <cell r="F2756" t="str">
            <v>Tank-Main Platform, Structure- (Butane)</v>
          </cell>
          <cell r="G2756">
            <v>0</v>
          </cell>
          <cell r="H2756" t="str">
            <v>VP-1516-148-T-101/2-253</v>
          </cell>
          <cell r="I2756">
            <v>40175</v>
          </cell>
          <cell r="J2756">
            <v>40168</v>
          </cell>
          <cell r="K2756" t="str">
            <v>Y</v>
          </cell>
          <cell r="L2756" t="str">
            <v>Drw</v>
          </cell>
          <cell r="M2756">
            <v>2757</v>
          </cell>
        </row>
        <row r="2757">
          <cell r="C2757" t="str">
            <v>25</v>
          </cell>
          <cell r="D2757" t="str">
            <v>05050-MD-25-757-601</v>
          </cell>
          <cell r="E2757" t="str">
            <v>05050-MD-25-757-601</v>
          </cell>
          <cell r="F2757" t="str">
            <v>Tank-Main Platform, Structure- (Butane)</v>
          </cell>
          <cell r="G2757">
            <v>0</v>
          </cell>
          <cell r="H2757" t="str">
            <v>VP-1516-148-T-101/2-253</v>
          </cell>
          <cell r="I2757">
            <v>40175</v>
          </cell>
          <cell r="J2757">
            <v>40168</v>
          </cell>
          <cell r="K2757" t="str">
            <v>Y</v>
          </cell>
          <cell r="L2757" t="str">
            <v>Drw</v>
          </cell>
          <cell r="M2757">
            <v>2758</v>
          </cell>
        </row>
        <row r="2758">
          <cell r="C2758" t="str">
            <v>25</v>
          </cell>
          <cell r="D2758" t="str">
            <v>05050-MD-25-757-602</v>
          </cell>
          <cell r="E2758" t="str">
            <v>05050-MD-25-757-602</v>
          </cell>
          <cell r="F2758" t="str">
            <v>Tank-Main Platform, Structure- (Butane)</v>
          </cell>
          <cell r="G2758">
            <v>0</v>
          </cell>
          <cell r="H2758" t="str">
            <v>VP-1516-148-T-101/2-253</v>
          </cell>
          <cell r="I2758">
            <v>40175</v>
          </cell>
          <cell r="J2758">
            <v>40168</v>
          </cell>
          <cell r="K2758" t="str">
            <v>Y</v>
          </cell>
          <cell r="L2758" t="str">
            <v>Drw</v>
          </cell>
          <cell r="M2758">
            <v>2759</v>
          </cell>
        </row>
        <row r="2759">
          <cell r="C2759" t="str">
            <v>25</v>
          </cell>
          <cell r="D2759" t="str">
            <v>05050-MD-25-757-603</v>
          </cell>
          <cell r="E2759" t="str">
            <v>05050-MD-25-757-603</v>
          </cell>
          <cell r="F2759" t="str">
            <v>Tank-Main Platform, Structure- (Butane)</v>
          </cell>
          <cell r="G2759">
            <v>0</v>
          </cell>
          <cell r="H2759" t="str">
            <v>VP-1516-148-T-101/2-253</v>
          </cell>
          <cell r="I2759">
            <v>40175</v>
          </cell>
          <cell r="J2759">
            <v>40168</v>
          </cell>
          <cell r="K2759" t="str">
            <v>Y</v>
          </cell>
          <cell r="L2759" t="str">
            <v>Drw</v>
          </cell>
          <cell r="M2759">
            <v>2760</v>
          </cell>
        </row>
        <row r="2760">
          <cell r="C2760" t="str">
            <v>25</v>
          </cell>
          <cell r="D2760" t="str">
            <v>05050-MD-25-757-604</v>
          </cell>
          <cell r="E2760" t="str">
            <v>05050-MD-25-757-604</v>
          </cell>
          <cell r="F2760" t="str">
            <v>Tank-Main Platform, Structure- (Butane)</v>
          </cell>
          <cell r="G2760">
            <v>0</v>
          </cell>
          <cell r="H2760" t="str">
            <v>VP-1516-148-T-101/2-253</v>
          </cell>
          <cell r="I2760">
            <v>40175</v>
          </cell>
          <cell r="J2760">
            <v>40168</v>
          </cell>
          <cell r="K2760" t="str">
            <v>Y</v>
          </cell>
          <cell r="L2760" t="str">
            <v>Drw</v>
          </cell>
          <cell r="M2760">
            <v>2761</v>
          </cell>
        </row>
        <row r="2761">
          <cell r="C2761" t="str">
            <v>25</v>
          </cell>
          <cell r="D2761" t="str">
            <v>05050-MD-25-757-605</v>
          </cell>
          <cell r="E2761" t="str">
            <v>05050-MD-25-757-605</v>
          </cell>
          <cell r="F2761" t="str">
            <v>Tank-Main Platform, Structure- (Butane)</v>
          </cell>
          <cell r="G2761">
            <v>0</v>
          </cell>
          <cell r="H2761" t="str">
            <v>VP-1516-148-T-101/2-253</v>
          </cell>
          <cell r="I2761">
            <v>40175</v>
          </cell>
          <cell r="J2761">
            <v>40168</v>
          </cell>
          <cell r="K2761" t="str">
            <v>Y</v>
          </cell>
          <cell r="L2761" t="str">
            <v>Drw</v>
          </cell>
          <cell r="M2761">
            <v>2762</v>
          </cell>
        </row>
        <row r="2762">
          <cell r="C2762" t="str">
            <v>25</v>
          </cell>
          <cell r="D2762" t="str">
            <v>05050-MD-25-757-606</v>
          </cell>
          <cell r="E2762" t="str">
            <v>05050-MD-25-757-606</v>
          </cell>
          <cell r="F2762" t="str">
            <v>Tank-Main Platform, Structure- (Butane)</v>
          </cell>
          <cell r="G2762">
            <v>0</v>
          </cell>
          <cell r="H2762" t="str">
            <v>VP-1516-148-T-101/2-253</v>
          </cell>
          <cell r="I2762">
            <v>40175</v>
          </cell>
          <cell r="J2762">
            <v>40168</v>
          </cell>
          <cell r="K2762" t="str">
            <v>Y</v>
          </cell>
          <cell r="L2762" t="str">
            <v>Drw</v>
          </cell>
          <cell r="M2762">
            <v>2763</v>
          </cell>
        </row>
        <row r="2763">
          <cell r="C2763" t="str">
            <v>25</v>
          </cell>
          <cell r="D2763" t="str">
            <v>05050-MD-25-757-607</v>
          </cell>
          <cell r="E2763" t="str">
            <v>05050-MD-25-757-607</v>
          </cell>
          <cell r="F2763" t="str">
            <v>Tank-Main Platform, Structure- (Butane)</v>
          </cell>
          <cell r="G2763">
            <v>0</v>
          </cell>
          <cell r="H2763" t="str">
            <v>VP-1516-148-T-101/2-253</v>
          </cell>
          <cell r="I2763">
            <v>40175</v>
          </cell>
          <cell r="J2763">
            <v>40168</v>
          </cell>
          <cell r="K2763" t="str">
            <v>Y</v>
          </cell>
          <cell r="L2763" t="str">
            <v>Drw</v>
          </cell>
          <cell r="M2763">
            <v>2764</v>
          </cell>
        </row>
        <row r="2764">
          <cell r="C2764" t="str">
            <v>25</v>
          </cell>
          <cell r="D2764" t="str">
            <v>05050-MD-25-757-608</v>
          </cell>
          <cell r="E2764" t="str">
            <v>05050-MD-25-757-608</v>
          </cell>
          <cell r="F2764" t="str">
            <v>Tank-Main Platform, Structure- (Butane)</v>
          </cell>
          <cell r="G2764">
            <v>0</v>
          </cell>
          <cell r="H2764" t="str">
            <v>VP-1516-148-T-101/2-253</v>
          </cell>
          <cell r="I2764">
            <v>40175</v>
          </cell>
          <cell r="J2764">
            <v>40168</v>
          </cell>
          <cell r="K2764" t="str">
            <v>Y</v>
          </cell>
          <cell r="L2764" t="str">
            <v>Drw</v>
          </cell>
          <cell r="M2764">
            <v>2765</v>
          </cell>
        </row>
        <row r="2765">
          <cell r="C2765" t="str">
            <v>25</v>
          </cell>
          <cell r="D2765" t="str">
            <v>05050-MD-25-757-609</v>
          </cell>
          <cell r="E2765" t="str">
            <v>05050-MD-25-757-609</v>
          </cell>
          <cell r="F2765" t="str">
            <v>Tank-Main Platform, Structure- (Butane)</v>
          </cell>
          <cell r="G2765">
            <v>0</v>
          </cell>
          <cell r="H2765" t="str">
            <v>VP-1516-148-T-101/2-253</v>
          </cell>
          <cell r="I2765">
            <v>40175</v>
          </cell>
          <cell r="J2765">
            <v>40168</v>
          </cell>
          <cell r="K2765" t="str">
            <v>Y</v>
          </cell>
          <cell r="L2765" t="str">
            <v>Drw</v>
          </cell>
          <cell r="M2765">
            <v>2766</v>
          </cell>
        </row>
        <row r="2766">
          <cell r="C2766" t="str">
            <v>25</v>
          </cell>
          <cell r="D2766" t="str">
            <v>05050-MD-25-757-610</v>
          </cell>
          <cell r="E2766" t="str">
            <v>05050-MD-25-757-610</v>
          </cell>
          <cell r="F2766" t="str">
            <v>Tank-Main Platform, Structure- (Butane)</v>
          </cell>
          <cell r="G2766">
            <v>0</v>
          </cell>
          <cell r="H2766" t="str">
            <v>VP-1516-148-T-101/2-253</v>
          </cell>
          <cell r="I2766">
            <v>40175</v>
          </cell>
          <cell r="J2766">
            <v>40168</v>
          </cell>
          <cell r="K2766" t="str">
            <v>Y</v>
          </cell>
          <cell r="L2766" t="str">
            <v>Drw</v>
          </cell>
          <cell r="M2766">
            <v>2767</v>
          </cell>
        </row>
        <row r="2767">
          <cell r="C2767" t="str">
            <v>25</v>
          </cell>
          <cell r="D2767" t="str">
            <v>05050-MD-25-757-611</v>
          </cell>
          <cell r="E2767" t="str">
            <v>05050-MD-25-757-611</v>
          </cell>
          <cell r="F2767" t="str">
            <v>Tank-Main Platform, Structure- (Butane)</v>
          </cell>
          <cell r="G2767">
            <v>0</v>
          </cell>
          <cell r="H2767" t="str">
            <v>VP-1516-148-T-101/2-253</v>
          </cell>
          <cell r="I2767">
            <v>40175</v>
          </cell>
          <cell r="J2767">
            <v>40168</v>
          </cell>
          <cell r="K2767" t="str">
            <v>Y</v>
          </cell>
          <cell r="L2767" t="str">
            <v>Drw</v>
          </cell>
          <cell r="M2767">
            <v>2768</v>
          </cell>
        </row>
        <row r="2768">
          <cell r="C2768" t="str">
            <v>25</v>
          </cell>
          <cell r="D2768" t="str">
            <v>05050-MD-25-757-612</v>
          </cell>
          <cell r="E2768" t="str">
            <v>05050-MD-25-757-612</v>
          </cell>
          <cell r="F2768" t="str">
            <v>Tank-Main Platform, Structure- (Butane)</v>
          </cell>
          <cell r="G2768">
            <v>0</v>
          </cell>
          <cell r="H2768" t="str">
            <v>VP-1516-148-T-101/2-253</v>
          </cell>
          <cell r="I2768">
            <v>40175</v>
          </cell>
          <cell r="J2768">
            <v>40168</v>
          </cell>
          <cell r="K2768" t="str">
            <v>Y</v>
          </cell>
          <cell r="L2768" t="str">
            <v>Drw</v>
          </cell>
          <cell r="M2768">
            <v>2769</v>
          </cell>
        </row>
        <row r="2769">
          <cell r="C2769" t="str">
            <v>25</v>
          </cell>
          <cell r="D2769" t="str">
            <v>05050-MD-25-757-613</v>
          </cell>
          <cell r="E2769" t="str">
            <v>05050-MD-25-757-613</v>
          </cell>
          <cell r="F2769" t="str">
            <v>Tank-Main Platform, Structure- (Butane)</v>
          </cell>
          <cell r="G2769">
            <v>0</v>
          </cell>
          <cell r="H2769" t="str">
            <v>VP-1516-148-T-101/2-253</v>
          </cell>
          <cell r="I2769">
            <v>40175</v>
          </cell>
          <cell r="J2769">
            <v>40168</v>
          </cell>
          <cell r="K2769" t="str">
            <v>Y</v>
          </cell>
          <cell r="L2769" t="str">
            <v>Drw</v>
          </cell>
          <cell r="M2769">
            <v>2770</v>
          </cell>
        </row>
        <row r="2770">
          <cell r="C2770" t="str">
            <v>25</v>
          </cell>
          <cell r="D2770" t="str">
            <v>05050-MD-25-757-614</v>
          </cell>
          <cell r="E2770" t="str">
            <v>05050-MD-25-757-614</v>
          </cell>
          <cell r="F2770" t="str">
            <v>Tank-Main Platform, Structure- (Butane)</v>
          </cell>
          <cell r="G2770">
            <v>0</v>
          </cell>
          <cell r="H2770" t="str">
            <v>VP-1516-148-T-101/2-253</v>
          </cell>
          <cell r="I2770">
            <v>40175</v>
          </cell>
          <cell r="J2770">
            <v>40168</v>
          </cell>
          <cell r="K2770" t="str">
            <v>Y</v>
          </cell>
          <cell r="L2770" t="str">
            <v>Drw</v>
          </cell>
          <cell r="M2770">
            <v>2771</v>
          </cell>
        </row>
        <row r="2771">
          <cell r="C2771" t="str">
            <v>25</v>
          </cell>
          <cell r="D2771" t="str">
            <v>05050-MD-25-757-615</v>
          </cell>
          <cell r="E2771" t="str">
            <v>05050-MD-25-757-615</v>
          </cell>
          <cell r="F2771" t="str">
            <v>Tank-Main Platform, Structure- (Butane)</v>
          </cell>
          <cell r="G2771">
            <v>0</v>
          </cell>
          <cell r="H2771" t="str">
            <v>VP-1516-148-T-101/2-253</v>
          </cell>
          <cell r="I2771">
            <v>40175</v>
          </cell>
          <cell r="J2771">
            <v>40168</v>
          </cell>
          <cell r="K2771" t="str">
            <v>Y</v>
          </cell>
          <cell r="L2771" t="str">
            <v>Drw</v>
          </cell>
          <cell r="M2771">
            <v>2772</v>
          </cell>
        </row>
        <row r="2772">
          <cell r="C2772" t="str">
            <v>25</v>
          </cell>
          <cell r="D2772" t="str">
            <v>05050-MD-25-757-616</v>
          </cell>
          <cell r="E2772" t="str">
            <v>05050-MD-25-757-616</v>
          </cell>
          <cell r="F2772" t="str">
            <v>Tank-Main Platform, Structure- (Butane)</v>
          </cell>
          <cell r="G2772">
            <v>0</v>
          </cell>
          <cell r="H2772" t="str">
            <v>VP-1516-148-T-101/2-253</v>
          </cell>
          <cell r="I2772">
            <v>40175</v>
          </cell>
          <cell r="J2772">
            <v>40168</v>
          </cell>
          <cell r="K2772" t="str">
            <v>Y</v>
          </cell>
          <cell r="L2772" t="str">
            <v>Drw</v>
          </cell>
          <cell r="M2772">
            <v>2773</v>
          </cell>
        </row>
        <row r="2773">
          <cell r="C2773" t="str">
            <v>25</v>
          </cell>
          <cell r="D2773" t="str">
            <v>05050-MD-25-757-617</v>
          </cell>
          <cell r="E2773" t="str">
            <v>05050-MD-25-757-617</v>
          </cell>
          <cell r="F2773" t="str">
            <v>Tank-Main Platform, Structure- (Butane)</v>
          </cell>
          <cell r="G2773">
            <v>0</v>
          </cell>
          <cell r="H2773" t="str">
            <v>VP-1516-148-T-101/2-253</v>
          </cell>
          <cell r="I2773">
            <v>40175</v>
          </cell>
          <cell r="J2773">
            <v>40168</v>
          </cell>
          <cell r="K2773" t="str">
            <v>Y</v>
          </cell>
          <cell r="L2773" t="str">
            <v>Drw</v>
          </cell>
          <cell r="M2773">
            <v>2774</v>
          </cell>
        </row>
        <row r="2774">
          <cell r="C2774" t="str">
            <v>25</v>
          </cell>
          <cell r="D2774" t="str">
            <v>05050-MD-25-757-618</v>
          </cell>
          <cell r="E2774" t="str">
            <v>05050-MD-25-757-618</v>
          </cell>
          <cell r="F2774" t="str">
            <v>Tank-Main Platform, Structure- (Butane)</v>
          </cell>
          <cell r="G2774">
            <v>0</v>
          </cell>
          <cell r="H2774" t="str">
            <v>VP-1516-148-T-101/2-253</v>
          </cell>
          <cell r="I2774">
            <v>40175</v>
          </cell>
          <cell r="J2774">
            <v>40168</v>
          </cell>
          <cell r="K2774" t="str">
            <v>Y</v>
          </cell>
          <cell r="L2774" t="str">
            <v>Drw</v>
          </cell>
          <cell r="M2774">
            <v>2775</v>
          </cell>
        </row>
        <row r="2775">
          <cell r="C2775" t="str">
            <v>25</v>
          </cell>
          <cell r="D2775" t="str">
            <v>05050-MD-25-757-619</v>
          </cell>
          <cell r="E2775" t="str">
            <v>05050-MD-25-757-619</v>
          </cell>
          <cell r="F2775" t="str">
            <v>Tank-Main Platform, Structure- (Butane)</v>
          </cell>
          <cell r="G2775">
            <v>0</v>
          </cell>
          <cell r="H2775" t="str">
            <v>VP-1516-148-T-101/2-253</v>
          </cell>
          <cell r="I2775">
            <v>40175</v>
          </cell>
          <cell r="J2775">
            <v>40168</v>
          </cell>
          <cell r="K2775" t="str">
            <v>Y</v>
          </cell>
          <cell r="L2775" t="str">
            <v>Drw</v>
          </cell>
          <cell r="M2775">
            <v>2776</v>
          </cell>
        </row>
        <row r="2776">
          <cell r="C2776" t="str">
            <v>25</v>
          </cell>
          <cell r="D2776" t="str">
            <v>05050-MD-25-757-620</v>
          </cell>
          <cell r="E2776" t="str">
            <v>05050-MD-25-757-620</v>
          </cell>
          <cell r="F2776" t="str">
            <v>Tank-Main Platform, Structure- (Butane)</v>
          </cell>
          <cell r="G2776">
            <v>0</v>
          </cell>
          <cell r="H2776" t="str">
            <v>VP-1516-148-T-101/2-253</v>
          </cell>
          <cell r="I2776">
            <v>40175</v>
          </cell>
          <cell r="J2776">
            <v>40168</v>
          </cell>
          <cell r="K2776" t="str">
            <v>Y</v>
          </cell>
          <cell r="L2776" t="str">
            <v>Drw</v>
          </cell>
          <cell r="M2776">
            <v>2777</v>
          </cell>
        </row>
        <row r="2777">
          <cell r="C2777" t="str">
            <v>25</v>
          </cell>
          <cell r="D2777" t="str">
            <v>05050-MD-25-757-621</v>
          </cell>
          <cell r="E2777" t="str">
            <v>05050-MD-25-757-621</v>
          </cell>
          <cell r="F2777" t="str">
            <v>Tank-Main Platform, Structure- (Butane)</v>
          </cell>
          <cell r="G2777">
            <v>0</v>
          </cell>
          <cell r="H2777" t="str">
            <v>VP-1516-148-T-101/2-253</v>
          </cell>
          <cell r="I2777">
            <v>40175</v>
          </cell>
          <cell r="J2777">
            <v>40168</v>
          </cell>
          <cell r="K2777" t="str">
            <v>Y</v>
          </cell>
          <cell r="L2777" t="str">
            <v>Drw</v>
          </cell>
          <cell r="M2777">
            <v>2778</v>
          </cell>
        </row>
        <row r="2778">
          <cell r="C2778" t="str">
            <v>25</v>
          </cell>
          <cell r="D2778" t="str">
            <v>05050-MD-25-757-622</v>
          </cell>
          <cell r="E2778" t="str">
            <v>05050-MD-25-757-622</v>
          </cell>
          <cell r="F2778" t="str">
            <v>Tank-Main Platform, Structure- (Butane)</v>
          </cell>
          <cell r="G2778">
            <v>0</v>
          </cell>
          <cell r="H2778" t="str">
            <v>VP-1516-148-T-101/2-253</v>
          </cell>
          <cell r="I2778">
            <v>40175</v>
          </cell>
          <cell r="J2778">
            <v>40168</v>
          </cell>
          <cell r="K2778" t="str">
            <v>Y</v>
          </cell>
          <cell r="L2778" t="str">
            <v>Drw</v>
          </cell>
          <cell r="M2778">
            <v>2779</v>
          </cell>
        </row>
        <row r="2779">
          <cell r="C2779" t="str">
            <v>25</v>
          </cell>
          <cell r="D2779" t="str">
            <v>05050-MD-25-757-623</v>
          </cell>
          <cell r="E2779" t="str">
            <v>05050-MD-25-757-623</v>
          </cell>
          <cell r="F2779" t="str">
            <v>Tank-Main Platform, Structure- (Butane)</v>
          </cell>
          <cell r="G2779">
            <v>0</v>
          </cell>
          <cell r="H2779" t="str">
            <v>VP-1516-148-T-101/2-253</v>
          </cell>
          <cell r="I2779">
            <v>40175</v>
          </cell>
          <cell r="J2779">
            <v>40168</v>
          </cell>
          <cell r="K2779" t="str">
            <v>Y</v>
          </cell>
          <cell r="L2779" t="str">
            <v>Drw</v>
          </cell>
          <cell r="M2779">
            <v>2780</v>
          </cell>
        </row>
        <row r="2780">
          <cell r="C2780" t="str">
            <v>25</v>
          </cell>
          <cell r="D2780" t="str">
            <v>05050-MD-25-757-624</v>
          </cell>
          <cell r="E2780" t="str">
            <v>05050-MD-25-757-624</v>
          </cell>
          <cell r="F2780" t="str">
            <v>Tank-Main Platform, Structure- (Butane)</v>
          </cell>
          <cell r="G2780">
            <v>0</v>
          </cell>
          <cell r="H2780" t="str">
            <v>VP-1516-148-T-101/2-253</v>
          </cell>
          <cell r="I2780">
            <v>40175</v>
          </cell>
          <cell r="J2780">
            <v>40168</v>
          </cell>
          <cell r="K2780" t="str">
            <v>Y</v>
          </cell>
          <cell r="L2780" t="str">
            <v>Drw</v>
          </cell>
          <cell r="M2780">
            <v>2781</v>
          </cell>
        </row>
        <row r="2781">
          <cell r="C2781" t="str">
            <v>25</v>
          </cell>
          <cell r="D2781" t="str">
            <v>05050-MD-25-757-625</v>
          </cell>
          <cell r="E2781" t="str">
            <v>05050-MD-25-757-625</v>
          </cell>
          <cell r="F2781" t="str">
            <v>Tank-Main Platform, Structure- (Butane)</v>
          </cell>
          <cell r="G2781">
            <v>0</v>
          </cell>
          <cell r="H2781" t="str">
            <v>VP-1516-148-T-101/2-253</v>
          </cell>
          <cell r="I2781">
            <v>40175</v>
          </cell>
          <cell r="J2781">
            <v>40168</v>
          </cell>
          <cell r="K2781" t="str">
            <v>Y</v>
          </cell>
          <cell r="L2781" t="str">
            <v>Drw</v>
          </cell>
          <cell r="M2781">
            <v>2782</v>
          </cell>
        </row>
        <row r="2782">
          <cell r="C2782" t="str">
            <v>25</v>
          </cell>
          <cell r="D2782" t="str">
            <v>05050-MD-25-757-626</v>
          </cell>
          <cell r="E2782" t="str">
            <v>05050-MD-25-757-626</v>
          </cell>
          <cell r="F2782" t="str">
            <v>Tank-Main Platform, Structure- (Butane)</v>
          </cell>
          <cell r="G2782">
            <v>0</v>
          </cell>
          <cell r="H2782" t="str">
            <v>VP-1516-148-T-101/2-253</v>
          </cell>
          <cell r="I2782">
            <v>40175</v>
          </cell>
          <cell r="J2782">
            <v>40168</v>
          </cell>
          <cell r="K2782" t="str">
            <v>Y</v>
          </cell>
          <cell r="L2782" t="str">
            <v>Drw</v>
          </cell>
          <cell r="M2782">
            <v>2783</v>
          </cell>
        </row>
        <row r="2783">
          <cell r="C2783" t="str">
            <v>25</v>
          </cell>
          <cell r="D2783" t="str">
            <v>05050-MD-25-757-627</v>
          </cell>
          <cell r="E2783" t="str">
            <v>05050-MD-25-757-627</v>
          </cell>
          <cell r="F2783" t="str">
            <v>Tank-Main Platform, Structure- (Butane)</v>
          </cell>
          <cell r="G2783">
            <v>0</v>
          </cell>
          <cell r="H2783" t="str">
            <v>VP-1516-148-T-101/2-253</v>
          </cell>
          <cell r="I2783">
            <v>40175</v>
          </cell>
          <cell r="J2783">
            <v>40168</v>
          </cell>
          <cell r="K2783" t="str">
            <v>Y</v>
          </cell>
          <cell r="L2783" t="str">
            <v>Drw</v>
          </cell>
          <cell r="M2783">
            <v>2784</v>
          </cell>
        </row>
        <row r="2784">
          <cell r="C2784" t="str">
            <v>25</v>
          </cell>
          <cell r="D2784" t="str">
            <v>05050-MD-25-757-628</v>
          </cell>
          <cell r="E2784" t="str">
            <v>05050-MD-25-757-628</v>
          </cell>
          <cell r="F2784" t="str">
            <v>Tank-Main Platform, Structure- (Butane)</v>
          </cell>
          <cell r="G2784">
            <v>0</v>
          </cell>
          <cell r="H2784" t="str">
            <v>VP-1516-148-T-101/2-253</v>
          </cell>
          <cell r="I2784">
            <v>40175</v>
          </cell>
          <cell r="J2784">
            <v>40168</v>
          </cell>
          <cell r="K2784" t="str">
            <v>Y</v>
          </cell>
          <cell r="L2784" t="str">
            <v>Drw</v>
          </cell>
          <cell r="M2784">
            <v>2785</v>
          </cell>
        </row>
        <row r="2785">
          <cell r="C2785" t="str">
            <v>25</v>
          </cell>
          <cell r="D2785" t="str">
            <v>05050-MD-25-757-629</v>
          </cell>
          <cell r="E2785" t="str">
            <v>05050-MD-25-757-629</v>
          </cell>
          <cell r="F2785" t="str">
            <v>Tank-Main Platform, Structure- (Butane)</v>
          </cell>
          <cell r="G2785">
            <v>0</v>
          </cell>
          <cell r="H2785" t="str">
            <v>VP-1516-148-T-101/2-253</v>
          </cell>
          <cell r="I2785">
            <v>40175</v>
          </cell>
          <cell r="J2785">
            <v>40168</v>
          </cell>
          <cell r="K2785" t="str">
            <v>Y</v>
          </cell>
          <cell r="L2785" t="str">
            <v>Drw</v>
          </cell>
          <cell r="M2785">
            <v>2786</v>
          </cell>
        </row>
        <row r="2786">
          <cell r="C2786" t="str">
            <v>25</v>
          </cell>
          <cell r="D2786" t="str">
            <v>05050-MD-25-757-630</v>
          </cell>
          <cell r="E2786" t="str">
            <v>05050-MD-25-757-630</v>
          </cell>
          <cell r="F2786" t="str">
            <v>Tank-Main Platform, Structure- (Butane)</v>
          </cell>
          <cell r="G2786">
            <v>0</v>
          </cell>
          <cell r="H2786" t="str">
            <v>VP-1516-148-T-101/2-253</v>
          </cell>
          <cell r="I2786">
            <v>40175</v>
          </cell>
          <cell r="J2786">
            <v>40168</v>
          </cell>
          <cell r="K2786" t="str">
            <v>Y</v>
          </cell>
          <cell r="L2786" t="str">
            <v>Drw</v>
          </cell>
          <cell r="M2786">
            <v>2787</v>
          </cell>
        </row>
        <row r="2787">
          <cell r="C2787" t="str">
            <v>25</v>
          </cell>
          <cell r="D2787" t="str">
            <v>05050-MD-25-757-631</v>
          </cell>
          <cell r="E2787" t="str">
            <v>05050-MD-25-757-631</v>
          </cell>
          <cell r="F2787" t="str">
            <v>Tank-Main Platform, Structure- (Butane)</v>
          </cell>
          <cell r="G2787">
            <v>0</v>
          </cell>
          <cell r="H2787" t="str">
            <v>VP-1516-148-T-101/2-253</v>
          </cell>
          <cell r="I2787">
            <v>40175</v>
          </cell>
          <cell r="J2787">
            <v>40168</v>
          </cell>
          <cell r="K2787" t="str">
            <v>Y</v>
          </cell>
          <cell r="L2787" t="str">
            <v>Drw</v>
          </cell>
          <cell r="M2787">
            <v>2788</v>
          </cell>
        </row>
        <row r="2788">
          <cell r="C2788" t="str">
            <v>25</v>
          </cell>
          <cell r="D2788" t="str">
            <v>05050-MD-25-757-632</v>
          </cell>
          <cell r="E2788" t="str">
            <v>05050-MD-25-757-632</v>
          </cell>
          <cell r="F2788" t="str">
            <v>Tank-Main Platform, Structure- (Butane)</v>
          </cell>
          <cell r="G2788">
            <v>0</v>
          </cell>
          <cell r="H2788" t="str">
            <v>VP-1516-148-T-101/2-253</v>
          </cell>
          <cell r="I2788">
            <v>40175</v>
          </cell>
          <cell r="J2788">
            <v>40168</v>
          </cell>
          <cell r="K2788" t="str">
            <v>Y</v>
          </cell>
          <cell r="L2788" t="str">
            <v>Drw</v>
          </cell>
          <cell r="M2788">
            <v>2789</v>
          </cell>
        </row>
        <row r="2789">
          <cell r="C2789" t="str">
            <v>25</v>
          </cell>
          <cell r="D2789" t="str">
            <v>05050-MD-25-757-633</v>
          </cell>
          <cell r="E2789" t="str">
            <v>05050-MD-25-757-633</v>
          </cell>
          <cell r="F2789" t="str">
            <v>Tank-Main Platform, Structure- (Butane)</v>
          </cell>
          <cell r="G2789">
            <v>0</v>
          </cell>
          <cell r="H2789" t="str">
            <v>VP-1516-148-T-101/2-253</v>
          </cell>
          <cell r="I2789">
            <v>40175</v>
          </cell>
          <cell r="J2789">
            <v>40168</v>
          </cell>
          <cell r="K2789" t="str">
            <v>Y</v>
          </cell>
          <cell r="L2789" t="str">
            <v>Drw</v>
          </cell>
          <cell r="M2789">
            <v>2790</v>
          </cell>
        </row>
        <row r="2790">
          <cell r="C2790" t="str">
            <v>25</v>
          </cell>
          <cell r="D2790" t="str">
            <v>05050-MD-25-757-634</v>
          </cell>
          <cell r="E2790" t="str">
            <v>05050-MD-25-757-634</v>
          </cell>
          <cell r="F2790" t="str">
            <v>Tank-Main Platform, Structure- (Butane)</v>
          </cell>
          <cell r="G2790">
            <v>0</v>
          </cell>
          <cell r="H2790" t="str">
            <v>VP-1516-148-T-101/2-253</v>
          </cell>
          <cell r="I2790">
            <v>40175</v>
          </cell>
          <cell r="J2790">
            <v>40168</v>
          </cell>
          <cell r="K2790" t="str">
            <v>Y</v>
          </cell>
          <cell r="L2790" t="str">
            <v>Drw</v>
          </cell>
          <cell r="M2790">
            <v>2791</v>
          </cell>
        </row>
        <row r="2791">
          <cell r="C2791" t="str">
            <v>25</v>
          </cell>
          <cell r="D2791" t="str">
            <v>05050-MD-25-757-635</v>
          </cell>
          <cell r="E2791" t="str">
            <v>05050-MD-25-757-635</v>
          </cell>
          <cell r="F2791" t="str">
            <v>Tank-Main Platform, Structure- (Butane)</v>
          </cell>
          <cell r="G2791">
            <v>0</v>
          </cell>
          <cell r="H2791" t="str">
            <v>VP-1516-148-T-101/2-253</v>
          </cell>
          <cell r="I2791">
            <v>40175</v>
          </cell>
          <cell r="J2791">
            <v>40168</v>
          </cell>
          <cell r="K2791" t="str">
            <v>Y</v>
          </cell>
          <cell r="L2791" t="str">
            <v>Drw</v>
          </cell>
          <cell r="M2791">
            <v>2792</v>
          </cell>
        </row>
        <row r="2792">
          <cell r="C2792" t="str">
            <v>25</v>
          </cell>
          <cell r="D2792" t="str">
            <v>05050-MD-25-757-636</v>
          </cell>
          <cell r="E2792" t="str">
            <v>05050-MD-25-757-636</v>
          </cell>
          <cell r="F2792" t="str">
            <v>Tank-Main Platform, Structure- (Butane)</v>
          </cell>
          <cell r="G2792">
            <v>0</v>
          </cell>
          <cell r="H2792" t="str">
            <v>VP-1516-148-T-101/2-253</v>
          </cell>
          <cell r="I2792">
            <v>40175</v>
          </cell>
          <cell r="J2792">
            <v>40168</v>
          </cell>
          <cell r="K2792" t="str">
            <v>Y</v>
          </cell>
          <cell r="L2792" t="str">
            <v>Drw</v>
          </cell>
          <cell r="M2792">
            <v>2793</v>
          </cell>
        </row>
        <row r="2793">
          <cell r="C2793" t="str">
            <v>25</v>
          </cell>
          <cell r="D2793" t="str">
            <v>05050-MD-25-757-637</v>
          </cell>
          <cell r="E2793" t="str">
            <v>05050-MD-25-757-637</v>
          </cell>
          <cell r="F2793" t="str">
            <v>Tank-Main Platform, Structure- (Butane)</v>
          </cell>
          <cell r="G2793">
            <v>0</v>
          </cell>
          <cell r="H2793" t="str">
            <v>VP-1516-148-T-101/2-253</v>
          </cell>
          <cell r="I2793">
            <v>40175</v>
          </cell>
          <cell r="J2793">
            <v>40168</v>
          </cell>
          <cell r="K2793" t="str">
            <v>Y</v>
          </cell>
          <cell r="L2793" t="str">
            <v>Drw</v>
          </cell>
          <cell r="M2793">
            <v>2794</v>
          </cell>
        </row>
        <row r="2794">
          <cell r="C2794" t="str">
            <v>25</v>
          </cell>
          <cell r="D2794" t="str">
            <v>05050-MD-25-757-638</v>
          </cell>
          <cell r="E2794" t="str">
            <v>05050-MD-25-757-638</v>
          </cell>
          <cell r="F2794" t="str">
            <v>Tank-Main Platform, Structure- (Butane)</v>
          </cell>
          <cell r="G2794">
            <v>0</v>
          </cell>
          <cell r="H2794" t="str">
            <v>VP-1516-148-T-101/2-253</v>
          </cell>
          <cell r="I2794">
            <v>40175</v>
          </cell>
          <cell r="J2794">
            <v>40168</v>
          </cell>
          <cell r="K2794" t="str">
            <v>Y</v>
          </cell>
          <cell r="L2794" t="str">
            <v>Drw</v>
          </cell>
          <cell r="M2794">
            <v>2795</v>
          </cell>
        </row>
        <row r="2795">
          <cell r="C2795" t="str">
            <v>25</v>
          </cell>
          <cell r="D2795" t="str">
            <v>05050-MD-25-757-639</v>
          </cell>
          <cell r="E2795" t="str">
            <v>05050-MD-25-757-639</v>
          </cell>
          <cell r="F2795" t="str">
            <v>Tank-Main Platform, Structure- (Butane)</v>
          </cell>
          <cell r="G2795">
            <v>0</v>
          </cell>
          <cell r="H2795" t="str">
            <v>VP-1516-148-T-101/2-253</v>
          </cell>
          <cell r="I2795">
            <v>40175</v>
          </cell>
          <cell r="J2795">
            <v>40168</v>
          </cell>
          <cell r="K2795" t="str">
            <v>Y</v>
          </cell>
          <cell r="L2795" t="str">
            <v>Drw</v>
          </cell>
          <cell r="M2795">
            <v>2796</v>
          </cell>
        </row>
        <row r="2796">
          <cell r="C2796" t="str">
            <v>25</v>
          </cell>
          <cell r="D2796" t="str">
            <v>05050-MD-25-757-640</v>
          </cell>
          <cell r="E2796" t="str">
            <v>05050-MD-25-757-640</v>
          </cell>
          <cell r="F2796" t="str">
            <v>Tank-Main Platform, Structure- (Butane)</v>
          </cell>
          <cell r="G2796">
            <v>0</v>
          </cell>
          <cell r="H2796" t="str">
            <v>VP-1516-148-T-101/2-253</v>
          </cell>
          <cell r="I2796">
            <v>40175</v>
          </cell>
          <cell r="J2796">
            <v>40168</v>
          </cell>
          <cell r="K2796" t="str">
            <v>Y</v>
          </cell>
          <cell r="L2796" t="str">
            <v>Drw</v>
          </cell>
          <cell r="M2796">
            <v>2797</v>
          </cell>
        </row>
        <row r="2797">
          <cell r="C2797" t="str">
            <v>25</v>
          </cell>
          <cell r="D2797" t="str">
            <v>05050-MD-25-757-641</v>
          </cell>
          <cell r="E2797" t="str">
            <v>05050-MD-25-757-641</v>
          </cell>
          <cell r="F2797" t="str">
            <v>Tank-Main Platform, Structure- (Butane)</v>
          </cell>
          <cell r="G2797">
            <v>0</v>
          </cell>
          <cell r="H2797" t="str">
            <v>VP-1516-148-T-101/2-253</v>
          </cell>
          <cell r="I2797">
            <v>40175</v>
          </cell>
          <cell r="J2797">
            <v>40168</v>
          </cell>
          <cell r="K2797" t="str">
            <v>Y</v>
          </cell>
          <cell r="L2797" t="str">
            <v>Drw</v>
          </cell>
          <cell r="M2797">
            <v>2798</v>
          </cell>
        </row>
        <row r="2798">
          <cell r="C2798" t="str">
            <v>25</v>
          </cell>
          <cell r="D2798" t="str">
            <v>05050-MD-25-757-642</v>
          </cell>
          <cell r="E2798" t="str">
            <v>05050-MD-25-757-642</v>
          </cell>
          <cell r="F2798" t="str">
            <v>Tank-Main Platform, Structure- (Butane)</v>
          </cell>
          <cell r="G2798">
            <v>0</v>
          </cell>
          <cell r="H2798" t="str">
            <v>VP-1516-148-T-101/2-253</v>
          </cell>
          <cell r="I2798">
            <v>40175</v>
          </cell>
          <cell r="J2798">
            <v>40168</v>
          </cell>
          <cell r="K2798" t="str">
            <v>Y</v>
          </cell>
          <cell r="L2798" t="str">
            <v>Drw</v>
          </cell>
          <cell r="M2798">
            <v>2799</v>
          </cell>
        </row>
        <row r="2799">
          <cell r="C2799" t="str">
            <v>25</v>
          </cell>
          <cell r="D2799" t="str">
            <v>05050-MD-25-757-643</v>
          </cell>
          <cell r="E2799" t="str">
            <v>05050-MD-25-757-643</v>
          </cell>
          <cell r="F2799" t="str">
            <v>Tank-Main Platform, Structure- (Butane)</v>
          </cell>
          <cell r="G2799">
            <v>0</v>
          </cell>
          <cell r="H2799" t="str">
            <v>VP-1516-148-T-101/2-253</v>
          </cell>
          <cell r="I2799">
            <v>40175</v>
          </cell>
          <cell r="J2799">
            <v>40168</v>
          </cell>
          <cell r="K2799" t="str">
            <v>Y</v>
          </cell>
          <cell r="L2799" t="str">
            <v>Drw</v>
          </cell>
          <cell r="M2799">
            <v>2800</v>
          </cell>
        </row>
        <row r="2800">
          <cell r="C2800" t="str">
            <v>25</v>
          </cell>
          <cell r="D2800" t="str">
            <v>05050-MD-25-757-644</v>
          </cell>
          <cell r="E2800" t="str">
            <v>05050-MD-25-757-644</v>
          </cell>
          <cell r="F2800" t="str">
            <v>Tank-Main Platform, Structure- (Butane)</v>
          </cell>
          <cell r="G2800">
            <v>0</v>
          </cell>
          <cell r="H2800" t="str">
            <v>VP-1516-148-T-101/2-253</v>
          </cell>
          <cell r="I2800">
            <v>40175</v>
          </cell>
          <cell r="J2800">
            <v>40168</v>
          </cell>
          <cell r="K2800" t="str">
            <v>Y</v>
          </cell>
          <cell r="L2800" t="str">
            <v>Drw</v>
          </cell>
          <cell r="M2800">
            <v>2801</v>
          </cell>
        </row>
        <row r="2801">
          <cell r="C2801" t="str">
            <v>25</v>
          </cell>
          <cell r="D2801" t="str">
            <v>05050-MD-25-757-645</v>
          </cell>
          <cell r="E2801" t="str">
            <v>05050-MD-25-757-645</v>
          </cell>
          <cell r="F2801" t="str">
            <v>Tank-Main Platform, Structure- (Butane)</v>
          </cell>
          <cell r="G2801">
            <v>0</v>
          </cell>
          <cell r="H2801" t="str">
            <v>VP-1516-148-T-101/2-253</v>
          </cell>
          <cell r="I2801">
            <v>40175</v>
          </cell>
          <cell r="J2801">
            <v>40168</v>
          </cell>
          <cell r="K2801" t="str">
            <v>Y</v>
          </cell>
          <cell r="L2801" t="str">
            <v>Drw</v>
          </cell>
          <cell r="M2801">
            <v>2802</v>
          </cell>
        </row>
        <row r="2802">
          <cell r="C2802" t="str">
            <v>25</v>
          </cell>
          <cell r="D2802" t="str">
            <v>05050-MD-25-757-646</v>
          </cell>
          <cell r="E2802" t="str">
            <v>05050-MD-25-757-646</v>
          </cell>
          <cell r="F2802" t="str">
            <v>Tank-Main Platform, Structure- (Butane)</v>
          </cell>
          <cell r="G2802">
            <v>0</v>
          </cell>
          <cell r="H2802" t="str">
            <v>VP-1516-148-T-101/2-253</v>
          </cell>
          <cell r="I2802">
            <v>40175</v>
          </cell>
          <cell r="J2802">
            <v>40168</v>
          </cell>
          <cell r="K2802" t="str">
            <v>Y</v>
          </cell>
          <cell r="L2802" t="str">
            <v>Drw</v>
          </cell>
          <cell r="M2802">
            <v>2803</v>
          </cell>
        </row>
        <row r="2803">
          <cell r="C2803" t="str">
            <v>25</v>
          </cell>
          <cell r="D2803" t="str">
            <v>05050-MD-25-757-647</v>
          </cell>
          <cell r="E2803" t="str">
            <v>05050-MD-25-757-647</v>
          </cell>
          <cell r="F2803" t="str">
            <v>Tank-Main Platform, Structure- (Butane)</v>
          </cell>
          <cell r="G2803">
            <v>0</v>
          </cell>
          <cell r="H2803" t="str">
            <v>VP-1516-148-T-101/2-253</v>
          </cell>
          <cell r="I2803">
            <v>40175</v>
          </cell>
          <cell r="J2803">
            <v>40168</v>
          </cell>
          <cell r="K2803" t="str">
            <v>Y</v>
          </cell>
          <cell r="L2803" t="str">
            <v>Drw</v>
          </cell>
          <cell r="M2803">
            <v>2804</v>
          </cell>
        </row>
        <row r="2804">
          <cell r="C2804" t="str">
            <v>25</v>
          </cell>
          <cell r="D2804" t="str">
            <v>05050-MD-25-757-648</v>
          </cell>
          <cell r="E2804" t="str">
            <v>05050-MD-25-757-648</v>
          </cell>
          <cell r="F2804" t="str">
            <v>Tank-Main Platform, Structure- (Butane)</v>
          </cell>
          <cell r="G2804">
            <v>0</v>
          </cell>
          <cell r="H2804" t="str">
            <v>VP-1516-148-T-101/2-253</v>
          </cell>
          <cell r="I2804">
            <v>40175</v>
          </cell>
          <cell r="J2804">
            <v>40168</v>
          </cell>
          <cell r="K2804" t="str">
            <v>Y</v>
          </cell>
          <cell r="L2804" t="str">
            <v>Drw</v>
          </cell>
          <cell r="M2804">
            <v>2805</v>
          </cell>
        </row>
        <row r="2805">
          <cell r="C2805" t="str">
            <v>25</v>
          </cell>
          <cell r="D2805" t="str">
            <v>05050-MD-25-757-649</v>
          </cell>
          <cell r="E2805" t="str">
            <v>05050-MD-25-757-649</v>
          </cell>
          <cell r="F2805" t="str">
            <v>Tank-Main Platform, Structure- (Butane)</v>
          </cell>
          <cell r="G2805">
            <v>0</v>
          </cell>
          <cell r="H2805" t="str">
            <v>VP-1516-148-T-101/2-253</v>
          </cell>
          <cell r="I2805">
            <v>40175</v>
          </cell>
          <cell r="J2805">
            <v>40168</v>
          </cell>
          <cell r="K2805" t="str">
            <v>Y</v>
          </cell>
          <cell r="L2805" t="str">
            <v>Drw</v>
          </cell>
          <cell r="M2805">
            <v>2806</v>
          </cell>
        </row>
        <row r="2806">
          <cell r="C2806" t="str">
            <v>25</v>
          </cell>
          <cell r="D2806" t="str">
            <v>05050-MD-25-757-650</v>
          </cell>
          <cell r="E2806" t="str">
            <v>05050-MD-25-757-650</v>
          </cell>
          <cell r="F2806" t="str">
            <v>Tank-Main Platform, Structure- (Butane)</v>
          </cell>
          <cell r="G2806">
            <v>0</v>
          </cell>
          <cell r="H2806" t="str">
            <v>VP-1516-148-T-101/2-253</v>
          </cell>
          <cell r="I2806">
            <v>40175</v>
          </cell>
          <cell r="J2806">
            <v>40168</v>
          </cell>
          <cell r="K2806" t="str">
            <v>Y</v>
          </cell>
          <cell r="L2806" t="str">
            <v>Drw</v>
          </cell>
          <cell r="M2806">
            <v>2807</v>
          </cell>
        </row>
        <row r="2807">
          <cell r="C2807" t="str">
            <v>25</v>
          </cell>
          <cell r="D2807" t="str">
            <v>05050-MD-25-757-651</v>
          </cell>
          <cell r="E2807" t="str">
            <v>05050-MD-25-757-651</v>
          </cell>
          <cell r="F2807" t="str">
            <v>Tank-Main Platform, Structure- (Butane)</v>
          </cell>
          <cell r="G2807">
            <v>0</v>
          </cell>
          <cell r="H2807" t="str">
            <v>VP-1516-148-T-101/2-253</v>
          </cell>
          <cell r="I2807">
            <v>40175</v>
          </cell>
          <cell r="J2807">
            <v>40168</v>
          </cell>
          <cell r="K2807" t="str">
            <v>Y</v>
          </cell>
          <cell r="L2807" t="str">
            <v>Drw</v>
          </cell>
          <cell r="M2807">
            <v>2808</v>
          </cell>
        </row>
        <row r="2808">
          <cell r="C2808" t="str">
            <v>25</v>
          </cell>
          <cell r="D2808" t="str">
            <v>05050-MD-25-757-652</v>
          </cell>
          <cell r="E2808" t="str">
            <v>05050-MD-25-757-652</v>
          </cell>
          <cell r="F2808" t="str">
            <v>Tank-Main Platform, Structure- (Butane)</v>
          </cell>
          <cell r="G2808">
            <v>0</v>
          </cell>
          <cell r="H2808" t="str">
            <v>VP-1516-148-T-101/2-253</v>
          </cell>
          <cell r="I2808">
            <v>40175</v>
          </cell>
          <cell r="J2808">
            <v>40168</v>
          </cell>
          <cell r="K2808" t="str">
            <v>Y</v>
          </cell>
          <cell r="L2808" t="str">
            <v>Drw</v>
          </cell>
          <cell r="M2808">
            <v>2809</v>
          </cell>
        </row>
        <row r="2809">
          <cell r="C2809" t="str">
            <v>25</v>
          </cell>
          <cell r="D2809" t="str">
            <v>05050-MD-25-757-653</v>
          </cell>
          <cell r="E2809" t="str">
            <v>05050-MD-25-757-653</v>
          </cell>
          <cell r="F2809" t="str">
            <v>Tank-Main Platform, Structure- (Butane)</v>
          </cell>
          <cell r="G2809">
            <v>0</v>
          </cell>
          <cell r="H2809" t="str">
            <v>VP-1516-148-T-101/2-253</v>
          </cell>
          <cell r="I2809">
            <v>40175</v>
          </cell>
          <cell r="J2809">
            <v>40168</v>
          </cell>
          <cell r="K2809" t="str">
            <v>Y</v>
          </cell>
          <cell r="L2809" t="str">
            <v>Drw</v>
          </cell>
          <cell r="M2809">
            <v>2810</v>
          </cell>
        </row>
        <row r="2810">
          <cell r="C2810" t="str">
            <v>25</v>
          </cell>
          <cell r="D2810" t="str">
            <v>05050-MD-25-757-654</v>
          </cell>
          <cell r="E2810" t="str">
            <v>05050-MD-25-757-654</v>
          </cell>
          <cell r="F2810" t="str">
            <v>Tank-Main Platform, Structure- (Butane)</v>
          </cell>
          <cell r="G2810">
            <v>0</v>
          </cell>
          <cell r="H2810" t="str">
            <v>VP-1516-148-T-101/2-253</v>
          </cell>
          <cell r="I2810">
            <v>40175</v>
          </cell>
          <cell r="J2810">
            <v>40168</v>
          </cell>
          <cell r="K2810" t="str">
            <v>Y</v>
          </cell>
          <cell r="L2810" t="str">
            <v>Drw</v>
          </cell>
          <cell r="M2810">
            <v>2811</v>
          </cell>
        </row>
        <row r="2811">
          <cell r="C2811" t="str">
            <v>25</v>
          </cell>
          <cell r="D2811" t="str">
            <v>05050-MD-25-757-655</v>
          </cell>
          <cell r="E2811" t="str">
            <v>05050-MD-25-757-655</v>
          </cell>
          <cell r="F2811" t="str">
            <v>Tank-Main Platform, Structure- (Butane)</v>
          </cell>
          <cell r="G2811">
            <v>0</v>
          </cell>
          <cell r="H2811" t="str">
            <v>VP-1516-148-T-101/2-253</v>
          </cell>
          <cell r="I2811">
            <v>40175</v>
          </cell>
          <cell r="J2811">
            <v>40168</v>
          </cell>
          <cell r="K2811" t="str">
            <v>Y</v>
          </cell>
          <cell r="L2811" t="str">
            <v>Drw</v>
          </cell>
          <cell r="M2811">
            <v>2812</v>
          </cell>
        </row>
        <row r="2812">
          <cell r="C2812" t="str">
            <v>25</v>
          </cell>
          <cell r="D2812" t="str">
            <v>05050-MD-25-757-656</v>
          </cell>
          <cell r="E2812" t="str">
            <v>05050-MD-25-757-656</v>
          </cell>
          <cell r="F2812" t="str">
            <v>Tank-Main Platform, Structure- (Butane)</v>
          </cell>
          <cell r="G2812">
            <v>0</v>
          </cell>
          <cell r="H2812" t="str">
            <v>VP-1516-148-T-101/2-253</v>
          </cell>
          <cell r="I2812">
            <v>40175</v>
          </cell>
          <cell r="J2812">
            <v>40168</v>
          </cell>
          <cell r="K2812" t="str">
            <v>Y</v>
          </cell>
          <cell r="L2812" t="str">
            <v>Drw</v>
          </cell>
          <cell r="M2812">
            <v>2813</v>
          </cell>
        </row>
        <row r="2813">
          <cell r="C2813" t="str">
            <v>25</v>
          </cell>
          <cell r="D2813" t="str">
            <v>05050-MD-25-757-657</v>
          </cell>
          <cell r="E2813" t="str">
            <v>05050-MD-25-757-657</v>
          </cell>
          <cell r="F2813" t="str">
            <v>Tank-Main Platform, Structure- (Butane)</v>
          </cell>
          <cell r="G2813">
            <v>0</v>
          </cell>
          <cell r="H2813" t="str">
            <v>VP-1516-148-T-101/2-253</v>
          </cell>
          <cell r="I2813">
            <v>40175</v>
          </cell>
          <cell r="J2813">
            <v>40168</v>
          </cell>
          <cell r="K2813" t="str">
            <v>Y</v>
          </cell>
          <cell r="L2813" t="str">
            <v>Drw</v>
          </cell>
          <cell r="M2813">
            <v>2814</v>
          </cell>
        </row>
        <row r="2814">
          <cell r="C2814" t="str">
            <v>25</v>
          </cell>
          <cell r="D2814" t="str">
            <v>05050-MD-25-757-658</v>
          </cell>
          <cell r="E2814" t="str">
            <v>05050-MD-25-757-658</v>
          </cell>
          <cell r="F2814" t="str">
            <v>Tank-Main Platform, Structure- (Butane)</v>
          </cell>
          <cell r="G2814">
            <v>0</v>
          </cell>
          <cell r="H2814" t="str">
            <v>VP-1516-148-T-101/2-253</v>
          </cell>
          <cell r="I2814">
            <v>40175</v>
          </cell>
          <cell r="J2814">
            <v>40168</v>
          </cell>
          <cell r="K2814" t="str">
            <v>Y</v>
          </cell>
          <cell r="L2814" t="str">
            <v>Drw</v>
          </cell>
          <cell r="M2814">
            <v>2815</v>
          </cell>
        </row>
        <row r="2815">
          <cell r="C2815" t="str">
            <v>25</v>
          </cell>
          <cell r="D2815" t="str">
            <v>05050-MD-25-757-659</v>
          </cell>
          <cell r="E2815" t="str">
            <v>05050-MD-25-757-659</v>
          </cell>
          <cell r="F2815" t="str">
            <v>Tank-Main Platform, Structure- (Butane)</v>
          </cell>
          <cell r="G2815">
            <v>0</v>
          </cell>
          <cell r="H2815" t="str">
            <v>VP-1516-148-T-101/2-253</v>
          </cell>
          <cell r="I2815">
            <v>40175</v>
          </cell>
          <cell r="J2815">
            <v>40168</v>
          </cell>
          <cell r="K2815" t="str">
            <v>Y</v>
          </cell>
          <cell r="L2815" t="str">
            <v>Drw</v>
          </cell>
          <cell r="M2815">
            <v>2816</v>
          </cell>
        </row>
        <row r="2816">
          <cell r="C2816" t="str">
            <v>25</v>
          </cell>
          <cell r="D2816" t="str">
            <v>05050-MD-25-757-660</v>
          </cell>
          <cell r="E2816" t="str">
            <v>05050-MD-25-757-660</v>
          </cell>
          <cell r="F2816" t="str">
            <v>Tank-Main Platform, Structure- (Butane)</v>
          </cell>
          <cell r="G2816">
            <v>0</v>
          </cell>
          <cell r="H2816" t="str">
            <v>VP-1516-148-T-101/2-253</v>
          </cell>
          <cell r="I2816">
            <v>40175</v>
          </cell>
          <cell r="J2816">
            <v>40168</v>
          </cell>
          <cell r="K2816" t="str">
            <v>Y</v>
          </cell>
          <cell r="L2816" t="str">
            <v>Drw</v>
          </cell>
          <cell r="M2816">
            <v>2817</v>
          </cell>
        </row>
        <row r="2817">
          <cell r="C2817" t="str">
            <v>25</v>
          </cell>
          <cell r="D2817" t="str">
            <v>05050-MD-25-757-661</v>
          </cell>
          <cell r="E2817" t="str">
            <v>05050-MD-25-757-661</v>
          </cell>
          <cell r="F2817" t="str">
            <v>Tank-Main Platform, Structure- (Butane)</v>
          </cell>
          <cell r="G2817">
            <v>0</v>
          </cell>
          <cell r="H2817" t="str">
            <v>VP-1516-148-T-101/2-253</v>
          </cell>
          <cell r="I2817">
            <v>40175</v>
          </cell>
          <cell r="J2817">
            <v>40168</v>
          </cell>
          <cell r="K2817" t="str">
            <v>Y</v>
          </cell>
          <cell r="L2817" t="str">
            <v>Drw</v>
          </cell>
          <cell r="M2817">
            <v>2818</v>
          </cell>
        </row>
        <row r="2818">
          <cell r="C2818" t="str">
            <v>25</v>
          </cell>
          <cell r="D2818" t="str">
            <v>05050-MD-25-757-662</v>
          </cell>
          <cell r="E2818" t="str">
            <v>05050-MD-25-757-662</v>
          </cell>
          <cell r="F2818" t="str">
            <v>Tank-Main Platform, Structure- (Butane)</v>
          </cell>
          <cell r="G2818">
            <v>0</v>
          </cell>
          <cell r="H2818" t="str">
            <v>VP-1516-148-T-101/2-253</v>
          </cell>
          <cell r="I2818">
            <v>40175</v>
          </cell>
          <cell r="J2818">
            <v>40168</v>
          </cell>
          <cell r="K2818" t="str">
            <v>Y</v>
          </cell>
          <cell r="L2818" t="str">
            <v>Drw</v>
          </cell>
          <cell r="M2818">
            <v>2819</v>
          </cell>
        </row>
        <row r="2819">
          <cell r="C2819" t="str">
            <v>25</v>
          </cell>
          <cell r="D2819" t="str">
            <v>05050-MD-25-757-663</v>
          </cell>
          <cell r="E2819" t="str">
            <v>05050-MD-25-757-663</v>
          </cell>
          <cell r="F2819" t="str">
            <v>Tank-Main Platform, Structure- (Butane)</v>
          </cell>
          <cell r="G2819">
            <v>0</v>
          </cell>
          <cell r="H2819" t="str">
            <v>VP-1516-148-T-101/2-253</v>
          </cell>
          <cell r="I2819">
            <v>40175</v>
          </cell>
          <cell r="J2819">
            <v>40168</v>
          </cell>
          <cell r="K2819" t="str">
            <v>Y</v>
          </cell>
          <cell r="L2819" t="str">
            <v>Drw</v>
          </cell>
          <cell r="M2819">
            <v>2820</v>
          </cell>
        </row>
        <row r="2820">
          <cell r="C2820" t="str">
            <v>25</v>
          </cell>
          <cell r="D2820" t="str">
            <v>05050-MD-25-757-664</v>
          </cell>
          <cell r="E2820" t="str">
            <v>05050-MD-25-757-664</v>
          </cell>
          <cell r="F2820" t="str">
            <v>Tank-Main Platform, Structure- (Butane)</v>
          </cell>
          <cell r="G2820">
            <v>0</v>
          </cell>
          <cell r="H2820" t="str">
            <v>VP-1516-148-T-101/2-253</v>
          </cell>
          <cell r="I2820">
            <v>40175</v>
          </cell>
          <cell r="J2820">
            <v>40168</v>
          </cell>
          <cell r="K2820" t="str">
            <v>Y</v>
          </cell>
          <cell r="L2820" t="str">
            <v>Drw</v>
          </cell>
          <cell r="M2820">
            <v>2821</v>
          </cell>
        </row>
        <row r="2821">
          <cell r="C2821" t="str">
            <v>25</v>
          </cell>
          <cell r="D2821" t="str">
            <v>05050-MD-25-757-665</v>
          </cell>
          <cell r="E2821" t="str">
            <v>05050-MD-25-757-665</v>
          </cell>
          <cell r="F2821" t="str">
            <v>Tank-Main Platform, Structure- (Butane)</v>
          </cell>
          <cell r="G2821">
            <v>0</v>
          </cell>
          <cell r="H2821" t="str">
            <v>VP-1516-148-T-101/2-253</v>
          </cell>
          <cell r="I2821">
            <v>40175</v>
          </cell>
          <cell r="J2821">
            <v>40168</v>
          </cell>
          <cell r="K2821" t="str">
            <v>Y</v>
          </cell>
          <cell r="L2821" t="str">
            <v>Drw</v>
          </cell>
          <cell r="M2821">
            <v>2822</v>
          </cell>
        </row>
        <row r="2822">
          <cell r="C2822" t="str">
            <v>25</v>
          </cell>
          <cell r="D2822" t="str">
            <v>05050-MD-25-757-666</v>
          </cell>
          <cell r="E2822" t="str">
            <v>05050-MD-25-757-666</v>
          </cell>
          <cell r="F2822" t="str">
            <v>Tank-Main Platform, Structure- (Butane)</v>
          </cell>
          <cell r="G2822">
            <v>0</v>
          </cell>
          <cell r="H2822" t="str">
            <v>VP-1516-148-T-101/2-253</v>
          </cell>
          <cell r="I2822">
            <v>40175</v>
          </cell>
          <cell r="J2822">
            <v>40168</v>
          </cell>
          <cell r="K2822" t="str">
            <v>Y</v>
          </cell>
          <cell r="L2822" t="str">
            <v>Drw</v>
          </cell>
          <cell r="M2822">
            <v>2823</v>
          </cell>
        </row>
        <row r="2823">
          <cell r="C2823" t="str">
            <v>25</v>
          </cell>
          <cell r="D2823" t="str">
            <v>05050-MD-25-757-667</v>
          </cell>
          <cell r="E2823" t="str">
            <v>05050-MD-25-757-667</v>
          </cell>
          <cell r="F2823" t="str">
            <v>Tank-Main Platform, Structure- (Butane)</v>
          </cell>
          <cell r="G2823">
            <v>0</v>
          </cell>
          <cell r="H2823" t="str">
            <v>VP-1516-148-T-101/2-253</v>
          </cell>
          <cell r="I2823">
            <v>40175</v>
          </cell>
          <cell r="J2823">
            <v>40168</v>
          </cell>
          <cell r="K2823" t="str">
            <v>Y</v>
          </cell>
          <cell r="L2823" t="str">
            <v>Drw</v>
          </cell>
          <cell r="M2823">
            <v>2824</v>
          </cell>
        </row>
        <row r="2824">
          <cell r="C2824" t="str">
            <v>25</v>
          </cell>
          <cell r="D2824" t="str">
            <v>05050-MD-25-757-668</v>
          </cell>
          <cell r="E2824" t="str">
            <v>05050-MD-25-757-668</v>
          </cell>
          <cell r="F2824" t="str">
            <v>Tank-Main Platform, Structure- (Butane)</v>
          </cell>
          <cell r="G2824">
            <v>0</v>
          </cell>
          <cell r="H2824" t="str">
            <v>VP-1516-148-T-101/2-253</v>
          </cell>
          <cell r="I2824">
            <v>40175</v>
          </cell>
          <cell r="J2824">
            <v>40168</v>
          </cell>
          <cell r="K2824" t="str">
            <v>Y</v>
          </cell>
          <cell r="L2824" t="str">
            <v>Drw</v>
          </cell>
          <cell r="M2824">
            <v>2825</v>
          </cell>
        </row>
        <row r="2825">
          <cell r="C2825" t="str">
            <v>25</v>
          </cell>
          <cell r="D2825" t="str">
            <v>05050-MD-25-757-669</v>
          </cell>
          <cell r="E2825" t="str">
            <v>05050-MD-25-757-669</v>
          </cell>
          <cell r="F2825" t="str">
            <v>Tank-Main Platform, Structure- (Butane)</v>
          </cell>
          <cell r="G2825">
            <v>0</v>
          </cell>
          <cell r="H2825" t="str">
            <v>VP-1516-148-T-101/2-253</v>
          </cell>
          <cell r="I2825">
            <v>40175</v>
          </cell>
          <cell r="J2825">
            <v>40168</v>
          </cell>
          <cell r="K2825" t="str">
            <v>Y</v>
          </cell>
          <cell r="L2825" t="str">
            <v>Drw</v>
          </cell>
          <cell r="M2825">
            <v>2826</v>
          </cell>
        </row>
        <row r="2826">
          <cell r="C2826" t="str">
            <v>25</v>
          </cell>
          <cell r="D2826" t="str">
            <v>05050-MD-25-757-670</v>
          </cell>
          <cell r="E2826" t="str">
            <v>05050-MD-25-757-670</v>
          </cell>
          <cell r="F2826" t="str">
            <v>Tank-Main Platform, Structure- (Butane)</v>
          </cell>
          <cell r="G2826">
            <v>0</v>
          </cell>
          <cell r="H2826" t="str">
            <v>VP-1516-148-T-101/2-253</v>
          </cell>
          <cell r="I2826">
            <v>40175</v>
          </cell>
          <cell r="J2826">
            <v>40168</v>
          </cell>
          <cell r="K2826" t="str">
            <v>Y</v>
          </cell>
          <cell r="L2826" t="str">
            <v>Drw</v>
          </cell>
          <cell r="M2826">
            <v>2827</v>
          </cell>
        </row>
        <row r="2827">
          <cell r="C2827" t="str">
            <v>25</v>
          </cell>
          <cell r="D2827" t="str">
            <v>05050-MD-25-757-671</v>
          </cell>
          <cell r="E2827" t="str">
            <v>05050-MD-25-757-671</v>
          </cell>
          <cell r="F2827" t="str">
            <v>Tank-Main Platform, Structure- (Butane)</v>
          </cell>
          <cell r="G2827">
            <v>0</v>
          </cell>
          <cell r="H2827" t="str">
            <v>VP-1516-148-T-101/2-253</v>
          </cell>
          <cell r="I2827">
            <v>40175</v>
          </cell>
          <cell r="J2827">
            <v>40168</v>
          </cell>
          <cell r="K2827" t="str">
            <v>Y</v>
          </cell>
          <cell r="L2827" t="str">
            <v>Drw</v>
          </cell>
          <cell r="M2827">
            <v>2828</v>
          </cell>
        </row>
        <row r="2828">
          <cell r="C2828" t="str">
            <v>25</v>
          </cell>
          <cell r="D2828" t="str">
            <v>05050-MD-25-757-672</v>
          </cell>
          <cell r="E2828" t="str">
            <v>05050-MD-25-757-672</v>
          </cell>
          <cell r="F2828" t="str">
            <v>Tank-Main Platform, Structure- (Butane)</v>
          </cell>
          <cell r="G2828">
            <v>0</v>
          </cell>
          <cell r="H2828" t="str">
            <v>VP-1516-148-T-101/2-253</v>
          </cell>
          <cell r="I2828">
            <v>40175</v>
          </cell>
          <cell r="J2828">
            <v>40168</v>
          </cell>
          <cell r="K2828" t="str">
            <v>Y</v>
          </cell>
          <cell r="L2828" t="str">
            <v>Drw</v>
          </cell>
          <cell r="M2828">
            <v>2829</v>
          </cell>
        </row>
        <row r="2829">
          <cell r="C2829" t="str">
            <v>25</v>
          </cell>
          <cell r="D2829" t="str">
            <v>05050-MD-25-757-673</v>
          </cell>
          <cell r="E2829" t="str">
            <v>05050-MD-25-757-673</v>
          </cell>
          <cell r="F2829" t="str">
            <v>Tank-Main Platform, Structure- (Butane)</v>
          </cell>
          <cell r="G2829">
            <v>0</v>
          </cell>
          <cell r="H2829" t="str">
            <v>VP-1516-148-T-101/2-253</v>
          </cell>
          <cell r="I2829">
            <v>40175</v>
          </cell>
          <cell r="J2829">
            <v>40168</v>
          </cell>
          <cell r="K2829" t="str">
            <v>Y</v>
          </cell>
          <cell r="L2829" t="str">
            <v>Drw</v>
          </cell>
          <cell r="M2829">
            <v>2830</v>
          </cell>
        </row>
        <row r="2830">
          <cell r="C2830" t="str">
            <v>25</v>
          </cell>
          <cell r="D2830" t="str">
            <v>05050-MD-25-757-674</v>
          </cell>
          <cell r="E2830" t="str">
            <v>05050-MD-25-757-674</v>
          </cell>
          <cell r="F2830" t="str">
            <v>Tank-Main Platform, Structure- (Butane)</v>
          </cell>
          <cell r="G2830">
            <v>0</v>
          </cell>
          <cell r="H2830" t="str">
            <v>VP-1516-148-T-101/2-253</v>
          </cell>
          <cell r="I2830">
            <v>40175</v>
          </cell>
          <cell r="J2830">
            <v>40168</v>
          </cell>
          <cell r="K2830" t="str">
            <v>Y</v>
          </cell>
          <cell r="L2830" t="str">
            <v>Drw</v>
          </cell>
          <cell r="M2830">
            <v>2831</v>
          </cell>
        </row>
        <row r="2831">
          <cell r="C2831" t="str">
            <v>25</v>
          </cell>
          <cell r="D2831" t="str">
            <v>05050-MD-25-757-675</v>
          </cell>
          <cell r="E2831" t="str">
            <v>05050-MD-25-757-675</v>
          </cell>
          <cell r="F2831" t="str">
            <v>Tank-Main Platform, Structure- (Butane)</v>
          </cell>
          <cell r="G2831">
            <v>0</v>
          </cell>
          <cell r="H2831" t="str">
            <v>VP-1516-148-T-101/2-253</v>
          </cell>
          <cell r="I2831">
            <v>40175</v>
          </cell>
          <cell r="J2831">
            <v>40168</v>
          </cell>
          <cell r="K2831" t="str">
            <v>Y</v>
          </cell>
          <cell r="L2831" t="str">
            <v>Drw</v>
          </cell>
          <cell r="M2831">
            <v>2832</v>
          </cell>
        </row>
        <row r="2832">
          <cell r="C2832" t="str">
            <v>25</v>
          </cell>
          <cell r="D2832" t="str">
            <v>05050-MD-25-757-676</v>
          </cell>
          <cell r="E2832" t="str">
            <v>05050-MD-25-757-676</v>
          </cell>
          <cell r="F2832" t="str">
            <v>Tank-Main Platform, Structure- (Butane)</v>
          </cell>
          <cell r="G2832">
            <v>0</v>
          </cell>
          <cell r="H2832" t="str">
            <v>VP-1516-148-T-101/2-253</v>
          </cell>
          <cell r="I2832">
            <v>40175</v>
          </cell>
          <cell r="J2832">
            <v>40168</v>
          </cell>
          <cell r="K2832" t="str">
            <v>Y</v>
          </cell>
          <cell r="L2832" t="str">
            <v>Drw</v>
          </cell>
          <cell r="M2832">
            <v>2833</v>
          </cell>
        </row>
        <row r="2833">
          <cell r="C2833" t="str">
            <v>25</v>
          </cell>
          <cell r="D2833" t="str">
            <v>05050-MD-25-757-677</v>
          </cell>
          <cell r="E2833" t="str">
            <v>05050-MD-25-757-677</v>
          </cell>
          <cell r="F2833" t="str">
            <v>Tank-Main Platform, Structure- (Butane)</v>
          </cell>
          <cell r="G2833">
            <v>0</v>
          </cell>
          <cell r="H2833" t="str">
            <v>VP-1516-148-T-101/2-253</v>
          </cell>
          <cell r="I2833">
            <v>40175</v>
          </cell>
          <cell r="J2833">
            <v>40168</v>
          </cell>
          <cell r="K2833" t="str">
            <v>Y</v>
          </cell>
          <cell r="L2833" t="str">
            <v>Drw</v>
          </cell>
          <cell r="M2833">
            <v>2834</v>
          </cell>
        </row>
        <row r="2834">
          <cell r="C2834" t="str">
            <v>25</v>
          </cell>
          <cell r="D2834" t="str">
            <v>05050-MD-25-757-678</v>
          </cell>
          <cell r="E2834" t="str">
            <v>05050-MD-25-757-678</v>
          </cell>
          <cell r="F2834" t="str">
            <v>Tank-Main Platform, Structure- (Butane)</v>
          </cell>
          <cell r="G2834">
            <v>0</v>
          </cell>
          <cell r="H2834" t="str">
            <v>VP-1516-148-T-101/2-253</v>
          </cell>
          <cell r="I2834">
            <v>40175</v>
          </cell>
          <cell r="J2834">
            <v>40168</v>
          </cell>
          <cell r="K2834" t="str">
            <v>Y</v>
          </cell>
          <cell r="L2834" t="str">
            <v>Drw</v>
          </cell>
          <cell r="M2834">
            <v>2835</v>
          </cell>
        </row>
        <row r="2835">
          <cell r="C2835" t="str">
            <v>25</v>
          </cell>
          <cell r="D2835" t="str">
            <v>05050-MD-25-757-679</v>
          </cell>
          <cell r="E2835" t="str">
            <v>05050-MD-25-757-679</v>
          </cell>
          <cell r="F2835" t="str">
            <v>Tank-Main Platform, Structure- (Butane)</v>
          </cell>
          <cell r="G2835">
            <v>0</v>
          </cell>
          <cell r="H2835" t="str">
            <v>VP-1516-148-T-101/2-253</v>
          </cell>
          <cell r="I2835">
            <v>40175</v>
          </cell>
          <cell r="J2835">
            <v>40168</v>
          </cell>
          <cell r="K2835" t="str">
            <v>Y</v>
          </cell>
          <cell r="L2835" t="str">
            <v>Drw</v>
          </cell>
          <cell r="M2835">
            <v>2836</v>
          </cell>
        </row>
        <row r="2836">
          <cell r="C2836" t="str">
            <v>25</v>
          </cell>
          <cell r="D2836" t="str">
            <v>05050-MD-25-757-680</v>
          </cell>
          <cell r="E2836" t="str">
            <v>05050-MD-25-757-680</v>
          </cell>
          <cell r="F2836" t="str">
            <v>Tank-Main Platform, Structure- (Butane)</v>
          </cell>
          <cell r="G2836">
            <v>0</v>
          </cell>
          <cell r="H2836" t="str">
            <v>VP-1516-148-T-101/2-253</v>
          </cell>
          <cell r="I2836">
            <v>40175</v>
          </cell>
          <cell r="J2836">
            <v>40168</v>
          </cell>
          <cell r="K2836" t="str">
            <v>Y</v>
          </cell>
          <cell r="L2836" t="str">
            <v>Drw</v>
          </cell>
          <cell r="M2836">
            <v>2837</v>
          </cell>
        </row>
        <row r="2837">
          <cell r="C2837" t="str">
            <v>25</v>
          </cell>
          <cell r="D2837" t="str">
            <v>05050-MD-25-757-681</v>
          </cell>
          <cell r="E2837" t="str">
            <v>05050-MD-25-757-681</v>
          </cell>
          <cell r="F2837" t="str">
            <v>Tank-Main Platform, Structure- (Butane)</v>
          </cell>
          <cell r="G2837">
            <v>0</v>
          </cell>
          <cell r="H2837" t="str">
            <v>VP-1516-148-T-101/2-253</v>
          </cell>
          <cell r="I2837">
            <v>40175</v>
          </cell>
          <cell r="J2837">
            <v>40168</v>
          </cell>
          <cell r="K2837" t="str">
            <v>Y</v>
          </cell>
          <cell r="L2837" t="str">
            <v>Drw</v>
          </cell>
          <cell r="M2837">
            <v>2838</v>
          </cell>
        </row>
        <row r="2838">
          <cell r="C2838" t="str">
            <v>25</v>
          </cell>
          <cell r="D2838" t="str">
            <v>05050-MD-25-757-682</v>
          </cell>
          <cell r="E2838" t="str">
            <v>05050-MD-25-757-682</v>
          </cell>
          <cell r="F2838" t="str">
            <v>Tank-Main Platform, Structure- (Butane)</v>
          </cell>
          <cell r="G2838">
            <v>0</v>
          </cell>
          <cell r="H2838" t="str">
            <v>VP-1516-148-T-101/2-253</v>
          </cell>
          <cell r="I2838">
            <v>40175</v>
          </cell>
          <cell r="J2838">
            <v>40168</v>
          </cell>
          <cell r="K2838" t="str">
            <v>Y</v>
          </cell>
          <cell r="L2838" t="str">
            <v>Drw</v>
          </cell>
          <cell r="M2838">
            <v>2839</v>
          </cell>
        </row>
        <row r="2839">
          <cell r="C2839" t="str">
            <v>25</v>
          </cell>
          <cell r="D2839" t="str">
            <v>05050-MD-25-757-683</v>
          </cell>
          <cell r="E2839" t="str">
            <v>05050-MD-25-757-683</v>
          </cell>
          <cell r="F2839" t="str">
            <v>Tank-Main Platform, Structure- (Butane)</v>
          </cell>
          <cell r="G2839">
            <v>0</v>
          </cell>
          <cell r="H2839" t="str">
            <v>VP-1516-148-T-101/2-253</v>
          </cell>
          <cell r="I2839">
            <v>40175</v>
          </cell>
          <cell r="J2839">
            <v>40168</v>
          </cell>
          <cell r="K2839" t="str">
            <v>Y</v>
          </cell>
          <cell r="L2839" t="str">
            <v>Drw</v>
          </cell>
          <cell r="M2839">
            <v>2840</v>
          </cell>
        </row>
        <row r="2840">
          <cell r="C2840" t="str">
            <v>25</v>
          </cell>
          <cell r="D2840" t="str">
            <v>05050-MD-25-757-684</v>
          </cell>
          <cell r="E2840" t="str">
            <v>05050-MD-25-757-684</v>
          </cell>
          <cell r="F2840" t="str">
            <v>Tank-Main Platform, Structure- (Butane)</v>
          </cell>
          <cell r="G2840">
            <v>0</v>
          </cell>
          <cell r="H2840" t="str">
            <v>VP-1516-148-T-101/2-253</v>
          </cell>
          <cell r="I2840">
            <v>40175</v>
          </cell>
          <cell r="J2840">
            <v>40168</v>
          </cell>
          <cell r="K2840" t="str">
            <v>Y</v>
          </cell>
          <cell r="L2840" t="str">
            <v>Drw</v>
          </cell>
          <cell r="M2840">
            <v>2841</v>
          </cell>
        </row>
        <row r="2841">
          <cell r="C2841" t="str">
            <v>25</v>
          </cell>
          <cell r="D2841" t="str">
            <v>05050-MD-25-757-685</v>
          </cell>
          <cell r="E2841" t="str">
            <v>05050-MD-25-757-685</v>
          </cell>
          <cell r="F2841" t="str">
            <v>Tank-Main Platform, Structure- (Butane)</v>
          </cell>
          <cell r="G2841">
            <v>0</v>
          </cell>
          <cell r="H2841" t="str">
            <v>VP-1516-148-T-101/2-253</v>
          </cell>
          <cell r="I2841">
            <v>40175</v>
          </cell>
          <cell r="J2841">
            <v>40168</v>
          </cell>
          <cell r="K2841" t="str">
            <v>Y</v>
          </cell>
          <cell r="L2841" t="str">
            <v>Drw</v>
          </cell>
          <cell r="M2841">
            <v>2842</v>
          </cell>
        </row>
        <row r="2842">
          <cell r="C2842" t="str">
            <v>25</v>
          </cell>
          <cell r="D2842" t="str">
            <v>05050-MD-25-757-686</v>
          </cell>
          <cell r="E2842" t="str">
            <v>05050-MD-25-757-686</v>
          </cell>
          <cell r="F2842" t="str">
            <v>Tank-Main Platform, Structure- (Butane)</v>
          </cell>
          <cell r="G2842">
            <v>0</v>
          </cell>
          <cell r="H2842" t="str">
            <v>VP-1516-148-T-101/2-253</v>
          </cell>
          <cell r="I2842">
            <v>40175</v>
          </cell>
          <cell r="J2842">
            <v>40168</v>
          </cell>
          <cell r="K2842" t="str">
            <v>Y</v>
          </cell>
          <cell r="L2842" t="str">
            <v>Drw</v>
          </cell>
          <cell r="M2842">
            <v>2843</v>
          </cell>
        </row>
        <row r="2843">
          <cell r="C2843" t="str">
            <v>25</v>
          </cell>
          <cell r="D2843" t="str">
            <v>05050-MD-25-757-687</v>
          </cell>
          <cell r="E2843" t="str">
            <v>05050-MD-25-757-687</v>
          </cell>
          <cell r="F2843" t="str">
            <v>Tank-Main Platform, Structure- (Butane)</v>
          </cell>
          <cell r="G2843">
            <v>0</v>
          </cell>
          <cell r="H2843" t="str">
            <v>VP-1516-148-T-101/2-253</v>
          </cell>
          <cell r="I2843">
            <v>40175</v>
          </cell>
          <cell r="J2843">
            <v>40168</v>
          </cell>
          <cell r="K2843" t="str">
            <v>Y</v>
          </cell>
          <cell r="L2843" t="str">
            <v>Drw</v>
          </cell>
          <cell r="M2843">
            <v>2844</v>
          </cell>
        </row>
        <row r="2844">
          <cell r="C2844" t="str">
            <v>25</v>
          </cell>
          <cell r="D2844" t="str">
            <v>05050-MD-25-757-688</v>
          </cell>
          <cell r="E2844" t="str">
            <v>05050-MD-25-757-688</v>
          </cell>
          <cell r="F2844" t="str">
            <v>Tank-Main Platform, Structure- (Butane)</v>
          </cell>
          <cell r="G2844">
            <v>0</v>
          </cell>
          <cell r="H2844" t="str">
            <v>VP-1516-148-T-101/2-253</v>
          </cell>
          <cell r="I2844">
            <v>40175</v>
          </cell>
          <cell r="J2844">
            <v>40168</v>
          </cell>
          <cell r="K2844" t="str">
            <v>Y</v>
          </cell>
          <cell r="L2844" t="str">
            <v>Drw</v>
          </cell>
          <cell r="M2844">
            <v>2845</v>
          </cell>
        </row>
        <row r="2845">
          <cell r="C2845" t="str">
            <v>25</v>
          </cell>
          <cell r="D2845" t="str">
            <v>05050-MD-25-757-689</v>
          </cell>
          <cell r="E2845" t="str">
            <v>05050-MD-25-757-689</v>
          </cell>
          <cell r="F2845" t="str">
            <v>Tank-Main Platform, Structure- (Butane)</v>
          </cell>
          <cell r="G2845">
            <v>0</v>
          </cell>
          <cell r="H2845" t="str">
            <v>VP-1516-148-T-101/2-253</v>
          </cell>
          <cell r="I2845">
            <v>40175</v>
          </cell>
          <cell r="J2845">
            <v>40168</v>
          </cell>
          <cell r="K2845" t="str">
            <v>Y</v>
          </cell>
          <cell r="L2845" t="str">
            <v>Drw</v>
          </cell>
          <cell r="M2845">
            <v>2846</v>
          </cell>
        </row>
        <row r="2846">
          <cell r="C2846" t="str">
            <v>25</v>
          </cell>
          <cell r="D2846" t="str">
            <v>05050-MD-25-757-690</v>
          </cell>
          <cell r="E2846" t="str">
            <v>05050-MD-25-757-690</v>
          </cell>
          <cell r="F2846" t="str">
            <v>Tank-Main Platform, Structure- (Butane)</v>
          </cell>
          <cell r="G2846">
            <v>0</v>
          </cell>
          <cell r="H2846" t="str">
            <v>VP-1516-148-T-101/2-253</v>
          </cell>
          <cell r="I2846">
            <v>40175</v>
          </cell>
          <cell r="J2846">
            <v>40168</v>
          </cell>
          <cell r="K2846" t="str">
            <v>Y</v>
          </cell>
          <cell r="L2846" t="str">
            <v>Drw</v>
          </cell>
          <cell r="M2846">
            <v>2847</v>
          </cell>
        </row>
        <row r="2847">
          <cell r="C2847" t="str">
            <v>25</v>
          </cell>
          <cell r="D2847" t="str">
            <v>05050-MD-25-757-691</v>
          </cell>
          <cell r="E2847" t="str">
            <v>05050-MD-25-757-691</v>
          </cell>
          <cell r="F2847" t="str">
            <v>Tank-Main Platform, Structure- (Butane)</v>
          </cell>
          <cell r="G2847">
            <v>0</v>
          </cell>
          <cell r="H2847" t="str">
            <v>VP-1516-148-T-101/2-253</v>
          </cell>
          <cell r="I2847">
            <v>40175</v>
          </cell>
          <cell r="J2847">
            <v>40168</v>
          </cell>
          <cell r="K2847" t="str">
            <v>Y</v>
          </cell>
          <cell r="L2847" t="str">
            <v>Drw</v>
          </cell>
          <cell r="M2847">
            <v>2848</v>
          </cell>
        </row>
        <row r="2848">
          <cell r="C2848" t="str">
            <v>25</v>
          </cell>
          <cell r="D2848" t="str">
            <v>05050-MD-25-757-692</v>
          </cell>
          <cell r="E2848" t="str">
            <v>05050-MD-25-757-692</v>
          </cell>
          <cell r="F2848" t="str">
            <v>Tank-Main Platform, Structure- (Butane)</v>
          </cell>
          <cell r="G2848">
            <v>0</v>
          </cell>
          <cell r="H2848" t="str">
            <v>VP-1516-148-T-101/2-253</v>
          </cell>
          <cell r="I2848">
            <v>40175</v>
          </cell>
          <cell r="J2848">
            <v>40168</v>
          </cell>
          <cell r="K2848" t="str">
            <v>Y</v>
          </cell>
          <cell r="L2848" t="str">
            <v>Drw</v>
          </cell>
          <cell r="M2848">
            <v>2849</v>
          </cell>
        </row>
        <row r="2849">
          <cell r="C2849" t="str">
            <v>25</v>
          </cell>
          <cell r="D2849" t="str">
            <v>05050-MD-25-757-693</v>
          </cell>
          <cell r="E2849" t="str">
            <v>05050-MD-25-757-693</v>
          </cell>
          <cell r="F2849" t="str">
            <v>Tank-Main Platform, Structure- (Butane)</v>
          </cell>
          <cell r="G2849">
            <v>0</v>
          </cell>
          <cell r="H2849" t="str">
            <v>VP-1516-148-T-101/2-253</v>
          </cell>
          <cell r="I2849">
            <v>40175</v>
          </cell>
          <cell r="J2849">
            <v>40168</v>
          </cell>
          <cell r="K2849" t="str">
            <v>Y</v>
          </cell>
          <cell r="L2849" t="str">
            <v>Drw</v>
          </cell>
          <cell r="M2849">
            <v>2850</v>
          </cell>
        </row>
        <row r="2850">
          <cell r="C2850" t="str">
            <v>25</v>
          </cell>
          <cell r="D2850" t="str">
            <v>05050-MD-25-757-694</v>
          </cell>
          <cell r="E2850" t="str">
            <v>05050-MD-25-757-694</v>
          </cell>
          <cell r="F2850" t="str">
            <v>Tank-Main Platform, Structure- (Butane)</v>
          </cell>
          <cell r="G2850">
            <v>0</v>
          </cell>
          <cell r="H2850" t="str">
            <v>VP-1516-148-T-101/2-253</v>
          </cell>
          <cell r="I2850">
            <v>40175</v>
          </cell>
          <cell r="J2850">
            <v>40168</v>
          </cell>
          <cell r="K2850" t="str">
            <v>Y</v>
          </cell>
          <cell r="L2850" t="str">
            <v>Drw</v>
          </cell>
          <cell r="M2850">
            <v>2851</v>
          </cell>
        </row>
        <row r="2851">
          <cell r="C2851" t="str">
            <v>25</v>
          </cell>
          <cell r="D2851" t="str">
            <v>05050-MD-25-757-695</v>
          </cell>
          <cell r="E2851" t="str">
            <v>05050-MD-25-757-695</v>
          </cell>
          <cell r="F2851" t="str">
            <v>Tank-Main Platform, Structure- (Butane)</v>
          </cell>
          <cell r="G2851">
            <v>0</v>
          </cell>
          <cell r="H2851" t="str">
            <v>VP-1516-148-T-101/2-253</v>
          </cell>
          <cell r="I2851">
            <v>40175</v>
          </cell>
          <cell r="J2851">
            <v>40168</v>
          </cell>
          <cell r="K2851" t="str">
            <v>Y</v>
          </cell>
          <cell r="L2851" t="str">
            <v>Drw</v>
          </cell>
          <cell r="M2851">
            <v>2852</v>
          </cell>
        </row>
        <row r="2852">
          <cell r="C2852" t="str">
            <v>25</v>
          </cell>
          <cell r="D2852" t="str">
            <v>05050-MD-25-757-696</v>
          </cell>
          <cell r="E2852" t="str">
            <v>05050-MD-25-757-696</v>
          </cell>
          <cell r="F2852" t="str">
            <v>Tank-Main Platform, Structure- (Butane)</v>
          </cell>
          <cell r="G2852">
            <v>0</v>
          </cell>
          <cell r="H2852" t="str">
            <v>VP-1516-148-T-101/2-253</v>
          </cell>
          <cell r="I2852">
            <v>40175</v>
          </cell>
          <cell r="J2852">
            <v>40168</v>
          </cell>
          <cell r="K2852" t="str">
            <v>Y</v>
          </cell>
          <cell r="L2852" t="str">
            <v>Drw</v>
          </cell>
          <cell r="M2852">
            <v>2853</v>
          </cell>
        </row>
        <row r="2853">
          <cell r="C2853" t="str">
            <v>25</v>
          </cell>
          <cell r="D2853" t="str">
            <v>05050-MD-25-757-697</v>
          </cell>
          <cell r="E2853" t="str">
            <v>05050-MD-25-757-697</v>
          </cell>
          <cell r="F2853" t="str">
            <v>Tank-Main Platform, Structure- (Butane)</v>
          </cell>
          <cell r="G2853">
            <v>0</v>
          </cell>
          <cell r="H2853" t="str">
            <v>VP-1516-148-T-101/2-253</v>
          </cell>
          <cell r="I2853">
            <v>40175</v>
          </cell>
          <cell r="J2853">
            <v>40168</v>
          </cell>
          <cell r="K2853" t="str">
            <v>Y</v>
          </cell>
          <cell r="L2853" t="str">
            <v>Drw</v>
          </cell>
          <cell r="M2853">
            <v>2854</v>
          </cell>
        </row>
        <row r="2854">
          <cell r="C2854" t="str">
            <v>25</v>
          </cell>
          <cell r="D2854" t="str">
            <v>05050-MD-25-757-698</v>
          </cell>
          <cell r="E2854" t="str">
            <v>05050-MD-25-757-698</v>
          </cell>
          <cell r="F2854" t="str">
            <v>Tank-Main Platform, Structure- (Butane)</v>
          </cell>
          <cell r="G2854">
            <v>0</v>
          </cell>
          <cell r="H2854" t="str">
            <v>VP-1516-148-T-101/2-253</v>
          </cell>
          <cell r="I2854">
            <v>40175</v>
          </cell>
          <cell r="J2854">
            <v>40168</v>
          </cell>
          <cell r="K2854" t="str">
            <v>Y</v>
          </cell>
          <cell r="L2854" t="str">
            <v>Drw</v>
          </cell>
          <cell r="M2854">
            <v>2855</v>
          </cell>
        </row>
        <row r="2855">
          <cell r="C2855" t="str">
            <v>25</v>
          </cell>
          <cell r="D2855" t="str">
            <v>05050-MD-25-757-699</v>
          </cell>
          <cell r="E2855" t="str">
            <v>05050-MD-25-757-699</v>
          </cell>
          <cell r="F2855" t="str">
            <v>Tank-Main Platform, Structure- (Butane)</v>
          </cell>
          <cell r="G2855">
            <v>0</v>
          </cell>
          <cell r="H2855" t="str">
            <v>VP-1516-148-T-101/2-253</v>
          </cell>
          <cell r="I2855">
            <v>40175</v>
          </cell>
          <cell r="J2855">
            <v>40168</v>
          </cell>
          <cell r="K2855" t="str">
            <v>Y</v>
          </cell>
          <cell r="L2855" t="str">
            <v>Drw</v>
          </cell>
          <cell r="M2855">
            <v>2856</v>
          </cell>
        </row>
        <row r="2856">
          <cell r="C2856" t="str">
            <v>25</v>
          </cell>
          <cell r="D2856" t="str">
            <v>05050-MD-25-757-700</v>
          </cell>
          <cell r="E2856" t="str">
            <v>05050-MD-25-757-700</v>
          </cell>
          <cell r="F2856" t="str">
            <v>Tank-Main Platform, Structure- (Butane)</v>
          </cell>
          <cell r="G2856">
            <v>0</v>
          </cell>
          <cell r="H2856" t="str">
            <v>VP-1516-148-T-101/2-253</v>
          </cell>
          <cell r="I2856">
            <v>40175</v>
          </cell>
          <cell r="J2856">
            <v>40168</v>
          </cell>
          <cell r="K2856" t="str">
            <v>Y</v>
          </cell>
          <cell r="L2856" t="str">
            <v>Drw</v>
          </cell>
          <cell r="M2856">
            <v>2857</v>
          </cell>
        </row>
        <row r="2857">
          <cell r="C2857" t="str">
            <v>25</v>
          </cell>
          <cell r="D2857" t="str">
            <v>05050-MD-25-757-701</v>
          </cell>
          <cell r="E2857" t="str">
            <v>05050-MD-25-757-701</v>
          </cell>
          <cell r="F2857" t="str">
            <v>Tank-Main Platform, Structure- (Butane)</v>
          </cell>
          <cell r="G2857">
            <v>0</v>
          </cell>
          <cell r="H2857" t="str">
            <v>VP-1516-148-T-101/2-253</v>
          </cell>
          <cell r="I2857">
            <v>40175</v>
          </cell>
          <cell r="J2857">
            <v>40168</v>
          </cell>
          <cell r="K2857" t="str">
            <v>Y</v>
          </cell>
          <cell r="L2857" t="str">
            <v>Drw</v>
          </cell>
          <cell r="M2857">
            <v>2858</v>
          </cell>
        </row>
        <row r="2858">
          <cell r="C2858" t="str">
            <v>25</v>
          </cell>
          <cell r="D2858" t="str">
            <v>05050-MD-25-757-702</v>
          </cell>
          <cell r="E2858" t="str">
            <v>05050-MD-25-757-702</v>
          </cell>
          <cell r="F2858" t="str">
            <v>Tank-Main Platform, Structure- (Butane)</v>
          </cell>
          <cell r="G2858">
            <v>0</v>
          </cell>
          <cell r="H2858" t="str">
            <v>VP-1516-148-T-101/2-253</v>
          </cell>
          <cell r="I2858">
            <v>40175</v>
          </cell>
          <cell r="J2858">
            <v>40168</v>
          </cell>
          <cell r="K2858" t="str">
            <v>Y</v>
          </cell>
          <cell r="L2858" t="str">
            <v>Drw</v>
          </cell>
          <cell r="M2858">
            <v>2859</v>
          </cell>
        </row>
        <row r="2859">
          <cell r="C2859" t="str">
            <v>25</v>
          </cell>
          <cell r="D2859" t="str">
            <v>05050-MD-25-757-703</v>
          </cell>
          <cell r="E2859" t="str">
            <v>05050-MD-25-757-703</v>
          </cell>
          <cell r="F2859" t="str">
            <v>Tank-Main Platform, Structure- (Butane)</v>
          </cell>
          <cell r="G2859">
            <v>0</v>
          </cell>
          <cell r="H2859" t="str">
            <v>VP-1516-148-T-101/2-253</v>
          </cell>
          <cell r="I2859">
            <v>40175</v>
          </cell>
          <cell r="J2859">
            <v>40168</v>
          </cell>
          <cell r="K2859" t="str">
            <v>Y</v>
          </cell>
          <cell r="L2859" t="str">
            <v>Drw</v>
          </cell>
          <cell r="M2859">
            <v>2860</v>
          </cell>
        </row>
        <row r="2860">
          <cell r="C2860" t="str">
            <v>25</v>
          </cell>
          <cell r="D2860" t="str">
            <v>05050-MD-25-757-704</v>
          </cell>
          <cell r="E2860" t="str">
            <v>05050-MD-25-757-704</v>
          </cell>
          <cell r="F2860" t="str">
            <v>Tank-Main Platform, Structure- (Butane)</v>
          </cell>
          <cell r="G2860">
            <v>0</v>
          </cell>
          <cell r="H2860" t="str">
            <v>VP-1516-148-T-101/2-253</v>
          </cell>
          <cell r="I2860">
            <v>40175</v>
          </cell>
          <cell r="J2860">
            <v>40168</v>
          </cell>
          <cell r="K2860" t="str">
            <v>Y</v>
          </cell>
          <cell r="L2860" t="str">
            <v>Drw</v>
          </cell>
          <cell r="M2860">
            <v>2861</v>
          </cell>
        </row>
        <row r="2861">
          <cell r="C2861" t="str">
            <v>25</v>
          </cell>
          <cell r="D2861" t="str">
            <v>05050-MD-25-757-705</v>
          </cell>
          <cell r="E2861" t="str">
            <v>05050-MD-25-757-705</v>
          </cell>
          <cell r="F2861" t="str">
            <v>Tank-Main Platform, Structure- (Butane)</v>
          </cell>
          <cell r="G2861">
            <v>0</v>
          </cell>
          <cell r="H2861" t="str">
            <v>VP-1516-148-T-101/2-253</v>
          </cell>
          <cell r="I2861">
            <v>40175</v>
          </cell>
          <cell r="J2861">
            <v>40168</v>
          </cell>
          <cell r="K2861" t="str">
            <v>Y</v>
          </cell>
          <cell r="L2861" t="str">
            <v>Drw</v>
          </cell>
          <cell r="M2861">
            <v>2862</v>
          </cell>
        </row>
        <row r="2862">
          <cell r="C2862" t="str">
            <v>25</v>
          </cell>
          <cell r="D2862" t="str">
            <v>05050-MD-25-757-706</v>
          </cell>
          <cell r="E2862" t="str">
            <v>05050-MD-25-757-706</v>
          </cell>
          <cell r="F2862" t="str">
            <v>Tank-Main Platform, Structure- (Butane)</v>
          </cell>
          <cell r="G2862">
            <v>0</v>
          </cell>
          <cell r="H2862" t="str">
            <v>VP-1516-148-T-101/2-253</v>
          </cell>
          <cell r="I2862">
            <v>40175</v>
          </cell>
          <cell r="J2862">
            <v>40168</v>
          </cell>
          <cell r="K2862" t="str">
            <v>Y</v>
          </cell>
          <cell r="L2862" t="str">
            <v>Drw</v>
          </cell>
          <cell r="M2862">
            <v>2863</v>
          </cell>
        </row>
        <row r="2863">
          <cell r="C2863" t="str">
            <v>25</v>
          </cell>
          <cell r="D2863" t="str">
            <v>05050-MD-25-757-707</v>
          </cell>
          <cell r="E2863" t="str">
            <v>05050-MD-25-757-707</v>
          </cell>
          <cell r="F2863" t="str">
            <v>Tank-Main Platform, Structure- (Butane)</v>
          </cell>
          <cell r="G2863">
            <v>0</v>
          </cell>
          <cell r="H2863" t="str">
            <v>VP-1516-148-T-101/2-253</v>
          </cell>
          <cell r="I2863">
            <v>40175</v>
          </cell>
          <cell r="J2863">
            <v>40168</v>
          </cell>
          <cell r="K2863" t="str">
            <v>Y</v>
          </cell>
          <cell r="L2863" t="str">
            <v>Drw</v>
          </cell>
          <cell r="M2863">
            <v>2864</v>
          </cell>
        </row>
        <row r="2864">
          <cell r="C2864" t="str">
            <v>25</v>
          </cell>
          <cell r="D2864" t="str">
            <v>05050-MD-25-757-708</v>
          </cell>
          <cell r="E2864" t="str">
            <v>05050-MD-25-757-708</v>
          </cell>
          <cell r="F2864" t="str">
            <v>Tank-Main Platform, Structure- (Butane)</v>
          </cell>
          <cell r="G2864">
            <v>0</v>
          </cell>
          <cell r="H2864" t="str">
            <v>VP-1516-148-T-101/2-253</v>
          </cell>
          <cell r="I2864">
            <v>40175</v>
          </cell>
          <cell r="J2864">
            <v>40168</v>
          </cell>
          <cell r="K2864" t="str">
            <v>Y</v>
          </cell>
          <cell r="L2864" t="str">
            <v>Drw</v>
          </cell>
          <cell r="M2864">
            <v>2865</v>
          </cell>
        </row>
        <row r="2865">
          <cell r="C2865" t="str">
            <v>25</v>
          </cell>
          <cell r="D2865" t="str">
            <v>05050-MD-25-757-709</v>
          </cell>
          <cell r="E2865" t="str">
            <v>05050-MD-25-757-709</v>
          </cell>
          <cell r="F2865" t="str">
            <v>Tank-Main Platform, Structure- (Butane)</v>
          </cell>
          <cell r="G2865">
            <v>0</v>
          </cell>
          <cell r="H2865" t="str">
            <v>VP-1516-148-T-101/2-253</v>
          </cell>
          <cell r="I2865">
            <v>40175</v>
          </cell>
          <cell r="J2865">
            <v>40168</v>
          </cell>
          <cell r="K2865" t="str">
            <v>Y</v>
          </cell>
          <cell r="L2865" t="str">
            <v>Drw</v>
          </cell>
          <cell r="M2865">
            <v>2866</v>
          </cell>
        </row>
        <row r="2866">
          <cell r="C2866" t="str">
            <v>25</v>
          </cell>
          <cell r="D2866" t="str">
            <v>05050-MD-25-757-710</v>
          </cell>
          <cell r="E2866" t="str">
            <v>05050-MD-25-757-710</v>
          </cell>
          <cell r="F2866" t="str">
            <v>Tank-Main Platform, Structure- (Butane)</v>
          </cell>
          <cell r="G2866">
            <v>0</v>
          </cell>
          <cell r="H2866" t="str">
            <v>VP-1516-148-T-101/2-253</v>
          </cell>
          <cell r="I2866">
            <v>40175</v>
          </cell>
          <cell r="J2866">
            <v>40168</v>
          </cell>
          <cell r="K2866" t="str">
            <v>Y</v>
          </cell>
          <cell r="L2866" t="str">
            <v>Drw</v>
          </cell>
          <cell r="M2866">
            <v>2867</v>
          </cell>
        </row>
        <row r="2867">
          <cell r="C2867" t="str">
            <v>25</v>
          </cell>
          <cell r="D2867" t="str">
            <v>05050-MD-25-757-711</v>
          </cell>
          <cell r="E2867" t="str">
            <v>05050-MD-25-757-711</v>
          </cell>
          <cell r="F2867" t="str">
            <v>Tank-Main Platform, Structure- (Butane)</v>
          </cell>
          <cell r="G2867">
            <v>0</v>
          </cell>
          <cell r="H2867" t="str">
            <v>VP-1516-148-T-101/2-253</v>
          </cell>
          <cell r="I2867">
            <v>40175</v>
          </cell>
          <cell r="J2867">
            <v>40168</v>
          </cell>
          <cell r="K2867" t="str">
            <v>Y</v>
          </cell>
          <cell r="L2867" t="str">
            <v>Drw</v>
          </cell>
          <cell r="M2867">
            <v>2868</v>
          </cell>
        </row>
        <row r="2868">
          <cell r="C2868" t="str">
            <v>25</v>
          </cell>
          <cell r="D2868" t="str">
            <v>05050-MD-25-757-712</v>
          </cell>
          <cell r="E2868" t="str">
            <v>05050-MD-25-757-712</v>
          </cell>
          <cell r="F2868" t="str">
            <v>Tank-Main Platform, Structure- (Butane)</v>
          </cell>
          <cell r="G2868">
            <v>0</v>
          </cell>
          <cell r="H2868" t="str">
            <v>VP-1516-148-T-101/2-253</v>
          </cell>
          <cell r="I2868">
            <v>40175</v>
          </cell>
          <cell r="J2868">
            <v>40168</v>
          </cell>
          <cell r="K2868" t="str">
            <v>Y</v>
          </cell>
          <cell r="L2868" t="str">
            <v>Drw</v>
          </cell>
          <cell r="M2868">
            <v>2869</v>
          </cell>
        </row>
        <row r="2869">
          <cell r="C2869" t="str">
            <v>25</v>
          </cell>
          <cell r="D2869" t="str">
            <v>05050-MD-25-757-713</v>
          </cell>
          <cell r="E2869" t="str">
            <v>05050-MD-25-757-713</v>
          </cell>
          <cell r="F2869" t="str">
            <v>Tank-Main Platform, Structure- (Butane)</v>
          </cell>
          <cell r="G2869">
            <v>0</v>
          </cell>
          <cell r="H2869" t="str">
            <v>VP-1516-148-T-101/2-253</v>
          </cell>
          <cell r="I2869">
            <v>40175</v>
          </cell>
          <cell r="J2869">
            <v>40168</v>
          </cell>
          <cell r="K2869" t="str">
            <v>Y</v>
          </cell>
          <cell r="L2869" t="str">
            <v>Drw</v>
          </cell>
          <cell r="M2869">
            <v>2870</v>
          </cell>
        </row>
        <row r="2870">
          <cell r="C2870" t="str">
            <v>25</v>
          </cell>
          <cell r="D2870" t="str">
            <v>05050-MD-25-757-714</v>
          </cell>
          <cell r="E2870" t="str">
            <v>05050-MD-25-757-714</v>
          </cell>
          <cell r="F2870" t="str">
            <v>Tank-Main Platform, Structure- (Butane)</v>
          </cell>
          <cell r="G2870">
            <v>0</v>
          </cell>
          <cell r="H2870" t="str">
            <v>VP-1516-148-T-101/2-253</v>
          </cell>
          <cell r="I2870">
            <v>40175</v>
          </cell>
          <cell r="J2870">
            <v>40168</v>
          </cell>
          <cell r="K2870" t="str">
            <v>Y</v>
          </cell>
          <cell r="L2870" t="str">
            <v>Drw</v>
          </cell>
          <cell r="M2870">
            <v>2871</v>
          </cell>
        </row>
        <row r="2871">
          <cell r="C2871" t="str">
            <v>25</v>
          </cell>
          <cell r="D2871" t="str">
            <v>05050-MD-25-757-715</v>
          </cell>
          <cell r="E2871" t="str">
            <v>05050-MD-25-757-715</v>
          </cell>
          <cell r="F2871" t="str">
            <v>Tank-Main Platform, Structure- (Butane)</v>
          </cell>
          <cell r="G2871">
            <v>0</v>
          </cell>
          <cell r="H2871" t="str">
            <v>VP-1516-148-T-101/2-253</v>
          </cell>
          <cell r="I2871">
            <v>40175</v>
          </cell>
          <cell r="J2871">
            <v>40168</v>
          </cell>
          <cell r="K2871" t="str">
            <v>Y</v>
          </cell>
          <cell r="L2871" t="str">
            <v>Drw</v>
          </cell>
          <cell r="M2871">
            <v>2872</v>
          </cell>
        </row>
        <row r="2872">
          <cell r="C2872" t="str">
            <v>25</v>
          </cell>
          <cell r="D2872" t="str">
            <v>05050-MD-25-757-716</v>
          </cell>
          <cell r="E2872" t="str">
            <v>05050-MD-25-757-716</v>
          </cell>
          <cell r="F2872" t="str">
            <v>Tank-Main Platform, Structure- (Butane)</v>
          </cell>
          <cell r="G2872">
            <v>0</v>
          </cell>
          <cell r="H2872" t="str">
            <v>VP-1516-148-T-101/2-253</v>
          </cell>
          <cell r="I2872">
            <v>40175</v>
          </cell>
          <cell r="J2872">
            <v>40168</v>
          </cell>
          <cell r="K2872" t="str">
            <v>Y</v>
          </cell>
          <cell r="L2872" t="str">
            <v>Drw</v>
          </cell>
          <cell r="M2872">
            <v>2873</v>
          </cell>
        </row>
        <row r="2873">
          <cell r="C2873" t="str">
            <v>25</v>
          </cell>
          <cell r="D2873" t="str">
            <v>05050-MD-25-757-717</v>
          </cell>
          <cell r="E2873" t="str">
            <v>05050-MD-25-757-717</v>
          </cell>
          <cell r="F2873" t="str">
            <v>Tank-Main Platform, Structure- (Butane)</v>
          </cell>
          <cell r="G2873">
            <v>0</v>
          </cell>
          <cell r="H2873" t="str">
            <v>VP-1516-148-T-101/2-253</v>
          </cell>
          <cell r="I2873">
            <v>40175</v>
          </cell>
          <cell r="J2873">
            <v>40168</v>
          </cell>
          <cell r="K2873" t="str">
            <v>Y</v>
          </cell>
          <cell r="L2873" t="str">
            <v>Drw</v>
          </cell>
          <cell r="M2873">
            <v>2874</v>
          </cell>
        </row>
        <row r="2874">
          <cell r="C2874" t="str">
            <v>25</v>
          </cell>
          <cell r="D2874" t="str">
            <v>05050-MD-25-757-718</v>
          </cell>
          <cell r="E2874" t="str">
            <v>05050-MD-25-757-718</v>
          </cell>
          <cell r="F2874" t="str">
            <v>Tank-Main Platform, Structure- (Butane)</v>
          </cell>
          <cell r="G2874">
            <v>0</v>
          </cell>
          <cell r="H2874" t="str">
            <v>VP-1516-148-T-101/2-253</v>
          </cell>
          <cell r="I2874">
            <v>40175</v>
          </cell>
          <cell r="J2874">
            <v>40168</v>
          </cell>
          <cell r="K2874" t="str">
            <v>Y</v>
          </cell>
          <cell r="L2874" t="str">
            <v>Drw</v>
          </cell>
          <cell r="M2874">
            <v>2875</v>
          </cell>
        </row>
        <row r="2875">
          <cell r="C2875" t="str">
            <v>25</v>
          </cell>
          <cell r="D2875" t="str">
            <v>05050-MD-25-757-719</v>
          </cell>
          <cell r="E2875" t="str">
            <v>05050-MD-25-757-719</v>
          </cell>
          <cell r="F2875" t="str">
            <v>Tank-Main Platform, Structure- (Butane)</v>
          </cell>
          <cell r="G2875">
            <v>0</v>
          </cell>
          <cell r="H2875" t="str">
            <v>VP-1516-148-T-101/2-253</v>
          </cell>
          <cell r="I2875">
            <v>40175</v>
          </cell>
          <cell r="J2875">
            <v>40168</v>
          </cell>
          <cell r="K2875" t="str">
            <v>Y</v>
          </cell>
          <cell r="L2875" t="str">
            <v>Drw</v>
          </cell>
          <cell r="M2875">
            <v>2876</v>
          </cell>
        </row>
        <row r="2876">
          <cell r="C2876" t="str">
            <v>25</v>
          </cell>
          <cell r="D2876" t="str">
            <v>05050-MD-25-757-720</v>
          </cell>
          <cell r="E2876" t="str">
            <v>05050-MD-25-757-720</v>
          </cell>
          <cell r="F2876" t="str">
            <v>Tank-Main Platform, Structure- (Butane)</v>
          </cell>
          <cell r="G2876">
            <v>0</v>
          </cell>
          <cell r="H2876" t="str">
            <v>VP-1516-148-T-101/2-253</v>
          </cell>
          <cell r="I2876">
            <v>40175</v>
          </cell>
          <cell r="J2876">
            <v>40168</v>
          </cell>
          <cell r="K2876" t="str">
            <v>Y</v>
          </cell>
          <cell r="L2876" t="str">
            <v>Drw</v>
          </cell>
          <cell r="M2876">
            <v>2877</v>
          </cell>
        </row>
        <row r="2877">
          <cell r="C2877" t="str">
            <v>25</v>
          </cell>
          <cell r="D2877" t="str">
            <v>05050-MD-25-757-721</v>
          </cell>
          <cell r="E2877" t="str">
            <v>05050-MD-25-757-721</v>
          </cell>
          <cell r="F2877" t="str">
            <v>Tank-Main Platform, Structure- (Butane)</v>
          </cell>
          <cell r="G2877">
            <v>0</v>
          </cell>
          <cell r="H2877" t="str">
            <v>VP-1516-148-T-101/2-253</v>
          </cell>
          <cell r="I2877">
            <v>40175</v>
          </cell>
          <cell r="J2877">
            <v>40168</v>
          </cell>
          <cell r="K2877" t="str">
            <v>Y</v>
          </cell>
          <cell r="L2877" t="str">
            <v>Drw</v>
          </cell>
          <cell r="M2877">
            <v>2878</v>
          </cell>
        </row>
        <row r="2878">
          <cell r="C2878" t="str">
            <v>25</v>
          </cell>
          <cell r="D2878" t="str">
            <v>05050-MD-25-757-722</v>
          </cell>
          <cell r="E2878" t="str">
            <v>05050-MD-25-757-722</v>
          </cell>
          <cell r="F2878" t="str">
            <v>Tank-Main Platform, Structure- (Butane)</v>
          </cell>
          <cell r="G2878">
            <v>0</v>
          </cell>
          <cell r="H2878" t="str">
            <v>VP-1516-148-T-101/2-253</v>
          </cell>
          <cell r="I2878">
            <v>40175</v>
          </cell>
          <cell r="J2878">
            <v>40168</v>
          </cell>
          <cell r="K2878" t="str">
            <v>Y</v>
          </cell>
          <cell r="L2878" t="str">
            <v>Drw</v>
          </cell>
          <cell r="M2878">
            <v>2879</v>
          </cell>
        </row>
        <row r="2879">
          <cell r="C2879" t="str">
            <v>25</v>
          </cell>
          <cell r="D2879" t="str">
            <v>05050-MD-25-757-723</v>
          </cell>
          <cell r="E2879" t="str">
            <v>05050-MD-25-757-723</v>
          </cell>
          <cell r="F2879" t="str">
            <v>Tank-Main Platform, Structure- (Butane)</v>
          </cell>
          <cell r="G2879">
            <v>0</v>
          </cell>
          <cell r="H2879" t="str">
            <v>VP-1516-148-T-101/2-253</v>
          </cell>
          <cell r="I2879">
            <v>40175</v>
          </cell>
          <cell r="J2879">
            <v>40168</v>
          </cell>
          <cell r="K2879" t="str">
            <v>Y</v>
          </cell>
          <cell r="L2879" t="str">
            <v>Drw</v>
          </cell>
          <cell r="M2879">
            <v>2880</v>
          </cell>
        </row>
        <row r="2880">
          <cell r="C2880" t="str">
            <v>25</v>
          </cell>
          <cell r="D2880" t="str">
            <v>05050-MD-25-757-724</v>
          </cell>
          <cell r="E2880" t="str">
            <v>05050-MD-25-757-724</v>
          </cell>
          <cell r="F2880" t="str">
            <v>Tank-Main Platform, Structure- (Butane)</v>
          </cell>
          <cell r="G2880">
            <v>0</v>
          </cell>
          <cell r="H2880" t="str">
            <v>VP-1516-148-T-101/2-253</v>
          </cell>
          <cell r="I2880">
            <v>40175</v>
          </cell>
          <cell r="J2880">
            <v>40168</v>
          </cell>
          <cell r="K2880" t="str">
            <v>Y</v>
          </cell>
          <cell r="L2880" t="str">
            <v>Drw</v>
          </cell>
          <cell r="M2880">
            <v>2881</v>
          </cell>
        </row>
        <row r="2881">
          <cell r="C2881" t="str">
            <v>25</v>
          </cell>
          <cell r="D2881" t="str">
            <v>05050-MD-25-757-725</v>
          </cell>
          <cell r="E2881" t="str">
            <v>05050-MD-25-757-725</v>
          </cell>
          <cell r="F2881" t="str">
            <v>Tank-Main Platform, Structure- (Butane)</v>
          </cell>
          <cell r="G2881">
            <v>0</v>
          </cell>
          <cell r="H2881" t="str">
            <v>VP-1516-148-T-101/2-253</v>
          </cell>
          <cell r="I2881">
            <v>40175</v>
          </cell>
          <cell r="J2881">
            <v>40168</v>
          </cell>
          <cell r="K2881" t="str">
            <v>Y</v>
          </cell>
          <cell r="L2881" t="str">
            <v>Drw</v>
          </cell>
          <cell r="M2881">
            <v>2882</v>
          </cell>
        </row>
        <row r="2882">
          <cell r="C2882" t="str">
            <v>25</v>
          </cell>
          <cell r="D2882" t="str">
            <v>05050-MD-25-757-726</v>
          </cell>
          <cell r="E2882" t="str">
            <v>05050-MD-25-757-726</v>
          </cell>
          <cell r="F2882" t="str">
            <v>Tank-Main Platform, Structure- (Butane)</v>
          </cell>
          <cell r="G2882">
            <v>0</v>
          </cell>
          <cell r="H2882" t="str">
            <v>VP-1516-148-T-101/2-253</v>
          </cell>
          <cell r="I2882">
            <v>40175</v>
          </cell>
          <cell r="J2882">
            <v>40168</v>
          </cell>
          <cell r="K2882" t="str">
            <v>Y</v>
          </cell>
          <cell r="L2882" t="str">
            <v>Drw</v>
          </cell>
          <cell r="M2882">
            <v>2883</v>
          </cell>
        </row>
        <row r="2883">
          <cell r="C2883" t="str">
            <v>25</v>
          </cell>
          <cell r="D2883" t="str">
            <v>05050-MD-25-757-727</v>
          </cell>
          <cell r="E2883" t="str">
            <v>05050-MD-25-757-727</v>
          </cell>
          <cell r="F2883" t="str">
            <v>Tank-Main Platform, Structure- (Butane)</v>
          </cell>
          <cell r="G2883">
            <v>0</v>
          </cell>
          <cell r="H2883" t="str">
            <v>VP-1516-148-T-101/2-253</v>
          </cell>
          <cell r="I2883">
            <v>40175</v>
          </cell>
          <cell r="J2883">
            <v>40168</v>
          </cell>
          <cell r="K2883" t="str">
            <v>Y</v>
          </cell>
          <cell r="L2883" t="str">
            <v>Drw</v>
          </cell>
          <cell r="M2883">
            <v>2884</v>
          </cell>
        </row>
        <row r="2884">
          <cell r="C2884" t="str">
            <v>25</v>
          </cell>
          <cell r="D2884" t="str">
            <v>05050-MD-25-757-728</v>
          </cell>
          <cell r="E2884" t="str">
            <v>05050-MD-25-757-728</v>
          </cell>
          <cell r="F2884" t="str">
            <v>Tank-Main Platform, Structure- (Butane)</v>
          </cell>
          <cell r="G2884">
            <v>0</v>
          </cell>
          <cell r="H2884" t="str">
            <v>VP-1516-148-T-101/2-253</v>
          </cell>
          <cell r="I2884">
            <v>40175</v>
          </cell>
          <cell r="J2884">
            <v>40168</v>
          </cell>
          <cell r="K2884" t="str">
            <v>Y</v>
          </cell>
          <cell r="L2884" t="str">
            <v>Drw</v>
          </cell>
          <cell r="M2884">
            <v>2885</v>
          </cell>
        </row>
        <row r="2885">
          <cell r="C2885" t="str">
            <v>25</v>
          </cell>
          <cell r="D2885" t="str">
            <v>05050-MD-25-757-729</v>
          </cell>
          <cell r="E2885" t="str">
            <v>05050-MD-25-757-729</v>
          </cell>
          <cell r="F2885" t="str">
            <v>Tank-Main Platform, Structure- (Butane)</v>
          </cell>
          <cell r="G2885">
            <v>0</v>
          </cell>
          <cell r="H2885" t="str">
            <v>VP-1516-148-T-101/2-253</v>
          </cell>
          <cell r="I2885">
            <v>40175</v>
          </cell>
          <cell r="J2885">
            <v>40168</v>
          </cell>
          <cell r="K2885" t="str">
            <v>Y</v>
          </cell>
          <cell r="L2885" t="str">
            <v>Drw</v>
          </cell>
          <cell r="M2885">
            <v>2886</v>
          </cell>
        </row>
        <row r="2886">
          <cell r="C2886" t="str">
            <v>25</v>
          </cell>
          <cell r="D2886" t="str">
            <v>05050-MD-25-757-730</v>
          </cell>
          <cell r="E2886" t="str">
            <v>05050-MD-25-757-730</v>
          </cell>
          <cell r="F2886" t="str">
            <v>Tank-Main Platform, Structure- (Butane)</v>
          </cell>
          <cell r="G2886">
            <v>0</v>
          </cell>
          <cell r="H2886" t="str">
            <v>VP-1516-148-T-101/2-253</v>
          </cell>
          <cell r="I2886">
            <v>40175</v>
          </cell>
          <cell r="J2886">
            <v>40168</v>
          </cell>
          <cell r="K2886" t="str">
            <v>Y</v>
          </cell>
          <cell r="L2886" t="str">
            <v>Drw</v>
          </cell>
          <cell r="M2886">
            <v>2887</v>
          </cell>
        </row>
        <row r="2887">
          <cell r="C2887" t="str">
            <v>25</v>
          </cell>
          <cell r="D2887" t="str">
            <v>05050-MD-25-757-731</v>
          </cell>
          <cell r="E2887" t="str">
            <v>05050-MD-25-757-731</v>
          </cell>
          <cell r="F2887" t="str">
            <v>Tank-Main Platform, Structure- (Butane)</v>
          </cell>
          <cell r="G2887">
            <v>0</v>
          </cell>
          <cell r="H2887" t="str">
            <v>VP-1516-148-T-101/2-253</v>
          </cell>
          <cell r="I2887">
            <v>40175</v>
          </cell>
          <cell r="J2887">
            <v>40168</v>
          </cell>
          <cell r="K2887" t="str">
            <v>Y</v>
          </cell>
          <cell r="L2887" t="str">
            <v>Drw</v>
          </cell>
          <cell r="M2887">
            <v>2888</v>
          </cell>
        </row>
        <row r="2888">
          <cell r="C2888" t="str">
            <v>25</v>
          </cell>
          <cell r="D2888" t="str">
            <v>05050-MD-25-757-732</v>
          </cell>
          <cell r="E2888" t="str">
            <v>05050-MD-25-757-732</v>
          </cell>
          <cell r="F2888" t="str">
            <v>Tank-Main Platform, Structure- (Butane)</v>
          </cell>
          <cell r="G2888">
            <v>0</v>
          </cell>
          <cell r="H2888" t="str">
            <v>VP-1516-148-T-101/2-253</v>
          </cell>
          <cell r="I2888">
            <v>40175</v>
          </cell>
          <cell r="J2888">
            <v>40168</v>
          </cell>
          <cell r="K2888" t="str">
            <v>Y</v>
          </cell>
          <cell r="L2888" t="str">
            <v>Drw</v>
          </cell>
          <cell r="M2888">
            <v>2889</v>
          </cell>
        </row>
        <row r="2889">
          <cell r="C2889" t="str">
            <v>25</v>
          </cell>
          <cell r="D2889" t="str">
            <v>05050-MD-25-757-733</v>
          </cell>
          <cell r="E2889" t="str">
            <v>05050-MD-25-757-733</v>
          </cell>
          <cell r="F2889" t="str">
            <v>Tank-Main Platform, Structure- (Butane)</v>
          </cell>
          <cell r="G2889">
            <v>0</v>
          </cell>
          <cell r="H2889" t="str">
            <v>VP-1516-148-T-101/2-253</v>
          </cell>
          <cell r="I2889">
            <v>40175</v>
          </cell>
          <cell r="J2889">
            <v>40168</v>
          </cell>
          <cell r="K2889" t="str">
            <v>Y</v>
          </cell>
          <cell r="L2889" t="str">
            <v>Drw</v>
          </cell>
          <cell r="M2889">
            <v>2890</v>
          </cell>
        </row>
        <row r="2890">
          <cell r="C2890" t="str">
            <v>25</v>
          </cell>
          <cell r="D2890" t="str">
            <v>05050-MD-25-757-734</v>
          </cell>
          <cell r="E2890" t="str">
            <v>05050-MD-25-757-734</v>
          </cell>
          <cell r="F2890" t="str">
            <v>Tank-Main Platform, Structure- (Butane)</v>
          </cell>
          <cell r="G2890">
            <v>0</v>
          </cell>
          <cell r="H2890" t="str">
            <v>VP-1516-148-T-101/2-253</v>
          </cell>
          <cell r="I2890">
            <v>40175</v>
          </cell>
          <cell r="J2890">
            <v>40168</v>
          </cell>
          <cell r="K2890" t="str">
            <v>Y</v>
          </cell>
          <cell r="L2890" t="str">
            <v>Drw</v>
          </cell>
          <cell r="M2890">
            <v>2891</v>
          </cell>
        </row>
        <row r="2891">
          <cell r="C2891" t="str">
            <v>25</v>
          </cell>
          <cell r="D2891" t="str">
            <v>05050-MD-25-757-735</v>
          </cell>
          <cell r="E2891" t="str">
            <v>05050-MD-25-757-735</v>
          </cell>
          <cell r="F2891" t="str">
            <v>Tank-Main Platform, Structure- (Butane)</v>
          </cell>
          <cell r="G2891">
            <v>0</v>
          </cell>
          <cell r="H2891" t="str">
            <v>VP-1516-148-T-101/2-253</v>
          </cell>
          <cell r="I2891">
            <v>40175</v>
          </cell>
          <cell r="J2891">
            <v>40168</v>
          </cell>
          <cell r="K2891" t="str">
            <v>Y</v>
          </cell>
          <cell r="L2891" t="str">
            <v>Drw</v>
          </cell>
          <cell r="M2891">
            <v>2892</v>
          </cell>
        </row>
        <row r="2892">
          <cell r="C2892" t="str">
            <v>25</v>
          </cell>
          <cell r="D2892" t="str">
            <v>05050-MD-25-757-736</v>
          </cell>
          <cell r="E2892" t="str">
            <v>05050-MD-25-757-736</v>
          </cell>
          <cell r="F2892" t="str">
            <v>Tank-Main Platform, Structure- (Butane)</v>
          </cell>
          <cell r="G2892">
            <v>0</v>
          </cell>
          <cell r="H2892" t="str">
            <v>VP-1516-148-T-101/2-253</v>
          </cell>
          <cell r="I2892">
            <v>40175</v>
          </cell>
          <cell r="J2892">
            <v>40168</v>
          </cell>
          <cell r="K2892" t="str">
            <v>Y</v>
          </cell>
          <cell r="L2892" t="str">
            <v>Drw</v>
          </cell>
          <cell r="M2892">
            <v>2893</v>
          </cell>
        </row>
        <row r="2893">
          <cell r="C2893" t="str">
            <v>25</v>
          </cell>
          <cell r="D2893" t="str">
            <v>05050-MD-25-757-737</v>
          </cell>
          <cell r="E2893" t="str">
            <v>05050-MD-25-757-737</v>
          </cell>
          <cell r="F2893" t="str">
            <v>Tank-Main Platform, Structure- (Butane)</v>
          </cell>
          <cell r="G2893">
            <v>0</v>
          </cell>
          <cell r="H2893" t="str">
            <v>VP-1516-148-T-101/2-253</v>
          </cell>
          <cell r="I2893">
            <v>40175</v>
          </cell>
          <cell r="J2893">
            <v>40168</v>
          </cell>
          <cell r="K2893" t="str">
            <v>Y</v>
          </cell>
          <cell r="L2893" t="str">
            <v>Drw</v>
          </cell>
          <cell r="M2893">
            <v>2894</v>
          </cell>
        </row>
        <row r="2894">
          <cell r="C2894" t="str">
            <v>25</v>
          </cell>
          <cell r="D2894" t="str">
            <v>05050-MD-25-757-738</v>
          </cell>
          <cell r="E2894" t="str">
            <v>05050-MD-25-757-738</v>
          </cell>
          <cell r="F2894" t="str">
            <v>Tank-Main Platform, Structure- (Butane)</v>
          </cell>
          <cell r="G2894">
            <v>0</v>
          </cell>
          <cell r="H2894" t="str">
            <v>VP-1516-148-T-101/2-253</v>
          </cell>
          <cell r="I2894">
            <v>40175</v>
          </cell>
          <cell r="J2894">
            <v>40168</v>
          </cell>
          <cell r="K2894" t="str">
            <v>Y</v>
          </cell>
          <cell r="L2894" t="str">
            <v>Drw</v>
          </cell>
          <cell r="M2894">
            <v>2895</v>
          </cell>
        </row>
        <row r="2895">
          <cell r="C2895" t="str">
            <v>25</v>
          </cell>
          <cell r="D2895" t="str">
            <v>05050-MD-25-757-739</v>
          </cell>
          <cell r="E2895" t="str">
            <v>05050-MD-25-757-739</v>
          </cell>
          <cell r="F2895" t="str">
            <v>Tank-Main Platform, Structure- (Butane)</v>
          </cell>
          <cell r="G2895">
            <v>0</v>
          </cell>
          <cell r="H2895" t="str">
            <v>VP-1516-148-T-101/2-253</v>
          </cell>
          <cell r="I2895">
            <v>40175</v>
          </cell>
          <cell r="J2895">
            <v>40168</v>
          </cell>
          <cell r="K2895" t="str">
            <v>Y</v>
          </cell>
          <cell r="L2895" t="str">
            <v>Drw</v>
          </cell>
          <cell r="M2895">
            <v>2896</v>
          </cell>
        </row>
        <row r="2896">
          <cell r="C2896" t="str">
            <v>25</v>
          </cell>
          <cell r="D2896" t="str">
            <v>05050-MD-25-757-740</v>
          </cell>
          <cell r="E2896" t="str">
            <v>05050-MD-25-757-740</v>
          </cell>
          <cell r="F2896" t="str">
            <v>Tank-Main Platform, Structure- (Butane)</v>
          </cell>
          <cell r="G2896">
            <v>0</v>
          </cell>
          <cell r="H2896" t="str">
            <v>VP-1516-148-T-101/2-253</v>
          </cell>
          <cell r="I2896">
            <v>40175</v>
          </cell>
          <cell r="J2896">
            <v>40168</v>
          </cell>
          <cell r="K2896" t="str">
            <v>Y</v>
          </cell>
          <cell r="L2896" t="str">
            <v>Drw</v>
          </cell>
          <cell r="M2896">
            <v>2897</v>
          </cell>
        </row>
        <row r="2897">
          <cell r="C2897" t="str">
            <v>25</v>
          </cell>
          <cell r="D2897" t="str">
            <v>05050-MD-25-757-741</v>
          </cell>
          <cell r="E2897" t="str">
            <v>05050-MD-25-757-741</v>
          </cell>
          <cell r="F2897" t="str">
            <v>Tank-Main Platform, Structure- (Butane)</v>
          </cell>
          <cell r="G2897">
            <v>0</v>
          </cell>
          <cell r="H2897" t="str">
            <v>VP-1516-148-T-101/2-253</v>
          </cell>
          <cell r="I2897">
            <v>40175</v>
          </cell>
          <cell r="J2897">
            <v>40168</v>
          </cell>
          <cell r="K2897" t="str">
            <v>Y</v>
          </cell>
          <cell r="L2897" t="str">
            <v>Drw</v>
          </cell>
          <cell r="M2897">
            <v>2898</v>
          </cell>
        </row>
        <row r="2898">
          <cell r="C2898" t="str">
            <v>25</v>
          </cell>
          <cell r="D2898" t="str">
            <v>05050-MD-25-757-742</v>
          </cell>
          <cell r="E2898" t="str">
            <v>05050-MD-25-757-742</v>
          </cell>
          <cell r="F2898" t="str">
            <v>Tank-Main Platform, Structure- (Butane)</v>
          </cell>
          <cell r="G2898">
            <v>0</v>
          </cell>
          <cell r="H2898" t="str">
            <v>VP-1516-148-T-101/2-253</v>
          </cell>
          <cell r="I2898">
            <v>40175</v>
          </cell>
          <cell r="J2898">
            <v>40168</v>
          </cell>
          <cell r="K2898" t="str">
            <v>Y</v>
          </cell>
          <cell r="L2898" t="str">
            <v>Drw</v>
          </cell>
          <cell r="M2898">
            <v>2899</v>
          </cell>
        </row>
        <row r="2899">
          <cell r="C2899" t="str">
            <v>25</v>
          </cell>
          <cell r="D2899" t="str">
            <v>05050-MD-25-757-743</v>
          </cell>
          <cell r="E2899" t="str">
            <v>05050-MD-25-757-743</v>
          </cell>
          <cell r="F2899" t="str">
            <v>Tank-Main Platform, Structure- (Butane)</v>
          </cell>
          <cell r="G2899">
            <v>0</v>
          </cell>
          <cell r="H2899" t="str">
            <v>VP-1516-148-T-101/2-253</v>
          </cell>
          <cell r="I2899">
            <v>40175</v>
          </cell>
          <cell r="J2899">
            <v>40168</v>
          </cell>
          <cell r="K2899" t="str">
            <v>Y</v>
          </cell>
          <cell r="L2899" t="str">
            <v>Drw</v>
          </cell>
          <cell r="M2899">
            <v>2900</v>
          </cell>
        </row>
        <row r="2900">
          <cell r="C2900" t="str">
            <v>25</v>
          </cell>
          <cell r="D2900" t="str">
            <v>05050-MD-25-757-744</v>
          </cell>
          <cell r="E2900" t="str">
            <v>05050-MD-25-757-744</v>
          </cell>
          <cell r="F2900" t="str">
            <v>Tank-Main Platform, Structure- (Butane)</v>
          </cell>
          <cell r="G2900">
            <v>0</v>
          </cell>
          <cell r="H2900" t="str">
            <v>VP-1516-148-T-101/2-253</v>
          </cell>
          <cell r="I2900">
            <v>40175</v>
          </cell>
          <cell r="J2900">
            <v>40168</v>
          </cell>
          <cell r="K2900" t="str">
            <v>Y</v>
          </cell>
          <cell r="L2900" t="str">
            <v>Drw</v>
          </cell>
          <cell r="M2900">
            <v>2901</v>
          </cell>
        </row>
        <row r="2901">
          <cell r="C2901" t="str">
            <v>25</v>
          </cell>
          <cell r="D2901" t="str">
            <v>05050-MD-25-757-745</v>
          </cell>
          <cell r="E2901" t="str">
            <v>05050-MD-25-757-745</v>
          </cell>
          <cell r="F2901" t="str">
            <v>Tank-Main Platform, Structure- (Butane)</v>
          </cell>
          <cell r="G2901">
            <v>0</v>
          </cell>
          <cell r="H2901" t="str">
            <v>VP-1516-148-T-101/2-253</v>
          </cell>
          <cell r="I2901">
            <v>40175</v>
          </cell>
          <cell r="J2901">
            <v>40168</v>
          </cell>
          <cell r="K2901" t="str">
            <v>Y</v>
          </cell>
          <cell r="L2901" t="str">
            <v>Drw</v>
          </cell>
          <cell r="M2901">
            <v>2902</v>
          </cell>
        </row>
        <row r="2902">
          <cell r="C2902" t="str">
            <v>25</v>
          </cell>
          <cell r="D2902" t="str">
            <v>05050-MD-25-757-746</v>
          </cell>
          <cell r="E2902" t="str">
            <v>05050-MD-25-757-746</v>
          </cell>
          <cell r="F2902" t="str">
            <v>Tank-Main Platform, Structure- (Butane)</v>
          </cell>
          <cell r="G2902">
            <v>0</v>
          </cell>
          <cell r="H2902" t="str">
            <v>VP-1516-148-T-101/2-253</v>
          </cell>
          <cell r="I2902">
            <v>40175</v>
          </cell>
          <cell r="J2902">
            <v>40168</v>
          </cell>
          <cell r="K2902" t="str">
            <v>Y</v>
          </cell>
          <cell r="L2902" t="str">
            <v>Drw</v>
          </cell>
          <cell r="M2902">
            <v>2903</v>
          </cell>
        </row>
        <row r="2903">
          <cell r="C2903" t="str">
            <v>25</v>
          </cell>
          <cell r="D2903" t="str">
            <v>05050-MD-25-757-747</v>
          </cell>
          <cell r="E2903" t="str">
            <v>05050-MD-25-757-747</v>
          </cell>
          <cell r="F2903" t="str">
            <v>Tank-Main Platform, Structure- (Butane)</v>
          </cell>
          <cell r="G2903">
            <v>0</v>
          </cell>
          <cell r="H2903" t="str">
            <v>VP-1516-148-T-101/2-253</v>
          </cell>
          <cell r="I2903">
            <v>40175</v>
          </cell>
          <cell r="J2903">
            <v>40168</v>
          </cell>
          <cell r="K2903" t="str">
            <v>Y</v>
          </cell>
          <cell r="L2903" t="str">
            <v>Drw</v>
          </cell>
          <cell r="M2903">
            <v>2904</v>
          </cell>
        </row>
        <row r="2904">
          <cell r="C2904" t="str">
            <v>25</v>
          </cell>
          <cell r="D2904" t="str">
            <v>05050-MD-25-757-748</v>
          </cell>
          <cell r="E2904" t="str">
            <v>05050-MD-25-757-748</v>
          </cell>
          <cell r="F2904" t="str">
            <v>Tank-Main Platform, Structure- (Butane)</v>
          </cell>
          <cell r="G2904">
            <v>0</v>
          </cell>
          <cell r="H2904" t="str">
            <v>VP-1516-148-T-101/2-253</v>
          </cell>
          <cell r="I2904">
            <v>40175</v>
          </cell>
          <cell r="J2904">
            <v>40168</v>
          </cell>
          <cell r="K2904" t="str">
            <v>Y</v>
          </cell>
          <cell r="L2904" t="str">
            <v>Drw</v>
          </cell>
          <cell r="M2904">
            <v>2905</v>
          </cell>
        </row>
        <row r="2905">
          <cell r="C2905" t="str">
            <v>25</v>
          </cell>
          <cell r="D2905" t="str">
            <v>05050-MD-25-757-749</v>
          </cell>
          <cell r="E2905" t="str">
            <v>05050-MD-25-757-749</v>
          </cell>
          <cell r="F2905" t="str">
            <v>Tank-Main Platform, Structure- (Butane)</v>
          </cell>
          <cell r="G2905">
            <v>0</v>
          </cell>
          <cell r="H2905" t="str">
            <v>VP-1516-148-T-101/2-253</v>
          </cell>
          <cell r="I2905">
            <v>40175</v>
          </cell>
          <cell r="J2905">
            <v>40168</v>
          </cell>
          <cell r="K2905" t="str">
            <v>Y</v>
          </cell>
          <cell r="L2905" t="str">
            <v>Drw</v>
          </cell>
          <cell r="M2905">
            <v>2906</v>
          </cell>
        </row>
        <row r="2906">
          <cell r="C2906" t="str">
            <v>25</v>
          </cell>
          <cell r="D2906" t="str">
            <v>05050-MD-25-757-750</v>
          </cell>
          <cell r="E2906" t="str">
            <v>05050-MD-25-757-750</v>
          </cell>
          <cell r="F2906" t="str">
            <v>Tank-Main Platform, Structure- (Butane)</v>
          </cell>
          <cell r="G2906">
            <v>0</v>
          </cell>
          <cell r="H2906" t="str">
            <v>VP-1516-148-T-101/2-253</v>
          </cell>
          <cell r="I2906">
            <v>40175</v>
          </cell>
          <cell r="J2906">
            <v>40168</v>
          </cell>
          <cell r="K2906" t="str">
            <v>Y</v>
          </cell>
          <cell r="L2906" t="str">
            <v>Drw</v>
          </cell>
          <cell r="M2906">
            <v>2907</v>
          </cell>
        </row>
        <row r="2907">
          <cell r="C2907" t="str">
            <v>25</v>
          </cell>
          <cell r="D2907" t="str">
            <v>05050-MD-25-757-751</v>
          </cell>
          <cell r="E2907" t="str">
            <v>05050-MD-25-757-751</v>
          </cell>
          <cell r="F2907" t="str">
            <v>Tank-Main Platform, Structure- (Butane)</v>
          </cell>
          <cell r="G2907">
            <v>0</v>
          </cell>
          <cell r="H2907" t="str">
            <v>VP-1516-148-T-101/2-253</v>
          </cell>
          <cell r="I2907">
            <v>40175</v>
          </cell>
          <cell r="J2907">
            <v>40168</v>
          </cell>
          <cell r="K2907" t="str">
            <v>Y</v>
          </cell>
          <cell r="L2907" t="str">
            <v>Drw</v>
          </cell>
          <cell r="M2907">
            <v>2908</v>
          </cell>
        </row>
        <row r="2908">
          <cell r="C2908" t="str">
            <v>25</v>
          </cell>
          <cell r="D2908" t="str">
            <v>05050-MD-25-757-752</v>
          </cell>
          <cell r="E2908" t="str">
            <v>05050-MD-25-757-752</v>
          </cell>
          <cell r="F2908" t="str">
            <v>Tank-Main Platform, Structure- (Butane)</v>
          </cell>
          <cell r="G2908">
            <v>0</v>
          </cell>
          <cell r="H2908" t="str">
            <v>VP-1516-148-T-101/2-253</v>
          </cell>
          <cell r="I2908">
            <v>40175</v>
          </cell>
          <cell r="J2908">
            <v>40168</v>
          </cell>
          <cell r="K2908" t="str">
            <v>Y</v>
          </cell>
          <cell r="L2908" t="str">
            <v>Drw</v>
          </cell>
          <cell r="M2908">
            <v>2909</v>
          </cell>
        </row>
        <row r="2909">
          <cell r="C2909" t="str">
            <v>25</v>
          </cell>
          <cell r="D2909" t="str">
            <v>05050-MD-25-757-753</v>
          </cell>
          <cell r="E2909" t="str">
            <v>05050-MD-25-757-753</v>
          </cell>
          <cell r="F2909" t="str">
            <v>Tank-Main Platform, Structure- (Butane)</v>
          </cell>
          <cell r="G2909">
            <v>0</v>
          </cell>
          <cell r="H2909" t="str">
            <v>VP-1516-148-T-101/2-253</v>
          </cell>
          <cell r="I2909">
            <v>40175</v>
          </cell>
          <cell r="J2909">
            <v>40168</v>
          </cell>
          <cell r="K2909" t="str">
            <v>Y</v>
          </cell>
          <cell r="L2909" t="str">
            <v>Drw</v>
          </cell>
          <cell r="M2909">
            <v>2910</v>
          </cell>
        </row>
        <row r="2910">
          <cell r="C2910" t="str">
            <v>25</v>
          </cell>
          <cell r="D2910" t="str">
            <v>05050-MD-25-757-754</v>
          </cell>
          <cell r="E2910" t="str">
            <v>05050-MD-25-757-754</v>
          </cell>
          <cell r="F2910" t="str">
            <v>Tank-Main Platform, Structure- (Butane)</v>
          </cell>
          <cell r="G2910">
            <v>0</v>
          </cell>
          <cell r="H2910" t="str">
            <v>VP-1516-148-T-101/2-253</v>
          </cell>
          <cell r="I2910">
            <v>40175</v>
          </cell>
          <cell r="J2910">
            <v>40168</v>
          </cell>
          <cell r="K2910" t="str">
            <v>Y</v>
          </cell>
          <cell r="L2910" t="str">
            <v>Drw</v>
          </cell>
          <cell r="M2910">
            <v>2911</v>
          </cell>
        </row>
        <row r="2911">
          <cell r="C2911" t="str">
            <v>25</v>
          </cell>
          <cell r="D2911" t="str">
            <v>05050-MD-25-757-755</v>
          </cell>
          <cell r="E2911" t="str">
            <v>05050-MD-25-757-755</v>
          </cell>
          <cell r="F2911" t="str">
            <v>Tank-Main Platform, Structure- (Butane)</v>
          </cell>
          <cell r="G2911">
            <v>0</v>
          </cell>
          <cell r="H2911" t="str">
            <v>VP-1516-148-T-101/2-253</v>
          </cell>
          <cell r="I2911">
            <v>40175</v>
          </cell>
          <cell r="J2911">
            <v>40168</v>
          </cell>
          <cell r="K2911" t="str">
            <v>Y</v>
          </cell>
          <cell r="L2911" t="str">
            <v>Drw</v>
          </cell>
          <cell r="M2911">
            <v>2912</v>
          </cell>
        </row>
        <row r="2912">
          <cell r="C2912" t="str">
            <v>25</v>
          </cell>
          <cell r="D2912" t="str">
            <v>05050-MD-25-757-756</v>
          </cell>
          <cell r="E2912" t="str">
            <v>05050-MD-25-757-756</v>
          </cell>
          <cell r="F2912" t="str">
            <v>Tank-Main Platform, Structure- (Butane)</v>
          </cell>
          <cell r="G2912">
            <v>0</v>
          </cell>
          <cell r="H2912" t="str">
            <v>VP-1516-148-T-101/2-253</v>
          </cell>
          <cell r="I2912">
            <v>40175</v>
          </cell>
          <cell r="J2912">
            <v>40168</v>
          </cell>
          <cell r="K2912" t="str">
            <v>Y</v>
          </cell>
          <cell r="L2912" t="str">
            <v>Drw</v>
          </cell>
          <cell r="M2912">
            <v>2913</v>
          </cell>
        </row>
        <row r="2913">
          <cell r="C2913" t="str">
            <v>25</v>
          </cell>
          <cell r="D2913" t="str">
            <v>05050-MD-25-757-757</v>
          </cell>
          <cell r="E2913" t="str">
            <v>05050-MD-25-757-757</v>
          </cell>
          <cell r="F2913" t="str">
            <v>Tank-Main Platform, Structure- (Butane)</v>
          </cell>
          <cell r="G2913">
            <v>0</v>
          </cell>
          <cell r="H2913" t="str">
            <v>VP-1516-148-T-101/2-253</v>
          </cell>
          <cell r="I2913">
            <v>40175</v>
          </cell>
          <cell r="J2913">
            <v>40168</v>
          </cell>
          <cell r="K2913" t="str">
            <v>Y</v>
          </cell>
          <cell r="L2913" t="str">
            <v>Drw</v>
          </cell>
          <cell r="M2913">
            <v>2914</v>
          </cell>
        </row>
        <row r="2914">
          <cell r="C2914" t="str">
            <v>25</v>
          </cell>
          <cell r="D2914" t="str">
            <v>05050-MD-25-757-758</v>
          </cell>
          <cell r="E2914" t="str">
            <v>05050-MD-25-757-758</v>
          </cell>
          <cell r="F2914" t="str">
            <v>Tank-Main Platform, Structure- (Butane)</v>
          </cell>
          <cell r="G2914">
            <v>0</v>
          </cell>
          <cell r="H2914" t="str">
            <v>VP-1516-148-T-101/2-253</v>
          </cell>
          <cell r="I2914">
            <v>40175</v>
          </cell>
          <cell r="J2914">
            <v>40168</v>
          </cell>
          <cell r="K2914" t="str">
            <v>Y</v>
          </cell>
          <cell r="L2914" t="str">
            <v>Drw</v>
          </cell>
          <cell r="M2914">
            <v>2915</v>
          </cell>
        </row>
        <row r="2915">
          <cell r="C2915" t="str">
            <v>25</v>
          </cell>
          <cell r="D2915" t="str">
            <v>05050-MD-25-757-759</v>
          </cell>
          <cell r="E2915" t="str">
            <v>05050-MD-25-757-759</v>
          </cell>
          <cell r="F2915" t="str">
            <v>Tank-Main Platform, Structure- (Butane)</v>
          </cell>
          <cell r="G2915">
            <v>0</v>
          </cell>
          <cell r="H2915" t="str">
            <v>VP-1516-148-T-101/2-253</v>
          </cell>
          <cell r="I2915">
            <v>40175</v>
          </cell>
          <cell r="J2915">
            <v>40168</v>
          </cell>
          <cell r="K2915" t="str">
            <v>Y</v>
          </cell>
          <cell r="L2915" t="str">
            <v>Drw</v>
          </cell>
          <cell r="M2915">
            <v>2916</v>
          </cell>
        </row>
        <row r="2916">
          <cell r="C2916" t="str">
            <v>25</v>
          </cell>
          <cell r="D2916" t="str">
            <v>05050-MD-25-757-760</v>
          </cell>
          <cell r="E2916" t="str">
            <v>05050-MD-25-757-760</v>
          </cell>
          <cell r="F2916" t="str">
            <v>Tank-Main Platform, Structure- (Butane)</v>
          </cell>
          <cell r="G2916">
            <v>0</v>
          </cell>
          <cell r="H2916" t="str">
            <v>VP-1516-148-T-101/2-253</v>
          </cell>
          <cell r="I2916">
            <v>40175</v>
          </cell>
          <cell r="J2916">
            <v>40168</v>
          </cell>
          <cell r="K2916" t="str">
            <v>Y</v>
          </cell>
          <cell r="L2916" t="str">
            <v>Drw</v>
          </cell>
          <cell r="M2916">
            <v>2917</v>
          </cell>
        </row>
        <row r="2917">
          <cell r="C2917" t="str">
            <v>25</v>
          </cell>
          <cell r="D2917" t="str">
            <v>05050-MD-25-757-761</v>
          </cell>
          <cell r="E2917" t="str">
            <v>05050-MD-25-757-761</v>
          </cell>
          <cell r="F2917" t="str">
            <v>Tank-Main Platform, Structure- (Butane)</v>
          </cell>
          <cell r="G2917">
            <v>0</v>
          </cell>
          <cell r="H2917" t="str">
            <v>VP-1516-148-T-101/2-253</v>
          </cell>
          <cell r="I2917">
            <v>40175</v>
          </cell>
          <cell r="J2917">
            <v>40168</v>
          </cell>
          <cell r="K2917" t="str">
            <v>Y</v>
          </cell>
          <cell r="L2917" t="str">
            <v>Drw</v>
          </cell>
          <cell r="M2917">
            <v>2918</v>
          </cell>
        </row>
        <row r="2918">
          <cell r="C2918" t="str">
            <v>25</v>
          </cell>
          <cell r="D2918" t="str">
            <v>05050-MD-25-757-762</v>
          </cell>
          <cell r="E2918" t="str">
            <v>05050-MD-25-757-762</v>
          </cell>
          <cell r="F2918" t="str">
            <v>Tank-Main Platform, Structure- (Butane)</v>
          </cell>
          <cell r="G2918">
            <v>0</v>
          </cell>
          <cell r="H2918" t="str">
            <v>VP-1516-148-T-101/2-253</v>
          </cell>
          <cell r="I2918">
            <v>40175</v>
          </cell>
          <cell r="J2918">
            <v>40168</v>
          </cell>
          <cell r="K2918" t="str">
            <v>Y</v>
          </cell>
          <cell r="L2918" t="str">
            <v>Drw</v>
          </cell>
          <cell r="M2918">
            <v>2919</v>
          </cell>
        </row>
        <row r="2919">
          <cell r="C2919" t="str">
            <v>25</v>
          </cell>
          <cell r="D2919" t="str">
            <v>05050-MD-25-757-763</v>
          </cell>
          <cell r="E2919" t="str">
            <v>05050-MD-25-757-763</v>
          </cell>
          <cell r="F2919" t="str">
            <v>Tank-Main Platform, Structure- (Butane)</v>
          </cell>
          <cell r="G2919">
            <v>0</v>
          </cell>
          <cell r="H2919" t="str">
            <v>VP-1516-148-T-101/2-253</v>
          </cell>
          <cell r="I2919">
            <v>40175</v>
          </cell>
          <cell r="J2919">
            <v>40168</v>
          </cell>
          <cell r="K2919" t="str">
            <v>Y</v>
          </cell>
          <cell r="L2919" t="str">
            <v>Drw</v>
          </cell>
          <cell r="M2919">
            <v>2920</v>
          </cell>
        </row>
        <row r="2920">
          <cell r="C2920" t="str">
            <v>25</v>
          </cell>
          <cell r="D2920" t="str">
            <v>05050-MD-25-757-764</v>
          </cell>
          <cell r="E2920" t="str">
            <v>05050-MD-25-757-764</v>
          </cell>
          <cell r="F2920" t="str">
            <v>Tank-Main Platform, Structure- (Butane)</v>
          </cell>
          <cell r="G2920">
            <v>0</v>
          </cell>
          <cell r="H2920" t="str">
            <v>VP-1516-148-T-101/2-253</v>
          </cell>
          <cell r="I2920">
            <v>40175</v>
          </cell>
          <cell r="J2920">
            <v>40168</v>
          </cell>
          <cell r="K2920" t="str">
            <v>Y</v>
          </cell>
          <cell r="L2920" t="str">
            <v>Drw</v>
          </cell>
          <cell r="M2920">
            <v>2921</v>
          </cell>
        </row>
        <row r="2921">
          <cell r="C2921" t="str">
            <v>25</v>
          </cell>
          <cell r="D2921" t="str">
            <v>05050-MD-25-757-765</v>
          </cell>
          <cell r="E2921" t="str">
            <v>05050-MD-25-757-765</v>
          </cell>
          <cell r="F2921" t="str">
            <v>Tank-Main Platform, Structure- (Butane)</v>
          </cell>
          <cell r="G2921">
            <v>0</v>
          </cell>
          <cell r="H2921" t="str">
            <v>VP-1516-148-T-101/2-253</v>
          </cell>
          <cell r="I2921">
            <v>40175</v>
          </cell>
          <cell r="J2921">
            <v>40168</v>
          </cell>
          <cell r="K2921" t="str">
            <v>Y</v>
          </cell>
          <cell r="L2921" t="str">
            <v>Drw</v>
          </cell>
          <cell r="M2921">
            <v>2922</v>
          </cell>
        </row>
        <row r="2922">
          <cell r="C2922" t="str">
            <v>25</v>
          </cell>
          <cell r="D2922" t="str">
            <v>05050-MD-25-757-766</v>
          </cell>
          <cell r="E2922" t="str">
            <v>05050-MD-25-757-766</v>
          </cell>
          <cell r="F2922" t="str">
            <v>Tank-Main Platform, Structure- (Butane)</v>
          </cell>
          <cell r="G2922">
            <v>0</v>
          </cell>
          <cell r="H2922" t="str">
            <v>VP-1516-148-T-101/2-253</v>
          </cell>
          <cell r="I2922">
            <v>40175</v>
          </cell>
          <cell r="J2922">
            <v>40168</v>
          </cell>
          <cell r="K2922" t="str">
            <v>Y</v>
          </cell>
          <cell r="L2922" t="str">
            <v>Drw</v>
          </cell>
          <cell r="M2922">
            <v>2923</v>
          </cell>
        </row>
        <row r="2923">
          <cell r="C2923" t="str">
            <v>25</v>
          </cell>
          <cell r="D2923" t="str">
            <v>05050-MD-25-757-767</v>
          </cell>
          <cell r="E2923" t="str">
            <v>05050-MD-25-757-767</v>
          </cell>
          <cell r="F2923" t="str">
            <v>Tank-Main Platform, Structure- (Butane)</v>
          </cell>
          <cell r="G2923">
            <v>0</v>
          </cell>
          <cell r="H2923" t="str">
            <v>VP-1516-148-T-101/2-253</v>
          </cell>
          <cell r="I2923">
            <v>40175</v>
          </cell>
          <cell r="J2923">
            <v>40168</v>
          </cell>
          <cell r="K2923" t="str">
            <v>Y</v>
          </cell>
          <cell r="L2923" t="str">
            <v>Drw</v>
          </cell>
          <cell r="M2923">
            <v>2924</v>
          </cell>
        </row>
        <row r="2924">
          <cell r="C2924" t="str">
            <v>25</v>
          </cell>
          <cell r="D2924" t="str">
            <v>05050-MD-25-757-768</v>
          </cell>
          <cell r="E2924" t="str">
            <v>05050-MD-25-757-768</v>
          </cell>
          <cell r="F2924" t="str">
            <v>Tank-Main Platform, Structure- (Butane)</v>
          </cell>
          <cell r="G2924">
            <v>0</v>
          </cell>
          <cell r="H2924" t="str">
            <v>VP-1516-148-T-101/2-253</v>
          </cell>
          <cell r="I2924">
            <v>40175</v>
          </cell>
          <cell r="J2924">
            <v>40168</v>
          </cell>
          <cell r="K2924" t="str">
            <v>Y</v>
          </cell>
          <cell r="L2924" t="str">
            <v>Drw</v>
          </cell>
          <cell r="M2924">
            <v>2925</v>
          </cell>
        </row>
        <row r="2925">
          <cell r="C2925" t="str">
            <v>25</v>
          </cell>
          <cell r="D2925" t="str">
            <v>05050-MD-25-757-769</v>
          </cell>
          <cell r="E2925" t="str">
            <v>05050-MD-25-757-769</v>
          </cell>
          <cell r="F2925" t="str">
            <v>Tank-Main Platform, Structure- (Butane)</v>
          </cell>
          <cell r="G2925">
            <v>0</v>
          </cell>
          <cell r="H2925" t="str">
            <v>VP-1516-148-T-101/2-253</v>
          </cell>
          <cell r="I2925">
            <v>40175</v>
          </cell>
          <cell r="J2925">
            <v>40168</v>
          </cell>
          <cell r="K2925" t="str">
            <v>Y</v>
          </cell>
          <cell r="L2925" t="str">
            <v>Drw</v>
          </cell>
          <cell r="M2925">
            <v>2926</v>
          </cell>
        </row>
        <row r="2926">
          <cell r="C2926" t="str">
            <v>25</v>
          </cell>
          <cell r="D2926" t="str">
            <v>05050-MD-25-757-770</v>
          </cell>
          <cell r="E2926" t="str">
            <v>05050-MD-25-757-770</v>
          </cell>
          <cell r="F2926" t="str">
            <v>Tank-Main Platform, Structure- (Butane)</v>
          </cell>
          <cell r="G2926">
            <v>0</v>
          </cell>
          <cell r="H2926" t="str">
            <v>VP-1516-148-T-101/2-253</v>
          </cell>
          <cell r="I2926">
            <v>40175</v>
          </cell>
          <cell r="J2926">
            <v>40168</v>
          </cell>
          <cell r="K2926" t="str">
            <v>Y</v>
          </cell>
          <cell r="L2926" t="str">
            <v>Drw</v>
          </cell>
          <cell r="M2926">
            <v>2927</v>
          </cell>
        </row>
        <row r="2927">
          <cell r="C2927" t="str">
            <v>25</v>
          </cell>
          <cell r="D2927" t="str">
            <v>05050-MD-25-757-771</v>
          </cell>
          <cell r="E2927" t="str">
            <v>05050-MD-25-757-771</v>
          </cell>
          <cell r="F2927" t="str">
            <v>Tank-Main Platform, Structure- (Butane)</v>
          </cell>
          <cell r="G2927">
            <v>0</v>
          </cell>
          <cell r="H2927" t="str">
            <v>VP-1516-148-T-101/2-253</v>
          </cell>
          <cell r="I2927">
            <v>40175</v>
          </cell>
          <cell r="J2927">
            <v>40168</v>
          </cell>
          <cell r="K2927" t="str">
            <v>Y</v>
          </cell>
          <cell r="L2927" t="str">
            <v>Drw</v>
          </cell>
          <cell r="M2927">
            <v>2928</v>
          </cell>
        </row>
        <row r="2928">
          <cell r="C2928" t="str">
            <v>25</v>
          </cell>
          <cell r="D2928" t="str">
            <v>05050-MD-25-757-772</v>
          </cell>
          <cell r="E2928" t="str">
            <v>05050-MD-25-757-772</v>
          </cell>
          <cell r="F2928" t="str">
            <v>Tank-Main Platform, Structure- (Butane)</v>
          </cell>
          <cell r="G2928">
            <v>0</v>
          </cell>
          <cell r="H2928" t="str">
            <v>VP-1516-148-T-101/2-253</v>
          </cell>
          <cell r="I2928">
            <v>40175</v>
          </cell>
          <cell r="J2928">
            <v>40168</v>
          </cell>
          <cell r="K2928" t="str">
            <v>Y</v>
          </cell>
          <cell r="L2928" t="str">
            <v>Drw</v>
          </cell>
          <cell r="M2928">
            <v>2929</v>
          </cell>
        </row>
        <row r="2929">
          <cell r="C2929" t="str">
            <v>25</v>
          </cell>
          <cell r="D2929" t="str">
            <v>05050-MD-25-757-773</v>
          </cell>
          <cell r="E2929" t="str">
            <v>05050-MD-25-757-773</v>
          </cell>
          <cell r="F2929" t="str">
            <v>Tank-Main Platform, Structure- (Butane)</v>
          </cell>
          <cell r="G2929">
            <v>0</v>
          </cell>
          <cell r="H2929" t="str">
            <v>VP-1516-148-T-101/2-253</v>
          </cell>
          <cell r="I2929">
            <v>40175</v>
          </cell>
          <cell r="J2929">
            <v>40168</v>
          </cell>
          <cell r="K2929" t="str">
            <v>Y</v>
          </cell>
          <cell r="L2929" t="str">
            <v>Drw</v>
          </cell>
          <cell r="M2929">
            <v>2930</v>
          </cell>
        </row>
        <row r="2930">
          <cell r="C2930" t="str">
            <v>25</v>
          </cell>
          <cell r="D2930" t="str">
            <v>05050-MD-25-757-774</v>
          </cell>
          <cell r="E2930" t="str">
            <v>05050-MD-25-757-774</v>
          </cell>
          <cell r="F2930" t="str">
            <v>Tank-Main Platform, Structure- (Butane)</v>
          </cell>
          <cell r="G2930">
            <v>0</v>
          </cell>
          <cell r="H2930" t="str">
            <v>VP-1516-148-T-101/2-253</v>
          </cell>
          <cell r="I2930">
            <v>40175</v>
          </cell>
          <cell r="J2930">
            <v>40168</v>
          </cell>
          <cell r="K2930" t="str">
            <v>Y</v>
          </cell>
          <cell r="L2930" t="str">
            <v>Drw</v>
          </cell>
          <cell r="M2930">
            <v>2931</v>
          </cell>
        </row>
        <row r="2931">
          <cell r="C2931" t="str">
            <v>25</v>
          </cell>
          <cell r="D2931" t="str">
            <v>05050-MD-25-757-775</v>
          </cell>
          <cell r="E2931" t="str">
            <v>05050-MD-25-757-775</v>
          </cell>
          <cell r="F2931" t="str">
            <v>Tank-Main Platform, Structure- (Butane)</v>
          </cell>
          <cell r="G2931">
            <v>0</v>
          </cell>
          <cell r="H2931" t="str">
            <v>VP-1516-148-T-101/2-253</v>
          </cell>
          <cell r="I2931">
            <v>40175</v>
          </cell>
          <cell r="J2931">
            <v>40168</v>
          </cell>
          <cell r="K2931" t="str">
            <v>Y</v>
          </cell>
          <cell r="L2931" t="str">
            <v>Drw</v>
          </cell>
          <cell r="M2931">
            <v>2932</v>
          </cell>
        </row>
        <row r="2932">
          <cell r="C2932" t="str">
            <v>25</v>
          </cell>
          <cell r="D2932" t="str">
            <v>05050-MD-25-757-776</v>
          </cell>
          <cell r="E2932" t="str">
            <v>05050-MD-25-757-776</v>
          </cell>
          <cell r="F2932" t="str">
            <v>Tank-Main Platform, Structure- (Butane)</v>
          </cell>
          <cell r="G2932">
            <v>0</v>
          </cell>
          <cell r="H2932" t="str">
            <v>VP-1516-148-T-101/2-253</v>
          </cell>
          <cell r="I2932">
            <v>40175</v>
          </cell>
          <cell r="J2932">
            <v>40168</v>
          </cell>
          <cell r="K2932" t="str">
            <v>Y</v>
          </cell>
          <cell r="L2932" t="str">
            <v>Drw</v>
          </cell>
          <cell r="M2932">
            <v>2933</v>
          </cell>
        </row>
        <row r="2933">
          <cell r="C2933" t="str">
            <v>25</v>
          </cell>
          <cell r="D2933" t="str">
            <v>05050-MD-25-757-777</v>
          </cell>
          <cell r="E2933" t="str">
            <v>05050-MD-25-757-777</v>
          </cell>
          <cell r="F2933" t="str">
            <v>Tank-Main Platform, Structure- (Butane)</v>
          </cell>
          <cell r="G2933">
            <v>0</v>
          </cell>
          <cell r="H2933" t="str">
            <v>VP-1516-148-T-101/2-253</v>
          </cell>
          <cell r="I2933">
            <v>40175</v>
          </cell>
          <cell r="J2933">
            <v>40168</v>
          </cell>
          <cell r="K2933" t="str">
            <v>Y</v>
          </cell>
          <cell r="L2933" t="str">
            <v>Drw</v>
          </cell>
          <cell r="M2933">
            <v>2934</v>
          </cell>
        </row>
        <row r="2934">
          <cell r="C2934" t="str">
            <v>25</v>
          </cell>
          <cell r="D2934" t="str">
            <v>05050-MD-25-757-778</v>
          </cell>
          <cell r="E2934" t="str">
            <v>05050-MD-25-757-778</v>
          </cell>
          <cell r="F2934" t="str">
            <v>Tank-Main Platform, Structure- (Butane)</v>
          </cell>
          <cell r="G2934">
            <v>0</v>
          </cell>
          <cell r="H2934" t="str">
            <v>VP-1516-148-T-101/2-253</v>
          </cell>
          <cell r="I2934">
            <v>40175</v>
          </cell>
          <cell r="J2934">
            <v>40168</v>
          </cell>
          <cell r="K2934" t="str">
            <v>Y</v>
          </cell>
          <cell r="L2934" t="str">
            <v>Drw</v>
          </cell>
          <cell r="M2934">
            <v>2935</v>
          </cell>
        </row>
        <row r="2935">
          <cell r="C2935" t="str">
            <v>25</v>
          </cell>
          <cell r="D2935" t="str">
            <v>05050-MD-25-757-779</v>
          </cell>
          <cell r="E2935" t="str">
            <v>05050-MD-25-757-779</v>
          </cell>
          <cell r="F2935" t="str">
            <v>Tank-Main Platform, Structure- (Butane)</v>
          </cell>
          <cell r="G2935">
            <v>0</v>
          </cell>
          <cell r="H2935" t="str">
            <v>VP-1516-148-T-101/2-253</v>
          </cell>
          <cell r="I2935">
            <v>40175</v>
          </cell>
          <cell r="J2935">
            <v>40168</v>
          </cell>
          <cell r="K2935" t="str">
            <v>Y</v>
          </cell>
          <cell r="L2935" t="str">
            <v>Drw</v>
          </cell>
          <cell r="M2935">
            <v>2936</v>
          </cell>
        </row>
        <row r="2936">
          <cell r="C2936" t="str">
            <v>25</v>
          </cell>
          <cell r="D2936" t="str">
            <v>05050-MD-25-757-780</v>
          </cell>
          <cell r="E2936" t="str">
            <v>05050-MD-25-757-780</v>
          </cell>
          <cell r="F2936" t="str">
            <v>Tank-Main Platform, Structure- (Butane)</v>
          </cell>
          <cell r="G2936">
            <v>0</v>
          </cell>
          <cell r="H2936" t="str">
            <v>VP-1516-148-T-101/2-253</v>
          </cell>
          <cell r="I2936">
            <v>40175</v>
          </cell>
          <cell r="J2936">
            <v>40168</v>
          </cell>
          <cell r="K2936" t="str">
            <v>Y</v>
          </cell>
          <cell r="L2936" t="str">
            <v>Drw</v>
          </cell>
          <cell r="M2936">
            <v>2937</v>
          </cell>
        </row>
        <row r="2937">
          <cell r="C2937" t="str">
            <v>25</v>
          </cell>
          <cell r="D2937" t="str">
            <v>05050-MD-25-757-781</v>
          </cell>
          <cell r="E2937" t="str">
            <v>05050-MD-25-757-781</v>
          </cell>
          <cell r="F2937" t="str">
            <v>Tank-Main Platform, Structure- (Butane)</v>
          </cell>
          <cell r="G2937">
            <v>0</v>
          </cell>
          <cell r="H2937" t="str">
            <v>VP-1516-148-T-101/2-253</v>
          </cell>
          <cell r="I2937">
            <v>40175</v>
          </cell>
          <cell r="J2937">
            <v>40168</v>
          </cell>
          <cell r="K2937" t="str">
            <v>Y</v>
          </cell>
          <cell r="L2937" t="str">
            <v>Drw</v>
          </cell>
          <cell r="M2937">
            <v>2938</v>
          </cell>
        </row>
        <row r="2938">
          <cell r="C2938" t="str">
            <v>25</v>
          </cell>
          <cell r="D2938" t="str">
            <v>05050-MD-25-757-782</v>
          </cell>
          <cell r="E2938" t="str">
            <v>05050-MD-25-757-782</v>
          </cell>
          <cell r="F2938" t="str">
            <v>Tank-Main Platform, Structure- (Butane)</v>
          </cell>
          <cell r="G2938">
            <v>0</v>
          </cell>
          <cell r="H2938" t="str">
            <v>VP-1516-148-T-101/2-253</v>
          </cell>
          <cell r="I2938">
            <v>40175</v>
          </cell>
          <cell r="J2938">
            <v>40168</v>
          </cell>
          <cell r="K2938" t="str">
            <v>Y</v>
          </cell>
          <cell r="L2938" t="str">
            <v>Drw</v>
          </cell>
          <cell r="M2938">
            <v>2939</v>
          </cell>
        </row>
        <row r="2939">
          <cell r="C2939" t="str">
            <v>25</v>
          </cell>
          <cell r="D2939" t="str">
            <v>05050-MD-25-757-783</v>
          </cell>
          <cell r="E2939" t="str">
            <v>05050-MD-25-757-783</v>
          </cell>
          <cell r="F2939" t="str">
            <v>Tank-Main Platform, Structure- (Butane)</v>
          </cell>
          <cell r="G2939">
            <v>0</v>
          </cell>
          <cell r="H2939" t="str">
            <v>VP-1516-148-T-101/2-253</v>
          </cell>
          <cell r="I2939">
            <v>40175</v>
          </cell>
          <cell r="J2939">
            <v>40168</v>
          </cell>
          <cell r="K2939" t="str">
            <v>Y</v>
          </cell>
          <cell r="L2939" t="str">
            <v>Drw</v>
          </cell>
          <cell r="M2939">
            <v>2940</v>
          </cell>
        </row>
        <row r="2940">
          <cell r="C2940" t="str">
            <v>25</v>
          </cell>
          <cell r="D2940" t="str">
            <v>05050-MD-25-757-784</v>
          </cell>
          <cell r="E2940" t="str">
            <v>05050-MD-25-757-784</v>
          </cell>
          <cell r="F2940" t="str">
            <v>Tank-Main Platform, Structure- (Butane)</v>
          </cell>
          <cell r="G2940">
            <v>0</v>
          </cell>
          <cell r="H2940" t="str">
            <v>VP-1516-148-T-101/2-253</v>
          </cell>
          <cell r="I2940">
            <v>40175</v>
          </cell>
          <cell r="J2940">
            <v>40168</v>
          </cell>
          <cell r="K2940" t="str">
            <v>Y</v>
          </cell>
          <cell r="L2940" t="str">
            <v>Drw</v>
          </cell>
          <cell r="M2940">
            <v>2941</v>
          </cell>
        </row>
        <row r="2941">
          <cell r="C2941" t="str">
            <v>25</v>
          </cell>
          <cell r="D2941" t="str">
            <v>05050-MD-25-757-785</v>
          </cell>
          <cell r="E2941" t="str">
            <v>05050-MD-25-757-785</v>
          </cell>
          <cell r="F2941" t="str">
            <v>Tank-Main Platform, Structure- (Butane)</v>
          </cell>
          <cell r="G2941">
            <v>0</v>
          </cell>
          <cell r="H2941" t="str">
            <v>VP-1516-148-T-101/2-253</v>
          </cell>
          <cell r="I2941">
            <v>40175</v>
          </cell>
          <cell r="J2941">
            <v>40168</v>
          </cell>
          <cell r="K2941" t="str">
            <v>Y</v>
          </cell>
          <cell r="L2941" t="str">
            <v>Drw</v>
          </cell>
          <cell r="M2941">
            <v>2942</v>
          </cell>
        </row>
        <row r="2942">
          <cell r="C2942" t="str">
            <v>25</v>
          </cell>
          <cell r="D2942" t="str">
            <v>05050-MD-25-757-786</v>
          </cell>
          <cell r="E2942" t="str">
            <v>05050-MD-25-757-786</v>
          </cell>
          <cell r="F2942" t="str">
            <v>Tank-Main Platform, Structure- (Butane)</v>
          </cell>
          <cell r="G2942">
            <v>0</v>
          </cell>
          <cell r="H2942" t="str">
            <v>VP-1516-148-T-101/2-253</v>
          </cell>
          <cell r="I2942">
            <v>40175</v>
          </cell>
          <cell r="J2942">
            <v>40168</v>
          </cell>
          <cell r="K2942" t="str">
            <v>Y</v>
          </cell>
          <cell r="L2942" t="str">
            <v>Drw</v>
          </cell>
          <cell r="M2942">
            <v>2943</v>
          </cell>
        </row>
        <row r="2943">
          <cell r="C2943" t="str">
            <v>25</v>
          </cell>
          <cell r="D2943" t="str">
            <v>05050-MD-25-757-787</v>
          </cell>
          <cell r="E2943" t="str">
            <v>05050-MD-25-757-787</v>
          </cell>
          <cell r="F2943" t="str">
            <v>Tank-Main Platform, Structure- (Butane)</v>
          </cell>
          <cell r="G2943">
            <v>0</v>
          </cell>
          <cell r="H2943" t="str">
            <v>VP-1516-148-T-101/2-253</v>
          </cell>
          <cell r="I2943">
            <v>40175</v>
          </cell>
          <cell r="J2943">
            <v>40168</v>
          </cell>
          <cell r="K2943" t="str">
            <v>Y</v>
          </cell>
          <cell r="L2943" t="str">
            <v>Drw</v>
          </cell>
          <cell r="M2943">
            <v>2944</v>
          </cell>
        </row>
        <row r="2944">
          <cell r="C2944" t="str">
            <v>25</v>
          </cell>
          <cell r="D2944" t="str">
            <v>05050-MD-25-757-788</v>
          </cell>
          <cell r="E2944" t="str">
            <v>05050-MD-25-757-788</v>
          </cell>
          <cell r="F2944" t="str">
            <v>Tank-Main Platform, Structure- (Butane)</v>
          </cell>
          <cell r="G2944">
            <v>0</v>
          </cell>
          <cell r="H2944" t="str">
            <v>VP-1516-148-T-101/2-253</v>
          </cell>
          <cell r="I2944">
            <v>40175</v>
          </cell>
          <cell r="J2944">
            <v>40168</v>
          </cell>
          <cell r="K2944" t="str">
            <v>Y</v>
          </cell>
          <cell r="L2944" t="str">
            <v>Drw</v>
          </cell>
          <cell r="M2944">
            <v>2945</v>
          </cell>
        </row>
        <row r="2945">
          <cell r="C2945" t="str">
            <v>25</v>
          </cell>
          <cell r="D2945" t="str">
            <v>05050-MD-25-757-789</v>
          </cell>
          <cell r="E2945" t="str">
            <v>05050-MD-25-757-789</v>
          </cell>
          <cell r="F2945" t="str">
            <v>Tank-Main Platform, Structure- (Butane)</v>
          </cell>
          <cell r="G2945">
            <v>0</v>
          </cell>
          <cell r="H2945" t="str">
            <v>VP-1516-148-T-101/2-253</v>
          </cell>
          <cell r="I2945">
            <v>40175</v>
          </cell>
          <cell r="J2945">
            <v>40168</v>
          </cell>
          <cell r="K2945" t="str">
            <v>Y</v>
          </cell>
          <cell r="L2945" t="str">
            <v>Drw</v>
          </cell>
          <cell r="M2945">
            <v>2946</v>
          </cell>
        </row>
        <row r="2946">
          <cell r="C2946" t="str">
            <v>25</v>
          </cell>
          <cell r="D2946" t="str">
            <v>05050-MD-25-757-790</v>
          </cell>
          <cell r="E2946" t="str">
            <v>05050-MD-25-757-790</v>
          </cell>
          <cell r="F2946" t="str">
            <v>Tank-Main Platform, Structure- (Butane)</v>
          </cell>
          <cell r="G2946">
            <v>0</v>
          </cell>
          <cell r="H2946" t="str">
            <v>VP-1516-148-T-101/2-253</v>
          </cell>
          <cell r="I2946">
            <v>40175</v>
          </cell>
          <cell r="J2946">
            <v>40168</v>
          </cell>
          <cell r="K2946" t="str">
            <v>Y</v>
          </cell>
          <cell r="L2946" t="str">
            <v>Drw</v>
          </cell>
          <cell r="M2946">
            <v>2947</v>
          </cell>
        </row>
        <row r="2947">
          <cell r="C2947" t="str">
            <v>25</v>
          </cell>
          <cell r="D2947" t="str">
            <v>05050-MD-25-757-791</v>
          </cell>
          <cell r="E2947" t="str">
            <v>05050-MD-25-757-791</v>
          </cell>
          <cell r="F2947" t="str">
            <v>Tank-Main Platform, Structure- (Butane)</v>
          </cell>
          <cell r="G2947">
            <v>0</v>
          </cell>
          <cell r="H2947" t="str">
            <v>VP-1516-148-T-101/2-253</v>
          </cell>
          <cell r="I2947">
            <v>40175</v>
          </cell>
          <cell r="J2947">
            <v>40168</v>
          </cell>
          <cell r="K2947" t="str">
            <v>Y</v>
          </cell>
          <cell r="L2947" t="str">
            <v>Drw</v>
          </cell>
          <cell r="M2947">
            <v>2948</v>
          </cell>
        </row>
        <row r="2948">
          <cell r="C2948" t="str">
            <v>25</v>
          </cell>
          <cell r="D2948" t="str">
            <v>05050-MD-25-757-792</v>
          </cell>
          <cell r="E2948" t="str">
            <v>05050-MD-25-757-792</v>
          </cell>
          <cell r="F2948" t="str">
            <v>Tank-Main Platform, Structure- (Butane)</v>
          </cell>
          <cell r="G2948">
            <v>0</v>
          </cell>
          <cell r="H2948" t="str">
            <v>VP-1516-148-T-101/2-253</v>
          </cell>
          <cell r="I2948">
            <v>40175</v>
          </cell>
          <cell r="J2948">
            <v>40168</v>
          </cell>
          <cell r="K2948" t="str">
            <v>Y</v>
          </cell>
          <cell r="L2948" t="str">
            <v>Drw</v>
          </cell>
          <cell r="M2948">
            <v>2949</v>
          </cell>
        </row>
        <row r="2949">
          <cell r="C2949" t="str">
            <v>25</v>
          </cell>
          <cell r="D2949" t="str">
            <v>05050-MD-25-757-793</v>
          </cell>
          <cell r="E2949" t="str">
            <v>05050-MD-25-757-793</v>
          </cell>
          <cell r="F2949" t="str">
            <v>Tank-Main Platform, Structure- (Butane)</v>
          </cell>
          <cell r="G2949">
            <v>0</v>
          </cell>
          <cell r="H2949" t="str">
            <v>VP-1516-148-T-101/2-253</v>
          </cell>
          <cell r="I2949">
            <v>40175</v>
          </cell>
          <cell r="J2949">
            <v>40168</v>
          </cell>
          <cell r="K2949" t="str">
            <v>Y</v>
          </cell>
          <cell r="L2949" t="str">
            <v>Drw</v>
          </cell>
          <cell r="M2949">
            <v>2950</v>
          </cell>
        </row>
        <row r="2950">
          <cell r="C2950" t="str">
            <v>25</v>
          </cell>
          <cell r="D2950" t="str">
            <v>05050-MD-25-757-794</v>
          </cell>
          <cell r="E2950" t="str">
            <v>05050-MD-25-757-794</v>
          </cell>
          <cell r="F2950" t="str">
            <v>Tank-Main Platform, Structure- (Butane)</v>
          </cell>
          <cell r="G2950">
            <v>0</v>
          </cell>
          <cell r="H2950" t="str">
            <v>VP-1516-148-T-101/2-253</v>
          </cell>
          <cell r="I2950">
            <v>40175</v>
          </cell>
          <cell r="J2950">
            <v>40168</v>
          </cell>
          <cell r="K2950" t="str">
            <v>Y</v>
          </cell>
          <cell r="L2950" t="str">
            <v>Drw</v>
          </cell>
          <cell r="M2950">
            <v>2951</v>
          </cell>
        </row>
        <row r="2951">
          <cell r="C2951" t="str">
            <v>25</v>
          </cell>
          <cell r="D2951" t="str">
            <v>05050-MD-25-757-795</v>
          </cell>
          <cell r="E2951" t="str">
            <v>05050-MD-25-757-795</v>
          </cell>
          <cell r="F2951" t="str">
            <v>Tank-Main Platform, Structure- (Butane)</v>
          </cell>
          <cell r="G2951">
            <v>0</v>
          </cell>
          <cell r="H2951" t="str">
            <v>VP-1516-148-T-101/2-253</v>
          </cell>
          <cell r="I2951">
            <v>40175</v>
          </cell>
          <cell r="J2951">
            <v>40168</v>
          </cell>
          <cell r="K2951" t="str">
            <v>Y</v>
          </cell>
          <cell r="L2951" t="str">
            <v>Drw</v>
          </cell>
          <cell r="M2951">
            <v>2952</v>
          </cell>
        </row>
        <row r="2952">
          <cell r="C2952" t="str">
            <v>25</v>
          </cell>
          <cell r="D2952" t="str">
            <v>05050-MD-25-757-796</v>
          </cell>
          <cell r="E2952" t="str">
            <v>05050-MD-25-757-796</v>
          </cell>
          <cell r="F2952" t="str">
            <v>Tank-Main Platform, Structure- (Butane)</v>
          </cell>
          <cell r="G2952">
            <v>0</v>
          </cell>
          <cell r="H2952" t="str">
            <v>VP-1516-148-T-101/2-253</v>
          </cell>
          <cell r="I2952">
            <v>40175</v>
          </cell>
          <cell r="J2952">
            <v>40168</v>
          </cell>
          <cell r="K2952" t="str">
            <v>Y</v>
          </cell>
          <cell r="L2952" t="str">
            <v>Drw</v>
          </cell>
          <cell r="M2952">
            <v>2953</v>
          </cell>
        </row>
        <row r="2953">
          <cell r="C2953" t="str">
            <v>25</v>
          </cell>
          <cell r="D2953" t="str">
            <v>05050-MD-25-757-797</v>
          </cell>
          <cell r="E2953" t="str">
            <v>05050-MD-25-757-797</v>
          </cell>
          <cell r="F2953" t="str">
            <v>Tank-Main Platform, Structure- (Butane)</v>
          </cell>
          <cell r="G2953">
            <v>0</v>
          </cell>
          <cell r="H2953" t="str">
            <v>VP-1516-148-T-101/2-253</v>
          </cell>
          <cell r="I2953">
            <v>40175</v>
          </cell>
          <cell r="J2953">
            <v>40168</v>
          </cell>
          <cell r="K2953" t="str">
            <v>Y</v>
          </cell>
          <cell r="L2953" t="str">
            <v>Drw</v>
          </cell>
          <cell r="M2953">
            <v>2954</v>
          </cell>
        </row>
        <row r="2954">
          <cell r="C2954" t="str">
            <v>25</v>
          </cell>
          <cell r="D2954" t="str">
            <v>05050-MD-25-757-798</v>
          </cell>
          <cell r="E2954" t="str">
            <v>05050-MD-25-757-798</v>
          </cell>
          <cell r="F2954" t="str">
            <v>Tank-Main Platform, Structure- (Butane)</v>
          </cell>
          <cell r="G2954">
            <v>0</v>
          </cell>
          <cell r="H2954" t="str">
            <v>VP-1516-148-T-101/2-253</v>
          </cell>
          <cell r="I2954">
            <v>40175</v>
          </cell>
          <cell r="J2954">
            <v>40168</v>
          </cell>
          <cell r="K2954" t="str">
            <v>Y</v>
          </cell>
          <cell r="L2954" t="str">
            <v>Drw</v>
          </cell>
          <cell r="M2954">
            <v>2955</v>
          </cell>
        </row>
        <row r="2955">
          <cell r="C2955" t="str">
            <v>25</v>
          </cell>
          <cell r="D2955" t="str">
            <v>05050-MD-25-757-799</v>
          </cell>
          <cell r="E2955" t="str">
            <v>05050-MD-25-757-799</v>
          </cell>
          <cell r="F2955" t="str">
            <v>Tank-Main Platform, Structure- (Butane)</v>
          </cell>
          <cell r="G2955">
            <v>0</v>
          </cell>
          <cell r="H2955" t="str">
            <v>VP-1516-148-T-101/2-253</v>
          </cell>
          <cell r="I2955">
            <v>40175</v>
          </cell>
          <cell r="J2955">
            <v>40168</v>
          </cell>
          <cell r="K2955" t="str">
            <v>Y</v>
          </cell>
          <cell r="L2955" t="str">
            <v>Drw</v>
          </cell>
          <cell r="M2955">
            <v>2956</v>
          </cell>
        </row>
        <row r="2956">
          <cell r="C2956" t="str">
            <v>25</v>
          </cell>
          <cell r="D2956" t="str">
            <v>05050-MD-25-757-800</v>
          </cell>
          <cell r="E2956" t="str">
            <v>05050-MD-25-757-800</v>
          </cell>
          <cell r="F2956" t="str">
            <v>Tank-Main Platform, Structure- (Butane)</v>
          </cell>
          <cell r="G2956">
            <v>0</v>
          </cell>
          <cell r="H2956" t="str">
            <v>VP-1516-148-T-101/2-253</v>
          </cell>
          <cell r="I2956">
            <v>40175</v>
          </cell>
          <cell r="J2956">
            <v>40168</v>
          </cell>
          <cell r="K2956" t="str">
            <v>Y</v>
          </cell>
          <cell r="L2956" t="str">
            <v>Drw</v>
          </cell>
          <cell r="M2956">
            <v>2957</v>
          </cell>
        </row>
        <row r="2957">
          <cell r="C2957" t="str">
            <v>25</v>
          </cell>
          <cell r="D2957" t="str">
            <v>05050-MD-25-757-801</v>
          </cell>
          <cell r="E2957" t="str">
            <v>05050-MD-25-757-801</v>
          </cell>
          <cell r="F2957" t="str">
            <v>Tank-Main Platform, Structure- (Butane)</v>
          </cell>
          <cell r="G2957">
            <v>0</v>
          </cell>
          <cell r="H2957" t="str">
            <v>VP-1516-148-T-101/2-253</v>
          </cell>
          <cell r="I2957">
            <v>40175</v>
          </cell>
          <cell r="J2957">
            <v>40168</v>
          </cell>
          <cell r="K2957" t="str">
            <v>Y</v>
          </cell>
          <cell r="L2957" t="str">
            <v>Drw</v>
          </cell>
          <cell r="M2957">
            <v>2958</v>
          </cell>
        </row>
        <row r="2958">
          <cell r="C2958" t="str">
            <v>25</v>
          </cell>
          <cell r="D2958" t="str">
            <v>05050-MD-25-757-802</v>
          </cell>
          <cell r="E2958" t="str">
            <v>05050-MD-25-757-802</v>
          </cell>
          <cell r="F2958" t="str">
            <v>Tank-Main Platform, Structure- (Butane)</v>
          </cell>
          <cell r="G2958">
            <v>0</v>
          </cell>
          <cell r="H2958" t="str">
            <v>VP-1516-148-T-101/2-253</v>
          </cell>
          <cell r="I2958">
            <v>40175</v>
          </cell>
          <cell r="J2958">
            <v>40168</v>
          </cell>
          <cell r="K2958" t="str">
            <v>Y</v>
          </cell>
          <cell r="L2958" t="str">
            <v>Drw</v>
          </cell>
          <cell r="M2958">
            <v>2959</v>
          </cell>
        </row>
        <row r="2959">
          <cell r="C2959" t="str">
            <v>25</v>
          </cell>
          <cell r="D2959" t="str">
            <v>05050-MD-25-757-803</v>
          </cell>
          <cell r="E2959" t="str">
            <v>05050-MD-25-757-803</v>
          </cell>
          <cell r="F2959" t="str">
            <v>Tank-Main Platform, Structure- (Butane)</v>
          </cell>
          <cell r="G2959">
            <v>0</v>
          </cell>
          <cell r="H2959" t="str">
            <v>VP-1516-148-T-101/2-253</v>
          </cell>
          <cell r="I2959">
            <v>40175</v>
          </cell>
          <cell r="J2959">
            <v>40168</v>
          </cell>
          <cell r="K2959" t="str">
            <v>Y</v>
          </cell>
          <cell r="L2959" t="str">
            <v>Drw</v>
          </cell>
          <cell r="M2959">
            <v>2960</v>
          </cell>
        </row>
        <row r="2960">
          <cell r="C2960" t="str">
            <v>25</v>
          </cell>
          <cell r="D2960" t="str">
            <v>05050-MD-25-757-804</v>
          </cell>
          <cell r="E2960" t="str">
            <v>05050-MD-25-757-804</v>
          </cell>
          <cell r="F2960" t="str">
            <v>Tank-Main Platform, Structure- (Butane)</v>
          </cell>
          <cell r="G2960">
            <v>0</v>
          </cell>
          <cell r="H2960" t="str">
            <v>VP-1516-148-T-101/2-253</v>
          </cell>
          <cell r="I2960">
            <v>40175</v>
          </cell>
          <cell r="J2960">
            <v>40168</v>
          </cell>
          <cell r="K2960" t="str">
            <v>Y</v>
          </cell>
          <cell r="L2960" t="str">
            <v>Drw</v>
          </cell>
          <cell r="M2960">
            <v>2961</v>
          </cell>
        </row>
        <row r="2961">
          <cell r="C2961" t="str">
            <v>25</v>
          </cell>
          <cell r="D2961" t="str">
            <v>05050-MD-25-757-805</v>
          </cell>
          <cell r="E2961" t="str">
            <v>05050-MD-25-757-805</v>
          </cell>
          <cell r="F2961" t="str">
            <v>Tank-Main Platform, Structure- (Butane)</v>
          </cell>
          <cell r="G2961">
            <v>0</v>
          </cell>
          <cell r="H2961" t="str">
            <v>VP-1516-148-T-101/2-253</v>
          </cell>
          <cell r="I2961">
            <v>40175</v>
          </cell>
          <cell r="J2961">
            <v>40168</v>
          </cell>
          <cell r="K2961" t="str">
            <v>Y</v>
          </cell>
          <cell r="L2961" t="str">
            <v>Drw</v>
          </cell>
          <cell r="M2961">
            <v>2962</v>
          </cell>
        </row>
        <row r="2962">
          <cell r="C2962" t="str">
            <v>25</v>
          </cell>
          <cell r="D2962" t="str">
            <v>05050-MD-25-757-806</v>
          </cell>
          <cell r="E2962" t="str">
            <v>05050-MD-25-757-806</v>
          </cell>
          <cell r="F2962" t="str">
            <v>Tank-Main Platform, Structure- (Butane)</v>
          </cell>
          <cell r="G2962">
            <v>0</v>
          </cell>
          <cell r="H2962" t="str">
            <v>VP-1516-148-T-101/2-253</v>
          </cell>
          <cell r="I2962">
            <v>40175</v>
          </cell>
          <cell r="J2962">
            <v>40168</v>
          </cell>
          <cell r="K2962" t="str">
            <v>Y</v>
          </cell>
          <cell r="L2962" t="str">
            <v>Drw</v>
          </cell>
          <cell r="M2962">
            <v>2963</v>
          </cell>
        </row>
        <row r="2963">
          <cell r="C2963" t="str">
            <v>25</v>
          </cell>
          <cell r="D2963" t="str">
            <v>05050-MD-25-757-807</v>
          </cell>
          <cell r="E2963" t="str">
            <v>05050-MD-25-757-807</v>
          </cell>
          <cell r="F2963" t="str">
            <v>Tank-Main Platform, Structure- (Butane)</v>
          </cell>
          <cell r="G2963">
            <v>0</v>
          </cell>
          <cell r="H2963" t="str">
            <v>VP-1516-148-T-101/2-253</v>
          </cell>
          <cell r="I2963">
            <v>40175</v>
          </cell>
          <cell r="J2963">
            <v>40168</v>
          </cell>
          <cell r="K2963" t="str">
            <v>Y</v>
          </cell>
          <cell r="L2963" t="str">
            <v>Drw</v>
          </cell>
          <cell r="M2963">
            <v>2964</v>
          </cell>
        </row>
        <row r="2964">
          <cell r="C2964" t="str">
            <v>25</v>
          </cell>
          <cell r="D2964" t="str">
            <v>05050-MD-25-757-808</v>
          </cell>
          <cell r="E2964" t="str">
            <v>05050-MD-25-757-808</v>
          </cell>
          <cell r="F2964" t="str">
            <v>Tank-Main Platform, Structure- (Butane)</v>
          </cell>
          <cell r="G2964">
            <v>0</v>
          </cell>
          <cell r="H2964" t="str">
            <v>VP-1516-148-T-101/2-253</v>
          </cell>
          <cell r="I2964">
            <v>40175</v>
          </cell>
          <cell r="J2964">
            <v>40168</v>
          </cell>
          <cell r="K2964" t="str">
            <v>Y</v>
          </cell>
          <cell r="L2964" t="str">
            <v>Drw</v>
          </cell>
          <cell r="M2964">
            <v>2965</v>
          </cell>
        </row>
        <row r="2965">
          <cell r="C2965" t="str">
            <v>25</v>
          </cell>
          <cell r="D2965" t="str">
            <v>05050-MD-25-757-809</v>
          </cell>
          <cell r="E2965" t="str">
            <v>05050-MD-25-757-809</v>
          </cell>
          <cell r="F2965" t="str">
            <v>Tank-Main Platform, Structure- (Butane)</v>
          </cell>
          <cell r="G2965">
            <v>0</v>
          </cell>
          <cell r="H2965" t="str">
            <v>VP-1516-148-T-101/2-253</v>
          </cell>
          <cell r="I2965">
            <v>40175</v>
          </cell>
          <cell r="J2965">
            <v>40168</v>
          </cell>
          <cell r="K2965" t="str">
            <v>Y</v>
          </cell>
          <cell r="L2965" t="str">
            <v>Drw</v>
          </cell>
          <cell r="M2965">
            <v>2966</v>
          </cell>
        </row>
        <row r="2966">
          <cell r="C2966" t="str">
            <v>25</v>
          </cell>
          <cell r="D2966" t="str">
            <v>05050-MD-25-757-810</v>
          </cell>
          <cell r="E2966" t="str">
            <v>05050-MD-25-757-810</v>
          </cell>
          <cell r="F2966" t="str">
            <v>Tank-Main Platform, Structure- (Butane)</v>
          </cell>
          <cell r="G2966">
            <v>0</v>
          </cell>
          <cell r="H2966" t="str">
            <v>VP-1516-148-T-101/2-253</v>
          </cell>
          <cell r="I2966">
            <v>40175</v>
          </cell>
          <cell r="J2966">
            <v>40168</v>
          </cell>
          <cell r="K2966" t="str">
            <v>Y</v>
          </cell>
          <cell r="L2966" t="str">
            <v>Drw</v>
          </cell>
          <cell r="M2966">
            <v>2967</v>
          </cell>
        </row>
        <row r="2967">
          <cell r="C2967" t="str">
            <v>25</v>
          </cell>
          <cell r="D2967" t="str">
            <v>05050-MD-25-757-811</v>
          </cell>
          <cell r="E2967" t="str">
            <v>05050-MD-25-757-811</v>
          </cell>
          <cell r="F2967" t="str">
            <v>Tank-Main Platform, Structure- (Butane)</v>
          </cell>
          <cell r="G2967">
            <v>0</v>
          </cell>
          <cell r="H2967" t="str">
            <v>VP-1516-148-T-101/2-253</v>
          </cell>
          <cell r="I2967">
            <v>40175</v>
          </cell>
          <cell r="J2967">
            <v>40168</v>
          </cell>
          <cell r="K2967" t="str">
            <v>Y</v>
          </cell>
          <cell r="L2967" t="str">
            <v>Drw</v>
          </cell>
          <cell r="M2967">
            <v>2968</v>
          </cell>
        </row>
        <row r="2968">
          <cell r="C2968" t="str">
            <v>25</v>
          </cell>
          <cell r="D2968" t="str">
            <v>05050-MD-25-757-812</v>
          </cell>
          <cell r="E2968" t="str">
            <v>05050-MD-25-757-812</v>
          </cell>
          <cell r="F2968" t="str">
            <v>Tank-Main Platform, Structure- (Butane)</v>
          </cell>
          <cell r="G2968">
            <v>0</v>
          </cell>
          <cell r="H2968" t="str">
            <v>VP-1516-148-T-101/2-253</v>
          </cell>
          <cell r="I2968">
            <v>40175</v>
          </cell>
          <cell r="J2968">
            <v>40168</v>
          </cell>
          <cell r="K2968" t="str">
            <v>Y</v>
          </cell>
          <cell r="L2968" t="str">
            <v>Drw</v>
          </cell>
          <cell r="M2968">
            <v>2969</v>
          </cell>
        </row>
        <row r="2969">
          <cell r="C2969" t="str">
            <v>25</v>
          </cell>
          <cell r="D2969" t="str">
            <v>05050-MD-25-757-813</v>
          </cell>
          <cell r="E2969" t="str">
            <v>05050-MD-25-757-813</v>
          </cell>
          <cell r="F2969" t="str">
            <v>Tank-Main Platform, Structure- (Butane)</v>
          </cell>
          <cell r="G2969">
            <v>0</v>
          </cell>
          <cell r="H2969" t="str">
            <v>VP-1516-148-T-101/2-253</v>
          </cell>
          <cell r="I2969">
            <v>40175</v>
          </cell>
          <cell r="J2969">
            <v>40168</v>
          </cell>
          <cell r="K2969" t="str">
            <v>Y</v>
          </cell>
          <cell r="L2969" t="str">
            <v>Drw</v>
          </cell>
          <cell r="M2969">
            <v>2970</v>
          </cell>
        </row>
        <row r="2970">
          <cell r="C2970" t="str">
            <v>25</v>
          </cell>
          <cell r="D2970" t="str">
            <v>05050-MD-25-757-814</v>
          </cell>
          <cell r="E2970" t="str">
            <v>05050-MD-25-757-814</v>
          </cell>
          <cell r="F2970" t="str">
            <v>Tank-Main Platform, Structure- (Butane)</v>
          </cell>
          <cell r="G2970">
            <v>0</v>
          </cell>
          <cell r="H2970" t="str">
            <v>VP-1516-148-T-101/2-253</v>
          </cell>
          <cell r="I2970">
            <v>40175</v>
          </cell>
          <cell r="J2970">
            <v>40168</v>
          </cell>
          <cell r="K2970" t="str">
            <v>Y</v>
          </cell>
          <cell r="L2970" t="str">
            <v>Drw</v>
          </cell>
          <cell r="M2970">
            <v>2971</v>
          </cell>
        </row>
        <row r="2971">
          <cell r="C2971" t="str">
            <v>25</v>
          </cell>
          <cell r="D2971" t="str">
            <v>05050-MD-25-757-815</v>
          </cell>
          <cell r="E2971" t="str">
            <v>05050-MD-25-757-815</v>
          </cell>
          <cell r="F2971" t="str">
            <v>Tank-Main Platform, Structure- (Butane)</v>
          </cell>
          <cell r="G2971">
            <v>0</v>
          </cell>
          <cell r="H2971" t="str">
            <v>VP-1516-148-T-101/2-253</v>
          </cell>
          <cell r="I2971">
            <v>40175</v>
          </cell>
          <cell r="J2971">
            <v>40168</v>
          </cell>
          <cell r="K2971" t="str">
            <v>Y</v>
          </cell>
          <cell r="L2971" t="str">
            <v>Drw</v>
          </cell>
          <cell r="M2971">
            <v>2972</v>
          </cell>
        </row>
        <row r="2972">
          <cell r="C2972" t="str">
            <v>25</v>
          </cell>
          <cell r="D2972" t="str">
            <v>05050-MD-25-757-816</v>
          </cell>
          <cell r="E2972" t="str">
            <v>05050-MD-25-757-816</v>
          </cell>
          <cell r="F2972" t="str">
            <v>Tank-Main Platform, Structure- (Butane)</v>
          </cell>
          <cell r="G2972">
            <v>0</v>
          </cell>
          <cell r="H2972" t="str">
            <v>VP-1516-148-T-101/2-253</v>
          </cell>
          <cell r="I2972">
            <v>40175</v>
          </cell>
          <cell r="J2972">
            <v>40168</v>
          </cell>
          <cell r="K2972" t="str">
            <v>Y</v>
          </cell>
          <cell r="L2972" t="str">
            <v>Drw</v>
          </cell>
          <cell r="M2972">
            <v>2973</v>
          </cell>
        </row>
        <row r="2973">
          <cell r="C2973" t="str">
            <v>25</v>
          </cell>
          <cell r="D2973" t="str">
            <v>05050-MD-25-757-817</v>
          </cell>
          <cell r="E2973" t="str">
            <v>05050-MD-25-757-817</v>
          </cell>
          <cell r="F2973" t="str">
            <v>Tank-Main Platform, Structure- (Butane)</v>
          </cell>
          <cell r="G2973">
            <v>0</v>
          </cell>
          <cell r="H2973" t="str">
            <v>VP-1516-148-T-101/2-253</v>
          </cell>
          <cell r="I2973">
            <v>40175</v>
          </cell>
          <cell r="J2973">
            <v>40168</v>
          </cell>
          <cell r="K2973" t="str">
            <v>Y</v>
          </cell>
          <cell r="L2973" t="str">
            <v>Drw</v>
          </cell>
          <cell r="M2973">
            <v>2974</v>
          </cell>
        </row>
        <row r="2974">
          <cell r="C2974" t="str">
            <v>25</v>
          </cell>
          <cell r="D2974" t="str">
            <v>05050-MD-25-757-818</v>
          </cell>
          <cell r="E2974" t="str">
            <v>05050-MD-25-757-818</v>
          </cell>
          <cell r="F2974" t="str">
            <v>Tank-Main Platform, Structure- (Butane)</v>
          </cell>
          <cell r="G2974">
            <v>0</v>
          </cell>
          <cell r="H2974" t="str">
            <v>VP-1516-148-T-101/2-253</v>
          </cell>
          <cell r="I2974">
            <v>40175</v>
          </cell>
          <cell r="J2974">
            <v>40168</v>
          </cell>
          <cell r="K2974" t="str">
            <v>Y</v>
          </cell>
          <cell r="L2974" t="str">
            <v>Drw</v>
          </cell>
          <cell r="M2974">
            <v>2975</v>
          </cell>
        </row>
        <row r="2975">
          <cell r="C2975" t="str">
            <v>25</v>
          </cell>
          <cell r="D2975" t="str">
            <v>05050-MD-25-757-819</v>
          </cell>
          <cell r="E2975" t="str">
            <v>05050-MD-25-757-819</v>
          </cell>
          <cell r="F2975" t="str">
            <v>Tank-Main Platform, Structure- (Butane)</v>
          </cell>
          <cell r="G2975">
            <v>0</v>
          </cell>
          <cell r="H2975" t="str">
            <v>VP-1516-148-T-101/2-253</v>
          </cell>
          <cell r="I2975">
            <v>40175</v>
          </cell>
          <cell r="J2975">
            <v>40168</v>
          </cell>
          <cell r="K2975" t="str">
            <v>Y</v>
          </cell>
          <cell r="L2975" t="str">
            <v>Drw</v>
          </cell>
          <cell r="M2975">
            <v>2976</v>
          </cell>
        </row>
        <row r="2976">
          <cell r="C2976" t="str">
            <v>25</v>
          </cell>
          <cell r="D2976" t="str">
            <v>05050-MD-25-757-820</v>
          </cell>
          <cell r="E2976" t="str">
            <v>05050-MD-25-757-820</v>
          </cell>
          <cell r="F2976" t="str">
            <v>Tank-Main Platform, Structure- (Butane)</v>
          </cell>
          <cell r="G2976">
            <v>0</v>
          </cell>
          <cell r="H2976" t="str">
            <v>VP-1516-148-T-101/2-253</v>
          </cell>
          <cell r="I2976">
            <v>40175</v>
          </cell>
          <cell r="J2976">
            <v>40168</v>
          </cell>
          <cell r="K2976" t="str">
            <v>Y</v>
          </cell>
          <cell r="L2976" t="str">
            <v>Drw</v>
          </cell>
          <cell r="M2976">
            <v>2977</v>
          </cell>
        </row>
        <row r="2977">
          <cell r="C2977" t="str">
            <v>25</v>
          </cell>
          <cell r="D2977" t="str">
            <v>05050-MD-25-757-821</v>
          </cell>
          <cell r="E2977" t="str">
            <v>05050-MD-25-757-821</v>
          </cell>
          <cell r="F2977" t="str">
            <v>Tank-Main Platform, Structure- (Butane)</v>
          </cell>
          <cell r="G2977">
            <v>0</v>
          </cell>
          <cell r="H2977" t="str">
            <v>VP-1516-148-T-101/2-253</v>
          </cell>
          <cell r="I2977">
            <v>40175</v>
          </cell>
          <cell r="J2977">
            <v>40168</v>
          </cell>
          <cell r="K2977" t="str">
            <v>Y</v>
          </cell>
          <cell r="L2977" t="str">
            <v>Drw</v>
          </cell>
          <cell r="M2977">
            <v>2978</v>
          </cell>
        </row>
        <row r="2978">
          <cell r="C2978" t="str">
            <v>25</v>
          </cell>
          <cell r="D2978" t="str">
            <v>05050-MD-25-757-822</v>
          </cell>
          <cell r="E2978" t="str">
            <v>05050-MD-25-757-822</v>
          </cell>
          <cell r="F2978" t="str">
            <v>Tank-Main Platform, Structure- (Butane)</v>
          </cell>
          <cell r="G2978">
            <v>0</v>
          </cell>
          <cell r="H2978" t="str">
            <v>VP-1516-148-T-101/2-253</v>
          </cell>
          <cell r="I2978">
            <v>40175</v>
          </cell>
          <cell r="J2978">
            <v>40168</v>
          </cell>
          <cell r="K2978" t="str">
            <v>Y</v>
          </cell>
          <cell r="L2978" t="str">
            <v>Drw</v>
          </cell>
          <cell r="M2978">
            <v>2979</v>
          </cell>
        </row>
        <row r="2979">
          <cell r="C2979" t="str">
            <v>25</v>
          </cell>
          <cell r="D2979" t="str">
            <v>05050-MD-25-757-823</v>
          </cell>
          <cell r="E2979" t="str">
            <v>05050-MD-25-757-823</v>
          </cell>
          <cell r="F2979" t="str">
            <v>Tank-Main Platform, Structure- (Butane)</v>
          </cell>
          <cell r="G2979">
            <v>0</v>
          </cell>
          <cell r="H2979" t="str">
            <v>VP-1516-148-T-101/2-253</v>
          </cell>
          <cell r="I2979">
            <v>40175</v>
          </cell>
          <cell r="J2979">
            <v>40168</v>
          </cell>
          <cell r="K2979" t="str">
            <v>Y</v>
          </cell>
          <cell r="L2979" t="str">
            <v>Drw</v>
          </cell>
          <cell r="M2979">
            <v>2980</v>
          </cell>
        </row>
        <row r="2980">
          <cell r="C2980" t="str">
            <v>25</v>
          </cell>
          <cell r="D2980" t="str">
            <v>05050-MD-25-757-824</v>
          </cell>
          <cell r="E2980" t="str">
            <v>05050-MD-25-757-824</v>
          </cell>
          <cell r="F2980" t="str">
            <v>Tank-Main Platform, Structure- (Butane)</v>
          </cell>
          <cell r="G2980">
            <v>0</v>
          </cell>
          <cell r="H2980" t="str">
            <v>VP-1516-148-T-101/2-253</v>
          </cell>
          <cell r="I2980">
            <v>40175</v>
          </cell>
          <cell r="J2980">
            <v>40168</v>
          </cell>
          <cell r="K2980" t="str">
            <v>Y</v>
          </cell>
          <cell r="L2980" t="str">
            <v>Drw</v>
          </cell>
          <cell r="M2980">
            <v>2981</v>
          </cell>
        </row>
        <row r="2981">
          <cell r="C2981" t="str">
            <v>25</v>
          </cell>
          <cell r="D2981" t="str">
            <v>05050-MD-25-757-825</v>
          </cell>
          <cell r="E2981" t="str">
            <v>05050-MD-25-757-825</v>
          </cell>
          <cell r="F2981" t="str">
            <v>Tank-Main Platform, Structure- (Butane)</v>
          </cell>
          <cell r="G2981">
            <v>0</v>
          </cell>
          <cell r="H2981" t="str">
            <v>VP-1516-148-T-101/2-253</v>
          </cell>
          <cell r="I2981">
            <v>40175</v>
          </cell>
          <cell r="J2981">
            <v>40168</v>
          </cell>
          <cell r="K2981" t="str">
            <v>Y</v>
          </cell>
          <cell r="L2981" t="str">
            <v>Drw</v>
          </cell>
          <cell r="M2981">
            <v>2982</v>
          </cell>
        </row>
        <row r="2982">
          <cell r="C2982" t="str">
            <v>25</v>
          </cell>
          <cell r="D2982" t="str">
            <v>05050-MD-25-757-826</v>
          </cell>
          <cell r="E2982" t="str">
            <v>05050-MD-25-757-826</v>
          </cell>
          <cell r="F2982" t="str">
            <v>Tank-Main Platform, Structure- (Butane)</v>
          </cell>
          <cell r="G2982">
            <v>0</v>
          </cell>
          <cell r="H2982" t="str">
            <v>VP-1516-148-T-101/2-253</v>
          </cell>
          <cell r="I2982">
            <v>40175</v>
          </cell>
          <cell r="J2982">
            <v>40168</v>
          </cell>
          <cell r="K2982" t="str">
            <v>Y</v>
          </cell>
          <cell r="L2982" t="str">
            <v>Drw</v>
          </cell>
          <cell r="M2982">
            <v>2983</v>
          </cell>
        </row>
        <row r="2983">
          <cell r="C2983" t="str">
            <v>25</v>
          </cell>
          <cell r="D2983" t="str">
            <v>05050-MD-25-757-827</v>
          </cell>
          <cell r="E2983" t="str">
            <v>05050-MD-25-757-827</v>
          </cell>
          <cell r="F2983" t="str">
            <v>Tank-Main Platform, Structure- (Butane)</v>
          </cell>
          <cell r="G2983">
            <v>0</v>
          </cell>
          <cell r="H2983" t="str">
            <v>VP-1516-148-T-101/2-253</v>
          </cell>
          <cell r="I2983">
            <v>40175</v>
          </cell>
          <cell r="J2983">
            <v>40168</v>
          </cell>
          <cell r="K2983" t="str">
            <v>Y</v>
          </cell>
          <cell r="L2983" t="str">
            <v>Drw</v>
          </cell>
          <cell r="M2983">
            <v>2984</v>
          </cell>
        </row>
        <row r="2984">
          <cell r="C2984" t="str">
            <v>25</v>
          </cell>
          <cell r="D2984" t="str">
            <v>05050-MD-25-757-828</v>
          </cell>
          <cell r="E2984" t="str">
            <v>05050-MD-25-757-828</v>
          </cell>
          <cell r="F2984" t="str">
            <v>Tank-Main Platform, Structure- (Butane)</v>
          </cell>
          <cell r="G2984">
            <v>0</v>
          </cell>
          <cell r="H2984" t="str">
            <v>VP-1516-148-T-101/2-253</v>
          </cell>
          <cell r="I2984">
            <v>40175</v>
          </cell>
          <cell r="J2984">
            <v>40168</v>
          </cell>
          <cell r="K2984" t="str">
            <v>Y</v>
          </cell>
          <cell r="L2984" t="str">
            <v>Drw</v>
          </cell>
          <cell r="M2984">
            <v>2985</v>
          </cell>
        </row>
        <row r="2985">
          <cell r="C2985" t="str">
            <v>25</v>
          </cell>
          <cell r="D2985" t="str">
            <v>05050-MD-25-757-829</v>
          </cell>
          <cell r="E2985" t="str">
            <v>05050-MD-25-757-829</v>
          </cell>
          <cell r="F2985" t="str">
            <v>Tank-Main Platform, Structure- (Butane)</v>
          </cell>
          <cell r="G2985">
            <v>0</v>
          </cell>
          <cell r="H2985" t="str">
            <v>VP-1516-148-T-101/2-253</v>
          </cell>
          <cell r="I2985">
            <v>40175</v>
          </cell>
          <cell r="J2985">
            <v>40168</v>
          </cell>
          <cell r="K2985" t="str">
            <v>Y</v>
          </cell>
          <cell r="L2985" t="str">
            <v>Drw</v>
          </cell>
          <cell r="M2985">
            <v>2986</v>
          </cell>
        </row>
        <row r="2986">
          <cell r="C2986" t="str">
            <v>25</v>
          </cell>
          <cell r="D2986" t="str">
            <v>05050-MD-25-757-830</v>
          </cell>
          <cell r="E2986" t="str">
            <v>05050-MD-25-757-830</v>
          </cell>
          <cell r="F2986" t="str">
            <v>Tank-Main Platform, Structure- (Butane)</v>
          </cell>
          <cell r="G2986">
            <v>0</v>
          </cell>
          <cell r="H2986" t="str">
            <v>VP-1516-148-T-101/2-253</v>
          </cell>
          <cell r="I2986">
            <v>40175</v>
          </cell>
          <cell r="J2986">
            <v>40168</v>
          </cell>
          <cell r="K2986" t="str">
            <v>Y</v>
          </cell>
          <cell r="L2986" t="str">
            <v>Drw</v>
          </cell>
          <cell r="M2986">
            <v>2987</v>
          </cell>
        </row>
        <row r="2987">
          <cell r="C2987" t="str">
            <v>25</v>
          </cell>
          <cell r="D2987" t="str">
            <v>05050-MD-25-757-831</v>
          </cell>
          <cell r="E2987" t="str">
            <v>05050-MD-25-757-831</v>
          </cell>
          <cell r="F2987" t="str">
            <v>Tank-Main Platform, Structure- (Butane)</v>
          </cell>
          <cell r="G2987">
            <v>0</v>
          </cell>
          <cell r="H2987" t="str">
            <v>VP-1516-148-T-101/2-253</v>
          </cell>
          <cell r="I2987">
            <v>40175</v>
          </cell>
          <cell r="J2987">
            <v>40168</v>
          </cell>
          <cell r="K2987" t="str">
            <v>Y</v>
          </cell>
          <cell r="L2987" t="str">
            <v>Drw</v>
          </cell>
          <cell r="M2987">
            <v>2988</v>
          </cell>
        </row>
        <row r="2988">
          <cell r="C2988" t="str">
            <v>25</v>
          </cell>
          <cell r="D2988" t="str">
            <v>05050-MD-25-757-832</v>
          </cell>
          <cell r="E2988" t="str">
            <v>05050-MD-25-757-832</v>
          </cell>
          <cell r="F2988" t="str">
            <v>Tank-Main Platform, Structure- (Butane)</v>
          </cell>
          <cell r="G2988">
            <v>0</v>
          </cell>
          <cell r="H2988" t="str">
            <v>VP-1516-148-T-101/2-253</v>
          </cell>
          <cell r="I2988">
            <v>40175</v>
          </cell>
          <cell r="J2988">
            <v>40168</v>
          </cell>
          <cell r="K2988" t="str">
            <v>Y</v>
          </cell>
          <cell r="L2988" t="str">
            <v>Drw</v>
          </cell>
          <cell r="M2988">
            <v>2989</v>
          </cell>
        </row>
        <row r="2989">
          <cell r="C2989" t="str">
            <v>25</v>
          </cell>
          <cell r="D2989" t="str">
            <v>05050-MD-25-757-833</v>
          </cell>
          <cell r="E2989" t="str">
            <v>05050-MD-25-757-833</v>
          </cell>
          <cell r="F2989" t="str">
            <v>Tank-Main Platform, Structure- (Butane)</v>
          </cell>
          <cell r="G2989">
            <v>0</v>
          </cell>
          <cell r="H2989" t="str">
            <v>VP-1516-148-T-101/2-253</v>
          </cell>
          <cell r="I2989">
            <v>40175</v>
          </cell>
          <cell r="J2989">
            <v>40168</v>
          </cell>
          <cell r="K2989" t="str">
            <v>Y</v>
          </cell>
          <cell r="L2989" t="str">
            <v>Drw</v>
          </cell>
          <cell r="M2989">
            <v>2990</v>
          </cell>
        </row>
        <row r="2990">
          <cell r="C2990" t="str">
            <v>25</v>
          </cell>
          <cell r="D2990" t="str">
            <v>05050-MD-25-757-834</v>
          </cell>
          <cell r="E2990" t="str">
            <v>05050-MD-25-757-834</v>
          </cell>
          <cell r="F2990" t="str">
            <v>Tank-Main Platform, Structure- (Butane)</v>
          </cell>
          <cell r="G2990">
            <v>0</v>
          </cell>
          <cell r="H2990" t="str">
            <v>VP-1516-148-T-101/2-253</v>
          </cell>
          <cell r="I2990">
            <v>40175</v>
          </cell>
          <cell r="J2990">
            <v>40168</v>
          </cell>
          <cell r="K2990" t="str">
            <v>Y</v>
          </cell>
          <cell r="L2990" t="str">
            <v>Drw</v>
          </cell>
          <cell r="M2990">
            <v>2991</v>
          </cell>
        </row>
        <row r="2991">
          <cell r="C2991" t="str">
            <v>25</v>
          </cell>
          <cell r="D2991" t="str">
            <v>05050-MD-25-757-835</v>
          </cell>
          <cell r="E2991" t="str">
            <v>05050-MD-25-757-835</v>
          </cell>
          <cell r="F2991" t="str">
            <v>Tank-Main Platform, Structure- (Butane)</v>
          </cell>
          <cell r="G2991">
            <v>0</v>
          </cell>
          <cell r="H2991" t="str">
            <v>VP-1516-148-T-101/2-253</v>
          </cell>
          <cell r="I2991">
            <v>40175</v>
          </cell>
          <cell r="J2991">
            <v>40168</v>
          </cell>
          <cell r="K2991" t="str">
            <v>Y</v>
          </cell>
          <cell r="L2991" t="str">
            <v>Drw</v>
          </cell>
          <cell r="M2991">
            <v>2992</v>
          </cell>
        </row>
        <row r="2992">
          <cell r="C2992" t="str">
            <v>25</v>
          </cell>
          <cell r="D2992" t="str">
            <v>05050-MD-25-757-836</v>
          </cell>
          <cell r="E2992" t="str">
            <v>05050-MD-25-757-836</v>
          </cell>
          <cell r="F2992" t="str">
            <v>Tank-Main Platform, Structure- (Butane)</v>
          </cell>
          <cell r="G2992">
            <v>0</v>
          </cell>
          <cell r="H2992" t="str">
            <v>VP-1516-148-T-101/2-253</v>
          </cell>
          <cell r="I2992">
            <v>40175</v>
          </cell>
          <cell r="J2992">
            <v>40168</v>
          </cell>
          <cell r="K2992" t="str">
            <v>Y</v>
          </cell>
          <cell r="L2992" t="str">
            <v>Drw</v>
          </cell>
          <cell r="M2992">
            <v>2993</v>
          </cell>
        </row>
        <row r="2993">
          <cell r="C2993" t="str">
            <v>25</v>
          </cell>
          <cell r="D2993" t="str">
            <v>05050-MD-25-757-837</v>
          </cell>
          <cell r="E2993" t="str">
            <v>05050-MD-25-757-837</v>
          </cell>
          <cell r="F2993" t="str">
            <v>Tank-Main Platform, Structure- (Butane)</v>
          </cell>
          <cell r="G2993">
            <v>0</v>
          </cell>
          <cell r="H2993" t="str">
            <v>VP-1516-148-T-101/2-253</v>
          </cell>
          <cell r="I2993">
            <v>40175</v>
          </cell>
          <cell r="J2993">
            <v>40168</v>
          </cell>
          <cell r="K2993" t="str">
            <v>Y</v>
          </cell>
          <cell r="L2993" t="str">
            <v>Drw</v>
          </cell>
          <cell r="M2993">
            <v>2994</v>
          </cell>
        </row>
        <row r="2994">
          <cell r="C2994" t="str">
            <v>25</v>
          </cell>
          <cell r="D2994" t="str">
            <v>05050-MD-25-757-838</v>
          </cell>
          <cell r="E2994" t="str">
            <v>05050-MD-25-757-838</v>
          </cell>
          <cell r="F2994" t="str">
            <v>Tank-Main Platform, Structure- (Butane)</v>
          </cell>
          <cell r="G2994">
            <v>0</v>
          </cell>
          <cell r="H2994" t="str">
            <v>VP-1516-148-T-101/2-253</v>
          </cell>
          <cell r="I2994">
            <v>40175</v>
          </cell>
          <cell r="J2994">
            <v>40168</v>
          </cell>
          <cell r="K2994" t="str">
            <v>Y</v>
          </cell>
          <cell r="L2994" t="str">
            <v>Drw</v>
          </cell>
          <cell r="M2994">
            <v>2995</v>
          </cell>
        </row>
        <row r="2995">
          <cell r="C2995" t="str">
            <v>25</v>
          </cell>
          <cell r="D2995" t="str">
            <v>05050-MD-25-757-839</v>
          </cell>
          <cell r="E2995" t="str">
            <v>05050-MD-25-757-839</v>
          </cell>
          <cell r="F2995" t="str">
            <v>Tank-Main Platform, Structure- (Butane)</v>
          </cell>
          <cell r="G2995">
            <v>0</v>
          </cell>
          <cell r="H2995" t="str">
            <v>VP-1516-148-T-101/2-253</v>
          </cell>
          <cell r="I2995">
            <v>40175</v>
          </cell>
          <cell r="J2995">
            <v>40168</v>
          </cell>
          <cell r="K2995" t="str">
            <v>Y</v>
          </cell>
          <cell r="L2995" t="str">
            <v>Drw</v>
          </cell>
          <cell r="M2995">
            <v>2996</v>
          </cell>
        </row>
        <row r="2996">
          <cell r="C2996" t="str">
            <v>25</v>
          </cell>
          <cell r="D2996" t="str">
            <v>05050-MD-25-757-840</v>
          </cell>
          <cell r="E2996" t="str">
            <v>05050-MD-25-757-840</v>
          </cell>
          <cell r="F2996" t="str">
            <v>Tank-Main Platform, Structure- (Butane)</v>
          </cell>
          <cell r="G2996">
            <v>0</v>
          </cell>
          <cell r="H2996" t="str">
            <v>VP-1516-148-T-101/2-253</v>
          </cell>
          <cell r="I2996">
            <v>40175</v>
          </cell>
          <cell r="J2996">
            <v>40168</v>
          </cell>
          <cell r="K2996" t="str">
            <v>Y</v>
          </cell>
          <cell r="L2996" t="str">
            <v>Drw</v>
          </cell>
          <cell r="M2996">
            <v>2997</v>
          </cell>
        </row>
        <row r="2997">
          <cell r="C2997" t="str">
            <v>25</v>
          </cell>
          <cell r="D2997" t="str">
            <v>05050-MD-25-757-841</v>
          </cell>
          <cell r="E2997" t="str">
            <v>05050-MD-25-757-841</v>
          </cell>
          <cell r="F2997" t="str">
            <v>Tank-Main Platform, Structure- (Butane)</v>
          </cell>
          <cell r="G2997">
            <v>0</v>
          </cell>
          <cell r="H2997" t="str">
            <v>VP-1516-148-T-101/2-253</v>
          </cell>
          <cell r="I2997">
            <v>40175</v>
          </cell>
          <cell r="J2997">
            <v>40168</v>
          </cell>
          <cell r="K2997" t="str">
            <v>Y</v>
          </cell>
          <cell r="L2997" t="str">
            <v>Drw</v>
          </cell>
          <cell r="M2997">
            <v>2998</v>
          </cell>
        </row>
        <row r="2998">
          <cell r="C2998" t="str">
            <v>25</v>
          </cell>
          <cell r="D2998" t="str">
            <v>05050-MD-25-757-842</v>
          </cell>
          <cell r="E2998" t="str">
            <v>05050-MD-25-757-842</v>
          </cell>
          <cell r="F2998" t="str">
            <v>Tank-Main Platform, Structure- (Butane)</v>
          </cell>
          <cell r="G2998">
            <v>0</v>
          </cell>
          <cell r="H2998" t="str">
            <v>VP-1516-148-T-101/2-253</v>
          </cell>
          <cell r="I2998">
            <v>40175</v>
          </cell>
          <cell r="J2998">
            <v>40168</v>
          </cell>
          <cell r="K2998" t="str">
            <v>Y</v>
          </cell>
          <cell r="L2998" t="str">
            <v>Drw</v>
          </cell>
          <cell r="M2998">
            <v>2999</v>
          </cell>
        </row>
        <row r="2999">
          <cell r="C2999" t="str">
            <v>25</v>
          </cell>
          <cell r="D2999" t="str">
            <v>05050-MD-25-757-843</v>
          </cell>
          <cell r="E2999" t="str">
            <v>05050-MD-25-757-843</v>
          </cell>
          <cell r="F2999" t="str">
            <v>Tank-Main Platform, Structure- (Butane)</v>
          </cell>
          <cell r="G2999">
            <v>0</v>
          </cell>
          <cell r="H2999" t="str">
            <v>VP-1516-148-T-101/2-253</v>
          </cell>
          <cell r="I2999">
            <v>40175</v>
          </cell>
          <cell r="J2999">
            <v>40168</v>
          </cell>
          <cell r="K2999" t="str">
            <v>Y</v>
          </cell>
          <cell r="L2999" t="str">
            <v>Drw</v>
          </cell>
          <cell r="M2999">
            <v>3000</v>
          </cell>
        </row>
        <row r="3000">
          <cell r="C3000" t="str">
            <v>25</v>
          </cell>
          <cell r="D3000" t="str">
            <v>05050-MD-25-757-844</v>
          </cell>
          <cell r="E3000" t="str">
            <v>05050-MD-25-757-844</v>
          </cell>
          <cell r="F3000" t="str">
            <v>Tank-Main Platform, Structure- (Butane)</v>
          </cell>
          <cell r="G3000">
            <v>0</v>
          </cell>
          <cell r="H3000" t="str">
            <v>VP-1516-148-T-101/2-253</v>
          </cell>
          <cell r="I3000">
            <v>40175</v>
          </cell>
          <cell r="J3000">
            <v>40168</v>
          </cell>
          <cell r="K3000" t="str">
            <v>Y</v>
          </cell>
          <cell r="L3000" t="str">
            <v>Drw</v>
          </cell>
          <cell r="M3000">
            <v>3001</v>
          </cell>
        </row>
        <row r="3001">
          <cell r="C3001" t="str">
            <v>25</v>
          </cell>
          <cell r="D3001" t="str">
            <v>05050-MD-25-757-845</v>
          </cell>
          <cell r="E3001" t="str">
            <v>05050-MD-25-757-845</v>
          </cell>
          <cell r="F3001" t="str">
            <v>Tank-Main Platform, Structure- (Butane)</v>
          </cell>
          <cell r="G3001">
            <v>0</v>
          </cell>
          <cell r="H3001" t="str">
            <v>VP-1516-148-T-101/2-253</v>
          </cell>
          <cell r="I3001">
            <v>40175</v>
          </cell>
          <cell r="J3001">
            <v>40168</v>
          </cell>
          <cell r="K3001" t="str">
            <v>Y</v>
          </cell>
          <cell r="L3001" t="str">
            <v>Drw</v>
          </cell>
          <cell r="M3001">
            <v>3002</v>
          </cell>
        </row>
        <row r="3002">
          <cell r="C3002" t="str">
            <v>25</v>
          </cell>
          <cell r="D3002" t="str">
            <v>05050-MD-25-757-846</v>
          </cell>
          <cell r="E3002" t="str">
            <v>05050-MD-25-757-846</v>
          </cell>
          <cell r="F3002" t="str">
            <v>Tank-Main Platform, Structure- (Butane)</v>
          </cell>
          <cell r="G3002">
            <v>0</v>
          </cell>
          <cell r="H3002" t="str">
            <v>VP-1516-148-T-101/2-253</v>
          </cell>
          <cell r="I3002">
            <v>40175</v>
          </cell>
          <cell r="J3002">
            <v>40168</v>
          </cell>
          <cell r="K3002" t="str">
            <v>Y</v>
          </cell>
          <cell r="L3002" t="str">
            <v>Drw</v>
          </cell>
          <cell r="M3002">
            <v>3003</v>
          </cell>
        </row>
        <row r="3003">
          <cell r="C3003" t="str">
            <v>25</v>
          </cell>
          <cell r="D3003" t="str">
            <v>05050-MD-25-757-847</v>
          </cell>
          <cell r="E3003" t="str">
            <v>05050-MD-25-757-847</v>
          </cell>
          <cell r="F3003" t="str">
            <v>Tank-Main Platform, Structure- (Butane)</v>
          </cell>
          <cell r="G3003">
            <v>0</v>
          </cell>
          <cell r="H3003" t="str">
            <v>VP-1516-148-T-101/2-253</v>
          </cell>
          <cell r="I3003">
            <v>40175</v>
          </cell>
          <cell r="J3003">
            <v>40168</v>
          </cell>
          <cell r="K3003" t="str">
            <v>Y</v>
          </cell>
          <cell r="L3003" t="str">
            <v>Drw</v>
          </cell>
          <cell r="M3003">
            <v>3004</v>
          </cell>
        </row>
        <row r="3004">
          <cell r="C3004" t="str">
            <v>25</v>
          </cell>
          <cell r="D3004" t="str">
            <v>05050-MD-25-757-848</v>
          </cell>
          <cell r="E3004" t="str">
            <v>05050-MD-25-757-848</v>
          </cell>
          <cell r="F3004" t="str">
            <v>Tank-Main Platform, Structure- (Butane)</v>
          </cell>
          <cell r="G3004">
            <v>0</v>
          </cell>
          <cell r="H3004" t="str">
            <v>VP-1516-148-T-101/2-253</v>
          </cell>
          <cell r="I3004">
            <v>40175</v>
          </cell>
          <cell r="J3004">
            <v>40168</v>
          </cell>
          <cell r="K3004" t="str">
            <v>Y</v>
          </cell>
          <cell r="L3004" t="str">
            <v>Drw</v>
          </cell>
          <cell r="M3004">
            <v>3005</v>
          </cell>
        </row>
        <row r="3005">
          <cell r="C3005" t="str">
            <v>25</v>
          </cell>
          <cell r="D3005" t="str">
            <v>05050-MD-25-757-849</v>
          </cell>
          <cell r="E3005" t="str">
            <v>05050-MD-25-757-849</v>
          </cell>
          <cell r="F3005" t="str">
            <v>Tank-Main Platform, Structure- (Butane)</v>
          </cell>
          <cell r="G3005">
            <v>0</v>
          </cell>
          <cell r="H3005" t="str">
            <v>VP-1516-148-T-101/2-253</v>
          </cell>
          <cell r="I3005">
            <v>40175</v>
          </cell>
          <cell r="J3005">
            <v>40168</v>
          </cell>
          <cell r="K3005" t="str">
            <v>Y</v>
          </cell>
          <cell r="L3005" t="str">
            <v>Drw</v>
          </cell>
          <cell r="M3005">
            <v>3006</v>
          </cell>
        </row>
        <row r="3006">
          <cell r="C3006" t="str">
            <v>25</v>
          </cell>
          <cell r="D3006" t="str">
            <v>05050-MD-25-757-850</v>
          </cell>
          <cell r="E3006" t="str">
            <v>05050-MD-25-757-850</v>
          </cell>
          <cell r="F3006" t="str">
            <v>Tank-Main Platform, Structure- (Butane)</v>
          </cell>
          <cell r="G3006">
            <v>0</v>
          </cell>
          <cell r="H3006" t="str">
            <v>VP-1516-148-T-101/2-253</v>
          </cell>
          <cell r="I3006">
            <v>40175</v>
          </cell>
          <cell r="J3006">
            <v>40168</v>
          </cell>
          <cell r="K3006" t="str">
            <v>Y</v>
          </cell>
          <cell r="L3006" t="str">
            <v>Drw</v>
          </cell>
          <cell r="M3006">
            <v>3007</v>
          </cell>
        </row>
        <row r="3007">
          <cell r="C3007" t="str">
            <v>25</v>
          </cell>
          <cell r="D3007" t="str">
            <v>05050-MD-25-757-851</v>
          </cell>
          <cell r="E3007" t="str">
            <v>05050-MD-25-757-851</v>
          </cell>
          <cell r="F3007" t="str">
            <v>Tank-Main Platform, Structure- (Butane)</v>
          </cell>
          <cell r="G3007">
            <v>0</v>
          </cell>
          <cell r="H3007" t="str">
            <v>VP-1516-148-T-101/2-253</v>
          </cell>
          <cell r="I3007">
            <v>40175</v>
          </cell>
          <cell r="J3007">
            <v>40168</v>
          </cell>
          <cell r="K3007" t="str">
            <v>Y</v>
          </cell>
          <cell r="L3007" t="str">
            <v>Drw</v>
          </cell>
          <cell r="M3007">
            <v>3008</v>
          </cell>
        </row>
        <row r="3008">
          <cell r="C3008" t="str">
            <v>25</v>
          </cell>
          <cell r="D3008" t="str">
            <v>05050-MD-25-757-852</v>
          </cell>
          <cell r="E3008" t="str">
            <v>05050-MD-25-757-852</v>
          </cell>
          <cell r="F3008" t="str">
            <v>Tank-Main Platform, Structure- (Butane)</v>
          </cell>
          <cell r="G3008">
            <v>0</v>
          </cell>
          <cell r="H3008" t="str">
            <v>VP-1516-148-T-101/2-253</v>
          </cell>
          <cell r="I3008">
            <v>40175</v>
          </cell>
          <cell r="J3008">
            <v>40168</v>
          </cell>
          <cell r="K3008" t="str">
            <v>Y</v>
          </cell>
          <cell r="L3008" t="str">
            <v>Drw</v>
          </cell>
          <cell r="M3008">
            <v>3009</v>
          </cell>
        </row>
        <row r="3009">
          <cell r="C3009" t="str">
            <v>25</v>
          </cell>
          <cell r="D3009" t="str">
            <v>05050-MD-25-757-853</v>
          </cell>
          <cell r="E3009" t="str">
            <v>05050-MD-25-757-853</v>
          </cell>
          <cell r="F3009" t="str">
            <v>Tank-Main Platform, Structure- (Butane)</v>
          </cell>
          <cell r="G3009">
            <v>0</v>
          </cell>
          <cell r="H3009" t="str">
            <v>VP-1516-148-T-101/2-253</v>
          </cell>
          <cell r="I3009">
            <v>40175</v>
          </cell>
          <cell r="J3009">
            <v>40168</v>
          </cell>
          <cell r="K3009" t="str">
            <v>Y</v>
          </cell>
          <cell r="L3009" t="str">
            <v>Drw</v>
          </cell>
          <cell r="M3009">
            <v>3010</v>
          </cell>
        </row>
        <row r="3010">
          <cell r="C3010" t="str">
            <v>25</v>
          </cell>
          <cell r="D3010" t="str">
            <v>05050-MD-25-757-854</v>
          </cell>
          <cell r="E3010" t="str">
            <v>05050-MD-25-757-854</v>
          </cell>
          <cell r="F3010" t="str">
            <v>Tank-Main Platform, Structure- (Butane)</v>
          </cell>
          <cell r="G3010">
            <v>0</v>
          </cell>
          <cell r="H3010" t="str">
            <v>VP-1516-148-T-101/2-253</v>
          </cell>
          <cell r="I3010">
            <v>40175</v>
          </cell>
          <cell r="J3010">
            <v>40168</v>
          </cell>
          <cell r="K3010" t="str">
            <v>Y</v>
          </cell>
          <cell r="L3010" t="str">
            <v>Drw</v>
          </cell>
          <cell r="M3010">
            <v>3011</v>
          </cell>
        </row>
        <row r="3011">
          <cell r="C3011" t="str">
            <v>25</v>
          </cell>
          <cell r="D3011" t="str">
            <v>05050-MD-25-757-855</v>
          </cell>
          <cell r="E3011" t="str">
            <v>05050-MD-25-757-855</v>
          </cell>
          <cell r="F3011" t="str">
            <v>Tank-Main Platform, Structure- (Butane)</v>
          </cell>
          <cell r="G3011">
            <v>0</v>
          </cell>
          <cell r="H3011" t="str">
            <v>VP-1516-148-T-101/2-253</v>
          </cell>
          <cell r="I3011">
            <v>40175</v>
          </cell>
          <cell r="J3011">
            <v>40168</v>
          </cell>
          <cell r="K3011" t="str">
            <v>Y</v>
          </cell>
          <cell r="L3011" t="str">
            <v>Drw</v>
          </cell>
          <cell r="M3011">
            <v>3012</v>
          </cell>
        </row>
        <row r="3012">
          <cell r="C3012" t="str">
            <v>25</v>
          </cell>
          <cell r="D3012" t="str">
            <v>05050-MD-25-757-856</v>
          </cell>
          <cell r="E3012" t="str">
            <v>05050-MD-25-757-856</v>
          </cell>
          <cell r="F3012" t="str">
            <v>Tank-Main Platform, Structure- (Butane)</v>
          </cell>
          <cell r="G3012">
            <v>0</v>
          </cell>
          <cell r="H3012" t="str">
            <v>VP-1516-148-T-101/2-253</v>
          </cell>
          <cell r="I3012">
            <v>40175</v>
          </cell>
          <cell r="J3012">
            <v>40168</v>
          </cell>
          <cell r="K3012" t="str">
            <v>Y</v>
          </cell>
          <cell r="L3012" t="str">
            <v>Drw</v>
          </cell>
          <cell r="M3012">
            <v>3013</v>
          </cell>
        </row>
        <row r="3013">
          <cell r="C3013" t="str">
            <v>25</v>
          </cell>
          <cell r="D3013" t="str">
            <v>05050-MD-25-757-857</v>
          </cell>
          <cell r="E3013" t="str">
            <v>05050-MD-25-757-857</v>
          </cell>
          <cell r="F3013" t="str">
            <v>Tank-Main Platform, Structure- (Butane)</v>
          </cell>
          <cell r="G3013">
            <v>0</v>
          </cell>
          <cell r="H3013" t="str">
            <v>VP-1516-148-T-101/2-253</v>
          </cell>
          <cell r="I3013">
            <v>40175</v>
          </cell>
          <cell r="J3013">
            <v>40168</v>
          </cell>
          <cell r="K3013" t="str">
            <v>Y</v>
          </cell>
          <cell r="L3013" t="str">
            <v>Drw</v>
          </cell>
          <cell r="M3013">
            <v>3014</v>
          </cell>
        </row>
        <row r="3014">
          <cell r="C3014" t="str">
            <v>25</v>
          </cell>
          <cell r="D3014" t="str">
            <v>05050-MD-25-757-858</v>
          </cell>
          <cell r="E3014" t="str">
            <v>05050-MD-25-757-858</v>
          </cell>
          <cell r="F3014" t="str">
            <v>Tank-Main Platform, Structure- (Butane)</v>
          </cell>
          <cell r="G3014">
            <v>0</v>
          </cell>
          <cell r="H3014" t="str">
            <v>VP-1516-148-T-101/2-253</v>
          </cell>
          <cell r="I3014">
            <v>40175</v>
          </cell>
          <cell r="J3014">
            <v>40168</v>
          </cell>
          <cell r="K3014" t="str">
            <v>Y</v>
          </cell>
          <cell r="L3014" t="str">
            <v>Drw</v>
          </cell>
          <cell r="M3014">
            <v>3015</v>
          </cell>
        </row>
        <row r="3015">
          <cell r="C3015" t="str">
            <v>25</v>
          </cell>
          <cell r="D3015" t="str">
            <v>05050-MD-25-757-859</v>
          </cell>
          <cell r="E3015" t="str">
            <v>05050-MD-25-757-859</v>
          </cell>
          <cell r="F3015" t="str">
            <v>Tank-Main Platform, Structure- (Butane)</v>
          </cell>
          <cell r="G3015">
            <v>0</v>
          </cell>
          <cell r="H3015" t="str">
            <v>VP-1516-148-T-101/2-253</v>
          </cell>
          <cell r="I3015">
            <v>40175</v>
          </cell>
          <cell r="J3015">
            <v>40168</v>
          </cell>
          <cell r="K3015" t="str">
            <v>Y</v>
          </cell>
          <cell r="L3015" t="str">
            <v>Drw</v>
          </cell>
          <cell r="M3015">
            <v>3016</v>
          </cell>
        </row>
        <row r="3016">
          <cell r="C3016" t="str">
            <v>25</v>
          </cell>
          <cell r="D3016" t="str">
            <v>05050-MD-25-757-860</v>
          </cell>
          <cell r="E3016" t="str">
            <v>05050-MD-25-757-860</v>
          </cell>
          <cell r="F3016" t="str">
            <v>Tank-Main Platform, Structure- (Butane)</v>
          </cell>
          <cell r="G3016">
            <v>0</v>
          </cell>
          <cell r="H3016" t="str">
            <v>VP-1516-148-T-101/2-253</v>
          </cell>
          <cell r="I3016">
            <v>40175</v>
          </cell>
          <cell r="J3016">
            <v>40168</v>
          </cell>
          <cell r="K3016" t="str">
            <v>Y</v>
          </cell>
          <cell r="L3016" t="str">
            <v>Drw</v>
          </cell>
          <cell r="M3016">
            <v>3017</v>
          </cell>
        </row>
        <row r="3017">
          <cell r="C3017" t="str">
            <v>25</v>
          </cell>
          <cell r="D3017" t="str">
            <v>05050-MD-25-757-861</v>
          </cell>
          <cell r="E3017" t="str">
            <v>05050-MD-25-757-861</v>
          </cell>
          <cell r="F3017" t="str">
            <v>Tank-Main Platform, Structure- (Butane)</v>
          </cell>
          <cell r="G3017">
            <v>0</v>
          </cell>
          <cell r="H3017" t="str">
            <v>VP-1516-148-T-101/2-253</v>
          </cell>
          <cell r="I3017">
            <v>40175</v>
          </cell>
          <cell r="J3017">
            <v>40168</v>
          </cell>
          <cell r="K3017" t="str">
            <v>Y</v>
          </cell>
          <cell r="L3017" t="str">
            <v>Drw</v>
          </cell>
          <cell r="M3017">
            <v>3018</v>
          </cell>
        </row>
        <row r="3018">
          <cell r="C3018" t="str">
            <v>25</v>
          </cell>
          <cell r="D3018" t="str">
            <v>05050-MD-25-757-862</v>
          </cell>
          <cell r="E3018" t="str">
            <v>05050-MD-25-757-862</v>
          </cell>
          <cell r="F3018" t="str">
            <v>Tank-Main Platform, Structure- (Butane)</v>
          </cell>
          <cell r="G3018">
            <v>0</v>
          </cell>
          <cell r="H3018" t="str">
            <v>VP-1516-148-T-101/2-253</v>
          </cell>
          <cell r="I3018">
            <v>40175</v>
          </cell>
          <cell r="J3018">
            <v>40168</v>
          </cell>
          <cell r="K3018" t="str">
            <v>Y</v>
          </cell>
          <cell r="L3018" t="str">
            <v>Drw</v>
          </cell>
          <cell r="M3018">
            <v>3019</v>
          </cell>
        </row>
        <row r="3019">
          <cell r="C3019" t="str">
            <v>25</v>
          </cell>
          <cell r="D3019" t="str">
            <v>05050-MD-25-757-863</v>
          </cell>
          <cell r="E3019" t="str">
            <v>05050-MD-25-757-863</v>
          </cell>
          <cell r="F3019" t="str">
            <v>Tank-Main Platform, Structure- (Butane)</v>
          </cell>
          <cell r="G3019">
            <v>0</v>
          </cell>
          <cell r="H3019" t="str">
            <v>VP-1516-148-T-101/2-253</v>
          </cell>
          <cell r="I3019">
            <v>40175</v>
          </cell>
          <cell r="J3019">
            <v>40168</v>
          </cell>
          <cell r="K3019" t="str">
            <v>Y</v>
          </cell>
          <cell r="L3019" t="str">
            <v>Drw</v>
          </cell>
          <cell r="M3019">
            <v>3020</v>
          </cell>
        </row>
        <row r="3020">
          <cell r="C3020" t="str">
            <v>25</v>
          </cell>
          <cell r="D3020" t="str">
            <v>05050-MD-25-757-864</v>
          </cell>
          <cell r="E3020" t="str">
            <v>05050-MD-25-757-864</v>
          </cell>
          <cell r="F3020" t="str">
            <v>Tank-Main Platform, Structure- (Butane)</v>
          </cell>
          <cell r="G3020">
            <v>0</v>
          </cell>
          <cell r="H3020" t="str">
            <v>VP-1516-148-T-101/2-253</v>
          </cell>
          <cell r="I3020">
            <v>40175</v>
          </cell>
          <cell r="J3020">
            <v>40168</v>
          </cell>
          <cell r="K3020" t="str">
            <v>Y</v>
          </cell>
          <cell r="L3020" t="str">
            <v>Drw</v>
          </cell>
          <cell r="M3020">
            <v>3021</v>
          </cell>
        </row>
        <row r="3021">
          <cell r="C3021" t="str">
            <v>25</v>
          </cell>
          <cell r="D3021" t="str">
            <v>05050-MD-25-757-865</v>
          </cell>
          <cell r="E3021" t="str">
            <v>05050-MD-25-757-865</v>
          </cell>
          <cell r="F3021" t="str">
            <v>Tank-Main Platform, Structure- (Butane)</v>
          </cell>
          <cell r="G3021">
            <v>0</v>
          </cell>
          <cell r="H3021" t="str">
            <v>VP-1516-148-T-101/2-253</v>
          </cell>
          <cell r="I3021">
            <v>40175</v>
          </cell>
          <cell r="J3021">
            <v>40168</v>
          </cell>
          <cell r="K3021" t="str">
            <v>Y</v>
          </cell>
          <cell r="L3021" t="str">
            <v>Drw</v>
          </cell>
          <cell r="M3021">
            <v>3022</v>
          </cell>
        </row>
        <row r="3022">
          <cell r="C3022" t="str">
            <v>25</v>
          </cell>
          <cell r="D3022" t="str">
            <v>05050-MD-25-757-866</v>
          </cell>
          <cell r="E3022" t="str">
            <v>05050-MD-25-757-866</v>
          </cell>
          <cell r="F3022" t="str">
            <v>Tank-Main Platform, Structure- (Butane)</v>
          </cell>
          <cell r="G3022">
            <v>0</v>
          </cell>
          <cell r="H3022" t="str">
            <v>VP-1516-148-T-101/2-253</v>
          </cell>
          <cell r="I3022">
            <v>40175</v>
          </cell>
          <cell r="J3022">
            <v>40168</v>
          </cell>
          <cell r="K3022" t="str">
            <v>Y</v>
          </cell>
          <cell r="L3022" t="str">
            <v>Drw</v>
          </cell>
          <cell r="M3022">
            <v>3023</v>
          </cell>
        </row>
        <row r="3023">
          <cell r="C3023" t="str">
            <v>25</v>
          </cell>
          <cell r="D3023" t="str">
            <v>05050-MD-25-757-867</v>
          </cell>
          <cell r="E3023" t="str">
            <v>05050-MD-25-757-867</v>
          </cell>
          <cell r="F3023" t="str">
            <v>Tank-Main Platform, Structure- (Butane)</v>
          </cell>
          <cell r="G3023">
            <v>0</v>
          </cell>
          <cell r="H3023" t="str">
            <v>VP-1516-148-T-101/2-253</v>
          </cell>
          <cell r="I3023">
            <v>40175</v>
          </cell>
          <cell r="J3023">
            <v>40168</v>
          </cell>
          <cell r="K3023" t="str">
            <v>Y</v>
          </cell>
          <cell r="L3023" t="str">
            <v>Drw</v>
          </cell>
          <cell r="M3023">
            <v>3024</v>
          </cell>
        </row>
        <row r="3024">
          <cell r="C3024" t="str">
            <v>25</v>
          </cell>
          <cell r="D3024" t="str">
            <v>05050-MD-25-757-868</v>
          </cell>
          <cell r="E3024" t="str">
            <v>05050-MD-25-757-868</v>
          </cell>
          <cell r="F3024" t="str">
            <v>Tank-Main Platform, Structure- (Butane)</v>
          </cell>
          <cell r="G3024">
            <v>0</v>
          </cell>
          <cell r="H3024" t="str">
            <v>VP-1516-148-T-101/2-253</v>
          </cell>
          <cell r="I3024">
            <v>40175</v>
          </cell>
          <cell r="J3024">
            <v>40168</v>
          </cell>
          <cell r="K3024" t="str">
            <v>Y</v>
          </cell>
          <cell r="L3024" t="str">
            <v>Drw</v>
          </cell>
          <cell r="M3024">
            <v>3025</v>
          </cell>
        </row>
        <row r="3025">
          <cell r="C3025" t="str">
            <v>25</v>
          </cell>
          <cell r="D3025" t="str">
            <v>05050-MD-25-757-869</v>
          </cell>
          <cell r="E3025" t="str">
            <v>05050-MD-25-757-869</v>
          </cell>
          <cell r="F3025" t="str">
            <v>Tank-Main Platform, Structure- (Butane)</v>
          </cell>
          <cell r="G3025">
            <v>0</v>
          </cell>
          <cell r="H3025" t="str">
            <v>VP-1516-148-T-101/2-253</v>
          </cell>
          <cell r="I3025">
            <v>40175</v>
          </cell>
          <cell r="J3025">
            <v>40168</v>
          </cell>
          <cell r="K3025" t="str">
            <v>Y</v>
          </cell>
          <cell r="L3025" t="str">
            <v>Drw</v>
          </cell>
          <cell r="M3025">
            <v>3026</v>
          </cell>
        </row>
        <row r="3026">
          <cell r="C3026" t="str">
            <v>25</v>
          </cell>
          <cell r="D3026" t="str">
            <v>05050-MD-25-757-870</v>
          </cell>
          <cell r="E3026" t="str">
            <v>05050-MD-25-757-870</v>
          </cell>
          <cell r="F3026" t="str">
            <v>Tank-Main Platform, Structure- (Butane)</v>
          </cell>
          <cell r="G3026">
            <v>0</v>
          </cell>
          <cell r="H3026" t="str">
            <v>VP-1516-148-T-101/2-253</v>
          </cell>
          <cell r="I3026">
            <v>40175</v>
          </cell>
          <cell r="J3026">
            <v>40168</v>
          </cell>
          <cell r="K3026" t="str">
            <v>Y</v>
          </cell>
          <cell r="L3026" t="str">
            <v>Drw</v>
          </cell>
          <cell r="M3026">
            <v>3027</v>
          </cell>
        </row>
        <row r="3027">
          <cell r="C3027" t="str">
            <v>25</v>
          </cell>
          <cell r="D3027" t="str">
            <v>05050-MD-25-757-871</v>
          </cell>
          <cell r="E3027" t="str">
            <v>05050-MD-25-757-871</v>
          </cell>
          <cell r="F3027" t="str">
            <v>Tank-Main Platform, Structure- (Butane)</v>
          </cell>
          <cell r="G3027">
            <v>0</v>
          </cell>
          <cell r="H3027" t="str">
            <v>VP-1516-148-T-101/2-253</v>
          </cell>
          <cell r="I3027">
            <v>40175</v>
          </cell>
          <cell r="J3027">
            <v>40168</v>
          </cell>
          <cell r="K3027" t="str">
            <v>Y</v>
          </cell>
          <cell r="L3027" t="str">
            <v>Drw</v>
          </cell>
          <cell r="M3027">
            <v>3028</v>
          </cell>
        </row>
        <row r="3028">
          <cell r="C3028" t="str">
            <v>25</v>
          </cell>
          <cell r="D3028" t="str">
            <v>05050-MD-25-757-872</v>
          </cell>
          <cell r="E3028" t="str">
            <v>05050-MD-25-757-872</v>
          </cell>
          <cell r="F3028" t="str">
            <v>Tank-Main Platform, Structure- (Butane)</v>
          </cell>
          <cell r="G3028">
            <v>0</v>
          </cell>
          <cell r="H3028" t="str">
            <v>VP-1516-148-T-101/2-253</v>
          </cell>
          <cell r="I3028">
            <v>40175</v>
          </cell>
          <cell r="J3028">
            <v>40168</v>
          </cell>
          <cell r="K3028" t="str">
            <v>Y</v>
          </cell>
          <cell r="L3028" t="str">
            <v>Drw</v>
          </cell>
          <cell r="M3028">
            <v>3029</v>
          </cell>
        </row>
        <row r="3029">
          <cell r="C3029" t="str">
            <v>25</v>
          </cell>
          <cell r="D3029" t="str">
            <v>05050-MD-25-757-873</v>
          </cell>
          <cell r="E3029" t="str">
            <v>05050-MD-25-757-873</v>
          </cell>
          <cell r="F3029" t="str">
            <v>Tank-Main Platform, Structure- (Butane)</v>
          </cell>
          <cell r="G3029">
            <v>0</v>
          </cell>
          <cell r="H3029" t="str">
            <v>VP-1516-148-T-101/2-253</v>
          </cell>
          <cell r="I3029">
            <v>40175</v>
          </cell>
          <cell r="J3029">
            <v>40168</v>
          </cell>
          <cell r="K3029" t="str">
            <v>Y</v>
          </cell>
          <cell r="L3029" t="str">
            <v>Drw</v>
          </cell>
          <cell r="M3029">
            <v>3030</v>
          </cell>
        </row>
        <row r="3030">
          <cell r="C3030" t="str">
            <v>25</v>
          </cell>
          <cell r="D3030" t="str">
            <v>05050-MD-25-757-874</v>
          </cell>
          <cell r="E3030" t="str">
            <v>05050-MD-25-757-874</v>
          </cell>
          <cell r="F3030" t="str">
            <v>Tank-Main Platform, Structure- (Butane)</v>
          </cell>
          <cell r="G3030">
            <v>0</v>
          </cell>
          <cell r="H3030" t="str">
            <v>VP-1516-148-T-101/2-253</v>
          </cell>
          <cell r="I3030">
            <v>40175</v>
          </cell>
          <cell r="J3030">
            <v>40168</v>
          </cell>
          <cell r="K3030" t="str">
            <v>Y</v>
          </cell>
          <cell r="L3030" t="str">
            <v>Drw</v>
          </cell>
          <cell r="M3030">
            <v>3031</v>
          </cell>
        </row>
        <row r="3031">
          <cell r="C3031" t="str">
            <v>25</v>
          </cell>
          <cell r="D3031" t="str">
            <v>05050-MD-25-757-875</v>
          </cell>
          <cell r="E3031" t="str">
            <v>05050-MD-25-757-875</v>
          </cell>
          <cell r="F3031" t="str">
            <v>Tank-Main Platform, Structure- (Butane)</v>
          </cell>
          <cell r="G3031">
            <v>0</v>
          </cell>
          <cell r="H3031" t="str">
            <v>VP-1516-148-T-101/2-253</v>
          </cell>
          <cell r="I3031">
            <v>40175</v>
          </cell>
          <cell r="J3031">
            <v>40168</v>
          </cell>
          <cell r="K3031" t="str">
            <v>Y</v>
          </cell>
          <cell r="L3031" t="str">
            <v>Drw</v>
          </cell>
          <cell r="M3031">
            <v>3032</v>
          </cell>
        </row>
        <row r="3032">
          <cell r="C3032" t="str">
            <v>25</v>
          </cell>
          <cell r="D3032" t="str">
            <v>05050-MD-25-757-876</v>
          </cell>
          <cell r="E3032" t="str">
            <v>05050-MD-25-757-876</v>
          </cell>
          <cell r="F3032" t="str">
            <v>Tank-Main Platform, Structure- (Butane)</v>
          </cell>
          <cell r="G3032">
            <v>0</v>
          </cell>
          <cell r="H3032" t="str">
            <v>VP-1516-148-T-101/2-253</v>
          </cell>
          <cell r="I3032">
            <v>40175</v>
          </cell>
          <cell r="J3032">
            <v>40168</v>
          </cell>
          <cell r="K3032" t="str">
            <v>Y</v>
          </cell>
          <cell r="L3032" t="str">
            <v>Drw</v>
          </cell>
          <cell r="M3032">
            <v>3033</v>
          </cell>
        </row>
        <row r="3033">
          <cell r="C3033" t="str">
            <v>25</v>
          </cell>
          <cell r="D3033" t="str">
            <v>05050-MD-25-757-877</v>
          </cell>
          <cell r="E3033" t="str">
            <v>05050-MD-25-757-877</v>
          </cell>
          <cell r="F3033" t="str">
            <v>Tank-Main Platform, Structure- (Butane)</v>
          </cell>
          <cell r="G3033">
            <v>0</v>
          </cell>
          <cell r="H3033" t="str">
            <v>VP-1516-148-T-101/2-253</v>
          </cell>
          <cell r="I3033">
            <v>40175</v>
          </cell>
          <cell r="J3033">
            <v>40168</v>
          </cell>
          <cell r="K3033" t="str">
            <v>Y</v>
          </cell>
          <cell r="L3033" t="str">
            <v>Drw</v>
          </cell>
          <cell r="M3033">
            <v>3034</v>
          </cell>
        </row>
        <row r="3034">
          <cell r="C3034" t="str">
            <v>25</v>
          </cell>
          <cell r="D3034" t="str">
            <v>05050-MD-25-757-878</v>
          </cell>
          <cell r="E3034" t="str">
            <v>05050-MD-25-757-878</v>
          </cell>
          <cell r="F3034" t="str">
            <v>Tank-Main Platform, Structure- (Butane)</v>
          </cell>
          <cell r="G3034">
            <v>0</v>
          </cell>
          <cell r="H3034" t="str">
            <v>VP-1516-148-T-101/2-253</v>
          </cell>
          <cell r="I3034">
            <v>40175</v>
          </cell>
          <cell r="J3034">
            <v>40168</v>
          </cell>
          <cell r="K3034" t="str">
            <v>Y</v>
          </cell>
          <cell r="L3034" t="str">
            <v>Drw</v>
          </cell>
          <cell r="M3034">
            <v>3035</v>
          </cell>
        </row>
        <row r="3035">
          <cell r="C3035" t="str">
            <v>25</v>
          </cell>
          <cell r="D3035" t="str">
            <v>05050-MD-25-757-879</v>
          </cell>
          <cell r="E3035" t="str">
            <v>05050-MD-25-757-879</v>
          </cell>
          <cell r="F3035" t="str">
            <v>Tank-Main Platform, Structure- (Butane)</v>
          </cell>
          <cell r="G3035">
            <v>0</v>
          </cell>
          <cell r="H3035" t="str">
            <v>VP-1516-148-T-101/2-253</v>
          </cell>
          <cell r="I3035">
            <v>40175</v>
          </cell>
          <cell r="J3035">
            <v>40168</v>
          </cell>
          <cell r="K3035" t="str">
            <v>Y</v>
          </cell>
          <cell r="L3035" t="str">
            <v>Drw</v>
          </cell>
          <cell r="M3035">
            <v>3036</v>
          </cell>
        </row>
        <row r="3036">
          <cell r="C3036" t="str">
            <v>25</v>
          </cell>
          <cell r="D3036" t="str">
            <v>05050-MD-25-757-880</v>
          </cell>
          <cell r="E3036" t="str">
            <v>05050-MD-25-757-880</v>
          </cell>
          <cell r="F3036" t="str">
            <v>Tank-Main Platform, Structure- (Butane)</v>
          </cell>
          <cell r="G3036">
            <v>0</v>
          </cell>
          <cell r="H3036" t="str">
            <v>VP-1516-148-T-101/2-253</v>
          </cell>
          <cell r="I3036">
            <v>40175</v>
          </cell>
          <cell r="J3036">
            <v>40168</v>
          </cell>
          <cell r="K3036" t="str">
            <v>Y</v>
          </cell>
          <cell r="L3036" t="str">
            <v>Drw</v>
          </cell>
          <cell r="M3036">
            <v>3037</v>
          </cell>
        </row>
        <row r="3037">
          <cell r="C3037" t="str">
            <v>25</v>
          </cell>
          <cell r="D3037" t="str">
            <v>05050-MD-25-757-881</v>
          </cell>
          <cell r="E3037" t="str">
            <v>05050-MD-25-757-881</v>
          </cell>
          <cell r="F3037" t="str">
            <v>Tank-Main Platform, Structure- (Butane)</v>
          </cell>
          <cell r="G3037">
            <v>0</v>
          </cell>
          <cell r="H3037" t="str">
            <v>VP-1516-148-T-101/2-253</v>
          </cell>
          <cell r="I3037">
            <v>40175</v>
          </cell>
          <cell r="J3037">
            <v>40168</v>
          </cell>
          <cell r="K3037" t="str">
            <v>Y</v>
          </cell>
          <cell r="L3037" t="str">
            <v>Drw</v>
          </cell>
          <cell r="M3037">
            <v>3038</v>
          </cell>
        </row>
        <row r="3038">
          <cell r="C3038" t="str">
            <v>25</v>
          </cell>
          <cell r="D3038" t="str">
            <v>05050-MD-25-757-882</v>
          </cell>
          <cell r="E3038" t="str">
            <v>05050-MD-25-757-882</v>
          </cell>
          <cell r="F3038" t="str">
            <v>Tank-Main Platform, Structure- (Butane)</v>
          </cell>
          <cell r="G3038">
            <v>0</v>
          </cell>
          <cell r="H3038" t="str">
            <v>VP-1516-148-T-101/2-253</v>
          </cell>
          <cell r="I3038">
            <v>40175</v>
          </cell>
          <cell r="J3038">
            <v>40168</v>
          </cell>
          <cell r="K3038" t="str">
            <v>Y</v>
          </cell>
          <cell r="L3038" t="str">
            <v>Drw</v>
          </cell>
          <cell r="M3038">
            <v>3039</v>
          </cell>
        </row>
        <row r="3039">
          <cell r="C3039" t="str">
            <v>25</v>
          </cell>
          <cell r="D3039" t="str">
            <v>05050-MD-25-757-883</v>
          </cell>
          <cell r="E3039" t="str">
            <v>05050-MD-25-757-883</v>
          </cell>
          <cell r="F3039" t="str">
            <v>Tank-Main Platform, Structure- (Butane)</v>
          </cell>
          <cell r="G3039">
            <v>0</v>
          </cell>
          <cell r="H3039" t="str">
            <v>VP-1516-148-T-101/2-253</v>
          </cell>
          <cell r="I3039">
            <v>40175</v>
          </cell>
          <cell r="J3039">
            <v>40168</v>
          </cell>
          <cell r="K3039" t="str">
            <v>Y</v>
          </cell>
          <cell r="L3039" t="str">
            <v>Drw</v>
          </cell>
          <cell r="M3039">
            <v>3040</v>
          </cell>
        </row>
        <row r="3040">
          <cell r="C3040" t="str">
            <v>25</v>
          </cell>
          <cell r="D3040" t="str">
            <v>05050-MD-25-757-884</v>
          </cell>
          <cell r="E3040" t="str">
            <v>05050-MD-25-757-884</v>
          </cell>
          <cell r="F3040" t="str">
            <v>Tank-Main Platform, Structure- (Butane)</v>
          </cell>
          <cell r="G3040">
            <v>0</v>
          </cell>
          <cell r="H3040" t="str">
            <v>VP-1516-148-T-101/2-253</v>
          </cell>
          <cell r="I3040">
            <v>40175</v>
          </cell>
          <cell r="J3040">
            <v>40168</v>
          </cell>
          <cell r="K3040" t="str">
            <v>Y</v>
          </cell>
          <cell r="L3040" t="str">
            <v>Drw</v>
          </cell>
          <cell r="M3040">
            <v>3041</v>
          </cell>
        </row>
        <row r="3041">
          <cell r="C3041" t="str">
            <v>25</v>
          </cell>
          <cell r="D3041" t="str">
            <v>05050-MD-25-757-885</v>
          </cell>
          <cell r="E3041" t="str">
            <v>05050-MD-25-757-885</v>
          </cell>
          <cell r="F3041" t="str">
            <v>Tank-Main Platform, Structure- (Butane)</v>
          </cell>
          <cell r="G3041">
            <v>0</v>
          </cell>
          <cell r="H3041" t="str">
            <v>VP-1516-148-T-101/2-253</v>
          </cell>
          <cell r="I3041">
            <v>40175</v>
          </cell>
          <cell r="J3041">
            <v>40168</v>
          </cell>
          <cell r="K3041" t="str">
            <v>Y</v>
          </cell>
          <cell r="L3041" t="str">
            <v>Drw</v>
          </cell>
          <cell r="M3041">
            <v>3042</v>
          </cell>
        </row>
        <row r="3042">
          <cell r="C3042" t="str">
            <v>25</v>
          </cell>
          <cell r="D3042" t="str">
            <v>05050-MD-25-757-886</v>
          </cell>
          <cell r="E3042" t="str">
            <v>05050-MD-25-757-886</v>
          </cell>
          <cell r="F3042" t="str">
            <v>Tank-Main Platform, Structure- (Butane)</v>
          </cell>
          <cell r="G3042">
            <v>0</v>
          </cell>
          <cell r="H3042" t="str">
            <v>VP-1516-148-T-101/2-253</v>
          </cell>
          <cell r="I3042">
            <v>40175</v>
          </cell>
          <cell r="J3042">
            <v>40168</v>
          </cell>
          <cell r="K3042" t="str">
            <v>Y</v>
          </cell>
          <cell r="L3042" t="str">
            <v>Drw</v>
          </cell>
          <cell r="M3042">
            <v>3043</v>
          </cell>
        </row>
        <row r="3043">
          <cell r="C3043" t="str">
            <v>25</v>
          </cell>
          <cell r="D3043" t="str">
            <v>05050-MD-25-757-887</v>
          </cell>
          <cell r="E3043" t="str">
            <v>05050-MD-25-757-887</v>
          </cell>
          <cell r="F3043" t="str">
            <v>Tank-Main Platform, Structure- (Butane)</v>
          </cell>
          <cell r="G3043">
            <v>0</v>
          </cell>
          <cell r="H3043" t="str">
            <v>VP-1516-148-T-101/2-253</v>
          </cell>
          <cell r="I3043">
            <v>40175</v>
          </cell>
          <cell r="J3043">
            <v>40168</v>
          </cell>
          <cell r="K3043" t="str">
            <v>Y</v>
          </cell>
          <cell r="L3043" t="str">
            <v>Drw</v>
          </cell>
          <cell r="M3043">
            <v>3044</v>
          </cell>
        </row>
        <row r="3044">
          <cell r="C3044" t="str">
            <v>25</v>
          </cell>
          <cell r="D3044" t="str">
            <v>05050-MD-25-757-888</v>
          </cell>
          <cell r="E3044" t="str">
            <v>05050-MD-25-757-888</v>
          </cell>
          <cell r="F3044" t="str">
            <v>Tank-Main Platform, Structure- (Butane)</v>
          </cell>
          <cell r="G3044">
            <v>0</v>
          </cell>
          <cell r="H3044" t="str">
            <v>VP-1516-148-T-101/2-253</v>
          </cell>
          <cell r="I3044">
            <v>40175</v>
          </cell>
          <cell r="J3044">
            <v>40168</v>
          </cell>
          <cell r="K3044" t="str">
            <v>Y</v>
          </cell>
          <cell r="L3044" t="str">
            <v>Drw</v>
          </cell>
          <cell r="M3044">
            <v>3045</v>
          </cell>
        </row>
        <row r="3045">
          <cell r="C3045" t="str">
            <v>25</v>
          </cell>
          <cell r="D3045" t="str">
            <v>05050-MD-25-757-889</v>
          </cell>
          <cell r="E3045" t="str">
            <v>05050-MD-25-757-889</v>
          </cell>
          <cell r="F3045" t="str">
            <v>Tank-Main Platform, Structure- (Butane)</v>
          </cell>
          <cell r="G3045">
            <v>0</v>
          </cell>
          <cell r="H3045" t="str">
            <v>VP-1516-148-T-101/2-253</v>
          </cell>
          <cell r="I3045">
            <v>40175</v>
          </cell>
          <cell r="J3045">
            <v>40168</v>
          </cell>
          <cell r="K3045" t="str">
            <v>Y</v>
          </cell>
          <cell r="L3045" t="str">
            <v>Drw</v>
          </cell>
          <cell r="M3045">
            <v>3046</v>
          </cell>
        </row>
        <row r="3046">
          <cell r="C3046" t="str">
            <v>25</v>
          </cell>
          <cell r="D3046" t="str">
            <v>05050-MD-25-757-890</v>
          </cell>
          <cell r="E3046" t="str">
            <v>05050-MD-25-757-890</v>
          </cell>
          <cell r="F3046" t="str">
            <v>Tank-Main Platform, Structure- (Butane)</v>
          </cell>
          <cell r="G3046">
            <v>0</v>
          </cell>
          <cell r="H3046" t="str">
            <v>VP-1516-148-T-101/2-253</v>
          </cell>
          <cell r="I3046">
            <v>40175</v>
          </cell>
          <cell r="J3046">
            <v>40168</v>
          </cell>
          <cell r="K3046" t="str">
            <v>Y</v>
          </cell>
          <cell r="L3046" t="str">
            <v>Drw</v>
          </cell>
          <cell r="M3046">
            <v>3047</v>
          </cell>
        </row>
        <row r="3047">
          <cell r="C3047" t="str">
            <v>25</v>
          </cell>
          <cell r="D3047" t="str">
            <v>05050-MD-25-757-891</v>
          </cell>
          <cell r="E3047" t="str">
            <v>05050-MD-25-757-891</v>
          </cell>
          <cell r="F3047" t="str">
            <v>Tank-Main Platform, Structure- (Butane)</v>
          </cell>
          <cell r="G3047">
            <v>0</v>
          </cell>
          <cell r="H3047" t="str">
            <v>VP-1516-148-T-101/2-253</v>
          </cell>
          <cell r="I3047">
            <v>40175</v>
          </cell>
          <cell r="J3047">
            <v>40168</v>
          </cell>
          <cell r="K3047" t="str">
            <v>Y</v>
          </cell>
          <cell r="L3047" t="str">
            <v>Drw</v>
          </cell>
          <cell r="M3047">
            <v>3048</v>
          </cell>
        </row>
        <row r="3048">
          <cell r="C3048" t="str">
            <v>25</v>
          </cell>
          <cell r="D3048" t="str">
            <v>05050-MD-25-757-892</v>
          </cell>
          <cell r="E3048" t="str">
            <v>05050-MD-25-757-892</v>
          </cell>
          <cell r="F3048" t="str">
            <v>Tank-Main Platform, Structure- (Butane)</v>
          </cell>
          <cell r="G3048">
            <v>0</v>
          </cell>
          <cell r="H3048" t="str">
            <v>VP-1516-148-T-101/2-253</v>
          </cell>
          <cell r="I3048">
            <v>40175</v>
          </cell>
          <cell r="J3048">
            <v>40168</v>
          </cell>
          <cell r="K3048" t="str">
            <v>Y</v>
          </cell>
          <cell r="L3048" t="str">
            <v>Drw</v>
          </cell>
          <cell r="M3048">
            <v>3049</v>
          </cell>
        </row>
        <row r="3049">
          <cell r="C3049" t="str">
            <v>25</v>
          </cell>
          <cell r="D3049" t="str">
            <v>05050-MD-25-757-893</v>
          </cell>
          <cell r="E3049" t="str">
            <v>05050-MD-25-757-893</v>
          </cell>
          <cell r="F3049" t="str">
            <v>Tank-Main Platform, Structure- (Butane)</v>
          </cell>
          <cell r="G3049">
            <v>0</v>
          </cell>
          <cell r="H3049" t="str">
            <v>VP-1516-148-T-101/2-253</v>
          </cell>
          <cell r="I3049">
            <v>40175</v>
          </cell>
          <cell r="J3049">
            <v>40168</v>
          </cell>
          <cell r="K3049" t="str">
            <v>Y</v>
          </cell>
          <cell r="L3049" t="str">
            <v>Drw</v>
          </cell>
          <cell r="M3049">
            <v>3050</v>
          </cell>
        </row>
        <row r="3050">
          <cell r="C3050" t="str">
            <v>25</v>
          </cell>
          <cell r="D3050" t="str">
            <v>05050-MD-25-757-894</v>
          </cell>
          <cell r="E3050" t="str">
            <v>05050-MD-25-757-894</v>
          </cell>
          <cell r="F3050" t="str">
            <v>Tank-Main Platform, Structure- (Butane)</v>
          </cell>
          <cell r="G3050">
            <v>0</v>
          </cell>
          <cell r="H3050" t="str">
            <v>VP-1516-148-T-101/2-253</v>
          </cell>
          <cell r="I3050">
            <v>40175</v>
          </cell>
          <cell r="J3050">
            <v>40168</v>
          </cell>
          <cell r="K3050" t="str">
            <v>Y</v>
          </cell>
          <cell r="L3050" t="str">
            <v>Drw</v>
          </cell>
          <cell r="M3050">
            <v>3051</v>
          </cell>
        </row>
        <row r="3051">
          <cell r="C3051" t="str">
            <v>25</v>
          </cell>
          <cell r="D3051" t="str">
            <v>05050-MD-25-757-895</v>
          </cell>
          <cell r="E3051" t="str">
            <v>05050-MD-25-757-895</v>
          </cell>
          <cell r="F3051" t="str">
            <v>Tank-Main Platform, Structure- (Butane)</v>
          </cell>
          <cell r="G3051">
            <v>0</v>
          </cell>
          <cell r="H3051" t="str">
            <v>VP-1516-148-T-101/2-253</v>
          </cell>
          <cell r="I3051">
            <v>40175</v>
          </cell>
          <cell r="J3051">
            <v>40168</v>
          </cell>
          <cell r="K3051" t="str">
            <v>Y</v>
          </cell>
          <cell r="L3051" t="str">
            <v>Drw</v>
          </cell>
          <cell r="M3051">
            <v>3052</v>
          </cell>
        </row>
        <row r="3052">
          <cell r="C3052" t="str">
            <v>25</v>
          </cell>
          <cell r="D3052" t="str">
            <v>05050-MD-25-757-896</v>
          </cell>
          <cell r="E3052" t="str">
            <v>05050-MD-25-757-896</v>
          </cell>
          <cell r="F3052" t="str">
            <v>Tank-Main Platform, Structure- (Butane)</v>
          </cell>
          <cell r="G3052">
            <v>0</v>
          </cell>
          <cell r="H3052" t="str">
            <v>VP-1516-148-T-101/2-253</v>
          </cell>
          <cell r="I3052">
            <v>40175</v>
          </cell>
          <cell r="J3052">
            <v>40168</v>
          </cell>
          <cell r="K3052" t="str">
            <v>Y</v>
          </cell>
          <cell r="L3052" t="str">
            <v>Drw</v>
          </cell>
          <cell r="M3052">
            <v>3053</v>
          </cell>
        </row>
        <row r="3053">
          <cell r="C3053" t="str">
            <v>25</v>
          </cell>
          <cell r="D3053" t="str">
            <v>05050-MD-25-757-897</v>
          </cell>
          <cell r="E3053" t="str">
            <v>05050-MD-25-757-897</v>
          </cell>
          <cell r="F3053" t="str">
            <v>Tank-Main Platform, Structure- (Butane)</v>
          </cell>
          <cell r="G3053">
            <v>0</v>
          </cell>
          <cell r="H3053" t="str">
            <v>VP-1516-148-T-101/2-253</v>
          </cell>
          <cell r="I3053">
            <v>40175</v>
          </cell>
          <cell r="J3053">
            <v>40168</v>
          </cell>
          <cell r="K3053" t="str">
            <v>Y</v>
          </cell>
          <cell r="L3053" t="str">
            <v>Drw</v>
          </cell>
          <cell r="M3053">
            <v>3054</v>
          </cell>
        </row>
        <row r="3054">
          <cell r="C3054" t="str">
            <v>25</v>
          </cell>
          <cell r="D3054" t="str">
            <v>05050-MD-25-757-898</v>
          </cell>
          <cell r="E3054" t="str">
            <v>05050-MD-25-757-898</v>
          </cell>
          <cell r="F3054" t="str">
            <v>Tank-Main Platform, Structure- (Butane)</v>
          </cell>
          <cell r="G3054">
            <v>0</v>
          </cell>
          <cell r="H3054" t="str">
            <v>VP-1516-148-T-101/2-253</v>
          </cell>
          <cell r="I3054">
            <v>40175</v>
          </cell>
          <cell r="J3054">
            <v>40168</v>
          </cell>
          <cell r="K3054" t="str">
            <v>Y</v>
          </cell>
          <cell r="L3054" t="str">
            <v>Drw</v>
          </cell>
          <cell r="M3054">
            <v>3055</v>
          </cell>
        </row>
        <row r="3055">
          <cell r="C3055" t="str">
            <v>25</v>
          </cell>
          <cell r="D3055" t="str">
            <v>05050-MD-25-757-899</v>
          </cell>
          <cell r="E3055" t="str">
            <v>05050-MD-25-757-899</v>
          </cell>
          <cell r="F3055" t="str">
            <v>Tank-Main Platform, Structure- (Butane)</v>
          </cell>
          <cell r="G3055">
            <v>0</v>
          </cell>
          <cell r="H3055" t="str">
            <v>VP-1516-148-T-101/2-253</v>
          </cell>
          <cell r="I3055">
            <v>40175</v>
          </cell>
          <cell r="J3055">
            <v>40168</v>
          </cell>
          <cell r="K3055" t="str">
            <v>Y</v>
          </cell>
          <cell r="L3055" t="str">
            <v>Drw</v>
          </cell>
          <cell r="M3055">
            <v>3056</v>
          </cell>
        </row>
        <row r="3056">
          <cell r="C3056" t="str">
            <v>25</v>
          </cell>
          <cell r="D3056" t="str">
            <v>05050-MD-25-757-900</v>
          </cell>
          <cell r="E3056" t="str">
            <v>05050-MD-25-757-900</v>
          </cell>
          <cell r="F3056" t="str">
            <v>Tank-Main Platform, Structure- (Butane)</v>
          </cell>
          <cell r="G3056">
            <v>0</v>
          </cell>
          <cell r="H3056" t="str">
            <v>VP-1516-148-T-101/2-253</v>
          </cell>
          <cell r="I3056">
            <v>40175</v>
          </cell>
          <cell r="J3056">
            <v>40168</v>
          </cell>
          <cell r="K3056" t="str">
            <v>Y</v>
          </cell>
          <cell r="L3056" t="str">
            <v>Drw</v>
          </cell>
          <cell r="M3056">
            <v>3057</v>
          </cell>
        </row>
        <row r="3057">
          <cell r="C3057" t="str">
            <v>25</v>
          </cell>
          <cell r="D3057" t="str">
            <v>05050-MD-25-757-901</v>
          </cell>
          <cell r="E3057" t="str">
            <v>05050-MD-25-757-901</v>
          </cell>
          <cell r="F3057" t="str">
            <v>Tank-Main Platform, Structure- (Butane)</v>
          </cell>
          <cell r="G3057">
            <v>0</v>
          </cell>
          <cell r="H3057" t="str">
            <v>VP-1516-148-T-101/2-253</v>
          </cell>
          <cell r="I3057">
            <v>40175</v>
          </cell>
          <cell r="J3057">
            <v>40168</v>
          </cell>
          <cell r="K3057" t="str">
            <v>Y</v>
          </cell>
          <cell r="L3057" t="str">
            <v>Drw</v>
          </cell>
          <cell r="M3057">
            <v>3058</v>
          </cell>
        </row>
        <row r="3058">
          <cell r="C3058" t="str">
            <v>25</v>
          </cell>
          <cell r="D3058" t="str">
            <v>05050-MD-25-757-902</v>
          </cell>
          <cell r="E3058" t="str">
            <v>05050-MD-25-757-902</v>
          </cell>
          <cell r="F3058" t="str">
            <v>Tank-Main Platform, Structure- (Butane)</v>
          </cell>
          <cell r="G3058">
            <v>0</v>
          </cell>
          <cell r="H3058" t="str">
            <v>VP-1516-148-T-101/2-253</v>
          </cell>
          <cell r="I3058">
            <v>40175</v>
          </cell>
          <cell r="J3058">
            <v>40168</v>
          </cell>
          <cell r="K3058" t="str">
            <v>Y</v>
          </cell>
          <cell r="L3058" t="str">
            <v>Drw</v>
          </cell>
          <cell r="M3058">
            <v>3059</v>
          </cell>
        </row>
        <row r="3059">
          <cell r="C3059" t="str">
            <v>25</v>
          </cell>
          <cell r="D3059" t="str">
            <v>05050-MD-25-757-903</v>
          </cell>
          <cell r="E3059" t="str">
            <v>05050-MD-25-757-903</v>
          </cell>
          <cell r="F3059" t="str">
            <v>Tank-Main Platform, Structure- (Butane)</v>
          </cell>
          <cell r="G3059">
            <v>0</v>
          </cell>
          <cell r="H3059" t="str">
            <v>VP-1516-148-T-101/2-253</v>
          </cell>
          <cell r="I3059">
            <v>40175</v>
          </cell>
          <cell r="J3059">
            <v>40168</v>
          </cell>
          <cell r="K3059" t="str">
            <v>Y</v>
          </cell>
          <cell r="L3059" t="str">
            <v>Drw</v>
          </cell>
          <cell r="M3059">
            <v>3060</v>
          </cell>
        </row>
        <row r="3060">
          <cell r="C3060" t="str">
            <v>25</v>
          </cell>
          <cell r="D3060" t="str">
            <v>05050-MD-25-757-904</v>
          </cell>
          <cell r="E3060" t="str">
            <v>05050-MD-25-757-904</v>
          </cell>
          <cell r="F3060" t="str">
            <v>Tank-Main Platform, Structure- (Butane)</v>
          </cell>
          <cell r="G3060">
            <v>0</v>
          </cell>
          <cell r="H3060" t="str">
            <v>VP-1516-148-T-101/2-253</v>
          </cell>
          <cell r="I3060">
            <v>40175</v>
          </cell>
          <cell r="J3060">
            <v>40168</v>
          </cell>
          <cell r="K3060" t="str">
            <v>Y</v>
          </cell>
          <cell r="L3060" t="str">
            <v>Drw</v>
          </cell>
          <cell r="M3060">
            <v>3061</v>
          </cell>
        </row>
        <row r="3061">
          <cell r="C3061" t="str">
            <v>25</v>
          </cell>
          <cell r="D3061" t="str">
            <v>05050-MD-25-757-905</v>
          </cell>
          <cell r="E3061" t="str">
            <v>05050-MD-25-757-905</v>
          </cell>
          <cell r="F3061" t="str">
            <v>Tank-Main Platform, Structure- (Butane)</v>
          </cell>
          <cell r="G3061">
            <v>0</v>
          </cell>
          <cell r="H3061" t="str">
            <v>VP-1516-148-T-101/2-253</v>
          </cell>
          <cell r="I3061">
            <v>40175</v>
          </cell>
          <cell r="J3061">
            <v>40168</v>
          </cell>
          <cell r="K3061" t="str">
            <v>Y</v>
          </cell>
          <cell r="L3061" t="str">
            <v>Drw</v>
          </cell>
          <cell r="M3061">
            <v>3062</v>
          </cell>
        </row>
        <row r="3062">
          <cell r="C3062" t="str">
            <v>25</v>
          </cell>
          <cell r="D3062" t="str">
            <v>05050-MD-25-757-906</v>
          </cell>
          <cell r="E3062" t="str">
            <v>05050-MD-25-757-906</v>
          </cell>
          <cell r="F3062" t="str">
            <v>Tank-Main Platform, Structure- (Butane)</v>
          </cell>
          <cell r="G3062">
            <v>0</v>
          </cell>
          <cell r="H3062" t="str">
            <v>VP-1516-148-T-101/2-253</v>
          </cell>
          <cell r="I3062">
            <v>40175</v>
          </cell>
          <cell r="J3062">
            <v>40168</v>
          </cell>
          <cell r="K3062" t="str">
            <v>Y</v>
          </cell>
          <cell r="L3062" t="str">
            <v>Drw</v>
          </cell>
          <cell r="M3062">
            <v>3063</v>
          </cell>
        </row>
        <row r="3063">
          <cell r="C3063" t="str">
            <v>25</v>
          </cell>
          <cell r="D3063" t="str">
            <v>05050-MD-25-757-907</v>
          </cell>
          <cell r="E3063" t="str">
            <v>05050-MD-25-757-907</v>
          </cell>
          <cell r="F3063" t="str">
            <v>Tank-Main Platform, Structure- (Butane)</v>
          </cell>
          <cell r="G3063">
            <v>0</v>
          </cell>
          <cell r="H3063" t="str">
            <v>VP-1516-148-T-101/2-253</v>
          </cell>
          <cell r="I3063">
            <v>40175</v>
          </cell>
          <cell r="J3063">
            <v>40168</v>
          </cell>
          <cell r="K3063" t="str">
            <v>Y</v>
          </cell>
          <cell r="L3063" t="str">
            <v>Drw</v>
          </cell>
          <cell r="M3063">
            <v>3064</v>
          </cell>
        </row>
        <row r="3064">
          <cell r="C3064" t="str">
            <v>25</v>
          </cell>
          <cell r="D3064" t="str">
            <v>05050-MD-25-757-908</v>
          </cell>
          <cell r="E3064" t="str">
            <v>05050-MD-25-757-908</v>
          </cell>
          <cell r="F3064" t="str">
            <v>Tank-Main Platform, Structure- (Butane)</v>
          </cell>
          <cell r="G3064">
            <v>0</v>
          </cell>
          <cell r="H3064" t="str">
            <v>VP-1516-148-T-101/2-253</v>
          </cell>
          <cell r="I3064">
            <v>40175</v>
          </cell>
          <cell r="J3064">
            <v>40168</v>
          </cell>
          <cell r="K3064" t="str">
            <v>Y</v>
          </cell>
          <cell r="L3064" t="str">
            <v>Drw</v>
          </cell>
          <cell r="M3064">
            <v>3065</v>
          </cell>
        </row>
        <row r="3065">
          <cell r="C3065" t="str">
            <v>25</v>
          </cell>
          <cell r="D3065" t="str">
            <v>05050-MD-25-757-909</v>
          </cell>
          <cell r="E3065" t="str">
            <v>05050-MD-25-757-909</v>
          </cell>
          <cell r="F3065" t="str">
            <v>Tank-Main Platform, Structure- (Butane)</v>
          </cell>
          <cell r="G3065">
            <v>0</v>
          </cell>
          <cell r="H3065" t="str">
            <v>VP-1516-148-T-101/2-253</v>
          </cell>
          <cell r="I3065">
            <v>40175</v>
          </cell>
          <cell r="J3065">
            <v>40168</v>
          </cell>
          <cell r="K3065" t="str">
            <v>Y</v>
          </cell>
          <cell r="L3065" t="str">
            <v>Drw</v>
          </cell>
          <cell r="M3065">
            <v>3066</v>
          </cell>
        </row>
        <row r="3066">
          <cell r="C3066" t="str">
            <v>25</v>
          </cell>
          <cell r="D3066" t="str">
            <v>05050-MD-25-757-910</v>
          </cell>
          <cell r="E3066" t="str">
            <v>05050-MD-25-757-910</v>
          </cell>
          <cell r="F3066" t="str">
            <v>Tank-Main Platform, Structure- (Butane)</v>
          </cell>
          <cell r="G3066">
            <v>0</v>
          </cell>
          <cell r="H3066" t="str">
            <v>VP-1516-148-T-101/2-253</v>
          </cell>
          <cell r="I3066">
            <v>40175</v>
          </cell>
          <cell r="J3066">
            <v>40168</v>
          </cell>
          <cell r="K3066" t="str">
            <v>Y</v>
          </cell>
          <cell r="L3066" t="str">
            <v>Drw</v>
          </cell>
          <cell r="M3066">
            <v>3067</v>
          </cell>
        </row>
        <row r="3067">
          <cell r="C3067" t="str">
            <v>25</v>
          </cell>
          <cell r="D3067" t="str">
            <v>05050-MD-25-757-911</v>
          </cell>
          <cell r="E3067" t="str">
            <v>05050-MD-25-757-911</v>
          </cell>
          <cell r="F3067" t="str">
            <v>Tank-Main Platform, Structure- (Butane)</v>
          </cell>
          <cell r="G3067">
            <v>0</v>
          </cell>
          <cell r="H3067" t="str">
            <v>VP-1516-148-T-101/2-253</v>
          </cell>
          <cell r="I3067">
            <v>40175</v>
          </cell>
          <cell r="J3067">
            <v>40168</v>
          </cell>
          <cell r="K3067" t="str">
            <v>Y</v>
          </cell>
          <cell r="L3067" t="str">
            <v>Drw</v>
          </cell>
          <cell r="M3067">
            <v>3068</v>
          </cell>
        </row>
        <row r="3068">
          <cell r="C3068" t="str">
            <v>25</v>
          </cell>
          <cell r="D3068" t="str">
            <v>05050-MD-25-757-912</v>
          </cell>
          <cell r="E3068" t="str">
            <v>05050-MD-25-757-912</v>
          </cell>
          <cell r="F3068" t="str">
            <v>Tank-Main Platform, Structure- (Butane)</v>
          </cell>
          <cell r="G3068">
            <v>0</v>
          </cell>
          <cell r="H3068" t="str">
            <v>VP-1516-148-T-101/2-253</v>
          </cell>
          <cell r="I3068">
            <v>40175</v>
          </cell>
          <cell r="J3068">
            <v>40168</v>
          </cell>
          <cell r="K3068" t="str">
            <v>Y</v>
          </cell>
          <cell r="L3068" t="str">
            <v>Drw</v>
          </cell>
          <cell r="M3068">
            <v>3069</v>
          </cell>
        </row>
        <row r="3069">
          <cell r="C3069" t="str">
            <v>25</v>
          </cell>
          <cell r="D3069" t="str">
            <v>05050-MD-25-757-913</v>
          </cell>
          <cell r="E3069" t="str">
            <v>05050-MD-25-757-913</v>
          </cell>
          <cell r="F3069" t="str">
            <v>Tank-Main Platform, Structure- (Butane)</v>
          </cell>
          <cell r="G3069">
            <v>0</v>
          </cell>
          <cell r="H3069" t="str">
            <v>VP-1516-148-T-101/2-253</v>
          </cell>
          <cell r="I3069">
            <v>40175</v>
          </cell>
          <cell r="J3069">
            <v>40168</v>
          </cell>
          <cell r="K3069" t="str">
            <v>Y</v>
          </cell>
          <cell r="L3069" t="str">
            <v>Drw</v>
          </cell>
          <cell r="M3069">
            <v>3070</v>
          </cell>
        </row>
        <row r="3070">
          <cell r="C3070" t="str">
            <v>25</v>
          </cell>
          <cell r="D3070" t="str">
            <v>05050-MD-25-757-914</v>
          </cell>
          <cell r="E3070" t="str">
            <v>05050-MD-25-757-914</v>
          </cell>
          <cell r="F3070" t="str">
            <v>Tank-Main Platform, Structure- (Butane)</v>
          </cell>
          <cell r="G3070">
            <v>0</v>
          </cell>
          <cell r="H3070" t="str">
            <v>VP-1516-148-T-101/2-253</v>
          </cell>
          <cell r="I3070">
            <v>40175</v>
          </cell>
          <cell r="J3070">
            <v>40168</v>
          </cell>
          <cell r="K3070" t="str">
            <v>Y</v>
          </cell>
          <cell r="L3070" t="str">
            <v>Drw</v>
          </cell>
          <cell r="M3070">
            <v>3071</v>
          </cell>
        </row>
        <row r="3071">
          <cell r="C3071" t="str">
            <v>25</v>
          </cell>
          <cell r="D3071" t="str">
            <v>05050-MD-25-757-915</v>
          </cell>
          <cell r="E3071" t="str">
            <v>05050-MD-25-757-915</v>
          </cell>
          <cell r="F3071" t="str">
            <v>Tank-Main Platform, Structure- (Butane)</v>
          </cell>
          <cell r="G3071">
            <v>0</v>
          </cell>
          <cell r="H3071" t="str">
            <v>VP-1516-148-T-101/2-253</v>
          </cell>
          <cell r="I3071">
            <v>40175</v>
          </cell>
          <cell r="J3071">
            <v>40168</v>
          </cell>
          <cell r="K3071" t="str">
            <v>Y</v>
          </cell>
          <cell r="L3071" t="str">
            <v>Drw</v>
          </cell>
          <cell r="M3071">
            <v>3072</v>
          </cell>
        </row>
        <row r="3072">
          <cell r="C3072" t="str">
            <v>25</v>
          </cell>
          <cell r="D3072" t="str">
            <v>05050-MD-25-757-916</v>
          </cell>
          <cell r="E3072" t="str">
            <v>05050-MD-25-757-916</v>
          </cell>
          <cell r="F3072" t="str">
            <v>Tank-Main Platform, Structure- (Butane)</v>
          </cell>
          <cell r="G3072">
            <v>0</v>
          </cell>
          <cell r="H3072" t="str">
            <v>VP-1516-148-T-101/2-253</v>
          </cell>
          <cell r="I3072">
            <v>40175</v>
          </cell>
          <cell r="J3072">
            <v>40168</v>
          </cell>
          <cell r="K3072" t="str">
            <v>Y</v>
          </cell>
          <cell r="L3072" t="str">
            <v>Drw</v>
          </cell>
          <cell r="M3072">
            <v>3073</v>
          </cell>
        </row>
        <row r="3073">
          <cell r="C3073" t="str">
            <v>25</v>
          </cell>
          <cell r="D3073" t="str">
            <v>05050-MD-25-757-917</v>
          </cell>
          <cell r="E3073" t="str">
            <v>05050-MD-25-757-917</v>
          </cell>
          <cell r="F3073" t="str">
            <v>Tank-Main Platform, Structure- (Butane)</v>
          </cell>
          <cell r="G3073">
            <v>0</v>
          </cell>
          <cell r="H3073" t="str">
            <v>VP-1516-148-T-101/2-253</v>
          </cell>
          <cell r="I3073">
            <v>40175</v>
          </cell>
          <cell r="J3073">
            <v>40168</v>
          </cell>
          <cell r="K3073" t="str">
            <v>Y</v>
          </cell>
          <cell r="L3073" t="str">
            <v>Drw</v>
          </cell>
          <cell r="M3073">
            <v>3074</v>
          </cell>
        </row>
        <row r="3074">
          <cell r="C3074" t="str">
            <v>25</v>
          </cell>
          <cell r="D3074" t="str">
            <v>05050-MD-25-757-918</v>
          </cell>
          <cell r="E3074" t="str">
            <v>05050-MD-25-757-918</v>
          </cell>
          <cell r="F3074" t="str">
            <v>Tank-Main Platform, Structure- (Butane)</v>
          </cell>
          <cell r="G3074">
            <v>0</v>
          </cell>
          <cell r="H3074" t="str">
            <v>VP-1516-148-T-101/2-253</v>
          </cell>
          <cell r="I3074">
            <v>40175</v>
          </cell>
          <cell r="J3074">
            <v>40168</v>
          </cell>
          <cell r="K3074" t="str">
            <v>Y</v>
          </cell>
          <cell r="L3074" t="str">
            <v>Drw</v>
          </cell>
          <cell r="M3074">
            <v>3075</v>
          </cell>
        </row>
        <row r="3075">
          <cell r="C3075" t="str">
            <v>25</v>
          </cell>
          <cell r="D3075" t="str">
            <v>05050-MD-25-757-919</v>
          </cell>
          <cell r="E3075" t="str">
            <v>05050-MD-25-757-919</v>
          </cell>
          <cell r="F3075" t="str">
            <v>Tank-Main Platform, Structure- (Butane)</v>
          </cell>
          <cell r="G3075">
            <v>0</v>
          </cell>
          <cell r="H3075" t="str">
            <v>VP-1516-148-T-101/2-253</v>
          </cell>
          <cell r="I3075">
            <v>40175</v>
          </cell>
          <cell r="J3075">
            <v>40168</v>
          </cell>
          <cell r="K3075" t="str">
            <v>Y</v>
          </cell>
          <cell r="L3075" t="str">
            <v>Drw</v>
          </cell>
          <cell r="M3075">
            <v>3076</v>
          </cell>
        </row>
        <row r="3076">
          <cell r="C3076" t="str">
            <v>25</v>
          </cell>
          <cell r="D3076" t="str">
            <v>05050-MD-25-757-920</v>
          </cell>
          <cell r="E3076" t="str">
            <v>05050-MD-25-757-920</v>
          </cell>
          <cell r="F3076" t="str">
            <v>Tank-Main Platform, Structure- (Butane)</v>
          </cell>
          <cell r="G3076">
            <v>0</v>
          </cell>
          <cell r="H3076" t="str">
            <v>VP-1516-148-T-101/2-253</v>
          </cell>
          <cell r="I3076">
            <v>40175</v>
          </cell>
          <cell r="J3076">
            <v>40168</v>
          </cell>
          <cell r="K3076" t="str">
            <v>Y</v>
          </cell>
          <cell r="L3076" t="str">
            <v>Drw</v>
          </cell>
          <cell r="M3076">
            <v>3077</v>
          </cell>
        </row>
        <row r="3077">
          <cell r="C3077" t="str">
            <v>25</v>
          </cell>
          <cell r="D3077" t="str">
            <v>05050-MD-25-757-921</v>
          </cell>
          <cell r="E3077" t="str">
            <v>05050-MD-25-757-921</v>
          </cell>
          <cell r="F3077" t="str">
            <v>Tank-Main Platform, Structure- (Butane)</v>
          </cell>
          <cell r="G3077">
            <v>0</v>
          </cell>
          <cell r="H3077" t="str">
            <v>VP-1516-148-T-101/2-253</v>
          </cell>
          <cell r="I3077">
            <v>40175</v>
          </cell>
          <cell r="J3077">
            <v>40168</v>
          </cell>
          <cell r="K3077" t="str">
            <v>Y</v>
          </cell>
          <cell r="L3077" t="str">
            <v>Drw</v>
          </cell>
          <cell r="M3077">
            <v>3078</v>
          </cell>
        </row>
        <row r="3078">
          <cell r="C3078" t="str">
            <v>25</v>
          </cell>
          <cell r="D3078" t="str">
            <v>05050-MD-25-757-922</v>
          </cell>
          <cell r="E3078" t="str">
            <v>05050-MD-25-757-922</v>
          </cell>
          <cell r="F3078" t="str">
            <v>Tank-Main Platform, Structure- (Butane)</v>
          </cell>
          <cell r="G3078">
            <v>0</v>
          </cell>
          <cell r="H3078" t="str">
            <v>VP-1516-148-T-101/2-253</v>
          </cell>
          <cell r="I3078">
            <v>40175</v>
          </cell>
          <cell r="J3078">
            <v>40168</v>
          </cell>
          <cell r="K3078" t="str">
            <v>Y</v>
          </cell>
          <cell r="L3078" t="str">
            <v>Drw</v>
          </cell>
          <cell r="M3078">
            <v>3079</v>
          </cell>
        </row>
        <row r="3079">
          <cell r="C3079" t="str">
            <v>25</v>
          </cell>
          <cell r="D3079" t="str">
            <v>05050-MD-25-757-923</v>
          </cell>
          <cell r="E3079" t="str">
            <v>05050-MD-25-757-923</v>
          </cell>
          <cell r="F3079" t="str">
            <v>Tank-Main Platform, Structure- (Butane)</v>
          </cell>
          <cell r="G3079">
            <v>0</v>
          </cell>
          <cell r="H3079" t="str">
            <v>VP-1516-148-T-101/2-253</v>
          </cell>
          <cell r="I3079">
            <v>40175</v>
          </cell>
          <cell r="J3079">
            <v>40168</v>
          </cell>
          <cell r="K3079" t="str">
            <v>Y</v>
          </cell>
          <cell r="L3079" t="str">
            <v>Drw</v>
          </cell>
          <cell r="M3079">
            <v>3080</v>
          </cell>
        </row>
        <row r="3080">
          <cell r="C3080" t="str">
            <v>25</v>
          </cell>
          <cell r="D3080" t="str">
            <v>05050-MD-25-757-924</v>
          </cell>
          <cell r="E3080" t="str">
            <v>05050-MD-25-757-924</v>
          </cell>
          <cell r="F3080" t="str">
            <v>Tank-Main Platform, Structure- (Butane)</v>
          </cell>
          <cell r="G3080">
            <v>0</v>
          </cell>
          <cell r="H3080" t="str">
            <v>VP-1516-148-T-101/2-253</v>
          </cell>
          <cell r="I3080">
            <v>40175</v>
          </cell>
          <cell r="J3080">
            <v>40168</v>
          </cell>
          <cell r="K3080" t="str">
            <v>Y</v>
          </cell>
          <cell r="L3080" t="str">
            <v>Drw</v>
          </cell>
          <cell r="M3080">
            <v>3081</v>
          </cell>
        </row>
        <row r="3081">
          <cell r="C3081" t="str">
            <v>25</v>
          </cell>
          <cell r="D3081" t="str">
            <v>05050-MD-25-757-925</v>
          </cell>
          <cell r="E3081" t="str">
            <v>05050-MD-25-757-925</v>
          </cell>
          <cell r="F3081" t="str">
            <v>Tank-Main Platform, Structure- (Butane)</v>
          </cell>
          <cell r="G3081">
            <v>0</v>
          </cell>
          <cell r="H3081" t="str">
            <v>VP-1516-148-T-101/2-253</v>
          </cell>
          <cell r="I3081">
            <v>40175</v>
          </cell>
          <cell r="J3081">
            <v>40168</v>
          </cell>
          <cell r="K3081" t="str">
            <v>Y</v>
          </cell>
          <cell r="L3081" t="str">
            <v>Drw</v>
          </cell>
          <cell r="M3081">
            <v>3082</v>
          </cell>
        </row>
        <row r="3082">
          <cell r="C3082" t="str">
            <v>25</v>
          </cell>
          <cell r="D3082" t="str">
            <v>05050-MD-25-757-926</v>
          </cell>
          <cell r="E3082" t="str">
            <v>05050-MD-25-757-926</v>
          </cell>
          <cell r="F3082" t="str">
            <v>Tank-Main Platform, Structure- (Butane)</v>
          </cell>
          <cell r="G3082">
            <v>0</v>
          </cell>
          <cell r="H3082" t="str">
            <v>VP-1516-148-T-101/2-253</v>
          </cell>
          <cell r="I3082">
            <v>40175</v>
          </cell>
          <cell r="J3082">
            <v>40168</v>
          </cell>
          <cell r="K3082" t="str">
            <v>Y</v>
          </cell>
          <cell r="L3082" t="str">
            <v>Drw</v>
          </cell>
          <cell r="M3082">
            <v>3083</v>
          </cell>
        </row>
        <row r="3083">
          <cell r="C3083" t="str">
            <v>25</v>
          </cell>
          <cell r="D3083" t="str">
            <v>05050-MD-25-757-927</v>
          </cell>
          <cell r="E3083" t="str">
            <v>05050-MD-25-757-927</v>
          </cell>
          <cell r="F3083" t="str">
            <v>Tank-Main Platform, Structure- (Butane)</v>
          </cell>
          <cell r="G3083">
            <v>0</v>
          </cell>
          <cell r="H3083" t="str">
            <v>VP-1516-148-T-101/2-253</v>
          </cell>
          <cell r="I3083">
            <v>40175</v>
          </cell>
          <cell r="J3083">
            <v>40168</v>
          </cell>
          <cell r="K3083" t="str">
            <v>Y</v>
          </cell>
          <cell r="L3083" t="str">
            <v>Drw</v>
          </cell>
          <cell r="M3083">
            <v>3084</v>
          </cell>
        </row>
        <row r="3084">
          <cell r="C3084" t="str">
            <v>25</v>
          </cell>
          <cell r="D3084" t="str">
            <v>05050-MD-25-757-928</v>
          </cell>
          <cell r="E3084" t="str">
            <v>05050-MD-25-757-928</v>
          </cell>
          <cell r="F3084" t="str">
            <v>Tank-Main Platform, Structure- (Butane)</v>
          </cell>
          <cell r="G3084">
            <v>0</v>
          </cell>
          <cell r="H3084" t="str">
            <v>VP-1516-148-T-101/2-253</v>
          </cell>
          <cell r="I3084">
            <v>40175</v>
          </cell>
          <cell r="J3084">
            <v>40168</v>
          </cell>
          <cell r="K3084" t="str">
            <v>Y</v>
          </cell>
          <cell r="L3084" t="str">
            <v>Drw</v>
          </cell>
          <cell r="M3084">
            <v>3085</v>
          </cell>
        </row>
        <row r="3085">
          <cell r="C3085" t="str">
            <v>25</v>
          </cell>
          <cell r="D3085" t="str">
            <v>05050-MD-25-757-929</v>
          </cell>
          <cell r="E3085" t="str">
            <v>05050-MD-25-757-929</v>
          </cell>
          <cell r="F3085" t="str">
            <v>Tank-Main Platform, Structure- (Butane)</v>
          </cell>
          <cell r="G3085">
            <v>0</v>
          </cell>
          <cell r="H3085" t="str">
            <v>VP-1516-148-T-101/2-253</v>
          </cell>
          <cell r="I3085">
            <v>40175</v>
          </cell>
          <cell r="J3085">
            <v>40168</v>
          </cell>
          <cell r="K3085" t="str">
            <v>Y</v>
          </cell>
          <cell r="L3085" t="str">
            <v>Drw</v>
          </cell>
          <cell r="M3085">
            <v>3086</v>
          </cell>
        </row>
        <row r="3086">
          <cell r="C3086" t="str">
            <v>25</v>
          </cell>
          <cell r="D3086" t="str">
            <v>05050-MD-25-757-930</v>
          </cell>
          <cell r="E3086" t="str">
            <v>05050-MD-25-757-930</v>
          </cell>
          <cell r="F3086" t="str">
            <v>Tank-Main Platform, Structure- (Butane)</v>
          </cell>
          <cell r="G3086">
            <v>0</v>
          </cell>
          <cell r="H3086" t="str">
            <v>VP-1516-148-T-101/2-253</v>
          </cell>
          <cell r="I3086">
            <v>40175</v>
          </cell>
          <cell r="J3086">
            <v>40168</v>
          </cell>
          <cell r="K3086" t="str">
            <v>Y</v>
          </cell>
          <cell r="L3086" t="str">
            <v>Drw</v>
          </cell>
          <cell r="M3086">
            <v>3087</v>
          </cell>
        </row>
        <row r="3087">
          <cell r="C3087" t="str">
            <v>25</v>
          </cell>
          <cell r="D3087" t="str">
            <v>05050-MD-25-757-931</v>
          </cell>
          <cell r="E3087" t="str">
            <v>05050-MD-25-757-931</v>
          </cell>
          <cell r="F3087" t="str">
            <v>Tank-Main Platform, Structure- (Butane)</v>
          </cell>
          <cell r="G3087">
            <v>0</v>
          </cell>
          <cell r="H3087" t="str">
            <v>VP-1516-148-T-101/2-253</v>
          </cell>
          <cell r="I3087">
            <v>40175</v>
          </cell>
          <cell r="J3087">
            <v>40168</v>
          </cell>
          <cell r="K3087" t="str">
            <v>Y</v>
          </cell>
          <cell r="L3087" t="str">
            <v>Drw</v>
          </cell>
          <cell r="M3087">
            <v>3088</v>
          </cell>
        </row>
        <row r="3088">
          <cell r="C3088" t="str">
            <v>25</v>
          </cell>
          <cell r="D3088" t="str">
            <v>05050-MD-25-757-932</v>
          </cell>
          <cell r="E3088" t="str">
            <v>05050-MD-25-757-932</v>
          </cell>
          <cell r="F3088" t="str">
            <v>Tank-Main Platform, Structure- (Butane)</v>
          </cell>
          <cell r="G3088">
            <v>0</v>
          </cell>
          <cell r="H3088" t="str">
            <v>VP-1516-148-T-101/2-253</v>
          </cell>
          <cell r="I3088">
            <v>40175</v>
          </cell>
          <cell r="J3088">
            <v>40168</v>
          </cell>
          <cell r="K3088" t="str">
            <v>Y</v>
          </cell>
          <cell r="L3088" t="str">
            <v>Drw</v>
          </cell>
          <cell r="M3088">
            <v>3089</v>
          </cell>
        </row>
        <row r="3089">
          <cell r="C3089" t="str">
            <v>25</v>
          </cell>
          <cell r="D3089" t="str">
            <v>05050-MD-25-757-933</v>
          </cell>
          <cell r="E3089" t="str">
            <v>05050-MD-25-757-933</v>
          </cell>
          <cell r="F3089" t="str">
            <v>Tank-Main Platform, Structure- (Butane)</v>
          </cell>
          <cell r="G3089">
            <v>0</v>
          </cell>
          <cell r="H3089" t="str">
            <v>VP-1516-148-T-101/2-253</v>
          </cell>
          <cell r="I3089">
            <v>40175</v>
          </cell>
          <cell r="J3089">
            <v>40168</v>
          </cell>
          <cell r="K3089" t="str">
            <v>Y</v>
          </cell>
          <cell r="L3089" t="str">
            <v>Drw</v>
          </cell>
          <cell r="M3089">
            <v>3090</v>
          </cell>
        </row>
        <row r="3090">
          <cell r="C3090" t="str">
            <v>25</v>
          </cell>
          <cell r="D3090" t="str">
            <v>05050-MD-25-757-934</v>
          </cell>
          <cell r="E3090" t="str">
            <v>05050-MD-25-757-934</v>
          </cell>
          <cell r="F3090" t="str">
            <v>Tank-Main Platform, Structure- (Butane)</v>
          </cell>
          <cell r="G3090">
            <v>0</v>
          </cell>
          <cell r="H3090" t="str">
            <v>VP-1516-148-T-101/2-253</v>
          </cell>
          <cell r="I3090">
            <v>40175</v>
          </cell>
          <cell r="J3090">
            <v>40168</v>
          </cell>
          <cell r="K3090" t="str">
            <v>Y</v>
          </cell>
          <cell r="L3090" t="str">
            <v>Drw</v>
          </cell>
          <cell r="M3090">
            <v>3091</v>
          </cell>
        </row>
        <row r="3091">
          <cell r="C3091" t="str">
            <v>25</v>
          </cell>
          <cell r="D3091" t="str">
            <v>05050-MD-25-757-935</v>
          </cell>
          <cell r="E3091" t="str">
            <v>05050-MD-25-757-935</v>
          </cell>
          <cell r="F3091" t="str">
            <v>Tank-Main Platform, Structure- (Butane)</v>
          </cell>
          <cell r="G3091">
            <v>0</v>
          </cell>
          <cell r="H3091" t="str">
            <v>VP-1516-148-T-101/2-253</v>
          </cell>
          <cell r="I3091">
            <v>40175</v>
          </cell>
          <cell r="J3091">
            <v>40168</v>
          </cell>
          <cell r="K3091" t="str">
            <v>Y</v>
          </cell>
          <cell r="L3091" t="str">
            <v>Drw</v>
          </cell>
          <cell r="M3091">
            <v>3092</v>
          </cell>
        </row>
        <row r="3092">
          <cell r="C3092" t="str">
            <v>25</v>
          </cell>
          <cell r="D3092" t="str">
            <v>05050-MD-25-757-936</v>
          </cell>
          <cell r="E3092" t="str">
            <v>05050-MD-25-757-936</v>
          </cell>
          <cell r="F3092" t="str">
            <v>Tank-Main Platform, Structure- (Butane)</v>
          </cell>
          <cell r="G3092">
            <v>0</v>
          </cell>
          <cell r="H3092" t="str">
            <v>VP-1516-148-T-101/2-253</v>
          </cell>
          <cell r="I3092">
            <v>40175</v>
          </cell>
          <cell r="J3092">
            <v>40168</v>
          </cell>
          <cell r="K3092" t="str">
            <v>Y</v>
          </cell>
          <cell r="L3092" t="str">
            <v>Drw</v>
          </cell>
          <cell r="M3092">
            <v>3093</v>
          </cell>
        </row>
        <row r="3093">
          <cell r="C3093" t="str">
            <v>25</v>
          </cell>
          <cell r="D3093" t="str">
            <v>05050-MD-25-757-937</v>
          </cell>
          <cell r="E3093" t="str">
            <v>05050-MD-25-757-937</v>
          </cell>
          <cell r="F3093" t="str">
            <v>Tank-Main Platform, Structure- (Butane)</v>
          </cell>
          <cell r="G3093">
            <v>0</v>
          </cell>
          <cell r="H3093" t="str">
            <v>VP-1516-148-T-101/2-253</v>
          </cell>
          <cell r="I3093">
            <v>40175</v>
          </cell>
          <cell r="J3093">
            <v>40168</v>
          </cell>
          <cell r="K3093" t="str">
            <v>Y</v>
          </cell>
          <cell r="L3093" t="str">
            <v>Drw</v>
          </cell>
          <cell r="M3093">
            <v>3094</v>
          </cell>
        </row>
        <row r="3094">
          <cell r="C3094" t="str">
            <v>25</v>
          </cell>
          <cell r="D3094" t="str">
            <v>05050-MD-25-757-938</v>
          </cell>
          <cell r="E3094" t="str">
            <v>05050-MD-25-757-938</v>
          </cell>
          <cell r="F3094" t="str">
            <v>Tank-Main Platform, Structure- (Butane)</v>
          </cell>
          <cell r="G3094">
            <v>0</v>
          </cell>
          <cell r="H3094" t="str">
            <v>VP-1516-148-T-101/2-253</v>
          </cell>
          <cell r="I3094">
            <v>40175</v>
          </cell>
          <cell r="J3094">
            <v>40168</v>
          </cell>
          <cell r="K3094" t="str">
            <v>Y</v>
          </cell>
          <cell r="L3094" t="str">
            <v>Drw</v>
          </cell>
          <cell r="M3094">
            <v>3095</v>
          </cell>
        </row>
        <row r="3095">
          <cell r="C3095" t="str">
            <v>25</v>
          </cell>
          <cell r="D3095" t="str">
            <v>05050-MD-25-757-939</v>
          </cell>
          <cell r="E3095" t="str">
            <v>05050-MD-25-757-939</v>
          </cell>
          <cell r="F3095" t="str">
            <v>Tank-Main Platform, Structure- (Butane)</v>
          </cell>
          <cell r="G3095">
            <v>0</v>
          </cell>
          <cell r="H3095" t="str">
            <v>VP-1516-148-T-101/2-253</v>
          </cell>
          <cell r="I3095">
            <v>40175</v>
          </cell>
          <cell r="J3095">
            <v>40168</v>
          </cell>
          <cell r="K3095" t="str">
            <v>Y</v>
          </cell>
          <cell r="L3095" t="str">
            <v>Drw</v>
          </cell>
          <cell r="M3095">
            <v>3096</v>
          </cell>
        </row>
        <row r="3096">
          <cell r="C3096" t="str">
            <v>25</v>
          </cell>
          <cell r="D3096" t="str">
            <v>05050-MD-25-757-940</v>
          </cell>
          <cell r="E3096" t="str">
            <v>05050-MD-25-757-940</v>
          </cell>
          <cell r="F3096" t="str">
            <v>Tank-Main Platform, Structure- (Butane)</v>
          </cell>
          <cell r="G3096">
            <v>0</v>
          </cell>
          <cell r="H3096" t="str">
            <v>VP-1516-148-T-101/2-253</v>
          </cell>
          <cell r="I3096">
            <v>40175</v>
          </cell>
          <cell r="J3096">
            <v>40168</v>
          </cell>
          <cell r="K3096" t="str">
            <v>Y</v>
          </cell>
          <cell r="L3096" t="str">
            <v>Drw</v>
          </cell>
          <cell r="M3096">
            <v>3097</v>
          </cell>
        </row>
        <row r="3097">
          <cell r="C3097" t="str">
            <v>25</v>
          </cell>
          <cell r="D3097" t="str">
            <v>05050-MD-25-757-941</v>
          </cell>
          <cell r="E3097" t="str">
            <v>05050-MD-25-757-941</v>
          </cell>
          <cell r="F3097" t="str">
            <v>Tank-Main Platform, Structure- (Butane)</v>
          </cell>
          <cell r="G3097">
            <v>0</v>
          </cell>
          <cell r="H3097" t="str">
            <v>VP-1516-148-T-101/2-253</v>
          </cell>
          <cell r="I3097">
            <v>40175</v>
          </cell>
          <cell r="J3097">
            <v>40168</v>
          </cell>
          <cell r="K3097" t="str">
            <v>Y</v>
          </cell>
          <cell r="L3097" t="str">
            <v>Drw</v>
          </cell>
          <cell r="M3097">
            <v>3098</v>
          </cell>
        </row>
        <row r="3098">
          <cell r="C3098" t="str">
            <v>25</v>
          </cell>
          <cell r="D3098" t="str">
            <v>05050-MD-25-757-942</v>
          </cell>
          <cell r="E3098" t="str">
            <v>05050-MD-25-757-942</v>
          </cell>
          <cell r="F3098" t="str">
            <v>Tank-Main Platform, Structure- (Butane)</v>
          </cell>
          <cell r="G3098">
            <v>0</v>
          </cell>
          <cell r="H3098" t="str">
            <v>VP-1516-148-T-101/2-253</v>
          </cell>
          <cell r="I3098">
            <v>40175</v>
          </cell>
          <cell r="J3098">
            <v>40168</v>
          </cell>
          <cell r="K3098" t="str">
            <v>Y</v>
          </cell>
          <cell r="L3098" t="str">
            <v>Drw</v>
          </cell>
          <cell r="M3098">
            <v>3099</v>
          </cell>
        </row>
        <row r="3099">
          <cell r="C3099" t="str">
            <v>25</v>
          </cell>
          <cell r="D3099" t="str">
            <v>05050-MD-25-757-943</v>
          </cell>
          <cell r="E3099" t="str">
            <v>05050-MD-25-757-943</v>
          </cell>
          <cell r="F3099" t="str">
            <v>Tank-Main Platform, Structure- (Butane)</v>
          </cell>
          <cell r="G3099">
            <v>0</v>
          </cell>
          <cell r="H3099" t="str">
            <v>VP-1516-148-T-101/2-253</v>
          </cell>
          <cell r="I3099">
            <v>40175</v>
          </cell>
          <cell r="J3099">
            <v>40168</v>
          </cell>
          <cell r="K3099" t="str">
            <v>Y</v>
          </cell>
          <cell r="L3099" t="str">
            <v>Drw</v>
          </cell>
          <cell r="M3099">
            <v>3100</v>
          </cell>
        </row>
        <row r="3100">
          <cell r="C3100" t="str">
            <v>25</v>
          </cell>
          <cell r="D3100" t="str">
            <v>05050-MD-25-757-944</v>
          </cell>
          <cell r="E3100" t="str">
            <v>05050-MD-25-757-944</v>
          </cell>
          <cell r="F3100" t="str">
            <v>Tank-Main Platform, Structure- (Butane)</v>
          </cell>
          <cell r="G3100">
            <v>0</v>
          </cell>
          <cell r="H3100" t="str">
            <v>VP-1516-148-T-101/2-253</v>
          </cell>
          <cell r="I3100">
            <v>40175</v>
          </cell>
          <cell r="J3100">
            <v>40168</v>
          </cell>
          <cell r="K3100" t="str">
            <v>Y</v>
          </cell>
          <cell r="L3100" t="str">
            <v>Drw</v>
          </cell>
          <cell r="M3100">
            <v>3101</v>
          </cell>
        </row>
        <row r="3101">
          <cell r="C3101" t="str">
            <v>25</v>
          </cell>
          <cell r="D3101" t="str">
            <v>05050-MD-25-757-945</v>
          </cell>
          <cell r="E3101" t="str">
            <v>05050-MD-25-757-945</v>
          </cell>
          <cell r="F3101" t="str">
            <v>Tank-Main Platform, Structure- (Butane)</v>
          </cell>
          <cell r="G3101">
            <v>0</v>
          </cell>
          <cell r="H3101" t="str">
            <v>VP-1516-148-T-101/2-253</v>
          </cell>
          <cell r="I3101">
            <v>40175</v>
          </cell>
          <cell r="J3101">
            <v>40168</v>
          </cell>
          <cell r="K3101" t="str">
            <v>Y</v>
          </cell>
          <cell r="L3101" t="str">
            <v>Drw</v>
          </cell>
          <cell r="M3101">
            <v>3102</v>
          </cell>
        </row>
        <row r="3102">
          <cell r="C3102" t="str">
            <v>25</v>
          </cell>
          <cell r="D3102" t="str">
            <v>05050-MD-25-757-946</v>
          </cell>
          <cell r="E3102" t="str">
            <v>05050-MD-25-757-946</v>
          </cell>
          <cell r="F3102" t="str">
            <v>Tank-Main Platform, Structure- (Butane)</v>
          </cell>
          <cell r="G3102">
            <v>0</v>
          </cell>
          <cell r="H3102" t="str">
            <v>VP-1516-148-T-101/2-253</v>
          </cell>
          <cell r="I3102">
            <v>40175</v>
          </cell>
          <cell r="J3102">
            <v>40168</v>
          </cell>
          <cell r="K3102" t="str">
            <v>Y</v>
          </cell>
          <cell r="L3102" t="str">
            <v>Drw</v>
          </cell>
          <cell r="M3102">
            <v>3103</v>
          </cell>
        </row>
        <row r="3103">
          <cell r="C3103" t="str">
            <v>25</v>
          </cell>
          <cell r="D3103" t="str">
            <v>05050-MD-25-757-947</v>
          </cell>
          <cell r="E3103" t="str">
            <v>05050-MD-25-757-947</v>
          </cell>
          <cell r="F3103" t="str">
            <v>Tank-Main Platform, Structure- (Butane)</v>
          </cell>
          <cell r="G3103">
            <v>0</v>
          </cell>
          <cell r="H3103" t="str">
            <v>VP-1516-148-T-101/2-253</v>
          </cell>
          <cell r="I3103">
            <v>40175</v>
          </cell>
          <cell r="J3103">
            <v>40168</v>
          </cell>
          <cell r="K3103" t="str">
            <v>Y</v>
          </cell>
          <cell r="L3103" t="str">
            <v>Drw</v>
          </cell>
          <cell r="M3103">
            <v>3104</v>
          </cell>
        </row>
        <row r="3104">
          <cell r="C3104" t="str">
            <v>25</v>
          </cell>
          <cell r="D3104" t="str">
            <v>05050-MD-25-757-948</v>
          </cell>
          <cell r="E3104" t="str">
            <v>05050-MD-25-757-948</v>
          </cell>
          <cell r="F3104" t="str">
            <v>Tank-Main Platform, Structure- (Butane)</v>
          </cell>
          <cell r="G3104">
            <v>0</v>
          </cell>
          <cell r="H3104" t="str">
            <v>VP-1516-148-T-101/2-253</v>
          </cell>
          <cell r="I3104">
            <v>40175</v>
          </cell>
          <cell r="J3104">
            <v>40168</v>
          </cell>
          <cell r="K3104" t="str">
            <v>Y</v>
          </cell>
          <cell r="L3104" t="str">
            <v>Drw</v>
          </cell>
          <cell r="M3104">
            <v>3105</v>
          </cell>
        </row>
        <row r="3105">
          <cell r="C3105" t="str">
            <v>25</v>
          </cell>
          <cell r="D3105" t="str">
            <v>05050-MD-25-757-949</v>
          </cell>
          <cell r="E3105" t="str">
            <v>05050-MD-25-757-949</v>
          </cell>
          <cell r="F3105" t="str">
            <v>Tank-Main Platform, Structure- (Butane)</v>
          </cell>
          <cell r="G3105">
            <v>0</v>
          </cell>
          <cell r="H3105" t="str">
            <v>VP-1516-148-T-101/2-253</v>
          </cell>
          <cell r="I3105">
            <v>40175</v>
          </cell>
          <cell r="J3105">
            <v>40168</v>
          </cell>
          <cell r="K3105" t="str">
            <v>Y</v>
          </cell>
          <cell r="L3105" t="str">
            <v>Drw</v>
          </cell>
          <cell r="M3105">
            <v>3106</v>
          </cell>
        </row>
        <row r="3106">
          <cell r="C3106" t="str">
            <v>25</v>
          </cell>
          <cell r="D3106" t="str">
            <v>05050-MD-25-757-950</v>
          </cell>
          <cell r="E3106" t="str">
            <v>05050-MD-25-757-950</v>
          </cell>
          <cell r="F3106" t="str">
            <v>Tank-Main Platform, Structure- (Butane)</v>
          </cell>
          <cell r="G3106">
            <v>0</v>
          </cell>
          <cell r="H3106" t="str">
            <v>VP-1516-148-T-101/2-253</v>
          </cell>
          <cell r="I3106">
            <v>40175</v>
          </cell>
          <cell r="J3106">
            <v>40168</v>
          </cell>
          <cell r="K3106" t="str">
            <v>Y</v>
          </cell>
          <cell r="L3106" t="str">
            <v>Drw</v>
          </cell>
          <cell r="M3106">
            <v>3107</v>
          </cell>
        </row>
        <row r="3107">
          <cell r="C3107" t="str">
            <v>25</v>
          </cell>
          <cell r="D3107" t="str">
            <v>05050-MD-25-757-951</v>
          </cell>
          <cell r="E3107" t="str">
            <v>05050-MD-25-757-951</v>
          </cell>
          <cell r="F3107" t="str">
            <v>Tank-Main Platform, Structure- (Butane)</v>
          </cell>
          <cell r="G3107">
            <v>0</v>
          </cell>
          <cell r="H3107" t="str">
            <v>VP-1516-148-T-101/2-253</v>
          </cell>
          <cell r="I3107">
            <v>40175</v>
          </cell>
          <cell r="J3107">
            <v>40168</v>
          </cell>
          <cell r="K3107" t="str">
            <v>Y</v>
          </cell>
          <cell r="L3107" t="str">
            <v>Drw</v>
          </cell>
          <cell r="M3107">
            <v>3108</v>
          </cell>
        </row>
        <row r="3108">
          <cell r="C3108" t="str">
            <v>25</v>
          </cell>
          <cell r="D3108" t="str">
            <v>05050-MD-25-757-952</v>
          </cell>
          <cell r="E3108" t="str">
            <v>05050-MD-25-757-952</v>
          </cell>
          <cell r="F3108" t="str">
            <v>Tank-Main Platform, Structure- (Butane)</v>
          </cell>
          <cell r="G3108">
            <v>0</v>
          </cell>
          <cell r="H3108" t="str">
            <v>VP-1516-148-T-101/2-253</v>
          </cell>
          <cell r="I3108">
            <v>40175</v>
          </cell>
          <cell r="J3108">
            <v>40168</v>
          </cell>
          <cell r="K3108" t="str">
            <v>Y</v>
          </cell>
          <cell r="L3108" t="str">
            <v>Drw</v>
          </cell>
          <cell r="M3108">
            <v>3109</v>
          </cell>
        </row>
        <row r="3109">
          <cell r="C3109" t="str">
            <v>25</v>
          </cell>
          <cell r="D3109" t="str">
            <v>05050-MD-25-757-953</v>
          </cell>
          <cell r="E3109" t="str">
            <v>05050-MD-25-757-953</v>
          </cell>
          <cell r="F3109" t="str">
            <v>Tank-Main Platform, Structure- (Butane)</v>
          </cell>
          <cell r="G3109">
            <v>0</v>
          </cell>
          <cell r="H3109" t="str">
            <v>VP-1516-148-T-101/2-253</v>
          </cell>
          <cell r="I3109">
            <v>40175</v>
          </cell>
          <cell r="J3109">
            <v>40168</v>
          </cell>
          <cell r="K3109" t="str">
            <v>Y</v>
          </cell>
          <cell r="L3109" t="str">
            <v>Drw</v>
          </cell>
          <cell r="M3109">
            <v>3110</v>
          </cell>
        </row>
        <row r="3110">
          <cell r="C3110" t="str">
            <v>25</v>
          </cell>
          <cell r="D3110" t="str">
            <v>05050-MD-25-757-954</v>
          </cell>
          <cell r="E3110" t="str">
            <v>05050-MD-25-757-954</v>
          </cell>
          <cell r="F3110" t="str">
            <v>Tank-Main Platform, Structure- (Butane)</v>
          </cell>
          <cell r="G3110">
            <v>0</v>
          </cell>
          <cell r="H3110" t="str">
            <v>VP-1516-148-T-101/2-253</v>
          </cell>
          <cell r="I3110">
            <v>40175</v>
          </cell>
          <cell r="J3110">
            <v>40168</v>
          </cell>
          <cell r="K3110" t="str">
            <v>Y</v>
          </cell>
          <cell r="L3110" t="str">
            <v>Drw</v>
          </cell>
          <cell r="M3110">
            <v>3111</v>
          </cell>
        </row>
        <row r="3111">
          <cell r="C3111" t="str">
            <v>25</v>
          </cell>
          <cell r="D3111" t="str">
            <v>05050-MD-25-757-955</v>
          </cell>
          <cell r="E3111" t="str">
            <v>05050-MD-25-757-955</v>
          </cell>
          <cell r="F3111" t="str">
            <v>Tank-Main Platform, Structure- (Butane)</v>
          </cell>
          <cell r="G3111">
            <v>0</v>
          </cell>
          <cell r="H3111" t="str">
            <v>VP-1516-148-T-101/2-253</v>
          </cell>
          <cell r="I3111">
            <v>40175</v>
          </cell>
          <cell r="J3111">
            <v>40168</v>
          </cell>
          <cell r="K3111" t="str">
            <v>Y</v>
          </cell>
          <cell r="L3111" t="str">
            <v>Drw</v>
          </cell>
          <cell r="M3111">
            <v>3112</v>
          </cell>
        </row>
        <row r="3112">
          <cell r="C3112" t="str">
            <v>25</v>
          </cell>
          <cell r="D3112" t="str">
            <v>05050-MD-25-757-956</v>
          </cell>
          <cell r="E3112" t="str">
            <v>05050-MD-25-757-956</v>
          </cell>
          <cell r="F3112" t="str">
            <v>Tank-Main Platform, Structure- (Butane)</v>
          </cell>
          <cell r="G3112">
            <v>0</v>
          </cell>
          <cell r="H3112" t="str">
            <v>VP-1516-148-T-101/2-253</v>
          </cell>
          <cell r="I3112">
            <v>40175</v>
          </cell>
          <cell r="J3112">
            <v>40168</v>
          </cell>
          <cell r="K3112" t="str">
            <v>Y</v>
          </cell>
          <cell r="L3112" t="str">
            <v>Drw</v>
          </cell>
          <cell r="M3112">
            <v>3113</v>
          </cell>
        </row>
        <row r="3113">
          <cell r="C3113" t="str">
            <v>25</v>
          </cell>
          <cell r="D3113" t="str">
            <v>05050-MD-25-757-957</v>
          </cell>
          <cell r="E3113" t="str">
            <v>05050-MD-25-757-957</v>
          </cell>
          <cell r="F3113" t="str">
            <v>Tank-Main Platform, Structure- (Butane)</v>
          </cell>
          <cell r="G3113">
            <v>0</v>
          </cell>
          <cell r="H3113" t="str">
            <v>VP-1516-148-T-101/2-253</v>
          </cell>
          <cell r="I3113">
            <v>40175</v>
          </cell>
          <cell r="J3113">
            <v>40168</v>
          </cell>
          <cell r="K3113" t="str">
            <v>Y</v>
          </cell>
          <cell r="L3113" t="str">
            <v>Drw</v>
          </cell>
          <cell r="M3113">
            <v>3114</v>
          </cell>
        </row>
        <row r="3114">
          <cell r="C3114" t="str">
            <v>25</v>
          </cell>
          <cell r="D3114" t="str">
            <v>05050-MD-25-757-958</v>
          </cell>
          <cell r="E3114" t="str">
            <v>05050-MD-25-757-958</v>
          </cell>
          <cell r="F3114" t="str">
            <v>Tank-Main Platform, Structure- (Butane)</v>
          </cell>
          <cell r="G3114">
            <v>0</v>
          </cell>
          <cell r="H3114" t="str">
            <v>VP-1516-148-T-101/2-253</v>
          </cell>
          <cell r="I3114">
            <v>40175</v>
          </cell>
          <cell r="J3114">
            <v>40168</v>
          </cell>
          <cell r="K3114" t="str">
            <v>Y</v>
          </cell>
          <cell r="L3114" t="str">
            <v>Drw</v>
          </cell>
          <cell r="M3114">
            <v>3115</v>
          </cell>
        </row>
        <row r="3115">
          <cell r="C3115" t="str">
            <v>25</v>
          </cell>
          <cell r="D3115" t="str">
            <v>05050-MD-25-757-959</v>
          </cell>
          <cell r="E3115" t="str">
            <v>05050-MD-25-757-959</v>
          </cell>
          <cell r="F3115" t="str">
            <v>Tank-Main Platform, Structure- (Butane)</v>
          </cell>
          <cell r="G3115">
            <v>0</v>
          </cell>
          <cell r="H3115" t="str">
            <v>VP-1516-148-T-101/2-253</v>
          </cell>
          <cell r="I3115">
            <v>40175</v>
          </cell>
          <cell r="J3115">
            <v>40168</v>
          </cell>
          <cell r="K3115" t="str">
            <v>Y</v>
          </cell>
          <cell r="L3115" t="str">
            <v>Drw</v>
          </cell>
          <cell r="M3115">
            <v>3116</v>
          </cell>
        </row>
        <row r="3116">
          <cell r="C3116" t="str">
            <v>25</v>
          </cell>
          <cell r="D3116" t="str">
            <v>05050-MD-25-757-960</v>
          </cell>
          <cell r="E3116" t="str">
            <v>05050-MD-25-757-960</v>
          </cell>
          <cell r="F3116" t="str">
            <v>Tank-Main Platform, Structure- (Butane)</v>
          </cell>
          <cell r="G3116">
            <v>0</v>
          </cell>
          <cell r="H3116" t="str">
            <v>VP-1516-148-T-101/2-253</v>
          </cell>
          <cell r="I3116">
            <v>40175</v>
          </cell>
          <cell r="J3116">
            <v>40168</v>
          </cell>
          <cell r="K3116" t="str">
            <v>Y</v>
          </cell>
          <cell r="L3116" t="str">
            <v>Drw</v>
          </cell>
          <cell r="M3116">
            <v>3117</v>
          </cell>
        </row>
        <row r="3117">
          <cell r="C3117" t="str">
            <v>25</v>
          </cell>
          <cell r="D3117" t="str">
            <v>05050-MD-25-757-961</v>
          </cell>
          <cell r="E3117" t="str">
            <v>05050-MD-25-757-961</v>
          </cell>
          <cell r="F3117" t="str">
            <v>Tank-Main Platform, Structure- (Butane)</v>
          </cell>
          <cell r="G3117">
            <v>0</v>
          </cell>
          <cell r="H3117" t="str">
            <v>VP-1516-148-T-101/2-253</v>
          </cell>
          <cell r="I3117">
            <v>40175</v>
          </cell>
          <cell r="J3117">
            <v>40168</v>
          </cell>
          <cell r="K3117" t="str">
            <v>Y</v>
          </cell>
          <cell r="L3117" t="str">
            <v>Drw</v>
          </cell>
          <cell r="M3117">
            <v>3118</v>
          </cell>
        </row>
        <row r="3118">
          <cell r="C3118" t="str">
            <v>25</v>
          </cell>
          <cell r="D3118" t="str">
            <v>05050-MD-25-757-962</v>
          </cell>
          <cell r="E3118" t="str">
            <v>05050-MD-25-757-962</v>
          </cell>
          <cell r="F3118" t="str">
            <v>Tank-Main Platform, Structure- (Butane)</v>
          </cell>
          <cell r="G3118">
            <v>0</v>
          </cell>
          <cell r="H3118" t="str">
            <v>VP-1516-148-T-101/2-253</v>
          </cell>
          <cell r="I3118">
            <v>40175</v>
          </cell>
          <cell r="J3118">
            <v>40168</v>
          </cell>
          <cell r="K3118" t="str">
            <v>Y</v>
          </cell>
          <cell r="L3118" t="str">
            <v>Drw</v>
          </cell>
          <cell r="M3118">
            <v>3119</v>
          </cell>
        </row>
        <row r="3119">
          <cell r="C3119" t="str">
            <v>25</v>
          </cell>
          <cell r="D3119" t="str">
            <v>05050-MD-25-757-963</v>
          </cell>
          <cell r="E3119" t="str">
            <v>05050-MD-25-757-963</v>
          </cell>
          <cell r="F3119" t="str">
            <v>Tank-Main Platform, Structure- (Butane)</v>
          </cell>
          <cell r="G3119">
            <v>0</v>
          </cell>
          <cell r="H3119" t="str">
            <v>VP-1516-148-T-101/2-253</v>
          </cell>
          <cell r="I3119">
            <v>40175</v>
          </cell>
          <cell r="J3119">
            <v>40168</v>
          </cell>
          <cell r="K3119" t="str">
            <v>Y</v>
          </cell>
          <cell r="L3119" t="str">
            <v>Drw</v>
          </cell>
          <cell r="M3119">
            <v>3120</v>
          </cell>
        </row>
        <row r="3120">
          <cell r="C3120" t="str">
            <v>25</v>
          </cell>
          <cell r="D3120" t="str">
            <v>05050-MD-25-757-964</v>
          </cell>
          <cell r="E3120" t="str">
            <v>05050-MD-25-757-964</v>
          </cell>
          <cell r="F3120" t="str">
            <v>Tank-Main Platform, Structure- (Butane)</v>
          </cell>
          <cell r="G3120">
            <v>0</v>
          </cell>
          <cell r="H3120" t="str">
            <v>VP-1516-148-T-101/2-253</v>
          </cell>
          <cell r="I3120">
            <v>40175</v>
          </cell>
          <cell r="J3120">
            <v>40168</v>
          </cell>
          <cell r="K3120" t="str">
            <v>Y</v>
          </cell>
          <cell r="L3120" t="str">
            <v>Drw</v>
          </cell>
          <cell r="M3120">
            <v>3121</v>
          </cell>
        </row>
        <row r="3121">
          <cell r="C3121" t="str">
            <v>25</v>
          </cell>
          <cell r="D3121" t="str">
            <v>05050-MD-25-757-965</v>
          </cell>
          <cell r="E3121" t="str">
            <v>05050-MD-25-757-965</v>
          </cell>
          <cell r="F3121" t="str">
            <v>Tank-Main Platform, Structure- (Butane)</v>
          </cell>
          <cell r="G3121">
            <v>0</v>
          </cell>
          <cell r="H3121" t="str">
            <v>VP-1516-148-T-101/2-253</v>
          </cell>
          <cell r="I3121">
            <v>40175</v>
          </cell>
          <cell r="J3121">
            <v>40168</v>
          </cell>
          <cell r="K3121" t="str">
            <v>Y</v>
          </cell>
          <cell r="L3121" t="str">
            <v>Drw</v>
          </cell>
          <cell r="M3121">
            <v>3122</v>
          </cell>
        </row>
        <row r="3122">
          <cell r="C3122" t="str">
            <v>25</v>
          </cell>
          <cell r="D3122" t="str">
            <v>05050-MD-25-757-966</v>
          </cell>
          <cell r="E3122" t="str">
            <v>05050-MD-25-757-966</v>
          </cell>
          <cell r="F3122" t="str">
            <v>Tank-Main Platform, Structure- (Butane)</v>
          </cell>
          <cell r="G3122">
            <v>0</v>
          </cell>
          <cell r="H3122" t="str">
            <v>VP-1516-148-T-101/2-253</v>
          </cell>
          <cell r="I3122">
            <v>40175</v>
          </cell>
          <cell r="J3122">
            <v>40168</v>
          </cell>
          <cell r="K3122" t="str">
            <v>Y</v>
          </cell>
          <cell r="L3122" t="str">
            <v>Drw</v>
          </cell>
          <cell r="M3122">
            <v>3123</v>
          </cell>
        </row>
        <row r="3123">
          <cell r="C3123" t="str">
            <v>25</v>
          </cell>
          <cell r="D3123" t="str">
            <v>05050-MD-25-757-967</v>
          </cell>
          <cell r="E3123" t="str">
            <v>05050-MD-25-757-967</v>
          </cell>
          <cell r="F3123" t="str">
            <v>Tank-Main Platform, Structure- (Butane)</v>
          </cell>
          <cell r="G3123">
            <v>0</v>
          </cell>
          <cell r="H3123" t="str">
            <v>VP-1516-148-T-101/2-253</v>
          </cell>
          <cell r="I3123">
            <v>40175</v>
          </cell>
          <cell r="J3123">
            <v>40168</v>
          </cell>
          <cell r="K3123" t="str">
            <v>Y</v>
          </cell>
          <cell r="L3123" t="str">
            <v>Drw</v>
          </cell>
          <cell r="M3123">
            <v>3124</v>
          </cell>
        </row>
        <row r="3124">
          <cell r="C3124" t="str">
            <v>25</v>
          </cell>
          <cell r="D3124" t="str">
            <v>05050-MD-25-757-968</v>
          </cell>
          <cell r="E3124" t="str">
            <v>05050-MD-25-757-968</v>
          </cell>
          <cell r="F3124" t="str">
            <v>Tank-Main Platform, Structure- (Butane)</v>
          </cell>
          <cell r="G3124">
            <v>0</v>
          </cell>
          <cell r="H3124" t="str">
            <v>VP-1516-148-T-101/2-253</v>
          </cell>
          <cell r="I3124">
            <v>40175</v>
          </cell>
          <cell r="J3124">
            <v>40168</v>
          </cell>
          <cell r="K3124" t="str">
            <v>Y</v>
          </cell>
          <cell r="L3124" t="str">
            <v>Drw</v>
          </cell>
          <cell r="M3124">
            <v>3125</v>
          </cell>
        </row>
        <row r="3125">
          <cell r="C3125" t="str">
            <v>25</v>
          </cell>
          <cell r="D3125" t="str">
            <v>05050-MD-25-757-969</v>
          </cell>
          <cell r="E3125" t="str">
            <v>05050-MD-25-757-969</v>
          </cell>
          <cell r="F3125" t="str">
            <v>Tank-Main Platform, Structure- (Butane)</v>
          </cell>
          <cell r="G3125">
            <v>0</v>
          </cell>
          <cell r="H3125" t="str">
            <v>VP-1516-148-T-101/2-253</v>
          </cell>
          <cell r="I3125">
            <v>40175</v>
          </cell>
          <cell r="J3125">
            <v>40168</v>
          </cell>
          <cell r="K3125" t="str">
            <v>Y</v>
          </cell>
          <cell r="L3125" t="str">
            <v>Drw</v>
          </cell>
          <cell r="M3125">
            <v>3126</v>
          </cell>
        </row>
        <row r="3126">
          <cell r="C3126" t="str">
            <v>25</v>
          </cell>
          <cell r="D3126" t="str">
            <v>05050-MD-25-757-970</v>
          </cell>
          <cell r="E3126" t="str">
            <v>05050-MD-25-757-970</v>
          </cell>
          <cell r="F3126" t="str">
            <v>Tank-Main Platform, Structure- (Butane)</v>
          </cell>
          <cell r="G3126">
            <v>0</v>
          </cell>
          <cell r="H3126" t="str">
            <v>VP-1516-148-T-101/2-253</v>
          </cell>
          <cell r="I3126">
            <v>40175</v>
          </cell>
          <cell r="J3126">
            <v>40168</v>
          </cell>
          <cell r="K3126" t="str">
            <v>Y</v>
          </cell>
          <cell r="L3126" t="str">
            <v>Drw</v>
          </cell>
          <cell r="M3126">
            <v>3127</v>
          </cell>
        </row>
        <row r="3127">
          <cell r="C3127" t="str">
            <v>25</v>
          </cell>
          <cell r="D3127" t="str">
            <v>05050-MD-25-757-971</v>
          </cell>
          <cell r="E3127" t="str">
            <v>05050-MD-25-757-971</v>
          </cell>
          <cell r="F3127" t="str">
            <v>Tank-Main Platform, Structure- (Butane)</v>
          </cell>
          <cell r="G3127">
            <v>0</v>
          </cell>
          <cell r="H3127" t="str">
            <v>VP-1516-148-T-101/2-253</v>
          </cell>
          <cell r="I3127">
            <v>40175</v>
          </cell>
          <cell r="J3127">
            <v>40168</v>
          </cell>
          <cell r="K3127" t="str">
            <v>Y</v>
          </cell>
          <cell r="L3127" t="str">
            <v>Drw</v>
          </cell>
          <cell r="M3127">
            <v>3128</v>
          </cell>
        </row>
        <row r="3128">
          <cell r="C3128" t="str">
            <v>25</v>
          </cell>
          <cell r="D3128" t="str">
            <v>05050-MD-25-757-972</v>
          </cell>
          <cell r="E3128" t="str">
            <v>05050-MD-25-757-972</v>
          </cell>
          <cell r="F3128" t="str">
            <v>Tank-Main Platform, Structure- (Butane)</v>
          </cell>
          <cell r="G3128">
            <v>0</v>
          </cell>
          <cell r="H3128" t="str">
            <v>VP-1516-148-T-101/2-253</v>
          </cell>
          <cell r="I3128">
            <v>40175</v>
          </cell>
          <cell r="J3128">
            <v>40168</v>
          </cell>
          <cell r="K3128" t="str">
            <v>Y</v>
          </cell>
          <cell r="L3128" t="str">
            <v>Drw</v>
          </cell>
          <cell r="M3128">
            <v>3129</v>
          </cell>
        </row>
        <row r="3129">
          <cell r="C3129" t="str">
            <v>25</v>
          </cell>
          <cell r="D3129" t="str">
            <v>05050-MD-25-757-973</v>
          </cell>
          <cell r="E3129" t="str">
            <v>05050-MD-25-757-973</v>
          </cell>
          <cell r="F3129" t="str">
            <v>Tank-Main Platform, Structure- (Butane)</v>
          </cell>
          <cell r="G3129">
            <v>0</v>
          </cell>
          <cell r="H3129" t="str">
            <v>VP-1516-148-T-101/2-253</v>
          </cell>
          <cell r="I3129">
            <v>40175</v>
          </cell>
          <cell r="J3129">
            <v>40168</v>
          </cell>
          <cell r="K3129" t="str">
            <v>Y</v>
          </cell>
          <cell r="L3129" t="str">
            <v>Drw</v>
          </cell>
          <cell r="M3129">
            <v>3130</v>
          </cell>
        </row>
        <row r="3130">
          <cell r="C3130" t="str">
            <v>25</v>
          </cell>
          <cell r="D3130" t="str">
            <v>05050-MD-25-757-974</v>
          </cell>
          <cell r="E3130" t="str">
            <v>05050-MD-25-757-974</v>
          </cell>
          <cell r="F3130" t="str">
            <v>Tank-Main Platform, Structure- (Butane)</v>
          </cell>
          <cell r="G3130">
            <v>0</v>
          </cell>
          <cell r="H3130" t="str">
            <v>VP-1516-148-T-101/2-253</v>
          </cell>
          <cell r="I3130">
            <v>40175</v>
          </cell>
          <cell r="J3130">
            <v>40168</v>
          </cell>
          <cell r="K3130" t="str">
            <v>Y</v>
          </cell>
          <cell r="L3130" t="str">
            <v>Drw</v>
          </cell>
          <cell r="M3130">
            <v>3131</v>
          </cell>
        </row>
        <row r="3131">
          <cell r="C3131" t="str">
            <v>25</v>
          </cell>
          <cell r="D3131" t="str">
            <v>05050-MD-25-757-975</v>
          </cell>
          <cell r="E3131" t="str">
            <v>05050-MD-25-757-975</v>
          </cell>
          <cell r="F3131" t="str">
            <v>Tank-Main Platform, Structure- (Butane)</v>
          </cell>
          <cell r="G3131">
            <v>0</v>
          </cell>
          <cell r="H3131" t="str">
            <v>VP-1516-148-T-101/2-253</v>
          </cell>
          <cell r="I3131">
            <v>40175</v>
          </cell>
          <cell r="J3131">
            <v>40168</v>
          </cell>
          <cell r="K3131" t="str">
            <v>Y</v>
          </cell>
          <cell r="L3131" t="str">
            <v>Drw</v>
          </cell>
          <cell r="M3131">
            <v>3132</v>
          </cell>
        </row>
        <row r="3132">
          <cell r="C3132" t="str">
            <v>25</v>
          </cell>
          <cell r="D3132" t="str">
            <v>05050-MD-25-757-976</v>
          </cell>
          <cell r="E3132" t="str">
            <v>05050-MD-25-757-976</v>
          </cell>
          <cell r="F3132" t="str">
            <v>Tank-Main Platform, Structure- (Butane)</v>
          </cell>
          <cell r="G3132">
            <v>0</v>
          </cell>
          <cell r="H3132" t="str">
            <v>VP-1516-148-T-101/2-253</v>
          </cell>
          <cell r="I3132">
            <v>40175</v>
          </cell>
          <cell r="J3132">
            <v>40168</v>
          </cell>
          <cell r="K3132" t="str">
            <v>Y</v>
          </cell>
          <cell r="L3132" t="str">
            <v>Drw</v>
          </cell>
          <cell r="M3132">
            <v>3133</v>
          </cell>
        </row>
        <row r="3133">
          <cell r="C3133" t="str">
            <v>25</v>
          </cell>
          <cell r="D3133" t="str">
            <v>05050-MD-25-757-977</v>
          </cell>
          <cell r="E3133" t="str">
            <v>05050-MD-25-757-977</v>
          </cell>
          <cell r="F3133" t="str">
            <v>Tank-Main Platform, Structure- (Butane)</v>
          </cell>
          <cell r="G3133">
            <v>0</v>
          </cell>
          <cell r="H3133" t="str">
            <v>VP-1516-148-T-101/2-253</v>
          </cell>
          <cell r="I3133">
            <v>40175</v>
          </cell>
          <cell r="J3133">
            <v>40168</v>
          </cell>
          <cell r="K3133" t="str">
            <v>Y</v>
          </cell>
          <cell r="L3133" t="str">
            <v>Drw</v>
          </cell>
          <cell r="M3133">
            <v>3134</v>
          </cell>
        </row>
        <row r="3134">
          <cell r="C3134" t="str">
            <v>25</v>
          </cell>
          <cell r="D3134" t="str">
            <v>05050-MD-25-757-978</v>
          </cell>
          <cell r="E3134" t="str">
            <v>05050-MD-25-757-978</v>
          </cell>
          <cell r="F3134" t="str">
            <v>Tank-Main Platform, Structure- (Butane)</v>
          </cell>
          <cell r="G3134">
            <v>0</v>
          </cell>
          <cell r="H3134" t="str">
            <v>VP-1516-148-T-101/2-253</v>
          </cell>
          <cell r="I3134">
            <v>40175</v>
          </cell>
          <cell r="J3134">
            <v>40168</v>
          </cell>
          <cell r="K3134" t="str">
            <v>Y</v>
          </cell>
          <cell r="L3134" t="str">
            <v>Drw</v>
          </cell>
          <cell r="M3134">
            <v>3135</v>
          </cell>
        </row>
        <row r="3135">
          <cell r="C3135" t="str">
            <v>25</v>
          </cell>
          <cell r="D3135" t="str">
            <v>05050-MD-25-757-979</v>
          </cell>
          <cell r="E3135" t="str">
            <v>05050-MD-25-757-979</v>
          </cell>
          <cell r="F3135" t="str">
            <v>Tank-Main Platform, Structure- (Butane)</v>
          </cell>
          <cell r="G3135">
            <v>0</v>
          </cell>
          <cell r="H3135" t="str">
            <v>VP-1516-148-T-101/2-253</v>
          </cell>
          <cell r="I3135">
            <v>40175</v>
          </cell>
          <cell r="J3135">
            <v>40168</v>
          </cell>
          <cell r="K3135" t="str">
            <v>Y</v>
          </cell>
          <cell r="L3135" t="str">
            <v>Drw</v>
          </cell>
          <cell r="M3135">
            <v>3136</v>
          </cell>
        </row>
        <row r="3136">
          <cell r="C3136" t="str">
            <v>25</v>
          </cell>
          <cell r="D3136" t="str">
            <v/>
          </cell>
          <cell r="E3136" t="str">
            <v/>
          </cell>
          <cell r="F3136" t="str">
            <v>Tank-Main Platform, Structure- (Butane)</v>
          </cell>
          <cell r="G3136">
            <v>0</v>
          </cell>
          <cell r="H3136">
            <v>0</v>
          </cell>
          <cell r="I3136">
            <v>40175</v>
          </cell>
          <cell r="J3136">
            <v>40168</v>
          </cell>
          <cell r="K3136" t="str">
            <v>n</v>
          </cell>
          <cell r="L3136" t="str">
            <v>Drw</v>
          </cell>
          <cell r="M3136">
            <v>3137</v>
          </cell>
        </row>
        <row r="3137">
          <cell r="C3137" t="str">
            <v>25</v>
          </cell>
          <cell r="D3137" t="str">
            <v/>
          </cell>
          <cell r="E3137" t="str">
            <v/>
          </cell>
          <cell r="F3137" t="str">
            <v>Tank-Main Platform, Structure- (Butane)</v>
          </cell>
          <cell r="G3137">
            <v>0</v>
          </cell>
          <cell r="H3137">
            <v>0</v>
          </cell>
          <cell r="I3137">
            <v>40175</v>
          </cell>
          <cell r="J3137">
            <v>40168</v>
          </cell>
          <cell r="K3137" t="str">
            <v>n</v>
          </cell>
          <cell r="L3137" t="str">
            <v>Drw</v>
          </cell>
          <cell r="M3137">
            <v>3138</v>
          </cell>
        </row>
        <row r="3138">
          <cell r="C3138" t="str">
            <v>25</v>
          </cell>
          <cell r="D3138" t="str">
            <v/>
          </cell>
          <cell r="E3138" t="str">
            <v/>
          </cell>
          <cell r="F3138" t="str">
            <v>Tank-Main Platform, Structure- (Butane)</v>
          </cell>
          <cell r="G3138">
            <v>0</v>
          </cell>
          <cell r="H3138">
            <v>0</v>
          </cell>
          <cell r="I3138">
            <v>40175</v>
          </cell>
          <cell r="J3138">
            <v>40168</v>
          </cell>
          <cell r="K3138" t="str">
            <v>n</v>
          </cell>
          <cell r="L3138" t="str">
            <v>Drw</v>
          </cell>
          <cell r="M3138">
            <v>3139</v>
          </cell>
        </row>
        <row r="3139">
          <cell r="C3139" t="str">
            <v>25</v>
          </cell>
          <cell r="D3139" t="str">
            <v/>
          </cell>
          <cell r="E3139" t="str">
            <v/>
          </cell>
          <cell r="F3139" t="str">
            <v>Tank-Main Platform, Structure- (Butane)</v>
          </cell>
          <cell r="G3139">
            <v>0</v>
          </cell>
          <cell r="H3139">
            <v>0</v>
          </cell>
          <cell r="I3139">
            <v>40175</v>
          </cell>
          <cell r="J3139">
            <v>40168</v>
          </cell>
          <cell r="K3139" t="str">
            <v>n</v>
          </cell>
          <cell r="L3139" t="str">
            <v>Drw</v>
          </cell>
          <cell r="M3139">
            <v>3140</v>
          </cell>
        </row>
        <row r="3140">
          <cell r="C3140" t="str">
            <v>25</v>
          </cell>
          <cell r="D3140" t="str">
            <v/>
          </cell>
          <cell r="E3140" t="str">
            <v/>
          </cell>
          <cell r="F3140" t="str">
            <v>Tank-Main Platform, Structure- (Butane)</v>
          </cell>
          <cell r="G3140">
            <v>0</v>
          </cell>
          <cell r="H3140">
            <v>0</v>
          </cell>
          <cell r="I3140">
            <v>40175</v>
          </cell>
          <cell r="J3140">
            <v>40168</v>
          </cell>
          <cell r="K3140" t="str">
            <v>n</v>
          </cell>
          <cell r="L3140" t="str">
            <v>Drw</v>
          </cell>
          <cell r="M3140">
            <v>3141</v>
          </cell>
        </row>
        <row r="3141">
          <cell r="C3141" t="str">
            <v>25</v>
          </cell>
          <cell r="D3141" t="str">
            <v/>
          </cell>
          <cell r="E3141" t="str">
            <v/>
          </cell>
          <cell r="F3141" t="str">
            <v>Tank-Main Platform, Structure- (Butane)</v>
          </cell>
          <cell r="G3141">
            <v>0</v>
          </cell>
          <cell r="H3141">
            <v>0</v>
          </cell>
          <cell r="I3141">
            <v>40175</v>
          </cell>
          <cell r="J3141">
            <v>40168</v>
          </cell>
          <cell r="K3141" t="str">
            <v>n</v>
          </cell>
          <cell r="L3141" t="str">
            <v>Drw</v>
          </cell>
          <cell r="M3141">
            <v>3142</v>
          </cell>
        </row>
        <row r="3142">
          <cell r="C3142" t="str">
            <v>25</v>
          </cell>
          <cell r="D3142" t="str">
            <v/>
          </cell>
          <cell r="E3142" t="str">
            <v/>
          </cell>
          <cell r="F3142" t="str">
            <v>Tank-Main Platform, Structure- (Butane)</v>
          </cell>
          <cell r="G3142">
            <v>0</v>
          </cell>
          <cell r="H3142">
            <v>0</v>
          </cell>
          <cell r="I3142">
            <v>40175</v>
          </cell>
          <cell r="J3142">
            <v>40168</v>
          </cell>
          <cell r="K3142" t="str">
            <v>n</v>
          </cell>
          <cell r="L3142" t="str">
            <v>Drw</v>
          </cell>
          <cell r="M3142">
            <v>3143</v>
          </cell>
        </row>
        <row r="3143">
          <cell r="C3143" t="str">
            <v>25</v>
          </cell>
          <cell r="D3143" t="str">
            <v/>
          </cell>
          <cell r="E3143" t="str">
            <v/>
          </cell>
          <cell r="F3143" t="str">
            <v>Tank-Main Platform, Structure- (Butane)</v>
          </cell>
          <cell r="G3143">
            <v>0</v>
          </cell>
          <cell r="H3143">
            <v>0</v>
          </cell>
          <cell r="I3143">
            <v>40175</v>
          </cell>
          <cell r="J3143">
            <v>40168</v>
          </cell>
          <cell r="K3143" t="str">
            <v>n</v>
          </cell>
          <cell r="L3143" t="str">
            <v>Drw</v>
          </cell>
          <cell r="M3143">
            <v>3144</v>
          </cell>
        </row>
        <row r="3144">
          <cell r="C3144" t="str">
            <v>25</v>
          </cell>
          <cell r="D3144" t="str">
            <v/>
          </cell>
          <cell r="E3144" t="str">
            <v/>
          </cell>
          <cell r="F3144" t="str">
            <v>Tank-Main Platform, Structure- (Butane)</v>
          </cell>
          <cell r="G3144">
            <v>0</v>
          </cell>
          <cell r="H3144">
            <v>0</v>
          </cell>
          <cell r="I3144">
            <v>40175</v>
          </cell>
          <cell r="J3144">
            <v>40168</v>
          </cell>
          <cell r="K3144" t="str">
            <v>n</v>
          </cell>
          <cell r="L3144" t="str">
            <v>Drw</v>
          </cell>
          <cell r="M3144">
            <v>3145</v>
          </cell>
        </row>
        <row r="3145">
          <cell r="C3145" t="str">
            <v>25</v>
          </cell>
          <cell r="D3145" t="str">
            <v/>
          </cell>
          <cell r="E3145" t="str">
            <v/>
          </cell>
          <cell r="F3145" t="str">
            <v>Tank-Main Platform, Structure- (Butane)</v>
          </cell>
          <cell r="G3145">
            <v>0</v>
          </cell>
          <cell r="H3145">
            <v>0</v>
          </cell>
          <cell r="I3145">
            <v>40175</v>
          </cell>
          <cell r="J3145">
            <v>40168</v>
          </cell>
          <cell r="K3145" t="str">
            <v>n</v>
          </cell>
          <cell r="L3145" t="str">
            <v>Drw</v>
          </cell>
          <cell r="M3145">
            <v>3146</v>
          </cell>
        </row>
        <row r="3146">
          <cell r="C3146" t="str">
            <v>25</v>
          </cell>
          <cell r="D3146" t="str">
            <v/>
          </cell>
          <cell r="E3146" t="str">
            <v/>
          </cell>
          <cell r="F3146" t="str">
            <v>Tank-Main Platform, Structure- (Butane)</v>
          </cell>
          <cell r="G3146">
            <v>0</v>
          </cell>
          <cell r="H3146">
            <v>0</v>
          </cell>
          <cell r="I3146">
            <v>40175</v>
          </cell>
          <cell r="J3146">
            <v>40168</v>
          </cell>
          <cell r="K3146" t="str">
            <v>n</v>
          </cell>
          <cell r="L3146" t="str">
            <v>Drw</v>
          </cell>
          <cell r="M3146">
            <v>3147</v>
          </cell>
        </row>
        <row r="3147">
          <cell r="C3147" t="str">
            <v>25</v>
          </cell>
          <cell r="D3147" t="str">
            <v/>
          </cell>
          <cell r="E3147" t="str">
            <v/>
          </cell>
          <cell r="F3147" t="str">
            <v>Tank-Main Platform, Structure- (Butane)</v>
          </cell>
          <cell r="G3147">
            <v>0</v>
          </cell>
          <cell r="H3147">
            <v>0</v>
          </cell>
          <cell r="I3147">
            <v>40175</v>
          </cell>
          <cell r="J3147">
            <v>40168</v>
          </cell>
          <cell r="K3147" t="str">
            <v>n</v>
          </cell>
          <cell r="L3147" t="str">
            <v>Drw</v>
          </cell>
          <cell r="M3147">
            <v>3148</v>
          </cell>
        </row>
        <row r="3148">
          <cell r="C3148" t="str">
            <v>25</v>
          </cell>
          <cell r="D3148" t="str">
            <v>05050-MD-25-770-01</v>
          </cell>
          <cell r="E3148" t="str">
            <v>05050-MD-25-770-01</v>
          </cell>
          <cell r="F3148" t="str">
            <v>Tank-Main Platform - Handrails- (Butane)</v>
          </cell>
          <cell r="G3148">
            <v>0</v>
          </cell>
          <cell r="H3148" t="str">
            <v>VP-1516-148-T-101/2-254</v>
          </cell>
          <cell r="I3148">
            <v>40175</v>
          </cell>
          <cell r="J3148">
            <v>40168</v>
          </cell>
          <cell r="K3148" t="str">
            <v>Y</v>
          </cell>
          <cell r="L3148" t="str">
            <v>Drw</v>
          </cell>
          <cell r="M3148">
            <v>3149</v>
          </cell>
        </row>
        <row r="3149">
          <cell r="C3149" t="str">
            <v>25</v>
          </cell>
          <cell r="D3149" t="str">
            <v>05050-MD-25-770-02</v>
          </cell>
          <cell r="E3149" t="str">
            <v>05050-MD-25-770-02</v>
          </cell>
          <cell r="F3149" t="str">
            <v>Tank-Main Platform - Handrails- (Butane)</v>
          </cell>
          <cell r="G3149">
            <v>0</v>
          </cell>
          <cell r="H3149" t="str">
            <v>VP-1516-148-T-101/2-254</v>
          </cell>
          <cell r="I3149">
            <v>40175</v>
          </cell>
          <cell r="J3149">
            <v>40168</v>
          </cell>
          <cell r="K3149" t="str">
            <v>Y</v>
          </cell>
          <cell r="L3149" t="str">
            <v>Drw</v>
          </cell>
          <cell r="M3149">
            <v>3150</v>
          </cell>
        </row>
        <row r="3150">
          <cell r="C3150" t="str">
            <v>25</v>
          </cell>
          <cell r="D3150" t="str">
            <v>05050-MD-25-770-03</v>
          </cell>
          <cell r="E3150" t="str">
            <v>05050-MD-25-770-03</v>
          </cell>
          <cell r="F3150" t="str">
            <v>Tank-Main Platform - Handrails- (Butane)</v>
          </cell>
          <cell r="G3150">
            <v>0</v>
          </cell>
          <cell r="H3150" t="str">
            <v>VP-1516-148-T-101/2-254</v>
          </cell>
          <cell r="I3150">
            <v>40175</v>
          </cell>
          <cell r="J3150">
            <v>40168</v>
          </cell>
          <cell r="K3150" t="str">
            <v>Y</v>
          </cell>
          <cell r="L3150" t="str">
            <v>Drw</v>
          </cell>
          <cell r="M3150">
            <v>3151</v>
          </cell>
        </row>
        <row r="3151">
          <cell r="C3151" t="str">
            <v>25</v>
          </cell>
          <cell r="D3151" t="str">
            <v>05050-MD-25-770-04</v>
          </cell>
          <cell r="E3151" t="str">
            <v>05050-MD-25-770-04</v>
          </cell>
          <cell r="F3151" t="str">
            <v>Tank-Main Platform - Handrails- (Butane)</v>
          </cell>
          <cell r="G3151">
            <v>0</v>
          </cell>
          <cell r="H3151" t="str">
            <v>VP-1516-148-T-101/2-254</v>
          </cell>
          <cell r="I3151">
            <v>40175</v>
          </cell>
          <cell r="J3151">
            <v>40168</v>
          </cell>
          <cell r="K3151" t="str">
            <v>Y</v>
          </cell>
          <cell r="L3151" t="str">
            <v>Drw</v>
          </cell>
          <cell r="M3151">
            <v>3152</v>
          </cell>
        </row>
        <row r="3152">
          <cell r="C3152" t="str">
            <v>25</v>
          </cell>
          <cell r="D3152" t="str">
            <v>05050-MD-25-770-05</v>
          </cell>
          <cell r="E3152" t="str">
            <v>05050-MD-25-770-05</v>
          </cell>
          <cell r="F3152" t="str">
            <v>Tank-Main Platform - Handrails- (Butane)</v>
          </cell>
          <cell r="G3152">
            <v>0</v>
          </cell>
          <cell r="H3152" t="str">
            <v>VP-1516-148-T-101/2-254</v>
          </cell>
          <cell r="I3152">
            <v>40175</v>
          </cell>
          <cell r="J3152">
            <v>40168</v>
          </cell>
          <cell r="K3152" t="str">
            <v>Y</v>
          </cell>
          <cell r="L3152" t="str">
            <v>Drw</v>
          </cell>
          <cell r="M3152">
            <v>3153</v>
          </cell>
        </row>
        <row r="3153">
          <cell r="C3153" t="str">
            <v>25</v>
          </cell>
          <cell r="D3153" t="str">
            <v>05050-MD-25-770-06</v>
          </cell>
          <cell r="E3153" t="str">
            <v>05050-MD-25-770-06</v>
          </cell>
          <cell r="F3153" t="str">
            <v>Tank-Main Platform - Handrails- (Butane)</v>
          </cell>
          <cell r="G3153">
            <v>0</v>
          </cell>
          <cell r="H3153" t="str">
            <v>VP-1516-148-T-101/2-254</v>
          </cell>
          <cell r="I3153">
            <v>40175</v>
          </cell>
          <cell r="J3153">
            <v>40168</v>
          </cell>
          <cell r="K3153" t="str">
            <v>Y</v>
          </cell>
          <cell r="L3153" t="str">
            <v>Drw</v>
          </cell>
          <cell r="M3153">
            <v>3154</v>
          </cell>
        </row>
        <row r="3154">
          <cell r="C3154" t="str">
            <v>25</v>
          </cell>
          <cell r="D3154" t="str">
            <v/>
          </cell>
          <cell r="E3154" t="str">
            <v/>
          </cell>
          <cell r="F3154" t="str">
            <v>Tank-Main Platform - Handrails- (Butane)</v>
          </cell>
          <cell r="G3154">
            <v>0</v>
          </cell>
          <cell r="H3154">
            <v>0</v>
          </cell>
          <cell r="I3154">
            <v>40175</v>
          </cell>
          <cell r="J3154">
            <v>40168</v>
          </cell>
          <cell r="K3154" t="str">
            <v>n</v>
          </cell>
          <cell r="L3154" t="str">
            <v>Drw</v>
          </cell>
          <cell r="M3154">
            <v>3155</v>
          </cell>
        </row>
        <row r="3155">
          <cell r="C3155" t="str">
            <v>25</v>
          </cell>
          <cell r="D3155" t="str">
            <v/>
          </cell>
          <cell r="E3155" t="str">
            <v/>
          </cell>
          <cell r="F3155" t="str">
            <v>Tank-Main Platform - Handrails- (Butane)</v>
          </cell>
          <cell r="G3155">
            <v>0</v>
          </cell>
          <cell r="H3155">
            <v>0</v>
          </cell>
          <cell r="I3155">
            <v>40175</v>
          </cell>
          <cell r="J3155">
            <v>40168</v>
          </cell>
          <cell r="K3155" t="str">
            <v>n</v>
          </cell>
          <cell r="L3155" t="str">
            <v>Drw</v>
          </cell>
          <cell r="M3155">
            <v>3156</v>
          </cell>
        </row>
        <row r="3156">
          <cell r="C3156" t="str">
            <v>25</v>
          </cell>
          <cell r="D3156" t="str">
            <v/>
          </cell>
          <cell r="E3156" t="str">
            <v/>
          </cell>
          <cell r="F3156" t="str">
            <v>Tank-Main Platform - Handrails- (Butane)</v>
          </cell>
          <cell r="G3156">
            <v>0</v>
          </cell>
          <cell r="H3156">
            <v>0</v>
          </cell>
          <cell r="I3156">
            <v>40175</v>
          </cell>
          <cell r="J3156">
            <v>40168</v>
          </cell>
          <cell r="K3156" t="str">
            <v>n</v>
          </cell>
          <cell r="L3156" t="str">
            <v>Drw</v>
          </cell>
          <cell r="M3156">
            <v>3157</v>
          </cell>
        </row>
        <row r="3157">
          <cell r="C3157" t="str">
            <v>25</v>
          </cell>
          <cell r="D3157" t="str">
            <v>05050-MD-25-774-01</v>
          </cell>
          <cell r="E3157" t="str">
            <v>05050-MD-25-774-01</v>
          </cell>
          <cell r="F3157" t="str">
            <v>Tank-Pipe Supports Structure- (Butane)</v>
          </cell>
          <cell r="G3157">
            <v>0</v>
          </cell>
          <cell r="H3157" t="str">
            <v>VP-1516-148-T-101/2-255</v>
          </cell>
          <cell r="I3157">
            <v>40175</v>
          </cell>
          <cell r="J3157">
            <v>40168</v>
          </cell>
          <cell r="K3157" t="str">
            <v>Y</v>
          </cell>
          <cell r="L3157" t="str">
            <v>Drw</v>
          </cell>
          <cell r="M3157">
            <v>3158</v>
          </cell>
        </row>
        <row r="3158">
          <cell r="C3158" t="str">
            <v>25</v>
          </cell>
          <cell r="D3158" t="str">
            <v>05050-MD-25-774-02</v>
          </cell>
          <cell r="E3158" t="str">
            <v>05050-MD-25-774-02</v>
          </cell>
          <cell r="F3158" t="str">
            <v>Tank-Pipe Supports Structure- (Butane)</v>
          </cell>
          <cell r="G3158">
            <v>0</v>
          </cell>
          <cell r="H3158" t="str">
            <v>VP-1516-148-T-101/2-255</v>
          </cell>
          <cell r="I3158">
            <v>40175</v>
          </cell>
          <cell r="J3158">
            <v>40168</v>
          </cell>
          <cell r="K3158" t="str">
            <v>Y</v>
          </cell>
          <cell r="L3158" t="str">
            <v>Drw</v>
          </cell>
          <cell r="M3158">
            <v>3159</v>
          </cell>
        </row>
        <row r="3159">
          <cell r="C3159" t="str">
            <v>25</v>
          </cell>
          <cell r="D3159" t="str">
            <v>05050-MD-25-774-03</v>
          </cell>
          <cell r="E3159" t="str">
            <v>05050-MD-25-774-03</v>
          </cell>
          <cell r="F3159" t="str">
            <v>Tank-Pipe Supports Structure- (Butane)</v>
          </cell>
          <cell r="G3159">
            <v>0</v>
          </cell>
          <cell r="H3159" t="str">
            <v>VP-1516-148-T-101/2-255</v>
          </cell>
          <cell r="I3159">
            <v>40175</v>
          </cell>
          <cell r="J3159">
            <v>40168</v>
          </cell>
          <cell r="K3159" t="str">
            <v>Y</v>
          </cell>
          <cell r="L3159" t="str">
            <v>Drw</v>
          </cell>
          <cell r="M3159">
            <v>3160</v>
          </cell>
        </row>
        <row r="3160">
          <cell r="C3160" t="str">
            <v>25</v>
          </cell>
          <cell r="D3160" t="str">
            <v/>
          </cell>
          <cell r="E3160" t="str">
            <v/>
          </cell>
          <cell r="F3160" t="str">
            <v>Tank-Main Platform - Flooring Panels Installation Positions- (Butane)</v>
          </cell>
          <cell r="G3160">
            <v>0</v>
          </cell>
          <cell r="H3160">
            <v>0</v>
          </cell>
          <cell r="I3160">
            <v>40175</v>
          </cell>
          <cell r="J3160">
            <v>40168</v>
          </cell>
          <cell r="K3160" t="str">
            <v>n</v>
          </cell>
          <cell r="L3160" t="str">
            <v>Drw</v>
          </cell>
          <cell r="M3160">
            <v>3161</v>
          </cell>
        </row>
        <row r="3161">
          <cell r="C3161" t="str">
            <v>25</v>
          </cell>
          <cell r="D3161" t="str">
            <v>05050-MD-25-776-00</v>
          </cell>
          <cell r="E3161" t="str">
            <v>05050-MD-25-776-00</v>
          </cell>
          <cell r="F3161" t="str">
            <v>Tank-Main Platform - Flooring Panels- (Butane)</v>
          </cell>
          <cell r="G3161">
            <v>0</v>
          </cell>
          <cell r="H3161" t="str">
            <v>VP-1516-148-T-101/2-256</v>
          </cell>
          <cell r="I3161">
            <v>40175</v>
          </cell>
          <cell r="J3161">
            <v>40168</v>
          </cell>
          <cell r="K3161" t="str">
            <v>Y</v>
          </cell>
          <cell r="L3161" t="str">
            <v>Drw</v>
          </cell>
          <cell r="M3161">
            <v>3162</v>
          </cell>
        </row>
        <row r="3162">
          <cell r="C3162" t="str">
            <v>25</v>
          </cell>
          <cell r="D3162" t="str">
            <v/>
          </cell>
          <cell r="E3162" t="str">
            <v/>
          </cell>
          <cell r="F3162" t="str">
            <v>Tank-Main Platform - Flooring Panels- (Butane)</v>
          </cell>
          <cell r="G3162">
            <v>0</v>
          </cell>
          <cell r="H3162">
            <v>0</v>
          </cell>
          <cell r="I3162">
            <v>40175</v>
          </cell>
          <cell r="J3162">
            <v>40168</v>
          </cell>
          <cell r="K3162" t="str">
            <v>n</v>
          </cell>
          <cell r="L3162" t="str">
            <v>Drw</v>
          </cell>
          <cell r="M3162">
            <v>3163</v>
          </cell>
        </row>
        <row r="3163">
          <cell r="C3163" t="str">
            <v>25</v>
          </cell>
          <cell r="D3163" t="str">
            <v/>
          </cell>
          <cell r="E3163" t="str">
            <v/>
          </cell>
          <cell r="F3163" t="str">
            <v>Tank-Main Platform - Flooring Panels- (Butane)</v>
          </cell>
          <cell r="G3163">
            <v>0</v>
          </cell>
          <cell r="H3163">
            <v>0</v>
          </cell>
          <cell r="I3163">
            <v>40175</v>
          </cell>
          <cell r="J3163">
            <v>40168</v>
          </cell>
          <cell r="K3163" t="str">
            <v>n</v>
          </cell>
          <cell r="L3163" t="str">
            <v>Drw</v>
          </cell>
          <cell r="M3163">
            <v>3164</v>
          </cell>
        </row>
        <row r="3164">
          <cell r="C3164" t="str">
            <v>25</v>
          </cell>
          <cell r="D3164" t="str">
            <v/>
          </cell>
          <cell r="E3164" t="str">
            <v/>
          </cell>
          <cell r="F3164" t="str">
            <v>Tank-Main Platform - Flooring Panels- (Butane)</v>
          </cell>
          <cell r="G3164">
            <v>0</v>
          </cell>
          <cell r="H3164">
            <v>0</v>
          </cell>
          <cell r="I3164">
            <v>40175</v>
          </cell>
          <cell r="J3164">
            <v>40168</v>
          </cell>
          <cell r="K3164" t="str">
            <v>n</v>
          </cell>
          <cell r="L3164" t="str">
            <v>Drw</v>
          </cell>
          <cell r="M3164">
            <v>3165</v>
          </cell>
        </row>
        <row r="3165">
          <cell r="C3165" t="str">
            <v>25</v>
          </cell>
          <cell r="D3165" t="str">
            <v/>
          </cell>
          <cell r="E3165" t="str">
            <v/>
          </cell>
          <cell r="F3165" t="str">
            <v>Tank-Main Platform - Flooring Panels- (Butane)</v>
          </cell>
          <cell r="G3165">
            <v>0</v>
          </cell>
          <cell r="H3165">
            <v>0</v>
          </cell>
          <cell r="I3165">
            <v>40175</v>
          </cell>
          <cell r="J3165">
            <v>40168</v>
          </cell>
          <cell r="K3165" t="str">
            <v>n</v>
          </cell>
          <cell r="L3165" t="str">
            <v>Drw</v>
          </cell>
          <cell r="M3165">
            <v>3166</v>
          </cell>
        </row>
        <row r="3166">
          <cell r="C3166" t="str">
            <v>25</v>
          </cell>
          <cell r="D3166" t="str">
            <v/>
          </cell>
          <cell r="E3166" t="str">
            <v/>
          </cell>
          <cell r="F3166" t="str">
            <v>Tank-Main Platform - Flooring Panels- (Butane)</v>
          </cell>
          <cell r="G3166">
            <v>0</v>
          </cell>
          <cell r="H3166">
            <v>0</v>
          </cell>
          <cell r="I3166">
            <v>40175</v>
          </cell>
          <cell r="J3166">
            <v>40168</v>
          </cell>
          <cell r="K3166" t="str">
            <v>n</v>
          </cell>
          <cell r="L3166" t="str">
            <v>Drw</v>
          </cell>
          <cell r="M3166">
            <v>3167</v>
          </cell>
        </row>
        <row r="3167">
          <cell r="C3167" t="str">
            <v>25</v>
          </cell>
          <cell r="D3167" t="str">
            <v/>
          </cell>
          <cell r="E3167" t="str">
            <v/>
          </cell>
          <cell r="F3167" t="str">
            <v>Tank-Main Platform - Flooring Panels- (Butane)</v>
          </cell>
          <cell r="G3167">
            <v>0</v>
          </cell>
          <cell r="H3167">
            <v>0</v>
          </cell>
          <cell r="I3167">
            <v>40175</v>
          </cell>
          <cell r="J3167">
            <v>40168</v>
          </cell>
          <cell r="K3167" t="str">
            <v>n</v>
          </cell>
          <cell r="L3167" t="str">
            <v>Drw</v>
          </cell>
          <cell r="M3167">
            <v>3168</v>
          </cell>
        </row>
        <row r="3168">
          <cell r="C3168" t="str">
            <v>25</v>
          </cell>
          <cell r="D3168" t="str">
            <v/>
          </cell>
          <cell r="E3168" t="str">
            <v/>
          </cell>
          <cell r="F3168" t="str">
            <v>Tank-Main Platform - Flooring Panels- (Butane)</v>
          </cell>
          <cell r="G3168">
            <v>0</v>
          </cell>
          <cell r="H3168">
            <v>0</v>
          </cell>
          <cell r="I3168">
            <v>40175</v>
          </cell>
          <cell r="J3168">
            <v>40168</v>
          </cell>
          <cell r="K3168" t="str">
            <v>n</v>
          </cell>
          <cell r="L3168" t="str">
            <v>Drw</v>
          </cell>
          <cell r="M3168">
            <v>3169</v>
          </cell>
        </row>
        <row r="3169">
          <cell r="C3169" t="str">
            <v>25</v>
          </cell>
          <cell r="D3169" t="str">
            <v/>
          </cell>
          <cell r="E3169" t="str">
            <v/>
          </cell>
          <cell r="F3169" t="str">
            <v>Tank-Main Platform - Flooring Panels- (Butane)</v>
          </cell>
          <cell r="G3169">
            <v>0</v>
          </cell>
          <cell r="H3169">
            <v>0</v>
          </cell>
          <cell r="I3169">
            <v>40175</v>
          </cell>
          <cell r="J3169">
            <v>40168</v>
          </cell>
          <cell r="K3169" t="str">
            <v>n</v>
          </cell>
          <cell r="L3169" t="str">
            <v>Drw</v>
          </cell>
          <cell r="M3169">
            <v>3170</v>
          </cell>
        </row>
        <row r="3170">
          <cell r="C3170" t="str">
            <v>25</v>
          </cell>
          <cell r="D3170" t="str">
            <v/>
          </cell>
          <cell r="E3170" t="str">
            <v/>
          </cell>
          <cell r="F3170" t="str">
            <v>Tank-Main Platform - Flooring Panels- (Butane)</v>
          </cell>
          <cell r="G3170">
            <v>0</v>
          </cell>
          <cell r="H3170">
            <v>0</v>
          </cell>
          <cell r="I3170">
            <v>40175</v>
          </cell>
          <cell r="J3170">
            <v>40168</v>
          </cell>
          <cell r="K3170" t="str">
            <v>n</v>
          </cell>
          <cell r="L3170" t="str">
            <v>Drw</v>
          </cell>
          <cell r="M3170">
            <v>3171</v>
          </cell>
        </row>
        <row r="3171">
          <cell r="C3171" t="str">
            <v>25</v>
          </cell>
          <cell r="D3171" t="str">
            <v/>
          </cell>
          <cell r="E3171" t="str">
            <v/>
          </cell>
          <cell r="F3171" t="str">
            <v>Tank-Main Platform - Flooring Panels- (Butane)</v>
          </cell>
          <cell r="G3171">
            <v>0</v>
          </cell>
          <cell r="H3171">
            <v>0</v>
          </cell>
          <cell r="I3171">
            <v>40175</v>
          </cell>
          <cell r="J3171">
            <v>40168</v>
          </cell>
          <cell r="K3171" t="str">
            <v>n</v>
          </cell>
          <cell r="L3171" t="str">
            <v>Drw</v>
          </cell>
          <cell r="M3171">
            <v>3172</v>
          </cell>
        </row>
        <row r="3172">
          <cell r="C3172" t="str">
            <v>25</v>
          </cell>
          <cell r="D3172" t="str">
            <v>05050-MD-25-787-00</v>
          </cell>
          <cell r="E3172" t="str">
            <v>05050-MD-25-787-00</v>
          </cell>
          <cell r="F3172" t="str">
            <v>Tank-Centre Platform - (Butane)</v>
          </cell>
          <cell r="G3172">
            <v>0</v>
          </cell>
          <cell r="H3172" t="str">
            <v>VP-1516-148-T-101/2-257</v>
          </cell>
          <cell r="I3172">
            <v>40175</v>
          </cell>
          <cell r="J3172">
            <v>40168</v>
          </cell>
          <cell r="K3172" t="str">
            <v>Y</v>
          </cell>
          <cell r="L3172" t="str">
            <v>Drw</v>
          </cell>
          <cell r="M3172">
            <v>3173</v>
          </cell>
        </row>
        <row r="3173">
          <cell r="C3173" t="str">
            <v>25</v>
          </cell>
          <cell r="D3173" t="str">
            <v/>
          </cell>
          <cell r="E3173" t="str">
            <v/>
          </cell>
          <cell r="F3173" t="str">
            <v>Tank-Centre Platform - (Butane)</v>
          </cell>
          <cell r="G3173">
            <v>0</v>
          </cell>
          <cell r="H3173">
            <v>0</v>
          </cell>
          <cell r="I3173">
            <v>40175</v>
          </cell>
          <cell r="J3173">
            <v>40168</v>
          </cell>
          <cell r="K3173" t="str">
            <v>n</v>
          </cell>
          <cell r="L3173" t="str">
            <v>Drw</v>
          </cell>
          <cell r="M3173">
            <v>3174</v>
          </cell>
        </row>
        <row r="3174">
          <cell r="C3174" t="str">
            <v>25</v>
          </cell>
          <cell r="D3174" t="str">
            <v/>
          </cell>
          <cell r="E3174" t="str">
            <v/>
          </cell>
          <cell r="F3174" t="str">
            <v>Tank-Centre Platform - (Butane)</v>
          </cell>
          <cell r="G3174">
            <v>0</v>
          </cell>
          <cell r="H3174">
            <v>0</v>
          </cell>
          <cell r="I3174">
            <v>40175</v>
          </cell>
          <cell r="J3174">
            <v>40168</v>
          </cell>
          <cell r="K3174" t="str">
            <v>n</v>
          </cell>
          <cell r="L3174" t="str">
            <v>Drw</v>
          </cell>
          <cell r="M3174">
            <v>3175</v>
          </cell>
        </row>
        <row r="3175">
          <cell r="C3175" t="str">
            <v>25</v>
          </cell>
          <cell r="D3175" t="str">
            <v/>
          </cell>
          <cell r="E3175" t="str">
            <v/>
          </cell>
          <cell r="F3175" t="str">
            <v>Tank-Centre Platform - (Butane)</v>
          </cell>
          <cell r="G3175">
            <v>0</v>
          </cell>
          <cell r="H3175">
            <v>0</v>
          </cell>
          <cell r="I3175">
            <v>40175</v>
          </cell>
          <cell r="J3175">
            <v>40168</v>
          </cell>
          <cell r="K3175" t="str">
            <v>n</v>
          </cell>
          <cell r="L3175" t="str">
            <v>Drw</v>
          </cell>
          <cell r="M3175">
            <v>3176</v>
          </cell>
        </row>
        <row r="3176">
          <cell r="C3176" t="str">
            <v>25</v>
          </cell>
          <cell r="D3176" t="str">
            <v/>
          </cell>
          <cell r="E3176" t="str">
            <v/>
          </cell>
          <cell r="F3176" t="str">
            <v>Tank-Centre Platform - (Butane)</v>
          </cell>
          <cell r="G3176">
            <v>0</v>
          </cell>
          <cell r="H3176">
            <v>0</v>
          </cell>
          <cell r="I3176">
            <v>40175</v>
          </cell>
          <cell r="J3176">
            <v>40168</v>
          </cell>
          <cell r="K3176" t="str">
            <v>n</v>
          </cell>
          <cell r="L3176" t="str">
            <v>Drw</v>
          </cell>
          <cell r="M3176">
            <v>3177</v>
          </cell>
        </row>
        <row r="3177">
          <cell r="C3177" t="str">
            <v>25</v>
          </cell>
          <cell r="D3177" t="str">
            <v/>
          </cell>
          <cell r="E3177" t="str">
            <v/>
          </cell>
          <cell r="F3177" t="str">
            <v>Tank-Centre Platform - (Butane)</v>
          </cell>
          <cell r="G3177">
            <v>0</v>
          </cell>
          <cell r="H3177">
            <v>0</v>
          </cell>
          <cell r="I3177">
            <v>40175</v>
          </cell>
          <cell r="J3177">
            <v>40168</v>
          </cell>
          <cell r="K3177" t="str">
            <v>n</v>
          </cell>
          <cell r="L3177" t="str">
            <v>Drw</v>
          </cell>
          <cell r="M3177">
            <v>3178</v>
          </cell>
        </row>
        <row r="3178">
          <cell r="C3178" t="str">
            <v>25</v>
          </cell>
          <cell r="D3178" t="str">
            <v/>
          </cell>
          <cell r="E3178" t="str">
            <v/>
          </cell>
          <cell r="F3178" t="str">
            <v>Tank-Centre Platform - (Butane)</v>
          </cell>
          <cell r="G3178">
            <v>0</v>
          </cell>
          <cell r="H3178">
            <v>0</v>
          </cell>
          <cell r="I3178">
            <v>40175</v>
          </cell>
          <cell r="J3178">
            <v>40168</v>
          </cell>
          <cell r="K3178" t="str">
            <v>n</v>
          </cell>
          <cell r="L3178" t="str">
            <v>Drw</v>
          </cell>
          <cell r="M3178">
            <v>3179</v>
          </cell>
        </row>
        <row r="3179">
          <cell r="C3179" t="str">
            <v>25</v>
          </cell>
          <cell r="D3179" t="str">
            <v/>
          </cell>
          <cell r="E3179" t="str">
            <v/>
          </cell>
          <cell r="F3179" t="str">
            <v>Tank-Centre Platform - (Butane)</v>
          </cell>
          <cell r="G3179">
            <v>0</v>
          </cell>
          <cell r="H3179">
            <v>0</v>
          </cell>
          <cell r="I3179">
            <v>40175</v>
          </cell>
          <cell r="J3179">
            <v>40168</v>
          </cell>
          <cell r="K3179" t="str">
            <v>n</v>
          </cell>
          <cell r="L3179" t="str">
            <v>Drw</v>
          </cell>
          <cell r="M3179">
            <v>3180</v>
          </cell>
        </row>
        <row r="3180">
          <cell r="C3180" t="str">
            <v>25</v>
          </cell>
          <cell r="D3180" t="str">
            <v/>
          </cell>
          <cell r="E3180" t="str">
            <v/>
          </cell>
          <cell r="F3180" t="str">
            <v>Tank-Centre Platform - (Butane)</v>
          </cell>
          <cell r="G3180">
            <v>0</v>
          </cell>
          <cell r="H3180">
            <v>0</v>
          </cell>
          <cell r="I3180">
            <v>40175</v>
          </cell>
          <cell r="J3180">
            <v>40168</v>
          </cell>
          <cell r="K3180" t="str">
            <v>n</v>
          </cell>
          <cell r="L3180" t="str">
            <v>Drw</v>
          </cell>
          <cell r="M3180">
            <v>3181</v>
          </cell>
        </row>
        <row r="3181">
          <cell r="C3181" t="str">
            <v>25</v>
          </cell>
          <cell r="D3181" t="str">
            <v/>
          </cell>
          <cell r="E3181" t="str">
            <v/>
          </cell>
          <cell r="F3181" t="str">
            <v>Tank-Centre Platform - (Butane)</v>
          </cell>
          <cell r="G3181">
            <v>0</v>
          </cell>
          <cell r="H3181">
            <v>0</v>
          </cell>
          <cell r="I3181">
            <v>40175</v>
          </cell>
          <cell r="J3181">
            <v>40168</v>
          </cell>
          <cell r="K3181" t="str">
            <v>n</v>
          </cell>
          <cell r="L3181" t="str">
            <v>Drw</v>
          </cell>
          <cell r="M3181">
            <v>3182</v>
          </cell>
        </row>
        <row r="3182">
          <cell r="C3182" t="str">
            <v>25</v>
          </cell>
          <cell r="D3182" t="str">
            <v/>
          </cell>
          <cell r="E3182" t="str">
            <v/>
          </cell>
          <cell r="F3182" t="str">
            <v>Tank-Centre Platform - (Butane)</v>
          </cell>
          <cell r="G3182">
            <v>0</v>
          </cell>
          <cell r="H3182">
            <v>0</v>
          </cell>
          <cell r="I3182">
            <v>40175</v>
          </cell>
          <cell r="J3182">
            <v>40168</v>
          </cell>
          <cell r="K3182" t="str">
            <v>n</v>
          </cell>
          <cell r="L3182" t="str">
            <v>Drw</v>
          </cell>
          <cell r="M3182">
            <v>3183</v>
          </cell>
        </row>
        <row r="3183">
          <cell r="C3183" t="str">
            <v>25</v>
          </cell>
          <cell r="D3183" t="str">
            <v>05050-MD-25-798-01</v>
          </cell>
          <cell r="E3183" t="str">
            <v>05050-MD-25-798-01</v>
          </cell>
          <cell r="F3183" t="str">
            <v>Tank-Centre Platform - Handrails &amp; Flooring Panels- (Butane)</v>
          </cell>
          <cell r="G3183">
            <v>0</v>
          </cell>
          <cell r="H3183" t="str">
            <v>VP-1516-148-T-101/2-258</v>
          </cell>
          <cell r="I3183">
            <v>40175</v>
          </cell>
          <cell r="J3183">
            <v>40168</v>
          </cell>
          <cell r="K3183" t="str">
            <v>Y</v>
          </cell>
          <cell r="L3183" t="str">
            <v>Drw</v>
          </cell>
          <cell r="M3183">
            <v>3184</v>
          </cell>
        </row>
        <row r="3184">
          <cell r="C3184" t="str">
            <v>25</v>
          </cell>
          <cell r="D3184" t="str">
            <v>05050-MD-25-798-02</v>
          </cell>
          <cell r="E3184" t="str">
            <v>05050-MD-25-798-02</v>
          </cell>
          <cell r="F3184" t="str">
            <v>Tank-Centre Platform - Handrails &amp; Flooring Panels- (Butane)</v>
          </cell>
          <cell r="G3184">
            <v>0</v>
          </cell>
          <cell r="H3184" t="str">
            <v>VP-1516-148-T-101/2-258</v>
          </cell>
          <cell r="I3184">
            <v>40175</v>
          </cell>
          <cell r="J3184">
            <v>40168</v>
          </cell>
          <cell r="K3184" t="str">
            <v>Y</v>
          </cell>
          <cell r="L3184" t="str">
            <v>Drw</v>
          </cell>
          <cell r="M3184">
            <v>3185</v>
          </cell>
        </row>
        <row r="3185">
          <cell r="C3185" t="str">
            <v>25</v>
          </cell>
          <cell r="D3185" t="str">
            <v>05050-MD-25-798-03</v>
          </cell>
          <cell r="E3185" t="str">
            <v>05050-MD-25-798-03</v>
          </cell>
          <cell r="F3185" t="str">
            <v>Tank-Centre Platform - Handrails &amp; Flooring Panels- (Butane)</v>
          </cell>
          <cell r="G3185">
            <v>0</v>
          </cell>
          <cell r="H3185" t="str">
            <v>VP-1516-148-T-101/2-258</v>
          </cell>
          <cell r="I3185">
            <v>40175</v>
          </cell>
          <cell r="J3185">
            <v>40168</v>
          </cell>
          <cell r="K3185" t="str">
            <v>Y</v>
          </cell>
          <cell r="L3185" t="str">
            <v>Drw</v>
          </cell>
          <cell r="M3185">
            <v>3186</v>
          </cell>
        </row>
        <row r="3186">
          <cell r="C3186" t="str">
            <v>25</v>
          </cell>
          <cell r="D3186" t="str">
            <v>05050-MD-25-798-04</v>
          </cell>
          <cell r="E3186" t="str">
            <v>05050-MD-25-798-04</v>
          </cell>
          <cell r="F3186" t="str">
            <v>Tank-Centre Platform - Handrails &amp; Flooring Panels- (Butane)</v>
          </cell>
          <cell r="G3186">
            <v>0</v>
          </cell>
          <cell r="H3186" t="str">
            <v>VP-1516-148-T-101/2-258</v>
          </cell>
          <cell r="I3186">
            <v>40175</v>
          </cell>
          <cell r="J3186">
            <v>40168</v>
          </cell>
          <cell r="K3186" t="str">
            <v>Y</v>
          </cell>
          <cell r="L3186" t="str">
            <v>Drw</v>
          </cell>
          <cell r="M3186">
            <v>3187</v>
          </cell>
        </row>
        <row r="3187">
          <cell r="C3187" t="str">
            <v>25</v>
          </cell>
          <cell r="D3187" t="str">
            <v>05050-MD-25-798-05</v>
          </cell>
          <cell r="E3187" t="str">
            <v>05050-MD-25-798-05</v>
          </cell>
          <cell r="F3187" t="str">
            <v>Tank-Centre Platform - Handrails &amp; Flooring Panels- (Butane)</v>
          </cell>
          <cell r="G3187">
            <v>0</v>
          </cell>
          <cell r="H3187" t="str">
            <v>VP-1516-148-T-101/2-258</v>
          </cell>
          <cell r="I3187">
            <v>40175</v>
          </cell>
          <cell r="J3187">
            <v>40168</v>
          </cell>
          <cell r="K3187" t="str">
            <v>Y</v>
          </cell>
          <cell r="L3187" t="str">
            <v>Drw</v>
          </cell>
          <cell r="M3187">
            <v>3188</v>
          </cell>
        </row>
        <row r="3188">
          <cell r="C3188" t="str">
            <v>25</v>
          </cell>
          <cell r="D3188" t="str">
            <v>05050-MD-25-798-06</v>
          </cell>
          <cell r="E3188" t="str">
            <v>05050-MD-25-798-06</v>
          </cell>
          <cell r="F3188" t="str">
            <v>Tank-Centre Platform - Handrails &amp; Flooring Panels- (Butane)</v>
          </cell>
          <cell r="G3188">
            <v>0</v>
          </cell>
          <cell r="H3188" t="str">
            <v>VP-1516-148-T-101/2-258</v>
          </cell>
          <cell r="I3188">
            <v>40175</v>
          </cell>
          <cell r="J3188">
            <v>40168</v>
          </cell>
          <cell r="K3188" t="str">
            <v>Y</v>
          </cell>
          <cell r="L3188" t="str">
            <v>Drw</v>
          </cell>
          <cell r="M3188">
            <v>3189</v>
          </cell>
        </row>
        <row r="3189">
          <cell r="C3189" t="str">
            <v>25</v>
          </cell>
          <cell r="D3189" t="str">
            <v>05050-MD-25-798-07</v>
          </cell>
          <cell r="E3189" t="str">
            <v>05050-MD-25-798-07</v>
          </cell>
          <cell r="F3189" t="str">
            <v>Tank-Centre Platform - Handrails &amp; Flooring Panels- (Butane)</v>
          </cell>
          <cell r="G3189">
            <v>0</v>
          </cell>
          <cell r="H3189" t="str">
            <v>VP-1516-148-T-101/2-258</v>
          </cell>
          <cell r="I3189">
            <v>40175</v>
          </cell>
          <cell r="J3189">
            <v>40168</v>
          </cell>
          <cell r="K3189" t="str">
            <v>Y</v>
          </cell>
          <cell r="L3189" t="str">
            <v>Drw</v>
          </cell>
          <cell r="M3189">
            <v>3190</v>
          </cell>
        </row>
        <row r="3190">
          <cell r="C3190" t="str">
            <v>25</v>
          </cell>
          <cell r="D3190" t="str">
            <v>05050-MD-25-798-08</v>
          </cell>
          <cell r="E3190" t="str">
            <v>05050-MD-25-798-08</v>
          </cell>
          <cell r="F3190" t="str">
            <v>Tank-Centre Platform - Handrails &amp; Flooring Panels- (Butane)</v>
          </cell>
          <cell r="G3190">
            <v>0</v>
          </cell>
          <cell r="H3190" t="str">
            <v>VP-1516-148-T-101/2-258</v>
          </cell>
          <cell r="I3190">
            <v>40175</v>
          </cell>
          <cell r="J3190">
            <v>40168</v>
          </cell>
          <cell r="K3190" t="str">
            <v>Y</v>
          </cell>
          <cell r="L3190" t="str">
            <v>Drw</v>
          </cell>
          <cell r="M3190">
            <v>3191</v>
          </cell>
        </row>
        <row r="3191">
          <cell r="C3191" t="str">
            <v>25</v>
          </cell>
          <cell r="D3191" t="str">
            <v>05050-MD-25-798-09</v>
          </cell>
          <cell r="E3191" t="str">
            <v>05050-MD-25-798-09</v>
          </cell>
          <cell r="F3191" t="str">
            <v>Tank-Centre Platform - Handrails &amp; Flooring Panels- (Butane)</v>
          </cell>
          <cell r="G3191">
            <v>0</v>
          </cell>
          <cell r="H3191" t="str">
            <v>VP-1516-148-T-101/2-258</v>
          </cell>
          <cell r="I3191">
            <v>40175</v>
          </cell>
          <cell r="J3191">
            <v>40168</v>
          </cell>
          <cell r="K3191" t="str">
            <v>Y</v>
          </cell>
          <cell r="L3191" t="str">
            <v>Drw</v>
          </cell>
          <cell r="M3191">
            <v>3192</v>
          </cell>
        </row>
        <row r="3192">
          <cell r="C3192" t="str">
            <v>25</v>
          </cell>
          <cell r="D3192" t="str">
            <v>05050-MD-25-798-10</v>
          </cell>
          <cell r="E3192" t="str">
            <v>05050-MD-25-798-10</v>
          </cell>
          <cell r="F3192" t="str">
            <v>Tank-Centre Platform - Handrails &amp; Flooring Panels- (Butane)</v>
          </cell>
          <cell r="G3192">
            <v>0</v>
          </cell>
          <cell r="H3192" t="str">
            <v>VP-1516-148-T-101/2-258</v>
          </cell>
          <cell r="I3192">
            <v>40175</v>
          </cell>
          <cell r="J3192">
            <v>40168</v>
          </cell>
          <cell r="K3192" t="str">
            <v>Y</v>
          </cell>
          <cell r="L3192" t="str">
            <v>Drw</v>
          </cell>
          <cell r="M3192">
            <v>3193</v>
          </cell>
        </row>
        <row r="3193">
          <cell r="C3193" t="str">
            <v>25</v>
          </cell>
          <cell r="D3193" t="str">
            <v/>
          </cell>
          <cell r="E3193" t="str">
            <v/>
          </cell>
          <cell r="F3193" t="str">
            <v>Tank-Centre Platform - Handrails &amp; Flooring Panels- (Butane)</v>
          </cell>
          <cell r="G3193">
            <v>0</v>
          </cell>
          <cell r="H3193">
            <v>0</v>
          </cell>
          <cell r="I3193">
            <v>40175</v>
          </cell>
          <cell r="J3193">
            <v>40168</v>
          </cell>
          <cell r="K3193" t="str">
            <v>n</v>
          </cell>
          <cell r="L3193" t="str">
            <v>Drw</v>
          </cell>
          <cell r="M3193">
            <v>3194</v>
          </cell>
        </row>
        <row r="3194">
          <cell r="C3194" t="str">
            <v>25</v>
          </cell>
          <cell r="D3194" t="str">
            <v/>
          </cell>
          <cell r="E3194" t="str">
            <v/>
          </cell>
          <cell r="F3194" t="str">
            <v>Tank-Centre Platform - Handrails &amp; Flooring Panels- (Butane)</v>
          </cell>
          <cell r="G3194">
            <v>0</v>
          </cell>
          <cell r="H3194">
            <v>0</v>
          </cell>
          <cell r="I3194">
            <v>40175</v>
          </cell>
          <cell r="J3194">
            <v>40168</v>
          </cell>
          <cell r="K3194" t="str">
            <v>n</v>
          </cell>
          <cell r="L3194" t="str">
            <v>Drw</v>
          </cell>
          <cell r="M3194">
            <v>3195</v>
          </cell>
        </row>
        <row r="3195">
          <cell r="C3195" t="str">
            <v>25</v>
          </cell>
          <cell r="D3195" t="str">
            <v/>
          </cell>
          <cell r="E3195" t="str">
            <v/>
          </cell>
          <cell r="F3195" t="str">
            <v>Tank-Centre Platform - Handrails &amp; Flooring Panels- (Butane)</v>
          </cell>
          <cell r="G3195">
            <v>0</v>
          </cell>
          <cell r="H3195">
            <v>0</v>
          </cell>
          <cell r="I3195">
            <v>40175</v>
          </cell>
          <cell r="J3195">
            <v>40168</v>
          </cell>
          <cell r="K3195" t="str">
            <v>n</v>
          </cell>
          <cell r="L3195" t="str">
            <v>Drw</v>
          </cell>
          <cell r="M3195">
            <v>3196</v>
          </cell>
        </row>
        <row r="3196">
          <cell r="C3196" t="str">
            <v>25</v>
          </cell>
          <cell r="D3196" t="str">
            <v/>
          </cell>
          <cell r="E3196" t="str">
            <v/>
          </cell>
          <cell r="F3196" t="str">
            <v>Tank-Centre Platform - Handrails &amp; Flooring Panels- (Butane)</v>
          </cell>
          <cell r="G3196">
            <v>0</v>
          </cell>
          <cell r="H3196">
            <v>0</v>
          </cell>
          <cell r="I3196">
            <v>40175</v>
          </cell>
          <cell r="J3196">
            <v>40168</v>
          </cell>
          <cell r="K3196" t="str">
            <v>n</v>
          </cell>
          <cell r="L3196" t="str">
            <v>Drw</v>
          </cell>
          <cell r="M3196">
            <v>3197</v>
          </cell>
        </row>
        <row r="3197">
          <cell r="C3197" t="str">
            <v>25</v>
          </cell>
          <cell r="D3197" t="str">
            <v/>
          </cell>
          <cell r="E3197" t="str">
            <v/>
          </cell>
          <cell r="F3197" t="str">
            <v>Tank-Centre Platform - Handrails &amp; Flooring Panels- (Butane)</v>
          </cell>
          <cell r="G3197">
            <v>0</v>
          </cell>
          <cell r="H3197">
            <v>0</v>
          </cell>
          <cell r="I3197">
            <v>40175</v>
          </cell>
          <cell r="J3197">
            <v>40168</v>
          </cell>
          <cell r="K3197" t="str">
            <v>n</v>
          </cell>
          <cell r="L3197" t="str">
            <v>Drw</v>
          </cell>
          <cell r="M3197">
            <v>3198</v>
          </cell>
        </row>
        <row r="3198">
          <cell r="C3198" t="str">
            <v>25</v>
          </cell>
          <cell r="D3198" t="str">
            <v/>
          </cell>
          <cell r="E3198" t="str">
            <v/>
          </cell>
          <cell r="F3198" t="str">
            <v>Tank-Centre Platform - Handrails &amp; Flooring Panels- (Butane)</v>
          </cell>
          <cell r="G3198">
            <v>0</v>
          </cell>
          <cell r="H3198">
            <v>0</v>
          </cell>
          <cell r="I3198">
            <v>40175</v>
          </cell>
          <cell r="J3198">
            <v>40168</v>
          </cell>
          <cell r="K3198" t="str">
            <v>n</v>
          </cell>
          <cell r="L3198" t="str">
            <v>Drw</v>
          </cell>
          <cell r="M3198">
            <v>3199</v>
          </cell>
        </row>
        <row r="3199">
          <cell r="C3199" t="str">
            <v>25</v>
          </cell>
          <cell r="D3199" t="str">
            <v/>
          </cell>
          <cell r="E3199" t="str">
            <v/>
          </cell>
          <cell r="F3199" t="str">
            <v>Tank-Centre Platform - Handrails &amp; Flooring Panels- (Butane)</v>
          </cell>
          <cell r="G3199">
            <v>0</v>
          </cell>
          <cell r="H3199">
            <v>0</v>
          </cell>
          <cell r="I3199">
            <v>40175</v>
          </cell>
          <cell r="J3199">
            <v>40168</v>
          </cell>
          <cell r="K3199" t="str">
            <v>n</v>
          </cell>
          <cell r="L3199" t="str">
            <v>Drw</v>
          </cell>
          <cell r="M3199">
            <v>3200</v>
          </cell>
        </row>
        <row r="3200">
          <cell r="C3200" t="str">
            <v>25</v>
          </cell>
          <cell r="D3200" t="str">
            <v/>
          </cell>
          <cell r="E3200" t="str">
            <v/>
          </cell>
          <cell r="F3200" t="str">
            <v>Tank-Centre Platform - Handrails &amp; Flooring Panels- (Butane)</v>
          </cell>
          <cell r="G3200">
            <v>0</v>
          </cell>
          <cell r="H3200">
            <v>0</v>
          </cell>
          <cell r="I3200">
            <v>40175</v>
          </cell>
          <cell r="J3200">
            <v>40168</v>
          </cell>
          <cell r="K3200" t="str">
            <v>n</v>
          </cell>
          <cell r="L3200" t="str">
            <v>Drw</v>
          </cell>
          <cell r="M3200">
            <v>3201</v>
          </cell>
        </row>
        <row r="3201">
          <cell r="C3201" t="str">
            <v>25</v>
          </cell>
          <cell r="D3201" t="str">
            <v/>
          </cell>
          <cell r="E3201" t="str">
            <v/>
          </cell>
          <cell r="F3201" t="str">
            <v>Tank-Centre Platform - Handrails &amp; Flooring Panels- (Butane)</v>
          </cell>
          <cell r="G3201">
            <v>0</v>
          </cell>
          <cell r="H3201">
            <v>0</v>
          </cell>
          <cell r="I3201">
            <v>40175</v>
          </cell>
          <cell r="J3201">
            <v>40168</v>
          </cell>
          <cell r="K3201" t="str">
            <v>n</v>
          </cell>
          <cell r="L3201" t="str">
            <v>Drw</v>
          </cell>
          <cell r="M3201">
            <v>3202</v>
          </cell>
        </row>
        <row r="3202">
          <cell r="C3202" t="str">
            <v>25</v>
          </cell>
          <cell r="D3202" t="str">
            <v>05050-MD-25-808-01</v>
          </cell>
          <cell r="E3202" t="str">
            <v>05050-MD-25-808-01</v>
          </cell>
          <cell r="F3202" t="str">
            <v>Tank-Platform Roof Levelling Pads- (Butane)</v>
          </cell>
          <cell r="G3202">
            <v>0</v>
          </cell>
          <cell r="H3202" t="str">
            <v>VP-1516-148-T-101/2-259</v>
          </cell>
          <cell r="I3202">
            <v>40175</v>
          </cell>
          <cell r="J3202">
            <v>40168</v>
          </cell>
          <cell r="K3202" t="str">
            <v>Y</v>
          </cell>
          <cell r="L3202" t="str">
            <v>Drw</v>
          </cell>
          <cell r="M3202">
            <v>3203</v>
          </cell>
        </row>
        <row r="3203">
          <cell r="C3203" t="str">
            <v>25</v>
          </cell>
          <cell r="D3203" t="str">
            <v>05050-MD-25-808-02</v>
          </cell>
          <cell r="E3203" t="str">
            <v>05050-MD-25-808-02</v>
          </cell>
          <cell r="F3203" t="str">
            <v>Tank-Platform Roof Levelling Pads- (Butane)</v>
          </cell>
          <cell r="G3203">
            <v>0</v>
          </cell>
          <cell r="H3203" t="str">
            <v>VP-1516-148-T-101/2-259</v>
          </cell>
          <cell r="I3203">
            <v>40175</v>
          </cell>
          <cell r="J3203">
            <v>40168</v>
          </cell>
          <cell r="K3203" t="str">
            <v>Y</v>
          </cell>
          <cell r="L3203" t="str">
            <v>Drw</v>
          </cell>
          <cell r="M3203">
            <v>3204</v>
          </cell>
        </row>
        <row r="3204">
          <cell r="C3204" t="str">
            <v>25</v>
          </cell>
          <cell r="D3204" t="str">
            <v>05050-MD-25-808-03</v>
          </cell>
          <cell r="E3204" t="str">
            <v>05050-MD-25-808-03</v>
          </cell>
          <cell r="F3204" t="str">
            <v>Tank-Platform Roof Levelling Pads- (Butane)</v>
          </cell>
          <cell r="G3204">
            <v>0</v>
          </cell>
          <cell r="H3204" t="str">
            <v>VP-1516-148-T-101/2-259</v>
          </cell>
          <cell r="I3204">
            <v>40175</v>
          </cell>
          <cell r="J3204">
            <v>40168</v>
          </cell>
          <cell r="K3204" t="str">
            <v>Y</v>
          </cell>
          <cell r="L3204" t="str">
            <v>Drw</v>
          </cell>
          <cell r="M3204">
            <v>3205</v>
          </cell>
        </row>
        <row r="3205">
          <cell r="C3205" t="str">
            <v>25</v>
          </cell>
          <cell r="D3205" t="str">
            <v>05050-MD-25-808-04</v>
          </cell>
          <cell r="E3205" t="str">
            <v>05050-MD-25-808-04</v>
          </cell>
          <cell r="F3205" t="str">
            <v>Tank-Platform Roof Levelling Pads- (Butane)</v>
          </cell>
          <cell r="G3205">
            <v>0</v>
          </cell>
          <cell r="H3205" t="str">
            <v>VP-1516-148-T-101/2-259</v>
          </cell>
          <cell r="I3205">
            <v>40175</v>
          </cell>
          <cell r="J3205">
            <v>40168</v>
          </cell>
          <cell r="K3205" t="str">
            <v>Y</v>
          </cell>
          <cell r="L3205" t="str">
            <v>Drw</v>
          </cell>
          <cell r="M3205">
            <v>3206</v>
          </cell>
        </row>
        <row r="3206">
          <cell r="C3206" t="str">
            <v>25</v>
          </cell>
          <cell r="D3206" t="str">
            <v>05050-MD-25-808-05</v>
          </cell>
          <cell r="E3206" t="str">
            <v>05050-MD-25-808-05</v>
          </cell>
          <cell r="F3206" t="str">
            <v>Tank-Platform Roof Levelling Pads- (Butane)</v>
          </cell>
          <cell r="G3206">
            <v>0</v>
          </cell>
          <cell r="H3206" t="str">
            <v>VP-1516-148-T-101/2-259</v>
          </cell>
          <cell r="I3206">
            <v>40175</v>
          </cell>
          <cell r="J3206">
            <v>40168</v>
          </cell>
          <cell r="K3206" t="str">
            <v>Y</v>
          </cell>
          <cell r="L3206" t="str">
            <v>Drw</v>
          </cell>
          <cell r="M3206">
            <v>3207</v>
          </cell>
        </row>
        <row r="3207">
          <cell r="C3207" t="str">
            <v>25</v>
          </cell>
          <cell r="D3207" t="str">
            <v/>
          </cell>
          <cell r="E3207" t="str">
            <v/>
          </cell>
          <cell r="F3207" t="str">
            <v>Tank-Platform Roof Levelling Pads- (Butane)</v>
          </cell>
          <cell r="G3207">
            <v>0</v>
          </cell>
          <cell r="H3207">
            <v>0</v>
          </cell>
          <cell r="I3207">
            <v>40175</v>
          </cell>
          <cell r="J3207">
            <v>40168</v>
          </cell>
          <cell r="K3207" t="str">
            <v>n</v>
          </cell>
          <cell r="L3207" t="str">
            <v>Drw</v>
          </cell>
          <cell r="M3207">
            <v>3208</v>
          </cell>
        </row>
        <row r="3208">
          <cell r="C3208" t="str">
            <v>25</v>
          </cell>
          <cell r="D3208" t="str">
            <v/>
          </cell>
          <cell r="E3208" t="str">
            <v/>
          </cell>
          <cell r="F3208" t="str">
            <v>Tank-Platform Roof Levelling Pads- (Butane)</v>
          </cell>
          <cell r="G3208">
            <v>0</v>
          </cell>
          <cell r="H3208">
            <v>0</v>
          </cell>
          <cell r="I3208">
            <v>40175</v>
          </cell>
          <cell r="J3208">
            <v>40168</v>
          </cell>
          <cell r="K3208" t="str">
            <v>n</v>
          </cell>
          <cell r="L3208" t="str">
            <v>Drw</v>
          </cell>
          <cell r="M3208">
            <v>3209</v>
          </cell>
        </row>
        <row r="3209">
          <cell r="C3209" t="str">
            <v>25</v>
          </cell>
          <cell r="D3209" t="str">
            <v/>
          </cell>
          <cell r="E3209" t="str">
            <v/>
          </cell>
          <cell r="F3209" t="str">
            <v>Tank-Platform Roof Levelling Pads- (Butane)</v>
          </cell>
          <cell r="G3209">
            <v>0</v>
          </cell>
          <cell r="H3209">
            <v>0</v>
          </cell>
          <cell r="I3209">
            <v>40175</v>
          </cell>
          <cell r="J3209">
            <v>40168</v>
          </cell>
          <cell r="K3209" t="str">
            <v>n</v>
          </cell>
          <cell r="L3209" t="str">
            <v>Drw</v>
          </cell>
          <cell r="M3209">
            <v>3210</v>
          </cell>
        </row>
        <row r="3210">
          <cell r="C3210" t="str">
            <v>25</v>
          </cell>
          <cell r="D3210" t="str">
            <v/>
          </cell>
          <cell r="E3210" t="str">
            <v/>
          </cell>
          <cell r="F3210" t="str">
            <v>Tank-Platform Roof Levelling Pads- (Butane)</v>
          </cell>
          <cell r="G3210">
            <v>0</v>
          </cell>
          <cell r="H3210">
            <v>0</v>
          </cell>
          <cell r="I3210">
            <v>40175</v>
          </cell>
          <cell r="J3210">
            <v>40168</v>
          </cell>
          <cell r="K3210" t="str">
            <v>n</v>
          </cell>
          <cell r="L3210" t="str">
            <v>Drw</v>
          </cell>
          <cell r="M3210">
            <v>3211</v>
          </cell>
        </row>
        <row r="3211">
          <cell r="C3211" t="str">
            <v>25</v>
          </cell>
          <cell r="D3211" t="str">
            <v/>
          </cell>
          <cell r="E3211" t="str">
            <v/>
          </cell>
          <cell r="F3211" t="str">
            <v>Tank-Deluge Detail Drawings- (Butane)</v>
          </cell>
          <cell r="G3211">
            <v>0</v>
          </cell>
          <cell r="H3211" t="str">
            <v>VP-1516-148-T-101/2-209</v>
          </cell>
          <cell r="I3211">
            <v>38912</v>
          </cell>
          <cell r="J3211">
            <v>38905</v>
          </cell>
          <cell r="K3211" t="str">
            <v>N</v>
          </cell>
          <cell r="L3211" t="str">
            <v>Drw</v>
          </cell>
          <cell r="M3211">
            <v>3212</v>
          </cell>
        </row>
        <row r="3212">
          <cell r="C3212" t="str">
            <v>25</v>
          </cell>
          <cell r="D3212" t="str">
            <v>05050-MD-25-814-01</v>
          </cell>
          <cell r="E3212" t="str">
            <v>05050-MD-25-814-01</v>
          </cell>
          <cell r="F3212" t="str">
            <v>Tank-Butane Tank Piping ISO-Process (Butane)</v>
          </cell>
          <cell r="G3212">
            <v>0</v>
          </cell>
          <cell r="H3212" t="str">
            <v>VP-1516-148-T-101/2-272</v>
          </cell>
          <cell r="I3212">
            <v>40175</v>
          </cell>
          <cell r="J3212">
            <v>40168</v>
          </cell>
          <cell r="K3212" t="str">
            <v>Y</v>
          </cell>
          <cell r="L3212" t="str">
            <v>Drw</v>
          </cell>
          <cell r="M3212">
            <v>3213</v>
          </cell>
        </row>
        <row r="3213">
          <cell r="C3213" t="str">
            <v>25</v>
          </cell>
          <cell r="D3213" t="str">
            <v>05050-MD-25-814-02</v>
          </cell>
          <cell r="E3213" t="str">
            <v>05050-MD-25-814-02</v>
          </cell>
          <cell r="F3213" t="str">
            <v>Tank-Butane Tank Piping ISO-Process (Butane)</v>
          </cell>
          <cell r="G3213">
            <v>0</v>
          </cell>
          <cell r="H3213" t="str">
            <v>VP-1516-148-T-101/2-272</v>
          </cell>
          <cell r="I3213">
            <v>40175</v>
          </cell>
          <cell r="J3213">
            <v>40168</v>
          </cell>
          <cell r="K3213" t="str">
            <v>Y</v>
          </cell>
          <cell r="L3213" t="str">
            <v>Drw</v>
          </cell>
          <cell r="M3213">
            <v>3214</v>
          </cell>
        </row>
        <row r="3214">
          <cell r="C3214" t="str">
            <v>25</v>
          </cell>
          <cell r="D3214" t="str">
            <v>05050-MD-25-814-03</v>
          </cell>
          <cell r="E3214" t="str">
            <v>05050-MD-25-814-03</v>
          </cell>
          <cell r="F3214" t="str">
            <v>Tank-Butane Tank Piping ISO-Process (Butane)</v>
          </cell>
          <cell r="G3214">
            <v>0</v>
          </cell>
          <cell r="H3214" t="str">
            <v>VP-1516-148-T-101/2-272</v>
          </cell>
          <cell r="I3214">
            <v>40175</v>
          </cell>
          <cell r="J3214">
            <v>40168</v>
          </cell>
          <cell r="K3214" t="str">
            <v>Y</v>
          </cell>
          <cell r="L3214" t="str">
            <v>Drw</v>
          </cell>
          <cell r="M3214">
            <v>3215</v>
          </cell>
        </row>
        <row r="3215">
          <cell r="C3215" t="str">
            <v>25</v>
          </cell>
          <cell r="D3215" t="str">
            <v>05050-MD-25-814-04</v>
          </cell>
          <cell r="E3215" t="str">
            <v>05050-MD-25-814-04</v>
          </cell>
          <cell r="F3215" t="str">
            <v>Tank-Butane Tank Piping ISO-Process (Butane)</v>
          </cell>
          <cell r="G3215">
            <v>0</v>
          </cell>
          <cell r="H3215" t="str">
            <v>VP-1516-148-T-101/2-272</v>
          </cell>
          <cell r="I3215">
            <v>40175</v>
          </cell>
          <cell r="J3215">
            <v>40168</v>
          </cell>
          <cell r="K3215" t="str">
            <v>Y</v>
          </cell>
          <cell r="L3215" t="str">
            <v>Drw</v>
          </cell>
          <cell r="M3215">
            <v>3216</v>
          </cell>
        </row>
        <row r="3216">
          <cell r="C3216" t="str">
            <v>25</v>
          </cell>
          <cell r="D3216" t="str">
            <v>05050-MD-25-814-05</v>
          </cell>
          <cell r="E3216" t="str">
            <v>05050-MD-25-814-05</v>
          </cell>
          <cell r="F3216" t="str">
            <v>Tank-Butane Tank Piping ISO-Process (Butane)</v>
          </cell>
          <cell r="G3216">
            <v>0</v>
          </cell>
          <cell r="H3216" t="str">
            <v>VP-1516-148-T-101/2-272</v>
          </cell>
          <cell r="I3216">
            <v>40175</v>
          </cell>
          <cell r="J3216">
            <v>40168</v>
          </cell>
          <cell r="K3216" t="str">
            <v>Y</v>
          </cell>
          <cell r="L3216" t="str">
            <v>Drw</v>
          </cell>
          <cell r="M3216">
            <v>3217</v>
          </cell>
        </row>
        <row r="3217">
          <cell r="C3217" t="str">
            <v>25</v>
          </cell>
          <cell r="D3217" t="str">
            <v>05050-MD-25-814-06</v>
          </cell>
          <cell r="E3217" t="str">
            <v>05050-MD-25-814-06</v>
          </cell>
          <cell r="F3217" t="str">
            <v>Tank-Butane Tank Piping ISO-Process (Butane)</v>
          </cell>
          <cell r="G3217">
            <v>0</v>
          </cell>
          <cell r="H3217" t="str">
            <v>VP-1516-148-T-101/2-272</v>
          </cell>
          <cell r="I3217">
            <v>40175</v>
          </cell>
          <cell r="J3217">
            <v>40168</v>
          </cell>
          <cell r="K3217" t="str">
            <v>Y</v>
          </cell>
          <cell r="L3217" t="str">
            <v>Drw</v>
          </cell>
          <cell r="M3217">
            <v>3218</v>
          </cell>
        </row>
        <row r="3218">
          <cell r="C3218" t="str">
            <v>25</v>
          </cell>
          <cell r="D3218" t="str">
            <v>05050-MD-25-814-07</v>
          </cell>
          <cell r="E3218" t="str">
            <v>05050-MD-25-814-07</v>
          </cell>
          <cell r="F3218" t="str">
            <v>Tank-Butane Tank Piping ISO-Process (Butane)</v>
          </cell>
          <cell r="G3218">
            <v>0</v>
          </cell>
          <cell r="H3218" t="str">
            <v>VP-1516-148-T-101/2-272</v>
          </cell>
          <cell r="I3218">
            <v>40175</v>
          </cell>
          <cell r="J3218">
            <v>40168</v>
          </cell>
          <cell r="K3218" t="str">
            <v>Y</v>
          </cell>
          <cell r="L3218" t="str">
            <v>Drw</v>
          </cell>
          <cell r="M3218">
            <v>3219</v>
          </cell>
        </row>
        <row r="3219">
          <cell r="C3219" t="str">
            <v>25</v>
          </cell>
          <cell r="D3219" t="str">
            <v>05050-MD-25-814-08</v>
          </cell>
          <cell r="E3219" t="str">
            <v>05050-MD-25-814-08</v>
          </cell>
          <cell r="F3219" t="str">
            <v>Tank-Butane Tank Piping ISO-Process (Butane)</v>
          </cell>
          <cell r="G3219">
            <v>0</v>
          </cell>
          <cell r="H3219" t="str">
            <v>VP-1516-148-T-101/2-272</v>
          </cell>
          <cell r="I3219">
            <v>40175</v>
          </cell>
          <cell r="J3219">
            <v>40168</v>
          </cell>
          <cell r="K3219" t="str">
            <v>Y</v>
          </cell>
          <cell r="L3219" t="str">
            <v>Drw</v>
          </cell>
          <cell r="M3219">
            <v>3220</v>
          </cell>
        </row>
        <row r="3220">
          <cell r="C3220" t="str">
            <v>25</v>
          </cell>
          <cell r="D3220" t="str">
            <v>05050-MD-25-814-09</v>
          </cell>
          <cell r="E3220" t="str">
            <v>05050-MD-25-814-09</v>
          </cell>
          <cell r="F3220" t="str">
            <v>Tank-Butane Tank Piping ISO-Process (Butane)</v>
          </cell>
          <cell r="G3220">
            <v>0</v>
          </cell>
          <cell r="H3220" t="str">
            <v>VP-1516-148-T-101/2-272</v>
          </cell>
          <cell r="I3220">
            <v>40175</v>
          </cell>
          <cell r="J3220">
            <v>40168</v>
          </cell>
          <cell r="K3220" t="str">
            <v>Y</v>
          </cell>
          <cell r="L3220" t="str">
            <v>Drw</v>
          </cell>
          <cell r="M3220">
            <v>3221</v>
          </cell>
        </row>
        <row r="3221">
          <cell r="C3221" t="str">
            <v>25</v>
          </cell>
          <cell r="D3221" t="str">
            <v>05050-MD-25-814-10</v>
          </cell>
          <cell r="E3221" t="str">
            <v>05050-MD-25-814-10</v>
          </cell>
          <cell r="F3221" t="str">
            <v>Tank-Butane Tank Piping ISO-Process (Butane)</v>
          </cell>
          <cell r="G3221">
            <v>0</v>
          </cell>
          <cell r="H3221" t="str">
            <v>VP-1516-148-T-101/2-272</v>
          </cell>
          <cell r="I3221">
            <v>40175</v>
          </cell>
          <cell r="J3221">
            <v>40168</v>
          </cell>
          <cell r="K3221" t="str">
            <v>Y</v>
          </cell>
          <cell r="L3221" t="str">
            <v>Drw</v>
          </cell>
          <cell r="M3221">
            <v>3222</v>
          </cell>
        </row>
        <row r="3222">
          <cell r="C3222" t="str">
            <v>25</v>
          </cell>
          <cell r="D3222" t="str">
            <v>05050-MD-25-814-11</v>
          </cell>
          <cell r="E3222" t="str">
            <v>05050-MD-25-814-11</v>
          </cell>
          <cell r="F3222" t="str">
            <v>Tank-Butane Tank Piping ISO-Process (Butane)</v>
          </cell>
          <cell r="G3222">
            <v>0</v>
          </cell>
          <cell r="H3222" t="str">
            <v>VP-1516-148-T-101/2-272</v>
          </cell>
          <cell r="I3222">
            <v>40175</v>
          </cell>
          <cell r="J3222">
            <v>40168</v>
          </cell>
          <cell r="K3222" t="str">
            <v>Y</v>
          </cell>
          <cell r="L3222" t="str">
            <v>Drw</v>
          </cell>
          <cell r="M3222">
            <v>3223</v>
          </cell>
        </row>
        <row r="3223">
          <cell r="C3223" t="str">
            <v>25</v>
          </cell>
          <cell r="D3223" t="str">
            <v>05050-MD-25-814-12</v>
          </cell>
          <cell r="E3223" t="str">
            <v>05050-MD-25-814-12</v>
          </cell>
          <cell r="F3223" t="str">
            <v>Tank-Butane Tank Piping ISO-Process (Butane)</v>
          </cell>
          <cell r="G3223">
            <v>0</v>
          </cell>
          <cell r="H3223" t="str">
            <v>VP-1516-148-T-101/2-272</v>
          </cell>
          <cell r="I3223">
            <v>40175</v>
          </cell>
          <cell r="J3223">
            <v>40168</v>
          </cell>
          <cell r="K3223" t="str">
            <v>Y</v>
          </cell>
          <cell r="L3223" t="str">
            <v>Drw</v>
          </cell>
          <cell r="M3223">
            <v>3224</v>
          </cell>
        </row>
        <row r="3224">
          <cell r="C3224" t="str">
            <v>25</v>
          </cell>
          <cell r="D3224" t="str">
            <v>05050-MD-25-814-13</v>
          </cell>
          <cell r="E3224" t="str">
            <v>05050-MD-25-814-13</v>
          </cell>
          <cell r="F3224" t="str">
            <v>Tank-Butane Tank Piping ISO-Process (Butane)</v>
          </cell>
          <cell r="G3224">
            <v>0</v>
          </cell>
          <cell r="H3224" t="str">
            <v>VP-1516-148-T-101/2-272</v>
          </cell>
          <cell r="I3224">
            <v>40175</v>
          </cell>
          <cell r="J3224">
            <v>40168</v>
          </cell>
          <cell r="K3224" t="str">
            <v>Y</v>
          </cell>
          <cell r="L3224" t="str">
            <v>Drw</v>
          </cell>
          <cell r="M3224">
            <v>3225</v>
          </cell>
        </row>
        <row r="3225">
          <cell r="C3225" t="str">
            <v>25</v>
          </cell>
          <cell r="D3225" t="str">
            <v>05050-MD-25-814-14</v>
          </cell>
          <cell r="E3225" t="str">
            <v>05050-MD-25-814-14</v>
          </cell>
          <cell r="F3225" t="str">
            <v>Tank-Butane Tank Piping ISO-Process (Butane)</v>
          </cell>
          <cell r="G3225">
            <v>0</v>
          </cell>
          <cell r="H3225" t="str">
            <v>VP-1516-148-T-101/2-272</v>
          </cell>
          <cell r="I3225">
            <v>40175</v>
          </cell>
          <cell r="J3225">
            <v>40168</v>
          </cell>
          <cell r="K3225" t="str">
            <v>Y</v>
          </cell>
          <cell r="L3225" t="str">
            <v>Drw</v>
          </cell>
          <cell r="M3225">
            <v>3226</v>
          </cell>
        </row>
        <row r="3226">
          <cell r="C3226" t="str">
            <v>25</v>
          </cell>
          <cell r="D3226" t="str">
            <v>05050-MD-25-814-15</v>
          </cell>
          <cell r="E3226" t="str">
            <v>05050-MD-25-814-15</v>
          </cell>
          <cell r="F3226" t="str">
            <v>Tank-Butane Tank Piping ISO-Process (Butane)</v>
          </cell>
          <cell r="G3226">
            <v>0</v>
          </cell>
          <cell r="H3226" t="str">
            <v>VP-1516-148-T-101/2-272</v>
          </cell>
          <cell r="I3226">
            <v>40175</v>
          </cell>
          <cell r="J3226">
            <v>40168</v>
          </cell>
          <cell r="K3226" t="str">
            <v>Y</v>
          </cell>
          <cell r="L3226" t="str">
            <v>Drw</v>
          </cell>
          <cell r="M3226">
            <v>3227</v>
          </cell>
        </row>
        <row r="3227">
          <cell r="C3227" t="str">
            <v>25</v>
          </cell>
          <cell r="D3227" t="str">
            <v>05050-MD-25-814-16</v>
          </cell>
          <cell r="E3227" t="str">
            <v>05050-MD-25-814-16</v>
          </cell>
          <cell r="F3227" t="str">
            <v>Tank-Butane Tank Piping ISO-Process (Butane)</v>
          </cell>
          <cell r="G3227">
            <v>0</v>
          </cell>
          <cell r="H3227" t="str">
            <v>VP-1516-148-T-101/2-272</v>
          </cell>
          <cell r="I3227">
            <v>40175</v>
          </cell>
          <cell r="J3227">
            <v>40168</v>
          </cell>
          <cell r="K3227" t="str">
            <v>Y</v>
          </cell>
          <cell r="L3227" t="str">
            <v>Drw</v>
          </cell>
          <cell r="M3227">
            <v>3228</v>
          </cell>
        </row>
        <row r="3228">
          <cell r="C3228" t="str">
            <v>25</v>
          </cell>
          <cell r="D3228" t="str">
            <v>05050-MD-25-814-17</v>
          </cell>
          <cell r="E3228" t="str">
            <v>05050-MD-25-814-17</v>
          </cell>
          <cell r="F3228" t="str">
            <v>Tank-Butane Tank Piping ISO-Process (Butane)</v>
          </cell>
          <cell r="G3228">
            <v>0</v>
          </cell>
          <cell r="H3228" t="str">
            <v>VP-1516-148-T-101/2-272</v>
          </cell>
          <cell r="I3228">
            <v>40175</v>
          </cell>
          <cell r="J3228">
            <v>40168</v>
          </cell>
          <cell r="K3228" t="str">
            <v>Y</v>
          </cell>
          <cell r="L3228" t="str">
            <v>Drw</v>
          </cell>
          <cell r="M3228">
            <v>3229</v>
          </cell>
        </row>
        <row r="3229">
          <cell r="C3229" t="str">
            <v>25</v>
          </cell>
          <cell r="D3229" t="str">
            <v>05050-MD-25-814-18</v>
          </cell>
          <cell r="E3229" t="str">
            <v>05050-MD-25-814-18</v>
          </cell>
          <cell r="F3229" t="str">
            <v>Tank-Butane Tank Piping ISO-Process (Butane)</v>
          </cell>
          <cell r="G3229">
            <v>0</v>
          </cell>
          <cell r="H3229" t="str">
            <v>VP-1516-148-T-101/2-272</v>
          </cell>
          <cell r="I3229">
            <v>40175</v>
          </cell>
          <cell r="J3229">
            <v>40168</v>
          </cell>
          <cell r="K3229" t="str">
            <v>Y</v>
          </cell>
          <cell r="L3229" t="str">
            <v>Drw</v>
          </cell>
          <cell r="M3229">
            <v>3230</v>
          </cell>
        </row>
        <row r="3230">
          <cell r="C3230" t="str">
            <v>25</v>
          </cell>
          <cell r="D3230" t="str">
            <v>05050-MD-25-814-19</v>
          </cell>
          <cell r="E3230" t="str">
            <v>05050-MD-25-814-19</v>
          </cell>
          <cell r="F3230" t="str">
            <v>Tank-Butane Tank Piping ISO-Process (Butane)</v>
          </cell>
          <cell r="G3230">
            <v>0</v>
          </cell>
          <cell r="H3230" t="str">
            <v>VP-1516-148-T-101/2-272</v>
          </cell>
          <cell r="I3230">
            <v>40175</v>
          </cell>
          <cell r="J3230">
            <v>40168</v>
          </cell>
          <cell r="K3230" t="str">
            <v>Y</v>
          </cell>
          <cell r="L3230" t="str">
            <v>Drw</v>
          </cell>
          <cell r="M3230">
            <v>3231</v>
          </cell>
        </row>
        <row r="3231">
          <cell r="C3231" t="str">
            <v>25</v>
          </cell>
          <cell r="D3231" t="str">
            <v>05050-MD-25-814-20</v>
          </cell>
          <cell r="E3231" t="str">
            <v>05050-MD-25-814-20</v>
          </cell>
          <cell r="F3231" t="str">
            <v>Tank-Butane Tank Piping ISO-Process (Butane)</v>
          </cell>
          <cell r="G3231">
            <v>0</v>
          </cell>
          <cell r="H3231" t="str">
            <v>VP-1516-148-T-101/2-272</v>
          </cell>
          <cell r="I3231">
            <v>40175</v>
          </cell>
          <cell r="J3231">
            <v>40168</v>
          </cell>
          <cell r="K3231" t="str">
            <v>Y</v>
          </cell>
          <cell r="L3231" t="str">
            <v>Drw</v>
          </cell>
          <cell r="M3231">
            <v>3232</v>
          </cell>
        </row>
        <row r="3232">
          <cell r="C3232" t="str">
            <v>25</v>
          </cell>
          <cell r="D3232" t="str">
            <v>05050-MD-25-814-21</v>
          </cell>
          <cell r="E3232" t="str">
            <v>05050-MD-25-814-21</v>
          </cell>
          <cell r="F3232" t="str">
            <v>Tank-Butane Tank Piping ISO-Process (Butane)</v>
          </cell>
          <cell r="G3232">
            <v>0</v>
          </cell>
          <cell r="H3232" t="str">
            <v>VP-1516-148-T-101/2-272</v>
          </cell>
          <cell r="I3232">
            <v>40175</v>
          </cell>
          <cell r="J3232">
            <v>40168</v>
          </cell>
          <cell r="K3232" t="str">
            <v>Y</v>
          </cell>
          <cell r="L3232" t="str">
            <v>Drw</v>
          </cell>
          <cell r="M3232">
            <v>3233</v>
          </cell>
        </row>
        <row r="3233">
          <cell r="C3233" t="str">
            <v>25</v>
          </cell>
          <cell r="D3233" t="str">
            <v>05050-MD-25-814-22</v>
          </cell>
          <cell r="E3233" t="str">
            <v>05050-MD-25-814-22</v>
          </cell>
          <cell r="F3233" t="str">
            <v>Tank-Butane Tank Piping ISO-Process (Butane)</v>
          </cell>
          <cell r="G3233">
            <v>0</v>
          </cell>
          <cell r="H3233" t="str">
            <v>VP-1516-148-T-101/2-272</v>
          </cell>
          <cell r="I3233">
            <v>40175</v>
          </cell>
          <cell r="J3233">
            <v>40168</v>
          </cell>
          <cell r="K3233" t="str">
            <v>Y</v>
          </cell>
          <cell r="L3233" t="str">
            <v>Drw</v>
          </cell>
          <cell r="M3233">
            <v>3234</v>
          </cell>
        </row>
        <row r="3234">
          <cell r="C3234" t="str">
            <v>25</v>
          </cell>
          <cell r="D3234" t="str">
            <v>05050-MD-25-814-23</v>
          </cell>
          <cell r="E3234" t="str">
            <v>05050-MD-25-814-23</v>
          </cell>
          <cell r="F3234" t="str">
            <v>Tank-Butane Tank Piping ISO-Process (Butane)</v>
          </cell>
          <cell r="G3234">
            <v>0</v>
          </cell>
          <cell r="H3234" t="str">
            <v>VP-1516-148-T-101/2-272</v>
          </cell>
          <cell r="I3234">
            <v>40175</v>
          </cell>
          <cell r="J3234">
            <v>40168</v>
          </cell>
          <cell r="K3234" t="str">
            <v>Y</v>
          </cell>
          <cell r="L3234" t="str">
            <v>Drw</v>
          </cell>
          <cell r="M3234">
            <v>3235</v>
          </cell>
        </row>
        <row r="3235">
          <cell r="C3235" t="str">
            <v>25</v>
          </cell>
          <cell r="D3235" t="str">
            <v>05050-MD-25-814-24</v>
          </cell>
          <cell r="E3235" t="str">
            <v>05050-MD-25-814-24</v>
          </cell>
          <cell r="F3235" t="str">
            <v>Tank-Butane Tank Piping ISO-Process (Butane)</v>
          </cell>
          <cell r="G3235">
            <v>0</v>
          </cell>
          <cell r="H3235" t="str">
            <v>VP-1516-148-T-101/2-272</v>
          </cell>
          <cell r="I3235">
            <v>40175</v>
          </cell>
          <cell r="J3235">
            <v>40168</v>
          </cell>
          <cell r="K3235" t="str">
            <v>Y</v>
          </cell>
          <cell r="L3235" t="str">
            <v>Drw</v>
          </cell>
          <cell r="M3235">
            <v>3236</v>
          </cell>
        </row>
        <row r="3236">
          <cell r="C3236" t="str">
            <v>25</v>
          </cell>
          <cell r="D3236" t="str">
            <v>05050-MD-25-814-25</v>
          </cell>
          <cell r="E3236" t="str">
            <v>05050-MD-25-814-25</v>
          </cell>
          <cell r="F3236" t="str">
            <v>Tank-Butane Tank Piping ISO-Process (Butane)</v>
          </cell>
          <cell r="G3236">
            <v>0</v>
          </cell>
          <cell r="H3236" t="str">
            <v>VP-1516-148-T-101/2-272</v>
          </cell>
          <cell r="I3236">
            <v>40175</v>
          </cell>
          <cell r="J3236">
            <v>40168</v>
          </cell>
          <cell r="K3236" t="str">
            <v>Y</v>
          </cell>
          <cell r="L3236" t="str">
            <v>Drw</v>
          </cell>
          <cell r="M3236">
            <v>3237</v>
          </cell>
        </row>
        <row r="3237">
          <cell r="C3237" t="str">
            <v>25</v>
          </cell>
          <cell r="D3237" t="str">
            <v>05050-MD-25-814-26</v>
          </cell>
          <cell r="E3237" t="str">
            <v>05050-MD-25-814-26</v>
          </cell>
          <cell r="F3237" t="str">
            <v>Tank-Butane Tank Piping ISO-Process (Butane)</v>
          </cell>
          <cell r="G3237">
            <v>0</v>
          </cell>
          <cell r="H3237" t="str">
            <v>VP-1516-148-T-101/2-272</v>
          </cell>
          <cell r="I3237">
            <v>40175</v>
          </cell>
          <cell r="J3237">
            <v>40168</v>
          </cell>
          <cell r="K3237" t="str">
            <v>Y</v>
          </cell>
          <cell r="L3237" t="str">
            <v>Drw</v>
          </cell>
          <cell r="M3237">
            <v>3238</v>
          </cell>
        </row>
        <row r="3238">
          <cell r="C3238" t="str">
            <v>25</v>
          </cell>
          <cell r="D3238" t="str">
            <v>05050-MD-25-814-27</v>
          </cell>
          <cell r="E3238" t="str">
            <v>05050-MD-25-814-27</v>
          </cell>
          <cell r="F3238" t="str">
            <v>Tank-Butane Tank Piping ISO-Process (Butane)</v>
          </cell>
          <cell r="G3238">
            <v>0</v>
          </cell>
          <cell r="H3238" t="str">
            <v>VP-1516-148-T-101/2-272</v>
          </cell>
          <cell r="I3238">
            <v>40175</v>
          </cell>
          <cell r="J3238">
            <v>40168</v>
          </cell>
          <cell r="K3238" t="str">
            <v>Y</v>
          </cell>
          <cell r="L3238" t="str">
            <v>Drw</v>
          </cell>
          <cell r="M3238">
            <v>3239</v>
          </cell>
        </row>
        <row r="3239">
          <cell r="C3239" t="str">
            <v>25</v>
          </cell>
          <cell r="D3239" t="str">
            <v>05050-MD-25-814-28</v>
          </cell>
          <cell r="E3239" t="str">
            <v>05050-MD-25-814-28</v>
          </cell>
          <cell r="F3239" t="str">
            <v>Tank-Butane Tank Piping ISO-Process (Butane)</v>
          </cell>
          <cell r="G3239">
            <v>0</v>
          </cell>
          <cell r="H3239" t="str">
            <v>VP-1516-148-T-101/2-272</v>
          </cell>
          <cell r="I3239">
            <v>40175</v>
          </cell>
          <cell r="J3239">
            <v>40168</v>
          </cell>
          <cell r="K3239" t="str">
            <v>Y</v>
          </cell>
          <cell r="L3239" t="str">
            <v>Drw</v>
          </cell>
          <cell r="M3239">
            <v>3240</v>
          </cell>
        </row>
        <row r="3240">
          <cell r="C3240" t="str">
            <v>25</v>
          </cell>
          <cell r="D3240" t="str">
            <v>05050-MD-25-814-29</v>
          </cell>
          <cell r="E3240" t="str">
            <v>05050-MD-25-814-29</v>
          </cell>
          <cell r="F3240" t="str">
            <v>Tank-Butane Tank Piping ISO-Process (Butane)</v>
          </cell>
          <cell r="G3240">
            <v>0</v>
          </cell>
          <cell r="H3240" t="str">
            <v>VP-1516-148-T-101/2-272</v>
          </cell>
          <cell r="I3240">
            <v>40175</v>
          </cell>
          <cell r="J3240">
            <v>40168</v>
          </cell>
          <cell r="K3240" t="str">
            <v>Y</v>
          </cell>
          <cell r="L3240" t="str">
            <v>Drw</v>
          </cell>
          <cell r="M3240">
            <v>3241</v>
          </cell>
        </row>
        <row r="3241">
          <cell r="C3241" t="str">
            <v>25</v>
          </cell>
          <cell r="D3241" t="str">
            <v>05050-MD-25-814-30</v>
          </cell>
          <cell r="E3241" t="str">
            <v>05050-MD-25-814-30</v>
          </cell>
          <cell r="F3241" t="str">
            <v>Tank-Butane Tank Piping ISO-Process (Butane)</v>
          </cell>
          <cell r="G3241">
            <v>0</v>
          </cell>
          <cell r="H3241" t="str">
            <v>VP-1516-148-T-101/2-272</v>
          </cell>
          <cell r="I3241">
            <v>40175</v>
          </cell>
          <cell r="J3241">
            <v>40168</v>
          </cell>
          <cell r="K3241" t="str">
            <v>Y</v>
          </cell>
          <cell r="L3241" t="str">
            <v>Drw</v>
          </cell>
          <cell r="M3241">
            <v>3242</v>
          </cell>
        </row>
        <row r="3242">
          <cell r="C3242" t="str">
            <v>25</v>
          </cell>
          <cell r="D3242" t="str">
            <v>05050-MD-25-814-31</v>
          </cell>
          <cell r="E3242" t="str">
            <v>05050-MD-25-814-31</v>
          </cell>
          <cell r="F3242" t="str">
            <v>Tank-Butane Tank Piping ISO-Process (Butane)</v>
          </cell>
          <cell r="G3242">
            <v>0</v>
          </cell>
          <cell r="H3242" t="str">
            <v>VP-1516-148-T-101/2-272</v>
          </cell>
          <cell r="I3242">
            <v>40175</v>
          </cell>
          <cell r="J3242">
            <v>40168</v>
          </cell>
          <cell r="K3242" t="str">
            <v>Y</v>
          </cell>
          <cell r="L3242" t="str">
            <v>Drw</v>
          </cell>
          <cell r="M3242">
            <v>3243</v>
          </cell>
        </row>
        <row r="3243">
          <cell r="C3243" t="str">
            <v>25</v>
          </cell>
          <cell r="D3243" t="str">
            <v>05050-MD-25-814-32</v>
          </cell>
          <cell r="E3243" t="str">
            <v>05050-MD-25-814-32</v>
          </cell>
          <cell r="F3243" t="str">
            <v>Tank-Butane Tank Piping ISO-Process (Butane)</v>
          </cell>
          <cell r="G3243">
            <v>0</v>
          </cell>
          <cell r="H3243" t="str">
            <v>VP-1516-148-T-101/2-272</v>
          </cell>
          <cell r="I3243">
            <v>40175</v>
          </cell>
          <cell r="J3243">
            <v>40168</v>
          </cell>
          <cell r="K3243" t="str">
            <v>Y</v>
          </cell>
          <cell r="L3243" t="str">
            <v>Drw</v>
          </cell>
          <cell r="M3243">
            <v>3244</v>
          </cell>
        </row>
        <row r="3244">
          <cell r="C3244" t="str">
            <v>25</v>
          </cell>
          <cell r="D3244" t="str">
            <v>05050-MD-25-814-33</v>
          </cell>
          <cell r="E3244" t="str">
            <v>05050-MD-25-814-33</v>
          </cell>
          <cell r="F3244" t="str">
            <v>Tank-Butane Tank Piping ISO-Process (Butane)</v>
          </cell>
          <cell r="G3244">
            <v>0</v>
          </cell>
          <cell r="H3244" t="str">
            <v>VP-1516-148-T-101/2-272</v>
          </cell>
          <cell r="I3244">
            <v>40175</v>
          </cell>
          <cell r="J3244">
            <v>40168</v>
          </cell>
          <cell r="K3244" t="str">
            <v>Y</v>
          </cell>
          <cell r="L3244" t="str">
            <v>Drw</v>
          </cell>
          <cell r="M3244">
            <v>3245</v>
          </cell>
        </row>
        <row r="3245">
          <cell r="C3245" t="str">
            <v>25</v>
          </cell>
          <cell r="D3245" t="str">
            <v>05050-MD-25-814-34</v>
          </cell>
          <cell r="E3245" t="str">
            <v>05050-MD-25-814-34</v>
          </cell>
          <cell r="F3245" t="str">
            <v>Tank-Butane Tank Piping ISO-Process (Butane)</v>
          </cell>
          <cell r="G3245">
            <v>0</v>
          </cell>
          <cell r="H3245" t="str">
            <v>VP-1516-148-T-101/2-272</v>
          </cell>
          <cell r="I3245">
            <v>40175</v>
          </cell>
          <cell r="J3245">
            <v>40168</v>
          </cell>
          <cell r="K3245" t="str">
            <v>Y</v>
          </cell>
          <cell r="L3245" t="str">
            <v>Drw</v>
          </cell>
          <cell r="M3245">
            <v>3246</v>
          </cell>
        </row>
        <row r="3246">
          <cell r="C3246" t="str">
            <v>25</v>
          </cell>
          <cell r="D3246" t="str">
            <v>05050-MD-25-814-35</v>
          </cell>
          <cell r="E3246" t="str">
            <v>05050-MD-25-814-35</v>
          </cell>
          <cell r="F3246" t="str">
            <v>Tank-Butane Tank Piping ISO-Process (Butane)</v>
          </cell>
          <cell r="G3246">
            <v>0</v>
          </cell>
          <cell r="H3246" t="str">
            <v>VP-1516-148-T-101/2-272</v>
          </cell>
          <cell r="I3246">
            <v>40175</v>
          </cell>
          <cell r="J3246">
            <v>40168</v>
          </cell>
          <cell r="K3246" t="str">
            <v>Y</v>
          </cell>
          <cell r="L3246" t="str">
            <v>Drw</v>
          </cell>
          <cell r="M3246">
            <v>3247</v>
          </cell>
        </row>
        <row r="3247">
          <cell r="C3247" t="str">
            <v>25</v>
          </cell>
          <cell r="D3247" t="str">
            <v>05050-MD-25-814-36</v>
          </cell>
          <cell r="E3247" t="str">
            <v>05050-MD-25-814-36</v>
          </cell>
          <cell r="F3247" t="str">
            <v>Tank-Butane Tank Piping ISO-Process (Butane)</v>
          </cell>
          <cell r="G3247">
            <v>0</v>
          </cell>
          <cell r="H3247" t="str">
            <v>VP-1516-148-T-101/2-272</v>
          </cell>
          <cell r="I3247">
            <v>40175</v>
          </cell>
          <cell r="J3247">
            <v>40168</v>
          </cell>
          <cell r="K3247" t="str">
            <v>Y</v>
          </cell>
          <cell r="L3247" t="str">
            <v>Drw</v>
          </cell>
          <cell r="M3247">
            <v>3248</v>
          </cell>
        </row>
        <row r="3248">
          <cell r="C3248" t="str">
            <v>25</v>
          </cell>
          <cell r="D3248" t="str">
            <v>05050-MD-25-814-37</v>
          </cell>
          <cell r="E3248" t="str">
            <v>05050-MD-25-814-37</v>
          </cell>
          <cell r="F3248" t="str">
            <v>Tank-Butane Tank Piping ISO-Process (Butane)</v>
          </cell>
          <cell r="G3248">
            <v>0</v>
          </cell>
          <cell r="H3248" t="str">
            <v>VP-1516-148-T-101/2-272</v>
          </cell>
          <cell r="I3248">
            <v>40175</v>
          </cell>
          <cell r="J3248">
            <v>40168</v>
          </cell>
          <cell r="K3248" t="str">
            <v>Y</v>
          </cell>
          <cell r="L3248" t="str">
            <v>Drw</v>
          </cell>
          <cell r="M3248">
            <v>3249</v>
          </cell>
        </row>
        <row r="3249">
          <cell r="C3249" t="str">
            <v>25</v>
          </cell>
          <cell r="D3249" t="str">
            <v>05050-MD-25-814-38</v>
          </cell>
          <cell r="E3249" t="str">
            <v>05050-MD-25-814-38</v>
          </cell>
          <cell r="F3249" t="str">
            <v>Tank-Butane Tank Piping ISO-Process (Butane)</v>
          </cell>
          <cell r="G3249">
            <v>0</v>
          </cell>
          <cell r="H3249" t="str">
            <v>VP-1516-148-T-101/2-272</v>
          </cell>
          <cell r="I3249">
            <v>40175</v>
          </cell>
          <cell r="J3249">
            <v>40168</v>
          </cell>
          <cell r="K3249" t="str">
            <v>Y</v>
          </cell>
          <cell r="L3249" t="str">
            <v>Drw</v>
          </cell>
          <cell r="M3249">
            <v>3250</v>
          </cell>
        </row>
        <row r="3250">
          <cell r="C3250" t="str">
            <v>25</v>
          </cell>
          <cell r="D3250" t="str">
            <v>05050-MD-25-814-39</v>
          </cell>
          <cell r="E3250" t="str">
            <v>05050-MD-25-814-39</v>
          </cell>
          <cell r="F3250" t="str">
            <v>Tank-Butane Tank Piping ISO-Process (Butane)</v>
          </cell>
          <cell r="G3250">
            <v>0</v>
          </cell>
          <cell r="H3250" t="str">
            <v>VP-1516-148-T-101/2-272</v>
          </cell>
          <cell r="I3250">
            <v>40175</v>
          </cell>
          <cell r="J3250">
            <v>40168</v>
          </cell>
          <cell r="K3250" t="str">
            <v>Y</v>
          </cell>
          <cell r="L3250" t="str">
            <v>Drw</v>
          </cell>
          <cell r="M3250">
            <v>3251</v>
          </cell>
        </row>
        <row r="3251">
          <cell r="C3251" t="str">
            <v>25</v>
          </cell>
          <cell r="D3251" t="str">
            <v>05050-MD-25-814-40</v>
          </cell>
          <cell r="E3251" t="str">
            <v>05050-MD-25-814-40</v>
          </cell>
          <cell r="F3251" t="str">
            <v>Tank-Butane Tank Piping ISO-Process (Butane)</v>
          </cell>
          <cell r="G3251">
            <v>0</v>
          </cell>
          <cell r="H3251" t="str">
            <v>VP-1516-148-T-101/2-272</v>
          </cell>
          <cell r="I3251">
            <v>40175</v>
          </cell>
          <cell r="J3251">
            <v>40168</v>
          </cell>
          <cell r="K3251" t="str">
            <v>Y</v>
          </cell>
          <cell r="L3251" t="str">
            <v>Drw</v>
          </cell>
          <cell r="M3251">
            <v>3252</v>
          </cell>
        </row>
        <row r="3252">
          <cell r="C3252" t="str">
            <v>25</v>
          </cell>
          <cell r="D3252" t="str">
            <v>05050-MD-25-814-41</v>
          </cell>
          <cell r="E3252" t="str">
            <v>05050-MD-25-814-41</v>
          </cell>
          <cell r="F3252" t="str">
            <v>Tank-Butane Tank Piping ISO-Process (Butane)</v>
          </cell>
          <cell r="G3252">
            <v>0</v>
          </cell>
          <cell r="H3252" t="str">
            <v>VP-1516-148-T-101/2-272</v>
          </cell>
          <cell r="I3252">
            <v>40175</v>
          </cell>
          <cell r="J3252">
            <v>40168</v>
          </cell>
          <cell r="K3252" t="str">
            <v>Y</v>
          </cell>
          <cell r="L3252" t="str">
            <v>Drw</v>
          </cell>
          <cell r="M3252">
            <v>3253</v>
          </cell>
        </row>
        <row r="3253">
          <cell r="C3253" t="str">
            <v>25</v>
          </cell>
          <cell r="D3253" t="str">
            <v>05050-MD-25-814-42</v>
          </cell>
          <cell r="E3253" t="str">
            <v>05050-MD-25-814-42</v>
          </cell>
          <cell r="F3253" t="str">
            <v>Tank-Butane Tank Piping ISO-Process (Butane)</v>
          </cell>
          <cell r="G3253">
            <v>0</v>
          </cell>
          <cell r="H3253" t="str">
            <v>VP-1516-148-T-101/2-272</v>
          </cell>
          <cell r="I3253">
            <v>40175</v>
          </cell>
          <cell r="J3253">
            <v>40168</v>
          </cell>
          <cell r="K3253" t="str">
            <v>Y</v>
          </cell>
          <cell r="L3253" t="str">
            <v>Drw</v>
          </cell>
          <cell r="M3253">
            <v>3254</v>
          </cell>
        </row>
        <row r="3254">
          <cell r="C3254" t="str">
            <v>25</v>
          </cell>
          <cell r="D3254" t="str">
            <v>05050-MD-25-814-43</v>
          </cell>
          <cell r="E3254" t="str">
            <v>05050-MD-25-814-43</v>
          </cell>
          <cell r="F3254" t="str">
            <v>Tank-Butane Tank Piping ISO-Process (Butane)</v>
          </cell>
          <cell r="G3254">
            <v>0</v>
          </cell>
          <cell r="H3254" t="str">
            <v>VP-1516-148-T-101/2-272</v>
          </cell>
          <cell r="I3254">
            <v>40175</v>
          </cell>
          <cell r="J3254">
            <v>40168</v>
          </cell>
          <cell r="K3254" t="str">
            <v>Y</v>
          </cell>
          <cell r="L3254" t="str">
            <v>Drw</v>
          </cell>
          <cell r="M3254">
            <v>3255</v>
          </cell>
        </row>
        <row r="3255">
          <cell r="C3255" t="str">
            <v>25</v>
          </cell>
          <cell r="D3255" t="str">
            <v>05050-MD-25-814-44</v>
          </cell>
          <cell r="E3255" t="str">
            <v>05050-MD-25-814-44</v>
          </cell>
          <cell r="F3255" t="str">
            <v>Tank-Butane Tank Piping ISO-Process (Butane)</v>
          </cell>
          <cell r="G3255">
            <v>0</v>
          </cell>
          <cell r="H3255" t="str">
            <v>VP-1516-148-T-101/2-272</v>
          </cell>
          <cell r="I3255">
            <v>40175</v>
          </cell>
          <cell r="J3255">
            <v>40168</v>
          </cell>
          <cell r="K3255" t="str">
            <v>Y</v>
          </cell>
          <cell r="L3255" t="str">
            <v>Drw</v>
          </cell>
          <cell r="M3255">
            <v>3256</v>
          </cell>
        </row>
        <row r="3256">
          <cell r="C3256" t="str">
            <v>25</v>
          </cell>
          <cell r="D3256" t="str">
            <v>05050-MD-25-814-45</v>
          </cell>
          <cell r="E3256" t="str">
            <v>05050-MD-25-814-45</v>
          </cell>
          <cell r="F3256" t="str">
            <v>Tank-Butane Tank Piping ISO-Process (Butane)</v>
          </cell>
          <cell r="G3256">
            <v>0</v>
          </cell>
          <cell r="H3256" t="str">
            <v>VP-1516-148-T-101/2-272</v>
          </cell>
          <cell r="I3256">
            <v>40175</v>
          </cell>
          <cell r="J3256">
            <v>40168</v>
          </cell>
          <cell r="K3256" t="str">
            <v>Y</v>
          </cell>
          <cell r="L3256" t="str">
            <v>Drw</v>
          </cell>
          <cell r="M3256">
            <v>3257</v>
          </cell>
        </row>
        <row r="3257">
          <cell r="C3257" t="str">
            <v>25</v>
          </cell>
          <cell r="D3257" t="str">
            <v>05050-MD-25-814-46</v>
          </cell>
          <cell r="E3257" t="str">
            <v>05050-MD-25-814-46</v>
          </cell>
          <cell r="F3257" t="str">
            <v>Tank-Butane Tank Piping ISO-Process (Butane)</v>
          </cell>
          <cell r="G3257">
            <v>0</v>
          </cell>
          <cell r="H3257" t="str">
            <v>VP-1516-148-T-101/2-272</v>
          </cell>
          <cell r="I3257">
            <v>40175</v>
          </cell>
          <cell r="J3257">
            <v>40168</v>
          </cell>
          <cell r="K3257" t="str">
            <v>Y</v>
          </cell>
          <cell r="L3257" t="str">
            <v>Drw</v>
          </cell>
          <cell r="M3257">
            <v>3258</v>
          </cell>
        </row>
        <row r="3258">
          <cell r="C3258" t="str">
            <v>25</v>
          </cell>
          <cell r="D3258" t="str">
            <v>05050-MD-25-814-47</v>
          </cell>
          <cell r="E3258" t="str">
            <v>05050-MD-25-814-47</v>
          </cell>
          <cell r="F3258" t="str">
            <v>Tank-Butane Tank Piping ISO-Process (Butane)</v>
          </cell>
          <cell r="G3258">
            <v>0</v>
          </cell>
          <cell r="H3258" t="str">
            <v>VP-1516-148-T-101/2-272</v>
          </cell>
          <cell r="I3258">
            <v>40175</v>
          </cell>
          <cell r="J3258">
            <v>40168</v>
          </cell>
          <cell r="K3258" t="str">
            <v>Y</v>
          </cell>
          <cell r="L3258" t="str">
            <v>Drw</v>
          </cell>
          <cell r="M3258">
            <v>3259</v>
          </cell>
        </row>
        <row r="3259">
          <cell r="C3259" t="str">
            <v>25</v>
          </cell>
          <cell r="D3259" t="str">
            <v>05050-MD-25-814-48</v>
          </cell>
          <cell r="E3259" t="str">
            <v>05050-MD-25-814-48</v>
          </cell>
          <cell r="F3259" t="str">
            <v>Tank-Butane Tank Piping ISO-Process (Butane)</v>
          </cell>
          <cell r="G3259">
            <v>0</v>
          </cell>
          <cell r="H3259" t="str">
            <v>VP-1516-148-T-101/2-272</v>
          </cell>
          <cell r="I3259">
            <v>40175</v>
          </cell>
          <cell r="J3259">
            <v>40168</v>
          </cell>
          <cell r="K3259" t="str">
            <v>Y</v>
          </cell>
          <cell r="L3259" t="str">
            <v>Drw</v>
          </cell>
          <cell r="M3259">
            <v>3260</v>
          </cell>
        </row>
        <row r="3260">
          <cell r="C3260" t="str">
            <v>25</v>
          </cell>
          <cell r="D3260" t="str">
            <v>05050-MD-25-814-67</v>
          </cell>
          <cell r="E3260" t="str">
            <v>05050-MD-25-814-67</v>
          </cell>
          <cell r="F3260" t="str">
            <v>Tank-Butane Tank Piping ISO-Process (Butane)</v>
          </cell>
          <cell r="G3260">
            <v>0</v>
          </cell>
          <cell r="H3260" t="str">
            <v>VP-1516-148-T-101/2-272</v>
          </cell>
          <cell r="I3260">
            <v>40175</v>
          </cell>
          <cell r="J3260">
            <v>40168</v>
          </cell>
          <cell r="K3260" t="str">
            <v>Y</v>
          </cell>
          <cell r="L3260" t="str">
            <v>Drw</v>
          </cell>
          <cell r="M3260">
            <v>3261</v>
          </cell>
        </row>
        <row r="3261">
          <cell r="C3261" t="str">
            <v>25</v>
          </cell>
          <cell r="D3261" t="str">
            <v/>
          </cell>
          <cell r="E3261" t="str">
            <v/>
          </cell>
          <cell r="F3261" t="str">
            <v>Tank-Advance Bill of Material- (Butane)</v>
          </cell>
          <cell r="G3261">
            <v>0</v>
          </cell>
          <cell r="H3261">
            <v>0</v>
          </cell>
          <cell r="I3261">
            <v>40175</v>
          </cell>
          <cell r="J3261">
            <v>40168</v>
          </cell>
          <cell r="K3261" t="str">
            <v>N</v>
          </cell>
          <cell r="L3261" t="str">
            <v>Drw</v>
          </cell>
          <cell r="M3261">
            <v>3262</v>
          </cell>
        </row>
        <row r="3262">
          <cell r="C3262" t="str">
            <v>25</v>
          </cell>
          <cell r="D3262" t="str">
            <v>05050-MD-25-816-01</v>
          </cell>
          <cell r="E3262" t="str">
            <v>05050-MD-25-816-01</v>
          </cell>
          <cell r="F3262" t="str">
            <v>Tank-Piping ISO Flare-T-101 (Butane)</v>
          </cell>
          <cell r="G3262">
            <v>0</v>
          </cell>
          <cell r="H3262" t="str">
            <v>VP-1516-148-T-101/2-273</v>
          </cell>
          <cell r="I3262">
            <v>40175</v>
          </cell>
          <cell r="J3262">
            <v>40168</v>
          </cell>
          <cell r="K3262" t="str">
            <v>Y</v>
          </cell>
          <cell r="L3262" t="str">
            <v>Drw</v>
          </cell>
          <cell r="M3262">
            <v>3263</v>
          </cell>
        </row>
        <row r="3263">
          <cell r="C3263" t="str">
            <v>25</v>
          </cell>
          <cell r="D3263" t="str">
            <v>05050-MD-25-816-02</v>
          </cell>
          <cell r="E3263" t="str">
            <v>05050-MD-25-816-02</v>
          </cell>
          <cell r="F3263" t="str">
            <v>Tank-Piping ISO Flare-T-101 (Butane)</v>
          </cell>
          <cell r="G3263">
            <v>0</v>
          </cell>
          <cell r="H3263" t="str">
            <v>VP-1516-148-T-101/2-273</v>
          </cell>
          <cell r="I3263">
            <v>40175</v>
          </cell>
          <cell r="J3263">
            <v>40168</v>
          </cell>
          <cell r="K3263" t="str">
            <v>Y</v>
          </cell>
          <cell r="L3263" t="str">
            <v>Drw</v>
          </cell>
          <cell r="M3263">
            <v>3264</v>
          </cell>
        </row>
        <row r="3264">
          <cell r="C3264" t="str">
            <v>25</v>
          </cell>
          <cell r="D3264" t="str">
            <v>05050-MD-25-816-03</v>
          </cell>
          <cell r="E3264" t="str">
            <v>05050-MD-25-816-03</v>
          </cell>
          <cell r="F3264" t="str">
            <v>Tank-Piping ISO Flare-T-101 (Butane)</v>
          </cell>
          <cell r="G3264">
            <v>0</v>
          </cell>
          <cell r="H3264" t="str">
            <v>VP-1516-148-T-101/2-273</v>
          </cell>
          <cell r="I3264">
            <v>40175</v>
          </cell>
          <cell r="J3264">
            <v>40168</v>
          </cell>
          <cell r="K3264" t="str">
            <v>Y</v>
          </cell>
          <cell r="L3264" t="str">
            <v>Drw</v>
          </cell>
          <cell r="M3264">
            <v>3265</v>
          </cell>
        </row>
        <row r="3265">
          <cell r="C3265" t="str">
            <v>25</v>
          </cell>
          <cell r="D3265" t="str">
            <v/>
          </cell>
          <cell r="E3265" t="str">
            <v/>
          </cell>
          <cell r="F3265" t="str">
            <v>Tank-Piping ISO Flare-T-101 (Butane)</v>
          </cell>
          <cell r="G3265">
            <v>0</v>
          </cell>
          <cell r="H3265" t="str">
            <v>VP-1516-148-T-101/2-273</v>
          </cell>
          <cell r="I3265">
            <v>40175</v>
          </cell>
          <cell r="J3265">
            <v>40168</v>
          </cell>
          <cell r="K3265" t="str">
            <v>N</v>
          </cell>
          <cell r="L3265" t="str">
            <v>Drw</v>
          </cell>
          <cell r="M3265">
            <v>3266</v>
          </cell>
        </row>
        <row r="3266">
          <cell r="C3266" t="str">
            <v>25</v>
          </cell>
          <cell r="D3266" t="str">
            <v>05050-MD-25-817-00</v>
          </cell>
          <cell r="E3266" t="str">
            <v>05050-MD-25-817-00</v>
          </cell>
          <cell r="F3266" t="str">
            <v>Tank-Tank Inner Tank Ladders &amp; Platforms General Arrangement- (Butane)</v>
          </cell>
          <cell r="G3266">
            <v>0</v>
          </cell>
          <cell r="H3266" t="str">
            <v>VP-1516-148-T-101/2-211</v>
          </cell>
          <cell r="I3266">
            <v>40175</v>
          </cell>
          <cell r="J3266">
            <v>40168</v>
          </cell>
          <cell r="K3266" t="str">
            <v>Y</v>
          </cell>
          <cell r="L3266" t="str">
            <v>Drw</v>
          </cell>
          <cell r="M3266">
            <v>3267</v>
          </cell>
        </row>
        <row r="3267">
          <cell r="C3267" t="str">
            <v>25</v>
          </cell>
          <cell r="D3267" t="str">
            <v/>
          </cell>
          <cell r="E3267" t="str">
            <v/>
          </cell>
          <cell r="F3267" t="str">
            <v>Tank-Tank Inner Tank Ladders &amp; Platforms General Arrangement- (Butane)</v>
          </cell>
          <cell r="G3267">
            <v>0</v>
          </cell>
          <cell r="H3267">
            <v>0</v>
          </cell>
          <cell r="I3267">
            <v>40175</v>
          </cell>
          <cell r="J3267">
            <v>40168</v>
          </cell>
          <cell r="K3267" t="str">
            <v>n</v>
          </cell>
          <cell r="L3267" t="str">
            <v>Drw</v>
          </cell>
          <cell r="M3267">
            <v>3268</v>
          </cell>
        </row>
        <row r="3268">
          <cell r="C3268" t="str">
            <v>25</v>
          </cell>
          <cell r="D3268" t="str">
            <v>05050-MD-25-819-00</v>
          </cell>
          <cell r="E3268" t="str">
            <v>05050-MD-25-819-00</v>
          </cell>
          <cell r="F3268" t="str">
            <v>Tank-Tank Inner Tank Ladder Details- (Butane)</v>
          </cell>
          <cell r="G3268">
            <v>0</v>
          </cell>
          <cell r="H3268" t="str">
            <v>VP-1516-148-T-101/2-212</v>
          </cell>
          <cell r="I3268">
            <v>40175</v>
          </cell>
          <cell r="J3268">
            <v>40168</v>
          </cell>
          <cell r="K3268" t="str">
            <v>Y</v>
          </cell>
          <cell r="L3268" t="str">
            <v>Drw</v>
          </cell>
          <cell r="M3268">
            <v>3269</v>
          </cell>
        </row>
        <row r="3269">
          <cell r="C3269" t="str">
            <v>25</v>
          </cell>
          <cell r="D3269" t="str">
            <v>05050-MD-25-820-01</v>
          </cell>
          <cell r="E3269" t="str">
            <v>05050-MD-25-820-01</v>
          </cell>
          <cell r="F3269" t="str">
            <v>Tank-Tank Inner Tank Upper Platform Details- (Butane)</v>
          </cell>
          <cell r="G3269">
            <v>0</v>
          </cell>
          <cell r="H3269" t="str">
            <v>VP-1516-148-T-101/2-213</v>
          </cell>
          <cell r="I3269">
            <v>40175</v>
          </cell>
          <cell r="J3269">
            <v>40168</v>
          </cell>
          <cell r="K3269" t="str">
            <v>Y</v>
          </cell>
          <cell r="L3269" t="str">
            <v>Drw</v>
          </cell>
          <cell r="M3269">
            <v>3270</v>
          </cell>
        </row>
        <row r="3270">
          <cell r="C3270" t="str">
            <v>25</v>
          </cell>
          <cell r="D3270" t="str">
            <v>05050-MD-25-820-02</v>
          </cell>
          <cell r="E3270" t="str">
            <v>05050-MD-25-820-02</v>
          </cell>
          <cell r="F3270" t="str">
            <v>Tank-Tank Inner Tank Upper Platform Details- (Butane)</v>
          </cell>
          <cell r="G3270">
            <v>0</v>
          </cell>
          <cell r="H3270" t="str">
            <v>VP-1516-148-T-101/2-213</v>
          </cell>
          <cell r="I3270">
            <v>40175</v>
          </cell>
          <cell r="J3270">
            <v>40168</v>
          </cell>
          <cell r="K3270" t="str">
            <v>Y</v>
          </cell>
          <cell r="L3270" t="str">
            <v>Drw</v>
          </cell>
          <cell r="M3270">
            <v>3271</v>
          </cell>
        </row>
        <row r="3271">
          <cell r="C3271" t="str">
            <v>25</v>
          </cell>
          <cell r="D3271" t="str">
            <v>05050-MD-25-820-03</v>
          </cell>
          <cell r="E3271" t="str">
            <v>05050-MD-25-820-03</v>
          </cell>
          <cell r="F3271" t="str">
            <v>Tank-Tank Inner Tank Upper Platform Details- (Butane)</v>
          </cell>
          <cell r="G3271">
            <v>0</v>
          </cell>
          <cell r="H3271" t="str">
            <v>VP-1516-148-T-101/2-213</v>
          </cell>
          <cell r="I3271">
            <v>40175</v>
          </cell>
          <cell r="J3271">
            <v>40168</v>
          </cell>
          <cell r="K3271" t="str">
            <v>Y</v>
          </cell>
          <cell r="L3271" t="str">
            <v>Drw</v>
          </cell>
          <cell r="M3271">
            <v>3272</v>
          </cell>
        </row>
        <row r="3272">
          <cell r="C3272" t="str">
            <v>25</v>
          </cell>
          <cell r="D3272" t="str">
            <v/>
          </cell>
          <cell r="E3272" t="str">
            <v/>
          </cell>
          <cell r="F3272" t="str">
            <v>Tank-Tank Inner Tank Upper Platform Details- (Butane)</v>
          </cell>
          <cell r="G3272">
            <v>0</v>
          </cell>
          <cell r="H3272">
            <v>0</v>
          </cell>
          <cell r="I3272">
            <v>40175</v>
          </cell>
          <cell r="J3272">
            <v>40168</v>
          </cell>
          <cell r="K3272" t="str">
            <v>n</v>
          </cell>
          <cell r="L3272" t="str">
            <v>Drw</v>
          </cell>
          <cell r="M3272">
            <v>3273</v>
          </cell>
        </row>
        <row r="3273">
          <cell r="C3273" t="str">
            <v>25</v>
          </cell>
          <cell r="D3273" t="str">
            <v/>
          </cell>
          <cell r="E3273" t="str">
            <v/>
          </cell>
          <cell r="F3273" t="str">
            <v>Tank-Tank Inner Tank Upper Platform Details- (Butane)</v>
          </cell>
          <cell r="G3273">
            <v>0</v>
          </cell>
          <cell r="H3273">
            <v>0</v>
          </cell>
          <cell r="I3273">
            <v>40175</v>
          </cell>
          <cell r="J3273">
            <v>40168</v>
          </cell>
          <cell r="K3273" t="str">
            <v>n</v>
          </cell>
          <cell r="L3273" t="str">
            <v>Drw</v>
          </cell>
          <cell r="M3273">
            <v>3274</v>
          </cell>
        </row>
        <row r="3274">
          <cell r="C3274" t="str">
            <v>25</v>
          </cell>
          <cell r="D3274" t="str">
            <v>05050-MD-25-823-01</v>
          </cell>
          <cell r="E3274" t="str">
            <v>05050-MD-25-823-01</v>
          </cell>
          <cell r="F3274" t="str">
            <v>Tank-Tank Inner Tank Platform (Right Hand) Details- (Butane)</v>
          </cell>
          <cell r="G3274">
            <v>0</v>
          </cell>
          <cell r="H3274" t="str">
            <v>VP-1516-148-T-101/2-214</v>
          </cell>
          <cell r="I3274">
            <v>40175</v>
          </cell>
          <cell r="J3274">
            <v>40168</v>
          </cell>
          <cell r="K3274" t="str">
            <v>Y</v>
          </cell>
          <cell r="L3274" t="str">
            <v>Drw</v>
          </cell>
          <cell r="M3274">
            <v>3275</v>
          </cell>
        </row>
        <row r="3275">
          <cell r="C3275" t="str">
            <v>25</v>
          </cell>
          <cell r="D3275" t="str">
            <v>05050-MD-25-823-02</v>
          </cell>
          <cell r="E3275" t="str">
            <v>05050-MD-25-823-02</v>
          </cell>
          <cell r="F3275" t="str">
            <v>Tank-Tank Inner Tank Platform (Right Hand) Details- (Butane)</v>
          </cell>
          <cell r="G3275">
            <v>0</v>
          </cell>
          <cell r="H3275" t="str">
            <v>VP-1516-148-T-101/2-214</v>
          </cell>
          <cell r="I3275">
            <v>40175</v>
          </cell>
          <cell r="J3275">
            <v>40168</v>
          </cell>
          <cell r="K3275" t="str">
            <v>Y</v>
          </cell>
          <cell r="L3275" t="str">
            <v>Drw</v>
          </cell>
          <cell r="M3275">
            <v>3276</v>
          </cell>
        </row>
        <row r="3276">
          <cell r="C3276" t="str">
            <v>25</v>
          </cell>
          <cell r="D3276" t="str">
            <v>05050-MD-25-823-03</v>
          </cell>
          <cell r="E3276" t="str">
            <v>05050-MD-25-823-03</v>
          </cell>
          <cell r="F3276" t="str">
            <v>Tank-Tank Inner Tank Platform (Right Hand) Details- (Butane)</v>
          </cell>
          <cell r="G3276">
            <v>0</v>
          </cell>
          <cell r="H3276" t="str">
            <v>VP-1516-148-T-101/2-214</v>
          </cell>
          <cell r="I3276">
            <v>40175</v>
          </cell>
          <cell r="J3276">
            <v>40168</v>
          </cell>
          <cell r="K3276" t="str">
            <v>Y</v>
          </cell>
          <cell r="L3276" t="str">
            <v>Drw</v>
          </cell>
          <cell r="M3276">
            <v>3277</v>
          </cell>
        </row>
        <row r="3277">
          <cell r="C3277" t="str">
            <v>25</v>
          </cell>
          <cell r="D3277" t="str">
            <v/>
          </cell>
          <cell r="E3277" t="str">
            <v/>
          </cell>
          <cell r="F3277" t="str">
            <v>Tank-Tank Inner Tank Platform (Right Hand) Details- (Butane)</v>
          </cell>
          <cell r="G3277">
            <v>0</v>
          </cell>
          <cell r="H3277">
            <v>0</v>
          </cell>
          <cell r="I3277">
            <v>40175</v>
          </cell>
          <cell r="J3277">
            <v>40168</v>
          </cell>
          <cell r="K3277" t="str">
            <v>n</v>
          </cell>
          <cell r="L3277" t="str">
            <v>Drw</v>
          </cell>
          <cell r="M3277">
            <v>3278</v>
          </cell>
        </row>
        <row r="3278">
          <cell r="C3278" t="str">
            <v>25</v>
          </cell>
          <cell r="D3278" t="str">
            <v/>
          </cell>
          <cell r="E3278" t="str">
            <v/>
          </cell>
          <cell r="F3278" t="str">
            <v>Tank-Tank Inner Tank Platform (Right Hand) Details- (Butane)</v>
          </cell>
          <cell r="G3278">
            <v>0</v>
          </cell>
          <cell r="H3278">
            <v>0</v>
          </cell>
          <cell r="I3278">
            <v>40175</v>
          </cell>
          <cell r="J3278">
            <v>40168</v>
          </cell>
          <cell r="K3278" t="str">
            <v>n</v>
          </cell>
          <cell r="L3278" t="str">
            <v>Drw</v>
          </cell>
          <cell r="M3278">
            <v>3279</v>
          </cell>
        </row>
        <row r="3279">
          <cell r="C3279" t="str">
            <v>25</v>
          </cell>
          <cell r="D3279" t="str">
            <v>05050-MD-25-826-01</v>
          </cell>
          <cell r="E3279" t="str">
            <v>05050-MD-25-826-01</v>
          </cell>
          <cell r="F3279" t="str">
            <v>Tank-Tank Inner Tank Platform (Left Hand) Details- (Butane)</v>
          </cell>
          <cell r="G3279">
            <v>0</v>
          </cell>
          <cell r="H3279" t="str">
            <v>VP-1516-148-T-101/2-215</v>
          </cell>
          <cell r="I3279">
            <v>40175</v>
          </cell>
          <cell r="J3279">
            <v>40168</v>
          </cell>
          <cell r="K3279" t="str">
            <v>Y</v>
          </cell>
          <cell r="L3279" t="str">
            <v>Drw</v>
          </cell>
          <cell r="M3279">
            <v>3280</v>
          </cell>
        </row>
        <row r="3280">
          <cell r="C3280" t="str">
            <v>25</v>
          </cell>
          <cell r="D3280" t="str">
            <v>05050-MD-25-826-02</v>
          </cell>
          <cell r="E3280" t="str">
            <v>05050-MD-25-826-02</v>
          </cell>
          <cell r="F3280" t="str">
            <v>Tank-Tank Inner Tank Platform (Left Hand) Details- (Butane)</v>
          </cell>
          <cell r="G3280">
            <v>0</v>
          </cell>
          <cell r="H3280" t="str">
            <v>VP-1516-148-T-101/2-215</v>
          </cell>
          <cell r="I3280">
            <v>40175</v>
          </cell>
          <cell r="J3280">
            <v>40168</v>
          </cell>
          <cell r="K3280" t="str">
            <v>Y</v>
          </cell>
          <cell r="L3280" t="str">
            <v>Drw</v>
          </cell>
          <cell r="M3280">
            <v>3281</v>
          </cell>
        </row>
        <row r="3281">
          <cell r="C3281" t="str">
            <v>25</v>
          </cell>
          <cell r="D3281" t="str">
            <v>05050-MD-25-826-03</v>
          </cell>
          <cell r="E3281" t="str">
            <v>05050-MD-25-826-03</v>
          </cell>
          <cell r="F3281" t="str">
            <v>Tank-Tank Inner Tank Platform (Left Hand) Details- (Butane)</v>
          </cell>
          <cell r="G3281">
            <v>0</v>
          </cell>
          <cell r="H3281" t="str">
            <v>VP-1516-148-T-101/2-215</v>
          </cell>
          <cell r="I3281">
            <v>40175</v>
          </cell>
          <cell r="J3281">
            <v>40168</v>
          </cell>
          <cell r="K3281" t="str">
            <v>Y</v>
          </cell>
          <cell r="L3281" t="str">
            <v>Drw</v>
          </cell>
          <cell r="M3281">
            <v>3282</v>
          </cell>
        </row>
        <row r="3282">
          <cell r="C3282" t="str">
            <v>25</v>
          </cell>
          <cell r="D3282" t="str">
            <v/>
          </cell>
          <cell r="E3282" t="str">
            <v/>
          </cell>
          <cell r="F3282" t="str">
            <v>Tank-Tank Inner Tank Platform (Left Hand) Details- (Butane)</v>
          </cell>
          <cell r="G3282">
            <v>0</v>
          </cell>
          <cell r="H3282">
            <v>0</v>
          </cell>
          <cell r="I3282">
            <v>40175</v>
          </cell>
          <cell r="J3282">
            <v>40168</v>
          </cell>
          <cell r="K3282" t="str">
            <v>n</v>
          </cell>
          <cell r="L3282" t="str">
            <v>Drw</v>
          </cell>
          <cell r="M3282">
            <v>3283</v>
          </cell>
        </row>
        <row r="3283">
          <cell r="C3283" t="str">
            <v>25</v>
          </cell>
          <cell r="D3283" t="str">
            <v/>
          </cell>
          <cell r="E3283" t="str">
            <v/>
          </cell>
          <cell r="F3283" t="str">
            <v>Tank-Tank Inner Tank Platform (Left Hand) Details- (Butane)</v>
          </cell>
          <cell r="G3283">
            <v>0</v>
          </cell>
          <cell r="H3283">
            <v>0</v>
          </cell>
          <cell r="I3283">
            <v>40175</v>
          </cell>
          <cell r="J3283">
            <v>40168</v>
          </cell>
          <cell r="K3283" t="str">
            <v>n</v>
          </cell>
          <cell r="L3283" t="str">
            <v>Drw</v>
          </cell>
          <cell r="M3283">
            <v>3284</v>
          </cell>
        </row>
        <row r="3284">
          <cell r="C3284" t="str">
            <v>25</v>
          </cell>
          <cell r="D3284" t="str">
            <v>05050-MD-25-829-01</v>
          </cell>
          <cell r="E3284" t="str">
            <v>05050-MD-25-829-01</v>
          </cell>
          <cell r="F3284" t="str">
            <v>Tank-Tank Suspended Deck Platform Details- (Butane)</v>
          </cell>
          <cell r="G3284">
            <v>0</v>
          </cell>
          <cell r="H3284" t="str">
            <v>VP-1516-148-T-101/2-216</v>
          </cell>
          <cell r="I3284">
            <v>40175</v>
          </cell>
          <cell r="J3284">
            <v>40168</v>
          </cell>
          <cell r="K3284" t="str">
            <v>Y</v>
          </cell>
          <cell r="L3284" t="str">
            <v>Drw</v>
          </cell>
          <cell r="M3284">
            <v>3285</v>
          </cell>
        </row>
        <row r="3285">
          <cell r="C3285" t="str">
            <v>25</v>
          </cell>
          <cell r="D3285" t="str">
            <v>05050-MD-25-829-02</v>
          </cell>
          <cell r="E3285" t="str">
            <v>05050-MD-25-829-02</v>
          </cell>
          <cell r="F3285" t="str">
            <v>Tank-Tank Suspended Deck Platform Details- (Butane)</v>
          </cell>
          <cell r="G3285">
            <v>0</v>
          </cell>
          <cell r="H3285" t="str">
            <v>VP-1516-148-T-101/2-216</v>
          </cell>
          <cell r="I3285">
            <v>40175</v>
          </cell>
          <cell r="J3285">
            <v>40168</v>
          </cell>
          <cell r="K3285" t="str">
            <v>Y</v>
          </cell>
          <cell r="L3285" t="str">
            <v>Drw</v>
          </cell>
          <cell r="M3285">
            <v>3286</v>
          </cell>
        </row>
        <row r="3286">
          <cell r="C3286" t="str">
            <v>25</v>
          </cell>
          <cell r="D3286" t="str">
            <v>05050-MD-25-829-03</v>
          </cell>
          <cell r="E3286" t="str">
            <v>05050-MD-25-829-03</v>
          </cell>
          <cell r="F3286" t="str">
            <v>Tank-Tank Suspended Deck Platform Details- (Butane)</v>
          </cell>
          <cell r="G3286">
            <v>0</v>
          </cell>
          <cell r="H3286" t="str">
            <v>VP-1516-148-T-101/2-216</v>
          </cell>
          <cell r="I3286">
            <v>40175</v>
          </cell>
          <cell r="J3286">
            <v>40168</v>
          </cell>
          <cell r="K3286" t="str">
            <v>Y</v>
          </cell>
          <cell r="L3286" t="str">
            <v>Drw</v>
          </cell>
          <cell r="M3286">
            <v>3287</v>
          </cell>
        </row>
        <row r="3287">
          <cell r="C3287" t="str">
            <v>25</v>
          </cell>
          <cell r="D3287" t="str">
            <v>05050-MD-25-830-01</v>
          </cell>
          <cell r="E3287" t="str">
            <v>05050-MD-25-830-01</v>
          </cell>
          <cell r="F3287" t="str">
            <v>Tank-Piping ISO Deluge Tank T-101- (Butane)</v>
          </cell>
          <cell r="G3287">
            <v>0</v>
          </cell>
          <cell r="H3287" t="str">
            <v>VP-1516-148-T-101/2-274</v>
          </cell>
          <cell r="I3287">
            <v>40175</v>
          </cell>
          <cell r="J3287">
            <v>40168</v>
          </cell>
          <cell r="K3287" t="str">
            <v>Y</v>
          </cell>
          <cell r="L3287" t="str">
            <v>Drw</v>
          </cell>
          <cell r="M3287">
            <v>3288</v>
          </cell>
        </row>
        <row r="3288">
          <cell r="C3288" t="str">
            <v>25</v>
          </cell>
          <cell r="D3288" t="str">
            <v>05050-MD-25-830-02</v>
          </cell>
          <cell r="E3288" t="str">
            <v>05050-MD-25-830-02</v>
          </cell>
          <cell r="F3288" t="str">
            <v>Tank-Piping ISO Deluge Tank T-101- (Butane)</v>
          </cell>
          <cell r="G3288">
            <v>0</v>
          </cell>
          <cell r="H3288" t="str">
            <v>VP-1516-148-T-101/2-274</v>
          </cell>
          <cell r="I3288">
            <v>40175</v>
          </cell>
          <cell r="J3288">
            <v>40168</v>
          </cell>
          <cell r="K3288" t="str">
            <v>Y</v>
          </cell>
          <cell r="L3288" t="str">
            <v>Drw</v>
          </cell>
          <cell r="M3288">
            <v>3289</v>
          </cell>
        </row>
        <row r="3289">
          <cell r="C3289" t="str">
            <v>25</v>
          </cell>
          <cell r="D3289" t="str">
            <v>05050-MD-25-830-03</v>
          </cell>
          <cell r="E3289" t="str">
            <v>05050-MD-25-830-03</v>
          </cell>
          <cell r="F3289" t="str">
            <v>Tank-Piping ISO Deluge Tank T-101- (Butane)</v>
          </cell>
          <cell r="G3289">
            <v>0</v>
          </cell>
          <cell r="H3289" t="str">
            <v>VP-1516-148-T-101/2-274</v>
          </cell>
          <cell r="I3289">
            <v>40175</v>
          </cell>
          <cell r="J3289">
            <v>40168</v>
          </cell>
          <cell r="K3289" t="str">
            <v>Y</v>
          </cell>
          <cell r="L3289" t="str">
            <v>Drw</v>
          </cell>
          <cell r="M3289">
            <v>3290</v>
          </cell>
        </row>
        <row r="3290">
          <cell r="C3290" t="str">
            <v>25</v>
          </cell>
          <cell r="D3290" t="str">
            <v>05050-MD-25-830-04</v>
          </cell>
          <cell r="E3290" t="str">
            <v>05050-MD-25-830-04</v>
          </cell>
          <cell r="F3290" t="str">
            <v>Tank-Piping ISO Deluge Tank T-101- (Butane)</v>
          </cell>
          <cell r="G3290">
            <v>0</v>
          </cell>
          <cell r="H3290" t="str">
            <v>VP-1516-148-T-101/2-274</v>
          </cell>
          <cell r="I3290">
            <v>40175</v>
          </cell>
          <cell r="J3290">
            <v>40168</v>
          </cell>
          <cell r="K3290" t="str">
            <v>Y</v>
          </cell>
          <cell r="L3290" t="str">
            <v>Drw</v>
          </cell>
          <cell r="M3290">
            <v>3291</v>
          </cell>
        </row>
        <row r="3291">
          <cell r="C3291" t="str">
            <v>25</v>
          </cell>
          <cell r="D3291" t="str">
            <v>05050-MD-25-830-05</v>
          </cell>
          <cell r="E3291" t="str">
            <v>05050-MD-25-830-05</v>
          </cell>
          <cell r="F3291" t="str">
            <v>Tank-Piping ISO Deluge Tank T-101- (Butane)</v>
          </cell>
          <cell r="G3291">
            <v>0</v>
          </cell>
          <cell r="H3291" t="str">
            <v>VP-1516-148-T-101/2-274</v>
          </cell>
          <cell r="I3291">
            <v>40175</v>
          </cell>
          <cell r="J3291">
            <v>40168</v>
          </cell>
          <cell r="K3291" t="str">
            <v>Y</v>
          </cell>
          <cell r="L3291" t="str">
            <v>Drw</v>
          </cell>
          <cell r="M3291">
            <v>3292</v>
          </cell>
        </row>
        <row r="3292">
          <cell r="C3292" t="str">
            <v>25</v>
          </cell>
          <cell r="D3292" t="str">
            <v>05050-MD-25-830-06</v>
          </cell>
          <cell r="E3292" t="str">
            <v>05050-MD-25-830-06</v>
          </cell>
          <cell r="F3292" t="str">
            <v>Tank-Piping ISO Deluge Tank T-101- (Butane)</v>
          </cell>
          <cell r="G3292">
            <v>0</v>
          </cell>
          <cell r="H3292" t="str">
            <v>VP-1516-148-T-101/2-274</v>
          </cell>
          <cell r="I3292">
            <v>40175</v>
          </cell>
          <cell r="J3292">
            <v>40168</v>
          </cell>
          <cell r="K3292" t="str">
            <v>Y</v>
          </cell>
          <cell r="L3292" t="str">
            <v>Drw</v>
          </cell>
          <cell r="M3292">
            <v>3293</v>
          </cell>
        </row>
        <row r="3293">
          <cell r="C3293" t="str">
            <v>25</v>
          </cell>
          <cell r="D3293" t="str">
            <v>05050-MD-25-830-07</v>
          </cell>
          <cell r="E3293" t="str">
            <v>05050-MD-25-830-07</v>
          </cell>
          <cell r="F3293" t="str">
            <v>Tank-Piping ISO Deluge Tank T-101- (Butane)</v>
          </cell>
          <cell r="G3293">
            <v>0</v>
          </cell>
          <cell r="H3293" t="str">
            <v>VP-1516-148-T-101/2-274</v>
          </cell>
          <cell r="I3293">
            <v>40175</v>
          </cell>
          <cell r="J3293">
            <v>40168</v>
          </cell>
          <cell r="K3293" t="str">
            <v>Y</v>
          </cell>
          <cell r="L3293" t="str">
            <v>Drw</v>
          </cell>
          <cell r="M3293">
            <v>3294</v>
          </cell>
        </row>
        <row r="3294">
          <cell r="C3294" t="str">
            <v>25</v>
          </cell>
          <cell r="D3294" t="str">
            <v>05050-MD-25-830-08</v>
          </cell>
          <cell r="E3294" t="str">
            <v>05050-MD-25-830-08</v>
          </cell>
          <cell r="F3294" t="str">
            <v>Tank-Piping ISO Deluge Tank T-101- (Butane)</v>
          </cell>
          <cell r="G3294">
            <v>0</v>
          </cell>
          <cell r="H3294" t="str">
            <v>VP-1516-148-T-101/2-274</v>
          </cell>
          <cell r="I3294">
            <v>40175</v>
          </cell>
          <cell r="J3294">
            <v>40168</v>
          </cell>
          <cell r="K3294" t="str">
            <v>Y</v>
          </cell>
          <cell r="L3294" t="str">
            <v>Drw</v>
          </cell>
          <cell r="M3294">
            <v>3295</v>
          </cell>
        </row>
        <row r="3295">
          <cell r="C3295" t="str">
            <v>25</v>
          </cell>
          <cell r="D3295" t="str">
            <v>05050-MD-25-830-09</v>
          </cell>
          <cell r="E3295" t="str">
            <v>05050-MD-25-830-09</v>
          </cell>
          <cell r="F3295" t="str">
            <v>Tank-Piping ISO Deluge Tank T-101- (Butane)</v>
          </cell>
          <cell r="G3295">
            <v>0</v>
          </cell>
          <cell r="H3295" t="str">
            <v>VP-1516-148-T-101/2-274</v>
          </cell>
          <cell r="I3295">
            <v>40175</v>
          </cell>
          <cell r="J3295">
            <v>40168</v>
          </cell>
          <cell r="K3295" t="str">
            <v>Y</v>
          </cell>
          <cell r="L3295" t="str">
            <v>Drw</v>
          </cell>
          <cell r="M3295">
            <v>3296</v>
          </cell>
        </row>
        <row r="3296">
          <cell r="C3296" t="str">
            <v>25</v>
          </cell>
          <cell r="D3296" t="str">
            <v>05050-MD-25-830-10</v>
          </cell>
          <cell r="E3296" t="str">
            <v>05050-MD-25-830-10</v>
          </cell>
          <cell r="F3296" t="str">
            <v>Tank-Piping ISO Deluge Tank T-101- (Butane)</v>
          </cell>
          <cell r="G3296">
            <v>0</v>
          </cell>
          <cell r="H3296" t="str">
            <v>VP-1516-148-T-101/2-274</v>
          </cell>
          <cell r="I3296">
            <v>40175</v>
          </cell>
          <cell r="J3296">
            <v>40168</v>
          </cell>
          <cell r="K3296" t="str">
            <v>Y</v>
          </cell>
          <cell r="L3296" t="str">
            <v>Drw</v>
          </cell>
          <cell r="M3296">
            <v>3297</v>
          </cell>
        </row>
        <row r="3297">
          <cell r="C3297" t="str">
            <v>25</v>
          </cell>
          <cell r="D3297" t="str">
            <v>05050-MD-25-830-11</v>
          </cell>
          <cell r="E3297" t="str">
            <v>05050-MD-25-830-11</v>
          </cell>
          <cell r="F3297" t="str">
            <v>Tank-Piping ISO Deluge Tank T-101- (Butane)</v>
          </cell>
          <cell r="G3297">
            <v>0</v>
          </cell>
          <cell r="H3297" t="str">
            <v>VP-1516-148-T-101/2-274</v>
          </cell>
          <cell r="I3297">
            <v>40175</v>
          </cell>
          <cell r="J3297">
            <v>40168</v>
          </cell>
          <cell r="K3297" t="str">
            <v>Y</v>
          </cell>
          <cell r="L3297" t="str">
            <v>Drw</v>
          </cell>
          <cell r="M3297">
            <v>3298</v>
          </cell>
        </row>
        <row r="3298">
          <cell r="C3298" t="str">
            <v>25</v>
          </cell>
          <cell r="D3298" t="str">
            <v>05050-MD-25-830-12</v>
          </cell>
          <cell r="E3298" t="str">
            <v>05050-MD-25-830-12</v>
          </cell>
          <cell r="F3298" t="str">
            <v>Tank-Piping ISO Deluge Tank T-101- (Butane)</v>
          </cell>
          <cell r="G3298">
            <v>0</v>
          </cell>
          <cell r="H3298" t="str">
            <v>VP-1516-148-T-101/2-274</v>
          </cell>
          <cell r="I3298">
            <v>40175</v>
          </cell>
          <cell r="J3298">
            <v>40168</v>
          </cell>
          <cell r="K3298" t="str">
            <v>Y</v>
          </cell>
          <cell r="L3298" t="str">
            <v>Drw</v>
          </cell>
          <cell r="M3298">
            <v>3299</v>
          </cell>
        </row>
        <row r="3299">
          <cell r="C3299" t="str">
            <v>25</v>
          </cell>
          <cell r="D3299" t="str">
            <v>05050-MD-25-831-01</v>
          </cell>
          <cell r="E3299" t="str">
            <v>05050-MD-25-831-01</v>
          </cell>
          <cell r="F3299" t="str">
            <v>Tank-Piping ISO Instrument Air Tank T-101- (Butane)</v>
          </cell>
          <cell r="G3299">
            <v>0</v>
          </cell>
          <cell r="H3299" t="str">
            <v>VP-1516-148-T-101/2-275</v>
          </cell>
          <cell r="I3299">
            <v>40175</v>
          </cell>
          <cell r="J3299">
            <v>40168</v>
          </cell>
          <cell r="K3299" t="str">
            <v>Y</v>
          </cell>
          <cell r="L3299" t="str">
            <v>Drw</v>
          </cell>
          <cell r="M3299">
            <v>3300</v>
          </cell>
        </row>
        <row r="3300">
          <cell r="C3300" t="str">
            <v>25</v>
          </cell>
          <cell r="D3300" t="str">
            <v>05050-MD-25-831-02</v>
          </cell>
          <cell r="E3300" t="str">
            <v>05050-MD-25-831-02</v>
          </cell>
          <cell r="F3300" t="str">
            <v>Tank-Piping ISO Instrument Air Tank T-101- (Butane)</v>
          </cell>
          <cell r="G3300">
            <v>0</v>
          </cell>
          <cell r="H3300" t="str">
            <v>VP-1516-148-T-101/2-275</v>
          </cell>
          <cell r="I3300">
            <v>40175</v>
          </cell>
          <cell r="J3300">
            <v>40168</v>
          </cell>
          <cell r="K3300" t="str">
            <v>Y</v>
          </cell>
          <cell r="L3300" t="str">
            <v>Drw</v>
          </cell>
          <cell r="M3300">
            <v>3301</v>
          </cell>
        </row>
        <row r="3301">
          <cell r="C3301" t="str">
            <v>25</v>
          </cell>
          <cell r="D3301" t="str">
            <v>05050-MD-25-831-03</v>
          </cell>
          <cell r="E3301" t="str">
            <v>05050-MD-25-831-03</v>
          </cell>
          <cell r="F3301" t="str">
            <v>Tank-Piping ISO Instrument Air Tank T-101- (Butane)</v>
          </cell>
          <cell r="G3301">
            <v>0</v>
          </cell>
          <cell r="H3301" t="str">
            <v>VP-1516-148-T-101/2-275</v>
          </cell>
          <cell r="I3301">
            <v>40175</v>
          </cell>
          <cell r="J3301">
            <v>40168</v>
          </cell>
          <cell r="K3301" t="str">
            <v>Y</v>
          </cell>
          <cell r="L3301" t="str">
            <v>Drw</v>
          </cell>
          <cell r="M3301">
            <v>3302</v>
          </cell>
        </row>
        <row r="3302">
          <cell r="C3302" t="str">
            <v>25</v>
          </cell>
          <cell r="D3302" t="str">
            <v>05050-MD-25-831-04</v>
          </cell>
          <cell r="E3302" t="str">
            <v>05050-MD-25-831-04</v>
          </cell>
          <cell r="F3302" t="str">
            <v>Tank-Piping ISO Instrument Air Tank T-101- (Butane)</v>
          </cell>
          <cell r="G3302">
            <v>0</v>
          </cell>
          <cell r="H3302" t="str">
            <v>VP-1516-148-T-101/2-275</v>
          </cell>
          <cell r="I3302">
            <v>40175</v>
          </cell>
          <cell r="J3302">
            <v>40168</v>
          </cell>
          <cell r="K3302" t="str">
            <v>Y</v>
          </cell>
          <cell r="L3302" t="str">
            <v>Drw</v>
          </cell>
          <cell r="M3302">
            <v>3303</v>
          </cell>
        </row>
        <row r="3303">
          <cell r="C3303" t="str">
            <v>25</v>
          </cell>
          <cell r="D3303" t="str">
            <v>05050-MD-25-831-05</v>
          </cell>
          <cell r="E3303" t="str">
            <v>05050-MD-25-831-05</v>
          </cell>
          <cell r="F3303" t="str">
            <v>Tank-Piping ISO Instrument Air Tank T-101- (Butane)</v>
          </cell>
          <cell r="G3303">
            <v>0</v>
          </cell>
          <cell r="H3303" t="str">
            <v>VP-1516-148-T-101/2-275</v>
          </cell>
          <cell r="I3303">
            <v>40175</v>
          </cell>
          <cell r="J3303">
            <v>40168</v>
          </cell>
          <cell r="K3303" t="str">
            <v>Y</v>
          </cell>
          <cell r="L3303" t="str">
            <v>Drw</v>
          </cell>
          <cell r="M3303">
            <v>3304</v>
          </cell>
        </row>
        <row r="3304">
          <cell r="C3304" t="str">
            <v>25</v>
          </cell>
          <cell r="D3304" t="str">
            <v>05050-MD-25-831-06</v>
          </cell>
          <cell r="E3304" t="str">
            <v>05050-MD-25-831-06</v>
          </cell>
          <cell r="F3304" t="str">
            <v>Tank-Piping ISO Instrument Air Tank T-101- (Butane)</v>
          </cell>
          <cell r="G3304">
            <v>0</v>
          </cell>
          <cell r="H3304" t="str">
            <v>VP-1516-148-T-101/2-275</v>
          </cell>
          <cell r="I3304">
            <v>40175</v>
          </cell>
          <cell r="J3304">
            <v>40168</v>
          </cell>
          <cell r="K3304" t="str">
            <v>Y</v>
          </cell>
          <cell r="L3304" t="str">
            <v>Drw</v>
          </cell>
          <cell r="M3304">
            <v>3305</v>
          </cell>
        </row>
        <row r="3305">
          <cell r="C3305" t="str">
            <v>25</v>
          </cell>
          <cell r="D3305" t="str">
            <v>05050-MD-25-831-07</v>
          </cell>
          <cell r="E3305" t="str">
            <v>05050-MD-25-831-07</v>
          </cell>
          <cell r="F3305" t="str">
            <v>Tank-Piping ISO Instrument Air Tank T-101- (Butane)</v>
          </cell>
          <cell r="G3305">
            <v>0</v>
          </cell>
          <cell r="H3305" t="str">
            <v>VP-1516-148-T-101/2-275</v>
          </cell>
          <cell r="I3305">
            <v>40175</v>
          </cell>
          <cell r="J3305">
            <v>40168</v>
          </cell>
          <cell r="K3305" t="str">
            <v>Y</v>
          </cell>
          <cell r="L3305" t="str">
            <v>Drw</v>
          </cell>
          <cell r="M3305">
            <v>3306</v>
          </cell>
        </row>
        <row r="3306">
          <cell r="C3306" t="str">
            <v>25</v>
          </cell>
          <cell r="D3306" t="str">
            <v>05050-MD-25-831-08</v>
          </cell>
          <cell r="E3306" t="str">
            <v>05050-MD-25-831-08</v>
          </cell>
          <cell r="F3306" t="str">
            <v>Tank-Piping ISO Instrument Air Tank T-101- (Butane)</v>
          </cell>
          <cell r="G3306">
            <v>0</v>
          </cell>
          <cell r="H3306" t="str">
            <v>VP-1516-148-T-101/2-275</v>
          </cell>
          <cell r="I3306">
            <v>40175</v>
          </cell>
          <cell r="J3306">
            <v>40168</v>
          </cell>
          <cell r="K3306" t="str">
            <v>Y</v>
          </cell>
          <cell r="L3306" t="str">
            <v>Drw</v>
          </cell>
          <cell r="M3306">
            <v>3307</v>
          </cell>
        </row>
        <row r="3307">
          <cell r="C3307" t="str">
            <v>25</v>
          </cell>
          <cell r="D3307" t="str">
            <v>05050-MD-25-831-09</v>
          </cell>
          <cell r="E3307" t="str">
            <v>05050-MD-25-831-09</v>
          </cell>
          <cell r="F3307" t="str">
            <v>Tank-Piping ISO Instrument Air Tank T-101- (Butane)</v>
          </cell>
          <cell r="G3307">
            <v>0</v>
          </cell>
          <cell r="H3307" t="str">
            <v>VP-1516-148-T-101/2-275</v>
          </cell>
          <cell r="I3307">
            <v>40175</v>
          </cell>
          <cell r="J3307">
            <v>40168</v>
          </cell>
          <cell r="K3307" t="str">
            <v>Y</v>
          </cell>
          <cell r="L3307" t="str">
            <v>Drw</v>
          </cell>
          <cell r="M3307">
            <v>3308</v>
          </cell>
        </row>
        <row r="3308">
          <cell r="C3308" t="str">
            <v>25</v>
          </cell>
          <cell r="D3308" t="str">
            <v>05050-MD-25-831-10</v>
          </cell>
          <cell r="E3308" t="str">
            <v>05050-MD-25-831-10</v>
          </cell>
          <cell r="F3308" t="str">
            <v>Tank-Piping ISO Instrument Air Tank T-101- (Butane)</v>
          </cell>
          <cell r="G3308">
            <v>0</v>
          </cell>
          <cell r="H3308" t="str">
            <v>VP-1516-148-T-101/2-275</v>
          </cell>
          <cell r="I3308">
            <v>40175</v>
          </cell>
          <cell r="J3308">
            <v>40168</v>
          </cell>
          <cell r="K3308" t="str">
            <v>Y</v>
          </cell>
          <cell r="L3308" t="str">
            <v>Drw</v>
          </cell>
          <cell r="M3308">
            <v>3309</v>
          </cell>
        </row>
        <row r="3309">
          <cell r="C3309" t="str">
            <v>25</v>
          </cell>
          <cell r="D3309" t="str">
            <v>05050-MD-25-831-11</v>
          </cell>
          <cell r="E3309" t="str">
            <v>05050-MD-25-831-11</v>
          </cell>
          <cell r="F3309" t="str">
            <v>Tank-Piping ISO Instrument Air Tank T-101- (Butane)</v>
          </cell>
          <cell r="G3309">
            <v>0</v>
          </cell>
          <cell r="H3309" t="str">
            <v>VP-1516-148-T-101/2-275</v>
          </cell>
          <cell r="I3309">
            <v>40175</v>
          </cell>
          <cell r="J3309">
            <v>40168</v>
          </cell>
          <cell r="K3309" t="str">
            <v>Y</v>
          </cell>
          <cell r="L3309" t="str">
            <v>Drw</v>
          </cell>
          <cell r="M3309">
            <v>3310</v>
          </cell>
        </row>
        <row r="3310">
          <cell r="C3310" t="str">
            <v>25</v>
          </cell>
          <cell r="D3310" t="str">
            <v>05050-MD-25-831-12</v>
          </cell>
          <cell r="E3310" t="str">
            <v>05050-MD-25-831-12</v>
          </cell>
          <cell r="F3310" t="str">
            <v>Tank-Piping ISO Instrument Air Tank T-101- (Butane)</v>
          </cell>
          <cell r="G3310">
            <v>0</v>
          </cell>
          <cell r="H3310" t="str">
            <v>VP-1516-148-T-101/2-275</v>
          </cell>
          <cell r="I3310">
            <v>40175</v>
          </cell>
          <cell r="J3310">
            <v>40168</v>
          </cell>
          <cell r="K3310" t="str">
            <v>Y</v>
          </cell>
          <cell r="L3310" t="str">
            <v>Drw</v>
          </cell>
          <cell r="M3310">
            <v>3311</v>
          </cell>
        </row>
        <row r="3311">
          <cell r="C3311" t="str">
            <v>25</v>
          </cell>
          <cell r="D3311" t="str">
            <v>05050-MD-25-831-13</v>
          </cell>
          <cell r="E3311" t="str">
            <v>05050-MD-25-831-13</v>
          </cell>
          <cell r="F3311" t="str">
            <v>Tank-Piping ISO Instrument Air Tank T-101- (Butane)</v>
          </cell>
          <cell r="G3311">
            <v>0</v>
          </cell>
          <cell r="H3311" t="str">
            <v>VP-1516-148-T-101/2-275</v>
          </cell>
          <cell r="I3311">
            <v>40175</v>
          </cell>
          <cell r="J3311">
            <v>40168</v>
          </cell>
          <cell r="K3311" t="str">
            <v>Y</v>
          </cell>
          <cell r="L3311" t="str">
            <v>Drw</v>
          </cell>
          <cell r="M3311">
            <v>3312</v>
          </cell>
        </row>
        <row r="3312">
          <cell r="C3312" t="str">
            <v>25</v>
          </cell>
          <cell r="D3312" t="str">
            <v>05050-MD-25-831-14</v>
          </cell>
          <cell r="E3312" t="str">
            <v>05050-MD-25-831-14</v>
          </cell>
          <cell r="F3312" t="str">
            <v>Tank-Piping ISO Instrument Air Tank T-101- (Butane)</v>
          </cell>
          <cell r="G3312">
            <v>0</v>
          </cell>
          <cell r="H3312" t="str">
            <v>VP-1516-148-T-101/2-275</v>
          </cell>
          <cell r="I3312">
            <v>40175</v>
          </cell>
          <cell r="J3312">
            <v>40168</v>
          </cell>
          <cell r="K3312" t="str">
            <v>Y</v>
          </cell>
          <cell r="L3312" t="str">
            <v>Drw</v>
          </cell>
          <cell r="M3312">
            <v>3313</v>
          </cell>
        </row>
        <row r="3313">
          <cell r="C3313" t="e">
            <v>#REF!</v>
          </cell>
          <cell r="D3313" t="e">
            <v>#REF!</v>
          </cell>
          <cell r="E3313" t="e">
            <v>#REF!</v>
          </cell>
          <cell r="F3313" t="e">
            <v>#REF!</v>
          </cell>
          <cell r="G3313" t="e">
            <v>#REF!</v>
          </cell>
          <cell r="H3313" t="e">
            <v>#REF!</v>
          </cell>
          <cell r="I3313" t="e">
            <v>#REF!</v>
          </cell>
          <cell r="J3313" t="e">
            <v>#REF!</v>
          </cell>
          <cell r="K3313" t="e">
            <v>#REF!</v>
          </cell>
          <cell r="L3313" t="str">
            <v>Drw</v>
          </cell>
          <cell r="M3313">
            <v>3314</v>
          </cell>
        </row>
        <row r="3314">
          <cell r="C3314" t="str">
            <v>25</v>
          </cell>
          <cell r="D3314" t="str">
            <v>05050-MD-25-832-01</v>
          </cell>
          <cell r="E3314" t="str">
            <v>05050-MD-25-832-01</v>
          </cell>
          <cell r="F3314" t="str">
            <v>Tank-Piping ISO Nitrogen Tank T-101- (Butane)</v>
          </cell>
          <cell r="G3314">
            <v>0</v>
          </cell>
          <cell r="H3314" t="str">
            <v>VP-1516-148-T-101/2-276</v>
          </cell>
          <cell r="I3314">
            <v>40175</v>
          </cell>
          <cell r="J3314">
            <v>40168</v>
          </cell>
          <cell r="K3314" t="str">
            <v>Y</v>
          </cell>
          <cell r="L3314" t="str">
            <v>Drw</v>
          </cell>
          <cell r="M3314">
            <v>3315</v>
          </cell>
        </row>
        <row r="3315">
          <cell r="C3315" t="str">
            <v>25</v>
          </cell>
          <cell r="D3315" t="str">
            <v>05050-MD-25-832-02</v>
          </cell>
          <cell r="E3315" t="str">
            <v>05050-MD-25-832-02</v>
          </cell>
          <cell r="F3315" t="str">
            <v>Tank-Piping ISO Nitrogen Tank T-101- (Butane)</v>
          </cell>
          <cell r="G3315">
            <v>0</v>
          </cell>
          <cell r="H3315" t="str">
            <v>VP-1516-148-T-101/2-276</v>
          </cell>
          <cell r="I3315">
            <v>40175</v>
          </cell>
          <cell r="J3315">
            <v>40168</v>
          </cell>
          <cell r="K3315" t="str">
            <v>Y</v>
          </cell>
          <cell r="L3315" t="str">
            <v>Drw</v>
          </cell>
          <cell r="M3315">
            <v>3316</v>
          </cell>
        </row>
        <row r="3316">
          <cell r="C3316" t="str">
            <v>25</v>
          </cell>
          <cell r="D3316" t="str">
            <v>05050-MD-25-832-03</v>
          </cell>
          <cell r="E3316" t="str">
            <v>05050-MD-25-832-03</v>
          </cell>
          <cell r="F3316" t="str">
            <v>Tank-Piping ISO Nitrogen Tank T-101- (Butane)</v>
          </cell>
          <cell r="G3316">
            <v>0</v>
          </cell>
          <cell r="H3316" t="str">
            <v>VP-1516-148-T-101/2-276</v>
          </cell>
          <cell r="I3316">
            <v>40175</v>
          </cell>
          <cell r="J3316">
            <v>40168</v>
          </cell>
          <cell r="K3316" t="str">
            <v>Y</v>
          </cell>
          <cell r="L3316" t="str">
            <v>Drw</v>
          </cell>
          <cell r="M3316">
            <v>3317</v>
          </cell>
        </row>
        <row r="3317">
          <cell r="C3317" t="str">
            <v>25</v>
          </cell>
          <cell r="D3317" t="str">
            <v>05050-MD-25-832-04</v>
          </cell>
          <cell r="E3317" t="str">
            <v>05050-MD-25-832-04</v>
          </cell>
          <cell r="F3317" t="str">
            <v>Tank-Piping ISO Nitrogen Tank T-101- (Butane)</v>
          </cell>
          <cell r="G3317">
            <v>0</v>
          </cell>
          <cell r="H3317" t="str">
            <v>VP-1516-148-T-101/2-276</v>
          </cell>
          <cell r="I3317">
            <v>40175</v>
          </cell>
          <cell r="J3317">
            <v>40168</v>
          </cell>
          <cell r="K3317" t="str">
            <v>Y</v>
          </cell>
          <cell r="L3317" t="str">
            <v>Drw</v>
          </cell>
          <cell r="M3317">
            <v>3318</v>
          </cell>
        </row>
        <row r="3318">
          <cell r="C3318" t="str">
            <v>25</v>
          </cell>
          <cell r="D3318" t="str">
            <v>05050-MD-25-832-05</v>
          </cell>
          <cell r="E3318" t="str">
            <v>05050-MD-25-832-05</v>
          </cell>
          <cell r="F3318" t="str">
            <v>Tank-Piping ISO Nitrogen Tank T-101- (Butane)</v>
          </cell>
          <cell r="G3318">
            <v>0</v>
          </cell>
          <cell r="H3318" t="str">
            <v>VP-1516-148-T-101/2-276</v>
          </cell>
          <cell r="I3318">
            <v>40175</v>
          </cell>
          <cell r="J3318">
            <v>40168</v>
          </cell>
          <cell r="K3318" t="str">
            <v>Y</v>
          </cell>
          <cell r="L3318" t="str">
            <v>Drw</v>
          </cell>
          <cell r="M3318">
            <v>3319</v>
          </cell>
        </row>
        <row r="3319">
          <cell r="C3319" t="str">
            <v>25</v>
          </cell>
          <cell r="D3319" t="str">
            <v>05050-MD-25-832-06</v>
          </cell>
          <cell r="E3319" t="str">
            <v>05050-MD-25-832-06</v>
          </cell>
          <cell r="F3319" t="str">
            <v>Tank-Piping ISO Nitrogen Tank T-101- (Butane)</v>
          </cell>
          <cell r="G3319">
            <v>0</v>
          </cell>
          <cell r="H3319" t="str">
            <v>VP-1516-148-T-101/2-276</v>
          </cell>
          <cell r="I3319">
            <v>40175</v>
          </cell>
          <cell r="J3319">
            <v>40168</v>
          </cell>
          <cell r="K3319" t="str">
            <v>Y</v>
          </cell>
          <cell r="L3319" t="str">
            <v>Drw</v>
          </cell>
          <cell r="M3319">
            <v>3320</v>
          </cell>
        </row>
        <row r="3320">
          <cell r="C3320" t="str">
            <v>25</v>
          </cell>
          <cell r="D3320" t="str">
            <v>05050-MD-25-832-07</v>
          </cell>
          <cell r="E3320" t="str">
            <v>05050-MD-25-832-07</v>
          </cell>
          <cell r="F3320" t="str">
            <v>Tank-Piping ISO Nitrogen Tank T-101- (Butane)</v>
          </cell>
          <cell r="G3320">
            <v>0</v>
          </cell>
          <cell r="H3320" t="str">
            <v>VP-1516-148-T-101/2-276</v>
          </cell>
          <cell r="I3320">
            <v>40175</v>
          </cell>
          <cell r="J3320">
            <v>40168</v>
          </cell>
          <cell r="K3320" t="str">
            <v>Y</v>
          </cell>
          <cell r="L3320" t="str">
            <v>Drw</v>
          </cell>
          <cell r="M3320">
            <v>3321</v>
          </cell>
        </row>
        <row r="3321">
          <cell r="C3321" t="str">
            <v>25</v>
          </cell>
          <cell r="D3321" t="str">
            <v>05050-MD-25-832-08</v>
          </cell>
          <cell r="E3321" t="str">
            <v>05050-MD-25-832-08</v>
          </cell>
          <cell r="F3321" t="str">
            <v>Tank-Piping ISO Nitrogen Tank T-101- (Butane)</v>
          </cell>
          <cell r="G3321">
            <v>0</v>
          </cell>
          <cell r="H3321" t="str">
            <v>VP-1516-148-T-101/2-276</v>
          </cell>
          <cell r="I3321">
            <v>40175</v>
          </cell>
          <cell r="J3321">
            <v>40168</v>
          </cell>
          <cell r="K3321" t="str">
            <v>Y</v>
          </cell>
          <cell r="L3321" t="str">
            <v>Drw</v>
          </cell>
          <cell r="M3321">
            <v>3322</v>
          </cell>
        </row>
        <row r="3322">
          <cell r="C3322" t="str">
            <v>25</v>
          </cell>
          <cell r="D3322" t="str">
            <v>05050-MD-25-832-09</v>
          </cell>
          <cell r="E3322" t="str">
            <v>05050-MD-25-832-09</v>
          </cell>
          <cell r="F3322" t="str">
            <v>Tank-Piping ISO Nitrogen Tank T-101- (Butane)</v>
          </cell>
          <cell r="G3322">
            <v>0</v>
          </cell>
          <cell r="H3322" t="str">
            <v>VP-1516-148-T-101/2-276</v>
          </cell>
          <cell r="I3322">
            <v>40175</v>
          </cell>
          <cell r="J3322">
            <v>40168</v>
          </cell>
          <cell r="K3322" t="str">
            <v>Y</v>
          </cell>
          <cell r="L3322" t="str">
            <v>Drw</v>
          </cell>
          <cell r="M3322">
            <v>3323</v>
          </cell>
        </row>
        <row r="3323">
          <cell r="C3323" t="str">
            <v>25</v>
          </cell>
          <cell r="D3323" t="str">
            <v>05050-MD-25-832-10</v>
          </cell>
          <cell r="E3323" t="str">
            <v>05050-MD-25-832-10</v>
          </cell>
          <cell r="F3323" t="str">
            <v>Tank-Piping ISO Nitrogen Tank T-101- (Butane)</v>
          </cell>
          <cell r="G3323">
            <v>0</v>
          </cell>
          <cell r="H3323" t="str">
            <v>VP-1516-148-T-101/2-276</v>
          </cell>
          <cell r="I3323">
            <v>40175</v>
          </cell>
          <cell r="J3323">
            <v>40168</v>
          </cell>
          <cell r="K3323" t="str">
            <v>Y</v>
          </cell>
          <cell r="L3323" t="str">
            <v>Drw</v>
          </cell>
          <cell r="M3323">
            <v>3324</v>
          </cell>
        </row>
        <row r="3324">
          <cell r="C3324" t="str">
            <v>25</v>
          </cell>
          <cell r="D3324" t="str">
            <v>05050-MD-25-832-11</v>
          </cell>
          <cell r="E3324" t="str">
            <v>05050-MD-25-832-11</v>
          </cell>
          <cell r="F3324" t="str">
            <v>Tank-Piping ISO Nitrogen Tank T-101- (Butane)</v>
          </cell>
          <cell r="G3324">
            <v>0</v>
          </cell>
          <cell r="H3324" t="str">
            <v>VP-1516-148-T-101/2-276</v>
          </cell>
          <cell r="I3324">
            <v>40175</v>
          </cell>
          <cell r="J3324">
            <v>40168</v>
          </cell>
          <cell r="K3324" t="str">
            <v>Y</v>
          </cell>
          <cell r="L3324" t="str">
            <v>Drw</v>
          </cell>
          <cell r="M3324">
            <v>3325</v>
          </cell>
        </row>
        <row r="3325">
          <cell r="C3325" t="str">
            <v>25</v>
          </cell>
          <cell r="D3325" t="str">
            <v>05050-MD-25-832-12</v>
          </cell>
          <cell r="E3325" t="str">
            <v>05050-MD-25-832-12</v>
          </cell>
          <cell r="F3325" t="str">
            <v>Tank-Piping ISO Nitrogen Tank T-101- (Butane)</v>
          </cell>
          <cell r="G3325">
            <v>0</v>
          </cell>
          <cell r="H3325" t="str">
            <v>VP-1516-148-T-101/2-276</v>
          </cell>
          <cell r="I3325">
            <v>40175</v>
          </cell>
          <cell r="J3325">
            <v>40168</v>
          </cell>
          <cell r="K3325" t="str">
            <v>Y</v>
          </cell>
          <cell r="L3325" t="str">
            <v>Drw</v>
          </cell>
          <cell r="M3325">
            <v>3326</v>
          </cell>
        </row>
        <row r="3326">
          <cell r="C3326" t="str">
            <v>25</v>
          </cell>
          <cell r="D3326" t="str">
            <v>05050-MD-25-832-13</v>
          </cell>
          <cell r="E3326" t="str">
            <v>05050-MD-25-832-13</v>
          </cell>
          <cell r="F3326" t="str">
            <v>Tank-Piping ISO Nitrogen Tank T-101- (Butane)</v>
          </cell>
          <cell r="G3326">
            <v>0</v>
          </cell>
          <cell r="H3326" t="str">
            <v>VP-1516-148-T-101/2-276</v>
          </cell>
          <cell r="I3326">
            <v>40175</v>
          </cell>
          <cell r="J3326">
            <v>40168</v>
          </cell>
          <cell r="K3326" t="str">
            <v>Y</v>
          </cell>
          <cell r="L3326" t="str">
            <v>Drw</v>
          </cell>
          <cell r="M3326">
            <v>3327</v>
          </cell>
        </row>
        <row r="3327">
          <cell r="C3327" t="str">
            <v>25</v>
          </cell>
          <cell r="D3327" t="str">
            <v/>
          </cell>
          <cell r="E3327" t="str">
            <v/>
          </cell>
          <cell r="F3327" t="str">
            <v>Tank-Advance Bill of Material- (Butane)</v>
          </cell>
          <cell r="G3327">
            <v>0</v>
          </cell>
          <cell r="H3327">
            <v>0</v>
          </cell>
          <cell r="I3327">
            <v>40175</v>
          </cell>
          <cell r="J3327">
            <v>40168</v>
          </cell>
          <cell r="K3327" t="str">
            <v>N</v>
          </cell>
          <cell r="L3327" t="str">
            <v>Drw</v>
          </cell>
          <cell r="M3327">
            <v>3328</v>
          </cell>
        </row>
        <row r="3328">
          <cell r="C3328" t="str">
            <v>25</v>
          </cell>
          <cell r="D3328" t="str">
            <v>05050-MD-25-834-01</v>
          </cell>
          <cell r="E3328" t="str">
            <v>05050-MD-25-834-01</v>
          </cell>
          <cell r="F3328" t="str">
            <v>Tank-Insulation Details Bottom- (Butane)</v>
          </cell>
          <cell r="G3328">
            <v>0</v>
          </cell>
          <cell r="H3328" t="str">
            <v>VP-1516-148-T-101/2-222 (Sheet 1 of 3)</v>
          </cell>
          <cell r="I3328">
            <v>40175</v>
          </cell>
          <cell r="J3328">
            <v>40168</v>
          </cell>
          <cell r="K3328" t="str">
            <v>Y</v>
          </cell>
          <cell r="L3328" t="str">
            <v>Drw</v>
          </cell>
          <cell r="M3328">
            <v>3329</v>
          </cell>
        </row>
        <row r="3329">
          <cell r="C3329" t="str">
            <v>25</v>
          </cell>
          <cell r="D3329" t="str">
            <v>05050-MD-25-834-02</v>
          </cell>
          <cell r="E3329" t="str">
            <v>05050-MD-25-834-02</v>
          </cell>
          <cell r="F3329" t="str">
            <v>Tank-Insulation Details Bottom- (Butane)</v>
          </cell>
          <cell r="G3329">
            <v>0</v>
          </cell>
          <cell r="H3329" t="str">
            <v>VP-1516-148-T-101/2-222 (Sheet 2 of 3)</v>
          </cell>
          <cell r="I3329">
            <v>40175</v>
          </cell>
          <cell r="J3329">
            <v>40168</v>
          </cell>
          <cell r="K3329" t="str">
            <v>Y</v>
          </cell>
          <cell r="L3329" t="str">
            <v>Drw</v>
          </cell>
          <cell r="M3329">
            <v>3330</v>
          </cell>
        </row>
        <row r="3330">
          <cell r="C3330" t="str">
            <v>25</v>
          </cell>
          <cell r="D3330" t="str">
            <v>05050-MD-25-834-03</v>
          </cell>
          <cell r="E3330" t="str">
            <v>05050-MD-25-834-03</v>
          </cell>
          <cell r="F3330" t="str">
            <v>Tank-Insulation Details Bottom- (Butane)</v>
          </cell>
          <cell r="G3330">
            <v>0</v>
          </cell>
          <cell r="H3330" t="str">
            <v>VP-1516-148-T-101/2-222 (Sheet 3 of 3)</v>
          </cell>
          <cell r="I3330">
            <v>40175</v>
          </cell>
          <cell r="J3330">
            <v>40168</v>
          </cell>
          <cell r="K3330" t="str">
            <v>Y</v>
          </cell>
          <cell r="L3330" t="str">
            <v>Drw</v>
          </cell>
          <cell r="M3330">
            <v>3331</v>
          </cell>
        </row>
        <row r="3331">
          <cell r="C3331" t="str">
            <v>25</v>
          </cell>
          <cell r="D3331" t="str">
            <v>05050-MD-25-834-04</v>
          </cell>
          <cell r="E3331" t="str">
            <v>05050-MD-25-834-04</v>
          </cell>
          <cell r="F3331" t="str">
            <v>Tank-Insulation Details Bottom- (Butane)</v>
          </cell>
          <cell r="G3331">
            <v>0</v>
          </cell>
          <cell r="H3331" t="str">
            <v>VP-1516-148-T-101/2-222 (Sheet 3 of 3)</v>
          </cell>
          <cell r="I3331">
            <v>40175</v>
          </cell>
          <cell r="J3331">
            <v>40168</v>
          </cell>
          <cell r="K3331" t="str">
            <v>Y</v>
          </cell>
          <cell r="L3331" t="str">
            <v>Drw</v>
          </cell>
          <cell r="M3331">
            <v>3332</v>
          </cell>
        </row>
        <row r="3332">
          <cell r="C3332" t="str">
            <v>25</v>
          </cell>
          <cell r="D3332" t="str">
            <v>05050-MD-25-834-05</v>
          </cell>
          <cell r="E3332" t="str">
            <v>05050-MD-25-834-05</v>
          </cell>
          <cell r="F3332" t="str">
            <v>Tank-Insulation Details Bottom- (Butane)</v>
          </cell>
          <cell r="G3332">
            <v>0</v>
          </cell>
          <cell r="H3332" t="str">
            <v>VP-1516-148-T-101/2-222 (Sheet 3 of 3)</v>
          </cell>
          <cell r="I3332">
            <v>40175</v>
          </cell>
          <cell r="J3332">
            <v>40168</v>
          </cell>
          <cell r="K3332" t="str">
            <v>Y</v>
          </cell>
          <cell r="L3332" t="str">
            <v>Drw</v>
          </cell>
          <cell r="M3332">
            <v>3333</v>
          </cell>
        </row>
        <row r="3333">
          <cell r="C3333" t="str">
            <v>25</v>
          </cell>
          <cell r="D3333" t="str">
            <v/>
          </cell>
          <cell r="E3333" t="str">
            <v/>
          </cell>
          <cell r="F3333" t="str">
            <v>Tank-Insulation Details Bottom- (Butane)</v>
          </cell>
          <cell r="G3333">
            <v>0</v>
          </cell>
          <cell r="H3333" t="str">
            <v>VP-1516-148-T-101/2-223</v>
          </cell>
          <cell r="I3333">
            <v>40175</v>
          </cell>
          <cell r="J3333">
            <v>40168</v>
          </cell>
          <cell r="K3333" t="str">
            <v>N</v>
          </cell>
          <cell r="L3333" t="str">
            <v>Drw</v>
          </cell>
          <cell r="M3333">
            <v>3334</v>
          </cell>
        </row>
        <row r="3334">
          <cell r="C3334" t="str">
            <v>25</v>
          </cell>
          <cell r="D3334" t="str">
            <v>05050-MD-25-836-01</v>
          </cell>
          <cell r="E3334" t="str">
            <v>05050-MD-25-836-01</v>
          </cell>
          <cell r="F3334" t="str">
            <v>Tank-Insulation Details Shell- (Butane)</v>
          </cell>
          <cell r="G3334">
            <v>0</v>
          </cell>
          <cell r="H3334" t="str">
            <v>VP-1516-148-T-101/2-224</v>
          </cell>
          <cell r="I3334">
            <v>40175</v>
          </cell>
          <cell r="J3334">
            <v>40168</v>
          </cell>
          <cell r="K3334" t="str">
            <v>Y</v>
          </cell>
          <cell r="L3334" t="str">
            <v>Drw</v>
          </cell>
          <cell r="M3334">
            <v>3335</v>
          </cell>
        </row>
        <row r="3335">
          <cell r="C3335" t="str">
            <v>25</v>
          </cell>
          <cell r="D3335" t="str">
            <v>05050-MD-25-836-02</v>
          </cell>
          <cell r="E3335" t="str">
            <v>05050-MD-25-836-02</v>
          </cell>
          <cell r="F3335" t="str">
            <v>Tank-Insulation Details Shell- (Butane)</v>
          </cell>
          <cell r="G3335">
            <v>0</v>
          </cell>
          <cell r="H3335" t="str">
            <v>VP-1516-148-T-101/2-224</v>
          </cell>
          <cell r="I3335">
            <v>40175</v>
          </cell>
          <cell r="J3335">
            <v>40168</v>
          </cell>
          <cell r="K3335" t="str">
            <v>Y</v>
          </cell>
          <cell r="L3335" t="str">
            <v>Drw</v>
          </cell>
          <cell r="M3335">
            <v>3336</v>
          </cell>
        </row>
        <row r="3336">
          <cell r="C3336" t="str">
            <v>25</v>
          </cell>
          <cell r="D3336" t="str">
            <v>05050-MD-25-836-03</v>
          </cell>
          <cell r="E3336" t="str">
            <v>05050-MD-25-836-03</v>
          </cell>
          <cell r="F3336" t="str">
            <v>Tank-Insulation Details Shell- (Butane)</v>
          </cell>
          <cell r="G3336">
            <v>0</v>
          </cell>
          <cell r="H3336" t="str">
            <v>VP-1516-148-T-101/2-224</v>
          </cell>
          <cell r="I3336">
            <v>40175</v>
          </cell>
          <cell r="J3336">
            <v>40168</v>
          </cell>
          <cell r="K3336" t="str">
            <v>Y</v>
          </cell>
          <cell r="L3336" t="str">
            <v>Drw</v>
          </cell>
          <cell r="M3336">
            <v>3337</v>
          </cell>
        </row>
        <row r="3337">
          <cell r="C3337" t="str">
            <v>25</v>
          </cell>
          <cell r="D3337" t="str">
            <v/>
          </cell>
          <cell r="E3337" t="str">
            <v/>
          </cell>
          <cell r="F3337" t="str">
            <v>Tank-Insulation Details Shell- (Butane)</v>
          </cell>
          <cell r="G3337">
            <v>0</v>
          </cell>
          <cell r="H3337" t="str">
            <v>VP-1516-148-T-101/2-225</v>
          </cell>
          <cell r="I3337">
            <v>40175</v>
          </cell>
          <cell r="J3337">
            <v>40168</v>
          </cell>
          <cell r="K3337" t="str">
            <v>N</v>
          </cell>
          <cell r="L3337" t="str">
            <v>Drw</v>
          </cell>
          <cell r="M3337">
            <v>3338</v>
          </cell>
        </row>
        <row r="3338">
          <cell r="C3338" t="str">
            <v>25</v>
          </cell>
          <cell r="D3338" t="str">
            <v>05050-MD-25-838-00</v>
          </cell>
          <cell r="E3338" t="str">
            <v>05050-MD-25-838-00</v>
          </cell>
          <cell r="F3338" t="str">
            <v>Tank-Insulation Details Suspended Deck- (Butane)</v>
          </cell>
          <cell r="G3338">
            <v>0</v>
          </cell>
          <cell r="H3338" t="str">
            <v>VP-1516-148-T-101/2-226</v>
          </cell>
          <cell r="I3338">
            <v>40175</v>
          </cell>
          <cell r="J3338">
            <v>40168</v>
          </cell>
          <cell r="K3338" t="str">
            <v>Y</v>
          </cell>
          <cell r="L3338" t="str">
            <v>Drw</v>
          </cell>
          <cell r="M3338">
            <v>3339</v>
          </cell>
        </row>
        <row r="3339">
          <cell r="C3339" t="str">
            <v>25</v>
          </cell>
          <cell r="D3339" t="str">
            <v>05050-MD-25-839-01</v>
          </cell>
          <cell r="E3339" t="str">
            <v>05050-MD-25-839-01</v>
          </cell>
          <cell r="F3339" t="str">
            <v>Tank-Insulation Details Nozzles- (Butane)</v>
          </cell>
          <cell r="G3339">
            <v>0</v>
          </cell>
          <cell r="H3339" t="str">
            <v>VP-1516-148-T-101/2-227</v>
          </cell>
          <cell r="I3339">
            <v>40175</v>
          </cell>
          <cell r="J3339">
            <v>40168</v>
          </cell>
          <cell r="K3339" t="str">
            <v>Y</v>
          </cell>
          <cell r="L3339" t="str">
            <v>Drw</v>
          </cell>
          <cell r="M3339">
            <v>3340</v>
          </cell>
        </row>
        <row r="3340">
          <cell r="C3340" t="str">
            <v>25</v>
          </cell>
          <cell r="D3340" t="str">
            <v>05050-MD-25-839-02</v>
          </cell>
          <cell r="E3340" t="str">
            <v>05050-MD-25-839-02</v>
          </cell>
          <cell r="F3340" t="str">
            <v>Tank-Insulation Details Nozzles- (Butane)</v>
          </cell>
          <cell r="G3340">
            <v>0</v>
          </cell>
          <cell r="H3340" t="str">
            <v>VP-1516-148-T-101/2-227</v>
          </cell>
          <cell r="I3340">
            <v>40175</v>
          </cell>
          <cell r="J3340">
            <v>40168</v>
          </cell>
          <cell r="K3340" t="str">
            <v>Y</v>
          </cell>
          <cell r="L3340" t="str">
            <v>Drw</v>
          </cell>
          <cell r="M3340">
            <v>3341</v>
          </cell>
        </row>
        <row r="3341">
          <cell r="C3341" t="str">
            <v>25</v>
          </cell>
          <cell r="D3341" t="str">
            <v>05050-MD-25-840-00</v>
          </cell>
          <cell r="E3341" t="str">
            <v>05050-MD-25-840-00</v>
          </cell>
          <cell r="F3341" t="str">
            <v>Tank-RDT Layout on Tank- (Butane)</v>
          </cell>
          <cell r="G3341">
            <v>0</v>
          </cell>
          <cell r="H3341" t="str">
            <v>VP-1516-148-T-101/2-228</v>
          </cell>
          <cell r="I3341">
            <v>40175</v>
          </cell>
          <cell r="J3341">
            <v>40168</v>
          </cell>
          <cell r="K3341" t="str">
            <v>Y</v>
          </cell>
          <cell r="L3341" t="str">
            <v>Drw</v>
          </cell>
          <cell r="M3341">
            <v>3342</v>
          </cell>
        </row>
        <row r="3342">
          <cell r="C3342" t="str">
            <v>25</v>
          </cell>
          <cell r="D3342" t="str">
            <v>05050-MD-25-841-00</v>
          </cell>
          <cell r="E3342" t="str">
            <v>05050-MD-25-841-00</v>
          </cell>
          <cell r="F3342" t="str">
            <v>Tank-RDT Details Inner Tank- (Butane)</v>
          </cell>
          <cell r="G3342">
            <v>0</v>
          </cell>
          <cell r="H3342" t="str">
            <v>VP-1516-148-T-101/2-229</v>
          </cell>
          <cell r="I3342">
            <v>40175</v>
          </cell>
          <cell r="J3342">
            <v>40168</v>
          </cell>
          <cell r="K3342" t="str">
            <v>Y</v>
          </cell>
          <cell r="L3342" t="str">
            <v>Drw</v>
          </cell>
          <cell r="M3342">
            <v>3343</v>
          </cell>
        </row>
        <row r="3343">
          <cell r="C3343" t="str">
            <v>25</v>
          </cell>
          <cell r="D3343" t="str">
            <v>05050-MD-25-842-00</v>
          </cell>
          <cell r="E3343" t="str">
            <v>05050-MD-25-842-00</v>
          </cell>
          <cell r="F3343" t="str">
            <v>Tank-RTD Details Suspended Deck- (Butane)</v>
          </cell>
          <cell r="G3343">
            <v>0</v>
          </cell>
          <cell r="H3343" t="str">
            <v>VP-1516-148-T-101/2-230</v>
          </cell>
          <cell r="I3343">
            <v>40175</v>
          </cell>
          <cell r="J3343">
            <v>40168</v>
          </cell>
          <cell r="K3343" t="str">
            <v>Y</v>
          </cell>
          <cell r="L3343" t="str">
            <v>Drw</v>
          </cell>
          <cell r="M3343">
            <v>3344</v>
          </cell>
        </row>
        <row r="3344">
          <cell r="C3344" t="str">
            <v>25</v>
          </cell>
          <cell r="D3344" t="str">
            <v>05050-MD-25-843-00</v>
          </cell>
          <cell r="E3344" t="str">
            <v>05050-MD-25-843-00</v>
          </cell>
          <cell r="F3344" t="str">
            <v>Tank-RTD Details Inner Bottom and Annular - (Butane)</v>
          </cell>
          <cell r="G3344">
            <v>0</v>
          </cell>
          <cell r="H3344" t="str">
            <v>VP-1516-148-T-101/2-231</v>
          </cell>
          <cell r="I3344">
            <v>40175</v>
          </cell>
          <cell r="J3344">
            <v>40168</v>
          </cell>
          <cell r="K3344" t="str">
            <v>Y</v>
          </cell>
          <cell r="L3344" t="str">
            <v>Drw</v>
          </cell>
          <cell r="M3344">
            <v>3345</v>
          </cell>
        </row>
        <row r="3345">
          <cell r="C3345" t="str">
            <v>25</v>
          </cell>
          <cell r="D3345" t="str">
            <v>05050-MD-25-844-00</v>
          </cell>
          <cell r="E3345" t="str">
            <v>05050-MD-25-844-00</v>
          </cell>
          <cell r="F3345" t="str">
            <v>Tank-Orientation Outer Tank- (Butane)</v>
          </cell>
          <cell r="G3345">
            <v>0</v>
          </cell>
          <cell r="H3345" t="str">
            <v>VP-1516-148-T-101/2-123</v>
          </cell>
          <cell r="I3345">
            <v>40175</v>
          </cell>
          <cell r="J3345">
            <v>40168</v>
          </cell>
          <cell r="K3345" t="str">
            <v>Y</v>
          </cell>
          <cell r="L3345" t="str">
            <v>Drw</v>
          </cell>
          <cell r="M3345">
            <v>3346</v>
          </cell>
        </row>
        <row r="3346">
          <cell r="C3346" t="str">
            <v>25</v>
          </cell>
          <cell r="D3346" t="str">
            <v>05050-MD-25-845-00</v>
          </cell>
          <cell r="E3346" t="str">
            <v>05050-MD-25-845-00</v>
          </cell>
          <cell r="F3346" t="str">
            <v>Tank-Orientation Inner Tank- (Butane)</v>
          </cell>
          <cell r="G3346">
            <v>0</v>
          </cell>
          <cell r="H3346" t="str">
            <v>VP-1516-148-T-101/2-124</v>
          </cell>
          <cell r="I3346">
            <v>40175</v>
          </cell>
          <cell r="J3346">
            <v>40168</v>
          </cell>
          <cell r="K3346" t="str">
            <v>Y</v>
          </cell>
          <cell r="L3346" t="str">
            <v>Drw</v>
          </cell>
          <cell r="M3346">
            <v>3347</v>
          </cell>
        </row>
        <row r="3347">
          <cell r="C3347" t="str">
            <v>25</v>
          </cell>
          <cell r="D3347" t="str">
            <v>05050-MD-25-846-00</v>
          </cell>
          <cell r="E3347" t="str">
            <v>05050-MD-25-846-00</v>
          </cell>
          <cell r="F3347" t="str">
            <v>Tank-Roof Orientation- (Butane)</v>
          </cell>
          <cell r="G3347">
            <v>0</v>
          </cell>
          <cell r="H3347" t="str">
            <v>VP-1516-148-T-101/2-125</v>
          </cell>
          <cell r="I3347">
            <v>40175</v>
          </cell>
          <cell r="J3347">
            <v>40168</v>
          </cell>
          <cell r="K3347" t="str">
            <v>Y</v>
          </cell>
          <cell r="L3347" t="str">
            <v>Drw</v>
          </cell>
          <cell r="M3347">
            <v>3348</v>
          </cell>
        </row>
        <row r="3348">
          <cell r="C3348" t="str">
            <v>25</v>
          </cell>
          <cell r="D3348" t="str">
            <v>05050-MD-25-847-00</v>
          </cell>
          <cell r="E3348" t="str">
            <v>05050-MD-25-847-00</v>
          </cell>
          <cell r="F3348" t="str">
            <v>Tank-Deck Orientation- (Butane)</v>
          </cell>
          <cell r="G3348">
            <v>0</v>
          </cell>
          <cell r="H3348" t="str">
            <v>VP-1516-148-T-101/2-126</v>
          </cell>
          <cell r="I3348">
            <v>40175</v>
          </cell>
          <cell r="J3348">
            <v>40168</v>
          </cell>
          <cell r="K3348" t="str">
            <v>Y</v>
          </cell>
          <cell r="L3348" t="str">
            <v>Drw</v>
          </cell>
          <cell r="M3348">
            <v>3349</v>
          </cell>
        </row>
        <row r="3349">
          <cell r="C3349" t="str">
            <v>25</v>
          </cell>
          <cell r="D3349" t="str">
            <v>05050-MD-25-848-00</v>
          </cell>
          <cell r="E3349" t="str">
            <v>05050-MD-25-848-00</v>
          </cell>
          <cell r="F3349" t="str">
            <v>Tank-Orientation Stretch-outs- (Butane)</v>
          </cell>
          <cell r="G3349">
            <v>0</v>
          </cell>
          <cell r="H3349" t="str">
            <v>VP-1516-148-T-101/2-127</v>
          </cell>
          <cell r="I3349">
            <v>40175</v>
          </cell>
          <cell r="J3349">
            <v>40168</v>
          </cell>
          <cell r="K3349" t="str">
            <v>Y</v>
          </cell>
          <cell r="L3349" t="str">
            <v>Drw</v>
          </cell>
          <cell r="M3349">
            <v>3350</v>
          </cell>
        </row>
        <row r="3350">
          <cell r="C3350" t="str">
            <v>25</v>
          </cell>
          <cell r="D3350" t="str">
            <v/>
          </cell>
          <cell r="E3350" t="str">
            <v/>
          </cell>
          <cell r="F3350" t="str">
            <v>Tank-Orientation Outer Tank- (Butane)</v>
          </cell>
          <cell r="G3350">
            <v>0</v>
          </cell>
          <cell r="H3350">
            <v>0</v>
          </cell>
          <cell r="I3350">
            <v>40175</v>
          </cell>
          <cell r="J3350">
            <v>40168</v>
          </cell>
          <cell r="K3350" t="str">
            <v>n</v>
          </cell>
          <cell r="L3350" t="str">
            <v>Drw</v>
          </cell>
          <cell r="M3350">
            <v>3351</v>
          </cell>
        </row>
        <row r="3351">
          <cell r="C3351" t="str">
            <v>25</v>
          </cell>
          <cell r="D3351" t="str">
            <v/>
          </cell>
          <cell r="E3351" t="str">
            <v/>
          </cell>
          <cell r="F3351" t="str">
            <v>Pump-Handling Crane Setting Out Dimensions- (Butane)</v>
          </cell>
          <cell r="G3351">
            <v>0</v>
          </cell>
          <cell r="H3351" t="str">
            <v>VP-1516-148-T-101/2-232</v>
          </cell>
          <cell r="I3351">
            <v>38870</v>
          </cell>
          <cell r="J3351">
            <v>38863</v>
          </cell>
          <cell r="K3351" t="str">
            <v>N</v>
          </cell>
          <cell r="L3351" t="str">
            <v>Drw</v>
          </cell>
          <cell r="M3351">
            <v>3352</v>
          </cell>
        </row>
        <row r="3352">
          <cell r="C3352" t="str">
            <v>25</v>
          </cell>
          <cell r="D3352" t="str">
            <v>05050-MD-25-851-01</v>
          </cell>
          <cell r="E3352" t="str">
            <v>05050-MD-25-851-01</v>
          </cell>
          <cell r="F3352" t="str">
            <v>Butane Tank Cable Drum</v>
          </cell>
          <cell r="G3352">
            <v>0</v>
          </cell>
          <cell r="H3352" t="str">
            <v>VP-1516-148-T-101/2-233</v>
          </cell>
          <cell r="I3352">
            <v>40175</v>
          </cell>
          <cell r="J3352">
            <v>40168</v>
          </cell>
          <cell r="K3352" t="str">
            <v>Y</v>
          </cell>
          <cell r="L3352" t="str">
            <v>Drw</v>
          </cell>
          <cell r="M3352">
            <v>3353</v>
          </cell>
        </row>
        <row r="3353">
          <cell r="C3353" t="str">
            <v>25</v>
          </cell>
          <cell r="D3353" t="str">
            <v>05050-MD-25-851-02</v>
          </cell>
          <cell r="E3353" t="str">
            <v>05050-MD-25-851-02</v>
          </cell>
          <cell r="F3353" t="str">
            <v>Butane Tank Cable Drum</v>
          </cell>
          <cell r="G3353">
            <v>0</v>
          </cell>
          <cell r="H3353" t="str">
            <v>VP-1516-148-T-101/2-233</v>
          </cell>
          <cell r="I3353">
            <v>40175</v>
          </cell>
          <cell r="J3353">
            <v>40168</v>
          </cell>
          <cell r="K3353" t="str">
            <v>Y</v>
          </cell>
          <cell r="L3353" t="str">
            <v>Drw</v>
          </cell>
          <cell r="M3353">
            <v>3354</v>
          </cell>
        </row>
        <row r="3354">
          <cell r="C3354" t="str">
            <v>25</v>
          </cell>
          <cell r="D3354" t="str">
            <v>05050-MD-25-851-03</v>
          </cell>
          <cell r="E3354" t="str">
            <v>05050-MD-25-851-03</v>
          </cell>
          <cell r="F3354" t="str">
            <v>Butane Tank Cable Drum</v>
          </cell>
          <cell r="G3354">
            <v>0</v>
          </cell>
          <cell r="H3354" t="str">
            <v>VP-1516-148-T-101/2-233</v>
          </cell>
          <cell r="I3354">
            <v>40175</v>
          </cell>
          <cell r="J3354">
            <v>40168</v>
          </cell>
          <cell r="K3354" t="str">
            <v>Y</v>
          </cell>
          <cell r="L3354" t="str">
            <v>Drw</v>
          </cell>
          <cell r="M3354">
            <v>3355</v>
          </cell>
        </row>
        <row r="3355">
          <cell r="C3355" t="str">
            <v>25</v>
          </cell>
          <cell r="D3355" t="str">
            <v/>
          </cell>
          <cell r="E3355" t="str">
            <v/>
          </cell>
          <cell r="F3355" t="str">
            <v>Tank-Deck Orientation- (Butane)</v>
          </cell>
          <cell r="G3355">
            <v>0</v>
          </cell>
          <cell r="H3355">
            <v>0</v>
          </cell>
          <cell r="I3355">
            <v>40175</v>
          </cell>
          <cell r="J3355">
            <v>40168</v>
          </cell>
          <cell r="K3355" t="str">
            <v>n</v>
          </cell>
          <cell r="L3355" t="str">
            <v>Drw</v>
          </cell>
          <cell r="M3355">
            <v>3356</v>
          </cell>
        </row>
        <row r="3356">
          <cell r="C3356" t="str">
            <v>25</v>
          </cell>
          <cell r="D3356" t="str">
            <v/>
          </cell>
          <cell r="E3356" t="str">
            <v/>
          </cell>
          <cell r="F3356" t="str">
            <v>Tank-Orientation Stretch-outs- (Butane)</v>
          </cell>
          <cell r="G3356">
            <v>0</v>
          </cell>
          <cell r="H3356">
            <v>0</v>
          </cell>
          <cell r="I3356">
            <v>40175</v>
          </cell>
          <cell r="J3356">
            <v>40168</v>
          </cell>
          <cell r="K3356" t="str">
            <v>n</v>
          </cell>
          <cell r="L3356" t="str">
            <v>Drw</v>
          </cell>
          <cell r="M3356">
            <v>3357</v>
          </cell>
        </row>
        <row r="3357">
          <cell r="C3357" t="str">
            <v>25</v>
          </cell>
          <cell r="D3357" t="str">
            <v>05050-MD-25-854-00</v>
          </cell>
          <cell r="E3357" t="str">
            <v>05050-MD-25-854-00</v>
          </cell>
          <cell r="F3357" t="str">
            <v>Tank-Temporary Door Sheet Stiffening- (Butane)</v>
          </cell>
          <cell r="G3357">
            <v>0</v>
          </cell>
          <cell r="H3357" t="str">
            <v>VP-1516-148-T-101/2-150</v>
          </cell>
          <cell r="I3357">
            <v>40175</v>
          </cell>
          <cell r="J3357">
            <v>40168</v>
          </cell>
          <cell r="K3357" t="str">
            <v>Y</v>
          </cell>
          <cell r="L3357" t="str">
            <v>Drw</v>
          </cell>
          <cell r="M3357">
            <v>3358</v>
          </cell>
        </row>
        <row r="3358">
          <cell r="C3358" t="str">
            <v>25</v>
          </cell>
          <cell r="D3358" t="str">
            <v/>
          </cell>
          <cell r="E3358" t="str">
            <v/>
          </cell>
          <cell r="F3358" t="str">
            <v>Tank-Shell Guides for Nozzles - (Butane)</v>
          </cell>
          <cell r="G3358">
            <v>0</v>
          </cell>
          <cell r="H3358">
            <v>0</v>
          </cell>
          <cell r="I3358">
            <v>40175</v>
          </cell>
          <cell r="J3358">
            <v>40168</v>
          </cell>
          <cell r="K3358" t="str">
            <v>n</v>
          </cell>
          <cell r="L3358" t="str">
            <v>Drw</v>
          </cell>
          <cell r="M3358">
            <v>3359</v>
          </cell>
        </row>
        <row r="3359">
          <cell r="C3359" t="str">
            <v>25</v>
          </cell>
          <cell r="D3359" t="str">
            <v>05050-MD-25-856-01</v>
          </cell>
          <cell r="E3359" t="str">
            <v>05050-MD-25-856-01</v>
          </cell>
          <cell r="F3359" t="str">
            <v>Tank-Shell Guides for Nozzles - (Butane)</v>
          </cell>
          <cell r="G3359">
            <v>0</v>
          </cell>
          <cell r="H3359" t="str">
            <v>VP-1516-148-T-101/2-208</v>
          </cell>
          <cell r="I3359">
            <v>40175</v>
          </cell>
          <cell r="J3359">
            <v>40168</v>
          </cell>
          <cell r="K3359" t="str">
            <v>Y</v>
          </cell>
          <cell r="L3359" t="str">
            <v>Drw</v>
          </cell>
          <cell r="M3359">
            <v>3360</v>
          </cell>
        </row>
        <row r="3360">
          <cell r="C3360" t="str">
            <v>25</v>
          </cell>
          <cell r="D3360" t="str">
            <v>05050-MD-25-856-02</v>
          </cell>
          <cell r="E3360" t="str">
            <v>05050-MD-25-856-02</v>
          </cell>
          <cell r="F3360" t="str">
            <v>Tank-Shell Guides for Nozzles - (Butane)</v>
          </cell>
          <cell r="G3360">
            <v>0</v>
          </cell>
          <cell r="H3360" t="str">
            <v>VP-1516-148-T-101/2-208</v>
          </cell>
          <cell r="I3360">
            <v>40175</v>
          </cell>
          <cell r="J3360">
            <v>40168</v>
          </cell>
          <cell r="K3360" t="str">
            <v>Y</v>
          </cell>
          <cell r="L3360" t="str">
            <v>Drw</v>
          </cell>
          <cell r="M3360">
            <v>3361</v>
          </cell>
        </row>
        <row r="3361">
          <cell r="C3361" t="str">
            <v>25</v>
          </cell>
          <cell r="D3361" t="str">
            <v>05050-MD-25-856-03</v>
          </cell>
          <cell r="E3361" t="str">
            <v>05050-MD-25-856-03</v>
          </cell>
          <cell r="F3361" t="str">
            <v>Tank-Shell Guides for Nozzles - (Butane)</v>
          </cell>
          <cell r="G3361">
            <v>0</v>
          </cell>
          <cell r="H3361" t="str">
            <v>VP-1516-148-T-101/2-208</v>
          </cell>
          <cell r="I3361">
            <v>40175</v>
          </cell>
          <cell r="J3361">
            <v>40168</v>
          </cell>
          <cell r="K3361" t="str">
            <v>Y</v>
          </cell>
          <cell r="L3361" t="str">
            <v>Drw</v>
          </cell>
          <cell r="M3361">
            <v>3362</v>
          </cell>
        </row>
        <row r="3362">
          <cell r="C3362" t="str">
            <v>25</v>
          </cell>
          <cell r="D3362" t="str">
            <v>05050-MD-25-856-04</v>
          </cell>
          <cell r="E3362" t="str">
            <v>05050-MD-25-856-04</v>
          </cell>
          <cell r="F3362" t="str">
            <v>Tank-Shell Guides for Nozzles - (Butane)</v>
          </cell>
          <cell r="G3362">
            <v>0</v>
          </cell>
          <cell r="H3362" t="str">
            <v>VP-1516-148-T-101/2-208</v>
          </cell>
          <cell r="I3362">
            <v>40175</v>
          </cell>
          <cell r="J3362">
            <v>40168</v>
          </cell>
          <cell r="K3362" t="str">
            <v>Y</v>
          </cell>
          <cell r="L3362" t="str">
            <v>Drw</v>
          </cell>
          <cell r="M3362">
            <v>3363</v>
          </cell>
        </row>
        <row r="3363">
          <cell r="C3363" t="str">
            <v>25</v>
          </cell>
          <cell r="D3363" t="str">
            <v>05050-MD-25-856-05</v>
          </cell>
          <cell r="E3363" t="str">
            <v>05050-MD-25-856-05</v>
          </cell>
          <cell r="F3363" t="str">
            <v>Tank-Shell Guides for Nozzles - (Butane)</v>
          </cell>
          <cell r="G3363">
            <v>0</v>
          </cell>
          <cell r="H3363" t="str">
            <v>VP-1516-148-T-101/2-208</v>
          </cell>
          <cell r="I3363">
            <v>40175</v>
          </cell>
          <cell r="J3363">
            <v>40168</v>
          </cell>
          <cell r="K3363" t="str">
            <v>Y</v>
          </cell>
          <cell r="L3363" t="str">
            <v>Drw</v>
          </cell>
          <cell r="M3363">
            <v>3364</v>
          </cell>
        </row>
        <row r="3364">
          <cell r="C3364" t="str">
            <v>25</v>
          </cell>
          <cell r="D3364" t="str">
            <v>05050-MD-25-856-06</v>
          </cell>
          <cell r="E3364" t="str">
            <v>05050-MD-25-856-06</v>
          </cell>
          <cell r="F3364" t="str">
            <v>Tank-Shell Guides for Nozzles - (Butane)</v>
          </cell>
          <cell r="G3364">
            <v>0</v>
          </cell>
          <cell r="H3364" t="str">
            <v>VP-1516-148-T-101/2-208</v>
          </cell>
          <cell r="I3364">
            <v>40175</v>
          </cell>
          <cell r="J3364">
            <v>40168</v>
          </cell>
          <cell r="K3364" t="str">
            <v>Y</v>
          </cell>
          <cell r="L3364" t="str">
            <v>Drw</v>
          </cell>
          <cell r="M3364">
            <v>3365</v>
          </cell>
        </row>
        <row r="3365">
          <cell r="C3365" t="str">
            <v>25</v>
          </cell>
          <cell r="D3365" t="str">
            <v>05050-MD-25-856-07</v>
          </cell>
          <cell r="E3365" t="str">
            <v>05050-MD-25-856-07</v>
          </cell>
          <cell r="F3365" t="str">
            <v>Tank-Shell Guides for Nozzles - (Butane)</v>
          </cell>
          <cell r="G3365">
            <v>0</v>
          </cell>
          <cell r="H3365" t="str">
            <v>VP-1516-148-T-101/2-208</v>
          </cell>
          <cell r="I3365">
            <v>40175</v>
          </cell>
          <cell r="J3365">
            <v>40168</v>
          </cell>
          <cell r="K3365" t="str">
            <v>Y</v>
          </cell>
          <cell r="L3365" t="str">
            <v>Drw</v>
          </cell>
          <cell r="M3365">
            <v>3366</v>
          </cell>
        </row>
        <row r="3366">
          <cell r="C3366" t="str">
            <v>25</v>
          </cell>
          <cell r="D3366" t="str">
            <v>05050-MD-25-856-08</v>
          </cell>
          <cell r="E3366" t="str">
            <v>05050-MD-25-856-08</v>
          </cell>
          <cell r="F3366" t="str">
            <v>Tank-Shell Guides for Nozzles - (Butane)</v>
          </cell>
          <cell r="G3366">
            <v>0</v>
          </cell>
          <cell r="H3366" t="str">
            <v>VP-1516-148-T-101/2-208</v>
          </cell>
          <cell r="I3366">
            <v>40175</v>
          </cell>
          <cell r="J3366">
            <v>40168</v>
          </cell>
          <cell r="K3366" t="str">
            <v>Y</v>
          </cell>
          <cell r="L3366" t="str">
            <v>Drw</v>
          </cell>
          <cell r="M3366">
            <v>3367</v>
          </cell>
        </row>
        <row r="3367">
          <cell r="C3367" t="str">
            <v>25</v>
          </cell>
          <cell r="D3367" t="str">
            <v>05050-MD-25-856-09</v>
          </cell>
          <cell r="E3367" t="str">
            <v>05050-MD-25-856-09</v>
          </cell>
          <cell r="F3367" t="str">
            <v>Tank-Shell Guides for Nozzles - (Butane)</v>
          </cell>
          <cell r="G3367">
            <v>0</v>
          </cell>
          <cell r="H3367" t="str">
            <v>VP-1516-148-T-101/2-208</v>
          </cell>
          <cell r="I3367">
            <v>40175</v>
          </cell>
          <cell r="J3367">
            <v>40168</v>
          </cell>
          <cell r="K3367" t="str">
            <v>Y</v>
          </cell>
          <cell r="L3367" t="str">
            <v>Drw</v>
          </cell>
          <cell r="M3367">
            <v>3368</v>
          </cell>
        </row>
        <row r="3368">
          <cell r="C3368" t="str">
            <v>25</v>
          </cell>
          <cell r="D3368" t="str">
            <v/>
          </cell>
          <cell r="E3368" t="str">
            <v/>
          </cell>
          <cell r="F3368" t="str">
            <v>Tank-Shell Guides for Nozzles - (Butane)</v>
          </cell>
          <cell r="G3368">
            <v>0</v>
          </cell>
          <cell r="H3368">
            <v>0</v>
          </cell>
          <cell r="I3368">
            <v>40175</v>
          </cell>
          <cell r="J3368">
            <v>40168</v>
          </cell>
          <cell r="K3368" t="str">
            <v>n</v>
          </cell>
          <cell r="L3368" t="str">
            <v>Drw</v>
          </cell>
          <cell r="M3368">
            <v>3369</v>
          </cell>
        </row>
        <row r="3369">
          <cell r="C3369" t="str">
            <v>25</v>
          </cell>
          <cell r="D3369" t="str">
            <v>05050-MD-25-858-00</v>
          </cell>
          <cell r="E3369" t="str">
            <v>05050-MD-25-858-00</v>
          </cell>
          <cell r="F3369" t="str">
            <v>Tank-Nameplate Details- (Butane)</v>
          </cell>
          <cell r="G3369">
            <v>0</v>
          </cell>
          <cell r="H3369" t="str">
            <v>VP-1516-148-T-101/2-220</v>
          </cell>
          <cell r="I3369">
            <v>40175</v>
          </cell>
          <cell r="J3369">
            <v>40168</v>
          </cell>
          <cell r="K3369" t="str">
            <v>Y</v>
          </cell>
          <cell r="L3369" t="str">
            <v>Drw</v>
          </cell>
          <cell r="M3369">
            <v>3370</v>
          </cell>
        </row>
        <row r="3370">
          <cell r="C3370" t="str">
            <v>25</v>
          </cell>
          <cell r="D3370" t="str">
            <v>05050-MD-25-859-01</v>
          </cell>
          <cell r="E3370" t="str">
            <v>05050-MD-25-859-01</v>
          </cell>
          <cell r="F3370" t="str">
            <v>Tank-Earthing Connections- (Butane)</v>
          </cell>
          <cell r="G3370">
            <v>0</v>
          </cell>
          <cell r="H3370" t="str">
            <v>VP-1516-148-T-101/2-221</v>
          </cell>
          <cell r="I3370">
            <v>40175</v>
          </cell>
          <cell r="J3370">
            <v>40168</v>
          </cell>
          <cell r="K3370" t="str">
            <v>Y</v>
          </cell>
          <cell r="L3370" t="str">
            <v>Drw</v>
          </cell>
          <cell r="M3370">
            <v>3371</v>
          </cell>
        </row>
        <row r="3371">
          <cell r="C3371" t="str">
            <v>25</v>
          </cell>
          <cell r="D3371" t="str">
            <v>05050-MD-25-859-02</v>
          </cell>
          <cell r="E3371" t="str">
            <v>05050-MD-25-859-02</v>
          </cell>
          <cell r="F3371" t="str">
            <v>Tank-Earthing Connections- (Butane)</v>
          </cell>
          <cell r="G3371">
            <v>0</v>
          </cell>
          <cell r="H3371" t="str">
            <v>VP-1516-148-T-101/2-221</v>
          </cell>
          <cell r="I3371">
            <v>40175</v>
          </cell>
          <cell r="J3371">
            <v>40168</v>
          </cell>
          <cell r="K3371" t="str">
            <v>Y</v>
          </cell>
          <cell r="L3371" t="str">
            <v>Drw</v>
          </cell>
          <cell r="M3371">
            <v>3372</v>
          </cell>
        </row>
        <row r="3372">
          <cell r="C3372" t="str">
            <v>25</v>
          </cell>
          <cell r="D3372" t="str">
            <v/>
          </cell>
          <cell r="E3372" t="str">
            <v/>
          </cell>
          <cell r="F3372" t="str">
            <v>Tank-Advance Bill of Material- (Butane)</v>
          </cell>
          <cell r="G3372">
            <v>0</v>
          </cell>
          <cell r="H3372">
            <v>0</v>
          </cell>
          <cell r="I3372">
            <v>40175</v>
          </cell>
          <cell r="J3372">
            <v>40168</v>
          </cell>
          <cell r="K3372" t="str">
            <v>N</v>
          </cell>
          <cell r="L3372" t="str">
            <v>Drw</v>
          </cell>
          <cell r="M3372">
            <v>3373</v>
          </cell>
        </row>
        <row r="3373">
          <cell r="C3373" t="str">
            <v>25</v>
          </cell>
          <cell r="D3373" t="str">
            <v>05050-MD-25-861-01</v>
          </cell>
          <cell r="E3373" t="str">
            <v>05050-MD-25-861-01</v>
          </cell>
          <cell r="F3373" t="str">
            <v>Tank-Vent Stack Support Structure- (Butane)</v>
          </cell>
          <cell r="G3373">
            <v>0</v>
          </cell>
          <cell r="H3373" t="str">
            <v>VP-1516-148-T-101/2-261</v>
          </cell>
          <cell r="I3373">
            <v>40175</v>
          </cell>
          <cell r="J3373">
            <v>40168</v>
          </cell>
          <cell r="K3373" t="str">
            <v>Y</v>
          </cell>
          <cell r="L3373" t="str">
            <v>Drw</v>
          </cell>
          <cell r="M3373">
            <v>3374</v>
          </cell>
        </row>
        <row r="3374">
          <cell r="C3374" t="str">
            <v>25</v>
          </cell>
          <cell r="D3374" t="str">
            <v>05050-MD-25-861-02</v>
          </cell>
          <cell r="E3374" t="str">
            <v>05050-MD-25-861-02</v>
          </cell>
          <cell r="F3374" t="str">
            <v>Tank-Vent Stack Support Structure- (Butane)</v>
          </cell>
          <cell r="G3374">
            <v>0</v>
          </cell>
          <cell r="H3374" t="str">
            <v>VP-1516-148-T-101/2-261</v>
          </cell>
          <cell r="I3374">
            <v>40175</v>
          </cell>
          <cell r="J3374">
            <v>40168</v>
          </cell>
          <cell r="K3374" t="str">
            <v>Y</v>
          </cell>
          <cell r="L3374" t="str">
            <v>Drw</v>
          </cell>
          <cell r="M3374">
            <v>3375</v>
          </cell>
        </row>
        <row r="3375">
          <cell r="C3375" t="str">
            <v>25</v>
          </cell>
          <cell r="D3375" t="str">
            <v>05050-MD-25-861-03</v>
          </cell>
          <cell r="E3375" t="str">
            <v>05050-MD-25-861-03</v>
          </cell>
          <cell r="F3375" t="str">
            <v>Tank-Vent Stack Support Structure- (Butane)</v>
          </cell>
          <cell r="G3375">
            <v>0</v>
          </cell>
          <cell r="H3375" t="str">
            <v>VP-1516-148-T-101/2-261</v>
          </cell>
          <cell r="I3375">
            <v>40175</v>
          </cell>
          <cell r="J3375">
            <v>40168</v>
          </cell>
          <cell r="K3375" t="str">
            <v>Y</v>
          </cell>
          <cell r="L3375" t="str">
            <v>Drw</v>
          </cell>
          <cell r="M3375">
            <v>3376</v>
          </cell>
        </row>
        <row r="3376">
          <cell r="C3376" t="str">
            <v>25</v>
          </cell>
          <cell r="D3376" t="str">
            <v>05050-MD-25-861-04</v>
          </cell>
          <cell r="E3376" t="str">
            <v>05050-MD-25-861-04</v>
          </cell>
          <cell r="F3376" t="str">
            <v>Tank-Vent Stack Support Structure- (Butane)</v>
          </cell>
          <cell r="G3376">
            <v>0</v>
          </cell>
          <cell r="H3376" t="str">
            <v>VP-1516-148-T-101/2-261</v>
          </cell>
          <cell r="I3376">
            <v>40175</v>
          </cell>
          <cell r="J3376">
            <v>40168</v>
          </cell>
          <cell r="K3376" t="str">
            <v>Y</v>
          </cell>
          <cell r="L3376" t="str">
            <v>Drw</v>
          </cell>
          <cell r="M3376">
            <v>3377</v>
          </cell>
        </row>
        <row r="3377">
          <cell r="C3377" t="str">
            <v>25</v>
          </cell>
          <cell r="D3377" t="str">
            <v>05050-MD-25-861-05</v>
          </cell>
          <cell r="E3377" t="str">
            <v>05050-MD-25-861-05</v>
          </cell>
          <cell r="F3377" t="str">
            <v>Tank-Vent Stack Support Structure- (Butane)</v>
          </cell>
          <cell r="G3377">
            <v>0</v>
          </cell>
          <cell r="H3377" t="str">
            <v>VP-1516-148-T-101/2-261</v>
          </cell>
          <cell r="I3377">
            <v>40175</v>
          </cell>
          <cell r="J3377">
            <v>40168</v>
          </cell>
          <cell r="K3377" t="str">
            <v>Y</v>
          </cell>
          <cell r="L3377" t="str">
            <v>Drw</v>
          </cell>
          <cell r="M3377">
            <v>3378</v>
          </cell>
        </row>
        <row r="3378">
          <cell r="C3378" t="str">
            <v>25</v>
          </cell>
          <cell r="D3378" t="str">
            <v>05050-MD-25-861-06</v>
          </cell>
          <cell r="E3378" t="str">
            <v>05050-MD-25-861-06</v>
          </cell>
          <cell r="F3378" t="str">
            <v>Tank-Vent Stack Support Structure- (Butane)</v>
          </cell>
          <cell r="G3378">
            <v>0</v>
          </cell>
          <cell r="H3378" t="str">
            <v>VP-1516-148-T-101/2-261</v>
          </cell>
          <cell r="I3378">
            <v>40175</v>
          </cell>
          <cell r="J3378">
            <v>40168</v>
          </cell>
          <cell r="K3378" t="str">
            <v>Y</v>
          </cell>
          <cell r="L3378" t="str">
            <v>Drw</v>
          </cell>
          <cell r="M3378">
            <v>3379</v>
          </cell>
        </row>
        <row r="3379">
          <cell r="C3379" t="str">
            <v>25</v>
          </cell>
          <cell r="D3379" t="str">
            <v>05050-MD-25-861-07</v>
          </cell>
          <cell r="E3379" t="str">
            <v>05050-MD-25-861-07</v>
          </cell>
          <cell r="F3379" t="str">
            <v>Tank-Vent Stack Support Structure- (Butane)</v>
          </cell>
          <cell r="G3379">
            <v>0</v>
          </cell>
          <cell r="H3379" t="str">
            <v>VP-1516-148-T-101/2-261</v>
          </cell>
          <cell r="I3379">
            <v>40175</v>
          </cell>
          <cell r="J3379">
            <v>40168</v>
          </cell>
          <cell r="K3379" t="str">
            <v>Y</v>
          </cell>
          <cell r="L3379" t="str">
            <v>Drw</v>
          </cell>
          <cell r="M3379">
            <v>3380</v>
          </cell>
        </row>
        <row r="3380">
          <cell r="C3380" t="str">
            <v>25</v>
          </cell>
          <cell r="D3380" t="str">
            <v>05050-MD-25-861-08</v>
          </cell>
          <cell r="E3380" t="str">
            <v>05050-MD-25-861-08</v>
          </cell>
          <cell r="F3380" t="str">
            <v>Tank-Vent Stack Support Structure- (Butane)</v>
          </cell>
          <cell r="G3380">
            <v>0</v>
          </cell>
          <cell r="H3380" t="str">
            <v>VP-1516-148-T-101/2-261</v>
          </cell>
          <cell r="I3380">
            <v>40175</v>
          </cell>
          <cell r="J3380">
            <v>40168</v>
          </cell>
          <cell r="K3380" t="str">
            <v>Y</v>
          </cell>
          <cell r="L3380" t="str">
            <v>Drw</v>
          </cell>
          <cell r="M3380">
            <v>3381</v>
          </cell>
        </row>
        <row r="3381">
          <cell r="C3381" t="str">
            <v>25</v>
          </cell>
          <cell r="D3381" t="str">
            <v>05050-MD-25-861-09</v>
          </cell>
          <cell r="E3381" t="str">
            <v>05050-MD-25-861-09</v>
          </cell>
          <cell r="F3381" t="str">
            <v>Tank-Vent Stack Support Structure- (Butane)</v>
          </cell>
          <cell r="G3381">
            <v>0</v>
          </cell>
          <cell r="H3381" t="str">
            <v>VP-1516-148-T-101/2-261</v>
          </cell>
          <cell r="I3381">
            <v>40175</v>
          </cell>
          <cell r="J3381">
            <v>40168</v>
          </cell>
          <cell r="K3381" t="str">
            <v>Y</v>
          </cell>
          <cell r="L3381" t="str">
            <v>Drw</v>
          </cell>
          <cell r="M3381">
            <v>3382</v>
          </cell>
        </row>
        <row r="3382">
          <cell r="C3382" t="str">
            <v>25</v>
          </cell>
          <cell r="D3382" t="str">
            <v>05050-MD-25-861-10</v>
          </cell>
          <cell r="E3382" t="str">
            <v>05050-MD-25-861-10</v>
          </cell>
          <cell r="F3382" t="str">
            <v>Tank-Vent Stack Support Structure- (Butane)</v>
          </cell>
          <cell r="G3382">
            <v>0</v>
          </cell>
          <cell r="H3382" t="str">
            <v>VP-1516-148-T-101/2-261</v>
          </cell>
          <cell r="I3382">
            <v>40175</v>
          </cell>
          <cell r="J3382">
            <v>40168</v>
          </cell>
          <cell r="K3382" t="str">
            <v>Y</v>
          </cell>
          <cell r="L3382" t="str">
            <v>Drw</v>
          </cell>
          <cell r="M3382">
            <v>3383</v>
          </cell>
        </row>
        <row r="3383">
          <cell r="C3383" t="str">
            <v>25</v>
          </cell>
          <cell r="D3383" t="str">
            <v>05050-MD-25-861-11</v>
          </cell>
          <cell r="E3383" t="str">
            <v>05050-MD-25-861-11</v>
          </cell>
          <cell r="F3383" t="str">
            <v>Tank-Vent Stack Support Structure- (Butane)</v>
          </cell>
          <cell r="G3383">
            <v>0</v>
          </cell>
          <cell r="H3383" t="str">
            <v>VP-1516-148-T-101/2-261</v>
          </cell>
          <cell r="I3383">
            <v>40175</v>
          </cell>
          <cell r="J3383">
            <v>40168</v>
          </cell>
          <cell r="K3383" t="str">
            <v>Y</v>
          </cell>
          <cell r="L3383" t="str">
            <v>Drw</v>
          </cell>
          <cell r="M3383">
            <v>3384</v>
          </cell>
        </row>
        <row r="3384">
          <cell r="C3384" t="str">
            <v>25</v>
          </cell>
          <cell r="D3384" t="str">
            <v>05050-MD-25-861-12</v>
          </cell>
          <cell r="E3384" t="str">
            <v>05050-MD-25-861-12</v>
          </cell>
          <cell r="F3384" t="str">
            <v>Tank-Vent Stack Support Structure- (Butane)</v>
          </cell>
          <cell r="G3384">
            <v>0</v>
          </cell>
          <cell r="H3384" t="str">
            <v>VP-1516-148-T-101/2-261</v>
          </cell>
          <cell r="I3384">
            <v>40175</v>
          </cell>
          <cell r="J3384">
            <v>40168</v>
          </cell>
          <cell r="K3384" t="str">
            <v>Y</v>
          </cell>
          <cell r="L3384" t="str">
            <v>Drw</v>
          </cell>
          <cell r="M3384">
            <v>3385</v>
          </cell>
        </row>
        <row r="3385">
          <cell r="C3385" t="str">
            <v>25</v>
          </cell>
          <cell r="D3385" t="str">
            <v>05050-MD-25-861-13</v>
          </cell>
          <cell r="E3385" t="str">
            <v>05050-MD-25-861-13</v>
          </cell>
          <cell r="F3385" t="str">
            <v>Tank-Vent Stack Support Structure- (Butane)</v>
          </cell>
          <cell r="G3385">
            <v>0</v>
          </cell>
          <cell r="H3385" t="str">
            <v>VP-1516-148-T-101/2-261</v>
          </cell>
          <cell r="I3385">
            <v>40175</v>
          </cell>
          <cell r="J3385">
            <v>40168</v>
          </cell>
          <cell r="K3385" t="str">
            <v>Y</v>
          </cell>
          <cell r="L3385" t="str">
            <v>Drw</v>
          </cell>
          <cell r="M3385">
            <v>3386</v>
          </cell>
        </row>
        <row r="3386">
          <cell r="C3386" t="str">
            <v>25</v>
          </cell>
          <cell r="D3386" t="str">
            <v>05050-MD-25-861-14</v>
          </cell>
          <cell r="E3386" t="str">
            <v>05050-MD-25-861-14</v>
          </cell>
          <cell r="F3386" t="str">
            <v>Tank-Vent Stack Support Structure- (Butane)</v>
          </cell>
          <cell r="G3386">
            <v>0</v>
          </cell>
          <cell r="H3386" t="str">
            <v>VP-1516-148-T-101/2-261</v>
          </cell>
          <cell r="I3386">
            <v>40175</v>
          </cell>
          <cell r="J3386">
            <v>40168</v>
          </cell>
          <cell r="K3386" t="str">
            <v>Y</v>
          </cell>
          <cell r="L3386" t="str">
            <v>Drw</v>
          </cell>
          <cell r="M3386">
            <v>3387</v>
          </cell>
        </row>
        <row r="3387">
          <cell r="C3387" t="str">
            <v>25</v>
          </cell>
          <cell r="D3387" t="str">
            <v>05050-MD-25-861-15</v>
          </cell>
          <cell r="E3387" t="str">
            <v>05050-MD-25-861-15</v>
          </cell>
          <cell r="F3387" t="str">
            <v>Tank-Vent Stack Support Structure- (Butane)</v>
          </cell>
          <cell r="G3387">
            <v>0</v>
          </cell>
          <cell r="H3387" t="str">
            <v>VP-1516-148-T-101/2-261</v>
          </cell>
          <cell r="I3387">
            <v>40175</v>
          </cell>
          <cell r="J3387">
            <v>40168</v>
          </cell>
          <cell r="K3387" t="str">
            <v>Y</v>
          </cell>
          <cell r="L3387" t="str">
            <v>Drw</v>
          </cell>
          <cell r="M3387">
            <v>3388</v>
          </cell>
        </row>
        <row r="3388">
          <cell r="C3388" t="str">
            <v>25</v>
          </cell>
          <cell r="D3388" t="str">
            <v>05050-MD-25-861-16</v>
          </cell>
          <cell r="E3388" t="str">
            <v>05050-MD-25-861-16</v>
          </cell>
          <cell r="F3388" t="str">
            <v>Tank-Vent Stack Support Structure- (Butane)</v>
          </cell>
          <cell r="G3388">
            <v>0</v>
          </cell>
          <cell r="H3388" t="str">
            <v>VP-1516-148-T-101/2-261</v>
          </cell>
          <cell r="I3388">
            <v>40175</v>
          </cell>
          <cell r="J3388">
            <v>40168</v>
          </cell>
          <cell r="K3388" t="str">
            <v>Y</v>
          </cell>
          <cell r="L3388" t="str">
            <v>Drw</v>
          </cell>
          <cell r="M3388">
            <v>3389</v>
          </cell>
        </row>
        <row r="3389">
          <cell r="C3389" t="str">
            <v>25</v>
          </cell>
          <cell r="D3389" t="str">
            <v/>
          </cell>
          <cell r="E3389" t="str">
            <v/>
          </cell>
          <cell r="F3389" t="str">
            <v>Tank-Consolidated Bill of Material - Tank- (Butane)</v>
          </cell>
          <cell r="G3389">
            <v>0</v>
          </cell>
          <cell r="H3389">
            <v>0</v>
          </cell>
          <cell r="I3389">
            <v>40175</v>
          </cell>
          <cell r="J3389">
            <v>40168</v>
          </cell>
          <cell r="K3389" t="str">
            <v>N</v>
          </cell>
          <cell r="L3389" t="str">
            <v>Drw</v>
          </cell>
          <cell r="M3389">
            <v>3390</v>
          </cell>
        </row>
        <row r="3390">
          <cell r="C3390" t="str">
            <v>25</v>
          </cell>
          <cell r="D3390" t="str">
            <v/>
          </cell>
          <cell r="E3390" t="str">
            <v/>
          </cell>
          <cell r="F3390" t="str">
            <v>Tank-Consolidated Bill of Material - Structure- (Butane)</v>
          </cell>
          <cell r="G3390">
            <v>0</v>
          </cell>
          <cell r="H3390">
            <v>0</v>
          </cell>
          <cell r="I3390">
            <v>40175</v>
          </cell>
          <cell r="J3390">
            <v>40168</v>
          </cell>
          <cell r="K3390" t="str">
            <v>N</v>
          </cell>
          <cell r="L3390" t="str">
            <v>Drw</v>
          </cell>
          <cell r="M3390">
            <v>3391</v>
          </cell>
        </row>
        <row r="3391">
          <cell r="C3391" t="str">
            <v>25</v>
          </cell>
          <cell r="D3391" t="str">
            <v/>
          </cell>
          <cell r="E3391" t="str">
            <v/>
          </cell>
          <cell r="F3391" t="str">
            <v>Tank-Consolidated Bill of Material - Cable Ladder- (Butane)</v>
          </cell>
          <cell r="G3391">
            <v>0</v>
          </cell>
          <cell r="H3391">
            <v>0</v>
          </cell>
          <cell r="I3391">
            <v>40175</v>
          </cell>
          <cell r="J3391">
            <v>40168</v>
          </cell>
          <cell r="K3391" t="str">
            <v>N</v>
          </cell>
          <cell r="L3391" t="str">
            <v>Drw</v>
          </cell>
          <cell r="M3391">
            <v>3392</v>
          </cell>
        </row>
        <row r="3392">
          <cell r="C3392" t="str">
            <v>25</v>
          </cell>
          <cell r="D3392" t="str">
            <v/>
          </cell>
          <cell r="E3392" t="str">
            <v/>
          </cell>
          <cell r="F3392" t="str">
            <v>Tank-Consolidated Bill of Material - Tank Piping Bolting- (Butane)</v>
          </cell>
          <cell r="G3392">
            <v>0</v>
          </cell>
          <cell r="H3392">
            <v>0</v>
          </cell>
          <cell r="I3392">
            <v>40175</v>
          </cell>
          <cell r="J3392">
            <v>40168</v>
          </cell>
          <cell r="K3392" t="str">
            <v>N</v>
          </cell>
          <cell r="L3392" t="str">
            <v>Drw</v>
          </cell>
          <cell r="M3392">
            <v>3393</v>
          </cell>
        </row>
        <row r="3393">
          <cell r="C3393" t="str">
            <v>25</v>
          </cell>
          <cell r="D3393" t="str">
            <v/>
          </cell>
          <cell r="E3393" t="str">
            <v/>
          </cell>
          <cell r="F3393" t="str">
            <v>Tank-Consolidated Bill of Material - Tank Piping - Pipe- (Butane)</v>
          </cell>
          <cell r="G3393">
            <v>0</v>
          </cell>
          <cell r="H3393">
            <v>0</v>
          </cell>
          <cell r="I3393">
            <v>40175</v>
          </cell>
          <cell r="J3393">
            <v>40168</v>
          </cell>
          <cell r="K3393" t="str">
            <v>N</v>
          </cell>
          <cell r="L3393" t="str">
            <v>Drw</v>
          </cell>
          <cell r="M3393">
            <v>3394</v>
          </cell>
        </row>
        <row r="3394">
          <cell r="C3394" t="str">
            <v>25</v>
          </cell>
          <cell r="D3394" t="str">
            <v/>
          </cell>
          <cell r="E3394" t="str">
            <v/>
          </cell>
          <cell r="F3394" t="str">
            <v>Tank-Consolidated Bill of Material - Tank Piping - Fittings- (Butane)</v>
          </cell>
          <cell r="G3394">
            <v>0</v>
          </cell>
          <cell r="H3394">
            <v>0</v>
          </cell>
          <cell r="I3394">
            <v>40175</v>
          </cell>
          <cell r="J3394">
            <v>40168</v>
          </cell>
          <cell r="K3394" t="str">
            <v>N</v>
          </cell>
          <cell r="L3394" t="str">
            <v>Drw</v>
          </cell>
          <cell r="M3394">
            <v>3395</v>
          </cell>
        </row>
        <row r="3395">
          <cell r="C3395" t="str">
            <v>25</v>
          </cell>
          <cell r="D3395" t="str">
            <v/>
          </cell>
          <cell r="E3395" t="str">
            <v/>
          </cell>
          <cell r="F3395" t="str">
            <v>Tank-Consolidated Bill of Material - Tank Piping - Flanges- (Butane)</v>
          </cell>
          <cell r="G3395">
            <v>0</v>
          </cell>
          <cell r="H3395">
            <v>0</v>
          </cell>
          <cell r="I3395">
            <v>40175</v>
          </cell>
          <cell r="J3395">
            <v>40168</v>
          </cell>
          <cell r="K3395" t="str">
            <v>N</v>
          </cell>
          <cell r="L3395" t="str">
            <v>Drw</v>
          </cell>
          <cell r="M3395">
            <v>3396</v>
          </cell>
        </row>
        <row r="3396">
          <cell r="C3396" t="str">
            <v>25</v>
          </cell>
          <cell r="D3396" t="str">
            <v/>
          </cell>
          <cell r="E3396" t="str">
            <v/>
          </cell>
          <cell r="F3396" t="str">
            <v>Tank-Consolidated Bill of Material - Tank Piping - Misc- (Butane)</v>
          </cell>
          <cell r="G3396">
            <v>0</v>
          </cell>
          <cell r="H3396">
            <v>0</v>
          </cell>
          <cell r="I3396">
            <v>40175</v>
          </cell>
          <cell r="J3396">
            <v>40168</v>
          </cell>
          <cell r="K3396" t="str">
            <v>N</v>
          </cell>
          <cell r="L3396" t="str">
            <v>Drw</v>
          </cell>
          <cell r="M3396">
            <v>3397</v>
          </cell>
        </row>
        <row r="3397">
          <cell r="C3397" t="str">
            <v>25</v>
          </cell>
          <cell r="D3397" t="str">
            <v/>
          </cell>
          <cell r="E3397" t="str">
            <v/>
          </cell>
          <cell r="F3397" t="str">
            <v>Tank-Data Base Printout - Sorted- (Butane)</v>
          </cell>
          <cell r="G3397">
            <v>0</v>
          </cell>
          <cell r="H3397" t="str">
            <v>VP-1516-148-T-101/2-290</v>
          </cell>
          <cell r="I3397">
            <v>40175</v>
          </cell>
          <cell r="J3397">
            <v>40168</v>
          </cell>
          <cell r="K3397" t="str">
            <v>N</v>
          </cell>
          <cell r="L3397" t="str">
            <v>Drw</v>
          </cell>
          <cell r="M3397">
            <v>3398</v>
          </cell>
        </row>
        <row r="3398">
          <cell r="C3398" t="str">
            <v>25</v>
          </cell>
          <cell r="D3398" t="str">
            <v/>
          </cell>
          <cell r="E3398" t="str">
            <v/>
          </cell>
          <cell r="F3398" t="str">
            <v>Tank-Luffing Crane- (Butane)</v>
          </cell>
          <cell r="G3398">
            <v>0</v>
          </cell>
          <cell r="H3398">
            <v>0</v>
          </cell>
          <cell r="I3398">
            <v>40175</v>
          </cell>
          <cell r="J3398">
            <v>40168</v>
          </cell>
          <cell r="K3398" t="str">
            <v>N</v>
          </cell>
          <cell r="L3398" t="str">
            <v>Drw</v>
          </cell>
          <cell r="M3398">
            <v>3399</v>
          </cell>
        </row>
        <row r="3399">
          <cell r="C3399" t="str">
            <v>25</v>
          </cell>
          <cell r="D3399" t="str">
            <v/>
          </cell>
          <cell r="E3399" t="str">
            <v/>
          </cell>
          <cell r="F3399" t="str">
            <v>Tank-3D model sketches of Platform and Stairtower Piping- (Butane)</v>
          </cell>
          <cell r="G3399">
            <v>0</v>
          </cell>
          <cell r="H3399">
            <v>0</v>
          </cell>
          <cell r="I3399">
            <v>40175</v>
          </cell>
          <cell r="J3399">
            <v>40168</v>
          </cell>
          <cell r="K3399" t="str">
            <v>N</v>
          </cell>
          <cell r="L3399" t="str">
            <v>Drw</v>
          </cell>
          <cell r="M3399">
            <v>3400</v>
          </cell>
        </row>
        <row r="3400">
          <cell r="C3400" t="str">
            <v>25</v>
          </cell>
          <cell r="D3400" t="str">
            <v/>
          </cell>
          <cell r="E3400" t="str">
            <v/>
          </cell>
          <cell r="F3400" t="str">
            <v>Tank-Junction Box Supports- (Butane)</v>
          </cell>
          <cell r="G3400">
            <v>0</v>
          </cell>
          <cell r="H3400">
            <v>0</v>
          </cell>
          <cell r="I3400">
            <v>40175</v>
          </cell>
          <cell r="J3400">
            <v>40168</v>
          </cell>
          <cell r="K3400" t="str">
            <v>N</v>
          </cell>
          <cell r="L3400" t="str">
            <v>Drw</v>
          </cell>
          <cell r="M3400">
            <v>3401</v>
          </cell>
        </row>
        <row r="3401">
          <cell r="C3401" t="str">
            <v>25</v>
          </cell>
          <cell r="D3401" t="str">
            <v/>
          </cell>
          <cell r="E3401" t="str">
            <v/>
          </cell>
          <cell r="F3401" t="str">
            <v>Tank-Junction Box Supports- (Butane)</v>
          </cell>
          <cell r="G3401">
            <v>0</v>
          </cell>
          <cell r="H3401">
            <v>0</v>
          </cell>
          <cell r="I3401">
            <v>40175</v>
          </cell>
          <cell r="J3401">
            <v>40168</v>
          </cell>
          <cell r="K3401" t="str">
            <v>N</v>
          </cell>
          <cell r="L3401" t="str">
            <v>Drw</v>
          </cell>
          <cell r="M3401">
            <v>3402</v>
          </cell>
        </row>
        <row r="3402">
          <cell r="C3402" t="str">
            <v>25</v>
          </cell>
          <cell r="D3402" t="str">
            <v>05050-MD-25-875-01</v>
          </cell>
          <cell r="E3402" t="str">
            <v>05050-MD-25-875-01</v>
          </cell>
          <cell r="F3402" t="str">
            <v>Tank-Cable Ladder - Isometric View- (Butane)</v>
          </cell>
          <cell r="G3402">
            <v>0</v>
          </cell>
          <cell r="H3402" t="str">
            <v>VP-1516-148-T-101/2-265</v>
          </cell>
          <cell r="I3402">
            <v>40175</v>
          </cell>
          <cell r="J3402">
            <v>40168</v>
          </cell>
          <cell r="K3402" t="str">
            <v>Y</v>
          </cell>
          <cell r="L3402" t="str">
            <v>Drw</v>
          </cell>
          <cell r="M3402">
            <v>3403</v>
          </cell>
        </row>
        <row r="3403">
          <cell r="C3403" t="str">
            <v>25</v>
          </cell>
          <cell r="D3403" t="str">
            <v>05050-MD-25-875-02</v>
          </cell>
          <cell r="E3403" t="str">
            <v>05050-MD-25-875-02</v>
          </cell>
          <cell r="F3403" t="str">
            <v>Tank-Cable Ladder - Isometric View- (Butane)</v>
          </cell>
          <cell r="G3403">
            <v>0</v>
          </cell>
          <cell r="H3403" t="str">
            <v>VP-1516-148-T-101/2-265</v>
          </cell>
          <cell r="I3403">
            <v>40175</v>
          </cell>
          <cell r="J3403">
            <v>40168</v>
          </cell>
          <cell r="K3403" t="str">
            <v>Y</v>
          </cell>
          <cell r="L3403" t="str">
            <v>Drw</v>
          </cell>
          <cell r="M3403">
            <v>3404</v>
          </cell>
        </row>
        <row r="3404">
          <cell r="C3404" t="str">
            <v>25</v>
          </cell>
          <cell r="D3404" t="str">
            <v>05050-MD-25-875-03</v>
          </cell>
          <cell r="E3404" t="str">
            <v>05050-MD-25-875-03</v>
          </cell>
          <cell r="F3404" t="str">
            <v>Tank-Cable Ladder - Isometric View- (Butane)</v>
          </cell>
          <cell r="G3404">
            <v>0</v>
          </cell>
          <cell r="H3404" t="str">
            <v>VP-1516-148-T-101/2-265</v>
          </cell>
          <cell r="I3404">
            <v>40175</v>
          </cell>
          <cell r="J3404">
            <v>40168</v>
          </cell>
          <cell r="K3404" t="str">
            <v>Y</v>
          </cell>
          <cell r="L3404" t="str">
            <v>Drw</v>
          </cell>
          <cell r="M3404">
            <v>3405</v>
          </cell>
        </row>
        <row r="3405">
          <cell r="C3405" t="str">
            <v>25</v>
          </cell>
          <cell r="D3405" t="str">
            <v>05050-MD-25-875-04</v>
          </cell>
          <cell r="E3405" t="str">
            <v>05050-MD-25-875-04</v>
          </cell>
          <cell r="F3405" t="str">
            <v>Tank-Cable Ladder - Isometric View- (Butane)</v>
          </cell>
          <cell r="G3405">
            <v>0</v>
          </cell>
          <cell r="H3405" t="str">
            <v>VP-1516-148-T-101/2-265</v>
          </cell>
          <cell r="I3405">
            <v>40175</v>
          </cell>
          <cell r="J3405">
            <v>40168</v>
          </cell>
          <cell r="K3405" t="str">
            <v>Y</v>
          </cell>
          <cell r="L3405" t="str">
            <v>Drw</v>
          </cell>
          <cell r="M3405">
            <v>3406</v>
          </cell>
        </row>
        <row r="3406">
          <cell r="C3406" t="str">
            <v>25</v>
          </cell>
          <cell r="D3406" t="str">
            <v>05050-MD-25-875-05</v>
          </cell>
          <cell r="E3406" t="str">
            <v>05050-MD-25-875-05</v>
          </cell>
          <cell r="F3406" t="str">
            <v>Tank-Cable Ladder - Isometric View- (Butane)</v>
          </cell>
          <cell r="G3406">
            <v>0</v>
          </cell>
          <cell r="H3406" t="str">
            <v>VP-1516-148-T-101/2-265</v>
          </cell>
          <cell r="I3406">
            <v>40175</v>
          </cell>
          <cell r="J3406">
            <v>40168</v>
          </cell>
          <cell r="K3406" t="str">
            <v>Y</v>
          </cell>
          <cell r="L3406" t="str">
            <v>Drw</v>
          </cell>
          <cell r="M3406">
            <v>3407</v>
          </cell>
        </row>
        <row r="3407">
          <cell r="C3407" t="str">
            <v>25</v>
          </cell>
          <cell r="D3407" t="str">
            <v>05050-MD-25-876-01</v>
          </cell>
          <cell r="E3407" t="str">
            <v>05050-MD-25-876-01</v>
          </cell>
          <cell r="F3407" t="str">
            <v>Tank-Cable Ladder - Route Elevations- (Butane)</v>
          </cell>
          <cell r="G3407">
            <v>0</v>
          </cell>
          <cell r="H3407" t="str">
            <v>VP-1516-148-T-101/2-266</v>
          </cell>
          <cell r="I3407">
            <v>40175</v>
          </cell>
          <cell r="J3407">
            <v>40168</v>
          </cell>
          <cell r="K3407" t="str">
            <v>Y</v>
          </cell>
          <cell r="L3407" t="str">
            <v>Drw</v>
          </cell>
          <cell r="M3407">
            <v>3408</v>
          </cell>
        </row>
        <row r="3408">
          <cell r="C3408" t="str">
            <v>25</v>
          </cell>
          <cell r="D3408" t="str">
            <v>05050-MD-25-876-02</v>
          </cell>
          <cell r="E3408" t="str">
            <v>05050-MD-25-876-02</v>
          </cell>
          <cell r="F3408" t="str">
            <v>Tank-Cable Ladder - Route Elevations- (Butane)</v>
          </cell>
          <cell r="G3408">
            <v>0</v>
          </cell>
          <cell r="H3408" t="str">
            <v>VP-1516-148-T-101/2-266</v>
          </cell>
          <cell r="I3408">
            <v>40175</v>
          </cell>
          <cell r="J3408">
            <v>40168</v>
          </cell>
          <cell r="K3408" t="str">
            <v>Y</v>
          </cell>
          <cell r="L3408" t="str">
            <v>Drw</v>
          </cell>
          <cell r="M3408">
            <v>3409</v>
          </cell>
        </row>
        <row r="3409">
          <cell r="C3409" t="str">
            <v>25</v>
          </cell>
          <cell r="D3409" t="str">
            <v>05050-MD-25-876-03</v>
          </cell>
          <cell r="E3409" t="str">
            <v>05050-MD-25-876-03</v>
          </cell>
          <cell r="F3409" t="str">
            <v>Tank-Cable Ladder - Route Elevations- (Butane)</v>
          </cell>
          <cell r="G3409">
            <v>0</v>
          </cell>
          <cell r="H3409" t="str">
            <v>VP-1516-148-T-101/2-266</v>
          </cell>
          <cell r="I3409">
            <v>40175</v>
          </cell>
          <cell r="J3409">
            <v>40168</v>
          </cell>
          <cell r="K3409" t="str">
            <v>Y</v>
          </cell>
          <cell r="L3409" t="str">
            <v>Drw</v>
          </cell>
          <cell r="M3409">
            <v>3410</v>
          </cell>
        </row>
        <row r="3410">
          <cell r="C3410" t="str">
            <v>25</v>
          </cell>
          <cell r="D3410" t="str">
            <v>05050-MD-25-876-04</v>
          </cell>
          <cell r="E3410" t="str">
            <v>05050-MD-25-876-04</v>
          </cell>
          <cell r="F3410" t="str">
            <v>Tank-Cable Ladder - Route Elevations- (Butane)</v>
          </cell>
          <cell r="G3410">
            <v>0</v>
          </cell>
          <cell r="H3410" t="str">
            <v>VP-1516-148-T-101/2-266</v>
          </cell>
          <cell r="I3410">
            <v>40175</v>
          </cell>
          <cell r="J3410">
            <v>40168</v>
          </cell>
          <cell r="K3410" t="str">
            <v>Y</v>
          </cell>
          <cell r="L3410" t="str">
            <v>Drw</v>
          </cell>
          <cell r="M3410">
            <v>3411</v>
          </cell>
        </row>
        <row r="3411">
          <cell r="C3411" t="str">
            <v>25</v>
          </cell>
          <cell r="D3411" t="str">
            <v>05050-MD-25-877-01</v>
          </cell>
          <cell r="E3411" t="str">
            <v>05050-MD-25-877-01</v>
          </cell>
          <cell r="F3411" t="str">
            <v>Tank-Cable Ladder - Plan Views- (Butane)</v>
          </cell>
          <cell r="G3411">
            <v>0</v>
          </cell>
          <cell r="H3411" t="str">
            <v>VP-1516-148-T-101/2-267</v>
          </cell>
          <cell r="I3411">
            <v>40175</v>
          </cell>
          <cell r="J3411">
            <v>40168</v>
          </cell>
          <cell r="K3411" t="str">
            <v>Y</v>
          </cell>
          <cell r="L3411" t="str">
            <v>Drw</v>
          </cell>
          <cell r="M3411">
            <v>3412</v>
          </cell>
        </row>
        <row r="3412">
          <cell r="C3412" t="str">
            <v>25</v>
          </cell>
          <cell r="D3412" t="str">
            <v>05050-MD-25-877-02</v>
          </cell>
          <cell r="E3412" t="str">
            <v>05050-MD-25-877-02</v>
          </cell>
          <cell r="F3412" t="str">
            <v>Tank-Cable Ladder - Plan Views- (Butane)</v>
          </cell>
          <cell r="G3412">
            <v>0</v>
          </cell>
          <cell r="H3412" t="str">
            <v>VP-1516-148-T-101/2-267</v>
          </cell>
          <cell r="I3412">
            <v>40175</v>
          </cell>
          <cell r="J3412">
            <v>40168</v>
          </cell>
          <cell r="K3412" t="str">
            <v>Y</v>
          </cell>
          <cell r="L3412" t="str">
            <v>Drw</v>
          </cell>
          <cell r="M3412">
            <v>3413</v>
          </cell>
        </row>
        <row r="3413">
          <cell r="C3413" t="str">
            <v>25</v>
          </cell>
          <cell r="D3413" t="str">
            <v>05050-MD-25-877-03</v>
          </cell>
          <cell r="E3413" t="str">
            <v>05050-MD-25-877-03</v>
          </cell>
          <cell r="F3413" t="str">
            <v>Tank-Cable Ladder - Plan Views- (Butane)</v>
          </cell>
          <cell r="G3413">
            <v>0</v>
          </cell>
          <cell r="H3413" t="str">
            <v>VP-1516-148-T-101/2-267</v>
          </cell>
          <cell r="I3413">
            <v>40175</v>
          </cell>
          <cell r="J3413">
            <v>40168</v>
          </cell>
          <cell r="K3413" t="str">
            <v>Y</v>
          </cell>
          <cell r="L3413" t="str">
            <v>Drw</v>
          </cell>
          <cell r="M3413">
            <v>3414</v>
          </cell>
        </row>
        <row r="3414">
          <cell r="C3414" t="str">
            <v>25</v>
          </cell>
          <cell r="D3414" t="str">
            <v>05050-MD-25-877-04</v>
          </cell>
          <cell r="E3414" t="str">
            <v>05050-MD-25-877-04</v>
          </cell>
          <cell r="F3414" t="str">
            <v>Tank-Cable Ladder - Plan Views- (Butane)</v>
          </cell>
          <cell r="G3414">
            <v>0</v>
          </cell>
          <cell r="H3414" t="str">
            <v>VP-1516-148-T-101/2-267</v>
          </cell>
          <cell r="I3414">
            <v>40175</v>
          </cell>
          <cell r="J3414">
            <v>40168</v>
          </cell>
          <cell r="K3414" t="str">
            <v>Y</v>
          </cell>
          <cell r="L3414" t="str">
            <v>Drw</v>
          </cell>
          <cell r="M3414">
            <v>3415</v>
          </cell>
        </row>
        <row r="3415">
          <cell r="C3415" t="str">
            <v>25</v>
          </cell>
          <cell r="D3415" t="str">
            <v>05050-MD-25-878-01</v>
          </cell>
          <cell r="E3415" t="str">
            <v>05050-MD-25-878-01</v>
          </cell>
          <cell r="F3415" t="str">
            <v>Tank-Fire Water- (Butane)</v>
          </cell>
          <cell r="G3415">
            <v>0</v>
          </cell>
          <cell r="H3415" t="str">
            <v>VP-1516-148-T-101/2-268</v>
          </cell>
          <cell r="I3415">
            <v>40175</v>
          </cell>
          <cell r="J3415">
            <v>40168</v>
          </cell>
          <cell r="K3415" t="str">
            <v>Y</v>
          </cell>
          <cell r="L3415" t="str">
            <v>Drw</v>
          </cell>
          <cell r="M3415">
            <v>3416</v>
          </cell>
        </row>
        <row r="3416">
          <cell r="C3416" t="str">
            <v>25</v>
          </cell>
          <cell r="D3416" t="str">
            <v>05050-MD-25-878-02</v>
          </cell>
          <cell r="E3416" t="str">
            <v>05050-MD-25-878-02</v>
          </cell>
          <cell r="F3416" t="str">
            <v>Tank-Fire Water- (Butane)</v>
          </cell>
          <cell r="G3416">
            <v>0</v>
          </cell>
          <cell r="H3416" t="str">
            <v>VP-1516-148-T-101/2-268</v>
          </cell>
          <cell r="I3416">
            <v>40175</v>
          </cell>
          <cell r="J3416">
            <v>40168</v>
          </cell>
          <cell r="K3416" t="str">
            <v>Y</v>
          </cell>
          <cell r="L3416" t="str">
            <v>Drw</v>
          </cell>
          <cell r="M3416">
            <v>3417</v>
          </cell>
        </row>
        <row r="3417">
          <cell r="C3417" t="str">
            <v>25</v>
          </cell>
          <cell r="D3417" t="str">
            <v>05050-MD-25-878-03</v>
          </cell>
          <cell r="E3417" t="str">
            <v>05050-MD-25-878-03</v>
          </cell>
          <cell r="F3417" t="str">
            <v>Tank-Fire Water- (Butane)</v>
          </cell>
          <cell r="G3417">
            <v>0</v>
          </cell>
          <cell r="H3417" t="str">
            <v>VP-1516-148-T-101/2-268</v>
          </cell>
          <cell r="I3417">
            <v>40175</v>
          </cell>
          <cell r="J3417">
            <v>40168</v>
          </cell>
          <cell r="K3417" t="str">
            <v>Y</v>
          </cell>
          <cell r="L3417" t="str">
            <v>Drw</v>
          </cell>
          <cell r="M3417">
            <v>3418</v>
          </cell>
        </row>
        <row r="3418">
          <cell r="C3418" t="str">
            <v>25</v>
          </cell>
          <cell r="D3418" t="str">
            <v>05050-MD-25-878-04</v>
          </cell>
          <cell r="E3418" t="str">
            <v>05050-MD-25-878-04</v>
          </cell>
          <cell r="F3418" t="str">
            <v>Tank-Fire Water- (Butane)</v>
          </cell>
          <cell r="G3418">
            <v>0</v>
          </cell>
          <cell r="H3418" t="str">
            <v>VP-1516-148-T-101/2-268</v>
          </cell>
          <cell r="I3418">
            <v>40175</v>
          </cell>
          <cell r="J3418">
            <v>40168</v>
          </cell>
          <cell r="K3418" t="str">
            <v>Y</v>
          </cell>
          <cell r="L3418" t="str">
            <v>Drw</v>
          </cell>
          <cell r="M3418">
            <v>3419</v>
          </cell>
        </row>
        <row r="3419">
          <cell r="C3419" t="str">
            <v>25</v>
          </cell>
          <cell r="D3419" t="str">
            <v>05050-MD-25-879-01</v>
          </cell>
          <cell r="E3419" t="str">
            <v>05050-MD-25-879-01</v>
          </cell>
          <cell r="F3419" t="str">
            <v>Tank-Instrument Tray- (Butane)</v>
          </cell>
          <cell r="G3419">
            <v>0</v>
          </cell>
          <cell r="H3419" t="str">
            <v>VP-1516-148-T-101/2-269</v>
          </cell>
          <cell r="I3419">
            <v>40175</v>
          </cell>
          <cell r="J3419">
            <v>40168</v>
          </cell>
          <cell r="K3419" t="str">
            <v>Y</v>
          </cell>
          <cell r="L3419" t="str">
            <v>Drw</v>
          </cell>
          <cell r="M3419">
            <v>3420</v>
          </cell>
        </row>
        <row r="3420">
          <cell r="C3420" t="str">
            <v>25</v>
          </cell>
          <cell r="D3420" t="str">
            <v>05050-MD-25-879-02</v>
          </cell>
          <cell r="E3420" t="str">
            <v>05050-MD-25-879-02</v>
          </cell>
          <cell r="F3420" t="str">
            <v>Tank-Instrument Tray- (Butane)</v>
          </cell>
          <cell r="G3420">
            <v>0</v>
          </cell>
          <cell r="H3420" t="str">
            <v>VP-1516-148-T-101/2-269</v>
          </cell>
          <cell r="I3420">
            <v>40175</v>
          </cell>
          <cell r="J3420">
            <v>40168</v>
          </cell>
          <cell r="K3420" t="str">
            <v>Y</v>
          </cell>
          <cell r="L3420" t="str">
            <v>Drw</v>
          </cell>
          <cell r="M3420">
            <v>3421</v>
          </cell>
        </row>
        <row r="3421">
          <cell r="C3421" t="str">
            <v>25</v>
          </cell>
          <cell r="D3421" t="str">
            <v>05050-MD-25-879-03</v>
          </cell>
          <cell r="E3421" t="str">
            <v>05050-MD-25-879-03</v>
          </cell>
          <cell r="F3421" t="str">
            <v>Tank-Instrument Tray- (Butane)</v>
          </cell>
          <cell r="G3421">
            <v>0</v>
          </cell>
          <cell r="H3421" t="str">
            <v>VP-1516-148-T-101/2-269</v>
          </cell>
          <cell r="I3421">
            <v>40175</v>
          </cell>
          <cell r="J3421">
            <v>40168</v>
          </cell>
          <cell r="K3421" t="str">
            <v>Y</v>
          </cell>
          <cell r="L3421" t="str">
            <v>Drw</v>
          </cell>
          <cell r="M3421">
            <v>3422</v>
          </cell>
        </row>
        <row r="3422">
          <cell r="C3422" t="str">
            <v>25</v>
          </cell>
          <cell r="D3422" t="str">
            <v>05050-MD-25-879-04</v>
          </cell>
          <cell r="E3422" t="str">
            <v>05050-MD-25-879-04</v>
          </cell>
          <cell r="F3422" t="str">
            <v>Tank-Instrument Tray- (Butane)</v>
          </cell>
          <cell r="G3422">
            <v>0</v>
          </cell>
          <cell r="H3422" t="str">
            <v>VP-1516-148-T-101/2-269</v>
          </cell>
          <cell r="I3422">
            <v>40175</v>
          </cell>
          <cell r="J3422">
            <v>40168</v>
          </cell>
          <cell r="K3422" t="str">
            <v>Y</v>
          </cell>
          <cell r="L3422" t="str">
            <v>Drw</v>
          </cell>
          <cell r="M3422">
            <v>3423</v>
          </cell>
        </row>
        <row r="3423">
          <cell r="C3423" t="str">
            <v>25</v>
          </cell>
          <cell r="D3423" t="str">
            <v/>
          </cell>
          <cell r="E3423" t="str">
            <v/>
          </cell>
          <cell r="F3423" t="str">
            <v>Tank-Instrument Tray- (Butane)</v>
          </cell>
          <cell r="G3423">
            <v>0</v>
          </cell>
          <cell r="H3423">
            <v>0</v>
          </cell>
          <cell r="I3423">
            <v>40175</v>
          </cell>
          <cell r="J3423">
            <v>40168</v>
          </cell>
          <cell r="K3423" t="str">
            <v>n</v>
          </cell>
          <cell r="L3423" t="str">
            <v>Drw</v>
          </cell>
          <cell r="M3423">
            <v>3424</v>
          </cell>
        </row>
        <row r="3424">
          <cell r="C3424" t="str">
            <v>25</v>
          </cell>
          <cell r="D3424" t="str">
            <v/>
          </cell>
          <cell r="E3424" t="str">
            <v/>
          </cell>
          <cell r="F3424" t="str">
            <v>Tank-Instrument Tray- (Butane)</v>
          </cell>
          <cell r="G3424">
            <v>0</v>
          </cell>
          <cell r="H3424">
            <v>0</v>
          </cell>
          <cell r="I3424">
            <v>40175</v>
          </cell>
          <cell r="J3424">
            <v>40168</v>
          </cell>
          <cell r="K3424" t="str">
            <v>n</v>
          </cell>
          <cell r="L3424" t="str">
            <v>Drw</v>
          </cell>
          <cell r="M3424">
            <v>3425</v>
          </cell>
        </row>
        <row r="3425">
          <cell r="C3425" t="str">
            <v>25</v>
          </cell>
          <cell r="D3425" t="str">
            <v>05050-MD-25-882-01</v>
          </cell>
          <cell r="E3425" t="str">
            <v>05050-MD-25-882-01</v>
          </cell>
          <cell r="F3425" t="str">
            <v>Tank-Platform Piping Arrangements- (Butane)</v>
          </cell>
          <cell r="G3425">
            <v>0</v>
          </cell>
          <cell r="H3425" t="str">
            <v>VP-1516-148-T-101/2-263</v>
          </cell>
          <cell r="I3425">
            <v>40175</v>
          </cell>
          <cell r="J3425">
            <v>40168</v>
          </cell>
          <cell r="K3425" t="str">
            <v>Y</v>
          </cell>
          <cell r="L3425" t="str">
            <v>Drw</v>
          </cell>
          <cell r="M3425">
            <v>3426</v>
          </cell>
        </row>
        <row r="3426">
          <cell r="C3426" t="str">
            <v>25</v>
          </cell>
          <cell r="D3426" t="str">
            <v>05050-MD-25-882-02</v>
          </cell>
          <cell r="E3426" t="str">
            <v>05050-MD-25-882-02</v>
          </cell>
          <cell r="F3426" t="str">
            <v>Tank-Platform Piping Arrangements- (Butane)</v>
          </cell>
          <cell r="G3426">
            <v>0</v>
          </cell>
          <cell r="H3426" t="str">
            <v>VP-1516-148-T-101/2-263</v>
          </cell>
          <cell r="I3426">
            <v>40175</v>
          </cell>
          <cell r="J3426">
            <v>40168</v>
          </cell>
          <cell r="K3426" t="str">
            <v>Y</v>
          </cell>
          <cell r="L3426" t="str">
            <v>Drw</v>
          </cell>
          <cell r="M3426">
            <v>3427</v>
          </cell>
        </row>
        <row r="3427">
          <cell r="C3427" t="str">
            <v>25</v>
          </cell>
          <cell r="D3427" t="str">
            <v>05050-MD-25-882-03</v>
          </cell>
          <cell r="E3427" t="str">
            <v>05050-MD-25-882-03</v>
          </cell>
          <cell r="F3427" t="str">
            <v>Tank-Platform Piping Arrangements- (Butane)</v>
          </cell>
          <cell r="G3427">
            <v>0</v>
          </cell>
          <cell r="H3427" t="str">
            <v>VP-1516-148-T-101/2-263</v>
          </cell>
          <cell r="I3427">
            <v>40175</v>
          </cell>
          <cell r="J3427">
            <v>40168</v>
          </cell>
          <cell r="K3427" t="str">
            <v>Y</v>
          </cell>
          <cell r="L3427" t="str">
            <v>Drw</v>
          </cell>
          <cell r="M3427">
            <v>3428</v>
          </cell>
        </row>
        <row r="3428">
          <cell r="C3428" t="str">
            <v>25</v>
          </cell>
          <cell r="D3428" t="str">
            <v>05050-MD-25-882-04</v>
          </cell>
          <cell r="E3428" t="str">
            <v>05050-MD-25-882-04</v>
          </cell>
          <cell r="F3428" t="str">
            <v>Tank-Platform Piping Arrangements- (Butane)</v>
          </cell>
          <cell r="G3428">
            <v>0</v>
          </cell>
          <cell r="H3428" t="str">
            <v>VP-1516-148-T-101/2-263</v>
          </cell>
          <cell r="I3428">
            <v>40175</v>
          </cell>
          <cell r="J3428">
            <v>40168</v>
          </cell>
          <cell r="K3428" t="str">
            <v>Y</v>
          </cell>
          <cell r="L3428" t="str">
            <v>Drw</v>
          </cell>
          <cell r="M3428">
            <v>3429</v>
          </cell>
        </row>
        <row r="3429">
          <cell r="C3429" t="str">
            <v>25</v>
          </cell>
          <cell r="D3429" t="str">
            <v>05050-MD-25-882-05</v>
          </cell>
          <cell r="E3429" t="str">
            <v>05050-MD-25-882-05</v>
          </cell>
          <cell r="F3429" t="str">
            <v>Tank-Platform Piping Arrangements- (Butane)</v>
          </cell>
          <cell r="G3429">
            <v>0</v>
          </cell>
          <cell r="H3429" t="str">
            <v>VP-1516-148-T-101/2-263</v>
          </cell>
          <cell r="I3429">
            <v>40175</v>
          </cell>
          <cell r="J3429">
            <v>40168</v>
          </cell>
          <cell r="K3429" t="str">
            <v>Y</v>
          </cell>
          <cell r="L3429" t="str">
            <v>Drw</v>
          </cell>
          <cell r="M3429">
            <v>3430</v>
          </cell>
        </row>
        <row r="3430">
          <cell r="C3430" t="str">
            <v>25</v>
          </cell>
          <cell r="D3430" t="str">
            <v/>
          </cell>
          <cell r="E3430" t="str">
            <v/>
          </cell>
          <cell r="F3430" t="str">
            <v>Tank-Pressure Vent Pipe Assembly- (Butane)</v>
          </cell>
          <cell r="G3430">
            <v>0</v>
          </cell>
          <cell r="H3430" t="str">
            <v>VP-1516-148-T-101/2-264</v>
          </cell>
          <cell r="I3430">
            <v>38863</v>
          </cell>
          <cell r="J3430">
            <v>38856</v>
          </cell>
          <cell r="K3430" t="str">
            <v>N</v>
          </cell>
          <cell r="L3430" t="str">
            <v>Drw</v>
          </cell>
          <cell r="M3430">
            <v>3431</v>
          </cell>
        </row>
        <row r="3431">
          <cell r="C3431" t="str">
            <v>25</v>
          </cell>
          <cell r="D3431" t="str">
            <v/>
          </cell>
          <cell r="E3431" t="str">
            <v/>
          </cell>
          <cell r="F3431" t="str">
            <v>Tank-Platform Piping Arrangements- (Butane)</v>
          </cell>
          <cell r="G3431">
            <v>0</v>
          </cell>
          <cell r="H3431">
            <v>0</v>
          </cell>
          <cell r="I3431">
            <v>40175</v>
          </cell>
          <cell r="J3431">
            <v>40168</v>
          </cell>
          <cell r="K3431" t="str">
            <v>n</v>
          </cell>
          <cell r="L3431" t="str">
            <v>Drw</v>
          </cell>
          <cell r="M3431">
            <v>3432</v>
          </cell>
        </row>
        <row r="3432">
          <cell r="C3432" t="str">
            <v>25</v>
          </cell>
          <cell r="D3432" t="str">
            <v/>
          </cell>
          <cell r="E3432" t="str">
            <v/>
          </cell>
          <cell r="F3432" t="str">
            <v>Tank-Platform Piping Arrangements- (Butane)</v>
          </cell>
          <cell r="G3432">
            <v>0</v>
          </cell>
          <cell r="H3432">
            <v>0</v>
          </cell>
          <cell r="I3432">
            <v>40175</v>
          </cell>
          <cell r="J3432">
            <v>40168</v>
          </cell>
          <cell r="K3432" t="str">
            <v>n</v>
          </cell>
          <cell r="L3432" t="str">
            <v>Drw</v>
          </cell>
          <cell r="M3432">
            <v>3433</v>
          </cell>
        </row>
        <row r="3433">
          <cell r="C3433" t="str">
            <v>25</v>
          </cell>
          <cell r="D3433" t="str">
            <v/>
          </cell>
          <cell r="E3433" t="str">
            <v/>
          </cell>
          <cell r="F3433" t="str">
            <v>Tank-Platform Piping Arrangements- (Butane)</v>
          </cell>
          <cell r="G3433">
            <v>0</v>
          </cell>
          <cell r="H3433">
            <v>0</v>
          </cell>
          <cell r="I3433">
            <v>40175</v>
          </cell>
          <cell r="J3433">
            <v>40168</v>
          </cell>
          <cell r="K3433" t="str">
            <v>n</v>
          </cell>
          <cell r="L3433" t="str">
            <v>Drw</v>
          </cell>
          <cell r="M3433">
            <v>3434</v>
          </cell>
        </row>
        <row r="3434">
          <cell r="C3434" t="str">
            <v>25</v>
          </cell>
          <cell r="D3434" t="str">
            <v>05050-MD-25-887-00</v>
          </cell>
          <cell r="E3434" t="str">
            <v>05050-MD-25-887-00</v>
          </cell>
          <cell r="F3434" t="str">
            <v>Tank-Tank Foundation Loading Diagram- (Butane)</v>
          </cell>
          <cell r="G3434">
            <v>0</v>
          </cell>
          <cell r="H3434" t="str">
            <v>VP-1516-148-T-101/2-129 (sheet 1 of 1)</v>
          </cell>
          <cell r="I3434">
            <v>40175</v>
          </cell>
          <cell r="J3434">
            <v>40168</v>
          </cell>
          <cell r="K3434" t="str">
            <v>y</v>
          </cell>
          <cell r="L3434" t="str">
            <v>Drw</v>
          </cell>
          <cell r="M3434">
            <v>3435</v>
          </cell>
        </row>
        <row r="3435">
          <cell r="C3435" t="str">
            <v>25</v>
          </cell>
          <cell r="D3435" t="str">
            <v/>
          </cell>
          <cell r="E3435" t="str">
            <v/>
          </cell>
          <cell r="F3435" t="str">
            <v>Pump Set Down Jig - Loading Pimp</v>
          </cell>
          <cell r="G3435">
            <v>0</v>
          </cell>
          <cell r="H3435" t="str">
            <v>VP-1516-148-T-101/2-143</v>
          </cell>
          <cell r="I3435">
            <v>40175</v>
          </cell>
          <cell r="J3435">
            <v>40168</v>
          </cell>
          <cell r="K3435" t="str">
            <v>N</v>
          </cell>
          <cell r="L3435" t="str">
            <v>Drw</v>
          </cell>
          <cell r="M3435">
            <v>3436</v>
          </cell>
        </row>
        <row r="3436">
          <cell r="C3436" t="str">
            <v>25</v>
          </cell>
          <cell r="D3436" t="str">
            <v/>
          </cell>
          <cell r="E3436" t="str">
            <v/>
          </cell>
          <cell r="F3436" t="str">
            <v>Tank-- (Butane)</v>
          </cell>
          <cell r="G3436">
            <v>0</v>
          </cell>
          <cell r="H3436" t="str">
            <v>VP-1516-148-T-101/2-144</v>
          </cell>
          <cell r="I3436">
            <v>40175</v>
          </cell>
          <cell r="J3436">
            <v>40168</v>
          </cell>
          <cell r="K3436" t="str">
            <v>N</v>
          </cell>
          <cell r="L3436" t="str">
            <v>Drw</v>
          </cell>
          <cell r="M3436">
            <v>3437</v>
          </cell>
        </row>
        <row r="3437">
          <cell r="C3437" t="str">
            <v>25</v>
          </cell>
          <cell r="D3437" t="str">
            <v>05050-MD-25-890-00</v>
          </cell>
          <cell r="E3437" t="str">
            <v>05050-MD-25-890-00</v>
          </cell>
          <cell r="F3437" t="str">
            <v>Tank-- (Butane)</v>
          </cell>
          <cell r="G3437">
            <v>0</v>
          </cell>
          <cell r="H3437" t="str">
            <v>VP-1516-148-T-101/2-306</v>
          </cell>
          <cell r="I3437">
            <v>40175</v>
          </cell>
          <cell r="J3437">
            <v>40168</v>
          </cell>
          <cell r="K3437" t="str">
            <v>Y</v>
          </cell>
          <cell r="L3437" t="str">
            <v>Drw</v>
          </cell>
          <cell r="M3437">
            <v>3438</v>
          </cell>
        </row>
        <row r="3438">
          <cell r="C3438" t="str">
            <v>25</v>
          </cell>
          <cell r="D3438" t="str">
            <v>05050-MD-25-891-00</v>
          </cell>
          <cell r="E3438" t="str">
            <v>05050-MD-25-891-00</v>
          </cell>
          <cell r="F3438" t="str">
            <v>Tank-- (Butane)</v>
          </cell>
          <cell r="G3438">
            <v>0</v>
          </cell>
          <cell r="H3438" t="str">
            <v>VP-1516-148-T-101/2-307</v>
          </cell>
          <cell r="I3438">
            <v>40175</v>
          </cell>
          <cell r="J3438">
            <v>40168</v>
          </cell>
          <cell r="K3438" t="str">
            <v>Y</v>
          </cell>
          <cell r="L3438" t="str">
            <v>Drw</v>
          </cell>
          <cell r="M3438">
            <v>3439</v>
          </cell>
        </row>
        <row r="3439">
          <cell r="C3439" t="str">
            <v>25</v>
          </cell>
          <cell r="D3439" t="str">
            <v/>
          </cell>
          <cell r="E3439" t="str">
            <v/>
          </cell>
          <cell r="F3439" t="str">
            <v xml:space="preserve"> Pipetrack Embedment-- (Butane)</v>
          </cell>
          <cell r="G3439">
            <v>0</v>
          </cell>
          <cell r="H3439">
            <v>0</v>
          </cell>
          <cell r="I3439">
            <v>40175</v>
          </cell>
          <cell r="J3439">
            <v>40168</v>
          </cell>
          <cell r="K3439" t="str">
            <v>N</v>
          </cell>
          <cell r="L3439" t="str">
            <v>Drw</v>
          </cell>
          <cell r="M3439">
            <v>3440</v>
          </cell>
        </row>
        <row r="3440">
          <cell r="C3440" t="str">
            <v>25</v>
          </cell>
          <cell r="D3440" t="str">
            <v/>
          </cell>
          <cell r="E3440" t="str">
            <v/>
          </cell>
          <cell r="F3440" t="str">
            <v>Pipetrack Embedment Loads-- (Butane)</v>
          </cell>
          <cell r="G3440">
            <v>0</v>
          </cell>
          <cell r="H3440">
            <v>0</v>
          </cell>
          <cell r="I3440">
            <v>40175</v>
          </cell>
          <cell r="J3440">
            <v>40168</v>
          </cell>
          <cell r="K3440" t="str">
            <v>N</v>
          </cell>
          <cell r="L3440" t="str">
            <v>Drw</v>
          </cell>
          <cell r="M3440">
            <v>3441</v>
          </cell>
        </row>
        <row r="3441">
          <cell r="C3441" t="str">
            <v>25</v>
          </cell>
          <cell r="D3441" t="str">
            <v/>
          </cell>
          <cell r="E3441" t="str">
            <v/>
          </cell>
          <cell r="F3441" t="str">
            <v>Tank-- (Butane)</v>
          </cell>
          <cell r="G3441">
            <v>0</v>
          </cell>
          <cell r="H3441">
            <v>0</v>
          </cell>
          <cell r="I3441">
            <v>40175</v>
          </cell>
          <cell r="J3441">
            <v>40168</v>
          </cell>
          <cell r="K3441" t="str">
            <v>N</v>
          </cell>
          <cell r="L3441" t="str">
            <v>Drw</v>
          </cell>
          <cell r="M3441">
            <v>3442</v>
          </cell>
        </row>
        <row r="3442">
          <cell r="C3442" t="str">
            <v>25</v>
          </cell>
          <cell r="D3442" t="str">
            <v/>
          </cell>
          <cell r="E3442" t="str">
            <v/>
          </cell>
          <cell r="F3442" t="str">
            <v>Tank-- (Butane)</v>
          </cell>
          <cell r="G3442">
            <v>0</v>
          </cell>
          <cell r="H3442">
            <v>0</v>
          </cell>
          <cell r="I3442">
            <v>40175</v>
          </cell>
          <cell r="J3442">
            <v>40168</v>
          </cell>
          <cell r="K3442" t="str">
            <v>N</v>
          </cell>
          <cell r="L3442" t="str">
            <v>Drw</v>
          </cell>
          <cell r="M3442">
            <v>3443</v>
          </cell>
        </row>
        <row r="3443">
          <cell r="C3443" t="str">
            <v>25</v>
          </cell>
          <cell r="D3443" t="str">
            <v/>
          </cell>
          <cell r="E3443" t="str">
            <v/>
          </cell>
          <cell r="F3443" t="str">
            <v>Tank-- (Butane)</v>
          </cell>
          <cell r="G3443">
            <v>0</v>
          </cell>
          <cell r="H3443">
            <v>0</v>
          </cell>
          <cell r="I3443">
            <v>40175</v>
          </cell>
          <cell r="J3443">
            <v>40168</v>
          </cell>
          <cell r="K3443" t="str">
            <v>N</v>
          </cell>
          <cell r="L3443" t="str">
            <v>Drw</v>
          </cell>
          <cell r="M3443">
            <v>3444</v>
          </cell>
        </row>
        <row r="3444">
          <cell r="C3444" t="str">
            <v>25</v>
          </cell>
          <cell r="D3444" t="str">
            <v/>
          </cell>
          <cell r="E3444" t="str">
            <v/>
          </cell>
          <cell r="F3444" t="str">
            <v>Tank-- (Butane)</v>
          </cell>
          <cell r="G3444">
            <v>0</v>
          </cell>
          <cell r="H3444">
            <v>0</v>
          </cell>
          <cell r="I3444">
            <v>40175</v>
          </cell>
          <cell r="J3444">
            <v>40168</v>
          </cell>
          <cell r="K3444" t="str">
            <v>N</v>
          </cell>
          <cell r="L3444" t="str">
            <v>Drw</v>
          </cell>
          <cell r="M3444">
            <v>3445</v>
          </cell>
        </row>
        <row r="3445">
          <cell r="C3445" t="str">
            <v>25</v>
          </cell>
          <cell r="D3445" t="str">
            <v/>
          </cell>
          <cell r="E3445" t="str">
            <v/>
          </cell>
          <cell r="F3445" t="str">
            <v>Tank-- (Butane)</v>
          </cell>
          <cell r="G3445">
            <v>0</v>
          </cell>
          <cell r="H3445">
            <v>0</v>
          </cell>
          <cell r="I3445">
            <v>40175</v>
          </cell>
          <cell r="J3445">
            <v>40168</v>
          </cell>
          <cell r="K3445" t="str">
            <v>N</v>
          </cell>
          <cell r="L3445" t="str">
            <v>Drw</v>
          </cell>
          <cell r="M3445">
            <v>3446</v>
          </cell>
        </row>
        <row r="3446">
          <cell r="C3446" t="str">
            <v>25</v>
          </cell>
          <cell r="D3446" t="str">
            <v/>
          </cell>
          <cell r="E3446" t="str">
            <v/>
          </cell>
          <cell r="F3446" t="str">
            <v>Tank-- (Butane)</v>
          </cell>
          <cell r="G3446">
            <v>0</v>
          </cell>
          <cell r="H3446">
            <v>0</v>
          </cell>
          <cell r="I3446">
            <v>40175</v>
          </cell>
          <cell r="J3446">
            <v>40168</v>
          </cell>
          <cell r="K3446" t="str">
            <v>N</v>
          </cell>
          <cell r="L3446" t="str">
            <v>Drw</v>
          </cell>
          <cell r="M3446">
            <v>3447</v>
          </cell>
        </row>
        <row r="3447">
          <cell r="C3447" t="str">
            <v>25</v>
          </cell>
          <cell r="D3447" t="str">
            <v/>
          </cell>
          <cell r="E3447" t="str">
            <v/>
          </cell>
          <cell r="F3447" t="str">
            <v>Tank-- (Butane)</v>
          </cell>
          <cell r="G3447">
            <v>0</v>
          </cell>
          <cell r="H3447">
            <v>0</v>
          </cell>
          <cell r="I3447">
            <v>40175</v>
          </cell>
          <cell r="J3447">
            <v>40168</v>
          </cell>
          <cell r="K3447" t="str">
            <v>N</v>
          </cell>
          <cell r="L3447" t="str">
            <v>Drw</v>
          </cell>
          <cell r="M3447">
            <v>3448</v>
          </cell>
        </row>
        <row r="3448">
          <cell r="C3448" t="str">
            <v>25</v>
          </cell>
          <cell r="D3448" t="str">
            <v/>
          </cell>
          <cell r="E3448" t="str">
            <v/>
          </cell>
          <cell r="F3448" t="str">
            <v>Tank-- (Butane)</v>
          </cell>
          <cell r="G3448">
            <v>0</v>
          </cell>
          <cell r="H3448">
            <v>0</v>
          </cell>
          <cell r="I3448">
            <v>40175</v>
          </cell>
          <cell r="J3448">
            <v>40168</v>
          </cell>
          <cell r="K3448" t="str">
            <v>N</v>
          </cell>
          <cell r="L3448" t="str">
            <v>Drw</v>
          </cell>
          <cell r="M3448">
            <v>3449</v>
          </cell>
        </row>
        <row r="3449">
          <cell r="C3449" t="str">
            <v>25</v>
          </cell>
          <cell r="D3449" t="str">
            <v/>
          </cell>
          <cell r="E3449" t="str">
            <v/>
          </cell>
          <cell r="F3449" t="str">
            <v>Tank-- (Butane)</v>
          </cell>
          <cell r="G3449">
            <v>0</v>
          </cell>
          <cell r="H3449">
            <v>0</v>
          </cell>
          <cell r="I3449">
            <v>40175</v>
          </cell>
          <cell r="J3449">
            <v>40168</v>
          </cell>
          <cell r="K3449" t="str">
            <v>N</v>
          </cell>
          <cell r="L3449" t="str">
            <v>Drw</v>
          </cell>
          <cell r="M3449">
            <v>3450</v>
          </cell>
        </row>
        <row r="3450">
          <cell r="C3450" t="str">
            <v>25</v>
          </cell>
          <cell r="D3450" t="str">
            <v/>
          </cell>
          <cell r="E3450" t="str">
            <v/>
          </cell>
          <cell r="F3450" t="str">
            <v>Tank-- (Butane)</v>
          </cell>
          <cell r="G3450">
            <v>0</v>
          </cell>
          <cell r="H3450">
            <v>0</v>
          </cell>
          <cell r="I3450">
            <v>40175</v>
          </cell>
          <cell r="J3450">
            <v>40168</v>
          </cell>
          <cell r="K3450" t="str">
            <v>N</v>
          </cell>
          <cell r="L3450" t="str">
            <v>Drw</v>
          </cell>
          <cell r="M3450">
            <v>3451</v>
          </cell>
        </row>
        <row r="3451">
          <cell r="C3451" t="str">
            <v>25</v>
          </cell>
          <cell r="D3451" t="str">
            <v/>
          </cell>
          <cell r="E3451" t="str">
            <v/>
          </cell>
          <cell r="F3451" t="str">
            <v>Tank-- (Butane)</v>
          </cell>
          <cell r="G3451">
            <v>0</v>
          </cell>
          <cell r="H3451">
            <v>0</v>
          </cell>
          <cell r="I3451">
            <v>40175</v>
          </cell>
          <cell r="J3451">
            <v>40168</v>
          </cell>
          <cell r="K3451" t="str">
            <v>N</v>
          </cell>
          <cell r="L3451" t="str">
            <v>Drw</v>
          </cell>
          <cell r="M3451">
            <v>3452</v>
          </cell>
        </row>
        <row r="3452">
          <cell r="C3452" t="str">
            <v>25</v>
          </cell>
          <cell r="D3452" t="str">
            <v/>
          </cell>
          <cell r="E3452" t="str">
            <v/>
          </cell>
          <cell r="F3452" t="str">
            <v>Tank-- (Butane)</v>
          </cell>
          <cell r="G3452">
            <v>0</v>
          </cell>
          <cell r="H3452">
            <v>0</v>
          </cell>
          <cell r="I3452">
            <v>40175</v>
          </cell>
          <cell r="J3452">
            <v>40168</v>
          </cell>
          <cell r="K3452" t="str">
            <v>N</v>
          </cell>
          <cell r="L3452" t="str">
            <v>Drw</v>
          </cell>
          <cell r="M3452">
            <v>3453</v>
          </cell>
        </row>
        <row r="3453">
          <cell r="C3453" t="str">
            <v>25</v>
          </cell>
          <cell r="D3453" t="str">
            <v/>
          </cell>
          <cell r="E3453" t="str">
            <v/>
          </cell>
          <cell r="F3453" t="str">
            <v>Tank-- (Butane)</v>
          </cell>
          <cell r="G3453">
            <v>0</v>
          </cell>
          <cell r="H3453">
            <v>0</v>
          </cell>
          <cell r="I3453">
            <v>40175</v>
          </cell>
          <cell r="J3453">
            <v>40168</v>
          </cell>
          <cell r="K3453" t="str">
            <v>N</v>
          </cell>
          <cell r="L3453" t="str">
            <v>Drw</v>
          </cell>
          <cell r="M3453">
            <v>3454</v>
          </cell>
        </row>
        <row r="3454">
          <cell r="C3454" t="str">
            <v>25</v>
          </cell>
          <cell r="D3454" t="str">
            <v/>
          </cell>
          <cell r="E3454" t="str">
            <v/>
          </cell>
          <cell r="F3454" t="str">
            <v>Tank-- (Butane)</v>
          </cell>
          <cell r="G3454">
            <v>0</v>
          </cell>
          <cell r="H3454">
            <v>0</v>
          </cell>
          <cell r="I3454">
            <v>40175</v>
          </cell>
          <cell r="J3454">
            <v>40168</v>
          </cell>
          <cell r="K3454" t="str">
            <v>N</v>
          </cell>
          <cell r="L3454" t="str">
            <v>Drw</v>
          </cell>
          <cell r="M3454">
            <v>3455</v>
          </cell>
        </row>
        <row r="3455">
          <cell r="C3455" t="str">
            <v>25</v>
          </cell>
          <cell r="D3455" t="str">
            <v/>
          </cell>
          <cell r="E3455" t="str">
            <v/>
          </cell>
          <cell r="F3455" t="str">
            <v>Tank-- (Butane)</v>
          </cell>
          <cell r="G3455">
            <v>0</v>
          </cell>
          <cell r="H3455">
            <v>0</v>
          </cell>
          <cell r="I3455">
            <v>40175</v>
          </cell>
          <cell r="J3455">
            <v>40168</v>
          </cell>
          <cell r="K3455" t="str">
            <v>N</v>
          </cell>
          <cell r="L3455" t="str">
            <v>Drw</v>
          </cell>
          <cell r="M3455">
            <v>3456</v>
          </cell>
        </row>
        <row r="3456">
          <cell r="C3456" t="str">
            <v>25</v>
          </cell>
          <cell r="D3456" t="str">
            <v/>
          </cell>
          <cell r="E3456" t="str">
            <v/>
          </cell>
          <cell r="F3456" t="str">
            <v>Tank-- (Butane)</v>
          </cell>
          <cell r="G3456">
            <v>0</v>
          </cell>
          <cell r="H3456">
            <v>0</v>
          </cell>
          <cell r="I3456">
            <v>40175</v>
          </cell>
          <cell r="J3456">
            <v>40168</v>
          </cell>
          <cell r="K3456" t="str">
            <v>N</v>
          </cell>
          <cell r="L3456" t="str">
            <v>Drw</v>
          </cell>
          <cell r="M3456">
            <v>3457</v>
          </cell>
        </row>
        <row r="3457">
          <cell r="C3457" t="str">
            <v>25</v>
          </cell>
          <cell r="D3457" t="str">
            <v/>
          </cell>
          <cell r="E3457" t="str">
            <v/>
          </cell>
          <cell r="F3457" t="str">
            <v>Tank-- (Butane)</v>
          </cell>
          <cell r="G3457">
            <v>0</v>
          </cell>
          <cell r="H3457">
            <v>0</v>
          </cell>
          <cell r="I3457">
            <v>40175</v>
          </cell>
          <cell r="J3457">
            <v>40168</v>
          </cell>
          <cell r="K3457" t="str">
            <v>N</v>
          </cell>
          <cell r="L3457" t="str">
            <v>Drw</v>
          </cell>
          <cell r="M3457">
            <v>3458</v>
          </cell>
        </row>
        <row r="3458">
          <cell r="C3458">
            <v>25</v>
          </cell>
          <cell r="D3458" t="str">
            <v/>
          </cell>
          <cell r="E3458" t="str">
            <v/>
          </cell>
          <cell r="F3458" t="str">
            <v>Storage tank piping &amp; misc. (Butane)</v>
          </cell>
          <cell r="G3458">
            <v>0</v>
          </cell>
          <cell r="H3458">
            <v>0</v>
          </cell>
          <cell r="I3458" t="str">
            <v>-</v>
          </cell>
          <cell r="J3458" t="str">
            <v>-</v>
          </cell>
          <cell r="K3458" t="str">
            <v>N</v>
          </cell>
          <cell r="L3458" t="str">
            <v>Drw</v>
          </cell>
          <cell r="M3458">
            <v>3459</v>
          </cell>
        </row>
        <row r="3459">
          <cell r="C3459" t="str">
            <v>25</v>
          </cell>
          <cell r="D3459" t="str">
            <v/>
          </cell>
          <cell r="E3459" t="str">
            <v/>
          </cell>
          <cell r="F3459" t="str">
            <v>Tank-RTD Details Inner Bottom and Annular - (Butane)</v>
          </cell>
          <cell r="G3459">
            <v>0</v>
          </cell>
          <cell r="H3459">
            <v>0</v>
          </cell>
          <cell r="I3459">
            <v>40175</v>
          </cell>
          <cell r="J3459">
            <v>40168</v>
          </cell>
          <cell r="K3459" t="str">
            <v>N</v>
          </cell>
          <cell r="L3459" t="str">
            <v>Drw</v>
          </cell>
          <cell r="M3459">
            <v>3460</v>
          </cell>
        </row>
        <row r="3460">
          <cell r="C3460" t="str">
            <v>25</v>
          </cell>
          <cell r="D3460" t="str">
            <v/>
          </cell>
          <cell r="E3460" t="str">
            <v/>
          </cell>
          <cell r="F3460" t="str">
            <v>Tank-Orientation Outer Tank- (Butane)</v>
          </cell>
          <cell r="G3460">
            <v>0</v>
          </cell>
          <cell r="H3460">
            <v>0</v>
          </cell>
          <cell r="I3460">
            <v>40175</v>
          </cell>
          <cell r="J3460">
            <v>40168</v>
          </cell>
          <cell r="K3460" t="str">
            <v>N</v>
          </cell>
          <cell r="L3460" t="str">
            <v>Drw</v>
          </cell>
          <cell r="M3460">
            <v>3461</v>
          </cell>
        </row>
        <row r="3461">
          <cell r="C3461" t="str">
            <v>25</v>
          </cell>
          <cell r="D3461" t="str">
            <v/>
          </cell>
          <cell r="E3461" t="str">
            <v/>
          </cell>
          <cell r="F3461" t="str">
            <v>Tank-Orientation Inner Tank- (Butane)</v>
          </cell>
          <cell r="G3461">
            <v>0</v>
          </cell>
          <cell r="H3461">
            <v>0</v>
          </cell>
          <cell r="I3461">
            <v>40175</v>
          </cell>
          <cell r="J3461">
            <v>40168</v>
          </cell>
          <cell r="K3461" t="str">
            <v>N</v>
          </cell>
          <cell r="L3461" t="str">
            <v>Drw</v>
          </cell>
          <cell r="M3461">
            <v>3462</v>
          </cell>
        </row>
        <row r="3462">
          <cell r="C3462" t="str">
            <v>25</v>
          </cell>
          <cell r="D3462" t="str">
            <v/>
          </cell>
          <cell r="E3462" t="str">
            <v/>
          </cell>
          <cell r="F3462" t="str">
            <v>Tank-Roof Orientation- (Butane)</v>
          </cell>
          <cell r="G3462">
            <v>0</v>
          </cell>
          <cell r="H3462">
            <v>0</v>
          </cell>
          <cell r="I3462">
            <v>40175</v>
          </cell>
          <cell r="J3462">
            <v>40168</v>
          </cell>
          <cell r="K3462" t="str">
            <v>N</v>
          </cell>
          <cell r="L3462" t="str">
            <v>Drw</v>
          </cell>
          <cell r="M3462">
            <v>3463</v>
          </cell>
        </row>
        <row r="3463">
          <cell r="C3463" t="str">
            <v>25</v>
          </cell>
          <cell r="D3463" t="str">
            <v/>
          </cell>
          <cell r="E3463" t="str">
            <v/>
          </cell>
          <cell r="F3463" t="str">
            <v>Tank-Deck Orientation- (Butane)</v>
          </cell>
          <cell r="G3463">
            <v>0</v>
          </cell>
          <cell r="H3463">
            <v>0</v>
          </cell>
          <cell r="I3463">
            <v>40175</v>
          </cell>
          <cell r="J3463">
            <v>40168</v>
          </cell>
          <cell r="K3463" t="str">
            <v>N</v>
          </cell>
          <cell r="L3463" t="str">
            <v>Drw</v>
          </cell>
          <cell r="M3463">
            <v>3464</v>
          </cell>
        </row>
        <row r="3464">
          <cell r="C3464" t="str">
            <v>25</v>
          </cell>
          <cell r="D3464" t="str">
            <v/>
          </cell>
          <cell r="E3464" t="str">
            <v/>
          </cell>
          <cell r="F3464" t="str">
            <v>Tank-Orientation Stretch-outs- (Butane)</v>
          </cell>
          <cell r="G3464">
            <v>0</v>
          </cell>
          <cell r="H3464">
            <v>0</v>
          </cell>
          <cell r="I3464">
            <v>40175</v>
          </cell>
          <cell r="J3464">
            <v>40168</v>
          </cell>
          <cell r="K3464" t="str">
            <v>N</v>
          </cell>
          <cell r="L3464" t="str">
            <v>Drw</v>
          </cell>
          <cell r="M3464">
            <v>3465</v>
          </cell>
        </row>
        <row r="3465">
          <cell r="C3465" t="str">
            <v>25</v>
          </cell>
          <cell r="D3465" t="str">
            <v/>
          </cell>
          <cell r="E3465" t="str">
            <v/>
          </cell>
          <cell r="F3465" t="str">
            <v>Tank-Orientation Outer Tank- (Butane)</v>
          </cell>
          <cell r="G3465">
            <v>0</v>
          </cell>
          <cell r="H3465">
            <v>0</v>
          </cell>
          <cell r="I3465">
            <v>40175</v>
          </cell>
          <cell r="J3465">
            <v>40168</v>
          </cell>
          <cell r="K3465" t="str">
            <v>N</v>
          </cell>
          <cell r="L3465" t="str">
            <v>Drw</v>
          </cell>
          <cell r="M3465">
            <v>3466</v>
          </cell>
        </row>
        <row r="3466">
          <cell r="C3466" t="str">
            <v>25</v>
          </cell>
          <cell r="D3466" t="str">
            <v/>
          </cell>
          <cell r="E3466" t="str">
            <v/>
          </cell>
          <cell r="F3466" t="str">
            <v>Tank-Orientation Inner Tank- (Butane)</v>
          </cell>
          <cell r="G3466">
            <v>0</v>
          </cell>
          <cell r="H3466">
            <v>0</v>
          </cell>
          <cell r="I3466">
            <v>40175</v>
          </cell>
          <cell r="J3466">
            <v>40168</v>
          </cell>
          <cell r="K3466" t="str">
            <v>N</v>
          </cell>
          <cell r="L3466" t="str">
            <v>Drw</v>
          </cell>
          <cell r="M3466">
            <v>3467</v>
          </cell>
        </row>
        <row r="3467">
          <cell r="C3467" t="str">
            <v>25</v>
          </cell>
          <cell r="D3467" t="str">
            <v/>
          </cell>
          <cell r="E3467" t="str">
            <v/>
          </cell>
          <cell r="F3467" t="str">
            <v>Tank-Roof Orientation- (Butane)</v>
          </cell>
          <cell r="G3467">
            <v>0</v>
          </cell>
          <cell r="H3467">
            <v>0</v>
          </cell>
          <cell r="I3467">
            <v>40175</v>
          </cell>
          <cell r="J3467">
            <v>40168</v>
          </cell>
          <cell r="K3467" t="str">
            <v>N</v>
          </cell>
          <cell r="L3467" t="str">
            <v>Drw</v>
          </cell>
          <cell r="M3467">
            <v>3468</v>
          </cell>
        </row>
        <row r="3468">
          <cell r="C3468" t="str">
            <v>25</v>
          </cell>
          <cell r="D3468" t="str">
            <v/>
          </cell>
          <cell r="E3468" t="str">
            <v/>
          </cell>
          <cell r="F3468" t="str">
            <v>Tank-Deck Orientation- (Butane)</v>
          </cell>
          <cell r="G3468">
            <v>0</v>
          </cell>
          <cell r="H3468">
            <v>0</v>
          </cell>
          <cell r="I3468">
            <v>40175</v>
          </cell>
          <cell r="J3468">
            <v>40168</v>
          </cell>
          <cell r="K3468" t="str">
            <v>N</v>
          </cell>
          <cell r="L3468" t="str">
            <v>Drw</v>
          </cell>
          <cell r="M3468">
            <v>3469</v>
          </cell>
        </row>
        <row r="3469">
          <cell r="C3469" t="str">
            <v>25</v>
          </cell>
          <cell r="D3469" t="str">
            <v/>
          </cell>
          <cell r="E3469" t="str">
            <v/>
          </cell>
          <cell r="F3469" t="str">
            <v>Tank-Orientation Stretch-outs- (Butane)</v>
          </cell>
          <cell r="G3469">
            <v>0</v>
          </cell>
          <cell r="H3469">
            <v>0</v>
          </cell>
          <cell r="I3469">
            <v>40175</v>
          </cell>
          <cell r="J3469">
            <v>40168</v>
          </cell>
          <cell r="K3469" t="str">
            <v>N</v>
          </cell>
          <cell r="L3469" t="str">
            <v>Drw</v>
          </cell>
          <cell r="M3469">
            <v>3470</v>
          </cell>
        </row>
        <row r="3470">
          <cell r="C3470" t="str">
            <v>25</v>
          </cell>
          <cell r="D3470" t="str">
            <v/>
          </cell>
          <cell r="E3470" t="str">
            <v/>
          </cell>
          <cell r="F3470" t="str">
            <v>Tank-Temporary Door Sheet Stiffening- (Butane)</v>
          </cell>
          <cell r="G3470">
            <v>0</v>
          </cell>
          <cell r="H3470">
            <v>0</v>
          </cell>
          <cell r="I3470">
            <v>40175</v>
          </cell>
          <cell r="J3470">
            <v>40168</v>
          </cell>
          <cell r="K3470" t="str">
            <v>N</v>
          </cell>
          <cell r="L3470" t="str">
            <v>Drw</v>
          </cell>
          <cell r="M3470">
            <v>3471</v>
          </cell>
        </row>
        <row r="3471">
          <cell r="C3471" t="str">
            <v>25</v>
          </cell>
          <cell r="D3471" t="str">
            <v/>
          </cell>
          <cell r="E3471" t="str">
            <v/>
          </cell>
          <cell r="F3471" t="str">
            <v>Tank-Shell Guides for Nozzles - (Butane)</v>
          </cell>
          <cell r="G3471">
            <v>0</v>
          </cell>
          <cell r="H3471">
            <v>0</v>
          </cell>
          <cell r="I3471">
            <v>40175</v>
          </cell>
          <cell r="J3471">
            <v>40168</v>
          </cell>
          <cell r="K3471" t="str">
            <v>N</v>
          </cell>
          <cell r="L3471" t="str">
            <v>Drw</v>
          </cell>
          <cell r="M3471">
            <v>3472</v>
          </cell>
        </row>
        <row r="3472">
          <cell r="C3472" t="str">
            <v>25</v>
          </cell>
          <cell r="D3472" t="str">
            <v/>
          </cell>
          <cell r="E3472" t="str">
            <v/>
          </cell>
          <cell r="F3472" t="str">
            <v>Tank-Shell Guides for Nozzles - (Butane)</v>
          </cell>
          <cell r="G3472">
            <v>0</v>
          </cell>
          <cell r="H3472">
            <v>0</v>
          </cell>
          <cell r="I3472">
            <v>40175</v>
          </cell>
          <cell r="J3472">
            <v>40168</v>
          </cell>
          <cell r="K3472" t="str">
            <v>N</v>
          </cell>
          <cell r="L3472" t="str">
            <v>Drw</v>
          </cell>
          <cell r="M3472">
            <v>3473</v>
          </cell>
        </row>
        <row r="3473">
          <cell r="C3473" t="str">
            <v>25</v>
          </cell>
          <cell r="D3473" t="str">
            <v/>
          </cell>
          <cell r="E3473" t="str">
            <v/>
          </cell>
          <cell r="F3473" t="str">
            <v>Tank-Shell Guides for Nozzles - (Butane)</v>
          </cell>
          <cell r="G3473">
            <v>0</v>
          </cell>
          <cell r="H3473">
            <v>0</v>
          </cell>
          <cell r="I3473">
            <v>40175</v>
          </cell>
          <cell r="J3473">
            <v>40168</v>
          </cell>
          <cell r="K3473" t="str">
            <v>N</v>
          </cell>
          <cell r="L3473" t="str">
            <v>Drw</v>
          </cell>
          <cell r="M3473">
            <v>3474</v>
          </cell>
        </row>
        <row r="3474">
          <cell r="C3474" t="str">
            <v>25</v>
          </cell>
          <cell r="D3474" t="str">
            <v/>
          </cell>
          <cell r="E3474" t="str">
            <v/>
          </cell>
          <cell r="F3474" t="str">
            <v>Tank-Nameplate Details- (Butane)</v>
          </cell>
          <cell r="G3474">
            <v>0</v>
          </cell>
          <cell r="H3474">
            <v>0</v>
          </cell>
          <cell r="I3474">
            <v>40175</v>
          </cell>
          <cell r="J3474">
            <v>40168</v>
          </cell>
          <cell r="K3474" t="str">
            <v>N</v>
          </cell>
          <cell r="L3474" t="str">
            <v>Drw</v>
          </cell>
          <cell r="M3474">
            <v>3475</v>
          </cell>
        </row>
        <row r="3475">
          <cell r="C3475" t="str">
            <v>25</v>
          </cell>
          <cell r="D3475" t="str">
            <v/>
          </cell>
          <cell r="E3475" t="str">
            <v/>
          </cell>
          <cell r="F3475" t="str">
            <v>Tank-Earthing Connections- (Butane)</v>
          </cell>
          <cell r="G3475">
            <v>0</v>
          </cell>
          <cell r="H3475">
            <v>0</v>
          </cell>
          <cell r="I3475">
            <v>40175</v>
          </cell>
          <cell r="J3475">
            <v>40168</v>
          </cell>
          <cell r="K3475" t="str">
            <v>N</v>
          </cell>
          <cell r="L3475" t="str">
            <v>Drw</v>
          </cell>
          <cell r="M3475">
            <v>3476</v>
          </cell>
        </row>
        <row r="3476">
          <cell r="C3476" t="str">
            <v>25</v>
          </cell>
          <cell r="D3476" t="str">
            <v/>
          </cell>
          <cell r="E3476" t="str">
            <v/>
          </cell>
          <cell r="F3476" t="str">
            <v>Tank-Advance Bill of Material- (Butane)</v>
          </cell>
          <cell r="G3476">
            <v>0</v>
          </cell>
          <cell r="H3476">
            <v>0</v>
          </cell>
          <cell r="I3476">
            <v>40175</v>
          </cell>
          <cell r="J3476">
            <v>40168</v>
          </cell>
          <cell r="K3476" t="str">
            <v>N</v>
          </cell>
          <cell r="L3476" t="str">
            <v>Drw</v>
          </cell>
          <cell r="M3476">
            <v>3477</v>
          </cell>
        </row>
        <row r="3477">
          <cell r="C3477" t="str">
            <v>25</v>
          </cell>
          <cell r="D3477" t="str">
            <v/>
          </cell>
          <cell r="E3477" t="str">
            <v/>
          </cell>
          <cell r="F3477" t="str">
            <v>Tank-Advance Bill of Material- (Butane)</v>
          </cell>
          <cell r="G3477">
            <v>0</v>
          </cell>
          <cell r="H3477">
            <v>0</v>
          </cell>
          <cell r="I3477">
            <v>40175</v>
          </cell>
          <cell r="J3477">
            <v>40168</v>
          </cell>
          <cell r="K3477" t="str">
            <v>N</v>
          </cell>
          <cell r="L3477" t="str">
            <v>Drw</v>
          </cell>
          <cell r="M3477">
            <v>3478</v>
          </cell>
        </row>
        <row r="3478">
          <cell r="C3478" t="str">
            <v>25</v>
          </cell>
          <cell r="D3478" t="str">
            <v/>
          </cell>
          <cell r="E3478" t="str">
            <v/>
          </cell>
          <cell r="F3478" t="str">
            <v>Tank-Consolidated Bill of Material - Tank- (Butane)</v>
          </cell>
          <cell r="G3478">
            <v>0</v>
          </cell>
          <cell r="H3478">
            <v>0</v>
          </cell>
          <cell r="I3478">
            <v>40175</v>
          </cell>
          <cell r="J3478">
            <v>40168</v>
          </cell>
          <cell r="K3478" t="str">
            <v>N</v>
          </cell>
          <cell r="L3478" t="str">
            <v>Drw</v>
          </cell>
          <cell r="M3478">
            <v>3479</v>
          </cell>
        </row>
        <row r="3479">
          <cell r="C3479" t="str">
            <v>25</v>
          </cell>
          <cell r="D3479" t="str">
            <v/>
          </cell>
          <cell r="E3479" t="str">
            <v/>
          </cell>
          <cell r="F3479" t="str">
            <v>Tank-Consolidated Bill of Material - Structure- (Butane)</v>
          </cell>
          <cell r="G3479">
            <v>0</v>
          </cell>
          <cell r="H3479">
            <v>0</v>
          </cell>
          <cell r="I3479">
            <v>40175</v>
          </cell>
          <cell r="J3479">
            <v>40168</v>
          </cell>
          <cell r="K3479" t="str">
            <v>N</v>
          </cell>
          <cell r="L3479" t="str">
            <v>Drw</v>
          </cell>
          <cell r="M3479">
            <v>3480</v>
          </cell>
        </row>
        <row r="3480">
          <cell r="C3480" t="str">
            <v>25</v>
          </cell>
          <cell r="D3480" t="str">
            <v/>
          </cell>
          <cell r="E3480" t="str">
            <v/>
          </cell>
          <cell r="F3480" t="str">
            <v>Tank-Consolidated Bill of Material - Cable Ladder- (Butane)</v>
          </cell>
          <cell r="G3480">
            <v>0</v>
          </cell>
          <cell r="H3480">
            <v>0</v>
          </cell>
          <cell r="I3480">
            <v>40175</v>
          </cell>
          <cell r="J3480">
            <v>40168</v>
          </cell>
          <cell r="K3480" t="str">
            <v>N</v>
          </cell>
          <cell r="L3480" t="str">
            <v>Drw</v>
          </cell>
          <cell r="M3480">
            <v>3481</v>
          </cell>
        </row>
        <row r="3481">
          <cell r="C3481" t="str">
            <v>25</v>
          </cell>
          <cell r="D3481" t="str">
            <v/>
          </cell>
          <cell r="E3481" t="str">
            <v/>
          </cell>
          <cell r="F3481" t="str">
            <v>Tank-Consolidated Bill of Material - Tank Piping Bolting- (Butane)</v>
          </cell>
          <cell r="G3481">
            <v>0</v>
          </cell>
          <cell r="H3481">
            <v>0</v>
          </cell>
          <cell r="I3481">
            <v>40175</v>
          </cell>
          <cell r="J3481">
            <v>40168</v>
          </cell>
          <cell r="K3481" t="str">
            <v>N</v>
          </cell>
          <cell r="L3481" t="str">
            <v>Drw</v>
          </cell>
          <cell r="M3481">
            <v>3482</v>
          </cell>
        </row>
        <row r="3482">
          <cell r="C3482" t="str">
            <v>25</v>
          </cell>
          <cell r="D3482" t="str">
            <v/>
          </cell>
          <cell r="E3482" t="str">
            <v/>
          </cell>
          <cell r="F3482" t="str">
            <v>Tank-Consolidated Bill of Material - Tank Piping - Pipe- (Butane)</v>
          </cell>
          <cell r="G3482">
            <v>0</v>
          </cell>
          <cell r="H3482">
            <v>0</v>
          </cell>
          <cell r="I3482">
            <v>40175</v>
          </cell>
          <cell r="J3482">
            <v>40168</v>
          </cell>
          <cell r="K3482" t="str">
            <v>N</v>
          </cell>
          <cell r="L3482" t="str">
            <v>Drw</v>
          </cell>
          <cell r="M3482">
            <v>3483</v>
          </cell>
        </row>
        <row r="3483">
          <cell r="C3483" t="str">
            <v>25</v>
          </cell>
          <cell r="D3483" t="str">
            <v/>
          </cell>
          <cell r="E3483" t="str">
            <v/>
          </cell>
          <cell r="F3483" t="str">
            <v>Tank-Consolidated Bill of Material - Tank Piping - Fittings- (Butane)</v>
          </cell>
          <cell r="G3483">
            <v>0</v>
          </cell>
          <cell r="H3483">
            <v>0</v>
          </cell>
          <cell r="I3483">
            <v>40175</v>
          </cell>
          <cell r="J3483">
            <v>40168</v>
          </cell>
          <cell r="K3483" t="str">
            <v>N</v>
          </cell>
          <cell r="L3483" t="str">
            <v>Drw</v>
          </cell>
          <cell r="M3483">
            <v>3484</v>
          </cell>
        </row>
        <row r="3484">
          <cell r="C3484" t="str">
            <v>25</v>
          </cell>
          <cell r="D3484" t="str">
            <v/>
          </cell>
          <cell r="E3484" t="str">
            <v/>
          </cell>
          <cell r="F3484" t="str">
            <v>Tank-Consolidated Bill of Material - Tank Piping - Flanges- (Butane)</v>
          </cell>
          <cell r="G3484">
            <v>0</v>
          </cell>
          <cell r="H3484">
            <v>0</v>
          </cell>
          <cell r="I3484">
            <v>40175</v>
          </cell>
          <cell r="J3484">
            <v>40168</v>
          </cell>
          <cell r="K3484" t="str">
            <v>N</v>
          </cell>
          <cell r="L3484" t="str">
            <v>Drw</v>
          </cell>
          <cell r="M3484">
            <v>3485</v>
          </cell>
        </row>
        <row r="3485">
          <cell r="C3485" t="str">
            <v>25</v>
          </cell>
          <cell r="D3485" t="str">
            <v/>
          </cell>
          <cell r="E3485" t="str">
            <v/>
          </cell>
          <cell r="F3485" t="str">
            <v>Tank-Consolidated Bill of Material - Tank Piping - Misc- (Butane)</v>
          </cell>
          <cell r="G3485">
            <v>0</v>
          </cell>
          <cell r="H3485">
            <v>0</v>
          </cell>
          <cell r="I3485">
            <v>40175</v>
          </cell>
          <cell r="J3485">
            <v>40168</v>
          </cell>
          <cell r="K3485" t="str">
            <v>N</v>
          </cell>
          <cell r="L3485" t="str">
            <v>Drw</v>
          </cell>
          <cell r="M3485">
            <v>3486</v>
          </cell>
        </row>
        <row r="3486">
          <cell r="C3486" t="str">
            <v>25</v>
          </cell>
          <cell r="D3486" t="str">
            <v/>
          </cell>
          <cell r="E3486" t="str">
            <v/>
          </cell>
          <cell r="F3486" t="str">
            <v>Tank-Data Base Printout - Sorted- (Butane)</v>
          </cell>
          <cell r="G3486">
            <v>0</v>
          </cell>
          <cell r="H3486">
            <v>0</v>
          </cell>
          <cell r="I3486">
            <v>40175</v>
          </cell>
          <cell r="J3486">
            <v>40168</v>
          </cell>
          <cell r="K3486" t="str">
            <v>n</v>
          </cell>
          <cell r="L3486" t="str">
            <v>Drw</v>
          </cell>
          <cell r="M3486">
            <v>3487</v>
          </cell>
        </row>
        <row r="3487">
          <cell r="C3487" t="str">
            <v>25</v>
          </cell>
          <cell r="D3487" t="str">
            <v/>
          </cell>
          <cell r="E3487" t="str">
            <v/>
          </cell>
          <cell r="F3487" t="str">
            <v>Tank-Luffing Crane- (Butane)</v>
          </cell>
          <cell r="G3487">
            <v>0</v>
          </cell>
          <cell r="H3487">
            <v>0</v>
          </cell>
          <cell r="I3487">
            <v>40175</v>
          </cell>
          <cell r="J3487">
            <v>40168</v>
          </cell>
          <cell r="K3487" t="str">
            <v>N</v>
          </cell>
          <cell r="L3487" t="str">
            <v>Drw</v>
          </cell>
          <cell r="M3487">
            <v>3488</v>
          </cell>
        </row>
        <row r="3488">
          <cell r="C3488" t="str">
            <v>25</v>
          </cell>
          <cell r="D3488" t="str">
            <v/>
          </cell>
          <cell r="E3488" t="str">
            <v/>
          </cell>
          <cell r="F3488" t="str">
            <v>Tank-3D model sketches of Platform and Stairtower Piping- (Butane)</v>
          </cell>
          <cell r="G3488">
            <v>0</v>
          </cell>
          <cell r="H3488">
            <v>0</v>
          </cell>
          <cell r="I3488">
            <v>40175</v>
          </cell>
          <cell r="J3488">
            <v>40168</v>
          </cell>
          <cell r="K3488" t="str">
            <v>N</v>
          </cell>
          <cell r="L3488" t="str">
            <v>Drw</v>
          </cell>
          <cell r="M3488">
            <v>3489</v>
          </cell>
        </row>
        <row r="3489">
          <cell r="C3489" t="str">
            <v>25</v>
          </cell>
          <cell r="D3489" t="str">
            <v/>
          </cell>
          <cell r="E3489" t="str">
            <v/>
          </cell>
          <cell r="F3489" t="str">
            <v>Tank-Junction Box Supports- (Butane)</v>
          </cell>
          <cell r="G3489">
            <v>0</v>
          </cell>
          <cell r="H3489">
            <v>0</v>
          </cell>
          <cell r="I3489">
            <v>40175</v>
          </cell>
          <cell r="J3489">
            <v>40168</v>
          </cell>
          <cell r="K3489" t="str">
            <v>N</v>
          </cell>
          <cell r="L3489" t="str">
            <v>Drw</v>
          </cell>
          <cell r="M3489">
            <v>3490</v>
          </cell>
        </row>
        <row r="3490">
          <cell r="C3490" t="str">
            <v>25</v>
          </cell>
          <cell r="D3490" t="str">
            <v/>
          </cell>
          <cell r="E3490" t="str">
            <v/>
          </cell>
          <cell r="F3490" t="str">
            <v>Tank-Junction Box Supports- (Butane)</v>
          </cell>
          <cell r="G3490">
            <v>0</v>
          </cell>
          <cell r="H3490">
            <v>0</v>
          </cell>
          <cell r="I3490">
            <v>40175</v>
          </cell>
          <cell r="J3490">
            <v>40168</v>
          </cell>
          <cell r="K3490" t="str">
            <v>N</v>
          </cell>
          <cell r="L3490" t="str">
            <v>Drw</v>
          </cell>
          <cell r="M3490">
            <v>3491</v>
          </cell>
        </row>
        <row r="3491">
          <cell r="C3491" t="str">
            <v>25</v>
          </cell>
          <cell r="D3491" t="str">
            <v/>
          </cell>
          <cell r="E3491" t="str">
            <v/>
          </cell>
          <cell r="F3491" t="str">
            <v>Tank-Cable Ladder - Isometric View- (Butane)</v>
          </cell>
          <cell r="G3491">
            <v>0</v>
          </cell>
          <cell r="H3491">
            <v>0</v>
          </cell>
          <cell r="I3491">
            <v>40175</v>
          </cell>
          <cell r="J3491">
            <v>40168</v>
          </cell>
          <cell r="K3491" t="str">
            <v>N</v>
          </cell>
          <cell r="L3491" t="str">
            <v>Drw</v>
          </cell>
          <cell r="M3491">
            <v>3492</v>
          </cell>
        </row>
        <row r="3492">
          <cell r="C3492" t="str">
            <v>25</v>
          </cell>
          <cell r="D3492" t="str">
            <v/>
          </cell>
          <cell r="E3492" t="str">
            <v/>
          </cell>
          <cell r="F3492" t="str">
            <v>Tank-Cable Ladder - Route Elevations- (Butane)</v>
          </cell>
          <cell r="G3492">
            <v>0</v>
          </cell>
          <cell r="H3492">
            <v>0</v>
          </cell>
          <cell r="I3492">
            <v>40175</v>
          </cell>
          <cell r="J3492">
            <v>40168</v>
          </cell>
          <cell r="K3492" t="str">
            <v>N</v>
          </cell>
          <cell r="L3492" t="str">
            <v>Drw</v>
          </cell>
          <cell r="M3492">
            <v>3493</v>
          </cell>
        </row>
        <row r="3493">
          <cell r="C3493" t="str">
            <v>25</v>
          </cell>
          <cell r="D3493" t="str">
            <v/>
          </cell>
          <cell r="E3493" t="str">
            <v/>
          </cell>
          <cell r="F3493" t="str">
            <v>Tank-Cable Ladder - Plan Views- (Butane)</v>
          </cell>
          <cell r="G3493">
            <v>0</v>
          </cell>
          <cell r="H3493">
            <v>0</v>
          </cell>
          <cell r="I3493">
            <v>40175</v>
          </cell>
          <cell r="J3493">
            <v>40168</v>
          </cell>
          <cell r="K3493" t="str">
            <v>N</v>
          </cell>
          <cell r="L3493" t="str">
            <v>Drw</v>
          </cell>
          <cell r="M3493">
            <v>3494</v>
          </cell>
        </row>
        <row r="3494">
          <cell r="C3494" t="str">
            <v>25</v>
          </cell>
          <cell r="D3494" t="str">
            <v/>
          </cell>
          <cell r="E3494" t="str">
            <v/>
          </cell>
          <cell r="F3494" t="str">
            <v>Tank-Cable Ladder - Attachement To Structural- (Butane)</v>
          </cell>
          <cell r="G3494">
            <v>0</v>
          </cell>
          <cell r="H3494">
            <v>0</v>
          </cell>
          <cell r="I3494">
            <v>40175</v>
          </cell>
          <cell r="J3494">
            <v>40168</v>
          </cell>
          <cell r="K3494" t="str">
            <v>N</v>
          </cell>
          <cell r="L3494" t="str">
            <v>Drw</v>
          </cell>
          <cell r="M3494">
            <v>3495</v>
          </cell>
        </row>
        <row r="3495">
          <cell r="C3495" t="str">
            <v>25</v>
          </cell>
          <cell r="D3495" t="str">
            <v/>
          </cell>
          <cell r="E3495" t="str">
            <v/>
          </cell>
          <cell r="F3495" t="str">
            <v>Tank-Instrument Tray- (Butane)</v>
          </cell>
          <cell r="G3495">
            <v>0</v>
          </cell>
          <cell r="H3495">
            <v>0</v>
          </cell>
          <cell r="I3495">
            <v>40175</v>
          </cell>
          <cell r="J3495">
            <v>40168</v>
          </cell>
          <cell r="K3495" t="str">
            <v>N</v>
          </cell>
          <cell r="L3495" t="str">
            <v>Drw</v>
          </cell>
          <cell r="M3495">
            <v>3496</v>
          </cell>
        </row>
        <row r="3496">
          <cell r="C3496" t="str">
            <v>25</v>
          </cell>
          <cell r="D3496" t="str">
            <v/>
          </cell>
          <cell r="E3496" t="str">
            <v/>
          </cell>
          <cell r="F3496" t="str">
            <v>Tank-Instrument Tray- (Butane)</v>
          </cell>
          <cell r="G3496">
            <v>0</v>
          </cell>
          <cell r="H3496">
            <v>0</v>
          </cell>
          <cell r="I3496">
            <v>40175</v>
          </cell>
          <cell r="J3496">
            <v>40168</v>
          </cell>
          <cell r="K3496" t="str">
            <v>N</v>
          </cell>
          <cell r="L3496" t="str">
            <v>Drw</v>
          </cell>
          <cell r="M3496">
            <v>3497</v>
          </cell>
        </row>
        <row r="3497">
          <cell r="C3497" t="str">
            <v>25</v>
          </cell>
          <cell r="D3497" t="str">
            <v/>
          </cell>
          <cell r="E3497" t="str">
            <v/>
          </cell>
          <cell r="F3497" t="str">
            <v>Tank-Instrument Tray- (Butane)</v>
          </cell>
          <cell r="G3497">
            <v>0</v>
          </cell>
          <cell r="H3497">
            <v>0</v>
          </cell>
          <cell r="I3497">
            <v>40175</v>
          </cell>
          <cell r="J3497">
            <v>40168</v>
          </cell>
          <cell r="K3497" t="str">
            <v>N</v>
          </cell>
          <cell r="L3497" t="str">
            <v>Drw</v>
          </cell>
          <cell r="M3497">
            <v>3498</v>
          </cell>
        </row>
        <row r="3498">
          <cell r="C3498" t="str">
            <v>25</v>
          </cell>
          <cell r="D3498" t="str">
            <v/>
          </cell>
          <cell r="E3498" t="str">
            <v/>
          </cell>
          <cell r="F3498" t="str">
            <v>Tank-Platform Piping Arrangements- (Butane)</v>
          </cell>
          <cell r="G3498">
            <v>0</v>
          </cell>
          <cell r="H3498">
            <v>0</v>
          </cell>
          <cell r="I3498">
            <v>40175</v>
          </cell>
          <cell r="J3498">
            <v>40168</v>
          </cell>
          <cell r="K3498" t="str">
            <v>N</v>
          </cell>
          <cell r="L3498" t="str">
            <v>Drw</v>
          </cell>
          <cell r="M3498">
            <v>3499</v>
          </cell>
        </row>
        <row r="3499">
          <cell r="C3499" t="str">
            <v>25</v>
          </cell>
          <cell r="D3499" t="str">
            <v/>
          </cell>
          <cell r="E3499" t="str">
            <v/>
          </cell>
          <cell r="F3499" t="str">
            <v>Tank-Platform Piping Arrangements- (Butane)</v>
          </cell>
          <cell r="G3499">
            <v>0</v>
          </cell>
          <cell r="H3499">
            <v>0</v>
          </cell>
          <cell r="I3499">
            <v>40175</v>
          </cell>
          <cell r="J3499">
            <v>40168</v>
          </cell>
          <cell r="K3499" t="str">
            <v>N</v>
          </cell>
          <cell r="L3499" t="str">
            <v>Drw</v>
          </cell>
          <cell r="M3499">
            <v>3500</v>
          </cell>
        </row>
        <row r="3500">
          <cell r="C3500" t="str">
            <v>25</v>
          </cell>
          <cell r="D3500" t="str">
            <v/>
          </cell>
          <cell r="E3500" t="str">
            <v/>
          </cell>
          <cell r="F3500" t="str">
            <v>Tank-Platform Piping Arrangements- (Butane)</v>
          </cell>
          <cell r="G3500">
            <v>0</v>
          </cell>
          <cell r="H3500">
            <v>0</v>
          </cell>
          <cell r="I3500">
            <v>40175</v>
          </cell>
          <cell r="J3500">
            <v>40168</v>
          </cell>
          <cell r="K3500" t="str">
            <v>N</v>
          </cell>
          <cell r="L3500" t="str">
            <v>Drw</v>
          </cell>
          <cell r="M3500">
            <v>3501</v>
          </cell>
        </row>
        <row r="3501">
          <cell r="C3501" t="str">
            <v>25</v>
          </cell>
          <cell r="D3501" t="str">
            <v/>
          </cell>
          <cell r="E3501" t="str">
            <v/>
          </cell>
          <cell r="F3501" t="str">
            <v>Tank-Platform Piping Arrangements- (Butane)</v>
          </cell>
          <cell r="G3501">
            <v>0</v>
          </cell>
          <cell r="H3501">
            <v>0</v>
          </cell>
          <cell r="I3501">
            <v>40175</v>
          </cell>
          <cell r="J3501">
            <v>40168</v>
          </cell>
          <cell r="K3501" t="str">
            <v>N</v>
          </cell>
          <cell r="L3501" t="str">
            <v>Drw</v>
          </cell>
          <cell r="M3501">
            <v>3502</v>
          </cell>
        </row>
        <row r="3502">
          <cell r="C3502" t="str">
            <v>25</v>
          </cell>
          <cell r="D3502" t="str">
            <v/>
          </cell>
          <cell r="E3502" t="str">
            <v/>
          </cell>
          <cell r="F3502" t="str">
            <v>Tank-Platform Piping Arrangements- (Butane)</v>
          </cell>
          <cell r="G3502">
            <v>0</v>
          </cell>
          <cell r="H3502">
            <v>0</v>
          </cell>
          <cell r="I3502">
            <v>40175</v>
          </cell>
          <cell r="J3502">
            <v>40168</v>
          </cell>
          <cell r="K3502" t="str">
            <v>N</v>
          </cell>
          <cell r="L3502" t="str">
            <v>Drw</v>
          </cell>
          <cell r="M3502">
            <v>3503</v>
          </cell>
        </row>
        <row r="3503">
          <cell r="C3503" t="str">
            <v>25</v>
          </cell>
          <cell r="D3503" t="str">
            <v/>
          </cell>
          <cell r="E3503" t="str">
            <v/>
          </cell>
          <cell r="F3503" t="str">
            <v>Tank-- (Butane)</v>
          </cell>
          <cell r="G3503">
            <v>0</v>
          </cell>
          <cell r="H3503">
            <v>0</v>
          </cell>
          <cell r="I3503">
            <v>40175</v>
          </cell>
          <cell r="J3503">
            <v>40168</v>
          </cell>
          <cell r="K3503" t="str">
            <v>N</v>
          </cell>
          <cell r="L3503" t="str">
            <v>Drw</v>
          </cell>
          <cell r="M3503">
            <v>3504</v>
          </cell>
        </row>
        <row r="3504">
          <cell r="C3504" t="str">
            <v>25</v>
          </cell>
          <cell r="D3504" t="str">
            <v/>
          </cell>
          <cell r="E3504" t="str">
            <v/>
          </cell>
          <cell r="F3504" t="str">
            <v>Tank-- (Butane)</v>
          </cell>
          <cell r="G3504">
            <v>0</v>
          </cell>
          <cell r="H3504">
            <v>0</v>
          </cell>
          <cell r="I3504">
            <v>40175</v>
          </cell>
          <cell r="J3504">
            <v>40168</v>
          </cell>
          <cell r="K3504" t="str">
            <v>N</v>
          </cell>
          <cell r="L3504" t="str">
            <v>Drw</v>
          </cell>
          <cell r="M3504">
            <v>3505</v>
          </cell>
        </row>
        <row r="3505">
          <cell r="C3505" t="str">
            <v>25</v>
          </cell>
          <cell r="D3505" t="str">
            <v/>
          </cell>
          <cell r="E3505" t="str">
            <v/>
          </cell>
          <cell r="F3505" t="str">
            <v>Tank-- (Butane)</v>
          </cell>
          <cell r="G3505">
            <v>0</v>
          </cell>
          <cell r="H3505">
            <v>0</v>
          </cell>
          <cell r="I3505">
            <v>40175</v>
          </cell>
          <cell r="J3505">
            <v>40168</v>
          </cell>
          <cell r="K3505" t="str">
            <v>N</v>
          </cell>
          <cell r="L3505" t="str">
            <v>Drw</v>
          </cell>
          <cell r="M3505">
            <v>3506</v>
          </cell>
        </row>
        <row r="3506">
          <cell r="C3506" t="str">
            <v>25</v>
          </cell>
          <cell r="D3506" t="str">
            <v/>
          </cell>
          <cell r="E3506" t="str">
            <v/>
          </cell>
          <cell r="F3506" t="str">
            <v>Tank-- (Butane)</v>
          </cell>
          <cell r="G3506">
            <v>0</v>
          </cell>
          <cell r="H3506">
            <v>0</v>
          </cell>
          <cell r="I3506">
            <v>40175</v>
          </cell>
          <cell r="J3506">
            <v>40168</v>
          </cell>
          <cell r="K3506" t="str">
            <v>N</v>
          </cell>
          <cell r="L3506" t="str">
            <v>Drw</v>
          </cell>
          <cell r="M3506">
            <v>3507</v>
          </cell>
        </row>
        <row r="3507">
          <cell r="C3507" t="str">
            <v>25</v>
          </cell>
          <cell r="D3507" t="str">
            <v/>
          </cell>
          <cell r="E3507" t="str">
            <v/>
          </cell>
          <cell r="F3507" t="str">
            <v>Tank-- (Butane)</v>
          </cell>
          <cell r="G3507">
            <v>0</v>
          </cell>
          <cell r="H3507">
            <v>0</v>
          </cell>
          <cell r="I3507">
            <v>40175</v>
          </cell>
          <cell r="J3507">
            <v>40168</v>
          </cell>
          <cell r="K3507" t="str">
            <v>N</v>
          </cell>
          <cell r="L3507" t="str">
            <v>Drw</v>
          </cell>
          <cell r="M3507">
            <v>3508</v>
          </cell>
        </row>
        <row r="3508">
          <cell r="C3508" t="str">
            <v>25</v>
          </cell>
          <cell r="D3508" t="str">
            <v/>
          </cell>
          <cell r="E3508" t="str">
            <v/>
          </cell>
          <cell r="F3508" t="str">
            <v>Tank-- (Butane)</v>
          </cell>
          <cell r="G3508">
            <v>0</v>
          </cell>
          <cell r="H3508">
            <v>0</v>
          </cell>
          <cell r="I3508">
            <v>40175</v>
          </cell>
          <cell r="J3508">
            <v>40168</v>
          </cell>
          <cell r="K3508" t="str">
            <v>N</v>
          </cell>
          <cell r="L3508" t="str">
            <v>Drw</v>
          </cell>
          <cell r="M3508">
            <v>3509</v>
          </cell>
        </row>
        <row r="3509">
          <cell r="C3509" t="str">
            <v>25</v>
          </cell>
          <cell r="D3509" t="str">
            <v/>
          </cell>
          <cell r="E3509" t="str">
            <v/>
          </cell>
          <cell r="F3509" t="str">
            <v>Tank-- (Butane)</v>
          </cell>
          <cell r="G3509">
            <v>0</v>
          </cell>
          <cell r="H3509">
            <v>0</v>
          </cell>
          <cell r="I3509">
            <v>40175</v>
          </cell>
          <cell r="J3509">
            <v>40168</v>
          </cell>
          <cell r="K3509" t="str">
            <v>N</v>
          </cell>
          <cell r="L3509" t="str">
            <v>Drw</v>
          </cell>
          <cell r="M3509">
            <v>3510</v>
          </cell>
        </row>
        <row r="3510">
          <cell r="C3510" t="str">
            <v>25</v>
          </cell>
          <cell r="D3510" t="str">
            <v/>
          </cell>
          <cell r="E3510" t="str">
            <v/>
          </cell>
          <cell r="F3510" t="str">
            <v>Tank-- (Butane)</v>
          </cell>
          <cell r="G3510">
            <v>0</v>
          </cell>
          <cell r="H3510">
            <v>0</v>
          </cell>
          <cell r="I3510">
            <v>40175</v>
          </cell>
          <cell r="J3510">
            <v>40168</v>
          </cell>
          <cell r="K3510" t="str">
            <v>N</v>
          </cell>
          <cell r="L3510" t="str">
            <v>Drw</v>
          </cell>
          <cell r="M3510">
            <v>3511</v>
          </cell>
        </row>
        <row r="3511">
          <cell r="C3511" t="str">
            <v>25</v>
          </cell>
          <cell r="D3511" t="str">
            <v/>
          </cell>
          <cell r="E3511" t="str">
            <v/>
          </cell>
          <cell r="F3511" t="str">
            <v>Tank-- (Butane)</v>
          </cell>
          <cell r="G3511">
            <v>0</v>
          </cell>
          <cell r="H3511">
            <v>0</v>
          </cell>
          <cell r="I3511">
            <v>40175</v>
          </cell>
          <cell r="J3511">
            <v>40168</v>
          </cell>
          <cell r="K3511" t="str">
            <v>N</v>
          </cell>
          <cell r="L3511" t="str">
            <v>Drw</v>
          </cell>
          <cell r="M3511">
            <v>3512</v>
          </cell>
        </row>
        <row r="3512">
          <cell r="C3512" t="str">
            <v>25</v>
          </cell>
          <cell r="D3512" t="str">
            <v/>
          </cell>
          <cell r="E3512" t="str">
            <v/>
          </cell>
          <cell r="F3512" t="str">
            <v>Tank-- (Butane)</v>
          </cell>
          <cell r="G3512">
            <v>0</v>
          </cell>
          <cell r="H3512">
            <v>0</v>
          </cell>
          <cell r="I3512">
            <v>40175</v>
          </cell>
          <cell r="J3512">
            <v>40168</v>
          </cell>
          <cell r="K3512" t="str">
            <v>N</v>
          </cell>
          <cell r="L3512" t="str">
            <v>Drw</v>
          </cell>
          <cell r="M3512">
            <v>3513</v>
          </cell>
        </row>
        <row r="3513">
          <cell r="C3513" t="str">
            <v>25</v>
          </cell>
          <cell r="D3513" t="str">
            <v/>
          </cell>
          <cell r="E3513" t="str">
            <v/>
          </cell>
          <cell r="F3513" t="str">
            <v>Tank-- (Butane)</v>
          </cell>
          <cell r="G3513">
            <v>0</v>
          </cell>
          <cell r="H3513">
            <v>0</v>
          </cell>
          <cell r="I3513">
            <v>40175</v>
          </cell>
          <cell r="J3513">
            <v>40168</v>
          </cell>
          <cell r="K3513" t="str">
            <v>N</v>
          </cell>
          <cell r="L3513" t="str">
            <v>Drw</v>
          </cell>
          <cell r="M3513">
            <v>3514</v>
          </cell>
        </row>
        <row r="3514">
          <cell r="C3514" t="str">
            <v>25</v>
          </cell>
          <cell r="D3514" t="str">
            <v/>
          </cell>
          <cell r="E3514" t="str">
            <v/>
          </cell>
          <cell r="F3514" t="str">
            <v>Tank-- (Butane)</v>
          </cell>
          <cell r="G3514">
            <v>0</v>
          </cell>
          <cell r="H3514">
            <v>0</v>
          </cell>
          <cell r="I3514">
            <v>40175</v>
          </cell>
          <cell r="J3514">
            <v>40168</v>
          </cell>
          <cell r="K3514" t="str">
            <v>N</v>
          </cell>
          <cell r="L3514" t="str">
            <v>Drw</v>
          </cell>
          <cell r="M3514">
            <v>3515</v>
          </cell>
        </row>
        <row r="3515">
          <cell r="C3515" t="str">
            <v>25</v>
          </cell>
          <cell r="D3515" t="str">
            <v/>
          </cell>
          <cell r="E3515" t="str">
            <v/>
          </cell>
          <cell r="F3515" t="str">
            <v>Tank-- (Butane)</v>
          </cell>
          <cell r="G3515">
            <v>0</v>
          </cell>
          <cell r="H3515">
            <v>0</v>
          </cell>
          <cell r="I3515">
            <v>40175</v>
          </cell>
          <cell r="J3515">
            <v>40168</v>
          </cell>
          <cell r="K3515" t="str">
            <v>N</v>
          </cell>
          <cell r="L3515" t="str">
            <v>Drw</v>
          </cell>
          <cell r="M3515">
            <v>3516</v>
          </cell>
        </row>
        <row r="3516">
          <cell r="C3516" t="str">
            <v>25</v>
          </cell>
          <cell r="D3516" t="str">
            <v/>
          </cell>
          <cell r="E3516" t="str">
            <v/>
          </cell>
          <cell r="F3516" t="str">
            <v>Tank-- (Butane)</v>
          </cell>
          <cell r="G3516">
            <v>0</v>
          </cell>
          <cell r="H3516">
            <v>0</v>
          </cell>
          <cell r="I3516">
            <v>40175</v>
          </cell>
          <cell r="J3516">
            <v>40168</v>
          </cell>
          <cell r="K3516" t="str">
            <v>N</v>
          </cell>
          <cell r="L3516" t="str">
            <v>Drw</v>
          </cell>
          <cell r="M3516">
            <v>3517</v>
          </cell>
        </row>
        <row r="3517">
          <cell r="C3517" t="str">
            <v>25</v>
          </cell>
          <cell r="D3517" t="str">
            <v/>
          </cell>
          <cell r="E3517" t="str">
            <v/>
          </cell>
          <cell r="F3517" t="str">
            <v>Tank-- (Butane)</v>
          </cell>
          <cell r="G3517">
            <v>0</v>
          </cell>
          <cell r="H3517">
            <v>0</v>
          </cell>
          <cell r="I3517">
            <v>40175</v>
          </cell>
          <cell r="J3517">
            <v>40168</v>
          </cell>
          <cell r="K3517" t="str">
            <v>N</v>
          </cell>
          <cell r="L3517" t="str">
            <v>Drw</v>
          </cell>
          <cell r="M3517">
            <v>3518</v>
          </cell>
        </row>
        <row r="3518">
          <cell r="C3518" t="str">
            <v>25</v>
          </cell>
          <cell r="D3518" t="str">
            <v/>
          </cell>
          <cell r="E3518" t="str">
            <v/>
          </cell>
          <cell r="F3518" t="str">
            <v>Tank-- (Butane)</v>
          </cell>
          <cell r="G3518">
            <v>0</v>
          </cell>
          <cell r="H3518">
            <v>0</v>
          </cell>
          <cell r="I3518">
            <v>40175</v>
          </cell>
          <cell r="J3518">
            <v>40168</v>
          </cell>
          <cell r="K3518" t="str">
            <v>N</v>
          </cell>
          <cell r="L3518" t="str">
            <v>Drw</v>
          </cell>
          <cell r="M3518">
            <v>3519</v>
          </cell>
        </row>
        <row r="3519">
          <cell r="C3519" t="str">
            <v>25</v>
          </cell>
          <cell r="D3519" t="str">
            <v/>
          </cell>
          <cell r="E3519" t="str">
            <v/>
          </cell>
          <cell r="F3519" t="str">
            <v>Tank-- (Butane)</v>
          </cell>
          <cell r="G3519">
            <v>0</v>
          </cell>
          <cell r="H3519">
            <v>0</v>
          </cell>
          <cell r="I3519">
            <v>40175</v>
          </cell>
          <cell r="J3519">
            <v>40168</v>
          </cell>
          <cell r="K3519" t="str">
            <v>N</v>
          </cell>
          <cell r="L3519" t="str">
            <v>Drw</v>
          </cell>
          <cell r="M3519">
            <v>3520</v>
          </cell>
        </row>
        <row r="3520">
          <cell r="C3520" t="str">
            <v>25</v>
          </cell>
          <cell r="D3520" t="str">
            <v/>
          </cell>
          <cell r="E3520" t="str">
            <v/>
          </cell>
          <cell r="F3520" t="str">
            <v>Tank-- (Butane)</v>
          </cell>
          <cell r="G3520">
            <v>0</v>
          </cell>
          <cell r="H3520">
            <v>0</v>
          </cell>
          <cell r="I3520">
            <v>40175</v>
          </cell>
          <cell r="J3520">
            <v>40168</v>
          </cell>
          <cell r="K3520" t="str">
            <v>N</v>
          </cell>
          <cell r="L3520" t="str">
            <v>Drw</v>
          </cell>
          <cell r="M3520">
            <v>3521</v>
          </cell>
        </row>
        <row r="3521">
          <cell r="C3521" t="str">
            <v>25</v>
          </cell>
          <cell r="D3521" t="str">
            <v/>
          </cell>
          <cell r="E3521" t="str">
            <v/>
          </cell>
          <cell r="F3521" t="str">
            <v>Tank-- (Butane)</v>
          </cell>
          <cell r="G3521">
            <v>0</v>
          </cell>
          <cell r="H3521">
            <v>0</v>
          </cell>
          <cell r="I3521">
            <v>40175</v>
          </cell>
          <cell r="J3521">
            <v>40168</v>
          </cell>
          <cell r="K3521" t="str">
            <v>N</v>
          </cell>
          <cell r="L3521" t="str">
            <v>Drw</v>
          </cell>
          <cell r="M3521">
            <v>3522</v>
          </cell>
        </row>
        <row r="3522">
          <cell r="C3522" t="str">
            <v>25</v>
          </cell>
          <cell r="D3522" t="str">
            <v/>
          </cell>
          <cell r="E3522" t="str">
            <v/>
          </cell>
          <cell r="F3522" t="str">
            <v>Tank-- (Butane)</v>
          </cell>
          <cell r="G3522">
            <v>0</v>
          </cell>
          <cell r="H3522">
            <v>0</v>
          </cell>
          <cell r="I3522">
            <v>40175</v>
          </cell>
          <cell r="J3522">
            <v>40168</v>
          </cell>
          <cell r="K3522" t="str">
            <v>N</v>
          </cell>
          <cell r="L3522" t="str">
            <v>Drw</v>
          </cell>
          <cell r="M3522">
            <v>3523</v>
          </cell>
        </row>
        <row r="3523">
          <cell r="C3523" t="str">
            <v>25</v>
          </cell>
          <cell r="D3523" t="str">
            <v/>
          </cell>
          <cell r="E3523" t="str">
            <v/>
          </cell>
          <cell r="F3523" t="str">
            <v>Tank-- (Butane)</v>
          </cell>
          <cell r="G3523">
            <v>0</v>
          </cell>
          <cell r="H3523">
            <v>0</v>
          </cell>
          <cell r="I3523">
            <v>40175</v>
          </cell>
          <cell r="J3523">
            <v>40168</v>
          </cell>
          <cell r="K3523" t="str">
            <v>N</v>
          </cell>
          <cell r="L3523" t="str">
            <v>Drw</v>
          </cell>
          <cell r="M3523">
            <v>3524</v>
          </cell>
        </row>
        <row r="3524">
          <cell r="C3524" t="str">
            <v>25</v>
          </cell>
          <cell r="D3524" t="str">
            <v/>
          </cell>
          <cell r="E3524" t="str">
            <v/>
          </cell>
          <cell r="F3524" t="str">
            <v>Tank-- (Butane)</v>
          </cell>
          <cell r="G3524">
            <v>0</v>
          </cell>
          <cell r="H3524">
            <v>0</v>
          </cell>
          <cell r="I3524">
            <v>40175</v>
          </cell>
          <cell r="J3524">
            <v>40168</v>
          </cell>
          <cell r="K3524" t="str">
            <v>N</v>
          </cell>
          <cell r="L3524" t="str">
            <v>Drw</v>
          </cell>
          <cell r="M3524">
            <v>3525</v>
          </cell>
        </row>
        <row r="3525">
          <cell r="C3525" t="str">
            <v>25</v>
          </cell>
          <cell r="D3525" t="str">
            <v/>
          </cell>
          <cell r="E3525" t="str">
            <v/>
          </cell>
          <cell r="F3525" t="str">
            <v>Tank-- (Butane)</v>
          </cell>
          <cell r="G3525">
            <v>0</v>
          </cell>
          <cell r="H3525">
            <v>0</v>
          </cell>
          <cell r="I3525">
            <v>40175</v>
          </cell>
          <cell r="J3525">
            <v>40168</v>
          </cell>
          <cell r="K3525" t="str">
            <v>N</v>
          </cell>
          <cell r="L3525" t="str">
            <v>Drw</v>
          </cell>
          <cell r="M3525">
            <v>3526</v>
          </cell>
        </row>
        <row r="3526">
          <cell r="C3526" t="str">
            <v>25</v>
          </cell>
          <cell r="D3526" t="str">
            <v/>
          </cell>
          <cell r="E3526" t="str">
            <v/>
          </cell>
          <cell r="F3526" t="str">
            <v>-- (Butane)</v>
          </cell>
          <cell r="G3526">
            <v>0</v>
          </cell>
          <cell r="H3526">
            <v>0</v>
          </cell>
          <cell r="I3526">
            <v>40175</v>
          </cell>
          <cell r="J3526">
            <v>40168</v>
          </cell>
          <cell r="K3526" t="str">
            <v>N</v>
          </cell>
          <cell r="L3526" t="str">
            <v>Drw</v>
          </cell>
          <cell r="M3526">
            <v>3527</v>
          </cell>
        </row>
        <row r="3527">
          <cell r="C3527" t="str">
            <v>25</v>
          </cell>
          <cell r="D3527" t="str">
            <v/>
          </cell>
          <cell r="E3527" t="str">
            <v/>
          </cell>
          <cell r="F3527" t="str">
            <v>-- (Butane)</v>
          </cell>
          <cell r="G3527">
            <v>0</v>
          </cell>
          <cell r="H3527">
            <v>0</v>
          </cell>
          <cell r="I3527">
            <v>40175</v>
          </cell>
          <cell r="J3527">
            <v>40168</v>
          </cell>
          <cell r="K3527" t="str">
            <v>N</v>
          </cell>
          <cell r="L3527" t="str">
            <v>Drw</v>
          </cell>
          <cell r="M3527">
            <v>3528</v>
          </cell>
        </row>
        <row r="3528">
          <cell r="C3528" t="str">
            <v>25</v>
          </cell>
          <cell r="D3528" t="str">
            <v/>
          </cell>
          <cell r="E3528" t="str">
            <v/>
          </cell>
          <cell r="F3528" t="str">
            <v>-- (Butane)</v>
          </cell>
          <cell r="G3528">
            <v>0</v>
          </cell>
          <cell r="H3528">
            <v>0</v>
          </cell>
          <cell r="I3528">
            <v>40175</v>
          </cell>
          <cell r="J3528">
            <v>40168</v>
          </cell>
          <cell r="K3528" t="str">
            <v>N</v>
          </cell>
          <cell r="L3528" t="str">
            <v>Drw</v>
          </cell>
          <cell r="M3528">
            <v>3529</v>
          </cell>
        </row>
        <row r="3529">
          <cell r="C3529" t="str">
            <v>25</v>
          </cell>
          <cell r="D3529" t="str">
            <v/>
          </cell>
          <cell r="E3529" t="str">
            <v/>
          </cell>
          <cell r="F3529" t="str">
            <v>-- (Butane)</v>
          </cell>
          <cell r="G3529">
            <v>0</v>
          </cell>
          <cell r="H3529">
            <v>0</v>
          </cell>
          <cell r="I3529">
            <v>40175</v>
          </cell>
          <cell r="J3529">
            <v>40168</v>
          </cell>
          <cell r="K3529" t="str">
            <v>N</v>
          </cell>
          <cell r="L3529" t="str">
            <v>Drw</v>
          </cell>
          <cell r="M3529">
            <v>3530</v>
          </cell>
        </row>
        <row r="3530">
          <cell r="C3530" t="str">
            <v>25</v>
          </cell>
          <cell r="D3530" t="str">
            <v/>
          </cell>
          <cell r="E3530" t="str">
            <v/>
          </cell>
          <cell r="F3530" t="str">
            <v>-- (Butane)</v>
          </cell>
          <cell r="G3530">
            <v>0</v>
          </cell>
          <cell r="H3530">
            <v>0</v>
          </cell>
          <cell r="I3530">
            <v>40175</v>
          </cell>
          <cell r="J3530">
            <v>40168</v>
          </cell>
          <cell r="K3530" t="str">
            <v>N</v>
          </cell>
          <cell r="L3530" t="str">
            <v>Drw</v>
          </cell>
          <cell r="M3530">
            <v>3531</v>
          </cell>
        </row>
        <row r="3531">
          <cell r="C3531" t="str">
            <v>25</v>
          </cell>
          <cell r="D3531" t="str">
            <v/>
          </cell>
          <cell r="E3531" t="str">
            <v/>
          </cell>
          <cell r="F3531" t="str">
            <v>-- (Butane)</v>
          </cell>
          <cell r="G3531">
            <v>0</v>
          </cell>
          <cell r="H3531">
            <v>0</v>
          </cell>
          <cell r="I3531">
            <v>40175</v>
          </cell>
          <cell r="J3531">
            <v>40168</v>
          </cell>
          <cell r="K3531" t="str">
            <v>N</v>
          </cell>
          <cell r="L3531" t="str">
            <v>Drw</v>
          </cell>
          <cell r="M3531">
            <v>3532</v>
          </cell>
        </row>
        <row r="3532">
          <cell r="C3532" t="str">
            <v>25</v>
          </cell>
          <cell r="D3532" t="str">
            <v/>
          </cell>
          <cell r="E3532" t="str">
            <v/>
          </cell>
          <cell r="F3532" t="str">
            <v>-- (Butane)</v>
          </cell>
          <cell r="G3532">
            <v>0</v>
          </cell>
          <cell r="H3532">
            <v>0</v>
          </cell>
          <cell r="I3532">
            <v>40175</v>
          </cell>
          <cell r="J3532">
            <v>40168</v>
          </cell>
          <cell r="K3532" t="str">
            <v>N</v>
          </cell>
          <cell r="L3532" t="str">
            <v>Drw</v>
          </cell>
          <cell r="M3532">
            <v>3533</v>
          </cell>
        </row>
        <row r="3533">
          <cell r="C3533" t="str">
            <v>25</v>
          </cell>
          <cell r="D3533" t="str">
            <v/>
          </cell>
          <cell r="E3533" t="str">
            <v/>
          </cell>
          <cell r="F3533" t="str">
            <v>-- (Butane)</v>
          </cell>
          <cell r="G3533">
            <v>0</v>
          </cell>
          <cell r="H3533">
            <v>0</v>
          </cell>
          <cell r="I3533">
            <v>40175</v>
          </cell>
          <cell r="J3533">
            <v>40168</v>
          </cell>
          <cell r="K3533" t="str">
            <v>N</v>
          </cell>
          <cell r="L3533" t="str">
            <v>Drw</v>
          </cell>
          <cell r="M3533">
            <v>3534</v>
          </cell>
        </row>
        <row r="3534">
          <cell r="C3534" t="str">
            <v>25</v>
          </cell>
          <cell r="D3534" t="str">
            <v/>
          </cell>
          <cell r="E3534" t="str">
            <v/>
          </cell>
          <cell r="F3534" t="str">
            <v>-- (Butane)</v>
          </cell>
          <cell r="G3534">
            <v>0</v>
          </cell>
          <cell r="H3534">
            <v>0</v>
          </cell>
          <cell r="I3534">
            <v>40175</v>
          </cell>
          <cell r="J3534">
            <v>40168</v>
          </cell>
          <cell r="K3534" t="str">
            <v>N</v>
          </cell>
          <cell r="L3534" t="str">
            <v>Drw</v>
          </cell>
          <cell r="M3534">
            <v>3535</v>
          </cell>
        </row>
        <row r="3535">
          <cell r="C3535" t="str">
            <v>25</v>
          </cell>
          <cell r="D3535" t="str">
            <v/>
          </cell>
          <cell r="E3535" t="str">
            <v/>
          </cell>
          <cell r="F3535" t="str">
            <v>-- (Butane)</v>
          </cell>
          <cell r="G3535">
            <v>0</v>
          </cell>
          <cell r="H3535">
            <v>0</v>
          </cell>
          <cell r="I3535">
            <v>40175</v>
          </cell>
          <cell r="J3535">
            <v>40168</v>
          </cell>
          <cell r="K3535" t="str">
            <v>N</v>
          </cell>
          <cell r="L3535" t="str">
            <v>Drw</v>
          </cell>
          <cell r="M3535">
            <v>3536</v>
          </cell>
        </row>
        <row r="3536">
          <cell r="C3536" t="str">
            <v>25</v>
          </cell>
          <cell r="D3536" t="str">
            <v/>
          </cell>
          <cell r="E3536" t="str">
            <v/>
          </cell>
          <cell r="F3536" t="str">
            <v>-- (Butane)</v>
          </cell>
          <cell r="G3536">
            <v>0</v>
          </cell>
          <cell r="H3536">
            <v>0</v>
          </cell>
          <cell r="I3536">
            <v>40175</v>
          </cell>
          <cell r="J3536">
            <v>40168</v>
          </cell>
          <cell r="K3536" t="str">
            <v>N</v>
          </cell>
          <cell r="L3536" t="str">
            <v>Drw</v>
          </cell>
          <cell r="M3536">
            <v>3537</v>
          </cell>
        </row>
        <row r="3537">
          <cell r="C3537" t="str">
            <v>25</v>
          </cell>
          <cell r="D3537" t="str">
            <v/>
          </cell>
          <cell r="E3537" t="str">
            <v/>
          </cell>
          <cell r="F3537" t="str">
            <v>-- (Butane)</v>
          </cell>
          <cell r="G3537">
            <v>0</v>
          </cell>
          <cell r="H3537">
            <v>0</v>
          </cell>
          <cell r="I3537">
            <v>40175</v>
          </cell>
          <cell r="J3537">
            <v>40168</v>
          </cell>
          <cell r="K3537" t="str">
            <v>N</v>
          </cell>
          <cell r="L3537" t="str">
            <v>Drw</v>
          </cell>
          <cell r="M3537">
            <v>3538</v>
          </cell>
        </row>
        <row r="3538">
          <cell r="C3538" t="str">
            <v>25</v>
          </cell>
          <cell r="D3538" t="str">
            <v/>
          </cell>
          <cell r="E3538" t="str">
            <v/>
          </cell>
          <cell r="F3538" t="str">
            <v>-- (Butane)</v>
          </cell>
          <cell r="G3538">
            <v>0</v>
          </cell>
          <cell r="H3538">
            <v>0</v>
          </cell>
          <cell r="I3538">
            <v>40175</v>
          </cell>
          <cell r="J3538">
            <v>40168</v>
          </cell>
          <cell r="K3538" t="str">
            <v>N</v>
          </cell>
          <cell r="L3538" t="str">
            <v>Drw</v>
          </cell>
          <cell r="M3538">
            <v>3539</v>
          </cell>
        </row>
        <row r="3539">
          <cell r="C3539" t="str">
            <v>25</v>
          </cell>
          <cell r="D3539" t="str">
            <v/>
          </cell>
          <cell r="E3539" t="str">
            <v/>
          </cell>
          <cell r="F3539" t="str">
            <v>-- (Butane)</v>
          </cell>
          <cell r="G3539">
            <v>0</v>
          </cell>
          <cell r="H3539">
            <v>0</v>
          </cell>
          <cell r="I3539">
            <v>40175</v>
          </cell>
          <cell r="J3539">
            <v>40168</v>
          </cell>
          <cell r="K3539" t="str">
            <v>N</v>
          </cell>
          <cell r="L3539" t="str">
            <v>Drw</v>
          </cell>
          <cell r="M3539">
            <v>3540</v>
          </cell>
        </row>
        <row r="3540">
          <cell r="C3540" t="str">
            <v>25</v>
          </cell>
          <cell r="D3540" t="str">
            <v/>
          </cell>
          <cell r="E3540" t="str">
            <v/>
          </cell>
          <cell r="F3540" t="str">
            <v>-- (Butane)</v>
          </cell>
          <cell r="G3540">
            <v>0</v>
          </cell>
          <cell r="H3540">
            <v>0</v>
          </cell>
          <cell r="I3540">
            <v>40175</v>
          </cell>
          <cell r="J3540">
            <v>40168</v>
          </cell>
          <cell r="K3540" t="str">
            <v>N</v>
          </cell>
          <cell r="L3540" t="str">
            <v>Drw</v>
          </cell>
          <cell r="M3540">
            <v>3541</v>
          </cell>
        </row>
        <row r="3541">
          <cell r="C3541" t="str">
            <v>25</v>
          </cell>
          <cell r="D3541" t="str">
            <v/>
          </cell>
          <cell r="E3541" t="str">
            <v/>
          </cell>
          <cell r="F3541" t="str">
            <v>-- (Butane)</v>
          </cell>
          <cell r="G3541">
            <v>0</v>
          </cell>
          <cell r="H3541">
            <v>0</v>
          </cell>
          <cell r="I3541">
            <v>40175</v>
          </cell>
          <cell r="J3541">
            <v>40168</v>
          </cell>
          <cell r="K3541" t="str">
            <v>N</v>
          </cell>
          <cell r="L3541" t="str">
            <v>Drw</v>
          </cell>
          <cell r="M3541">
            <v>3542</v>
          </cell>
        </row>
        <row r="3542">
          <cell r="C3542" t="str">
            <v>25</v>
          </cell>
          <cell r="D3542" t="str">
            <v/>
          </cell>
          <cell r="E3542" t="str">
            <v/>
          </cell>
          <cell r="F3542" t="str">
            <v>-- (Butane)</v>
          </cell>
          <cell r="G3542">
            <v>0</v>
          </cell>
          <cell r="H3542">
            <v>0</v>
          </cell>
          <cell r="I3542">
            <v>40175</v>
          </cell>
          <cell r="J3542">
            <v>40168</v>
          </cell>
          <cell r="K3542" t="str">
            <v>N</v>
          </cell>
          <cell r="L3542" t="str">
            <v>Drw</v>
          </cell>
          <cell r="M3542">
            <v>3543</v>
          </cell>
        </row>
        <row r="3543">
          <cell r="C3543" t="str">
            <v>25</v>
          </cell>
          <cell r="D3543" t="str">
            <v/>
          </cell>
          <cell r="E3543" t="str">
            <v/>
          </cell>
          <cell r="F3543" t="str">
            <v>-- (Butane)</v>
          </cell>
          <cell r="G3543">
            <v>0</v>
          </cell>
          <cell r="H3543">
            <v>0</v>
          </cell>
          <cell r="I3543">
            <v>40175</v>
          </cell>
          <cell r="J3543">
            <v>40168</v>
          </cell>
          <cell r="K3543" t="str">
            <v>N</v>
          </cell>
          <cell r="L3543" t="str">
            <v>Drw</v>
          </cell>
          <cell r="M3543">
            <v>3544</v>
          </cell>
        </row>
        <row r="3544">
          <cell r="C3544" t="str">
            <v>25</v>
          </cell>
          <cell r="D3544" t="str">
            <v/>
          </cell>
          <cell r="E3544" t="str">
            <v/>
          </cell>
          <cell r="F3544" t="str">
            <v>-- (Butane)</v>
          </cell>
          <cell r="G3544">
            <v>0</v>
          </cell>
          <cell r="H3544">
            <v>0</v>
          </cell>
          <cell r="I3544">
            <v>40175</v>
          </cell>
          <cell r="J3544">
            <v>40168</v>
          </cell>
          <cell r="K3544" t="str">
            <v>N</v>
          </cell>
          <cell r="L3544" t="str">
            <v>Drw</v>
          </cell>
          <cell r="M3544">
            <v>3545</v>
          </cell>
        </row>
        <row r="3545">
          <cell r="C3545" t="str">
            <v>25</v>
          </cell>
          <cell r="D3545" t="str">
            <v/>
          </cell>
          <cell r="E3545" t="str">
            <v/>
          </cell>
          <cell r="F3545" t="str">
            <v>-- (Butane)</v>
          </cell>
          <cell r="G3545">
            <v>0</v>
          </cell>
          <cell r="H3545">
            <v>0</v>
          </cell>
          <cell r="I3545">
            <v>40175</v>
          </cell>
          <cell r="J3545">
            <v>40168</v>
          </cell>
          <cell r="K3545" t="str">
            <v>N</v>
          </cell>
          <cell r="L3545" t="str">
            <v>Drw</v>
          </cell>
          <cell r="M3545">
            <v>3546</v>
          </cell>
        </row>
        <row r="3546">
          <cell r="C3546" t="str">
            <v>25</v>
          </cell>
          <cell r="D3546" t="str">
            <v/>
          </cell>
          <cell r="E3546" t="str">
            <v/>
          </cell>
          <cell r="F3546" t="str">
            <v>-- (Butane)</v>
          </cell>
          <cell r="G3546">
            <v>0</v>
          </cell>
          <cell r="H3546">
            <v>0</v>
          </cell>
          <cell r="I3546">
            <v>40175</v>
          </cell>
          <cell r="J3546">
            <v>40168</v>
          </cell>
          <cell r="K3546" t="str">
            <v>N</v>
          </cell>
          <cell r="L3546" t="str">
            <v>Drw</v>
          </cell>
          <cell r="M3546">
            <v>3547</v>
          </cell>
        </row>
        <row r="3547">
          <cell r="C3547">
            <v>30</v>
          </cell>
          <cell r="D3547" t="str">
            <v/>
          </cell>
          <cell r="E3547" t="str">
            <v/>
          </cell>
          <cell r="F3547" t="str">
            <v>Piping</v>
          </cell>
          <cell r="G3547">
            <v>0</v>
          </cell>
          <cell r="H3547">
            <v>0</v>
          </cell>
          <cell r="I3547" t="str">
            <v>-</v>
          </cell>
          <cell r="J3547" t="str">
            <v>-</v>
          </cell>
          <cell r="K3547" t="str">
            <v>N</v>
          </cell>
          <cell r="L3547" t="str">
            <v>Drw</v>
          </cell>
          <cell r="M3547">
            <v>3548</v>
          </cell>
        </row>
        <row r="3548">
          <cell r="C3548">
            <v>30</v>
          </cell>
          <cell r="D3548" t="str">
            <v/>
          </cell>
          <cell r="E3548" t="str">
            <v/>
          </cell>
          <cell r="F3548" t="str">
            <v>Compressor -skid -layout   E4-1103</v>
          </cell>
          <cell r="G3548">
            <v>0</v>
          </cell>
          <cell r="H3548">
            <v>0</v>
          </cell>
          <cell r="I3548">
            <v>40175</v>
          </cell>
          <cell r="J3548">
            <v>40168</v>
          </cell>
          <cell r="K3548" t="str">
            <v>N</v>
          </cell>
          <cell r="L3548" t="str">
            <v>Drw</v>
          </cell>
          <cell r="M3548">
            <v>3549</v>
          </cell>
        </row>
        <row r="3549">
          <cell r="C3549" t="str">
            <v>30</v>
          </cell>
          <cell r="D3549" t="str">
            <v/>
          </cell>
          <cell r="E3549" t="str">
            <v/>
          </cell>
          <cell r="F3549" t="str">
            <v>Compressor -skid -layout   E4-1104</v>
          </cell>
          <cell r="G3549">
            <v>0</v>
          </cell>
          <cell r="H3549">
            <v>0</v>
          </cell>
          <cell r="I3549">
            <v>40175</v>
          </cell>
          <cell r="J3549">
            <v>40168</v>
          </cell>
          <cell r="K3549" t="str">
            <v>N</v>
          </cell>
          <cell r="L3549" t="str">
            <v>Drw</v>
          </cell>
          <cell r="M3549">
            <v>3550</v>
          </cell>
        </row>
        <row r="3550">
          <cell r="C3550">
            <v>30</v>
          </cell>
          <cell r="D3550" t="str">
            <v/>
          </cell>
          <cell r="E3550" t="str">
            <v/>
          </cell>
          <cell r="F3550" t="str">
            <v>Compressor -skid -layout   E4-1105</v>
          </cell>
          <cell r="G3550">
            <v>0</v>
          </cell>
          <cell r="H3550">
            <v>0</v>
          </cell>
          <cell r="I3550">
            <v>40175</v>
          </cell>
          <cell r="J3550">
            <v>40168</v>
          </cell>
          <cell r="K3550" t="str">
            <v>N</v>
          </cell>
          <cell r="L3550" t="str">
            <v>Drw</v>
          </cell>
          <cell r="M3550">
            <v>3551</v>
          </cell>
        </row>
        <row r="3551">
          <cell r="C3551">
            <v>30</v>
          </cell>
          <cell r="D3551" t="str">
            <v/>
          </cell>
          <cell r="E3551" t="str">
            <v/>
          </cell>
          <cell r="F3551" t="str">
            <v>Compressor -skid -layout   E4-1106</v>
          </cell>
          <cell r="G3551">
            <v>0</v>
          </cell>
          <cell r="H3551">
            <v>0</v>
          </cell>
          <cell r="I3551">
            <v>40175</v>
          </cell>
          <cell r="J3551">
            <v>40168</v>
          </cell>
          <cell r="K3551" t="str">
            <v>N</v>
          </cell>
          <cell r="L3551" t="str">
            <v>Drw</v>
          </cell>
          <cell r="M3551">
            <v>3552</v>
          </cell>
        </row>
        <row r="3552">
          <cell r="C3552">
            <v>30</v>
          </cell>
          <cell r="D3552" t="str">
            <v/>
          </cell>
          <cell r="E3552" t="str">
            <v/>
          </cell>
          <cell r="F3552" t="str">
            <v xml:space="preserve">Piping-Plant -layout   </v>
          </cell>
          <cell r="G3552">
            <v>0</v>
          </cell>
          <cell r="H3552">
            <v>0</v>
          </cell>
          <cell r="I3552">
            <v>40175</v>
          </cell>
          <cell r="J3552">
            <v>40168</v>
          </cell>
          <cell r="K3552" t="str">
            <v>N</v>
          </cell>
          <cell r="L3552" t="str">
            <v>Drw</v>
          </cell>
          <cell r="M3552">
            <v>3553</v>
          </cell>
        </row>
        <row r="3553">
          <cell r="C3553">
            <v>30</v>
          </cell>
          <cell r="D3553" t="str">
            <v/>
          </cell>
          <cell r="E3553" t="str">
            <v/>
          </cell>
          <cell r="F3553" t="str">
            <v xml:space="preserve">Piping-Plant -Interconnecting </v>
          </cell>
          <cell r="G3553">
            <v>0</v>
          </cell>
          <cell r="H3553">
            <v>0</v>
          </cell>
          <cell r="I3553">
            <v>40175</v>
          </cell>
          <cell r="J3553">
            <v>40168</v>
          </cell>
          <cell r="K3553" t="str">
            <v>N</v>
          </cell>
          <cell r="L3553" t="str">
            <v>Drw</v>
          </cell>
          <cell r="M3553">
            <v>3554</v>
          </cell>
        </row>
        <row r="3554">
          <cell r="C3554">
            <v>30</v>
          </cell>
          <cell r="D3554" t="str">
            <v/>
          </cell>
          <cell r="E3554" t="str">
            <v/>
          </cell>
          <cell r="F3554" t="str">
            <v xml:space="preserve">Piping-Plant -Sections </v>
          </cell>
          <cell r="G3554">
            <v>0</v>
          </cell>
          <cell r="H3554">
            <v>0</v>
          </cell>
          <cell r="I3554">
            <v>40175</v>
          </cell>
          <cell r="J3554">
            <v>40168</v>
          </cell>
          <cell r="K3554" t="str">
            <v>N</v>
          </cell>
          <cell r="L3554" t="str">
            <v>Drw</v>
          </cell>
          <cell r="M3554">
            <v>3555</v>
          </cell>
        </row>
        <row r="3555">
          <cell r="C3555">
            <v>30</v>
          </cell>
          <cell r="D3555" t="str">
            <v/>
          </cell>
          <cell r="E3555" t="str">
            <v/>
          </cell>
          <cell r="F3555" t="str">
            <v xml:space="preserve">Piping-Plant -Sections </v>
          </cell>
          <cell r="G3555">
            <v>0</v>
          </cell>
          <cell r="H3555">
            <v>0</v>
          </cell>
          <cell r="I3555">
            <v>40175</v>
          </cell>
          <cell r="J3555">
            <v>40168</v>
          </cell>
          <cell r="K3555" t="str">
            <v>N</v>
          </cell>
          <cell r="L3555" t="str">
            <v>Drw</v>
          </cell>
          <cell r="M3555">
            <v>3556</v>
          </cell>
        </row>
        <row r="3556">
          <cell r="C3556">
            <v>30</v>
          </cell>
          <cell r="D3556" t="str">
            <v/>
          </cell>
          <cell r="E3556" t="str">
            <v/>
          </cell>
          <cell r="F3556" t="str">
            <v xml:space="preserve">Piping-Plant -Sections </v>
          </cell>
          <cell r="G3556">
            <v>0</v>
          </cell>
          <cell r="H3556">
            <v>0</v>
          </cell>
          <cell r="I3556">
            <v>40175</v>
          </cell>
          <cell r="J3556">
            <v>40168</v>
          </cell>
          <cell r="K3556" t="str">
            <v>N</v>
          </cell>
          <cell r="L3556" t="str">
            <v>Drw</v>
          </cell>
          <cell r="M3556">
            <v>3557</v>
          </cell>
        </row>
        <row r="3557">
          <cell r="C3557">
            <v>30</v>
          </cell>
          <cell r="D3557" t="str">
            <v/>
          </cell>
          <cell r="E3557" t="str">
            <v/>
          </cell>
          <cell r="F3557" t="str">
            <v xml:space="preserve">Piping-Plant -Elevations </v>
          </cell>
          <cell r="G3557">
            <v>0</v>
          </cell>
          <cell r="H3557">
            <v>0</v>
          </cell>
          <cell r="I3557">
            <v>40175</v>
          </cell>
          <cell r="J3557">
            <v>40168</v>
          </cell>
          <cell r="K3557" t="str">
            <v>N</v>
          </cell>
          <cell r="L3557" t="str">
            <v>Drw</v>
          </cell>
          <cell r="M3557">
            <v>3558</v>
          </cell>
        </row>
        <row r="3558">
          <cell r="C3558">
            <v>30</v>
          </cell>
          <cell r="D3558" t="str">
            <v/>
          </cell>
          <cell r="E3558" t="str">
            <v/>
          </cell>
          <cell r="F3558" t="str">
            <v xml:space="preserve">Piping-Plant -Elevations </v>
          </cell>
          <cell r="G3558">
            <v>0</v>
          </cell>
          <cell r="H3558">
            <v>0</v>
          </cell>
          <cell r="I3558">
            <v>40175</v>
          </cell>
          <cell r="J3558">
            <v>40168</v>
          </cell>
          <cell r="K3558" t="str">
            <v>N</v>
          </cell>
          <cell r="L3558" t="str">
            <v>Drw</v>
          </cell>
          <cell r="M3558">
            <v>3559</v>
          </cell>
        </row>
        <row r="3559">
          <cell r="C3559">
            <v>30</v>
          </cell>
          <cell r="D3559" t="str">
            <v/>
          </cell>
          <cell r="E3559" t="str">
            <v/>
          </cell>
          <cell r="F3559" t="str">
            <v xml:space="preserve">Piping-Plant -Elevations </v>
          </cell>
          <cell r="G3559">
            <v>0</v>
          </cell>
          <cell r="H3559">
            <v>0</v>
          </cell>
          <cell r="I3559">
            <v>40175</v>
          </cell>
          <cell r="J3559">
            <v>40168</v>
          </cell>
          <cell r="K3559" t="str">
            <v>N</v>
          </cell>
          <cell r="L3559" t="str">
            <v>Drw</v>
          </cell>
          <cell r="M3559">
            <v>3560</v>
          </cell>
        </row>
        <row r="3560">
          <cell r="C3560">
            <v>30</v>
          </cell>
          <cell r="D3560" t="str">
            <v/>
          </cell>
          <cell r="E3560" t="str">
            <v/>
          </cell>
          <cell r="F3560" t="str">
            <v xml:space="preserve">Piping-Plant -Elevations </v>
          </cell>
          <cell r="G3560">
            <v>0</v>
          </cell>
          <cell r="H3560">
            <v>0</v>
          </cell>
          <cell r="I3560">
            <v>40175</v>
          </cell>
          <cell r="J3560">
            <v>40168</v>
          </cell>
          <cell r="K3560" t="str">
            <v>N</v>
          </cell>
          <cell r="L3560" t="str">
            <v>Drw</v>
          </cell>
          <cell r="M3560">
            <v>3561</v>
          </cell>
        </row>
        <row r="3561">
          <cell r="C3561">
            <v>30</v>
          </cell>
          <cell r="D3561" t="str">
            <v/>
          </cell>
          <cell r="E3561" t="str">
            <v/>
          </cell>
          <cell r="F3561" t="str">
            <v xml:space="preserve">Piping-Plant -Elevations </v>
          </cell>
          <cell r="G3561">
            <v>0</v>
          </cell>
          <cell r="H3561">
            <v>0</v>
          </cell>
          <cell r="I3561">
            <v>40175</v>
          </cell>
          <cell r="J3561">
            <v>40168</v>
          </cell>
          <cell r="K3561" t="str">
            <v>N</v>
          </cell>
          <cell r="L3561" t="str">
            <v>Drw</v>
          </cell>
          <cell r="M3561">
            <v>3562</v>
          </cell>
        </row>
        <row r="3562">
          <cell r="C3562">
            <v>30</v>
          </cell>
          <cell r="D3562" t="str">
            <v/>
          </cell>
          <cell r="E3562" t="str">
            <v/>
          </cell>
          <cell r="F3562" t="str">
            <v xml:space="preserve">Piping-Plant -Elevations </v>
          </cell>
          <cell r="G3562">
            <v>0</v>
          </cell>
          <cell r="H3562">
            <v>0</v>
          </cell>
          <cell r="I3562">
            <v>40175</v>
          </cell>
          <cell r="J3562">
            <v>40168</v>
          </cell>
          <cell r="K3562" t="str">
            <v>N</v>
          </cell>
          <cell r="L3562" t="str">
            <v>Drw</v>
          </cell>
          <cell r="M3562">
            <v>3563</v>
          </cell>
        </row>
        <row r="3563">
          <cell r="C3563">
            <v>30</v>
          </cell>
          <cell r="D3563" t="str">
            <v/>
          </cell>
          <cell r="E3563" t="str">
            <v/>
          </cell>
          <cell r="F3563" t="str">
            <v xml:space="preserve">Piping-Plant -Elevations </v>
          </cell>
          <cell r="G3563">
            <v>0</v>
          </cell>
          <cell r="H3563">
            <v>0</v>
          </cell>
          <cell r="I3563">
            <v>40175</v>
          </cell>
          <cell r="J3563">
            <v>40168</v>
          </cell>
          <cell r="K3563" t="str">
            <v>N</v>
          </cell>
          <cell r="L3563" t="str">
            <v>Drw</v>
          </cell>
          <cell r="M3563">
            <v>3564</v>
          </cell>
        </row>
        <row r="3564">
          <cell r="C3564">
            <v>30</v>
          </cell>
          <cell r="D3564" t="str">
            <v/>
          </cell>
          <cell r="E3564" t="str">
            <v/>
          </cell>
          <cell r="F3564" t="str">
            <v xml:space="preserve">Piping-Plant -Tie-in </v>
          </cell>
          <cell r="G3564">
            <v>0</v>
          </cell>
          <cell r="H3564">
            <v>0</v>
          </cell>
          <cell r="I3564">
            <v>40175</v>
          </cell>
          <cell r="J3564">
            <v>40168</v>
          </cell>
          <cell r="K3564" t="str">
            <v>N</v>
          </cell>
          <cell r="L3564" t="str">
            <v>Drw</v>
          </cell>
          <cell r="M3564">
            <v>3565</v>
          </cell>
        </row>
        <row r="3565">
          <cell r="C3565">
            <v>30</v>
          </cell>
          <cell r="D3565" t="str">
            <v/>
          </cell>
          <cell r="E3565" t="str">
            <v/>
          </cell>
          <cell r="F3565" t="str">
            <v xml:space="preserve">Piping-Plant -Tie-in </v>
          </cell>
          <cell r="G3565">
            <v>0</v>
          </cell>
          <cell r="H3565">
            <v>0</v>
          </cell>
          <cell r="I3565">
            <v>40175</v>
          </cell>
          <cell r="J3565">
            <v>40168</v>
          </cell>
          <cell r="K3565" t="str">
            <v>N</v>
          </cell>
          <cell r="L3565" t="str">
            <v>Drw</v>
          </cell>
          <cell r="M3565">
            <v>3566</v>
          </cell>
        </row>
        <row r="3566">
          <cell r="C3566">
            <v>30</v>
          </cell>
          <cell r="D3566" t="str">
            <v/>
          </cell>
          <cell r="E3566" t="str">
            <v/>
          </cell>
          <cell r="F3566" t="str">
            <v xml:space="preserve">Piping-Plant -Tie-in </v>
          </cell>
          <cell r="G3566">
            <v>0</v>
          </cell>
          <cell r="H3566">
            <v>0</v>
          </cell>
          <cell r="I3566">
            <v>40175</v>
          </cell>
          <cell r="J3566">
            <v>40168</v>
          </cell>
          <cell r="K3566" t="str">
            <v>N</v>
          </cell>
          <cell r="L3566" t="str">
            <v>Drw</v>
          </cell>
          <cell r="M3566">
            <v>3567</v>
          </cell>
        </row>
        <row r="3567">
          <cell r="C3567">
            <v>30</v>
          </cell>
          <cell r="D3567" t="str">
            <v/>
          </cell>
          <cell r="E3567" t="str">
            <v/>
          </cell>
          <cell r="F3567" t="str">
            <v xml:space="preserve">Piping-Plant -Tie-in </v>
          </cell>
          <cell r="G3567">
            <v>0</v>
          </cell>
          <cell r="H3567">
            <v>0</v>
          </cell>
          <cell r="I3567">
            <v>40175</v>
          </cell>
          <cell r="J3567">
            <v>40168</v>
          </cell>
          <cell r="K3567" t="str">
            <v>N</v>
          </cell>
          <cell r="L3567" t="str">
            <v>Drw</v>
          </cell>
          <cell r="M3567">
            <v>3568</v>
          </cell>
        </row>
        <row r="3568">
          <cell r="C3568">
            <v>30</v>
          </cell>
          <cell r="D3568" t="str">
            <v/>
          </cell>
          <cell r="E3568" t="str">
            <v/>
          </cell>
          <cell r="F3568" t="str">
            <v xml:space="preserve">Piping-Plant -Tie-in </v>
          </cell>
          <cell r="G3568">
            <v>0</v>
          </cell>
          <cell r="H3568">
            <v>0</v>
          </cell>
          <cell r="I3568">
            <v>40175</v>
          </cell>
          <cell r="J3568">
            <v>40168</v>
          </cell>
          <cell r="K3568" t="str">
            <v>N</v>
          </cell>
          <cell r="L3568" t="str">
            <v>Drw</v>
          </cell>
          <cell r="M3568">
            <v>3569</v>
          </cell>
        </row>
        <row r="3569">
          <cell r="C3569">
            <v>30</v>
          </cell>
          <cell r="D3569" t="str">
            <v/>
          </cell>
          <cell r="E3569" t="str">
            <v/>
          </cell>
          <cell r="F3569" t="str">
            <v xml:space="preserve">Piping-Plant -Tie-in </v>
          </cell>
          <cell r="G3569">
            <v>0</v>
          </cell>
          <cell r="H3569">
            <v>0</v>
          </cell>
          <cell r="I3569">
            <v>40175</v>
          </cell>
          <cell r="J3569">
            <v>40168</v>
          </cell>
          <cell r="K3569" t="str">
            <v>N</v>
          </cell>
          <cell r="L3569" t="str">
            <v>Drw</v>
          </cell>
          <cell r="M3569">
            <v>3570</v>
          </cell>
        </row>
        <row r="3570">
          <cell r="C3570">
            <v>30</v>
          </cell>
          <cell r="D3570" t="str">
            <v/>
          </cell>
          <cell r="E3570" t="str">
            <v/>
          </cell>
          <cell r="F3570" t="str">
            <v xml:space="preserve">Piping-Plant -Tie-in </v>
          </cell>
          <cell r="G3570">
            <v>0</v>
          </cell>
          <cell r="H3570">
            <v>0</v>
          </cell>
          <cell r="I3570">
            <v>40175</v>
          </cell>
          <cell r="J3570">
            <v>40168</v>
          </cell>
          <cell r="K3570" t="str">
            <v>N</v>
          </cell>
          <cell r="L3570" t="str">
            <v>Drw</v>
          </cell>
          <cell r="M3570">
            <v>3571</v>
          </cell>
        </row>
        <row r="3571">
          <cell r="C3571">
            <v>30</v>
          </cell>
          <cell r="D3571" t="str">
            <v/>
          </cell>
          <cell r="E3571" t="str">
            <v/>
          </cell>
          <cell r="F3571" t="str">
            <v xml:space="preserve">Piping-Plant -Tie-in </v>
          </cell>
          <cell r="G3571">
            <v>0</v>
          </cell>
          <cell r="H3571">
            <v>0</v>
          </cell>
          <cell r="I3571">
            <v>40175</v>
          </cell>
          <cell r="J3571">
            <v>40168</v>
          </cell>
          <cell r="K3571" t="str">
            <v>N</v>
          </cell>
          <cell r="L3571" t="str">
            <v>Drw</v>
          </cell>
          <cell r="M3571">
            <v>3572</v>
          </cell>
        </row>
        <row r="3572">
          <cell r="C3572">
            <v>30</v>
          </cell>
          <cell r="D3572" t="str">
            <v/>
          </cell>
          <cell r="E3572" t="str">
            <v/>
          </cell>
          <cell r="F3572" t="str">
            <v xml:space="preserve">Piping-Plant -Tie-in </v>
          </cell>
          <cell r="G3572">
            <v>0</v>
          </cell>
          <cell r="H3572">
            <v>0</v>
          </cell>
          <cell r="I3572">
            <v>40175</v>
          </cell>
          <cell r="J3572">
            <v>40168</v>
          </cell>
          <cell r="K3572" t="str">
            <v>N</v>
          </cell>
          <cell r="L3572" t="str">
            <v>Drw</v>
          </cell>
          <cell r="M3572">
            <v>3573</v>
          </cell>
        </row>
        <row r="3573">
          <cell r="C3573">
            <v>30</v>
          </cell>
          <cell r="D3573" t="str">
            <v/>
          </cell>
          <cell r="E3573" t="str">
            <v/>
          </cell>
          <cell r="F3573" t="str">
            <v xml:space="preserve">Piping-Plant -Tie-in </v>
          </cell>
          <cell r="G3573">
            <v>0</v>
          </cell>
          <cell r="H3573">
            <v>0</v>
          </cell>
          <cell r="I3573">
            <v>40175</v>
          </cell>
          <cell r="J3573">
            <v>40168</v>
          </cell>
          <cell r="K3573" t="str">
            <v>N</v>
          </cell>
          <cell r="L3573" t="str">
            <v>Drw</v>
          </cell>
          <cell r="M3573">
            <v>3574</v>
          </cell>
        </row>
        <row r="3574">
          <cell r="C3574">
            <v>30</v>
          </cell>
          <cell r="D3574" t="str">
            <v/>
          </cell>
          <cell r="E3574" t="str">
            <v/>
          </cell>
          <cell r="F3574" t="str">
            <v xml:space="preserve">Piping-Plant -Cross Sectional at Battery Limit </v>
          </cell>
          <cell r="G3574">
            <v>0</v>
          </cell>
          <cell r="H3574">
            <v>0</v>
          </cell>
          <cell r="I3574">
            <v>40175</v>
          </cell>
          <cell r="J3574">
            <v>40168</v>
          </cell>
          <cell r="K3574" t="str">
            <v>N</v>
          </cell>
          <cell r="L3574" t="str">
            <v>Drw</v>
          </cell>
          <cell r="M3574">
            <v>3575</v>
          </cell>
        </row>
        <row r="3575">
          <cell r="C3575">
            <v>30</v>
          </cell>
          <cell r="D3575" t="str">
            <v/>
          </cell>
          <cell r="E3575" t="str">
            <v/>
          </cell>
          <cell r="F3575" t="str">
            <v>Piping-Plant -Arrangement (UG/AG)</v>
          </cell>
          <cell r="G3575">
            <v>0</v>
          </cell>
          <cell r="H3575">
            <v>0</v>
          </cell>
          <cell r="I3575">
            <v>40175</v>
          </cell>
          <cell r="J3575">
            <v>40168</v>
          </cell>
          <cell r="K3575" t="str">
            <v>N</v>
          </cell>
          <cell r="L3575" t="str">
            <v>Drw</v>
          </cell>
          <cell r="M3575">
            <v>3576</v>
          </cell>
        </row>
        <row r="3576">
          <cell r="C3576">
            <v>30</v>
          </cell>
          <cell r="D3576" t="str">
            <v/>
          </cell>
          <cell r="E3576" t="str">
            <v/>
          </cell>
          <cell r="F3576" t="str">
            <v xml:space="preserve">Piping-Small size -Schematic </v>
          </cell>
          <cell r="G3576">
            <v>0</v>
          </cell>
          <cell r="H3576">
            <v>0</v>
          </cell>
          <cell r="I3576">
            <v>40175</v>
          </cell>
          <cell r="J3576">
            <v>40168</v>
          </cell>
          <cell r="K3576" t="str">
            <v>N</v>
          </cell>
          <cell r="L3576" t="str">
            <v>Drw</v>
          </cell>
          <cell r="M3576">
            <v>3577</v>
          </cell>
        </row>
        <row r="3577">
          <cell r="C3577">
            <v>30</v>
          </cell>
          <cell r="D3577" t="str">
            <v/>
          </cell>
          <cell r="E3577" t="str">
            <v/>
          </cell>
          <cell r="F3577" t="str">
            <v xml:space="preserve">-- </v>
          </cell>
          <cell r="G3577">
            <v>0</v>
          </cell>
          <cell r="H3577">
            <v>0</v>
          </cell>
          <cell r="I3577">
            <v>40175</v>
          </cell>
          <cell r="J3577">
            <v>40168</v>
          </cell>
          <cell r="K3577" t="str">
            <v>N</v>
          </cell>
          <cell r="L3577" t="str">
            <v>Drw</v>
          </cell>
          <cell r="M3577">
            <v>3578</v>
          </cell>
        </row>
        <row r="3578">
          <cell r="C3578">
            <v>30</v>
          </cell>
          <cell r="D3578" t="str">
            <v/>
          </cell>
          <cell r="E3578" t="str">
            <v/>
          </cell>
          <cell r="F3578" t="str">
            <v xml:space="preserve">-- </v>
          </cell>
          <cell r="G3578">
            <v>0</v>
          </cell>
          <cell r="H3578">
            <v>0</v>
          </cell>
          <cell r="I3578">
            <v>40175</v>
          </cell>
          <cell r="J3578">
            <v>40168</v>
          </cell>
          <cell r="K3578" t="str">
            <v>N</v>
          </cell>
          <cell r="L3578" t="str">
            <v>Drw</v>
          </cell>
          <cell r="M3578">
            <v>3579</v>
          </cell>
        </row>
        <row r="3579">
          <cell r="C3579">
            <v>30</v>
          </cell>
          <cell r="D3579" t="str">
            <v/>
          </cell>
          <cell r="E3579" t="str">
            <v/>
          </cell>
          <cell r="F3579" t="str">
            <v xml:space="preserve">-- </v>
          </cell>
          <cell r="G3579">
            <v>0</v>
          </cell>
          <cell r="H3579">
            <v>0</v>
          </cell>
          <cell r="I3579">
            <v>40175</v>
          </cell>
          <cell r="J3579">
            <v>40168</v>
          </cell>
          <cell r="K3579" t="str">
            <v>N</v>
          </cell>
          <cell r="L3579" t="str">
            <v>Drw</v>
          </cell>
          <cell r="M3579">
            <v>3580</v>
          </cell>
        </row>
        <row r="3580">
          <cell r="C3580">
            <v>30</v>
          </cell>
          <cell r="D3580" t="str">
            <v/>
          </cell>
          <cell r="E3580" t="str">
            <v/>
          </cell>
          <cell r="F3580" t="str">
            <v xml:space="preserve">-- </v>
          </cell>
          <cell r="G3580">
            <v>0</v>
          </cell>
          <cell r="H3580">
            <v>0</v>
          </cell>
          <cell r="I3580">
            <v>40175</v>
          </cell>
          <cell r="J3580">
            <v>40168</v>
          </cell>
          <cell r="K3580" t="str">
            <v>N</v>
          </cell>
          <cell r="L3580" t="str">
            <v>Drw</v>
          </cell>
          <cell r="M3580">
            <v>3581</v>
          </cell>
        </row>
        <row r="3581">
          <cell r="C3581">
            <v>30</v>
          </cell>
          <cell r="D3581" t="str">
            <v/>
          </cell>
          <cell r="E3581" t="str">
            <v/>
          </cell>
          <cell r="F3581" t="str">
            <v xml:space="preserve">-- </v>
          </cell>
          <cell r="G3581">
            <v>0</v>
          </cell>
          <cell r="H3581">
            <v>0</v>
          </cell>
          <cell r="I3581">
            <v>40175</v>
          </cell>
          <cell r="J3581">
            <v>40168</v>
          </cell>
          <cell r="K3581" t="str">
            <v>N</v>
          </cell>
          <cell r="L3581" t="str">
            <v>Drw</v>
          </cell>
          <cell r="M3581">
            <v>3582</v>
          </cell>
        </row>
        <row r="3582">
          <cell r="C3582">
            <v>30</v>
          </cell>
          <cell r="D3582" t="str">
            <v/>
          </cell>
          <cell r="E3582" t="str">
            <v/>
          </cell>
          <cell r="F3582" t="str">
            <v xml:space="preserve">-- </v>
          </cell>
          <cell r="G3582">
            <v>0</v>
          </cell>
          <cell r="H3582">
            <v>0</v>
          </cell>
          <cell r="I3582">
            <v>40175</v>
          </cell>
          <cell r="J3582">
            <v>40168</v>
          </cell>
          <cell r="K3582" t="str">
            <v>N</v>
          </cell>
          <cell r="L3582" t="str">
            <v>Drw</v>
          </cell>
          <cell r="M3582">
            <v>3583</v>
          </cell>
        </row>
        <row r="3583">
          <cell r="C3583">
            <v>30</v>
          </cell>
          <cell r="D3583" t="str">
            <v/>
          </cell>
          <cell r="E3583" t="str">
            <v/>
          </cell>
          <cell r="F3583" t="str">
            <v xml:space="preserve">-- </v>
          </cell>
          <cell r="G3583">
            <v>0</v>
          </cell>
          <cell r="H3583">
            <v>0</v>
          </cell>
          <cell r="I3583">
            <v>40175</v>
          </cell>
          <cell r="J3583">
            <v>40168</v>
          </cell>
          <cell r="K3583" t="str">
            <v>N</v>
          </cell>
          <cell r="L3583" t="str">
            <v>Drw</v>
          </cell>
          <cell r="M3583">
            <v>3584</v>
          </cell>
        </row>
        <row r="3584">
          <cell r="C3584">
            <v>30</v>
          </cell>
          <cell r="D3584" t="str">
            <v/>
          </cell>
          <cell r="E3584" t="str">
            <v/>
          </cell>
          <cell r="F3584" t="str">
            <v xml:space="preserve">-- </v>
          </cell>
          <cell r="G3584">
            <v>0</v>
          </cell>
          <cell r="H3584">
            <v>0</v>
          </cell>
          <cell r="I3584">
            <v>40175</v>
          </cell>
          <cell r="J3584">
            <v>40168</v>
          </cell>
          <cell r="K3584" t="str">
            <v>N</v>
          </cell>
          <cell r="L3584" t="str">
            <v>Drw</v>
          </cell>
          <cell r="M3584">
            <v>3585</v>
          </cell>
        </row>
        <row r="3585">
          <cell r="C3585">
            <v>30</v>
          </cell>
          <cell r="D3585" t="str">
            <v/>
          </cell>
          <cell r="E3585" t="str">
            <v/>
          </cell>
          <cell r="F3585" t="str">
            <v xml:space="preserve">-- </v>
          </cell>
          <cell r="G3585">
            <v>0</v>
          </cell>
          <cell r="H3585">
            <v>0</v>
          </cell>
          <cell r="I3585">
            <v>40175</v>
          </cell>
          <cell r="J3585">
            <v>40168</v>
          </cell>
          <cell r="K3585" t="str">
            <v>N</v>
          </cell>
          <cell r="L3585" t="str">
            <v>Drw</v>
          </cell>
          <cell r="M3585">
            <v>3586</v>
          </cell>
        </row>
        <row r="3586">
          <cell r="C3586">
            <v>30</v>
          </cell>
          <cell r="D3586" t="str">
            <v/>
          </cell>
          <cell r="E3586" t="str">
            <v/>
          </cell>
          <cell r="F3586" t="str">
            <v xml:space="preserve">-- </v>
          </cell>
          <cell r="G3586">
            <v>0</v>
          </cell>
          <cell r="H3586">
            <v>0</v>
          </cell>
          <cell r="I3586">
            <v>40175</v>
          </cell>
          <cell r="J3586">
            <v>40168</v>
          </cell>
          <cell r="K3586" t="str">
            <v>N</v>
          </cell>
          <cell r="L3586" t="str">
            <v>Drw</v>
          </cell>
          <cell r="M3586">
            <v>3587</v>
          </cell>
        </row>
        <row r="3587">
          <cell r="C3587">
            <v>30</v>
          </cell>
          <cell r="D3587" t="str">
            <v/>
          </cell>
          <cell r="E3587" t="str">
            <v/>
          </cell>
          <cell r="F3587" t="str">
            <v xml:space="preserve">-- </v>
          </cell>
          <cell r="G3587">
            <v>0</v>
          </cell>
          <cell r="H3587">
            <v>0</v>
          </cell>
          <cell r="I3587">
            <v>40175</v>
          </cell>
          <cell r="J3587">
            <v>40168</v>
          </cell>
          <cell r="K3587" t="str">
            <v>N</v>
          </cell>
          <cell r="L3587" t="str">
            <v>Drw</v>
          </cell>
          <cell r="M3587">
            <v>3588</v>
          </cell>
        </row>
        <row r="3588">
          <cell r="C3588">
            <v>30</v>
          </cell>
          <cell r="D3588" t="str">
            <v/>
          </cell>
          <cell r="E3588" t="str">
            <v/>
          </cell>
          <cell r="F3588" t="str">
            <v xml:space="preserve">-- </v>
          </cell>
          <cell r="G3588">
            <v>0</v>
          </cell>
          <cell r="H3588">
            <v>0</v>
          </cell>
          <cell r="I3588">
            <v>40175</v>
          </cell>
          <cell r="J3588">
            <v>40168</v>
          </cell>
          <cell r="K3588" t="str">
            <v>N</v>
          </cell>
          <cell r="L3588" t="str">
            <v>Drw</v>
          </cell>
          <cell r="M3588">
            <v>3589</v>
          </cell>
        </row>
        <row r="3589">
          <cell r="C3589">
            <v>30</v>
          </cell>
          <cell r="D3589" t="str">
            <v/>
          </cell>
          <cell r="E3589" t="str">
            <v/>
          </cell>
          <cell r="F3589" t="str">
            <v xml:space="preserve">-- </v>
          </cell>
          <cell r="G3589">
            <v>0</v>
          </cell>
          <cell r="H3589">
            <v>0</v>
          </cell>
          <cell r="I3589">
            <v>40175</v>
          </cell>
          <cell r="J3589">
            <v>40168</v>
          </cell>
          <cell r="K3589" t="str">
            <v>N</v>
          </cell>
          <cell r="L3589" t="str">
            <v>Drw</v>
          </cell>
          <cell r="M3589">
            <v>3590</v>
          </cell>
        </row>
        <row r="3590">
          <cell r="C3590">
            <v>30</v>
          </cell>
          <cell r="D3590" t="str">
            <v/>
          </cell>
          <cell r="E3590" t="str">
            <v/>
          </cell>
          <cell r="F3590" t="str">
            <v xml:space="preserve">-- </v>
          </cell>
          <cell r="G3590">
            <v>0</v>
          </cell>
          <cell r="H3590">
            <v>0</v>
          </cell>
          <cell r="I3590">
            <v>40175</v>
          </cell>
          <cell r="J3590">
            <v>40168</v>
          </cell>
          <cell r="K3590" t="str">
            <v>N</v>
          </cell>
          <cell r="L3590" t="str">
            <v>Drw</v>
          </cell>
          <cell r="M3590">
            <v>3591</v>
          </cell>
        </row>
        <row r="3591">
          <cell r="C3591">
            <v>30</v>
          </cell>
          <cell r="D3591" t="str">
            <v/>
          </cell>
          <cell r="E3591" t="str">
            <v/>
          </cell>
          <cell r="F3591" t="str">
            <v xml:space="preserve">-- </v>
          </cell>
          <cell r="G3591">
            <v>0</v>
          </cell>
          <cell r="H3591">
            <v>0</v>
          </cell>
          <cell r="I3591">
            <v>40175</v>
          </cell>
          <cell r="J3591">
            <v>40168</v>
          </cell>
          <cell r="K3591" t="str">
            <v>N</v>
          </cell>
          <cell r="L3591" t="str">
            <v>Drw</v>
          </cell>
          <cell r="M3591">
            <v>3592</v>
          </cell>
        </row>
        <row r="3592">
          <cell r="C3592">
            <v>30</v>
          </cell>
          <cell r="D3592" t="str">
            <v/>
          </cell>
          <cell r="E3592" t="str">
            <v/>
          </cell>
          <cell r="F3592" t="str">
            <v xml:space="preserve">-- </v>
          </cell>
          <cell r="G3592">
            <v>0</v>
          </cell>
          <cell r="H3592">
            <v>0</v>
          </cell>
          <cell r="I3592">
            <v>40175</v>
          </cell>
          <cell r="J3592">
            <v>40168</v>
          </cell>
          <cell r="K3592" t="str">
            <v>N</v>
          </cell>
          <cell r="L3592" t="str">
            <v>Drw</v>
          </cell>
          <cell r="M3592">
            <v>3593</v>
          </cell>
        </row>
        <row r="3593">
          <cell r="C3593">
            <v>30</v>
          </cell>
          <cell r="D3593" t="str">
            <v/>
          </cell>
          <cell r="E3593" t="str">
            <v/>
          </cell>
          <cell r="F3593" t="str">
            <v xml:space="preserve">-- </v>
          </cell>
          <cell r="G3593">
            <v>0</v>
          </cell>
          <cell r="H3593">
            <v>0</v>
          </cell>
          <cell r="I3593">
            <v>40175</v>
          </cell>
          <cell r="J3593">
            <v>40168</v>
          </cell>
          <cell r="K3593" t="str">
            <v>N</v>
          </cell>
          <cell r="L3593" t="str">
            <v>Drw</v>
          </cell>
          <cell r="M3593">
            <v>3594</v>
          </cell>
        </row>
        <row r="3594">
          <cell r="C3594">
            <v>30</v>
          </cell>
          <cell r="D3594" t="str">
            <v/>
          </cell>
          <cell r="E3594" t="str">
            <v/>
          </cell>
          <cell r="F3594" t="str">
            <v xml:space="preserve">-- </v>
          </cell>
          <cell r="G3594">
            <v>0</v>
          </cell>
          <cell r="H3594">
            <v>0</v>
          </cell>
          <cell r="I3594">
            <v>40175</v>
          </cell>
          <cell r="J3594">
            <v>40168</v>
          </cell>
          <cell r="K3594" t="str">
            <v>N</v>
          </cell>
          <cell r="L3594" t="str">
            <v>Drw</v>
          </cell>
          <cell r="M3594">
            <v>3595</v>
          </cell>
        </row>
        <row r="3595">
          <cell r="C3595">
            <v>30</v>
          </cell>
          <cell r="D3595" t="str">
            <v/>
          </cell>
          <cell r="E3595" t="str">
            <v/>
          </cell>
          <cell r="F3595" t="str">
            <v xml:space="preserve">-- </v>
          </cell>
          <cell r="G3595">
            <v>0</v>
          </cell>
          <cell r="H3595">
            <v>0</v>
          </cell>
          <cell r="I3595">
            <v>40175</v>
          </cell>
          <cell r="J3595">
            <v>40168</v>
          </cell>
          <cell r="K3595" t="str">
            <v>N</v>
          </cell>
          <cell r="L3595" t="str">
            <v>Drw</v>
          </cell>
          <cell r="M3595">
            <v>3596</v>
          </cell>
        </row>
        <row r="3596">
          <cell r="C3596">
            <v>30</v>
          </cell>
          <cell r="D3596" t="str">
            <v/>
          </cell>
          <cell r="E3596" t="str">
            <v/>
          </cell>
          <cell r="F3596" t="str">
            <v xml:space="preserve">-- </v>
          </cell>
          <cell r="G3596">
            <v>0</v>
          </cell>
          <cell r="H3596">
            <v>0</v>
          </cell>
          <cell r="I3596">
            <v>40175</v>
          </cell>
          <cell r="J3596">
            <v>40168</v>
          </cell>
          <cell r="K3596" t="str">
            <v>N</v>
          </cell>
          <cell r="L3596" t="str">
            <v>Drw</v>
          </cell>
          <cell r="M3596">
            <v>3597</v>
          </cell>
        </row>
        <row r="3597">
          <cell r="C3597">
            <v>30</v>
          </cell>
          <cell r="D3597" t="str">
            <v/>
          </cell>
          <cell r="E3597" t="str">
            <v/>
          </cell>
          <cell r="F3597" t="str">
            <v xml:space="preserve">-- </v>
          </cell>
          <cell r="G3597">
            <v>0</v>
          </cell>
          <cell r="H3597">
            <v>0</v>
          </cell>
          <cell r="I3597">
            <v>40175</v>
          </cell>
          <cell r="J3597">
            <v>40168</v>
          </cell>
          <cell r="K3597" t="str">
            <v>N</v>
          </cell>
          <cell r="L3597" t="str">
            <v>Drw</v>
          </cell>
          <cell r="M3597">
            <v>3598</v>
          </cell>
        </row>
        <row r="3598">
          <cell r="C3598">
            <v>30</v>
          </cell>
          <cell r="D3598" t="str">
            <v/>
          </cell>
          <cell r="E3598" t="str">
            <v/>
          </cell>
          <cell r="F3598" t="str">
            <v xml:space="preserve">-- </v>
          </cell>
          <cell r="G3598">
            <v>0</v>
          </cell>
          <cell r="H3598">
            <v>0</v>
          </cell>
          <cell r="I3598">
            <v>40175</v>
          </cell>
          <cell r="J3598">
            <v>40168</v>
          </cell>
          <cell r="K3598" t="str">
            <v>N</v>
          </cell>
          <cell r="L3598" t="str">
            <v>Drw</v>
          </cell>
          <cell r="M3598">
            <v>3599</v>
          </cell>
        </row>
        <row r="3599">
          <cell r="C3599">
            <v>30</v>
          </cell>
          <cell r="D3599" t="str">
            <v/>
          </cell>
          <cell r="E3599" t="str">
            <v/>
          </cell>
          <cell r="F3599" t="str">
            <v xml:space="preserve">-- </v>
          </cell>
          <cell r="G3599">
            <v>0</v>
          </cell>
          <cell r="H3599">
            <v>0</v>
          </cell>
          <cell r="I3599">
            <v>40175</v>
          </cell>
          <cell r="J3599">
            <v>40168</v>
          </cell>
          <cell r="K3599" t="str">
            <v>N</v>
          </cell>
          <cell r="L3599" t="str">
            <v>Drw</v>
          </cell>
          <cell r="M3599">
            <v>3600</v>
          </cell>
        </row>
        <row r="3600">
          <cell r="C3600">
            <v>30</v>
          </cell>
          <cell r="D3600" t="str">
            <v/>
          </cell>
          <cell r="E3600" t="str">
            <v/>
          </cell>
          <cell r="F3600" t="str">
            <v xml:space="preserve">-- </v>
          </cell>
          <cell r="G3600">
            <v>0</v>
          </cell>
          <cell r="H3600">
            <v>0</v>
          </cell>
          <cell r="I3600">
            <v>40175</v>
          </cell>
          <cell r="J3600">
            <v>40168</v>
          </cell>
          <cell r="K3600" t="str">
            <v>N</v>
          </cell>
          <cell r="L3600" t="str">
            <v>Drw</v>
          </cell>
          <cell r="M3600">
            <v>3601</v>
          </cell>
        </row>
        <row r="3601">
          <cell r="C3601">
            <v>30</v>
          </cell>
          <cell r="D3601" t="str">
            <v/>
          </cell>
          <cell r="E3601" t="str">
            <v/>
          </cell>
          <cell r="F3601" t="str">
            <v xml:space="preserve">-- </v>
          </cell>
          <cell r="G3601">
            <v>0</v>
          </cell>
          <cell r="H3601">
            <v>0</v>
          </cell>
          <cell r="I3601">
            <v>40175</v>
          </cell>
          <cell r="J3601">
            <v>40168</v>
          </cell>
          <cell r="K3601" t="str">
            <v>N</v>
          </cell>
          <cell r="L3601" t="str">
            <v>Drw</v>
          </cell>
          <cell r="M3601">
            <v>3602</v>
          </cell>
        </row>
        <row r="3602">
          <cell r="C3602">
            <v>30</v>
          </cell>
          <cell r="D3602" t="str">
            <v/>
          </cell>
          <cell r="E3602" t="str">
            <v/>
          </cell>
          <cell r="F3602" t="str">
            <v xml:space="preserve">-- </v>
          </cell>
          <cell r="G3602">
            <v>0</v>
          </cell>
          <cell r="H3602">
            <v>0</v>
          </cell>
          <cell r="I3602">
            <v>40175</v>
          </cell>
          <cell r="J3602">
            <v>40168</v>
          </cell>
          <cell r="K3602" t="str">
            <v>N</v>
          </cell>
          <cell r="L3602" t="str">
            <v>Drw</v>
          </cell>
          <cell r="M3602">
            <v>3603</v>
          </cell>
        </row>
        <row r="3603">
          <cell r="C3603">
            <v>30</v>
          </cell>
          <cell r="D3603" t="str">
            <v/>
          </cell>
          <cell r="E3603" t="str">
            <v/>
          </cell>
          <cell r="F3603" t="str">
            <v xml:space="preserve">-- </v>
          </cell>
          <cell r="G3603">
            <v>0</v>
          </cell>
          <cell r="H3603">
            <v>0</v>
          </cell>
          <cell r="I3603">
            <v>40175</v>
          </cell>
          <cell r="J3603">
            <v>40168</v>
          </cell>
          <cell r="K3603" t="str">
            <v>N</v>
          </cell>
          <cell r="L3603" t="str">
            <v>Drw</v>
          </cell>
          <cell r="M3603">
            <v>3604</v>
          </cell>
        </row>
        <row r="3604">
          <cell r="C3604">
            <v>30</v>
          </cell>
          <cell r="D3604" t="str">
            <v/>
          </cell>
          <cell r="E3604" t="str">
            <v/>
          </cell>
          <cell r="F3604" t="str">
            <v xml:space="preserve">-- </v>
          </cell>
          <cell r="G3604">
            <v>0</v>
          </cell>
          <cell r="H3604">
            <v>0</v>
          </cell>
          <cell r="I3604">
            <v>40175</v>
          </cell>
          <cell r="J3604">
            <v>40168</v>
          </cell>
          <cell r="K3604" t="str">
            <v>N</v>
          </cell>
          <cell r="L3604" t="str">
            <v>Drw</v>
          </cell>
          <cell r="M3604">
            <v>3605</v>
          </cell>
        </row>
        <row r="3605">
          <cell r="C3605">
            <v>30</v>
          </cell>
          <cell r="D3605" t="str">
            <v/>
          </cell>
          <cell r="E3605" t="str">
            <v/>
          </cell>
          <cell r="F3605" t="str">
            <v xml:space="preserve">-- </v>
          </cell>
          <cell r="G3605">
            <v>0</v>
          </cell>
          <cell r="H3605">
            <v>0</v>
          </cell>
          <cell r="I3605">
            <v>40175</v>
          </cell>
          <cell r="J3605">
            <v>40168</v>
          </cell>
          <cell r="K3605" t="str">
            <v>N</v>
          </cell>
          <cell r="L3605" t="str">
            <v>Drw</v>
          </cell>
          <cell r="M3605">
            <v>3606</v>
          </cell>
        </row>
        <row r="3606">
          <cell r="C3606">
            <v>30</v>
          </cell>
          <cell r="D3606" t="str">
            <v/>
          </cell>
          <cell r="E3606" t="str">
            <v/>
          </cell>
          <cell r="F3606" t="str">
            <v xml:space="preserve">-- </v>
          </cell>
          <cell r="G3606">
            <v>0</v>
          </cell>
          <cell r="H3606">
            <v>0</v>
          </cell>
          <cell r="I3606">
            <v>40175</v>
          </cell>
          <cell r="J3606">
            <v>40168</v>
          </cell>
          <cell r="K3606" t="str">
            <v>N</v>
          </cell>
          <cell r="L3606" t="str">
            <v>Drw</v>
          </cell>
          <cell r="M3606">
            <v>3607</v>
          </cell>
        </row>
        <row r="3607">
          <cell r="C3607">
            <v>30</v>
          </cell>
          <cell r="D3607" t="str">
            <v/>
          </cell>
          <cell r="E3607" t="str">
            <v/>
          </cell>
          <cell r="F3607" t="str">
            <v xml:space="preserve">-- </v>
          </cell>
          <cell r="G3607">
            <v>0</v>
          </cell>
          <cell r="H3607">
            <v>0</v>
          </cell>
          <cell r="I3607">
            <v>40175</v>
          </cell>
          <cell r="J3607">
            <v>40168</v>
          </cell>
          <cell r="K3607" t="str">
            <v>N</v>
          </cell>
          <cell r="L3607" t="str">
            <v>Drw</v>
          </cell>
          <cell r="M3607">
            <v>3608</v>
          </cell>
        </row>
        <row r="3608">
          <cell r="C3608">
            <v>30</v>
          </cell>
          <cell r="D3608" t="str">
            <v/>
          </cell>
          <cell r="E3608" t="str">
            <v/>
          </cell>
          <cell r="F3608" t="str">
            <v xml:space="preserve">-- </v>
          </cell>
          <cell r="G3608">
            <v>0</v>
          </cell>
          <cell r="H3608">
            <v>0</v>
          </cell>
          <cell r="I3608">
            <v>40175</v>
          </cell>
          <cell r="J3608">
            <v>40168</v>
          </cell>
          <cell r="K3608" t="str">
            <v>N</v>
          </cell>
          <cell r="L3608" t="str">
            <v>Drw</v>
          </cell>
          <cell r="M3608">
            <v>3609</v>
          </cell>
        </row>
        <row r="3609">
          <cell r="C3609">
            <v>30</v>
          </cell>
          <cell r="D3609" t="str">
            <v/>
          </cell>
          <cell r="E3609" t="str">
            <v/>
          </cell>
          <cell r="F3609" t="str">
            <v xml:space="preserve">-- </v>
          </cell>
          <cell r="G3609">
            <v>0</v>
          </cell>
          <cell r="H3609">
            <v>0</v>
          </cell>
          <cell r="I3609">
            <v>40175</v>
          </cell>
          <cell r="J3609">
            <v>40168</v>
          </cell>
          <cell r="K3609" t="str">
            <v>N</v>
          </cell>
          <cell r="L3609" t="str">
            <v>Drw</v>
          </cell>
          <cell r="M3609">
            <v>3610</v>
          </cell>
        </row>
        <row r="3610">
          <cell r="C3610">
            <v>30</v>
          </cell>
          <cell r="D3610" t="str">
            <v/>
          </cell>
          <cell r="E3610" t="str">
            <v/>
          </cell>
          <cell r="F3610" t="str">
            <v xml:space="preserve">-- </v>
          </cell>
          <cell r="G3610">
            <v>0</v>
          </cell>
          <cell r="H3610">
            <v>0</v>
          </cell>
          <cell r="I3610">
            <v>40175</v>
          </cell>
          <cell r="J3610">
            <v>40168</v>
          </cell>
          <cell r="K3610" t="str">
            <v>N</v>
          </cell>
          <cell r="L3610" t="str">
            <v>Drw</v>
          </cell>
          <cell r="M3610">
            <v>3611</v>
          </cell>
        </row>
        <row r="3611">
          <cell r="C3611">
            <v>30</v>
          </cell>
          <cell r="D3611" t="str">
            <v/>
          </cell>
          <cell r="E3611" t="str">
            <v/>
          </cell>
          <cell r="F3611" t="str">
            <v xml:space="preserve">-- </v>
          </cell>
          <cell r="G3611">
            <v>0</v>
          </cell>
          <cell r="H3611">
            <v>0</v>
          </cell>
          <cell r="I3611">
            <v>40175</v>
          </cell>
          <cell r="J3611">
            <v>40168</v>
          </cell>
          <cell r="K3611" t="str">
            <v>N</v>
          </cell>
          <cell r="L3611" t="str">
            <v>Drw</v>
          </cell>
          <cell r="M3611">
            <v>3612</v>
          </cell>
        </row>
        <row r="3612">
          <cell r="C3612">
            <v>30</v>
          </cell>
          <cell r="D3612" t="str">
            <v/>
          </cell>
          <cell r="E3612" t="str">
            <v/>
          </cell>
          <cell r="F3612" t="str">
            <v xml:space="preserve">-- </v>
          </cell>
          <cell r="G3612">
            <v>0</v>
          </cell>
          <cell r="H3612">
            <v>0</v>
          </cell>
          <cell r="I3612">
            <v>40175</v>
          </cell>
          <cell r="J3612">
            <v>40168</v>
          </cell>
          <cell r="K3612" t="str">
            <v>N</v>
          </cell>
          <cell r="L3612" t="str">
            <v>Drw</v>
          </cell>
          <cell r="M3612">
            <v>3613</v>
          </cell>
        </row>
        <row r="3613">
          <cell r="C3613">
            <v>30</v>
          </cell>
          <cell r="D3613" t="str">
            <v/>
          </cell>
          <cell r="E3613" t="str">
            <v/>
          </cell>
          <cell r="F3613" t="str">
            <v xml:space="preserve">-- </v>
          </cell>
          <cell r="G3613">
            <v>0</v>
          </cell>
          <cell r="H3613">
            <v>0</v>
          </cell>
          <cell r="I3613">
            <v>40175</v>
          </cell>
          <cell r="J3613">
            <v>40168</v>
          </cell>
          <cell r="K3613" t="str">
            <v>N</v>
          </cell>
          <cell r="L3613" t="str">
            <v>Drw</v>
          </cell>
          <cell r="M3613">
            <v>3614</v>
          </cell>
        </row>
        <row r="3614">
          <cell r="C3614">
            <v>30</v>
          </cell>
          <cell r="D3614" t="str">
            <v/>
          </cell>
          <cell r="E3614" t="str">
            <v/>
          </cell>
          <cell r="F3614" t="str">
            <v xml:space="preserve">-- </v>
          </cell>
          <cell r="G3614">
            <v>0</v>
          </cell>
          <cell r="H3614">
            <v>0</v>
          </cell>
          <cell r="I3614">
            <v>40175</v>
          </cell>
          <cell r="J3614">
            <v>40168</v>
          </cell>
          <cell r="K3614" t="str">
            <v>N</v>
          </cell>
          <cell r="L3614" t="str">
            <v>Drw</v>
          </cell>
          <cell r="M3614">
            <v>3615</v>
          </cell>
        </row>
        <row r="3615">
          <cell r="C3615">
            <v>30</v>
          </cell>
          <cell r="D3615" t="str">
            <v/>
          </cell>
          <cell r="E3615" t="str">
            <v/>
          </cell>
          <cell r="F3615" t="str">
            <v xml:space="preserve">-- </v>
          </cell>
          <cell r="G3615">
            <v>0</v>
          </cell>
          <cell r="H3615">
            <v>0</v>
          </cell>
          <cell r="I3615">
            <v>40175</v>
          </cell>
          <cell r="J3615">
            <v>40168</v>
          </cell>
          <cell r="K3615" t="str">
            <v>N</v>
          </cell>
          <cell r="L3615" t="str">
            <v>Drw</v>
          </cell>
          <cell r="M3615">
            <v>3616</v>
          </cell>
        </row>
        <row r="3616">
          <cell r="C3616">
            <v>30</v>
          </cell>
          <cell r="D3616" t="str">
            <v/>
          </cell>
          <cell r="E3616" t="str">
            <v/>
          </cell>
          <cell r="F3616" t="str">
            <v xml:space="preserve">-- </v>
          </cell>
          <cell r="G3616">
            <v>0</v>
          </cell>
          <cell r="H3616">
            <v>0</v>
          </cell>
          <cell r="I3616">
            <v>40175</v>
          </cell>
          <cell r="J3616">
            <v>40168</v>
          </cell>
          <cell r="K3616" t="str">
            <v>N</v>
          </cell>
          <cell r="L3616" t="str">
            <v>Drw</v>
          </cell>
          <cell r="M3616">
            <v>3617</v>
          </cell>
        </row>
        <row r="3617">
          <cell r="C3617">
            <v>30</v>
          </cell>
          <cell r="D3617" t="str">
            <v/>
          </cell>
          <cell r="E3617" t="str">
            <v/>
          </cell>
          <cell r="F3617" t="str">
            <v xml:space="preserve">-- </v>
          </cell>
          <cell r="G3617">
            <v>0</v>
          </cell>
          <cell r="H3617">
            <v>0</v>
          </cell>
          <cell r="I3617">
            <v>40175</v>
          </cell>
          <cell r="J3617">
            <v>40168</v>
          </cell>
          <cell r="K3617" t="str">
            <v>N</v>
          </cell>
          <cell r="L3617" t="str">
            <v>Drw</v>
          </cell>
          <cell r="M3617">
            <v>3618</v>
          </cell>
        </row>
        <row r="3618">
          <cell r="C3618">
            <v>30</v>
          </cell>
          <cell r="D3618" t="str">
            <v/>
          </cell>
          <cell r="E3618" t="str">
            <v/>
          </cell>
          <cell r="F3618" t="str">
            <v xml:space="preserve">-- </v>
          </cell>
          <cell r="G3618">
            <v>0</v>
          </cell>
          <cell r="H3618">
            <v>0</v>
          </cell>
          <cell r="I3618">
            <v>40175</v>
          </cell>
          <cell r="J3618">
            <v>40168</v>
          </cell>
          <cell r="K3618" t="str">
            <v>N</v>
          </cell>
          <cell r="L3618" t="str">
            <v>Drw</v>
          </cell>
          <cell r="M3618">
            <v>3619</v>
          </cell>
        </row>
        <row r="3619">
          <cell r="C3619">
            <v>30</v>
          </cell>
          <cell r="D3619" t="str">
            <v/>
          </cell>
          <cell r="E3619" t="str">
            <v/>
          </cell>
          <cell r="F3619" t="str">
            <v xml:space="preserve">-- </v>
          </cell>
          <cell r="G3619">
            <v>0</v>
          </cell>
          <cell r="H3619">
            <v>0</v>
          </cell>
          <cell r="I3619">
            <v>40175</v>
          </cell>
          <cell r="J3619">
            <v>40168</v>
          </cell>
          <cell r="K3619" t="str">
            <v>N</v>
          </cell>
          <cell r="L3619" t="str">
            <v>Drw</v>
          </cell>
          <cell r="M3619">
            <v>3620</v>
          </cell>
        </row>
        <row r="3620">
          <cell r="C3620">
            <v>30</v>
          </cell>
          <cell r="D3620" t="str">
            <v/>
          </cell>
          <cell r="E3620" t="str">
            <v/>
          </cell>
          <cell r="F3620" t="str">
            <v xml:space="preserve">-- </v>
          </cell>
          <cell r="G3620">
            <v>0</v>
          </cell>
          <cell r="H3620">
            <v>0</v>
          </cell>
          <cell r="I3620">
            <v>40175</v>
          </cell>
          <cell r="J3620">
            <v>40168</v>
          </cell>
          <cell r="K3620" t="str">
            <v>N</v>
          </cell>
          <cell r="L3620" t="str">
            <v>Drw</v>
          </cell>
          <cell r="M3620">
            <v>3621</v>
          </cell>
        </row>
        <row r="3621">
          <cell r="C3621">
            <v>30</v>
          </cell>
          <cell r="D3621" t="str">
            <v/>
          </cell>
          <cell r="E3621" t="str">
            <v/>
          </cell>
          <cell r="F3621" t="str">
            <v xml:space="preserve">-- </v>
          </cell>
          <cell r="G3621">
            <v>0</v>
          </cell>
          <cell r="H3621">
            <v>0</v>
          </cell>
          <cell r="I3621">
            <v>40175</v>
          </cell>
          <cell r="J3621">
            <v>40168</v>
          </cell>
          <cell r="K3621" t="str">
            <v>N</v>
          </cell>
          <cell r="L3621" t="str">
            <v>Drw</v>
          </cell>
          <cell r="M3621">
            <v>3622</v>
          </cell>
        </row>
        <row r="3622">
          <cell r="C3622">
            <v>30</v>
          </cell>
          <cell r="D3622" t="str">
            <v/>
          </cell>
          <cell r="E3622" t="str">
            <v/>
          </cell>
          <cell r="F3622" t="str">
            <v xml:space="preserve">-- </v>
          </cell>
          <cell r="G3622">
            <v>0</v>
          </cell>
          <cell r="H3622">
            <v>0</v>
          </cell>
          <cell r="I3622">
            <v>40175</v>
          </cell>
          <cell r="J3622">
            <v>40168</v>
          </cell>
          <cell r="K3622" t="str">
            <v>N</v>
          </cell>
          <cell r="L3622" t="str">
            <v>Drw</v>
          </cell>
          <cell r="M3622">
            <v>3623</v>
          </cell>
        </row>
        <row r="3623">
          <cell r="C3623">
            <v>30</v>
          </cell>
          <cell r="D3623" t="str">
            <v/>
          </cell>
          <cell r="E3623" t="str">
            <v/>
          </cell>
          <cell r="F3623" t="str">
            <v xml:space="preserve">-- </v>
          </cell>
          <cell r="G3623">
            <v>0</v>
          </cell>
          <cell r="H3623">
            <v>0</v>
          </cell>
          <cell r="I3623">
            <v>40175</v>
          </cell>
          <cell r="J3623">
            <v>40168</v>
          </cell>
          <cell r="K3623" t="str">
            <v>N</v>
          </cell>
          <cell r="L3623" t="str">
            <v>Drw</v>
          </cell>
          <cell r="M3623">
            <v>3624</v>
          </cell>
        </row>
        <row r="3624">
          <cell r="C3624">
            <v>30</v>
          </cell>
          <cell r="D3624" t="str">
            <v/>
          </cell>
          <cell r="E3624" t="str">
            <v/>
          </cell>
          <cell r="F3624" t="str">
            <v xml:space="preserve">-- </v>
          </cell>
          <cell r="G3624">
            <v>0</v>
          </cell>
          <cell r="H3624">
            <v>0</v>
          </cell>
          <cell r="I3624">
            <v>40175</v>
          </cell>
          <cell r="J3624">
            <v>40168</v>
          </cell>
          <cell r="K3624" t="str">
            <v>N</v>
          </cell>
          <cell r="L3624" t="str">
            <v>Drw</v>
          </cell>
          <cell r="M3624">
            <v>3625</v>
          </cell>
        </row>
        <row r="3625">
          <cell r="C3625">
            <v>30</v>
          </cell>
          <cell r="D3625" t="str">
            <v/>
          </cell>
          <cell r="E3625" t="str">
            <v/>
          </cell>
          <cell r="F3625" t="str">
            <v xml:space="preserve">-- </v>
          </cell>
          <cell r="G3625">
            <v>0</v>
          </cell>
          <cell r="H3625">
            <v>0</v>
          </cell>
          <cell r="I3625">
            <v>40175</v>
          </cell>
          <cell r="J3625">
            <v>40168</v>
          </cell>
          <cell r="K3625" t="str">
            <v>N</v>
          </cell>
          <cell r="L3625" t="str">
            <v>Drw</v>
          </cell>
          <cell r="M3625">
            <v>3626</v>
          </cell>
        </row>
        <row r="3626">
          <cell r="C3626">
            <v>30</v>
          </cell>
          <cell r="D3626" t="str">
            <v/>
          </cell>
          <cell r="E3626" t="str">
            <v/>
          </cell>
          <cell r="F3626" t="str">
            <v xml:space="preserve">-- </v>
          </cell>
          <cell r="G3626">
            <v>0</v>
          </cell>
          <cell r="H3626">
            <v>0</v>
          </cell>
          <cell r="I3626">
            <v>40175</v>
          </cell>
          <cell r="J3626">
            <v>40168</v>
          </cell>
          <cell r="K3626" t="str">
            <v>N</v>
          </cell>
          <cell r="L3626" t="str">
            <v>Drw</v>
          </cell>
          <cell r="M3626">
            <v>3627</v>
          </cell>
        </row>
        <row r="3627">
          <cell r="C3627">
            <v>30</v>
          </cell>
          <cell r="D3627" t="str">
            <v/>
          </cell>
          <cell r="E3627" t="str">
            <v/>
          </cell>
          <cell r="F3627" t="str">
            <v xml:space="preserve">-- </v>
          </cell>
          <cell r="G3627">
            <v>0</v>
          </cell>
          <cell r="H3627">
            <v>0</v>
          </cell>
          <cell r="I3627">
            <v>40175</v>
          </cell>
          <cell r="J3627">
            <v>40168</v>
          </cell>
          <cell r="K3627" t="str">
            <v>N</v>
          </cell>
          <cell r="L3627" t="str">
            <v>Drw</v>
          </cell>
          <cell r="M3627">
            <v>3628</v>
          </cell>
        </row>
        <row r="3628">
          <cell r="C3628">
            <v>30</v>
          </cell>
          <cell r="D3628" t="str">
            <v/>
          </cell>
          <cell r="E3628" t="str">
            <v/>
          </cell>
          <cell r="F3628" t="str">
            <v xml:space="preserve">-- </v>
          </cell>
          <cell r="G3628">
            <v>0</v>
          </cell>
          <cell r="H3628">
            <v>0</v>
          </cell>
          <cell r="I3628">
            <v>40175</v>
          </cell>
          <cell r="J3628">
            <v>40168</v>
          </cell>
          <cell r="K3628" t="str">
            <v>N</v>
          </cell>
          <cell r="L3628" t="str">
            <v>Drw</v>
          </cell>
          <cell r="M3628">
            <v>3629</v>
          </cell>
        </row>
        <row r="3629">
          <cell r="C3629">
            <v>30</v>
          </cell>
          <cell r="D3629" t="str">
            <v/>
          </cell>
          <cell r="E3629" t="str">
            <v/>
          </cell>
          <cell r="F3629" t="str">
            <v xml:space="preserve">-- </v>
          </cell>
          <cell r="G3629">
            <v>0</v>
          </cell>
          <cell r="H3629">
            <v>0</v>
          </cell>
          <cell r="I3629">
            <v>40175</v>
          </cell>
          <cell r="J3629">
            <v>40168</v>
          </cell>
          <cell r="K3629" t="str">
            <v>N</v>
          </cell>
          <cell r="L3629" t="str">
            <v>Drw</v>
          </cell>
          <cell r="M3629">
            <v>3630</v>
          </cell>
        </row>
        <row r="3630">
          <cell r="C3630">
            <v>30</v>
          </cell>
          <cell r="D3630" t="str">
            <v/>
          </cell>
          <cell r="E3630" t="str">
            <v/>
          </cell>
          <cell r="F3630" t="str">
            <v xml:space="preserve">-- </v>
          </cell>
          <cell r="G3630">
            <v>0</v>
          </cell>
          <cell r="H3630">
            <v>0</v>
          </cell>
          <cell r="I3630">
            <v>40175</v>
          </cell>
          <cell r="J3630">
            <v>40168</v>
          </cell>
          <cell r="K3630" t="str">
            <v>N</v>
          </cell>
          <cell r="L3630" t="str">
            <v>Drw</v>
          </cell>
          <cell r="M3630">
            <v>3631</v>
          </cell>
        </row>
        <row r="3631">
          <cell r="C3631">
            <v>30</v>
          </cell>
          <cell r="D3631" t="str">
            <v/>
          </cell>
          <cell r="E3631" t="str">
            <v/>
          </cell>
          <cell r="F3631" t="str">
            <v xml:space="preserve">-- </v>
          </cell>
          <cell r="G3631">
            <v>0</v>
          </cell>
          <cell r="H3631">
            <v>0</v>
          </cell>
          <cell r="I3631">
            <v>40175</v>
          </cell>
          <cell r="J3631">
            <v>40168</v>
          </cell>
          <cell r="K3631" t="str">
            <v>N</v>
          </cell>
          <cell r="L3631" t="str">
            <v>Drw</v>
          </cell>
          <cell r="M3631">
            <v>3632</v>
          </cell>
        </row>
        <row r="3632">
          <cell r="C3632">
            <v>30</v>
          </cell>
          <cell r="D3632" t="str">
            <v/>
          </cell>
          <cell r="E3632" t="str">
            <v/>
          </cell>
          <cell r="F3632" t="str">
            <v xml:space="preserve">-- </v>
          </cell>
          <cell r="G3632">
            <v>0</v>
          </cell>
          <cell r="H3632">
            <v>0</v>
          </cell>
          <cell r="I3632">
            <v>40175</v>
          </cell>
          <cell r="J3632">
            <v>40168</v>
          </cell>
          <cell r="K3632" t="str">
            <v>N</v>
          </cell>
          <cell r="L3632" t="str">
            <v>Drw</v>
          </cell>
          <cell r="M3632">
            <v>3633</v>
          </cell>
        </row>
        <row r="3633">
          <cell r="C3633">
            <v>30</v>
          </cell>
          <cell r="D3633" t="str">
            <v/>
          </cell>
          <cell r="E3633" t="str">
            <v/>
          </cell>
          <cell r="F3633" t="str">
            <v xml:space="preserve">-- </v>
          </cell>
          <cell r="G3633">
            <v>0</v>
          </cell>
          <cell r="H3633">
            <v>0</v>
          </cell>
          <cell r="I3633">
            <v>40175</v>
          </cell>
          <cell r="J3633">
            <v>40168</v>
          </cell>
          <cell r="K3633" t="str">
            <v>N</v>
          </cell>
          <cell r="L3633" t="str">
            <v>Drw</v>
          </cell>
          <cell r="M3633">
            <v>3634</v>
          </cell>
        </row>
        <row r="3634">
          <cell r="C3634">
            <v>30</v>
          </cell>
          <cell r="D3634" t="str">
            <v/>
          </cell>
          <cell r="E3634" t="str">
            <v/>
          </cell>
          <cell r="F3634" t="str">
            <v xml:space="preserve">-- </v>
          </cell>
          <cell r="G3634">
            <v>0</v>
          </cell>
          <cell r="H3634">
            <v>0</v>
          </cell>
          <cell r="I3634">
            <v>40175</v>
          </cell>
          <cell r="J3634">
            <v>40168</v>
          </cell>
          <cell r="K3634" t="str">
            <v>N</v>
          </cell>
          <cell r="L3634" t="str">
            <v>Drw</v>
          </cell>
          <cell r="M3634">
            <v>3635</v>
          </cell>
        </row>
        <row r="3635">
          <cell r="C3635">
            <v>30</v>
          </cell>
          <cell r="D3635" t="str">
            <v/>
          </cell>
          <cell r="E3635" t="str">
            <v/>
          </cell>
          <cell r="F3635" t="str">
            <v xml:space="preserve">-- </v>
          </cell>
          <cell r="G3635">
            <v>0</v>
          </cell>
          <cell r="H3635">
            <v>0</v>
          </cell>
          <cell r="I3635">
            <v>40175</v>
          </cell>
          <cell r="J3635">
            <v>40168</v>
          </cell>
          <cell r="K3635" t="str">
            <v>N</v>
          </cell>
          <cell r="L3635" t="str">
            <v>Drw</v>
          </cell>
          <cell r="M3635">
            <v>3636</v>
          </cell>
        </row>
        <row r="3636">
          <cell r="C3636">
            <v>30</v>
          </cell>
          <cell r="D3636" t="str">
            <v/>
          </cell>
          <cell r="E3636" t="str">
            <v/>
          </cell>
          <cell r="F3636" t="str">
            <v xml:space="preserve">-- </v>
          </cell>
          <cell r="G3636">
            <v>0</v>
          </cell>
          <cell r="H3636">
            <v>0</v>
          </cell>
          <cell r="I3636">
            <v>40175</v>
          </cell>
          <cell r="J3636">
            <v>40168</v>
          </cell>
          <cell r="K3636" t="str">
            <v>N</v>
          </cell>
          <cell r="L3636" t="str">
            <v>Drw</v>
          </cell>
          <cell r="M3636">
            <v>3637</v>
          </cell>
        </row>
        <row r="3637">
          <cell r="C3637">
            <v>30</v>
          </cell>
          <cell r="D3637" t="str">
            <v/>
          </cell>
          <cell r="E3637" t="str">
            <v/>
          </cell>
          <cell r="F3637" t="str">
            <v xml:space="preserve">-- </v>
          </cell>
          <cell r="G3637">
            <v>0</v>
          </cell>
          <cell r="H3637">
            <v>0</v>
          </cell>
          <cell r="I3637">
            <v>40175</v>
          </cell>
          <cell r="J3637">
            <v>40168</v>
          </cell>
          <cell r="K3637" t="str">
            <v>N</v>
          </cell>
          <cell r="L3637" t="str">
            <v>Drw</v>
          </cell>
          <cell r="M3637">
            <v>3638</v>
          </cell>
        </row>
        <row r="3638">
          <cell r="C3638">
            <v>30</v>
          </cell>
          <cell r="D3638" t="str">
            <v/>
          </cell>
          <cell r="E3638" t="str">
            <v/>
          </cell>
          <cell r="F3638" t="str">
            <v xml:space="preserve">-- </v>
          </cell>
          <cell r="G3638">
            <v>0</v>
          </cell>
          <cell r="H3638">
            <v>0</v>
          </cell>
          <cell r="I3638">
            <v>40175</v>
          </cell>
          <cell r="J3638">
            <v>40168</v>
          </cell>
          <cell r="K3638" t="str">
            <v>N</v>
          </cell>
          <cell r="L3638" t="str">
            <v>Drw</v>
          </cell>
          <cell r="M3638">
            <v>3639</v>
          </cell>
        </row>
        <row r="3639">
          <cell r="C3639">
            <v>30</v>
          </cell>
          <cell r="D3639" t="str">
            <v/>
          </cell>
          <cell r="E3639" t="str">
            <v/>
          </cell>
          <cell r="F3639" t="str">
            <v xml:space="preserve">-- </v>
          </cell>
          <cell r="G3639">
            <v>0</v>
          </cell>
          <cell r="H3639">
            <v>0</v>
          </cell>
          <cell r="I3639">
            <v>40175</v>
          </cell>
          <cell r="J3639">
            <v>40168</v>
          </cell>
          <cell r="K3639" t="str">
            <v>N</v>
          </cell>
          <cell r="L3639" t="str">
            <v>Drw</v>
          </cell>
          <cell r="M3639">
            <v>3640</v>
          </cell>
        </row>
        <row r="3640">
          <cell r="C3640">
            <v>30</v>
          </cell>
          <cell r="D3640" t="str">
            <v/>
          </cell>
          <cell r="E3640" t="str">
            <v/>
          </cell>
          <cell r="F3640" t="str">
            <v xml:space="preserve">-- </v>
          </cell>
          <cell r="G3640">
            <v>0</v>
          </cell>
          <cell r="H3640">
            <v>0</v>
          </cell>
          <cell r="I3640">
            <v>40175</v>
          </cell>
          <cell r="J3640">
            <v>40168</v>
          </cell>
          <cell r="K3640" t="str">
            <v>N</v>
          </cell>
          <cell r="L3640" t="str">
            <v>Drw</v>
          </cell>
          <cell r="M3640">
            <v>3641</v>
          </cell>
        </row>
        <row r="3641">
          <cell r="C3641">
            <v>30</v>
          </cell>
          <cell r="D3641" t="str">
            <v/>
          </cell>
          <cell r="E3641" t="str">
            <v/>
          </cell>
          <cell r="F3641" t="str">
            <v xml:space="preserve">-- </v>
          </cell>
          <cell r="G3641">
            <v>0</v>
          </cell>
          <cell r="H3641">
            <v>0</v>
          </cell>
          <cell r="I3641">
            <v>40175</v>
          </cell>
          <cell r="J3641">
            <v>40168</v>
          </cell>
          <cell r="K3641" t="str">
            <v>N</v>
          </cell>
          <cell r="L3641" t="str">
            <v>Drw</v>
          </cell>
          <cell r="M3641">
            <v>3642</v>
          </cell>
        </row>
        <row r="3642">
          <cell r="C3642">
            <v>30</v>
          </cell>
          <cell r="D3642" t="str">
            <v/>
          </cell>
          <cell r="E3642" t="str">
            <v/>
          </cell>
          <cell r="F3642" t="str">
            <v xml:space="preserve">-- </v>
          </cell>
          <cell r="G3642">
            <v>0</v>
          </cell>
          <cell r="H3642">
            <v>0</v>
          </cell>
          <cell r="I3642">
            <v>40175</v>
          </cell>
          <cell r="J3642">
            <v>40168</v>
          </cell>
          <cell r="K3642" t="str">
            <v>N</v>
          </cell>
          <cell r="L3642" t="str">
            <v>Drw</v>
          </cell>
          <cell r="M3642">
            <v>3643</v>
          </cell>
        </row>
        <row r="3643">
          <cell r="C3643">
            <v>30</v>
          </cell>
          <cell r="D3643" t="str">
            <v/>
          </cell>
          <cell r="E3643" t="str">
            <v/>
          </cell>
          <cell r="F3643" t="str">
            <v xml:space="preserve">-- </v>
          </cell>
          <cell r="G3643">
            <v>0</v>
          </cell>
          <cell r="H3643">
            <v>0</v>
          </cell>
          <cell r="I3643">
            <v>40175</v>
          </cell>
          <cell r="J3643">
            <v>40168</v>
          </cell>
          <cell r="K3643" t="str">
            <v>N</v>
          </cell>
          <cell r="L3643" t="str">
            <v>Drw</v>
          </cell>
          <cell r="M3643">
            <v>3644</v>
          </cell>
        </row>
        <row r="3644">
          <cell r="C3644">
            <v>30</v>
          </cell>
          <cell r="D3644" t="str">
            <v/>
          </cell>
          <cell r="E3644" t="str">
            <v/>
          </cell>
          <cell r="F3644" t="str">
            <v xml:space="preserve">-- </v>
          </cell>
          <cell r="G3644">
            <v>0</v>
          </cell>
          <cell r="H3644">
            <v>0</v>
          </cell>
          <cell r="I3644">
            <v>40175</v>
          </cell>
          <cell r="J3644">
            <v>40168</v>
          </cell>
          <cell r="K3644" t="str">
            <v>N</v>
          </cell>
          <cell r="L3644" t="str">
            <v>Drw</v>
          </cell>
          <cell r="M3644">
            <v>3645</v>
          </cell>
        </row>
        <row r="3645">
          <cell r="C3645">
            <v>30</v>
          </cell>
          <cell r="D3645" t="str">
            <v/>
          </cell>
          <cell r="E3645" t="str">
            <v/>
          </cell>
          <cell r="F3645" t="str">
            <v xml:space="preserve">-- </v>
          </cell>
          <cell r="G3645">
            <v>0</v>
          </cell>
          <cell r="H3645">
            <v>0</v>
          </cell>
          <cell r="I3645">
            <v>40175</v>
          </cell>
          <cell r="J3645">
            <v>40168</v>
          </cell>
          <cell r="K3645" t="str">
            <v>N</v>
          </cell>
          <cell r="L3645" t="str">
            <v>Drw</v>
          </cell>
          <cell r="M3645">
            <v>3646</v>
          </cell>
        </row>
        <row r="3646">
          <cell r="C3646">
            <v>30</v>
          </cell>
          <cell r="D3646" t="str">
            <v/>
          </cell>
          <cell r="E3646" t="str">
            <v/>
          </cell>
          <cell r="F3646" t="str">
            <v xml:space="preserve">-- </v>
          </cell>
          <cell r="G3646">
            <v>0</v>
          </cell>
          <cell r="H3646">
            <v>0</v>
          </cell>
          <cell r="I3646">
            <v>40175</v>
          </cell>
          <cell r="J3646">
            <v>40168</v>
          </cell>
          <cell r="K3646" t="str">
            <v>N</v>
          </cell>
          <cell r="L3646" t="str">
            <v>Drw</v>
          </cell>
          <cell r="M3646">
            <v>3647</v>
          </cell>
        </row>
        <row r="3647">
          <cell r="C3647">
            <v>30</v>
          </cell>
          <cell r="D3647" t="str">
            <v/>
          </cell>
          <cell r="E3647" t="str">
            <v/>
          </cell>
          <cell r="F3647" t="str">
            <v xml:space="preserve">-- </v>
          </cell>
          <cell r="G3647">
            <v>0</v>
          </cell>
          <cell r="H3647">
            <v>0</v>
          </cell>
          <cell r="I3647">
            <v>40175</v>
          </cell>
          <cell r="J3647">
            <v>40168</v>
          </cell>
          <cell r="K3647" t="str">
            <v>N</v>
          </cell>
          <cell r="L3647" t="str">
            <v>Drw</v>
          </cell>
          <cell r="M3647">
            <v>3648</v>
          </cell>
        </row>
        <row r="3648">
          <cell r="C3648">
            <v>30</v>
          </cell>
          <cell r="D3648" t="str">
            <v/>
          </cell>
          <cell r="E3648" t="str">
            <v/>
          </cell>
          <cell r="F3648" t="str">
            <v xml:space="preserve">-- </v>
          </cell>
          <cell r="G3648">
            <v>0</v>
          </cell>
          <cell r="H3648">
            <v>0</v>
          </cell>
          <cell r="I3648">
            <v>40175</v>
          </cell>
          <cell r="J3648">
            <v>40168</v>
          </cell>
          <cell r="K3648" t="str">
            <v>N</v>
          </cell>
          <cell r="L3648" t="str">
            <v>Drw</v>
          </cell>
          <cell r="M3648">
            <v>3649</v>
          </cell>
        </row>
        <row r="3649">
          <cell r="C3649">
            <v>30</v>
          </cell>
          <cell r="D3649" t="str">
            <v/>
          </cell>
          <cell r="E3649" t="str">
            <v/>
          </cell>
          <cell r="F3649" t="str">
            <v xml:space="preserve">-- </v>
          </cell>
          <cell r="G3649">
            <v>0</v>
          </cell>
          <cell r="H3649">
            <v>0</v>
          </cell>
          <cell r="I3649">
            <v>40175</v>
          </cell>
          <cell r="J3649">
            <v>40168</v>
          </cell>
          <cell r="K3649" t="str">
            <v>N</v>
          </cell>
          <cell r="L3649" t="str">
            <v>Drw</v>
          </cell>
          <cell r="M3649">
            <v>3650</v>
          </cell>
        </row>
        <row r="3650">
          <cell r="C3650">
            <v>30</v>
          </cell>
          <cell r="D3650" t="str">
            <v/>
          </cell>
          <cell r="E3650" t="str">
            <v/>
          </cell>
          <cell r="F3650" t="str">
            <v xml:space="preserve">-- </v>
          </cell>
          <cell r="G3650">
            <v>0</v>
          </cell>
          <cell r="H3650">
            <v>0</v>
          </cell>
          <cell r="I3650">
            <v>40175</v>
          </cell>
          <cell r="J3650">
            <v>40168</v>
          </cell>
          <cell r="K3650" t="str">
            <v>N</v>
          </cell>
          <cell r="L3650" t="str">
            <v>Drw</v>
          </cell>
          <cell r="M3650">
            <v>3651</v>
          </cell>
        </row>
        <row r="3651">
          <cell r="C3651">
            <v>30</v>
          </cell>
          <cell r="D3651" t="str">
            <v/>
          </cell>
          <cell r="E3651" t="str">
            <v/>
          </cell>
          <cell r="F3651" t="str">
            <v xml:space="preserve">-- </v>
          </cell>
          <cell r="G3651">
            <v>0</v>
          </cell>
          <cell r="H3651">
            <v>0</v>
          </cell>
          <cell r="I3651">
            <v>40175</v>
          </cell>
          <cell r="J3651">
            <v>40168</v>
          </cell>
          <cell r="K3651" t="str">
            <v>N</v>
          </cell>
          <cell r="L3651" t="str">
            <v>Drw</v>
          </cell>
          <cell r="M3651">
            <v>3652</v>
          </cell>
        </row>
        <row r="3652">
          <cell r="C3652">
            <v>30</v>
          </cell>
          <cell r="D3652" t="str">
            <v/>
          </cell>
          <cell r="E3652" t="str">
            <v/>
          </cell>
          <cell r="F3652" t="str">
            <v xml:space="preserve">-- </v>
          </cell>
          <cell r="G3652">
            <v>0</v>
          </cell>
          <cell r="H3652">
            <v>0</v>
          </cell>
          <cell r="I3652">
            <v>40175</v>
          </cell>
          <cell r="J3652">
            <v>40168</v>
          </cell>
          <cell r="K3652" t="str">
            <v>N</v>
          </cell>
          <cell r="L3652" t="str">
            <v>Drw</v>
          </cell>
          <cell r="M3652">
            <v>3653</v>
          </cell>
        </row>
        <row r="3653">
          <cell r="C3653">
            <v>30</v>
          </cell>
          <cell r="D3653" t="str">
            <v/>
          </cell>
          <cell r="E3653" t="str">
            <v/>
          </cell>
          <cell r="F3653" t="str">
            <v xml:space="preserve">-- </v>
          </cell>
          <cell r="G3653">
            <v>0</v>
          </cell>
          <cell r="H3653">
            <v>0</v>
          </cell>
          <cell r="I3653">
            <v>40175</v>
          </cell>
          <cell r="J3653">
            <v>40168</v>
          </cell>
          <cell r="K3653" t="str">
            <v>N</v>
          </cell>
          <cell r="L3653" t="str">
            <v>Drw</v>
          </cell>
          <cell r="M3653">
            <v>3654</v>
          </cell>
        </row>
        <row r="3654">
          <cell r="C3654">
            <v>30</v>
          </cell>
          <cell r="D3654" t="str">
            <v/>
          </cell>
          <cell r="E3654" t="str">
            <v/>
          </cell>
          <cell r="F3654" t="str">
            <v xml:space="preserve">-- </v>
          </cell>
          <cell r="G3654">
            <v>0</v>
          </cell>
          <cell r="H3654">
            <v>0</v>
          </cell>
          <cell r="I3654">
            <v>40175</v>
          </cell>
          <cell r="J3654">
            <v>40168</v>
          </cell>
          <cell r="K3654" t="str">
            <v>N</v>
          </cell>
          <cell r="L3654" t="str">
            <v>Drw</v>
          </cell>
          <cell r="M3654">
            <v>3655</v>
          </cell>
        </row>
        <row r="3655">
          <cell r="C3655">
            <v>30</v>
          </cell>
          <cell r="D3655" t="str">
            <v/>
          </cell>
          <cell r="E3655" t="str">
            <v/>
          </cell>
          <cell r="F3655" t="str">
            <v xml:space="preserve">-- </v>
          </cell>
          <cell r="G3655">
            <v>0</v>
          </cell>
          <cell r="H3655">
            <v>0</v>
          </cell>
          <cell r="I3655">
            <v>40175</v>
          </cell>
          <cell r="J3655">
            <v>40168</v>
          </cell>
          <cell r="K3655" t="str">
            <v>N</v>
          </cell>
          <cell r="L3655" t="str">
            <v>Drw</v>
          </cell>
          <cell r="M3655">
            <v>3656</v>
          </cell>
        </row>
        <row r="3656">
          <cell r="C3656">
            <v>30</v>
          </cell>
          <cell r="D3656" t="str">
            <v/>
          </cell>
          <cell r="E3656" t="str">
            <v/>
          </cell>
          <cell r="F3656" t="str">
            <v xml:space="preserve">-- </v>
          </cell>
          <cell r="G3656">
            <v>0</v>
          </cell>
          <cell r="H3656">
            <v>0</v>
          </cell>
          <cell r="I3656">
            <v>40175</v>
          </cell>
          <cell r="J3656">
            <v>40168</v>
          </cell>
          <cell r="K3656" t="str">
            <v>N</v>
          </cell>
          <cell r="L3656" t="str">
            <v>Drw</v>
          </cell>
          <cell r="M3656">
            <v>3657</v>
          </cell>
        </row>
        <row r="3657">
          <cell r="C3657">
            <v>30</v>
          </cell>
          <cell r="D3657" t="str">
            <v/>
          </cell>
          <cell r="E3657" t="str">
            <v/>
          </cell>
          <cell r="F3657" t="str">
            <v xml:space="preserve">-- </v>
          </cell>
          <cell r="G3657">
            <v>0</v>
          </cell>
          <cell r="H3657">
            <v>0</v>
          </cell>
          <cell r="I3657">
            <v>40175</v>
          </cell>
          <cell r="J3657">
            <v>40168</v>
          </cell>
          <cell r="K3657" t="str">
            <v>N</v>
          </cell>
          <cell r="L3657" t="str">
            <v>Drw</v>
          </cell>
          <cell r="M3657">
            <v>3658</v>
          </cell>
        </row>
        <row r="3658">
          <cell r="C3658">
            <v>31</v>
          </cell>
          <cell r="D3658" t="str">
            <v/>
          </cell>
          <cell r="E3658" t="str">
            <v/>
          </cell>
          <cell r="F3658" t="str">
            <v>Pipe supports and sleepers</v>
          </cell>
          <cell r="G3658">
            <v>0</v>
          </cell>
          <cell r="H3658">
            <v>0</v>
          </cell>
          <cell r="I3658" t="str">
            <v>-</v>
          </cell>
          <cell r="J3658" t="str">
            <v>-</v>
          </cell>
          <cell r="K3658" t="str">
            <v>N</v>
          </cell>
          <cell r="L3658" t="str">
            <v>Drw</v>
          </cell>
          <cell r="M3658">
            <v>3659</v>
          </cell>
        </row>
        <row r="3659">
          <cell r="C3659">
            <v>31</v>
          </cell>
          <cell r="D3659" t="str">
            <v/>
          </cell>
          <cell r="E3659" t="str">
            <v/>
          </cell>
          <cell r="F3659" t="str">
            <v xml:space="preserve">Pipe supports-- </v>
          </cell>
          <cell r="G3659">
            <v>0</v>
          </cell>
          <cell r="H3659">
            <v>0</v>
          </cell>
          <cell r="I3659">
            <v>40175</v>
          </cell>
          <cell r="J3659">
            <v>40168</v>
          </cell>
          <cell r="K3659" t="str">
            <v>N</v>
          </cell>
          <cell r="L3659" t="str">
            <v>Drw</v>
          </cell>
          <cell r="M3659">
            <v>3660</v>
          </cell>
        </row>
        <row r="3660">
          <cell r="C3660">
            <v>31</v>
          </cell>
          <cell r="D3660" t="str">
            <v/>
          </cell>
          <cell r="E3660" t="str">
            <v/>
          </cell>
          <cell r="F3660" t="str">
            <v xml:space="preserve">Pipe supports-- </v>
          </cell>
          <cell r="G3660">
            <v>0</v>
          </cell>
          <cell r="H3660">
            <v>0</v>
          </cell>
          <cell r="I3660">
            <v>40175</v>
          </cell>
          <cell r="J3660">
            <v>40168</v>
          </cell>
          <cell r="K3660" t="str">
            <v>N</v>
          </cell>
          <cell r="L3660" t="str">
            <v>Drw</v>
          </cell>
          <cell r="M3660">
            <v>3661</v>
          </cell>
        </row>
        <row r="3661">
          <cell r="C3661">
            <v>31</v>
          </cell>
          <cell r="D3661" t="str">
            <v/>
          </cell>
          <cell r="E3661" t="str">
            <v/>
          </cell>
          <cell r="F3661" t="str">
            <v xml:space="preserve">Pipe supports-- </v>
          </cell>
          <cell r="G3661">
            <v>0</v>
          </cell>
          <cell r="H3661">
            <v>0</v>
          </cell>
          <cell r="I3661">
            <v>40175</v>
          </cell>
          <cell r="J3661">
            <v>40168</v>
          </cell>
          <cell r="K3661" t="str">
            <v>N</v>
          </cell>
          <cell r="L3661" t="str">
            <v>Drw</v>
          </cell>
          <cell r="M3661">
            <v>3662</v>
          </cell>
        </row>
        <row r="3662">
          <cell r="C3662">
            <v>31</v>
          </cell>
          <cell r="D3662" t="str">
            <v/>
          </cell>
          <cell r="E3662" t="str">
            <v/>
          </cell>
          <cell r="F3662" t="str">
            <v xml:space="preserve">Pipe supports-- </v>
          </cell>
          <cell r="G3662">
            <v>0</v>
          </cell>
          <cell r="H3662">
            <v>0</v>
          </cell>
          <cell r="I3662">
            <v>40175</v>
          </cell>
          <cell r="J3662">
            <v>40168</v>
          </cell>
          <cell r="K3662" t="str">
            <v>N</v>
          </cell>
          <cell r="L3662" t="str">
            <v>Drw</v>
          </cell>
          <cell r="M3662">
            <v>3663</v>
          </cell>
        </row>
        <row r="3663">
          <cell r="C3663">
            <v>31</v>
          </cell>
          <cell r="D3663" t="str">
            <v/>
          </cell>
          <cell r="E3663" t="str">
            <v/>
          </cell>
          <cell r="F3663" t="str">
            <v xml:space="preserve">Pipe supports-- </v>
          </cell>
          <cell r="G3663">
            <v>0</v>
          </cell>
          <cell r="H3663">
            <v>0</v>
          </cell>
          <cell r="I3663">
            <v>40175</v>
          </cell>
          <cell r="J3663">
            <v>40168</v>
          </cell>
          <cell r="K3663" t="str">
            <v>N</v>
          </cell>
          <cell r="L3663" t="str">
            <v>Drw</v>
          </cell>
          <cell r="M3663">
            <v>3664</v>
          </cell>
        </row>
        <row r="3664">
          <cell r="C3664">
            <v>31</v>
          </cell>
          <cell r="D3664" t="str">
            <v/>
          </cell>
          <cell r="E3664" t="str">
            <v/>
          </cell>
          <cell r="F3664" t="str">
            <v xml:space="preserve">Pipe supports-- </v>
          </cell>
          <cell r="G3664">
            <v>0</v>
          </cell>
          <cell r="H3664">
            <v>0</v>
          </cell>
          <cell r="I3664">
            <v>40175</v>
          </cell>
          <cell r="J3664">
            <v>40168</v>
          </cell>
          <cell r="K3664" t="str">
            <v>N</v>
          </cell>
          <cell r="L3664" t="str">
            <v>Drw</v>
          </cell>
          <cell r="M3664">
            <v>3665</v>
          </cell>
        </row>
        <row r="3665">
          <cell r="C3665">
            <v>31</v>
          </cell>
          <cell r="D3665" t="str">
            <v/>
          </cell>
          <cell r="E3665" t="str">
            <v/>
          </cell>
          <cell r="F3665" t="str">
            <v xml:space="preserve">Pipe supports-Information- </v>
          </cell>
          <cell r="G3665">
            <v>0</v>
          </cell>
          <cell r="H3665">
            <v>0</v>
          </cell>
          <cell r="I3665">
            <v>40175</v>
          </cell>
          <cell r="J3665">
            <v>40168</v>
          </cell>
          <cell r="K3665" t="str">
            <v>N</v>
          </cell>
          <cell r="L3665" t="str">
            <v>Drw</v>
          </cell>
          <cell r="M3665">
            <v>3666</v>
          </cell>
        </row>
        <row r="3666">
          <cell r="C3666">
            <v>31</v>
          </cell>
          <cell r="D3666" t="str">
            <v/>
          </cell>
          <cell r="E3666" t="str">
            <v/>
          </cell>
          <cell r="F3666" t="str">
            <v xml:space="preserve">-- </v>
          </cell>
          <cell r="G3666">
            <v>0</v>
          </cell>
          <cell r="H3666">
            <v>0</v>
          </cell>
          <cell r="I3666">
            <v>40175</v>
          </cell>
          <cell r="J3666">
            <v>40168</v>
          </cell>
          <cell r="K3666" t="str">
            <v>N</v>
          </cell>
          <cell r="L3666" t="str">
            <v>Drw</v>
          </cell>
          <cell r="M3666">
            <v>3667</v>
          </cell>
        </row>
        <row r="3667">
          <cell r="C3667">
            <v>31</v>
          </cell>
          <cell r="D3667" t="str">
            <v/>
          </cell>
          <cell r="E3667" t="str">
            <v/>
          </cell>
          <cell r="F3667" t="str">
            <v xml:space="preserve">-- </v>
          </cell>
          <cell r="G3667">
            <v>0</v>
          </cell>
          <cell r="H3667">
            <v>0</v>
          </cell>
          <cell r="I3667">
            <v>40175</v>
          </cell>
          <cell r="J3667">
            <v>40168</v>
          </cell>
          <cell r="K3667" t="str">
            <v>N</v>
          </cell>
          <cell r="L3667" t="str">
            <v>Drw</v>
          </cell>
          <cell r="M3667">
            <v>3668</v>
          </cell>
        </row>
        <row r="3668">
          <cell r="C3668">
            <v>31</v>
          </cell>
          <cell r="D3668" t="str">
            <v/>
          </cell>
          <cell r="E3668" t="str">
            <v/>
          </cell>
          <cell r="F3668" t="str">
            <v xml:space="preserve">-- </v>
          </cell>
          <cell r="G3668">
            <v>0</v>
          </cell>
          <cell r="H3668">
            <v>0</v>
          </cell>
          <cell r="I3668">
            <v>40175</v>
          </cell>
          <cell r="J3668">
            <v>40168</v>
          </cell>
          <cell r="K3668" t="str">
            <v>N</v>
          </cell>
          <cell r="L3668" t="str">
            <v>Drw</v>
          </cell>
          <cell r="M3668">
            <v>3669</v>
          </cell>
        </row>
        <row r="3669">
          <cell r="C3669">
            <v>31</v>
          </cell>
          <cell r="D3669" t="str">
            <v/>
          </cell>
          <cell r="E3669" t="str">
            <v/>
          </cell>
          <cell r="F3669" t="str">
            <v xml:space="preserve">-- </v>
          </cell>
          <cell r="G3669">
            <v>0</v>
          </cell>
          <cell r="H3669">
            <v>0</v>
          </cell>
          <cell r="I3669">
            <v>40175</v>
          </cell>
          <cell r="J3669">
            <v>40168</v>
          </cell>
          <cell r="K3669" t="str">
            <v>N</v>
          </cell>
          <cell r="L3669" t="str">
            <v>Drw</v>
          </cell>
          <cell r="M3669">
            <v>3670</v>
          </cell>
        </row>
        <row r="3670">
          <cell r="C3670">
            <v>31</v>
          </cell>
          <cell r="D3670" t="str">
            <v/>
          </cell>
          <cell r="E3670" t="str">
            <v/>
          </cell>
          <cell r="F3670" t="str">
            <v xml:space="preserve">-- </v>
          </cell>
          <cell r="G3670">
            <v>0</v>
          </cell>
          <cell r="H3670">
            <v>0</v>
          </cell>
          <cell r="I3670">
            <v>40175</v>
          </cell>
          <cell r="J3670">
            <v>40168</v>
          </cell>
          <cell r="K3670" t="str">
            <v>N</v>
          </cell>
          <cell r="L3670" t="str">
            <v>Drw</v>
          </cell>
          <cell r="M3670">
            <v>3671</v>
          </cell>
        </row>
        <row r="3671">
          <cell r="C3671">
            <v>31</v>
          </cell>
          <cell r="D3671" t="str">
            <v/>
          </cell>
          <cell r="E3671" t="str">
            <v/>
          </cell>
          <cell r="F3671" t="str">
            <v xml:space="preserve">-- </v>
          </cell>
          <cell r="G3671">
            <v>0</v>
          </cell>
          <cell r="H3671">
            <v>0</v>
          </cell>
          <cell r="I3671">
            <v>40175</v>
          </cell>
          <cell r="J3671">
            <v>40168</v>
          </cell>
          <cell r="K3671" t="str">
            <v>N</v>
          </cell>
          <cell r="L3671" t="str">
            <v>Drw</v>
          </cell>
          <cell r="M3671">
            <v>3672</v>
          </cell>
        </row>
        <row r="3672">
          <cell r="C3672">
            <v>31</v>
          </cell>
          <cell r="D3672" t="str">
            <v/>
          </cell>
          <cell r="E3672" t="str">
            <v/>
          </cell>
          <cell r="F3672" t="str">
            <v xml:space="preserve">-- </v>
          </cell>
          <cell r="G3672">
            <v>0</v>
          </cell>
          <cell r="H3672">
            <v>0</v>
          </cell>
          <cell r="I3672">
            <v>40175</v>
          </cell>
          <cell r="J3672">
            <v>40168</v>
          </cell>
          <cell r="K3672" t="str">
            <v>N</v>
          </cell>
          <cell r="L3672" t="str">
            <v>Drw</v>
          </cell>
          <cell r="M3672">
            <v>3673</v>
          </cell>
        </row>
        <row r="3673">
          <cell r="C3673">
            <v>31</v>
          </cell>
          <cell r="D3673" t="str">
            <v/>
          </cell>
          <cell r="E3673" t="str">
            <v/>
          </cell>
          <cell r="F3673" t="str">
            <v xml:space="preserve">-- </v>
          </cell>
          <cell r="G3673">
            <v>0</v>
          </cell>
          <cell r="H3673">
            <v>0</v>
          </cell>
          <cell r="I3673">
            <v>40175</v>
          </cell>
          <cell r="J3673">
            <v>40168</v>
          </cell>
          <cell r="K3673" t="str">
            <v>N</v>
          </cell>
          <cell r="L3673" t="str">
            <v>Drw</v>
          </cell>
          <cell r="M3673">
            <v>3674</v>
          </cell>
        </row>
        <row r="3674">
          <cell r="C3674">
            <v>31</v>
          </cell>
          <cell r="D3674" t="str">
            <v/>
          </cell>
          <cell r="E3674" t="str">
            <v/>
          </cell>
          <cell r="F3674" t="str">
            <v xml:space="preserve">-- </v>
          </cell>
          <cell r="G3674">
            <v>0</v>
          </cell>
          <cell r="H3674">
            <v>0</v>
          </cell>
          <cell r="I3674">
            <v>40175</v>
          </cell>
          <cell r="J3674">
            <v>40168</v>
          </cell>
          <cell r="K3674" t="str">
            <v>N</v>
          </cell>
          <cell r="L3674" t="str">
            <v>Drw</v>
          </cell>
          <cell r="M3674">
            <v>3675</v>
          </cell>
        </row>
        <row r="3675">
          <cell r="C3675">
            <v>31</v>
          </cell>
          <cell r="D3675" t="str">
            <v/>
          </cell>
          <cell r="E3675" t="str">
            <v/>
          </cell>
          <cell r="F3675" t="str">
            <v xml:space="preserve">-- </v>
          </cell>
          <cell r="G3675">
            <v>0</v>
          </cell>
          <cell r="H3675">
            <v>0</v>
          </cell>
          <cell r="I3675">
            <v>40175</v>
          </cell>
          <cell r="J3675">
            <v>40168</v>
          </cell>
          <cell r="K3675" t="str">
            <v>N</v>
          </cell>
          <cell r="L3675" t="str">
            <v>Drw</v>
          </cell>
          <cell r="M3675">
            <v>3676</v>
          </cell>
        </row>
        <row r="3676">
          <cell r="C3676">
            <v>31</v>
          </cell>
          <cell r="D3676" t="str">
            <v/>
          </cell>
          <cell r="E3676" t="str">
            <v/>
          </cell>
          <cell r="F3676" t="str">
            <v xml:space="preserve">-- </v>
          </cell>
          <cell r="G3676">
            <v>0</v>
          </cell>
          <cell r="H3676">
            <v>0</v>
          </cell>
          <cell r="I3676">
            <v>40175</v>
          </cell>
          <cell r="J3676">
            <v>40168</v>
          </cell>
          <cell r="K3676" t="str">
            <v>N</v>
          </cell>
          <cell r="L3676" t="str">
            <v>Drw</v>
          </cell>
          <cell r="M3676">
            <v>3677</v>
          </cell>
        </row>
        <row r="3677">
          <cell r="C3677">
            <v>31</v>
          </cell>
          <cell r="D3677" t="str">
            <v/>
          </cell>
          <cell r="E3677" t="str">
            <v/>
          </cell>
          <cell r="F3677" t="str">
            <v xml:space="preserve">-- </v>
          </cell>
          <cell r="G3677">
            <v>0</v>
          </cell>
          <cell r="H3677">
            <v>0</v>
          </cell>
          <cell r="I3677">
            <v>40175</v>
          </cell>
          <cell r="J3677">
            <v>40168</v>
          </cell>
          <cell r="K3677" t="str">
            <v>N</v>
          </cell>
          <cell r="L3677" t="str">
            <v>Drw</v>
          </cell>
          <cell r="M3677">
            <v>3678</v>
          </cell>
        </row>
        <row r="3678">
          <cell r="C3678">
            <v>31</v>
          </cell>
          <cell r="D3678" t="str">
            <v/>
          </cell>
          <cell r="E3678" t="str">
            <v/>
          </cell>
          <cell r="F3678" t="str">
            <v xml:space="preserve">-- </v>
          </cell>
          <cell r="G3678">
            <v>0</v>
          </cell>
          <cell r="H3678">
            <v>0</v>
          </cell>
          <cell r="I3678">
            <v>40175</v>
          </cell>
          <cell r="J3678">
            <v>40168</v>
          </cell>
          <cell r="K3678" t="str">
            <v>N</v>
          </cell>
          <cell r="L3678" t="str">
            <v>Drw</v>
          </cell>
          <cell r="M3678">
            <v>3679</v>
          </cell>
        </row>
        <row r="3679">
          <cell r="C3679">
            <v>32</v>
          </cell>
          <cell r="D3679" t="str">
            <v/>
          </cell>
          <cell r="E3679" t="str">
            <v/>
          </cell>
          <cell r="F3679" t="str">
            <v>Bolting plans</v>
          </cell>
          <cell r="G3679">
            <v>0</v>
          </cell>
          <cell r="H3679">
            <v>0</v>
          </cell>
          <cell r="I3679" t="str">
            <v>-</v>
          </cell>
          <cell r="J3679" t="str">
            <v>-</v>
          </cell>
          <cell r="K3679" t="str">
            <v>N</v>
          </cell>
          <cell r="L3679" t="str">
            <v>Drw</v>
          </cell>
          <cell r="M3679">
            <v>3680</v>
          </cell>
        </row>
        <row r="3680">
          <cell r="C3680">
            <v>32</v>
          </cell>
          <cell r="D3680" t="str">
            <v/>
          </cell>
          <cell r="E3680" t="str">
            <v/>
          </cell>
          <cell r="F3680" t="str">
            <v>Bolting plan--Propane BOG compressor skid E4-1105</v>
          </cell>
          <cell r="G3680">
            <v>0</v>
          </cell>
          <cell r="H3680">
            <v>0</v>
          </cell>
          <cell r="I3680">
            <v>40175</v>
          </cell>
          <cell r="J3680">
            <v>40168</v>
          </cell>
          <cell r="K3680" t="str">
            <v>N</v>
          </cell>
          <cell r="L3680" t="str">
            <v>Drw</v>
          </cell>
          <cell r="M3680">
            <v>3681</v>
          </cell>
        </row>
        <row r="3681">
          <cell r="C3681">
            <v>32</v>
          </cell>
          <cell r="D3681" t="str">
            <v/>
          </cell>
          <cell r="E3681" t="str">
            <v/>
          </cell>
          <cell r="F3681" t="str">
            <v>Bolting plan--Butane BOG compressor skid E4-1106</v>
          </cell>
          <cell r="G3681">
            <v>0</v>
          </cell>
          <cell r="H3681">
            <v>0</v>
          </cell>
          <cell r="I3681">
            <v>40175</v>
          </cell>
          <cell r="J3681">
            <v>40168</v>
          </cell>
          <cell r="K3681" t="str">
            <v>N</v>
          </cell>
          <cell r="L3681" t="str">
            <v>Drw</v>
          </cell>
          <cell r="M3681">
            <v>3682</v>
          </cell>
        </row>
        <row r="3682">
          <cell r="C3682">
            <v>32</v>
          </cell>
          <cell r="D3682" t="str">
            <v/>
          </cell>
          <cell r="E3682" t="str">
            <v/>
          </cell>
          <cell r="F3682" t="str">
            <v>Bolting plan--Refrigerant compressor Stage 1 E4-1103</v>
          </cell>
          <cell r="G3682">
            <v>0</v>
          </cell>
          <cell r="H3682">
            <v>0</v>
          </cell>
          <cell r="I3682">
            <v>40175</v>
          </cell>
          <cell r="J3682">
            <v>40168</v>
          </cell>
          <cell r="K3682" t="str">
            <v>N</v>
          </cell>
          <cell r="L3682" t="str">
            <v>Drw</v>
          </cell>
          <cell r="M3682">
            <v>3683</v>
          </cell>
        </row>
        <row r="3683">
          <cell r="C3683">
            <v>32</v>
          </cell>
          <cell r="D3683" t="str">
            <v/>
          </cell>
          <cell r="E3683" t="str">
            <v/>
          </cell>
          <cell r="F3683" t="str">
            <v>Bolting plan--Refrigerant compressor Stage 2 E4-1104</v>
          </cell>
          <cell r="G3683">
            <v>0</v>
          </cell>
          <cell r="H3683">
            <v>0</v>
          </cell>
          <cell r="I3683">
            <v>40175</v>
          </cell>
          <cell r="J3683">
            <v>40168</v>
          </cell>
          <cell r="K3683" t="str">
            <v>N</v>
          </cell>
          <cell r="L3683" t="str">
            <v>Drw</v>
          </cell>
          <cell r="M3683">
            <v>3684</v>
          </cell>
        </row>
        <row r="3684">
          <cell r="C3684">
            <v>32</v>
          </cell>
          <cell r="D3684" t="str">
            <v/>
          </cell>
          <cell r="E3684" t="str">
            <v/>
          </cell>
          <cell r="F3684" t="str">
            <v>Bolting plan--Propane BOG condenser / fan motors G8-1117</v>
          </cell>
          <cell r="G3684">
            <v>0</v>
          </cell>
          <cell r="H3684">
            <v>0</v>
          </cell>
          <cell r="I3684">
            <v>40175</v>
          </cell>
          <cell r="J3684">
            <v>40168</v>
          </cell>
          <cell r="K3684" t="str">
            <v>N</v>
          </cell>
          <cell r="L3684" t="str">
            <v>Drw</v>
          </cell>
          <cell r="M3684">
            <v>3685</v>
          </cell>
        </row>
        <row r="3685">
          <cell r="C3685">
            <v>32</v>
          </cell>
          <cell r="D3685" t="str">
            <v/>
          </cell>
          <cell r="E3685" t="str">
            <v/>
          </cell>
          <cell r="F3685" t="str">
            <v>Bolting plan--Butane BOG condenser / fan motors G8-1119</v>
          </cell>
          <cell r="G3685">
            <v>0</v>
          </cell>
          <cell r="H3685">
            <v>0</v>
          </cell>
          <cell r="I3685">
            <v>40175</v>
          </cell>
          <cell r="J3685">
            <v>40168</v>
          </cell>
          <cell r="K3685" t="str">
            <v>N</v>
          </cell>
          <cell r="L3685" t="str">
            <v>Drw</v>
          </cell>
          <cell r="M3685">
            <v>3686</v>
          </cell>
        </row>
        <row r="3686">
          <cell r="C3686">
            <v>32</v>
          </cell>
          <cell r="D3686" t="str">
            <v/>
          </cell>
          <cell r="E3686" t="str">
            <v/>
          </cell>
          <cell r="F3686" t="str">
            <v>Bolting plan--Refrigerant condenser stage 1 G8-1114</v>
          </cell>
          <cell r="G3686">
            <v>0</v>
          </cell>
          <cell r="H3686">
            <v>0</v>
          </cell>
          <cell r="I3686">
            <v>40175</v>
          </cell>
          <cell r="J3686">
            <v>40168</v>
          </cell>
          <cell r="K3686" t="str">
            <v>N</v>
          </cell>
          <cell r="L3686" t="str">
            <v>Drw</v>
          </cell>
          <cell r="M3686">
            <v>3687</v>
          </cell>
        </row>
        <row r="3687">
          <cell r="C3687">
            <v>32</v>
          </cell>
          <cell r="D3687" t="str">
            <v/>
          </cell>
          <cell r="E3687" t="str">
            <v/>
          </cell>
          <cell r="F3687" t="str">
            <v>Bolting plan--Refrigerant condenser stage 2 G8-1116</v>
          </cell>
          <cell r="G3687">
            <v>0</v>
          </cell>
          <cell r="H3687">
            <v>0</v>
          </cell>
          <cell r="I3687">
            <v>40175</v>
          </cell>
          <cell r="J3687">
            <v>40168</v>
          </cell>
          <cell r="K3687" t="str">
            <v>N</v>
          </cell>
          <cell r="L3687" t="str">
            <v>Drw</v>
          </cell>
          <cell r="M3687">
            <v>3688</v>
          </cell>
        </row>
        <row r="3688">
          <cell r="C3688">
            <v>32</v>
          </cell>
          <cell r="D3688" t="str">
            <v/>
          </cell>
          <cell r="E3688" t="str">
            <v/>
          </cell>
          <cell r="F3688" t="str">
            <v>Bolting plan--Drain pump E10-1111</v>
          </cell>
          <cell r="G3688">
            <v>0</v>
          </cell>
          <cell r="H3688">
            <v>0</v>
          </cell>
          <cell r="I3688">
            <v>40175</v>
          </cell>
          <cell r="J3688">
            <v>40168</v>
          </cell>
          <cell r="K3688" t="str">
            <v>N</v>
          </cell>
          <cell r="L3688" t="str">
            <v>Drw</v>
          </cell>
          <cell r="M3688">
            <v>3689</v>
          </cell>
        </row>
        <row r="3689">
          <cell r="C3689">
            <v>32</v>
          </cell>
          <cell r="D3689" t="str">
            <v/>
          </cell>
          <cell r="E3689" t="str">
            <v/>
          </cell>
          <cell r="F3689" t="str">
            <v>Bolting plan--Refrigerant economiser stage 1 G8-1113</v>
          </cell>
          <cell r="G3689">
            <v>0</v>
          </cell>
          <cell r="H3689">
            <v>0</v>
          </cell>
          <cell r="I3689">
            <v>40175</v>
          </cell>
          <cell r="J3689">
            <v>40168</v>
          </cell>
          <cell r="K3689" t="str">
            <v>N</v>
          </cell>
          <cell r="L3689" t="str">
            <v>Drw</v>
          </cell>
          <cell r="M3689">
            <v>3690</v>
          </cell>
        </row>
        <row r="3690">
          <cell r="C3690">
            <v>32</v>
          </cell>
          <cell r="D3690" t="str">
            <v/>
          </cell>
          <cell r="E3690" t="str">
            <v/>
          </cell>
          <cell r="F3690" t="str">
            <v>Bolting plan--Refrigerant economiser stage 2 G8-1114</v>
          </cell>
          <cell r="G3690">
            <v>0</v>
          </cell>
          <cell r="H3690">
            <v>0</v>
          </cell>
          <cell r="I3690">
            <v>40175</v>
          </cell>
          <cell r="J3690">
            <v>40168</v>
          </cell>
          <cell r="K3690" t="str">
            <v>N</v>
          </cell>
          <cell r="L3690" t="str">
            <v>Drw</v>
          </cell>
          <cell r="M3690">
            <v>3691</v>
          </cell>
        </row>
        <row r="3691">
          <cell r="C3691">
            <v>32</v>
          </cell>
          <cell r="D3691" t="str">
            <v/>
          </cell>
          <cell r="E3691" t="str">
            <v/>
          </cell>
          <cell r="F3691" t="str">
            <v>Bolting plan--Propane BOG economiser G8-1117</v>
          </cell>
          <cell r="G3691">
            <v>0</v>
          </cell>
          <cell r="H3691">
            <v>0</v>
          </cell>
          <cell r="I3691">
            <v>40175</v>
          </cell>
          <cell r="J3691">
            <v>40168</v>
          </cell>
          <cell r="K3691" t="str">
            <v>N</v>
          </cell>
          <cell r="L3691" t="str">
            <v>Drw</v>
          </cell>
          <cell r="M3691">
            <v>3692</v>
          </cell>
        </row>
        <row r="3692">
          <cell r="C3692">
            <v>32</v>
          </cell>
          <cell r="D3692" t="str">
            <v/>
          </cell>
          <cell r="E3692" t="str">
            <v/>
          </cell>
          <cell r="F3692" t="str">
            <v>Bolting plan--Propane chiller stage 1 G8-1110</v>
          </cell>
          <cell r="G3692">
            <v>0</v>
          </cell>
          <cell r="H3692">
            <v>0</v>
          </cell>
          <cell r="I3692">
            <v>40175</v>
          </cell>
          <cell r="J3692">
            <v>40168</v>
          </cell>
          <cell r="K3692" t="str">
            <v>N</v>
          </cell>
          <cell r="L3692" t="str">
            <v>Drw</v>
          </cell>
          <cell r="M3692">
            <v>3693</v>
          </cell>
        </row>
        <row r="3693">
          <cell r="C3693">
            <v>32</v>
          </cell>
          <cell r="D3693" t="str">
            <v/>
          </cell>
          <cell r="E3693" t="str">
            <v/>
          </cell>
          <cell r="F3693" t="str">
            <v>Bolting plan--Butane chiller G8-1111</v>
          </cell>
          <cell r="G3693">
            <v>0</v>
          </cell>
          <cell r="H3693">
            <v>0</v>
          </cell>
          <cell r="I3693">
            <v>40175</v>
          </cell>
          <cell r="J3693">
            <v>40168</v>
          </cell>
          <cell r="K3693" t="str">
            <v>N</v>
          </cell>
          <cell r="L3693" t="str">
            <v>Drw</v>
          </cell>
          <cell r="M3693">
            <v>3694</v>
          </cell>
        </row>
        <row r="3694">
          <cell r="C3694">
            <v>32</v>
          </cell>
          <cell r="D3694" t="str">
            <v/>
          </cell>
          <cell r="E3694" t="str">
            <v/>
          </cell>
          <cell r="F3694" t="str">
            <v>Bolting plan--Propane chiller stage 2 G8-1112</v>
          </cell>
          <cell r="G3694">
            <v>0</v>
          </cell>
          <cell r="H3694">
            <v>0</v>
          </cell>
          <cell r="I3694">
            <v>40175</v>
          </cell>
          <cell r="J3694">
            <v>40168</v>
          </cell>
          <cell r="K3694" t="str">
            <v>N</v>
          </cell>
          <cell r="L3694" t="str">
            <v>Drw</v>
          </cell>
          <cell r="M3694">
            <v>3695</v>
          </cell>
        </row>
        <row r="3695">
          <cell r="C3695">
            <v>32</v>
          </cell>
          <cell r="D3695" t="str">
            <v/>
          </cell>
          <cell r="E3695" t="str">
            <v/>
          </cell>
          <cell r="F3695" t="str">
            <v>Bolting plan--Refrigerant receiver V8-1106</v>
          </cell>
          <cell r="G3695">
            <v>0</v>
          </cell>
          <cell r="H3695">
            <v>0</v>
          </cell>
          <cell r="I3695">
            <v>40175</v>
          </cell>
          <cell r="J3695">
            <v>40168</v>
          </cell>
          <cell r="K3695" t="str">
            <v>N</v>
          </cell>
          <cell r="L3695" t="str">
            <v>Drw</v>
          </cell>
          <cell r="M3695">
            <v>3696</v>
          </cell>
        </row>
        <row r="3696">
          <cell r="C3696">
            <v>32</v>
          </cell>
          <cell r="D3696" t="str">
            <v/>
          </cell>
          <cell r="E3696" t="str">
            <v/>
          </cell>
          <cell r="F3696" t="str">
            <v>Bolting plan--Propane BOG receiver V8-1107</v>
          </cell>
          <cell r="G3696">
            <v>0</v>
          </cell>
          <cell r="H3696">
            <v>0</v>
          </cell>
          <cell r="I3696">
            <v>40175</v>
          </cell>
          <cell r="J3696">
            <v>40168</v>
          </cell>
          <cell r="K3696" t="str">
            <v>N</v>
          </cell>
          <cell r="L3696" t="str">
            <v>Drw</v>
          </cell>
          <cell r="M3696">
            <v>3697</v>
          </cell>
        </row>
        <row r="3697">
          <cell r="C3697">
            <v>32</v>
          </cell>
          <cell r="D3697" t="str">
            <v/>
          </cell>
          <cell r="E3697" t="str">
            <v/>
          </cell>
          <cell r="F3697" t="str">
            <v>Bolting plan--Butane BOG receiver V8-1108</v>
          </cell>
          <cell r="G3697">
            <v>0</v>
          </cell>
          <cell r="H3697">
            <v>0</v>
          </cell>
          <cell r="I3697">
            <v>40175</v>
          </cell>
          <cell r="J3697">
            <v>40168</v>
          </cell>
          <cell r="K3697" t="str">
            <v>N</v>
          </cell>
          <cell r="L3697" t="str">
            <v>Drw</v>
          </cell>
          <cell r="M3697">
            <v>3698</v>
          </cell>
        </row>
        <row r="3698">
          <cell r="C3698">
            <v>32</v>
          </cell>
          <cell r="D3698" t="str">
            <v/>
          </cell>
          <cell r="E3698" t="str">
            <v/>
          </cell>
          <cell r="F3698" t="str">
            <v>Bolting plan--Propane BOG / Thermal relief KO drum V8-1109</v>
          </cell>
          <cell r="G3698">
            <v>0</v>
          </cell>
          <cell r="H3698">
            <v>0</v>
          </cell>
          <cell r="I3698">
            <v>40175</v>
          </cell>
          <cell r="J3698">
            <v>40168</v>
          </cell>
          <cell r="K3698" t="str">
            <v>N</v>
          </cell>
          <cell r="L3698" t="str">
            <v>Drw</v>
          </cell>
          <cell r="M3698">
            <v>3699</v>
          </cell>
        </row>
        <row r="3699">
          <cell r="C3699">
            <v>32</v>
          </cell>
          <cell r="D3699" t="str">
            <v/>
          </cell>
          <cell r="E3699" t="str">
            <v/>
          </cell>
          <cell r="F3699" t="str">
            <v>Bolting plan--Butane BOG / Thermal relief KO drum V8-1110</v>
          </cell>
          <cell r="G3699">
            <v>0</v>
          </cell>
          <cell r="H3699">
            <v>0</v>
          </cell>
          <cell r="I3699">
            <v>40175</v>
          </cell>
          <cell r="J3699">
            <v>40168</v>
          </cell>
          <cell r="K3699" t="str">
            <v>N</v>
          </cell>
          <cell r="L3699" t="str">
            <v>Drw</v>
          </cell>
          <cell r="M3699">
            <v>3700</v>
          </cell>
        </row>
        <row r="3700">
          <cell r="C3700">
            <v>33</v>
          </cell>
          <cell r="D3700" t="str">
            <v/>
          </cell>
          <cell r="E3700" t="str">
            <v/>
          </cell>
          <cell r="F3700" t="str">
            <v>Framework</v>
          </cell>
          <cell r="G3700">
            <v>0</v>
          </cell>
          <cell r="H3700">
            <v>0</v>
          </cell>
          <cell r="I3700" t="str">
            <v>-</v>
          </cell>
          <cell r="J3700" t="str">
            <v>-</v>
          </cell>
          <cell r="K3700" t="str">
            <v>N</v>
          </cell>
          <cell r="L3700" t="str">
            <v>Drw</v>
          </cell>
          <cell r="M3700">
            <v>3701</v>
          </cell>
        </row>
        <row r="3701">
          <cell r="C3701" t="str">
            <v>33</v>
          </cell>
          <cell r="D3701" t="str">
            <v/>
          </cell>
          <cell r="E3701" t="str">
            <v/>
          </cell>
          <cell r="F3701" t="str">
            <v>Skid Framework--Reliquefaction Skid E4-1105</v>
          </cell>
          <cell r="G3701">
            <v>0</v>
          </cell>
          <cell r="H3701">
            <v>0</v>
          </cell>
          <cell r="I3701">
            <v>40175</v>
          </cell>
          <cell r="J3701">
            <v>40168</v>
          </cell>
          <cell r="K3701" t="str">
            <v>N</v>
          </cell>
          <cell r="L3701" t="str">
            <v>Drw</v>
          </cell>
          <cell r="M3701">
            <v>3702</v>
          </cell>
        </row>
        <row r="3702">
          <cell r="C3702" t="str">
            <v>33</v>
          </cell>
          <cell r="D3702" t="str">
            <v/>
          </cell>
          <cell r="E3702" t="str">
            <v/>
          </cell>
          <cell r="F3702" t="str">
            <v>Skid Framework--Reliquefaction Skid E4-1106</v>
          </cell>
          <cell r="G3702">
            <v>0</v>
          </cell>
          <cell r="H3702">
            <v>0</v>
          </cell>
          <cell r="I3702">
            <v>40175</v>
          </cell>
          <cell r="J3702">
            <v>40168</v>
          </cell>
          <cell r="K3702" t="str">
            <v>N</v>
          </cell>
          <cell r="L3702" t="str">
            <v>Drw</v>
          </cell>
          <cell r="M3702">
            <v>3703</v>
          </cell>
        </row>
        <row r="3703">
          <cell r="C3703" t="str">
            <v>33</v>
          </cell>
          <cell r="D3703" t="str">
            <v/>
          </cell>
          <cell r="E3703" t="str">
            <v/>
          </cell>
          <cell r="F3703" t="str">
            <v>Skid Framework--Reliquefaction Skid E4-1103</v>
          </cell>
          <cell r="G3703">
            <v>0</v>
          </cell>
          <cell r="H3703">
            <v>0</v>
          </cell>
          <cell r="I3703">
            <v>40175</v>
          </cell>
          <cell r="J3703">
            <v>40168</v>
          </cell>
          <cell r="K3703" t="str">
            <v>N</v>
          </cell>
          <cell r="L3703" t="str">
            <v>Drw</v>
          </cell>
          <cell r="M3703">
            <v>3704</v>
          </cell>
        </row>
        <row r="3704">
          <cell r="C3704" t="str">
            <v>33</v>
          </cell>
          <cell r="D3704" t="str">
            <v/>
          </cell>
          <cell r="E3704" t="str">
            <v/>
          </cell>
          <cell r="F3704" t="str">
            <v>Skid Framework--Reliquefaction Skid E4-1104</v>
          </cell>
          <cell r="G3704">
            <v>0</v>
          </cell>
          <cell r="H3704">
            <v>0</v>
          </cell>
          <cell r="I3704">
            <v>40175</v>
          </cell>
          <cell r="J3704">
            <v>40168</v>
          </cell>
          <cell r="K3704" t="str">
            <v>N</v>
          </cell>
          <cell r="L3704" t="str">
            <v>Drw</v>
          </cell>
          <cell r="M3704">
            <v>3705</v>
          </cell>
        </row>
        <row r="3705">
          <cell r="C3705" t="str">
            <v>33</v>
          </cell>
          <cell r="D3705" t="str">
            <v/>
          </cell>
          <cell r="E3705" t="str">
            <v/>
          </cell>
          <cell r="F3705" t="str">
            <v xml:space="preserve">-- </v>
          </cell>
          <cell r="G3705">
            <v>0</v>
          </cell>
          <cell r="H3705">
            <v>0</v>
          </cell>
          <cell r="I3705">
            <v>40175</v>
          </cell>
          <cell r="J3705">
            <v>40168</v>
          </cell>
          <cell r="K3705" t="str">
            <v>N</v>
          </cell>
          <cell r="L3705" t="str">
            <v>Drw</v>
          </cell>
          <cell r="M3705">
            <v>3706</v>
          </cell>
        </row>
        <row r="3706">
          <cell r="C3706" t="str">
            <v>33</v>
          </cell>
          <cell r="D3706" t="str">
            <v/>
          </cell>
          <cell r="E3706" t="str">
            <v/>
          </cell>
          <cell r="F3706" t="str">
            <v xml:space="preserve">-- </v>
          </cell>
          <cell r="G3706">
            <v>0</v>
          </cell>
          <cell r="H3706">
            <v>0</v>
          </cell>
          <cell r="I3706">
            <v>40175</v>
          </cell>
          <cell r="J3706">
            <v>40168</v>
          </cell>
          <cell r="K3706" t="str">
            <v>N</v>
          </cell>
          <cell r="L3706" t="str">
            <v>Drw</v>
          </cell>
          <cell r="M3706">
            <v>3707</v>
          </cell>
        </row>
        <row r="3707">
          <cell r="C3707" t="str">
            <v>33</v>
          </cell>
          <cell r="D3707" t="str">
            <v/>
          </cell>
          <cell r="E3707" t="str">
            <v/>
          </cell>
          <cell r="F3707" t="str">
            <v xml:space="preserve">-- </v>
          </cell>
          <cell r="G3707">
            <v>0</v>
          </cell>
          <cell r="H3707">
            <v>0</v>
          </cell>
          <cell r="I3707">
            <v>40175</v>
          </cell>
          <cell r="J3707">
            <v>40168</v>
          </cell>
          <cell r="K3707" t="str">
            <v>N</v>
          </cell>
          <cell r="L3707" t="str">
            <v>Drw</v>
          </cell>
          <cell r="M3707">
            <v>3708</v>
          </cell>
        </row>
        <row r="3708">
          <cell r="C3708" t="str">
            <v>33</v>
          </cell>
          <cell r="D3708" t="str">
            <v/>
          </cell>
          <cell r="E3708" t="str">
            <v/>
          </cell>
          <cell r="F3708" t="str">
            <v xml:space="preserve">-- </v>
          </cell>
          <cell r="G3708">
            <v>0</v>
          </cell>
          <cell r="H3708">
            <v>0</v>
          </cell>
          <cell r="I3708">
            <v>40175</v>
          </cell>
          <cell r="J3708">
            <v>40168</v>
          </cell>
          <cell r="K3708" t="str">
            <v>N</v>
          </cell>
          <cell r="L3708" t="str">
            <v>Drw</v>
          </cell>
          <cell r="M3708">
            <v>3709</v>
          </cell>
        </row>
        <row r="3709">
          <cell r="C3709">
            <v>34</v>
          </cell>
          <cell r="D3709" t="str">
            <v/>
          </cell>
          <cell r="E3709" t="str">
            <v/>
          </cell>
          <cell r="F3709" t="str">
            <v>Piping components</v>
          </cell>
          <cell r="G3709">
            <v>0</v>
          </cell>
          <cell r="H3709">
            <v>0</v>
          </cell>
          <cell r="I3709" t="str">
            <v>-</v>
          </cell>
          <cell r="J3709" t="str">
            <v>-</v>
          </cell>
          <cell r="K3709" t="str">
            <v>N</v>
          </cell>
          <cell r="L3709" t="str">
            <v>Drw</v>
          </cell>
          <cell r="M3709">
            <v>3710</v>
          </cell>
        </row>
        <row r="3710">
          <cell r="C3710">
            <v>34</v>
          </cell>
          <cell r="D3710" t="str">
            <v/>
          </cell>
          <cell r="E3710" t="str">
            <v/>
          </cell>
          <cell r="F3710" t="str">
            <v xml:space="preserve">Piping component--Orifice plate </v>
          </cell>
          <cell r="G3710">
            <v>0</v>
          </cell>
          <cell r="H3710">
            <v>0</v>
          </cell>
          <cell r="I3710">
            <v>40175</v>
          </cell>
          <cell r="J3710">
            <v>40168</v>
          </cell>
          <cell r="K3710" t="str">
            <v>N</v>
          </cell>
          <cell r="L3710" t="str">
            <v>Drw</v>
          </cell>
          <cell r="M3710">
            <v>3711</v>
          </cell>
        </row>
        <row r="3711">
          <cell r="C3711">
            <v>34</v>
          </cell>
          <cell r="D3711" t="str">
            <v/>
          </cell>
          <cell r="E3711" t="str">
            <v/>
          </cell>
          <cell r="F3711" t="str">
            <v xml:space="preserve">-- </v>
          </cell>
          <cell r="G3711">
            <v>0</v>
          </cell>
          <cell r="H3711">
            <v>0</v>
          </cell>
          <cell r="I3711">
            <v>40175</v>
          </cell>
          <cell r="J3711">
            <v>40168</v>
          </cell>
          <cell r="K3711" t="str">
            <v>N</v>
          </cell>
          <cell r="L3711" t="str">
            <v>Drw</v>
          </cell>
          <cell r="M3711">
            <v>3712</v>
          </cell>
        </row>
        <row r="3712">
          <cell r="C3712">
            <v>34</v>
          </cell>
          <cell r="D3712" t="str">
            <v/>
          </cell>
          <cell r="E3712" t="str">
            <v/>
          </cell>
          <cell r="F3712" t="str">
            <v xml:space="preserve">-- </v>
          </cell>
          <cell r="G3712">
            <v>0</v>
          </cell>
          <cell r="H3712">
            <v>0</v>
          </cell>
          <cell r="I3712">
            <v>40175</v>
          </cell>
          <cell r="J3712">
            <v>40168</v>
          </cell>
          <cell r="K3712" t="str">
            <v>N</v>
          </cell>
          <cell r="L3712" t="str">
            <v>Drw</v>
          </cell>
          <cell r="M3712">
            <v>3713</v>
          </cell>
        </row>
        <row r="3713">
          <cell r="C3713">
            <v>34</v>
          </cell>
          <cell r="D3713" t="str">
            <v/>
          </cell>
          <cell r="E3713" t="str">
            <v/>
          </cell>
          <cell r="F3713" t="str">
            <v xml:space="preserve">-- </v>
          </cell>
          <cell r="G3713">
            <v>0</v>
          </cell>
          <cell r="H3713">
            <v>0</v>
          </cell>
          <cell r="I3713">
            <v>40175</v>
          </cell>
          <cell r="J3713">
            <v>40168</v>
          </cell>
          <cell r="K3713" t="str">
            <v>N</v>
          </cell>
          <cell r="L3713" t="str">
            <v>Drw</v>
          </cell>
          <cell r="M3713">
            <v>3714</v>
          </cell>
        </row>
        <row r="3714">
          <cell r="C3714">
            <v>34</v>
          </cell>
          <cell r="D3714" t="str">
            <v/>
          </cell>
          <cell r="E3714" t="str">
            <v/>
          </cell>
          <cell r="F3714" t="str">
            <v xml:space="preserve">-- </v>
          </cell>
          <cell r="G3714">
            <v>0</v>
          </cell>
          <cell r="H3714">
            <v>0</v>
          </cell>
          <cell r="I3714">
            <v>40175</v>
          </cell>
          <cell r="J3714">
            <v>40168</v>
          </cell>
          <cell r="K3714" t="str">
            <v>N</v>
          </cell>
          <cell r="L3714" t="str">
            <v>Drw</v>
          </cell>
          <cell r="M3714">
            <v>3715</v>
          </cell>
        </row>
        <row r="3715">
          <cell r="C3715">
            <v>34</v>
          </cell>
          <cell r="D3715" t="str">
            <v/>
          </cell>
          <cell r="E3715" t="str">
            <v/>
          </cell>
          <cell r="F3715" t="str">
            <v xml:space="preserve">-- </v>
          </cell>
          <cell r="G3715">
            <v>0</v>
          </cell>
          <cell r="H3715">
            <v>0</v>
          </cell>
          <cell r="I3715">
            <v>40175</v>
          </cell>
          <cell r="J3715">
            <v>40168</v>
          </cell>
          <cell r="K3715" t="str">
            <v>N</v>
          </cell>
          <cell r="L3715" t="str">
            <v>Drw</v>
          </cell>
          <cell r="M3715">
            <v>3716</v>
          </cell>
        </row>
        <row r="3716">
          <cell r="C3716">
            <v>34</v>
          </cell>
          <cell r="D3716" t="str">
            <v/>
          </cell>
          <cell r="E3716" t="str">
            <v/>
          </cell>
          <cell r="F3716" t="str">
            <v xml:space="preserve">-- </v>
          </cell>
          <cell r="G3716">
            <v>0</v>
          </cell>
          <cell r="H3716">
            <v>0</v>
          </cell>
          <cell r="I3716">
            <v>40175</v>
          </cell>
          <cell r="J3716">
            <v>40168</v>
          </cell>
          <cell r="K3716" t="str">
            <v>N</v>
          </cell>
          <cell r="L3716" t="str">
            <v>Drw</v>
          </cell>
          <cell r="M3716">
            <v>3717</v>
          </cell>
        </row>
        <row r="3717">
          <cell r="C3717">
            <v>34</v>
          </cell>
          <cell r="D3717" t="str">
            <v/>
          </cell>
          <cell r="E3717" t="str">
            <v/>
          </cell>
          <cell r="F3717" t="str">
            <v xml:space="preserve">-- </v>
          </cell>
          <cell r="G3717">
            <v>0</v>
          </cell>
          <cell r="H3717">
            <v>0</v>
          </cell>
          <cell r="I3717">
            <v>40175</v>
          </cell>
          <cell r="J3717">
            <v>40168</v>
          </cell>
          <cell r="K3717" t="str">
            <v>N</v>
          </cell>
          <cell r="L3717" t="str">
            <v>Drw</v>
          </cell>
          <cell r="M3717">
            <v>3718</v>
          </cell>
        </row>
        <row r="3718">
          <cell r="C3718">
            <v>34</v>
          </cell>
          <cell r="D3718" t="str">
            <v/>
          </cell>
          <cell r="E3718" t="str">
            <v/>
          </cell>
          <cell r="F3718" t="str">
            <v xml:space="preserve">-- </v>
          </cell>
          <cell r="G3718">
            <v>0</v>
          </cell>
          <cell r="H3718">
            <v>0</v>
          </cell>
          <cell r="I3718">
            <v>40175</v>
          </cell>
          <cell r="J3718">
            <v>40168</v>
          </cell>
          <cell r="K3718" t="str">
            <v>N</v>
          </cell>
          <cell r="L3718" t="str">
            <v>Drw</v>
          </cell>
          <cell r="M3718">
            <v>3719</v>
          </cell>
        </row>
        <row r="3719">
          <cell r="C3719">
            <v>34</v>
          </cell>
          <cell r="D3719" t="str">
            <v/>
          </cell>
          <cell r="E3719" t="str">
            <v/>
          </cell>
          <cell r="F3719" t="str">
            <v xml:space="preserve">-- </v>
          </cell>
          <cell r="G3719">
            <v>0</v>
          </cell>
          <cell r="H3719">
            <v>0</v>
          </cell>
          <cell r="I3719">
            <v>40175</v>
          </cell>
          <cell r="J3719">
            <v>40168</v>
          </cell>
          <cell r="K3719" t="str">
            <v>N</v>
          </cell>
          <cell r="L3719" t="str">
            <v>Drw</v>
          </cell>
          <cell r="M3719">
            <v>3720</v>
          </cell>
        </row>
        <row r="3720">
          <cell r="C3720">
            <v>34</v>
          </cell>
          <cell r="D3720" t="str">
            <v/>
          </cell>
          <cell r="E3720" t="str">
            <v/>
          </cell>
          <cell r="F3720" t="str">
            <v xml:space="preserve">-- </v>
          </cell>
          <cell r="G3720">
            <v>0</v>
          </cell>
          <cell r="H3720">
            <v>0</v>
          </cell>
          <cell r="I3720">
            <v>40175</v>
          </cell>
          <cell r="J3720">
            <v>40168</v>
          </cell>
          <cell r="K3720" t="str">
            <v>N</v>
          </cell>
          <cell r="L3720" t="str">
            <v>Drw</v>
          </cell>
          <cell r="M3720">
            <v>3721</v>
          </cell>
        </row>
        <row r="3721">
          <cell r="C3721">
            <v>34</v>
          </cell>
          <cell r="D3721" t="str">
            <v/>
          </cell>
          <cell r="E3721" t="str">
            <v/>
          </cell>
          <cell r="F3721" t="str">
            <v xml:space="preserve">-- </v>
          </cell>
          <cell r="G3721">
            <v>0</v>
          </cell>
          <cell r="H3721">
            <v>0</v>
          </cell>
          <cell r="I3721">
            <v>40175</v>
          </cell>
          <cell r="J3721">
            <v>40168</v>
          </cell>
          <cell r="K3721" t="str">
            <v>N</v>
          </cell>
          <cell r="L3721" t="str">
            <v>Drw</v>
          </cell>
          <cell r="M3721">
            <v>3722</v>
          </cell>
        </row>
        <row r="3722">
          <cell r="C3722">
            <v>34</v>
          </cell>
          <cell r="D3722" t="str">
            <v/>
          </cell>
          <cell r="E3722" t="str">
            <v/>
          </cell>
          <cell r="F3722" t="str">
            <v xml:space="preserve">-- </v>
          </cell>
          <cell r="G3722">
            <v>0</v>
          </cell>
          <cell r="H3722">
            <v>0</v>
          </cell>
          <cell r="I3722">
            <v>40175</v>
          </cell>
          <cell r="J3722">
            <v>40168</v>
          </cell>
          <cell r="K3722" t="str">
            <v>N</v>
          </cell>
          <cell r="L3722" t="str">
            <v>Drw</v>
          </cell>
          <cell r="M3722">
            <v>3723</v>
          </cell>
        </row>
        <row r="3723">
          <cell r="C3723">
            <v>34</v>
          </cell>
          <cell r="D3723" t="str">
            <v/>
          </cell>
          <cell r="E3723" t="str">
            <v/>
          </cell>
          <cell r="F3723" t="str">
            <v xml:space="preserve">-- </v>
          </cell>
          <cell r="G3723">
            <v>0</v>
          </cell>
          <cell r="H3723">
            <v>0</v>
          </cell>
          <cell r="I3723">
            <v>40175</v>
          </cell>
          <cell r="J3723">
            <v>40168</v>
          </cell>
          <cell r="K3723" t="str">
            <v>N</v>
          </cell>
          <cell r="L3723" t="str">
            <v>Drw</v>
          </cell>
          <cell r="M3723">
            <v>3724</v>
          </cell>
        </row>
        <row r="3724">
          <cell r="C3724">
            <v>34</v>
          </cell>
          <cell r="D3724" t="str">
            <v/>
          </cell>
          <cell r="E3724" t="str">
            <v/>
          </cell>
          <cell r="F3724" t="str">
            <v xml:space="preserve">-- </v>
          </cell>
          <cell r="G3724">
            <v>0</v>
          </cell>
          <cell r="H3724">
            <v>0</v>
          </cell>
          <cell r="I3724">
            <v>40175</v>
          </cell>
          <cell r="J3724">
            <v>40168</v>
          </cell>
          <cell r="K3724" t="str">
            <v>N</v>
          </cell>
          <cell r="L3724" t="str">
            <v>Drw</v>
          </cell>
          <cell r="M3724">
            <v>3725</v>
          </cell>
        </row>
        <row r="3725">
          <cell r="C3725">
            <v>34</v>
          </cell>
          <cell r="D3725" t="str">
            <v/>
          </cell>
          <cell r="E3725" t="str">
            <v/>
          </cell>
          <cell r="F3725" t="str">
            <v xml:space="preserve">-- </v>
          </cell>
          <cell r="G3725">
            <v>0</v>
          </cell>
          <cell r="H3725">
            <v>0</v>
          </cell>
          <cell r="I3725">
            <v>40175</v>
          </cell>
          <cell r="J3725">
            <v>40168</v>
          </cell>
          <cell r="K3725" t="str">
            <v>N</v>
          </cell>
          <cell r="L3725" t="str">
            <v>Drw</v>
          </cell>
          <cell r="M3725">
            <v>3726</v>
          </cell>
        </row>
        <row r="3726">
          <cell r="C3726">
            <v>34</v>
          </cell>
          <cell r="D3726" t="str">
            <v/>
          </cell>
          <cell r="E3726" t="str">
            <v/>
          </cell>
          <cell r="F3726" t="str">
            <v xml:space="preserve">-- </v>
          </cell>
          <cell r="G3726">
            <v>0</v>
          </cell>
          <cell r="H3726">
            <v>0</v>
          </cell>
          <cell r="I3726">
            <v>40175</v>
          </cell>
          <cell r="J3726">
            <v>40168</v>
          </cell>
          <cell r="K3726" t="str">
            <v>N</v>
          </cell>
          <cell r="L3726" t="str">
            <v>Drw</v>
          </cell>
          <cell r="M3726">
            <v>3727</v>
          </cell>
        </row>
        <row r="3727">
          <cell r="C3727">
            <v>34</v>
          </cell>
          <cell r="D3727" t="str">
            <v/>
          </cell>
          <cell r="E3727" t="str">
            <v/>
          </cell>
          <cell r="F3727" t="str">
            <v xml:space="preserve">-- </v>
          </cell>
          <cell r="G3727">
            <v>0</v>
          </cell>
          <cell r="H3727">
            <v>0</v>
          </cell>
          <cell r="I3727">
            <v>40175</v>
          </cell>
          <cell r="J3727">
            <v>40168</v>
          </cell>
          <cell r="K3727" t="str">
            <v>N</v>
          </cell>
          <cell r="L3727" t="str">
            <v>Drw</v>
          </cell>
          <cell r="M3727">
            <v>3728</v>
          </cell>
        </row>
        <row r="3728">
          <cell r="C3728">
            <v>34</v>
          </cell>
          <cell r="D3728" t="str">
            <v/>
          </cell>
          <cell r="E3728" t="str">
            <v/>
          </cell>
          <cell r="F3728" t="str">
            <v xml:space="preserve">-- </v>
          </cell>
          <cell r="G3728">
            <v>0</v>
          </cell>
          <cell r="H3728">
            <v>0</v>
          </cell>
          <cell r="I3728">
            <v>40175</v>
          </cell>
          <cell r="J3728">
            <v>40168</v>
          </cell>
          <cell r="K3728" t="str">
            <v>N</v>
          </cell>
          <cell r="L3728" t="str">
            <v>Drw</v>
          </cell>
          <cell r="M3728">
            <v>3729</v>
          </cell>
        </row>
        <row r="3729">
          <cell r="C3729">
            <v>34</v>
          </cell>
          <cell r="D3729" t="str">
            <v/>
          </cell>
          <cell r="E3729" t="str">
            <v/>
          </cell>
          <cell r="F3729" t="str">
            <v xml:space="preserve">-- </v>
          </cell>
          <cell r="G3729">
            <v>0</v>
          </cell>
          <cell r="H3729">
            <v>0</v>
          </cell>
          <cell r="I3729">
            <v>40175</v>
          </cell>
          <cell r="J3729">
            <v>40168</v>
          </cell>
          <cell r="K3729" t="str">
            <v>N</v>
          </cell>
          <cell r="L3729" t="str">
            <v>Drw</v>
          </cell>
          <cell r="M3729">
            <v>3730</v>
          </cell>
        </row>
        <row r="3730">
          <cell r="C3730">
            <v>34</v>
          </cell>
          <cell r="D3730" t="str">
            <v/>
          </cell>
          <cell r="E3730" t="str">
            <v/>
          </cell>
          <cell r="F3730" t="str">
            <v xml:space="preserve">Piping component--Earthing wires &amp; strap </v>
          </cell>
          <cell r="G3730">
            <v>0</v>
          </cell>
          <cell r="H3730">
            <v>0</v>
          </cell>
          <cell r="I3730">
            <v>40175</v>
          </cell>
          <cell r="J3730">
            <v>40168</v>
          </cell>
          <cell r="K3730" t="str">
            <v>N</v>
          </cell>
          <cell r="L3730" t="str">
            <v>Drw</v>
          </cell>
          <cell r="M3730">
            <v>3731</v>
          </cell>
        </row>
        <row r="3731">
          <cell r="C3731">
            <v>34</v>
          </cell>
          <cell r="D3731" t="str">
            <v/>
          </cell>
          <cell r="E3731" t="str">
            <v/>
          </cell>
          <cell r="F3731" t="str">
            <v xml:space="preserve">-- </v>
          </cell>
          <cell r="G3731">
            <v>0</v>
          </cell>
          <cell r="H3731">
            <v>0</v>
          </cell>
          <cell r="I3731">
            <v>40175</v>
          </cell>
          <cell r="J3731">
            <v>40168</v>
          </cell>
          <cell r="K3731" t="str">
            <v>N</v>
          </cell>
          <cell r="L3731" t="str">
            <v>Drw</v>
          </cell>
          <cell r="M3731">
            <v>3732</v>
          </cell>
        </row>
        <row r="3732">
          <cell r="C3732">
            <v>34</v>
          </cell>
          <cell r="D3732" t="str">
            <v/>
          </cell>
          <cell r="E3732" t="str">
            <v/>
          </cell>
          <cell r="F3732" t="str">
            <v xml:space="preserve">-- </v>
          </cell>
          <cell r="G3732">
            <v>0</v>
          </cell>
          <cell r="H3732">
            <v>0</v>
          </cell>
          <cell r="I3732">
            <v>40175</v>
          </cell>
          <cell r="J3732">
            <v>40168</v>
          </cell>
          <cell r="K3732" t="str">
            <v>N</v>
          </cell>
          <cell r="L3732" t="str">
            <v>Drw</v>
          </cell>
          <cell r="M3732">
            <v>3733</v>
          </cell>
        </row>
        <row r="3733">
          <cell r="C3733">
            <v>34</v>
          </cell>
          <cell r="D3733" t="str">
            <v/>
          </cell>
          <cell r="E3733" t="str">
            <v/>
          </cell>
          <cell r="F3733" t="str">
            <v xml:space="preserve">-- </v>
          </cell>
          <cell r="G3733">
            <v>0</v>
          </cell>
          <cell r="H3733">
            <v>0</v>
          </cell>
          <cell r="I3733">
            <v>40175</v>
          </cell>
          <cell r="J3733">
            <v>40168</v>
          </cell>
          <cell r="K3733" t="str">
            <v>N</v>
          </cell>
          <cell r="L3733" t="str">
            <v>Drw</v>
          </cell>
          <cell r="M3733">
            <v>3734</v>
          </cell>
        </row>
        <row r="3734">
          <cell r="C3734">
            <v>34</v>
          </cell>
          <cell r="D3734" t="str">
            <v/>
          </cell>
          <cell r="E3734" t="str">
            <v/>
          </cell>
          <cell r="F3734" t="str">
            <v xml:space="preserve">-- </v>
          </cell>
          <cell r="G3734">
            <v>0</v>
          </cell>
          <cell r="H3734">
            <v>0</v>
          </cell>
          <cell r="I3734">
            <v>40175</v>
          </cell>
          <cell r="J3734">
            <v>40168</v>
          </cell>
          <cell r="K3734" t="str">
            <v>N</v>
          </cell>
          <cell r="L3734" t="str">
            <v>Drw</v>
          </cell>
          <cell r="M3734">
            <v>3735</v>
          </cell>
        </row>
        <row r="3735">
          <cell r="C3735">
            <v>34</v>
          </cell>
          <cell r="D3735" t="str">
            <v/>
          </cell>
          <cell r="E3735" t="str">
            <v/>
          </cell>
          <cell r="F3735" t="str">
            <v xml:space="preserve">Piping component--Spectacle blinds </v>
          </cell>
          <cell r="G3735">
            <v>0</v>
          </cell>
          <cell r="H3735">
            <v>0</v>
          </cell>
          <cell r="I3735">
            <v>40175</v>
          </cell>
          <cell r="J3735">
            <v>40168</v>
          </cell>
          <cell r="K3735" t="str">
            <v>N</v>
          </cell>
          <cell r="L3735" t="str">
            <v>Drw</v>
          </cell>
          <cell r="M3735">
            <v>3736</v>
          </cell>
        </row>
        <row r="3736">
          <cell r="C3736">
            <v>34</v>
          </cell>
          <cell r="D3736" t="str">
            <v/>
          </cell>
          <cell r="E3736" t="str">
            <v/>
          </cell>
          <cell r="F3736" t="str">
            <v xml:space="preserve">-- </v>
          </cell>
          <cell r="G3736">
            <v>0</v>
          </cell>
          <cell r="H3736">
            <v>0</v>
          </cell>
          <cell r="I3736">
            <v>40175</v>
          </cell>
          <cell r="J3736">
            <v>40168</v>
          </cell>
          <cell r="K3736" t="str">
            <v>N</v>
          </cell>
          <cell r="L3736" t="str">
            <v>Drw</v>
          </cell>
          <cell r="M3736">
            <v>3737</v>
          </cell>
        </row>
        <row r="3737">
          <cell r="C3737">
            <v>34</v>
          </cell>
          <cell r="D3737" t="str">
            <v/>
          </cell>
          <cell r="E3737" t="str">
            <v/>
          </cell>
          <cell r="F3737" t="str">
            <v xml:space="preserve">-- </v>
          </cell>
          <cell r="G3737">
            <v>0</v>
          </cell>
          <cell r="H3737">
            <v>0</v>
          </cell>
          <cell r="I3737">
            <v>40175</v>
          </cell>
          <cell r="J3737">
            <v>40168</v>
          </cell>
          <cell r="K3737" t="str">
            <v>N</v>
          </cell>
          <cell r="L3737" t="str">
            <v>Drw</v>
          </cell>
          <cell r="M3737">
            <v>3738</v>
          </cell>
        </row>
        <row r="3738">
          <cell r="C3738">
            <v>34</v>
          </cell>
          <cell r="D3738" t="str">
            <v/>
          </cell>
          <cell r="E3738" t="str">
            <v/>
          </cell>
          <cell r="F3738" t="str">
            <v xml:space="preserve">-- </v>
          </cell>
          <cell r="G3738">
            <v>0</v>
          </cell>
          <cell r="H3738">
            <v>0</v>
          </cell>
          <cell r="I3738">
            <v>40175</v>
          </cell>
          <cell r="J3738">
            <v>40168</v>
          </cell>
          <cell r="K3738" t="str">
            <v>N</v>
          </cell>
          <cell r="L3738" t="str">
            <v>Drw</v>
          </cell>
          <cell r="M3738">
            <v>3739</v>
          </cell>
        </row>
        <row r="3739">
          <cell r="C3739">
            <v>34</v>
          </cell>
          <cell r="D3739" t="str">
            <v/>
          </cell>
          <cell r="E3739" t="str">
            <v/>
          </cell>
          <cell r="F3739" t="str">
            <v xml:space="preserve">-- </v>
          </cell>
          <cell r="G3739">
            <v>0</v>
          </cell>
          <cell r="H3739">
            <v>0</v>
          </cell>
          <cell r="I3739">
            <v>40175</v>
          </cell>
          <cell r="J3739">
            <v>40168</v>
          </cell>
          <cell r="K3739" t="str">
            <v>N</v>
          </cell>
          <cell r="L3739" t="str">
            <v>Drw</v>
          </cell>
          <cell r="M3739">
            <v>3740</v>
          </cell>
        </row>
        <row r="3740">
          <cell r="C3740">
            <v>34</v>
          </cell>
          <cell r="D3740" t="str">
            <v/>
          </cell>
          <cell r="E3740" t="str">
            <v/>
          </cell>
          <cell r="F3740" t="str">
            <v xml:space="preserve">-- </v>
          </cell>
          <cell r="G3740">
            <v>0</v>
          </cell>
          <cell r="H3740">
            <v>0</v>
          </cell>
          <cell r="I3740">
            <v>40175</v>
          </cell>
          <cell r="J3740">
            <v>40168</v>
          </cell>
          <cell r="K3740" t="str">
            <v>N</v>
          </cell>
          <cell r="L3740" t="str">
            <v>Drw</v>
          </cell>
          <cell r="M3740">
            <v>3741</v>
          </cell>
        </row>
        <row r="3741">
          <cell r="C3741">
            <v>34</v>
          </cell>
          <cell r="D3741" t="str">
            <v/>
          </cell>
          <cell r="E3741" t="str">
            <v/>
          </cell>
          <cell r="F3741" t="str">
            <v xml:space="preserve">-- </v>
          </cell>
          <cell r="G3741">
            <v>0</v>
          </cell>
          <cell r="H3741">
            <v>0</v>
          </cell>
          <cell r="I3741">
            <v>40175</v>
          </cell>
          <cell r="J3741">
            <v>40168</v>
          </cell>
          <cell r="K3741" t="str">
            <v>N</v>
          </cell>
          <cell r="L3741" t="str">
            <v>Drw</v>
          </cell>
          <cell r="M3741">
            <v>3742</v>
          </cell>
        </row>
        <row r="3742">
          <cell r="C3742">
            <v>34</v>
          </cell>
          <cell r="D3742" t="str">
            <v/>
          </cell>
          <cell r="E3742" t="str">
            <v/>
          </cell>
          <cell r="F3742" t="str">
            <v xml:space="preserve">-- </v>
          </cell>
          <cell r="G3742">
            <v>0</v>
          </cell>
          <cell r="H3742">
            <v>0</v>
          </cell>
          <cell r="I3742">
            <v>40175</v>
          </cell>
          <cell r="J3742">
            <v>40168</v>
          </cell>
          <cell r="K3742" t="str">
            <v>N</v>
          </cell>
          <cell r="L3742" t="str">
            <v>Drw</v>
          </cell>
          <cell r="M3742">
            <v>3743</v>
          </cell>
        </row>
        <row r="3743">
          <cell r="C3743">
            <v>34</v>
          </cell>
          <cell r="D3743" t="str">
            <v/>
          </cell>
          <cell r="E3743" t="str">
            <v/>
          </cell>
          <cell r="F3743" t="str">
            <v xml:space="preserve">-- </v>
          </cell>
          <cell r="G3743">
            <v>0</v>
          </cell>
          <cell r="H3743">
            <v>0</v>
          </cell>
          <cell r="I3743">
            <v>40175</v>
          </cell>
          <cell r="J3743">
            <v>40168</v>
          </cell>
          <cell r="K3743" t="str">
            <v>N</v>
          </cell>
          <cell r="L3743" t="str">
            <v>Drw</v>
          </cell>
          <cell r="M3743">
            <v>3744</v>
          </cell>
        </row>
        <row r="3744">
          <cell r="C3744">
            <v>34</v>
          </cell>
          <cell r="D3744" t="str">
            <v/>
          </cell>
          <cell r="E3744" t="str">
            <v/>
          </cell>
          <cell r="F3744" t="str">
            <v xml:space="preserve">-- </v>
          </cell>
          <cell r="G3744">
            <v>0</v>
          </cell>
          <cell r="H3744">
            <v>0</v>
          </cell>
          <cell r="I3744">
            <v>40175</v>
          </cell>
          <cell r="J3744">
            <v>40168</v>
          </cell>
          <cell r="K3744" t="str">
            <v>N</v>
          </cell>
          <cell r="L3744" t="str">
            <v>Drw</v>
          </cell>
          <cell r="M3744">
            <v>3745</v>
          </cell>
        </row>
        <row r="3745">
          <cell r="C3745">
            <v>34</v>
          </cell>
          <cell r="D3745" t="str">
            <v/>
          </cell>
          <cell r="E3745" t="str">
            <v/>
          </cell>
          <cell r="F3745" t="str">
            <v xml:space="preserve">-- </v>
          </cell>
          <cell r="G3745">
            <v>0</v>
          </cell>
          <cell r="H3745">
            <v>0</v>
          </cell>
          <cell r="I3745">
            <v>40175</v>
          </cell>
          <cell r="J3745">
            <v>40168</v>
          </cell>
          <cell r="K3745" t="str">
            <v>N</v>
          </cell>
          <cell r="L3745" t="str">
            <v>Drw</v>
          </cell>
          <cell r="M3745">
            <v>3746</v>
          </cell>
        </row>
        <row r="3746">
          <cell r="C3746">
            <v>34</v>
          </cell>
          <cell r="D3746" t="str">
            <v/>
          </cell>
          <cell r="E3746" t="str">
            <v/>
          </cell>
          <cell r="F3746" t="str">
            <v xml:space="preserve">-- </v>
          </cell>
          <cell r="G3746">
            <v>0</v>
          </cell>
          <cell r="H3746">
            <v>0</v>
          </cell>
          <cell r="I3746">
            <v>40175</v>
          </cell>
          <cell r="J3746">
            <v>40168</v>
          </cell>
          <cell r="K3746" t="str">
            <v>N</v>
          </cell>
          <cell r="L3746" t="str">
            <v>Drw</v>
          </cell>
          <cell r="M3746">
            <v>3747</v>
          </cell>
        </row>
        <row r="3747">
          <cell r="C3747">
            <v>34</v>
          </cell>
          <cell r="D3747" t="str">
            <v/>
          </cell>
          <cell r="E3747" t="str">
            <v/>
          </cell>
          <cell r="F3747" t="str">
            <v xml:space="preserve">-- </v>
          </cell>
          <cell r="G3747">
            <v>0</v>
          </cell>
          <cell r="H3747">
            <v>0</v>
          </cell>
          <cell r="I3747">
            <v>40175</v>
          </cell>
          <cell r="J3747">
            <v>40168</v>
          </cell>
          <cell r="K3747" t="str">
            <v>N</v>
          </cell>
          <cell r="L3747" t="str">
            <v>Drw</v>
          </cell>
          <cell r="M3747">
            <v>3748</v>
          </cell>
        </row>
        <row r="3748">
          <cell r="C3748">
            <v>13</v>
          </cell>
          <cell r="D3748" t="str">
            <v>05050-VD-13--</v>
          </cell>
          <cell r="E3748" t="str">
            <v>05050-VD-13--</v>
          </cell>
          <cell r="F3748" t="str">
            <v>Civil Design</v>
          </cell>
          <cell r="G3748">
            <v>0</v>
          </cell>
          <cell r="H3748">
            <v>0</v>
          </cell>
          <cell r="I3748" t="str">
            <v>-</v>
          </cell>
          <cell r="J3748" t="str">
            <v>-</v>
          </cell>
          <cell r="K3748" t="str">
            <v>Y</v>
          </cell>
          <cell r="L3748" t="str">
            <v>Drw</v>
          </cell>
          <cell r="M3748">
            <v>3749</v>
          </cell>
        </row>
        <row r="3749">
          <cell r="C3749" t="str">
            <v>13</v>
          </cell>
          <cell r="D3749" t="str">
            <v>05050-VD-13-001-01</v>
          </cell>
          <cell r="E3749" t="str">
            <v>05050-VD-13-001-01</v>
          </cell>
          <cell r="F3749" t="str">
            <v xml:space="preserve">Tank Concrete Works-General Arrangement-(Propane) </v>
          </cell>
          <cell r="G3749">
            <v>0</v>
          </cell>
          <cell r="H3749" t="str">
            <v>VP-1516-147-T-101/2-140</v>
          </cell>
          <cell r="I3749">
            <v>40175</v>
          </cell>
          <cell r="J3749">
            <v>40168</v>
          </cell>
          <cell r="K3749" t="str">
            <v>Y</v>
          </cell>
          <cell r="L3749" t="str">
            <v>Drw</v>
          </cell>
          <cell r="M3749">
            <v>3750</v>
          </cell>
        </row>
        <row r="3750">
          <cell r="C3750" t="str">
            <v>13</v>
          </cell>
          <cell r="D3750" t="str">
            <v>05050-VD-13-001-02</v>
          </cell>
          <cell r="E3750" t="str">
            <v>05050-VD-13-001-02</v>
          </cell>
          <cell r="F3750" t="str">
            <v xml:space="preserve">Tank Concrete Works-General Arrangement-(Propane) </v>
          </cell>
          <cell r="G3750">
            <v>0</v>
          </cell>
          <cell r="H3750" t="str">
            <v>VP-1516-147-T-101/2-140</v>
          </cell>
          <cell r="I3750">
            <v>40175</v>
          </cell>
          <cell r="J3750">
            <v>40168</v>
          </cell>
          <cell r="K3750" t="str">
            <v>Y</v>
          </cell>
          <cell r="L3750" t="str">
            <v>Drw</v>
          </cell>
          <cell r="M3750">
            <v>3751</v>
          </cell>
        </row>
        <row r="3751">
          <cell r="C3751" t="str">
            <v>13</v>
          </cell>
          <cell r="D3751" t="str">
            <v>05050-VD-13-001-03</v>
          </cell>
          <cell r="E3751" t="str">
            <v>05050-VD-13-001-03</v>
          </cell>
          <cell r="F3751" t="str">
            <v xml:space="preserve">Tank Concrete Works-General Arrangement-(Propane) </v>
          </cell>
          <cell r="G3751">
            <v>0</v>
          </cell>
          <cell r="H3751" t="str">
            <v>VP-1516-147-T-101/2-140</v>
          </cell>
          <cell r="I3751">
            <v>40175</v>
          </cell>
          <cell r="J3751">
            <v>40168</v>
          </cell>
          <cell r="K3751" t="str">
            <v>Y</v>
          </cell>
          <cell r="L3751" t="str">
            <v>Drw</v>
          </cell>
          <cell r="M3751">
            <v>3752</v>
          </cell>
        </row>
        <row r="3752">
          <cell r="C3752" t="str">
            <v>13</v>
          </cell>
          <cell r="D3752" t="str">
            <v>05050-VD-13-002-01</v>
          </cell>
          <cell r="E3752" t="str">
            <v>05050-VD-13-002-01</v>
          </cell>
          <cell r="F3752" t="str">
            <v xml:space="preserve">Tank Base Heating Conduit Arrangement--(Propane) </v>
          </cell>
          <cell r="G3752">
            <v>0</v>
          </cell>
          <cell r="H3752" t="str">
            <v>VP-1516-147-T-101/2-351</v>
          </cell>
          <cell r="I3752">
            <v>40175</v>
          </cell>
          <cell r="J3752">
            <v>40168</v>
          </cell>
          <cell r="K3752" t="str">
            <v>Y</v>
          </cell>
          <cell r="L3752" t="str">
            <v>Drw</v>
          </cell>
          <cell r="M3752">
            <v>3753</v>
          </cell>
        </row>
        <row r="3753">
          <cell r="C3753" t="str">
            <v>13</v>
          </cell>
          <cell r="D3753" t="str">
            <v>05050-VD-13-002-02</v>
          </cell>
          <cell r="E3753" t="str">
            <v>05050-VD-13-002-02</v>
          </cell>
          <cell r="F3753" t="str">
            <v xml:space="preserve">Tank Base Heating Conduit Arrangement--(Propane) </v>
          </cell>
          <cell r="G3753">
            <v>0</v>
          </cell>
          <cell r="H3753" t="str">
            <v>VP-1516-147-T-101/2-351</v>
          </cell>
          <cell r="I3753">
            <v>40175</v>
          </cell>
          <cell r="J3753">
            <v>40168</v>
          </cell>
          <cell r="K3753" t="str">
            <v>Y</v>
          </cell>
          <cell r="L3753" t="str">
            <v>Drw</v>
          </cell>
          <cell r="M3753">
            <v>3754</v>
          </cell>
        </row>
        <row r="3754">
          <cell r="C3754" t="str">
            <v>13</v>
          </cell>
          <cell r="D3754" t="str">
            <v>05050-VD-13-003-01</v>
          </cell>
          <cell r="E3754" t="str">
            <v>05050-VD-13-003-01</v>
          </cell>
          <cell r="F3754" t="str">
            <v xml:space="preserve">Tank Reinforcement Details-Base Slab-(Propane) </v>
          </cell>
          <cell r="G3754">
            <v>0</v>
          </cell>
          <cell r="H3754" t="str">
            <v>VP-1516-147-T-101/2-061</v>
          </cell>
          <cell r="I3754">
            <v>40175</v>
          </cell>
          <cell r="J3754">
            <v>40168</v>
          </cell>
          <cell r="K3754" t="str">
            <v>Y</v>
          </cell>
          <cell r="L3754" t="str">
            <v>Drw</v>
          </cell>
          <cell r="M3754">
            <v>3755</v>
          </cell>
        </row>
        <row r="3755">
          <cell r="C3755" t="str">
            <v>13</v>
          </cell>
          <cell r="D3755" t="str">
            <v>05050-VD-13-003-02</v>
          </cell>
          <cell r="E3755" t="str">
            <v>05050-VD-13-003-02</v>
          </cell>
          <cell r="F3755" t="str">
            <v xml:space="preserve">Tank Reinforcement Details-Base Slab-(Propane) </v>
          </cell>
          <cell r="G3755">
            <v>0</v>
          </cell>
          <cell r="H3755" t="str">
            <v>VP-1516-147-T-101/2-061</v>
          </cell>
          <cell r="I3755">
            <v>40175</v>
          </cell>
          <cell r="J3755">
            <v>40168</v>
          </cell>
          <cell r="K3755" t="str">
            <v>Y</v>
          </cell>
          <cell r="L3755" t="str">
            <v>Drw</v>
          </cell>
          <cell r="M3755">
            <v>3756</v>
          </cell>
        </row>
        <row r="3756">
          <cell r="C3756" t="str">
            <v>13</v>
          </cell>
          <cell r="D3756" t="str">
            <v>05050-VD-13-003-03</v>
          </cell>
          <cell r="E3756" t="str">
            <v>05050-VD-13-003-03</v>
          </cell>
          <cell r="F3756" t="str">
            <v xml:space="preserve">Tank Reinforcement Details-Base Slab-(Propane) </v>
          </cell>
          <cell r="G3756">
            <v>0</v>
          </cell>
          <cell r="H3756" t="str">
            <v>VP-1516-147-T-101/2-061</v>
          </cell>
          <cell r="I3756">
            <v>40175</v>
          </cell>
          <cell r="J3756">
            <v>40168</v>
          </cell>
          <cell r="K3756" t="str">
            <v>Y</v>
          </cell>
          <cell r="L3756" t="str">
            <v>Drw</v>
          </cell>
          <cell r="M3756">
            <v>3757</v>
          </cell>
        </row>
        <row r="3757">
          <cell r="C3757" t="str">
            <v>13</v>
          </cell>
          <cell r="D3757" t="str">
            <v>05050-VD-13-003-04</v>
          </cell>
          <cell r="E3757" t="str">
            <v>05050-VD-13-003-04</v>
          </cell>
          <cell r="F3757" t="str">
            <v xml:space="preserve">Tank Reinforcement Details-Base Slab-(Propane) </v>
          </cell>
          <cell r="G3757">
            <v>0</v>
          </cell>
          <cell r="H3757" t="str">
            <v>VP-1516-147-T-101/2-061</v>
          </cell>
          <cell r="I3757">
            <v>40175</v>
          </cell>
          <cell r="J3757">
            <v>40168</v>
          </cell>
          <cell r="K3757" t="str">
            <v>Y</v>
          </cell>
          <cell r="L3757" t="str">
            <v>Drw</v>
          </cell>
          <cell r="M3757">
            <v>3758</v>
          </cell>
        </row>
        <row r="3758">
          <cell r="C3758" t="str">
            <v>13</v>
          </cell>
          <cell r="D3758" t="str">
            <v>05050-VD-13-003-05</v>
          </cell>
          <cell r="E3758" t="str">
            <v>05050-VD-13-003-05</v>
          </cell>
          <cell r="F3758" t="str">
            <v xml:space="preserve">Tank Reinforcement Details-Base Slab-(Propane) </v>
          </cell>
          <cell r="G3758">
            <v>0</v>
          </cell>
          <cell r="H3758" t="str">
            <v>VP-1516-147-T-101/2-061</v>
          </cell>
          <cell r="I3758">
            <v>40175</v>
          </cell>
          <cell r="J3758">
            <v>40168</v>
          </cell>
          <cell r="K3758" t="str">
            <v>Y</v>
          </cell>
          <cell r="L3758" t="str">
            <v>Drw</v>
          </cell>
          <cell r="M3758">
            <v>3759</v>
          </cell>
        </row>
        <row r="3759">
          <cell r="C3759" t="str">
            <v>13</v>
          </cell>
          <cell r="D3759" t="str">
            <v>05050-VD-13-003-06</v>
          </cell>
          <cell r="E3759" t="str">
            <v>05050-VD-13-003-06</v>
          </cell>
          <cell r="F3759" t="str">
            <v xml:space="preserve">Tank Reinforcement Details-Base Slab-(Propane) </v>
          </cell>
          <cell r="G3759">
            <v>0</v>
          </cell>
          <cell r="H3759" t="str">
            <v>VP-1516-147-T-101/2-061</v>
          </cell>
          <cell r="I3759">
            <v>40175</v>
          </cell>
          <cell r="J3759">
            <v>40168</v>
          </cell>
          <cell r="K3759" t="str">
            <v>Y</v>
          </cell>
          <cell r="L3759" t="str">
            <v>Drw</v>
          </cell>
          <cell r="M3759">
            <v>3760</v>
          </cell>
        </row>
        <row r="3760">
          <cell r="C3760" t="str">
            <v>13</v>
          </cell>
          <cell r="D3760" t="str">
            <v>05050-VD-13-004-01</v>
          </cell>
          <cell r="E3760" t="str">
            <v>05050-VD-13-004-01</v>
          </cell>
          <cell r="F3760" t="str">
            <v xml:space="preserve">Tank Reinforcement Details-Outer Shell-(Propane) </v>
          </cell>
          <cell r="G3760">
            <v>0</v>
          </cell>
          <cell r="H3760" t="str">
            <v>VP-1516-147-T-101/2-062</v>
          </cell>
          <cell r="I3760">
            <v>38870</v>
          </cell>
          <cell r="J3760">
            <v>38863</v>
          </cell>
          <cell r="K3760" t="str">
            <v>Y</v>
          </cell>
          <cell r="L3760" t="str">
            <v>Drw</v>
          </cell>
          <cell r="M3760">
            <v>3761</v>
          </cell>
        </row>
        <row r="3761">
          <cell r="C3761" t="str">
            <v>13</v>
          </cell>
          <cell r="D3761" t="str">
            <v>05050-VD-13-004-02</v>
          </cell>
          <cell r="E3761" t="str">
            <v>05050-VD-13-004-02</v>
          </cell>
          <cell r="F3761" t="str">
            <v xml:space="preserve">Tank Reinforcement Details-Outer Shell-(Propane) </v>
          </cell>
          <cell r="G3761">
            <v>0</v>
          </cell>
          <cell r="H3761" t="str">
            <v>VP-1516-147-T-101/2-062</v>
          </cell>
          <cell r="I3761">
            <v>38870</v>
          </cell>
          <cell r="J3761">
            <v>38863</v>
          </cell>
          <cell r="K3761" t="str">
            <v>Y</v>
          </cell>
          <cell r="L3761" t="str">
            <v>Drw</v>
          </cell>
          <cell r="M3761">
            <v>3762</v>
          </cell>
        </row>
        <row r="3762">
          <cell r="C3762" t="str">
            <v>13</v>
          </cell>
          <cell r="D3762" t="str">
            <v>05050-VD-13-004-03</v>
          </cell>
          <cell r="E3762" t="str">
            <v>05050-VD-13-004-03</v>
          </cell>
          <cell r="F3762" t="str">
            <v xml:space="preserve">Tank Reinforcement Details-Outer Shell-(Propane) </v>
          </cell>
          <cell r="G3762">
            <v>0</v>
          </cell>
          <cell r="H3762" t="str">
            <v>VP-1516-147-T-101/2-062</v>
          </cell>
          <cell r="I3762">
            <v>38870</v>
          </cell>
          <cell r="J3762">
            <v>38863</v>
          </cell>
          <cell r="K3762" t="str">
            <v>Y</v>
          </cell>
          <cell r="L3762" t="str">
            <v>Drw</v>
          </cell>
          <cell r="M3762">
            <v>3763</v>
          </cell>
        </row>
        <row r="3763">
          <cell r="C3763" t="str">
            <v>13</v>
          </cell>
          <cell r="D3763" t="str">
            <v>05050-VD-13-004-04</v>
          </cell>
          <cell r="E3763" t="str">
            <v>05050-VD-13-004-04</v>
          </cell>
          <cell r="F3763" t="str">
            <v xml:space="preserve">Tank Reinforcement Details-Outer Shell-(Propane) </v>
          </cell>
          <cell r="G3763">
            <v>0</v>
          </cell>
          <cell r="H3763" t="str">
            <v>VP-1516-147-T-101/2-062</v>
          </cell>
          <cell r="I3763">
            <v>38870</v>
          </cell>
          <cell r="J3763">
            <v>38863</v>
          </cell>
          <cell r="K3763" t="str">
            <v>Y</v>
          </cell>
          <cell r="L3763" t="str">
            <v>Drw</v>
          </cell>
          <cell r="M3763">
            <v>3764</v>
          </cell>
        </row>
        <row r="3764">
          <cell r="C3764" t="str">
            <v>13</v>
          </cell>
          <cell r="D3764" t="str">
            <v>05050-VD-13-004-05</v>
          </cell>
          <cell r="E3764" t="str">
            <v>05050-VD-13-004-05</v>
          </cell>
          <cell r="F3764" t="str">
            <v xml:space="preserve">Tank Reinforcement Details-Outer Shell-(Propane) </v>
          </cell>
          <cell r="G3764">
            <v>0</v>
          </cell>
          <cell r="H3764" t="str">
            <v>VP-1516-147-T-101/2-062</v>
          </cell>
          <cell r="I3764">
            <v>38870</v>
          </cell>
          <cell r="J3764">
            <v>38863</v>
          </cell>
          <cell r="K3764" t="str">
            <v>Y</v>
          </cell>
          <cell r="L3764" t="str">
            <v>Drw</v>
          </cell>
          <cell r="M3764">
            <v>3765</v>
          </cell>
        </row>
        <row r="3765">
          <cell r="C3765" t="str">
            <v>13</v>
          </cell>
          <cell r="D3765" t="str">
            <v>05050-VD-13-005-01</v>
          </cell>
          <cell r="E3765" t="str">
            <v>05050-VD-13-005-01</v>
          </cell>
          <cell r="F3765" t="str">
            <v xml:space="preserve">Tank Reinforcement Details-Roof-(Propane) </v>
          </cell>
          <cell r="G3765">
            <v>0</v>
          </cell>
          <cell r="H3765" t="str">
            <v>VP-1516-147-T-101/2-063 Sheet 1</v>
          </cell>
          <cell r="I3765">
            <v>38863</v>
          </cell>
          <cell r="J3765">
            <v>38856</v>
          </cell>
          <cell r="K3765" t="str">
            <v>Y</v>
          </cell>
          <cell r="L3765" t="str">
            <v>Drw</v>
          </cell>
          <cell r="M3765">
            <v>3766</v>
          </cell>
        </row>
        <row r="3766">
          <cell r="C3766" t="str">
            <v>13</v>
          </cell>
          <cell r="D3766" t="str">
            <v>05050-VD-13-005-02</v>
          </cell>
          <cell r="E3766" t="str">
            <v>05050-VD-13-005-02</v>
          </cell>
          <cell r="F3766" t="str">
            <v xml:space="preserve">Tank Reinforcement Details-Roof-(Propane) </v>
          </cell>
          <cell r="G3766">
            <v>0</v>
          </cell>
          <cell r="H3766" t="str">
            <v>VP-1516-147-T-101/2-063 Sheet 2</v>
          </cell>
          <cell r="I3766">
            <v>38863</v>
          </cell>
          <cell r="J3766">
            <v>38856</v>
          </cell>
          <cell r="K3766" t="str">
            <v>Y</v>
          </cell>
          <cell r="L3766" t="str">
            <v>Drw</v>
          </cell>
          <cell r="M3766">
            <v>3767</v>
          </cell>
        </row>
        <row r="3767">
          <cell r="C3767" t="str">
            <v>13</v>
          </cell>
          <cell r="D3767" t="str">
            <v>05050-VD-13-005-03</v>
          </cell>
          <cell r="E3767" t="str">
            <v>05050-VD-13-005-03</v>
          </cell>
          <cell r="F3767" t="str">
            <v xml:space="preserve">Tank Reinforcement Details-Roof-(Propane) </v>
          </cell>
          <cell r="G3767">
            <v>0</v>
          </cell>
          <cell r="H3767" t="str">
            <v>VP-1516-147-T-101/2-063 Sheet 3</v>
          </cell>
          <cell r="I3767">
            <v>38863</v>
          </cell>
          <cell r="J3767">
            <v>38856</v>
          </cell>
          <cell r="K3767" t="str">
            <v>Y</v>
          </cell>
          <cell r="L3767" t="str">
            <v>Drw</v>
          </cell>
          <cell r="M3767">
            <v>3768</v>
          </cell>
        </row>
        <row r="3768">
          <cell r="C3768" t="str">
            <v>13</v>
          </cell>
          <cell r="D3768" t="str">
            <v>05050-VD-13-005-04</v>
          </cell>
          <cell r="E3768" t="str">
            <v>05050-VD-13-005-04</v>
          </cell>
          <cell r="F3768" t="str">
            <v xml:space="preserve">Tank Reinforcement Details-Roof-(Propane) </v>
          </cell>
          <cell r="G3768">
            <v>0</v>
          </cell>
          <cell r="H3768" t="str">
            <v>VP-1516-147-T-101/2-063 Sheet 4</v>
          </cell>
          <cell r="I3768">
            <v>38863</v>
          </cell>
          <cell r="J3768">
            <v>38856</v>
          </cell>
          <cell r="K3768" t="str">
            <v>Y</v>
          </cell>
          <cell r="L3768" t="str">
            <v>Drw</v>
          </cell>
          <cell r="M3768">
            <v>3769</v>
          </cell>
        </row>
        <row r="3769">
          <cell r="C3769" t="str">
            <v>13</v>
          </cell>
          <cell r="D3769" t="str">
            <v>05050-VD-13-005-05</v>
          </cell>
          <cell r="E3769" t="str">
            <v>05050-VD-13-005-05</v>
          </cell>
          <cell r="F3769" t="str">
            <v xml:space="preserve">Tank Reinforcement Details-Roof-(Propane) </v>
          </cell>
          <cell r="G3769">
            <v>0</v>
          </cell>
          <cell r="H3769" t="str">
            <v>VP-1516-147-T-101/2-063 Sheet 5</v>
          </cell>
          <cell r="I3769">
            <v>38863</v>
          </cell>
          <cell r="J3769">
            <v>38856</v>
          </cell>
          <cell r="K3769" t="str">
            <v>Y</v>
          </cell>
          <cell r="L3769" t="str">
            <v>Drw</v>
          </cell>
          <cell r="M3769">
            <v>3770</v>
          </cell>
        </row>
        <row r="3770">
          <cell r="C3770" t="str">
            <v>13</v>
          </cell>
          <cell r="D3770" t="str">
            <v/>
          </cell>
          <cell r="E3770" t="str">
            <v/>
          </cell>
          <cell r="F3770" t="str">
            <v xml:space="preserve">Tank Reinforcement Details-Access Opening-(Propane) </v>
          </cell>
          <cell r="G3770">
            <v>0</v>
          </cell>
          <cell r="H3770" t="str">
            <v>VP-1516-147-T-101/2-064</v>
          </cell>
          <cell r="I3770">
            <v>40175</v>
          </cell>
          <cell r="J3770">
            <v>40168</v>
          </cell>
          <cell r="K3770" t="str">
            <v>N</v>
          </cell>
          <cell r="L3770" t="str">
            <v>Drw</v>
          </cell>
          <cell r="M3770">
            <v>3771</v>
          </cell>
        </row>
        <row r="3771">
          <cell r="C3771" t="str">
            <v>13</v>
          </cell>
          <cell r="D3771" t="str">
            <v/>
          </cell>
          <cell r="E3771" t="str">
            <v/>
          </cell>
          <cell r="F3771" t="str">
            <v xml:space="preserve">Tank Reinforcement Details-Mechanical Splice-(Propane) </v>
          </cell>
          <cell r="G3771">
            <v>0</v>
          </cell>
          <cell r="H3771">
            <v>0</v>
          </cell>
          <cell r="I3771">
            <v>40175</v>
          </cell>
          <cell r="J3771">
            <v>40168</v>
          </cell>
          <cell r="K3771" t="str">
            <v>N</v>
          </cell>
          <cell r="L3771" t="str">
            <v>Drw</v>
          </cell>
          <cell r="M3771">
            <v>3772</v>
          </cell>
        </row>
        <row r="3772">
          <cell r="C3772" t="str">
            <v>13</v>
          </cell>
          <cell r="D3772" t="str">
            <v/>
          </cell>
          <cell r="E3772" t="str">
            <v/>
          </cell>
          <cell r="F3772" t="str">
            <v xml:space="preserve">-- </v>
          </cell>
          <cell r="G3772">
            <v>0</v>
          </cell>
          <cell r="H3772">
            <v>0</v>
          </cell>
          <cell r="I3772">
            <v>40175</v>
          </cell>
          <cell r="J3772">
            <v>40168</v>
          </cell>
          <cell r="K3772" t="str">
            <v>N</v>
          </cell>
          <cell r="L3772" t="str">
            <v>Drw</v>
          </cell>
          <cell r="M3772">
            <v>3773</v>
          </cell>
        </row>
        <row r="3773">
          <cell r="C3773" t="str">
            <v>13</v>
          </cell>
          <cell r="D3773" t="str">
            <v/>
          </cell>
          <cell r="E3773" t="str">
            <v/>
          </cell>
          <cell r="F3773" t="str">
            <v xml:space="preserve">-- </v>
          </cell>
          <cell r="G3773">
            <v>0</v>
          </cell>
          <cell r="H3773">
            <v>0</v>
          </cell>
          <cell r="I3773">
            <v>40175</v>
          </cell>
          <cell r="J3773">
            <v>40168</v>
          </cell>
          <cell r="K3773" t="str">
            <v>N</v>
          </cell>
          <cell r="L3773" t="str">
            <v>Drw</v>
          </cell>
          <cell r="M3773">
            <v>3774</v>
          </cell>
        </row>
        <row r="3774">
          <cell r="C3774" t="str">
            <v>13</v>
          </cell>
          <cell r="D3774" t="str">
            <v>05050-VD-13-008-00</v>
          </cell>
          <cell r="E3774" t="str">
            <v>05050-VD-13-008-00</v>
          </cell>
          <cell r="F3774" t="str">
            <v xml:space="preserve">Tank-Roof-General Arrangement </v>
          </cell>
          <cell r="G3774">
            <v>0</v>
          </cell>
          <cell r="H3774" t="str">
            <v>VP-1516-147-T-101/2-078</v>
          </cell>
          <cell r="I3774">
            <v>38863</v>
          </cell>
          <cell r="J3774">
            <v>38856</v>
          </cell>
          <cell r="K3774" t="str">
            <v>Y</v>
          </cell>
          <cell r="L3774" t="str">
            <v>Drw</v>
          </cell>
          <cell r="M3774">
            <v>3775</v>
          </cell>
        </row>
        <row r="3775">
          <cell r="C3775" t="str">
            <v>13</v>
          </cell>
          <cell r="D3775" t="str">
            <v>05050-VD-13-010-00</v>
          </cell>
          <cell r="E3775" t="str">
            <v>05050-VD-13-010-00</v>
          </cell>
          <cell r="F3775" t="str">
            <v xml:space="preserve">Tank Access Stairs General Arrangement and Detail-- </v>
          </cell>
          <cell r="G3775">
            <v>0</v>
          </cell>
          <cell r="H3775" t="str">
            <v>VP-1516-147-T-101/2-069</v>
          </cell>
          <cell r="I3775">
            <v>40175</v>
          </cell>
          <cell r="J3775">
            <v>40168</v>
          </cell>
          <cell r="K3775" t="str">
            <v>Y</v>
          </cell>
          <cell r="L3775" t="str">
            <v>Drw</v>
          </cell>
          <cell r="M3775">
            <v>3776</v>
          </cell>
        </row>
        <row r="3776">
          <cell r="C3776" t="str">
            <v>13</v>
          </cell>
          <cell r="D3776" t="str">
            <v>05050-VD-13-011-00</v>
          </cell>
          <cell r="E3776" t="str">
            <v>05050-VD-13-011-00</v>
          </cell>
          <cell r="F3776" t="str">
            <v xml:space="preserve">Tank Escape Ladder General Arrangement and Detail-- </v>
          </cell>
          <cell r="G3776">
            <v>0</v>
          </cell>
          <cell r="H3776" t="str">
            <v>VP-1516-147-T-101/2-068</v>
          </cell>
          <cell r="I3776">
            <v>40175</v>
          </cell>
          <cell r="J3776">
            <v>40168</v>
          </cell>
          <cell r="K3776" t="str">
            <v>Y</v>
          </cell>
          <cell r="L3776" t="str">
            <v>Drw</v>
          </cell>
          <cell r="M3776">
            <v>3777</v>
          </cell>
        </row>
        <row r="3777">
          <cell r="C3777" t="str">
            <v>13</v>
          </cell>
          <cell r="D3777" t="str">
            <v/>
          </cell>
          <cell r="E3777" t="str">
            <v/>
          </cell>
          <cell r="F3777" t="str">
            <v xml:space="preserve">-- </v>
          </cell>
          <cell r="G3777">
            <v>0</v>
          </cell>
          <cell r="H3777">
            <v>0</v>
          </cell>
          <cell r="I3777">
            <v>40175</v>
          </cell>
          <cell r="J3777">
            <v>40168</v>
          </cell>
          <cell r="K3777" t="str">
            <v>N</v>
          </cell>
          <cell r="L3777" t="str">
            <v>Drw</v>
          </cell>
          <cell r="M3777">
            <v>3778</v>
          </cell>
        </row>
        <row r="3778">
          <cell r="C3778" t="str">
            <v>13</v>
          </cell>
          <cell r="D3778" t="str">
            <v/>
          </cell>
          <cell r="E3778" t="str">
            <v/>
          </cell>
          <cell r="F3778" t="str">
            <v xml:space="preserve">-- </v>
          </cell>
          <cell r="G3778">
            <v>0</v>
          </cell>
          <cell r="H3778">
            <v>0</v>
          </cell>
          <cell r="I3778">
            <v>40175</v>
          </cell>
          <cell r="J3778">
            <v>40168</v>
          </cell>
          <cell r="K3778" t="str">
            <v>N</v>
          </cell>
          <cell r="L3778" t="str">
            <v>Drw</v>
          </cell>
          <cell r="M3778">
            <v>3779</v>
          </cell>
        </row>
        <row r="3779">
          <cell r="C3779" t="str">
            <v>13</v>
          </cell>
          <cell r="D3779" t="str">
            <v/>
          </cell>
          <cell r="E3779" t="str">
            <v/>
          </cell>
          <cell r="F3779" t="str">
            <v xml:space="preserve">Civil-Soil Profile-(Propane) </v>
          </cell>
          <cell r="G3779">
            <v>0</v>
          </cell>
          <cell r="H3779" t="str">
            <v>VP-1516-147-T-101/2-142</v>
          </cell>
          <cell r="I3779">
            <v>40175</v>
          </cell>
          <cell r="J3779">
            <v>40168</v>
          </cell>
          <cell r="K3779" t="str">
            <v>N</v>
          </cell>
          <cell r="L3779" t="str">
            <v>Drw</v>
          </cell>
          <cell r="M3779">
            <v>3780</v>
          </cell>
        </row>
        <row r="3780">
          <cell r="C3780" t="str">
            <v>13</v>
          </cell>
          <cell r="D3780" t="str">
            <v/>
          </cell>
          <cell r="E3780" t="str">
            <v/>
          </cell>
          <cell r="F3780" t="str">
            <v xml:space="preserve">-- </v>
          </cell>
          <cell r="G3780">
            <v>0</v>
          </cell>
          <cell r="H3780">
            <v>0</v>
          </cell>
          <cell r="I3780">
            <v>40175</v>
          </cell>
          <cell r="J3780">
            <v>40168</v>
          </cell>
          <cell r="K3780" t="str">
            <v>N</v>
          </cell>
          <cell r="L3780" t="str">
            <v>Drw</v>
          </cell>
          <cell r="M3780">
            <v>3781</v>
          </cell>
        </row>
        <row r="3781">
          <cell r="C3781" t="str">
            <v>13</v>
          </cell>
          <cell r="D3781" t="str">
            <v>05050-VD-13-016-01</v>
          </cell>
          <cell r="E3781" t="str">
            <v>05050-VD-13-016-01</v>
          </cell>
          <cell r="F3781" t="str">
            <v xml:space="preserve">Civil Pre-Stressing-General Arrangement-(Propane) </v>
          </cell>
          <cell r="G3781">
            <v>0</v>
          </cell>
          <cell r="H3781" t="str">
            <v>VP-1516-147-T-101/2-065</v>
          </cell>
          <cell r="I3781">
            <v>40175</v>
          </cell>
          <cell r="J3781">
            <v>40168</v>
          </cell>
          <cell r="K3781" t="str">
            <v>Y</v>
          </cell>
          <cell r="L3781" t="str">
            <v>Drw</v>
          </cell>
          <cell r="M3781">
            <v>3782</v>
          </cell>
        </row>
        <row r="3782">
          <cell r="C3782" t="str">
            <v>13</v>
          </cell>
          <cell r="D3782" t="str">
            <v>05050-VD-13-016-02</v>
          </cell>
          <cell r="E3782" t="str">
            <v>05050-VD-13-016-02</v>
          </cell>
          <cell r="F3782" t="str">
            <v xml:space="preserve">Civil Pre-Stressing-General Arrangement-(Propane) </v>
          </cell>
          <cell r="G3782">
            <v>0</v>
          </cell>
          <cell r="H3782" t="str">
            <v>VP-1516-147-T-101/2-065</v>
          </cell>
          <cell r="I3782">
            <v>40175</v>
          </cell>
          <cell r="J3782">
            <v>40168</v>
          </cell>
          <cell r="K3782" t="str">
            <v>Y</v>
          </cell>
          <cell r="L3782" t="str">
            <v>Drw</v>
          </cell>
          <cell r="M3782">
            <v>3783</v>
          </cell>
        </row>
        <row r="3783">
          <cell r="C3783" t="str">
            <v>13</v>
          </cell>
          <cell r="D3783" t="str">
            <v>05050-VD-13-016-03</v>
          </cell>
          <cell r="E3783" t="str">
            <v>05050-VD-13-016-03</v>
          </cell>
          <cell r="F3783" t="str">
            <v xml:space="preserve">Civil Pre-Stressing-General Arrangement-(Propane) </v>
          </cell>
          <cell r="G3783">
            <v>0</v>
          </cell>
          <cell r="H3783" t="str">
            <v>VP-1516-147-T-101/2-065</v>
          </cell>
          <cell r="I3783">
            <v>40175</v>
          </cell>
          <cell r="J3783">
            <v>40168</v>
          </cell>
          <cell r="K3783" t="str">
            <v>Y</v>
          </cell>
          <cell r="L3783" t="str">
            <v>Drw</v>
          </cell>
          <cell r="M3783">
            <v>3784</v>
          </cell>
        </row>
        <row r="3784">
          <cell r="C3784" t="str">
            <v>13</v>
          </cell>
          <cell r="D3784" t="str">
            <v/>
          </cell>
          <cell r="E3784" t="str">
            <v/>
          </cell>
          <cell r="F3784" t="str">
            <v xml:space="preserve">-- </v>
          </cell>
          <cell r="G3784">
            <v>0</v>
          </cell>
          <cell r="H3784">
            <v>0</v>
          </cell>
          <cell r="I3784">
            <v>40175</v>
          </cell>
          <cell r="J3784">
            <v>40168</v>
          </cell>
          <cell r="K3784" t="str">
            <v>N</v>
          </cell>
          <cell r="L3784" t="str">
            <v>Drw</v>
          </cell>
          <cell r="M3784">
            <v>3785</v>
          </cell>
        </row>
        <row r="3785">
          <cell r="C3785" t="str">
            <v>13</v>
          </cell>
          <cell r="D3785" t="str">
            <v/>
          </cell>
          <cell r="E3785" t="str">
            <v/>
          </cell>
          <cell r="F3785" t="str">
            <v xml:space="preserve">Civil Pre-Stressing-Detail -Outer Shell-(Propane) </v>
          </cell>
          <cell r="G3785">
            <v>0</v>
          </cell>
          <cell r="H3785" t="str">
            <v>VP-1516-147-T-101/2-066</v>
          </cell>
          <cell r="I3785">
            <v>40175</v>
          </cell>
          <cell r="J3785">
            <v>40168</v>
          </cell>
          <cell r="K3785" t="str">
            <v>N</v>
          </cell>
          <cell r="L3785" t="str">
            <v>Drw</v>
          </cell>
          <cell r="M3785">
            <v>3786</v>
          </cell>
        </row>
        <row r="3786">
          <cell r="C3786" t="str">
            <v>13</v>
          </cell>
          <cell r="D3786" t="str">
            <v/>
          </cell>
          <cell r="E3786" t="str">
            <v/>
          </cell>
          <cell r="F3786" t="str">
            <v xml:space="preserve">Civil Pre-Stressing-Detail -Outer Shell-(Propane) </v>
          </cell>
          <cell r="G3786">
            <v>0</v>
          </cell>
          <cell r="H3786" t="str">
            <v>VP-1516-147-T-101/2-066</v>
          </cell>
          <cell r="I3786">
            <v>40175</v>
          </cell>
          <cell r="J3786">
            <v>40168</v>
          </cell>
          <cell r="K3786" t="str">
            <v>N</v>
          </cell>
          <cell r="L3786" t="str">
            <v>Drw</v>
          </cell>
          <cell r="M3786">
            <v>3787</v>
          </cell>
        </row>
        <row r="3787">
          <cell r="C3787" t="str">
            <v>13</v>
          </cell>
          <cell r="D3787" t="str">
            <v/>
          </cell>
          <cell r="E3787" t="str">
            <v/>
          </cell>
          <cell r="F3787" t="str">
            <v xml:space="preserve">Tank Reinforcement Mechanical Splice Details-- </v>
          </cell>
          <cell r="G3787">
            <v>0</v>
          </cell>
          <cell r="H3787" t="str">
            <v>VP-1516-147-T-101/2-077</v>
          </cell>
          <cell r="I3787">
            <v>40175</v>
          </cell>
          <cell r="J3787">
            <v>40168</v>
          </cell>
          <cell r="K3787" t="str">
            <v>N</v>
          </cell>
          <cell r="L3787" t="str">
            <v>Drw</v>
          </cell>
          <cell r="M3787">
            <v>3788</v>
          </cell>
        </row>
        <row r="3788">
          <cell r="C3788" t="str">
            <v>13</v>
          </cell>
          <cell r="D3788" t="str">
            <v/>
          </cell>
          <cell r="E3788" t="str">
            <v/>
          </cell>
          <cell r="F3788" t="str">
            <v xml:space="preserve">Civil-Tank anchorage and grouting Details-(Propane) </v>
          </cell>
          <cell r="G3788">
            <v>0</v>
          </cell>
          <cell r="H3788" t="str">
            <v>VP-1516-147-T-101/2-067</v>
          </cell>
          <cell r="I3788">
            <v>40175</v>
          </cell>
          <cell r="J3788">
            <v>40168</v>
          </cell>
          <cell r="K3788" t="str">
            <v>N</v>
          </cell>
          <cell r="L3788" t="str">
            <v>Drw</v>
          </cell>
          <cell r="M3788">
            <v>3789</v>
          </cell>
        </row>
        <row r="3789">
          <cell r="C3789" t="str">
            <v>13</v>
          </cell>
          <cell r="D3789" t="str">
            <v/>
          </cell>
          <cell r="E3789" t="str">
            <v/>
          </cell>
          <cell r="F3789" t="str">
            <v xml:space="preserve">-- </v>
          </cell>
          <cell r="G3789">
            <v>0</v>
          </cell>
          <cell r="H3789">
            <v>0</v>
          </cell>
          <cell r="I3789">
            <v>40175</v>
          </cell>
          <cell r="J3789">
            <v>40168</v>
          </cell>
          <cell r="K3789" t="str">
            <v>N</v>
          </cell>
          <cell r="L3789" t="str">
            <v>Drw</v>
          </cell>
          <cell r="M3789">
            <v>3790</v>
          </cell>
        </row>
        <row r="3790">
          <cell r="C3790" t="str">
            <v>13</v>
          </cell>
          <cell r="D3790" t="str">
            <v/>
          </cell>
          <cell r="E3790" t="str">
            <v/>
          </cell>
          <cell r="F3790" t="str">
            <v xml:space="preserve">Civil-Construction Procedure-(Propane) </v>
          </cell>
          <cell r="G3790">
            <v>0</v>
          </cell>
          <cell r="H3790">
            <v>0</v>
          </cell>
          <cell r="I3790">
            <v>40175</v>
          </cell>
          <cell r="J3790">
            <v>40168</v>
          </cell>
          <cell r="K3790" t="str">
            <v>N</v>
          </cell>
          <cell r="L3790" t="str">
            <v>Drw</v>
          </cell>
          <cell r="M3790">
            <v>3791</v>
          </cell>
        </row>
        <row r="3791">
          <cell r="C3791" t="str">
            <v>13</v>
          </cell>
          <cell r="D3791" t="str">
            <v/>
          </cell>
          <cell r="E3791" t="str">
            <v/>
          </cell>
          <cell r="F3791" t="str">
            <v xml:space="preserve">-- </v>
          </cell>
          <cell r="G3791">
            <v>0</v>
          </cell>
          <cell r="H3791">
            <v>0</v>
          </cell>
          <cell r="I3791">
            <v>40175</v>
          </cell>
          <cell r="J3791">
            <v>40168</v>
          </cell>
          <cell r="K3791" t="str">
            <v>N</v>
          </cell>
          <cell r="L3791" t="str">
            <v>Drw</v>
          </cell>
          <cell r="M3791">
            <v>3792</v>
          </cell>
        </row>
        <row r="3792">
          <cell r="C3792" t="str">
            <v>13</v>
          </cell>
          <cell r="D3792" t="str">
            <v>05050-VD-13-024-01</v>
          </cell>
          <cell r="E3792" t="str">
            <v>05050-VD-13-024-01</v>
          </cell>
          <cell r="F3792" t="str">
            <v xml:space="preserve">Civil-Details of Embedment Elements-(Propane) </v>
          </cell>
          <cell r="G3792">
            <v>0</v>
          </cell>
          <cell r="H3792" t="str">
            <v>VP-1516-147-T-101/2-070</v>
          </cell>
          <cell r="I3792">
            <v>40175</v>
          </cell>
          <cell r="J3792">
            <v>40168</v>
          </cell>
          <cell r="K3792" t="str">
            <v>Y</v>
          </cell>
          <cell r="L3792" t="str">
            <v>Drw</v>
          </cell>
          <cell r="M3792">
            <v>3793</v>
          </cell>
        </row>
        <row r="3793">
          <cell r="C3793" t="str">
            <v>13</v>
          </cell>
          <cell r="D3793" t="str">
            <v/>
          </cell>
          <cell r="E3793" t="str">
            <v/>
          </cell>
          <cell r="F3793" t="str">
            <v xml:space="preserve">Civil-Details of Embedment Elements-(Propane) </v>
          </cell>
          <cell r="G3793">
            <v>0</v>
          </cell>
          <cell r="H3793" t="str">
            <v>VP-1516-147-T-101/2-070</v>
          </cell>
          <cell r="I3793">
            <v>40175</v>
          </cell>
          <cell r="J3793">
            <v>40168</v>
          </cell>
          <cell r="K3793" t="str">
            <v>N</v>
          </cell>
          <cell r="L3793" t="str">
            <v>Drw</v>
          </cell>
          <cell r="M3793">
            <v>3794</v>
          </cell>
        </row>
        <row r="3794">
          <cell r="C3794" t="str">
            <v>13</v>
          </cell>
          <cell r="D3794" t="str">
            <v/>
          </cell>
          <cell r="E3794" t="str">
            <v/>
          </cell>
          <cell r="F3794" t="str">
            <v xml:space="preserve">-- </v>
          </cell>
          <cell r="G3794">
            <v>0</v>
          </cell>
          <cell r="H3794">
            <v>0</v>
          </cell>
          <cell r="I3794">
            <v>40175</v>
          </cell>
          <cell r="J3794">
            <v>40168</v>
          </cell>
          <cell r="K3794" t="str">
            <v>N</v>
          </cell>
          <cell r="L3794" t="str">
            <v>Drw</v>
          </cell>
          <cell r="M3794">
            <v>3795</v>
          </cell>
        </row>
        <row r="3795">
          <cell r="C3795" t="str">
            <v>13</v>
          </cell>
          <cell r="D3795" t="str">
            <v>05050-VD-13-601-01</v>
          </cell>
          <cell r="E3795" t="str">
            <v>05050-VD-13-601-01</v>
          </cell>
          <cell r="F3795" t="str">
            <v xml:space="preserve">Tank Concrete Works-General Arrangement-(Butane) </v>
          </cell>
          <cell r="G3795">
            <v>0</v>
          </cell>
          <cell r="H3795" t="str">
            <v>VP-1516-148-T-101/2-140 (sheet 1 of 3)</v>
          </cell>
          <cell r="I3795">
            <v>40175</v>
          </cell>
          <cell r="J3795">
            <v>40168</v>
          </cell>
          <cell r="K3795" t="str">
            <v>Y</v>
          </cell>
          <cell r="L3795" t="str">
            <v>Drw</v>
          </cell>
          <cell r="M3795">
            <v>3796</v>
          </cell>
        </row>
        <row r="3796">
          <cell r="C3796" t="str">
            <v>13</v>
          </cell>
          <cell r="D3796" t="str">
            <v>05050-VD-13-601-02</v>
          </cell>
          <cell r="E3796" t="str">
            <v>05050-VD-13-601-02</v>
          </cell>
          <cell r="F3796" t="str">
            <v xml:space="preserve">Tank Concrete Works-General Arrangement-(Butane) </v>
          </cell>
          <cell r="G3796">
            <v>0</v>
          </cell>
          <cell r="H3796" t="str">
            <v>VP-1516-148-T-101/2-140 (sheet 2 of 3)</v>
          </cell>
          <cell r="I3796">
            <v>40175</v>
          </cell>
          <cell r="J3796">
            <v>40168</v>
          </cell>
          <cell r="K3796" t="str">
            <v>Y</v>
          </cell>
          <cell r="L3796" t="str">
            <v>Drw</v>
          </cell>
          <cell r="M3796">
            <v>3797</v>
          </cell>
        </row>
        <row r="3797">
          <cell r="C3797" t="str">
            <v>13</v>
          </cell>
          <cell r="D3797" t="str">
            <v>05050-VD-13-601-03</v>
          </cell>
          <cell r="E3797" t="str">
            <v>05050-VD-13-601-03</v>
          </cell>
          <cell r="F3797" t="str">
            <v xml:space="preserve">Tank Concrete Works-General Arrangement-(Butane) </v>
          </cell>
          <cell r="G3797">
            <v>0</v>
          </cell>
          <cell r="H3797" t="str">
            <v>VP-1516-148-T-101/2-140 (sheet 3 of 3)</v>
          </cell>
          <cell r="I3797">
            <v>40175</v>
          </cell>
          <cell r="J3797">
            <v>40168</v>
          </cell>
          <cell r="K3797" t="str">
            <v>Y</v>
          </cell>
          <cell r="L3797" t="str">
            <v>Drw</v>
          </cell>
          <cell r="M3797">
            <v>3798</v>
          </cell>
        </row>
        <row r="3798">
          <cell r="C3798" t="str">
            <v>13</v>
          </cell>
          <cell r="D3798" t="str">
            <v>05050-VD-13-602-01</v>
          </cell>
          <cell r="E3798" t="str">
            <v>05050-VD-13-602-01</v>
          </cell>
          <cell r="F3798" t="str">
            <v xml:space="preserve">Tank Base Heating Conduit Arrangement--(Butane) </v>
          </cell>
          <cell r="G3798">
            <v>0</v>
          </cell>
          <cell r="H3798" t="str">
            <v>VP-1516-148-T-101/2-351</v>
          </cell>
          <cell r="I3798">
            <v>40175</v>
          </cell>
          <cell r="J3798">
            <v>40168</v>
          </cell>
          <cell r="K3798" t="str">
            <v>Y</v>
          </cell>
          <cell r="L3798" t="str">
            <v>Drw</v>
          </cell>
          <cell r="M3798">
            <v>3799</v>
          </cell>
        </row>
        <row r="3799">
          <cell r="C3799" t="str">
            <v>13</v>
          </cell>
          <cell r="D3799" t="str">
            <v>05050-VD-13-602-02</v>
          </cell>
          <cell r="E3799" t="str">
            <v>05050-VD-13-602-02</v>
          </cell>
          <cell r="F3799" t="str">
            <v xml:space="preserve">Tank Base Heating Conduit Arrangement--(Butane) </v>
          </cell>
          <cell r="G3799">
            <v>0</v>
          </cell>
          <cell r="H3799" t="str">
            <v>VP-1516-148-T-101/2-351</v>
          </cell>
          <cell r="I3799">
            <v>40175</v>
          </cell>
          <cell r="J3799">
            <v>40168</v>
          </cell>
          <cell r="K3799" t="str">
            <v>Y</v>
          </cell>
          <cell r="L3799" t="str">
            <v>Drw</v>
          </cell>
          <cell r="M3799">
            <v>3800</v>
          </cell>
        </row>
        <row r="3800">
          <cell r="C3800" t="str">
            <v>13</v>
          </cell>
          <cell r="D3800" t="str">
            <v>05050-VD-13-603-01</v>
          </cell>
          <cell r="E3800" t="str">
            <v>05050-VD-13-603-01</v>
          </cell>
          <cell r="F3800" t="str">
            <v xml:space="preserve">Tank Reinforcement Details-Base Slab-(Butane) </v>
          </cell>
          <cell r="G3800">
            <v>0</v>
          </cell>
          <cell r="H3800" t="str">
            <v>VP-1516-148-T-101/2-061</v>
          </cell>
          <cell r="I3800">
            <v>40175</v>
          </cell>
          <cell r="J3800">
            <v>40168</v>
          </cell>
          <cell r="K3800" t="str">
            <v>Y</v>
          </cell>
          <cell r="L3800" t="str">
            <v>Drw</v>
          </cell>
          <cell r="M3800">
            <v>3801</v>
          </cell>
        </row>
        <row r="3801">
          <cell r="C3801" t="str">
            <v>13</v>
          </cell>
          <cell r="D3801" t="str">
            <v>05050-VD-13-603-02</v>
          </cell>
          <cell r="E3801" t="str">
            <v>05050-VD-13-603-02</v>
          </cell>
          <cell r="F3801" t="str">
            <v xml:space="preserve">Tank Reinforcement Details-Base Slab-(Butane) </v>
          </cell>
          <cell r="G3801">
            <v>0</v>
          </cell>
          <cell r="H3801" t="str">
            <v>VP-1516-148-T-101/2-061</v>
          </cell>
          <cell r="I3801">
            <v>40175</v>
          </cell>
          <cell r="J3801">
            <v>40168</v>
          </cell>
          <cell r="K3801" t="str">
            <v>Y</v>
          </cell>
          <cell r="L3801" t="str">
            <v>Drw</v>
          </cell>
          <cell r="M3801">
            <v>3802</v>
          </cell>
        </row>
        <row r="3802">
          <cell r="C3802" t="str">
            <v>13</v>
          </cell>
          <cell r="D3802" t="str">
            <v>05050-VD-13-603-03</v>
          </cell>
          <cell r="E3802" t="str">
            <v>05050-VD-13-603-03</v>
          </cell>
          <cell r="F3802" t="str">
            <v xml:space="preserve">Tank Reinforcement Details-Base Slab-(Butane) </v>
          </cell>
          <cell r="G3802">
            <v>0</v>
          </cell>
          <cell r="H3802" t="str">
            <v>VP-1516-148-T-101/2-061</v>
          </cell>
          <cell r="I3802">
            <v>40175</v>
          </cell>
          <cell r="J3802">
            <v>40168</v>
          </cell>
          <cell r="K3802" t="str">
            <v>Y</v>
          </cell>
          <cell r="L3802" t="str">
            <v>Drw</v>
          </cell>
          <cell r="M3802">
            <v>3803</v>
          </cell>
        </row>
        <row r="3803">
          <cell r="C3803" t="str">
            <v>13</v>
          </cell>
          <cell r="D3803" t="str">
            <v>05050-VD-13-603-04</v>
          </cell>
          <cell r="E3803" t="str">
            <v>05050-VD-13-603-04</v>
          </cell>
          <cell r="F3803" t="str">
            <v xml:space="preserve">Tank Reinforcement Details-Base Slab-(Butane) </v>
          </cell>
          <cell r="G3803">
            <v>0</v>
          </cell>
          <cell r="H3803" t="str">
            <v>VP-1516-148-T-101/2-061</v>
          </cell>
          <cell r="I3803">
            <v>40175</v>
          </cell>
          <cell r="J3803">
            <v>40168</v>
          </cell>
          <cell r="K3803" t="str">
            <v>Y</v>
          </cell>
          <cell r="L3803" t="str">
            <v>Drw</v>
          </cell>
          <cell r="M3803">
            <v>3804</v>
          </cell>
        </row>
        <row r="3804">
          <cell r="C3804" t="str">
            <v>13</v>
          </cell>
          <cell r="D3804" t="str">
            <v>05050-VD-13-603-05</v>
          </cell>
          <cell r="E3804" t="str">
            <v>05050-VD-13-603-05</v>
          </cell>
          <cell r="F3804" t="str">
            <v xml:space="preserve">Tank Reinforcement Details-Base Slab-(Butane) </v>
          </cell>
          <cell r="G3804">
            <v>0</v>
          </cell>
          <cell r="H3804" t="str">
            <v>VP-1516-148-T-101/2-061</v>
          </cell>
          <cell r="I3804">
            <v>40175</v>
          </cell>
          <cell r="J3804">
            <v>40168</v>
          </cell>
          <cell r="K3804" t="str">
            <v>Y</v>
          </cell>
          <cell r="L3804" t="str">
            <v>Drw</v>
          </cell>
          <cell r="M3804">
            <v>3805</v>
          </cell>
        </row>
        <row r="3805">
          <cell r="C3805" t="str">
            <v>13</v>
          </cell>
          <cell r="D3805" t="str">
            <v>05050-VD-13-603-06</v>
          </cell>
          <cell r="E3805" t="str">
            <v>05050-VD-13-603-06</v>
          </cell>
          <cell r="F3805" t="str">
            <v xml:space="preserve">Tank Reinforcement Details-Base Slab-(Butane) </v>
          </cell>
          <cell r="G3805">
            <v>0</v>
          </cell>
          <cell r="H3805" t="str">
            <v>VP-1516-148-T-101/2-061</v>
          </cell>
          <cell r="I3805">
            <v>40175</v>
          </cell>
          <cell r="J3805">
            <v>40168</v>
          </cell>
          <cell r="K3805" t="str">
            <v>Y</v>
          </cell>
          <cell r="L3805" t="str">
            <v>Drw</v>
          </cell>
          <cell r="M3805">
            <v>3806</v>
          </cell>
        </row>
        <row r="3806">
          <cell r="C3806" t="str">
            <v>13</v>
          </cell>
          <cell r="D3806" t="str">
            <v>05050-VD-13-604-01</v>
          </cell>
          <cell r="E3806" t="str">
            <v>05050-VD-13-604-01</v>
          </cell>
          <cell r="F3806" t="str">
            <v xml:space="preserve">Tank Reinforcement Details-Outer Shell-(Butane) </v>
          </cell>
          <cell r="G3806">
            <v>0</v>
          </cell>
          <cell r="H3806" t="str">
            <v>VP-1516-148-T-101/2-062</v>
          </cell>
          <cell r="I3806">
            <v>38863</v>
          </cell>
          <cell r="J3806">
            <v>38856</v>
          </cell>
          <cell r="K3806" t="str">
            <v>Y</v>
          </cell>
          <cell r="L3806" t="str">
            <v>Drw</v>
          </cell>
          <cell r="M3806">
            <v>3807</v>
          </cell>
        </row>
        <row r="3807">
          <cell r="C3807" t="str">
            <v>13</v>
          </cell>
          <cell r="D3807" t="str">
            <v>05050-VD-13-604-02</v>
          </cell>
          <cell r="E3807" t="str">
            <v>05050-VD-13-604-02</v>
          </cell>
          <cell r="F3807" t="str">
            <v xml:space="preserve">Tank Reinforcement Details-Outer Shell-(Butane) </v>
          </cell>
          <cell r="G3807">
            <v>0</v>
          </cell>
          <cell r="H3807" t="str">
            <v>VP-1516-148-T-101/2-062</v>
          </cell>
          <cell r="I3807">
            <v>38863</v>
          </cell>
          <cell r="J3807">
            <v>38856</v>
          </cell>
          <cell r="K3807" t="str">
            <v>Y</v>
          </cell>
          <cell r="L3807" t="str">
            <v>Drw</v>
          </cell>
          <cell r="M3807">
            <v>3808</v>
          </cell>
        </row>
        <row r="3808">
          <cell r="C3808" t="str">
            <v>13</v>
          </cell>
          <cell r="D3808" t="str">
            <v>05050-VD-13-604-03</v>
          </cell>
          <cell r="E3808" t="str">
            <v>05050-VD-13-604-03</v>
          </cell>
          <cell r="F3808" t="str">
            <v xml:space="preserve">Tank Reinforcement Details-Outer Shell-(Butane) </v>
          </cell>
          <cell r="G3808">
            <v>0</v>
          </cell>
          <cell r="H3808" t="str">
            <v>VP-1516-148-T-101/2-062</v>
          </cell>
          <cell r="I3808">
            <v>38863</v>
          </cell>
          <cell r="J3808">
            <v>38856</v>
          </cell>
          <cell r="K3808" t="str">
            <v>Y</v>
          </cell>
          <cell r="L3808" t="str">
            <v>Drw</v>
          </cell>
          <cell r="M3808">
            <v>3809</v>
          </cell>
        </row>
        <row r="3809">
          <cell r="C3809" t="str">
            <v>13</v>
          </cell>
          <cell r="D3809" t="str">
            <v>05050-VD-13-604-04</v>
          </cell>
          <cell r="E3809" t="str">
            <v>05050-VD-13-604-04</v>
          </cell>
          <cell r="F3809" t="str">
            <v xml:space="preserve">Tank Reinforcement Details-Outer Shell-(Butane) </v>
          </cell>
          <cell r="G3809">
            <v>0</v>
          </cell>
          <cell r="H3809" t="str">
            <v>VP-1516-148-T-101/2-062</v>
          </cell>
          <cell r="I3809">
            <v>38863</v>
          </cell>
          <cell r="J3809">
            <v>38856</v>
          </cell>
          <cell r="K3809" t="str">
            <v>Y</v>
          </cell>
          <cell r="L3809" t="str">
            <v>Drw</v>
          </cell>
          <cell r="M3809">
            <v>3810</v>
          </cell>
        </row>
        <row r="3810">
          <cell r="C3810" t="str">
            <v>13</v>
          </cell>
          <cell r="D3810" t="str">
            <v>05050-VD-13-604-05</v>
          </cell>
          <cell r="E3810" t="str">
            <v>05050-VD-13-604-05</v>
          </cell>
          <cell r="F3810" t="str">
            <v xml:space="preserve">Tank Reinforcement Details-Outer Shell-(Butane) </v>
          </cell>
          <cell r="G3810">
            <v>0</v>
          </cell>
          <cell r="H3810" t="str">
            <v>VP-1516-148-T-101/2-062</v>
          </cell>
          <cell r="I3810">
            <v>38863</v>
          </cell>
          <cell r="J3810">
            <v>38856</v>
          </cell>
          <cell r="K3810" t="str">
            <v>Y</v>
          </cell>
          <cell r="L3810" t="str">
            <v>Drw</v>
          </cell>
          <cell r="M3810">
            <v>3811</v>
          </cell>
        </row>
        <row r="3811">
          <cell r="C3811" t="str">
            <v>13</v>
          </cell>
          <cell r="D3811" t="str">
            <v>05050-VD-13-605-01</v>
          </cell>
          <cell r="E3811" t="str">
            <v>05050-VD-13-605-01</v>
          </cell>
          <cell r="F3811" t="str">
            <v xml:space="preserve">Tank Reinforcement Details-Roof-(Butane) </v>
          </cell>
          <cell r="G3811">
            <v>0</v>
          </cell>
          <cell r="H3811" t="str">
            <v>VP-1516-148-T-101/2-063</v>
          </cell>
          <cell r="I3811">
            <v>40175</v>
          </cell>
          <cell r="J3811">
            <v>40168</v>
          </cell>
          <cell r="K3811" t="str">
            <v>Y</v>
          </cell>
          <cell r="L3811" t="str">
            <v>Drw</v>
          </cell>
          <cell r="M3811">
            <v>3812</v>
          </cell>
        </row>
        <row r="3812">
          <cell r="C3812" t="str">
            <v>13</v>
          </cell>
          <cell r="D3812" t="str">
            <v>05050-VD-13-605-02</v>
          </cell>
          <cell r="E3812" t="str">
            <v>05050-VD-13-605-02</v>
          </cell>
          <cell r="F3812" t="str">
            <v xml:space="preserve">Tank Reinforcement Details-Roof-(Butane) </v>
          </cell>
          <cell r="G3812">
            <v>0</v>
          </cell>
          <cell r="H3812" t="str">
            <v>VP-1516-148-T-101/2-063</v>
          </cell>
          <cell r="I3812">
            <v>40175</v>
          </cell>
          <cell r="J3812">
            <v>40168</v>
          </cell>
          <cell r="K3812" t="str">
            <v>Y</v>
          </cell>
          <cell r="L3812" t="str">
            <v>Drw</v>
          </cell>
          <cell r="M3812">
            <v>3813</v>
          </cell>
        </row>
        <row r="3813">
          <cell r="C3813" t="str">
            <v>13</v>
          </cell>
          <cell r="D3813" t="str">
            <v>05050-VD-13-605-03</v>
          </cell>
          <cell r="E3813" t="str">
            <v>05050-VD-13-605-03</v>
          </cell>
          <cell r="F3813" t="str">
            <v xml:space="preserve">Tank Reinforcement Details-Roof-(Butane) </v>
          </cell>
          <cell r="G3813">
            <v>0</v>
          </cell>
          <cell r="H3813" t="str">
            <v>VP-1516-148-T-101/2-063</v>
          </cell>
          <cell r="I3813">
            <v>40175</v>
          </cell>
          <cell r="J3813">
            <v>40168</v>
          </cell>
          <cell r="K3813" t="str">
            <v>Y</v>
          </cell>
          <cell r="L3813" t="str">
            <v>Drw</v>
          </cell>
          <cell r="M3813">
            <v>3814</v>
          </cell>
        </row>
        <row r="3814">
          <cell r="C3814" t="str">
            <v>13</v>
          </cell>
          <cell r="D3814" t="str">
            <v>05050-VD-13-605-04</v>
          </cell>
          <cell r="E3814" t="str">
            <v>05050-VD-13-605-04</v>
          </cell>
          <cell r="F3814" t="str">
            <v xml:space="preserve">Tank Reinforcement Details-Roof-(Butane) </v>
          </cell>
          <cell r="G3814">
            <v>0</v>
          </cell>
          <cell r="H3814" t="str">
            <v>VP-1516-148-T-101/2-063</v>
          </cell>
          <cell r="I3814">
            <v>40175</v>
          </cell>
          <cell r="J3814">
            <v>40168</v>
          </cell>
          <cell r="K3814" t="str">
            <v>Y</v>
          </cell>
          <cell r="L3814" t="str">
            <v>Drw</v>
          </cell>
          <cell r="M3814">
            <v>3815</v>
          </cell>
        </row>
        <row r="3815">
          <cell r="C3815" t="str">
            <v>13</v>
          </cell>
          <cell r="D3815" t="str">
            <v>05050-VD-13-605-05</v>
          </cell>
          <cell r="E3815" t="str">
            <v>05050-VD-13-605-05</v>
          </cell>
          <cell r="F3815" t="str">
            <v xml:space="preserve">Tank Reinforcement Details-Roof-(Butane) </v>
          </cell>
          <cell r="G3815">
            <v>0</v>
          </cell>
          <cell r="H3815" t="str">
            <v>VP-1516-148-T-101/2-063</v>
          </cell>
          <cell r="I3815">
            <v>40175</v>
          </cell>
          <cell r="J3815">
            <v>40168</v>
          </cell>
          <cell r="K3815" t="str">
            <v>Y</v>
          </cell>
          <cell r="L3815" t="str">
            <v>Drw</v>
          </cell>
          <cell r="M3815">
            <v>3816</v>
          </cell>
        </row>
        <row r="3816">
          <cell r="C3816" t="str">
            <v>13</v>
          </cell>
          <cell r="D3816" t="str">
            <v/>
          </cell>
          <cell r="E3816" t="str">
            <v/>
          </cell>
          <cell r="F3816" t="str">
            <v xml:space="preserve">Tank Reinforcement Details-Access Opening-(Butane) </v>
          </cell>
          <cell r="G3816">
            <v>0</v>
          </cell>
          <cell r="H3816" t="str">
            <v>VP-1516-148-T-101/2-064</v>
          </cell>
          <cell r="I3816">
            <v>40175</v>
          </cell>
          <cell r="J3816">
            <v>40168</v>
          </cell>
          <cell r="K3816" t="str">
            <v>N</v>
          </cell>
          <cell r="L3816" t="str">
            <v>Drw</v>
          </cell>
          <cell r="M3816">
            <v>3817</v>
          </cell>
        </row>
        <row r="3817">
          <cell r="C3817" t="str">
            <v>13</v>
          </cell>
          <cell r="D3817" t="str">
            <v/>
          </cell>
          <cell r="E3817" t="str">
            <v/>
          </cell>
          <cell r="F3817" t="str">
            <v xml:space="preserve">Tank Reinforcement Details-Mechanical Splice-(Butane) </v>
          </cell>
          <cell r="G3817">
            <v>0</v>
          </cell>
          <cell r="H3817">
            <v>0</v>
          </cell>
          <cell r="I3817">
            <v>40175</v>
          </cell>
          <cell r="J3817">
            <v>40168</v>
          </cell>
          <cell r="K3817" t="str">
            <v>N</v>
          </cell>
          <cell r="L3817" t="str">
            <v>Drw</v>
          </cell>
          <cell r="M3817">
            <v>3818</v>
          </cell>
        </row>
        <row r="3818">
          <cell r="C3818" t="str">
            <v>13</v>
          </cell>
          <cell r="D3818" t="str">
            <v/>
          </cell>
          <cell r="E3818" t="str">
            <v/>
          </cell>
          <cell r="F3818" t="str">
            <v xml:space="preserve">-- </v>
          </cell>
          <cell r="G3818">
            <v>0</v>
          </cell>
          <cell r="H3818">
            <v>0</v>
          </cell>
          <cell r="I3818">
            <v>40175</v>
          </cell>
          <cell r="J3818">
            <v>40168</v>
          </cell>
          <cell r="K3818" t="str">
            <v>N</v>
          </cell>
          <cell r="L3818" t="str">
            <v>Drw</v>
          </cell>
          <cell r="M3818">
            <v>3819</v>
          </cell>
        </row>
        <row r="3819">
          <cell r="C3819" t="str">
            <v>13</v>
          </cell>
          <cell r="D3819" t="str">
            <v/>
          </cell>
          <cell r="E3819" t="str">
            <v/>
          </cell>
          <cell r="F3819" t="str">
            <v xml:space="preserve">-- </v>
          </cell>
          <cell r="G3819">
            <v>0</v>
          </cell>
          <cell r="H3819">
            <v>0</v>
          </cell>
          <cell r="I3819">
            <v>40175</v>
          </cell>
          <cell r="J3819">
            <v>40168</v>
          </cell>
          <cell r="K3819" t="str">
            <v>N</v>
          </cell>
          <cell r="L3819" t="str">
            <v>Drw</v>
          </cell>
          <cell r="M3819">
            <v>3820</v>
          </cell>
        </row>
        <row r="3820">
          <cell r="C3820" t="str">
            <v>13</v>
          </cell>
          <cell r="D3820" t="str">
            <v>05050-VD-13-608-00</v>
          </cell>
          <cell r="E3820" t="str">
            <v>05050-VD-13-608-00</v>
          </cell>
          <cell r="F3820" t="str">
            <v xml:space="preserve">Tank-Roof-General Arrangement </v>
          </cell>
          <cell r="G3820">
            <v>0</v>
          </cell>
          <cell r="H3820" t="str">
            <v>VP-1516-148-T-101/2-078</v>
          </cell>
          <cell r="I3820">
            <v>38863</v>
          </cell>
          <cell r="J3820">
            <v>38856</v>
          </cell>
          <cell r="K3820" t="str">
            <v>Y</v>
          </cell>
          <cell r="L3820" t="str">
            <v>Drw</v>
          </cell>
          <cell r="M3820">
            <v>3821</v>
          </cell>
        </row>
        <row r="3821">
          <cell r="C3821" t="str">
            <v>13</v>
          </cell>
          <cell r="D3821" t="str">
            <v>05050-VD-13-610-00</v>
          </cell>
          <cell r="E3821" t="str">
            <v>05050-VD-13-610-00</v>
          </cell>
          <cell r="F3821" t="str">
            <v xml:space="preserve">Tank Access Stairs General Arrangement and Detail-- </v>
          </cell>
          <cell r="G3821">
            <v>0</v>
          </cell>
          <cell r="H3821" t="str">
            <v>VP-1516-148-T-101/2-069</v>
          </cell>
          <cell r="I3821">
            <v>40175</v>
          </cell>
          <cell r="J3821">
            <v>40168</v>
          </cell>
          <cell r="K3821" t="str">
            <v>Y</v>
          </cell>
          <cell r="L3821" t="str">
            <v>Drw</v>
          </cell>
          <cell r="M3821">
            <v>3822</v>
          </cell>
        </row>
        <row r="3822">
          <cell r="C3822" t="str">
            <v>13</v>
          </cell>
          <cell r="D3822" t="str">
            <v>05050-VD-13-611-00</v>
          </cell>
          <cell r="E3822" t="str">
            <v>05050-VD-13-611-00</v>
          </cell>
          <cell r="F3822" t="str">
            <v xml:space="preserve">Tank Escape Ladder General Arrangement and Detail-- </v>
          </cell>
          <cell r="G3822">
            <v>0</v>
          </cell>
          <cell r="H3822" t="str">
            <v>VP-1516-148-T-101/2-068</v>
          </cell>
          <cell r="I3822">
            <v>40175</v>
          </cell>
          <cell r="J3822">
            <v>40168</v>
          </cell>
          <cell r="K3822" t="str">
            <v>Y</v>
          </cell>
          <cell r="L3822" t="str">
            <v>Drw</v>
          </cell>
          <cell r="M3822">
            <v>3823</v>
          </cell>
        </row>
        <row r="3823">
          <cell r="C3823" t="str">
            <v>13</v>
          </cell>
          <cell r="D3823" t="str">
            <v/>
          </cell>
          <cell r="E3823" t="str">
            <v/>
          </cell>
          <cell r="F3823" t="str">
            <v xml:space="preserve">-- </v>
          </cell>
          <cell r="G3823">
            <v>0</v>
          </cell>
          <cell r="H3823">
            <v>0</v>
          </cell>
          <cell r="I3823">
            <v>40175</v>
          </cell>
          <cell r="J3823">
            <v>40168</v>
          </cell>
          <cell r="K3823" t="str">
            <v>N</v>
          </cell>
          <cell r="L3823" t="str">
            <v>Drw</v>
          </cell>
          <cell r="M3823">
            <v>3824</v>
          </cell>
        </row>
        <row r="3824">
          <cell r="C3824" t="str">
            <v>13</v>
          </cell>
          <cell r="D3824" t="str">
            <v/>
          </cell>
          <cell r="E3824" t="str">
            <v/>
          </cell>
          <cell r="F3824" t="str">
            <v xml:space="preserve">-- </v>
          </cell>
          <cell r="G3824">
            <v>0</v>
          </cell>
          <cell r="H3824">
            <v>0</v>
          </cell>
          <cell r="I3824">
            <v>40175</v>
          </cell>
          <cell r="J3824">
            <v>40168</v>
          </cell>
          <cell r="K3824" t="str">
            <v>N</v>
          </cell>
          <cell r="L3824" t="str">
            <v>Drw</v>
          </cell>
          <cell r="M3824">
            <v>3825</v>
          </cell>
        </row>
        <row r="3825">
          <cell r="C3825" t="str">
            <v>13</v>
          </cell>
          <cell r="D3825" t="str">
            <v/>
          </cell>
          <cell r="E3825" t="str">
            <v/>
          </cell>
          <cell r="F3825" t="str">
            <v xml:space="preserve">Civil-Soil Profile-(Butane) </v>
          </cell>
          <cell r="G3825">
            <v>0</v>
          </cell>
          <cell r="H3825" t="str">
            <v>VP-1516-148-T-101/2-142</v>
          </cell>
          <cell r="I3825">
            <v>40175</v>
          </cell>
          <cell r="J3825">
            <v>40168</v>
          </cell>
          <cell r="K3825" t="str">
            <v>N</v>
          </cell>
          <cell r="L3825" t="str">
            <v>Drw</v>
          </cell>
          <cell r="M3825">
            <v>3826</v>
          </cell>
        </row>
        <row r="3826">
          <cell r="C3826" t="str">
            <v>13</v>
          </cell>
          <cell r="D3826" t="str">
            <v/>
          </cell>
          <cell r="E3826" t="str">
            <v/>
          </cell>
          <cell r="F3826" t="str">
            <v xml:space="preserve">-- </v>
          </cell>
          <cell r="G3826">
            <v>0</v>
          </cell>
          <cell r="H3826">
            <v>0</v>
          </cell>
          <cell r="I3826">
            <v>40175</v>
          </cell>
          <cell r="J3826">
            <v>40168</v>
          </cell>
          <cell r="K3826" t="str">
            <v>N</v>
          </cell>
          <cell r="L3826" t="str">
            <v>Drw</v>
          </cell>
          <cell r="M3826">
            <v>3827</v>
          </cell>
        </row>
        <row r="3827">
          <cell r="C3827" t="str">
            <v>13</v>
          </cell>
          <cell r="D3827" t="str">
            <v>05050-VD-13-616-01</v>
          </cell>
          <cell r="E3827" t="str">
            <v>05050-VD-13-616-01</v>
          </cell>
          <cell r="F3827" t="str">
            <v xml:space="preserve">Civil Pre-Stressing-General Arrangement-(Butane) </v>
          </cell>
          <cell r="G3827">
            <v>0</v>
          </cell>
          <cell r="H3827" t="str">
            <v>VP-1516-148-T-101/2-065 (sheet 1 of 3)</v>
          </cell>
          <cell r="I3827">
            <v>40175</v>
          </cell>
          <cell r="J3827">
            <v>40168</v>
          </cell>
          <cell r="K3827" t="str">
            <v>Y</v>
          </cell>
          <cell r="L3827" t="str">
            <v>Drw</v>
          </cell>
          <cell r="M3827">
            <v>3828</v>
          </cell>
        </row>
        <row r="3828">
          <cell r="C3828" t="str">
            <v>13</v>
          </cell>
          <cell r="D3828" t="str">
            <v>05050-VD-13-616-02</v>
          </cell>
          <cell r="E3828" t="str">
            <v>05050-VD-13-616-02</v>
          </cell>
          <cell r="F3828" t="str">
            <v xml:space="preserve">Civil Pre-Stressing-General Arrangement-(Butane) </v>
          </cell>
          <cell r="G3828">
            <v>0</v>
          </cell>
          <cell r="H3828" t="str">
            <v>VP-1516-148-T-101/2-065 (sheet 2 of 3)</v>
          </cell>
          <cell r="I3828">
            <v>40175</v>
          </cell>
          <cell r="J3828">
            <v>40168</v>
          </cell>
          <cell r="K3828" t="str">
            <v>Y</v>
          </cell>
          <cell r="L3828" t="str">
            <v>Drw</v>
          </cell>
          <cell r="M3828">
            <v>3829</v>
          </cell>
        </row>
        <row r="3829">
          <cell r="C3829" t="str">
            <v>13</v>
          </cell>
          <cell r="D3829" t="str">
            <v>05050-VD-13-616-03</v>
          </cell>
          <cell r="E3829" t="str">
            <v>05050-VD-13-616-03</v>
          </cell>
          <cell r="F3829" t="str">
            <v xml:space="preserve">Civil Pre-Stressing-General Arrangement-(Butane) </v>
          </cell>
          <cell r="G3829">
            <v>0</v>
          </cell>
          <cell r="H3829" t="str">
            <v>VP-1516-148-T-101/2-065 (sheet 3 of 3)</v>
          </cell>
          <cell r="I3829">
            <v>40175</v>
          </cell>
          <cell r="J3829">
            <v>40168</v>
          </cell>
          <cell r="K3829" t="str">
            <v>Y</v>
          </cell>
          <cell r="L3829" t="str">
            <v>Drw</v>
          </cell>
          <cell r="M3829">
            <v>3830</v>
          </cell>
        </row>
        <row r="3830">
          <cell r="C3830" t="str">
            <v>13</v>
          </cell>
          <cell r="D3830" t="str">
            <v/>
          </cell>
          <cell r="E3830" t="str">
            <v/>
          </cell>
          <cell r="F3830" t="str">
            <v xml:space="preserve">-- </v>
          </cell>
          <cell r="G3830">
            <v>0</v>
          </cell>
          <cell r="H3830">
            <v>0</v>
          </cell>
          <cell r="I3830">
            <v>40175</v>
          </cell>
          <cell r="J3830">
            <v>40168</v>
          </cell>
          <cell r="K3830" t="str">
            <v>N</v>
          </cell>
          <cell r="L3830" t="str">
            <v>Drw</v>
          </cell>
          <cell r="M3830">
            <v>3831</v>
          </cell>
        </row>
        <row r="3831">
          <cell r="C3831" t="str">
            <v>13</v>
          </cell>
          <cell r="D3831" t="str">
            <v/>
          </cell>
          <cell r="E3831" t="str">
            <v/>
          </cell>
          <cell r="F3831" t="str">
            <v xml:space="preserve">Civil Pre-Stressing-Detail -Outer Shell-(Butane) </v>
          </cell>
          <cell r="G3831">
            <v>0</v>
          </cell>
          <cell r="H3831" t="str">
            <v>VP-1516-148-T-101/2-066</v>
          </cell>
          <cell r="I3831">
            <v>40175</v>
          </cell>
          <cell r="J3831">
            <v>40168</v>
          </cell>
          <cell r="K3831" t="str">
            <v>N</v>
          </cell>
          <cell r="L3831" t="str">
            <v>Drw</v>
          </cell>
          <cell r="M3831">
            <v>3832</v>
          </cell>
        </row>
        <row r="3832">
          <cell r="C3832" t="str">
            <v>13</v>
          </cell>
          <cell r="D3832" t="str">
            <v/>
          </cell>
          <cell r="E3832" t="str">
            <v/>
          </cell>
          <cell r="F3832" t="str">
            <v xml:space="preserve">Tank Reinforcement Mechanical Splice Details-- </v>
          </cell>
          <cell r="G3832">
            <v>0</v>
          </cell>
          <cell r="H3832" t="str">
            <v>VP-1516-148-T-101/2-077</v>
          </cell>
          <cell r="I3832">
            <v>40175</v>
          </cell>
          <cell r="J3832">
            <v>40168</v>
          </cell>
          <cell r="K3832" t="str">
            <v>N</v>
          </cell>
          <cell r="L3832" t="str">
            <v>Drw</v>
          </cell>
          <cell r="M3832">
            <v>3833</v>
          </cell>
        </row>
        <row r="3833">
          <cell r="C3833" t="str">
            <v>13</v>
          </cell>
          <cell r="D3833" t="str">
            <v/>
          </cell>
          <cell r="E3833" t="str">
            <v/>
          </cell>
          <cell r="F3833" t="str">
            <v xml:space="preserve">Civil-Tank anchorage and grouting Details-(Butane) </v>
          </cell>
          <cell r="G3833">
            <v>0</v>
          </cell>
          <cell r="H3833" t="str">
            <v>VP-1516-148-T-101/2-067</v>
          </cell>
          <cell r="I3833">
            <v>40175</v>
          </cell>
          <cell r="J3833">
            <v>40168</v>
          </cell>
          <cell r="K3833" t="str">
            <v>N</v>
          </cell>
          <cell r="L3833" t="str">
            <v>Drw</v>
          </cell>
          <cell r="M3833">
            <v>3834</v>
          </cell>
        </row>
        <row r="3834">
          <cell r="C3834" t="str">
            <v>13</v>
          </cell>
          <cell r="D3834" t="str">
            <v/>
          </cell>
          <cell r="E3834" t="str">
            <v/>
          </cell>
          <cell r="F3834" t="str">
            <v xml:space="preserve">-- </v>
          </cell>
          <cell r="G3834">
            <v>0</v>
          </cell>
          <cell r="H3834">
            <v>0</v>
          </cell>
          <cell r="I3834">
            <v>40175</v>
          </cell>
          <cell r="J3834">
            <v>40168</v>
          </cell>
          <cell r="K3834" t="str">
            <v>N</v>
          </cell>
          <cell r="L3834" t="str">
            <v>Drw</v>
          </cell>
          <cell r="M3834">
            <v>3835</v>
          </cell>
        </row>
        <row r="3835">
          <cell r="C3835" t="str">
            <v>13</v>
          </cell>
          <cell r="D3835" t="str">
            <v/>
          </cell>
          <cell r="E3835" t="str">
            <v/>
          </cell>
          <cell r="F3835" t="str">
            <v xml:space="preserve">Civil-Construction Procedure-(Butane) </v>
          </cell>
          <cell r="G3835">
            <v>0</v>
          </cell>
          <cell r="H3835">
            <v>0</v>
          </cell>
          <cell r="I3835">
            <v>40175</v>
          </cell>
          <cell r="J3835">
            <v>40168</v>
          </cell>
          <cell r="K3835" t="str">
            <v>N</v>
          </cell>
          <cell r="L3835" t="str">
            <v>Drw</v>
          </cell>
          <cell r="M3835">
            <v>3836</v>
          </cell>
        </row>
        <row r="3836">
          <cell r="C3836" t="str">
            <v>13</v>
          </cell>
          <cell r="D3836" t="str">
            <v/>
          </cell>
          <cell r="E3836" t="str">
            <v/>
          </cell>
          <cell r="F3836" t="str">
            <v xml:space="preserve">-- </v>
          </cell>
          <cell r="G3836">
            <v>0</v>
          </cell>
          <cell r="H3836">
            <v>0</v>
          </cell>
          <cell r="I3836">
            <v>40175</v>
          </cell>
          <cell r="J3836">
            <v>40168</v>
          </cell>
          <cell r="K3836" t="str">
            <v>N</v>
          </cell>
          <cell r="L3836" t="str">
            <v>Drw</v>
          </cell>
          <cell r="M3836">
            <v>3837</v>
          </cell>
        </row>
        <row r="3837">
          <cell r="C3837" t="str">
            <v>13</v>
          </cell>
          <cell r="D3837" t="str">
            <v>05050-VD-13-624-01</v>
          </cell>
          <cell r="E3837" t="str">
            <v>05050-VD-13-624-01</v>
          </cell>
          <cell r="F3837" t="str">
            <v xml:space="preserve">Civil-Details of Embedment Elements-(Butane) </v>
          </cell>
          <cell r="G3837">
            <v>0</v>
          </cell>
          <cell r="H3837" t="str">
            <v>VP-1516-148-T-101/2-070</v>
          </cell>
          <cell r="I3837">
            <v>40175</v>
          </cell>
          <cell r="J3837">
            <v>40168</v>
          </cell>
          <cell r="K3837" t="str">
            <v>Y</v>
          </cell>
          <cell r="L3837" t="str">
            <v>Drw</v>
          </cell>
          <cell r="M3837">
            <v>3838</v>
          </cell>
        </row>
        <row r="3838">
          <cell r="C3838" t="str">
            <v>13</v>
          </cell>
          <cell r="D3838" t="str">
            <v>05050-VD-13-624-02</v>
          </cell>
          <cell r="E3838" t="str">
            <v>05050-VD-13-624-02</v>
          </cell>
          <cell r="F3838" t="str">
            <v xml:space="preserve">Civil-Details of Embedment Elements-(Butane) </v>
          </cell>
          <cell r="G3838">
            <v>0</v>
          </cell>
          <cell r="H3838" t="str">
            <v>VP-1516-148-T-101/2-070</v>
          </cell>
          <cell r="I3838">
            <v>40175</v>
          </cell>
          <cell r="J3838">
            <v>40168</v>
          </cell>
          <cell r="K3838" t="str">
            <v>Y</v>
          </cell>
          <cell r="L3838" t="str">
            <v>Drw</v>
          </cell>
          <cell r="M3838">
            <v>3839</v>
          </cell>
        </row>
        <row r="3839">
          <cell r="C3839" t="str">
            <v>13</v>
          </cell>
          <cell r="D3839" t="str">
            <v/>
          </cell>
          <cell r="E3839" t="str">
            <v/>
          </cell>
          <cell r="F3839" t="str">
            <v xml:space="preserve">-- </v>
          </cell>
          <cell r="G3839">
            <v>0</v>
          </cell>
          <cell r="H3839">
            <v>0</v>
          </cell>
          <cell r="I3839">
            <v>40175</v>
          </cell>
          <cell r="J3839">
            <v>40168</v>
          </cell>
          <cell r="K3839" t="str">
            <v>N</v>
          </cell>
          <cell r="L3839" t="str">
            <v>Drw</v>
          </cell>
          <cell r="M3839">
            <v>3840</v>
          </cell>
        </row>
        <row r="3840">
          <cell r="C3840">
            <v>36</v>
          </cell>
          <cell r="D3840" t="str">
            <v/>
          </cell>
          <cell r="E3840" t="str">
            <v/>
          </cell>
          <cell r="F3840" t="str">
            <v>Assembly</v>
          </cell>
          <cell r="G3840">
            <v>0</v>
          </cell>
          <cell r="H3840">
            <v>0</v>
          </cell>
          <cell r="I3840" t="str">
            <v>-</v>
          </cell>
          <cell r="J3840" t="str">
            <v>-</v>
          </cell>
          <cell r="K3840" t="str">
            <v>N</v>
          </cell>
          <cell r="L3840" t="str">
            <v>Drw</v>
          </cell>
          <cell r="M3840">
            <v>3841</v>
          </cell>
        </row>
        <row r="3841">
          <cell r="C3841" t="str">
            <v>36</v>
          </cell>
          <cell r="D3841" t="str">
            <v/>
          </cell>
          <cell r="E3841" t="str">
            <v/>
          </cell>
          <cell r="F3841" t="str">
            <v xml:space="preserve">-- </v>
          </cell>
          <cell r="G3841">
            <v>0</v>
          </cell>
          <cell r="H3841">
            <v>0</v>
          </cell>
          <cell r="I3841">
            <v>40175</v>
          </cell>
          <cell r="J3841">
            <v>40168</v>
          </cell>
          <cell r="K3841" t="str">
            <v>N</v>
          </cell>
          <cell r="L3841" t="str">
            <v>Drw</v>
          </cell>
          <cell r="M3841">
            <v>3842</v>
          </cell>
        </row>
        <row r="3842">
          <cell r="C3842" t="str">
            <v>36</v>
          </cell>
          <cell r="D3842" t="str">
            <v/>
          </cell>
          <cell r="E3842" t="str">
            <v/>
          </cell>
          <cell r="F3842" t="str">
            <v xml:space="preserve">Foundation Construction Drawings-- </v>
          </cell>
          <cell r="G3842">
            <v>0</v>
          </cell>
          <cell r="H3842">
            <v>0</v>
          </cell>
          <cell r="I3842">
            <v>40175</v>
          </cell>
          <cell r="J3842">
            <v>40168</v>
          </cell>
          <cell r="K3842" t="str">
            <v>N</v>
          </cell>
          <cell r="L3842" t="str">
            <v>Drw</v>
          </cell>
          <cell r="M3842">
            <v>3843</v>
          </cell>
        </row>
        <row r="3843">
          <cell r="C3843" t="str">
            <v>36</v>
          </cell>
          <cell r="D3843" t="str">
            <v/>
          </cell>
          <cell r="E3843" t="str">
            <v/>
          </cell>
          <cell r="F3843" t="str">
            <v xml:space="preserve">-- </v>
          </cell>
          <cell r="G3843">
            <v>0</v>
          </cell>
          <cell r="H3843">
            <v>0</v>
          </cell>
          <cell r="I3843">
            <v>40175</v>
          </cell>
          <cell r="J3843">
            <v>40168</v>
          </cell>
          <cell r="K3843" t="str">
            <v>N</v>
          </cell>
          <cell r="L3843" t="str">
            <v>Drw</v>
          </cell>
          <cell r="M3843">
            <v>3844</v>
          </cell>
        </row>
        <row r="3844">
          <cell r="C3844" t="str">
            <v>36</v>
          </cell>
          <cell r="D3844" t="str">
            <v/>
          </cell>
          <cell r="E3844" t="str">
            <v/>
          </cell>
          <cell r="F3844" t="str">
            <v xml:space="preserve">-- </v>
          </cell>
          <cell r="G3844">
            <v>0</v>
          </cell>
          <cell r="H3844">
            <v>0</v>
          </cell>
          <cell r="I3844">
            <v>40175</v>
          </cell>
          <cell r="J3844">
            <v>40168</v>
          </cell>
          <cell r="K3844" t="str">
            <v>N</v>
          </cell>
          <cell r="L3844" t="str">
            <v>Drw</v>
          </cell>
          <cell r="M3844">
            <v>3845</v>
          </cell>
        </row>
        <row r="3845">
          <cell r="C3845" t="str">
            <v>36</v>
          </cell>
          <cell r="D3845" t="str">
            <v/>
          </cell>
          <cell r="E3845" t="str">
            <v/>
          </cell>
          <cell r="F3845" t="str">
            <v xml:space="preserve">-- </v>
          </cell>
          <cell r="G3845">
            <v>0</v>
          </cell>
          <cell r="H3845">
            <v>0</v>
          </cell>
          <cell r="I3845">
            <v>40175</v>
          </cell>
          <cell r="J3845">
            <v>40168</v>
          </cell>
          <cell r="K3845" t="str">
            <v>N</v>
          </cell>
          <cell r="L3845" t="str">
            <v>Drw</v>
          </cell>
          <cell r="M3845">
            <v>3846</v>
          </cell>
        </row>
        <row r="3846">
          <cell r="C3846" t="str">
            <v>36</v>
          </cell>
          <cell r="D3846" t="str">
            <v/>
          </cell>
          <cell r="E3846" t="str">
            <v/>
          </cell>
          <cell r="F3846" t="str">
            <v xml:space="preserve">-- </v>
          </cell>
          <cell r="G3846">
            <v>0</v>
          </cell>
          <cell r="H3846">
            <v>0</v>
          </cell>
          <cell r="I3846">
            <v>40175</v>
          </cell>
          <cell r="J3846">
            <v>40168</v>
          </cell>
          <cell r="K3846" t="str">
            <v>N</v>
          </cell>
          <cell r="L3846" t="str">
            <v>Drw</v>
          </cell>
          <cell r="M3846">
            <v>3847</v>
          </cell>
        </row>
        <row r="3847">
          <cell r="C3847" t="str">
            <v>36</v>
          </cell>
          <cell r="D3847" t="str">
            <v/>
          </cell>
          <cell r="E3847" t="str">
            <v/>
          </cell>
          <cell r="F3847" t="str">
            <v xml:space="preserve">-- </v>
          </cell>
          <cell r="G3847">
            <v>0</v>
          </cell>
          <cell r="H3847">
            <v>0</v>
          </cell>
          <cell r="I3847">
            <v>40175</v>
          </cell>
          <cell r="J3847">
            <v>40168</v>
          </cell>
          <cell r="K3847" t="str">
            <v>N</v>
          </cell>
          <cell r="L3847" t="str">
            <v>Drw</v>
          </cell>
          <cell r="M3847">
            <v>3848</v>
          </cell>
        </row>
        <row r="3848">
          <cell r="C3848" t="str">
            <v>36</v>
          </cell>
          <cell r="D3848" t="str">
            <v/>
          </cell>
          <cell r="E3848" t="str">
            <v/>
          </cell>
          <cell r="F3848" t="str">
            <v xml:space="preserve">-- </v>
          </cell>
          <cell r="G3848">
            <v>0</v>
          </cell>
          <cell r="H3848">
            <v>0</v>
          </cell>
          <cell r="I3848">
            <v>40175</v>
          </cell>
          <cell r="J3848">
            <v>40168</v>
          </cell>
          <cell r="K3848" t="str">
            <v>N</v>
          </cell>
          <cell r="L3848" t="str">
            <v>Drw</v>
          </cell>
          <cell r="M3848">
            <v>3849</v>
          </cell>
        </row>
        <row r="3849">
          <cell r="C3849" t="str">
            <v>36</v>
          </cell>
          <cell r="D3849" t="str">
            <v/>
          </cell>
          <cell r="E3849" t="str">
            <v/>
          </cell>
          <cell r="F3849" t="str">
            <v xml:space="preserve">-- </v>
          </cell>
          <cell r="G3849">
            <v>0</v>
          </cell>
          <cell r="H3849">
            <v>0</v>
          </cell>
          <cell r="I3849">
            <v>40175</v>
          </cell>
          <cell r="J3849">
            <v>40168</v>
          </cell>
          <cell r="K3849" t="str">
            <v>N</v>
          </cell>
          <cell r="L3849" t="str">
            <v>Drw</v>
          </cell>
          <cell r="M3849">
            <v>3850</v>
          </cell>
        </row>
        <row r="3850">
          <cell r="C3850" t="str">
            <v>36</v>
          </cell>
          <cell r="D3850" t="str">
            <v/>
          </cell>
          <cell r="E3850" t="str">
            <v/>
          </cell>
          <cell r="F3850" t="str">
            <v xml:space="preserve">-- </v>
          </cell>
          <cell r="G3850">
            <v>0</v>
          </cell>
          <cell r="H3850">
            <v>0</v>
          </cell>
          <cell r="I3850">
            <v>40175</v>
          </cell>
          <cell r="J3850">
            <v>40168</v>
          </cell>
          <cell r="K3850" t="str">
            <v>N</v>
          </cell>
          <cell r="L3850" t="str">
            <v>Drw</v>
          </cell>
          <cell r="M3850">
            <v>3851</v>
          </cell>
        </row>
        <row r="3851">
          <cell r="C3851" t="str">
            <v>36</v>
          </cell>
          <cell r="D3851" t="str">
            <v/>
          </cell>
          <cell r="E3851" t="str">
            <v/>
          </cell>
          <cell r="F3851" t="str">
            <v xml:space="preserve">-- </v>
          </cell>
          <cell r="G3851">
            <v>0</v>
          </cell>
          <cell r="H3851">
            <v>0</v>
          </cell>
          <cell r="I3851">
            <v>40175</v>
          </cell>
          <cell r="J3851">
            <v>40168</v>
          </cell>
          <cell r="K3851" t="str">
            <v>N</v>
          </cell>
          <cell r="L3851" t="str">
            <v>Drw</v>
          </cell>
          <cell r="M3851">
            <v>3852</v>
          </cell>
        </row>
        <row r="3852">
          <cell r="C3852">
            <v>40</v>
          </cell>
          <cell r="D3852" t="str">
            <v/>
          </cell>
          <cell r="E3852" t="str">
            <v/>
          </cell>
          <cell r="F3852" t="str">
            <v>Heat exchangers</v>
          </cell>
          <cell r="G3852">
            <v>0</v>
          </cell>
          <cell r="H3852">
            <v>0</v>
          </cell>
          <cell r="I3852" t="str">
            <v>-</v>
          </cell>
          <cell r="J3852" t="str">
            <v>-</v>
          </cell>
          <cell r="K3852" t="str">
            <v>N</v>
          </cell>
          <cell r="L3852" t="str">
            <v>Drw</v>
          </cell>
          <cell r="M3852">
            <v>3853</v>
          </cell>
        </row>
        <row r="3853">
          <cell r="C3853">
            <v>40</v>
          </cell>
          <cell r="D3853" t="str">
            <v/>
          </cell>
          <cell r="E3853" t="str">
            <v/>
          </cell>
          <cell r="F3853" t="str">
            <v>Heat exchanger--Propane BOG condenser / fan motors G8-1117</v>
          </cell>
          <cell r="G3853">
            <v>0</v>
          </cell>
          <cell r="H3853">
            <v>0</v>
          </cell>
          <cell r="I3853">
            <v>40175</v>
          </cell>
          <cell r="J3853">
            <v>40168</v>
          </cell>
          <cell r="K3853" t="str">
            <v>N</v>
          </cell>
          <cell r="L3853" t="str">
            <v>Drw</v>
          </cell>
          <cell r="M3853">
            <v>3854</v>
          </cell>
        </row>
        <row r="3854">
          <cell r="C3854">
            <v>40</v>
          </cell>
          <cell r="D3854" t="str">
            <v/>
          </cell>
          <cell r="E3854" t="str">
            <v/>
          </cell>
          <cell r="F3854" t="str">
            <v>Heat exchanger--Butane BOG condenser / fan motors G8-1119</v>
          </cell>
          <cell r="G3854">
            <v>0</v>
          </cell>
          <cell r="H3854">
            <v>0</v>
          </cell>
          <cell r="I3854">
            <v>40175</v>
          </cell>
          <cell r="J3854">
            <v>40168</v>
          </cell>
          <cell r="K3854" t="str">
            <v>N</v>
          </cell>
          <cell r="L3854" t="str">
            <v>Drw</v>
          </cell>
          <cell r="M3854">
            <v>3855</v>
          </cell>
        </row>
        <row r="3855">
          <cell r="C3855">
            <v>40</v>
          </cell>
          <cell r="D3855" t="str">
            <v/>
          </cell>
          <cell r="E3855" t="str">
            <v/>
          </cell>
          <cell r="F3855" t="str">
            <v>Heat exchanger--Refrigerant condenser stage 1 G8-1114</v>
          </cell>
          <cell r="G3855">
            <v>0</v>
          </cell>
          <cell r="H3855">
            <v>0</v>
          </cell>
          <cell r="I3855">
            <v>40175</v>
          </cell>
          <cell r="J3855">
            <v>40168</v>
          </cell>
          <cell r="K3855" t="str">
            <v>N</v>
          </cell>
          <cell r="L3855" t="str">
            <v>Drw</v>
          </cell>
          <cell r="M3855">
            <v>3856</v>
          </cell>
        </row>
        <row r="3856">
          <cell r="C3856">
            <v>40</v>
          </cell>
          <cell r="D3856" t="str">
            <v/>
          </cell>
          <cell r="E3856" t="str">
            <v/>
          </cell>
          <cell r="F3856" t="str">
            <v>Heat exchanger--Refrigerant condenser stage 2 G8-1116</v>
          </cell>
          <cell r="G3856">
            <v>0</v>
          </cell>
          <cell r="H3856">
            <v>0</v>
          </cell>
          <cell r="I3856">
            <v>40175</v>
          </cell>
          <cell r="J3856">
            <v>40168</v>
          </cell>
          <cell r="K3856" t="str">
            <v>N</v>
          </cell>
          <cell r="L3856" t="str">
            <v>Drw</v>
          </cell>
          <cell r="M3856">
            <v>3857</v>
          </cell>
        </row>
        <row r="3857">
          <cell r="C3857">
            <v>40</v>
          </cell>
          <cell r="D3857" t="str">
            <v/>
          </cell>
          <cell r="E3857" t="str">
            <v/>
          </cell>
          <cell r="F3857" t="str">
            <v>Heat exchanger--Refrigerant economiser stage 1 G8-1113</v>
          </cell>
          <cell r="G3857">
            <v>0</v>
          </cell>
          <cell r="H3857">
            <v>0</v>
          </cell>
          <cell r="I3857">
            <v>40175</v>
          </cell>
          <cell r="J3857">
            <v>40168</v>
          </cell>
          <cell r="K3857" t="str">
            <v>N</v>
          </cell>
          <cell r="L3857" t="str">
            <v>Drw</v>
          </cell>
          <cell r="M3857">
            <v>3858</v>
          </cell>
        </row>
        <row r="3858">
          <cell r="C3858">
            <v>40</v>
          </cell>
          <cell r="D3858" t="str">
            <v/>
          </cell>
          <cell r="E3858" t="str">
            <v/>
          </cell>
          <cell r="F3858" t="str">
            <v>Heat exchanger--Refrigerant economiser stage 2 G8-1114</v>
          </cell>
          <cell r="G3858">
            <v>0</v>
          </cell>
          <cell r="H3858">
            <v>0</v>
          </cell>
          <cell r="I3858">
            <v>40175</v>
          </cell>
          <cell r="J3858">
            <v>40168</v>
          </cell>
          <cell r="K3858" t="str">
            <v>N</v>
          </cell>
          <cell r="L3858" t="str">
            <v>Drw</v>
          </cell>
          <cell r="M3858">
            <v>3859</v>
          </cell>
        </row>
        <row r="3859">
          <cell r="C3859">
            <v>40</v>
          </cell>
          <cell r="D3859" t="str">
            <v/>
          </cell>
          <cell r="E3859" t="str">
            <v/>
          </cell>
          <cell r="F3859" t="str">
            <v>Heat exchanger--Propane BOG economiser G8-1117</v>
          </cell>
          <cell r="G3859">
            <v>0</v>
          </cell>
          <cell r="H3859">
            <v>0</v>
          </cell>
          <cell r="I3859">
            <v>40175</v>
          </cell>
          <cell r="J3859">
            <v>40168</v>
          </cell>
          <cell r="K3859" t="str">
            <v>N</v>
          </cell>
          <cell r="L3859" t="str">
            <v>Drw</v>
          </cell>
          <cell r="M3859">
            <v>3860</v>
          </cell>
        </row>
        <row r="3860">
          <cell r="C3860">
            <v>40</v>
          </cell>
          <cell r="D3860" t="str">
            <v/>
          </cell>
          <cell r="E3860" t="str">
            <v/>
          </cell>
          <cell r="F3860" t="str">
            <v>Heat exchanger--Propane chiller stage 1 G8-1110</v>
          </cell>
          <cell r="G3860">
            <v>0</v>
          </cell>
          <cell r="H3860">
            <v>0</v>
          </cell>
          <cell r="I3860">
            <v>40175</v>
          </cell>
          <cell r="J3860">
            <v>40168</v>
          </cell>
          <cell r="K3860" t="str">
            <v>N</v>
          </cell>
          <cell r="L3860" t="str">
            <v>Drw</v>
          </cell>
          <cell r="M3860">
            <v>3861</v>
          </cell>
        </row>
        <row r="3861">
          <cell r="C3861">
            <v>40</v>
          </cell>
          <cell r="D3861" t="str">
            <v/>
          </cell>
          <cell r="E3861" t="str">
            <v/>
          </cell>
          <cell r="F3861" t="str">
            <v>Heat exchanger--Butane chiller G8-1111</v>
          </cell>
          <cell r="G3861">
            <v>0</v>
          </cell>
          <cell r="H3861">
            <v>0</v>
          </cell>
          <cell r="I3861">
            <v>40175</v>
          </cell>
          <cell r="J3861">
            <v>40168</v>
          </cell>
          <cell r="K3861" t="str">
            <v>N</v>
          </cell>
          <cell r="L3861" t="str">
            <v>Drw</v>
          </cell>
          <cell r="M3861">
            <v>3862</v>
          </cell>
        </row>
        <row r="3862">
          <cell r="C3862">
            <v>40</v>
          </cell>
          <cell r="D3862" t="str">
            <v/>
          </cell>
          <cell r="E3862" t="str">
            <v/>
          </cell>
          <cell r="F3862" t="str">
            <v>Heat exchanger--Propane chiller stage 2 G8-1112</v>
          </cell>
          <cell r="G3862">
            <v>0</v>
          </cell>
          <cell r="H3862">
            <v>0</v>
          </cell>
          <cell r="I3862">
            <v>40175</v>
          </cell>
          <cell r="J3862">
            <v>40168</v>
          </cell>
          <cell r="K3862" t="str">
            <v>N</v>
          </cell>
          <cell r="L3862" t="str">
            <v>Drw</v>
          </cell>
          <cell r="M3862">
            <v>3863</v>
          </cell>
        </row>
        <row r="3863">
          <cell r="C3863">
            <v>40</v>
          </cell>
          <cell r="D3863" t="str">
            <v/>
          </cell>
          <cell r="E3863" t="str">
            <v/>
          </cell>
          <cell r="F3863" t="str">
            <v xml:space="preserve">-- </v>
          </cell>
          <cell r="G3863">
            <v>0</v>
          </cell>
          <cell r="H3863">
            <v>0</v>
          </cell>
          <cell r="I3863">
            <v>40175</v>
          </cell>
          <cell r="J3863">
            <v>40168</v>
          </cell>
          <cell r="K3863" t="str">
            <v>N</v>
          </cell>
          <cell r="L3863" t="str">
            <v>Drw</v>
          </cell>
          <cell r="M3863">
            <v>3864</v>
          </cell>
        </row>
        <row r="3864">
          <cell r="C3864">
            <v>40</v>
          </cell>
          <cell r="D3864" t="str">
            <v/>
          </cell>
          <cell r="E3864" t="str">
            <v/>
          </cell>
          <cell r="F3864" t="str">
            <v xml:space="preserve">-- </v>
          </cell>
          <cell r="G3864">
            <v>0</v>
          </cell>
          <cell r="H3864">
            <v>0</v>
          </cell>
          <cell r="I3864">
            <v>40175</v>
          </cell>
          <cell r="J3864">
            <v>40168</v>
          </cell>
          <cell r="K3864" t="str">
            <v>N</v>
          </cell>
          <cell r="L3864" t="str">
            <v>Drw</v>
          </cell>
          <cell r="M3864">
            <v>3865</v>
          </cell>
        </row>
        <row r="3865">
          <cell r="C3865">
            <v>40</v>
          </cell>
          <cell r="D3865" t="str">
            <v/>
          </cell>
          <cell r="E3865" t="str">
            <v/>
          </cell>
          <cell r="F3865" t="str">
            <v xml:space="preserve">-- </v>
          </cell>
          <cell r="G3865">
            <v>0</v>
          </cell>
          <cell r="H3865">
            <v>0</v>
          </cell>
          <cell r="I3865">
            <v>40175</v>
          </cell>
          <cell r="J3865">
            <v>40168</v>
          </cell>
          <cell r="K3865" t="str">
            <v>N</v>
          </cell>
          <cell r="L3865" t="str">
            <v>Drw</v>
          </cell>
          <cell r="M3865">
            <v>3866</v>
          </cell>
        </row>
        <row r="3866">
          <cell r="C3866">
            <v>40</v>
          </cell>
          <cell r="D3866" t="str">
            <v/>
          </cell>
          <cell r="E3866" t="str">
            <v/>
          </cell>
          <cell r="F3866" t="str">
            <v xml:space="preserve">-- </v>
          </cell>
          <cell r="G3866">
            <v>0</v>
          </cell>
          <cell r="H3866">
            <v>0</v>
          </cell>
          <cell r="I3866">
            <v>40175</v>
          </cell>
          <cell r="J3866">
            <v>40168</v>
          </cell>
          <cell r="K3866" t="str">
            <v>N</v>
          </cell>
          <cell r="L3866" t="str">
            <v>Drw</v>
          </cell>
          <cell r="M3866">
            <v>3867</v>
          </cell>
        </row>
        <row r="3867">
          <cell r="C3867">
            <v>40</v>
          </cell>
          <cell r="D3867" t="str">
            <v/>
          </cell>
          <cell r="E3867" t="str">
            <v/>
          </cell>
          <cell r="F3867" t="str">
            <v xml:space="preserve">-- </v>
          </cell>
          <cell r="G3867">
            <v>0</v>
          </cell>
          <cell r="H3867">
            <v>0</v>
          </cell>
          <cell r="I3867">
            <v>40175</v>
          </cell>
          <cell r="J3867">
            <v>40168</v>
          </cell>
          <cell r="K3867" t="str">
            <v>N</v>
          </cell>
          <cell r="L3867" t="str">
            <v>Drw</v>
          </cell>
          <cell r="M3867">
            <v>3868</v>
          </cell>
        </row>
        <row r="3868">
          <cell r="C3868">
            <v>40</v>
          </cell>
          <cell r="D3868" t="str">
            <v/>
          </cell>
          <cell r="E3868" t="str">
            <v/>
          </cell>
          <cell r="F3868" t="str">
            <v xml:space="preserve">-- </v>
          </cell>
          <cell r="G3868">
            <v>0</v>
          </cell>
          <cell r="H3868">
            <v>0</v>
          </cell>
          <cell r="I3868">
            <v>40175</v>
          </cell>
          <cell r="J3868">
            <v>40168</v>
          </cell>
          <cell r="K3868" t="str">
            <v>N</v>
          </cell>
          <cell r="L3868" t="str">
            <v>Drw</v>
          </cell>
          <cell r="M3868">
            <v>3869</v>
          </cell>
        </row>
        <row r="3869">
          <cell r="C3869">
            <v>40</v>
          </cell>
          <cell r="D3869" t="str">
            <v/>
          </cell>
          <cell r="E3869" t="str">
            <v/>
          </cell>
          <cell r="F3869" t="str">
            <v xml:space="preserve">-- </v>
          </cell>
          <cell r="G3869">
            <v>0</v>
          </cell>
          <cell r="H3869">
            <v>0</v>
          </cell>
          <cell r="I3869">
            <v>40175</v>
          </cell>
          <cell r="J3869">
            <v>40168</v>
          </cell>
          <cell r="K3869" t="str">
            <v>N</v>
          </cell>
          <cell r="L3869" t="str">
            <v>Drw</v>
          </cell>
          <cell r="M3869">
            <v>3870</v>
          </cell>
        </row>
        <row r="3870">
          <cell r="C3870">
            <v>40</v>
          </cell>
          <cell r="D3870" t="str">
            <v/>
          </cell>
          <cell r="E3870" t="str">
            <v/>
          </cell>
          <cell r="F3870" t="str">
            <v xml:space="preserve">-- </v>
          </cell>
          <cell r="G3870">
            <v>0</v>
          </cell>
          <cell r="H3870">
            <v>0</v>
          </cell>
          <cell r="I3870">
            <v>40175</v>
          </cell>
          <cell r="J3870">
            <v>40168</v>
          </cell>
          <cell r="K3870" t="str">
            <v>N</v>
          </cell>
          <cell r="L3870" t="str">
            <v>Drw</v>
          </cell>
          <cell r="M3870">
            <v>3871</v>
          </cell>
        </row>
        <row r="3871">
          <cell r="C3871">
            <v>40</v>
          </cell>
          <cell r="D3871" t="str">
            <v/>
          </cell>
          <cell r="E3871" t="str">
            <v/>
          </cell>
          <cell r="F3871" t="str">
            <v xml:space="preserve">-- </v>
          </cell>
          <cell r="G3871">
            <v>0</v>
          </cell>
          <cell r="H3871">
            <v>0</v>
          </cell>
          <cell r="I3871">
            <v>40175</v>
          </cell>
          <cell r="J3871">
            <v>40168</v>
          </cell>
          <cell r="K3871" t="str">
            <v>N</v>
          </cell>
          <cell r="L3871" t="str">
            <v>Drw</v>
          </cell>
          <cell r="M3871">
            <v>3872</v>
          </cell>
        </row>
        <row r="3872">
          <cell r="C3872">
            <v>40</v>
          </cell>
          <cell r="D3872" t="str">
            <v/>
          </cell>
          <cell r="E3872" t="str">
            <v/>
          </cell>
          <cell r="F3872" t="str">
            <v xml:space="preserve">-- </v>
          </cell>
          <cell r="G3872">
            <v>0</v>
          </cell>
          <cell r="H3872">
            <v>0</v>
          </cell>
          <cell r="I3872">
            <v>40175</v>
          </cell>
          <cell r="J3872">
            <v>40168</v>
          </cell>
          <cell r="K3872" t="str">
            <v>N</v>
          </cell>
          <cell r="L3872" t="str">
            <v>Drw</v>
          </cell>
          <cell r="M3872">
            <v>3873</v>
          </cell>
        </row>
        <row r="3873">
          <cell r="C3873">
            <v>40</v>
          </cell>
          <cell r="D3873" t="str">
            <v/>
          </cell>
          <cell r="E3873" t="str">
            <v/>
          </cell>
          <cell r="F3873" t="str">
            <v xml:space="preserve">-- </v>
          </cell>
          <cell r="G3873">
            <v>0</v>
          </cell>
          <cell r="H3873">
            <v>0</v>
          </cell>
          <cell r="I3873">
            <v>40175</v>
          </cell>
          <cell r="J3873">
            <v>40168</v>
          </cell>
          <cell r="K3873" t="str">
            <v>N</v>
          </cell>
          <cell r="L3873" t="str">
            <v>Drw</v>
          </cell>
          <cell r="M3873">
            <v>3874</v>
          </cell>
        </row>
        <row r="3874">
          <cell r="C3874">
            <v>40</v>
          </cell>
          <cell r="D3874" t="str">
            <v/>
          </cell>
          <cell r="E3874" t="str">
            <v/>
          </cell>
          <cell r="F3874" t="str">
            <v xml:space="preserve">-- </v>
          </cell>
          <cell r="G3874">
            <v>0</v>
          </cell>
          <cell r="H3874">
            <v>0</v>
          </cell>
          <cell r="I3874">
            <v>40175</v>
          </cell>
          <cell r="J3874">
            <v>40168</v>
          </cell>
          <cell r="K3874" t="str">
            <v>N</v>
          </cell>
          <cell r="L3874" t="str">
            <v>Drw</v>
          </cell>
          <cell r="M3874">
            <v>3875</v>
          </cell>
        </row>
        <row r="3875">
          <cell r="C3875">
            <v>40</v>
          </cell>
          <cell r="D3875" t="str">
            <v/>
          </cell>
          <cell r="E3875" t="str">
            <v/>
          </cell>
          <cell r="F3875" t="str">
            <v xml:space="preserve">-- </v>
          </cell>
          <cell r="G3875">
            <v>0</v>
          </cell>
          <cell r="H3875">
            <v>0</v>
          </cell>
          <cell r="I3875">
            <v>40175</v>
          </cell>
          <cell r="J3875">
            <v>40168</v>
          </cell>
          <cell r="K3875" t="str">
            <v>N</v>
          </cell>
          <cell r="L3875" t="str">
            <v>Drw</v>
          </cell>
          <cell r="M3875">
            <v>3876</v>
          </cell>
        </row>
        <row r="3876">
          <cell r="C3876">
            <v>40</v>
          </cell>
          <cell r="D3876" t="str">
            <v/>
          </cell>
          <cell r="E3876" t="str">
            <v/>
          </cell>
          <cell r="F3876" t="str">
            <v xml:space="preserve">-- </v>
          </cell>
          <cell r="G3876">
            <v>0</v>
          </cell>
          <cell r="H3876">
            <v>0</v>
          </cell>
          <cell r="I3876">
            <v>40175</v>
          </cell>
          <cell r="J3876">
            <v>40168</v>
          </cell>
          <cell r="K3876" t="str">
            <v>N</v>
          </cell>
          <cell r="L3876" t="str">
            <v>Drw</v>
          </cell>
          <cell r="M3876">
            <v>3877</v>
          </cell>
        </row>
        <row r="3877">
          <cell r="C3877">
            <v>40</v>
          </cell>
          <cell r="D3877" t="str">
            <v/>
          </cell>
          <cell r="E3877" t="str">
            <v/>
          </cell>
          <cell r="F3877" t="str">
            <v xml:space="preserve">-- </v>
          </cell>
          <cell r="G3877">
            <v>0</v>
          </cell>
          <cell r="H3877">
            <v>0</v>
          </cell>
          <cell r="I3877">
            <v>40175</v>
          </cell>
          <cell r="J3877">
            <v>40168</v>
          </cell>
          <cell r="K3877" t="str">
            <v>N</v>
          </cell>
          <cell r="L3877" t="str">
            <v>Drw</v>
          </cell>
          <cell r="M3877">
            <v>3878</v>
          </cell>
        </row>
        <row r="3878">
          <cell r="C3878">
            <v>40</v>
          </cell>
          <cell r="D3878" t="str">
            <v/>
          </cell>
          <cell r="E3878" t="str">
            <v/>
          </cell>
          <cell r="F3878" t="str">
            <v xml:space="preserve">-- </v>
          </cell>
          <cell r="G3878">
            <v>0</v>
          </cell>
          <cell r="H3878">
            <v>0</v>
          </cell>
          <cell r="I3878">
            <v>40175</v>
          </cell>
          <cell r="J3878">
            <v>40168</v>
          </cell>
          <cell r="K3878" t="str">
            <v>N</v>
          </cell>
          <cell r="L3878" t="str">
            <v>Drw</v>
          </cell>
          <cell r="M3878">
            <v>3879</v>
          </cell>
        </row>
        <row r="3879">
          <cell r="C3879">
            <v>40</v>
          </cell>
          <cell r="D3879" t="str">
            <v/>
          </cell>
          <cell r="E3879" t="str">
            <v/>
          </cell>
          <cell r="F3879" t="str">
            <v xml:space="preserve">-- </v>
          </cell>
          <cell r="G3879">
            <v>0</v>
          </cell>
          <cell r="H3879">
            <v>0</v>
          </cell>
          <cell r="I3879">
            <v>40175</v>
          </cell>
          <cell r="J3879">
            <v>40168</v>
          </cell>
          <cell r="K3879" t="str">
            <v>N</v>
          </cell>
          <cell r="L3879" t="str">
            <v>Drw</v>
          </cell>
          <cell r="M3879">
            <v>3880</v>
          </cell>
        </row>
        <row r="3880">
          <cell r="C3880">
            <v>40</v>
          </cell>
          <cell r="D3880" t="str">
            <v/>
          </cell>
          <cell r="E3880" t="str">
            <v/>
          </cell>
          <cell r="F3880" t="str">
            <v xml:space="preserve">-- </v>
          </cell>
          <cell r="G3880">
            <v>0</v>
          </cell>
          <cell r="H3880">
            <v>0</v>
          </cell>
          <cell r="I3880">
            <v>40175</v>
          </cell>
          <cell r="J3880">
            <v>40168</v>
          </cell>
          <cell r="K3880" t="str">
            <v>N</v>
          </cell>
          <cell r="L3880" t="str">
            <v>Drw</v>
          </cell>
          <cell r="M3880">
            <v>3881</v>
          </cell>
        </row>
        <row r="3881">
          <cell r="C3881">
            <v>40</v>
          </cell>
          <cell r="D3881" t="str">
            <v/>
          </cell>
          <cell r="E3881" t="str">
            <v/>
          </cell>
          <cell r="F3881" t="str">
            <v xml:space="preserve">-- </v>
          </cell>
          <cell r="G3881">
            <v>0</v>
          </cell>
          <cell r="H3881">
            <v>0</v>
          </cell>
          <cell r="I3881">
            <v>40175</v>
          </cell>
          <cell r="J3881">
            <v>40168</v>
          </cell>
          <cell r="K3881" t="str">
            <v>N</v>
          </cell>
          <cell r="L3881" t="str">
            <v>Drw</v>
          </cell>
          <cell r="M3881">
            <v>3882</v>
          </cell>
        </row>
        <row r="3882">
          <cell r="C3882">
            <v>40</v>
          </cell>
          <cell r="D3882" t="str">
            <v/>
          </cell>
          <cell r="E3882" t="str">
            <v/>
          </cell>
          <cell r="F3882" t="str">
            <v xml:space="preserve">-- </v>
          </cell>
          <cell r="G3882">
            <v>0</v>
          </cell>
          <cell r="H3882">
            <v>0</v>
          </cell>
          <cell r="I3882">
            <v>40175</v>
          </cell>
          <cell r="J3882">
            <v>40168</v>
          </cell>
          <cell r="K3882" t="str">
            <v>N</v>
          </cell>
          <cell r="L3882" t="str">
            <v>Drw</v>
          </cell>
          <cell r="M3882">
            <v>3883</v>
          </cell>
        </row>
        <row r="3883">
          <cell r="C3883">
            <v>40</v>
          </cell>
          <cell r="D3883" t="str">
            <v/>
          </cell>
          <cell r="E3883" t="str">
            <v/>
          </cell>
          <cell r="F3883" t="str">
            <v xml:space="preserve">-- </v>
          </cell>
          <cell r="G3883">
            <v>0</v>
          </cell>
          <cell r="H3883">
            <v>0</v>
          </cell>
          <cell r="I3883">
            <v>40175</v>
          </cell>
          <cell r="J3883">
            <v>40168</v>
          </cell>
          <cell r="K3883" t="str">
            <v>N</v>
          </cell>
          <cell r="L3883" t="str">
            <v>Drw</v>
          </cell>
          <cell r="M3883">
            <v>3884</v>
          </cell>
        </row>
        <row r="3884">
          <cell r="C3884">
            <v>40</v>
          </cell>
          <cell r="D3884" t="str">
            <v/>
          </cell>
          <cell r="E3884" t="str">
            <v/>
          </cell>
          <cell r="F3884" t="str">
            <v xml:space="preserve">-- </v>
          </cell>
          <cell r="G3884">
            <v>0</v>
          </cell>
          <cell r="H3884">
            <v>0</v>
          </cell>
          <cell r="I3884">
            <v>40175</v>
          </cell>
          <cell r="J3884">
            <v>40168</v>
          </cell>
          <cell r="K3884" t="str">
            <v>N</v>
          </cell>
          <cell r="L3884" t="str">
            <v>Drw</v>
          </cell>
          <cell r="M3884">
            <v>3885</v>
          </cell>
        </row>
        <row r="3885">
          <cell r="C3885">
            <v>40</v>
          </cell>
          <cell r="D3885" t="str">
            <v/>
          </cell>
          <cell r="E3885" t="str">
            <v/>
          </cell>
          <cell r="F3885" t="str">
            <v xml:space="preserve">-- </v>
          </cell>
          <cell r="G3885">
            <v>0</v>
          </cell>
          <cell r="H3885">
            <v>0</v>
          </cell>
          <cell r="I3885">
            <v>40175</v>
          </cell>
          <cell r="J3885">
            <v>40168</v>
          </cell>
          <cell r="K3885" t="str">
            <v>N</v>
          </cell>
          <cell r="L3885" t="str">
            <v>Drw</v>
          </cell>
          <cell r="M3885">
            <v>3886</v>
          </cell>
        </row>
        <row r="3886">
          <cell r="C3886">
            <v>40</v>
          </cell>
          <cell r="D3886" t="str">
            <v/>
          </cell>
          <cell r="E3886" t="str">
            <v/>
          </cell>
          <cell r="F3886" t="str">
            <v xml:space="preserve">-- </v>
          </cell>
          <cell r="G3886">
            <v>0</v>
          </cell>
          <cell r="H3886">
            <v>0</v>
          </cell>
          <cell r="I3886">
            <v>40175</v>
          </cell>
          <cell r="J3886">
            <v>40168</v>
          </cell>
          <cell r="K3886" t="str">
            <v>N</v>
          </cell>
          <cell r="L3886" t="str">
            <v>Drw</v>
          </cell>
          <cell r="M3886">
            <v>3887</v>
          </cell>
        </row>
        <row r="3887">
          <cell r="C3887">
            <v>40</v>
          </cell>
          <cell r="D3887" t="str">
            <v/>
          </cell>
          <cell r="E3887" t="str">
            <v/>
          </cell>
          <cell r="F3887" t="str">
            <v xml:space="preserve">-- </v>
          </cell>
          <cell r="G3887">
            <v>0</v>
          </cell>
          <cell r="H3887">
            <v>0</v>
          </cell>
          <cell r="I3887">
            <v>40175</v>
          </cell>
          <cell r="J3887">
            <v>40168</v>
          </cell>
          <cell r="K3887" t="str">
            <v>N</v>
          </cell>
          <cell r="L3887" t="str">
            <v>Drw</v>
          </cell>
          <cell r="M3887">
            <v>3888</v>
          </cell>
        </row>
        <row r="3888">
          <cell r="C3888">
            <v>41</v>
          </cell>
          <cell r="D3888" t="str">
            <v/>
          </cell>
          <cell r="E3888" t="str">
            <v/>
          </cell>
          <cell r="F3888" t="str">
            <v>Vessels</v>
          </cell>
          <cell r="G3888">
            <v>0</v>
          </cell>
          <cell r="H3888">
            <v>0</v>
          </cell>
          <cell r="I3888" t="str">
            <v>-</v>
          </cell>
          <cell r="J3888" t="str">
            <v>-</v>
          </cell>
          <cell r="K3888" t="str">
            <v>N</v>
          </cell>
          <cell r="L3888" t="str">
            <v>Drw</v>
          </cell>
          <cell r="M3888">
            <v>3889</v>
          </cell>
        </row>
        <row r="3889">
          <cell r="C3889">
            <v>41</v>
          </cell>
          <cell r="D3889" t="str">
            <v/>
          </cell>
          <cell r="E3889" t="str">
            <v/>
          </cell>
          <cell r="F3889" t="str">
            <v>Vessel--Refrigerant receiver V8-1106</v>
          </cell>
          <cell r="G3889">
            <v>0</v>
          </cell>
          <cell r="H3889">
            <v>0</v>
          </cell>
          <cell r="I3889">
            <v>40175</v>
          </cell>
          <cell r="J3889">
            <v>40168</v>
          </cell>
          <cell r="K3889" t="str">
            <v>N</v>
          </cell>
          <cell r="L3889" t="str">
            <v>Drw</v>
          </cell>
          <cell r="M3889">
            <v>3890</v>
          </cell>
        </row>
        <row r="3890">
          <cell r="C3890">
            <v>41</v>
          </cell>
          <cell r="D3890" t="str">
            <v/>
          </cell>
          <cell r="E3890" t="str">
            <v/>
          </cell>
          <cell r="F3890" t="str">
            <v>Vessel--Propane BOG receiver V8-1107</v>
          </cell>
          <cell r="G3890">
            <v>0</v>
          </cell>
          <cell r="H3890">
            <v>0</v>
          </cell>
          <cell r="I3890">
            <v>40175</v>
          </cell>
          <cell r="J3890">
            <v>40168</v>
          </cell>
          <cell r="K3890" t="str">
            <v>N</v>
          </cell>
          <cell r="L3890" t="str">
            <v>Drw</v>
          </cell>
          <cell r="M3890">
            <v>3891</v>
          </cell>
        </row>
        <row r="3891">
          <cell r="C3891">
            <v>41</v>
          </cell>
          <cell r="D3891" t="str">
            <v/>
          </cell>
          <cell r="E3891" t="str">
            <v/>
          </cell>
          <cell r="F3891" t="str">
            <v>Vessel--Butane BOG receiver V8-1108</v>
          </cell>
          <cell r="G3891">
            <v>0</v>
          </cell>
          <cell r="H3891">
            <v>0</v>
          </cell>
          <cell r="I3891">
            <v>40175</v>
          </cell>
          <cell r="J3891">
            <v>40168</v>
          </cell>
          <cell r="K3891" t="str">
            <v>N</v>
          </cell>
          <cell r="L3891" t="str">
            <v>Drw</v>
          </cell>
          <cell r="M3891">
            <v>3892</v>
          </cell>
        </row>
        <row r="3892">
          <cell r="C3892">
            <v>41</v>
          </cell>
          <cell r="D3892" t="str">
            <v/>
          </cell>
          <cell r="E3892" t="str">
            <v/>
          </cell>
          <cell r="F3892" t="str">
            <v>Vessel--Propane BOG / Thermal relief KO drum V8-1109</v>
          </cell>
          <cell r="G3892">
            <v>0</v>
          </cell>
          <cell r="H3892">
            <v>0</v>
          </cell>
          <cell r="I3892">
            <v>40175</v>
          </cell>
          <cell r="J3892">
            <v>40168</v>
          </cell>
          <cell r="K3892" t="str">
            <v>N</v>
          </cell>
          <cell r="L3892" t="str">
            <v>Drw</v>
          </cell>
          <cell r="M3892">
            <v>3893</v>
          </cell>
        </row>
        <row r="3893">
          <cell r="C3893">
            <v>41</v>
          </cell>
          <cell r="D3893" t="str">
            <v/>
          </cell>
          <cell r="E3893" t="str">
            <v/>
          </cell>
          <cell r="F3893" t="str">
            <v>Vessel--Butane BOG / Thermal relief KO drum V8-1110</v>
          </cell>
          <cell r="G3893">
            <v>0</v>
          </cell>
          <cell r="H3893">
            <v>0</v>
          </cell>
          <cell r="I3893">
            <v>40175</v>
          </cell>
          <cell r="J3893">
            <v>40168</v>
          </cell>
          <cell r="K3893" t="str">
            <v>N</v>
          </cell>
          <cell r="L3893" t="str">
            <v>Drw</v>
          </cell>
          <cell r="M3893">
            <v>3894</v>
          </cell>
        </row>
        <row r="3894">
          <cell r="C3894">
            <v>41</v>
          </cell>
          <cell r="D3894" t="str">
            <v/>
          </cell>
          <cell r="E3894" t="str">
            <v/>
          </cell>
          <cell r="F3894" t="str">
            <v xml:space="preserve">-- </v>
          </cell>
          <cell r="G3894">
            <v>0</v>
          </cell>
          <cell r="H3894">
            <v>0</v>
          </cell>
          <cell r="I3894">
            <v>40175</v>
          </cell>
          <cell r="J3894">
            <v>40168</v>
          </cell>
          <cell r="K3894" t="str">
            <v>N</v>
          </cell>
          <cell r="L3894" t="str">
            <v>Drw</v>
          </cell>
          <cell r="M3894">
            <v>3895</v>
          </cell>
        </row>
        <row r="3895">
          <cell r="C3895">
            <v>41</v>
          </cell>
          <cell r="D3895" t="str">
            <v/>
          </cell>
          <cell r="E3895" t="str">
            <v/>
          </cell>
          <cell r="F3895" t="str">
            <v xml:space="preserve">-- </v>
          </cell>
          <cell r="G3895">
            <v>0</v>
          </cell>
          <cell r="H3895">
            <v>0</v>
          </cell>
          <cell r="I3895">
            <v>40175</v>
          </cell>
          <cell r="J3895">
            <v>40168</v>
          </cell>
          <cell r="K3895" t="str">
            <v>N</v>
          </cell>
          <cell r="L3895" t="str">
            <v>Drw</v>
          </cell>
          <cell r="M3895">
            <v>3896</v>
          </cell>
        </row>
        <row r="3896">
          <cell r="C3896">
            <v>41</v>
          </cell>
          <cell r="D3896" t="str">
            <v/>
          </cell>
          <cell r="E3896" t="str">
            <v/>
          </cell>
          <cell r="F3896" t="str">
            <v xml:space="preserve">-- </v>
          </cell>
          <cell r="G3896">
            <v>0</v>
          </cell>
          <cell r="H3896">
            <v>0</v>
          </cell>
          <cell r="I3896">
            <v>40175</v>
          </cell>
          <cell r="J3896">
            <v>40168</v>
          </cell>
          <cell r="K3896" t="str">
            <v>N</v>
          </cell>
          <cell r="L3896" t="str">
            <v>Drw</v>
          </cell>
          <cell r="M3896">
            <v>3897</v>
          </cell>
        </row>
        <row r="3897">
          <cell r="C3897">
            <v>41</v>
          </cell>
          <cell r="D3897" t="str">
            <v/>
          </cell>
          <cell r="E3897" t="str">
            <v/>
          </cell>
          <cell r="F3897" t="str">
            <v xml:space="preserve">-- </v>
          </cell>
          <cell r="G3897">
            <v>0</v>
          </cell>
          <cell r="H3897">
            <v>0</v>
          </cell>
          <cell r="I3897">
            <v>40175</v>
          </cell>
          <cell r="J3897">
            <v>40168</v>
          </cell>
          <cell r="K3897" t="str">
            <v>N</v>
          </cell>
          <cell r="L3897" t="str">
            <v>Drw</v>
          </cell>
          <cell r="M3897">
            <v>3898</v>
          </cell>
        </row>
        <row r="3898">
          <cell r="C3898">
            <v>41</v>
          </cell>
          <cell r="D3898" t="str">
            <v/>
          </cell>
          <cell r="E3898" t="str">
            <v/>
          </cell>
          <cell r="F3898" t="str">
            <v xml:space="preserve">-- </v>
          </cell>
          <cell r="G3898">
            <v>0</v>
          </cell>
          <cell r="H3898">
            <v>0</v>
          </cell>
          <cell r="I3898">
            <v>40175</v>
          </cell>
          <cell r="J3898">
            <v>40168</v>
          </cell>
          <cell r="K3898" t="str">
            <v>N</v>
          </cell>
          <cell r="L3898" t="str">
            <v>Drw</v>
          </cell>
          <cell r="M3898">
            <v>3899</v>
          </cell>
        </row>
        <row r="3899">
          <cell r="C3899">
            <v>41</v>
          </cell>
          <cell r="D3899" t="str">
            <v/>
          </cell>
          <cell r="E3899" t="str">
            <v/>
          </cell>
          <cell r="F3899" t="str">
            <v xml:space="preserve">-- </v>
          </cell>
          <cell r="G3899">
            <v>0</v>
          </cell>
          <cell r="H3899">
            <v>0</v>
          </cell>
          <cell r="I3899">
            <v>40175</v>
          </cell>
          <cell r="J3899">
            <v>40168</v>
          </cell>
          <cell r="K3899" t="str">
            <v>N</v>
          </cell>
          <cell r="L3899" t="str">
            <v>Drw</v>
          </cell>
          <cell r="M3899">
            <v>3900</v>
          </cell>
        </row>
        <row r="3900">
          <cell r="C3900">
            <v>41</v>
          </cell>
          <cell r="D3900" t="str">
            <v/>
          </cell>
          <cell r="E3900" t="str">
            <v/>
          </cell>
          <cell r="F3900" t="str">
            <v xml:space="preserve">-- </v>
          </cell>
          <cell r="G3900">
            <v>0</v>
          </cell>
          <cell r="H3900">
            <v>0</v>
          </cell>
          <cell r="I3900">
            <v>40175</v>
          </cell>
          <cell r="J3900">
            <v>40168</v>
          </cell>
          <cell r="K3900" t="str">
            <v>N</v>
          </cell>
          <cell r="L3900" t="str">
            <v>Drw</v>
          </cell>
          <cell r="M3900">
            <v>3901</v>
          </cell>
        </row>
        <row r="3901">
          <cell r="C3901">
            <v>41</v>
          </cell>
          <cell r="D3901" t="str">
            <v/>
          </cell>
          <cell r="E3901" t="str">
            <v/>
          </cell>
          <cell r="F3901" t="str">
            <v xml:space="preserve">-- </v>
          </cell>
          <cell r="G3901">
            <v>0</v>
          </cell>
          <cell r="H3901">
            <v>0</v>
          </cell>
          <cell r="I3901">
            <v>40175</v>
          </cell>
          <cell r="J3901">
            <v>40168</v>
          </cell>
          <cell r="K3901" t="str">
            <v>N</v>
          </cell>
          <cell r="L3901" t="str">
            <v>Drw</v>
          </cell>
          <cell r="M3901">
            <v>3902</v>
          </cell>
        </row>
        <row r="3902">
          <cell r="C3902">
            <v>41</v>
          </cell>
          <cell r="D3902" t="str">
            <v/>
          </cell>
          <cell r="E3902" t="str">
            <v/>
          </cell>
          <cell r="F3902" t="str">
            <v xml:space="preserve">-- </v>
          </cell>
          <cell r="G3902">
            <v>0</v>
          </cell>
          <cell r="H3902">
            <v>0</v>
          </cell>
          <cell r="I3902">
            <v>40175</v>
          </cell>
          <cell r="J3902">
            <v>40168</v>
          </cell>
          <cell r="K3902" t="str">
            <v>N</v>
          </cell>
          <cell r="L3902" t="str">
            <v>Drw</v>
          </cell>
          <cell r="M3902">
            <v>3903</v>
          </cell>
        </row>
        <row r="3903">
          <cell r="C3903">
            <v>41</v>
          </cell>
          <cell r="D3903" t="str">
            <v/>
          </cell>
          <cell r="E3903" t="str">
            <v/>
          </cell>
          <cell r="F3903" t="str">
            <v xml:space="preserve">-- </v>
          </cell>
          <cell r="G3903">
            <v>0</v>
          </cell>
          <cell r="H3903">
            <v>0</v>
          </cell>
          <cell r="I3903">
            <v>40175</v>
          </cell>
          <cell r="J3903">
            <v>40168</v>
          </cell>
          <cell r="K3903" t="str">
            <v>N</v>
          </cell>
          <cell r="L3903" t="str">
            <v>Drw</v>
          </cell>
          <cell r="M3903">
            <v>3904</v>
          </cell>
        </row>
        <row r="3904">
          <cell r="C3904">
            <v>41</v>
          </cell>
          <cell r="D3904" t="str">
            <v/>
          </cell>
          <cell r="E3904" t="str">
            <v/>
          </cell>
          <cell r="F3904" t="str">
            <v xml:space="preserve">-- </v>
          </cell>
          <cell r="G3904">
            <v>0</v>
          </cell>
          <cell r="H3904">
            <v>0</v>
          </cell>
          <cell r="I3904">
            <v>40175</v>
          </cell>
          <cell r="J3904">
            <v>40168</v>
          </cell>
          <cell r="K3904" t="str">
            <v>N</v>
          </cell>
          <cell r="L3904" t="str">
            <v>Drw</v>
          </cell>
          <cell r="M3904">
            <v>3905</v>
          </cell>
        </row>
        <row r="3905">
          <cell r="C3905">
            <v>41</v>
          </cell>
          <cell r="D3905" t="str">
            <v/>
          </cell>
          <cell r="E3905" t="str">
            <v/>
          </cell>
          <cell r="F3905" t="str">
            <v xml:space="preserve">-- </v>
          </cell>
          <cell r="G3905">
            <v>0</v>
          </cell>
          <cell r="H3905">
            <v>0</v>
          </cell>
          <cell r="I3905">
            <v>40175</v>
          </cell>
          <cell r="J3905">
            <v>40168</v>
          </cell>
          <cell r="K3905" t="str">
            <v>N</v>
          </cell>
          <cell r="L3905" t="str">
            <v>Drw</v>
          </cell>
          <cell r="M3905">
            <v>3906</v>
          </cell>
        </row>
        <row r="3906">
          <cell r="C3906">
            <v>41</v>
          </cell>
          <cell r="D3906" t="str">
            <v/>
          </cell>
          <cell r="E3906" t="str">
            <v/>
          </cell>
          <cell r="F3906" t="str">
            <v xml:space="preserve">-- </v>
          </cell>
          <cell r="G3906">
            <v>0</v>
          </cell>
          <cell r="H3906">
            <v>0</v>
          </cell>
          <cell r="I3906">
            <v>40175</v>
          </cell>
          <cell r="J3906">
            <v>40168</v>
          </cell>
          <cell r="K3906" t="str">
            <v>N</v>
          </cell>
          <cell r="L3906" t="str">
            <v>Drw</v>
          </cell>
          <cell r="M3906">
            <v>3907</v>
          </cell>
        </row>
        <row r="3907">
          <cell r="C3907">
            <v>41</v>
          </cell>
          <cell r="D3907" t="str">
            <v/>
          </cell>
          <cell r="E3907" t="str">
            <v/>
          </cell>
          <cell r="F3907" t="str">
            <v xml:space="preserve">-- </v>
          </cell>
          <cell r="G3907">
            <v>0</v>
          </cell>
          <cell r="H3907">
            <v>0</v>
          </cell>
          <cell r="I3907">
            <v>40175</v>
          </cell>
          <cell r="J3907">
            <v>40168</v>
          </cell>
          <cell r="K3907" t="str">
            <v>N</v>
          </cell>
          <cell r="L3907" t="str">
            <v>Drw</v>
          </cell>
          <cell r="M3907">
            <v>3908</v>
          </cell>
        </row>
        <row r="3908">
          <cell r="C3908">
            <v>41</v>
          </cell>
          <cell r="D3908" t="str">
            <v/>
          </cell>
          <cell r="E3908" t="str">
            <v/>
          </cell>
          <cell r="F3908" t="str">
            <v xml:space="preserve">-- </v>
          </cell>
          <cell r="G3908">
            <v>0</v>
          </cell>
          <cell r="H3908">
            <v>0</v>
          </cell>
          <cell r="I3908">
            <v>40175</v>
          </cell>
          <cell r="J3908">
            <v>40168</v>
          </cell>
          <cell r="K3908" t="str">
            <v>N</v>
          </cell>
          <cell r="L3908" t="str">
            <v>Drw</v>
          </cell>
          <cell r="M3908">
            <v>3909</v>
          </cell>
        </row>
        <row r="3909">
          <cell r="C3909">
            <v>41</v>
          </cell>
          <cell r="D3909" t="str">
            <v/>
          </cell>
          <cell r="E3909" t="str">
            <v/>
          </cell>
          <cell r="F3909" t="str">
            <v xml:space="preserve">-- </v>
          </cell>
          <cell r="G3909">
            <v>0</v>
          </cell>
          <cell r="H3909">
            <v>0</v>
          </cell>
          <cell r="I3909">
            <v>40175</v>
          </cell>
          <cell r="J3909">
            <v>40168</v>
          </cell>
          <cell r="K3909" t="str">
            <v>N</v>
          </cell>
          <cell r="L3909" t="str">
            <v>Drw</v>
          </cell>
          <cell r="M3909">
            <v>3910</v>
          </cell>
        </row>
        <row r="3910">
          <cell r="C3910">
            <v>41</v>
          </cell>
          <cell r="D3910" t="str">
            <v/>
          </cell>
          <cell r="E3910" t="str">
            <v/>
          </cell>
          <cell r="F3910" t="str">
            <v xml:space="preserve">-- </v>
          </cell>
          <cell r="G3910">
            <v>0</v>
          </cell>
          <cell r="H3910">
            <v>0</v>
          </cell>
          <cell r="I3910">
            <v>40175</v>
          </cell>
          <cell r="J3910">
            <v>40168</v>
          </cell>
          <cell r="K3910" t="str">
            <v>N</v>
          </cell>
          <cell r="L3910" t="str">
            <v>Drw</v>
          </cell>
          <cell r="M3910">
            <v>3911</v>
          </cell>
        </row>
        <row r="3911">
          <cell r="C3911">
            <v>41</v>
          </cell>
          <cell r="D3911" t="str">
            <v/>
          </cell>
          <cell r="E3911" t="str">
            <v/>
          </cell>
          <cell r="F3911" t="str">
            <v xml:space="preserve">-- </v>
          </cell>
          <cell r="G3911">
            <v>0</v>
          </cell>
          <cell r="H3911">
            <v>0</v>
          </cell>
          <cell r="I3911">
            <v>40175</v>
          </cell>
          <cell r="J3911">
            <v>40168</v>
          </cell>
          <cell r="K3911" t="str">
            <v>N</v>
          </cell>
          <cell r="L3911" t="str">
            <v>Drw</v>
          </cell>
          <cell r="M3911">
            <v>3912</v>
          </cell>
        </row>
        <row r="3912">
          <cell r="C3912">
            <v>41</v>
          </cell>
          <cell r="D3912" t="str">
            <v/>
          </cell>
          <cell r="E3912" t="str">
            <v/>
          </cell>
          <cell r="F3912" t="str">
            <v xml:space="preserve">-- </v>
          </cell>
          <cell r="G3912">
            <v>0</v>
          </cell>
          <cell r="H3912">
            <v>0</v>
          </cell>
          <cell r="I3912">
            <v>40175</v>
          </cell>
          <cell r="J3912">
            <v>40168</v>
          </cell>
          <cell r="K3912" t="str">
            <v>N</v>
          </cell>
          <cell r="L3912" t="str">
            <v>Drw</v>
          </cell>
          <cell r="M3912">
            <v>3913</v>
          </cell>
        </row>
        <row r="3913">
          <cell r="C3913">
            <v>41</v>
          </cell>
          <cell r="D3913" t="str">
            <v/>
          </cell>
          <cell r="E3913" t="str">
            <v/>
          </cell>
          <cell r="F3913" t="str">
            <v xml:space="preserve">-- </v>
          </cell>
          <cell r="G3913">
            <v>0</v>
          </cell>
          <cell r="H3913">
            <v>0</v>
          </cell>
          <cell r="I3913">
            <v>40175</v>
          </cell>
          <cell r="J3913">
            <v>40168</v>
          </cell>
          <cell r="K3913" t="str">
            <v>N</v>
          </cell>
          <cell r="L3913" t="str">
            <v>Drw</v>
          </cell>
          <cell r="M3913">
            <v>3914</v>
          </cell>
        </row>
        <row r="3914">
          <cell r="C3914">
            <v>41</v>
          </cell>
          <cell r="D3914" t="str">
            <v/>
          </cell>
          <cell r="E3914" t="str">
            <v/>
          </cell>
          <cell r="F3914" t="str">
            <v xml:space="preserve">-- </v>
          </cell>
          <cell r="G3914">
            <v>0</v>
          </cell>
          <cell r="H3914">
            <v>0</v>
          </cell>
          <cell r="I3914">
            <v>40175</v>
          </cell>
          <cell r="J3914">
            <v>40168</v>
          </cell>
          <cell r="K3914" t="str">
            <v>N</v>
          </cell>
          <cell r="L3914" t="str">
            <v>Drw</v>
          </cell>
          <cell r="M3914">
            <v>3915</v>
          </cell>
        </row>
        <row r="3915">
          <cell r="C3915">
            <v>41</v>
          </cell>
          <cell r="D3915" t="str">
            <v/>
          </cell>
          <cell r="E3915" t="str">
            <v/>
          </cell>
          <cell r="F3915" t="str">
            <v xml:space="preserve">-- </v>
          </cell>
          <cell r="G3915">
            <v>0</v>
          </cell>
          <cell r="H3915">
            <v>0</v>
          </cell>
          <cell r="I3915">
            <v>40175</v>
          </cell>
          <cell r="J3915">
            <v>40168</v>
          </cell>
          <cell r="K3915" t="str">
            <v>N</v>
          </cell>
          <cell r="L3915" t="str">
            <v>Drw</v>
          </cell>
          <cell r="M3915">
            <v>3916</v>
          </cell>
        </row>
        <row r="3916">
          <cell r="C3916">
            <v>41</v>
          </cell>
          <cell r="D3916" t="str">
            <v/>
          </cell>
          <cell r="E3916" t="str">
            <v/>
          </cell>
          <cell r="F3916" t="str">
            <v xml:space="preserve">-- </v>
          </cell>
          <cell r="G3916">
            <v>0</v>
          </cell>
          <cell r="H3916">
            <v>0</v>
          </cell>
          <cell r="I3916">
            <v>40175</v>
          </cell>
          <cell r="J3916">
            <v>40168</v>
          </cell>
          <cell r="K3916" t="str">
            <v>N</v>
          </cell>
          <cell r="L3916" t="str">
            <v>Drw</v>
          </cell>
          <cell r="M3916">
            <v>3917</v>
          </cell>
        </row>
        <row r="3917">
          <cell r="C3917">
            <v>41</v>
          </cell>
          <cell r="D3917" t="str">
            <v/>
          </cell>
          <cell r="E3917" t="str">
            <v/>
          </cell>
          <cell r="F3917" t="str">
            <v xml:space="preserve">-- </v>
          </cell>
          <cell r="G3917">
            <v>0</v>
          </cell>
          <cell r="H3917">
            <v>0</v>
          </cell>
          <cell r="I3917">
            <v>40175</v>
          </cell>
          <cell r="J3917">
            <v>40168</v>
          </cell>
          <cell r="K3917" t="str">
            <v>N</v>
          </cell>
          <cell r="L3917" t="str">
            <v>Drw</v>
          </cell>
          <cell r="M3917">
            <v>3918</v>
          </cell>
        </row>
        <row r="3918">
          <cell r="C3918">
            <v>41</v>
          </cell>
          <cell r="D3918" t="str">
            <v/>
          </cell>
          <cell r="E3918" t="str">
            <v/>
          </cell>
          <cell r="F3918" t="str">
            <v xml:space="preserve">-- </v>
          </cell>
          <cell r="G3918">
            <v>0</v>
          </cell>
          <cell r="H3918">
            <v>0</v>
          </cell>
          <cell r="I3918">
            <v>40175</v>
          </cell>
          <cell r="J3918">
            <v>40168</v>
          </cell>
          <cell r="K3918" t="str">
            <v>N</v>
          </cell>
          <cell r="L3918" t="str">
            <v>Drw</v>
          </cell>
          <cell r="M3918">
            <v>3919</v>
          </cell>
        </row>
        <row r="3919">
          <cell r="C3919">
            <v>41</v>
          </cell>
          <cell r="D3919" t="str">
            <v/>
          </cell>
          <cell r="E3919" t="str">
            <v/>
          </cell>
          <cell r="F3919" t="str">
            <v xml:space="preserve">-- </v>
          </cell>
          <cell r="G3919">
            <v>0</v>
          </cell>
          <cell r="H3919">
            <v>0</v>
          </cell>
          <cell r="I3919">
            <v>40175</v>
          </cell>
          <cell r="J3919">
            <v>40168</v>
          </cell>
          <cell r="K3919" t="str">
            <v>N</v>
          </cell>
          <cell r="L3919" t="str">
            <v>Drw</v>
          </cell>
          <cell r="M3919">
            <v>3920</v>
          </cell>
        </row>
        <row r="3920">
          <cell r="C3920">
            <v>41</v>
          </cell>
          <cell r="D3920" t="str">
            <v/>
          </cell>
          <cell r="E3920" t="str">
            <v/>
          </cell>
          <cell r="F3920" t="str">
            <v xml:space="preserve">-- </v>
          </cell>
          <cell r="G3920">
            <v>0</v>
          </cell>
          <cell r="H3920">
            <v>0</v>
          </cell>
          <cell r="I3920">
            <v>40175</v>
          </cell>
          <cell r="J3920">
            <v>40168</v>
          </cell>
          <cell r="K3920" t="str">
            <v>N</v>
          </cell>
          <cell r="L3920" t="str">
            <v>Drw</v>
          </cell>
          <cell r="M3920">
            <v>3921</v>
          </cell>
        </row>
        <row r="3921">
          <cell r="C3921">
            <v>41</v>
          </cell>
          <cell r="D3921" t="str">
            <v/>
          </cell>
          <cell r="E3921" t="str">
            <v/>
          </cell>
          <cell r="F3921" t="str">
            <v xml:space="preserve">-- </v>
          </cell>
          <cell r="G3921">
            <v>0</v>
          </cell>
          <cell r="H3921">
            <v>0</v>
          </cell>
          <cell r="I3921">
            <v>40175</v>
          </cell>
          <cell r="J3921">
            <v>40168</v>
          </cell>
          <cell r="K3921" t="str">
            <v>N</v>
          </cell>
          <cell r="L3921" t="str">
            <v>Drw</v>
          </cell>
          <cell r="M3921">
            <v>3922</v>
          </cell>
        </row>
        <row r="3922">
          <cell r="C3922">
            <v>41</v>
          </cell>
          <cell r="D3922" t="str">
            <v/>
          </cell>
          <cell r="E3922" t="str">
            <v/>
          </cell>
          <cell r="F3922" t="str">
            <v xml:space="preserve">-- </v>
          </cell>
          <cell r="G3922">
            <v>0</v>
          </cell>
          <cell r="H3922">
            <v>0</v>
          </cell>
          <cell r="I3922">
            <v>40175</v>
          </cell>
          <cell r="J3922">
            <v>40168</v>
          </cell>
          <cell r="K3922" t="str">
            <v>N</v>
          </cell>
          <cell r="L3922" t="str">
            <v>Drw</v>
          </cell>
          <cell r="M3922">
            <v>3923</v>
          </cell>
        </row>
        <row r="3923">
          <cell r="C3923">
            <v>41</v>
          </cell>
          <cell r="D3923" t="str">
            <v/>
          </cell>
          <cell r="E3923" t="str">
            <v/>
          </cell>
          <cell r="F3923" t="str">
            <v xml:space="preserve">-- </v>
          </cell>
          <cell r="G3923">
            <v>0</v>
          </cell>
          <cell r="H3923">
            <v>0</v>
          </cell>
          <cell r="I3923">
            <v>40175</v>
          </cell>
          <cell r="J3923">
            <v>40168</v>
          </cell>
          <cell r="K3923" t="str">
            <v>N</v>
          </cell>
          <cell r="L3923" t="str">
            <v>Drw</v>
          </cell>
          <cell r="M3923">
            <v>3924</v>
          </cell>
        </row>
        <row r="3924">
          <cell r="C3924">
            <v>41</v>
          </cell>
          <cell r="D3924" t="str">
            <v/>
          </cell>
          <cell r="E3924" t="str">
            <v/>
          </cell>
          <cell r="F3924" t="str">
            <v xml:space="preserve">-- </v>
          </cell>
          <cell r="G3924">
            <v>0</v>
          </cell>
          <cell r="H3924">
            <v>0</v>
          </cell>
          <cell r="I3924">
            <v>40175</v>
          </cell>
          <cell r="J3924">
            <v>40168</v>
          </cell>
          <cell r="K3924" t="str">
            <v>N</v>
          </cell>
          <cell r="L3924" t="str">
            <v>Drw</v>
          </cell>
          <cell r="M3924">
            <v>3925</v>
          </cell>
        </row>
        <row r="3925">
          <cell r="C3925">
            <v>41</v>
          </cell>
          <cell r="D3925" t="str">
            <v/>
          </cell>
          <cell r="E3925" t="str">
            <v/>
          </cell>
          <cell r="F3925" t="str">
            <v xml:space="preserve">-- </v>
          </cell>
          <cell r="G3925">
            <v>0</v>
          </cell>
          <cell r="H3925">
            <v>0</v>
          </cell>
          <cell r="I3925">
            <v>40175</v>
          </cell>
          <cell r="J3925">
            <v>40168</v>
          </cell>
          <cell r="K3925" t="str">
            <v>N</v>
          </cell>
          <cell r="L3925" t="str">
            <v>Drw</v>
          </cell>
          <cell r="M3925">
            <v>3926</v>
          </cell>
        </row>
        <row r="3926">
          <cell r="C3926">
            <v>41</v>
          </cell>
          <cell r="D3926" t="str">
            <v/>
          </cell>
          <cell r="E3926" t="str">
            <v/>
          </cell>
          <cell r="F3926" t="str">
            <v xml:space="preserve">-- </v>
          </cell>
          <cell r="G3926">
            <v>0</v>
          </cell>
          <cell r="H3926">
            <v>0</v>
          </cell>
          <cell r="I3926">
            <v>40175</v>
          </cell>
          <cell r="J3926">
            <v>40168</v>
          </cell>
          <cell r="K3926" t="str">
            <v>N</v>
          </cell>
          <cell r="L3926" t="str">
            <v>Drw</v>
          </cell>
          <cell r="M3926">
            <v>3927</v>
          </cell>
        </row>
        <row r="3927">
          <cell r="C3927">
            <v>41</v>
          </cell>
          <cell r="D3927" t="str">
            <v/>
          </cell>
          <cell r="E3927" t="str">
            <v/>
          </cell>
          <cell r="F3927" t="str">
            <v xml:space="preserve">-- </v>
          </cell>
          <cell r="G3927">
            <v>0</v>
          </cell>
          <cell r="H3927">
            <v>0</v>
          </cell>
          <cell r="I3927">
            <v>40175</v>
          </cell>
          <cell r="J3927">
            <v>40168</v>
          </cell>
          <cell r="K3927" t="str">
            <v>N</v>
          </cell>
          <cell r="L3927" t="str">
            <v>Drw</v>
          </cell>
          <cell r="M3927">
            <v>3928</v>
          </cell>
        </row>
        <row r="3928">
          <cell r="C3928">
            <v>41</v>
          </cell>
          <cell r="D3928" t="str">
            <v/>
          </cell>
          <cell r="E3928" t="str">
            <v/>
          </cell>
          <cell r="F3928" t="str">
            <v xml:space="preserve">-- </v>
          </cell>
          <cell r="G3928">
            <v>0</v>
          </cell>
          <cell r="H3928">
            <v>0</v>
          </cell>
          <cell r="I3928">
            <v>40175</v>
          </cell>
          <cell r="J3928">
            <v>40168</v>
          </cell>
          <cell r="K3928" t="str">
            <v>N</v>
          </cell>
          <cell r="L3928" t="str">
            <v>Drw</v>
          </cell>
          <cell r="M3928">
            <v>3929</v>
          </cell>
        </row>
        <row r="3929">
          <cell r="C3929">
            <v>41</v>
          </cell>
          <cell r="D3929" t="str">
            <v/>
          </cell>
          <cell r="E3929" t="str">
            <v/>
          </cell>
          <cell r="F3929" t="str">
            <v xml:space="preserve">-- </v>
          </cell>
          <cell r="G3929">
            <v>0</v>
          </cell>
          <cell r="H3929">
            <v>0</v>
          </cell>
          <cell r="I3929">
            <v>40175</v>
          </cell>
          <cell r="J3929">
            <v>40168</v>
          </cell>
          <cell r="K3929" t="str">
            <v>N</v>
          </cell>
          <cell r="L3929" t="str">
            <v>Drw</v>
          </cell>
          <cell r="M3929">
            <v>3930</v>
          </cell>
        </row>
        <row r="3930">
          <cell r="C3930">
            <v>41</v>
          </cell>
          <cell r="D3930" t="str">
            <v/>
          </cell>
          <cell r="E3930" t="str">
            <v/>
          </cell>
          <cell r="F3930" t="str">
            <v xml:space="preserve">-- </v>
          </cell>
          <cell r="G3930">
            <v>0</v>
          </cell>
          <cell r="H3930">
            <v>0</v>
          </cell>
          <cell r="I3930">
            <v>40175</v>
          </cell>
          <cell r="J3930">
            <v>40168</v>
          </cell>
          <cell r="K3930" t="str">
            <v>N</v>
          </cell>
          <cell r="L3930" t="str">
            <v>Drw</v>
          </cell>
          <cell r="M3930">
            <v>3931</v>
          </cell>
        </row>
        <row r="3931">
          <cell r="C3931">
            <v>41</v>
          </cell>
          <cell r="D3931" t="str">
            <v/>
          </cell>
          <cell r="E3931" t="str">
            <v/>
          </cell>
          <cell r="F3931" t="str">
            <v xml:space="preserve">-- </v>
          </cell>
          <cell r="G3931">
            <v>0</v>
          </cell>
          <cell r="H3931">
            <v>0</v>
          </cell>
          <cell r="I3931">
            <v>40175</v>
          </cell>
          <cell r="J3931">
            <v>40168</v>
          </cell>
          <cell r="K3931" t="str">
            <v>N</v>
          </cell>
          <cell r="L3931" t="str">
            <v>Drw</v>
          </cell>
          <cell r="M3931">
            <v>3932</v>
          </cell>
        </row>
        <row r="3932">
          <cell r="C3932">
            <v>41</v>
          </cell>
          <cell r="D3932" t="str">
            <v/>
          </cell>
          <cell r="E3932" t="str">
            <v/>
          </cell>
          <cell r="F3932" t="str">
            <v xml:space="preserve">-- </v>
          </cell>
          <cell r="G3932">
            <v>0</v>
          </cell>
          <cell r="H3932">
            <v>0</v>
          </cell>
          <cell r="I3932">
            <v>40175</v>
          </cell>
          <cell r="J3932">
            <v>40168</v>
          </cell>
          <cell r="K3932" t="str">
            <v>N</v>
          </cell>
          <cell r="L3932" t="str">
            <v>Drw</v>
          </cell>
          <cell r="M3932">
            <v>3933</v>
          </cell>
        </row>
        <row r="3933">
          <cell r="C3933">
            <v>41</v>
          </cell>
          <cell r="D3933" t="str">
            <v/>
          </cell>
          <cell r="E3933" t="str">
            <v/>
          </cell>
          <cell r="F3933" t="str">
            <v xml:space="preserve">-- </v>
          </cell>
          <cell r="G3933">
            <v>0</v>
          </cell>
          <cell r="H3933">
            <v>0</v>
          </cell>
          <cell r="I3933">
            <v>40175</v>
          </cell>
          <cell r="J3933">
            <v>40168</v>
          </cell>
          <cell r="K3933" t="str">
            <v>N</v>
          </cell>
          <cell r="L3933" t="str">
            <v>Drw</v>
          </cell>
          <cell r="M3933">
            <v>3934</v>
          </cell>
        </row>
        <row r="3934">
          <cell r="C3934">
            <v>41</v>
          </cell>
          <cell r="D3934" t="str">
            <v/>
          </cell>
          <cell r="E3934" t="str">
            <v/>
          </cell>
          <cell r="F3934" t="str">
            <v xml:space="preserve">-- </v>
          </cell>
          <cell r="G3934">
            <v>0</v>
          </cell>
          <cell r="H3934">
            <v>0</v>
          </cell>
          <cell r="I3934">
            <v>40175</v>
          </cell>
          <cell r="J3934">
            <v>40168</v>
          </cell>
          <cell r="K3934" t="str">
            <v>N</v>
          </cell>
          <cell r="L3934" t="str">
            <v>Drw</v>
          </cell>
          <cell r="M3934">
            <v>3935</v>
          </cell>
        </row>
        <row r="3935">
          <cell r="C3935">
            <v>41</v>
          </cell>
          <cell r="D3935" t="str">
            <v/>
          </cell>
          <cell r="E3935" t="str">
            <v/>
          </cell>
          <cell r="F3935" t="str">
            <v xml:space="preserve">-- </v>
          </cell>
          <cell r="G3935">
            <v>0</v>
          </cell>
          <cell r="H3935">
            <v>0</v>
          </cell>
          <cell r="I3935">
            <v>40175</v>
          </cell>
          <cell r="J3935">
            <v>40168</v>
          </cell>
          <cell r="K3935" t="str">
            <v>N</v>
          </cell>
          <cell r="L3935" t="str">
            <v>Drw</v>
          </cell>
          <cell r="M3935">
            <v>3936</v>
          </cell>
        </row>
        <row r="3936">
          <cell r="C3936">
            <v>41</v>
          </cell>
          <cell r="D3936" t="str">
            <v/>
          </cell>
          <cell r="E3936" t="str">
            <v/>
          </cell>
          <cell r="F3936" t="str">
            <v xml:space="preserve">-- </v>
          </cell>
          <cell r="G3936">
            <v>0</v>
          </cell>
          <cell r="H3936">
            <v>0</v>
          </cell>
          <cell r="I3936">
            <v>40175</v>
          </cell>
          <cell r="J3936">
            <v>40168</v>
          </cell>
          <cell r="K3936" t="str">
            <v>N</v>
          </cell>
          <cell r="L3936" t="str">
            <v>Drw</v>
          </cell>
          <cell r="M3936">
            <v>3937</v>
          </cell>
        </row>
        <row r="3937">
          <cell r="C3937">
            <v>41</v>
          </cell>
          <cell r="D3937" t="str">
            <v/>
          </cell>
          <cell r="E3937" t="str">
            <v/>
          </cell>
          <cell r="F3937" t="str">
            <v xml:space="preserve">-- </v>
          </cell>
          <cell r="G3937">
            <v>0</v>
          </cell>
          <cell r="H3937">
            <v>0</v>
          </cell>
          <cell r="I3937">
            <v>40175</v>
          </cell>
          <cell r="J3937">
            <v>40168</v>
          </cell>
          <cell r="K3937" t="str">
            <v>N</v>
          </cell>
          <cell r="L3937" t="str">
            <v>Drw</v>
          </cell>
          <cell r="M3937">
            <v>3938</v>
          </cell>
        </row>
        <row r="3938">
          <cell r="C3938">
            <v>41</v>
          </cell>
          <cell r="D3938" t="str">
            <v/>
          </cell>
          <cell r="E3938" t="str">
            <v/>
          </cell>
          <cell r="F3938" t="str">
            <v xml:space="preserve">-- </v>
          </cell>
          <cell r="G3938">
            <v>0</v>
          </cell>
          <cell r="H3938">
            <v>0</v>
          </cell>
          <cell r="I3938">
            <v>40175</v>
          </cell>
          <cell r="J3938">
            <v>40168</v>
          </cell>
          <cell r="K3938" t="str">
            <v>N</v>
          </cell>
          <cell r="L3938" t="str">
            <v>Drw</v>
          </cell>
          <cell r="M3938">
            <v>3939</v>
          </cell>
        </row>
        <row r="3939">
          <cell r="C3939">
            <v>42</v>
          </cell>
          <cell r="D3939" t="str">
            <v>05050--42--</v>
          </cell>
          <cell r="E3939" t="str">
            <v>05050--42--</v>
          </cell>
          <cell r="F3939" t="str">
            <v>Foundations</v>
          </cell>
          <cell r="G3939">
            <v>0</v>
          </cell>
          <cell r="H3939">
            <v>0</v>
          </cell>
          <cell r="I3939" t="str">
            <v>-</v>
          </cell>
          <cell r="J3939" t="str">
            <v>-</v>
          </cell>
          <cell r="K3939" t="str">
            <v>Y</v>
          </cell>
          <cell r="L3939" t="str">
            <v>Drw</v>
          </cell>
          <cell r="M3939">
            <v>3940</v>
          </cell>
        </row>
        <row r="3940">
          <cell r="C3940">
            <v>42</v>
          </cell>
          <cell r="D3940" t="str">
            <v>05050-MD-42-001-02</v>
          </cell>
          <cell r="E3940" t="str">
            <v>05050-MD-42-001-02</v>
          </cell>
          <cell r="F3940" t="str">
            <v xml:space="preserve">Gound Works --(Propane) </v>
          </cell>
          <cell r="G3940">
            <v>0</v>
          </cell>
          <cell r="H3940" t="str">
            <v>VP-1516-147-T-101/2-141 (sheet 1 of 1)</v>
          </cell>
          <cell r="I3940">
            <v>38652</v>
          </cell>
          <cell r="J3940">
            <v>38645</v>
          </cell>
          <cell r="K3940" t="str">
            <v>Y</v>
          </cell>
          <cell r="L3940" t="str">
            <v>Drw</v>
          </cell>
          <cell r="M3940">
            <v>3941</v>
          </cell>
        </row>
        <row r="3941">
          <cell r="C3941">
            <v>42</v>
          </cell>
          <cell r="D3941" t="str">
            <v>05050-MD-42-002-00</v>
          </cell>
          <cell r="E3941" t="str">
            <v>05050-MD-42-002-00</v>
          </cell>
          <cell r="F3941" t="str">
            <v xml:space="preserve">Gound Works --(Butane) </v>
          </cell>
          <cell r="G3941">
            <v>0</v>
          </cell>
          <cell r="H3941" t="str">
            <v>VP-1516-148-T-101/2-141 (sheet 1 of 1)</v>
          </cell>
          <cell r="I3941">
            <v>38652</v>
          </cell>
          <cell r="J3941">
            <v>38645</v>
          </cell>
          <cell r="K3941" t="str">
            <v>Y</v>
          </cell>
          <cell r="L3941" t="str">
            <v>Drw</v>
          </cell>
          <cell r="M3941">
            <v>3942</v>
          </cell>
        </row>
        <row r="3942">
          <cell r="C3942">
            <v>42</v>
          </cell>
          <cell r="D3942" t="str">
            <v/>
          </cell>
          <cell r="E3942" t="str">
            <v/>
          </cell>
          <cell r="F3942" t="str">
            <v xml:space="preserve">-- </v>
          </cell>
          <cell r="G3942">
            <v>0</v>
          </cell>
          <cell r="H3942">
            <v>0</v>
          </cell>
          <cell r="I3942">
            <v>38652</v>
          </cell>
          <cell r="J3942">
            <v>38645</v>
          </cell>
          <cell r="K3942" t="str">
            <v>N</v>
          </cell>
          <cell r="L3942" t="str">
            <v>Drw</v>
          </cell>
          <cell r="M3942">
            <v>3943</v>
          </cell>
        </row>
        <row r="3943">
          <cell r="C3943">
            <v>42</v>
          </cell>
          <cell r="D3943" t="str">
            <v/>
          </cell>
          <cell r="E3943" t="str">
            <v/>
          </cell>
          <cell r="F3943" t="str">
            <v xml:space="preserve">-- </v>
          </cell>
          <cell r="G3943">
            <v>0</v>
          </cell>
          <cell r="H3943">
            <v>0</v>
          </cell>
          <cell r="I3943">
            <v>38652</v>
          </cell>
          <cell r="J3943">
            <v>38645</v>
          </cell>
          <cell r="K3943" t="str">
            <v>N</v>
          </cell>
          <cell r="L3943" t="str">
            <v>Drw</v>
          </cell>
          <cell r="M3943">
            <v>3944</v>
          </cell>
        </row>
        <row r="3944">
          <cell r="C3944">
            <v>43</v>
          </cell>
          <cell r="D3944" t="str">
            <v/>
          </cell>
          <cell r="E3944" t="str">
            <v/>
          </cell>
          <cell r="F3944" t="str">
            <v>Bulkhead shafts</v>
          </cell>
          <cell r="G3944">
            <v>0</v>
          </cell>
          <cell r="H3944">
            <v>0</v>
          </cell>
          <cell r="I3944" t="str">
            <v>-</v>
          </cell>
          <cell r="J3944" t="str">
            <v>-</v>
          </cell>
          <cell r="K3944" t="str">
            <v>N</v>
          </cell>
          <cell r="L3944" t="str">
            <v>Drw</v>
          </cell>
          <cell r="M3944">
            <v>3945</v>
          </cell>
        </row>
        <row r="3945">
          <cell r="C3945">
            <v>43</v>
          </cell>
          <cell r="D3945" t="str">
            <v/>
          </cell>
          <cell r="E3945" t="str">
            <v/>
          </cell>
          <cell r="F3945" t="str">
            <v xml:space="preserve">-- </v>
          </cell>
          <cell r="G3945">
            <v>0</v>
          </cell>
          <cell r="H3945">
            <v>0</v>
          </cell>
          <cell r="I3945">
            <v>40175</v>
          </cell>
          <cell r="J3945">
            <v>40168</v>
          </cell>
          <cell r="K3945" t="str">
            <v>N</v>
          </cell>
          <cell r="L3945" t="str">
            <v>Drw</v>
          </cell>
          <cell r="M3945">
            <v>3946</v>
          </cell>
        </row>
        <row r="3946">
          <cell r="C3946">
            <v>43</v>
          </cell>
          <cell r="D3946" t="str">
            <v/>
          </cell>
          <cell r="E3946" t="str">
            <v/>
          </cell>
          <cell r="F3946" t="str">
            <v xml:space="preserve">-- </v>
          </cell>
          <cell r="G3946">
            <v>0</v>
          </cell>
          <cell r="H3946">
            <v>0</v>
          </cell>
          <cell r="I3946">
            <v>40175</v>
          </cell>
          <cell r="J3946">
            <v>40168</v>
          </cell>
          <cell r="K3946" t="str">
            <v>N</v>
          </cell>
          <cell r="L3946" t="str">
            <v>Drw</v>
          </cell>
          <cell r="M3946">
            <v>3947</v>
          </cell>
        </row>
        <row r="3947">
          <cell r="C3947">
            <v>43</v>
          </cell>
          <cell r="D3947" t="str">
            <v/>
          </cell>
          <cell r="E3947" t="str">
            <v/>
          </cell>
          <cell r="F3947" t="str">
            <v xml:space="preserve">-- </v>
          </cell>
          <cell r="G3947">
            <v>0</v>
          </cell>
          <cell r="H3947">
            <v>0</v>
          </cell>
          <cell r="I3947">
            <v>40175</v>
          </cell>
          <cell r="J3947">
            <v>40168</v>
          </cell>
          <cell r="K3947" t="str">
            <v>N</v>
          </cell>
          <cell r="L3947" t="str">
            <v>Drw</v>
          </cell>
          <cell r="M3947">
            <v>3948</v>
          </cell>
        </row>
        <row r="3948">
          <cell r="C3948">
            <v>43</v>
          </cell>
          <cell r="D3948" t="str">
            <v/>
          </cell>
          <cell r="E3948" t="str">
            <v/>
          </cell>
          <cell r="F3948" t="str">
            <v xml:space="preserve">-- </v>
          </cell>
          <cell r="G3948">
            <v>0</v>
          </cell>
          <cell r="H3948">
            <v>0</v>
          </cell>
          <cell r="I3948">
            <v>40175</v>
          </cell>
          <cell r="J3948">
            <v>40168</v>
          </cell>
          <cell r="K3948" t="str">
            <v>N</v>
          </cell>
          <cell r="L3948" t="str">
            <v>Drw</v>
          </cell>
          <cell r="M3948">
            <v>3949</v>
          </cell>
        </row>
        <row r="3949">
          <cell r="C3949">
            <v>43</v>
          </cell>
          <cell r="D3949" t="str">
            <v/>
          </cell>
          <cell r="E3949" t="str">
            <v/>
          </cell>
          <cell r="F3949" t="str">
            <v xml:space="preserve">-- </v>
          </cell>
          <cell r="G3949">
            <v>0</v>
          </cell>
          <cell r="H3949">
            <v>0</v>
          </cell>
          <cell r="I3949">
            <v>40175</v>
          </cell>
          <cell r="J3949">
            <v>40168</v>
          </cell>
          <cell r="K3949" t="str">
            <v>N</v>
          </cell>
          <cell r="L3949" t="str">
            <v>Drw</v>
          </cell>
          <cell r="M3949">
            <v>3950</v>
          </cell>
        </row>
        <row r="3950">
          <cell r="C3950">
            <v>43</v>
          </cell>
          <cell r="D3950" t="str">
            <v/>
          </cell>
          <cell r="E3950" t="str">
            <v/>
          </cell>
          <cell r="F3950" t="str">
            <v xml:space="preserve">-- </v>
          </cell>
          <cell r="G3950">
            <v>0</v>
          </cell>
          <cell r="H3950">
            <v>0</v>
          </cell>
          <cell r="I3950">
            <v>40175</v>
          </cell>
          <cell r="J3950">
            <v>40168</v>
          </cell>
          <cell r="K3950" t="str">
            <v>N</v>
          </cell>
          <cell r="L3950" t="str">
            <v>Drw</v>
          </cell>
          <cell r="M3950">
            <v>3951</v>
          </cell>
        </row>
        <row r="3951">
          <cell r="C3951">
            <v>43</v>
          </cell>
          <cell r="D3951" t="str">
            <v/>
          </cell>
          <cell r="E3951" t="str">
            <v/>
          </cell>
          <cell r="F3951" t="str">
            <v xml:space="preserve">-- </v>
          </cell>
          <cell r="G3951">
            <v>0</v>
          </cell>
          <cell r="H3951">
            <v>0</v>
          </cell>
          <cell r="I3951">
            <v>40175</v>
          </cell>
          <cell r="J3951">
            <v>40168</v>
          </cell>
          <cell r="K3951" t="str">
            <v>N</v>
          </cell>
          <cell r="L3951" t="str">
            <v>Drw</v>
          </cell>
          <cell r="M3951">
            <v>3952</v>
          </cell>
        </row>
        <row r="3952">
          <cell r="C3952">
            <v>43</v>
          </cell>
          <cell r="D3952" t="str">
            <v/>
          </cell>
          <cell r="E3952" t="str">
            <v/>
          </cell>
          <cell r="F3952" t="str">
            <v xml:space="preserve">-- </v>
          </cell>
          <cell r="G3952">
            <v>0</v>
          </cell>
          <cell r="H3952">
            <v>0</v>
          </cell>
          <cell r="I3952">
            <v>40175</v>
          </cell>
          <cell r="J3952">
            <v>40168</v>
          </cell>
          <cell r="K3952" t="str">
            <v>N</v>
          </cell>
          <cell r="L3952" t="str">
            <v>Drw</v>
          </cell>
          <cell r="M3952">
            <v>3953</v>
          </cell>
        </row>
        <row r="3953">
          <cell r="C3953">
            <v>43</v>
          </cell>
          <cell r="D3953" t="str">
            <v/>
          </cell>
          <cell r="E3953" t="str">
            <v/>
          </cell>
          <cell r="F3953" t="str">
            <v xml:space="preserve">-- </v>
          </cell>
          <cell r="G3953">
            <v>0</v>
          </cell>
          <cell r="H3953">
            <v>0</v>
          </cell>
          <cell r="I3953">
            <v>40175</v>
          </cell>
          <cell r="J3953">
            <v>40168</v>
          </cell>
          <cell r="K3953" t="str">
            <v>N</v>
          </cell>
          <cell r="L3953" t="str">
            <v>Drw</v>
          </cell>
          <cell r="M3953">
            <v>3954</v>
          </cell>
        </row>
        <row r="3954">
          <cell r="C3954">
            <v>43</v>
          </cell>
          <cell r="D3954" t="str">
            <v/>
          </cell>
          <cell r="E3954" t="str">
            <v/>
          </cell>
          <cell r="F3954" t="str">
            <v xml:space="preserve">-- </v>
          </cell>
          <cell r="G3954">
            <v>0</v>
          </cell>
          <cell r="H3954">
            <v>0</v>
          </cell>
          <cell r="I3954">
            <v>40175</v>
          </cell>
          <cell r="J3954">
            <v>40168</v>
          </cell>
          <cell r="K3954" t="str">
            <v>N</v>
          </cell>
          <cell r="L3954" t="str">
            <v>Drw</v>
          </cell>
          <cell r="M3954">
            <v>3955</v>
          </cell>
        </row>
        <row r="3955">
          <cell r="C3955">
            <v>43</v>
          </cell>
          <cell r="D3955" t="str">
            <v/>
          </cell>
          <cell r="E3955" t="str">
            <v/>
          </cell>
          <cell r="F3955" t="str">
            <v xml:space="preserve">-- </v>
          </cell>
          <cell r="G3955">
            <v>0</v>
          </cell>
          <cell r="H3955">
            <v>0</v>
          </cell>
          <cell r="I3955">
            <v>40175</v>
          </cell>
          <cell r="J3955">
            <v>40168</v>
          </cell>
          <cell r="K3955" t="str">
            <v>N</v>
          </cell>
          <cell r="L3955" t="str">
            <v>Drw</v>
          </cell>
          <cell r="M3955">
            <v>3956</v>
          </cell>
        </row>
        <row r="3956">
          <cell r="C3956">
            <v>43</v>
          </cell>
          <cell r="D3956" t="str">
            <v/>
          </cell>
          <cell r="E3956" t="str">
            <v/>
          </cell>
          <cell r="F3956" t="str">
            <v xml:space="preserve">-- </v>
          </cell>
          <cell r="G3956">
            <v>0</v>
          </cell>
          <cell r="H3956">
            <v>0</v>
          </cell>
          <cell r="I3956">
            <v>40175</v>
          </cell>
          <cell r="J3956">
            <v>40168</v>
          </cell>
          <cell r="K3956" t="str">
            <v>N</v>
          </cell>
          <cell r="L3956" t="str">
            <v>Drw</v>
          </cell>
          <cell r="M3956">
            <v>3957</v>
          </cell>
        </row>
        <row r="3957">
          <cell r="C3957">
            <v>43</v>
          </cell>
          <cell r="D3957" t="str">
            <v/>
          </cell>
          <cell r="E3957" t="str">
            <v/>
          </cell>
          <cell r="F3957" t="str">
            <v xml:space="preserve">-- </v>
          </cell>
          <cell r="G3957">
            <v>0</v>
          </cell>
          <cell r="H3957">
            <v>0</v>
          </cell>
          <cell r="I3957">
            <v>40175</v>
          </cell>
          <cell r="J3957">
            <v>40168</v>
          </cell>
          <cell r="K3957" t="str">
            <v>N</v>
          </cell>
          <cell r="L3957" t="str">
            <v>Drw</v>
          </cell>
          <cell r="M3957">
            <v>3958</v>
          </cell>
        </row>
        <row r="3958">
          <cell r="C3958">
            <v>44</v>
          </cell>
          <cell r="D3958" t="str">
            <v/>
          </cell>
          <cell r="E3958" t="str">
            <v/>
          </cell>
          <cell r="F3958" t="str">
            <v>Coupling guards</v>
          </cell>
          <cell r="G3958">
            <v>0</v>
          </cell>
          <cell r="H3958">
            <v>0</v>
          </cell>
          <cell r="I3958" t="str">
            <v>-</v>
          </cell>
          <cell r="J3958" t="str">
            <v>-</v>
          </cell>
          <cell r="K3958" t="str">
            <v>N</v>
          </cell>
          <cell r="L3958" t="str">
            <v>Drw</v>
          </cell>
          <cell r="M3958">
            <v>3959</v>
          </cell>
        </row>
        <row r="3959">
          <cell r="C3959">
            <v>44</v>
          </cell>
          <cell r="D3959" t="str">
            <v/>
          </cell>
          <cell r="E3959" t="str">
            <v/>
          </cell>
          <cell r="F3959" t="str">
            <v xml:space="preserve">Coupling Guard-- </v>
          </cell>
          <cell r="G3959">
            <v>0</v>
          </cell>
          <cell r="H3959">
            <v>0</v>
          </cell>
          <cell r="I3959">
            <v>40175</v>
          </cell>
          <cell r="J3959">
            <v>40168</v>
          </cell>
          <cell r="K3959" t="str">
            <v>N</v>
          </cell>
          <cell r="L3959" t="str">
            <v>Drw</v>
          </cell>
          <cell r="M3959">
            <v>3960</v>
          </cell>
        </row>
        <row r="3960">
          <cell r="C3960">
            <v>44</v>
          </cell>
          <cell r="D3960" t="str">
            <v/>
          </cell>
          <cell r="E3960" t="str">
            <v/>
          </cell>
          <cell r="F3960" t="str">
            <v xml:space="preserve">Coupling Guard-- </v>
          </cell>
          <cell r="G3960">
            <v>0</v>
          </cell>
          <cell r="H3960">
            <v>0</v>
          </cell>
          <cell r="I3960">
            <v>40175</v>
          </cell>
          <cell r="J3960">
            <v>40168</v>
          </cell>
          <cell r="K3960" t="str">
            <v>N</v>
          </cell>
          <cell r="L3960" t="str">
            <v>Drw</v>
          </cell>
          <cell r="M3960">
            <v>3961</v>
          </cell>
        </row>
        <row r="3961">
          <cell r="C3961">
            <v>44</v>
          </cell>
          <cell r="D3961" t="str">
            <v/>
          </cell>
          <cell r="E3961" t="str">
            <v/>
          </cell>
          <cell r="F3961" t="str">
            <v xml:space="preserve">Coupling Guard-- </v>
          </cell>
          <cell r="G3961">
            <v>0</v>
          </cell>
          <cell r="H3961">
            <v>0</v>
          </cell>
          <cell r="I3961">
            <v>40175</v>
          </cell>
          <cell r="J3961">
            <v>40168</v>
          </cell>
          <cell r="K3961" t="str">
            <v>N</v>
          </cell>
          <cell r="L3961" t="str">
            <v>Drw</v>
          </cell>
          <cell r="M3961">
            <v>3962</v>
          </cell>
        </row>
        <row r="3962">
          <cell r="C3962">
            <v>45</v>
          </cell>
          <cell r="D3962" t="str">
            <v/>
          </cell>
          <cell r="E3962" t="str">
            <v/>
          </cell>
          <cell r="F3962" t="str">
            <v>Instruction Plates</v>
          </cell>
          <cell r="G3962">
            <v>0</v>
          </cell>
          <cell r="H3962">
            <v>0</v>
          </cell>
          <cell r="I3962" t="str">
            <v>-</v>
          </cell>
          <cell r="J3962" t="str">
            <v>-</v>
          </cell>
          <cell r="K3962" t="str">
            <v>N</v>
          </cell>
          <cell r="L3962" t="str">
            <v>Drw</v>
          </cell>
          <cell r="M3962">
            <v>3963</v>
          </cell>
        </row>
        <row r="3963">
          <cell r="C3963" t="str">
            <v>45</v>
          </cell>
          <cell r="D3963" t="str">
            <v/>
          </cell>
          <cell r="E3963" t="str">
            <v/>
          </cell>
          <cell r="F3963" t="str">
            <v xml:space="preserve">-- </v>
          </cell>
          <cell r="G3963">
            <v>0</v>
          </cell>
          <cell r="H3963">
            <v>0</v>
          </cell>
          <cell r="I3963">
            <v>40175</v>
          </cell>
          <cell r="J3963">
            <v>40168</v>
          </cell>
          <cell r="K3963" t="str">
            <v>N</v>
          </cell>
          <cell r="L3963" t="str">
            <v>Drw</v>
          </cell>
          <cell r="M3963">
            <v>3964</v>
          </cell>
        </row>
        <row r="3964">
          <cell r="C3964" t="str">
            <v>45</v>
          </cell>
          <cell r="D3964" t="str">
            <v/>
          </cell>
          <cell r="E3964" t="str">
            <v/>
          </cell>
          <cell r="F3964" t="str">
            <v xml:space="preserve">-- </v>
          </cell>
          <cell r="G3964">
            <v>0</v>
          </cell>
          <cell r="H3964">
            <v>0</v>
          </cell>
          <cell r="I3964">
            <v>40175</v>
          </cell>
          <cell r="J3964">
            <v>40168</v>
          </cell>
          <cell r="K3964" t="str">
            <v>N</v>
          </cell>
          <cell r="L3964" t="str">
            <v>Drw</v>
          </cell>
          <cell r="M3964">
            <v>3965</v>
          </cell>
        </row>
        <row r="3965">
          <cell r="C3965" t="str">
            <v>45</v>
          </cell>
          <cell r="D3965" t="str">
            <v/>
          </cell>
          <cell r="E3965" t="str">
            <v/>
          </cell>
          <cell r="F3965" t="str">
            <v xml:space="preserve">-- </v>
          </cell>
          <cell r="G3965">
            <v>0</v>
          </cell>
          <cell r="H3965">
            <v>0</v>
          </cell>
          <cell r="I3965">
            <v>40175</v>
          </cell>
          <cell r="J3965">
            <v>40168</v>
          </cell>
          <cell r="K3965" t="str">
            <v>N</v>
          </cell>
          <cell r="L3965" t="str">
            <v>Drw</v>
          </cell>
          <cell r="M3965">
            <v>3966</v>
          </cell>
        </row>
        <row r="3966">
          <cell r="C3966">
            <v>50</v>
          </cell>
          <cell r="D3966" t="str">
            <v>05050--50--</v>
          </cell>
          <cell r="E3966" t="str">
            <v>05050--50--</v>
          </cell>
          <cell r="F3966" t="str">
            <v>Single line diagrams</v>
          </cell>
          <cell r="G3966">
            <v>0</v>
          </cell>
          <cell r="H3966">
            <v>0</v>
          </cell>
          <cell r="I3966" t="str">
            <v>-</v>
          </cell>
          <cell r="J3966" t="str">
            <v>-</v>
          </cell>
          <cell r="K3966" t="str">
            <v>Y</v>
          </cell>
          <cell r="L3966" t="str">
            <v>Drw</v>
          </cell>
          <cell r="M3966">
            <v>3967</v>
          </cell>
        </row>
        <row r="3967">
          <cell r="C3967">
            <v>50</v>
          </cell>
          <cell r="D3967" t="str">
            <v>05050-ED-50-002-01</v>
          </cell>
          <cell r="E3967" t="str">
            <v>05050-ED-50-002-01</v>
          </cell>
          <cell r="F3967" t="str">
            <v xml:space="preserve">Base Heating Single Line Diagram for Propane-- </v>
          </cell>
          <cell r="G3967">
            <v>0</v>
          </cell>
          <cell r="H3967" t="str">
            <v>VP-1516-147-T-101/2-348</v>
          </cell>
          <cell r="I3967">
            <v>38779</v>
          </cell>
          <cell r="J3967">
            <v>38772</v>
          </cell>
          <cell r="K3967" t="str">
            <v>Y</v>
          </cell>
          <cell r="L3967" t="str">
            <v>Drw</v>
          </cell>
          <cell r="M3967">
            <v>3968</v>
          </cell>
        </row>
        <row r="3968">
          <cell r="C3968">
            <v>50</v>
          </cell>
          <cell r="D3968" t="str">
            <v>05050-ED-50-002-02</v>
          </cell>
          <cell r="E3968" t="str">
            <v>05050-ED-50-002-02</v>
          </cell>
          <cell r="F3968" t="str">
            <v xml:space="preserve">Base Heating Single Line Diagram for Propane-- </v>
          </cell>
          <cell r="G3968">
            <v>0</v>
          </cell>
          <cell r="H3968" t="str">
            <v>VP-1516-147-T-101/2-348</v>
          </cell>
          <cell r="I3968">
            <v>38779</v>
          </cell>
          <cell r="J3968">
            <v>38772</v>
          </cell>
          <cell r="K3968" t="str">
            <v>Y</v>
          </cell>
          <cell r="L3968" t="str">
            <v>Drw</v>
          </cell>
          <cell r="M3968">
            <v>3969</v>
          </cell>
        </row>
        <row r="3969">
          <cell r="C3969">
            <v>50</v>
          </cell>
          <cell r="D3969" t="str">
            <v/>
          </cell>
          <cell r="E3969" t="str">
            <v/>
          </cell>
          <cell r="F3969" t="str">
            <v xml:space="preserve">Single line diagram-- </v>
          </cell>
          <cell r="G3969">
            <v>0</v>
          </cell>
          <cell r="H3969" t="str">
            <v>VP-1516-2500-OI-0001-085</v>
          </cell>
          <cell r="I3969">
            <v>38652</v>
          </cell>
          <cell r="J3969">
            <v>38645</v>
          </cell>
          <cell r="K3969" t="str">
            <v>N</v>
          </cell>
          <cell r="L3969" t="str">
            <v>Drw</v>
          </cell>
          <cell r="M3969">
            <v>3970</v>
          </cell>
        </row>
        <row r="3970">
          <cell r="C3970">
            <v>50</v>
          </cell>
          <cell r="D3970" t="str">
            <v>05050-ED-50-602-01</v>
          </cell>
          <cell r="E3970" t="str">
            <v>05050-ED-50-602-01</v>
          </cell>
          <cell r="F3970" t="str">
            <v xml:space="preserve">Base Heating Single Line Diagram for Butane-- </v>
          </cell>
          <cell r="G3970">
            <v>0</v>
          </cell>
          <cell r="H3970" t="str">
            <v>VP-1516-148-T-101/2-348</v>
          </cell>
          <cell r="I3970">
            <v>38779</v>
          </cell>
          <cell r="J3970">
            <v>38772</v>
          </cell>
          <cell r="K3970" t="str">
            <v>Y</v>
          </cell>
          <cell r="L3970" t="str">
            <v>Drw</v>
          </cell>
          <cell r="M3970">
            <v>3971</v>
          </cell>
        </row>
        <row r="3971">
          <cell r="C3971">
            <v>50</v>
          </cell>
          <cell r="D3971" t="str">
            <v>05050-ED-50-602-02</v>
          </cell>
          <cell r="E3971" t="str">
            <v>05050-ED-50-602-02</v>
          </cell>
          <cell r="F3971" t="str">
            <v xml:space="preserve">Base Heating Single Line Diagram for Butane-- </v>
          </cell>
          <cell r="G3971">
            <v>0</v>
          </cell>
          <cell r="H3971" t="str">
            <v>VP-1516-148-T-101/2-348</v>
          </cell>
          <cell r="I3971">
            <v>38779</v>
          </cell>
          <cell r="J3971">
            <v>38772</v>
          </cell>
          <cell r="K3971" t="str">
            <v>Y</v>
          </cell>
          <cell r="L3971" t="str">
            <v>Drw</v>
          </cell>
          <cell r="M3971">
            <v>3972</v>
          </cell>
        </row>
        <row r="3972">
          <cell r="C3972">
            <v>50</v>
          </cell>
          <cell r="D3972" t="str">
            <v/>
          </cell>
          <cell r="E3972" t="str">
            <v/>
          </cell>
          <cell r="F3972" t="str">
            <v xml:space="preserve">Single line diagram--Control system architecture </v>
          </cell>
          <cell r="G3972">
            <v>0</v>
          </cell>
          <cell r="H3972">
            <v>0</v>
          </cell>
          <cell r="I3972">
            <v>38652</v>
          </cell>
          <cell r="J3972">
            <v>38645</v>
          </cell>
          <cell r="K3972" t="str">
            <v>N</v>
          </cell>
          <cell r="L3972" t="str">
            <v>Drw</v>
          </cell>
          <cell r="M3972">
            <v>3973</v>
          </cell>
        </row>
        <row r="3973">
          <cell r="C3973">
            <v>51</v>
          </cell>
          <cell r="D3973" t="str">
            <v>05050--51--</v>
          </cell>
          <cell r="E3973" t="str">
            <v>05050--51--</v>
          </cell>
          <cell r="F3973" t="str">
            <v>Block diagrams</v>
          </cell>
          <cell r="G3973">
            <v>0</v>
          </cell>
          <cell r="H3973">
            <v>0</v>
          </cell>
          <cell r="I3973" t="str">
            <v>-</v>
          </cell>
          <cell r="J3973" t="str">
            <v>-</v>
          </cell>
          <cell r="K3973" t="str">
            <v>y</v>
          </cell>
          <cell r="L3973" t="str">
            <v>Drw</v>
          </cell>
          <cell r="M3973">
            <v>3974</v>
          </cell>
        </row>
        <row r="3974">
          <cell r="C3974">
            <v>51</v>
          </cell>
          <cell r="D3974" t="str">
            <v>05050-ED-51-001-01</v>
          </cell>
          <cell r="E3974" t="str">
            <v>05050-ED-51-001-01</v>
          </cell>
          <cell r="F3974" t="str">
            <v>Block diagram--Propane system T-101</v>
          </cell>
          <cell r="G3974">
            <v>0</v>
          </cell>
          <cell r="H3974" t="str">
            <v>VP-1516-147-T-101/2-331 (sheet 1 of 2)</v>
          </cell>
          <cell r="I3974">
            <v>40175</v>
          </cell>
          <cell r="J3974">
            <v>40168</v>
          </cell>
          <cell r="K3974" t="str">
            <v>y</v>
          </cell>
          <cell r="L3974" t="str">
            <v>Drw</v>
          </cell>
          <cell r="M3974">
            <v>3975</v>
          </cell>
        </row>
        <row r="3975">
          <cell r="C3975">
            <v>51</v>
          </cell>
          <cell r="D3975" t="str">
            <v>05050-ED-51-001-02</v>
          </cell>
          <cell r="E3975" t="str">
            <v>05050-ED-51-001-02</v>
          </cell>
          <cell r="F3975" t="str">
            <v>Block diagram--Propane system T-101</v>
          </cell>
          <cell r="G3975">
            <v>0</v>
          </cell>
          <cell r="H3975" t="str">
            <v>VP-1516-147-T-101/2-331 (sheet 2 of 2)</v>
          </cell>
          <cell r="I3975">
            <v>40175</v>
          </cell>
          <cell r="J3975">
            <v>40168</v>
          </cell>
          <cell r="K3975" t="str">
            <v>y</v>
          </cell>
          <cell r="L3975" t="str">
            <v>Drw</v>
          </cell>
          <cell r="M3975">
            <v>3976</v>
          </cell>
        </row>
        <row r="3976">
          <cell r="C3976">
            <v>51</v>
          </cell>
          <cell r="D3976" t="str">
            <v>05050-ED-51-001-03</v>
          </cell>
          <cell r="E3976" t="str">
            <v>05050-ED-51-001-03</v>
          </cell>
          <cell r="F3976" t="str">
            <v>Block diagram--Propane system T-102</v>
          </cell>
          <cell r="G3976">
            <v>0</v>
          </cell>
          <cell r="H3976" t="str">
            <v>VP-1516-147-T-101/2-332 (sheet 1 of 2)</v>
          </cell>
          <cell r="I3976">
            <v>40175</v>
          </cell>
          <cell r="J3976">
            <v>40168</v>
          </cell>
          <cell r="K3976" t="str">
            <v>y</v>
          </cell>
          <cell r="L3976" t="str">
            <v>Drw</v>
          </cell>
          <cell r="M3976">
            <v>3977</v>
          </cell>
        </row>
        <row r="3977">
          <cell r="C3977">
            <v>51</v>
          </cell>
          <cell r="D3977" t="str">
            <v>05050-ED-51-001-04</v>
          </cell>
          <cell r="E3977" t="str">
            <v>05050-ED-51-001-04</v>
          </cell>
          <cell r="F3977" t="str">
            <v>Block diagram--Propane system T-102</v>
          </cell>
          <cell r="G3977">
            <v>0</v>
          </cell>
          <cell r="H3977" t="str">
            <v>VP-1516-147-T-101/2-332 (sheet 2 of 2)</v>
          </cell>
          <cell r="I3977">
            <v>40175</v>
          </cell>
          <cell r="J3977">
            <v>40168</v>
          </cell>
          <cell r="K3977" t="str">
            <v>y</v>
          </cell>
          <cell r="L3977" t="str">
            <v>Drw</v>
          </cell>
          <cell r="M3977">
            <v>3978</v>
          </cell>
        </row>
        <row r="3978">
          <cell r="C3978">
            <v>51</v>
          </cell>
          <cell r="D3978" t="str">
            <v>05050-ED-51-001-05</v>
          </cell>
          <cell r="E3978" t="str">
            <v>05050-ED-51-001-05</v>
          </cell>
          <cell r="F3978" t="str">
            <v>Block diagram--Butane system T-101</v>
          </cell>
          <cell r="G3978">
            <v>0</v>
          </cell>
          <cell r="H3978" t="str">
            <v>VP-1516-148-T-101/2-331 (sheet 1 of 2)</v>
          </cell>
          <cell r="I3978">
            <v>40175</v>
          </cell>
          <cell r="J3978">
            <v>40168</v>
          </cell>
          <cell r="K3978" t="str">
            <v>y</v>
          </cell>
          <cell r="L3978" t="str">
            <v>Drw</v>
          </cell>
          <cell r="M3978">
            <v>3979</v>
          </cell>
        </row>
        <row r="3979">
          <cell r="C3979">
            <v>51</v>
          </cell>
          <cell r="D3979" t="str">
            <v>05050-ED-51-001-06</v>
          </cell>
          <cell r="E3979" t="str">
            <v>05050-ED-51-001-06</v>
          </cell>
          <cell r="F3979" t="str">
            <v>Block diagram--Butane system T-101</v>
          </cell>
          <cell r="G3979">
            <v>0</v>
          </cell>
          <cell r="H3979" t="str">
            <v>VP-1516-148-T-101/2-331 (sheet 2 of 2)</v>
          </cell>
          <cell r="I3979">
            <v>40175</v>
          </cell>
          <cell r="J3979">
            <v>40168</v>
          </cell>
          <cell r="K3979" t="str">
            <v>y</v>
          </cell>
          <cell r="L3979" t="str">
            <v>Drw</v>
          </cell>
          <cell r="M3979">
            <v>3980</v>
          </cell>
        </row>
        <row r="3980">
          <cell r="C3980">
            <v>51</v>
          </cell>
          <cell r="D3980" t="str">
            <v>05050-ED-51-001-07</v>
          </cell>
          <cell r="E3980" t="str">
            <v>05050-ED-51-001-07</v>
          </cell>
          <cell r="F3980" t="str">
            <v>Block diagram--Butane system T-102</v>
          </cell>
          <cell r="G3980">
            <v>0</v>
          </cell>
          <cell r="H3980" t="str">
            <v>VP-1516-148-T-101/2-332 (sheet 1 of 2)</v>
          </cell>
          <cell r="I3980">
            <v>40175</v>
          </cell>
          <cell r="J3980">
            <v>40168</v>
          </cell>
          <cell r="K3980" t="str">
            <v>y</v>
          </cell>
          <cell r="L3980" t="str">
            <v>Drw</v>
          </cell>
          <cell r="M3980">
            <v>3981</v>
          </cell>
        </row>
        <row r="3981">
          <cell r="C3981">
            <v>51</v>
          </cell>
          <cell r="D3981" t="str">
            <v>05050-ED-51-001-08</v>
          </cell>
          <cell r="E3981" t="str">
            <v>05050-ED-51-001-08</v>
          </cell>
          <cell r="F3981" t="str">
            <v>Block diagram--Butane system T-102</v>
          </cell>
          <cell r="G3981">
            <v>0</v>
          </cell>
          <cell r="H3981" t="str">
            <v>VP-1516-148-T-101/2-332 (sheet 2 of 2)</v>
          </cell>
          <cell r="I3981">
            <v>40175</v>
          </cell>
          <cell r="J3981">
            <v>40168</v>
          </cell>
          <cell r="K3981" t="str">
            <v>y</v>
          </cell>
          <cell r="L3981" t="str">
            <v>Drw</v>
          </cell>
          <cell r="M3981">
            <v>3982</v>
          </cell>
        </row>
        <row r="3982">
          <cell r="C3982">
            <v>51</v>
          </cell>
          <cell r="D3982" t="str">
            <v/>
          </cell>
          <cell r="E3982" t="str">
            <v/>
          </cell>
          <cell r="F3982" t="str">
            <v xml:space="preserve">Block diagram--Butane system </v>
          </cell>
          <cell r="G3982">
            <v>0</v>
          </cell>
          <cell r="H3982">
            <v>0</v>
          </cell>
          <cell r="I3982">
            <v>40175</v>
          </cell>
          <cell r="J3982">
            <v>40168</v>
          </cell>
          <cell r="K3982" t="str">
            <v>N</v>
          </cell>
          <cell r="L3982" t="str">
            <v>Drw</v>
          </cell>
          <cell r="M3982">
            <v>3983</v>
          </cell>
        </row>
        <row r="3983">
          <cell r="C3983">
            <v>51</v>
          </cell>
          <cell r="D3983" t="str">
            <v/>
          </cell>
          <cell r="E3983" t="str">
            <v/>
          </cell>
          <cell r="F3983" t="str">
            <v xml:space="preserve">Block diagram--Butane system </v>
          </cell>
          <cell r="G3983">
            <v>0</v>
          </cell>
          <cell r="H3983">
            <v>0</v>
          </cell>
          <cell r="I3983">
            <v>40175</v>
          </cell>
          <cell r="J3983">
            <v>40168</v>
          </cell>
          <cell r="K3983" t="str">
            <v>N</v>
          </cell>
          <cell r="L3983" t="str">
            <v>Drw</v>
          </cell>
          <cell r="M3983">
            <v>3984</v>
          </cell>
        </row>
        <row r="3984">
          <cell r="C3984">
            <v>51</v>
          </cell>
          <cell r="D3984" t="str">
            <v/>
          </cell>
          <cell r="E3984" t="str">
            <v/>
          </cell>
          <cell r="F3984" t="str">
            <v xml:space="preserve">Block diagram--Butane system </v>
          </cell>
          <cell r="G3984">
            <v>0</v>
          </cell>
          <cell r="H3984">
            <v>0</v>
          </cell>
          <cell r="I3984">
            <v>40175</v>
          </cell>
          <cell r="J3984">
            <v>40168</v>
          </cell>
          <cell r="K3984" t="str">
            <v>N</v>
          </cell>
          <cell r="L3984" t="str">
            <v>Drw</v>
          </cell>
          <cell r="M3984">
            <v>3985</v>
          </cell>
        </row>
        <row r="3985">
          <cell r="C3985">
            <v>51</v>
          </cell>
          <cell r="D3985" t="str">
            <v/>
          </cell>
          <cell r="E3985" t="str">
            <v/>
          </cell>
          <cell r="F3985" t="str">
            <v xml:space="preserve">-- </v>
          </cell>
          <cell r="G3985">
            <v>0</v>
          </cell>
          <cell r="H3985">
            <v>0</v>
          </cell>
          <cell r="I3985">
            <v>40175</v>
          </cell>
          <cell r="J3985">
            <v>40168</v>
          </cell>
          <cell r="K3985" t="str">
            <v>N</v>
          </cell>
          <cell r="L3985" t="str">
            <v>Drw</v>
          </cell>
          <cell r="M3985">
            <v>3986</v>
          </cell>
        </row>
        <row r="3986">
          <cell r="C3986">
            <v>51</v>
          </cell>
          <cell r="D3986" t="str">
            <v/>
          </cell>
          <cell r="E3986" t="str">
            <v/>
          </cell>
          <cell r="F3986" t="str">
            <v xml:space="preserve">-- </v>
          </cell>
          <cell r="G3986">
            <v>0</v>
          </cell>
          <cell r="H3986">
            <v>0</v>
          </cell>
          <cell r="I3986">
            <v>40175</v>
          </cell>
          <cell r="J3986">
            <v>40168</v>
          </cell>
          <cell r="K3986" t="str">
            <v>N</v>
          </cell>
          <cell r="L3986" t="str">
            <v>Drw</v>
          </cell>
          <cell r="M3986">
            <v>3987</v>
          </cell>
        </row>
        <row r="3987">
          <cell r="C3987">
            <v>51</v>
          </cell>
          <cell r="D3987" t="str">
            <v/>
          </cell>
          <cell r="E3987" t="str">
            <v/>
          </cell>
          <cell r="F3987" t="str">
            <v xml:space="preserve">-- </v>
          </cell>
          <cell r="G3987">
            <v>0</v>
          </cell>
          <cell r="H3987">
            <v>0</v>
          </cell>
          <cell r="I3987">
            <v>40175</v>
          </cell>
          <cell r="J3987">
            <v>40168</v>
          </cell>
          <cell r="K3987" t="str">
            <v>N</v>
          </cell>
          <cell r="L3987" t="str">
            <v>Drw</v>
          </cell>
          <cell r="M3987">
            <v>3988</v>
          </cell>
        </row>
        <row r="3988">
          <cell r="C3988">
            <v>51</v>
          </cell>
          <cell r="D3988" t="str">
            <v/>
          </cell>
          <cell r="E3988" t="str">
            <v/>
          </cell>
          <cell r="F3988" t="str">
            <v xml:space="preserve">-- </v>
          </cell>
          <cell r="G3988">
            <v>0</v>
          </cell>
          <cell r="H3988">
            <v>0</v>
          </cell>
          <cell r="I3988">
            <v>40175</v>
          </cell>
          <cell r="J3988">
            <v>40168</v>
          </cell>
          <cell r="K3988" t="str">
            <v>N</v>
          </cell>
          <cell r="L3988" t="str">
            <v>Drw</v>
          </cell>
          <cell r="M3988">
            <v>3989</v>
          </cell>
        </row>
        <row r="3989">
          <cell r="C3989">
            <v>51</v>
          </cell>
          <cell r="D3989" t="str">
            <v>05050-ED-51-002-01</v>
          </cell>
          <cell r="E3989" t="str">
            <v>05050-ED-51-002-01</v>
          </cell>
          <cell r="F3989" t="str">
            <v>Block diagram--Base heating propane system</v>
          </cell>
          <cell r="G3989">
            <v>0</v>
          </cell>
          <cell r="H3989" t="str">
            <v>VP-1516-147-T-101/2-333</v>
          </cell>
          <cell r="I3989">
            <v>38883</v>
          </cell>
          <cell r="J3989">
            <v>38876</v>
          </cell>
          <cell r="K3989" t="str">
            <v>y</v>
          </cell>
          <cell r="L3989" t="str">
            <v>Drw</v>
          </cell>
          <cell r="M3989">
            <v>3990</v>
          </cell>
        </row>
        <row r="3990">
          <cell r="C3990">
            <v>51</v>
          </cell>
          <cell r="D3990" t="str">
            <v>05050-ED-51-002-02</v>
          </cell>
          <cell r="E3990" t="str">
            <v>05050-ED-51-002-02</v>
          </cell>
          <cell r="F3990" t="str">
            <v>Block diagram--Base heating propane system</v>
          </cell>
          <cell r="G3990">
            <v>0</v>
          </cell>
          <cell r="H3990" t="str">
            <v>VP-1516-147-T-101/2-333</v>
          </cell>
          <cell r="I3990">
            <v>38883</v>
          </cell>
          <cell r="J3990">
            <v>38876</v>
          </cell>
          <cell r="K3990" t="str">
            <v>y</v>
          </cell>
          <cell r="L3990" t="str">
            <v>Drw</v>
          </cell>
          <cell r="M3990">
            <v>3991</v>
          </cell>
        </row>
        <row r="3991">
          <cell r="C3991">
            <v>51</v>
          </cell>
          <cell r="D3991" t="str">
            <v>05050-ED-51-002-02</v>
          </cell>
          <cell r="E3991" t="str">
            <v>05050-ED-51-002-02</v>
          </cell>
          <cell r="F3991" t="str">
            <v>Block diagram--Base heating butane system</v>
          </cell>
          <cell r="G3991">
            <v>0</v>
          </cell>
          <cell r="H3991" t="str">
            <v>VP-1516-148-T-101/2-333</v>
          </cell>
          <cell r="I3991">
            <v>38883</v>
          </cell>
          <cell r="J3991">
            <v>38876</v>
          </cell>
          <cell r="K3991" t="str">
            <v>y</v>
          </cell>
          <cell r="L3991" t="str">
            <v>Drw</v>
          </cell>
          <cell r="M3991">
            <v>3992</v>
          </cell>
        </row>
        <row r="3992">
          <cell r="C3992">
            <v>51</v>
          </cell>
          <cell r="D3992" t="str">
            <v>05050-ED-51-002-03</v>
          </cell>
          <cell r="E3992" t="str">
            <v>05050-ED-51-002-03</v>
          </cell>
          <cell r="F3992" t="str">
            <v>Block diagram--Base heating butane system</v>
          </cell>
          <cell r="G3992">
            <v>0</v>
          </cell>
          <cell r="H3992" t="str">
            <v>VP-1516-148-T-101/2-333</v>
          </cell>
          <cell r="I3992">
            <v>38883</v>
          </cell>
          <cell r="J3992">
            <v>38876</v>
          </cell>
          <cell r="K3992" t="str">
            <v>y</v>
          </cell>
          <cell r="L3992" t="str">
            <v>Drw</v>
          </cell>
          <cell r="M3992">
            <v>3993</v>
          </cell>
        </row>
        <row r="3993">
          <cell r="C3993">
            <v>51</v>
          </cell>
          <cell r="D3993" t="str">
            <v/>
          </cell>
          <cell r="E3993" t="str">
            <v/>
          </cell>
          <cell r="F3993" t="str">
            <v xml:space="preserve">-- </v>
          </cell>
          <cell r="G3993">
            <v>0</v>
          </cell>
          <cell r="H3993">
            <v>0</v>
          </cell>
          <cell r="I3993">
            <v>40175</v>
          </cell>
          <cell r="J3993">
            <v>40168</v>
          </cell>
          <cell r="K3993" t="str">
            <v>N</v>
          </cell>
          <cell r="L3993" t="str">
            <v>Drw</v>
          </cell>
          <cell r="M3993">
            <v>3994</v>
          </cell>
        </row>
        <row r="3994">
          <cell r="C3994">
            <v>51</v>
          </cell>
          <cell r="D3994" t="str">
            <v/>
          </cell>
          <cell r="E3994" t="str">
            <v/>
          </cell>
          <cell r="F3994" t="str">
            <v xml:space="preserve">Block diagram--Fire &amp; Gas detection system </v>
          </cell>
          <cell r="G3994">
            <v>0</v>
          </cell>
          <cell r="H3994">
            <v>0</v>
          </cell>
          <cell r="I3994">
            <v>40175</v>
          </cell>
          <cell r="J3994">
            <v>40168</v>
          </cell>
          <cell r="K3994" t="str">
            <v>N</v>
          </cell>
          <cell r="L3994" t="str">
            <v>Drw</v>
          </cell>
          <cell r="M3994">
            <v>3995</v>
          </cell>
        </row>
        <row r="3995">
          <cell r="C3995">
            <v>51</v>
          </cell>
          <cell r="D3995" t="str">
            <v/>
          </cell>
          <cell r="E3995" t="str">
            <v/>
          </cell>
          <cell r="F3995" t="str">
            <v xml:space="preserve">Block diagram--Fire &amp; Gas detection system </v>
          </cell>
          <cell r="G3995">
            <v>0</v>
          </cell>
          <cell r="H3995">
            <v>0</v>
          </cell>
          <cell r="I3995">
            <v>40175</v>
          </cell>
          <cell r="J3995">
            <v>40168</v>
          </cell>
          <cell r="K3995" t="str">
            <v>N</v>
          </cell>
          <cell r="L3995" t="str">
            <v>Drw</v>
          </cell>
          <cell r="M3995">
            <v>3996</v>
          </cell>
        </row>
        <row r="3996">
          <cell r="C3996">
            <v>51</v>
          </cell>
          <cell r="D3996" t="str">
            <v/>
          </cell>
          <cell r="E3996" t="str">
            <v/>
          </cell>
          <cell r="F3996" t="str">
            <v xml:space="preserve">Block diagram--Fire &amp; Gas detection system </v>
          </cell>
          <cell r="G3996">
            <v>0</v>
          </cell>
          <cell r="H3996">
            <v>0</v>
          </cell>
          <cell r="I3996">
            <v>40175</v>
          </cell>
          <cell r="J3996">
            <v>40168</v>
          </cell>
          <cell r="K3996" t="str">
            <v>N</v>
          </cell>
          <cell r="L3996" t="str">
            <v>Drw</v>
          </cell>
          <cell r="M3996">
            <v>3997</v>
          </cell>
        </row>
        <row r="3997">
          <cell r="C3997">
            <v>51</v>
          </cell>
          <cell r="D3997" t="str">
            <v/>
          </cell>
          <cell r="E3997" t="str">
            <v/>
          </cell>
          <cell r="F3997" t="str">
            <v xml:space="preserve">-- </v>
          </cell>
          <cell r="G3997">
            <v>0</v>
          </cell>
          <cell r="H3997">
            <v>0</v>
          </cell>
          <cell r="I3997">
            <v>40175</v>
          </cell>
          <cell r="J3997">
            <v>40168</v>
          </cell>
          <cell r="K3997" t="str">
            <v>N</v>
          </cell>
          <cell r="L3997" t="str">
            <v>Drw</v>
          </cell>
          <cell r="M3997">
            <v>3998</v>
          </cell>
        </row>
        <row r="3998">
          <cell r="C3998">
            <v>51</v>
          </cell>
          <cell r="D3998" t="str">
            <v/>
          </cell>
          <cell r="E3998" t="str">
            <v/>
          </cell>
          <cell r="F3998" t="str">
            <v xml:space="preserve">-- </v>
          </cell>
          <cell r="G3998">
            <v>0</v>
          </cell>
          <cell r="H3998">
            <v>0</v>
          </cell>
          <cell r="I3998">
            <v>40175</v>
          </cell>
          <cell r="J3998">
            <v>40168</v>
          </cell>
          <cell r="K3998" t="str">
            <v>N</v>
          </cell>
          <cell r="L3998" t="str">
            <v>Drw</v>
          </cell>
          <cell r="M3998">
            <v>3999</v>
          </cell>
        </row>
        <row r="3999">
          <cell r="C3999">
            <v>51</v>
          </cell>
          <cell r="D3999" t="str">
            <v/>
          </cell>
          <cell r="E3999" t="str">
            <v/>
          </cell>
          <cell r="F3999" t="str">
            <v xml:space="preserve">-- </v>
          </cell>
          <cell r="G3999">
            <v>0</v>
          </cell>
          <cell r="H3999">
            <v>0</v>
          </cell>
          <cell r="I3999">
            <v>40175</v>
          </cell>
          <cell r="J3999">
            <v>40168</v>
          </cell>
          <cell r="K3999" t="str">
            <v>N</v>
          </cell>
          <cell r="L3999" t="str">
            <v>Drw</v>
          </cell>
          <cell r="M3999">
            <v>4000</v>
          </cell>
        </row>
        <row r="4000">
          <cell r="C4000">
            <v>51</v>
          </cell>
          <cell r="D4000" t="str">
            <v/>
          </cell>
          <cell r="E4000" t="str">
            <v/>
          </cell>
          <cell r="F4000" t="str">
            <v xml:space="preserve">Block diagram--Motor control system </v>
          </cell>
          <cell r="G4000">
            <v>0</v>
          </cell>
          <cell r="H4000">
            <v>0</v>
          </cell>
          <cell r="I4000">
            <v>40175</v>
          </cell>
          <cell r="J4000">
            <v>40168</v>
          </cell>
          <cell r="K4000" t="str">
            <v>N</v>
          </cell>
          <cell r="L4000" t="str">
            <v>Drw</v>
          </cell>
          <cell r="M4000">
            <v>4001</v>
          </cell>
        </row>
        <row r="4001">
          <cell r="C4001">
            <v>51</v>
          </cell>
          <cell r="D4001" t="str">
            <v/>
          </cell>
          <cell r="E4001" t="str">
            <v/>
          </cell>
          <cell r="F4001" t="str">
            <v xml:space="preserve">Block diagram--Motor control system </v>
          </cell>
          <cell r="G4001">
            <v>0</v>
          </cell>
          <cell r="H4001">
            <v>0</v>
          </cell>
          <cell r="I4001">
            <v>40175</v>
          </cell>
          <cell r="J4001">
            <v>40168</v>
          </cell>
          <cell r="K4001" t="str">
            <v>N</v>
          </cell>
          <cell r="L4001" t="str">
            <v>Drw</v>
          </cell>
          <cell r="M4001">
            <v>4002</v>
          </cell>
        </row>
        <row r="4002">
          <cell r="C4002">
            <v>51</v>
          </cell>
          <cell r="D4002" t="str">
            <v/>
          </cell>
          <cell r="E4002" t="str">
            <v/>
          </cell>
          <cell r="F4002" t="str">
            <v xml:space="preserve">Block diagram--Motor control system </v>
          </cell>
          <cell r="G4002">
            <v>0</v>
          </cell>
          <cell r="H4002">
            <v>0</v>
          </cell>
          <cell r="I4002">
            <v>40175</v>
          </cell>
          <cell r="J4002">
            <v>40168</v>
          </cell>
          <cell r="K4002" t="str">
            <v>N</v>
          </cell>
          <cell r="L4002" t="str">
            <v>Drw</v>
          </cell>
          <cell r="M4002">
            <v>4003</v>
          </cell>
        </row>
        <row r="4003">
          <cell r="C4003">
            <v>51</v>
          </cell>
          <cell r="D4003" t="str">
            <v/>
          </cell>
          <cell r="E4003" t="str">
            <v/>
          </cell>
          <cell r="F4003" t="str">
            <v xml:space="preserve">-- </v>
          </cell>
          <cell r="G4003">
            <v>0</v>
          </cell>
          <cell r="H4003">
            <v>0</v>
          </cell>
          <cell r="I4003">
            <v>40175</v>
          </cell>
          <cell r="J4003">
            <v>40168</v>
          </cell>
          <cell r="K4003" t="str">
            <v>N</v>
          </cell>
          <cell r="L4003" t="str">
            <v>Drw</v>
          </cell>
          <cell r="M4003">
            <v>4004</v>
          </cell>
        </row>
        <row r="4004">
          <cell r="C4004">
            <v>52</v>
          </cell>
          <cell r="D4004" t="str">
            <v>05050--52--</v>
          </cell>
          <cell r="E4004" t="str">
            <v>05050--52--</v>
          </cell>
          <cell r="F4004" t="str">
            <v>Connection diagrams</v>
          </cell>
          <cell r="G4004">
            <v>0</v>
          </cell>
          <cell r="H4004">
            <v>0</v>
          </cell>
          <cell r="I4004" t="str">
            <v>-</v>
          </cell>
          <cell r="J4004" t="str">
            <v>-</v>
          </cell>
          <cell r="K4004" t="str">
            <v>Y</v>
          </cell>
          <cell r="L4004" t="str">
            <v>Drw</v>
          </cell>
          <cell r="M4004">
            <v>4005</v>
          </cell>
        </row>
        <row r="4005">
          <cell r="C4005">
            <v>52</v>
          </cell>
          <cell r="D4005" t="str">
            <v/>
          </cell>
          <cell r="E4005" t="str">
            <v/>
          </cell>
          <cell r="F4005" t="str">
            <v xml:space="preserve">Connection diagram-Propane system- </v>
          </cell>
          <cell r="G4005">
            <v>0</v>
          </cell>
          <cell r="H4005" t="str">
            <v>VP-1516-147-T-101/2-334</v>
          </cell>
          <cell r="I4005">
            <v>40175</v>
          </cell>
          <cell r="J4005">
            <v>40168</v>
          </cell>
          <cell r="K4005" t="str">
            <v>N</v>
          </cell>
          <cell r="L4005" t="str">
            <v>Drw</v>
          </cell>
          <cell r="M4005">
            <v>4006</v>
          </cell>
        </row>
        <row r="4006">
          <cell r="C4006">
            <v>52</v>
          </cell>
          <cell r="D4006" t="str">
            <v/>
          </cell>
          <cell r="E4006" t="str">
            <v/>
          </cell>
          <cell r="F4006" t="str">
            <v xml:space="preserve">Connection diagram-Propane system- </v>
          </cell>
          <cell r="G4006">
            <v>0</v>
          </cell>
          <cell r="H4006">
            <v>0</v>
          </cell>
          <cell r="I4006">
            <v>40175</v>
          </cell>
          <cell r="J4006">
            <v>40168</v>
          </cell>
          <cell r="K4006" t="str">
            <v>N</v>
          </cell>
          <cell r="L4006" t="str">
            <v>Drw</v>
          </cell>
          <cell r="M4006">
            <v>4007</v>
          </cell>
        </row>
        <row r="4007">
          <cell r="C4007">
            <v>52</v>
          </cell>
          <cell r="D4007" t="str">
            <v/>
          </cell>
          <cell r="E4007" t="str">
            <v/>
          </cell>
          <cell r="F4007" t="str">
            <v xml:space="preserve">Connection diagram-Propane system- </v>
          </cell>
          <cell r="G4007">
            <v>0</v>
          </cell>
          <cell r="H4007">
            <v>0</v>
          </cell>
          <cell r="I4007">
            <v>40175</v>
          </cell>
          <cell r="J4007">
            <v>40168</v>
          </cell>
          <cell r="K4007" t="str">
            <v>N</v>
          </cell>
          <cell r="L4007" t="str">
            <v>Drw</v>
          </cell>
          <cell r="M4007">
            <v>4008</v>
          </cell>
        </row>
        <row r="4008">
          <cell r="C4008">
            <v>52</v>
          </cell>
          <cell r="D4008" t="str">
            <v/>
          </cell>
          <cell r="E4008" t="str">
            <v/>
          </cell>
          <cell r="F4008" t="str">
            <v xml:space="preserve">Connection diagram-Propane system- </v>
          </cell>
          <cell r="G4008">
            <v>0</v>
          </cell>
          <cell r="H4008">
            <v>0</v>
          </cell>
          <cell r="I4008">
            <v>40175</v>
          </cell>
          <cell r="J4008">
            <v>40168</v>
          </cell>
          <cell r="K4008" t="str">
            <v>N</v>
          </cell>
          <cell r="L4008" t="str">
            <v>Drw</v>
          </cell>
          <cell r="M4008">
            <v>4009</v>
          </cell>
        </row>
        <row r="4009">
          <cell r="C4009">
            <v>52</v>
          </cell>
          <cell r="D4009" t="str">
            <v/>
          </cell>
          <cell r="E4009" t="str">
            <v/>
          </cell>
          <cell r="F4009" t="str">
            <v xml:space="preserve">Connection diagram-Propane system- </v>
          </cell>
          <cell r="G4009">
            <v>0</v>
          </cell>
          <cell r="H4009">
            <v>0</v>
          </cell>
          <cell r="I4009">
            <v>40175</v>
          </cell>
          <cell r="J4009">
            <v>40168</v>
          </cell>
          <cell r="K4009" t="str">
            <v>N</v>
          </cell>
          <cell r="L4009" t="str">
            <v>Drw</v>
          </cell>
          <cell r="M4009">
            <v>4010</v>
          </cell>
        </row>
        <row r="4010">
          <cell r="C4010">
            <v>52</v>
          </cell>
          <cell r="D4010" t="str">
            <v/>
          </cell>
          <cell r="E4010" t="str">
            <v/>
          </cell>
          <cell r="F4010" t="str">
            <v xml:space="preserve">Connection diagram-Propane system- </v>
          </cell>
          <cell r="G4010">
            <v>0</v>
          </cell>
          <cell r="H4010">
            <v>0</v>
          </cell>
          <cell r="I4010">
            <v>40175</v>
          </cell>
          <cell r="J4010">
            <v>40168</v>
          </cell>
          <cell r="K4010" t="str">
            <v>N</v>
          </cell>
          <cell r="L4010" t="str">
            <v>Drw</v>
          </cell>
          <cell r="M4010">
            <v>4011</v>
          </cell>
        </row>
        <row r="4011">
          <cell r="C4011">
            <v>52</v>
          </cell>
          <cell r="D4011" t="str">
            <v/>
          </cell>
          <cell r="E4011" t="str">
            <v/>
          </cell>
          <cell r="F4011" t="str">
            <v xml:space="preserve">Connection diagram-Propane system- </v>
          </cell>
          <cell r="G4011">
            <v>0</v>
          </cell>
          <cell r="H4011" t="str">
            <v>VP-1516-147-T-101/2-335</v>
          </cell>
          <cell r="I4011">
            <v>40175</v>
          </cell>
          <cell r="J4011">
            <v>40168</v>
          </cell>
          <cell r="K4011" t="str">
            <v>N</v>
          </cell>
          <cell r="L4011" t="str">
            <v>Drw</v>
          </cell>
          <cell r="M4011">
            <v>4012</v>
          </cell>
        </row>
        <row r="4012">
          <cell r="C4012">
            <v>52</v>
          </cell>
          <cell r="D4012" t="str">
            <v/>
          </cell>
          <cell r="E4012" t="str">
            <v/>
          </cell>
          <cell r="F4012" t="str">
            <v xml:space="preserve">Connection diagram-Propane system- </v>
          </cell>
          <cell r="G4012">
            <v>0</v>
          </cell>
          <cell r="H4012">
            <v>0</v>
          </cell>
          <cell r="I4012">
            <v>40175</v>
          </cell>
          <cell r="J4012">
            <v>40168</v>
          </cell>
          <cell r="K4012" t="str">
            <v>N</v>
          </cell>
          <cell r="L4012" t="str">
            <v>Drw</v>
          </cell>
          <cell r="M4012">
            <v>4013</v>
          </cell>
        </row>
        <row r="4013">
          <cell r="C4013">
            <v>52</v>
          </cell>
          <cell r="D4013" t="str">
            <v/>
          </cell>
          <cell r="E4013" t="str">
            <v/>
          </cell>
          <cell r="F4013" t="str">
            <v xml:space="preserve">Connection diagram-Propane system- </v>
          </cell>
          <cell r="G4013">
            <v>0</v>
          </cell>
          <cell r="H4013">
            <v>0</v>
          </cell>
          <cell r="I4013">
            <v>40175</v>
          </cell>
          <cell r="J4013">
            <v>40168</v>
          </cell>
          <cell r="K4013" t="str">
            <v>N</v>
          </cell>
          <cell r="L4013" t="str">
            <v>Drw</v>
          </cell>
          <cell r="M4013">
            <v>4014</v>
          </cell>
        </row>
        <row r="4014">
          <cell r="C4014">
            <v>52</v>
          </cell>
          <cell r="D4014" t="str">
            <v/>
          </cell>
          <cell r="E4014" t="str">
            <v/>
          </cell>
          <cell r="F4014" t="str">
            <v xml:space="preserve">Connection diagram-Propane system- </v>
          </cell>
          <cell r="G4014">
            <v>0</v>
          </cell>
          <cell r="H4014">
            <v>0</v>
          </cell>
          <cell r="I4014">
            <v>40175</v>
          </cell>
          <cell r="J4014">
            <v>40168</v>
          </cell>
          <cell r="K4014" t="str">
            <v>N</v>
          </cell>
          <cell r="L4014" t="str">
            <v>Drw</v>
          </cell>
          <cell r="M4014">
            <v>4015</v>
          </cell>
        </row>
        <row r="4015">
          <cell r="C4015">
            <v>52</v>
          </cell>
          <cell r="D4015" t="str">
            <v/>
          </cell>
          <cell r="E4015" t="str">
            <v/>
          </cell>
          <cell r="F4015" t="str">
            <v xml:space="preserve">Connection diagram-Propane system- </v>
          </cell>
          <cell r="G4015">
            <v>0</v>
          </cell>
          <cell r="H4015">
            <v>0</v>
          </cell>
          <cell r="I4015">
            <v>40175</v>
          </cell>
          <cell r="J4015">
            <v>40168</v>
          </cell>
          <cell r="K4015" t="str">
            <v>N</v>
          </cell>
          <cell r="L4015" t="str">
            <v>Drw</v>
          </cell>
          <cell r="M4015">
            <v>4016</v>
          </cell>
        </row>
        <row r="4016">
          <cell r="C4016">
            <v>52</v>
          </cell>
          <cell r="D4016" t="str">
            <v/>
          </cell>
          <cell r="E4016" t="str">
            <v/>
          </cell>
          <cell r="F4016" t="str">
            <v xml:space="preserve">Connection diagram-Propane system- </v>
          </cell>
          <cell r="G4016">
            <v>0</v>
          </cell>
          <cell r="H4016" t="str">
            <v>VP-1516-147-T-101/2-336</v>
          </cell>
          <cell r="I4016">
            <v>40175</v>
          </cell>
          <cell r="J4016">
            <v>40168</v>
          </cell>
          <cell r="K4016" t="str">
            <v>N</v>
          </cell>
          <cell r="L4016" t="str">
            <v>Drw</v>
          </cell>
          <cell r="M4016">
            <v>4017</v>
          </cell>
        </row>
        <row r="4017">
          <cell r="C4017">
            <v>52</v>
          </cell>
          <cell r="D4017" t="str">
            <v/>
          </cell>
          <cell r="E4017" t="str">
            <v/>
          </cell>
          <cell r="F4017" t="str">
            <v xml:space="preserve">Connection diagram-Propane system- </v>
          </cell>
          <cell r="G4017">
            <v>0</v>
          </cell>
          <cell r="H4017">
            <v>0</v>
          </cell>
          <cell r="I4017">
            <v>40175</v>
          </cell>
          <cell r="J4017">
            <v>40168</v>
          </cell>
          <cell r="K4017" t="str">
            <v>N</v>
          </cell>
          <cell r="L4017" t="str">
            <v>Drw</v>
          </cell>
          <cell r="M4017">
            <v>4018</v>
          </cell>
        </row>
        <row r="4018">
          <cell r="C4018">
            <v>52</v>
          </cell>
          <cell r="D4018" t="str">
            <v/>
          </cell>
          <cell r="E4018" t="str">
            <v/>
          </cell>
          <cell r="F4018" t="str">
            <v xml:space="preserve">Connection diagram-Propane system- </v>
          </cell>
          <cell r="G4018">
            <v>0</v>
          </cell>
          <cell r="H4018">
            <v>0</v>
          </cell>
          <cell r="I4018">
            <v>40175</v>
          </cell>
          <cell r="J4018">
            <v>40168</v>
          </cell>
          <cell r="K4018" t="str">
            <v>N</v>
          </cell>
          <cell r="L4018" t="str">
            <v>Drw</v>
          </cell>
          <cell r="M4018">
            <v>4019</v>
          </cell>
        </row>
        <row r="4019">
          <cell r="C4019">
            <v>52</v>
          </cell>
          <cell r="D4019" t="str">
            <v/>
          </cell>
          <cell r="E4019" t="str">
            <v/>
          </cell>
          <cell r="F4019" t="str">
            <v xml:space="preserve">Connection diagram-Propane system- </v>
          </cell>
          <cell r="G4019">
            <v>0</v>
          </cell>
          <cell r="H4019">
            <v>0</v>
          </cell>
          <cell r="I4019">
            <v>40175</v>
          </cell>
          <cell r="J4019">
            <v>40168</v>
          </cell>
          <cell r="K4019" t="str">
            <v>N</v>
          </cell>
          <cell r="L4019" t="str">
            <v>Drw</v>
          </cell>
          <cell r="M4019">
            <v>4020</v>
          </cell>
        </row>
        <row r="4020">
          <cell r="C4020">
            <v>52</v>
          </cell>
          <cell r="D4020" t="str">
            <v/>
          </cell>
          <cell r="E4020" t="str">
            <v/>
          </cell>
          <cell r="F4020" t="str">
            <v xml:space="preserve">Connection diagram-Propane system- </v>
          </cell>
          <cell r="G4020">
            <v>0</v>
          </cell>
          <cell r="H4020">
            <v>0</v>
          </cell>
          <cell r="I4020">
            <v>40175</v>
          </cell>
          <cell r="J4020">
            <v>40168</v>
          </cell>
          <cell r="K4020" t="str">
            <v>N</v>
          </cell>
          <cell r="L4020" t="str">
            <v>Drw</v>
          </cell>
          <cell r="M4020">
            <v>4021</v>
          </cell>
        </row>
        <row r="4021">
          <cell r="C4021">
            <v>52</v>
          </cell>
          <cell r="D4021" t="str">
            <v/>
          </cell>
          <cell r="E4021" t="str">
            <v/>
          </cell>
          <cell r="F4021" t="str">
            <v xml:space="preserve">Connection diagram-Propane system- </v>
          </cell>
          <cell r="G4021">
            <v>0</v>
          </cell>
          <cell r="H4021" t="str">
            <v>VP-1516-147-T-101/2-337</v>
          </cell>
          <cell r="I4021">
            <v>40175</v>
          </cell>
          <cell r="J4021">
            <v>40168</v>
          </cell>
          <cell r="K4021" t="str">
            <v>N</v>
          </cell>
          <cell r="L4021" t="str">
            <v>Drw</v>
          </cell>
          <cell r="M4021">
            <v>4022</v>
          </cell>
        </row>
        <row r="4022">
          <cell r="C4022">
            <v>52</v>
          </cell>
          <cell r="D4022" t="str">
            <v/>
          </cell>
          <cell r="E4022" t="str">
            <v/>
          </cell>
          <cell r="F4022" t="str">
            <v xml:space="preserve">Connection diagram-Propane system- </v>
          </cell>
          <cell r="G4022">
            <v>0</v>
          </cell>
          <cell r="H4022">
            <v>0</v>
          </cell>
          <cell r="I4022">
            <v>40175</v>
          </cell>
          <cell r="J4022">
            <v>40168</v>
          </cell>
          <cell r="K4022" t="str">
            <v>N</v>
          </cell>
          <cell r="L4022" t="str">
            <v>Drw</v>
          </cell>
          <cell r="M4022">
            <v>4023</v>
          </cell>
        </row>
        <row r="4023">
          <cell r="C4023">
            <v>52</v>
          </cell>
          <cell r="D4023" t="str">
            <v/>
          </cell>
          <cell r="E4023" t="str">
            <v/>
          </cell>
          <cell r="F4023" t="str">
            <v xml:space="preserve">Connection diagram-Propane system- </v>
          </cell>
          <cell r="G4023">
            <v>0</v>
          </cell>
          <cell r="H4023">
            <v>0</v>
          </cell>
          <cell r="I4023">
            <v>40175</v>
          </cell>
          <cell r="J4023">
            <v>40168</v>
          </cell>
          <cell r="K4023" t="str">
            <v>N</v>
          </cell>
          <cell r="L4023" t="str">
            <v>Drw</v>
          </cell>
          <cell r="M4023">
            <v>4024</v>
          </cell>
        </row>
        <row r="4024">
          <cell r="C4024">
            <v>52</v>
          </cell>
          <cell r="D4024" t="str">
            <v/>
          </cell>
          <cell r="E4024" t="str">
            <v/>
          </cell>
          <cell r="F4024" t="str">
            <v xml:space="preserve">Connection diagram-Propane system- </v>
          </cell>
          <cell r="G4024">
            <v>0</v>
          </cell>
          <cell r="H4024">
            <v>0</v>
          </cell>
          <cell r="I4024">
            <v>40175</v>
          </cell>
          <cell r="J4024">
            <v>40168</v>
          </cell>
          <cell r="K4024" t="str">
            <v>N</v>
          </cell>
          <cell r="L4024" t="str">
            <v>Drw</v>
          </cell>
          <cell r="M4024">
            <v>4025</v>
          </cell>
        </row>
        <row r="4025">
          <cell r="C4025">
            <v>52</v>
          </cell>
          <cell r="D4025" t="str">
            <v/>
          </cell>
          <cell r="E4025" t="str">
            <v/>
          </cell>
          <cell r="F4025" t="str">
            <v xml:space="preserve">Connection diagram-Propane system- </v>
          </cell>
          <cell r="G4025">
            <v>0</v>
          </cell>
          <cell r="H4025">
            <v>0</v>
          </cell>
          <cell r="I4025">
            <v>40175</v>
          </cell>
          <cell r="J4025">
            <v>40168</v>
          </cell>
          <cell r="K4025" t="str">
            <v>N</v>
          </cell>
          <cell r="L4025" t="str">
            <v>Drw</v>
          </cell>
          <cell r="M4025">
            <v>4026</v>
          </cell>
        </row>
        <row r="4026">
          <cell r="C4026">
            <v>52</v>
          </cell>
          <cell r="D4026" t="str">
            <v>05050-ED-52-005-01</v>
          </cell>
          <cell r="E4026" t="str">
            <v>05050-ED-52-005-01</v>
          </cell>
          <cell r="F4026" t="str">
            <v xml:space="preserve">Connection diagram-Propane system- </v>
          </cell>
          <cell r="G4026">
            <v>0</v>
          </cell>
          <cell r="H4026" t="str">
            <v>VP-1516-147-T-101/2-338</v>
          </cell>
          <cell r="I4026">
            <v>40175</v>
          </cell>
          <cell r="J4026">
            <v>40168</v>
          </cell>
          <cell r="K4026" t="str">
            <v>y</v>
          </cell>
          <cell r="L4026" t="str">
            <v>Drw</v>
          </cell>
          <cell r="M4026">
            <v>4027</v>
          </cell>
        </row>
        <row r="4027">
          <cell r="C4027">
            <v>52</v>
          </cell>
          <cell r="D4027" t="str">
            <v/>
          </cell>
          <cell r="E4027" t="str">
            <v/>
          </cell>
          <cell r="F4027" t="str">
            <v xml:space="preserve">Connection diagram-Propane system- </v>
          </cell>
          <cell r="G4027">
            <v>0</v>
          </cell>
          <cell r="H4027">
            <v>0</v>
          </cell>
          <cell r="I4027">
            <v>40175</v>
          </cell>
          <cell r="J4027">
            <v>40168</v>
          </cell>
          <cell r="K4027" t="str">
            <v>N</v>
          </cell>
          <cell r="L4027" t="str">
            <v>Drw</v>
          </cell>
          <cell r="M4027">
            <v>4028</v>
          </cell>
        </row>
        <row r="4028">
          <cell r="C4028">
            <v>52</v>
          </cell>
          <cell r="D4028" t="str">
            <v/>
          </cell>
          <cell r="E4028" t="str">
            <v/>
          </cell>
          <cell r="F4028" t="str">
            <v xml:space="preserve">Connection diagram-Propane system- </v>
          </cell>
          <cell r="G4028">
            <v>0</v>
          </cell>
          <cell r="H4028">
            <v>0</v>
          </cell>
          <cell r="I4028">
            <v>40175</v>
          </cell>
          <cell r="J4028">
            <v>40168</v>
          </cell>
          <cell r="K4028" t="str">
            <v>N</v>
          </cell>
          <cell r="L4028" t="str">
            <v>Drw</v>
          </cell>
          <cell r="M4028">
            <v>4029</v>
          </cell>
        </row>
        <row r="4029">
          <cell r="C4029">
            <v>52</v>
          </cell>
          <cell r="D4029" t="str">
            <v/>
          </cell>
          <cell r="E4029" t="str">
            <v/>
          </cell>
          <cell r="F4029" t="str">
            <v xml:space="preserve">Connection diagram-Propane system- </v>
          </cell>
          <cell r="G4029">
            <v>0</v>
          </cell>
          <cell r="H4029">
            <v>0</v>
          </cell>
          <cell r="I4029">
            <v>40175</v>
          </cell>
          <cell r="J4029">
            <v>40168</v>
          </cell>
          <cell r="K4029" t="str">
            <v>N</v>
          </cell>
          <cell r="L4029" t="str">
            <v>Drw</v>
          </cell>
          <cell r="M4029">
            <v>4030</v>
          </cell>
        </row>
        <row r="4030">
          <cell r="C4030">
            <v>52</v>
          </cell>
          <cell r="D4030" t="str">
            <v/>
          </cell>
          <cell r="E4030" t="str">
            <v/>
          </cell>
          <cell r="F4030" t="str">
            <v xml:space="preserve">Connection diagram-Propane system- </v>
          </cell>
          <cell r="G4030">
            <v>0</v>
          </cell>
          <cell r="H4030">
            <v>0</v>
          </cell>
          <cell r="I4030">
            <v>40175</v>
          </cell>
          <cell r="J4030">
            <v>40168</v>
          </cell>
          <cell r="K4030" t="str">
            <v>N</v>
          </cell>
          <cell r="L4030" t="str">
            <v>Drw</v>
          </cell>
          <cell r="M4030">
            <v>4031</v>
          </cell>
        </row>
        <row r="4031">
          <cell r="C4031">
            <v>52</v>
          </cell>
          <cell r="D4031" t="str">
            <v>05050-ED-52-006-01</v>
          </cell>
          <cell r="E4031" t="str">
            <v>05050-ED-52-006-01</v>
          </cell>
          <cell r="F4031" t="str">
            <v xml:space="preserve">Connection diagram-Propane system- </v>
          </cell>
          <cell r="G4031">
            <v>0</v>
          </cell>
          <cell r="H4031" t="str">
            <v>VP-1516-147-T-101/2-339</v>
          </cell>
          <cell r="I4031">
            <v>40175</v>
          </cell>
          <cell r="J4031">
            <v>40168</v>
          </cell>
          <cell r="K4031" t="str">
            <v>y</v>
          </cell>
          <cell r="L4031" t="str">
            <v>Drw</v>
          </cell>
          <cell r="M4031">
            <v>4032</v>
          </cell>
        </row>
        <row r="4032">
          <cell r="C4032">
            <v>52</v>
          </cell>
          <cell r="D4032" t="str">
            <v/>
          </cell>
          <cell r="E4032" t="str">
            <v/>
          </cell>
          <cell r="F4032" t="str">
            <v xml:space="preserve">Connection diagram-Propane system- </v>
          </cell>
          <cell r="G4032">
            <v>0</v>
          </cell>
          <cell r="H4032">
            <v>0</v>
          </cell>
          <cell r="I4032">
            <v>40175</v>
          </cell>
          <cell r="J4032">
            <v>40168</v>
          </cell>
          <cell r="K4032" t="str">
            <v>N</v>
          </cell>
          <cell r="L4032" t="str">
            <v>Drw</v>
          </cell>
          <cell r="M4032">
            <v>4033</v>
          </cell>
        </row>
        <row r="4033">
          <cell r="C4033">
            <v>52</v>
          </cell>
          <cell r="D4033" t="str">
            <v>05050-ED-52-007-01</v>
          </cell>
          <cell r="E4033" t="str">
            <v>05050-ED-52-007-01</v>
          </cell>
          <cell r="F4033" t="str">
            <v xml:space="preserve">Connection diagram-Propane system- </v>
          </cell>
          <cell r="G4033">
            <v>0</v>
          </cell>
          <cell r="H4033" t="str">
            <v>VP-1516-147-T-101/2-340</v>
          </cell>
          <cell r="I4033">
            <v>40175</v>
          </cell>
          <cell r="J4033">
            <v>40168</v>
          </cell>
          <cell r="K4033" t="str">
            <v>Y</v>
          </cell>
          <cell r="L4033" t="str">
            <v>Drw</v>
          </cell>
          <cell r="M4033">
            <v>4034</v>
          </cell>
        </row>
        <row r="4034">
          <cell r="C4034">
            <v>52</v>
          </cell>
          <cell r="D4034" t="str">
            <v/>
          </cell>
          <cell r="E4034" t="str">
            <v/>
          </cell>
          <cell r="F4034" t="str">
            <v xml:space="preserve">Connection diagram-Propane system- </v>
          </cell>
          <cell r="G4034">
            <v>0</v>
          </cell>
          <cell r="H4034">
            <v>0</v>
          </cell>
          <cell r="I4034">
            <v>40175</v>
          </cell>
          <cell r="J4034">
            <v>40168</v>
          </cell>
          <cell r="K4034" t="str">
            <v>N</v>
          </cell>
          <cell r="L4034" t="str">
            <v>Drw</v>
          </cell>
          <cell r="M4034">
            <v>4035</v>
          </cell>
        </row>
        <row r="4035">
          <cell r="C4035">
            <v>52</v>
          </cell>
          <cell r="D4035" t="str">
            <v/>
          </cell>
          <cell r="E4035" t="str">
            <v/>
          </cell>
          <cell r="F4035" t="str">
            <v xml:space="preserve">Connection diagram-Propane system- </v>
          </cell>
          <cell r="G4035">
            <v>0</v>
          </cell>
          <cell r="H4035">
            <v>0</v>
          </cell>
          <cell r="I4035">
            <v>40175</v>
          </cell>
          <cell r="J4035">
            <v>40168</v>
          </cell>
          <cell r="K4035" t="str">
            <v>N</v>
          </cell>
          <cell r="L4035" t="str">
            <v>Drw</v>
          </cell>
          <cell r="M4035">
            <v>4036</v>
          </cell>
        </row>
        <row r="4036">
          <cell r="C4036">
            <v>52</v>
          </cell>
          <cell r="D4036" t="str">
            <v/>
          </cell>
          <cell r="E4036" t="str">
            <v/>
          </cell>
          <cell r="F4036" t="str">
            <v xml:space="preserve">Connection diagram-Propane system- </v>
          </cell>
          <cell r="G4036">
            <v>0</v>
          </cell>
          <cell r="H4036">
            <v>0</v>
          </cell>
          <cell r="I4036">
            <v>40175</v>
          </cell>
          <cell r="J4036">
            <v>40168</v>
          </cell>
          <cell r="K4036" t="str">
            <v>N</v>
          </cell>
          <cell r="L4036" t="str">
            <v>Drw</v>
          </cell>
          <cell r="M4036">
            <v>4037</v>
          </cell>
        </row>
        <row r="4037">
          <cell r="C4037">
            <v>52</v>
          </cell>
          <cell r="D4037" t="str">
            <v/>
          </cell>
          <cell r="E4037" t="str">
            <v/>
          </cell>
          <cell r="F4037" t="str">
            <v xml:space="preserve">Connection diagram-Propane system- </v>
          </cell>
          <cell r="G4037">
            <v>0</v>
          </cell>
          <cell r="H4037">
            <v>0</v>
          </cell>
          <cell r="I4037">
            <v>40175</v>
          </cell>
          <cell r="J4037">
            <v>40168</v>
          </cell>
          <cell r="K4037" t="str">
            <v>N</v>
          </cell>
          <cell r="L4037" t="str">
            <v>Drw</v>
          </cell>
          <cell r="M4037">
            <v>4038</v>
          </cell>
        </row>
        <row r="4038">
          <cell r="C4038">
            <v>52</v>
          </cell>
          <cell r="D4038" t="str">
            <v/>
          </cell>
          <cell r="E4038" t="str">
            <v/>
          </cell>
          <cell r="F4038" t="str">
            <v xml:space="preserve">Connection diagram-Propane system- </v>
          </cell>
          <cell r="G4038">
            <v>0</v>
          </cell>
          <cell r="H4038" t="str">
            <v>VP-1516-147-T-101/2-341</v>
          </cell>
          <cell r="I4038">
            <v>40175</v>
          </cell>
          <cell r="J4038">
            <v>40168</v>
          </cell>
          <cell r="K4038" t="str">
            <v>N</v>
          </cell>
          <cell r="L4038" t="str">
            <v>Drw</v>
          </cell>
          <cell r="M4038">
            <v>4039</v>
          </cell>
        </row>
        <row r="4039">
          <cell r="C4039">
            <v>52</v>
          </cell>
          <cell r="D4039" t="str">
            <v/>
          </cell>
          <cell r="E4039" t="str">
            <v/>
          </cell>
          <cell r="F4039" t="str">
            <v xml:space="preserve">Connection diagram-Propane system- </v>
          </cell>
          <cell r="G4039">
            <v>0</v>
          </cell>
          <cell r="H4039">
            <v>0</v>
          </cell>
          <cell r="I4039">
            <v>40175</v>
          </cell>
          <cell r="J4039">
            <v>40168</v>
          </cell>
          <cell r="K4039" t="str">
            <v>N</v>
          </cell>
          <cell r="L4039" t="str">
            <v>Drw</v>
          </cell>
          <cell r="M4039">
            <v>4040</v>
          </cell>
        </row>
        <row r="4040">
          <cell r="C4040">
            <v>52</v>
          </cell>
          <cell r="D4040" t="str">
            <v/>
          </cell>
          <cell r="E4040" t="str">
            <v/>
          </cell>
          <cell r="F4040" t="str">
            <v xml:space="preserve">Connection diagram-Propane system- </v>
          </cell>
          <cell r="G4040">
            <v>0</v>
          </cell>
          <cell r="H4040" t="str">
            <v>VP-1516-147-T-101/2-342</v>
          </cell>
          <cell r="I4040">
            <v>40175</v>
          </cell>
          <cell r="J4040">
            <v>40168</v>
          </cell>
          <cell r="K4040" t="str">
            <v>N</v>
          </cell>
          <cell r="L4040" t="str">
            <v>Drw</v>
          </cell>
          <cell r="M4040">
            <v>4041</v>
          </cell>
        </row>
        <row r="4041">
          <cell r="C4041">
            <v>52</v>
          </cell>
          <cell r="D4041" t="str">
            <v/>
          </cell>
          <cell r="E4041" t="str">
            <v/>
          </cell>
          <cell r="F4041" t="str">
            <v xml:space="preserve">Connection diagram-Propane system- </v>
          </cell>
          <cell r="G4041">
            <v>0</v>
          </cell>
          <cell r="H4041">
            <v>0</v>
          </cell>
          <cell r="I4041">
            <v>40175</v>
          </cell>
          <cell r="J4041">
            <v>40168</v>
          </cell>
          <cell r="K4041" t="str">
            <v>N</v>
          </cell>
          <cell r="L4041" t="str">
            <v>Drw</v>
          </cell>
          <cell r="M4041">
            <v>4042</v>
          </cell>
        </row>
        <row r="4042">
          <cell r="C4042">
            <v>52</v>
          </cell>
          <cell r="D4042" t="str">
            <v/>
          </cell>
          <cell r="E4042" t="str">
            <v/>
          </cell>
          <cell r="F4042" t="str">
            <v xml:space="preserve">Connection diagram-Propane system- </v>
          </cell>
          <cell r="G4042">
            <v>0</v>
          </cell>
          <cell r="H4042">
            <v>0</v>
          </cell>
          <cell r="I4042">
            <v>40175</v>
          </cell>
          <cell r="J4042">
            <v>40168</v>
          </cell>
          <cell r="K4042" t="str">
            <v>N</v>
          </cell>
          <cell r="L4042" t="str">
            <v>Drw</v>
          </cell>
          <cell r="M4042">
            <v>4043</v>
          </cell>
        </row>
        <row r="4043">
          <cell r="C4043">
            <v>52</v>
          </cell>
          <cell r="D4043" t="str">
            <v/>
          </cell>
          <cell r="E4043" t="str">
            <v/>
          </cell>
          <cell r="F4043" t="str">
            <v xml:space="preserve">Connection diagram-Propane system- </v>
          </cell>
          <cell r="G4043">
            <v>0</v>
          </cell>
          <cell r="H4043">
            <v>0</v>
          </cell>
          <cell r="I4043">
            <v>40175</v>
          </cell>
          <cell r="J4043">
            <v>40168</v>
          </cell>
          <cell r="K4043" t="str">
            <v>N</v>
          </cell>
          <cell r="L4043" t="str">
            <v>Drw</v>
          </cell>
          <cell r="M4043">
            <v>4044</v>
          </cell>
        </row>
        <row r="4044">
          <cell r="C4044">
            <v>52</v>
          </cell>
          <cell r="D4044" t="str">
            <v/>
          </cell>
          <cell r="E4044" t="str">
            <v/>
          </cell>
          <cell r="F4044" t="str">
            <v xml:space="preserve">Connection diagram-Propane system- </v>
          </cell>
          <cell r="G4044">
            <v>0</v>
          </cell>
          <cell r="H4044">
            <v>0</v>
          </cell>
          <cell r="I4044">
            <v>40175</v>
          </cell>
          <cell r="J4044">
            <v>40168</v>
          </cell>
          <cell r="K4044" t="str">
            <v>N</v>
          </cell>
          <cell r="L4044" t="str">
            <v>Drw</v>
          </cell>
          <cell r="M4044">
            <v>4045</v>
          </cell>
        </row>
        <row r="4045">
          <cell r="C4045">
            <v>52</v>
          </cell>
          <cell r="D4045" t="str">
            <v/>
          </cell>
          <cell r="E4045" t="str">
            <v/>
          </cell>
          <cell r="F4045" t="str">
            <v xml:space="preserve">Connection diagram-Propane system- </v>
          </cell>
          <cell r="G4045">
            <v>0</v>
          </cell>
          <cell r="H4045" t="str">
            <v>VP-1516-147-T-101/2-343</v>
          </cell>
          <cell r="I4045">
            <v>40175</v>
          </cell>
          <cell r="J4045">
            <v>40168</v>
          </cell>
          <cell r="K4045" t="str">
            <v>N</v>
          </cell>
          <cell r="L4045" t="str">
            <v>Drw</v>
          </cell>
          <cell r="M4045">
            <v>4046</v>
          </cell>
        </row>
        <row r="4046">
          <cell r="C4046">
            <v>52</v>
          </cell>
          <cell r="D4046" t="str">
            <v/>
          </cell>
          <cell r="E4046" t="str">
            <v/>
          </cell>
          <cell r="F4046" t="str">
            <v xml:space="preserve">Connection diagram-Propane system- </v>
          </cell>
          <cell r="G4046">
            <v>0</v>
          </cell>
          <cell r="H4046">
            <v>0</v>
          </cell>
          <cell r="I4046">
            <v>40175</v>
          </cell>
          <cell r="J4046">
            <v>40168</v>
          </cell>
          <cell r="K4046" t="str">
            <v>N</v>
          </cell>
          <cell r="L4046" t="str">
            <v>Drw</v>
          </cell>
          <cell r="M4046">
            <v>4047</v>
          </cell>
        </row>
        <row r="4047">
          <cell r="C4047">
            <v>52</v>
          </cell>
          <cell r="D4047" t="str">
            <v/>
          </cell>
          <cell r="E4047" t="str">
            <v/>
          </cell>
          <cell r="F4047" t="str">
            <v xml:space="preserve">Connection diagram-Propane system- </v>
          </cell>
          <cell r="G4047">
            <v>0</v>
          </cell>
          <cell r="H4047">
            <v>0</v>
          </cell>
          <cell r="I4047">
            <v>40175</v>
          </cell>
          <cell r="J4047">
            <v>40168</v>
          </cell>
          <cell r="K4047" t="str">
            <v>N</v>
          </cell>
          <cell r="L4047" t="str">
            <v>Drw</v>
          </cell>
          <cell r="M4047">
            <v>4048</v>
          </cell>
        </row>
        <row r="4048">
          <cell r="C4048">
            <v>52</v>
          </cell>
          <cell r="D4048" t="str">
            <v/>
          </cell>
          <cell r="E4048" t="str">
            <v/>
          </cell>
          <cell r="F4048" t="str">
            <v xml:space="preserve">Connection diagram-Propane system- </v>
          </cell>
          <cell r="G4048">
            <v>0</v>
          </cell>
          <cell r="H4048">
            <v>0</v>
          </cell>
          <cell r="I4048">
            <v>40175</v>
          </cell>
          <cell r="J4048">
            <v>40168</v>
          </cell>
          <cell r="K4048" t="str">
            <v>N</v>
          </cell>
          <cell r="L4048" t="str">
            <v>Drw</v>
          </cell>
          <cell r="M4048">
            <v>4049</v>
          </cell>
        </row>
        <row r="4049">
          <cell r="C4049">
            <v>52</v>
          </cell>
          <cell r="D4049" t="str">
            <v/>
          </cell>
          <cell r="E4049" t="str">
            <v/>
          </cell>
          <cell r="F4049" t="str">
            <v xml:space="preserve">Connection diagram-Propane system- </v>
          </cell>
          <cell r="G4049">
            <v>0</v>
          </cell>
          <cell r="H4049">
            <v>0</v>
          </cell>
          <cell r="I4049">
            <v>40175</v>
          </cell>
          <cell r="J4049">
            <v>40168</v>
          </cell>
          <cell r="K4049" t="str">
            <v>N</v>
          </cell>
          <cell r="L4049" t="str">
            <v>Drw</v>
          </cell>
          <cell r="M4049">
            <v>4050</v>
          </cell>
        </row>
        <row r="4050">
          <cell r="C4050">
            <v>52</v>
          </cell>
          <cell r="D4050" t="str">
            <v/>
          </cell>
          <cell r="E4050" t="str">
            <v/>
          </cell>
          <cell r="F4050" t="str">
            <v xml:space="preserve">Connection diagram-Propane system- </v>
          </cell>
          <cell r="G4050">
            <v>0</v>
          </cell>
          <cell r="H4050" t="str">
            <v>VP-1516-147-T-101/2-344</v>
          </cell>
          <cell r="I4050">
            <v>40175</v>
          </cell>
          <cell r="J4050">
            <v>40168</v>
          </cell>
          <cell r="K4050" t="str">
            <v>N</v>
          </cell>
          <cell r="L4050" t="str">
            <v>Drw</v>
          </cell>
          <cell r="M4050">
            <v>4051</v>
          </cell>
        </row>
        <row r="4051">
          <cell r="C4051">
            <v>52</v>
          </cell>
          <cell r="D4051" t="str">
            <v/>
          </cell>
          <cell r="E4051" t="str">
            <v/>
          </cell>
          <cell r="F4051" t="str">
            <v xml:space="preserve">Connection diagram-Propane system- </v>
          </cell>
          <cell r="G4051">
            <v>0</v>
          </cell>
          <cell r="H4051">
            <v>0</v>
          </cell>
          <cell r="I4051">
            <v>40175</v>
          </cell>
          <cell r="J4051">
            <v>40168</v>
          </cell>
          <cell r="K4051" t="str">
            <v>N</v>
          </cell>
          <cell r="L4051" t="str">
            <v>Drw</v>
          </cell>
          <cell r="M4051">
            <v>4052</v>
          </cell>
        </row>
        <row r="4052">
          <cell r="C4052">
            <v>52</v>
          </cell>
          <cell r="D4052" t="str">
            <v/>
          </cell>
          <cell r="E4052" t="str">
            <v/>
          </cell>
          <cell r="F4052" t="str">
            <v xml:space="preserve">Connection diagram-Propane system- </v>
          </cell>
          <cell r="G4052">
            <v>0</v>
          </cell>
          <cell r="H4052">
            <v>0</v>
          </cell>
          <cell r="I4052">
            <v>40175</v>
          </cell>
          <cell r="J4052">
            <v>40168</v>
          </cell>
          <cell r="K4052" t="str">
            <v>N</v>
          </cell>
          <cell r="L4052" t="str">
            <v>Drw</v>
          </cell>
          <cell r="M4052">
            <v>4053</v>
          </cell>
        </row>
        <row r="4053">
          <cell r="C4053">
            <v>52</v>
          </cell>
          <cell r="D4053" t="str">
            <v/>
          </cell>
          <cell r="E4053" t="str">
            <v/>
          </cell>
          <cell r="F4053" t="str">
            <v xml:space="preserve">Connection diagram-Propane system- </v>
          </cell>
          <cell r="G4053">
            <v>0</v>
          </cell>
          <cell r="H4053">
            <v>0</v>
          </cell>
          <cell r="I4053">
            <v>40175</v>
          </cell>
          <cell r="J4053">
            <v>40168</v>
          </cell>
          <cell r="K4053" t="str">
            <v>N</v>
          </cell>
          <cell r="L4053" t="str">
            <v>Drw</v>
          </cell>
          <cell r="M4053">
            <v>4054</v>
          </cell>
        </row>
        <row r="4054">
          <cell r="C4054">
            <v>52</v>
          </cell>
          <cell r="D4054" t="str">
            <v/>
          </cell>
          <cell r="E4054" t="str">
            <v/>
          </cell>
          <cell r="F4054" t="str">
            <v xml:space="preserve">Connection diagram-Propane system- </v>
          </cell>
          <cell r="G4054">
            <v>0</v>
          </cell>
          <cell r="H4054">
            <v>0</v>
          </cell>
          <cell r="I4054">
            <v>40175</v>
          </cell>
          <cell r="J4054">
            <v>40168</v>
          </cell>
          <cell r="K4054" t="str">
            <v>N</v>
          </cell>
          <cell r="L4054" t="str">
            <v>Drw</v>
          </cell>
          <cell r="M4054">
            <v>4055</v>
          </cell>
        </row>
        <row r="4055">
          <cell r="C4055">
            <v>52</v>
          </cell>
          <cell r="D4055" t="str">
            <v>05050-ED-52-012-01</v>
          </cell>
          <cell r="E4055" t="str">
            <v>05050-ED-52-012-01</v>
          </cell>
          <cell r="F4055" t="str">
            <v xml:space="preserve">Connection diagram-Propane system- </v>
          </cell>
          <cell r="G4055">
            <v>0</v>
          </cell>
          <cell r="H4055" t="str">
            <v>VP-1516-147-T-101/2-345</v>
          </cell>
          <cell r="I4055">
            <v>40175</v>
          </cell>
          <cell r="J4055">
            <v>40168</v>
          </cell>
          <cell r="K4055" t="str">
            <v>y</v>
          </cell>
          <cell r="L4055" t="str">
            <v>Drw</v>
          </cell>
          <cell r="M4055">
            <v>4056</v>
          </cell>
        </row>
        <row r="4056">
          <cell r="C4056">
            <v>52</v>
          </cell>
          <cell r="D4056" t="str">
            <v/>
          </cell>
          <cell r="E4056" t="str">
            <v/>
          </cell>
          <cell r="F4056" t="str">
            <v xml:space="preserve">Connection diagram-Propane system- </v>
          </cell>
          <cell r="G4056">
            <v>0</v>
          </cell>
          <cell r="H4056">
            <v>0</v>
          </cell>
          <cell r="I4056">
            <v>40175</v>
          </cell>
          <cell r="J4056">
            <v>40168</v>
          </cell>
          <cell r="K4056" t="str">
            <v>N</v>
          </cell>
          <cell r="L4056" t="str">
            <v>Drw</v>
          </cell>
          <cell r="M4056">
            <v>4057</v>
          </cell>
        </row>
        <row r="4057">
          <cell r="C4057">
            <v>52</v>
          </cell>
          <cell r="D4057" t="str">
            <v/>
          </cell>
          <cell r="E4057" t="str">
            <v/>
          </cell>
          <cell r="F4057" t="str">
            <v xml:space="preserve">Connection diagram-Propane system- </v>
          </cell>
          <cell r="G4057">
            <v>0</v>
          </cell>
          <cell r="H4057">
            <v>0</v>
          </cell>
          <cell r="I4057">
            <v>40175</v>
          </cell>
          <cell r="J4057">
            <v>40168</v>
          </cell>
          <cell r="K4057" t="str">
            <v>N</v>
          </cell>
          <cell r="L4057" t="str">
            <v>Drw</v>
          </cell>
          <cell r="M4057">
            <v>4058</v>
          </cell>
        </row>
        <row r="4058">
          <cell r="C4058">
            <v>52</v>
          </cell>
          <cell r="D4058" t="str">
            <v/>
          </cell>
          <cell r="E4058" t="str">
            <v/>
          </cell>
          <cell r="F4058" t="str">
            <v xml:space="preserve">Connection diagram-Propane system- </v>
          </cell>
          <cell r="G4058">
            <v>0</v>
          </cell>
          <cell r="H4058">
            <v>0</v>
          </cell>
          <cell r="I4058">
            <v>40175</v>
          </cell>
          <cell r="J4058">
            <v>40168</v>
          </cell>
          <cell r="K4058" t="str">
            <v>N</v>
          </cell>
          <cell r="L4058" t="str">
            <v>Drw</v>
          </cell>
          <cell r="M4058">
            <v>4059</v>
          </cell>
        </row>
        <row r="4059">
          <cell r="C4059">
            <v>52</v>
          </cell>
          <cell r="D4059" t="str">
            <v/>
          </cell>
          <cell r="E4059" t="str">
            <v/>
          </cell>
          <cell r="F4059" t="str">
            <v xml:space="preserve">Connection diagram-Propane system- </v>
          </cell>
          <cell r="G4059">
            <v>0</v>
          </cell>
          <cell r="H4059">
            <v>0</v>
          </cell>
          <cell r="I4059">
            <v>40175</v>
          </cell>
          <cell r="J4059">
            <v>40168</v>
          </cell>
          <cell r="K4059" t="str">
            <v>N</v>
          </cell>
          <cell r="L4059" t="str">
            <v>Drw</v>
          </cell>
          <cell r="M4059">
            <v>4060</v>
          </cell>
        </row>
        <row r="4060">
          <cell r="C4060">
            <v>52</v>
          </cell>
          <cell r="D4060" t="str">
            <v>05050-ED-52-013-01</v>
          </cell>
          <cell r="E4060" t="str">
            <v>05050-ED-52-013-01</v>
          </cell>
          <cell r="F4060" t="str">
            <v xml:space="preserve">Connection diagram-Propane system- </v>
          </cell>
          <cell r="G4060">
            <v>0</v>
          </cell>
          <cell r="H4060" t="str">
            <v>VP-1516-147-T-101/2-346</v>
          </cell>
          <cell r="I4060">
            <v>40175</v>
          </cell>
          <cell r="J4060">
            <v>40168</v>
          </cell>
          <cell r="K4060" t="str">
            <v>y</v>
          </cell>
          <cell r="L4060" t="str">
            <v>Drw</v>
          </cell>
          <cell r="M4060">
            <v>4061</v>
          </cell>
        </row>
        <row r="4061">
          <cell r="C4061">
            <v>52</v>
          </cell>
          <cell r="D4061" t="str">
            <v/>
          </cell>
          <cell r="E4061" t="str">
            <v/>
          </cell>
          <cell r="F4061" t="str">
            <v xml:space="preserve">Connection diagram-Propane system- </v>
          </cell>
          <cell r="G4061">
            <v>0</v>
          </cell>
          <cell r="H4061">
            <v>0</v>
          </cell>
          <cell r="I4061">
            <v>40175</v>
          </cell>
          <cell r="J4061">
            <v>40168</v>
          </cell>
          <cell r="K4061" t="str">
            <v>N</v>
          </cell>
          <cell r="L4061" t="str">
            <v>Drw</v>
          </cell>
          <cell r="M4061">
            <v>4062</v>
          </cell>
        </row>
        <row r="4062">
          <cell r="C4062">
            <v>52</v>
          </cell>
          <cell r="D4062" t="str">
            <v/>
          </cell>
          <cell r="E4062" t="str">
            <v/>
          </cell>
          <cell r="F4062" t="str">
            <v xml:space="preserve">Connection diagram-Propane system- </v>
          </cell>
          <cell r="G4062">
            <v>0</v>
          </cell>
          <cell r="H4062">
            <v>0</v>
          </cell>
          <cell r="I4062">
            <v>40175</v>
          </cell>
          <cell r="J4062">
            <v>40168</v>
          </cell>
          <cell r="K4062" t="str">
            <v>N</v>
          </cell>
          <cell r="L4062" t="str">
            <v>Drw</v>
          </cell>
          <cell r="M4062">
            <v>4063</v>
          </cell>
        </row>
        <row r="4063">
          <cell r="C4063">
            <v>52</v>
          </cell>
          <cell r="D4063" t="str">
            <v/>
          </cell>
          <cell r="E4063" t="str">
            <v/>
          </cell>
          <cell r="F4063" t="str">
            <v xml:space="preserve">Connection diagram-Propane system- </v>
          </cell>
          <cell r="G4063">
            <v>0</v>
          </cell>
          <cell r="H4063">
            <v>0</v>
          </cell>
          <cell r="I4063">
            <v>40175</v>
          </cell>
          <cell r="J4063">
            <v>40168</v>
          </cell>
          <cell r="K4063" t="str">
            <v>N</v>
          </cell>
          <cell r="L4063" t="str">
            <v>Drw</v>
          </cell>
          <cell r="M4063">
            <v>4064</v>
          </cell>
        </row>
        <row r="4064">
          <cell r="C4064">
            <v>52</v>
          </cell>
          <cell r="D4064" t="str">
            <v/>
          </cell>
          <cell r="E4064" t="str">
            <v/>
          </cell>
          <cell r="F4064" t="str">
            <v xml:space="preserve">Connection diagram-Propane system- </v>
          </cell>
          <cell r="G4064">
            <v>0</v>
          </cell>
          <cell r="H4064">
            <v>0</v>
          </cell>
          <cell r="I4064">
            <v>40175</v>
          </cell>
          <cell r="J4064">
            <v>40168</v>
          </cell>
          <cell r="K4064" t="str">
            <v>N</v>
          </cell>
          <cell r="L4064" t="str">
            <v>Drw</v>
          </cell>
          <cell r="M4064">
            <v>4065</v>
          </cell>
        </row>
        <row r="4065">
          <cell r="C4065">
            <v>52</v>
          </cell>
          <cell r="D4065" t="str">
            <v>05050-ED-52-014-01</v>
          </cell>
          <cell r="E4065" t="str">
            <v>05050-ED-52-014-01</v>
          </cell>
          <cell r="F4065" t="str">
            <v xml:space="preserve">Connection diagram-Propane system- </v>
          </cell>
          <cell r="G4065">
            <v>0</v>
          </cell>
          <cell r="H4065" t="str">
            <v>VP-1516-147-T-101/2-347</v>
          </cell>
          <cell r="I4065">
            <v>40175</v>
          </cell>
          <cell r="J4065">
            <v>40168</v>
          </cell>
          <cell r="K4065" t="str">
            <v>y</v>
          </cell>
          <cell r="L4065" t="str">
            <v>Drw</v>
          </cell>
          <cell r="M4065">
            <v>4066</v>
          </cell>
        </row>
        <row r="4066">
          <cell r="C4066">
            <v>52</v>
          </cell>
          <cell r="D4066" t="str">
            <v/>
          </cell>
          <cell r="E4066" t="str">
            <v/>
          </cell>
          <cell r="F4066" t="str">
            <v xml:space="preserve">Connection diagram-Propane system- </v>
          </cell>
          <cell r="G4066">
            <v>0</v>
          </cell>
          <cell r="H4066">
            <v>0</v>
          </cell>
          <cell r="I4066">
            <v>40175</v>
          </cell>
          <cell r="J4066">
            <v>40168</v>
          </cell>
          <cell r="K4066" t="str">
            <v>N</v>
          </cell>
          <cell r="L4066" t="str">
            <v>Drw</v>
          </cell>
          <cell r="M4066">
            <v>4067</v>
          </cell>
        </row>
        <row r="4067">
          <cell r="C4067">
            <v>52</v>
          </cell>
          <cell r="D4067" t="str">
            <v/>
          </cell>
          <cell r="E4067" t="str">
            <v/>
          </cell>
          <cell r="F4067" t="str">
            <v xml:space="preserve">Connection diagram-Propane system- </v>
          </cell>
          <cell r="G4067">
            <v>0</v>
          </cell>
          <cell r="H4067">
            <v>0</v>
          </cell>
          <cell r="I4067">
            <v>40175</v>
          </cell>
          <cell r="J4067">
            <v>40168</v>
          </cell>
          <cell r="K4067" t="str">
            <v>N</v>
          </cell>
          <cell r="L4067" t="str">
            <v>Drw</v>
          </cell>
          <cell r="M4067">
            <v>4068</v>
          </cell>
        </row>
        <row r="4068">
          <cell r="C4068">
            <v>52</v>
          </cell>
          <cell r="D4068" t="str">
            <v/>
          </cell>
          <cell r="E4068" t="str">
            <v/>
          </cell>
          <cell r="F4068" t="str">
            <v xml:space="preserve">Connection diagram-Propane system- </v>
          </cell>
          <cell r="G4068">
            <v>0</v>
          </cell>
          <cell r="H4068">
            <v>0</v>
          </cell>
          <cell r="I4068">
            <v>40175</v>
          </cell>
          <cell r="J4068">
            <v>40168</v>
          </cell>
          <cell r="K4068" t="str">
            <v>N</v>
          </cell>
          <cell r="L4068" t="str">
            <v>Drw</v>
          </cell>
          <cell r="M4068">
            <v>4069</v>
          </cell>
        </row>
        <row r="4069">
          <cell r="C4069">
            <v>52</v>
          </cell>
          <cell r="D4069" t="str">
            <v/>
          </cell>
          <cell r="E4069" t="str">
            <v/>
          </cell>
          <cell r="F4069" t="str">
            <v xml:space="preserve">Connection diagram-Propane system- </v>
          </cell>
          <cell r="G4069">
            <v>0</v>
          </cell>
          <cell r="H4069">
            <v>0</v>
          </cell>
          <cell r="I4069">
            <v>40175</v>
          </cell>
          <cell r="J4069">
            <v>40168</v>
          </cell>
          <cell r="K4069" t="str">
            <v>N</v>
          </cell>
          <cell r="L4069" t="str">
            <v>Drw</v>
          </cell>
          <cell r="M4069">
            <v>4070</v>
          </cell>
        </row>
        <row r="4070">
          <cell r="C4070">
            <v>52</v>
          </cell>
          <cell r="D4070" t="str">
            <v/>
          </cell>
          <cell r="E4070" t="str">
            <v/>
          </cell>
          <cell r="F4070" t="str">
            <v xml:space="preserve">Connection diagram-Butane system- </v>
          </cell>
          <cell r="G4070">
            <v>0</v>
          </cell>
          <cell r="H4070" t="str">
            <v>VP-1516-148-T-101/2-334</v>
          </cell>
          <cell r="I4070">
            <v>40175</v>
          </cell>
          <cell r="J4070">
            <v>40168</v>
          </cell>
          <cell r="K4070" t="str">
            <v>N</v>
          </cell>
          <cell r="L4070" t="str">
            <v>Drw</v>
          </cell>
          <cell r="M4070">
            <v>4071</v>
          </cell>
        </row>
        <row r="4071">
          <cell r="C4071">
            <v>52</v>
          </cell>
          <cell r="D4071" t="str">
            <v/>
          </cell>
          <cell r="E4071" t="str">
            <v/>
          </cell>
          <cell r="F4071" t="str">
            <v xml:space="preserve">Connection diagram-Butane system- </v>
          </cell>
          <cell r="G4071">
            <v>0</v>
          </cell>
          <cell r="H4071">
            <v>0</v>
          </cell>
          <cell r="I4071">
            <v>40175</v>
          </cell>
          <cell r="J4071">
            <v>40168</v>
          </cell>
          <cell r="K4071" t="str">
            <v>N</v>
          </cell>
          <cell r="L4071" t="str">
            <v>Drw</v>
          </cell>
          <cell r="M4071">
            <v>4072</v>
          </cell>
        </row>
        <row r="4072">
          <cell r="C4072">
            <v>52</v>
          </cell>
          <cell r="D4072" t="str">
            <v/>
          </cell>
          <cell r="E4072" t="str">
            <v/>
          </cell>
          <cell r="F4072" t="str">
            <v xml:space="preserve">Connection diagram-Butane system- </v>
          </cell>
          <cell r="G4072">
            <v>0</v>
          </cell>
          <cell r="H4072">
            <v>0</v>
          </cell>
          <cell r="I4072">
            <v>40175</v>
          </cell>
          <cell r="J4072">
            <v>40168</v>
          </cell>
          <cell r="K4072" t="str">
            <v>N</v>
          </cell>
          <cell r="L4072" t="str">
            <v>Drw</v>
          </cell>
          <cell r="M4072">
            <v>4073</v>
          </cell>
        </row>
        <row r="4073">
          <cell r="C4073">
            <v>52</v>
          </cell>
          <cell r="D4073" t="str">
            <v/>
          </cell>
          <cell r="E4073" t="str">
            <v/>
          </cell>
          <cell r="F4073" t="str">
            <v xml:space="preserve">Connection diagram-Butane system- </v>
          </cell>
          <cell r="G4073">
            <v>0</v>
          </cell>
          <cell r="H4073">
            <v>0</v>
          </cell>
          <cell r="I4073">
            <v>40175</v>
          </cell>
          <cell r="J4073">
            <v>40168</v>
          </cell>
          <cell r="K4073" t="str">
            <v>N</v>
          </cell>
          <cell r="L4073" t="str">
            <v>Drw</v>
          </cell>
          <cell r="M4073">
            <v>4074</v>
          </cell>
        </row>
        <row r="4074">
          <cell r="C4074">
            <v>52</v>
          </cell>
          <cell r="D4074" t="str">
            <v/>
          </cell>
          <cell r="E4074" t="str">
            <v/>
          </cell>
          <cell r="F4074" t="str">
            <v xml:space="preserve">Connection diagram-Butane system- </v>
          </cell>
          <cell r="G4074">
            <v>0</v>
          </cell>
          <cell r="H4074">
            <v>0</v>
          </cell>
          <cell r="I4074">
            <v>40175</v>
          </cell>
          <cell r="J4074">
            <v>40168</v>
          </cell>
          <cell r="K4074" t="str">
            <v>N</v>
          </cell>
          <cell r="L4074" t="str">
            <v>Drw</v>
          </cell>
          <cell r="M4074">
            <v>4075</v>
          </cell>
        </row>
        <row r="4075">
          <cell r="C4075">
            <v>52</v>
          </cell>
          <cell r="D4075" t="str">
            <v/>
          </cell>
          <cell r="E4075" t="str">
            <v/>
          </cell>
          <cell r="F4075" t="str">
            <v xml:space="preserve">Connection diagram-Butane system- </v>
          </cell>
          <cell r="G4075">
            <v>0</v>
          </cell>
          <cell r="H4075" t="str">
            <v>VP-1516-148-T-101/2-335</v>
          </cell>
          <cell r="I4075">
            <v>40175</v>
          </cell>
          <cell r="J4075">
            <v>40168</v>
          </cell>
          <cell r="K4075" t="str">
            <v>N</v>
          </cell>
          <cell r="L4075" t="str">
            <v>Drw</v>
          </cell>
          <cell r="M4075">
            <v>4076</v>
          </cell>
        </row>
        <row r="4076">
          <cell r="C4076">
            <v>52</v>
          </cell>
          <cell r="D4076" t="str">
            <v/>
          </cell>
          <cell r="E4076" t="str">
            <v/>
          </cell>
          <cell r="F4076" t="str">
            <v xml:space="preserve">Connection diagram-Butane system- </v>
          </cell>
          <cell r="G4076">
            <v>0</v>
          </cell>
          <cell r="H4076">
            <v>0</v>
          </cell>
          <cell r="I4076">
            <v>40175</v>
          </cell>
          <cell r="J4076">
            <v>40168</v>
          </cell>
          <cell r="K4076" t="str">
            <v>N</v>
          </cell>
          <cell r="L4076" t="str">
            <v>Drw</v>
          </cell>
          <cell r="M4076">
            <v>4077</v>
          </cell>
        </row>
        <row r="4077">
          <cell r="C4077">
            <v>52</v>
          </cell>
          <cell r="D4077" t="str">
            <v/>
          </cell>
          <cell r="E4077" t="str">
            <v/>
          </cell>
          <cell r="F4077" t="str">
            <v xml:space="preserve">Connection diagram-Butane system- </v>
          </cell>
          <cell r="G4077">
            <v>0</v>
          </cell>
          <cell r="H4077">
            <v>0</v>
          </cell>
          <cell r="I4077">
            <v>40175</v>
          </cell>
          <cell r="J4077">
            <v>40168</v>
          </cell>
          <cell r="K4077" t="str">
            <v>N</v>
          </cell>
          <cell r="L4077" t="str">
            <v>Drw</v>
          </cell>
          <cell r="M4077">
            <v>4078</v>
          </cell>
        </row>
        <row r="4078">
          <cell r="C4078">
            <v>52</v>
          </cell>
          <cell r="D4078" t="str">
            <v/>
          </cell>
          <cell r="E4078" t="str">
            <v/>
          </cell>
          <cell r="F4078" t="str">
            <v xml:space="preserve">Connection diagram-Butane system- </v>
          </cell>
          <cell r="G4078">
            <v>0</v>
          </cell>
          <cell r="H4078">
            <v>0</v>
          </cell>
          <cell r="I4078">
            <v>40175</v>
          </cell>
          <cell r="J4078">
            <v>40168</v>
          </cell>
          <cell r="K4078" t="str">
            <v>N</v>
          </cell>
          <cell r="L4078" t="str">
            <v>Drw</v>
          </cell>
          <cell r="M4078">
            <v>4079</v>
          </cell>
        </row>
        <row r="4079">
          <cell r="C4079">
            <v>52</v>
          </cell>
          <cell r="D4079" t="str">
            <v/>
          </cell>
          <cell r="E4079" t="str">
            <v/>
          </cell>
          <cell r="F4079" t="str">
            <v xml:space="preserve">Connection diagram-Butane system- </v>
          </cell>
          <cell r="G4079">
            <v>0</v>
          </cell>
          <cell r="H4079">
            <v>0</v>
          </cell>
          <cell r="I4079">
            <v>40175</v>
          </cell>
          <cell r="J4079">
            <v>40168</v>
          </cell>
          <cell r="K4079" t="str">
            <v>N</v>
          </cell>
          <cell r="L4079" t="str">
            <v>Drw</v>
          </cell>
          <cell r="M4079">
            <v>4080</v>
          </cell>
        </row>
        <row r="4080">
          <cell r="C4080">
            <v>52</v>
          </cell>
          <cell r="D4080" t="str">
            <v/>
          </cell>
          <cell r="E4080" t="str">
            <v/>
          </cell>
          <cell r="F4080" t="str">
            <v xml:space="preserve">Connection diagram-Butane system- </v>
          </cell>
          <cell r="G4080">
            <v>0</v>
          </cell>
          <cell r="H4080" t="str">
            <v>VP-1516-148-T-101/2-336</v>
          </cell>
          <cell r="I4080">
            <v>40175</v>
          </cell>
          <cell r="J4080">
            <v>40168</v>
          </cell>
          <cell r="K4080" t="str">
            <v>N</v>
          </cell>
          <cell r="L4080" t="str">
            <v>Drw</v>
          </cell>
          <cell r="M4080">
            <v>4081</v>
          </cell>
        </row>
        <row r="4081">
          <cell r="C4081">
            <v>52</v>
          </cell>
          <cell r="D4081" t="str">
            <v/>
          </cell>
          <cell r="E4081" t="str">
            <v/>
          </cell>
          <cell r="F4081" t="str">
            <v xml:space="preserve">Connection diagram-Butane system- </v>
          </cell>
          <cell r="G4081">
            <v>0</v>
          </cell>
          <cell r="H4081">
            <v>0</v>
          </cell>
          <cell r="I4081">
            <v>40175</v>
          </cell>
          <cell r="J4081">
            <v>40168</v>
          </cell>
          <cell r="K4081" t="str">
            <v>N</v>
          </cell>
          <cell r="L4081" t="str">
            <v>Drw</v>
          </cell>
          <cell r="M4081">
            <v>4082</v>
          </cell>
        </row>
        <row r="4082">
          <cell r="C4082">
            <v>52</v>
          </cell>
          <cell r="D4082" t="str">
            <v/>
          </cell>
          <cell r="E4082" t="str">
            <v/>
          </cell>
          <cell r="F4082" t="str">
            <v xml:space="preserve">Connection diagram-Butane system- </v>
          </cell>
          <cell r="G4082">
            <v>0</v>
          </cell>
          <cell r="H4082">
            <v>0</v>
          </cell>
          <cell r="I4082">
            <v>40175</v>
          </cell>
          <cell r="J4082">
            <v>40168</v>
          </cell>
          <cell r="K4082" t="str">
            <v>N</v>
          </cell>
          <cell r="L4082" t="str">
            <v>Drw</v>
          </cell>
          <cell r="M4082">
            <v>4083</v>
          </cell>
        </row>
        <row r="4083">
          <cell r="C4083">
            <v>52</v>
          </cell>
          <cell r="D4083" t="str">
            <v/>
          </cell>
          <cell r="E4083" t="str">
            <v/>
          </cell>
          <cell r="F4083" t="str">
            <v xml:space="preserve">Connection diagram-Butane system- </v>
          </cell>
          <cell r="G4083">
            <v>0</v>
          </cell>
          <cell r="H4083">
            <v>0</v>
          </cell>
          <cell r="I4083">
            <v>40175</v>
          </cell>
          <cell r="J4083">
            <v>40168</v>
          </cell>
          <cell r="K4083" t="str">
            <v>N</v>
          </cell>
          <cell r="L4083" t="str">
            <v>Drw</v>
          </cell>
          <cell r="M4083">
            <v>4084</v>
          </cell>
        </row>
        <row r="4084">
          <cell r="C4084">
            <v>52</v>
          </cell>
          <cell r="D4084" t="str">
            <v/>
          </cell>
          <cell r="E4084" t="str">
            <v/>
          </cell>
          <cell r="F4084" t="str">
            <v xml:space="preserve">Connection diagram-Butane system- </v>
          </cell>
          <cell r="G4084">
            <v>0</v>
          </cell>
          <cell r="H4084">
            <v>0</v>
          </cell>
          <cell r="I4084">
            <v>40175</v>
          </cell>
          <cell r="J4084">
            <v>40168</v>
          </cell>
          <cell r="K4084" t="str">
            <v>N</v>
          </cell>
          <cell r="L4084" t="str">
            <v>Drw</v>
          </cell>
          <cell r="M4084">
            <v>4085</v>
          </cell>
        </row>
        <row r="4085">
          <cell r="C4085">
            <v>52</v>
          </cell>
          <cell r="D4085" t="str">
            <v/>
          </cell>
          <cell r="E4085" t="str">
            <v/>
          </cell>
          <cell r="F4085" t="str">
            <v xml:space="preserve">Connection diagram-Butane system- </v>
          </cell>
          <cell r="G4085">
            <v>0</v>
          </cell>
          <cell r="H4085" t="str">
            <v>VP-1516-148-T-101/2-337</v>
          </cell>
          <cell r="I4085">
            <v>40175</v>
          </cell>
          <cell r="J4085">
            <v>40168</v>
          </cell>
          <cell r="K4085" t="str">
            <v>N</v>
          </cell>
          <cell r="L4085" t="str">
            <v>Drw</v>
          </cell>
          <cell r="M4085">
            <v>4086</v>
          </cell>
        </row>
        <row r="4086">
          <cell r="C4086">
            <v>52</v>
          </cell>
          <cell r="D4086" t="str">
            <v/>
          </cell>
          <cell r="E4086" t="str">
            <v/>
          </cell>
          <cell r="F4086" t="str">
            <v xml:space="preserve">Connection diagram-Butane system- </v>
          </cell>
          <cell r="G4086">
            <v>0</v>
          </cell>
          <cell r="H4086">
            <v>0</v>
          </cell>
          <cell r="I4086">
            <v>40175</v>
          </cell>
          <cell r="J4086">
            <v>40168</v>
          </cell>
          <cell r="K4086" t="str">
            <v>N</v>
          </cell>
          <cell r="L4086" t="str">
            <v>Drw</v>
          </cell>
          <cell r="M4086">
            <v>4087</v>
          </cell>
        </row>
        <row r="4087">
          <cell r="C4087">
            <v>52</v>
          </cell>
          <cell r="D4087" t="str">
            <v/>
          </cell>
          <cell r="E4087" t="str">
            <v/>
          </cell>
          <cell r="F4087" t="str">
            <v xml:space="preserve">Connection diagram-Butane system- </v>
          </cell>
          <cell r="G4087">
            <v>0</v>
          </cell>
          <cell r="H4087">
            <v>0</v>
          </cell>
          <cell r="I4087">
            <v>40175</v>
          </cell>
          <cell r="J4087">
            <v>40168</v>
          </cell>
          <cell r="K4087" t="str">
            <v>N</v>
          </cell>
          <cell r="L4087" t="str">
            <v>Drw</v>
          </cell>
          <cell r="M4087">
            <v>4088</v>
          </cell>
        </row>
        <row r="4088">
          <cell r="C4088">
            <v>52</v>
          </cell>
          <cell r="D4088" t="str">
            <v/>
          </cell>
          <cell r="E4088" t="str">
            <v/>
          </cell>
          <cell r="F4088" t="str">
            <v xml:space="preserve">Connection diagram-Butane system- </v>
          </cell>
          <cell r="G4088">
            <v>0</v>
          </cell>
          <cell r="H4088">
            <v>0</v>
          </cell>
          <cell r="I4088">
            <v>40175</v>
          </cell>
          <cell r="J4088">
            <v>40168</v>
          </cell>
          <cell r="K4088" t="str">
            <v>N</v>
          </cell>
          <cell r="L4088" t="str">
            <v>Drw</v>
          </cell>
          <cell r="M4088">
            <v>4089</v>
          </cell>
        </row>
        <row r="4089">
          <cell r="C4089">
            <v>52</v>
          </cell>
          <cell r="D4089" t="str">
            <v/>
          </cell>
          <cell r="E4089" t="str">
            <v/>
          </cell>
          <cell r="F4089" t="str">
            <v xml:space="preserve">Connection diagram-Butane system- </v>
          </cell>
          <cell r="G4089">
            <v>0</v>
          </cell>
          <cell r="H4089">
            <v>0</v>
          </cell>
          <cell r="I4089">
            <v>40175</v>
          </cell>
          <cell r="J4089">
            <v>40168</v>
          </cell>
          <cell r="K4089" t="str">
            <v>N</v>
          </cell>
          <cell r="L4089" t="str">
            <v>Drw</v>
          </cell>
          <cell r="M4089">
            <v>4090</v>
          </cell>
        </row>
        <row r="4090">
          <cell r="C4090">
            <v>52</v>
          </cell>
          <cell r="D4090" t="str">
            <v>05050-ED-52-019-01</v>
          </cell>
          <cell r="E4090" t="str">
            <v>05050-ED-52-019-01</v>
          </cell>
          <cell r="F4090" t="str">
            <v xml:space="preserve">Connection diagram-Butane system- </v>
          </cell>
          <cell r="G4090">
            <v>0</v>
          </cell>
          <cell r="H4090" t="str">
            <v>VP-1516-148-T-101/2-338</v>
          </cell>
          <cell r="I4090">
            <v>40175</v>
          </cell>
          <cell r="J4090">
            <v>40168</v>
          </cell>
          <cell r="K4090" t="str">
            <v>y</v>
          </cell>
          <cell r="L4090" t="str">
            <v>Drw</v>
          </cell>
          <cell r="M4090">
            <v>4091</v>
          </cell>
        </row>
        <row r="4091">
          <cell r="C4091">
            <v>52</v>
          </cell>
          <cell r="D4091" t="str">
            <v/>
          </cell>
          <cell r="E4091" t="str">
            <v/>
          </cell>
          <cell r="F4091" t="str">
            <v xml:space="preserve">Connection diagram-Butane system- </v>
          </cell>
          <cell r="G4091">
            <v>0</v>
          </cell>
          <cell r="H4091">
            <v>0</v>
          </cell>
          <cell r="I4091">
            <v>40175</v>
          </cell>
          <cell r="J4091">
            <v>40168</v>
          </cell>
          <cell r="K4091" t="str">
            <v>N</v>
          </cell>
          <cell r="L4091" t="str">
            <v>Drw</v>
          </cell>
          <cell r="M4091">
            <v>4092</v>
          </cell>
        </row>
        <row r="4092">
          <cell r="C4092">
            <v>52</v>
          </cell>
          <cell r="D4092" t="str">
            <v/>
          </cell>
          <cell r="E4092" t="str">
            <v/>
          </cell>
          <cell r="F4092" t="str">
            <v xml:space="preserve">Connection diagram-Butane system- </v>
          </cell>
          <cell r="G4092">
            <v>0</v>
          </cell>
          <cell r="H4092">
            <v>0</v>
          </cell>
          <cell r="I4092">
            <v>40175</v>
          </cell>
          <cell r="J4092">
            <v>40168</v>
          </cell>
          <cell r="K4092" t="str">
            <v>N</v>
          </cell>
          <cell r="L4092" t="str">
            <v>Drw</v>
          </cell>
          <cell r="M4092">
            <v>4093</v>
          </cell>
        </row>
        <row r="4093">
          <cell r="C4093">
            <v>52</v>
          </cell>
          <cell r="D4093" t="str">
            <v/>
          </cell>
          <cell r="E4093" t="str">
            <v/>
          </cell>
          <cell r="F4093" t="str">
            <v xml:space="preserve">Connection diagram-Butane system- </v>
          </cell>
          <cell r="G4093">
            <v>0</v>
          </cell>
          <cell r="H4093">
            <v>0</v>
          </cell>
          <cell r="I4093">
            <v>40175</v>
          </cell>
          <cell r="J4093">
            <v>40168</v>
          </cell>
          <cell r="K4093" t="str">
            <v>N</v>
          </cell>
          <cell r="L4093" t="str">
            <v>Drw</v>
          </cell>
          <cell r="M4093">
            <v>4094</v>
          </cell>
        </row>
        <row r="4094">
          <cell r="C4094">
            <v>52</v>
          </cell>
          <cell r="D4094" t="str">
            <v/>
          </cell>
          <cell r="E4094" t="str">
            <v/>
          </cell>
          <cell r="F4094" t="str">
            <v xml:space="preserve">Connection diagram-Butane system- </v>
          </cell>
          <cell r="G4094">
            <v>0</v>
          </cell>
          <cell r="H4094">
            <v>0</v>
          </cell>
          <cell r="I4094">
            <v>40175</v>
          </cell>
          <cell r="J4094">
            <v>40168</v>
          </cell>
          <cell r="K4094" t="str">
            <v>N</v>
          </cell>
          <cell r="L4094" t="str">
            <v>Drw</v>
          </cell>
          <cell r="M4094">
            <v>4095</v>
          </cell>
        </row>
        <row r="4095">
          <cell r="C4095">
            <v>52</v>
          </cell>
          <cell r="D4095" t="str">
            <v>05050-ED-52-020-01</v>
          </cell>
          <cell r="E4095" t="str">
            <v>05050-ED-52-020-01</v>
          </cell>
          <cell r="F4095" t="str">
            <v xml:space="preserve">Connection diagram-Butane system- </v>
          </cell>
          <cell r="G4095">
            <v>0</v>
          </cell>
          <cell r="H4095" t="str">
            <v>VP-1516-148-T-101/2-339</v>
          </cell>
          <cell r="I4095">
            <v>40175</v>
          </cell>
          <cell r="J4095">
            <v>40168</v>
          </cell>
          <cell r="K4095" t="str">
            <v>y</v>
          </cell>
          <cell r="L4095" t="str">
            <v>Drw</v>
          </cell>
          <cell r="M4095">
            <v>4096</v>
          </cell>
        </row>
        <row r="4096">
          <cell r="C4096">
            <v>52</v>
          </cell>
          <cell r="D4096" t="str">
            <v/>
          </cell>
          <cell r="E4096" t="str">
            <v/>
          </cell>
          <cell r="F4096" t="str">
            <v xml:space="preserve">Connection diagram-Butane system- </v>
          </cell>
          <cell r="G4096">
            <v>0</v>
          </cell>
          <cell r="H4096">
            <v>0</v>
          </cell>
          <cell r="I4096">
            <v>40175</v>
          </cell>
          <cell r="J4096">
            <v>40168</v>
          </cell>
          <cell r="K4096" t="str">
            <v>N</v>
          </cell>
          <cell r="L4096" t="str">
            <v>Drw</v>
          </cell>
          <cell r="M4096">
            <v>4097</v>
          </cell>
        </row>
        <row r="4097">
          <cell r="C4097">
            <v>52</v>
          </cell>
          <cell r="D4097" t="str">
            <v/>
          </cell>
          <cell r="E4097" t="str">
            <v/>
          </cell>
          <cell r="F4097" t="str">
            <v xml:space="preserve">Connection diagram-Butane system- </v>
          </cell>
          <cell r="G4097">
            <v>0</v>
          </cell>
          <cell r="H4097">
            <v>0</v>
          </cell>
          <cell r="I4097">
            <v>40175</v>
          </cell>
          <cell r="J4097">
            <v>40168</v>
          </cell>
          <cell r="K4097" t="str">
            <v>N</v>
          </cell>
          <cell r="L4097" t="str">
            <v>Drw</v>
          </cell>
          <cell r="M4097">
            <v>4098</v>
          </cell>
        </row>
        <row r="4098">
          <cell r="C4098">
            <v>52</v>
          </cell>
          <cell r="D4098" t="str">
            <v/>
          </cell>
          <cell r="E4098" t="str">
            <v/>
          </cell>
          <cell r="F4098" t="str">
            <v xml:space="preserve">Connection diagram-Butane system- </v>
          </cell>
          <cell r="G4098">
            <v>0</v>
          </cell>
          <cell r="H4098">
            <v>0</v>
          </cell>
          <cell r="I4098">
            <v>40175</v>
          </cell>
          <cell r="J4098">
            <v>40168</v>
          </cell>
          <cell r="K4098" t="str">
            <v>N</v>
          </cell>
          <cell r="L4098" t="str">
            <v>Drw</v>
          </cell>
          <cell r="M4098">
            <v>4099</v>
          </cell>
        </row>
        <row r="4099">
          <cell r="C4099">
            <v>52</v>
          </cell>
          <cell r="D4099" t="str">
            <v/>
          </cell>
          <cell r="E4099" t="str">
            <v/>
          </cell>
          <cell r="F4099" t="str">
            <v xml:space="preserve">Connection diagram-Butane system- </v>
          </cell>
          <cell r="G4099">
            <v>0</v>
          </cell>
          <cell r="H4099">
            <v>0</v>
          </cell>
          <cell r="I4099">
            <v>40175</v>
          </cell>
          <cell r="J4099">
            <v>40168</v>
          </cell>
          <cell r="K4099" t="str">
            <v>N</v>
          </cell>
          <cell r="L4099" t="str">
            <v>Drw</v>
          </cell>
          <cell r="M4099">
            <v>4100</v>
          </cell>
        </row>
        <row r="4100">
          <cell r="C4100">
            <v>52</v>
          </cell>
          <cell r="D4100" t="str">
            <v/>
          </cell>
          <cell r="E4100" t="str">
            <v/>
          </cell>
          <cell r="F4100" t="str">
            <v xml:space="preserve">Connection diagram-Butane system- </v>
          </cell>
          <cell r="G4100">
            <v>0</v>
          </cell>
          <cell r="H4100">
            <v>0</v>
          </cell>
          <cell r="I4100">
            <v>40175</v>
          </cell>
          <cell r="J4100">
            <v>40168</v>
          </cell>
          <cell r="K4100" t="str">
            <v>N</v>
          </cell>
          <cell r="L4100" t="str">
            <v>Drw</v>
          </cell>
          <cell r="M4100">
            <v>4101</v>
          </cell>
        </row>
        <row r="4101">
          <cell r="C4101">
            <v>52</v>
          </cell>
          <cell r="D4101" t="str">
            <v>05050-ED-52-021-01</v>
          </cell>
          <cell r="E4101" t="str">
            <v>05050-ED-52-021-01</v>
          </cell>
          <cell r="F4101" t="str">
            <v xml:space="preserve">Connection diagram-Butane system- </v>
          </cell>
          <cell r="G4101">
            <v>0</v>
          </cell>
          <cell r="H4101" t="str">
            <v>VP-1516-148-T-101/2-340</v>
          </cell>
          <cell r="I4101">
            <v>40175</v>
          </cell>
          <cell r="J4101">
            <v>40168</v>
          </cell>
          <cell r="K4101" t="str">
            <v>Y</v>
          </cell>
          <cell r="L4101" t="str">
            <v>Drw</v>
          </cell>
          <cell r="M4101">
            <v>4102</v>
          </cell>
        </row>
        <row r="4102">
          <cell r="C4102">
            <v>52</v>
          </cell>
          <cell r="D4102" t="str">
            <v/>
          </cell>
          <cell r="E4102" t="str">
            <v/>
          </cell>
          <cell r="F4102" t="str">
            <v xml:space="preserve">Connection diagram-Butane system- </v>
          </cell>
          <cell r="G4102">
            <v>0</v>
          </cell>
          <cell r="H4102" t="str">
            <v>VP-1516-148-T-101/2-341</v>
          </cell>
          <cell r="I4102">
            <v>40175</v>
          </cell>
          <cell r="J4102">
            <v>40168</v>
          </cell>
          <cell r="K4102" t="str">
            <v>N</v>
          </cell>
          <cell r="L4102" t="str">
            <v>Drw</v>
          </cell>
          <cell r="M4102">
            <v>4103</v>
          </cell>
        </row>
        <row r="4103">
          <cell r="C4103">
            <v>52</v>
          </cell>
          <cell r="D4103" t="str">
            <v/>
          </cell>
          <cell r="E4103" t="str">
            <v/>
          </cell>
          <cell r="F4103" t="str">
            <v xml:space="preserve">Connection diagram-Butane system- </v>
          </cell>
          <cell r="G4103">
            <v>0</v>
          </cell>
          <cell r="H4103" t="str">
            <v>VP-1516-148-T-101/2-342</v>
          </cell>
          <cell r="I4103">
            <v>40175</v>
          </cell>
          <cell r="J4103">
            <v>40168</v>
          </cell>
          <cell r="K4103" t="str">
            <v>N</v>
          </cell>
          <cell r="L4103" t="str">
            <v>Drw</v>
          </cell>
          <cell r="M4103">
            <v>4104</v>
          </cell>
        </row>
        <row r="4104">
          <cell r="C4104">
            <v>52</v>
          </cell>
          <cell r="D4104" t="str">
            <v/>
          </cell>
          <cell r="E4104" t="str">
            <v/>
          </cell>
          <cell r="F4104" t="str">
            <v xml:space="preserve">Connection diagram-Butane system- </v>
          </cell>
          <cell r="G4104">
            <v>0</v>
          </cell>
          <cell r="H4104" t="str">
            <v>VP-1516-148-T-101/2-343</v>
          </cell>
          <cell r="I4104">
            <v>40175</v>
          </cell>
          <cell r="J4104">
            <v>40168</v>
          </cell>
          <cell r="K4104" t="str">
            <v>N</v>
          </cell>
          <cell r="L4104" t="str">
            <v>Drw</v>
          </cell>
          <cell r="M4104">
            <v>4105</v>
          </cell>
        </row>
        <row r="4105">
          <cell r="C4105">
            <v>52</v>
          </cell>
          <cell r="D4105" t="str">
            <v/>
          </cell>
          <cell r="E4105" t="str">
            <v/>
          </cell>
          <cell r="F4105" t="str">
            <v xml:space="preserve">Connection diagram-Butane system- </v>
          </cell>
          <cell r="G4105">
            <v>0</v>
          </cell>
          <cell r="H4105" t="str">
            <v>VP-1516-148-T-101/2-344</v>
          </cell>
          <cell r="I4105">
            <v>40175</v>
          </cell>
          <cell r="J4105">
            <v>40168</v>
          </cell>
          <cell r="K4105" t="str">
            <v>N</v>
          </cell>
          <cell r="L4105" t="str">
            <v>Drw</v>
          </cell>
          <cell r="M4105">
            <v>4106</v>
          </cell>
        </row>
        <row r="4106">
          <cell r="C4106">
            <v>52</v>
          </cell>
          <cell r="D4106" t="str">
            <v>05050-ED-52-026-01</v>
          </cell>
          <cell r="E4106" t="str">
            <v>05050-ED-52-026-01</v>
          </cell>
          <cell r="F4106" t="str">
            <v xml:space="preserve">Connection diagram-Butane system- </v>
          </cell>
          <cell r="G4106">
            <v>0</v>
          </cell>
          <cell r="H4106" t="str">
            <v>VP-1516-148-T-101/2-345</v>
          </cell>
          <cell r="I4106">
            <v>40175</v>
          </cell>
          <cell r="J4106">
            <v>40168</v>
          </cell>
          <cell r="K4106" t="str">
            <v>y</v>
          </cell>
          <cell r="L4106" t="str">
            <v>Drw</v>
          </cell>
          <cell r="M4106">
            <v>4107</v>
          </cell>
        </row>
        <row r="4107">
          <cell r="C4107">
            <v>52</v>
          </cell>
          <cell r="D4107" t="str">
            <v>05050-ED-52-027-01</v>
          </cell>
          <cell r="E4107" t="str">
            <v>05050-ED-52-027-01</v>
          </cell>
          <cell r="F4107" t="str">
            <v xml:space="preserve">Connection diagram-Butane system- </v>
          </cell>
          <cell r="G4107">
            <v>0</v>
          </cell>
          <cell r="H4107" t="str">
            <v>VP-1516-148-T-101/2-346</v>
          </cell>
          <cell r="I4107">
            <v>40175</v>
          </cell>
          <cell r="J4107">
            <v>40168</v>
          </cell>
          <cell r="K4107" t="str">
            <v>y</v>
          </cell>
          <cell r="L4107" t="str">
            <v>Drw</v>
          </cell>
          <cell r="M4107">
            <v>4108</v>
          </cell>
        </row>
        <row r="4108">
          <cell r="C4108">
            <v>52</v>
          </cell>
          <cell r="D4108" t="str">
            <v>05050-ED-52-028-01</v>
          </cell>
          <cell r="E4108" t="str">
            <v>05050-ED-52-028-01</v>
          </cell>
          <cell r="F4108" t="str">
            <v xml:space="preserve">Connection diagram-Butane system- </v>
          </cell>
          <cell r="G4108">
            <v>0</v>
          </cell>
          <cell r="H4108" t="str">
            <v>VP-1516-148-T-101/2-347</v>
          </cell>
          <cell r="I4108">
            <v>40175</v>
          </cell>
          <cell r="J4108">
            <v>40168</v>
          </cell>
          <cell r="K4108" t="str">
            <v>Y</v>
          </cell>
          <cell r="L4108" t="str">
            <v>Drw</v>
          </cell>
          <cell r="M4108">
            <v>4109</v>
          </cell>
        </row>
        <row r="4109">
          <cell r="C4109">
            <v>52</v>
          </cell>
          <cell r="D4109" t="str">
            <v/>
          </cell>
          <cell r="E4109" t="str">
            <v/>
          </cell>
          <cell r="F4109" t="str">
            <v xml:space="preserve">-- </v>
          </cell>
          <cell r="G4109">
            <v>0</v>
          </cell>
          <cell r="H4109">
            <v>0</v>
          </cell>
          <cell r="I4109">
            <v>40175</v>
          </cell>
          <cell r="J4109">
            <v>40168</v>
          </cell>
          <cell r="K4109" t="str">
            <v>N</v>
          </cell>
          <cell r="L4109" t="str">
            <v>Drw</v>
          </cell>
          <cell r="M4109">
            <v>4110</v>
          </cell>
        </row>
        <row r="4110">
          <cell r="C4110">
            <v>52</v>
          </cell>
          <cell r="D4110" t="str">
            <v/>
          </cell>
          <cell r="E4110" t="str">
            <v/>
          </cell>
          <cell r="F4110" t="str">
            <v xml:space="preserve">-- </v>
          </cell>
          <cell r="G4110">
            <v>0</v>
          </cell>
          <cell r="H4110">
            <v>0</v>
          </cell>
          <cell r="I4110">
            <v>40175</v>
          </cell>
          <cell r="J4110">
            <v>40168</v>
          </cell>
          <cell r="K4110" t="str">
            <v>N</v>
          </cell>
          <cell r="L4110" t="str">
            <v>Drw</v>
          </cell>
          <cell r="M4110">
            <v>4111</v>
          </cell>
        </row>
        <row r="4111">
          <cell r="C4111">
            <v>52</v>
          </cell>
          <cell r="D4111" t="str">
            <v/>
          </cell>
          <cell r="E4111" t="str">
            <v/>
          </cell>
          <cell r="F4111" t="str">
            <v xml:space="preserve">-- </v>
          </cell>
          <cell r="G4111">
            <v>0</v>
          </cell>
          <cell r="H4111">
            <v>0</v>
          </cell>
          <cell r="I4111">
            <v>40175</v>
          </cell>
          <cell r="J4111">
            <v>40168</v>
          </cell>
          <cell r="K4111" t="str">
            <v>N</v>
          </cell>
          <cell r="L4111" t="str">
            <v>Drw</v>
          </cell>
          <cell r="M4111">
            <v>4112</v>
          </cell>
        </row>
        <row r="4112">
          <cell r="C4112">
            <v>52</v>
          </cell>
          <cell r="D4112" t="str">
            <v/>
          </cell>
          <cell r="E4112" t="str">
            <v/>
          </cell>
          <cell r="F4112" t="str">
            <v xml:space="preserve">-- </v>
          </cell>
          <cell r="G4112">
            <v>0</v>
          </cell>
          <cell r="H4112">
            <v>0</v>
          </cell>
          <cell r="I4112">
            <v>40175</v>
          </cell>
          <cell r="J4112">
            <v>40168</v>
          </cell>
          <cell r="K4112" t="str">
            <v>N</v>
          </cell>
          <cell r="L4112" t="str">
            <v>Drw</v>
          </cell>
          <cell r="M4112">
            <v>4113</v>
          </cell>
        </row>
        <row r="4113">
          <cell r="C4113">
            <v>52</v>
          </cell>
          <cell r="D4113" t="str">
            <v/>
          </cell>
          <cell r="E4113" t="str">
            <v/>
          </cell>
          <cell r="F4113" t="str">
            <v xml:space="preserve">-- </v>
          </cell>
          <cell r="G4113">
            <v>0</v>
          </cell>
          <cell r="H4113">
            <v>0</v>
          </cell>
          <cell r="I4113">
            <v>40175</v>
          </cell>
          <cell r="J4113">
            <v>40168</v>
          </cell>
          <cell r="K4113" t="str">
            <v>N</v>
          </cell>
          <cell r="L4113" t="str">
            <v>Drw</v>
          </cell>
          <cell r="M4113">
            <v>4114</v>
          </cell>
        </row>
        <row r="4114">
          <cell r="C4114">
            <v>52</v>
          </cell>
          <cell r="D4114" t="str">
            <v/>
          </cell>
          <cell r="E4114" t="str">
            <v/>
          </cell>
          <cell r="F4114" t="str">
            <v xml:space="preserve">-- </v>
          </cell>
          <cell r="G4114">
            <v>0</v>
          </cell>
          <cell r="H4114">
            <v>0</v>
          </cell>
          <cell r="I4114">
            <v>40175</v>
          </cell>
          <cell r="J4114">
            <v>40168</v>
          </cell>
          <cell r="K4114" t="str">
            <v>N</v>
          </cell>
          <cell r="L4114" t="str">
            <v>Drw</v>
          </cell>
          <cell r="M4114">
            <v>4115</v>
          </cell>
        </row>
        <row r="4115">
          <cell r="C4115">
            <v>52</v>
          </cell>
          <cell r="D4115" t="str">
            <v/>
          </cell>
          <cell r="E4115" t="str">
            <v/>
          </cell>
          <cell r="F4115" t="str">
            <v xml:space="preserve">-- </v>
          </cell>
          <cell r="G4115">
            <v>0</v>
          </cell>
          <cell r="H4115">
            <v>0</v>
          </cell>
          <cell r="I4115">
            <v>40175</v>
          </cell>
          <cell r="J4115">
            <v>40168</v>
          </cell>
          <cell r="K4115" t="str">
            <v>N</v>
          </cell>
          <cell r="L4115" t="str">
            <v>Drw</v>
          </cell>
          <cell r="M4115">
            <v>4116</v>
          </cell>
        </row>
        <row r="4116">
          <cell r="C4116">
            <v>52</v>
          </cell>
          <cell r="D4116" t="str">
            <v/>
          </cell>
          <cell r="E4116" t="str">
            <v/>
          </cell>
          <cell r="F4116" t="str">
            <v xml:space="preserve">-- </v>
          </cell>
          <cell r="G4116">
            <v>0</v>
          </cell>
          <cell r="H4116">
            <v>0</v>
          </cell>
          <cell r="I4116">
            <v>40175</v>
          </cell>
          <cell r="J4116">
            <v>40168</v>
          </cell>
          <cell r="K4116" t="str">
            <v>N</v>
          </cell>
          <cell r="L4116" t="str">
            <v>Drw</v>
          </cell>
          <cell r="M4116">
            <v>4117</v>
          </cell>
        </row>
        <row r="4117">
          <cell r="C4117">
            <v>52</v>
          </cell>
          <cell r="D4117" t="str">
            <v/>
          </cell>
          <cell r="E4117" t="str">
            <v/>
          </cell>
          <cell r="F4117" t="str">
            <v xml:space="preserve">-- </v>
          </cell>
          <cell r="G4117">
            <v>0</v>
          </cell>
          <cell r="H4117">
            <v>0</v>
          </cell>
          <cell r="I4117">
            <v>40175</v>
          </cell>
          <cell r="J4117">
            <v>40168</v>
          </cell>
          <cell r="K4117" t="str">
            <v>N</v>
          </cell>
          <cell r="L4117" t="str">
            <v>Drw</v>
          </cell>
          <cell r="M4117">
            <v>4118</v>
          </cell>
        </row>
        <row r="4118">
          <cell r="C4118">
            <v>52</v>
          </cell>
          <cell r="D4118" t="str">
            <v/>
          </cell>
          <cell r="E4118" t="str">
            <v/>
          </cell>
          <cell r="F4118" t="str">
            <v xml:space="preserve">-- </v>
          </cell>
          <cell r="G4118">
            <v>0</v>
          </cell>
          <cell r="H4118">
            <v>0</v>
          </cell>
          <cell r="I4118">
            <v>40175</v>
          </cell>
          <cell r="J4118">
            <v>40168</v>
          </cell>
          <cell r="K4118" t="str">
            <v>N</v>
          </cell>
          <cell r="L4118" t="str">
            <v>Drw</v>
          </cell>
          <cell r="M4118">
            <v>4119</v>
          </cell>
        </row>
        <row r="4119">
          <cell r="C4119">
            <v>52</v>
          </cell>
          <cell r="D4119" t="str">
            <v/>
          </cell>
          <cell r="E4119" t="str">
            <v/>
          </cell>
          <cell r="F4119" t="str">
            <v xml:space="preserve">-- </v>
          </cell>
          <cell r="G4119">
            <v>0</v>
          </cell>
          <cell r="H4119">
            <v>0</v>
          </cell>
          <cell r="I4119">
            <v>40175</v>
          </cell>
          <cell r="J4119">
            <v>40168</v>
          </cell>
          <cell r="K4119" t="str">
            <v>N</v>
          </cell>
          <cell r="L4119" t="str">
            <v>Drw</v>
          </cell>
          <cell r="M4119">
            <v>4120</v>
          </cell>
        </row>
        <row r="4120">
          <cell r="C4120">
            <v>52</v>
          </cell>
          <cell r="D4120" t="str">
            <v/>
          </cell>
          <cell r="E4120" t="str">
            <v/>
          </cell>
          <cell r="F4120" t="str">
            <v xml:space="preserve">-- </v>
          </cell>
          <cell r="G4120">
            <v>0</v>
          </cell>
          <cell r="H4120">
            <v>0</v>
          </cell>
          <cell r="I4120">
            <v>40175</v>
          </cell>
          <cell r="J4120">
            <v>40168</v>
          </cell>
          <cell r="K4120" t="str">
            <v>N</v>
          </cell>
          <cell r="L4120" t="str">
            <v>Drw</v>
          </cell>
          <cell r="M4120">
            <v>4121</v>
          </cell>
        </row>
        <row r="4121">
          <cell r="C4121">
            <v>52</v>
          </cell>
          <cell r="D4121" t="str">
            <v/>
          </cell>
          <cell r="E4121" t="str">
            <v/>
          </cell>
          <cell r="F4121" t="str">
            <v xml:space="preserve">-- </v>
          </cell>
          <cell r="G4121">
            <v>0</v>
          </cell>
          <cell r="H4121">
            <v>0</v>
          </cell>
          <cell r="I4121">
            <v>40175</v>
          </cell>
          <cell r="J4121">
            <v>40168</v>
          </cell>
          <cell r="K4121" t="str">
            <v>N</v>
          </cell>
          <cell r="L4121" t="str">
            <v>Drw</v>
          </cell>
          <cell r="M4121">
            <v>4122</v>
          </cell>
        </row>
        <row r="4122">
          <cell r="C4122">
            <v>52</v>
          </cell>
          <cell r="D4122" t="str">
            <v/>
          </cell>
          <cell r="E4122" t="str">
            <v/>
          </cell>
          <cell r="F4122" t="str">
            <v xml:space="preserve">-- </v>
          </cell>
          <cell r="G4122">
            <v>0</v>
          </cell>
          <cell r="H4122">
            <v>0</v>
          </cell>
          <cell r="I4122">
            <v>40175</v>
          </cell>
          <cell r="J4122">
            <v>40168</v>
          </cell>
          <cell r="K4122" t="str">
            <v>N</v>
          </cell>
          <cell r="L4122" t="str">
            <v>Drw</v>
          </cell>
          <cell r="M4122">
            <v>4123</v>
          </cell>
        </row>
        <row r="4123">
          <cell r="C4123">
            <v>52</v>
          </cell>
          <cell r="D4123" t="str">
            <v/>
          </cell>
          <cell r="E4123" t="str">
            <v/>
          </cell>
          <cell r="F4123" t="str">
            <v xml:space="preserve">-- </v>
          </cell>
          <cell r="G4123">
            <v>0</v>
          </cell>
          <cell r="H4123">
            <v>0</v>
          </cell>
          <cell r="I4123">
            <v>40175</v>
          </cell>
          <cell r="J4123">
            <v>40168</v>
          </cell>
          <cell r="K4123" t="str">
            <v>N</v>
          </cell>
          <cell r="L4123" t="str">
            <v>Drw</v>
          </cell>
          <cell r="M4123">
            <v>4124</v>
          </cell>
        </row>
        <row r="4124">
          <cell r="C4124">
            <v>52</v>
          </cell>
          <cell r="D4124" t="str">
            <v/>
          </cell>
          <cell r="E4124" t="str">
            <v/>
          </cell>
          <cell r="F4124" t="str">
            <v xml:space="preserve">-- </v>
          </cell>
          <cell r="G4124">
            <v>0</v>
          </cell>
          <cell r="H4124">
            <v>0</v>
          </cell>
          <cell r="I4124">
            <v>40175</v>
          </cell>
          <cell r="J4124">
            <v>40168</v>
          </cell>
          <cell r="K4124" t="str">
            <v>N</v>
          </cell>
          <cell r="L4124" t="str">
            <v>Drw</v>
          </cell>
          <cell r="M4124">
            <v>4125</v>
          </cell>
        </row>
        <row r="4125">
          <cell r="C4125">
            <v>52</v>
          </cell>
          <cell r="D4125" t="str">
            <v/>
          </cell>
          <cell r="E4125" t="str">
            <v/>
          </cell>
          <cell r="F4125" t="str">
            <v xml:space="preserve">-- </v>
          </cell>
          <cell r="G4125">
            <v>0</v>
          </cell>
          <cell r="H4125">
            <v>0</v>
          </cell>
          <cell r="I4125">
            <v>40175</v>
          </cell>
          <cell r="J4125">
            <v>40168</v>
          </cell>
          <cell r="K4125" t="str">
            <v>N</v>
          </cell>
          <cell r="L4125" t="str">
            <v>Drw</v>
          </cell>
          <cell r="M4125">
            <v>4126</v>
          </cell>
        </row>
        <row r="4126">
          <cell r="C4126">
            <v>52</v>
          </cell>
          <cell r="D4126" t="str">
            <v/>
          </cell>
          <cell r="E4126" t="str">
            <v/>
          </cell>
          <cell r="F4126" t="str">
            <v xml:space="preserve">-- </v>
          </cell>
          <cell r="G4126">
            <v>0</v>
          </cell>
          <cell r="H4126">
            <v>0</v>
          </cell>
          <cell r="I4126">
            <v>40175</v>
          </cell>
          <cell r="J4126">
            <v>40168</v>
          </cell>
          <cell r="K4126" t="str">
            <v>N</v>
          </cell>
          <cell r="L4126" t="str">
            <v>Drw</v>
          </cell>
          <cell r="M4126">
            <v>4127</v>
          </cell>
        </row>
        <row r="4127">
          <cell r="C4127">
            <v>52</v>
          </cell>
          <cell r="D4127" t="str">
            <v/>
          </cell>
          <cell r="E4127" t="str">
            <v/>
          </cell>
          <cell r="F4127" t="str">
            <v xml:space="preserve">-- </v>
          </cell>
          <cell r="G4127">
            <v>0</v>
          </cell>
          <cell r="H4127">
            <v>0</v>
          </cell>
          <cell r="I4127">
            <v>40175</v>
          </cell>
          <cell r="J4127">
            <v>40168</v>
          </cell>
          <cell r="K4127" t="str">
            <v>N</v>
          </cell>
          <cell r="L4127" t="str">
            <v>Drw</v>
          </cell>
          <cell r="M4127">
            <v>4128</v>
          </cell>
        </row>
        <row r="4128">
          <cell r="C4128">
            <v>52</v>
          </cell>
          <cell r="D4128" t="str">
            <v/>
          </cell>
          <cell r="E4128" t="str">
            <v/>
          </cell>
          <cell r="F4128" t="str">
            <v xml:space="preserve">-- </v>
          </cell>
          <cell r="G4128">
            <v>0</v>
          </cell>
          <cell r="H4128">
            <v>0</v>
          </cell>
          <cell r="I4128">
            <v>40175</v>
          </cell>
          <cell r="J4128">
            <v>40168</v>
          </cell>
          <cell r="K4128" t="str">
            <v>N</v>
          </cell>
          <cell r="L4128" t="str">
            <v>Drw</v>
          </cell>
          <cell r="M4128">
            <v>4129</v>
          </cell>
        </row>
        <row r="4129">
          <cell r="C4129">
            <v>52</v>
          </cell>
          <cell r="D4129" t="str">
            <v/>
          </cell>
          <cell r="E4129" t="str">
            <v/>
          </cell>
          <cell r="F4129" t="str">
            <v xml:space="preserve">-- </v>
          </cell>
          <cell r="G4129">
            <v>0</v>
          </cell>
          <cell r="H4129">
            <v>0</v>
          </cell>
          <cell r="I4129">
            <v>40175</v>
          </cell>
          <cell r="J4129">
            <v>40168</v>
          </cell>
          <cell r="K4129" t="str">
            <v>N</v>
          </cell>
          <cell r="L4129" t="str">
            <v>Drw</v>
          </cell>
          <cell r="M4129">
            <v>4130</v>
          </cell>
        </row>
        <row r="4130">
          <cell r="C4130">
            <v>52</v>
          </cell>
          <cell r="D4130" t="str">
            <v/>
          </cell>
          <cell r="E4130" t="str">
            <v/>
          </cell>
          <cell r="F4130" t="str">
            <v xml:space="preserve">-- </v>
          </cell>
          <cell r="G4130">
            <v>0</v>
          </cell>
          <cell r="H4130">
            <v>0</v>
          </cell>
          <cell r="I4130">
            <v>40175</v>
          </cell>
          <cell r="J4130">
            <v>40168</v>
          </cell>
          <cell r="K4130" t="str">
            <v>N</v>
          </cell>
          <cell r="L4130" t="str">
            <v>Drw</v>
          </cell>
          <cell r="M4130">
            <v>4131</v>
          </cell>
        </row>
        <row r="4131">
          <cell r="C4131">
            <v>52</v>
          </cell>
          <cell r="D4131" t="str">
            <v/>
          </cell>
          <cell r="E4131" t="str">
            <v/>
          </cell>
          <cell r="F4131" t="str">
            <v xml:space="preserve">-- </v>
          </cell>
          <cell r="G4131">
            <v>0</v>
          </cell>
          <cell r="H4131">
            <v>0</v>
          </cell>
          <cell r="I4131">
            <v>40175</v>
          </cell>
          <cell r="J4131">
            <v>40168</v>
          </cell>
          <cell r="K4131" t="str">
            <v>N</v>
          </cell>
          <cell r="L4131" t="str">
            <v>Drw</v>
          </cell>
          <cell r="M4131">
            <v>4132</v>
          </cell>
        </row>
        <row r="4132">
          <cell r="C4132">
            <v>52</v>
          </cell>
          <cell r="D4132" t="str">
            <v/>
          </cell>
          <cell r="E4132" t="str">
            <v/>
          </cell>
          <cell r="F4132" t="str">
            <v xml:space="preserve">-- </v>
          </cell>
          <cell r="G4132">
            <v>0</v>
          </cell>
          <cell r="H4132">
            <v>0</v>
          </cell>
          <cell r="I4132">
            <v>40175</v>
          </cell>
          <cell r="J4132">
            <v>40168</v>
          </cell>
          <cell r="K4132" t="str">
            <v>N</v>
          </cell>
          <cell r="L4132" t="str">
            <v>Drw</v>
          </cell>
          <cell r="M4132">
            <v>4133</v>
          </cell>
        </row>
        <row r="4133">
          <cell r="C4133">
            <v>52</v>
          </cell>
          <cell r="D4133" t="str">
            <v/>
          </cell>
          <cell r="E4133" t="str">
            <v/>
          </cell>
          <cell r="F4133" t="str">
            <v xml:space="preserve">-- </v>
          </cell>
          <cell r="G4133">
            <v>0</v>
          </cell>
          <cell r="H4133">
            <v>0</v>
          </cell>
          <cell r="I4133">
            <v>40175</v>
          </cell>
          <cell r="J4133">
            <v>40168</v>
          </cell>
          <cell r="K4133" t="str">
            <v>N</v>
          </cell>
          <cell r="L4133" t="str">
            <v>Drw</v>
          </cell>
          <cell r="M4133">
            <v>4134</v>
          </cell>
        </row>
        <row r="4134">
          <cell r="C4134">
            <v>52</v>
          </cell>
          <cell r="D4134" t="str">
            <v/>
          </cell>
          <cell r="E4134" t="str">
            <v/>
          </cell>
          <cell r="F4134" t="str">
            <v xml:space="preserve">-- </v>
          </cell>
          <cell r="G4134">
            <v>0</v>
          </cell>
          <cell r="H4134">
            <v>0</v>
          </cell>
          <cell r="I4134">
            <v>40175</v>
          </cell>
          <cell r="J4134">
            <v>40168</v>
          </cell>
          <cell r="K4134" t="str">
            <v>N</v>
          </cell>
          <cell r="L4134" t="str">
            <v>Drw</v>
          </cell>
          <cell r="M4134">
            <v>4135</v>
          </cell>
        </row>
        <row r="4135">
          <cell r="C4135">
            <v>52</v>
          </cell>
          <cell r="D4135" t="str">
            <v/>
          </cell>
          <cell r="E4135" t="str">
            <v/>
          </cell>
          <cell r="F4135" t="str">
            <v xml:space="preserve">-- </v>
          </cell>
          <cell r="G4135">
            <v>0</v>
          </cell>
          <cell r="H4135">
            <v>0</v>
          </cell>
          <cell r="I4135">
            <v>40175</v>
          </cell>
          <cell r="J4135">
            <v>40168</v>
          </cell>
          <cell r="K4135" t="str">
            <v>N</v>
          </cell>
          <cell r="L4135" t="str">
            <v>Drw</v>
          </cell>
          <cell r="M4135">
            <v>4136</v>
          </cell>
        </row>
        <row r="4136">
          <cell r="C4136">
            <v>52</v>
          </cell>
          <cell r="D4136" t="str">
            <v/>
          </cell>
          <cell r="E4136" t="str">
            <v/>
          </cell>
          <cell r="F4136" t="str">
            <v xml:space="preserve">-- </v>
          </cell>
          <cell r="G4136">
            <v>0</v>
          </cell>
          <cell r="H4136">
            <v>0</v>
          </cell>
          <cell r="I4136">
            <v>40175</v>
          </cell>
          <cell r="J4136">
            <v>40168</v>
          </cell>
          <cell r="K4136" t="str">
            <v>N</v>
          </cell>
          <cell r="L4136" t="str">
            <v>Drw</v>
          </cell>
          <cell r="M4136">
            <v>4137</v>
          </cell>
        </row>
        <row r="4137">
          <cell r="C4137">
            <v>52</v>
          </cell>
          <cell r="D4137" t="str">
            <v/>
          </cell>
          <cell r="E4137" t="str">
            <v/>
          </cell>
          <cell r="F4137" t="str">
            <v xml:space="preserve">-- </v>
          </cell>
          <cell r="G4137">
            <v>0</v>
          </cell>
          <cell r="H4137">
            <v>0</v>
          </cell>
          <cell r="I4137">
            <v>40175</v>
          </cell>
          <cell r="J4137">
            <v>40168</v>
          </cell>
          <cell r="K4137" t="str">
            <v>N</v>
          </cell>
          <cell r="L4137" t="str">
            <v>Drw</v>
          </cell>
          <cell r="M4137">
            <v>4138</v>
          </cell>
        </row>
        <row r="4138">
          <cell r="C4138">
            <v>52</v>
          </cell>
          <cell r="D4138" t="str">
            <v/>
          </cell>
          <cell r="E4138" t="str">
            <v/>
          </cell>
          <cell r="F4138" t="str">
            <v xml:space="preserve">-- </v>
          </cell>
          <cell r="G4138">
            <v>0</v>
          </cell>
          <cell r="H4138">
            <v>0</v>
          </cell>
          <cell r="I4138">
            <v>40175</v>
          </cell>
          <cell r="J4138">
            <v>40168</v>
          </cell>
          <cell r="K4138" t="str">
            <v>N</v>
          </cell>
          <cell r="L4138" t="str">
            <v>Drw</v>
          </cell>
          <cell r="M4138">
            <v>4139</v>
          </cell>
        </row>
        <row r="4139">
          <cell r="C4139">
            <v>52</v>
          </cell>
          <cell r="D4139" t="str">
            <v/>
          </cell>
          <cell r="E4139" t="str">
            <v/>
          </cell>
          <cell r="F4139" t="str">
            <v xml:space="preserve">-- </v>
          </cell>
          <cell r="G4139">
            <v>0</v>
          </cell>
          <cell r="H4139">
            <v>0</v>
          </cell>
          <cell r="I4139">
            <v>40175</v>
          </cell>
          <cell r="J4139">
            <v>40168</v>
          </cell>
          <cell r="K4139" t="str">
            <v>N</v>
          </cell>
          <cell r="L4139" t="str">
            <v>Drw</v>
          </cell>
          <cell r="M4139">
            <v>4140</v>
          </cell>
        </row>
        <row r="4140">
          <cell r="C4140">
            <v>52</v>
          </cell>
          <cell r="D4140" t="str">
            <v/>
          </cell>
          <cell r="E4140" t="str">
            <v/>
          </cell>
          <cell r="F4140" t="str">
            <v xml:space="preserve">-- </v>
          </cell>
          <cell r="G4140">
            <v>0</v>
          </cell>
          <cell r="H4140">
            <v>0</v>
          </cell>
          <cell r="I4140">
            <v>40175</v>
          </cell>
          <cell r="J4140">
            <v>40168</v>
          </cell>
          <cell r="K4140" t="str">
            <v>N</v>
          </cell>
          <cell r="L4140" t="str">
            <v>Drw</v>
          </cell>
          <cell r="M4140">
            <v>4141</v>
          </cell>
        </row>
        <row r="4141">
          <cell r="C4141">
            <v>52</v>
          </cell>
          <cell r="D4141" t="str">
            <v/>
          </cell>
          <cell r="E4141" t="str">
            <v/>
          </cell>
          <cell r="F4141" t="str">
            <v xml:space="preserve">-- </v>
          </cell>
          <cell r="G4141">
            <v>0</v>
          </cell>
          <cell r="H4141">
            <v>0</v>
          </cell>
          <cell r="I4141">
            <v>40175</v>
          </cell>
          <cell r="J4141">
            <v>40168</v>
          </cell>
          <cell r="K4141" t="str">
            <v>N</v>
          </cell>
          <cell r="L4141" t="str">
            <v>Drw</v>
          </cell>
          <cell r="M4141">
            <v>4142</v>
          </cell>
        </row>
        <row r="4142">
          <cell r="C4142">
            <v>52</v>
          </cell>
          <cell r="D4142" t="str">
            <v/>
          </cell>
          <cell r="E4142" t="str">
            <v/>
          </cell>
          <cell r="F4142" t="str">
            <v xml:space="preserve">-- </v>
          </cell>
          <cell r="G4142">
            <v>0</v>
          </cell>
          <cell r="H4142">
            <v>0</v>
          </cell>
          <cell r="I4142">
            <v>40175</v>
          </cell>
          <cell r="J4142">
            <v>40168</v>
          </cell>
          <cell r="K4142" t="str">
            <v>N</v>
          </cell>
          <cell r="L4142" t="str">
            <v>Drw</v>
          </cell>
          <cell r="M4142">
            <v>4143</v>
          </cell>
        </row>
        <row r="4143">
          <cell r="C4143">
            <v>52</v>
          </cell>
          <cell r="D4143" t="str">
            <v/>
          </cell>
          <cell r="E4143" t="str">
            <v/>
          </cell>
          <cell r="F4143" t="str">
            <v xml:space="preserve">-- </v>
          </cell>
          <cell r="G4143">
            <v>0</v>
          </cell>
          <cell r="H4143">
            <v>0</v>
          </cell>
          <cell r="I4143">
            <v>40175</v>
          </cell>
          <cell r="J4143">
            <v>40168</v>
          </cell>
          <cell r="K4143" t="str">
            <v>N</v>
          </cell>
          <cell r="L4143" t="str">
            <v>Drw</v>
          </cell>
          <cell r="M4143">
            <v>4144</v>
          </cell>
        </row>
        <row r="4144">
          <cell r="C4144">
            <v>52</v>
          </cell>
          <cell r="D4144" t="str">
            <v/>
          </cell>
          <cell r="E4144" t="str">
            <v/>
          </cell>
          <cell r="F4144" t="str">
            <v xml:space="preserve">-- </v>
          </cell>
          <cell r="G4144">
            <v>0</v>
          </cell>
          <cell r="H4144">
            <v>0</v>
          </cell>
          <cell r="I4144">
            <v>40175</v>
          </cell>
          <cell r="J4144">
            <v>40168</v>
          </cell>
          <cell r="K4144" t="str">
            <v>N</v>
          </cell>
          <cell r="L4144" t="str">
            <v>Drw</v>
          </cell>
          <cell r="M4144">
            <v>4145</v>
          </cell>
        </row>
        <row r="4145">
          <cell r="C4145">
            <v>52</v>
          </cell>
          <cell r="D4145" t="str">
            <v/>
          </cell>
          <cell r="E4145" t="str">
            <v/>
          </cell>
          <cell r="F4145" t="str">
            <v xml:space="preserve">-- </v>
          </cell>
          <cell r="G4145">
            <v>0</v>
          </cell>
          <cell r="H4145">
            <v>0</v>
          </cell>
          <cell r="I4145">
            <v>40175</v>
          </cell>
          <cell r="J4145">
            <v>40168</v>
          </cell>
          <cell r="K4145" t="str">
            <v>N</v>
          </cell>
          <cell r="L4145" t="str">
            <v>Drw</v>
          </cell>
          <cell r="M4145">
            <v>4146</v>
          </cell>
        </row>
        <row r="4146">
          <cell r="C4146">
            <v>52</v>
          </cell>
          <cell r="D4146" t="str">
            <v/>
          </cell>
          <cell r="E4146" t="str">
            <v/>
          </cell>
          <cell r="F4146" t="str">
            <v xml:space="preserve">-- </v>
          </cell>
          <cell r="G4146">
            <v>0</v>
          </cell>
          <cell r="H4146">
            <v>0</v>
          </cell>
          <cell r="I4146">
            <v>40175</v>
          </cell>
          <cell r="J4146">
            <v>40168</v>
          </cell>
          <cell r="K4146" t="str">
            <v>N</v>
          </cell>
          <cell r="L4146" t="str">
            <v>Drw</v>
          </cell>
          <cell r="M4146">
            <v>4147</v>
          </cell>
        </row>
        <row r="4147">
          <cell r="C4147">
            <v>52</v>
          </cell>
          <cell r="D4147" t="str">
            <v/>
          </cell>
          <cell r="E4147" t="str">
            <v/>
          </cell>
          <cell r="F4147" t="str">
            <v xml:space="preserve">-- </v>
          </cell>
          <cell r="G4147">
            <v>0</v>
          </cell>
          <cell r="H4147">
            <v>0</v>
          </cell>
          <cell r="I4147">
            <v>40175</v>
          </cell>
          <cell r="J4147">
            <v>40168</v>
          </cell>
          <cell r="K4147" t="str">
            <v>N</v>
          </cell>
          <cell r="L4147" t="str">
            <v>Drw</v>
          </cell>
          <cell r="M4147">
            <v>4148</v>
          </cell>
        </row>
        <row r="4148">
          <cell r="C4148">
            <v>52</v>
          </cell>
          <cell r="D4148" t="str">
            <v/>
          </cell>
          <cell r="E4148" t="str">
            <v/>
          </cell>
          <cell r="F4148" t="str">
            <v xml:space="preserve">-- </v>
          </cell>
          <cell r="G4148">
            <v>0</v>
          </cell>
          <cell r="H4148">
            <v>0</v>
          </cell>
          <cell r="I4148">
            <v>40175</v>
          </cell>
          <cell r="J4148">
            <v>40168</v>
          </cell>
          <cell r="K4148" t="str">
            <v>N</v>
          </cell>
          <cell r="L4148" t="str">
            <v>Drw</v>
          </cell>
          <cell r="M4148">
            <v>4149</v>
          </cell>
        </row>
        <row r="4149">
          <cell r="C4149">
            <v>52</v>
          </cell>
          <cell r="D4149" t="str">
            <v/>
          </cell>
          <cell r="E4149" t="str">
            <v/>
          </cell>
          <cell r="F4149" t="str">
            <v xml:space="preserve">-- </v>
          </cell>
          <cell r="G4149">
            <v>0</v>
          </cell>
          <cell r="H4149">
            <v>0</v>
          </cell>
          <cell r="I4149">
            <v>40175</v>
          </cell>
          <cell r="J4149">
            <v>40168</v>
          </cell>
          <cell r="K4149" t="str">
            <v>N</v>
          </cell>
          <cell r="L4149" t="str">
            <v>Drw</v>
          </cell>
          <cell r="M4149">
            <v>4150</v>
          </cell>
        </row>
        <row r="4150">
          <cell r="C4150">
            <v>52</v>
          </cell>
          <cell r="D4150" t="str">
            <v/>
          </cell>
          <cell r="E4150" t="str">
            <v/>
          </cell>
          <cell r="F4150" t="str">
            <v xml:space="preserve">-- </v>
          </cell>
          <cell r="G4150">
            <v>0</v>
          </cell>
          <cell r="H4150">
            <v>0</v>
          </cell>
          <cell r="I4150">
            <v>40175</v>
          </cell>
          <cell r="J4150">
            <v>40168</v>
          </cell>
          <cell r="K4150" t="str">
            <v>N</v>
          </cell>
          <cell r="L4150" t="str">
            <v>Drw</v>
          </cell>
          <cell r="M4150">
            <v>4151</v>
          </cell>
        </row>
        <row r="4151">
          <cell r="C4151">
            <v>52</v>
          </cell>
          <cell r="D4151" t="str">
            <v/>
          </cell>
          <cell r="E4151" t="str">
            <v/>
          </cell>
          <cell r="F4151" t="str">
            <v xml:space="preserve">-- </v>
          </cell>
          <cell r="G4151">
            <v>0</v>
          </cell>
          <cell r="H4151">
            <v>0</v>
          </cell>
          <cell r="I4151">
            <v>40175</v>
          </cell>
          <cell r="J4151">
            <v>40168</v>
          </cell>
          <cell r="K4151" t="str">
            <v>N</v>
          </cell>
          <cell r="L4151" t="str">
            <v>Drw</v>
          </cell>
          <cell r="M4151">
            <v>4152</v>
          </cell>
        </row>
        <row r="4152">
          <cell r="C4152">
            <v>52</v>
          </cell>
          <cell r="D4152" t="str">
            <v/>
          </cell>
          <cell r="E4152" t="str">
            <v/>
          </cell>
          <cell r="F4152" t="str">
            <v xml:space="preserve">-- </v>
          </cell>
          <cell r="G4152">
            <v>0</v>
          </cell>
          <cell r="H4152">
            <v>0</v>
          </cell>
          <cell r="I4152">
            <v>40175</v>
          </cell>
          <cell r="J4152">
            <v>40168</v>
          </cell>
          <cell r="K4152" t="str">
            <v>N</v>
          </cell>
          <cell r="L4152" t="str">
            <v>Drw</v>
          </cell>
          <cell r="M4152">
            <v>4153</v>
          </cell>
        </row>
        <row r="4153">
          <cell r="C4153">
            <v>52</v>
          </cell>
          <cell r="D4153" t="str">
            <v/>
          </cell>
          <cell r="E4153" t="str">
            <v/>
          </cell>
          <cell r="F4153" t="str">
            <v xml:space="preserve">-- </v>
          </cell>
          <cell r="G4153">
            <v>0</v>
          </cell>
          <cell r="H4153">
            <v>0</v>
          </cell>
          <cell r="I4153">
            <v>40175</v>
          </cell>
          <cell r="J4153">
            <v>40168</v>
          </cell>
          <cell r="K4153" t="str">
            <v>N</v>
          </cell>
          <cell r="L4153" t="str">
            <v>Drw</v>
          </cell>
          <cell r="M4153">
            <v>4154</v>
          </cell>
        </row>
        <row r="4154">
          <cell r="C4154">
            <v>52</v>
          </cell>
          <cell r="D4154" t="str">
            <v/>
          </cell>
          <cell r="E4154" t="str">
            <v/>
          </cell>
          <cell r="F4154" t="str">
            <v xml:space="preserve">-- </v>
          </cell>
          <cell r="G4154">
            <v>0</v>
          </cell>
          <cell r="H4154">
            <v>0</v>
          </cell>
          <cell r="I4154">
            <v>40175</v>
          </cell>
          <cell r="J4154">
            <v>40168</v>
          </cell>
          <cell r="K4154" t="str">
            <v>N</v>
          </cell>
          <cell r="L4154" t="str">
            <v>Drw</v>
          </cell>
          <cell r="M4154">
            <v>4155</v>
          </cell>
        </row>
        <row r="4155">
          <cell r="C4155">
            <v>52</v>
          </cell>
          <cell r="D4155" t="str">
            <v/>
          </cell>
          <cell r="E4155" t="str">
            <v/>
          </cell>
          <cell r="F4155" t="str">
            <v xml:space="preserve">-- </v>
          </cell>
          <cell r="G4155">
            <v>0</v>
          </cell>
          <cell r="H4155">
            <v>0</v>
          </cell>
          <cell r="I4155">
            <v>40175</v>
          </cell>
          <cell r="J4155">
            <v>40168</v>
          </cell>
          <cell r="K4155" t="str">
            <v>N</v>
          </cell>
          <cell r="L4155" t="str">
            <v>Drw</v>
          </cell>
          <cell r="M4155">
            <v>4156</v>
          </cell>
        </row>
        <row r="4156">
          <cell r="C4156">
            <v>52</v>
          </cell>
          <cell r="D4156" t="str">
            <v/>
          </cell>
          <cell r="E4156" t="str">
            <v/>
          </cell>
          <cell r="F4156" t="str">
            <v xml:space="preserve">-- </v>
          </cell>
          <cell r="G4156">
            <v>0</v>
          </cell>
          <cell r="H4156">
            <v>0</v>
          </cell>
          <cell r="I4156">
            <v>40175</v>
          </cell>
          <cell r="J4156">
            <v>40168</v>
          </cell>
          <cell r="K4156" t="str">
            <v>N</v>
          </cell>
          <cell r="L4156" t="str">
            <v>Drw</v>
          </cell>
          <cell r="M4156">
            <v>4157</v>
          </cell>
        </row>
        <row r="4157">
          <cell r="C4157">
            <v>52</v>
          </cell>
          <cell r="D4157" t="str">
            <v/>
          </cell>
          <cell r="E4157" t="str">
            <v/>
          </cell>
          <cell r="F4157" t="str">
            <v xml:space="preserve">-- </v>
          </cell>
          <cell r="G4157">
            <v>0</v>
          </cell>
          <cell r="H4157">
            <v>0</v>
          </cell>
          <cell r="I4157">
            <v>40175</v>
          </cell>
          <cell r="J4157">
            <v>40168</v>
          </cell>
          <cell r="K4157" t="str">
            <v>N</v>
          </cell>
          <cell r="L4157" t="str">
            <v>Drw</v>
          </cell>
          <cell r="M4157">
            <v>4158</v>
          </cell>
        </row>
        <row r="4158">
          <cell r="C4158">
            <v>52</v>
          </cell>
          <cell r="D4158" t="str">
            <v/>
          </cell>
          <cell r="E4158" t="str">
            <v/>
          </cell>
          <cell r="F4158" t="str">
            <v xml:space="preserve">-- </v>
          </cell>
          <cell r="G4158">
            <v>0</v>
          </cell>
          <cell r="H4158">
            <v>0</v>
          </cell>
          <cell r="I4158">
            <v>40175</v>
          </cell>
          <cell r="J4158">
            <v>40168</v>
          </cell>
          <cell r="K4158" t="str">
            <v>N</v>
          </cell>
          <cell r="L4158" t="str">
            <v>Drw</v>
          </cell>
          <cell r="M4158">
            <v>4159</v>
          </cell>
        </row>
        <row r="4159">
          <cell r="C4159">
            <v>52</v>
          </cell>
          <cell r="D4159" t="str">
            <v/>
          </cell>
          <cell r="E4159" t="str">
            <v/>
          </cell>
          <cell r="F4159" t="str">
            <v xml:space="preserve">-- </v>
          </cell>
          <cell r="G4159">
            <v>0</v>
          </cell>
          <cell r="H4159">
            <v>0</v>
          </cell>
          <cell r="I4159">
            <v>40175</v>
          </cell>
          <cell r="J4159">
            <v>40168</v>
          </cell>
          <cell r="K4159" t="str">
            <v>N</v>
          </cell>
          <cell r="L4159" t="str">
            <v>Drw</v>
          </cell>
          <cell r="M4159">
            <v>4160</v>
          </cell>
        </row>
        <row r="4160">
          <cell r="C4160">
            <v>52</v>
          </cell>
          <cell r="D4160" t="str">
            <v/>
          </cell>
          <cell r="E4160" t="str">
            <v/>
          </cell>
          <cell r="F4160" t="str">
            <v xml:space="preserve">-- </v>
          </cell>
          <cell r="G4160">
            <v>0</v>
          </cell>
          <cell r="H4160">
            <v>0</v>
          </cell>
          <cell r="I4160">
            <v>40175</v>
          </cell>
          <cell r="J4160">
            <v>40168</v>
          </cell>
          <cell r="K4160" t="str">
            <v>N</v>
          </cell>
          <cell r="L4160" t="str">
            <v>Drw</v>
          </cell>
          <cell r="M4160">
            <v>4161</v>
          </cell>
        </row>
        <row r="4161">
          <cell r="C4161">
            <v>52</v>
          </cell>
          <cell r="D4161" t="str">
            <v/>
          </cell>
          <cell r="E4161" t="str">
            <v/>
          </cell>
          <cell r="F4161" t="str">
            <v xml:space="preserve">-- </v>
          </cell>
          <cell r="G4161">
            <v>0</v>
          </cell>
          <cell r="H4161">
            <v>0</v>
          </cell>
          <cell r="I4161">
            <v>40175</v>
          </cell>
          <cell r="J4161">
            <v>40168</v>
          </cell>
          <cell r="K4161" t="str">
            <v>N</v>
          </cell>
          <cell r="L4161" t="str">
            <v>Drw</v>
          </cell>
          <cell r="M4161">
            <v>4162</v>
          </cell>
        </row>
        <row r="4162">
          <cell r="C4162">
            <v>52</v>
          </cell>
          <cell r="D4162" t="str">
            <v/>
          </cell>
          <cell r="E4162" t="str">
            <v/>
          </cell>
          <cell r="F4162" t="str">
            <v xml:space="preserve">-- </v>
          </cell>
          <cell r="G4162">
            <v>0</v>
          </cell>
          <cell r="H4162">
            <v>0</v>
          </cell>
          <cell r="I4162">
            <v>40175</v>
          </cell>
          <cell r="J4162">
            <v>40168</v>
          </cell>
          <cell r="K4162" t="str">
            <v>N</v>
          </cell>
          <cell r="L4162" t="str">
            <v>Drw</v>
          </cell>
          <cell r="M4162">
            <v>4163</v>
          </cell>
        </row>
        <row r="4163">
          <cell r="C4163">
            <v>52</v>
          </cell>
          <cell r="D4163" t="str">
            <v/>
          </cell>
          <cell r="E4163" t="str">
            <v/>
          </cell>
          <cell r="F4163" t="str">
            <v xml:space="preserve">-- </v>
          </cell>
          <cell r="G4163">
            <v>0</v>
          </cell>
          <cell r="H4163">
            <v>0</v>
          </cell>
          <cell r="I4163">
            <v>40175</v>
          </cell>
          <cell r="J4163">
            <v>40168</v>
          </cell>
          <cell r="K4163" t="str">
            <v>N</v>
          </cell>
          <cell r="L4163" t="str">
            <v>Drw</v>
          </cell>
          <cell r="M4163">
            <v>4164</v>
          </cell>
        </row>
        <row r="4164">
          <cell r="C4164">
            <v>52</v>
          </cell>
          <cell r="D4164" t="str">
            <v/>
          </cell>
          <cell r="E4164" t="str">
            <v/>
          </cell>
          <cell r="F4164" t="str">
            <v xml:space="preserve">-- </v>
          </cell>
          <cell r="G4164">
            <v>0</v>
          </cell>
          <cell r="H4164">
            <v>0</v>
          </cell>
          <cell r="I4164">
            <v>40175</v>
          </cell>
          <cell r="J4164">
            <v>40168</v>
          </cell>
          <cell r="K4164" t="str">
            <v>N</v>
          </cell>
          <cell r="L4164" t="str">
            <v>Drw</v>
          </cell>
          <cell r="M4164">
            <v>4165</v>
          </cell>
        </row>
        <row r="4165">
          <cell r="C4165">
            <v>52</v>
          </cell>
          <cell r="D4165" t="str">
            <v/>
          </cell>
          <cell r="E4165" t="str">
            <v/>
          </cell>
          <cell r="F4165" t="str">
            <v xml:space="preserve">-- </v>
          </cell>
          <cell r="G4165">
            <v>0</v>
          </cell>
          <cell r="H4165">
            <v>0</v>
          </cell>
          <cell r="I4165">
            <v>40175</v>
          </cell>
          <cell r="J4165">
            <v>40168</v>
          </cell>
          <cell r="K4165" t="str">
            <v>N</v>
          </cell>
          <cell r="L4165" t="str">
            <v>Drw</v>
          </cell>
          <cell r="M4165">
            <v>4166</v>
          </cell>
        </row>
        <row r="4166">
          <cell r="C4166">
            <v>52</v>
          </cell>
          <cell r="D4166" t="str">
            <v/>
          </cell>
          <cell r="E4166" t="str">
            <v/>
          </cell>
          <cell r="F4166" t="str">
            <v xml:space="preserve">-- </v>
          </cell>
          <cell r="G4166">
            <v>0</v>
          </cell>
          <cell r="H4166">
            <v>0</v>
          </cell>
          <cell r="I4166">
            <v>40175</v>
          </cell>
          <cell r="J4166">
            <v>40168</v>
          </cell>
          <cell r="K4166" t="str">
            <v>N</v>
          </cell>
          <cell r="L4166" t="str">
            <v>Drw</v>
          </cell>
          <cell r="M4166">
            <v>4167</v>
          </cell>
        </row>
        <row r="4167">
          <cell r="C4167">
            <v>52</v>
          </cell>
          <cell r="D4167" t="str">
            <v/>
          </cell>
          <cell r="E4167" t="str">
            <v/>
          </cell>
          <cell r="F4167" t="str">
            <v xml:space="preserve">-- </v>
          </cell>
          <cell r="G4167">
            <v>0</v>
          </cell>
          <cell r="H4167">
            <v>0</v>
          </cell>
          <cell r="I4167">
            <v>40175</v>
          </cell>
          <cell r="J4167">
            <v>40168</v>
          </cell>
          <cell r="K4167" t="str">
            <v>N</v>
          </cell>
          <cell r="L4167" t="str">
            <v>Drw</v>
          </cell>
          <cell r="M4167">
            <v>4168</v>
          </cell>
        </row>
        <row r="4168">
          <cell r="C4168">
            <v>52</v>
          </cell>
          <cell r="D4168" t="str">
            <v/>
          </cell>
          <cell r="E4168" t="str">
            <v/>
          </cell>
          <cell r="F4168" t="str">
            <v xml:space="preserve">-- </v>
          </cell>
          <cell r="G4168">
            <v>0</v>
          </cell>
          <cell r="H4168">
            <v>0</v>
          </cell>
          <cell r="I4168">
            <v>40175</v>
          </cell>
          <cell r="J4168">
            <v>40168</v>
          </cell>
          <cell r="K4168" t="str">
            <v>N</v>
          </cell>
          <cell r="L4168" t="str">
            <v>Drw</v>
          </cell>
          <cell r="M4168">
            <v>4169</v>
          </cell>
        </row>
        <row r="4169">
          <cell r="C4169">
            <v>52</v>
          </cell>
          <cell r="D4169" t="str">
            <v/>
          </cell>
          <cell r="E4169" t="str">
            <v/>
          </cell>
          <cell r="F4169" t="str">
            <v xml:space="preserve">-- </v>
          </cell>
          <cell r="G4169">
            <v>0</v>
          </cell>
          <cell r="H4169">
            <v>0</v>
          </cell>
          <cell r="I4169">
            <v>40175</v>
          </cell>
          <cell r="J4169">
            <v>40168</v>
          </cell>
          <cell r="K4169" t="str">
            <v>N</v>
          </cell>
          <cell r="L4169" t="str">
            <v>Drw</v>
          </cell>
          <cell r="M4169">
            <v>4170</v>
          </cell>
        </row>
        <row r="4170">
          <cell r="C4170">
            <v>52</v>
          </cell>
          <cell r="D4170" t="str">
            <v/>
          </cell>
          <cell r="E4170" t="str">
            <v/>
          </cell>
          <cell r="F4170" t="str">
            <v xml:space="preserve">-- </v>
          </cell>
          <cell r="G4170">
            <v>0</v>
          </cell>
          <cell r="H4170">
            <v>0</v>
          </cell>
          <cell r="I4170">
            <v>40175</v>
          </cell>
          <cell r="J4170">
            <v>40168</v>
          </cell>
          <cell r="K4170" t="str">
            <v>N</v>
          </cell>
          <cell r="L4170" t="str">
            <v>Drw</v>
          </cell>
          <cell r="M4170">
            <v>4171</v>
          </cell>
        </row>
        <row r="4171">
          <cell r="C4171">
            <v>52</v>
          </cell>
          <cell r="D4171" t="str">
            <v/>
          </cell>
          <cell r="E4171" t="str">
            <v/>
          </cell>
          <cell r="F4171" t="str">
            <v xml:space="preserve">-- </v>
          </cell>
          <cell r="G4171">
            <v>0</v>
          </cell>
          <cell r="H4171">
            <v>0</v>
          </cell>
          <cell r="I4171">
            <v>40175</v>
          </cell>
          <cell r="J4171">
            <v>40168</v>
          </cell>
          <cell r="K4171" t="str">
            <v>N</v>
          </cell>
          <cell r="L4171" t="str">
            <v>Drw</v>
          </cell>
          <cell r="M4171">
            <v>4172</v>
          </cell>
        </row>
        <row r="4172">
          <cell r="C4172">
            <v>52</v>
          </cell>
          <cell r="D4172" t="str">
            <v/>
          </cell>
          <cell r="E4172" t="str">
            <v/>
          </cell>
          <cell r="F4172" t="str">
            <v xml:space="preserve">-- </v>
          </cell>
          <cell r="G4172">
            <v>0</v>
          </cell>
          <cell r="H4172">
            <v>0</v>
          </cell>
          <cell r="I4172">
            <v>40175</v>
          </cell>
          <cell r="J4172">
            <v>40168</v>
          </cell>
          <cell r="K4172" t="str">
            <v>N</v>
          </cell>
          <cell r="L4172" t="str">
            <v>Drw</v>
          </cell>
          <cell r="M4172">
            <v>4173</v>
          </cell>
        </row>
        <row r="4173">
          <cell r="C4173">
            <v>52</v>
          </cell>
          <cell r="D4173" t="str">
            <v/>
          </cell>
          <cell r="E4173" t="str">
            <v/>
          </cell>
          <cell r="F4173" t="str">
            <v xml:space="preserve">-- </v>
          </cell>
          <cell r="G4173">
            <v>0</v>
          </cell>
          <cell r="H4173">
            <v>0</v>
          </cell>
          <cell r="I4173">
            <v>40175</v>
          </cell>
          <cell r="J4173">
            <v>40168</v>
          </cell>
          <cell r="K4173" t="str">
            <v>N</v>
          </cell>
          <cell r="L4173" t="str">
            <v>Drw</v>
          </cell>
          <cell r="M4173">
            <v>4174</v>
          </cell>
        </row>
        <row r="4174">
          <cell r="C4174">
            <v>52</v>
          </cell>
          <cell r="D4174" t="str">
            <v/>
          </cell>
          <cell r="E4174" t="str">
            <v/>
          </cell>
          <cell r="F4174" t="str">
            <v xml:space="preserve">-- </v>
          </cell>
          <cell r="G4174">
            <v>0</v>
          </cell>
          <cell r="H4174">
            <v>0</v>
          </cell>
          <cell r="I4174">
            <v>40175</v>
          </cell>
          <cell r="J4174">
            <v>40168</v>
          </cell>
          <cell r="K4174" t="str">
            <v>N</v>
          </cell>
          <cell r="L4174" t="str">
            <v>Drw</v>
          </cell>
          <cell r="M4174">
            <v>4175</v>
          </cell>
        </row>
        <row r="4175">
          <cell r="C4175">
            <v>52</v>
          </cell>
          <cell r="D4175" t="str">
            <v/>
          </cell>
          <cell r="E4175" t="str">
            <v/>
          </cell>
          <cell r="F4175" t="str">
            <v xml:space="preserve">-- </v>
          </cell>
          <cell r="G4175">
            <v>0</v>
          </cell>
          <cell r="H4175">
            <v>0</v>
          </cell>
          <cell r="I4175">
            <v>40175</v>
          </cell>
          <cell r="J4175">
            <v>40168</v>
          </cell>
          <cell r="K4175" t="str">
            <v>N</v>
          </cell>
          <cell r="L4175" t="str">
            <v>Drw</v>
          </cell>
          <cell r="M4175">
            <v>4176</v>
          </cell>
        </row>
        <row r="4176">
          <cell r="C4176">
            <v>52</v>
          </cell>
          <cell r="D4176" t="str">
            <v/>
          </cell>
          <cell r="E4176" t="str">
            <v/>
          </cell>
          <cell r="F4176" t="str">
            <v xml:space="preserve">-- </v>
          </cell>
          <cell r="G4176">
            <v>0</v>
          </cell>
          <cell r="H4176">
            <v>0</v>
          </cell>
          <cell r="I4176">
            <v>40175</v>
          </cell>
          <cell r="J4176">
            <v>40168</v>
          </cell>
          <cell r="K4176" t="str">
            <v>N</v>
          </cell>
          <cell r="L4176" t="str">
            <v>Drw</v>
          </cell>
          <cell r="M4176">
            <v>4177</v>
          </cell>
        </row>
        <row r="4177">
          <cell r="C4177">
            <v>52</v>
          </cell>
          <cell r="D4177" t="str">
            <v/>
          </cell>
          <cell r="E4177" t="str">
            <v/>
          </cell>
          <cell r="F4177" t="str">
            <v xml:space="preserve">-- </v>
          </cell>
          <cell r="G4177">
            <v>0</v>
          </cell>
          <cell r="H4177">
            <v>0</v>
          </cell>
          <cell r="I4177">
            <v>40175</v>
          </cell>
          <cell r="J4177">
            <v>40168</v>
          </cell>
          <cell r="K4177" t="str">
            <v>N</v>
          </cell>
          <cell r="L4177" t="str">
            <v>Drw</v>
          </cell>
          <cell r="M4177">
            <v>4178</v>
          </cell>
        </row>
        <row r="4178">
          <cell r="C4178">
            <v>52</v>
          </cell>
          <cell r="D4178" t="str">
            <v/>
          </cell>
          <cell r="E4178" t="str">
            <v/>
          </cell>
          <cell r="F4178" t="str">
            <v xml:space="preserve">-- </v>
          </cell>
          <cell r="G4178">
            <v>0</v>
          </cell>
          <cell r="H4178">
            <v>0</v>
          </cell>
          <cell r="I4178">
            <v>40175</v>
          </cell>
          <cell r="J4178">
            <v>40168</v>
          </cell>
          <cell r="K4178" t="str">
            <v>N</v>
          </cell>
          <cell r="L4178" t="str">
            <v>Drw</v>
          </cell>
          <cell r="M4178">
            <v>4179</v>
          </cell>
        </row>
        <row r="4179">
          <cell r="C4179">
            <v>52</v>
          </cell>
          <cell r="D4179" t="str">
            <v/>
          </cell>
          <cell r="E4179" t="str">
            <v/>
          </cell>
          <cell r="F4179" t="str">
            <v xml:space="preserve">-- </v>
          </cell>
          <cell r="G4179">
            <v>0</v>
          </cell>
          <cell r="H4179">
            <v>0</v>
          </cell>
          <cell r="I4179">
            <v>40175</v>
          </cell>
          <cell r="J4179">
            <v>40168</v>
          </cell>
          <cell r="K4179" t="str">
            <v>N</v>
          </cell>
          <cell r="L4179" t="str">
            <v>Drw</v>
          </cell>
          <cell r="M4179">
            <v>4180</v>
          </cell>
        </row>
        <row r="4180">
          <cell r="C4180">
            <v>52</v>
          </cell>
          <cell r="D4180" t="str">
            <v/>
          </cell>
          <cell r="E4180" t="str">
            <v/>
          </cell>
          <cell r="F4180" t="str">
            <v xml:space="preserve">-- </v>
          </cell>
          <cell r="G4180">
            <v>0</v>
          </cell>
          <cell r="H4180">
            <v>0</v>
          </cell>
          <cell r="I4180">
            <v>40175</v>
          </cell>
          <cell r="J4180">
            <v>40168</v>
          </cell>
          <cell r="K4180" t="str">
            <v>N</v>
          </cell>
          <cell r="L4180" t="str">
            <v>Drw</v>
          </cell>
          <cell r="M4180">
            <v>4181</v>
          </cell>
        </row>
        <row r="4181">
          <cell r="C4181">
            <v>52</v>
          </cell>
          <cell r="D4181" t="str">
            <v/>
          </cell>
          <cell r="E4181" t="str">
            <v/>
          </cell>
          <cell r="F4181" t="str">
            <v xml:space="preserve">-- </v>
          </cell>
          <cell r="G4181">
            <v>0</v>
          </cell>
          <cell r="H4181">
            <v>0</v>
          </cell>
          <cell r="I4181">
            <v>40175</v>
          </cell>
          <cell r="J4181">
            <v>40168</v>
          </cell>
          <cell r="K4181" t="str">
            <v>N</v>
          </cell>
          <cell r="L4181" t="str">
            <v>Drw</v>
          </cell>
          <cell r="M4181">
            <v>4182</v>
          </cell>
        </row>
        <row r="4182">
          <cell r="C4182">
            <v>52</v>
          </cell>
          <cell r="D4182" t="str">
            <v/>
          </cell>
          <cell r="E4182" t="str">
            <v/>
          </cell>
          <cell r="F4182" t="str">
            <v xml:space="preserve">-- </v>
          </cell>
          <cell r="G4182">
            <v>0</v>
          </cell>
          <cell r="H4182">
            <v>0</v>
          </cell>
          <cell r="I4182">
            <v>40175</v>
          </cell>
          <cell r="J4182">
            <v>40168</v>
          </cell>
          <cell r="K4182" t="str">
            <v>N</v>
          </cell>
          <cell r="L4182" t="str">
            <v>Drw</v>
          </cell>
          <cell r="M4182">
            <v>4183</v>
          </cell>
        </row>
        <row r="4183">
          <cell r="C4183">
            <v>52</v>
          </cell>
          <cell r="D4183" t="str">
            <v/>
          </cell>
          <cell r="E4183" t="str">
            <v/>
          </cell>
          <cell r="F4183" t="str">
            <v xml:space="preserve">-- </v>
          </cell>
          <cell r="G4183">
            <v>0</v>
          </cell>
          <cell r="H4183">
            <v>0</v>
          </cell>
          <cell r="I4183">
            <v>40175</v>
          </cell>
          <cell r="J4183">
            <v>40168</v>
          </cell>
          <cell r="K4183" t="str">
            <v>N</v>
          </cell>
          <cell r="L4183" t="str">
            <v>Drw</v>
          </cell>
          <cell r="M4183">
            <v>4184</v>
          </cell>
        </row>
        <row r="4184">
          <cell r="C4184">
            <v>52</v>
          </cell>
          <cell r="D4184" t="str">
            <v/>
          </cell>
          <cell r="E4184" t="str">
            <v/>
          </cell>
          <cell r="F4184" t="str">
            <v xml:space="preserve">-- </v>
          </cell>
          <cell r="G4184">
            <v>0</v>
          </cell>
          <cell r="H4184">
            <v>0</v>
          </cell>
          <cell r="I4184">
            <v>40175</v>
          </cell>
          <cell r="J4184">
            <v>40168</v>
          </cell>
          <cell r="K4184" t="str">
            <v>N</v>
          </cell>
          <cell r="L4184" t="str">
            <v>Drw</v>
          </cell>
          <cell r="M4184">
            <v>4185</v>
          </cell>
        </row>
        <row r="4185">
          <cell r="C4185">
            <v>52</v>
          </cell>
          <cell r="D4185" t="str">
            <v/>
          </cell>
          <cell r="E4185" t="str">
            <v/>
          </cell>
          <cell r="F4185" t="str">
            <v xml:space="preserve">-- </v>
          </cell>
          <cell r="G4185">
            <v>0</v>
          </cell>
          <cell r="H4185">
            <v>0</v>
          </cell>
          <cell r="I4185">
            <v>40175</v>
          </cell>
          <cell r="J4185">
            <v>40168</v>
          </cell>
          <cell r="K4185" t="str">
            <v>N</v>
          </cell>
          <cell r="L4185" t="str">
            <v>Drw</v>
          </cell>
          <cell r="M4185">
            <v>4186</v>
          </cell>
        </row>
        <row r="4186">
          <cell r="C4186">
            <v>52</v>
          </cell>
          <cell r="D4186" t="str">
            <v/>
          </cell>
          <cell r="E4186" t="str">
            <v/>
          </cell>
          <cell r="F4186" t="str">
            <v xml:space="preserve">-- </v>
          </cell>
          <cell r="G4186">
            <v>0</v>
          </cell>
          <cell r="H4186">
            <v>0</v>
          </cell>
          <cell r="I4186">
            <v>40175</v>
          </cell>
          <cell r="J4186">
            <v>40168</v>
          </cell>
          <cell r="K4186" t="str">
            <v>N</v>
          </cell>
          <cell r="L4186" t="str">
            <v>Drw</v>
          </cell>
          <cell r="M4186">
            <v>4187</v>
          </cell>
        </row>
        <row r="4187">
          <cell r="C4187">
            <v>52</v>
          </cell>
          <cell r="D4187" t="str">
            <v/>
          </cell>
          <cell r="E4187" t="str">
            <v/>
          </cell>
          <cell r="F4187" t="str">
            <v xml:space="preserve">-- </v>
          </cell>
          <cell r="G4187">
            <v>0</v>
          </cell>
          <cell r="H4187">
            <v>0</v>
          </cell>
          <cell r="I4187">
            <v>40175</v>
          </cell>
          <cell r="J4187">
            <v>40168</v>
          </cell>
          <cell r="K4187" t="str">
            <v>N</v>
          </cell>
          <cell r="L4187" t="str">
            <v>Drw</v>
          </cell>
          <cell r="M4187">
            <v>4188</v>
          </cell>
        </row>
        <row r="4188">
          <cell r="C4188">
            <v>52</v>
          </cell>
          <cell r="D4188" t="str">
            <v/>
          </cell>
          <cell r="E4188" t="str">
            <v/>
          </cell>
          <cell r="F4188" t="str">
            <v xml:space="preserve">-- </v>
          </cell>
          <cell r="G4188">
            <v>0</v>
          </cell>
          <cell r="H4188">
            <v>0</v>
          </cell>
          <cell r="I4188">
            <v>40175</v>
          </cell>
          <cell r="J4188">
            <v>40168</v>
          </cell>
          <cell r="K4188" t="str">
            <v>N</v>
          </cell>
          <cell r="L4188" t="str">
            <v>Drw</v>
          </cell>
          <cell r="M4188">
            <v>4189</v>
          </cell>
        </row>
        <row r="4189">
          <cell r="C4189">
            <v>52</v>
          </cell>
          <cell r="D4189" t="str">
            <v/>
          </cell>
          <cell r="E4189" t="str">
            <v/>
          </cell>
          <cell r="F4189" t="str">
            <v xml:space="preserve">-- </v>
          </cell>
          <cell r="G4189">
            <v>0</v>
          </cell>
          <cell r="H4189">
            <v>0</v>
          </cell>
          <cell r="I4189">
            <v>40175</v>
          </cell>
          <cell r="J4189">
            <v>40168</v>
          </cell>
          <cell r="K4189" t="str">
            <v>N</v>
          </cell>
          <cell r="L4189" t="str">
            <v>Drw</v>
          </cell>
          <cell r="M4189">
            <v>4190</v>
          </cell>
        </row>
        <row r="4190">
          <cell r="C4190">
            <v>52</v>
          </cell>
          <cell r="D4190" t="str">
            <v/>
          </cell>
          <cell r="E4190" t="str">
            <v/>
          </cell>
          <cell r="F4190" t="str">
            <v xml:space="preserve">-- </v>
          </cell>
          <cell r="G4190">
            <v>0</v>
          </cell>
          <cell r="H4190">
            <v>0</v>
          </cell>
          <cell r="I4190">
            <v>40175</v>
          </cell>
          <cell r="J4190">
            <v>40168</v>
          </cell>
          <cell r="K4190" t="str">
            <v>N</v>
          </cell>
          <cell r="L4190" t="str">
            <v>Drw</v>
          </cell>
          <cell r="M4190">
            <v>4191</v>
          </cell>
        </row>
        <row r="4191">
          <cell r="C4191">
            <v>52</v>
          </cell>
          <cell r="D4191" t="str">
            <v/>
          </cell>
          <cell r="E4191" t="str">
            <v/>
          </cell>
          <cell r="F4191" t="str">
            <v xml:space="preserve">-- </v>
          </cell>
          <cell r="G4191">
            <v>0</v>
          </cell>
          <cell r="H4191">
            <v>0</v>
          </cell>
          <cell r="I4191">
            <v>40175</v>
          </cell>
          <cell r="J4191">
            <v>40168</v>
          </cell>
          <cell r="K4191" t="str">
            <v>N</v>
          </cell>
          <cell r="L4191" t="str">
            <v>Drw</v>
          </cell>
          <cell r="M4191">
            <v>4192</v>
          </cell>
        </row>
        <row r="4192">
          <cell r="C4192">
            <v>52</v>
          </cell>
          <cell r="D4192" t="str">
            <v/>
          </cell>
          <cell r="E4192" t="str">
            <v/>
          </cell>
          <cell r="F4192" t="str">
            <v xml:space="preserve">-- </v>
          </cell>
          <cell r="G4192">
            <v>0</v>
          </cell>
          <cell r="H4192">
            <v>0</v>
          </cell>
          <cell r="I4192">
            <v>40175</v>
          </cell>
          <cell r="J4192">
            <v>40168</v>
          </cell>
          <cell r="K4192" t="str">
            <v>N</v>
          </cell>
          <cell r="L4192" t="str">
            <v>Drw</v>
          </cell>
          <cell r="M4192">
            <v>4193</v>
          </cell>
        </row>
        <row r="4193">
          <cell r="C4193">
            <v>52</v>
          </cell>
          <cell r="D4193" t="str">
            <v/>
          </cell>
          <cell r="E4193" t="str">
            <v/>
          </cell>
          <cell r="F4193" t="str">
            <v xml:space="preserve">-- </v>
          </cell>
          <cell r="G4193">
            <v>0</v>
          </cell>
          <cell r="H4193">
            <v>0</v>
          </cell>
          <cell r="I4193">
            <v>40175</v>
          </cell>
          <cell r="J4193">
            <v>40168</v>
          </cell>
          <cell r="K4193" t="str">
            <v>N</v>
          </cell>
          <cell r="L4193" t="str">
            <v>Drw</v>
          </cell>
          <cell r="M4193">
            <v>4194</v>
          </cell>
        </row>
        <row r="4194">
          <cell r="C4194">
            <v>52</v>
          </cell>
          <cell r="D4194" t="str">
            <v/>
          </cell>
          <cell r="E4194" t="str">
            <v/>
          </cell>
          <cell r="F4194" t="str">
            <v xml:space="preserve">-- </v>
          </cell>
          <cell r="G4194">
            <v>0</v>
          </cell>
          <cell r="H4194">
            <v>0</v>
          </cell>
          <cell r="I4194">
            <v>40175</v>
          </cell>
          <cell r="J4194">
            <v>40168</v>
          </cell>
          <cell r="K4194" t="str">
            <v>N</v>
          </cell>
          <cell r="L4194" t="str">
            <v>Drw</v>
          </cell>
          <cell r="M4194">
            <v>4195</v>
          </cell>
        </row>
        <row r="4195">
          <cell r="C4195">
            <v>52</v>
          </cell>
          <cell r="D4195" t="str">
            <v/>
          </cell>
          <cell r="E4195" t="str">
            <v/>
          </cell>
          <cell r="F4195" t="str">
            <v xml:space="preserve">-- </v>
          </cell>
          <cell r="G4195">
            <v>0</v>
          </cell>
          <cell r="H4195">
            <v>0</v>
          </cell>
          <cell r="I4195">
            <v>40175</v>
          </cell>
          <cell r="J4195">
            <v>40168</v>
          </cell>
          <cell r="K4195" t="str">
            <v>N</v>
          </cell>
          <cell r="L4195" t="str">
            <v>Drw</v>
          </cell>
          <cell r="M4195">
            <v>4196</v>
          </cell>
        </row>
        <row r="4196">
          <cell r="C4196">
            <v>52</v>
          </cell>
          <cell r="D4196" t="str">
            <v/>
          </cell>
          <cell r="E4196" t="str">
            <v/>
          </cell>
          <cell r="F4196" t="str">
            <v xml:space="preserve">-- </v>
          </cell>
          <cell r="G4196">
            <v>0</v>
          </cell>
          <cell r="H4196">
            <v>0</v>
          </cell>
          <cell r="I4196">
            <v>40175</v>
          </cell>
          <cell r="J4196">
            <v>40168</v>
          </cell>
          <cell r="K4196" t="str">
            <v>N</v>
          </cell>
          <cell r="L4196" t="str">
            <v>Drw</v>
          </cell>
          <cell r="M4196">
            <v>4197</v>
          </cell>
        </row>
        <row r="4197">
          <cell r="C4197">
            <v>52</v>
          </cell>
          <cell r="D4197" t="str">
            <v/>
          </cell>
          <cell r="E4197" t="str">
            <v/>
          </cell>
          <cell r="F4197" t="str">
            <v xml:space="preserve">-- </v>
          </cell>
          <cell r="G4197">
            <v>0</v>
          </cell>
          <cell r="H4197">
            <v>0</v>
          </cell>
          <cell r="I4197">
            <v>40175</v>
          </cell>
          <cell r="J4197">
            <v>40168</v>
          </cell>
          <cell r="K4197" t="str">
            <v>N</v>
          </cell>
          <cell r="L4197" t="str">
            <v>Drw</v>
          </cell>
          <cell r="M4197">
            <v>4198</v>
          </cell>
        </row>
        <row r="4198">
          <cell r="C4198">
            <v>52</v>
          </cell>
          <cell r="D4198" t="str">
            <v/>
          </cell>
          <cell r="E4198" t="str">
            <v/>
          </cell>
          <cell r="F4198" t="str">
            <v xml:space="preserve">-- </v>
          </cell>
          <cell r="G4198">
            <v>0</v>
          </cell>
          <cell r="H4198">
            <v>0</v>
          </cell>
          <cell r="I4198">
            <v>40175</v>
          </cell>
          <cell r="J4198">
            <v>40168</v>
          </cell>
          <cell r="K4198" t="str">
            <v>N</v>
          </cell>
          <cell r="L4198" t="str">
            <v>Drw</v>
          </cell>
          <cell r="M4198">
            <v>4199</v>
          </cell>
        </row>
        <row r="4199">
          <cell r="C4199">
            <v>52</v>
          </cell>
          <cell r="D4199" t="str">
            <v/>
          </cell>
          <cell r="E4199" t="str">
            <v/>
          </cell>
          <cell r="F4199" t="str">
            <v xml:space="preserve">-- </v>
          </cell>
          <cell r="G4199">
            <v>0</v>
          </cell>
          <cell r="H4199">
            <v>0</v>
          </cell>
          <cell r="I4199">
            <v>40175</v>
          </cell>
          <cell r="J4199">
            <v>40168</v>
          </cell>
          <cell r="K4199" t="str">
            <v>N</v>
          </cell>
          <cell r="L4199" t="str">
            <v>Drw</v>
          </cell>
          <cell r="M4199">
            <v>4200</v>
          </cell>
        </row>
        <row r="4200">
          <cell r="C4200">
            <v>52</v>
          </cell>
          <cell r="D4200" t="str">
            <v/>
          </cell>
          <cell r="E4200" t="str">
            <v/>
          </cell>
          <cell r="F4200" t="str">
            <v xml:space="preserve">-- </v>
          </cell>
          <cell r="G4200">
            <v>0</v>
          </cell>
          <cell r="H4200">
            <v>0</v>
          </cell>
          <cell r="I4200">
            <v>40175</v>
          </cell>
          <cell r="J4200">
            <v>40168</v>
          </cell>
          <cell r="K4200" t="str">
            <v>N</v>
          </cell>
          <cell r="L4200" t="str">
            <v>Drw</v>
          </cell>
          <cell r="M4200">
            <v>4201</v>
          </cell>
        </row>
        <row r="4201">
          <cell r="C4201">
            <v>52</v>
          </cell>
          <cell r="D4201" t="str">
            <v/>
          </cell>
          <cell r="E4201" t="str">
            <v/>
          </cell>
          <cell r="F4201" t="str">
            <v xml:space="preserve">-- </v>
          </cell>
          <cell r="G4201">
            <v>0</v>
          </cell>
          <cell r="H4201">
            <v>0</v>
          </cell>
          <cell r="I4201">
            <v>40175</v>
          </cell>
          <cell r="J4201">
            <v>40168</v>
          </cell>
          <cell r="K4201" t="str">
            <v>N</v>
          </cell>
          <cell r="L4201" t="str">
            <v>Drw</v>
          </cell>
          <cell r="M4201">
            <v>4202</v>
          </cell>
        </row>
        <row r="4202">
          <cell r="C4202">
            <v>52</v>
          </cell>
          <cell r="D4202" t="str">
            <v/>
          </cell>
          <cell r="E4202" t="str">
            <v/>
          </cell>
          <cell r="F4202" t="str">
            <v xml:space="preserve">-- </v>
          </cell>
          <cell r="G4202">
            <v>0</v>
          </cell>
          <cell r="H4202">
            <v>0</v>
          </cell>
          <cell r="I4202">
            <v>40175</v>
          </cell>
          <cell r="J4202">
            <v>40168</v>
          </cell>
          <cell r="K4202" t="str">
            <v>N</v>
          </cell>
          <cell r="L4202" t="str">
            <v>Drw</v>
          </cell>
          <cell r="M4202">
            <v>4203</v>
          </cell>
        </row>
        <row r="4203">
          <cell r="C4203">
            <v>52</v>
          </cell>
          <cell r="D4203" t="str">
            <v/>
          </cell>
          <cell r="E4203" t="str">
            <v/>
          </cell>
          <cell r="F4203" t="str">
            <v xml:space="preserve">-- </v>
          </cell>
          <cell r="G4203">
            <v>0</v>
          </cell>
          <cell r="H4203">
            <v>0</v>
          </cell>
          <cell r="I4203">
            <v>40175</v>
          </cell>
          <cell r="J4203">
            <v>40168</v>
          </cell>
          <cell r="K4203" t="str">
            <v>N</v>
          </cell>
          <cell r="L4203" t="str">
            <v>Drw</v>
          </cell>
          <cell r="M4203">
            <v>4204</v>
          </cell>
        </row>
        <row r="4204">
          <cell r="C4204">
            <v>52</v>
          </cell>
          <cell r="D4204" t="str">
            <v/>
          </cell>
          <cell r="E4204" t="str">
            <v/>
          </cell>
          <cell r="F4204" t="str">
            <v xml:space="preserve">-- </v>
          </cell>
          <cell r="G4204">
            <v>0</v>
          </cell>
          <cell r="H4204">
            <v>0</v>
          </cell>
          <cell r="I4204">
            <v>40175</v>
          </cell>
          <cell r="J4204">
            <v>40168</v>
          </cell>
          <cell r="K4204" t="str">
            <v>N</v>
          </cell>
          <cell r="L4204" t="str">
            <v>Drw</v>
          </cell>
          <cell r="M4204">
            <v>4205</v>
          </cell>
        </row>
        <row r="4205">
          <cell r="C4205">
            <v>52</v>
          </cell>
          <cell r="D4205" t="str">
            <v/>
          </cell>
          <cell r="E4205" t="str">
            <v/>
          </cell>
          <cell r="F4205" t="str">
            <v xml:space="preserve">-- </v>
          </cell>
          <cell r="G4205">
            <v>0</v>
          </cell>
          <cell r="H4205">
            <v>0</v>
          </cell>
          <cell r="I4205">
            <v>40175</v>
          </cell>
          <cell r="J4205">
            <v>40168</v>
          </cell>
          <cell r="K4205" t="str">
            <v>N</v>
          </cell>
          <cell r="L4205" t="str">
            <v>Drw</v>
          </cell>
          <cell r="M4205">
            <v>4206</v>
          </cell>
        </row>
        <row r="4206">
          <cell r="C4206">
            <v>52</v>
          </cell>
          <cell r="D4206" t="str">
            <v/>
          </cell>
          <cell r="E4206" t="str">
            <v/>
          </cell>
          <cell r="F4206" t="str">
            <v xml:space="preserve">-- </v>
          </cell>
          <cell r="G4206">
            <v>0</v>
          </cell>
          <cell r="H4206">
            <v>0</v>
          </cell>
          <cell r="I4206">
            <v>40175</v>
          </cell>
          <cell r="J4206">
            <v>40168</v>
          </cell>
          <cell r="K4206" t="str">
            <v>N</v>
          </cell>
          <cell r="L4206" t="str">
            <v>Drw</v>
          </cell>
          <cell r="M4206">
            <v>4207</v>
          </cell>
        </row>
        <row r="4207">
          <cell r="C4207">
            <v>52</v>
          </cell>
          <cell r="D4207" t="str">
            <v/>
          </cell>
          <cell r="E4207" t="str">
            <v/>
          </cell>
          <cell r="F4207" t="str">
            <v xml:space="preserve">-- </v>
          </cell>
          <cell r="G4207">
            <v>0</v>
          </cell>
          <cell r="H4207">
            <v>0</v>
          </cell>
          <cell r="I4207">
            <v>40175</v>
          </cell>
          <cell r="J4207">
            <v>40168</v>
          </cell>
          <cell r="K4207" t="str">
            <v>N</v>
          </cell>
          <cell r="L4207" t="str">
            <v>Drw</v>
          </cell>
          <cell r="M4207">
            <v>4208</v>
          </cell>
        </row>
        <row r="4208">
          <cell r="C4208">
            <v>52</v>
          </cell>
          <cell r="D4208" t="str">
            <v/>
          </cell>
          <cell r="E4208" t="str">
            <v/>
          </cell>
          <cell r="F4208" t="str">
            <v xml:space="preserve">-- </v>
          </cell>
          <cell r="G4208">
            <v>0</v>
          </cell>
          <cell r="H4208">
            <v>0</v>
          </cell>
          <cell r="I4208">
            <v>40175</v>
          </cell>
          <cell r="J4208">
            <v>40168</v>
          </cell>
          <cell r="K4208" t="str">
            <v>N</v>
          </cell>
          <cell r="L4208" t="str">
            <v>Drw</v>
          </cell>
          <cell r="M4208">
            <v>4209</v>
          </cell>
        </row>
        <row r="4209">
          <cell r="C4209">
            <v>52</v>
          </cell>
          <cell r="D4209" t="str">
            <v/>
          </cell>
          <cell r="E4209" t="str">
            <v/>
          </cell>
          <cell r="F4209" t="str">
            <v xml:space="preserve">-- </v>
          </cell>
          <cell r="G4209">
            <v>0</v>
          </cell>
          <cell r="H4209">
            <v>0</v>
          </cell>
          <cell r="I4209">
            <v>40175</v>
          </cell>
          <cell r="J4209">
            <v>40168</v>
          </cell>
          <cell r="K4209" t="str">
            <v>N</v>
          </cell>
          <cell r="L4209" t="str">
            <v>Drw</v>
          </cell>
          <cell r="M4209">
            <v>4210</v>
          </cell>
        </row>
        <row r="4210">
          <cell r="C4210">
            <v>52</v>
          </cell>
          <cell r="D4210" t="str">
            <v/>
          </cell>
          <cell r="E4210" t="str">
            <v/>
          </cell>
          <cell r="F4210" t="str">
            <v xml:space="preserve">-- </v>
          </cell>
          <cell r="G4210">
            <v>0</v>
          </cell>
          <cell r="H4210">
            <v>0</v>
          </cell>
          <cell r="I4210">
            <v>40175</v>
          </cell>
          <cell r="J4210">
            <v>40168</v>
          </cell>
          <cell r="K4210" t="str">
            <v>N</v>
          </cell>
          <cell r="L4210" t="str">
            <v>Drw</v>
          </cell>
          <cell r="M4210">
            <v>4211</v>
          </cell>
        </row>
        <row r="4211">
          <cell r="C4211">
            <v>52</v>
          </cell>
          <cell r="D4211" t="str">
            <v/>
          </cell>
          <cell r="E4211" t="str">
            <v/>
          </cell>
          <cell r="F4211" t="str">
            <v xml:space="preserve">-- </v>
          </cell>
          <cell r="G4211">
            <v>0</v>
          </cell>
          <cell r="H4211">
            <v>0</v>
          </cell>
          <cell r="I4211">
            <v>40175</v>
          </cell>
          <cell r="J4211">
            <v>40168</v>
          </cell>
          <cell r="K4211" t="str">
            <v>N</v>
          </cell>
          <cell r="L4211" t="str">
            <v>Drw</v>
          </cell>
          <cell r="M4211">
            <v>4212</v>
          </cell>
        </row>
        <row r="4212">
          <cell r="C4212">
            <v>52</v>
          </cell>
          <cell r="D4212" t="str">
            <v/>
          </cell>
          <cell r="E4212" t="str">
            <v/>
          </cell>
          <cell r="F4212" t="str">
            <v xml:space="preserve">-- </v>
          </cell>
          <cell r="G4212">
            <v>0</v>
          </cell>
          <cell r="H4212">
            <v>0</v>
          </cell>
          <cell r="I4212">
            <v>40175</v>
          </cell>
          <cell r="J4212">
            <v>40168</v>
          </cell>
          <cell r="K4212" t="str">
            <v>N</v>
          </cell>
          <cell r="L4212" t="str">
            <v>Drw</v>
          </cell>
          <cell r="M4212">
            <v>4213</v>
          </cell>
        </row>
        <row r="4213">
          <cell r="C4213">
            <v>52</v>
          </cell>
          <cell r="D4213" t="str">
            <v/>
          </cell>
          <cell r="E4213" t="str">
            <v/>
          </cell>
          <cell r="F4213" t="str">
            <v xml:space="preserve">-- </v>
          </cell>
          <cell r="G4213">
            <v>0</v>
          </cell>
          <cell r="H4213">
            <v>0</v>
          </cell>
          <cell r="I4213">
            <v>40175</v>
          </cell>
          <cell r="J4213">
            <v>40168</v>
          </cell>
          <cell r="K4213" t="str">
            <v>N</v>
          </cell>
          <cell r="L4213" t="str">
            <v>Drw</v>
          </cell>
          <cell r="M4213">
            <v>4214</v>
          </cell>
        </row>
        <row r="4214">
          <cell r="C4214">
            <v>52</v>
          </cell>
          <cell r="D4214" t="str">
            <v/>
          </cell>
          <cell r="E4214" t="str">
            <v/>
          </cell>
          <cell r="F4214" t="str">
            <v xml:space="preserve">-- </v>
          </cell>
          <cell r="G4214">
            <v>0</v>
          </cell>
          <cell r="H4214">
            <v>0</v>
          </cell>
          <cell r="I4214">
            <v>40175</v>
          </cell>
          <cell r="J4214">
            <v>40168</v>
          </cell>
          <cell r="K4214" t="str">
            <v>N</v>
          </cell>
          <cell r="L4214" t="str">
            <v>Drw</v>
          </cell>
          <cell r="M4214">
            <v>4215</v>
          </cell>
        </row>
        <row r="4215">
          <cell r="C4215">
            <v>52</v>
          </cell>
          <cell r="D4215" t="str">
            <v/>
          </cell>
          <cell r="E4215" t="str">
            <v/>
          </cell>
          <cell r="F4215" t="str">
            <v xml:space="preserve">-- </v>
          </cell>
          <cell r="G4215">
            <v>0</v>
          </cell>
          <cell r="H4215">
            <v>0</v>
          </cell>
          <cell r="I4215">
            <v>40175</v>
          </cell>
          <cell r="J4215">
            <v>40168</v>
          </cell>
          <cell r="K4215" t="str">
            <v>N</v>
          </cell>
          <cell r="L4215" t="str">
            <v>Drw</v>
          </cell>
          <cell r="M4215">
            <v>4216</v>
          </cell>
        </row>
        <row r="4216">
          <cell r="C4216">
            <v>52</v>
          </cell>
          <cell r="D4216" t="str">
            <v/>
          </cell>
          <cell r="E4216" t="str">
            <v/>
          </cell>
          <cell r="F4216" t="str">
            <v xml:space="preserve">-- </v>
          </cell>
          <cell r="G4216">
            <v>0</v>
          </cell>
          <cell r="H4216">
            <v>0</v>
          </cell>
          <cell r="I4216">
            <v>40175</v>
          </cell>
          <cell r="J4216">
            <v>40168</v>
          </cell>
          <cell r="K4216" t="str">
            <v>N</v>
          </cell>
          <cell r="L4216" t="str">
            <v>Drw</v>
          </cell>
          <cell r="M4216">
            <v>4217</v>
          </cell>
        </row>
        <row r="4217">
          <cell r="C4217">
            <v>52</v>
          </cell>
          <cell r="D4217" t="str">
            <v/>
          </cell>
          <cell r="E4217" t="str">
            <v/>
          </cell>
          <cell r="F4217" t="str">
            <v xml:space="preserve">-- </v>
          </cell>
          <cell r="G4217">
            <v>0</v>
          </cell>
          <cell r="H4217">
            <v>0</v>
          </cell>
          <cell r="I4217">
            <v>40175</v>
          </cell>
          <cell r="J4217">
            <v>40168</v>
          </cell>
          <cell r="K4217" t="str">
            <v>N</v>
          </cell>
          <cell r="L4217" t="str">
            <v>Drw</v>
          </cell>
          <cell r="M4217">
            <v>4218</v>
          </cell>
        </row>
        <row r="4218">
          <cell r="C4218">
            <v>52</v>
          </cell>
          <cell r="D4218" t="str">
            <v/>
          </cell>
          <cell r="E4218" t="str">
            <v/>
          </cell>
          <cell r="F4218" t="str">
            <v xml:space="preserve">-- </v>
          </cell>
          <cell r="G4218">
            <v>0</v>
          </cell>
          <cell r="H4218">
            <v>0</v>
          </cell>
          <cell r="I4218">
            <v>40175</v>
          </cell>
          <cell r="J4218">
            <v>40168</v>
          </cell>
          <cell r="K4218" t="str">
            <v>N</v>
          </cell>
          <cell r="L4218" t="str">
            <v>Drw</v>
          </cell>
          <cell r="M4218">
            <v>4219</v>
          </cell>
        </row>
        <row r="4219">
          <cell r="C4219">
            <v>52</v>
          </cell>
          <cell r="D4219" t="str">
            <v/>
          </cell>
          <cell r="E4219" t="str">
            <v/>
          </cell>
          <cell r="F4219" t="str">
            <v xml:space="preserve">-- </v>
          </cell>
          <cell r="G4219">
            <v>0</v>
          </cell>
          <cell r="H4219">
            <v>0</v>
          </cell>
          <cell r="I4219">
            <v>40175</v>
          </cell>
          <cell r="J4219">
            <v>40168</v>
          </cell>
          <cell r="K4219" t="str">
            <v>N</v>
          </cell>
          <cell r="L4219" t="str">
            <v>Drw</v>
          </cell>
          <cell r="M4219">
            <v>4220</v>
          </cell>
        </row>
        <row r="4220">
          <cell r="C4220">
            <v>52</v>
          </cell>
          <cell r="D4220" t="str">
            <v/>
          </cell>
          <cell r="E4220" t="str">
            <v/>
          </cell>
          <cell r="F4220" t="str">
            <v xml:space="preserve">-- </v>
          </cell>
          <cell r="G4220">
            <v>0</v>
          </cell>
          <cell r="H4220">
            <v>0</v>
          </cell>
          <cell r="I4220">
            <v>40175</v>
          </cell>
          <cell r="J4220">
            <v>40168</v>
          </cell>
          <cell r="K4220" t="str">
            <v>N</v>
          </cell>
          <cell r="L4220" t="str">
            <v>Drw</v>
          </cell>
          <cell r="M4220">
            <v>4221</v>
          </cell>
        </row>
        <row r="4221">
          <cell r="C4221">
            <v>52</v>
          </cell>
          <cell r="D4221" t="str">
            <v/>
          </cell>
          <cell r="E4221" t="str">
            <v/>
          </cell>
          <cell r="F4221" t="str">
            <v xml:space="preserve">-- </v>
          </cell>
          <cell r="G4221">
            <v>0</v>
          </cell>
          <cell r="H4221">
            <v>0</v>
          </cell>
          <cell r="I4221">
            <v>40175</v>
          </cell>
          <cell r="J4221">
            <v>40168</v>
          </cell>
          <cell r="K4221" t="str">
            <v>N</v>
          </cell>
          <cell r="L4221" t="str">
            <v>Drw</v>
          </cell>
          <cell r="M4221">
            <v>4222</v>
          </cell>
        </row>
        <row r="4222">
          <cell r="C4222">
            <v>52</v>
          </cell>
          <cell r="D4222" t="str">
            <v/>
          </cell>
          <cell r="E4222" t="str">
            <v/>
          </cell>
          <cell r="F4222" t="str">
            <v xml:space="preserve">Connection diagram-- </v>
          </cell>
          <cell r="G4222">
            <v>0</v>
          </cell>
          <cell r="H4222">
            <v>0</v>
          </cell>
          <cell r="I4222">
            <v>40175</v>
          </cell>
          <cell r="J4222">
            <v>40168</v>
          </cell>
          <cell r="K4222" t="str">
            <v>N</v>
          </cell>
          <cell r="L4222" t="str">
            <v>Drw</v>
          </cell>
          <cell r="M4222">
            <v>4223</v>
          </cell>
        </row>
        <row r="4223">
          <cell r="C4223">
            <v>52</v>
          </cell>
          <cell r="D4223" t="str">
            <v/>
          </cell>
          <cell r="E4223" t="str">
            <v/>
          </cell>
          <cell r="F4223" t="str">
            <v xml:space="preserve">Connection diagram-- </v>
          </cell>
          <cell r="G4223">
            <v>0</v>
          </cell>
          <cell r="H4223">
            <v>0</v>
          </cell>
          <cell r="I4223">
            <v>40175</v>
          </cell>
          <cell r="J4223">
            <v>40168</v>
          </cell>
          <cell r="K4223" t="str">
            <v>N</v>
          </cell>
          <cell r="L4223" t="str">
            <v>Drw</v>
          </cell>
          <cell r="M4223">
            <v>4224</v>
          </cell>
        </row>
        <row r="4224">
          <cell r="C4224">
            <v>52</v>
          </cell>
          <cell r="D4224" t="str">
            <v/>
          </cell>
          <cell r="E4224" t="str">
            <v/>
          </cell>
          <cell r="F4224" t="str">
            <v xml:space="preserve">Connection diagram-- </v>
          </cell>
          <cell r="G4224">
            <v>0</v>
          </cell>
          <cell r="H4224">
            <v>0</v>
          </cell>
          <cell r="I4224">
            <v>40175</v>
          </cell>
          <cell r="J4224">
            <v>40168</v>
          </cell>
          <cell r="K4224" t="str">
            <v>N</v>
          </cell>
          <cell r="L4224" t="str">
            <v>Drw</v>
          </cell>
          <cell r="M4224">
            <v>4225</v>
          </cell>
        </row>
        <row r="4225">
          <cell r="C4225">
            <v>52</v>
          </cell>
          <cell r="D4225" t="str">
            <v/>
          </cell>
          <cell r="E4225" t="str">
            <v/>
          </cell>
          <cell r="F4225" t="str">
            <v xml:space="preserve">Connection diagram-- </v>
          </cell>
          <cell r="G4225">
            <v>0</v>
          </cell>
          <cell r="H4225">
            <v>0</v>
          </cell>
          <cell r="I4225">
            <v>40175</v>
          </cell>
          <cell r="J4225">
            <v>40168</v>
          </cell>
          <cell r="K4225" t="str">
            <v>N</v>
          </cell>
          <cell r="L4225" t="str">
            <v>Drw</v>
          </cell>
          <cell r="M4225">
            <v>4226</v>
          </cell>
        </row>
        <row r="4226">
          <cell r="C4226">
            <v>52</v>
          </cell>
          <cell r="D4226" t="str">
            <v/>
          </cell>
          <cell r="E4226" t="str">
            <v/>
          </cell>
          <cell r="F4226" t="str">
            <v xml:space="preserve">Connection diagram-- </v>
          </cell>
          <cell r="G4226">
            <v>0</v>
          </cell>
          <cell r="H4226">
            <v>0</v>
          </cell>
          <cell r="I4226">
            <v>40175</v>
          </cell>
          <cell r="J4226">
            <v>40168</v>
          </cell>
          <cell r="K4226" t="str">
            <v>N</v>
          </cell>
          <cell r="L4226" t="str">
            <v>Drw</v>
          </cell>
          <cell r="M4226">
            <v>4227</v>
          </cell>
        </row>
        <row r="4227">
          <cell r="C4227">
            <v>52</v>
          </cell>
          <cell r="D4227" t="str">
            <v/>
          </cell>
          <cell r="E4227" t="str">
            <v/>
          </cell>
          <cell r="F4227" t="str">
            <v xml:space="preserve">Connection diagram-- </v>
          </cell>
          <cell r="G4227">
            <v>0</v>
          </cell>
          <cell r="H4227">
            <v>0</v>
          </cell>
          <cell r="I4227">
            <v>40175</v>
          </cell>
          <cell r="J4227">
            <v>40168</v>
          </cell>
          <cell r="K4227" t="str">
            <v>N</v>
          </cell>
          <cell r="L4227" t="str">
            <v>Drw</v>
          </cell>
          <cell r="M4227">
            <v>4228</v>
          </cell>
        </row>
        <row r="4228">
          <cell r="C4228">
            <v>52</v>
          </cell>
          <cell r="D4228" t="str">
            <v/>
          </cell>
          <cell r="E4228" t="str">
            <v/>
          </cell>
          <cell r="F4228" t="str">
            <v xml:space="preserve">Connection diagram-- </v>
          </cell>
          <cell r="G4228">
            <v>0</v>
          </cell>
          <cell r="H4228">
            <v>0</v>
          </cell>
          <cell r="I4228">
            <v>40175</v>
          </cell>
          <cell r="J4228">
            <v>40168</v>
          </cell>
          <cell r="K4228" t="str">
            <v>N</v>
          </cell>
          <cell r="L4228" t="str">
            <v>Drw</v>
          </cell>
          <cell r="M4228">
            <v>4229</v>
          </cell>
        </row>
        <row r="4229">
          <cell r="C4229">
            <v>52</v>
          </cell>
          <cell r="D4229" t="str">
            <v/>
          </cell>
          <cell r="E4229" t="str">
            <v/>
          </cell>
          <cell r="F4229" t="str">
            <v xml:space="preserve">Connection diagram-- </v>
          </cell>
          <cell r="G4229">
            <v>0</v>
          </cell>
          <cell r="H4229">
            <v>0</v>
          </cell>
          <cell r="I4229">
            <v>40175</v>
          </cell>
          <cell r="J4229">
            <v>40168</v>
          </cell>
          <cell r="K4229" t="str">
            <v>N</v>
          </cell>
          <cell r="L4229" t="str">
            <v>Drw</v>
          </cell>
          <cell r="M4229">
            <v>4230</v>
          </cell>
        </row>
        <row r="4230">
          <cell r="C4230">
            <v>52</v>
          </cell>
          <cell r="D4230" t="str">
            <v/>
          </cell>
          <cell r="E4230" t="str">
            <v/>
          </cell>
          <cell r="F4230" t="str">
            <v xml:space="preserve">Connection diagram-- </v>
          </cell>
          <cell r="G4230">
            <v>0</v>
          </cell>
          <cell r="H4230">
            <v>0</v>
          </cell>
          <cell r="I4230">
            <v>40175</v>
          </cell>
          <cell r="J4230">
            <v>40168</v>
          </cell>
          <cell r="K4230" t="str">
            <v>N</v>
          </cell>
          <cell r="L4230" t="str">
            <v>Drw</v>
          </cell>
          <cell r="M4230">
            <v>4231</v>
          </cell>
        </row>
        <row r="4231">
          <cell r="C4231">
            <v>52</v>
          </cell>
          <cell r="D4231" t="str">
            <v/>
          </cell>
          <cell r="E4231" t="str">
            <v/>
          </cell>
          <cell r="F4231" t="str">
            <v xml:space="preserve">Connection diagram-- </v>
          </cell>
          <cell r="G4231">
            <v>0</v>
          </cell>
          <cell r="H4231">
            <v>0</v>
          </cell>
          <cell r="I4231">
            <v>40175</v>
          </cell>
          <cell r="J4231">
            <v>40168</v>
          </cell>
          <cell r="K4231" t="str">
            <v>N</v>
          </cell>
          <cell r="L4231" t="str">
            <v>Drw</v>
          </cell>
          <cell r="M4231">
            <v>4232</v>
          </cell>
        </row>
        <row r="4232">
          <cell r="C4232">
            <v>52</v>
          </cell>
          <cell r="D4232" t="str">
            <v/>
          </cell>
          <cell r="E4232" t="str">
            <v/>
          </cell>
          <cell r="F4232" t="str">
            <v xml:space="preserve">Connection diagram-- </v>
          </cell>
          <cell r="G4232">
            <v>0</v>
          </cell>
          <cell r="H4232">
            <v>0</v>
          </cell>
          <cell r="I4232">
            <v>40175</v>
          </cell>
          <cell r="J4232">
            <v>40168</v>
          </cell>
          <cell r="K4232" t="str">
            <v>N</v>
          </cell>
          <cell r="L4232" t="str">
            <v>Drw</v>
          </cell>
          <cell r="M4232">
            <v>4233</v>
          </cell>
        </row>
        <row r="4233">
          <cell r="C4233">
            <v>52</v>
          </cell>
          <cell r="D4233" t="str">
            <v/>
          </cell>
          <cell r="E4233" t="str">
            <v/>
          </cell>
          <cell r="F4233" t="str">
            <v xml:space="preserve">Connection diagram-- </v>
          </cell>
          <cell r="G4233">
            <v>0</v>
          </cell>
          <cell r="H4233">
            <v>0</v>
          </cell>
          <cell r="I4233">
            <v>40175</v>
          </cell>
          <cell r="J4233">
            <v>40168</v>
          </cell>
          <cell r="K4233" t="str">
            <v>N</v>
          </cell>
          <cell r="L4233" t="str">
            <v>Drw</v>
          </cell>
          <cell r="M4233">
            <v>4234</v>
          </cell>
        </row>
        <row r="4234">
          <cell r="C4234">
            <v>52</v>
          </cell>
          <cell r="D4234" t="str">
            <v/>
          </cell>
          <cell r="E4234" t="str">
            <v/>
          </cell>
          <cell r="F4234" t="str">
            <v xml:space="preserve">Connection diagram-- </v>
          </cell>
          <cell r="G4234">
            <v>0</v>
          </cell>
          <cell r="H4234">
            <v>0</v>
          </cell>
          <cell r="I4234">
            <v>40175</v>
          </cell>
          <cell r="J4234">
            <v>40168</v>
          </cell>
          <cell r="K4234" t="str">
            <v>N</v>
          </cell>
          <cell r="L4234" t="str">
            <v>Drw</v>
          </cell>
          <cell r="M4234">
            <v>4235</v>
          </cell>
        </row>
        <row r="4235">
          <cell r="C4235">
            <v>52</v>
          </cell>
          <cell r="D4235" t="str">
            <v/>
          </cell>
          <cell r="E4235" t="str">
            <v/>
          </cell>
          <cell r="F4235" t="str">
            <v xml:space="preserve">Connection diagram-- </v>
          </cell>
          <cell r="G4235">
            <v>0</v>
          </cell>
          <cell r="H4235">
            <v>0</v>
          </cell>
          <cell r="I4235">
            <v>40175</v>
          </cell>
          <cell r="J4235">
            <v>40168</v>
          </cell>
          <cell r="K4235" t="str">
            <v>N</v>
          </cell>
          <cell r="L4235" t="str">
            <v>Drw</v>
          </cell>
          <cell r="M4235">
            <v>4236</v>
          </cell>
        </row>
        <row r="4236">
          <cell r="C4236">
            <v>52</v>
          </cell>
          <cell r="D4236" t="str">
            <v/>
          </cell>
          <cell r="E4236" t="str">
            <v/>
          </cell>
          <cell r="F4236" t="str">
            <v xml:space="preserve">Connection diagram-- </v>
          </cell>
          <cell r="G4236">
            <v>0</v>
          </cell>
          <cell r="H4236">
            <v>0</v>
          </cell>
          <cell r="I4236">
            <v>40175</v>
          </cell>
          <cell r="J4236">
            <v>40168</v>
          </cell>
          <cell r="K4236" t="str">
            <v>N</v>
          </cell>
          <cell r="L4236" t="str">
            <v>Drw</v>
          </cell>
          <cell r="M4236">
            <v>4237</v>
          </cell>
        </row>
        <row r="4237">
          <cell r="C4237">
            <v>52</v>
          </cell>
          <cell r="D4237" t="str">
            <v/>
          </cell>
          <cell r="E4237" t="str">
            <v/>
          </cell>
          <cell r="F4237" t="str">
            <v xml:space="preserve">Connection diagram-- </v>
          </cell>
          <cell r="G4237">
            <v>0</v>
          </cell>
          <cell r="H4237">
            <v>0</v>
          </cell>
          <cell r="I4237">
            <v>40175</v>
          </cell>
          <cell r="J4237">
            <v>40168</v>
          </cell>
          <cell r="K4237" t="str">
            <v>N</v>
          </cell>
          <cell r="L4237" t="str">
            <v>Drw</v>
          </cell>
          <cell r="M4237">
            <v>4238</v>
          </cell>
        </row>
        <row r="4238">
          <cell r="C4238">
            <v>52</v>
          </cell>
          <cell r="D4238" t="str">
            <v/>
          </cell>
          <cell r="E4238" t="str">
            <v/>
          </cell>
          <cell r="F4238" t="str">
            <v xml:space="preserve">Connection diagram-- </v>
          </cell>
          <cell r="G4238">
            <v>0</v>
          </cell>
          <cell r="H4238">
            <v>0</v>
          </cell>
          <cell r="I4238">
            <v>40175</v>
          </cell>
          <cell r="J4238">
            <v>40168</v>
          </cell>
          <cell r="K4238" t="str">
            <v>N</v>
          </cell>
          <cell r="L4238" t="str">
            <v>Drw</v>
          </cell>
          <cell r="M4238">
            <v>4239</v>
          </cell>
        </row>
        <row r="4239">
          <cell r="C4239">
            <v>52</v>
          </cell>
          <cell r="D4239" t="str">
            <v/>
          </cell>
          <cell r="E4239" t="str">
            <v/>
          </cell>
          <cell r="F4239" t="str">
            <v xml:space="preserve">Connection diagram-- </v>
          </cell>
          <cell r="G4239">
            <v>0</v>
          </cell>
          <cell r="H4239">
            <v>0</v>
          </cell>
          <cell r="I4239">
            <v>40175</v>
          </cell>
          <cell r="J4239">
            <v>40168</v>
          </cell>
          <cell r="K4239" t="str">
            <v>N</v>
          </cell>
          <cell r="L4239" t="str">
            <v>Drw</v>
          </cell>
          <cell r="M4239">
            <v>4240</v>
          </cell>
        </row>
        <row r="4240">
          <cell r="C4240">
            <v>52</v>
          </cell>
          <cell r="D4240" t="str">
            <v/>
          </cell>
          <cell r="E4240" t="str">
            <v/>
          </cell>
          <cell r="F4240" t="str">
            <v xml:space="preserve">Connection diagram-- </v>
          </cell>
          <cell r="G4240">
            <v>0</v>
          </cell>
          <cell r="H4240">
            <v>0</v>
          </cell>
          <cell r="I4240">
            <v>40175</v>
          </cell>
          <cell r="J4240">
            <v>40168</v>
          </cell>
          <cell r="K4240" t="str">
            <v>N</v>
          </cell>
          <cell r="L4240" t="str">
            <v>Drw</v>
          </cell>
          <cell r="M4240">
            <v>4241</v>
          </cell>
        </row>
        <row r="4241">
          <cell r="C4241">
            <v>52</v>
          </cell>
          <cell r="D4241" t="str">
            <v/>
          </cell>
          <cell r="E4241" t="str">
            <v/>
          </cell>
          <cell r="F4241" t="str">
            <v xml:space="preserve">Connection diagram-- </v>
          </cell>
          <cell r="G4241">
            <v>0</v>
          </cell>
          <cell r="H4241">
            <v>0</v>
          </cell>
          <cell r="I4241">
            <v>40175</v>
          </cell>
          <cell r="J4241">
            <v>40168</v>
          </cell>
          <cell r="K4241" t="str">
            <v>N</v>
          </cell>
          <cell r="L4241" t="str">
            <v>Drw</v>
          </cell>
          <cell r="M4241">
            <v>4242</v>
          </cell>
        </row>
        <row r="4242">
          <cell r="C4242">
            <v>52</v>
          </cell>
          <cell r="D4242" t="str">
            <v/>
          </cell>
          <cell r="E4242" t="str">
            <v/>
          </cell>
          <cell r="F4242" t="str">
            <v xml:space="preserve">Connection diagram-- </v>
          </cell>
          <cell r="G4242">
            <v>0</v>
          </cell>
          <cell r="H4242">
            <v>0</v>
          </cell>
          <cell r="I4242">
            <v>40175</v>
          </cell>
          <cell r="J4242">
            <v>40168</v>
          </cell>
          <cell r="K4242" t="str">
            <v>N</v>
          </cell>
          <cell r="L4242" t="str">
            <v>Drw</v>
          </cell>
          <cell r="M4242">
            <v>4243</v>
          </cell>
        </row>
        <row r="4243">
          <cell r="C4243">
            <v>52</v>
          </cell>
          <cell r="D4243" t="str">
            <v/>
          </cell>
          <cell r="E4243" t="str">
            <v/>
          </cell>
          <cell r="F4243" t="str">
            <v xml:space="preserve">Connection diagram-- </v>
          </cell>
          <cell r="G4243">
            <v>0</v>
          </cell>
          <cell r="H4243">
            <v>0</v>
          </cell>
          <cell r="I4243">
            <v>40175</v>
          </cell>
          <cell r="J4243">
            <v>40168</v>
          </cell>
          <cell r="K4243" t="str">
            <v>N</v>
          </cell>
          <cell r="L4243" t="str">
            <v>Drw</v>
          </cell>
          <cell r="M4243">
            <v>4244</v>
          </cell>
        </row>
        <row r="4244">
          <cell r="C4244">
            <v>52</v>
          </cell>
          <cell r="D4244" t="str">
            <v/>
          </cell>
          <cell r="E4244" t="str">
            <v/>
          </cell>
          <cell r="F4244" t="str">
            <v xml:space="preserve">Connection diagram-- </v>
          </cell>
          <cell r="G4244">
            <v>0</v>
          </cell>
          <cell r="H4244">
            <v>0</v>
          </cell>
          <cell r="I4244">
            <v>40175</v>
          </cell>
          <cell r="J4244">
            <v>40168</v>
          </cell>
          <cell r="K4244" t="str">
            <v>N</v>
          </cell>
          <cell r="L4244" t="str">
            <v>Drw</v>
          </cell>
          <cell r="M4244">
            <v>4245</v>
          </cell>
        </row>
        <row r="4245">
          <cell r="C4245">
            <v>52</v>
          </cell>
          <cell r="D4245" t="str">
            <v/>
          </cell>
          <cell r="E4245" t="str">
            <v/>
          </cell>
          <cell r="F4245" t="str">
            <v xml:space="preserve">Connection diagram-- </v>
          </cell>
          <cell r="G4245">
            <v>0</v>
          </cell>
          <cell r="H4245">
            <v>0</v>
          </cell>
          <cell r="I4245">
            <v>40175</v>
          </cell>
          <cell r="J4245">
            <v>40168</v>
          </cell>
          <cell r="K4245" t="str">
            <v>N</v>
          </cell>
          <cell r="L4245" t="str">
            <v>Drw</v>
          </cell>
          <cell r="M4245">
            <v>4246</v>
          </cell>
        </row>
        <row r="4246">
          <cell r="C4246">
            <v>52</v>
          </cell>
          <cell r="D4246" t="str">
            <v/>
          </cell>
          <cell r="E4246" t="str">
            <v/>
          </cell>
          <cell r="F4246" t="str">
            <v xml:space="preserve">Connection diagram-- </v>
          </cell>
          <cell r="G4246">
            <v>0</v>
          </cell>
          <cell r="H4246">
            <v>0</v>
          </cell>
          <cell r="I4246">
            <v>40175</v>
          </cell>
          <cell r="J4246">
            <v>40168</v>
          </cell>
          <cell r="K4246" t="str">
            <v>N</v>
          </cell>
          <cell r="L4246" t="str">
            <v>Drw</v>
          </cell>
          <cell r="M4246">
            <v>4247</v>
          </cell>
        </row>
        <row r="4247">
          <cell r="C4247">
            <v>52</v>
          </cell>
          <cell r="D4247" t="str">
            <v/>
          </cell>
          <cell r="E4247" t="str">
            <v/>
          </cell>
          <cell r="F4247" t="str">
            <v xml:space="preserve">Connection diagram-- </v>
          </cell>
          <cell r="G4247">
            <v>0</v>
          </cell>
          <cell r="H4247">
            <v>0</v>
          </cell>
          <cell r="I4247">
            <v>40175</v>
          </cell>
          <cell r="J4247">
            <v>40168</v>
          </cell>
          <cell r="K4247" t="str">
            <v>N</v>
          </cell>
          <cell r="L4247" t="str">
            <v>Drw</v>
          </cell>
          <cell r="M4247">
            <v>4248</v>
          </cell>
        </row>
        <row r="4248">
          <cell r="C4248">
            <v>52</v>
          </cell>
          <cell r="D4248" t="str">
            <v/>
          </cell>
          <cell r="E4248" t="str">
            <v/>
          </cell>
          <cell r="F4248" t="str">
            <v xml:space="preserve">Connection diagram-- </v>
          </cell>
          <cell r="G4248">
            <v>0</v>
          </cell>
          <cell r="H4248">
            <v>0</v>
          </cell>
          <cell r="I4248">
            <v>40175</v>
          </cell>
          <cell r="J4248">
            <v>40168</v>
          </cell>
          <cell r="K4248" t="str">
            <v>N</v>
          </cell>
          <cell r="L4248" t="str">
            <v>Drw</v>
          </cell>
          <cell r="M4248">
            <v>4249</v>
          </cell>
        </row>
        <row r="4249">
          <cell r="C4249">
            <v>52</v>
          </cell>
          <cell r="D4249" t="str">
            <v/>
          </cell>
          <cell r="E4249" t="str">
            <v/>
          </cell>
          <cell r="F4249" t="str">
            <v xml:space="preserve">Connection diagram-- </v>
          </cell>
          <cell r="G4249">
            <v>0</v>
          </cell>
          <cell r="H4249">
            <v>0</v>
          </cell>
          <cell r="I4249">
            <v>40175</v>
          </cell>
          <cell r="J4249">
            <v>40168</v>
          </cell>
          <cell r="K4249" t="str">
            <v>N</v>
          </cell>
          <cell r="L4249" t="str">
            <v>Drw</v>
          </cell>
          <cell r="M4249">
            <v>4250</v>
          </cell>
        </row>
        <row r="4250">
          <cell r="C4250">
            <v>52</v>
          </cell>
          <cell r="D4250" t="str">
            <v/>
          </cell>
          <cell r="E4250" t="str">
            <v/>
          </cell>
          <cell r="F4250" t="str">
            <v xml:space="preserve">Connection diagram-- </v>
          </cell>
          <cell r="G4250">
            <v>0</v>
          </cell>
          <cell r="H4250">
            <v>0</v>
          </cell>
          <cell r="I4250">
            <v>40175</v>
          </cell>
          <cell r="J4250">
            <v>40168</v>
          </cell>
          <cell r="K4250" t="str">
            <v>N</v>
          </cell>
          <cell r="L4250" t="str">
            <v>Drw</v>
          </cell>
          <cell r="M4250">
            <v>4251</v>
          </cell>
        </row>
        <row r="4251">
          <cell r="C4251">
            <v>52</v>
          </cell>
          <cell r="D4251" t="str">
            <v/>
          </cell>
          <cell r="E4251" t="str">
            <v/>
          </cell>
          <cell r="F4251" t="str">
            <v xml:space="preserve">Connection diagram-- </v>
          </cell>
          <cell r="G4251">
            <v>0</v>
          </cell>
          <cell r="H4251">
            <v>0</v>
          </cell>
          <cell r="I4251">
            <v>40175</v>
          </cell>
          <cell r="J4251">
            <v>40168</v>
          </cell>
          <cell r="K4251" t="str">
            <v>N</v>
          </cell>
          <cell r="L4251" t="str">
            <v>Drw</v>
          </cell>
          <cell r="M4251">
            <v>4252</v>
          </cell>
        </row>
        <row r="4252">
          <cell r="C4252">
            <v>52</v>
          </cell>
          <cell r="D4252" t="str">
            <v/>
          </cell>
          <cell r="E4252" t="str">
            <v/>
          </cell>
          <cell r="F4252" t="str">
            <v xml:space="preserve">Connection diagram-- </v>
          </cell>
          <cell r="G4252">
            <v>0</v>
          </cell>
          <cell r="H4252">
            <v>0</v>
          </cell>
          <cell r="I4252">
            <v>40175</v>
          </cell>
          <cell r="J4252">
            <v>40168</v>
          </cell>
          <cell r="K4252" t="str">
            <v>N</v>
          </cell>
          <cell r="L4252" t="str">
            <v>Drw</v>
          </cell>
          <cell r="M4252">
            <v>4253</v>
          </cell>
        </row>
        <row r="4253">
          <cell r="C4253">
            <v>52</v>
          </cell>
          <cell r="D4253" t="str">
            <v/>
          </cell>
          <cell r="E4253" t="str">
            <v/>
          </cell>
          <cell r="F4253" t="str">
            <v xml:space="preserve">Connection diagram-- </v>
          </cell>
          <cell r="G4253">
            <v>0</v>
          </cell>
          <cell r="H4253">
            <v>0</v>
          </cell>
          <cell r="I4253">
            <v>40175</v>
          </cell>
          <cell r="J4253">
            <v>40168</v>
          </cell>
          <cell r="K4253" t="str">
            <v>N</v>
          </cell>
          <cell r="L4253" t="str">
            <v>Drw</v>
          </cell>
          <cell r="M4253">
            <v>4254</v>
          </cell>
        </row>
        <row r="4254">
          <cell r="C4254">
            <v>52</v>
          </cell>
          <cell r="D4254" t="str">
            <v/>
          </cell>
          <cell r="E4254" t="str">
            <v/>
          </cell>
          <cell r="F4254" t="str">
            <v xml:space="preserve">-- </v>
          </cell>
          <cell r="G4254">
            <v>0</v>
          </cell>
          <cell r="H4254">
            <v>0</v>
          </cell>
          <cell r="I4254">
            <v>40175</v>
          </cell>
          <cell r="J4254">
            <v>40168</v>
          </cell>
          <cell r="K4254" t="str">
            <v>N</v>
          </cell>
          <cell r="L4254" t="str">
            <v>Drw</v>
          </cell>
          <cell r="M4254">
            <v>4255</v>
          </cell>
        </row>
        <row r="4255">
          <cell r="C4255">
            <v>52</v>
          </cell>
          <cell r="D4255" t="str">
            <v/>
          </cell>
          <cell r="E4255" t="str">
            <v/>
          </cell>
          <cell r="F4255" t="str">
            <v xml:space="preserve">-- </v>
          </cell>
          <cell r="G4255">
            <v>0</v>
          </cell>
          <cell r="H4255">
            <v>0</v>
          </cell>
          <cell r="I4255">
            <v>40175</v>
          </cell>
          <cell r="J4255">
            <v>40168</v>
          </cell>
          <cell r="K4255" t="str">
            <v>N</v>
          </cell>
          <cell r="L4255" t="str">
            <v>Drw</v>
          </cell>
          <cell r="M4255">
            <v>4256</v>
          </cell>
        </row>
        <row r="4256">
          <cell r="C4256">
            <v>52</v>
          </cell>
          <cell r="D4256" t="str">
            <v/>
          </cell>
          <cell r="E4256" t="str">
            <v/>
          </cell>
          <cell r="F4256" t="str">
            <v xml:space="preserve">-- </v>
          </cell>
          <cell r="G4256">
            <v>0</v>
          </cell>
          <cell r="H4256">
            <v>0</v>
          </cell>
          <cell r="I4256">
            <v>40175</v>
          </cell>
          <cell r="J4256">
            <v>40168</v>
          </cell>
          <cell r="K4256" t="str">
            <v>N</v>
          </cell>
          <cell r="L4256" t="str">
            <v>Drw</v>
          </cell>
          <cell r="M4256">
            <v>4257</v>
          </cell>
        </row>
        <row r="4257">
          <cell r="C4257">
            <v>52</v>
          </cell>
          <cell r="D4257" t="str">
            <v/>
          </cell>
          <cell r="E4257" t="str">
            <v/>
          </cell>
          <cell r="F4257" t="str">
            <v xml:space="preserve">-- </v>
          </cell>
          <cell r="G4257">
            <v>0</v>
          </cell>
          <cell r="H4257">
            <v>0</v>
          </cell>
          <cell r="I4257">
            <v>40175</v>
          </cell>
          <cell r="J4257">
            <v>40168</v>
          </cell>
          <cell r="K4257" t="str">
            <v>N</v>
          </cell>
          <cell r="L4257" t="str">
            <v>Drw</v>
          </cell>
          <cell r="M4257">
            <v>4258</v>
          </cell>
        </row>
        <row r="4258">
          <cell r="C4258">
            <v>52</v>
          </cell>
          <cell r="D4258" t="str">
            <v/>
          </cell>
          <cell r="E4258" t="str">
            <v/>
          </cell>
          <cell r="F4258" t="str">
            <v xml:space="preserve">-- </v>
          </cell>
          <cell r="G4258">
            <v>0</v>
          </cell>
          <cell r="H4258">
            <v>0</v>
          </cell>
          <cell r="I4258">
            <v>40175</v>
          </cell>
          <cell r="J4258">
            <v>40168</v>
          </cell>
          <cell r="K4258" t="str">
            <v>N</v>
          </cell>
          <cell r="L4258" t="str">
            <v>Drw</v>
          </cell>
          <cell r="M4258">
            <v>4259</v>
          </cell>
        </row>
        <row r="4259">
          <cell r="C4259">
            <v>52</v>
          </cell>
          <cell r="D4259" t="str">
            <v/>
          </cell>
          <cell r="E4259" t="str">
            <v/>
          </cell>
          <cell r="F4259" t="str">
            <v xml:space="preserve">-- </v>
          </cell>
          <cell r="G4259">
            <v>0</v>
          </cell>
          <cell r="H4259">
            <v>0</v>
          </cell>
          <cell r="I4259">
            <v>40175</v>
          </cell>
          <cell r="J4259">
            <v>40168</v>
          </cell>
          <cell r="K4259" t="str">
            <v>N</v>
          </cell>
          <cell r="L4259" t="str">
            <v>Drw</v>
          </cell>
          <cell r="M4259">
            <v>4260</v>
          </cell>
        </row>
        <row r="4260">
          <cell r="C4260">
            <v>52</v>
          </cell>
          <cell r="D4260" t="str">
            <v/>
          </cell>
          <cell r="E4260" t="str">
            <v/>
          </cell>
          <cell r="F4260" t="str">
            <v xml:space="preserve">-- </v>
          </cell>
          <cell r="G4260">
            <v>0</v>
          </cell>
          <cell r="H4260">
            <v>0</v>
          </cell>
          <cell r="I4260">
            <v>40175</v>
          </cell>
          <cell r="J4260">
            <v>40168</v>
          </cell>
          <cell r="K4260" t="str">
            <v>N</v>
          </cell>
          <cell r="L4260" t="str">
            <v>Drw</v>
          </cell>
          <cell r="M4260">
            <v>4261</v>
          </cell>
        </row>
        <row r="4261">
          <cell r="C4261">
            <v>52</v>
          </cell>
          <cell r="D4261" t="str">
            <v/>
          </cell>
          <cell r="E4261" t="str">
            <v/>
          </cell>
          <cell r="F4261" t="str">
            <v xml:space="preserve">-- </v>
          </cell>
          <cell r="G4261">
            <v>0</v>
          </cell>
          <cell r="H4261">
            <v>0</v>
          </cell>
          <cell r="I4261">
            <v>40175</v>
          </cell>
          <cell r="J4261">
            <v>40168</v>
          </cell>
          <cell r="K4261" t="str">
            <v>N</v>
          </cell>
          <cell r="L4261" t="str">
            <v>Drw</v>
          </cell>
          <cell r="M4261">
            <v>4262</v>
          </cell>
        </row>
        <row r="4262">
          <cell r="C4262">
            <v>52</v>
          </cell>
          <cell r="D4262" t="str">
            <v/>
          </cell>
          <cell r="E4262" t="str">
            <v/>
          </cell>
          <cell r="F4262" t="str">
            <v xml:space="preserve">-- </v>
          </cell>
          <cell r="G4262">
            <v>0</v>
          </cell>
          <cell r="H4262">
            <v>0</v>
          </cell>
          <cell r="I4262">
            <v>40175</v>
          </cell>
          <cell r="J4262">
            <v>40168</v>
          </cell>
          <cell r="K4262" t="str">
            <v>N</v>
          </cell>
          <cell r="L4262" t="str">
            <v>Drw</v>
          </cell>
          <cell r="M4262">
            <v>4263</v>
          </cell>
        </row>
        <row r="4263">
          <cell r="C4263">
            <v>52</v>
          </cell>
          <cell r="D4263" t="str">
            <v/>
          </cell>
          <cell r="E4263" t="str">
            <v/>
          </cell>
          <cell r="F4263" t="str">
            <v xml:space="preserve">-- </v>
          </cell>
          <cell r="G4263">
            <v>0</v>
          </cell>
          <cell r="H4263">
            <v>0</v>
          </cell>
          <cell r="I4263">
            <v>40175</v>
          </cell>
          <cell r="J4263">
            <v>40168</v>
          </cell>
          <cell r="K4263" t="str">
            <v>N</v>
          </cell>
          <cell r="L4263" t="str">
            <v>Drw</v>
          </cell>
          <cell r="M4263">
            <v>4264</v>
          </cell>
        </row>
        <row r="4264">
          <cell r="C4264">
            <v>52</v>
          </cell>
          <cell r="D4264" t="str">
            <v/>
          </cell>
          <cell r="E4264" t="str">
            <v/>
          </cell>
          <cell r="F4264" t="str">
            <v xml:space="preserve">-- </v>
          </cell>
          <cell r="G4264">
            <v>0</v>
          </cell>
          <cell r="H4264">
            <v>0</v>
          </cell>
          <cell r="I4264">
            <v>40175</v>
          </cell>
          <cell r="J4264">
            <v>40168</v>
          </cell>
          <cell r="K4264" t="str">
            <v>N</v>
          </cell>
          <cell r="L4264" t="str">
            <v>Drw</v>
          </cell>
          <cell r="M4264">
            <v>4265</v>
          </cell>
        </row>
        <row r="4265">
          <cell r="C4265">
            <v>52</v>
          </cell>
          <cell r="D4265" t="str">
            <v/>
          </cell>
          <cell r="E4265" t="str">
            <v/>
          </cell>
          <cell r="F4265" t="str">
            <v xml:space="preserve">-- </v>
          </cell>
          <cell r="G4265">
            <v>0</v>
          </cell>
          <cell r="H4265">
            <v>0</v>
          </cell>
          <cell r="I4265">
            <v>40175</v>
          </cell>
          <cell r="J4265">
            <v>40168</v>
          </cell>
          <cell r="K4265" t="str">
            <v>N</v>
          </cell>
          <cell r="L4265" t="str">
            <v>Drw</v>
          </cell>
          <cell r="M4265">
            <v>4266</v>
          </cell>
        </row>
        <row r="4266">
          <cell r="C4266">
            <v>52</v>
          </cell>
          <cell r="D4266" t="str">
            <v/>
          </cell>
          <cell r="E4266" t="str">
            <v/>
          </cell>
          <cell r="F4266" t="str">
            <v xml:space="preserve">-- </v>
          </cell>
          <cell r="G4266">
            <v>0</v>
          </cell>
          <cell r="H4266">
            <v>0</v>
          </cell>
          <cell r="I4266">
            <v>40175</v>
          </cell>
          <cell r="J4266">
            <v>40168</v>
          </cell>
          <cell r="K4266" t="str">
            <v>N</v>
          </cell>
          <cell r="L4266" t="str">
            <v>Drw</v>
          </cell>
          <cell r="M4266">
            <v>4267</v>
          </cell>
        </row>
        <row r="4267">
          <cell r="C4267">
            <v>52</v>
          </cell>
          <cell r="D4267" t="str">
            <v/>
          </cell>
          <cell r="E4267" t="str">
            <v/>
          </cell>
          <cell r="F4267" t="str">
            <v xml:space="preserve">-- </v>
          </cell>
          <cell r="G4267">
            <v>0</v>
          </cell>
          <cell r="H4267">
            <v>0</v>
          </cell>
          <cell r="I4267">
            <v>40175</v>
          </cell>
          <cell r="J4267">
            <v>40168</v>
          </cell>
          <cell r="K4267" t="str">
            <v>N</v>
          </cell>
          <cell r="L4267" t="str">
            <v>Drw</v>
          </cell>
          <cell r="M4267">
            <v>4268</v>
          </cell>
        </row>
        <row r="4268">
          <cell r="C4268">
            <v>52</v>
          </cell>
          <cell r="D4268" t="str">
            <v/>
          </cell>
          <cell r="E4268" t="str">
            <v/>
          </cell>
          <cell r="F4268" t="str">
            <v xml:space="preserve">Connection diagram-- </v>
          </cell>
          <cell r="G4268">
            <v>0</v>
          </cell>
          <cell r="H4268">
            <v>0</v>
          </cell>
          <cell r="I4268">
            <v>40175</v>
          </cell>
          <cell r="J4268">
            <v>40168</v>
          </cell>
          <cell r="K4268" t="str">
            <v>N</v>
          </cell>
          <cell r="L4268" t="str">
            <v>Drw</v>
          </cell>
          <cell r="M4268">
            <v>4269</v>
          </cell>
        </row>
        <row r="4269">
          <cell r="C4269">
            <v>52</v>
          </cell>
          <cell r="D4269" t="str">
            <v/>
          </cell>
          <cell r="E4269" t="str">
            <v/>
          </cell>
          <cell r="F4269" t="str">
            <v xml:space="preserve">Connection diagram-- </v>
          </cell>
          <cell r="G4269">
            <v>0</v>
          </cell>
          <cell r="H4269">
            <v>0</v>
          </cell>
          <cell r="I4269">
            <v>40175</v>
          </cell>
          <cell r="J4269">
            <v>40168</v>
          </cell>
          <cell r="K4269" t="str">
            <v>N</v>
          </cell>
          <cell r="L4269" t="str">
            <v>Drw</v>
          </cell>
          <cell r="M4269">
            <v>4270</v>
          </cell>
        </row>
        <row r="4270">
          <cell r="C4270">
            <v>52</v>
          </cell>
          <cell r="D4270" t="str">
            <v/>
          </cell>
          <cell r="E4270" t="str">
            <v/>
          </cell>
          <cell r="F4270" t="str">
            <v xml:space="preserve">Connection diagram-- </v>
          </cell>
          <cell r="G4270">
            <v>0</v>
          </cell>
          <cell r="H4270">
            <v>0</v>
          </cell>
          <cell r="I4270">
            <v>40175</v>
          </cell>
          <cell r="J4270">
            <v>40168</v>
          </cell>
          <cell r="K4270" t="str">
            <v>N</v>
          </cell>
          <cell r="L4270" t="str">
            <v>Drw</v>
          </cell>
          <cell r="M4270">
            <v>4271</v>
          </cell>
        </row>
        <row r="4271">
          <cell r="C4271">
            <v>52</v>
          </cell>
          <cell r="D4271" t="str">
            <v/>
          </cell>
          <cell r="E4271" t="str">
            <v/>
          </cell>
          <cell r="F4271" t="str">
            <v xml:space="preserve">Connection diagram-- </v>
          </cell>
          <cell r="G4271">
            <v>0</v>
          </cell>
          <cell r="H4271">
            <v>0</v>
          </cell>
          <cell r="I4271">
            <v>40175</v>
          </cell>
          <cell r="J4271">
            <v>40168</v>
          </cell>
          <cell r="K4271" t="str">
            <v>N</v>
          </cell>
          <cell r="L4271" t="str">
            <v>Drw</v>
          </cell>
          <cell r="M4271">
            <v>4272</v>
          </cell>
        </row>
        <row r="4272">
          <cell r="C4272">
            <v>52</v>
          </cell>
          <cell r="D4272" t="str">
            <v/>
          </cell>
          <cell r="E4272" t="str">
            <v/>
          </cell>
          <cell r="F4272" t="str">
            <v xml:space="preserve">Connection diagram-- </v>
          </cell>
          <cell r="G4272">
            <v>0</v>
          </cell>
          <cell r="H4272">
            <v>0</v>
          </cell>
          <cell r="I4272">
            <v>40175</v>
          </cell>
          <cell r="J4272">
            <v>40168</v>
          </cell>
          <cell r="K4272" t="str">
            <v>N</v>
          </cell>
          <cell r="L4272" t="str">
            <v>Drw</v>
          </cell>
          <cell r="M4272">
            <v>4273</v>
          </cell>
        </row>
        <row r="4273">
          <cell r="C4273">
            <v>52</v>
          </cell>
          <cell r="D4273" t="str">
            <v/>
          </cell>
          <cell r="E4273" t="str">
            <v/>
          </cell>
          <cell r="F4273" t="str">
            <v xml:space="preserve">Connection diagram-- </v>
          </cell>
          <cell r="G4273">
            <v>0</v>
          </cell>
          <cell r="H4273">
            <v>0</v>
          </cell>
          <cell r="I4273">
            <v>40175</v>
          </cell>
          <cell r="J4273">
            <v>40168</v>
          </cell>
          <cell r="K4273" t="str">
            <v>N</v>
          </cell>
          <cell r="L4273" t="str">
            <v>Drw</v>
          </cell>
          <cell r="M4273">
            <v>4274</v>
          </cell>
        </row>
        <row r="4274">
          <cell r="C4274">
            <v>52</v>
          </cell>
          <cell r="D4274" t="str">
            <v/>
          </cell>
          <cell r="E4274" t="str">
            <v/>
          </cell>
          <cell r="F4274" t="str">
            <v xml:space="preserve">Connection diagram-- </v>
          </cell>
          <cell r="G4274">
            <v>0</v>
          </cell>
          <cell r="H4274">
            <v>0</v>
          </cell>
          <cell r="I4274">
            <v>40175</v>
          </cell>
          <cell r="J4274">
            <v>40168</v>
          </cell>
          <cell r="K4274" t="str">
            <v>N</v>
          </cell>
          <cell r="L4274" t="str">
            <v>Drw</v>
          </cell>
          <cell r="M4274">
            <v>4275</v>
          </cell>
        </row>
        <row r="4275">
          <cell r="C4275">
            <v>52</v>
          </cell>
          <cell r="D4275" t="str">
            <v/>
          </cell>
          <cell r="E4275" t="str">
            <v/>
          </cell>
          <cell r="F4275" t="str">
            <v xml:space="preserve">Connection diagram-- </v>
          </cell>
          <cell r="G4275">
            <v>0</v>
          </cell>
          <cell r="H4275">
            <v>0</v>
          </cell>
          <cell r="I4275">
            <v>40175</v>
          </cell>
          <cell r="J4275">
            <v>40168</v>
          </cell>
          <cell r="K4275" t="str">
            <v>N</v>
          </cell>
          <cell r="L4275" t="str">
            <v>Drw</v>
          </cell>
          <cell r="M4275">
            <v>4276</v>
          </cell>
        </row>
        <row r="4276">
          <cell r="C4276">
            <v>52</v>
          </cell>
          <cell r="D4276" t="str">
            <v/>
          </cell>
          <cell r="E4276" t="str">
            <v/>
          </cell>
          <cell r="F4276" t="str">
            <v xml:space="preserve">Connection diagram-- </v>
          </cell>
          <cell r="G4276">
            <v>0</v>
          </cell>
          <cell r="H4276">
            <v>0</v>
          </cell>
          <cell r="I4276">
            <v>40175</v>
          </cell>
          <cell r="J4276">
            <v>40168</v>
          </cell>
          <cell r="K4276" t="str">
            <v>N</v>
          </cell>
          <cell r="L4276" t="str">
            <v>Drw</v>
          </cell>
          <cell r="M4276">
            <v>4277</v>
          </cell>
        </row>
        <row r="4277">
          <cell r="C4277">
            <v>52</v>
          </cell>
          <cell r="D4277" t="str">
            <v/>
          </cell>
          <cell r="E4277" t="str">
            <v/>
          </cell>
          <cell r="F4277" t="str">
            <v xml:space="preserve">Connection diagram-- </v>
          </cell>
          <cell r="G4277">
            <v>0</v>
          </cell>
          <cell r="H4277">
            <v>0</v>
          </cell>
          <cell r="I4277">
            <v>40175</v>
          </cell>
          <cell r="J4277">
            <v>40168</v>
          </cell>
          <cell r="K4277" t="str">
            <v>N</v>
          </cell>
          <cell r="L4277" t="str">
            <v>Drw</v>
          </cell>
          <cell r="M4277">
            <v>4278</v>
          </cell>
        </row>
        <row r="4278">
          <cell r="C4278">
            <v>52</v>
          </cell>
          <cell r="D4278" t="str">
            <v/>
          </cell>
          <cell r="E4278" t="str">
            <v/>
          </cell>
          <cell r="F4278" t="str">
            <v xml:space="preserve">Connection diagram-- </v>
          </cell>
          <cell r="G4278">
            <v>0</v>
          </cell>
          <cell r="H4278">
            <v>0</v>
          </cell>
          <cell r="I4278">
            <v>40175</v>
          </cell>
          <cell r="J4278">
            <v>40168</v>
          </cell>
          <cell r="K4278" t="str">
            <v>N</v>
          </cell>
          <cell r="L4278" t="str">
            <v>Drw</v>
          </cell>
          <cell r="M4278">
            <v>4279</v>
          </cell>
        </row>
        <row r="4279">
          <cell r="C4279">
            <v>52</v>
          </cell>
          <cell r="D4279" t="str">
            <v/>
          </cell>
          <cell r="E4279" t="str">
            <v/>
          </cell>
          <cell r="F4279" t="str">
            <v xml:space="preserve">-- </v>
          </cell>
          <cell r="G4279">
            <v>0</v>
          </cell>
          <cell r="H4279">
            <v>0</v>
          </cell>
          <cell r="I4279">
            <v>40175</v>
          </cell>
          <cell r="J4279">
            <v>40168</v>
          </cell>
          <cell r="K4279" t="str">
            <v>N</v>
          </cell>
          <cell r="L4279" t="str">
            <v>Drw</v>
          </cell>
          <cell r="M4279">
            <v>4280</v>
          </cell>
        </row>
        <row r="4280">
          <cell r="C4280">
            <v>52</v>
          </cell>
          <cell r="D4280" t="str">
            <v/>
          </cell>
          <cell r="E4280" t="str">
            <v/>
          </cell>
          <cell r="F4280" t="str">
            <v xml:space="preserve">-- </v>
          </cell>
          <cell r="G4280">
            <v>0</v>
          </cell>
          <cell r="H4280">
            <v>0</v>
          </cell>
          <cell r="I4280">
            <v>40175</v>
          </cell>
          <cell r="J4280">
            <v>40168</v>
          </cell>
          <cell r="K4280" t="str">
            <v>N</v>
          </cell>
          <cell r="L4280" t="str">
            <v>Drw</v>
          </cell>
          <cell r="M4280">
            <v>4281</v>
          </cell>
        </row>
        <row r="4281">
          <cell r="C4281">
            <v>52</v>
          </cell>
          <cell r="D4281" t="str">
            <v/>
          </cell>
          <cell r="E4281" t="str">
            <v/>
          </cell>
          <cell r="F4281" t="str">
            <v xml:space="preserve">-- </v>
          </cell>
          <cell r="G4281">
            <v>0</v>
          </cell>
          <cell r="H4281">
            <v>0</v>
          </cell>
          <cell r="I4281">
            <v>40175</v>
          </cell>
          <cell r="J4281">
            <v>40168</v>
          </cell>
          <cell r="K4281" t="str">
            <v>N</v>
          </cell>
          <cell r="L4281" t="str">
            <v>Drw</v>
          </cell>
          <cell r="M4281">
            <v>4282</v>
          </cell>
        </row>
        <row r="4282">
          <cell r="C4282">
            <v>52</v>
          </cell>
          <cell r="D4282" t="str">
            <v/>
          </cell>
          <cell r="E4282" t="str">
            <v/>
          </cell>
          <cell r="F4282" t="str">
            <v xml:space="preserve">-- </v>
          </cell>
          <cell r="G4282">
            <v>0</v>
          </cell>
          <cell r="H4282">
            <v>0</v>
          </cell>
          <cell r="I4282">
            <v>40175</v>
          </cell>
          <cell r="J4282">
            <v>40168</v>
          </cell>
          <cell r="K4282" t="str">
            <v>N</v>
          </cell>
          <cell r="L4282" t="str">
            <v>Drw</v>
          </cell>
          <cell r="M4282">
            <v>4283</v>
          </cell>
        </row>
        <row r="4283">
          <cell r="C4283">
            <v>52</v>
          </cell>
          <cell r="D4283" t="str">
            <v/>
          </cell>
          <cell r="E4283" t="str">
            <v/>
          </cell>
          <cell r="F4283" t="str">
            <v xml:space="preserve">-- </v>
          </cell>
          <cell r="G4283">
            <v>0</v>
          </cell>
          <cell r="H4283">
            <v>0</v>
          </cell>
          <cell r="I4283">
            <v>40175</v>
          </cell>
          <cell r="J4283">
            <v>40168</v>
          </cell>
          <cell r="K4283" t="str">
            <v>N</v>
          </cell>
          <cell r="L4283" t="str">
            <v>Drw</v>
          </cell>
          <cell r="M4283">
            <v>4284</v>
          </cell>
        </row>
        <row r="4284">
          <cell r="C4284">
            <v>52</v>
          </cell>
          <cell r="D4284" t="str">
            <v/>
          </cell>
          <cell r="E4284" t="str">
            <v/>
          </cell>
          <cell r="F4284" t="str">
            <v xml:space="preserve">-- </v>
          </cell>
          <cell r="G4284">
            <v>0</v>
          </cell>
          <cell r="H4284">
            <v>0</v>
          </cell>
          <cell r="I4284">
            <v>40175</v>
          </cell>
          <cell r="J4284">
            <v>40168</v>
          </cell>
          <cell r="K4284" t="str">
            <v>N</v>
          </cell>
          <cell r="L4284" t="str">
            <v>Drw</v>
          </cell>
          <cell r="M4284">
            <v>4285</v>
          </cell>
        </row>
        <row r="4285">
          <cell r="C4285">
            <v>52</v>
          </cell>
          <cell r="D4285" t="str">
            <v/>
          </cell>
          <cell r="E4285" t="str">
            <v/>
          </cell>
          <cell r="F4285" t="str">
            <v xml:space="preserve">-- </v>
          </cell>
          <cell r="G4285">
            <v>0</v>
          </cell>
          <cell r="H4285">
            <v>0</v>
          </cell>
          <cell r="I4285">
            <v>40175</v>
          </cell>
          <cell r="J4285">
            <v>40168</v>
          </cell>
          <cell r="K4285" t="str">
            <v>N</v>
          </cell>
          <cell r="L4285" t="str">
            <v>Drw</v>
          </cell>
          <cell r="M4285">
            <v>4286</v>
          </cell>
        </row>
        <row r="4286">
          <cell r="C4286">
            <v>52</v>
          </cell>
          <cell r="D4286" t="str">
            <v/>
          </cell>
          <cell r="E4286" t="str">
            <v/>
          </cell>
          <cell r="F4286" t="str">
            <v xml:space="preserve">Connection diagram-- </v>
          </cell>
          <cell r="G4286">
            <v>0</v>
          </cell>
          <cell r="H4286">
            <v>0</v>
          </cell>
          <cell r="I4286">
            <v>40175</v>
          </cell>
          <cell r="J4286">
            <v>40168</v>
          </cell>
          <cell r="K4286" t="str">
            <v>N</v>
          </cell>
          <cell r="L4286" t="str">
            <v>Drw</v>
          </cell>
          <cell r="M4286">
            <v>4287</v>
          </cell>
        </row>
        <row r="4287">
          <cell r="C4287">
            <v>52</v>
          </cell>
          <cell r="D4287" t="str">
            <v/>
          </cell>
          <cell r="E4287" t="str">
            <v/>
          </cell>
          <cell r="F4287" t="str">
            <v xml:space="preserve">Connection diagram-- </v>
          </cell>
          <cell r="G4287">
            <v>0</v>
          </cell>
          <cell r="H4287">
            <v>0</v>
          </cell>
          <cell r="I4287">
            <v>40175</v>
          </cell>
          <cell r="J4287">
            <v>40168</v>
          </cell>
          <cell r="K4287" t="str">
            <v>N</v>
          </cell>
          <cell r="L4287" t="str">
            <v>Drw</v>
          </cell>
          <cell r="M4287">
            <v>4288</v>
          </cell>
        </row>
        <row r="4288">
          <cell r="C4288">
            <v>52</v>
          </cell>
          <cell r="D4288" t="str">
            <v/>
          </cell>
          <cell r="E4288" t="str">
            <v/>
          </cell>
          <cell r="F4288" t="str">
            <v xml:space="preserve">Connection diagram-- </v>
          </cell>
          <cell r="G4288">
            <v>0</v>
          </cell>
          <cell r="H4288">
            <v>0</v>
          </cell>
          <cell r="I4288">
            <v>40175</v>
          </cell>
          <cell r="J4288">
            <v>40168</v>
          </cell>
          <cell r="K4288" t="str">
            <v>N</v>
          </cell>
          <cell r="L4288" t="str">
            <v>Drw</v>
          </cell>
          <cell r="M4288">
            <v>4289</v>
          </cell>
        </row>
        <row r="4289">
          <cell r="C4289">
            <v>52</v>
          </cell>
          <cell r="D4289" t="str">
            <v/>
          </cell>
          <cell r="E4289" t="str">
            <v/>
          </cell>
          <cell r="F4289" t="str">
            <v xml:space="preserve">Connection diagram-- </v>
          </cell>
          <cell r="G4289">
            <v>0</v>
          </cell>
          <cell r="H4289">
            <v>0</v>
          </cell>
          <cell r="I4289">
            <v>40175</v>
          </cell>
          <cell r="J4289">
            <v>40168</v>
          </cell>
          <cell r="K4289" t="str">
            <v>N</v>
          </cell>
          <cell r="L4289" t="str">
            <v>Drw</v>
          </cell>
          <cell r="M4289">
            <v>4290</v>
          </cell>
        </row>
        <row r="4290">
          <cell r="C4290">
            <v>52</v>
          </cell>
          <cell r="D4290" t="str">
            <v/>
          </cell>
          <cell r="E4290" t="str">
            <v/>
          </cell>
          <cell r="F4290" t="str">
            <v xml:space="preserve">Connection diagram-- </v>
          </cell>
          <cell r="G4290">
            <v>0</v>
          </cell>
          <cell r="H4290">
            <v>0</v>
          </cell>
          <cell r="I4290">
            <v>40175</v>
          </cell>
          <cell r="J4290">
            <v>40168</v>
          </cell>
          <cell r="K4290" t="str">
            <v>N</v>
          </cell>
          <cell r="L4290" t="str">
            <v>Drw</v>
          </cell>
          <cell r="M4290">
            <v>4291</v>
          </cell>
        </row>
        <row r="4291">
          <cell r="C4291">
            <v>52</v>
          </cell>
          <cell r="D4291" t="str">
            <v/>
          </cell>
          <cell r="E4291" t="str">
            <v/>
          </cell>
          <cell r="F4291" t="str">
            <v xml:space="preserve">Connection diagram-- </v>
          </cell>
          <cell r="G4291">
            <v>0</v>
          </cell>
          <cell r="H4291">
            <v>0</v>
          </cell>
          <cell r="I4291">
            <v>40175</v>
          </cell>
          <cell r="J4291">
            <v>40168</v>
          </cell>
          <cell r="K4291" t="str">
            <v>N</v>
          </cell>
          <cell r="L4291" t="str">
            <v>Drw</v>
          </cell>
          <cell r="M4291">
            <v>4292</v>
          </cell>
        </row>
        <row r="4292">
          <cell r="C4292">
            <v>52</v>
          </cell>
          <cell r="D4292" t="str">
            <v/>
          </cell>
          <cell r="E4292" t="str">
            <v/>
          </cell>
          <cell r="F4292" t="str">
            <v xml:space="preserve">Connection diagram-- </v>
          </cell>
          <cell r="G4292">
            <v>0</v>
          </cell>
          <cell r="H4292">
            <v>0</v>
          </cell>
          <cell r="I4292">
            <v>40175</v>
          </cell>
          <cell r="J4292">
            <v>40168</v>
          </cell>
          <cell r="K4292" t="str">
            <v>N</v>
          </cell>
          <cell r="L4292" t="str">
            <v>Drw</v>
          </cell>
          <cell r="M4292">
            <v>4293</v>
          </cell>
        </row>
        <row r="4293">
          <cell r="C4293">
            <v>52</v>
          </cell>
          <cell r="D4293" t="str">
            <v/>
          </cell>
          <cell r="E4293" t="str">
            <v/>
          </cell>
          <cell r="F4293" t="str">
            <v xml:space="preserve">Connection diagram-- </v>
          </cell>
          <cell r="G4293">
            <v>0</v>
          </cell>
          <cell r="H4293">
            <v>0</v>
          </cell>
          <cell r="I4293">
            <v>40175</v>
          </cell>
          <cell r="J4293">
            <v>40168</v>
          </cell>
          <cell r="K4293" t="str">
            <v>N</v>
          </cell>
          <cell r="L4293" t="str">
            <v>Drw</v>
          </cell>
          <cell r="M4293">
            <v>4294</v>
          </cell>
        </row>
        <row r="4294">
          <cell r="C4294">
            <v>52</v>
          </cell>
          <cell r="D4294" t="str">
            <v/>
          </cell>
          <cell r="E4294" t="str">
            <v/>
          </cell>
          <cell r="F4294" t="str">
            <v xml:space="preserve">-- </v>
          </cell>
          <cell r="G4294">
            <v>0</v>
          </cell>
          <cell r="H4294">
            <v>0</v>
          </cell>
          <cell r="I4294">
            <v>40175</v>
          </cell>
          <cell r="J4294">
            <v>40168</v>
          </cell>
          <cell r="K4294" t="str">
            <v>N</v>
          </cell>
          <cell r="L4294" t="str">
            <v>Drw</v>
          </cell>
          <cell r="M4294">
            <v>4295</v>
          </cell>
        </row>
        <row r="4295">
          <cell r="C4295">
            <v>52</v>
          </cell>
          <cell r="D4295" t="str">
            <v/>
          </cell>
          <cell r="E4295" t="str">
            <v/>
          </cell>
          <cell r="F4295" t="str">
            <v xml:space="preserve">-- </v>
          </cell>
          <cell r="G4295">
            <v>0</v>
          </cell>
          <cell r="H4295">
            <v>0</v>
          </cell>
          <cell r="I4295">
            <v>40175</v>
          </cell>
          <cell r="J4295">
            <v>40168</v>
          </cell>
          <cell r="K4295" t="str">
            <v>N</v>
          </cell>
          <cell r="L4295" t="str">
            <v>Drw</v>
          </cell>
          <cell r="M4295">
            <v>4296</v>
          </cell>
        </row>
        <row r="4296">
          <cell r="C4296">
            <v>52</v>
          </cell>
          <cell r="D4296" t="str">
            <v/>
          </cell>
          <cell r="E4296" t="str">
            <v/>
          </cell>
          <cell r="F4296" t="str">
            <v xml:space="preserve">-- </v>
          </cell>
          <cell r="G4296">
            <v>0</v>
          </cell>
          <cell r="H4296">
            <v>0</v>
          </cell>
          <cell r="I4296">
            <v>40175</v>
          </cell>
          <cell r="J4296">
            <v>40168</v>
          </cell>
          <cell r="K4296" t="str">
            <v>N</v>
          </cell>
          <cell r="L4296" t="str">
            <v>Drw</v>
          </cell>
          <cell r="M4296">
            <v>4297</v>
          </cell>
        </row>
        <row r="4297">
          <cell r="C4297">
            <v>52</v>
          </cell>
          <cell r="D4297" t="str">
            <v/>
          </cell>
          <cell r="E4297" t="str">
            <v/>
          </cell>
          <cell r="F4297" t="str">
            <v xml:space="preserve">-- </v>
          </cell>
          <cell r="G4297">
            <v>0</v>
          </cell>
          <cell r="H4297">
            <v>0</v>
          </cell>
          <cell r="I4297">
            <v>40175</v>
          </cell>
          <cell r="J4297">
            <v>40168</v>
          </cell>
          <cell r="K4297" t="str">
            <v>N</v>
          </cell>
          <cell r="L4297" t="str">
            <v>Drw</v>
          </cell>
          <cell r="M4297">
            <v>4298</v>
          </cell>
        </row>
        <row r="4298">
          <cell r="C4298">
            <v>52</v>
          </cell>
          <cell r="D4298" t="str">
            <v/>
          </cell>
          <cell r="E4298" t="str">
            <v/>
          </cell>
          <cell r="F4298" t="str">
            <v xml:space="preserve">-- </v>
          </cell>
          <cell r="G4298">
            <v>0</v>
          </cell>
          <cell r="H4298">
            <v>0</v>
          </cell>
          <cell r="I4298">
            <v>40175</v>
          </cell>
          <cell r="J4298">
            <v>40168</v>
          </cell>
          <cell r="K4298" t="str">
            <v>N</v>
          </cell>
          <cell r="L4298" t="str">
            <v>Drw</v>
          </cell>
          <cell r="M4298">
            <v>4299</v>
          </cell>
        </row>
        <row r="4299">
          <cell r="C4299">
            <v>52</v>
          </cell>
          <cell r="D4299" t="str">
            <v/>
          </cell>
          <cell r="E4299" t="str">
            <v/>
          </cell>
          <cell r="F4299" t="str">
            <v xml:space="preserve">-- </v>
          </cell>
          <cell r="G4299">
            <v>0</v>
          </cell>
          <cell r="H4299">
            <v>0</v>
          </cell>
          <cell r="I4299">
            <v>40175</v>
          </cell>
          <cell r="J4299">
            <v>40168</v>
          </cell>
          <cell r="K4299" t="str">
            <v>N</v>
          </cell>
          <cell r="L4299" t="str">
            <v>Drw</v>
          </cell>
          <cell r="M4299">
            <v>4300</v>
          </cell>
        </row>
        <row r="4300">
          <cell r="C4300">
            <v>52</v>
          </cell>
          <cell r="D4300" t="str">
            <v/>
          </cell>
          <cell r="E4300" t="str">
            <v/>
          </cell>
          <cell r="F4300" t="str">
            <v xml:space="preserve">-- </v>
          </cell>
          <cell r="G4300">
            <v>0</v>
          </cell>
          <cell r="H4300">
            <v>0</v>
          </cell>
          <cell r="I4300">
            <v>40175</v>
          </cell>
          <cell r="J4300">
            <v>40168</v>
          </cell>
          <cell r="K4300" t="str">
            <v>N</v>
          </cell>
          <cell r="L4300" t="str">
            <v>Drw</v>
          </cell>
          <cell r="M4300">
            <v>4301</v>
          </cell>
        </row>
        <row r="4301">
          <cell r="C4301">
            <v>52</v>
          </cell>
          <cell r="D4301" t="str">
            <v/>
          </cell>
          <cell r="E4301" t="str">
            <v/>
          </cell>
          <cell r="F4301" t="str">
            <v xml:space="preserve">-- </v>
          </cell>
          <cell r="G4301">
            <v>0</v>
          </cell>
          <cell r="H4301">
            <v>0</v>
          </cell>
          <cell r="I4301">
            <v>40175</v>
          </cell>
          <cell r="J4301">
            <v>40168</v>
          </cell>
          <cell r="K4301" t="str">
            <v>N</v>
          </cell>
          <cell r="L4301" t="str">
            <v>Drw</v>
          </cell>
          <cell r="M4301">
            <v>4302</v>
          </cell>
        </row>
        <row r="4302">
          <cell r="C4302">
            <v>52</v>
          </cell>
          <cell r="D4302" t="str">
            <v/>
          </cell>
          <cell r="E4302" t="str">
            <v/>
          </cell>
          <cell r="F4302" t="str">
            <v xml:space="preserve">-- </v>
          </cell>
          <cell r="G4302">
            <v>0</v>
          </cell>
          <cell r="H4302">
            <v>0</v>
          </cell>
          <cell r="I4302">
            <v>40175</v>
          </cell>
          <cell r="J4302">
            <v>40168</v>
          </cell>
          <cell r="K4302" t="str">
            <v>N</v>
          </cell>
          <cell r="L4302" t="str">
            <v>Drw</v>
          </cell>
          <cell r="M4302">
            <v>4303</v>
          </cell>
        </row>
        <row r="4303">
          <cell r="C4303">
            <v>52</v>
          </cell>
          <cell r="D4303" t="str">
            <v/>
          </cell>
          <cell r="E4303" t="str">
            <v/>
          </cell>
          <cell r="F4303" t="str">
            <v xml:space="preserve">-- </v>
          </cell>
          <cell r="G4303">
            <v>0</v>
          </cell>
          <cell r="H4303">
            <v>0</v>
          </cell>
          <cell r="I4303">
            <v>40175</v>
          </cell>
          <cell r="J4303">
            <v>40168</v>
          </cell>
          <cell r="K4303" t="str">
            <v>N</v>
          </cell>
          <cell r="L4303" t="str">
            <v>Drw</v>
          </cell>
          <cell r="M4303">
            <v>4304</v>
          </cell>
        </row>
        <row r="4304">
          <cell r="C4304">
            <v>52</v>
          </cell>
          <cell r="D4304" t="str">
            <v/>
          </cell>
          <cell r="E4304" t="str">
            <v/>
          </cell>
          <cell r="F4304" t="str">
            <v xml:space="preserve">-- </v>
          </cell>
          <cell r="G4304">
            <v>0</v>
          </cell>
          <cell r="H4304">
            <v>0</v>
          </cell>
          <cell r="I4304">
            <v>40175</v>
          </cell>
          <cell r="J4304">
            <v>40168</v>
          </cell>
          <cell r="K4304" t="str">
            <v>N</v>
          </cell>
          <cell r="L4304" t="str">
            <v>Drw</v>
          </cell>
          <cell r="M4304">
            <v>4305</v>
          </cell>
        </row>
        <row r="4305">
          <cell r="C4305">
            <v>52</v>
          </cell>
          <cell r="D4305" t="str">
            <v/>
          </cell>
          <cell r="E4305" t="str">
            <v/>
          </cell>
          <cell r="F4305" t="str">
            <v xml:space="preserve">-- </v>
          </cell>
          <cell r="G4305">
            <v>0</v>
          </cell>
          <cell r="H4305">
            <v>0</v>
          </cell>
          <cell r="I4305">
            <v>40175</v>
          </cell>
          <cell r="J4305">
            <v>40168</v>
          </cell>
          <cell r="K4305" t="str">
            <v>N</v>
          </cell>
          <cell r="L4305" t="str">
            <v>Drw</v>
          </cell>
          <cell r="M4305">
            <v>4306</v>
          </cell>
        </row>
        <row r="4306">
          <cell r="C4306">
            <v>52</v>
          </cell>
          <cell r="D4306" t="str">
            <v/>
          </cell>
          <cell r="E4306" t="str">
            <v/>
          </cell>
          <cell r="F4306" t="str">
            <v xml:space="preserve">-- </v>
          </cell>
          <cell r="G4306">
            <v>0</v>
          </cell>
          <cell r="H4306">
            <v>0</v>
          </cell>
          <cell r="I4306">
            <v>40175</v>
          </cell>
          <cell r="J4306">
            <v>40168</v>
          </cell>
          <cell r="K4306" t="str">
            <v>N</v>
          </cell>
          <cell r="L4306" t="str">
            <v>Drw</v>
          </cell>
          <cell r="M4306">
            <v>4307</v>
          </cell>
        </row>
        <row r="4307">
          <cell r="C4307">
            <v>52</v>
          </cell>
          <cell r="D4307" t="str">
            <v/>
          </cell>
          <cell r="E4307" t="str">
            <v/>
          </cell>
          <cell r="F4307" t="str">
            <v xml:space="preserve">-- </v>
          </cell>
          <cell r="G4307">
            <v>0</v>
          </cell>
          <cell r="H4307">
            <v>0</v>
          </cell>
          <cell r="I4307">
            <v>40175</v>
          </cell>
          <cell r="J4307">
            <v>40168</v>
          </cell>
          <cell r="K4307" t="str">
            <v>N</v>
          </cell>
          <cell r="L4307" t="str">
            <v>Drw</v>
          </cell>
          <cell r="M4307">
            <v>4308</v>
          </cell>
        </row>
        <row r="4308">
          <cell r="C4308">
            <v>52</v>
          </cell>
          <cell r="D4308" t="str">
            <v/>
          </cell>
          <cell r="E4308" t="str">
            <v/>
          </cell>
          <cell r="F4308" t="str">
            <v xml:space="preserve">-- </v>
          </cell>
          <cell r="G4308">
            <v>0</v>
          </cell>
          <cell r="H4308">
            <v>0</v>
          </cell>
          <cell r="I4308">
            <v>40175</v>
          </cell>
          <cell r="J4308">
            <v>40168</v>
          </cell>
          <cell r="K4308" t="str">
            <v>N</v>
          </cell>
          <cell r="L4308" t="str">
            <v>Drw</v>
          </cell>
          <cell r="M4308">
            <v>4309</v>
          </cell>
        </row>
        <row r="4309">
          <cell r="C4309">
            <v>52</v>
          </cell>
          <cell r="D4309" t="str">
            <v/>
          </cell>
          <cell r="E4309" t="str">
            <v/>
          </cell>
          <cell r="F4309" t="str">
            <v xml:space="preserve">-- </v>
          </cell>
          <cell r="G4309">
            <v>0</v>
          </cell>
          <cell r="H4309">
            <v>0</v>
          </cell>
          <cell r="I4309">
            <v>40175</v>
          </cell>
          <cell r="J4309">
            <v>40168</v>
          </cell>
          <cell r="K4309" t="str">
            <v>N</v>
          </cell>
          <cell r="L4309" t="str">
            <v>Drw</v>
          </cell>
          <cell r="M4309">
            <v>4310</v>
          </cell>
        </row>
        <row r="4310">
          <cell r="C4310">
            <v>52</v>
          </cell>
          <cell r="D4310" t="str">
            <v/>
          </cell>
          <cell r="E4310" t="str">
            <v/>
          </cell>
          <cell r="F4310" t="str">
            <v xml:space="preserve">-- </v>
          </cell>
          <cell r="G4310">
            <v>0</v>
          </cell>
          <cell r="H4310">
            <v>0</v>
          </cell>
          <cell r="I4310">
            <v>40175</v>
          </cell>
          <cell r="J4310">
            <v>40168</v>
          </cell>
          <cell r="K4310" t="str">
            <v>N</v>
          </cell>
          <cell r="L4310" t="str">
            <v>Drw</v>
          </cell>
          <cell r="M4310">
            <v>4311</v>
          </cell>
        </row>
        <row r="4311">
          <cell r="C4311">
            <v>52</v>
          </cell>
          <cell r="D4311" t="str">
            <v/>
          </cell>
          <cell r="E4311" t="str">
            <v/>
          </cell>
          <cell r="F4311" t="str">
            <v xml:space="preserve">-- </v>
          </cell>
          <cell r="G4311">
            <v>0</v>
          </cell>
          <cell r="H4311">
            <v>0</v>
          </cell>
          <cell r="I4311">
            <v>40175</v>
          </cell>
          <cell r="J4311">
            <v>40168</v>
          </cell>
          <cell r="K4311" t="str">
            <v>N</v>
          </cell>
          <cell r="L4311" t="str">
            <v>Drw</v>
          </cell>
          <cell r="M4311">
            <v>4312</v>
          </cell>
        </row>
        <row r="4312">
          <cell r="C4312">
            <v>52</v>
          </cell>
          <cell r="D4312" t="str">
            <v/>
          </cell>
          <cell r="E4312" t="str">
            <v/>
          </cell>
          <cell r="F4312" t="str">
            <v xml:space="preserve">-- </v>
          </cell>
          <cell r="G4312">
            <v>0</v>
          </cell>
          <cell r="H4312">
            <v>0</v>
          </cell>
          <cell r="I4312">
            <v>40175</v>
          </cell>
          <cell r="J4312">
            <v>40168</v>
          </cell>
          <cell r="K4312" t="str">
            <v>N</v>
          </cell>
          <cell r="L4312" t="str">
            <v>Drw</v>
          </cell>
          <cell r="M4312">
            <v>4313</v>
          </cell>
        </row>
        <row r="4313">
          <cell r="C4313">
            <v>52</v>
          </cell>
          <cell r="D4313" t="str">
            <v/>
          </cell>
          <cell r="E4313" t="str">
            <v/>
          </cell>
          <cell r="F4313" t="str">
            <v xml:space="preserve">-- </v>
          </cell>
          <cell r="G4313">
            <v>0</v>
          </cell>
          <cell r="H4313">
            <v>0</v>
          </cell>
          <cell r="I4313">
            <v>40175</v>
          </cell>
          <cell r="J4313">
            <v>40168</v>
          </cell>
          <cell r="K4313" t="str">
            <v>N</v>
          </cell>
          <cell r="L4313" t="str">
            <v>Drw</v>
          </cell>
          <cell r="M4313">
            <v>4314</v>
          </cell>
        </row>
        <row r="4314">
          <cell r="C4314">
            <v>52</v>
          </cell>
          <cell r="D4314" t="str">
            <v/>
          </cell>
          <cell r="E4314" t="str">
            <v/>
          </cell>
          <cell r="F4314" t="str">
            <v xml:space="preserve">-- </v>
          </cell>
          <cell r="G4314">
            <v>0</v>
          </cell>
          <cell r="H4314">
            <v>0</v>
          </cell>
          <cell r="I4314">
            <v>40175</v>
          </cell>
          <cell r="J4314">
            <v>40168</v>
          </cell>
          <cell r="K4314" t="str">
            <v>N</v>
          </cell>
          <cell r="L4314" t="str">
            <v>Drw</v>
          </cell>
          <cell r="M4314">
            <v>4315</v>
          </cell>
        </row>
        <row r="4315">
          <cell r="C4315">
            <v>52</v>
          </cell>
          <cell r="D4315" t="str">
            <v/>
          </cell>
          <cell r="E4315" t="str">
            <v/>
          </cell>
          <cell r="F4315" t="str">
            <v xml:space="preserve">-- </v>
          </cell>
          <cell r="G4315">
            <v>0</v>
          </cell>
          <cell r="H4315">
            <v>0</v>
          </cell>
          <cell r="I4315">
            <v>40175</v>
          </cell>
          <cell r="J4315">
            <v>40168</v>
          </cell>
          <cell r="K4315" t="str">
            <v>N</v>
          </cell>
          <cell r="L4315" t="str">
            <v>Drw</v>
          </cell>
          <cell r="M4315">
            <v>4316</v>
          </cell>
        </row>
        <row r="4316">
          <cell r="C4316">
            <v>52</v>
          </cell>
          <cell r="D4316" t="str">
            <v/>
          </cell>
          <cell r="E4316" t="str">
            <v/>
          </cell>
          <cell r="F4316" t="str">
            <v xml:space="preserve">-- </v>
          </cell>
          <cell r="G4316">
            <v>0</v>
          </cell>
          <cell r="H4316">
            <v>0</v>
          </cell>
          <cell r="I4316">
            <v>40175</v>
          </cell>
          <cell r="J4316">
            <v>40168</v>
          </cell>
          <cell r="K4316" t="str">
            <v>N</v>
          </cell>
          <cell r="L4316" t="str">
            <v>Drw</v>
          </cell>
          <cell r="M4316">
            <v>4317</v>
          </cell>
        </row>
        <row r="4317">
          <cell r="C4317">
            <v>52</v>
          </cell>
          <cell r="D4317" t="str">
            <v/>
          </cell>
          <cell r="E4317" t="str">
            <v/>
          </cell>
          <cell r="F4317" t="str">
            <v xml:space="preserve">-- </v>
          </cell>
          <cell r="G4317">
            <v>0</v>
          </cell>
          <cell r="H4317">
            <v>0</v>
          </cell>
          <cell r="I4317">
            <v>40175</v>
          </cell>
          <cell r="J4317">
            <v>40168</v>
          </cell>
          <cell r="K4317" t="str">
            <v>N</v>
          </cell>
          <cell r="L4317" t="str">
            <v>Drw</v>
          </cell>
          <cell r="M4317">
            <v>4318</v>
          </cell>
        </row>
        <row r="4318">
          <cell r="C4318">
            <v>52</v>
          </cell>
          <cell r="D4318" t="str">
            <v/>
          </cell>
          <cell r="E4318" t="str">
            <v/>
          </cell>
          <cell r="F4318" t="str">
            <v xml:space="preserve">-- </v>
          </cell>
          <cell r="G4318">
            <v>0</v>
          </cell>
          <cell r="H4318">
            <v>0</v>
          </cell>
          <cell r="I4318">
            <v>40175</v>
          </cell>
          <cell r="J4318">
            <v>40168</v>
          </cell>
          <cell r="K4318" t="str">
            <v>N</v>
          </cell>
          <cell r="L4318" t="str">
            <v>Drw</v>
          </cell>
          <cell r="M4318">
            <v>4319</v>
          </cell>
        </row>
        <row r="4319">
          <cell r="C4319">
            <v>52</v>
          </cell>
          <cell r="D4319" t="str">
            <v/>
          </cell>
          <cell r="E4319" t="str">
            <v/>
          </cell>
          <cell r="F4319" t="str">
            <v xml:space="preserve">-- </v>
          </cell>
          <cell r="G4319">
            <v>0</v>
          </cell>
          <cell r="H4319">
            <v>0</v>
          </cell>
          <cell r="I4319">
            <v>40175</v>
          </cell>
          <cell r="J4319">
            <v>40168</v>
          </cell>
          <cell r="K4319" t="str">
            <v>N</v>
          </cell>
          <cell r="L4319" t="str">
            <v>Drw</v>
          </cell>
          <cell r="M4319">
            <v>4320</v>
          </cell>
        </row>
        <row r="4320">
          <cell r="C4320">
            <v>52</v>
          </cell>
          <cell r="D4320" t="str">
            <v/>
          </cell>
          <cell r="E4320" t="str">
            <v/>
          </cell>
          <cell r="F4320" t="str">
            <v xml:space="preserve">-- </v>
          </cell>
          <cell r="G4320">
            <v>0</v>
          </cell>
          <cell r="H4320">
            <v>0</v>
          </cell>
          <cell r="I4320">
            <v>40175</v>
          </cell>
          <cell r="J4320">
            <v>40168</v>
          </cell>
          <cell r="K4320" t="str">
            <v>N</v>
          </cell>
          <cell r="L4320" t="str">
            <v>Drw</v>
          </cell>
          <cell r="M4320">
            <v>4321</v>
          </cell>
        </row>
        <row r="4321">
          <cell r="C4321">
            <v>52</v>
          </cell>
          <cell r="D4321" t="str">
            <v/>
          </cell>
          <cell r="E4321" t="str">
            <v/>
          </cell>
          <cell r="F4321" t="str">
            <v xml:space="preserve">-- </v>
          </cell>
          <cell r="G4321">
            <v>0</v>
          </cell>
          <cell r="H4321">
            <v>0</v>
          </cell>
          <cell r="I4321">
            <v>40175</v>
          </cell>
          <cell r="J4321">
            <v>40168</v>
          </cell>
          <cell r="K4321" t="str">
            <v>N</v>
          </cell>
          <cell r="L4321" t="str">
            <v>Drw</v>
          </cell>
          <cell r="M4321">
            <v>4322</v>
          </cell>
        </row>
        <row r="4322">
          <cell r="C4322">
            <v>52</v>
          </cell>
          <cell r="D4322" t="str">
            <v/>
          </cell>
          <cell r="E4322" t="str">
            <v/>
          </cell>
          <cell r="F4322" t="str">
            <v xml:space="preserve">Connection diagram-- </v>
          </cell>
          <cell r="G4322">
            <v>0</v>
          </cell>
          <cell r="H4322">
            <v>0</v>
          </cell>
          <cell r="I4322">
            <v>40175</v>
          </cell>
          <cell r="J4322">
            <v>40168</v>
          </cell>
          <cell r="K4322" t="str">
            <v>N</v>
          </cell>
          <cell r="L4322" t="str">
            <v>Drw</v>
          </cell>
          <cell r="M4322">
            <v>4323</v>
          </cell>
        </row>
        <row r="4323">
          <cell r="C4323">
            <v>52</v>
          </cell>
          <cell r="D4323" t="str">
            <v/>
          </cell>
          <cell r="E4323" t="str">
            <v/>
          </cell>
          <cell r="F4323" t="str">
            <v xml:space="preserve">Connection diagram-- </v>
          </cell>
          <cell r="G4323">
            <v>0</v>
          </cell>
          <cell r="H4323">
            <v>0</v>
          </cell>
          <cell r="I4323">
            <v>40175</v>
          </cell>
          <cell r="J4323">
            <v>40168</v>
          </cell>
          <cell r="K4323" t="str">
            <v>N</v>
          </cell>
          <cell r="L4323" t="str">
            <v>Drw</v>
          </cell>
          <cell r="M4323">
            <v>4324</v>
          </cell>
        </row>
        <row r="4324">
          <cell r="C4324">
            <v>52</v>
          </cell>
          <cell r="D4324" t="str">
            <v/>
          </cell>
          <cell r="E4324" t="str">
            <v/>
          </cell>
          <cell r="F4324" t="str">
            <v xml:space="preserve">Connection diagram-- </v>
          </cell>
          <cell r="G4324">
            <v>0</v>
          </cell>
          <cell r="H4324">
            <v>0</v>
          </cell>
          <cell r="I4324">
            <v>40175</v>
          </cell>
          <cell r="J4324">
            <v>40168</v>
          </cell>
          <cell r="K4324" t="str">
            <v>N</v>
          </cell>
          <cell r="L4324" t="str">
            <v>Drw</v>
          </cell>
          <cell r="M4324">
            <v>4325</v>
          </cell>
        </row>
        <row r="4325">
          <cell r="C4325">
            <v>52</v>
          </cell>
          <cell r="D4325" t="str">
            <v/>
          </cell>
          <cell r="E4325" t="str">
            <v/>
          </cell>
          <cell r="F4325" t="str">
            <v xml:space="preserve">Connection diagram-- </v>
          </cell>
          <cell r="G4325">
            <v>0</v>
          </cell>
          <cell r="H4325">
            <v>0</v>
          </cell>
          <cell r="I4325">
            <v>40175</v>
          </cell>
          <cell r="J4325">
            <v>40168</v>
          </cell>
          <cell r="K4325" t="str">
            <v>N</v>
          </cell>
          <cell r="L4325" t="str">
            <v>Drw</v>
          </cell>
          <cell r="M4325">
            <v>4326</v>
          </cell>
        </row>
        <row r="4326">
          <cell r="C4326">
            <v>52</v>
          </cell>
          <cell r="D4326" t="str">
            <v/>
          </cell>
          <cell r="E4326" t="str">
            <v/>
          </cell>
          <cell r="F4326" t="str">
            <v xml:space="preserve">Connection diagram-- </v>
          </cell>
          <cell r="G4326">
            <v>0</v>
          </cell>
          <cell r="H4326">
            <v>0</v>
          </cell>
          <cell r="I4326">
            <v>40175</v>
          </cell>
          <cell r="J4326">
            <v>40168</v>
          </cell>
          <cell r="K4326" t="str">
            <v>N</v>
          </cell>
          <cell r="L4326" t="str">
            <v>Drw</v>
          </cell>
          <cell r="M4326">
            <v>4327</v>
          </cell>
        </row>
        <row r="4327">
          <cell r="C4327">
            <v>52</v>
          </cell>
          <cell r="D4327" t="str">
            <v/>
          </cell>
          <cell r="E4327" t="str">
            <v/>
          </cell>
          <cell r="F4327" t="str">
            <v xml:space="preserve">Connection diagram-- </v>
          </cell>
          <cell r="G4327">
            <v>0</v>
          </cell>
          <cell r="H4327">
            <v>0</v>
          </cell>
          <cell r="I4327">
            <v>40175</v>
          </cell>
          <cell r="J4327">
            <v>40168</v>
          </cell>
          <cell r="K4327" t="str">
            <v>N</v>
          </cell>
          <cell r="L4327" t="str">
            <v>Drw</v>
          </cell>
          <cell r="M4327">
            <v>4328</v>
          </cell>
        </row>
        <row r="4328">
          <cell r="C4328">
            <v>52</v>
          </cell>
          <cell r="D4328" t="str">
            <v/>
          </cell>
          <cell r="E4328" t="str">
            <v/>
          </cell>
          <cell r="F4328" t="str">
            <v xml:space="preserve">-- </v>
          </cell>
          <cell r="G4328">
            <v>0</v>
          </cell>
          <cell r="H4328">
            <v>0</v>
          </cell>
          <cell r="I4328">
            <v>40175</v>
          </cell>
          <cell r="J4328">
            <v>40168</v>
          </cell>
          <cell r="K4328" t="str">
            <v>N</v>
          </cell>
          <cell r="L4328" t="str">
            <v>Drw</v>
          </cell>
          <cell r="M4328">
            <v>4329</v>
          </cell>
        </row>
        <row r="4329">
          <cell r="C4329">
            <v>52</v>
          </cell>
          <cell r="D4329" t="str">
            <v/>
          </cell>
          <cell r="E4329" t="str">
            <v/>
          </cell>
          <cell r="F4329" t="str">
            <v xml:space="preserve">-- </v>
          </cell>
          <cell r="G4329">
            <v>0</v>
          </cell>
          <cell r="H4329">
            <v>0</v>
          </cell>
          <cell r="I4329">
            <v>40175</v>
          </cell>
          <cell r="J4329">
            <v>40168</v>
          </cell>
          <cell r="K4329" t="str">
            <v>N</v>
          </cell>
          <cell r="L4329" t="str">
            <v>Drw</v>
          </cell>
          <cell r="M4329">
            <v>4330</v>
          </cell>
        </row>
        <row r="4330">
          <cell r="C4330">
            <v>52</v>
          </cell>
          <cell r="D4330" t="str">
            <v/>
          </cell>
          <cell r="E4330" t="str">
            <v/>
          </cell>
          <cell r="F4330" t="str">
            <v xml:space="preserve">-- </v>
          </cell>
          <cell r="G4330">
            <v>0</v>
          </cell>
          <cell r="H4330">
            <v>0</v>
          </cell>
          <cell r="I4330">
            <v>40175</v>
          </cell>
          <cell r="J4330">
            <v>40168</v>
          </cell>
          <cell r="K4330" t="str">
            <v>N</v>
          </cell>
          <cell r="L4330" t="str">
            <v>Drw</v>
          </cell>
          <cell r="M4330">
            <v>4331</v>
          </cell>
        </row>
        <row r="4331">
          <cell r="C4331">
            <v>52</v>
          </cell>
          <cell r="D4331" t="str">
            <v/>
          </cell>
          <cell r="E4331" t="str">
            <v/>
          </cell>
          <cell r="F4331" t="str">
            <v xml:space="preserve">-- </v>
          </cell>
          <cell r="G4331">
            <v>0</v>
          </cell>
          <cell r="H4331">
            <v>0</v>
          </cell>
          <cell r="I4331">
            <v>40175</v>
          </cell>
          <cell r="J4331">
            <v>40168</v>
          </cell>
          <cell r="K4331" t="str">
            <v>N</v>
          </cell>
          <cell r="L4331" t="str">
            <v>Drw</v>
          </cell>
          <cell r="M4331">
            <v>4332</v>
          </cell>
        </row>
        <row r="4332">
          <cell r="C4332">
            <v>52</v>
          </cell>
          <cell r="D4332" t="str">
            <v/>
          </cell>
          <cell r="E4332" t="str">
            <v/>
          </cell>
          <cell r="F4332" t="str">
            <v xml:space="preserve">Connection diagram-- </v>
          </cell>
          <cell r="G4332">
            <v>0</v>
          </cell>
          <cell r="H4332">
            <v>0</v>
          </cell>
          <cell r="I4332">
            <v>40175</v>
          </cell>
          <cell r="J4332">
            <v>40168</v>
          </cell>
          <cell r="K4332" t="str">
            <v>N</v>
          </cell>
          <cell r="L4332" t="str">
            <v>Drw</v>
          </cell>
          <cell r="M4332">
            <v>4333</v>
          </cell>
        </row>
        <row r="4333">
          <cell r="C4333">
            <v>52</v>
          </cell>
          <cell r="D4333" t="str">
            <v/>
          </cell>
          <cell r="E4333" t="str">
            <v/>
          </cell>
          <cell r="F4333" t="str">
            <v xml:space="preserve">Connection diagram-- </v>
          </cell>
          <cell r="G4333">
            <v>0</v>
          </cell>
          <cell r="H4333">
            <v>0</v>
          </cell>
          <cell r="I4333">
            <v>40175</v>
          </cell>
          <cell r="J4333">
            <v>40168</v>
          </cell>
          <cell r="K4333" t="str">
            <v>N</v>
          </cell>
          <cell r="L4333" t="str">
            <v>Drw</v>
          </cell>
          <cell r="M4333">
            <v>4334</v>
          </cell>
        </row>
        <row r="4334">
          <cell r="C4334">
            <v>52</v>
          </cell>
          <cell r="D4334" t="str">
            <v/>
          </cell>
          <cell r="E4334" t="str">
            <v/>
          </cell>
          <cell r="F4334" t="str">
            <v xml:space="preserve">Connection diagram-- </v>
          </cell>
          <cell r="G4334">
            <v>0</v>
          </cell>
          <cell r="H4334">
            <v>0</v>
          </cell>
          <cell r="I4334">
            <v>40175</v>
          </cell>
          <cell r="J4334">
            <v>40168</v>
          </cell>
          <cell r="K4334" t="str">
            <v>N</v>
          </cell>
          <cell r="L4334" t="str">
            <v>Drw</v>
          </cell>
          <cell r="M4334">
            <v>4335</v>
          </cell>
        </row>
        <row r="4335">
          <cell r="C4335">
            <v>52</v>
          </cell>
          <cell r="D4335" t="str">
            <v/>
          </cell>
          <cell r="E4335" t="str">
            <v/>
          </cell>
          <cell r="F4335" t="str">
            <v xml:space="preserve">Connection diagram-- </v>
          </cell>
          <cell r="G4335">
            <v>0</v>
          </cell>
          <cell r="H4335">
            <v>0</v>
          </cell>
          <cell r="I4335">
            <v>40175</v>
          </cell>
          <cell r="J4335">
            <v>40168</v>
          </cell>
          <cell r="K4335" t="str">
            <v>N</v>
          </cell>
          <cell r="L4335" t="str">
            <v>Drw</v>
          </cell>
          <cell r="M4335">
            <v>4336</v>
          </cell>
        </row>
        <row r="4336">
          <cell r="C4336">
            <v>52</v>
          </cell>
          <cell r="D4336" t="str">
            <v/>
          </cell>
          <cell r="E4336" t="str">
            <v/>
          </cell>
          <cell r="F4336" t="str">
            <v xml:space="preserve">Connection diagram-- </v>
          </cell>
          <cell r="G4336">
            <v>0</v>
          </cell>
          <cell r="H4336">
            <v>0</v>
          </cell>
          <cell r="I4336">
            <v>40175</v>
          </cell>
          <cell r="J4336">
            <v>40168</v>
          </cell>
          <cell r="K4336" t="str">
            <v>N</v>
          </cell>
          <cell r="L4336" t="str">
            <v>Drw</v>
          </cell>
          <cell r="M4336">
            <v>4337</v>
          </cell>
        </row>
        <row r="4337">
          <cell r="C4337">
            <v>52</v>
          </cell>
          <cell r="D4337" t="str">
            <v/>
          </cell>
          <cell r="E4337" t="str">
            <v/>
          </cell>
          <cell r="F4337" t="str">
            <v xml:space="preserve">Connection diagram-- </v>
          </cell>
          <cell r="G4337">
            <v>0</v>
          </cell>
          <cell r="H4337">
            <v>0</v>
          </cell>
          <cell r="I4337">
            <v>40175</v>
          </cell>
          <cell r="J4337">
            <v>40168</v>
          </cell>
          <cell r="K4337" t="str">
            <v>N</v>
          </cell>
          <cell r="L4337" t="str">
            <v>Drw</v>
          </cell>
          <cell r="M4337">
            <v>4338</v>
          </cell>
        </row>
        <row r="4338">
          <cell r="C4338">
            <v>52</v>
          </cell>
          <cell r="D4338" t="str">
            <v/>
          </cell>
          <cell r="E4338" t="str">
            <v/>
          </cell>
          <cell r="F4338" t="str">
            <v xml:space="preserve">Connection diagram-- </v>
          </cell>
          <cell r="G4338">
            <v>0</v>
          </cell>
          <cell r="H4338">
            <v>0</v>
          </cell>
          <cell r="I4338">
            <v>40175</v>
          </cell>
          <cell r="J4338">
            <v>40168</v>
          </cell>
          <cell r="K4338" t="str">
            <v>N</v>
          </cell>
          <cell r="L4338" t="str">
            <v>Drw</v>
          </cell>
          <cell r="M4338">
            <v>4339</v>
          </cell>
        </row>
        <row r="4339">
          <cell r="C4339">
            <v>52</v>
          </cell>
          <cell r="D4339" t="str">
            <v/>
          </cell>
          <cell r="E4339" t="str">
            <v/>
          </cell>
          <cell r="F4339" t="str">
            <v xml:space="preserve">Connection diagram-- </v>
          </cell>
          <cell r="G4339">
            <v>0</v>
          </cell>
          <cell r="H4339">
            <v>0</v>
          </cell>
          <cell r="I4339">
            <v>40175</v>
          </cell>
          <cell r="J4339">
            <v>40168</v>
          </cell>
          <cell r="K4339" t="str">
            <v>N</v>
          </cell>
          <cell r="L4339" t="str">
            <v>Drw</v>
          </cell>
          <cell r="M4339">
            <v>4340</v>
          </cell>
        </row>
        <row r="4340">
          <cell r="C4340">
            <v>52</v>
          </cell>
          <cell r="D4340" t="str">
            <v/>
          </cell>
          <cell r="E4340" t="str">
            <v/>
          </cell>
          <cell r="F4340" t="str">
            <v xml:space="preserve">Connection diagram-- </v>
          </cell>
          <cell r="G4340">
            <v>0</v>
          </cell>
          <cell r="H4340">
            <v>0</v>
          </cell>
          <cell r="I4340">
            <v>40175</v>
          </cell>
          <cell r="J4340">
            <v>40168</v>
          </cell>
          <cell r="K4340" t="str">
            <v>N</v>
          </cell>
          <cell r="L4340" t="str">
            <v>Drw</v>
          </cell>
          <cell r="M4340">
            <v>4341</v>
          </cell>
        </row>
        <row r="4341">
          <cell r="C4341">
            <v>52</v>
          </cell>
          <cell r="D4341" t="str">
            <v/>
          </cell>
          <cell r="E4341" t="str">
            <v/>
          </cell>
          <cell r="F4341" t="str">
            <v xml:space="preserve">Connection diagram-- </v>
          </cell>
          <cell r="G4341">
            <v>0</v>
          </cell>
          <cell r="H4341">
            <v>0</v>
          </cell>
          <cell r="I4341">
            <v>40175</v>
          </cell>
          <cell r="J4341">
            <v>40168</v>
          </cell>
          <cell r="K4341" t="str">
            <v>N</v>
          </cell>
          <cell r="L4341" t="str">
            <v>Drw</v>
          </cell>
          <cell r="M4341">
            <v>4342</v>
          </cell>
        </row>
        <row r="4342">
          <cell r="C4342">
            <v>52</v>
          </cell>
          <cell r="D4342" t="str">
            <v/>
          </cell>
          <cell r="E4342" t="str">
            <v/>
          </cell>
          <cell r="F4342" t="str">
            <v xml:space="preserve">Connection diagram-- </v>
          </cell>
          <cell r="G4342">
            <v>0</v>
          </cell>
          <cell r="H4342">
            <v>0</v>
          </cell>
          <cell r="I4342">
            <v>40175</v>
          </cell>
          <cell r="J4342">
            <v>40168</v>
          </cell>
          <cell r="K4342" t="str">
            <v>N</v>
          </cell>
          <cell r="L4342" t="str">
            <v>Drw</v>
          </cell>
          <cell r="M4342">
            <v>4343</v>
          </cell>
        </row>
        <row r="4343">
          <cell r="C4343">
            <v>53</v>
          </cell>
          <cell r="D4343" t="str">
            <v/>
          </cell>
          <cell r="E4343" t="str">
            <v/>
          </cell>
          <cell r="F4343" t="str">
            <v>Electrical layouts</v>
          </cell>
          <cell r="G4343">
            <v>0</v>
          </cell>
          <cell r="H4343">
            <v>0</v>
          </cell>
          <cell r="I4343" t="str">
            <v>-</v>
          </cell>
          <cell r="J4343" t="str">
            <v>-</v>
          </cell>
          <cell r="K4343" t="str">
            <v>N</v>
          </cell>
          <cell r="L4343" t="str">
            <v>Drw</v>
          </cell>
          <cell r="M4343">
            <v>4344</v>
          </cell>
        </row>
        <row r="4344">
          <cell r="C4344">
            <v>53</v>
          </cell>
          <cell r="D4344" t="str">
            <v/>
          </cell>
          <cell r="E4344" t="str">
            <v/>
          </cell>
          <cell r="F4344" t="str">
            <v xml:space="preserve">Base Heating Conduit Layout for Propane-- </v>
          </cell>
          <cell r="G4344">
            <v>0</v>
          </cell>
          <cell r="H4344" t="str">
            <v>VP-1516-147-T-101/2-101</v>
          </cell>
          <cell r="I4344">
            <v>40175</v>
          </cell>
          <cell r="J4344">
            <v>40168</v>
          </cell>
          <cell r="K4344" t="str">
            <v>N</v>
          </cell>
          <cell r="L4344" t="str">
            <v>Drw</v>
          </cell>
          <cell r="M4344">
            <v>4345</v>
          </cell>
        </row>
        <row r="4345">
          <cell r="C4345">
            <v>53</v>
          </cell>
          <cell r="D4345" t="str">
            <v/>
          </cell>
          <cell r="E4345" t="str">
            <v/>
          </cell>
          <cell r="F4345" t="str">
            <v xml:space="preserve">Base Heating Conduit Layout for Butane-- </v>
          </cell>
          <cell r="G4345">
            <v>0</v>
          </cell>
          <cell r="H4345" t="str">
            <v>VP-1516-148-T-101/2-101</v>
          </cell>
          <cell r="I4345">
            <v>40175</v>
          </cell>
          <cell r="J4345">
            <v>40168</v>
          </cell>
          <cell r="K4345" t="str">
            <v>N</v>
          </cell>
          <cell r="L4345" t="str">
            <v>Drw</v>
          </cell>
          <cell r="M4345">
            <v>4346</v>
          </cell>
        </row>
        <row r="4346">
          <cell r="C4346">
            <v>53</v>
          </cell>
          <cell r="D4346" t="str">
            <v>05050-ED-53-002-00</v>
          </cell>
          <cell r="E4346" t="str">
            <v>05050-ED-53-002-00</v>
          </cell>
          <cell r="F4346" t="str">
            <v xml:space="preserve">Base Heating Control Panel Layout-(12 way)-Propane </v>
          </cell>
          <cell r="G4346">
            <v>0</v>
          </cell>
          <cell r="H4346" t="str">
            <v>VP-1516-147-T-101/2-349</v>
          </cell>
          <cell r="I4346">
            <v>38845</v>
          </cell>
          <cell r="J4346">
            <v>38838</v>
          </cell>
          <cell r="K4346" t="str">
            <v>Y</v>
          </cell>
          <cell r="L4346" t="str">
            <v>Drw</v>
          </cell>
          <cell r="M4346">
            <v>4347</v>
          </cell>
        </row>
        <row r="4347">
          <cell r="C4347">
            <v>53</v>
          </cell>
          <cell r="D4347" t="str">
            <v>05050-ED-53-002-01</v>
          </cell>
          <cell r="E4347" t="str">
            <v>05050-ED-53-002-01</v>
          </cell>
          <cell r="F4347" t="str">
            <v xml:space="preserve">Base Heating Control Panel Layout-(12 way)-Propane </v>
          </cell>
          <cell r="G4347">
            <v>0</v>
          </cell>
          <cell r="H4347" t="str">
            <v>VP-1516-147-T-101/2-349</v>
          </cell>
          <cell r="I4347">
            <v>38845</v>
          </cell>
          <cell r="J4347">
            <v>38838</v>
          </cell>
          <cell r="K4347" t="str">
            <v>Y</v>
          </cell>
          <cell r="L4347" t="str">
            <v>Drw</v>
          </cell>
          <cell r="M4347">
            <v>4348</v>
          </cell>
        </row>
        <row r="4348">
          <cell r="C4348">
            <v>53</v>
          </cell>
          <cell r="D4348" t="str">
            <v>05050-ED-53-002-02</v>
          </cell>
          <cell r="E4348" t="str">
            <v>05050-ED-53-002-02</v>
          </cell>
          <cell r="F4348" t="str">
            <v xml:space="preserve">Base Heating Control Panel Layout-(12 way)-Propane </v>
          </cell>
          <cell r="G4348">
            <v>0</v>
          </cell>
          <cell r="H4348" t="str">
            <v>VP-1516-147-T-101/2-349</v>
          </cell>
          <cell r="I4348">
            <v>38845</v>
          </cell>
          <cell r="J4348">
            <v>38838</v>
          </cell>
          <cell r="K4348" t="str">
            <v>Y</v>
          </cell>
          <cell r="L4348" t="str">
            <v>Drw</v>
          </cell>
          <cell r="M4348">
            <v>4349</v>
          </cell>
        </row>
        <row r="4349">
          <cell r="C4349">
            <v>53</v>
          </cell>
          <cell r="D4349" t="str">
            <v>05050-ED-53-602-00</v>
          </cell>
          <cell r="E4349" t="str">
            <v>05050-ED-53-602-00</v>
          </cell>
          <cell r="F4349" t="str">
            <v xml:space="preserve">Base Heating Control Panel Layout-(12 way)-Butane </v>
          </cell>
          <cell r="G4349">
            <v>0</v>
          </cell>
          <cell r="H4349" t="str">
            <v>VP-1516-148-T-101/2-349</v>
          </cell>
          <cell r="I4349">
            <v>40175</v>
          </cell>
          <cell r="J4349">
            <v>40168</v>
          </cell>
          <cell r="K4349" t="str">
            <v>Y</v>
          </cell>
          <cell r="L4349" t="str">
            <v>Drw</v>
          </cell>
          <cell r="M4349">
            <v>4350</v>
          </cell>
        </row>
        <row r="4350">
          <cell r="C4350">
            <v>53</v>
          </cell>
          <cell r="D4350" t="str">
            <v>05050-ED-53-602-01</v>
          </cell>
          <cell r="E4350" t="str">
            <v>05050-ED-53-602-01</v>
          </cell>
          <cell r="F4350" t="str">
            <v xml:space="preserve">Base Heating Control Panel Layout-(12 way)-Butane </v>
          </cell>
          <cell r="G4350">
            <v>0</v>
          </cell>
          <cell r="H4350" t="str">
            <v>VP-1516-148-T-101/2-349</v>
          </cell>
          <cell r="I4350">
            <v>40175</v>
          </cell>
          <cell r="J4350">
            <v>40168</v>
          </cell>
          <cell r="K4350" t="str">
            <v>Y</v>
          </cell>
          <cell r="L4350" t="str">
            <v>Drw</v>
          </cell>
          <cell r="M4350">
            <v>4351</v>
          </cell>
        </row>
        <row r="4351">
          <cell r="C4351">
            <v>53</v>
          </cell>
          <cell r="D4351" t="str">
            <v>05050-ED-53-003-01</v>
          </cell>
          <cell r="E4351" t="str">
            <v>05050-ED-53-003-01</v>
          </cell>
          <cell r="F4351" t="str">
            <v xml:space="preserve">RTD Transmitter Enclosure-- </v>
          </cell>
          <cell r="G4351">
            <v>0</v>
          </cell>
          <cell r="H4351" t="str">
            <v>VP-1516-147-T-101/2-104</v>
          </cell>
          <cell r="I4351">
            <v>40175</v>
          </cell>
          <cell r="J4351">
            <v>40168</v>
          </cell>
          <cell r="K4351" t="str">
            <v>Y</v>
          </cell>
          <cell r="L4351" t="str">
            <v>Drw</v>
          </cell>
          <cell r="M4351">
            <v>4352</v>
          </cell>
        </row>
        <row r="4352">
          <cell r="C4352">
            <v>53</v>
          </cell>
          <cell r="D4352" t="str">
            <v>05050-ED-53-603-01</v>
          </cell>
          <cell r="E4352" t="str">
            <v>05050-ED-53-603-01</v>
          </cell>
          <cell r="F4352" t="str">
            <v xml:space="preserve">RTD Transmitter Enclosure-- </v>
          </cell>
          <cell r="G4352">
            <v>0</v>
          </cell>
          <cell r="H4352" t="str">
            <v>VP-1516-148-T-101/2-104</v>
          </cell>
          <cell r="I4352">
            <v>40175</v>
          </cell>
          <cell r="J4352">
            <v>40168</v>
          </cell>
          <cell r="K4352" t="str">
            <v>Y</v>
          </cell>
          <cell r="L4352" t="str">
            <v>Drw</v>
          </cell>
          <cell r="M4352">
            <v>4353</v>
          </cell>
        </row>
        <row r="4353">
          <cell r="C4353">
            <v>53</v>
          </cell>
          <cell r="D4353" t="str">
            <v/>
          </cell>
          <cell r="E4353" t="str">
            <v/>
          </cell>
          <cell r="F4353" t="str">
            <v xml:space="preserve">Electrical panel layout--Control room layout </v>
          </cell>
          <cell r="G4353">
            <v>0</v>
          </cell>
          <cell r="H4353">
            <v>0</v>
          </cell>
          <cell r="I4353">
            <v>40175</v>
          </cell>
          <cell r="J4353">
            <v>40168</v>
          </cell>
          <cell r="K4353" t="str">
            <v>N</v>
          </cell>
          <cell r="L4353" t="str">
            <v>Drw</v>
          </cell>
          <cell r="M4353">
            <v>4354</v>
          </cell>
        </row>
        <row r="4354">
          <cell r="C4354">
            <v>53</v>
          </cell>
          <cell r="D4354" t="str">
            <v/>
          </cell>
          <cell r="E4354" t="str">
            <v/>
          </cell>
          <cell r="F4354" t="str">
            <v xml:space="preserve">Electrical panel layout--Substation </v>
          </cell>
          <cell r="G4354">
            <v>0</v>
          </cell>
          <cell r="H4354">
            <v>0</v>
          </cell>
          <cell r="I4354">
            <v>40175</v>
          </cell>
          <cell r="J4354">
            <v>40168</v>
          </cell>
          <cell r="K4354" t="str">
            <v>N</v>
          </cell>
          <cell r="L4354" t="str">
            <v>Drw</v>
          </cell>
          <cell r="M4354">
            <v>4355</v>
          </cell>
        </row>
        <row r="4355">
          <cell r="C4355">
            <v>53</v>
          </cell>
          <cell r="D4355" t="str">
            <v/>
          </cell>
          <cell r="E4355" t="str">
            <v/>
          </cell>
          <cell r="F4355" t="str">
            <v xml:space="preserve">Substation--Layout </v>
          </cell>
          <cell r="G4355">
            <v>0</v>
          </cell>
          <cell r="H4355">
            <v>0</v>
          </cell>
          <cell r="I4355">
            <v>40175</v>
          </cell>
          <cell r="J4355">
            <v>40168</v>
          </cell>
          <cell r="K4355" t="str">
            <v>N</v>
          </cell>
          <cell r="L4355" t="str">
            <v>Drw</v>
          </cell>
          <cell r="M4355">
            <v>4356</v>
          </cell>
        </row>
        <row r="4356">
          <cell r="C4356">
            <v>53</v>
          </cell>
          <cell r="D4356" t="str">
            <v/>
          </cell>
          <cell r="E4356" t="str">
            <v/>
          </cell>
          <cell r="F4356" t="str">
            <v xml:space="preserve">Fire alarm system --Layout </v>
          </cell>
          <cell r="G4356">
            <v>0</v>
          </cell>
          <cell r="H4356">
            <v>0</v>
          </cell>
          <cell r="I4356">
            <v>40175</v>
          </cell>
          <cell r="J4356">
            <v>40168</v>
          </cell>
          <cell r="K4356" t="str">
            <v>N</v>
          </cell>
          <cell r="L4356" t="str">
            <v>Drw</v>
          </cell>
          <cell r="M4356">
            <v>4357</v>
          </cell>
        </row>
        <row r="4357">
          <cell r="C4357">
            <v>53</v>
          </cell>
          <cell r="D4357" t="str">
            <v/>
          </cell>
          <cell r="E4357" t="str">
            <v/>
          </cell>
          <cell r="F4357" t="str">
            <v xml:space="preserve">Fire alarm system --Details </v>
          </cell>
          <cell r="G4357">
            <v>0</v>
          </cell>
          <cell r="H4357">
            <v>0</v>
          </cell>
          <cell r="I4357">
            <v>40175</v>
          </cell>
          <cell r="J4357">
            <v>40168</v>
          </cell>
          <cell r="K4357" t="str">
            <v>N</v>
          </cell>
          <cell r="L4357" t="str">
            <v>Drw</v>
          </cell>
          <cell r="M4357">
            <v>4358</v>
          </cell>
        </row>
        <row r="4358">
          <cell r="C4358">
            <v>53</v>
          </cell>
          <cell r="D4358" t="str">
            <v/>
          </cell>
          <cell r="E4358" t="str">
            <v/>
          </cell>
          <cell r="F4358" t="str">
            <v xml:space="preserve">-- </v>
          </cell>
          <cell r="G4358">
            <v>0</v>
          </cell>
          <cell r="H4358">
            <v>0</v>
          </cell>
          <cell r="I4358">
            <v>40175</v>
          </cell>
          <cell r="J4358">
            <v>40168</v>
          </cell>
          <cell r="K4358" t="str">
            <v>N</v>
          </cell>
          <cell r="L4358" t="str">
            <v>Drw</v>
          </cell>
          <cell r="M4358">
            <v>4359</v>
          </cell>
        </row>
        <row r="4359">
          <cell r="C4359">
            <v>53</v>
          </cell>
          <cell r="D4359" t="str">
            <v/>
          </cell>
          <cell r="E4359" t="str">
            <v/>
          </cell>
          <cell r="F4359" t="str">
            <v xml:space="preserve">-- </v>
          </cell>
          <cell r="G4359">
            <v>0</v>
          </cell>
          <cell r="H4359">
            <v>0</v>
          </cell>
          <cell r="I4359">
            <v>40175</v>
          </cell>
          <cell r="J4359">
            <v>40168</v>
          </cell>
          <cell r="K4359" t="str">
            <v>N</v>
          </cell>
          <cell r="L4359" t="str">
            <v>Drw</v>
          </cell>
          <cell r="M4359">
            <v>4360</v>
          </cell>
        </row>
        <row r="4360">
          <cell r="C4360">
            <v>53</v>
          </cell>
          <cell r="D4360" t="str">
            <v/>
          </cell>
          <cell r="E4360" t="str">
            <v/>
          </cell>
          <cell r="F4360" t="str">
            <v xml:space="preserve">Location Drawing-Instrument Equipment- </v>
          </cell>
          <cell r="G4360">
            <v>0</v>
          </cell>
          <cell r="H4360">
            <v>0</v>
          </cell>
          <cell r="I4360">
            <v>40175</v>
          </cell>
          <cell r="J4360">
            <v>40168</v>
          </cell>
          <cell r="K4360" t="str">
            <v>N</v>
          </cell>
          <cell r="L4360" t="str">
            <v>Drw</v>
          </cell>
          <cell r="M4360">
            <v>4361</v>
          </cell>
        </row>
        <row r="4361">
          <cell r="C4361">
            <v>53</v>
          </cell>
          <cell r="D4361" t="str">
            <v/>
          </cell>
          <cell r="E4361" t="str">
            <v/>
          </cell>
          <cell r="F4361" t="str">
            <v xml:space="preserve">Location Drawing-Electrical Equipment- </v>
          </cell>
          <cell r="G4361">
            <v>0</v>
          </cell>
          <cell r="H4361">
            <v>0</v>
          </cell>
          <cell r="I4361">
            <v>40175</v>
          </cell>
          <cell r="J4361">
            <v>40168</v>
          </cell>
          <cell r="K4361" t="str">
            <v>N</v>
          </cell>
          <cell r="L4361" t="str">
            <v>Drw</v>
          </cell>
          <cell r="M4361">
            <v>4362</v>
          </cell>
        </row>
        <row r="4362">
          <cell r="C4362">
            <v>53</v>
          </cell>
          <cell r="D4362" t="str">
            <v/>
          </cell>
          <cell r="E4362" t="str">
            <v/>
          </cell>
          <cell r="F4362" t="str">
            <v xml:space="preserve">Location Drawing-Lighting- </v>
          </cell>
          <cell r="G4362">
            <v>0</v>
          </cell>
          <cell r="H4362">
            <v>0</v>
          </cell>
          <cell r="I4362">
            <v>40175</v>
          </cell>
          <cell r="J4362">
            <v>40168</v>
          </cell>
          <cell r="K4362" t="str">
            <v>N</v>
          </cell>
          <cell r="L4362" t="str">
            <v>Drw</v>
          </cell>
          <cell r="M4362">
            <v>4363</v>
          </cell>
        </row>
        <row r="4363">
          <cell r="C4363">
            <v>53</v>
          </cell>
          <cell r="D4363" t="str">
            <v/>
          </cell>
          <cell r="E4363" t="str">
            <v/>
          </cell>
          <cell r="F4363" t="str">
            <v xml:space="preserve">Location Drawing-Lightning Protection- </v>
          </cell>
          <cell r="G4363">
            <v>0</v>
          </cell>
          <cell r="H4363">
            <v>0</v>
          </cell>
          <cell r="I4363">
            <v>40175</v>
          </cell>
          <cell r="J4363">
            <v>40168</v>
          </cell>
          <cell r="K4363" t="str">
            <v>N</v>
          </cell>
          <cell r="L4363" t="str">
            <v>Drw</v>
          </cell>
          <cell r="M4363">
            <v>4364</v>
          </cell>
        </row>
        <row r="4364">
          <cell r="C4364">
            <v>53</v>
          </cell>
          <cell r="D4364" t="str">
            <v/>
          </cell>
          <cell r="E4364" t="str">
            <v/>
          </cell>
          <cell r="F4364" t="str">
            <v xml:space="preserve">Tray / ladder / trench layout-Instrumentation- </v>
          </cell>
          <cell r="G4364">
            <v>0</v>
          </cell>
          <cell r="H4364">
            <v>0</v>
          </cell>
          <cell r="I4364">
            <v>40175</v>
          </cell>
          <cell r="J4364">
            <v>40168</v>
          </cell>
          <cell r="K4364" t="str">
            <v>N</v>
          </cell>
          <cell r="L4364" t="str">
            <v>Drw</v>
          </cell>
          <cell r="M4364">
            <v>4365</v>
          </cell>
        </row>
        <row r="4365">
          <cell r="C4365">
            <v>53</v>
          </cell>
          <cell r="D4365" t="str">
            <v/>
          </cell>
          <cell r="E4365" t="str">
            <v/>
          </cell>
          <cell r="F4365" t="str">
            <v xml:space="preserve">Tray / ladder / trench layout-Electrical- </v>
          </cell>
          <cell r="G4365">
            <v>0</v>
          </cell>
          <cell r="H4365">
            <v>0</v>
          </cell>
          <cell r="I4365">
            <v>40175</v>
          </cell>
          <cell r="J4365">
            <v>40168</v>
          </cell>
          <cell r="K4365" t="str">
            <v>N</v>
          </cell>
          <cell r="L4365" t="str">
            <v>Drw</v>
          </cell>
          <cell r="M4365">
            <v>4366</v>
          </cell>
        </row>
        <row r="4366">
          <cell r="C4366">
            <v>53</v>
          </cell>
          <cell r="D4366" t="str">
            <v/>
          </cell>
          <cell r="E4366" t="str">
            <v/>
          </cell>
          <cell r="F4366" t="str">
            <v xml:space="preserve">Cable Routing-Instrumentation- </v>
          </cell>
          <cell r="G4366">
            <v>0</v>
          </cell>
          <cell r="H4366">
            <v>0</v>
          </cell>
          <cell r="I4366">
            <v>40175</v>
          </cell>
          <cell r="J4366">
            <v>40168</v>
          </cell>
          <cell r="K4366" t="str">
            <v>N</v>
          </cell>
          <cell r="L4366" t="str">
            <v>Drw</v>
          </cell>
          <cell r="M4366">
            <v>4367</v>
          </cell>
        </row>
        <row r="4367">
          <cell r="C4367">
            <v>53</v>
          </cell>
          <cell r="D4367" t="str">
            <v/>
          </cell>
          <cell r="E4367" t="str">
            <v/>
          </cell>
          <cell r="F4367" t="str">
            <v xml:space="preserve">Cable Routing-Electrical- </v>
          </cell>
          <cell r="G4367">
            <v>0</v>
          </cell>
          <cell r="H4367">
            <v>0</v>
          </cell>
          <cell r="I4367">
            <v>40175</v>
          </cell>
          <cell r="J4367">
            <v>40168</v>
          </cell>
          <cell r="K4367" t="str">
            <v>N</v>
          </cell>
          <cell r="L4367" t="str">
            <v>Drw</v>
          </cell>
          <cell r="M4367">
            <v>4368</v>
          </cell>
        </row>
        <row r="4368">
          <cell r="C4368">
            <v>53</v>
          </cell>
          <cell r="D4368" t="str">
            <v/>
          </cell>
          <cell r="E4368" t="str">
            <v/>
          </cell>
          <cell r="F4368" t="str">
            <v xml:space="preserve">Cable Routing-Lighting- </v>
          </cell>
          <cell r="G4368">
            <v>0</v>
          </cell>
          <cell r="H4368">
            <v>0</v>
          </cell>
          <cell r="I4368">
            <v>40175</v>
          </cell>
          <cell r="J4368">
            <v>40168</v>
          </cell>
          <cell r="K4368" t="str">
            <v>N</v>
          </cell>
          <cell r="L4368" t="str">
            <v>Drw</v>
          </cell>
          <cell r="M4368">
            <v>4369</v>
          </cell>
        </row>
        <row r="4369">
          <cell r="C4369">
            <v>53</v>
          </cell>
          <cell r="D4369" t="str">
            <v/>
          </cell>
          <cell r="E4369" t="str">
            <v/>
          </cell>
          <cell r="F4369" t="str">
            <v xml:space="preserve">Cable Routing-Earthing- </v>
          </cell>
          <cell r="G4369">
            <v>0</v>
          </cell>
          <cell r="H4369">
            <v>0</v>
          </cell>
          <cell r="I4369">
            <v>40175</v>
          </cell>
          <cell r="J4369">
            <v>40168</v>
          </cell>
          <cell r="K4369" t="str">
            <v>N</v>
          </cell>
          <cell r="L4369" t="str">
            <v>Drw</v>
          </cell>
          <cell r="M4369">
            <v>4370</v>
          </cell>
        </row>
        <row r="4370">
          <cell r="C4370">
            <v>53</v>
          </cell>
          <cell r="D4370" t="str">
            <v/>
          </cell>
          <cell r="E4370" t="str">
            <v/>
          </cell>
          <cell r="F4370" t="str">
            <v xml:space="preserve">-- </v>
          </cell>
          <cell r="G4370">
            <v>0</v>
          </cell>
          <cell r="H4370">
            <v>0</v>
          </cell>
          <cell r="I4370">
            <v>40175</v>
          </cell>
          <cell r="J4370">
            <v>40168</v>
          </cell>
          <cell r="K4370" t="str">
            <v>N</v>
          </cell>
          <cell r="L4370" t="str">
            <v>Drw</v>
          </cell>
          <cell r="M4370">
            <v>4371</v>
          </cell>
        </row>
        <row r="4371">
          <cell r="C4371">
            <v>53</v>
          </cell>
          <cell r="D4371" t="str">
            <v>05050-ED-53-007-00</v>
          </cell>
          <cell r="E4371" t="str">
            <v>05050-ED-53-007-00</v>
          </cell>
          <cell r="F4371" t="str">
            <v xml:space="preserve">Propane Lightning Protection-- </v>
          </cell>
          <cell r="G4371">
            <v>0</v>
          </cell>
          <cell r="H4371" t="str">
            <v>VP-1516-147-T-101/2-102</v>
          </cell>
          <cell r="I4371">
            <v>40175</v>
          </cell>
          <cell r="J4371">
            <v>40168</v>
          </cell>
          <cell r="K4371" t="str">
            <v>Y</v>
          </cell>
          <cell r="L4371" t="str">
            <v>Drw</v>
          </cell>
          <cell r="M4371">
            <v>4372</v>
          </cell>
        </row>
        <row r="4372">
          <cell r="C4372">
            <v>53</v>
          </cell>
          <cell r="D4372" t="str">
            <v>05050-ED-53-008-00</v>
          </cell>
          <cell r="E4372" t="str">
            <v>05050-ED-53-008-00</v>
          </cell>
          <cell r="F4372" t="str">
            <v xml:space="preserve">Butane Lightning Protection-- </v>
          </cell>
          <cell r="G4372">
            <v>0</v>
          </cell>
          <cell r="H4372" t="str">
            <v>VP-1516-148-T-101/2-102</v>
          </cell>
          <cell r="I4372">
            <v>40175</v>
          </cell>
          <cell r="J4372">
            <v>40168</v>
          </cell>
          <cell r="K4372" t="str">
            <v>Y</v>
          </cell>
          <cell r="L4372" t="str">
            <v>Drw</v>
          </cell>
          <cell r="M4372">
            <v>4373</v>
          </cell>
        </row>
        <row r="4373">
          <cell r="C4373">
            <v>53</v>
          </cell>
          <cell r="D4373" t="str">
            <v/>
          </cell>
          <cell r="E4373" t="str">
            <v/>
          </cell>
          <cell r="F4373" t="str">
            <v xml:space="preserve">-- </v>
          </cell>
          <cell r="G4373">
            <v>0</v>
          </cell>
          <cell r="H4373">
            <v>0</v>
          </cell>
          <cell r="I4373">
            <v>40175</v>
          </cell>
          <cell r="J4373">
            <v>40168</v>
          </cell>
          <cell r="K4373" t="str">
            <v>N</v>
          </cell>
          <cell r="L4373" t="str">
            <v>Drw</v>
          </cell>
          <cell r="M4373">
            <v>4374</v>
          </cell>
        </row>
        <row r="4374">
          <cell r="C4374">
            <v>53</v>
          </cell>
          <cell r="D4374" t="str">
            <v/>
          </cell>
          <cell r="E4374" t="str">
            <v/>
          </cell>
          <cell r="F4374" t="str">
            <v xml:space="preserve">-- </v>
          </cell>
          <cell r="G4374">
            <v>0</v>
          </cell>
          <cell r="H4374">
            <v>0</v>
          </cell>
          <cell r="I4374">
            <v>40175</v>
          </cell>
          <cell r="J4374">
            <v>40168</v>
          </cell>
          <cell r="K4374" t="str">
            <v>N</v>
          </cell>
          <cell r="L4374" t="str">
            <v>Drw</v>
          </cell>
          <cell r="M4374">
            <v>4375</v>
          </cell>
        </row>
        <row r="4375">
          <cell r="C4375">
            <v>53</v>
          </cell>
          <cell r="D4375" t="str">
            <v/>
          </cell>
          <cell r="E4375" t="str">
            <v/>
          </cell>
          <cell r="F4375" t="str">
            <v xml:space="preserve">-- </v>
          </cell>
          <cell r="G4375">
            <v>0</v>
          </cell>
          <cell r="H4375">
            <v>0</v>
          </cell>
          <cell r="I4375">
            <v>40175</v>
          </cell>
          <cell r="J4375">
            <v>40168</v>
          </cell>
          <cell r="K4375" t="str">
            <v>N</v>
          </cell>
          <cell r="L4375" t="str">
            <v>Drw</v>
          </cell>
          <cell r="M4375">
            <v>4376</v>
          </cell>
        </row>
        <row r="4376">
          <cell r="C4376">
            <v>53</v>
          </cell>
          <cell r="D4376" t="str">
            <v/>
          </cell>
          <cell r="E4376" t="str">
            <v/>
          </cell>
          <cell r="F4376" t="str">
            <v xml:space="preserve">-- </v>
          </cell>
          <cell r="G4376">
            <v>0</v>
          </cell>
          <cell r="H4376">
            <v>0</v>
          </cell>
          <cell r="I4376">
            <v>40175</v>
          </cell>
          <cell r="J4376">
            <v>40168</v>
          </cell>
          <cell r="K4376" t="str">
            <v>N</v>
          </cell>
          <cell r="L4376" t="str">
            <v>Drw</v>
          </cell>
          <cell r="M4376">
            <v>4377</v>
          </cell>
        </row>
        <row r="4377">
          <cell r="C4377">
            <v>53</v>
          </cell>
          <cell r="D4377" t="str">
            <v/>
          </cell>
          <cell r="E4377" t="str">
            <v/>
          </cell>
          <cell r="F4377" t="str">
            <v xml:space="preserve">-- </v>
          </cell>
          <cell r="G4377">
            <v>0</v>
          </cell>
          <cell r="H4377">
            <v>0</v>
          </cell>
          <cell r="I4377">
            <v>40175</v>
          </cell>
          <cell r="J4377">
            <v>40168</v>
          </cell>
          <cell r="K4377" t="str">
            <v>N</v>
          </cell>
          <cell r="L4377" t="str">
            <v>Drw</v>
          </cell>
          <cell r="M4377">
            <v>4378</v>
          </cell>
        </row>
        <row r="4378">
          <cell r="C4378">
            <v>54</v>
          </cell>
          <cell r="D4378" t="str">
            <v/>
          </cell>
          <cell r="E4378" t="str">
            <v/>
          </cell>
          <cell r="F4378" t="str">
            <v>Schematic diagrams</v>
          </cell>
          <cell r="G4378">
            <v>0</v>
          </cell>
          <cell r="H4378">
            <v>0</v>
          </cell>
          <cell r="I4378" t="str">
            <v>-</v>
          </cell>
          <cell r="J4378" t="str">
            <v>-</v>
          </cell>
          <cell r="K4378" t="str">
            <v>N</v>
          </cell>
          <cell r="L4378" t="str">
            <v>Drw</v>
          </cell>
          <cell r="M4378">
            <v>4379</v>
          </cell>
        </row>
        <row r="4379">
          <cell r="C4379">
            <v>54</v>
          </cell>
          <cell r="D4379" t="str">
            <v>05050-ED-54-001-01</v>
          </cell>
          <cell r="E4379" t="str">
            <v>05050-ED-54-001-01</v>
          </cell>
          <cell r="F4379" t="str">
            <v xml:space="preserve">Base Heating Schematic diagram--Propane </v>
          </cell>
          <cell r="G4379">
            <v>0</v>
          </cell>
          <cell r="H4379" t="str">
            <v>VP-1516-147-T-101/2-350</v>
          </cell>
          <cell r="I4379">
            <v>40175</v>
          </cell>
          <cell r="J4379">
            <v>40168</v>
          </cell>
          <cell r="K4379" t="str">
            <v>Y</v>
          </cell>
          <cell r="L4379" t="str">
            <v>Drw</v>
          </cell>
          <cell r="M4379">
            <v>4380</v>
          </cell>
        </row>
        <row r="4380">
          <cell r="C4380">
            <v>54</v>
          </cell>
          <cell r="D4380" t="str">
            <v>05050-ED-54-001-02</v>
          </cell>
          <cell r="E4380" t="str">
            <v>05050-ED-54-001-02</v>
          </cell>
          <cell r="F4380" t="str">
            <v xml:space="preserve">Base Heating Schematic diagram--Propane </v>
          </cell>
          <cell r="G4380">
            <v>0</v>
          </cell>
          <cell r="H4380" t="str">
            <v>VP-1516-147-T-101/2-350</v>
          </cell>
          <cell r="I4380">
            <v>40175</v>
          </cell>
          <cell r="J4380">
            <v>40168</v>
          </cell>
          <cell r="K4380" t="str">
            <v>Y</v>
          </cell>
          <cell r="L4380" t="str">
            <v>Drw</v>
          </cell>
          <cell r="M4380">
            <v>4381</v>
          </cell>
        </row>
        <row r="4381">
          <cell r="C4381">
            <v>54</v>
          </cell>
          <cell r="D4381" t="str">
            <v>05050-ED-54-001-03</v>
          </cell>
          <cell r="E4381" t="str">
            <v>05050-ED-54-001-03</v>
          </cell>
          <cell r="F4381" t="str">
            <v xml:space="preserve">Base Heating Schematic diagram--Propane </v>
          </cell>
          <cell r="G4381">
            <v>0</v>
          </cell>
          <cell r="H4381" t="str">
            <v>VP-1516-147-T-101/2-350</v>
          </cell>
          <cell r="I4381">
            <v>40175</v>
          </cell>
          <cell r="J4381">
            <v>40168</v>
          </cell>
          <cell r="K4381" t="str">
            <v>Y</v>
          </cell>
          <cell r="L4381" t="str">
            <v>Drw</v>
          </cell>
          <cell r="M4381">
            <v>4382</v>
          </cell>
        </row>
        <row r="4382">
          <cell r="C4382">
            <v>54</v>
          </cell>
          <cell r="D4382" t="str">
            <v>05050-ED-54-001-04</v>
          </cell>
          <cell r="E4382" t="str">
            <v>05050-ED-54-001-04</v>
          </cell>
          <cell r="F4382" t="str">
            <v xml:space="preserve">Base Heating Schematic diagram--Propane </v>
          </cell>
          <cell r="G4382">
            <v>0</v>
          </cell>
          <cell r="H4382" t="str">
            <v>VP-1516-147-T-101/2-350</v>
          </cell>
          <cell r="I4382">
            <v>40175</v>
          </cell>
          <cell r="J4382">
            <v>40168</v>
          </cell>
          <cell r="K4382" t="str">
            <v>Y</v>
          </cell>
          <cell r="L4382" t="str">
            <v>Drw</v>
          </cell>
          <cell r="M4382">
            <v>4383</v>
          </cell>
        </row>
        <row r="4383">
          <cell r="C4383">
            <v>54</v>
          </cell>
          <cell r="D4383" t="str">
            <v>05050-ED-54-001-05</v>
          </cell>
          <cell r="E4383" t="str">
            <v>05050-ED-54-001-05</v>
          </cell>
          <cell r="F4383" t="str">
            <v xml:space="preserve">Base Heating Schematic diagram--Propane </v>
          </cell>
          <cell r="G4383">
            <v>0</v>
          </cell>
          <cell r="H4383" t="str">
            <v>VP-1516-147-T-101/2-350</v>
          </cell>
          <cell r="I4383">
            <v>40175</v>
          </cell>
          <cell r="J4383">
            <v>40168</v>
          </cell>
          <cell r="K4383" t="str">
            <v>Y</v>
          </cell>
          <cell r="L4383" t="str">
            <v>Drw</v>
          </cell>
          <cell r="M4383">
            <v>4384</v>
          </cell>
        </row>
        <row r="4384">
          <cell r="C4384">
            <v>54</v>
          </cell>
          <cell r="D4384" t="str">
            <v>05050-ED-54-001-06</v>
          </cell>
          <cell r="E4384" t="str">
            <v>05050-ED-54-001-06</v>
          </cell>
          <cell r="F4384" t="str">
            <v xml:space="preserve">Base Heating Schematic diagram--Propane </v>
          </cell>
          <cell r="G4384">
            <v>0</v>
          </cell>
          <cell r="H4384" t="str">
            <v>VP-1516-147-T-101/2-350</v>
          </cell>
          <cell r="I4384">
            <v>40175</v>
          </cell>
          <cell r="J4384">
            <v>40168</v>
          </cell>
          <cell r="K4384" t="str">
            <v>Y</v>
          </cell>
          <cell r="L4384" t="str">
            <v>Drw</v>
          </cell>
          <cell r="M4384">
            <v>4385</v>
          </cell>
        </row>
        <row r="4385">
          <cell r="C4385">
            <v>54</v>
          </cell>
          <cell r="D4385" t="str">
            <v>05050-ED-54-001-07</v>
          </cell>
          <cell r="E4385" t="str">
            <v>05050-ED-54-001-07</v>
          </cell>
          <cell r="F4385" t="str">
            <v xml:space="preserve">Base Heating Schematic diagram--Propane </v>
          </cell>
          <cell r="G4385">
            <v>0</v>
          </cell>
          <cell r="H4385" t="str">
            <v>VP-1516-147-T-101/2-350</v>
          </cell>
          <cell r="I4385">
            <v>40175</v>
          </cell>
          <cell r="J4385">
            <v>40168</v>
          </cell>
          <cell r="K4385" t="str">
            <v>Y</v>
          </cell>
          <cell r="L4385" t="str">
            <v>Drw</v>
          </cell>
          <cell r="M4385">
            <v>4386</v>
          </cell>
        </row>
        <row r="4386">
          <cell r="C4386">
            <v>54</v>
          </cell>
          <cell r="D4386" t="str">
            <v>05050-ED-54-001-08</v>
          </cell>
          <cell r="E4386" t="str">
            <v>05050-ED-54-001-08</v>
          </cell>
          <cell r="F4386" t="str">
            <v xml:space="preserve">Base Heating Schematic diagram--Propane </v>
          </cell>
          <cell r="G4386">
            <v>0</v>
          </cell>
          <cell r="H4386" t="str">
            <v>VP-1516-147-T-101/2-350</v>
          </cell>
          <cell r="I4386">
            <v>40175</v>
          </cell>
          <cell r="J4386">
            <v>40168</v>
          </cell>
          <cell r="K4386" t="str">
            <v>Y</v>
          </cell>
          <cell r="L4386" t="str">
            <v>Drw</v>
          </cell>
          <cell r="M4386">
            <v>4387</v>
          </cell>
        </row>
        <row r="4387">
          <cell r="C4387">
            <v>54</v>
          </cell>
          <cell r="D4387" t="str">
            <v>05050-ED-54-001-09</v>
          </cell>
          <cell r="E4387" t="str">
            <v>05050-ED-54-001-09</v>
          </cell>
          <cell r="F4387" t="str">
            <v xml:space="preserve">Base Heating Schematic diagram--Propane </v>
          </cell>
          <cell r="G4387">
            <v>0</v>
          </cell>
          <cell r="H4387" t="str">
            <v>VP-1516-147-T-101/2-350</v>
          </cell>
          <cell r="I4387">
            <v>40175</v>
          </cell>
          <cell r="J4387">
            <v>40168</v>
          </cell>
          <cell r="K4387" t="str">
            <v>Y</v>
          </cell>
          <cell r="L4387" t="str">
            <v>Drw</v>
          </cell>
          <cell r="M4387">
            <v>4388</v>
          </cell>
        </row>
        <row r="4388">
          <cell r="C4388">
            <v>54</v>
          </cell>
          <cell r="D4388" t="str">
            <v>05050-ED-54-601-01</v>
          </cell>
          <cell r="E4388" t="str">
            <v>05050-ED-54-601-01</v>
          </cell>
          <cell r="F4388" t="str">
            <v xml:space="preserve">Base Heating Schematic diagram--Butane </v>
          </cell>
          <cell r="G4388">
            <v>0</v>
          </cell>
          <cell r="H4388" t="str">
            <v>VP-1516-148-T-101/2-350</v>
          </cell>
          <cell r="I4388">
            <v>40175</v>
          </cell>
          <cell r="J4388">
            <v>40168</v>
          </cell>
          <cell r="K4388" t="str">
            <v>Y</v>
          </cell>
          <cell r="L4388" t="str">
            <v>Drw</v>
          </cell>
          <cell r="M4388">
            <v>4389</v>
          </cell>
        </row>
        <row r="4389">
          <cell r="C4389">
            <v>54</v>
          </cell>
          <cell r="D4389" t="str">
            <v>05050-ED-54-601-02</v>
          </cell>
          <cell r="E4389" t="str">
            <v>05050-ED-54-601-02</v>
          </cell>
          <cell r="F4389" t="str">
            <v xml:space="preserve">Base Heating Schematic diagram--Butane </v>
          </cell>
          <cell r="G4389">
            <v>0</v>
          </cell>
          <cell r="H4389" t="str">
            <v>VP-1516-148-T-101/2-350</v>
          </cell>
          <cell r="I4389">
            <v>40175</v>
          </cell>
          <cell r="J4389">
            <v>40168</v>
          </cell>
          <cell r="K4389" t="str">
            <v>Y</v>
          </cell>
          <cell r="L4389" t="str">
            <v>Drw</v>
          </cell>
          <cell r="M4389">
            <v>4390</v>
          </cell>
        </row>
        <row r="4390">
          <cell r="C4390">
            <v>54</v>
          </cell>
          <cell r="D4390" t="str">
            <v>05050-ED-54-601-03</v>
          </cell>
          <cell r="E4390" t="str">
            <v>05050-ED-54-601-03</v>
          </cell>
          <cell r="F4390" t="str">
            <v xml:space="preserve">Base Heating Schematic diagram--Butane </v>
          </cell>
          <cell r="G4390">
            <v>0</v>
          </cell>
          <cell r="H4390" t="str">
            <v>VP-1516-148-T-101/2-350</v>
          </cell>
          <cell r="I4390">
            <v>40175</v>
          </cell>
          <cell r="J4390">
            <v>40168</v>
          </cell>
          <cell r="K4390" t="str">
            <v>Y</v>
          </cell>
          <cell r="L4390" t="str">
            <v>Drw</v>
          </cell>
          <cell r="M4390">
            <v>4391</v>
          </cell>
        </row>
        <row r="4391">
          <cell r="C4391">
            <v>54</v>
          </cell>
          <cell r="D4391" t="str">
            <v>05050-ED-54-601-04</v>
          </cell>
          <cell r="E4391" t="str">
            <v>05050-ED-54-601-04</v>
          </cell>
          <cell r="F4391" t="str">
            <v xml:space="preserve">Base Heating Schematic diagram--Butane </v>
          </cell>
          <cell r="G4391">
            <v>0</v>
          </cell>
          <cell r="H4391" t="str">
            <v>VP-1516-148-T-101/2-350</v>
          </cell>
          <cell r="I4391">
            <v>40175</v>
          </cell>
          <cell r="J4391">
            <v>40168</v>
          </cell>
          <cell r="K4391" t="str">
            <v>Y</v>
          </cell>
          <cell r="L4391" t="str">
            <v>Drw</v>
          </cell>
          <cell r="M4391">
            <v>4392</v>
          </cell>
        </row>
        <row r="4392">
          <cell r="C4392">
            <v>54</v>
          </cell>
          <cell r="D4392" t="str">
            <v>05050-ED-54-601-05</v>
          </cell>
          <cell r="E4392" t="str">
            <v>05050-ED-54-601-05</v>
          </cell>
          <cell r="F4392" t="str">
            <v xml:space="preserve">Base Heating Schematic diagram--Butane </v>
          </cell>
          <cell r="G4392">
            <v>0</v>
          </cell>
          <cell r="H4392" t="str">
            <v>VP-1516-148-T-101/2-350</v>
          </cell>
          <cell r="I4392">
            <v>40175</v>
          </cell>
          <cell r="J4392">
            <v>40168</v>
          </cell>
          <cell r="K4392" t="str">
            <v>Y</v>
          </cell>
          <cell r="L4392" t="str">
            <v>Drw</v>
          </cell>
          <cell r="M4392">
            <v>4393</v>
          </cell>
        </row>
        <row r="4393">
          <cell r="C4393">
            <v>54</v>
          </cell>
          <cell r="D4393" t="str">
            <v>05050-ED-54-601-06</v>
          </cell>
          <cell r="E4393" t="str">
            <v>05050-ED-54-601-06</v>
          </cell>
          <cell r="F4393" t="str">
            <v xml:space="preserve">Base Heating Schematic diagram--Butane </v>
          </cell>
          <cell r="G4393">
            <v>0</v>
          </cell>
          <cell r="H4393" t="str">
            <v>VP-1516-148-T-101/2-350</v>
          </cell>
          <cell r="I4393">
            <v>40175</v>
          </cell>
          <cell r="J4393">
            <v>40168</v>
          </cell>
          <cell r="K4393" t="str">
            <v>Y</v>
          </cell>
          <cell r="L4393" t="str">
            <v>Drw</v>
          </cell>
          <cell r="M4393">
            <v>4394</v>
          </cell>
        </row>
        <row r="4394">
          <cell r="C4394">
            <v>54</v>
          </cell>
          <cell r="D4394" t="str">
            <v>05050-ED-54-601-07</v>
          </cell>
          <cell r="E4394" t="str">
            <v>05050-ED-54-601-07</v>
          </cell>
          <cell r="F4394" t="str">
            <v xml:space="preserve">Base Heating Schematic diagram--Butane </v>
          </cell>
          <cell r="G4394">
            <v>0</v>
          </cell>
          <cell r="H4394" t="str">
            <v>VP-1516-148-T-101/2-350</v>
          </cell>
          <cell r="I4394">
            <v>40175</v>
          </cell>
          <cell r="J4394">
            <v>40168</v>
          </cell>
          <cell r="K4394" t="str">
            <v>Y</v>
          </cell>
          <cell r="L4394" t="str">
            <v>Drw</v>
          </cell>
          <cell r="M4394">
            <v>4395</v>
          </cell>
        </row>
        <row r="4395">
          <cell r="C4395">
            <v>54</v>
          </cell>
          <cell r="D4395" t="str">
            <v/>
          </cell>
          <cell r="E4395" t="str">
            <v/>
          </cell>
          <cell r="F4395" t="str">
            <v xml:space="preserve">Schematic diagram--Control </v>
          </cell>
          <cell r="G4395">
            <v>0</v>
          </cell>
          <cell r="H4395">
            <v>0</v>
          </cell>
          <cell r="I4395">
            <v>40175</v>
          </cell>
          <cell r="J4395">
            <v>40168</v>
          </cell>
          <cell r="K4395" t="str">
            <v>N</v>
          </cell>
          <cell r="L4395" t="str">
            <v>Drw</v>
          </cell>
          <cell r="M4395">
            <v>4396</v>
          </cell>
        </row>
        <row r="4396">
          <cell r="C4396">
            <v>54</v>
          </cell>
          <cell r="D4396" t="str">
            <v/>
          </cell>
          <cell r="E4396" t="str">
            <v/>
          </cell>
          <cell r="F4396" t="str">
            <v xml:space="preserve">Schematic diagram--MCC interface </v>
          </cell>
          <cell r="G4396">
            <v>0</v>
          </cell>
          <cell r="H4396">
            <v>0</v>
          </cell>
          <cell r="I4396">
            <v>40175</v>
          </cell>
          <cell r="J4396">
            <v>40168</v>
          </cell>
          <cell r="K4396" t="str">
            <v>N</v>
          </cell>
          <cell r="L4396" t="str">
            <v>Drw</v>
          </cell>
          <cell r="M4396">
            <v>4397</v>
          </cell>
        </row>
        <row r="4397">
          <cell r="C4397">
            <v>54</v>
          </cell>
          <cell r="D4397" t="str">
            <v/>
          </cell>
          <cell r="E4397" t="str">
            <v/>
          </cell>
          <cell r="F4397" t="str">
            <v xml:space="preserve">Schematic diagram--MCC interface </v>
          </cell>
          <cell r="G4397">
            <v>0</v>
          </cell>
          <cell r="H4397">
            <v>0</v>
          </cell>
          <cell r="I4397">
            <v>40175</v>
          </cell>
          <cell r="J4397">
            <v>40168</v>
          </cell>
          <cell r="K4397" t="str">
            <v>N</v>
          </cell>
          <cell r="L4397" t="str">
            <v>Drw</v>
          </cell>
          <cell r="M4397">
            <v>4398</v>
          </cell>
        </row>
        <row r="4398">
          <cell r="C4398">
            <v>54</v>
          </cell>
          <cell r="D4398" t="str">
            <v/>
          </cell>
          <cell r="E4398" t="str">
            <v/>
          </cell>
          <cell r="F4398" t="str">
            <v xml:space="preserve">Schematic diagram--MCC interface </v>
          </cell>
          <cell r="G4398">
            <v>0</v>
          </cell>
          <cell r="H4398">
            <v>0</v>
          </cell>
          <cell r="I4398">
            <v>40175</v>
          </cell>
          <cell r="J4398">
            <v>40168</v>
          </cell>
          <cell r="K4398" t="str">
            <v>N</v>
          </cell>
          <cell r="L4398" t="str">
            <v>Drw</v>
          </cell>
          <cell r="M4398">
            <v>4399</v>
          </cell>
        </row>
        <row r="4399">
          <cell r="C4399">
            <v>54</v>
          </cell>
          <cell r="D4399" t="str">
            <v/>
          </cell>
          <cell r="E4399" t="str">
            <v/>
          </cell>
          <cell r="F4399" t="str">
            <v xml:space="preserve">Schematic diagram--MCC interface </v>
          </cell>
          <cell r="G4399">
            <v>0</v>
          </cell>
          <cell r="H4399">
            <v>0</v>
          </cell>
          <cell r="I4399">
            <v>40175</v>
          </cell>
          <cell r="J4399">
            <v>40168</v>
          </cell>
          <cell r="K4399" t="str">
            <v>N</v>
          </cell>
          <cell r="L4399" t="str">
            <v>Drw</v>
          </cell>
          <cell r="M4399">
            <v>4400</v>
          </cell>
        </row>
        <row r="4400">
          <cell r="C4400">
            <v>54</v>
          </cell>
          <cell r="D4400" t="str">
            <v/>
          </cell>
          <cell r="E4400" t="str">
            <v/>
          </cell>
          <cell r="F4400" t="str">
            <v xml:space="preserve">Schematic diagram--MCC interface </v>
          </cell>
          <cell r="G4400">
            <v>0</v>
          </cell>
          <cell r="H4400">
            <v>0</v>
          </cell>
          <cell r="I4400">
            <v>40175</v>
          </cell>
          <cell r="J4400">
            <v>40168</v>
          </cell>
          <cell r="K4400" t="str">
            <v>N</v>
          </cell>
          <cell r="L4400" t="str">
            <v>Drw</v>
          </cell>
          <cell r="M4400">
            <v>4401</v>
          </cell>
        </row>
        <row r="4401">
          <cell r="C4401">
            <v>54</v>
          </cell>
          <cell r="D4401" t="str">
            <v/>
          </cell>
          <cell r="E4401" t="str">
            <v/>
          </cell>
          <cell r="F4401" t="str">
            <v xml:space="preserve">Schematic diagram--MCC interface </v>
          </cell>
          <cell r="G4401">
            <v>0</v>
          </cell>
          <cell r="H4401">
            <v>0</v>
          </cell>
          <cell r="I4401">
            <v>40175</v>
          </cell>
          <cell r="J4401">
            <v>40168</v>
          </cell>
          <cell r="K4401" t="str">
            <v>N</v>
          </cell>
          <cell r="L4401" t="str">
            <v>Drw</v>
          </cell>
          <cell r="M4401">
            <v>4402</v>
          </cell>
        </row>
        <row r="4402">
          <cell r="C4402">
            <v>54</v>
          </cell>
          <cell r="D4402" t="str">
            <v/>
          </cell>
          <cell r="E4402" t="str">
            <v/>
          </cell>
          <cell r="F4402" t="str">
            <v xml:space="preserve">Schematic diagram--MCC interface </v>
          </cell>
          <cell r="G4402">
            <v>0</v>
          </cell>
          <cell r="H4402">
            <v>0</v>
          </cell>
          <cell r="I4402">
            <v>40175</v>
          </cell>
          <cell r="J4402">
            <v>40168</v>
          </cell>
          <cell r="K4402" t="str">
            <v>N</v>
          </cell>
          <cell r="L4402" t="str">
            <v>Drw</v>
          </cell>
          <cell r="M4402">
            <v>4403</v>
          </cell>
        </row>
        <row r="4403">
          <cell r="C4403">
            <v>54</v>
          </cell>
          <cell r="D4403" t="str">
            <v/>
          </cell>
          <cell r="E4403" t="str">
            <v/>
          </cell>
          <cell r="F4403" t="str">
            <v xml:space="preserve">Schematic diagram--MCC interface </v>
          </cell>
          <cell r="G4403">
            <v>0</v>
          </cell>
          <cell r="H4403">
            <v>0</v>
          </cell>
          <cell r="I4403">
            <v>40175</v>
          </cell>
          <cell r="J4403">
            <v>40168</v>
          </cell>
          <cell r="K4403" t="str">
            <v>N</v>
          </cell>
          <cell r="L4403" t="str">
            <v>Drw</v>
          </cell>
          <cell r="M4403">
            <v>4404</v>
          </cell>
        </row>
        <row r="4404">
          <cell r="C4404">
            <v>54</v>
          </cell>
          <cell r="D4404" t="str">
            <v/>
          </cell>
          <cell r="E4404" t="str">
            <v/>
          </cell>
          <cell r="F4404" t="str">
            <v xml:space="preserve">Schematic diagram--Emergency Shutdown System </v>
          </cell>
          <cell r="G4404">
            <v>0</v>
          </cell>
          <cell r="H4404">
            <v>0</v>
          </cell>
          <cell r="I4404">
            <v>40175</v>
          </cell>
          <cell r="J4404">
            <v>40168</v>
          </cell>
          <cell r="K4404" t="str">
            <v>N</v>
          </cell>
          <cell r="L4404" t="str">
            <v>Drw</v>
          </cell>
          <cell r="M4404">
            <v>4405</v>
          </cell>
        </row>
        <row r="4405">
          <cell r="C4405">
            <v>54</v>
          </cell>
          <cell r="D4405" t="str">
            <v/>
          </cell>
          <cell r="E4405" t="str">
            <v/>
          </cell>
          <cell r="F4405" t="str">
            <v xml:space="preserve">-- </v>
          </cell>
          <cell r="G4405">
            <v>0</v>
          </cell>
          <cell r="H4405">
            <v>0</v>
          </cell>
          <cell r="I4405">
            <v>40175</v>
          </cell>
          <cell r="J4405">
            <v>40168</v>
          </cell>
          <cell r="K4405" t="str">
            <v>N</v>
          </cell>
          <cell r="L4405" t="str">
            <v>Drw</v>
          </cell>
          <cell r="M4405">
            <v>4406</v>
          </cell>
        </row>
        <row r="4406">
          <cell r="C4406">
            <v>54</v>
          </cell>
          <cell r="D4406" t="str">
            <v/>
          </cell>
          <cell r="E4406" t="str">
            <v/>
          </cell>
          <cell r="F4406" t="str">
            <v xml:space="preserve">-- </v>
          </cell>
          <cell r="G4406">
            <v>0</v>
          </cell>
          <cell r="H4406">
            <v>0</v>
          </cell>
          <cell r="I4406">
            <v>40175</v>
          </cell>
          <cell r="J4406">
            <v>40168</v>
          </cell>
          <cell r="K4406" t="str">
            <v>N</v>
          </cell>
          <cell r="L4406" t="str">
            <v>Drw</v>
          </cell>
          <cell r="M4406">
            <v>4407</v>
          </cell>
        </row>
        <row r="4407">
          <cell r="C4407">
            <v>54</v>
          </cell>
          <cell r="D4407" t="str">
            <v/>
          </cell>
          <cell r="E4407" t="str">
            <v/>
          </cell>
          <cell r="F4407" t="str">
            <v xml:space="preserve">-- </v>
          </cell>
          <cell r="G4407">
            <v>0</v>
          </cell>
          <cell r="H4407">
            <v>0</v>
          </cell>
          <cell r="I4407">
            <v>40175</v>
          </cell>
          <cell r="J4407">
            <v>40168</v>
          </cell>
          <cell r="K4407" t="str">
            <v>N</v>
          </cell>
          <cell r="L4407" t="str">
            <v>Drw</v>
          </cell>
          <cell r="M4407">
            <v>4408</v>
          </cell>
        </row>
        <row r="4408">
          <cell r="C4408">
            <v>54</v>
          </cell>
          <cell r="D4408" t="str">
            <v/>
          </cell>
          <cell r="E4408" t="str">
            <v/>
          </cell>
          <cell r="F4408" t="str">
            <v xml:space="preserve">-- </v>
          </cell>
          <cell r="G4408">
            <v>0</v>
          </cell>
          <cell r="H4408">
            <v>0</v>
          </cell>
          <cell r="I4408">
            <v>40175</v>
          </cell>
          <cell r="J4408">
            <v>40168</v>
          </cell>
          <cell r="K4408" t="str">
            <v>N</v>
          </cell>
          <cell r="L4408" t="str">
            <v>Drw</v>
          </cell>
          <cell r="M4408">
            <v>4409</v>
          </cell>
        </row>
        <row r="4409">
          <cell r="C4409">
            <v>54</v>
          </cell>
          <cell r="D4409" t="str">
            <v/>
          </cell>
          <cell r="E4409" t="str">
            <v/>
          </cell>
          <cell r="F4409" t="str">
            <v xml:space="preserve">-- </v>
          </cell>
          <cell r="G4409">
            <v>0</v>
          </cell>
          <cell r="H4409">
            <v>0</v>
          </cell>
          <cell r="I4409">
            <v>40175</v>
          </cell>
          <cell r="J4409">
            <v>40168</v>
          </cell>
          <cell r="K4409" t="str">
            <v>N</v>
          </cell>
          <cell r="L4409" t="str">
            <v>Drw</v>
          </cell>
          <cell r="M4409">
            <v>4410</v>
          </cell>
        </row>
        <row r="4410">
          <cell r="C4410">
            <v>54</v>
          </cell>
          <cell r="D4410" t="str">
            <v/>
          </cell>
          <cell r="E4410" t="str">
            <v/>
          </cell>
          <cell r="F4410" t="str">
            <v xml:space="preserve">-- </v>
          </cell>
          <cell r="G4410">
            <v>0</v>
          </cell>
          <cell r="H4410">
            <v>0</v>
          </cell>
          <cell r="I4410">
            <v>40175</v>
          </cell>
          <cell r="J4410">
            <v>40168</v>
          </cell>
          <cell r="K4410" t="str">
            <v>N</v>
          </cell>
          <cell r="L4410" t="str">
            <v>Drw</v>
          </cell>
          <cell r="M4410">
            <v>4411</v>
          </cell>
        </row>
        <row r="4411">
          <cell r="C4411">
            <v>54</v>
          </cell>
          <cell r="D4411" t="str">
            <v/>
          </cell>
          <cell r="E4411" t="str">
            <v/>
          </cell>
          <cell r="F4411" t="str">
            <v xml:space="preserve">-- </v>
          </cell>
          <cell r="G4411">
            <v>0</v>
          </cell>
          <cell r="H4411">
            <v>0</v>
          </cell>
          <cell r="I4411">
            <v>40175</v>
          </cell>
          <cell r="J4411">
            <v>40168</v>
          </cell>
          <cell r="K4411" t="str">
            <v>N</v>
          </cell>
          <cell r="L4411" t="str">
            <v>Drw</v>
          </cell>
          <cell r="M4411">
            <v>4412</v>
          </cell>
        </row>
        <row r="4412">
          <cell r="C4412">
            <v>54</v>
          </cell>
          <cell r="D4412" t="str">
            <v/>
          </cell>
          <cell r="E4412" t="str">
            <v/>
          </cell>
          <cell r="F4412" t="str">
            <v xml:space="preserve">-- </v>
          </cell>
          <cell r="G4412">
            <v>0</v>
          </cell>
          <cell r="H4412">
            <v>0</v>
          </cell>
          <cell r="I4412">
            <v>40175</v>
          </cell>
          <cell r="J4412">
            <v>40168</v>
          </cell>
          <cell r="K4412" t="str">
            <v>N</v>
          </cell>
          <cell r="L4412" t="str">
            <v>Drw</v>
          </cell>
          <cell r="M4412">
            <v>4413</v>
          </cell>
        </row>
        <row r="4413">
          <cell r="C4413">
            <v>54</v>
          </cell>
          <cell r="D4413" t="str">
            <v/>
          </cell>
          <cell r="E4413" t="str">
            <v/>
          </cell>
          <cell r="F4413" t="str">
            <v xml:space="preserve">-- </v>
          </cell>
          <cell r="G4413">
            <v>0</v>
          </cell>
          <cell r="H4413">
            <v>0</v>
          </cell>
          <cell r="I4413">
            <v>40175</v>
          </cell>
          <cell r="J4413">
            <v>40168</v>
          </cell>
          <cell r="K4413" t="str">
            <v>N</v>
          </cell>
          <cell r="L4413" t="str">
            <v>Drw</v>
          </cell>
          <cell r="M4413">
            <v>4414</v>
          </cell>
        </row>
        <row r="4414">
          <cell r="C4414">
            <v>54</v>
          </cell>
          <cell r="D4414" t="str">
            <v/>
          </cell>
          <cell r="E4414" t="str">
            <v/>
          </cell>
          <cell r="F4414" t="str">
            <v xml:space="preserve">-- </v>
          </cell>
          <cell r="G4414">
            <v>0</v>
          </cell>
          <cell r="H4414">
            <v>0</v>
          </cell>
          <cell r="I4414">
            <v>40175</v>
          </cell>
          <cell r="J4414">
            <v>40168</v>
          </cell>
          <cell r="K4414" t="str">
            <v>N</v>
          </cell>
          <cell r="L4414" t="str">
            <v>Drw</v>
          </cell>
          <cell r="M4414">
            <v>4415</v>
          </cell>
        </row>
        <row r="4415">
          <cell r="C4415">
            <v>54</v>
          </cell>
          <cell r="D4415" t="str">
            <v/>
          </cell>
          <cell r="E4415" t="str">
            <v/>
          </cell>
          <cell r="F4415" t="str">
            <v>Schematic diagram--Motor starter Drain pum MP-1002</v>
          </cell>
          <cell r="G4415">
            <v>0</v>
          </cell>
          <cell r="H4415">
            <v>0</v>
          </cell>
          <cell r="I4415">
            <v>40175</v>
          </cell>
          <cell r="J4415">
            <v>40168</v>
          </cell>
          <cell r="K4415" t="str">
            <v>N</v>
          </cell>
          <cell r="L4415" t="str">
            <v>Drw</v>
          </cell>
          <cell r="M4415">
            <v>4416</v>
          </cell>
        </row>
        <row r="4416">
          <cell r="C4416">
            <v>54</v>
          </cell>
          <cell r="D4416" t="str">
            <v/>
          </cell>
          <cell r="E4416" t="str">
            <v/>
          </cell>
          <cell r="F4416" t="str">
            <v>Schematic diagram--Motor starter Cooler fan ME-1202</v>
          </cell>
          <cell r="G4416">
            <v>0</v>
          </cell>
          <cell r="H4416">
            <v>0</v>
          </cell>
          <cell r="I4416">
            <v>40175</v>
          </cell>
          <cell r="J4416">
            <v>40168</v>
          </cell>
          <cell r="K4416" t="str">
            <v>N</v>
          </cell>
          <cell r="L4416" t="str">
            <v>Drw</v>
          </cell>
          <cell r="M4416">
            <v>4417</v>
          </cell>
        </row>
        <row r="4417">
          <cell r="C4417">
            <v>54</v>
          </cell>
          <cell r="D4417" t="str">
            <v/>
          </cell>
          <cell r="E4417" t="str">
            <v/>
          </cell>
          <cell r="F4417" t="str">
            <v>Schematic diagram--Motor starter Cooler fan ME-1203</v>
          </cell>
          <cell r="G4417">
            <v>0</v>
          </cell>
          <cell r="H4417">
            <v>0</v>
          </cell>
          <cell r="I4417">
            <v>40175</v>
          </cell>
          <cell r="J4417">
            <v>40168</v>
          </cell>
          <cell r="K4417" t="str">
            <v>N</v>
          </cell>
          <cell r="L4417" t="str">
            <v>Drw</v>
          </cell>
          <cell r="M4417">
            <v>4418</v>
          </cell>
        </row>
        <row r="4418">
          <cell r="C4418">
            <v>54</v>
          </cell>
          <cell r="D4418" t="str">
            <v/>
          </cell>
          <cell r="E4418" t="str">
            <v/>
          </cell>
          <cell r="F4418" t="str">
            <v>Schematic diagram--Motor starter Cooler fan ME-1302</v>
          </cell>
          <cell r="G4418">
            <v>0</v>
          </cell>
          <cell r="H4418">
            <v>0</v>
          </cell>
          <cell r="I4418">
            <v>40175</v>
          </cell>
          <cell r="J4418">
            <v>40168</v>
          </cell>
          <cell r="K4418" t="str">
            <v>N</v>
          </cell>
          <cell r="L4418" t="str">
            <v>Drw</v>
          </cell>
          <cell r="M4418">
            <v>4419</v>
          </cell>
        </row>
        <row r="4419">
          <cell r="C4419">
            <v>54</v>
          </cell>
          <cell r="D4419" t="str">
            <v/>
          </cell>
          <cell r="E4419" t="str">
            <v/>
          </cell>
          <cell r="F4419" t="str">
            <v>Schematic diagram--Motor starter Cooler fan ME-1303</v>
          </cell>
          <cell r="G4419">
            <v>0</v>
          </cell>
          <cell r="H4419">
            <v>0</v>
          </cell>
          <cell r="I4419">
            <v>40175</v>
          </cell>
          <cell r="J4419">
            <v>40168</v>
          </cell>
          <cell r="K4419" t="str">
            <v>N</v>
          </cell>
          <cell r="L4419" t="str">
            <v>Drw</v>
          </cell>
          <cell r="M4419">
            <v>4420</v>
          </cell>
        </row>
        <row r="4420">
          <cell r="C4420">
            <v>54</v>
          </cell>
          <cell r="D4420" t="str">
            <v/>
          </cell>
          <cell r="E4420" t="str">
            <v/>
          </cell>
          <cell r="F4420" t="str">
            <v>Schematic diagram--Motor starter Cooler fan ME-1304</v>
          </cell>
          <cell r="G4420">
            <v>0</v>
          </cell>
          <cell r="H4420">
            <v>0</v>
          </cell>
          <cell r="I4420">
            <v>40175</v>
          </cell>
          <cell r="J4420">
            <v>40168</v>
          </cell>
          <cell r="K4420" t="str">
            <v>N</v>
          </cell>
          <cell r="L4420" t="str">
            <v>Drw</v>
          </cell>
          <cell r="M4420">
            <v>4421</v>
          </cell>
        </row>
        <row r="4421">
          <cell r="C4421">
            <v>54</v>
          </cell>
          <cell r="D4421" t="str">
            <v/>
          </cell>
          <cell r="E4421" t="str">
            <v/>
          </cell>
          <cell r="F4421" t="str">
            <v>Schematic diagram--Motor starter Cooler fan ME-1305</v>
          </cell>
          <cell r="G4421">
            <v>0</v>
          </cell>
          <cell r="H4421">
            <v>0</v>
          </cell>
          <cell r="I4421">
            <v>40175</v>
          </cell>
          <cell r="J4421">
            <v>40168</v>
          </cell>
          <cell r="K4421" t="str">
            <v>N</v>
          </cell>
          <cell r="L4421" t="str">
            <v>Drw</v>
          </cell>
          <cell r="M4421">
            <v>4422</v>
          </cell>
        </row>
        <row r="4422">
          <cell r="C4422">
            <v>54</v>
          </cell>
          <cell r="D4422" t="str">
            <v/>
          </cell>
          <cell r="E4422" t="str">
            <v/>
          </cell>
          <cell r="F4422" t="str">
            <v>Schematic diagram--Motor starter Cooler fan ME-1402</v>
          </cell>
          <cell r="G4422">
            <v>0</v>
          </cell>
          <cell r="H4422">
            <v>0</v>
          </cell>
          <cell r="I4422">
            <v>40175</v>
          </cell>
          <cell r="J4422">
            <v>40168</v>
          </cell>
          <cell r="K4422" t="str">
            <v>N</v>
          </cell>
          <cell r="L4422" t="str">
            <v>Drw</v>
          </cell>
          <cell r="M4422">
            <v>4423</v>
          </cell>
        </row>
        <row r="4423">
          <cell r="C4423">
            <v>54</v>
          </cell>
          <cell r="D4423" t="str">
            <v/>
          </cell>
          <cell r="E4423" t="str">
            <v/>
          </cell>
          <cell r="F4423" t="str">
            <v>Schematic diagram--Motor starter Cooler fan ME-1403</v>
          </cell>
          <cell r="G4423">
            <v>0</v>
          </cell>
          <cell r="H4423">
            <v>0</v>
          </cell>
          <cell r="I4423">
            <v>40175</v>
          </cell>
          <cell r="J4423">
            <v>40168</v>
          </cell>
          <cell r="K4423" t="str">
            <v>N</v>
          </cell>
          <cell r="L4423" t="str">
            <v>Drw</v>
          </cell>
          <cell r="M4423">
            <v>4424</v>
          </cell>
        </row>
        <row r="4424">
          <cell r="C4424">
            <v>54</v>
          </cell>
          <cell r="D4424" t="str">
            <v/>
          </cell>
          <cell r="E4424" t="str">
            <v/>
          </cell>
          <cell r="F4424" t="str">
            <v>Schematic diagram--Motor starter Cooler fan ME-1404</v>
          </cell>
          <cell r="G4424">
            <v>0</v>
          </cell>
          <cell r="H4424">
            <v>0</v>
          </cell>
          <cell r="I4424">
            <v>40175</v>
          </cell>
          <cell r="J4424">
            <v>40168</v>
          </cell>
          <cell r="K4424" t="str">
            <v>N</v>
          </cell>
          <cell r="L4424" t="str">
            <v>Drw</v>
          </cell>
          <cell r="M4424">
            <v>4425</v>
          </cell>
        </row>
        <row r="4425">
          <cell r="C4425">
            <v>54</v>
          </cell>
          <cell r="D4425" t="str">
            <v/>
          </cell>
          <cell r="E4425" t="str">
            <v/>
          </cell>
          <cell r="F4425" t="str">
            <v>Schematic diagram--Motor starter Cooler fan ME-1405</v>
          </cell>
          <cell r="G4425">
            <v>0</v>
          </cell>
          <cell r="H4425">
            <v>0</v>
          </cell>
          <cell r="I4425">
            <v>40175</v>
          </cell>
          <cell r="J4425">
            <v>40168</v>
          </cell>
          <cell r="K4425" t="str">
            <v>N</v>
          </cell>
          <cell r="L4425" t="str">
            <v>Drw</v>
          </cell>
          <cell r="M4425">
            <v>4426</v>
          </cell>
        </row>
        <row r="4426">
          <cell r="C4426">
            <v>54</v>
          </cell>
          <cell r="D4426" t="str">
            <v/>
          </cell>
          <cell r="E4426" t="str">
            <v/>
          </cell>
          <cell r="F4426" t="str">
            <v>Schematic diagram--Motor starter Cooler fan ME-1406</v>
          </cell>
          <cell r="G4426">
            <v>0</v>
          </cell>
          <cell r="H4426">
            <v>0</v>
          </cell>
          <cell r="I4426">
            <v>40175</v>
          </cell>
          <cell r="J4426">
            <v>40168</v>
          </cell>
          <cell r="K4426" t="str">
            <v>N</v>
          </cell>
          <cell r="L4426" t="str">
            <v>Drw</v>
          </cell>
          <cell r="M4426">
            <v>4427</v>
          </cell>
        </row>
        <row r="4427">
          <cell r="C4427">
            <v>54</v>
          </cell>
          <cell r="D4427" t="str">
            <v/>
          </cell>
          <cell r="E4427" t="str">
            <v/>
          </cell>
          <cell r="F4427" t="str">
            <v>Schematic diagram--Motor starter Cooler fan ME-1407</v>
          </cell>
          <cell r="G4427">
            <v>0</v>
          </cell>
          <cell r="H4427">
            <v>0</v>
          </cell>
          <cell r="I4427">
            <v>40175</v>
          </cell>
          <cell r="J4427">
            <v>40168</v>
          </cell>
          <cell r="K4427" t="str">
            <v>N</v>
          </cell>
          <cell r="L4427" t="str">
            <v>Drw</v>
          </cell>
          <cell r="M4427">
            <v>4428</v>
          </cell>
        </row>
        <row r="4428">
          <cell r="C4428">
            <v>54</v>
          </cell>
          <cell r="D4428" t="str">
            <v/>
          </cell>
          <cell r="E4428" t="str">
            <v/>
          </cell>
          <cell r="F4428" t="str">
            <v>Schematic diagram--Motor starter Cooler fan ME-1408</v>
          </cell>
          <cell r="G4428">
            <v>0</v>
          </cell>
          <cell r="H4428">
            <v>0</v>
          </cell>
          <cell r="I4428">
            <v>40175</v>
          </cell>
          <cell r="J4428">
            <v>40168</v>
          </cell>
          <cell r="K4428" t="str">
            <v>N</v>
          </cell>
          <cell r="L4428" t="str">
            <v>Drw</v>
          </cell>
          <cell r="M4428">
            <v>4429</v>
          </cell>
        </row>
        <row r="4429">
          <cell r="C4429">
            <v>54</v>
          </cell>
          <cell r="D4429" t="str">
            <v/>
          </cell>
          <cell r="E4429" t="str">
            <v/>
          </cell>
          <cell r="F4429" t="str">
            <v>Schematic diagram--Motor starter Cooler fan ME-1409</v>
          </cell>
          <cell r="G4429">
            <v>0</v>
          </cell>
          <cell r="H4429">
            <v>0</v>
          </cell>
          <cell r="I4429">
            <v>40175</v>
          </cell>
          <cell r="J4429">
            <v>40168</v>
          </cell>
          <cell r="K4429" t="str">
            <v>N</v>
          </cell>
          <cell r="L4429" t="str">
            <v>Drw</v>
          </cell>
          <cell r="M4429">
            <v>4430</v>
          </cell>
        </row>
        <row r="4430">
          <cell r="C4430">
            <v>54</v>
          </cell>
          <cell r="D4430" t="str">
            <v/>
          </cell>
          <cell r="E4430" t="str">
            <v/>
          </cell>
          <cell r="F4430" t="str">
            <v>Schematic diagram--Motor starter Cooler fan ME-1501</v>
          </cell>
          <cell r="G4430">
            <v>0</v>
          </cell>
          <cell r="H4430">
            <v>0</v>
          </cell>
          <cell r="I4430">
            <v>40175</v>
          </cell>
          <cell r="J4430">
            <v>40168</v>
          </cell>
          <cell r="K4430" t="str">
            <v>N</v>
          </cell>
          <cell r="L4430" t="str">
            <v>Drw</v>
          </cell>
          <cell r="M4430">
            <v>4431</v>
          </cell>
        </row>
        <row r="4431">
          <cell r="C4431">
            <v>54</v>
          </cell>
          <cell r="D4431" t="str">
            <v/>
          </cell>
          <cell r="E4431" t="str">
            <v/>
          </cell>
          <cell r="F4431" t="str">
            <v>Schematic diagram--Motor starter Cooler fan ME-1502</v>
          </cell>
          <cell r="G4431">
            <v>0</v>
          </cell>
          <cell r="H4431">
            <v>0</v>
          </cell>
          <cell r="I4431">
            <v>40175</v>
          </cell>
          <cell r="J4431">
            <v>40168</v>
          </cell>
          <cell r="K4431" t="str">
            <v>N</v>
          </cell>
          <cell r="L4431" t="str">
            <v>Drw</v>
          </cell>
          <cell r="M4431">
            <v>4432</v>
          </cell>
        </row>
        <row r="4432">
          <cell r="C4432">
            <v>54</v>
          </cell>
          <cell r="D4432" t="str">
            <v/>
          </cell>
          <cell r="E4432" t="str">
            <v/>
          </cell>
          <cell r="F4432" t="str">
            <v>Schematic diagram--Motor starter BOG compressor K-1201</v>
          </cell>
          <cell r="G4432">
            <v>0</v>
          </cell>
          <cell r="H4432">
            <v>0</v>
          </cell>
          <cell r="I4432">
            <v>40175</v>
          </cell>
          <cell r="J4432">
            <v>40168</v>
          </cell>
          <cell r="K4432" t="str">
            <v>N</v>
          </cell>
          <cell r="L4432" t="str">
            <v>Drw</v>
          </cell>
          <cell r="M4432">
            <v>4433</v>
          </cell>
        </row>
        <row r="4433">
          <cell r="C4433">
            <v>54</v>
          </cell>
          <cell r="D4433" t="str">
            <v/>
          </cell>
          <cell r="E4433" t="str">
            <v/>
          </cell>
          <cell r="F4433" t="str">
            <v>Schematic diagram--Motor starter BOG compressor K-1301</v>
          </cell>
          <cell r="G4433">
            <v>0</v>
          </cell>
          <cell r="H4433">
            <v>0</v>
          </cell>
          <cell r="I4433">
            <v>40175</v>
          </cell>
          <cell r="J4433">
            <v>40168</v>
          </cell>
          <cell r="K4433" t="str">
            <v>N</v>
          </cell>
          <cell r="L4433" t="str">
            <v>Drw</v>
          </cell>
          <cell r="M4433">
            <v>4434</v>
          </cell>
        </row>
        <row r="4434">
          <cell r="C4434">
            <v>54</v>
          </cell>
          <cell r="D4434" t="str">
            <v/>
          </cell>
          <cell r="E4434" t="str">
            <v/>
          </cell>
          <cell r="F4434" t="str">
            <v>Schematic diagram--Motor starter Refrigerant compressor K-1401</v>
          </cell>
          <cell r="G4434">
            <v>0</v>
          </cell>
          <cell r="H4434">
            <v>0</v>
          </cell>
          <cell r="I4434">
            <v>40175</v>
          </cell>
          <cell r="J4434">
            <v>40168</v>
          </cell>
          <cell r="K4434" t="str">
            <v>N</v>
          </cell>
          <cell r="L4434" t="str">
            <v>Drw</v>
          </cell>
          <cell r="M4434">
            <v>4435</v>
          </cell>
        </row>
        <row r="4435">
          <cell r="C4435">
            <v>54</v>
          </cell>
          <cell r="D4435" t="str">
            <v/>
          </cell>
          <cell r="E4435" t="str">
            <v/>
          </cell>
          <cell r="F4435" t="str">
            <v>Schematic diagram--Motor starter Refrigerant compressor K-1501</v>
          </cell>
          <cell r="G4435">
            <v>0</v>
          </cell>
          <cell r="H4435">
            <v>0</v>
          </cell>
          <cell r="I4435">
            <v>40175</v>
          </cell>
          <cell r="J4435">
            <v>40168</v>
          </cell>
          <cell r="K4435" t="str">
            <v>N</v>
          </cell>
          <cell r="L4435" t="str">
            <v>Drw</v>
          </cell>
          <cell r="M4435">
            <v>4436</v>
          </cell>
        </row>
        <row r="4436">
          <cell r="C4436">
            <v>54</v>
          </cell>
          <cell r="D4436" t="str">
            <v/>
          </cell>
          <cell r="E4436" t="str">
            <v/>
          </cell>
          <cell r="F4436" t="str">
            <v>Schematic diagram--Motor starter Lube oil pump K-1201</v>
          </cell>
          <cell r="G4436">
            <v>0</v>
          </cell>
          <cell r="H4436">
            <v>0</v>
          </cell>
          <cell r="I4436">
            <v>40175</v>
          </cell>
          <cell r="J4436">
            <v>40168</v>
          </cell>
          <cell r="K4436" t="str">
            <v>N</v>
          </cell>
          <cell r="L4436" t="str">
            <v>Drw</v>
          </cell>
          <cell r="M4436">
            <v>4437</v>
          </cell>
        </row>
        <row r="4437">
          <cell r="C4437">
            <v>54</v>
          </cell>
          <cell r="D4437" t="str">
            <v/>
          </cell>
          <cell r="E4437" t="str">
            <v/>
          </cell>
          <cell r="F4437" t="str">
            <v>Schematic diagram--Motor starter Lube oil pump K-1201</v>
          </cell>
          <cell r="G4437">
            <v>0</v>
          </cell>
          <cell r="H4437">
            <v>0</v>
          </cell>
          <cell r="I4437">
            <v>40175</v>
          </cell>
          <cell r="J4437">
            <v>40168</v>
          </cell>
          <cell r="K4437" t="str">
            <v>N</v>
          </cell>
          <cell r="L4437" t="str">
            <v>Drw</v>
          </cell>
          <cell r="M4437">
            <v>4438</v>
          </cell>
        </row>
        <row r="4438">
          <cell r="C4438">
            <v>54</v>
          </cell>
          <cell r="D4438" t="str">
            <v/>
          </cell>
          <cell r="E4438" t="str">
            <v/>
          </cell>
          <cell r="F4438" t="str">
            <v>Schematic diagram--Motor starter Lube oil pump K-1301</v>
          </cell>
          <cell r="G4438">
            <v>0</v>
          </cell>
          <cell r="H4438">
            <v>0</v>
          </cell>
          <cell r="I4438">
            <v>40175</v>
          </cell>
          <cell r="J4438">
            <v>40168</v>
          </cell>
          <cell r="K4438" t="str">
            <v>N</v>
          </cell>
          <cell r="L4438" t="str">
            <v>Drw</v>
          </cell>
          <cell r="M4438">
            <v>4439</v>
          </cell>
        </row>
        <row r="4439">
          <cell r="C4439">
            <v>54</v>
          </cell>
          <cell r="D4439" t="str">
            <v/>
          </cell>
          <cell r="E4439" t="str">
            <v/>
          </cell>
          <cell r="F4439" t="str">
            <v>Schematic diagram--Motor starter Lube oil pump K-1301</v>
          </cell>
          <cell r="G4439">
            <v>0</v>
          </cell>
          <cell r="H4439">
            <v>0</v>
          </cell>
          <cell r="I4439">
            <v>40175</v>
          </cell>
          <cell r="J4439">
            <v>40168</v>
          </cell>
          <cell r="K4439" t="str">
            <v>N</v>
          </cell>
          <cell r="L4439" t="str">
            <v>Drw</v>
          </cell>
          <cell r="M4439">
            <v>4440</v>
          </cell>
        </row>
        <row r="4440">
          <cell r="C4440">
            <v>54</v>
          </cell>
          <cell r="D4440" t="str">
            <v/>
          </cell>
          <cell r="E4440" t="str">
            <v/>
          </cell>
          <cell r="F4440" t="str">
            <v>Schematic diagram--Motor starter Lube oil pump K-1401</v>
          </cell>
          <cell r="G4440">
            <v>0</v>
          </cell>
          <cell r="H4440">
            <v>0</v>
          </cell>
          <cell r="I4440">
            <v>40175</v>
          </cell>
          <cell r="J4440">
            <v>40168</v>
          </cell>
          <cell r="K4440" t="str">
            <v>N</v>
          </cell>
          <cell r="L4440" t="str">
            <v>Drw</v>
          </cell>
          <cell r="M4440">
            <v>4441</v>
          </cell>
        </row>
        <row r="4441">
          <cell r="C4441">
            <v>54</v>
          </cell>
          <cell r="D4441" t="str">
            <v/>
          </cell>
          <cell r="E4441" t="str">
            <v/>
          </cell>
          <cell r="F4441" t="str">
            <v>Schematic diagram--Motor starter Lube oil pump K-1401</v>
          </cell>
          <cell r="G4441">
            <v>0</v>
          </cell>
          <cell r="H4441">
            <v>0</v>
          </cell>
          <cell r="I4441">
            <v>40175</v>
          </cell>
          <cell r="J4441">
            <v>40168</v>
          </cell>
          <cell r="K4441" t="str">
            <v>N</v>
          </cell>
          <cell r="L4441" t="str">
            <v>Drw</v>
          </cell>
          <cell r="M4441">
            <v>4442</v>
          </cell>
        </row>
        <row r="4442">
          <cell r="C4442">
            <v>54</v>
          </cell>
          <cell r="D4442" t="str">
            <v/>
          </cell>
          <cell r="E4442" t="str">
            <v/>
          </cell>
          <cell r="F4442" t="str">
            <v>Schematic diagram--Motor starter Lube oil pump K-1501</v>
          </cell>
          <cell r="G4442">
            <v>0</v>
          </cell>
          <cell r="H4442">
            <v>0</v>
          </cell>
          <cell r="I4442">
            <v>40175</v>
          </cell>
          <cell r="J4442">
            <v>40168</v>
          </cell>
          <cell r="K4442" t="str">
            <v>N</v>
          </cell>
          <cell r="L4442" t="str">
            <v>Drw</v>
          </cell>
          <cell r="M4442">
            <v>4443</v>
          </cell>
        </row>
        <row r="4443">
          <cell r="C4443">
            <v>54</v>
          </cell>
          <cell r="D4443" t="str">
            <v/>
          </cell>
          <cell r="E4443" t="str">
            <v/>
          </cell>
          <cell r="F4443" t="str">
            <v>Schematic diagram--Motor starter Lube oil pump K-1501</v>
          </cell>
          <cell r="G4443">
            <v>0</v>
          </cell>
          <cell r="H4443">
            <v>0</v>
          </cell>
          <cell r="I4443">
            <v>40175</v>
          </cell>
          <cell r="J4443">
            <v>40168</v>
          </cell>
          <cell r="K4443" t="str">
            <v>N</v>
          </cell>
          <cell r="L4443" t="str">
            <v>Drw</v>
          </cell>
          <cell r="M4443">
            <v>4444</v>
          </cell>
        </row>
        <row r="4444">
          <cell r="C4444">
            <v>54</v>
          </cell>
          <cell r="D4444" t="str">
            <v/>
          </cell>
          <cell r="E4444" t="str">
            <v/>
          </cell>
          <cell r="F4444" t="str">
            <v>Schematic diagram--Contactor Lube oil heater K-1201</v>
          </cell>
          <cell r="G4444">
            <v>0</v>
          </cell>
          <cell r="H4444">
            <v>0</v>
          </cell>
          <cell r="I4444">
            <v>40175</v>
          </cell>
          <cell r="J4444">
            <v>40168</v>
          </cell>
          <cell r="K4444" t="str">
            <v>N</v>
          </cell>
          <cell r="L4444" t="str">
            <v>Drw</v>
          </cell>
          <cell r="M4444">
            <v>4445</v>
          </cell>
        </row>
        <row r="4445">
          <cell r="C4445">
            <v>54</v>
          </cell>
          <cell r="D4445" t="str">
            <v/>
          </cell>
          <cell r="E4445" t="str">
            <v/>
          </cell>
          <cell r="F4445" t="str">
            <v>Schematic diagram--Contactor Lube oil heater K-1301</v>
          </cell>
          <cell r="G4445">
            <v>0</v>
          </cell>
          <cell r="H4445">
            <v>0</v>
          </cell>
          <cell r="I4445">
            <v>40175</v>
          </cell>
          <cell r="J4445">
            <v>40168</v>
          </cell>
          <cell r="K4445" t="str">
            <v>N</v>
          </cell>
          <cell r="L4445" t="str">
            <v>Drw</v>
          </cell>
          <cell r="M4445">
            <v>4446</v>
          </cell>
        </row>
        <row r="4446">
          <cell r="C4446">
            <v>54</v>
          </cell>
          <cell r="D4446" t="str">
            <v/>
          </cell>
          <cell r="E4446" t="str">
            <v/>
          </cell>
          <cell r="F4446" t="str">
            <v>Schematic diagram--Contactor Lube oil heater K-1401</v>
          </cell>
          <cell r="G4446">
            <v>0</v>
          </cell>
          <cell r="H4446">
            <v>0</v>
          </cell>
          <cell r="I4446">
            <v>40175</v>
          </cell>
          <cell r="J4446">
            <v>40168</v>
          </cell>
          <cell r="K4446" t="str">
            <v>N</v>
          </cell>
          <cell r="L4446" t="str">
            <v>Drw</v>
          </cell>
          <cell r="M4446">
            <v>4447</v>
          </cell>
        </row>
        <row r="4447">
          <cell r="C4447">
            <v>54</v>
          </cell>
          <cell r="D4447" t="str">
            <v/>
          </cell>
          <cell r="E4447" t="str">
            <v/>
          </cell>
          <cell r="F4447" t="str">
            <v>Schematic diagram--Contactor Lube oil heater K-1501</v>
          </cell>
          <cell r="G4447">
            <v>0</v>
          </cell>
          <cell r="H4447">
            <v>0</v>
          </cell>
          <cell r="I4447">
            <v>40175</v>
          </cell>
          <cell r="J4447">
            <v>40168</v>
          </cell>
          <cell r="K4447" t="str">
            <v>N</v>
          </cell>
          <cell r="L4447" t="str">
            <v>Drw</v>
          </cell>
          <cell r="M4447">
            <v>4448</v>
          </cell>
        </row>
        <row r="4448">
          <cell r="C4448">
            <v>54</v>
          </cell>
          <cell r="D4448" t="str">
            <v/>
          </cell>
          <cell r="E4448" t="str">
            <v/>
          </cell>
          <cell r="F4448" t="str">
            <v xml:space="preserve">-- </v>
          </cell>
          <cell r="G4448">
            <v>0</v>
          </cell>
          <cell r="H4448">
            <v>0</v>
          </cell>
          <cell r="I4448">
            <v>40175</v>
          </cell>
          <cell r="J4448">
            <v>40168</v>
          </cell>
          <cell r="K4448" t="str">
            <v>N</v>
          </cell>
          <cell r="L4448" t="str">
            <v>Drw</v>
          </cell>
          <cell r="M4448">
            <v>4449</v>
          </cell>
        </row>
        <row r="4449">
          <cell r="C4449">
            <v>54</v>
          </cell>
          <cell r="D4449" t="str">
            <v/>
          </cell>
          <cell r="E4449" t="str">
            <v/>
          </cell>
          <cell r="F4449" t="str">
            <v xml:space="preserve">-- </v>
          </cell>
          <cell r="G4449">
            <v>0</v>
          </cell>
          <cell r="H4449">
            <v>0</v>
          </cell>
          <cell r="I4449">
            <v>40175</v>
          </cell>
          <cell r="J4449">
            <v>40168</v>
          </cell>
          <cell r="K4449" t="str">
            <v>N</v>
          </cell>
          <cell r="L4449" t="str">
            <v>Drw</v>
          </cell>
          <cell r="M4449">
            <v>4450</v>
          </cell>
        </row>
        <row r="4450">
          <cell r="C4450">
            <v>54</v>
          </cell>
          <cell r="D4450" t="str">
            <v/>
          </cell>
          <cell r="E4450" t="str">
            <v/>
          </cell>
          <cell r="F4450" t="str">
            <v xml:space="preserve">-- </v>
          </cell>
          <cell r="G4450">
            <v>0</v>
          </cell>
          <cell r="H4450">
            <v>0</v>
          </cell>
          <cell r="I4450">
            <v>40175</v>
          </cell>
          <cell r="J4450">
            <v>40168</v>
          </cell>
          <cell r="K4450" t="str">
            <v>N</v>
          </cell>
          <cell r="L4450" t="str">
            <v>Drw</v>
          </cell>
          <cell r="M4450">
            <v>4451</v>
          </cell>
        </row>
        <row r="4451">
          <cell r="C4451">
            <v>54</v>
          </cell>
          <cell r="D4451" t="str">
            <v/>
          </cell>
          <cell r="E4451" t="str">
            <v/>
          </cell>
          <cell r="F4451" t="str">
            <v xml:space="preserve">-- </v>
          </cell>
          <cell r="G4451">
            <v>0</v>
          </cell>
          <cell r="H4451">
            <v>0</v>
          </cell>
          <cell r="I4451">
            <v>40175</v>
          </cell>
          <cell r="J4451">
            <v>40168</v>
          </cell>
          <cell r="K4451" t="str">
            <v>N</v>
          </cell>
          <cell r="L4451" t="str">
            <v>Drw</v>
          </cell>
          <cell r="M4451">
            <v>4452</v>
          </cell>
        </row>
        <row r="4452">
          <cell r="C4452">
            <v>54</v>
          </cell>
          <cell r="D4452" t="str">
            <v/>
          </cell>
          <cell r="E4452" t="str">
            <v/>
          </cell>
          <cell r="F4452" t="str">
            <v xml:space="preserve">-- </v>
          </cell>
          <cell r="G4452">
            <v>0</v>
          </cell>
          <cell r="H4452">
            <v>0</v>
          </cell>
          <cell r="I4452">
            <v>40175</v>
          </cell>
          <cell r="J4452">
            <v>40168</v>
          </cell>
          <cell r="K4452" t="str">
            <v>N</v>
          </cell>
          <cell r="L4452" t="str">
            <v>Drw</v>
          </cell>
          <cell r="M4452">
            <v>4453</v>
          </cell>
        </row>
        <row r="4453">
          <cell r="C4453">
            <v>54</v>
          </cell>
          <cell r="D4453" t="str">
            <v/>
          </cell>
          <cell r="E4453" t="str">
            <v/>
          </cell>
          <cell r="F4453" t="str">
            <v xml:space="preserve">-- </v>
          </cell>
          <cell r="G4453">
            <v>0</v>
          </cell>
          <cell r="H4453">
            <v>0</v>
          </cell>
          <cell r="I4453">
            <v>40175</v>
          </cell>
          <cell r="J4453">
            <v>40168</v>
          </cell>
          <cell r="K4453" t="str">
            <v>N</v>
          </cell>
          <cell r="L4453" t="str">
            <v>Drw</v>
          </cell>
          <cell r="M4453">
            <v>4454</v>
          </cell>
        </row>
        <row r="4454">
          <cell r="C4454">
            <v>54</v>
          </cell>
          <cell r="D4454" t="str">
            <v/>
          </cell>
          <cell r="E4454" t="str">
            <v/>
          </cell>
          <cell r="F4454" t="str">
            <v xml:space="preserve">-- </v>
          </cell>
          <cell r="G4454">
            <v>0</v>
          </cell>
          <cell r="H4454">
            <v>0</v>
          </cell>
          <cell r="I4454">
            <v>40175</v>
          </cell>
          <cell r="J4454">
            <v>40168</v>
          </cell>
          <cell r="K4454" t="str">
            <v>N</v>
          </cell>
          <cell r="L4454" t="str">
            <v>Drw</v>
          </cell>
          <cell r="M4454">
            <v>4455</v>
          </cell>
        </row>
        <row r="4455">
          <cell r="C4455">
            <v>54</v>
          </cell>
          <cell r="D4455" t="str">
            <v/>
          </cell>
          <cell r="E4455" t="str">
            <v/>
          </cell>
          <cell r="F4455" t="str">
            <v xml:space="preserve">-- </v>
          </cell>
          <cell r="G4455">
            <v>0</v>
          </cell>
          <cell r="H4455">
            <v>0</v>
          </cell>
          <cell r="I4455">
            <v>40175</v>
          </cell>
          <cell r="J4455">
            <v>40168</v>
          </cell>
          <cell r="K4455" t="str">
            <v>N</v>
          </cell>
          <cell r="L4455" t="str">
            <v>Drw</v>
          </cell>
          <cell r="M4455">
            <v>4456</v>
          </cell>
        </row>
        <row r="4456">
          <cell r="C4456">
            <v>54</v>
          </cell>
          <cell r="D4456" t="str">
            <v/>
          </cell>
          <cell r="E4456" t="str">
            <v/>
          </cell>
          <cell r="F4456" t="str">
            <v xml:space="preserve">-- </v>
          </cell>
          <cell r="G4456">
            <v>0</v>
          </cell>
          <cell r="H4456">
            <v>0</v>
          </cell>
          <cell r="I4456">
            <v>40175</v>
          </cell>
          <cell r="J4456">
            <v>40168</v>
          </cell>
          <cell r="K4456" t="str">
            <v>N</v>
          </cell>
          <cell r="L4456" t="str">
            <v>Drw</v>
          </cell>
          <cell r="M4456">
            <v>4457</v>
          </cell>
        </row>
        <row r="4457">
          <cell r="C4457">
            <v>54</v>
          </cell>
          <cell r="D4457" t="str">
            <v/>
          </cell>
          <cell r="E4457" t="str">
            <v/>
          </cell>
          <cell r="F4457" t="str">
            <v xml:space="preserve">Schematic diagram--Lighting  </v>
          </cell>
          <cell r="G4457">
            <v>0</v>
          </cell>
          <cell r="H4457">
            <v>0</v>
          </cell>
          <cell r="I4457">
            <v>40175</v>
          </cell>
          <cell r="J4457">
            <v>40168</v>
          </cell>
          <cell r="K4457" t="str">
            <v>N</v>
          </cell>
          <cell r="L4457" t="str">
            <v>Drw</v>
          </cell>
          <cell r="M4457">
            <v>4458</v>
          </cell>
        </row>
        <row r="4458">
          <cell r="C4458">
            <v>54</v>
          </cell>
          <cell r="D4458" t="str">
            <v/>
          </cell>
          <cell r="E4458" t="str">
            <v/>
          </cell>
          <cell r="F4458" t="str">
            <v xml:space="preserve">-- </v>
          </cell>
          <cell r="G4458">
            <v>0</v>
          </cell>
          <cell r="H4458">
            <v>0</v>
          </cell>
          <cell r="I4458">
            <v>40175</v>
          </cell>
          <cell r="J4458">
            <v>40168</v>
          </cell>
          <cell r="K4458" t="str">
            <v>N</v>
          </cell>
          <cell r="L4458" t="str">
            <v>Drw</v>
          </cell>
          <cell r="M4458">
            <v>4459</v>
          </cell>
        </row>
        <row r="4459">
          <cell r="C4459">
            <v>54</v>
          </cell>
          <cell r="D4459" t="str">
            <v/>
          </cell>
          <cell r="E4459" t="str">
            <v/>
          </cell>
          <cell r="F4459" t="str">
            <v xml:space="preserve">-- </v>
          </cell>
          <cell r="G4459">
            <v>0</v>
          </cell>
          <cell r="H4459">
            <v>0</v>
          </cell>
          <cell r="I4459">
            <v>40175</v>
          </cell>
          <cell r="J4459">
            <v>40168</v>
          </cell>
          <cell r="K4459" t="str">
            <v>N</v>
          </cell>
          <cell r="L4459" t="str">
            <v>Drw</v>
          </cell>
          <cell r="M4459">
            <v>4460</v>
          </cell>
        </row>
        <row r="4460">
          <cell r="C4460">
            <v>54</v>
          </cell>
          <cell r="D4460" t="str">
            <v/>
          </cell>
          <cell r="E4460" t="str">
            <v/>
          </cell>
          <cell r="F4460" t="str">
            <v xml:space="preserve">-- </v>
          </cell>
          <cell r="G4460">
            <v>0</v>
          </cell>
          <cell r="H4460">
            <v>0</v>
          </cell>
          <cell r="I4460">
            <v>40175</v>
          </cell>
          <cell r="J4460">
            <v>40168</v>
          </cell>
          <cell r="K4460" t="str">
            <v>N</v>
          </cell>
          <cell r="L4460" t="str">
            <v>Drw</v>
          </cell>
          <cell r="M4460">
            <v>4461</v>
          </cell>
        </row>
        <row r="4461">
          <cell r="C4461">
            <v>54</v>
          </cell>
          <cell r="D4461" t="str">
            <v/>
          </cell>
          <cell r="E4461" t="str">
            <v/>
          </cell>
          <cell r="F4461" t="str">
            <v xml:space="preserve">-- </v>
          </cell>
          <cell r="G4461">
            <v>0</v>
          </cell>
          <cell r="H4461">
            <v>0</v>
          </cell>
          <cell r="I4461">
            <v>40175</v>
          </cell>
          <cell r="J4461">
            <v>40168</v>
          </cell>
          <cell r="K4461" t="str">
            <v>N</v>
          </cell>
          <cell r="L4461" t="str">
            <v>Drw</v>
          </cell>
          <cell r="M4461">
            <v>4462</v>
          </cell>
        </row>
        <row r="4462">
          <cell r="C4462">
            <v>54</v>
          </cell>
          <cell r="D4462" t="str">
            <v/>
          </cell>
          <cell r="E4462" t="str">
            <v/>
          </cell>
          <cell r="F4462" t="str">
            <v xml:space="preserve">-- </v>
          </cell>
          <cell r="G4462">
            <v>0</v>
          </cell>
          <cell r="H4462">
            <v>0</v>
          </cell>
          <cell r="I4462">
            <v>40175</v>
          </cell>
          <cell r="J4462">
            <v>40168</v>
          </cell>
          <cell r="K4462" t="str">
            <v>N</v>
          </cell>
          <cell r="L4462" t="str">
            <v>Drw</v>
          </cell>
          <cell r="M4462">
            <v>4463</v>
          </cell>
        </row>
        <row r="4463">
          <cell r="C4463">
            <v>54</v>
          </cell>
          <cell r="D4463" t="str">
            <v/>
          </cell>
          <cell r="E4463" t="str">
            <v/>
          </cell>
          <cell r="F4463" t="str">
            <v xml:space="preserve">-- </v>
          </cell>
          <cell r="G4463">
            <v>0</v>
          </cell>
          <cell r="H4463">
            <v>0</v>
          </cell>
          <cell r="I4463">
            <v>40175</v>
          </cell>
          <cell r="J4463">
            <v>40168</v>
          </cell>
          <cell r="K4463" t="str">
            <v>N</v>
          </cell>
          <cell r="L4463" t="str">
            <v>Drw</v>
          </cell>
          <cell r="M4463">
            <v>4464</v>
          </cell>
        </row>
        <row r="4464">
          <cell r="C4464">
            <v>54</v>
          </cell>
          <cell r="D4464" t="str">
            <v/>
          </cell>
          <cell r="E4464" t="str">
            <v/>
          </cell>
          <cell r="F4464" t="str">
            <v xml:space="preserve">-- </v>
          </cell>
          <cell r="G4464">
            <v>0</v>
          </cell>
          <cell r="H4464">
            <v>0</v>
          </cell>
          <cell r="I4464">
            <v>40175</v>
          </cell>
          <cell r="J4464">
            <v>40168</v>
          </cell>
          <cell r="K4464" t="str">
            <v>N</v>
          </cell>
          <cell r="L4464" t="str">
            <v>Drw</v>
          </cell>
          <cell r="M4464">
            <v>4465</v>
          </cell>
        </row>
        <row r="4465">
          <cell r="C4465">
            <v>54</v>
          </cell>
          <cell r="D4465" t="str">
            <v/>
          </cell>
          <cell r="E4465" t="str">
            <v/>
          </cell>
          <cell r="F4465" t="str">
            <v xml:space="preserve">-- </v>
          </cell>
          <cell r="G4465">
            <v>0</v>
          </cell>
          <cell r="H4465">
            <v>0</v>
          </cell>
          <cell r="I4465">
            <v>40175</v>
          </cell>
          <cell r="J4465">
            <v>40168</v>
          </cell>
          <cell r="K4465" t="str">
            <v>N</v>
          </cell>
          <cell r="L4465" t="str">
            <v>Drw</v>
          </cell>
          <cell r="M4465">
            <v>4466</v>
          </cell>
        </row>
        <row r="4466">
          <cell r="C4466">
            <v>54</v>
          </cell>
          <cell r="D4466" t="str">
            <v/>
          </cell>
          <cell r="E4466" t="str">
            <v/>
          </cell>
          <cell r="F4466" t="str">
            <v xml:space="preserve">-- </v>
          </cell>
          <cell r="G4466">
            <v>0</v>
          </cell>
          <cell r="H4466">
            <v>0</v>
          </cell>
          <cell r="I4466">
            <v>40175</v>
          </cell>
          <cell r="J4466">
            <v>40168</v>
          </cell>
          <cell r="K4466" t="str">
            <v>N</v>
          </cell>
          <cell r="L4466" t="str">
            <v>Drw</v>
          </cell>
          <cell r="M4466">
            <v>4467</v>
          </cell>
        </row>
        <row r="4467">
          <cell r="C4467">
            <v>54</v>
          </cell>
          <cell r="D4467" t="str">
            <v/>
          </cell>
          <cell r="E4467" t="str">
            <v/>
          </cell>
          <cell r="F4467" t="str">
            <v xml:space="preserve">-- </v>
          </cell>
          <cell r="G4467">
            <v>0</v>
          </cell>
          <cell r="H4467">
            <v>0</v>
          </cell>
          <cell r="I4467">
            <v>40175</v>
          </cell>
          <cell r="J4467">
            <v>40168</v>
          </cell>
          <cell r="K4467" t="str">
            <v>N</v>
          </cell>
          <cell r="L4467" t="str">
            <v>Drw</v>
          </cell>
          <cell r="M4467">
            <v>4468</v>
          </cell>
        </row>
        <row r="4468">
          <cell r="C4468">
            <v>54</v>
          </cell>
          <cell r="D4468" t="str">
            <v/>
          </cell>
          <cell r="E4468" t="str">
            <v/>
          </cell>
          <cell r="F4468" t="str">
            <v xml:space="preserve">-- </v>
          </cell>
          <cell r="G4468">
            <v>0</v>
          </cell>
          <cell r="H4468">
            <v>0</v>
          </cell>
          <cell r="I4468">
            <v>40175</v>
          </cell>
          <cell r="J4468">
            <v>40168</v>
          </cell>
          <cell r="K4468" t="str">
            <v>N</v>
          </cell>
          <cell r="L4468" t="str">
            <v>Drw</v>
          </cell>
          <cell r="M4468">
            <v>4469</v>
          </cell>
        </row>
        <row r="4469">
          <cell r="C4469">
            <v>54</v>
          </cell>
          <cell r="D4469" t="str">
            <v/>
          </cell>
          <cell r="E4469" t="str">
            <v/>
          </cell>
          <cell r="F4469" t="str">
            <v xml:space="preserve">-- </v>
          </cell>
          <cell r="G4469">
            <v>0</v>
          </cell>
          <cell r="H4469">
            <v>0</v>
          </cell>
          <cell r="I4469">
            <v>40175</v>
          </cell>
          <cell r="J4469">
            <v>40168</v>
          </cell>
          <cell r="K4469" t="str">
            <v>N</v>
          </cell>
          <cell r="L4469" t="str">
            <v>Drw</v>
          </cell>
          <cell r="M4469">
            <v>4470</v>
          </cell>
        </row>
        <row r="4470">
          <cell r="C4470">
            <v>54</v>
          </cell>
          <cell r="D4470" t="str">
            <v/>
          </cell>
          <cell r="E4470" t="str">
            <v/>
          </cell>
          <cell r="F4470" t="str">
            <v xml:space="preserve">-- </v>
          </cell>
          <cell r="G4470">
            <v>0</v>
          </cell>
          <cell r="H4470">
            <v>0</v>
          </cell>
          <cell r="I4470">
            <v>40175</v>
          </cell>
          <cell r="J4470">
            <v>40168</v>
          </cell>
          <cell r="K4470" t="str">
            <v>N</v>
          </cell>
          <cell r="L4470" t="str">
            <v>Drw</v>
          </cell>
          <cell r="M4470">
            <v>4471</v>
          </cell>
        </row>
        <row r="4471">
          <cell r="C4471">
            <v>54</v>
          </cell>
          <cell r="D4471" t="str">
            <v/>
          </cell>
          <cell r="E4471" t="str">
            <v/>
          </cell>
          <cell r="F4471" t="str">
            <v xml:space="preserve">-- </v>
          </cell>
          <cell r="G4471">
            <v>0</v>
          </cell>
          <cell r="H4471">
            <v>0</v>
          </cell>
          <cell r="I4471">
            <v>40175</v>
          </cell>
          <cell r="J4471">
            <v>40168</v>
          </cell>
          <cell r="K4471" t="str">
            <v>N</v>
          </cell>
          <cell r="L4471" t="str">
            <v>Drw</v>
          </cell>
          <cell r="M4471">
            <v>4472</v>
          </cell>
        </row>
        <row r="4472">
          <cell r="C4472">
            <v>54</v>
          </cell>
          <cell r="D4472" t="str">
            <v/>
          </cell>
          <cell r="E4472" t="str">
            <v/>
          </cell>
          <cell r="F4472" t="str">
            <v xml:space="preserve">-- </v>
          </cell>
          <cell r="G4472">
            <v>0</v>
          </cell>
          <cell r="H4472">
            <v>0</v>
          </cell>
          <cell r="I4472">
            <v>40175</v>
          </cell>
          <cell r="J4472">
            <v>40168</v>
          </cell>
          <cell r="K4472" t="str">
            <v>N</v>
          </cell>
          <cell r="L4472" t="str">
            <v>Drw</v>
          </cell>
          <cell r="M4472">
            <v>4473</v>
          </cell>
        </row>
        <row r="4473">
          <cell r="C4473">
            <v>54</v>
          </cell>
          <cell r="D4473" t="str">
            <v/>
          </cell>
          <cell r="E4473" t="str">
            <v/>
          </cell>
          <cell r="F4473" t="str">
            <v xml:space="preserve">-- </v>
          </cell>
          <cell r="G4473">
            <v>0</v>
          </cell>
          <cell r="H4473">
            <v>0</v>
          </cell>
          <cell r="I4473">
            <v>40175</v>
          </cell>
          <cell r="J4473">
            <v>40168</v>
          </cell>
          <cell r="K4473" t="str">
            <v>N</v>
          </cell>
          <cell r="L4473" t="str">
            <v>Drw</v>
          </cell>
          <cell r="M4473">
            <v>4474</v>
          </cell>
        </row>
        <row r="4474">
          <cell r="C4474">
            <v>54</v>
          </cell>
          <cell r="D4474" t="str">
            <v/>
          </cell>
          <cell r="E4474" t="str">
            <v/>
          </cell>
          <cell r="F4474" t="str">
            <v xml:space="preserve">-- </v>
          </cell>
          <cell r="G4474">
            <v>0</v>
          </cell>
          <cell r="H4474">
            <v>0</v>
          </cell>
          <cell r="I4474">
            <v>40175</v>
          </cell>
          <cell r="J4474">
            <v>40168</v>
          </cell>
          <cell r="K4474" t="str">
            <v>N</v>
          </cell>
          <cell r="L4474" t="str">
            <v>Drw</v>
          </cell>
          <cell r="M4474">
            <v>4475</v>
          </cell>
        </row>
        <row r="4475">
          <cell r="C4475">
            <v>54</v>
          </cell>
          <cell r="D4475" t="str">
            <v/>
          </cell>
          <cell r="E4475" t="str">
            <v/>
          </cell>
          <cell r="F4475" t="str">
            <v xml:space="preserve">-- </v>
          </cell>
          <cell r="G4475">
            <v>0</v>
          </cell>
          <cell r="H4475">
            <v>0</v>
          </cell>
          <cell r="I4475">
            <v>40175</v>
          </cell>
          <cell r="J4475">
            <v>40168</v>
          </cell>
          <cell r="K4475" t="str">
            <v>N</v>
          </cell>
          <cell r="L4475" t="str">
            <v>Drw</v>
          </cell>
          <cell r="M4475">
            <v>4476</v>
          </cell>
        </row>
        <row r="4476">
          <cell r="C4476">
            <v>54</v>
          </cell>
          <cell r="D4476" t="str">
            <v/>
          </cell>
          <cell r="E4476" t="str">
            <v/>
          </cell>
          <cell r="F4476" t="str">
            <v xml:space="preserve">-- </v>
          </cell>
          <cell r="G4476">
            <v>0</v>
          </cell>
          <cell r="H4476">
            <v>0</v>
          </cell>
          <cell r="I4476">
            <v>40175</v>
          </cell>
          <cell r="J4476">
            <v>40168</v>
          </cell>
          <cell r="K4476" t="str">
            <v>N</v>
          </cell>
          <cell r="L4476" t="str">
            <v>Drw</v>
          </cell>
          <cell r="M4476">
            <v>4477</v>
          </cell>
        </row>
        <row r="4477">
          <cell r="C4477">
            <v>54</v>
          </cell>
          <cell r="D4477" t="str">
            <v/>
          </cell>
          <cell r="E4477" t="str">
            <v/>
          </cell>
          <cell r="F4477" t="str">
            <v xml:space="preserve">-- </v>
          </cell>
          <cell r="G4477">
            <v>0</v>
          </cell>
          <cell r="H4477">
            <v>0</v>
          </cell>
          <cell r="I4477">
            <v>40175</v>
          </cell>
          <cell r="J4477">
            <v>40168</v>
          </cell>
          <cell r="K4477" t="str">
            <v>N</v>
          </cell>
          <cell r="L4477" t="str">
            <v>Drw</v>
          </cell>
          <cell r="M4477">
            <v>4478</v>
          </cell>
        </row>
        <row r="4478">
          <cell r="C4478">
            <v>54</v>
          </cell>
          <cell r="D4478" t="str">
            <v/>
          </cell>
          <cell r="E4478" t="str">
            <v/>
          </cell>
          <cell r="F4478" t="str">
            <v xml:space="preserve">-- </v>
          </cell>
          <cell r="G4478">
            <v>0</v>
          </cell>
          <cell r="H4478">
            <v>0</v>
          </cell>
          <cell r="I4478">
            <v>40175</v>
          </cell>
          <cell r="J4478">
            <v>40168</v>
          </cell>
          <cell r="K4478" t="str">
            <v>N</v>
          </cell>
          <cell r="L4478" t="str">
            <v>Drw</v>
          </cell>
          <cell r="M4478">
            <v>4479</v>
          </cell>
        </row>
        <row r="4479">
          <cell r="C4479">
            <v>54</v>
          </cell>
          <cell r="D4479" t="str">
            <v/>
          </cell>
          <cell r="E4479" t="str">
            <v/>
          </cell>
          <cell r="F4479" t="str">
            <v xml:space="preserve">-- </v>
          </cell>
          <cell r="G4479">
            <v>0</v>
          </cell>
          <cell r="H4479">
            <v>0</v>
          </cell>
          <cell r="I4479">
            <v>40175</v>
          </cell>
          <cell r="J4479">
            <v>40168</v>
          </cell>
          <cell r="K4479" t="str">
            <v>N</v>
          </cell>
          <cell r="L4479" t="str">
            <v>Drw</v>
          </cell>
          <cell r="M4479">
            <v>4480</v>
          </cell>
        </row>
        <row r="4480">
          <cell r="C4480">
            <v>54</v>
          </cell>
          <cell r="D4480" t="str">
            <v/>
          </cell>
          <cell r="E4480" t="str">
            <v/>
          </cell>
          <cell r="F4480" t="str">
            <v xml:space="preserve">-- </v>
          </cell>
          <cell r="G4480">
            <v>0</v>
          </cell>
          <cell r="H4480">
            <v>0</v>
          </cell>
          <cell r="I4480">
            <v>40175</v>
          </cell>
          <cell r="J4480">
            <v>40168</v>
          </cell>
          <cell r="K4480" t="str">
            <v>N</v>
          </cell>
          <cell r="L4480" t="str">
            <v>Drw</v>
          </cell>
          <cell r="M4480">
            <v>4481</v>
          </cell>
        </row>
        <row r="4481">
          <cell r="C4481">
            <v>54</v>
          </cell>
          <cell r="D4481" t="str">
            <v/>
          </cell>
          <cell r="E4481" t="str">
            <v/>
          </cell>
          <cell r="F4481" t="str">
            <v xml:space="preserve">-- </v>
          </cell>
          <cell r="G4481">
            <v>0</v>
          </cell>
          <cell r="H4481">
            <v>0</v>
          </cell>
          <cell r="I4481">
            <v>40175</v>
          </cell>
          <cell r="J4481">
            <v>40168</v>
          </cell>
          <cell r="K4481" t="str">
            <v>N</v>
          </cell>
          <cell r="L4481" t="str">
            <v>Drw</v>
          </cell>
          <cell r="M4481">
            <v>4482</v>
          </cell>
        </row>
        <row r="4482">
          <cell r="C4482">
            <v>54</v>
          </cell>
          <cell r="D4482" t="str">
            <v/>
          </cell>
          <cell r="E4482" t="str">
            <v/>
          </cell>
          <cell r="F4482" t="str">
            <v xml:space="preserve">-- </v>
          </cell>
          <cell r="G4482">
            <v>0</v>
          </cell>
          <cell r="H4482">
            <v>0</v>
          </cell>
          <cell r="I4482">
            <v>40175</v>
          </cell>
          <cell r="J4482">
            <v>40168</v>
          </cell>
          <cell r="K4482" t="str">
            <v>N</v>
          </cell>
          <cell r="L4482" t="str">
            <v>Drw</v>
          </cell>
          <cell r="M4482">
            <v>4483</v>
          </cell>
        </row>
        <row r="4483">
          <cell r="C4483">
            <v>54</v>
          </cell>
          <cell r="D4483" t="str">
            <v/>
          </cell>
          <cell r="E4483" t="str">
            <v/>
          </cell>
          <cell r="F4483" t="str">
            <v xml:space="preserve">-- </v>
          </cell>
          <cell r="G4483">
            <v>0</v>
          </cell>
          <cell r="H4483">
            <v>0</v>
          </cell>
          <cell r="I4483">
            <v>40175</v>
          </cell>
          <cell r="J4483">
            <v>40168</v>
          </cell>
          <cell r="K4483" t="str">
            <v>N</v>
          </cell>
          <cell r="L4483" t="str">
            <v>Drw</v>
          </cell>
          <cell r="M4483">
            <v>4484</v>
          </cell>
        </row>
        <row r="4484">
          <cell r="C4484">
            <v>54</v>
          </cell>
          <cell r="D4484" t="str">
            <v/>
          </cell>
          <cell r="E4484" t="str">
            <v/>
          </cell>
          <cell r="F4484" t="str">
            <v xml:space="preserve">-- </v>
          </cell>
          <cell r="G4484">
            <v>0</v>
          </cell>
          <cell r="H4484">
            <v>0</v>
          </cell>
          <cell r="I4484">
            <v>40175</v>
          </cell>
          <cell r="J4484">
            <v>40168</v>
          </cell>
          <cell r="K4484" t="str">
            <v>N</v>
          </cell>
          <cell r="L4484" t="str">
            <v>Drw</v>
          </cell>
          <cell r="M4484">
            <v>4485</v>
          </cell>
        </row>
        <row r="4485">
          <cell r="C4485">
            <v>54</v>
          </cell>
          <cell r="D4485" t="str">
            <v/>
          </cell>
          <cell r="E4485" t="str">
            <v/>
          </cell>
          <cell r="F4485" t="str">
            <v xml:space="preserve">-- </v>
          </cell>
          <cell r="G4485">
            <v>0</v>
          </cell>
          <cell r="H4485">
            <v>0</v>
          </cell>
          <cell r="I4485">
            <v>40175</v>
          </cell>
          <cell r="J4485">
            <v>40168</v>
          </cell>
          <cell r="K4485" t="str">
            <v>N</v>
          </cell>
          <cell r="L4485" t="str">
            <v>Drw</v>
          </cell>
          <cell r="M4485">
            <v>4486</v>
          </cell>
        </row>
        <row r="4486">
          <cell r="C4486">
            <v>54</v>
          </cell>
          <cell r="D4486" t="str">
            <v/>
          </cell>
          <cell r="E4486" t="str">
            <v/>
          </cell>
          <cell r="F4486" t="str">
            <v xml:space="preserve">-- </v>
          </cell>
          <cell r="G4486">
            <v>0</v>
          </cell>
          <cell r="H4486">
            <v>0</v>
          </cell>
          <cell r="I4486">
            <v>40175</v>
          </cell>
          <cell r="J4486">
            <v>40168</v>
          </cell>
          <cell r="K4486" t="str">
            <v>N</v>
          </cell>
          <cell r="L4486" t="str">
            <v>Drw</v>
          </cell>
          <cell r="M4486">
            <v>4487</v>
          </cell>
        </row>
        <row r="4487">
          <cell r="C4487">
            <v>54</v>
          </cell>
          <cell r="D4487" t="str">
            <v/>
          </cell>
          <cell r="E4487" t="str">
            <v/>
          </cell>
          <cell r="F4487" t="str">
            <v xml:space="preserve">-- </v>
          </cell>
          <cell r="G4487">
            <v>0</v>
          </cell>
          <cell r="H4487">
            <v>0</v>
          </cell>
          <cell r="I4487">
            <v>40175</v>
          </cell>
          <cell r="J4487">
            <v>40168</v>
          </cell>
          <cell r="K4487" t="str">
            <v>N</v>
          </cell>
          <cell r="L4487" t="str">
            <v>Drw</v>
          </cell>
          <cell r="M4487">
            <v>4488</v>
          </cell>
        </row>
        <row r="4488">
          <cell r="C4488">
            <v>54</v>
          </cell>
          <cell r="D4488" t="str">
            <v/>
          </cell>
          <cell r="E4488" t="str">
            <v/>
          </cell>
          <cell r="F4488" t="str">
            <v xml:space="preserve">-- </v>
          </cell>
          <cell r="G4488">
            <v>0</v>
          </cell>
          <cell r="H4488">
            <v>0</v>
          </cell>
          <cell r="I4488">
            <v>40175</v>
          </cell>
          <cell r="J4488">
            <v>40168</v>
          </cell>
          <cell r="K4488" t="str">
            <v>N</v>
          </cell>
          <cell r="L4488" t="str">
            <v>Drw</v>
          </cell>
          <cell r="M4488">
            <v>4489</v>
          </cell>
        </row>
        <row r="4489">
          <cell r="C4489">
            <v>54</v>
          </cell>
          <cell r="D4489" t="str">
            <v/>
          </cell>
          <cell r="E4489" t="str">
            <v/>
          </cell>
          <cell r="F4489" t="str">
            <v xml:space="preserve">-- </v>
          </cell>
          <cell r="G4489">
            <v>0</v>
          </cell>
          <cell r="H4489">
            <v>0</v>
          </cell>
          <cell r="I4489">
            <v>40175</v>
          </cell>
          <cell r="J4489">
            <v>40168</v>
          </cell>
          <cell r="K4489" t="str">
            <v>N</v>
          </cell>
          <cell r="L4489" t="str">
            <v>Drw</v>
          </cell>
          <cell r="M4489">
            <v>4490</v>
          </cell>
        </row>
        <row r="4490">
          <cell r="C4490">
            <v>54</v>
          </cell>
          <cell r="D4490" t="str">
            <v/>
          </cell>
          <cell r="E4490" t="str">
            <v/>
          </cell>
          <cell r="F4490" t="str">
            <v xml:space="preserve">-- </v>
          </cell>
          <cell r="G4490">
            <v>0</v>
          </cell>
          <cell r="H4490">
            <v>0</v>
          </cell>
          <cell r="I4490">
            <v>40175</v>
          </cell>
          <cell r="J4490">
            <v>40168</v>
          </cell>
          <cell r="K4490" t="str">
            <v>N</v>
          </cell>
          <cell r="L4490" t="str">
            <v>Drw</v>
          </cell>
          <cell r="M4490">
            <v>4491</v>
          </cell>
        </row>
        <row r="4491">
          <cell r="C4491">
            <v>54</v>
          </cell>
          <cell r="D4491" t="str">
            <v/>
          </cell>
          <cell r="E4491" t="str">
            <v/>
          </cell>
          <cell r="F4491" t="str">
            <v xml:space="preserve">-- </v>
          </cell>
          <cell r="G4491">
            <v>0</v>
          </cell>
          <cell r="H4491">
            <v>0</v>
          </cell>
          <cell r="I4491">
            <v>40175</v>
          </cell>
          <cell r="J4491">
            <v>40168</v>
          </cell>
          <cell r="K4491" t="str">
            <v>N</v>
          </cell>
          <cell r="L4491" t="str">
            <v>Drw</v>
          </cell>
          <cell r="M4491">
            <v>4492</v>
          </cell>
        </row>
        <row r="4492">
          <cell r="C4492">
            <v>54</v>
          </cell>
          <cell r="D4492" t="str">
            <v/>
          </cell>
          <cell r="E4492" t="str">
            <v/>
          </cell>
          <cell r="F4492" t="str">
            <v xml:space="preserve">-- </v>
          </cell>
          <cell r="G4492">
            <v>0</v>
          </cell>
          <cell r="H4492">
            <v>0</v>
          </cell>
          <cell r="I4492">
            <v>40175</v>
          </cell>
          <cell r="J4492">
            <v>40168</v>
          </cell>
          <cell r="K4492" t="str">
            <v>N</v>
          </cell>
          <cell r="L4492" t="str">
            <v>Drw</v>
          </cell>
          <cell r="M4492">
            <v>4493</v>
          </cell>
        </row>
        <row r="4493">
          <cell r="C4493">
            <v>54</v>
          </cell>
          <cell r="D4493" t="str">
            <v/>
          </cell>
          <cell r="E4493" t="str">
            <v/>
          </cell>
          <cell r="F4493" t="str">
            <v xml:space="preserve">-- </v>
          </cell>
          <cell r="G4493">
            <v>0</v>
          </cell>
          <cell r="H4493">
            <v>0</v>
          </cell>
          <cell r="I4493">
            <v>40175</v>
          </cell>
          <cell r="J4493">
            <v>40168</v>
          </cell>
          <cell r="K4493" t="str">
            <v>N</v>
          </cell>
          <cell r="L4493" t="str">
            <v>Drw</v>
          </cell>
          <cell r="M4493">
            <v>4494</v>
          </cell>
        </row>
        <row r="4494">
          <cell r="C4494">
            <v>54</v>
          </cell>
          <cell r="D4494" t="str">
            <v/>
          </cell>
          <cell r="E4494" t="str">
            <v/>
          </cell>
          <cell r="F4494" t="str">
            <v xml:space="preserve">-- </v>
          </cell>
          <cell r="G4494">
            <v>0</v>
          </cell>
          <cell r="H4494">
            <v>0</v>
          </cell>
          <cell r="I4494">
            <v>40175</v>
          </cell>
          <cell r="J4494">
            <v>40168</v>
          </cell>
          <cell r="K4494" t="str">
            <v>N</v>
          </cell>
          <cell r="L4494" t="str">
            <v>Drw</v>
          </cell>
          <cell r="M4494">
            <v>4495</v>
          </cell>
        </row>
        <row r="4495">
          <cell r="C4495">
            <v>54</v>
          </cell>
          <cell r="D4495" t="str">
            <v/>
          </cell>
          <cell r="E4495" t="str">
            <v/>
          </cell>
          <cell r="F4495" t="str">
            <v xml:space="preserve">-- </v>
          </cell>
          <cell r="G4495">
            <v>0</v>
          </cell>
          <cell r="H4495">
            <v>0</v>
          </cell>
          <cell r="I4495">
            <v>40175</v>
          </cell>
          <cell r="J4495">
            <v>40168</v>
          </cell>
          <cell r="K4495" t="str">
            <v>N</v>
          </cell>
          <cell r="L4495" t="str">
            <v>Drw</v>
          </cell>
          <cell r="M4495">
            <v>4496</v>
          </cell>
        </row>
        <row r="4496">
          <cell r="C4496">
            <v>54</v>
          </cell>
          <cell r="D4496" t="str">
            <v/>
          </cell>
          <cell r="E4496" t="str">
            <v/>
          </cell>
          <cell r="F4496" t="str">
            <v xml:space="preserve">-- </v>
          </cell>
          <cell r="G4496">
            <v>0</v>
          </cell>
          <cell r="H4496">
            <v>0</v>
          </cell>
          <cell r="I4496">
            <v>40175</v>
          </cell>
          <cell r="J4496">
            <v>40168</v>
          </cell>
          <cell r="K4496" t="str">
            <v>N</v>
          </cell>
          <cell r="L4496" t="str">
            <v>Drw</v>
          </cell>
          <cell r="M4496">
            <v>4497</v>
          </cell>
        </row>
        <row r="4497">
          <cell r="C4497">
            <v>54</v>
          </cell>
          <cell r="D4497" t="str">
            <v/>
          </cell>
          <cell r="E4497" t="str">
            <v/>
          </cell>
          <cell r="F4497" t="str">
            <v xml:space="preserve">-- </v>
          </cell>
          <cell r="G4497">
            <v>0</v>
          </cell>
          <cell r="H4497">
            <v>0</v>
          </cell>
          <cell r="I4497">
            <v>40175</v>
          </cell>
          <cell r="J4497">
            <v>40168</v>
          </cell>
          <cell r="K4497" t="str">
            <v>N</v>
          </cell>
          <cell r="L4497" t="str">
            <v>Drw</v>
          </cell>
          <cell r="M4497">
            <v>4498</v>
          </cell>
        </row>
        <row r="4498">
          <cell r="C4498">
            <v>54</v>
          </cell>
          <cell r="D4498" t="str">
            <v/>
          </cell>
          <cell r="E4498" t="str">
            <v/>
          </cell>
          <cell r="F4498" t="str">
            <v xml:space="preserve">-- </v>
          </cell>
          <cell r="G4498">
            <v>0</v>
          </cell>
          <cell r="H4498">
            <v>0</v>
          </cell>
          <cell r="I4498">
            <v>40175</v>
          </cell>
          <cell r="J4498">
            <v>40168</v>
          </cell>
          <cell r="K4498" t="str">
            <v>N</v>
          </cell>
          <cell r="L4498" t="str">
            <v>Drw</v>
          </cell>
          <cell r="M4498">
            <v>4499</v>
          </cell>
        </row>
        <row r="4499">
          <cell r="C4499">
            <v>54</v>
          </cell>
          <cell r="D4499" t="str">
            <v/>
          </cell>
          <cell r="E4499" t="str">
            <v/>
          </cell>
          <cell r="F4499" t="str">
            <v xml:space="preserve">-- </v>
          </cell>
          <cell r="G4499">
            <v>0</v>
          </cell>
          <cell r="H4499">
            <v>0</v>
          </cell>
          <cell r="I4499">
            <v>40175</v>
          </cell>
          <cell r="J4499">
            <v>40168</v>
          </cell>
          <cell r="K4499" t="str">
            <v>N</v>
          </cell>
          <cell r="L4499" t="str">
            <v>Drw</v>
          </cell>
          <cell r="M4499">
            <v>4500</v>
          </cell>
        </row>
        <row r="4500">
          <cell r="C4500">
            <v>25</v>
          </cell>
          <cell r="D4500" t="str">
            <v>05050-CM-25-001-00</v>
          </cell>
          <cell r="E4500" t="str">
            <v>05050-CM-25-001-00</v>
          </cell>
          <cell r="F4500" t="str">
            <v xml:space="preserve">Manufacturing data book-- </v>
          </cell>
          <cell r="G4500">
            <v>0</v>
          </cell>
          <cell r="H4500" t="str">
            <v>VP-1516-2500-OI-0001-002</v>
          </cell>
          <cell r="I4500">
            <v>40175</v>
          </cell>
          <cell r="J4500">
            <v>40168</v>
          </cell>
          <cell r="K4500" t="str">
            <v>Y</v>
          </cell>
          <cell r="L4500" t="str">
            <v>Doc</v>
          </cell>
          <cell r="M4500">
            <v>4</v>
          </cell>
        </row>
        <row r="4501">
          <cell r="C4501">
            <v>25</v>
          </cell>
          <cell r="D4501" t="str">
            <v>05050-CM-25-002-00</v>
          </cell>
          <cell r="E4501" t="str">
            <v>05050-CM-25-002-00</v>
          </cell>
          <cell r="F4501" t="str">
            <v xml:space="preserve">Mechanical data catalogue-- </v>
          </cell>
          <cell r="G4501">
            <v>0</v>
          </cell>
          <cell r="H4501" t="str">
            <v>VP-1516-2500-OI-0001-004</v>
          </cell>
          <cell r="I4501">
            <v>40175</v>
          </cell>
          <cell r="J4501">
            <v>40168</v>
          </cell>
          <cell r="K4501" t="str">
            <v>Y</v>
          </cell>
          <cell r="L4501" t="str">
            <v>Doc</v>
          </cell>
          <cell r="M4501">
            <v>5</v>
          </cell>
        </row>
        <row r="4502">
          <cell r="C4502">
            <v>25</v>
          </cell>
          <cell r="D4502" t="str">
            <v/>
          </cell>
          <cell r="E4502" t="str">
            <v/>
          </cell>
          <cell r="F4502" t="str">
            <v xml:space="preserve">Spare Parts Lists and filled SPIR forms-- </v>
          </cell>
          <cell r="G4502">
            <v>0</v>
          </cell>
          <cell r="H4502">
            <v>0</v>
          </cell>
          <cell r="I4502">
            <v>40175</v>
          </cell>
          <cell r="J4502">
            <v>40168</v>
          </cell>
          <cell r="K4502" t="str">
            <v>N</v>
          </cell>
          <cell r="L4502" t="str">
            <v>Doc</v>
          </cell>
          <cell r="M4502">
            <v>6</v>
          </cell>
          <cell r="N4502" t="str">
            <v>05050-CM-25-003-00</v>
          </cell>
        </row>
        <row r="4503">
          <cell r="C4503">
            <v>25</v>
          </cell>
          <cell r="D4503" t="str">
            <v/>
          </cell>
          <cell r="E4503" t="str">
            <v/>
          </cell>
          <cell r="F4503" t="str">
            <v xml:space="preserve">Project engineering specification-- </v>
          </cell>
          <cell r="G4503">
            <v>0</v>
          </cell>
          <cell r="H4503">
            <v>0</v>
          </cell>
          <cell r="I4503">
            <v>40175</v>
          </cell>
          <cell r="J4503">
            <v>40168</v>
          </cell>
          <cell r="K4503" t="str">
            <v>N</v>
          </cell>
          <cell r="L4503" t="str">
            <v>Doc</v>
          </cell>
          <cell r="M4503">
            <v>7</v>
          </cell>
        </row>
        <row r="4504">
          <cell r="C4504">
            <v>25</v>
          </cell>
          <cell r="D4504" t="str">
            <v/>
          </cell>
          <cell r="E4504" t="str">
            <v/>
          </cell>
          <cell r="F4504" t="str">
            <v xml:space="preserve">Vendor Print Index &amp; Schedule-- </v>
          </cell>
          <cell r="G4504">
            <v>0</v>
          </cell>
          <cell r="H4504" t="str">
            <v>VP-1516-2500-OI-0001-007</v>
          </cell>
          <cell r="I4504">
            <v>40175</v>
          </cell>
          <cell r="J4504">
            <v>40168</v>
          </cell>
          <cell r="K4504" t="str">
            <v>N</v>
          </cell>
          <cell r="L4504" t="str">
            <v>Doc</v>
          </cell>
          <cell r="M4504">
            <v>8</v>
          </cell>
        </row>
        <row r="4505">
          <cell r="C4505">
            <v>25</v>
          </cell>
          <cell r="D4505" t="str">
            <v/>
          </cell>
          <cell r="E4505" t="str">
            <v/>
          </cell>
          <cell r="F4505" t="str">
            <v xml:space="preserve">Overall Communication &amp; Coordination Procedure-- </v>
          </cell>
          <cell r="G4505">
            <v>0</v>
          </cell>
          <cell r="H4505">
            <v>0</v>
          </cell>
          <cell r="I4505">
            <v>40175</v>
          </cell>
          <cell r="J4505">
            <v>40168</v>
          </cell>
          <cell r="K4505" t="str">
            <v>N</v>
          </cell>
          <cell r="L4505" t="str">
            <v>Doc</v>
          </cell>
          <cell r="M4505">
            <v>9</v>
          </cell>
        </row>
        <row r="4506">
          <cell r="C4506">
            <v>25</v>
          </cell>
          <cell r="D4506" t="str">
            <v/>
          </cell>
          <cell r="E4506" t="str">
            <v/>
          </cell>
          <cell r="F4506" t="str">
            <v xml:space="preserve">Overall Project Schedule-- </v>
          </cell>
          <cell r="G4506">
            <v>0</v>
          </cell>
          <cell r="H4506">
            <v>0</v>
          </cell>
          <cell r="I4506">
            <v>40175</v>
          </cell>
          <cell r="J4506">
            <v>40168</v>
          </cell>
          <cell r="K4506" t="str">
            <v>N</v>
          </cell>
          <cell r="L4506" t="str">
            <v>Doc</v>
          </cell>
          <cell r="M4506">
            <v>10</v>
          </cell>
        </row>
        <row r="4507">
          <cell r="C4507">
            <v>25</v>
          </cell>
          <cell r="D4507" t="str">
            <v/>
          </cell>
          <cell r="E4507" t="str">
            <v/>
          </cell>
          <cell r="F4507" t="str">
            <v xml:space="preserve">Planning and Scheduling-- </v>
          </cell>
          <cell r="G4507">
            <v>0</v>
          </cell>
          <cell r="H4507">
            <v>0</v>
          </cell>
          <cell r="I4507">
            <v>40175</v>
          </cell>
          <cell r="J4507">
            <v>40168</v>
          </cell>
          <cell r="K4507" t="str">
            <v>N</v>
          </cell>
          <cell r="L4507" t="str">
            <v>Doc</v>
          </cell>
          <cell r="M4507">
            <v>11</v>
          </cell>
        </row>
        <row r="4508">
          <cell r="C4508">
            <v>25</v>
          </cell>
          <cell r="D4508" t="str">
            <v/>
          </cell>
          <cell r="E4508" t="str">
            <v/>
          </cell>
          <cell r="F4508" t="str">
            <v xml:space="preserve">Project Procedures-- </v>
          </cell>
          <cell r="G4508">
            <v>0</v>
          </cell>
          <cell r="H4508">
            <v>0</v>
          </cell>
          <cell r="I4508">
            <v>40175</v>
          </cell>
          <cell r="J4508">
            <v>40168</v>
          </cell>
          <cell r="K4508" t="str">
            <v>N</v>
          </cell>
          <cell r="L4508" t="str">
            <v>Doc</v>
          </cell>
          <cell r="M4508">
            <v>12</v>
          </cell>
        </row>
        <row r="4509">
          <cell r="C4509" t="str">
            <v>QP</v>
          </cell>
          <cell r="D4509" t="str">
            <v>05050-CP-QP-001-01</v>
          </cell>
          <cell r="E4509" t="str">
            <v>05050-CP-QP-001-01</v>
          </cell>
          <cell r="F4509" t="str">
            <v xml:space="preserve">Quality Plan-- </v>
          </cell>
          <cell r="G4509">
            <v>0</v>
          </cell>
          <cell r="H4509" t="str">
            <v>VP-1516-2500-OI-0001-071</v>
          </cell>
          <cell r="I4509">
            <v>40175</v>
          </cell>
          <cell r="J4509">
            <v>40168</v>
          </cell>
          <cell r="K4509" t="str">
            <v>Y</v>
          </cell>
          <cell r="L4509" t="str">
            <v>Doc</v>
          </cell>
          <cell r="M4509">
            <v>13</v>
          </cell>
        </row>
        <row r="4510">
          <cell r="C4510">
            <v>25</v>
          </cell>
          <cell r="D4510" t="str">
            <v/>
          </cell>
          <cell r="E4510" t="str">
            <v/>
          </cell>
          <cell r="F4510" t="str">
            <v xml:space="preserve">Detailed Schedule-- </v>
          </cell>
          <cell r="G4510">
            <v>0</v>
          </cell>
          <cell r="H4510">
            <v>0</v>
          </cell>
          <cell r="I4510">
            <v>40175</v>
          </cell>
          <cell r="J4510">
            <v>40168</v>
          </cell>
          <cell r="K4510" t="str">
            <v>N</v>
          </cell>
          <cell r="L4510" t="str">
            <v>Doc</v>
          </cell>
          <cell r="M4510">
            <v>14</v>
          </cell>
        </row>
        <row r="4511">
          <cell r="C4511">
            <v>25</v>
          </cell>
          <cell r="D4511" t="str">
            <v/>
          </cell>
          <cell r="E4511" t="str">
            <v/>
          </cell>
          <cell r="F4511" t="str">
            <v xml:space="preserve">-- </v>
          </cell>
          <cell r="G4511">
            <v>0</v>
          </cell>
          <cell r="H4511">
            <v>0</v>
          </cell>
          <cell r="I4511">
            <v>40175</v>
          </cell>
          <cell r="J4511">
            <v>40168</v>
          </cell>
          <cell r="K4511" t="str">
            <v>N</v>
          </cell>
          <cell r="L4511" t="str">
            <v>Doc</v>
          </cell>
          <cell r="M4511">
            <v>15</v>
          </cell>
        </row>
        <row r="4512">
          <cell r="C4512">
            <v>25</v>
          </cell>
          <cell r="D4512" t="str">
            <v/>
          </cell>
          <cell r="E4512" t="str">
            <v/>
          </cell>
          <cell r="F4512" t="str">
            <v xml:space="preserve">-- </v>
          </cell>
          <cell r="G4512">
            <v>0</v>
          </cell>
          <cell r="H4512">
            <v>0</v>
          </cell>
          <cell r="I4512">
            <v>40175</v>
          </cell>
          <cell r="J4512">
            <v>40168</v>
          </cell>
          <cell r="K4512" t="str">
            <v>N</v>
          </cell>
          <cell r="L4512" t="str">
            <v>Doc</v>
          </cell>
          <cell r="M4512">
            <v>16</v>
          </cell>
        </row>
        <row r="4513">
          <cell r="C4513">
            <v>25</v>
          </cell>
          <cell r="D4513" t="str">
            <v/>
          </cell>
          <cell r="E4513" t="str">
            <v/>
          </cell>
          <cell r="F4513" t="str">
            <v xml:space="preserve">-- </v>
          </cell>
          <cell r="G4513">
            <v>0</v>
          </cell>
          <cell r="H4513">
            <v>0</v>
          </cell>
          <cell r="I4513">
            <v>40175</v>
          </cell>
          <cell r="J4513">
            <v>40168</v>
          </cell>
          <cell r="K4513" t="str">
            <v>N</v>
          </cell>
          <cell r="L4513" t="str">
            <v>Doc</v>
          </cell>
          <cell r="M4513">
            <v>17</v>
          </cell>
        </row>
        <row r="4514">
          <cell r="C4514">
            <v>25</v>
          </cell>
          <cell r="D4514" t="str">
            <v/>
          </cell>
          <cell r="E4514" t="str">
            <v/>
          </cell>
          <cell r="F4514" t="str">
            <v>Material Specification-- (Propane)</v>
          </cell>
          <cell r="G4514">
            <v>0</v>
          </cell>
          <cell r="H4514">
            <v>0</v>
          </cell>
          <cell r="I4514">
            <v>40175</v>
          </cell>
          <cell r="J4514">
            <v>40168</v>
          </cell>
          <cell r="K4514" t="str">
            <v>N</v>
          </cell>
          <cell r="L4514" t="str">
            <v>Doc</v>
          </cell>
          <cell r="M4514">
            <v>18</v>
          </cell>
        </row>
        <row r="4515">
          <cell r="C4515">
            <v>25</v>
          </cell>
          <cell r="D4515" t="str">
            <v/>
          </cell>
          <cell r="E4515" t="str">
            <v/>
          </cell>
          <cell r="F4515">
            <v>0</v>
          </cell>
          <cell r="G4515">
            <v>0</v>
          </cell>
          <cell r="H4515">
            <v>0</v>
          </cell>
          <cell r="I4515">
            <v>40175</v>
          </cell>
          <cell r="J4515">
            <v>40168</v>
          </cell>
          <cell r="K4515" t="str">
            <v>N</v>
          </cell>
          <cell r="L4515" t="str">
            <v>Doc</v>
          </cell>
          <cell r="M4515">
            <v>19</v>
          </cell>
        </row>
        <row r="4516">
          <cell r="C4516">
            <v>25</v>
          </cell>
          <cell r="D4516" t="str">
            <v/>
          </cell>
          <cell r="E4516" t="str">
            <v/>
          </cell>
          <cell r="F4516">
            <v>0</v>
          </cell>
          <cell r="G4516">
            <v>0</v>
          </cell>
          <cell r="H4516">
            <v>0</v>
          </cell>
          <cell r="I4516">
            <v>40175</v>
          </cell>
          <cell r="J4516">
            <v>40168</v>
          </cell>
          <cell r="K4516" t="str">
            <v>N</v>
          </cell>
          <cell r="L4516" t="str">
            <v>Doc</v>
          </cell>
          <cell r="M4516">
            <v>20</v>
          </cell>
        </row>
        <row r="4517">
          <cell r="C4517">
            <v>25</v>
          </cell>
          <cell r="D4517" t="str">
            <v/>
          </cell>
          <cell r="E4517" t="str">
            <v/>
          </cell>
          <cell r="F4517">
            <v>0</v>
          </cell>
          <cell r="G4517">
            <v>0</v>
          </cell>
          <cell r="H4517">
            <v>0</v>
          </cell>
          <cell r="I4517">
            <v>40175</v>
          </cell>
          <cell r="J4517">
            <v>40168</v>
          </cell>
          <cell r="K4517" t="str">
            <v>N</v>
          </cell>
          <cell r="L4517" t="str">
            <v>Doc</v>
          </cell>
          <cell r="M4517">
            <v>21</v>
          </cell>
        </row>
        <row r="4518">
          <cell r="C4518">
            <v>25</v>
          </cell>
          <cell r="D4518" t="str">
            <v/>
          </cell>
          <cell r="E4518" t="str">
            <v/>
          </cell>
          <cell r="F4518" t="str">
            <v>Material Specification-- (Butane)</v>
          </cell>
          <cell r="G4518">
            <v>0</v>
          </cell>
          <cell r="H4518">
            <v>0</v>
          </cell>
          <cell r="I4518">
            <v>40175</v>
          </cell>
          <cell r="J4518">
            <v>40168</v>
          </cell>
          <cell r="K4518" t="str">
            <v>N</v>
          </cell>
          <cell r="L4518" t="str">
            <v>Doc</v>
          </cell>
          <cell r="M4518">
            <v>22</v>
          </cell>
        </row>
        <row r="4519">
          <cell r="C4519" t="str">
            <v>00</v>
          </cell>
          <cell r="D4519" t="str">
            <v/>
          </cell>
          <cell r="E4519" t="str">
            <v/>
          </cell>
          <cell r="F4519" t="str">
            <v>Vendor Documentation</v>
          </cell>
          <cell r="G4519">
            <v>0</v>
          </cell>
          <cell r="H4519">
            <v>0</v>
          </cell>
          <cell r="I4519" t="str">
            <v>-</v>
          </cell>
          <cell r="J4519" t="str">
            <v>-</v>
          </cell>
          <cell r="K4519" t="str">
            <v>N</v>
          </cell>
          <cell r="L4519" t="str">
            <v>Doc</v>
          </cell>
          <cell r="M4519">
            <v>23</v>
          </cell>
        </row>
        <row r="4520">
          <cell r="C4520" t="str">
            <v>FA</v>
          </cell>
          <cell r="D4520" t="str">
            <v/>
          </cell>
          <cell r="E4520" t="str">
            <v/>
          </cell>
          <cell r="F4520" t="str">
            <v xml:space="preserve">Vendor Docs-Tank plates- </v>
          </cell>
          <cell r="G4520">
            <v>0</v>
          </cell>
          <cell r="H4520">
            <v>0</v>
          </cell>
          <cell r="I4520">
            <v>40175</v>
          </cell>
          <cell r="J4520">
            <v>40168</v>
          </cell>
          <cell r="K4520" t="str">
            <v>N</v>
          </cell>
          <cell r="L4520" t="str">
            <v>Doc</v>
          </cell>
          <cell r="M4520">
            <v>24</v>
          </cell>
        </row>
        <row r="4521">
          <cell r="C4521" t="str">
            <v>FD</v>
          </cell>
          <cell r="D4521" t="str">
            <v/>
          </cell>
          <cell r="E4521" t="str">
            <v/>
          </cell>
          <cell r="F4521" t="str">
            <v xml:space="preserve">Vendor Docs-Tank calibration- </v>
          </cell>
          <cell r="G4521">
            <v>0</v>
          </cell>
          <cell r="H4521">
            <v>0</v>
          </cell>
          <cell r="I4521">
            <v>40175</v>
          </cell>
          <cell r="J4521">
            <v>40168</v>
          </cell>
          <cell r="K4521" t="str">
            <v>N</v>
          </cell>
          <cell r="L4521" t="str">
            <v>Doc</v>
          </cell>
          <cell r="M4521">
            <v>25</v>
          </cell>
        </row>
        <row r="4522">
          <cell r="C4522" t="str">
            <v>FJ</v>
          </cell>
          <cell r="D4522" t="str">
            <v/>
          </cell>
          <cell r="E4522" t="str">
            <v/>
          </cell>
          <cell r="F4522" t="str">
            <v xml:space="preserve">Vendor Docs-Consumables- </v>
          </cell>
          <cell r="G4522">
            <v>0</v>
          </cell>
          <cell r="H4522">
            <v>0</v>
          </cell>
          <cell r="I4522">
            <v>40175</v>
          </cell>
          <cell r="J4522">
            <v>40168</v>
          </cell>
          <cell r="K4522" t="str">
            <v>N</v>
          </cell>
          <cell r="L4522" t="str">
            <v>Doc</v>
          </cell>
          <cell r="M4522">
            <v>26</v>
          </cell>
        </row>
        <row r="4523">
          <cell r="C4523" t="str">
            <v>GA</v>
          </cell>
          <cell r="D4523" t="str">
            <v/>
          </cell>
          <cell r="E4523" t="str">
            <v/>
          </cell>
          <cell r="F4523" t="str">
            <v xml:space="preserve">Vendor Docs-Condensers &amp; chillers- </v>
          </cell>
          <cell r="G4523">
            <v>0</v>
          </cell>
          <cell r="H4523">
            <v>0</v>
          </cell>
          <cell r="I4523">
            <v>40175</v>
          </cell>
          <cell r="J4523">
            <v>40168</v>
          </cell>
          <cell r="K4523" t="str">
            <v>N</v>
          </cell>
          <cell r="L4523" t="str">
            <v>Doc</v>
          </cell>
          <cell r="M4523">
            <v>27</v>
          </cell>
        </row>
        <row r="4524">
          <cell r="C4524" t="str">
            <v>GB</v>
          </cell>
          <cell r="D4524" t="str">
            <v/>
          </cell>
          <cell r="E4524" t="str">
            <v/>
          </cell>
          <cell r="F4524" t="str">
            <v xml:space="preserve">Vendor Docs-Air Coolers- </v>
          </cell>
          <cell r="G4524">
            <v>0</v>
          </cell>
          <cell r="H4524">
            <v>0</v>
          </cell>
          <cell r="I4524">
            <v>40175</v>
          </cell>
          <cell r="J4524">
            <v>40168</v>
          </cell>
          <cell r="K4524" t="str">
            <v>N</v>
          </cell>
          <cell r="L4524" t="str">
            <v>Doc</v>
          </cell>
          <cell r="M4524">
            <v>28</v>
          </cell>
        </row>
        <row r="4525">
          <cell r="C4525" t="str">
            <v>GJ</v>
          </cell>
          <cell r="D4525" t="str">
            <v/>
          </cell>
          <cell r="E4525" t="str">
            <v/>
          </cell>
          <cell r="F4525" t="str">
            <v xml:space="preserve">Vendor Docs-Process Vessels- </v>
          </cell>
          <cell r="G4525">
            <v>0</v>
          </cell>
          <cell r="H4525">
            <v>0</v>
          </cell>
          <cell r="I4525">
            <v>40175</v>
          </cell>
          <cell r="J4525">
            <v>40168</v>
          </cell>
          <cell r="K4525" t="str">
            <v>N</v>
          </cell>
          <cell r="L4525" t="str">
            <v>Doc</v>
          </cell>
          <cell r="M4525">
            <v>29</v>
          </cell>
        </row>
        <row r="4526">
          <cell r="C4526" t="str">
            <v>HA</v>
          </cell>
          <cell r="D4526" t="str">
            <v/>
          </cell>
          <cell r="E4526" t="str">
            <v/>
          </cell>
          <cell r="F4526" t="str">
            <v xml:space="preserve">Vendor Docs-Pipes, flanges and fittings- </v>
          </cell>
          <cell r="G4526">
            <v>0</v>
          </cell>
          <cell r="H4526">
            <v>0</v>
          </cell>
          <cell r="I4526">
            <v>40175</v>
          </cell>
          <cell r="J4526">
            <v>40168</v>
          </cell>
          <cell r="K4526" t="str">
            <v>N</v>
          </cell>
          <cell r="L4526" t="str">
            <v>Doc</v>
          </cell>
          <cell r="M4526">
            <v>30</v>
          </cell>
        </row>
        <row r="4527">
          <cell r="C4527" t="str">
            <v>HF</v>
          </cell>
          <cell r="D4527" t="str">
            <v/>
          </cell>
          <cell r="E4527" t="str">
            <v/>
          </cell>
          <cell r="F4527" t="str">
            <v xml:space="preserve">Vendor Docs-Bellows, flanged (Inc. Installation Instructions)- </v>
          </cell>
          <cell r="G4527">
            <v>0</v>
          </cell>
          <cell r="H4527">
            <v>0</v>
          </cell>
          <cell r="I4527">
            <v>40175</v>
          </cell>
          <cell r="J4527">
            <v>40168</v>
          </cell>
          <cell r="K4527" t="str">
            <v>N</v>
          </cell>
          <cell r="L4527" t="str">
            <v>Doc</v>
          </cell>
          <cell r="M4527">
            <v>31</v>
          </cell>
        </row>
        <row r="4528">
          <cell r="C4528" t="str">
            <v>HG</v>
          </cell>
          <cell r="D4528" t="str">
            <v/>
          </cell>
          <cell r="E4528" t="str">
            <v/>
          </cell>
          <cell r="F4528" t="str">
            <v xml:space="preserve">Vendor Docs-Pipe supports, clips, etc- </v>
          </cell>
          <cell r="G4528">
            <v>0</v>
          </cell>
          <cell r="H4528">
            <v>0</v>
          </cell>
          <cell r="I4528">
            <v>40175</v>
          </cell>
          <cell r="J4528">
            <v>40168</v>
          </cell>
          <cell r="K4528" t="str">
            <v>N</v>
          </cell>
          <cell r="L4528" t="str">
            <v>Doc</v>
          </cell>
          <cell r="M4528">
            <v>32</v>
          </cell>
        </row>
        <row r="4529">
          <cell r="C4529" t="str">
            <v>HK</v>
          </cell>
          <cell r="D4529" t="str">
            <v/>
          </cell>
          <cell r="E4529" t="str">
            <v/>
          </cell>
          <cell r="F4529" t="str">
            <v xml:space="preserve">Vendor Docs-Studs &amp; nuts- </v>
          </cell>
          <cell r="G4529">
            <v>0</v>
          </cell>
          <cell r="H4529">
            <v>0</v>
          </cell>
          <cell r="I4529">
            <v>40175</v>
          </cell>
          <cell r="J4529">
            <v>40168</v>
          </cell>
          <cell r="K4529" t="str">
            <v>N</v>
          </cell>
          <cell r="L4529" t="str">
            <v>Doc</v>
          </cell>
          <cell r="M4529">
            <v>33</v>
          </cell>
        </row>
        <row r="4530">
          <cell r="C4530" t="str">
            <v>HL</v>
          </cell>
          <cell r="D4530" t="str">
            <v/>
          </cell>
          <cell r="E4530" t="str">
            <v/>
          </cell>
          <cell r="F4530" t="str">
            <v xml:space="preserve">Vendor Docs-Gaskets- </v>
          </cell>
          <cell r="G4530">
            <v>0</v>
          </cell>
          <cell r="H4530">
            <v>0</v>
          </cell>
          <cell r="I4530">
            <v>40175</v>
          </cell>
          <cell r="J4530">
            <v>40168</v>
          </cell>
          <cell r="K4530" t="str">
            <v>N</v>
          </cell>
          <cell r="L4530" t="str">
            <v>Doc</v>
          </cell>
          <cell r="M4530">
            <v>34</v>
          </cell>
        </row>
        <row r="4531">
          <cell r="C4531" t="str">
            <v>HM</v>
          </cell>
          <cell r="D4531" t="str">
            <v/>
          </cell>
          <cell r="E4531" t="str">
            <v/>
          </cell>
          <cell r="F4531" t="str">
            <v xml:space="preserve">Vendor Docs-Bonding wires and straps- </v>
          </cell>
          <cell r="G4531">
            <v>0</v>
          </cell>
          <cell r="H4531">
            <v>0</v>
          </cell>
          <cell r="I4531">
            <v>40175</v>
          </cell>
          <cell r="J4531">
            <v>40168</v>
          </cell>
          <cell r="K4531" t="str">
            <v>N</v>
          </cell>
          <cell r="L4531" t="str">
            <v>Doc</v>
          </cell>
          <cell r="M4531">
            <v>35</v>
          </cell>
        </row>
        <row r="4532">
          <cell r="C4532" t="str">
            <v>HN</v>
          </cell>
          <cell r="D4532" t="str">
            <v/>
          </cell>
          <cell r="E4532" t="str">
            <v/>
          </cell>
          <cell r="F4532" t="str">
            <v xml:space="preserve">Vendor Docs-Welding consumables- </v>
          </cell>
          <cell r="G4532">
            <v>0</v>
          </cell>
          <cell r="H4532">
            <v>0</v>
          </cell>
          <cell r="I4532">
            <v>40175</v>
          </cell>
          <cell r="J4532">
            <v>40168</v>
          </cell>
          <cell r="K4532" t="str">
            <v>N</v>
          </cell>
          <cell r="L4532" t="str">
            <v>Doc</v>
          </cell>
          <cell r="M4532">
            <v>36</v>
          </cell>
        </row>
        <row r="4533">
          <cell r="C4533" t="str">
            <v>JA</v>
          </cell>
          <cell r="D4533" t="str">
            <v/>
          </cell>
          <cell r="E4533" t="str">
            <v/>
          </cell>
          <cell r="F4533" t="str">
            <v xml:space="preserve">Vendor Docs-Tank safety relief valves (Inc. Installation Instructions)- </v>
          </cell>
          <cell r="G4533">
            <v>0</v>
          </cell>
          <cell r="H4533">
            <v>0</v>
          </cell>
          <cell r="I4533">
            <v>40175</v>
          </cell>
          <cell r="J4533">
            <v>40168</v>
          </cell>
          <cell r="K4533" t="str">
            <v>N</v>
          </cell>
          <cell r="L4533" t="str">
            <v>Doc</v>
          </cell>
          <cell r="M4533">
            <v>37</v>
          </cell>
        </row>
        <row r="4534">
          <cell r="C4534" t="str">
            <v>JB</v>
          </cell>
          <cell r="D4534" t="str">
            <v/>
          </cell>
          <cell r="E4534" t="str">
            <v/>
          </cell>
          <cell r="F4534" t="str">
            <v xml:space="preserve">Vendor Docs-Ball valves- </v>
          </cell>
          <cell r="G4534">
            <v>0</v>
          </cell>
          <cell r="H4534">
            <v>0</v>
          </cell>
          <cell r="I4534">
            <v>40175</v>
          </cell>
          <cell r="J4534">
            <v>40168</v>
          </cell>
          <cell r="K4534" t="str">
            <v>N</v>
          </cell>
          <cell r="L4534" t="str">
            <v>Doc</v>
          </cell>
          <cell r="M4534">
            <v>38</v>
          </cell>
        </row>
        <row r="4535">
          <cell r="C4535" t="str">
            <v>JC</v>
          </cell>
          <cell r="D4535" t="str">
            <v/>
          </cell>
          <cell r="E4535" t="str">
            <v/>
          </cell>
          <cell r="F4535" t="str">
            <v xml:space="preserve">Vendor Docs-Butterfly valves- </v>
          </cell>
          <cell r="G4535">
            <v>0</v>
          </cell>
          <cell r="H4535">
            <v>0</v>
          </cell>
          <cell r="I4535">
            <v>40175</v>
          </cell>
          <cell r="J4535">
            <v>40168</v>
          </cell>
          <cell r="K4535" t="str">
            <v>N</v>
          </cell>
          <cell r="L4535" t="str">
            <v>Doc</v>
          </cell>
          <cell r="M4535">
            <v>39</v>
          </cell>
        </row>
        <row r="4536">
          <cell r="C4536" t="str">
            <v>JD</v>
          </cell>
          <cell r="D4536" t="str">
            <v/>
          </cell>
          <cell r="E4536" t="str">
            <v/>
          </cell>
          <cell r="F4536" t="str">
            <v xml:space="preserve">Vendor Docs-Globe, needle, SDNR valves- </v>
          </cell>
          <cell r="G4536">
            <v>0</v>
          </cell>
          <cell r="H4536">
            <v>0</v>
          </cell>
          <cell r="I4536">
            <v>40175</v>
          </cell>
          <cell r="J4536">
            <v>40168</v>
          </cell>
          <cell r="K4536" t="str">
            <v>N</v>
          </cell>
          <cell r="L4536" t="str">
            <v>Doc</v>
          </cell>
          <cell r="M4536">
            <v>40</v>
          </cell>
        </row>
        <row r="4537">
          <cell r="C4537" t="str">
            <v>JE</v>
          </cell>
          <cell r="D4537" t="str">
            <v/>
          </cell>
          <cell r="E4537" t="str">
            <v/>
          </cell>
          <cell r="F4537" t="str">
            <v xml:space="preserve">Vendor Docs-Gate valves- </v>
          </cell>
          <cell r="G4537">
            <v>0</v>
          </cell>
          <cell r="H4537">
            <v>0</v>
          </cell>
          <cell r="I4537">
            <v>40175</v>
          </cell>
          <cell r="J4537">
            <v>40168</v>
          </cell>
          <cell r="K4537" t="str">
            <v>N</v>
          </cell>
          <cell r="L4537" t="str">
            <v>Doc</v>
          </cell>
          <cell r="M4537">
            <v>41</v>
          </cell>
        </row>
        <row r="4538">
          <cell r="C4538" t="str">
            <v>JF</v>
          </cell>
          <cell r="D4538" t="str">
            <v/>
          </cell>
          <cell r="E4538" t="str">
            <v/>
          </cell>
          <cell r="F4538" t="str">
            <v xml:space="preserve">Vendor Docs-Non-Return Valves- </v>
          </cell>
          <cell r="G4538">
            <v>0</v>
          </cell>
          <cell r="H4538">
            <v>0</v>
          </cell>
          <cell r="I4538">
            <v>40175</v>
          </cell>
          <cell r="J4538">
            <v>40168</v>
          </cell>
          <cell r="K4538" t="str">
            <v>N</v>
          </cell>
          <cell r="L4538" t="str">
            <v>Doc</v>
          </cell>
          <cell r="M4538">
            <v>42</v>
          </cell>
        </row>
        <row r="4539">
          <cell r="C4539" t="str">
            <v>JF</v>
          </cell>
          <cell r="D4539" t="str">
            <v/>
          </cell>
          <cell r="E4539" t="str">
            <v/>
          </cell>
          <cell r="F4539" t="str">
            <v xml:space="preserve">Vendor Docs-90³ Valves- </v>
          </cell>
          <cell r="G4539">
            <v>0</v>
          </cell>
          <cell r="H4539">
            <v>0</v>
          </cell>
          <cell r="I4539">
            <v>40175</v>
          </cell>
          <cell r="J4539">
            <v>40168</v>
          </cell>
          <cell r="K4539" t="str">
            <v>N</v>
          </cell>
          <cell r="L4539" t="str">
            <v>Doc</v>
          </cell>
          <cell r="M4539">
            <v>43</v>
          </cell>
        </row>
        <row r="4540">
          <cell r="C4540" t="str">
            <v>JG</v>
          </cell>
          <cell r="D4540" t="str">
            <v/>
          </cell>
          <cell r="E4540" t="str">
            <v/>
          </cell>
          <cell r="F4540" t="str">
            <v xml:space="preserve">Vendor Docs-Needle valves- </v>
          </cell>
          <cell r="G4540">
            <v>0</v>
          </cell>
          <cell r="H4540">
            <v>0</v>
          </cell>
          <cell r="I4540">
            <v>40175</v>
          </cell>
          <cell r="J4540">
            <v>40168</v>
          </cell>
          <cell r="K4540" t="str">
            <v>N</v>
          </cell>
          <cell r="L4540" t="str">
            <v>Doc</v>
          </cell>
          <cell r="M4540">
            <v>44</v>
          </cell>
        </row>
        <row r="4541">
          <cell r="C4541" t="str">
            <v>JH</v>
          </cell>
          <cell r="D4541" t="str">
            <v/>
          </cell>
          <cell r="E4541" t="str">
            <v/>
          </cell>
          <cell r="F4541" t="str">
            <v xml:space="preserve">Vendor Docs-Speciality valves- </v>
          </cell>
          <cell r="G4541">
            <v>0</v>
          </cell>
          <cell r="H4541">
            <v>0</v>
          </cell>
          <cell r="I4541">
            <v>40175</v>
          </cell>
          <cell r="J4541">
            <v>40168</v>
          </cell>
          <cell r="K4541" t="str">
            <v>N</v>
          </cell>
          <cell r="L4541" t="str">
            <v>Doc</v>
          </cell>
          <cell r="M4541">
            <v>45</v>
          </cell>
        </row>
        <row r="4542">
          <cell r="C4542" t="str">
            <v>JJ</v>
          </cell>
          <cell r="D4542" t="str">
            <v/>
          </cell>
          <cell r="E4542" t="str">
            <v/>
          </cell>
          <cell r="F4542" t="str">
            <v xml:space="preserve">Vendor Docs-Process relief &amp; Thermal relief valves- </v>
          </cell>
          <cell r="G4542">
            <v>0</v>
          </cell>
          <cell r="H4542">
            <v>0</v>
          </cell>
          <cell r="I4542">
            <v>40175</v>
          </cell>
          <cell r="J4542">
            <v>40168</v>
          </cell>
          <cell r="K4542" t="str">
            <v>N</v>
          </cell>
          <cell r="L4542" t="str">
            <v>Doc</v>
          </cell>
          <cell r="M4542">
            <v>46</v>
          </cell>
        </row>
        <row r="4543">
          <cell r="C4543" t="str">
            <v>JK</v>
          </cell>
          <cell r="D4543" t="str">
            <v/>
          </cell>
          <cell r="E4543" t="str">
            <v/>
          </cell>
          <cell r="F4543" t="str">
            <v xml:space="preserve">Vendor Docs-Control valves- </v>
          </cell>
          <cell r="G4543">
            <v>0</v>
          </cell>
          <cell r="H4543">
            <v>0</v>
          </cell>
          <cell r="I4543">
            <v>40175</v>
          </cell>
          <cell r="J4543">
            <v>40168</v>
          </cell>
          <cell r="K4543" t="str">
            <v>N</v>
          </cell>
          <cell r="L4543" t="str">
            <v>Doc</v>
          </cell>
          <cell r="M4543">
            <v>47</v>
          </cell>
        </row>
        <row r="4544">
          <cell r="C4544" t="str">
            <v>KC</v>
          </cell>
          <cell r="D4544" t="str">
            <v/>
          </cell>
          <cell r="E4544" t="str">
            <v/>
          </cell>
          <cell r="F4544" t="str">
            <v xml:space="preserve">Vendor Docs-Drain pump &amp; motor- </v>
          </cell>
          <cell r="G4544">
            <v>0</v>
          </cell>
          <cell r="H4544">
            <v>0</v>
          </cell>
          <cell r="I4544">
            <v>40175</v>
          </cell>
          <cell r="J4544">
            <v>40168</v>
          </cell>
          <cell r="K4544" t="str">
            <v>N</v>
          </cell>
          <cell r="L4544" t="str">
            <v>Doc</v>
          </cell>
          <cell r="M4544">
            <v>48</v>
          </cell>
        </row>
        <row r="4545">
          <cell r="C4545" t="str">
            <v>KS</v>
          </cell>
          <cell r="D4545" t="str">
            <v/>
          </cell>
          <cell r="E4545" t="str">
            <v/>
          </cell>
          <cell r="F4545" t="str">
            <v xml:space="preserve">Vendor Docs-Compressor packages- </v>
          </cell>
          <cell r="G4545">
            <v>0</v>
          </cell>
          <cell r="H4545">
            <v>0</v>
          </cell>
          <cell r="I4545">
            <v>40175</v>
          </cell>
          <cell r="J4545">
            <v>40168</v>
          </cell>
          <cell r="K4545" t="str">
            <v>N</v>
          </cell>
          <cell r="L4545" t="str">
            <v>Doc</v>
          </cell>
          <cell r="M4545">
            <v>49</v>
          </cell>
        </row>
        <row r="4546">
          <cell r="C4546" t="str">
            <v>LA</v>
          </cell>
          <cell r="D4546" t="str">
            <v/>
          </cell>
          <cell r="E4546" t="str">
            <v/>
          </cell>
          <cell r="F4546" t="str">
            <v xml:space="preserve">Vendor Docs-Tank float servo level gauge (Inc. Installation Instructions)- </v>
          </cell>
          <cell r="G4546">
            <v>0</v>
          </cell>
          <cell r="H4546">
            <v>0</v>
          </cell>
          <cell r="I4546">
            <v>40175</v>
          </cell>
          <cell r="J4546">
            <v>40168</v>
          </cell>
          <cell r="K4546" t="str">
            <v>N</v>
          </cell>
          <cell r="L4546" t="str">
            <v>Doc</v>
          </cell>
          <cell r="M4546">
            <v>50</v>
          </cell>
        </row>
        <row r="4547">
          <cell r="C4547" t="str">
            <v>LA</v>
          </cell>
          <cell r="D4547" t="str">
            <v/>
          </cell>
          <cell r="E4547" t="str">
            <v/>
          </cell>
          <cell r="F4547" t="str">
            <v xml:space="preserve">Vendor Docs-Tank radar level gauge (Inc. Installation Instructions)- </v>
          </cell>
          <cell r="G4547">
            <v>0</v>
          </cell>
          <cell r="H4547">
            <v>0</v>
          </cell>
          <cell r="I4547">
            <v>40175</v>
          </cell>
          <cell r="J4547">
            <v>40168</v>
          </cell>
          <cell r="K4547" t="str">
            <v>N</v>
          </cell>
          <cell r="L4547" t="str">
            <v>Doc</v>
          </cell>
          <cell r="M4547">
            <v>51</v>
          </cell>
        </row>
        <row r="4548">
          <cell r="C4548" t="str">
            <v>LB</v>
          </cell>
          <cell r="D4548" t="str">
            <v/>
          </cell>
          <cell r="E4548" t="str">
            <v/>
          </cell>
          <cell r="F4548" t="str">
            <v xml:space="preserve">Vendor Docs-Tank level switch (Inc. Installation Instructions)- </v>
          </cell>
          <cell r="G4548">
            <v>0</v>
          </cell>
          <cell r="H4548">
            <v>0</v>
          </cell>
          <cell r="I4548">
            <v>40175</v>
          </cell>
          <cell r="J4548">
            <v>40168</v>
          </cell>
          <cell r="K4548" t="str">
            <v>N</v>
          </cell>
          <cell r="L4548" t="str">
            <v>Doc</v>
          </cell>
          <cell r="M4548">
            <v>52</v>
          </cell>
        </row>
        <row r="4549">
          <cell r="C4549" t="str">
            <v>LC</v>
          </cell>
          <cell r="D4549" t="str">
            <v/>
          </cell>
          <cell r="E4549" t="str">
            <v/>
          </cell>
          <cell r="F4549" t="str">
            <v xml:space="preserve">Vendor Docs-Level indicator- </v>
          </cell>
          <cell r="G4549">
            <v>0</v>
          </cell>
          <cell r="H4549">
            <v>0</v>
          </cell>
          <cell r="I4549">
            <v>40175</v>
          </cell>
          <cell r="J4549">
            <v>40168</v>
          </cell>
          <cell r="K4549" t="str">
            <v>N</v>
          </cell>
          <cell r="L4549" t="str">
            <v>Doc</v>
          </cell>
          <cell r="M4549">
            <v>53</v>
          </cell>
        </row>
        <row r="4550">
          <cell r="C4550" t="str">
            <v>LE</v>
          </cell>
          <cell r="D4550" t="str">
            <v/>
          </cell>
          <cell r="E4550" t="str">
            <v/>
          </cell>
          <cell r="F4550" t="str">
            <v xml:space="preserve">Vendor Docs-Level transmitter- </v>
          </cell>
          <cell r="G4550">
            <v>0</v>
          </cell>
          <cell r="H4550">
            <v>0</v>
          </cell>
          <cell r="I4550">
            <v>40175</v>
          </cell>
          <cell r="J4550">
            <v>40168</v>
          </cell>
          <cell r="K4550" t="str">
            <v>N</v>
          </cell>
          <cell r="L4550" t="str">
            <v>Doc</v>
          </cell>
          <cell r="M4550">
            <v>54</v>
          </cell>
        </row>
        <row r="4551">
          <cell r="C4551" t="str">
            <v>LG</v>
          </cell>
          <cell r="D4551" t="str">
            <v/>
          </cell>
          <cell r="E4551" t="str">
            <v/>
          </cell>
          <cell r="F4551" t="str">
            <v xml:space="preserve">Vendor Docs-Pressure Indicator- </v>
          </cell>
          <cell r="G4551">
            <v>0</v>
          </cell>
          <cell r="H4551">
            <v>0</v>
          </cell>
          <cell r="I4551">
            <v>40175</v>
          </cell>
          <cell r="J4551">
            <v>40168</v>
          </cell>
          <cell r="K4551" t="str">
            <v>N</v>
          </cell>
          <cell r="L4551" t="str">
            <v>Doc</v>
          </cell>
          <cell r="M4551">
            <v>55</v>
          </cell>
        </row>
        <row r="4552">
          <cell r="C4552" t="str">
            <v>LJ</v>
          </cell>
          <cell r="D4552" t="str">
            <v/>
          </cell>
          <cell r="E4552" t="str">
            <v/>
          </cell>
          <cell r="F4552" t="str">
            <v xml:space="preserve">Vendor Docs-Pressure Transmitter- </v>
          </cell>
          <cell r="G4552">
            <v>0</v>
          </cell>
          <cell r="H4552">
            <v>0</v>
          </cell>
          <cell r="I4552">
            <v>40175</v>
          </cell>
          <cell r="J4552">
            <v>40168</v>
          </cell>
          <cell r="K4552" t="str">
            <v>N</v>
          </cell>
          <cell r="L4552" t="str">
            <v>Doc</v>
          </cell>
          <cell r="M4552">
            <v>56</v>
          </cell>
        </row>
        <row r="4553">
          <cell r="C4553" t="str">
            <v>LL</v>
          </cell>
          <cell r="D4553" t="str">
            <v/>
          </cell>
          <cell r="E4553" t="str">
            <v/>
          </cell>
          <cell r="F4553" t="str">
            <v xml:space="preserve">Vendor Docs-Temperature Indicator- </v>
          </cell>
          <cell r="G4553">
            <v>0</v>
          </cell>
          <cell r="H4553">
            <v>0</v>
          </cell>
          <cell r="I4553">
            <v>40175</v>
          </cell>
          <cell r="J4553">
            <v>40168</v>
          </cell>
          <cell r="K4553" t="str">
            <v>N</v>
          </cell>
          <cell r="L4553" t="str">
            <v>Doc</v>
          </cell>
          <cell r="M4553">
            <v>57</v>
          </cell>
        </row>
        <row r="4554">
          <cell r="C4554" t="str">
            <v>LG</v>
          </cell>
          <cell r="D4554" t="str">
            <v/>
          </cell>
          <cell r="E4554" t="str">
            <v/>
          </cell>
          <cell r="F4554" t="str">
            <v xml:space="preserve">Vendor Docs-Pressure Indicator- </v>
          </cell>
          <cell r="G4554">
            <v>0</v>
          </cell>
          <cell r="H4554">
            <v>0</v>
          </cell>
          <cell r="I4554">
            <v>40175</v>
          </cell>
          <cell r="J4554">
            <v>40168</v>
          </cell>
          <cell r="K4554" t="str">
            <v>N</v>
          </cell>
          <cell r="L4554" t="str">
            <v>Doc</v>
          </cell>
          <cell r="M4554">
            <v>58</v>
          </cell>
        </row>
        <row r="4555">
          <cell r="C4555" t="str">
            <v>LP</v>
          </cell>
          <cell r="D4555" t="str">
            <v/>
          </cell>
          <cell r="E4555" t="str">
            <v/>
          </cell>
          <cell r="F4555" t="str">
            <v xml:space="preserve">Vendor Docs-TemperatureTransmitter- </v>
          </cell>
          <cell r="G4555">
            <v>0</v>
          </cell>
          <cell r="H4555">
            <v>0</v>
          </cell>
          <cell r="I4555">
            <v>40175</v>
          </cell>
          <cell r="J4555">
            <v>40168</v>
          </cell>
          <cell r="K4555" t="str">
            <v>N</v>
          </cell>
          <cell r="L4555" t="str">
            <v>Doc</v>
          </cell>
          <cell r="M4555">
            <v>59</v>
          </cell>
        </row>
        <row r="4556">
          <cell r="C4556" t="str">
            <v>LW</v>
          </cell>
          <cell r="D4556" t="str">
            <v/>
          </cell>
          <cell r="E4556" t="str">
            <v/>
          </cell>
          <cell r="F4556" t="str">
            <v xml:space="preserve">Vendor Docs-Instrument Panels- </v>
          </cell>
          <cell r="G4556">
            <v>0</v>
          </cell>
          <cell r="H4556">
            <v>0</v>
          </cell>
          <cell r="I4556">
            <v>40175</v>
          </cell>
          <cell r="J4556">
            <v>40168</v>
          </cell>
          <cell r="K4556" t="str">
            <v>N</v>
          </cell>
          <cell r="L4556" t="str">
            <v>Doc</v>
          </cell>
          <cell r="M4556">
            <v>60</v>
          </cell>
        </row>
        <row r="4557">
          <cell r="C4557" t="str">
            <v>MB</v>
          </cell>
          <cell r="D4557" t="str">
            <v/>
          </cell>
          <cell r="E4557" t="str">
            <v/>
          </cell>
          <cell r="F4557" t="str">
            <v xml:space="preserve">Vendor Docs-Tank Insulation- </v>
          </cell>
          <cell r="G4557">
            <v>0</v>
          </cell>
          <cell r="H4557">
            <v>0</v>
          </cell>
          <cell r="I4557">
            <v>40175</v>
          </cell>
          <cell r="J4557">
            <v>40168</v>
          </cell>
          <cell r="K4557" t="str">
            <v>N</v>
          </cell>
          <cell r="L4557" t="str">
            <v>Doc</v>
          </cell>
          <cell r="M4557">
            <v>61</v>
          </cell>
        </row>
        <row r="4558">
          <cell r="C4558" t="str">
            <v>MC</v>
          </cell>
          <cell r="D4558" t="str">
            <v/>
          </cell>
          <cell r="E4558" t="str">
            <v/>
          </cell>
          <cell r="F4558" t="str">
            <v xml:space="preserve">Vendor Docs-Perlite Concrete- </v>
          </cell>
          <cell r="G4558">
            <v>0</v>
          </cell>
          <cell r="H4558">
            <v>0</v>
          </cell>
          <cell r="I4558">
            <v>40175</v>
          </cell>
          <cell r="J4558">
            <v>40168</v>
          </cell>
          <cell r="K4558" t="str">
            <v>N</v>
          </cell>
          <cell r="L4558" t="str">
            <v>Doc</v>
          </cell>
          <cell r="M4558">
            <v>62</v>
          </cell>
        </row>
        <row r="4559">
          <cell r="C4559" t="str">
            <v>MD</v>
          </cell>
          <cell r="D4559" t="str">
            <v/>
          </cell>
          <cell r="E4559" t="str">
            <v/>
          </cell>
          <cell r="F4559" t="str">
            <v xml:space="preserve">Vendor Docs-Pipe &amp; Fitting Insulation- </v>
          </cell>
          <cell r="G4559">
            <v>0</v>
          </cell>
          <cell r="H4559">
            <v>0</v>
          </cell>
          <cell r="I4559">
            <v>40175</v>
          </cell>
          <cell r="J4559">
            <v>40168</v>
          </cell>
          <cell r="K4559" t="str">
            <v>N</v>
          </cell>
          <cell r="L4559" t="str">
            <v>Doc</v>
          </cell>
          <cell r="M4559">
            <v>63</v>
          </cell>
        </row>
        <row r="4560">
          <cell r="C4560" t="str">
            <v>ME</v>
          </cell>
          <cell r="D4560" t="str">
            <v/>
          </cell>
          <cell r="E4560" t="str">
            <v/>
          </cell>
          <cell r="F4560" t="str">
            <v xml:space="preserve">Vendor Docs-Vessels &amp; Heat Exchangers Insulation- </v>
          </cell>
          <cell r="G4560">
            <v>0</v>
          </cell>
          <cell r="H4560">
            <v>0</v>
          </cell>
          <cell r="I4560">
            <v>40175</v>
          </cell>
          <cell r="J4560">
            <v>40168</v>
          </cell>
          <cell r="K4560" t="str">
            <v>N</v>
          </cell>
          <cell r="L4560" t="str">
            <v>Doc</v>
          </cell>
          <cell r="M4560">
            <v>64</v>
          </cell>
        </row>
        <row r="4561">
          <cell r="C4561" t="str">
            <v>NH</v>
          </cell>
          <cell r="D4561" t="str">
            <v/>
          </cell>
          <cell r="E4561" t="str">
            <v/>
          </cell>
          <cell r="F4561" t="str">
            <v xml:space="preserve">Vendor Docs-Valve Labels- </v>
          </cell>
          <cell r="G4561">
            <v>0</v>
          </cell>
          <cell r="H4561">
            <v>0</v>
          </cell>
          <cell r="I4561">
            <v>40175</v>
          </cell>
          <cell r="J4561">
            <v>40168</v>
          </cell>
          <cell r="K4561" t="str">
            <v>N</v>
          </cell>
          <cell r="L4561" t="str">
            <v>Doc</v>
          </cell>
          <cell r="M4561">
            <v>65</v>
          </cell>
        </row>
        <row r="4562">
          <cell r="C4562" t="str">
            <v>PA</v>
          </cell>
          <cell r="D4562" t="str">
            <v/>
          </cell>
          <cell r="E4562" t="str">
            <v/>
          </cell>
          <cell r="F4562" t="str">
            <v xml:space="preserve">Vendor Docs-Motor Control Centre - </v>
          </cell>
          <cell r="G4562">
            <v>0</v>
          </cell>
          <cell r="H4562">
            <v>0</v>
          </cell>
          <cell r="I4562">
            <v>40175</v>
          </cell>
          <cell r="J4562">
            <v>40168</v>
          </cell>
          <cell r="K4562" t="str">
            <v>N</v>
          </cell>
          <cell r="L4562" t="str">
            <v>Doc</v>
          </cell>
          <cell r="M4562">
            <v>66</v>
          </cell>
        </row>
        <row r="4563">
          <cell r="C4563" t="str">
            <v>PC</v>
          </cell>
          <cell r="D4563" t="str">
            <v/>
          </cell>
          <cell r="E4563" t="str">
            <v/>
          </cell>
          <cell r="F4563" t="str">
            <v xml:space="preserve">Vendor Docs-PLC &amp; SCADA- </v>
          </cell>
          <cell r="G4563">
            <v>0</v>
          </cell>
          <cell r="H4563">
            <v>0</v>
          </cell>
          <cell r="I4563">
            <v>40175</v>
          </cell>
          <cell r="J4563">
            <v>40168</v>
          </cell>
          <cell r="K4563" t="str">
            <v>N</v>
          </cell>
          <cell r="L4563" t="str">
            <v>Doc</v>
          </cell>
          <cell r="M4563">
            <v>67</v>
          </cell>
        </row>
        <row r="4564">
          <cell r="C4564" t="str">
            <v>PG</v>
          </cell>
          <cell r="D4564" t="str">
            <v/>
          </cell>
          <cell r="E4564" t="str">
            <v/>
          </cell>
          <cell r="F4564" t="str">
            <v xml:space="preserve">Vendor Docs-Settlement Monitoring- </v>
          </cell>
          <cell r="G4564">
            <v>0</v>
          </cell>
          <cell r="H4564">
            <v>0</v>
          </cell>
          <cell r="I4564">
            <v>40175</v>
          </cell>
          <cell r="J4564">
            <v>40168</v>
          </cell>
          <cell r="K4564" t="str">
            <v>N</v>
          </cell>
          <cell r="L4564" t="str">
            <v>Doc</v>
          </cell>
          <cell r="M4564">
            <v>68</v>
          </cell>
        </row>
        <row r="4565">
          <cell r="C4565" t="str">
            <v>PG</v>
          </cell>
          <cell r="D4565" t="str">
            <v/>
          </cell>
          <cell r="E4565" t="str">
            <v/>
          </cell>
          <cell r="F4565" t="str">
            <v xml:space="preserve">Vendor Docs-IS Redundant I/O- </v>
          </cell>
          <cell r="G4565">
            <v>0</v>
          </cell>
          <cell r="H4565">
            <v>0</v>
          </cell>
          <cell r="I4565">
            <v>40175</v>
          </cell>
          <cell r="J4565">
            <v>40168</v>
          </cell>
          <cell r="K4565" t="str">
            <v>N</v>
          </cell>
          <cell r="L4565" t="str">
            <v>Doc</v>
          </cell>
          <cell r="M4565">
            <v>69</v>
          </cell>
        </row>
        <row r="4566">
          <cell r="C4566" t="str">
            <v>PK</v>
          </cell>
          <cell r="D4566" t="str">
            <v/>
          </cell>
          <cell r="E4566" t="str">
            <v/>
          </cell>
          <cell r="F4566" t="str">
            <v xml:space="preserve">Vendor Docs-Cables- </v>
          </cell>
          <cell r="G4566">
            <v>0</v>
          </cell>
          <cell r="H4566">
            <v>0</v>
          </cell>
          <cell r="I4566">
            <v>40175</v>
          </cell>
          <cell r="J4566">
            <v>40168</v>
          </cell>
          <cell r="K4566" t="str">
            <v>N</v>
          </cell>
          <cell r="L4566" t="str">
            <v>Doc</v>
          </cell>
          <cell r="M4566">
            <v>70</v>
          </cell>
        </row>
        <row r="4567">
          <cell r="C4567" t="str">
            <v>PL</v>
          </cell>
          <cell r="D4567" t="str">
            <v/>
          </cell>
          <cell r="E4567" t="str">
            <v/>
          </cell>
          <cell r="F4567" t="str">
            <v xml:space="preserve">Vendor Docs-Accessories- </v>
          </cell>
          <cell r="G4567">
            <v>0</v>
          </cell>
          <cell r="H4567">
            <v>0</v>
          </cell>
          <cell r="I4567">
            <v>40175</v>
          </cell>
          <cell r="J4567">
            <v>40168</v>
          </cell>
          <cell r="K4567" t="str">
            <v>N</v>
          </cell>
          <cell r="L4567" t="str">
            <v>Doc</v>
          </cell>
          <cell r="M4567">
            <v>71</v>
          </cell>
        </row>
        <row r="4568">
          <cell r="C4568" t="str">
            <v>PM</v>
          </cell>
          <cell r="D4568" t="str">
            <v/>
          </cell>
          <cell r="E4568" t="str">
            <v/>
          </cell>
          <cell r="F4568" t="str">
            <v xml:space="preserve">Vendor Docs-Lighting System- </v>
          </cell>
          <cell r="G4568">
            <v>0</v>
          </cell>
          <cell r="H4568">
            <v>0</v>
          </cell>
          <cell r="I4568">
            <v>40175</v>
          </cell>
          <cell r="J4568">
            <v>40168</v>
          </cell>
          <cell r="K4568" t="str">
            <v>N</v>
          </cell>
          <cell r="L4568" t="str">
            <v>Doc</v>
          </cell>
          <cell r="M4568">
            <v>72</v>
          </cell>
        </row>
        <row r="4569">
          <cell r="C4569" t="str">
            <v>PN</v>
          </cell>
          <cell r="D4569" t="str">
            <v/>
          </cell>
          <cell r="E4569" t="str">
            <v/>
          </cell>
          <cell r="F4569" t="str">
            <v xml:space="preserve">Vendor Docs-Earthing System- </v>
          </cell>
          <cell r="G4569">
            <v>0</v>
          </cell>
          <cell r="H4569">
            <v>0</v>
          </cell>
          <cell r="I4569">
            <v>40175</v>
          </cell>
          <cell r="J4569">
            <v>40168</v>
          </cell>
          <cell r="K4569" t="str">
            <v>N</v>
          </cell>
          <cell r="L4569" t="str">
            <v>Doc</v>
          </cell>
          <cell r="M4569">
            <v>73</v>
          </cell>
        </row>
        <row r="4570">
          <cell r="C4570" t="str">
            <v>TA</v>
          </cell>
          <cell r="D4570" t="str">
            <v/>
          </cell>
          <cell r="E4570" t="str">
            <v/>
          </cell>
          <cell r="F4570" t="str">
            <v xml:space="preserve">Vendor Docs-Gas detection system (Inc. Installation Instructions)- </v>
          </cell>
          <cell r="G4570">
            <v>0</v>
          </cell>
          <cell r="H4570">
            <v>0</v>
          </cell>
          <cell r="I4570">
            <v>40175</v>
          </cell>
          <cell r="J4570">
            <v>40168</v>
          </cell>
          <cell r="K4570" t="str">
            <v>N</v>
          </cell>
          <cell r="L4570" t="str">
            <v>Doc</v>
          </cell>
          <cell r="M4570">
            <v>74</v>
          </cell>
        </row>
        <row r="4571">
          <cell r="C4571" t="str">
            <v>TB</v>
          </cell>
          <cell r="D4571" t="str">
            <v/>
          </cell>
          <cell r="E4571" t="str">
            <v/>
          </cell>
          <cell r="F4571" t="str">
            <v xml:space="preserve">Vendor Docs-Gas detector sensors- </v>
          </cell>
          <cell r="G4571">
            <v>0</v>
          </cell>
          <cell r="H4571">
            <v>0</v>
          </cell>
          <cell r="I4571">
            <v>40175</v>
          </cell>
          <cell r="J4571">
            <v>40168</v>
          </cell>
          <cell r="K4571" t="str">
            <v>N</v>
          </cell>
          <cell r="L4571" t="str">
            <v>Doc</v>
          </cell>
          <cell r="M4571">
            <v>75</v>
          </cell>
        </row>
        <row r="4572">
          <cell r="C4572" t="str">
            <v>TC</v>
          </cell>
          <cell r="D4572" t="str">
            <v/>
          </cell>
          <cell r="E4572" t="str">
            <v/>
          </cell>
          <cell r="F4572" t="str">
            <v xml:space="preserve">Vendor Docs-Fire detector- </v>
          </cell>
          <cell r="G4572">
            <v>0</v>
          </cell>
          <cell r="H4572">
            <v>0</v>
          </cell>
          <cell r="I4572">
            <v>40175</v>
          </cell>
          <cell r="J4572">
            <v>40168</v>
          </cell>
          <cell r="K4572" t="str">
            <v>N</v>
          </cell>
          <cell r="L4572" t="str">
            <v>Doc</v>
          </cell>
          <cell r="M4572">
            <v>76</v>
          </cell>
        </row>
        <row r="4573">
          <cell r="C4573" t="str">
            <v>TL</v>
          </cell>
          <cell r="D4573" t="str">
            <v/>
          </cell>
          <cell r="E4573" t="str">
            <v/>
          </cell>
          <cell r="F4573" t="str">
            <v xml:space="preserve">Vendor Docs-Fire fighting system- </v>
          </cell>
          <cell r="G4573">
            <v>0</v>
          </cell>
          <cell r="H4573">
            <v>0</v>
          </cell>
          <cell r="I4573">
            <v>40175</v>
          </cell>
          <cell r="J4573">
            <v>40168</v>
          </cell>
          <cell r="K4573" t="str">
            <v>N</v>
          </cell>
          <cell r="L4573" t="str">
            <v>Doc</v>
          </cell>
          <cell r="M4573">
            <v>77</v>
          </cell>
        </row>
        <row r="4574">
          <cell r="C4574" t="str">
            <v>VC</v>
          </cell>
          <cell r="D4574" t="str">
            <v/>
          </cell>
          <cell r="E4574" t="str">
            <v/>
          </cell>
          <cell r="F4574" t="str">
            <v xml:space="preserve">Vendor Docs-Air Coolers- </v>
          </cell>
          <cell r="G4574">
            <v>0</v>
          </cell>
          <cell r="H4574">
            <v>0</v>
          </cell>
          <cell r="I4574">
            <v>40175</v>
          </cell>
          <cell r="J4574">
            <v>40168</v>
          </cell>
          <cell r="K4574" t="str">
            <v>N</v>
          </cell>
          <cell r="L4574" t="str">
            <v>Doc</v>
          </cell>
          <cell r="M4574">
            <v>78</v>
          </cell>
        </row>
        <row r="4575">
          <cell r="C4575" t="str">
            <v>VD</v>
          </cell>
          <cell r="D4575" t="str">
            <v/>
          </cell>
          <cell r="E4575" t="str">
            <v/>
          </cell>
          <cell r="F4575" t="str">
            <v xml:space="preserve">Vendor Docs-Vessels- </v>
          </cell>
          <cell r="G4575">
            <v>0</v>
          </cell>
          <cell r="H4575">
            <v>0</v>
          </cell>
          <cell r="I4575">
            <v>40175</v>
          </cell>
          <cell r="J4575">
            <v>40168</v>
          </cell>
          <cell r="K4575" t="str">
            <v>N</v>
          </cell>
          <cell r="L4575" t="str">
            <v>Doc</v>
          </cell>
          <cell r="M4575">
            <v>79</v>
          </cell>
        </row>
        <row r="4576">
          <cell r="C4576" t="str">
            <v>VS</v>
          </cell>
          <cell r="D4576" t="str">
            <v/>
          </cell>
          <cell r="E4576" t="str">
            <v/>
          </cell>
          <cell r="F4576" t="str">
            <v xml:space="preserve">Vendor Docs-Refrigerant compressor packages- </v>
          </cell>
          <cell r="G4576">
            <v>0</v>
          </cell>
          <cell r="H4576">
            <v>0</v>
          </cell>
          <cell r="I4576">
            <v>40175</v>
          </cell>
          <cell r="J4576">
            <v>40168</v>
          </cell>
          <cell r="K4576" t="str">
            <v>N</v>
          </cell>
          <cell r="L4576" t="str">
            <v>Doc</v>
          </cell>
          <cell r="M4576">
            <v>80</v>
          </cell>
        </row>
        <row r="4577">
          <cell r="C4577" t="str">
            <v>00</v>
          </cell>
          <cell r="D4577" t="str">
            <v/>
          </cell>
          <cell r="E4577" t="str">
            <v/>
          </cell>
          <cell r="F4577" t="str">
            <v xml:space="preserve">-- </v>
          </cell>
          <cell r="G4577">
            <v>0</v>
          </cell>
          <cell r="H4577">
            <v>0</v>
          </cell>
          <cell r="I4577">
            <v>40175</v>
          </cell>
          <cell r="J4577">
            <v>40168</v>
          </cell>
          <cell r="K4577">
            <v>0</v>
          </cell>
          <cell r="L4577" t="str">
            <v>Doc</v>
          </cell>
          <cell r="M4577">
            <v>81</v>
          </cell>
        </row>
        <row r="4578">
          <cell r="C4578" t="str">
            <v>00</v>
          </cell>
          <cell r="D4578" t="str">
            <v/>
          </cell>
          <cell r="E4578" t="str">
            <v/>
          </cell>
          <cell r="F4578" t="str">
            <v xml:space="preserve">-- </v>
          </cell>
          <cell r="G4578">
            <v>0</v>
          </cell>
          <cell r="H4578">
            <v>0</v>
          </cell>
          <cell r="I4578">
            <v>40175</v>
          </cell>
          <cell r="J4578">
            <v>40168</v>
          </cell>
          <cell r="K4578">
            <v>0</v>
          </cell>
          <cell r="L4578" t="str">
            <v>Doc</v>
          </cell>
          <cell r="M4578">
            <v>82</v>
          </cell>
        </row>
        <row r="4579">
          <cell r="C4579" t="str">
            <v>00</v>
          </cell>
          <cell r="D4579" t="str">
            <v/>
          </cell>
          <cell r="E4579" t="str">
            <v/>
          </cell>
          <cell r="F4579" t="str">
            <v xml:space="preserve">-- </v>
          </cell>
          <cell r="G4579">
            <v>0</v>
          </cell>
          <cell r="H4579">
            <v>0</v>
          </cell>
          <cell r="I4579">
            <v>40175</v>
          </cell>
          <cell r="J4579">
            <v>40168</v>
          </cell>
          <cell r="K4579">
            <v>0</v>
          </cell>
          <cell r="L4579" t="str">
            <v>Doc</v>
          </cell>
          <cell r="M4579">
            <v>83</v>
          </cell>
        </row>
        <row r="4580">
          <cell r="C4580" t="str">
            <v>00</v>
          </cell>
          <cell r="D4580" t="str">
            <v/>
          </cell>
          <cell r="E4580" t="str">
            <v/>
          </cell>
          <cell r="F4580" t="str">
            <v xml:space="preserve">-- </v>
          </cell>
          <cell r="G4580">
            <v>0</v>
          </cell>
          <cell r="H4580">
            <v>0</v>
          </cell>
          <cell r="I4580">
            <v>40175</v>
          </cell>
          <cell r="J4580">
            <v>40168</v>
          </cell>
          <cell r="K4580">
            <v>0</v>
          </cell>
          <cell r="L4580" t="str">
            <v>Doc</v>
          </cell>
          <cell r="M4580">
            <v>84</v>
          </cell>
        </row>
        <row r="4581">
          <cell r="C4581" t="str">
            <v>00</v>
          </cell>
          <cell r="D4581" t="str">
            <v/>
          </cell>
          <cell r="E4581" t="str">
            <v/>
          </cell>
          <cell r="F4581" t="str">
            <v xml:space="preserve">-- </v>
          </cell>
          <cell r="G4581">
            <v>0</v>
          </cell>
          <cell r="H4581">
            <v>0</v>
          </cell>
          <cell r="I4581">
            <v>40175</v>
          </cell>
          <cell r="J4581">
            <v>40168</v>
          </cell>
          <cell r="K4581">
            <v>0</v>
          </cell>
          <cell r="L4581" t="str">
            <v>Doc</v>
          </cell>
          <cell r="M4581">
            <v>85</v>
          </cell>
        </row>
        <row r="4582">
          <cell r="C4582" t="str">
            <v>00</v>
          </cell>
          <cell r="D4582" t="str">
            <v/>
          </cell>
          <cell r="E4582" t="str">
            <v/>
          </cell>
          <cell r="F4582" t="str">
            <v xml:space="preserve">-- </v>
          </cell>
          <cell r="G4582">
            <v>0</v>
          </cell>
          <cell r="H4582">
            <v>0</v>
          </cell>
          <cell r="I4582">
            <v>40175</v>
          </cell>
          <cell r="J4582">
            <v>40168</v>
          </cell>
          <cell r="K4582">
            <v>0</v>
          </cell>
          <cell r="L4582" t="str">
            <v>Doc</v>
          </cell>
          <cell r="M4582">
            <v>86</v>
          </cell>
        </row>
        <row r="4583">
          <cell r="C4583" t="str">
            <v>00</v>
          </cell>
          <cell r="D4583" t="str">
            <v/>
          </cell>
          <cell r="E4583" t="str">
            <v/>
          </cell>
          <cell r="F4583" t="str">
            <v xml:space="preserve">-- </v>
          </cell>
          <cell r="G4583">
            <v>0</v>
          </cell>
          <cell r="H4583">
            <v>0</v>
          </cell>
          <cell r="I4583">
            <v>40175</v>
          </cell>
          <cell r="J4583">
            <v>40168</v>
          </cell>
          <cell r="K4583">
            <v>0</v>
          </cell>
          <cell r="L4583" t="str">
            <v>Doc</v>
          </cell>
          <cell r="M4583">
            <v>87</v>
          </cell>
        </row>
        <row r="4584">
          <cell r="C4584" t="str">
            <v>00</v>
          </cell>
          <cell r="D4584" t="str">
            <v/>
          </cell>
          <cell r="E4584" t="str">
            <v/>
          </cell>
          <cell r="F4584" t="str">
            <v xml:space="preserve">-- </v>
          </cell>
          <cell r="G4584">
            <v>0</v>
          </cell>
          <cell r="H4584">
            <v>0</v>
          </cell>
          <cell r="I4584">
            <v>40175</v>
          </cell>
          <cell r="J4584">
            <v>40168</v>
          </cell>
          <cell r="K4584">
            <v>0</v>
          </cell>
          <cell r="L4584" t="str">
            <v>Doc</v>
          </cell>
          <cell r="M4584">
            <v>88</v>
          </cell>
        </row>
        <row r="4585">
          <cell r="C4585" t="str">
            <v>00</v>
          </cell>
          <cell r="D4585" t="str">
            <v/>
          </cell>
          <cell r="E4585" t="str">
            <v/>
          </cell>
          <cell r="F4585" t="str">
            <v xml:space="preserve">-- </v>
          </cell>
          <cell r="G4585">
            <v>0</v>
          </cell>
          <cell r="H4585">
            <v>0</v>
          </cell>
          <cell r="I4585">
            <v>40175</v>
          </cell>
          <cell r="J4585">
            <v>40168</v>
          </cell>
          <cell r="K4585">
            <v>0</v>
          </cell>
          <cell r="L4585" t="str">
            <v>Doc</v>
          </cell>
          <cell r="M4585">
            <v>89</v>
          </cell>
        </row>
        <row r="4586">
          <cell r="C4586" t="str">
            <v>00</v>
          </cell>
          <cell r="D4586" t="str">
            <v/>
          </cell>
          <cell r="E4586" t="str">
            <v/>
          </cell>
          <cell r="F4586" t="str">
            <v xml:space="preserve">-- </v>
          </cell>
          <cell r="G4586">
            <v>0</v>
          </cell>
          <cell r="H4586">
            <v>0</v>
          </cell>
          <cell r="I4586">
            <v>40175</v>
          </cell>
          <cell r="J4586">
            <v>40168</v>
          </cell>
          <cell r="K4586">
            <v>0</v>
          </cell>
          <cell r="L4586" t="str">
            <v>Doc</v>
          </cell>
          <cell r="M4586">
            <v>90</v>
          </cell>
        </row>
        <row r="4587">
          <cell r="C4587" t="str">
            <v>00</v>
          </cell>
          <cell r="D4587" t="str">
            <v/>
          </cell>
          <cell r="E4587" t="str">
            <v/>
          </cell>
          <cell r="F4587" t="str">
            <v xml:space="preserve">-- </v>
          </cell>
          <cell r="G4587">
            <v>0</v>
          </cell>
          <cell r="H4587">
            <v>0</v>
          </cell>
          <cell r="I4587">
            <v>40175</v>
          </cell>
          <cell r="J4587">
            <v>40168</v>
          </cell>
          <cell r="K4587">
            <v>0</v>
          </cell>
          <cell r="L4587" t="str">
            <v>Doc</v>
          </cell>
          <cell r="M4587">
            <v>91</v>
          </cell>
        </row>
        <row r="4588">
          <cell r="C4588" t="str">
            <v>00</v>
          </cell>
          <cell r="D4588" t="str">
            <v>05050-EM-00--</v>
          </cell>
          <cell r="E4588" t="str">
            <v>05050-EM-00--</v>
          </cell>
          <cell r="F4588" t="str">
            <v>E&amp;I Documents</v>
          </cell>
          <cell r="G4588">
            <v>0</v>
          </cell>
          <cell r="H4588">
            <v>0</v>
          </cell>
          <cell r="I4588" t="str">
            <v>-</v>
          </cell>
          <cell r="J4588" t="str">
            <v>-</v>
          </cell>
          <cell r="K4588" t="str">
            <v>Y</v>
          </cell>
          <cell r="L4588" t="str">
            <v>Doc</v>
          </cell>
          <cell r="M4588">
            <v>92</v>
          </cell>
        </row>
        <row r="4589">
          <cell r="C4589" t="str">
            <v>11</v>
          </cell>
          <cell r="D4589" t="str">
            <v>05050-EM-11-004-01</v>
          </cell>
          <cell r="E4589" t="str">
            <v>05050-EM-11-004-01</v>
          </cell>
          <cell r="F4589" t="str">
            <v xml:space="preserve">Instrument Schedule-- </v>
          </cell>
          <cell r="G4589">
            <v>0</v>
          </cell>
          <cell r="H4589" t="str">
            <v>VP-1516-2500-OI-0001-082</v>
          </cell>
          <cell r="I4589">
            <v>40175</v>
          </cell>
          <cell r="J4589">
            <v>40168</v>
          </cell>
          <cell r="K4589" t="str">
            <v>y</v>
          </cell>
          <cell r="L4589" t="str">
            <v>Doc</v>
          </cell>
          <cell r="M4589">
            <v>93</v>
          </cell>
        </row>
        <row r="4590">
          <cell r="C4590" t="str">
            <v>11</v>
          </cell>
          <cell r="D4590" t="str">
            <v>05050-EM-11-005-01</v>
          </cell>
          <cell r="E4590" t="str">
            <v>05050-EM-11-005-01</v>
          </cell>
          <cell r="F4590" t="str">
            <v xml:space="preserve">Cable Schedule-- </v>
          </cell>
          <cell r="G4590">
            <v>0</v>
          </cell>
          <cell r="H4590" t="str">
            <v>VP-1516-2500-OI-0001-081</v>
          </cell>
          <cell r="I4590">
            <v>40175</v>
          </cell>
          <cell r="J4590">
            <v>40168</v>
          </cell>
          <cell r="K4590" t="str">
            <v>y</v>
          </cell>
          <cell r="L4590" t="str">
            <v>Doc</v>
          </cell>
          <cell r="M4590">
            <v>94</v>
          </cell>
        </row>
        <row r="4591">
          <cell r="C4591" t="str">
            <v>12</v>
          </cell>
          <cell r="D4591" t="str">
            <v>05050-EM-12-001-01</v>
          </cell>
          <cell r="E4591" t="str">
            <v>05050-EM-12-001-01</v>
          </cell>
          <cell r="F4591" t="str">
            <v xml:space="preserve">Consolidated Bill of Materials - Cable Ladder-Instrumentation- </v>
          </cell>
          <cell r="G4591">
            <v>0</v>
          </cell>
          <cell r="H4591" t="str">
            <v>VP-1516-147-T-101/2-283</v>
          </cell>
          <cell r="I4591">
            <v>40175</v>
          </cell>
          <cell r="J4591">
            <v>40168</v>
          </cell>
          <cell r="K4591" t="str">
            <v>y</v>
          </cell>
          <cell r="L4591" t="str">
            <v>Doc</v>
          </cell>
          <cell r="M4591">
            <v>95</v>
          </cell>
        </row>
        <row r="4592">
          <cell r="C4592" t="str">
            <v>12</v>
          </cell>
          <cell r="D4592" t="str">
            <v/>
          </cell>
          <cell r="E4592" t="str">
            <v/>
          </cell>
          <cell r="F4592" t="str">
            <v xml:space="preserve">Instrument List-- </v>
          </cell>
          <cell r="G4592">
            <v>0</v>
          </cell>
          <cell r="H4592">
            <v>0</v>
          </cell>
          <cell r="I4592">
            <v>40175</v>
          </cell>
          <cell r="J4592">
            <v>40168</v>
          </cell>
          <cell r="K4592" t="str">
            <v>n</v>
          </cell>
          <cell r="L4592" t="str">
            <v>Doc</v>
          </cell>
          <cell r="M4592">
            <v>96</v>
          </cell>
        </row>
        <row r="4593">
          <cell r="C4593" t="str">
            <v>12</v>
          </cell>
          <cell r="D4593" t="str">
            <v/>
          </cell>
          <cell r="E4593" t="str">
            <v/>
          </cell>
          <cell r="F4593" t="str">
            <v xml:space="preserve"> I/O List-- </v>
          </cell>
          <cell r="G4593">
            <v>0</v>
          </cell>
          <cell r="H4593">
            <v>0</v>
          </cell>
          <cell r="I4593">
            <v>40175</v>
          </cell>
          <cell r="J4593">
            <v>40168</v>
          </cell>
          <cell r="K4593" t="str">
            <v>N</v>
          </cell>
          <cell r="L4593" t="str">
            <v>Doc</v>
          </cell>
          <cell r="M4593">
            <v>97</v>
          </cell>
        </row>
        <row r="4594">
          <cell r="C4594" t="str">
            <v>12</v>
          </cell>
          <cell r="D4594" t="str">
            <v>05050-EM-12-003-01</v>
          </cell>
          <cell r="E4594" t="str">
            <v>05050-EM-12-003-01</v>
          </cell>
          <cell r="F4594" t="str">
            <v xml:space="preserve">Label Schedule-- </v>
          </cell>
          <cell r="G4594">
            <v>0</v>
          </cell>
          <cell r="H4594" t="str">
            <v>VP-1516-2500-OI-0001-083</v>
          </cell>
          <cell r="I4594">
            <v>40175</v>
          </cell>
          <cell r="J4594">
            <v>40168</v>
          </cell>
          <cell r="K4594" t="str">
            <v>Y</v>
          </cell>
          <cell r="L4594" t="str">
            <v>Doc</v>
          </cell>
          <cell r="M4594">
            <v>98</v>
          </cell>
        </row>
        <row r="4595">
          <cell r="C4595" t="str">
            <v>12</v>
          </cell>
          <cell r="D4595" t="str">
            <v/>
          </cell>
          <cell r="E4595" t="str">
            <v/>
          </cell>
          <cell r="F4595" t="str">
            <v xml:space="preserve">Functional Design Specification for Control System-- </v>
          </cell>
          <cell r="G4595">
            <v>0</v>
          </cell>
          <cell r="H4595">
            <v>0</v>
          </cell>
          <cell r="I4595">
            <v>40175</v>
          </cell>
          <cell r="J4595">
            <v>40168</v>
          </cell>
          <cell r="K4595" t="str">
            <v>N</v>
          </cell>
          <cell r="L4595" t="str">
            <v>Doc</v>
          </cell>
          <cell r="M4595">
            <v>99</v>
          </cell>
        </row>
        <row r="4596">
          <cell r="C4596" t="str">
            <v>12</v>
          </cell>
          <cell r="D4596" t="str">
            <v/>
          </cell>
          <cell r="E4596" t="str">
            <v/>
          </cell>
          <cell r="F4596" t="str">
            <v xml:space="preserve">Cause &amp; Effect Diagrams-- </v>
          </cell>
          <cell r="G4596">
            <v>0</v>
          </cell>
          <cell r="H4596">
            <v>0</v>
          </cell>
          <cell r="I4596">
            <v>40175</v>
          </cell>
          <cell r="J4596">
            <v>40168</v>
          </cell>
          <cell r="K4596" t="str">
            <v>N</v>
          </cell>
          <cell r="L4596" t="str">
            <v>Doc</v>
          </cell>
          <cell r="M4596">
            <v>100</v>
          </cell>
        </row>
        <row r="4597">
          <cell r="C4597" t="str">
            <v>12</v>
          </cell>
          <cell r="D4597" t="str">
            <v/>
          </cell>
          <cell r="E4597" t="str">
            <v/>
          </cell>
          <cell r="F4597" t="str">
            <v xml:space="preserve">General Specification for Instrumentation-- </v>
          </cell>
          <cell r="G4597">
            <v>0</v>
          </cell>
          <cell r="H4597">
            <v>0</v>
          </cell>
          <cell r="I4597">
            <v>40175</v>
          </cell>
          <cell r="J4597">
            <v>40168</v>
          </cell>
          <cell r="K4597" t="str">
            <v>N</v>
          </cell>
          <cell r="L4597" t="str">
            <v>Doc</v>
          </cell>
          <cell r="M4597">
            <v>101</v>
          </cell>
        </row>
        <row r="4598">
          <cell r="C4598" t="str">
            <v>12</v>
          </cell>
          <cell r="D4598" t="str">
            <v/>
          </cell>
          <cell r="E4598" t="str">
            <v/>
          </cell>
          <cell r="F4598" t="str">
            <v xml:space="preserve">Specification--Flow Instrumentation </v>
          </cell>
          <cell r="G4598">
            <v>0</v>
          </cell>
          <cell r="H4598">
            <v>0</v>
          </cell>
          <cell r="I4598">
            <v>40175</v>
          </cell>
          <cell r="J4598">
            <v>40168</v>
          </cell>
          <cell r="K4598" t="str">
            <v>N</v>
          </cell>
          <cell r="L4598" t="str">
            <v>Doc</v>
          </cell>
          <cell r="M4598">
            <v>102</v>
          </cell>
        </row>
        <row r="4599">
          <cell r="C4599" t="str">
            <v>12</v>
          </cell>
          <cell r="D4599" t="str">
            <v/>
          </cell>
          <cell r="E4599" t="str">
            <v/>
          </cell>
          <cell r="F4599" t="str">
            <v xml:space="preserve">Specification--Level Instrumentation </v>
          </cell>
          <cell r="G4599">
            <v>0</v>
          </cell>
          <cell r="H4599">
            <v>0</v>
          </cell>
          <cell r="I4599">
            <v>40175</v>
          </cell>
          <cell r="J4599">
            <v>40168</v>
          </cell>
          <cell r="K4599" t="str">
            <v>N</v>
          </cell>
          <cell r="L4599" t="str">
            <v>Doc</v>
          </cell>
          <cell r="M4599">
            <v>103</v>
          </cell>
        </row>
        <row r="4600">
          <cell r="C4600" t="str">
            <v>12</v>
          </cell>
          <cell r="D4600" t="str">
            <v/>
          </cell>
          <cell r="E4600" t="str">
            <v/>
          </cell>
          <cell r="F4600" t="str">
            <v xml:space="preserve">Specification--Pressure Instrumentation </v>
          </cell>
          <cell r="G4600">
            <v>0</v>
          </cell>
          <cell r="H4600">
            <v>0</v>
          </cell>
          <cell r="I4600">
            <v>40175</v>
          </cell>
          <cell r="J4600">
            <v>40168</v>
          </cell>
          <cell r="K4600" t="str">
            <v>N</v>
          </cell>
          <cell r="L4600" t="str">
            <v>Doc</v>
          </cell>
          <cell r="M4600">
            <v>104</v>
          </cell>
        </row>
        <row r="4601">
          <cell r="C4601" t="str">
            <v>12</v>
          </cell>
          <cell r="D4601" t="str">
            <v/>
          </cell>
          <cell r="E4601" t="str">
            <v/>
          </cell>
          <cell r="F4601" t="str">
            <v xml:space="preserve">Specification--Temperature Instrumentation </v>
          </cell>
          <cell r="G4601">
            <v>0</v>
          </cell>
          <cell r="H4601">
            <v>0</v>
          </cell>
          <cell r="I4601">
            <v>40175</v>
          </cell>
          <cell r="J4601">
            <v>40168</v>
          </cell>
          <cell r="K4601" t="str">
            <v>N</v>
          </cell>
          <cell r="L4601" t="str">
            <v>Doc</v>
          </cell>
          <cell r="M4601">
            <v>105</v>
          </cell>
        </row>
        <row r="4602">
          <cell r="C4602" t="str">
            <v>12</v>
          </cell>
          <cell r="D4602" t="str">
            <v/>
          </cell>
          <cell r="E4602" t="str">
            <v/>
          </cell>
          <cell r="F4602" t="str">
            <v xml:space="preserve">Specification--Fire &amp; Gas Detection System </v>
          </cell>
          <cell r="G4602">
            <v>0</v>
          </cell>
          <cell r="H4602">
            <v>0</v>
          </cell>
          <cell r="I4602">
            <v>40175</v>
          </cell>
          <cell r="J4602">
            <v>40168</v>
          </cell>
          <cell r="K4602" t="str">
            <v>N</v>
          </cell>
          <cell r="L4602" t="str">
            <v>Doc</v>
          </cell>
          <cell r="M4602">
            <v>106</v>
          </cell>
        </row>
        <row r="4603">
          <cell r="C4603" t="str">
            <v>12</v>
          </cell>
          <cell r="D4603" t="str">
            <v/>
          </cell>
          <cell r="E4603" t="str">
            <v/>
          </cell>
          <cell r="F4603" t="str">
            <v xml:space="preserve">Alarm and Trip Set Points-- </v>
          </cell>
          <cell r="G4603">
            <v>0</v>
          </cell>
          <cell r="H4603">
            <v>0</v>
          </cell>
          <cell r="I4603">
            <v>40175</v>
          </cell>
          <cell r="J4603">
            <v>40168</v>
          </cell>
          <cell r="K4603" t="str">
            <v>N</v>
          </cell>
          <cell r="L4603" t="str">
            <v>Doc</v>
          </cell>
          <cell r="M4603">
            <v>107</v>
          </cell>
        </row>
        <row r="4604">
          <cell r="C4604" t="str">
            <v>12</v>
          </cell>
          <cell r="D4604" t="str">
            <v/>
          </cell>
          <cell r="E4604" t="str">
            <v/>
          </cell>
          <cell r="F4604" t="str">
            <v xml:space="preserve">Instrument Datasheets-- </v>
          </cell>
          <cell r="G4604">
            <v>0</v>
          </cell>
          <cell r="H4604">
            <v>0</v>
          </cell>
          <cell r="I4604">
            <v>40175</v>
          </cell>
          <cell r="J4604">
            <v>40168</v>
          </cell>
          <cell r="K4604" t="str">
            <v>N</v>
          </cell>
          <cell r="L4604" t="str">
            <v>Doc</v>
          </cell>
          <cell r="M4604">
            <v>108</v>
          </cell>
        </row>
        <row r="4605">
          <cell r="C4605" t="str">
            <v>13</v>
          </cell>
          <cell r="D4605" t="str">
            <v/>
          </cell>
          <cell r="E4605" t="str">
            <v/>
          </cell>
          <cell r="F4605" t="str">
            <v xml:space="preserve">Cable Schedule-Electrical- </v>
          </cell>
          <cell r="G4605">
            <v>0</v>
          </cell>
          <cell r="H4605">
            <v>0</v>
          </cell>
          <cell r="I4605">
            <v>40175</v>
          </cell>
          <cell r="J4605">
            <v>40168</v>
          </cell>
          <cell r="K4605" t="str">
            <v>N</v>
          </cell>
          <cell r="L4605" t="str">
            <v>Doc</v>
          </cell>
          <cell r="M4605">
            <v>109</v>
          </cell>
        </row>
        <row r="4606">
          <cell r="C4606">
            <v>13</v>
          </cell>
          <cell r="D4606" t="str">
            <v/>
          </cell>
          <cell r="E4606" t="str">
            <v/>
          </cell>
          <cell r="F4606" t="str">
            <v xml:space="preserve">General Specification for Electrical-- </v>
          </cell>
          <cell r="G4606">
            <v>0</v>
          </cell>
          <cell r="H4606">
            <v>0</v>
          </cell>
          <cell r="I4606">
            <v>40175</v>
          </cell>
          <cell r="J4606">
            <v>40168</v>
          </cell>
          <cell r="K4606" t="str">
            <v>N</v>
          </cell>
          <cell r="L4606" t="str">
            <v>Doc</v>
          </cell>
          <cell r="M4606">
            <v>110</v>
          </cell>
        </row>
        <row r="4607">
          <cell r="C4607" t="str">
            <v>13</v>
          </cell>
          <cell r="D4607" t="str">
            <v/>
          </cell>
          <cell r="E4607" t="str">
            <v/>
          </cell>
          <cell r="F4607" t="str">
            <v xml:space="preserve">Specification--Earthing </v>
          </cell>
          <cell r="G4607">
            <v>0</v>
          </cell>
          <cell r="H4607">
            <v>0</v>
          </cell>
          <cell r="I4607">
            <v>40175</v>
          </cell>
          <cell r="J4607">
            <v>40168</v>
          </cell>
          <cell r="K4607" t="str">
            <v>N</v>
          </cell>
          <cell r="L4607" t="str">
            <v>Doc</v>
          </cell>
          <cell r="M4607">
            <v>111</v>
          </cell>
        </row>
        <row r="4608">
          <cell r="C4608">
            <v>13</v>
          </cell>
          <cell r="D4608" t="str">
            <v/>
          </cell>
          <cell r="E4608" t="str">
            <v/>
          </cell>
          <cell r="F4608" t="str">
            <v xml:space="preserve">Specification--Lighting </v>
          </cell>
          <cell r="G4608">
            <v>0</v>
          </cell>
          <cell r="H4608">
            <v>0</v>
          </cell>
          <cell r="I4608">
            <v>40175</v>
          </cell>
          <cell r="J4608">
            <v>40168</v>
          </cell>
          <cell r="K4608" t="str">
            <v>N</v>
          </cell>
          <cell r="L4608" t="str">
            <v>Doc</v>
          </cell>
          <cell r="M4608">
            <v>112</v>
          </cell>
        </row>
        <row r="4609">
          <cell r="C4609">
            <v>13</v>
          </cell>
          <cell r="D4609" t="str">
            <v/>
          </cell>
          <cell r="E4609" t="str">
            <v/>
          </cell>
          <cell r="F4609" t="str">
            <v xml:space="preserve">Specification--MCC </v>
          </cell>
          <cell r="G4609">
            <v>0</v>
          </cell>
          <cell r="H4609">
            <v>0</v>
          </cell>
          <cell r="I4609">
            <v>40175</v>
          </cell>
          <cell r="J4609">
            <v>40168</v>
          </cell>
          <cell r="K4609" t="str">
            <v>N</v>
          </cell>
          <cell r="L4609" t="str">
            <v>Doc</v>
          </cell>
          <cell r="M4609">
            <v>113</v>
          </cell>
        </row>
        <row r="4610">
          <cell r="C4610">
            <v>13</v>
          </cell>
          <cell r="D4610" t="str">
            <v/>
          </cell>
          <cell r="E4610" t="str">
            <v/>
          </cell>
          <cell r="F4610" t="str">
            <v xml:space="preserve">Specification--Cable and Cable Supports </v>
          </cell>
          <cell r="G4610">
            <v>0</v>
          </cell>
          <cell r="H4610">
            <v>0</v>
          </cell>
          <cell r="I4610">
            <v>40175</v>
          </cell>
          <cell r="J4610">
            <v>40168</v>
          </cell>
          <cell r="K4610" t="str">
            <v>N</v>
          </cell>
          <cell r="L4610" t="str">
            <v>Doc</v>
          </cell>
          <cell r="M4610">
            <v>114</v>
          </cell>
        </row>
        <row r="4611">
          <cell r="C4611">
            <v>13</v>
          </cell>
          <cell r="D4611" t="str">
            <v/>
          </cell>
          <cell r="E4611" t="str">
            <v/>
          </cell>
          <cell r="F4611" t="str">
            <v xml:space="preserve">Electrical Power and Instrument Air Consumption-- </v>
          </cell>
          <cell r="G4611">
            <v>0</v>
          </cell>
          <cell r="H4611">
            <v>0</v>
          </cell>
          <cell r="I4611">
            <v>40175</v>
          </cell>
          <cell r="J4611">
            <v>40168</v>
          </cell>
          <cell r="K4611" t="str">
            <v>N</v>
          </cell>
          <cell r="L4611" t="str">
            <v>Doc</v>
          </cell>
          <cell r="M4611">
            <v>115</v>
          </cell>
        </row>
        <row r="4612">
          <cell r="C4612">
            <v>13</v>
          </cell>
          <cell r="D4612" t="str">
            <v/>
          </cell>
          <cell r="E4612" t="str">
            <v/>
          </cell>
          <cell r="F4612" t="str">
            <v xml:space="preserve">Electric Load Balance-- </v>
          </cell>
          <cell r="G4612">
            <v>0</v>
          </cell>
          <cell r="H4612">
            <v>0</v>
          </cell>
          <cell r="I4612">
            <v>40175</v>
          </cell>
          <cell r="J4612">
            <v>40168</v>
          </cell>
          <cell r="K4612" t="str">
            <v>N</v>
          </cell>
          <cell r="L4612" t="str">
            <v>Doc</v>
          </cell>
          <cell r="M4612">
            <v>116</v>
          </cell>
        </row>
        <row r="4613">
          <cell r="C4613">
            <v>13</v>
          </cell>
          <cell r="D4613" t="str">
            <v/>
          </cell>
          <cell r="E4613" t="str">
            <v/>
          </cell>
          <cell r="F4613" t="str">
            <v xml:space="preserve">Sizing calculations-- </v>
          </cell>
          <cell r="G4613">
            <v>0</v>
          </cell>
          <cell r="H4613">
            <v>0</v>
          </cell>
          <cell r="I4613">
            <v>40175</v>
          </cell>
          <cell r="J4613">
            <v>40168</v>
          </cell>
          <cell r="K4613" t="str">
            <v>N</v>
          </cell>
          <cell r="L4613" t="str">
            <v>Doc</v>
          </cell>
          <cell r="M4613">
            <v>117</v>
          </cell>
        </row>
        <row r="4614">
          <cell r="C4614">
            <v>13</v>
          </cell>
          <cell r="D4614" t="str">
            <v/>
          </cell>
          <cell r="E4614" t="str">
            <v/>
          </cell>
          <cell r="F4614" t="str">
            <v xml:space="preserve">List of Starters-- </v>
          </cell>
          <cell r="G4614">
            <v>0</v>
          </cell>
          <cell r="H4614">
            <v>0</v>
          </cell>
          <cell r="I4614">
            <v>40175</v>
          </cell>
          <cell r="J4614">
            <v>40168</v>
          </cell>
          <cell r="K4614" t="str">
            <v>N</v>
          </cell>
          <cell r="L4614" t="str">
            <v>Doc</v>
          </cell>
          <cell r="M4614">
            <v>118</v>
          </cell>
        </row>
        <row r="4615">
          <cell r="C4615">
            <v>13</v>
          </cell>
          <cell r="D4615" t="str">
            <v/>
          </cell>
          <cell r="E4615" t="str">
            <v/>
          </cell>
          <cell r="F4615" t="str">
            <v xml:space="preserve">Switchgears list-- </v>
          </cell>
          <cell r="G4615">
            <v>0</v>
          </cell>
          <cell r="H4615">
            <v>0</v>
          </cell>
          <cell r="I4615">
            <v>40175</v>
          </cell>
          <cell r="J4615">
            <v>40168</v>
          </cell>
          <cell r="K4615" t="str">
            <v>N</v>
          </cell>
          <cell r="L4615" t="str">
            <v>Doc</v>
          </cell>
          <cell r="M4615">
            <v>119</v>
          </cell>
        </row>
        <row r="4616">
          <cell r="C4616">
            <v>13</v>
          </cell>
          <cell r="D4616" t="str">
            <v/>
          </cell>
          <cell r="E4616" t="str">
            <v/>
          </cell>
          <cell r="F4616" t="str">
            <v xml:space="preserve">Lighting (Plant &amp; Building) calculations-- </v>
          </cell>
          <cell r="G4616">
            <v>0</v>
          </cell>
          <cell r="H4616">
            <v>0</v>
          </cell>
          <cell r="I4616">
            <v>40175</v>
          </cell>
          <cell r="J4616">
            <v>40168</v>
          </cell>
          <cell r="K4616" t="str">
            <v>N</v>
          </cell>
          <cell r="L4616" t="str">
            <v>Doc</v>
          </cell>
          <cell r="M4616">
            <v>120</v>
          </cell>
        </row>
        <row r="4617">
          <cell r="C4617">
            <v>13</v>
          </cell>
          <cell r="D4617" t="str">
            <v/>
          </cell>
          <cell r="E4617" t="str">
            <v/>
          </cell>
          <cell r="F4617" t="str">
            <v xml:space="preserve">Lightning Protection System Design-- </v>
          </cell>
          <cell r="G4617">
            <v>0</v>
          </cell>
          <cell r="H4617">
            <v>0</v>
          </cell>
          <cell r="I4617">
            <v>40175</v>
          </cell>
          <cell r="J4617">
            <v>40168</v>
          </cell>
          <cell r="K4617" t="str">
            <v>N</v>
          </cell>
          <cell r="L4617" t="str">
            <v>Doc</v>
          </cell>
          <cell r="M4617">
            <v>121</v>
          </cell>
        </row>
        <row r="4618">
          <cell r="C4618">
            <v>13</v>
          </cell>
          <cell r="D4618" t="str">
            <v/>
          </cell>
          <cell r="E4618" t="str">
            <v/>
          </cell>
          <cell r="F4618" t="str">
            <v xml:space="preserve">Load Summary and Analysis-- </v>
          </cell>
          <cell r="G4618">
            <v>0</v>
          </cell>
          <cell r="H4618">
            <v>0</v>
          </cell>
          <cell r="I4618">
            <v>40175</v>
          </cell>
          <cell r="J4618">
            <v>40168</v>
          </cell>
          <cell r="K4618" t="str">
            <v>N</v>
          </cell>
          <cell r="L4618" t="str">
            <v>Doc</v>
          </cell>
          <cell r="M4618">
            <v>122</v>
          </cell>
        </row>
        <row r="4619">
          <cell r="C4619">
            <v>13</v>
          </cell>
          <cell r="D4619" t="str">
            <v/>
          </cell>
          <cell r="E4619" t="str">
            <v/>
          </cell>
          <cell r="F4619" t="str">
            <v xml:space="preserve">Motor Schedule-- </v>
          </cell>
          <cell r="G4619">
            <v>0</v>
          </cell>
          <cell r="H4619">
            <v>0</v>
          </cell>
          <cell r="I4619">
            <v>40175</v>
          </cell>
          <cell r="J4619">
            <v>40168</v>
          </cell>
          <cell r="K4619" t="str">
            <v>N</v>
          </cell>
          <cell r="L4619" t="str">
            <v>Doc</v>
          </cell>
          <cell r="M4619">
            <v>123</v>
          </cell>
        </row>
        <row r="4620">
          <cell r="C4620">
            <v>13</v>
          </cell>
          <cell r="D4620" t="str">
            <v/>
          </cell>
          <cell r="E4620" t="str">
            <v/>
          </cell>
          <cell r="F4620" t="str">
            <v xml:space="preserve">Transformers specification-- </v>
          </cell>
          <cell r="G4620">
            <v>0</v>
          </cell>
          <cell r="H4620">
            <v>0</v>
          </cell>
          <cell r="I4620">
            <v>40175</v>
          </cell>
          <cell r="J4620">
            <v>40168</v>
          </cell>
          <cell r="K4620" t="str">
            <v>N</v>
          </cell>
          <cell r="L4620" t="str">
            <v>Doc</v>
          </cell>
          <cell r="M4620">
            <v>124</v>
          </cell>
        </row>
        <row r="4621">
          <cell r="C4621">
            <v>13</v>
          </cell>
          <cell r="D4621" t="str">
            <v/>
          </cell>
          <cell r="E4621" t="str">
            <v/>
          </cell>
          <cell r="F4621" t="str">
            <v xml:space="preserve">Cable sizing calculations-- </v>
          </cell>
          <cell r="G4621">
            <v>0</v>
          </cell>
          <cell r="H4621">
            <v>0</v>
          </cell>
          <cell r="I4621">
            <v>40175</v>
          </cell>
          <cell r="J4621">
            <v>40168</v>
          </cell>
          <cell r="K4621" t="str">
            <v>N</v>
          </cell>
          <cell r="L4621" t="str">
            <v>Doc</v>
          </cell>
          <cell r="M4621">
            <v>125</v>
          </cell>
        </row>
        <row r="4622">
          <cell r="C4622" t="str">
            <v>00</v>
          </cell>
          <cell r="D4622" t="str">
            <v/>
          </cell>
          <cell r="E4622" t="str">
            <v/>
          </cell>
          <cell r="F4622" t="str">
            <v xml:space="preserve">-- </v>
          </cell>
          <cell r="G4622">
            <v>0</v>
          </cell>
          <cell r="H4622">
            <v>0</v>
          </cell>
          <cell r="I4622">
            <v>40175</v>
          </cell>
          <cell r="J4622">
            <v>40168</v>
          </cell>
          <cell r="K4622">
            <v>0</v>
          </cell>
          <cell r="L4622" t="str">
            <v>Doc</v>
          </cell>
          <cell r="M4622">
            <v>126</v>
          </cell>
        </row>
        <row r="4623">
          <cell r="C4623" t="str">
            <v>00</v>
          </cell>
          <cell r="D4623" t="str">
            <v/>
          </cell>
          <cell r="E4623" t="str">
            <v/>
          </cell>
          <cell r="F4623" t="str">
            <v xml:space="preserve">-- </v>
          </cell>
          <cell r="G4623">
            <v>0</v>
          </cell>
          <cell r="H4623">
            <v>0</v>
          </cell>
          <cell r="I4623">
            <v>40175</v>
          </cell>
          <cell r="J4623">
            <v>40168</v>
          </cell>
          <cell r="K4623">
            <v>0</v>
          </cell>
          <cell r="L4623" t="str">
            <v>Doc</v>
          </cell>
          <cell r="M4623">
            <v>127</v>
          </cell>
        </row>
        <row r="4624">
          <cell r="C4624" t="str">
            <v>00</v>
          </cell>
          <cell r="D4624" t="str">
            <v/>
          </cell>
          <cell r="E4624" t="str">
            <v/>
          </cell>
          <cell r="F4624" t="str">
            <v xml:space="preserve">-- </v>
          </cell>
          <cell r="G4624">
            <v>0</v>
          </cell>
          <cell r="H4624">
            <v>0</v>
          </cell>
          <cell r="I4624">
            <v>40175</v>
          </cell>
          <cell r="J4624">
            <v>40168</v>
          </cell>
          <cell r="K4624">
            <v>0</v>
          </cell>
          <cell r="L4624" t="str">
            <v>Doc</v>
          </cell>
          <cell r="M4624">
            <v>128</v>
          </cell>
        </row>
        <row r="4625">
          <cell r="C4625" t="str">
            <v>00</v>
          </cell>
          <cell r="D4625" t="str">
            <v/>
          </cell>
          <cell r="E4625" t="str">
            <v/>
          </cell>
          <cell r="F4625" t="str">
            <v xml:space="preserve">-- </v>
          </cell>
          <cell r="G4625">
            <v>0</v>
          </cell>
          <cell r="H4625">
            <v>0</v>
          </cell>
          <cell r="I4625">
            <v>40175</v>
          </cell>
          <cell r="J4625">
            <v>40168</v>
          </cell>
          <cell r="K4625">
            <v>0</v>
          </cell>
          <cell r="L4625" t="str">
            <v>Doc</v>
          </cell>
          <cell r="M4625">
            <v>129</v>
          </cell>
        </row>
        <row r="4626">
          <cell r="C4626" t="str">
            <v>00</v>
          </cell>
          <cell r="D4626" t="str">
            <v/>
          </cell>
          <cell r="E4626" t="str">
            <v/>
          </cell>
          <cell r="F4626" t="str">
            <v xml:space="preserve">-- </v>
          </cell>
          <cell r="G4626">
            <v>0</v>
          </cell>
          <cell r="H4626">
            <v>0</v>
          </cell>
          <cell r="I4626">
            <v>40175</v>
          </cell>
          <cell r="J4626">
            <v>40168</v>
          </cell>
          <cell r="K4626">
            <v>0</v>
          </cell>
          <cell r="L4626" t="str">
            <v>Doc</v>
          </cell>
          <cell r="M4626">
            <v>130</v>
          </cell>
        </row>
        <row r="4627">
          <cell r="C4627" t="str">
            <v>00</v>
          </cell>
          <cell r="D4627" t="str">
            <v/>
          </cell>
          <cell r="E4627" t="str">
            <v/>
          </cell>
          <cell r="F4627" t="str">
            <v xml:space="preserve">-- </v>
          </cell>
          <cell r="G4627">
            <v>0</v>
          </cell>
          <cell r="H4627">
            <v>0</v>
          </cell>
          <cell r="I4627">
            <v>40175</v>
          </cell>
          <cell r="J4627">
            <v>40168</v>
          </cell>
          <cell r="K4627">
            <v>0</v>
          </cell>
          <cell r="L4627" t="str">
            <v>Doc</v>
          </cell>
          <cell r="M4627">
            <v>131</v>
          </cell>
        </row>
        <row r="4628">
          <cell r="C4628" t="str">
            <v>00</v>
          </cell>
          <cell r="D4628" t="str">
            <v/>
          </cell>
          <cell r="E4628" t="str">
            <v/>
          </cell>
          <cell r="F4628" t="str">
            <v xml:space="preserve">-- </v>
          </cell>
          <cell r="G4628">
            <v>0</v>
          </cell>
          <cell r="H4628">
            <v>0</v>
          </cell>
          <cell r="I4628">
            <v>40175</v>
          </cell>
          <cell r="J4628">
            <v>40168</v>
          </cell>
          <cell r="K4628">
            <v>0</v>
          </cell>
          <cell r="L4628" t="str">
            <v>Doc</v>
          </cell>
          <cell r="M4628">
            <v>132</v>
          </cell>
        </row>
        <row r="4629">
          <cell r="C4629" t="str">
            <v>00</v>
          </cell>
          <cell r="D4629" t="str">
            <v/>
          </cell>
          <cell r="E4629" t="str">
            <v/>
          </cell>
          <cell r="F4629" t="str">
            <v xml:space="preserve">-- </v>
          </cell>
          <cell r="G4629">
            <v>0</v>
          </cell>
          <cell r="H4629">
            <v>0</v>
          </cell>
          <cell r="I4629">
            <v>40175</v>
          </cell>
          <cell r="J4629">
            <v>40168</v>
          </cell>
          <cell r="K4629">
            <v>0</v>
          </cell>
          <cell r="L4629" t="str">
            <v>Doc</v>
          </cell>
          <cell r="M4629">
            <v>133</v>
          </cell>
        </row>
        <row r="4630">
          <cell r="C4630" t="str">
            <v>00</v>
          </cell>
          <cell r="D4630" t="str">
            <v/>
          </cell>
          <cell r="E4630" t="str">
            <v/>
          </cell>
          <cell r="F4630" t="str">
            <v xml:space="preserve">-- </v>
          </cell>
          <cell r="G4630">
            <v>0</v>
          </cell>
          <cell r="H4630">
            <v>0</v>
          </cell>
          <cell r="I4630">
            <v>40175</v>
          </cell>
          <cell r="J4630">
            <v>40168</v>
          </cell>
          <cell r="K4630">
            <v>0</v>
          </cell>
          <cell r="L4630" t="str">
            <v>Doc</v>
          </cell>
          <cell r="M4630">
            <v>134</v>
          </cell>
        </row>
        <row r="4631">
          <cell r="C4631" t="str">
            <v>00</v>
          </cell>
          <cell r="D4631" t="str">
            <v/>
          </cell>
          <cell r="E4631" t="str">
            <v/>
          </cell>
          <cell r="F4631" t="str">
            <v xml:space="preserve">-- </v>
          </cell>
          <cell r="G4631">
            <v>0</v>
          </cell>
          <cell r="H4631">
            <v>0</v>
          </cell>
          <cell r="I4631">
            <v>40175</v>
          </cell>
          <cell r="J4631">
            <v>40168</v>
          </cell>
          <cell r="K4631">
            <v>0</v>
          </cell>
          <cell r="L4631" t="str">
            <v>Doc</v>
          </cell>
          <cell r="M4631">
            <v>135</v>
          </cell>
        </row>
        <row r="4632">
          <cell r="C4632" t="str">
            <v>00</v>
          </cell>
          <cell r="D4632" t="str">
            <v/>
          </cell>
          <cell r="E4632" t="str">
            <v/>
          </cell>
          <cell r="F4632" t="str">
            <v xml:space="preserve">-- </v>
          </cell>
          <cell r="G4632">
            <v>0</v>
          </cell>
          <cell r="H4632">
            <v>0</v>
          </cell>
          <cell r="I4632">
            <v>40175</v>
          </cell>
          <cell r="J4632">
            <v>40168</v>
          </cell>
          <cell r="K4632">
            <v>0</v>
          </cell>
          <cell r="L4632" t="str">
            <v>Doc</v>
          </cell>
          <cell r="M4632">
            <v>136</v>
          </cell>
        </row>
        <row r="4633">
          <cell r="C4633" t="str">
            <v>00</v>
          </cell>
          <cell r="D4633" t="str">
            <v/>
          </cell>
          <cell r="E4633" t="str">
            <v/>
          </cell>
          <cell r="F4633" t="str">
            <v xml:space="preserve">-- </v>
          </cell>
          <cell r="G4633">
            <v>0</v>
          </cell>
          <cell r="H4633">
            <v>0</v>
          </cell>
          <cell r="I4633">
            <v>40175</v>
          </cell>
          <cell r="J4633">
            <v>40168</v>
          </cell>
          <cell r="K4633">
            <v>0</v>
          </cell>
          <cell r="L4633" t="str">
            <v>Doc</v>
          </cell>
          <cell r="M4633">
            <v>137</v>
          </cell>
        </row>
        <row r="4634">
          <cell r="C4634" t="str">
            <v>00</v>
          </cell>
          <cell r="D4634" t="str">
            <v/>
          </cell>
          <cell r="E4634" t="str">
            <v/>
          </cell>
          <cell r="F4634" t="str">
            <v xml:space="preserve">-- </v>
          </cell>
          <cell r="G4634">
            <v>0</v>
          </cell>
          <cell r="H4634">
            <v>0</v>
          </cell>
          <cell r="I4634">
            <v>40175</v>
          </cell>
          <cell r="J4634">
            <v>40168</v>
          </cell>
          <cell r="K4634">
            <v>0</v>
          </cell>
          <cell r="L4634" t="str">
            <v>Doc</v>
          </cell>
          <cell r="M4634">
            <v>138</v>
          </cell>
        </row>
        <row r="4635">
          <cell r="C4635" t="str">
            <v>00</v>
          </cell>
          <cell r="D4635" t="str">
            <v/>
          </cell>
          <cell r="E4635" t="str">
            <v/>
          </cell>
          <cell r="F4635" t="str">
            <v xml:space="preserve">-- </v>
          </cell>
          <cell r="G4635">
            <v>0</v>
          </cell>
          <cell r="H4635">
            <v>0</v>
          </cell>
          <cell r="I4635">
            <v>40175</v>
          </cell>
          <cell r="J4635">
            <v>40168</v>
          </cell>
          <cell r="K4635">
            <v>0</v>
          </cell>
          <cell r="L4635" t="str">
            <v>Doc</v>
          </cell>
          <cell r="M4635">
            <v>139</v>
          </cell>
        </row>
        <row r="4636">
          <cell r="C4636" t="str">
            <v>00</v>
          </cell>
          <cell r="D4636" t="str">
            <v/>
          </cell>
          <cell r="E4636" t="str">
            <v/>
          </cell>
          <cell r="F4636" t="str">
            <v xml:space="preserve">-- </v>
          </cell>
          <cell r="G4636">
            <v>0</v>
          </cell>
          <cell r="H4636">
            <v>0</v>
          </cell>
          <cell r="I4636">
            <v>40175</v>
          </cell>
          <cell r="J4636">
            <v>40168</v>
          </cell>
          <cell r="K4636">
            <v>0</v>
          </cell>
          <cell r="L4636" t="str">
            <v>Doc</v>
          </cell>
          <cell r="M4636">
            <v>140</v>
          </cell>
        </row>
        <row r="4637">
          <cell r="C4637" t="str">
            <v>00</v>
          </cell>
          <cell r="D4637" t="str">
            <v>05050-EX-00--</v>
          </cell>
          <cell r="E4637" t="str">
            <v>05050-EX-00--</v>
          </cell>
          <cell r="F4637" t="str">
            <v>Electrical Data Sheets</v>
          </cell>
          <cell r="G4637">
            <v>0</v>
          </cell>
          <cell r="H4637">
            <v>0</v>
          </cell>
          <cell r="I4637" t="str">
            <v>-</v>
          </cell>
          <cell r="J4637" t="str">
            <v>-</v>
          </cell>
          <cell r="K4637" t="str">
            <v>Y</v>
          </cell>
          <cell r="L4637" t="str">
            <v>Doc</v>
          </cell>
          <cell r="M4637">
            <v>141</v>
          </cell>
        </row>
        <row r="4638">
          <cell r="C4638" t="str">
            <v>PK</v>
          </cell>
          <cell r="D4638" t="str">
            <v/>
          </cell>
          <cell r="E4638" t="str">
            <v/>
          </cell>
          <cell r="F4638" t="str">
            <v xml:space="preserve">Electrical Base Heating Data Sheet-Base - </v>
          </cell>
          <cell r="G4638">
            <v>0</v>
          </cell>
          <cell r="H4638">
            <v>0</v>
          </cell>
          <cell r="I4638">
            <v>40175</v>
          </cell>
          <cell r="J4638">
            <v>40168</v>
          </cell>
          <cell r="K4638" t="str">
            <v>N</v>
          </cell>
          <cell r="L4638" t="str">
            <v>Doc</v>
          </cell>
          <cell r="M4638">
            <v>142</v>
          </cell>
        </row>
        <row r="4639">
          <cell r="C4639" t="str">
            <v>PK</v>
          </cell>
          <cell r="D4639" t="str">
            <v>05050-EX-PK-002-01</v>
          </cell>
          <cell r="E4639" t="str">
            <v>05050-EX-PK-002-01</v>
          </cell>
          <cell r="F4639" t="str">
            <v xml:space="preserve">Electrical Base Heating Data Sheet (Propane)-- </v>
          </cell>
          <cell r="G4639">
            <v>0</v>
          </cell>
          <cell r="H4639" t="str">
            <v>VP-1516-147-T-101/2-042</v>
          </cell>
          <cell r="I4639">
            <v>40175</v>
          </cell>
          <cell r="J4639">
            <v>40168</v>
          </cell>
          <cell r="K4639" t="str">
            <v>Y</v>
          </cell>
          <cell r="L4639" t="str">
            <v>Doc</v>
          </cell>
          <cell r="M4639">
            <v>143</v>
          </cell>
        </row>
        <row r="4640">
          <cell r="C4640" t="str">
            <v>PK</v>
          </cell>
          <cell r="D4640" t="str">
            <v>05050-EX-PK-003-01</v>
          </cell>
          <cell r="E4640" t="str">
            <v>05050-EX-PK-003-01</v>
          </cell>
          <cell r="F4640" t="str">
            <v xml:space="preserve">Electrical Base Heating Data Sheet (Butane)-- </v>
          </cell>
          <cell r="G4640">
            <v>0</v>
          </cell>
          <cell r="H4640" t="str">
            <v>VP-1516-148-T-101/2-042</v>
          </cell>
          <cell r="I4640">
            <v>40175</v>
          </cell>
          <cell r="J4640">
            <v>40168</v>
          </cell>
          <cell r="K4640" t="str">
            <v>Y</v>
          </cell>
          <cell r="L4640" t="str">
            <v>Doc</v>
          </cell>
          <cell r="M4640">
            <v>144</v>
          </cell>
        </row>
        <row r="4641">
          <cell r="C4641" t="str">
            <v>L0</v>
          </cell>
          <cell r="D4641" t="str">
            <v/>
          </cell>
          <cell r="E4641" t="str">
            <v/>
          </cell>
          <cell r="F4641" t="str">
            <v xml:space="preserve">Pessure Gauge Data Sheet-- </v>
          </cell>
          <cell r="G4641">
            <v>0</v>
          </cell>
          <cell r="H4641" t="str">
            <v>VP-1516-2500-OI-0001-047</v>
          </cell>
          <cell r="I4641">
            <v>40175</v>
          </cell>
          <cell r="J4641">
            <v>40168</v>
          </cell>
          <cell r="K4641" t="str">
            <v>N</v>
          </cell>
          <cell r="L4641" t="str">
            <v>Doc</v>
          </cell>
          <cell r="M4641">
            <v>145</v>
          </cell>
        </row>
        <row r="4642">
          <cell r="C4642" t="str">
            <v>L2</v>
          </cell>
          <cell r="D4642" t="str">
            <v/>
          </cell>
          <cell r="E4642" t="str">
            <v/>
          </cell>
          <cell r="F4642" t="str">
            <v xml:space="preserve">Pressure Transmitter Data Sheet-- </v>
          </cell>
          <cell r="G4642">
            <v>0</v>
          </cell>
          <cell r="H4642" t="str">
            <v>VP-1516-2500-OI-0001-046</v>
          </cell>
          <cell r="I4642">
            <v>40175</v>
          </cell>
          <cell r="J4642">
            <v>40168</v>
          </cell>
          <cell r="K4642" t="str">
            <v>N</v>
          </cell>
          <cell r="L4642" t="str">
            <v>Doc</v>
          </cell>
          <cell r="M4642">
            <v>146</v>
          </cell>
        </row>
        <row r="4643">
          <cell r="C4643" t="str">
            <v>L2</v>
          </cell>
          <cell r="D4643" t="str">
            <v>05050-EX-L2-002-01</v>
          </cell>
          <cell r="E4643" t="str">
            <v>05050-EX-L2-002-01</v>
          </cell>
          <cell r="F4643" t="str">
            <v>Temperature Transmitter Data Sheet-- (Propane)</v>
          </cell>
          <cell r="G4643">
            <v>0</v>
          </cell>
          <cell r="H4643" t="str">
            <v>VP-1516-147-T-101/2-046</v>
          </cell>
          <cell r="I4643">
            <v>40175</v>
          </cell>
          <cell r="J4643">
            <v>40168</v>
          </cell>
          <cell r="K4643" t="str">
            <v>Y</v>
          </cell>
          <cell r="L4643" t="str">
            <v>Doc</v>
          </cell>
          <cell r="M4643">
            <v>147</v>
          </cell>
        </row>
        <row r="4644">
          <cell r="C4644" t="str">
            <v>L2</v>
          </cell>
          <cell r="D4644" t="str">
            <v>05050-EX-L2-002-02</v>
          </cell>
          <cell r="E4644" t="str">
            <v>05050-EX-L2-002-02</v>
          </cell>
          <cell r="F4644" t="str">
            <v>Temperature Transmitter Data Sheet-- (Butane)</v>
          </cell>
          <cell r="G4644">
            <v>0</v>
          </cell>
          <cell r="H4644" t="str">
            <v>VP-1516-148-T-101/2-046</v>
          </cell>
          <cell r="I4644">
            <v>40175</v>
          </cell>
          <cell r="J4644">
            <v>40168</v>
          </cell>
          <cell r="K4644" t="str">
            <v>Y</v>
          </cell>
          <cell r="L4644" t="str">
            <v>Doc</v>
          </cell>
          <cell r="M4644">
            <v>148</v>
          </cell>
        </row>
        <row r="4645">
          <cell r="C4645" t="str">
            <v>L2</v>
          </cell>
          <cell r="D4645" t="str">
            <v/>
          </cell>
          <cell r="E4645" t="str">
            <v/>
          </cell>
          <cell r="F4645" t="str">
            <v xml:space="preserve">-- </v>
          </cell>
          <cell r="G4645">
            <v>0</v>
          </cell>
          <cell r="H4645">
            <v>0</v>
          </cell>
          <cell r="I4645">
            <v>40175</v>
          </cell>
          <cell r="J4645">
            <v>40168</v>
          </cell>
          <cell r="K4645" t="str">
            <v>N</v>
          </cell>
          <cell r="L4645" t="str">
            <v>Doc</v>
          </cell>
          <cell r="M4645">
            <v>149</v>
          </cell>
        </row>
        <row r="4646">
          <cell r="C4646" t="str">
            <v>L2</v>
          </cell>
          <cell r="D4646" t="str">
            <v/>
          </cell>
          <cell r="E4646" t="str">
            <v/>
          </cell>
          <cell r="F4646" t="str">
            <v xml:space="preserve">-- </v>
          </cell>
          <cell r="G4646">
            <v>0</v>
          </cell>
          <cell r="H4646">
            <v>0</v>
          </cell>
          <cell r="I4646">
            <v>40175</v>
          </cell>
          <cell r="J4646">
            <v>40168</v>
          </cell>
          <cell r="K4646" t="str">
            <v>N</v>
          </cell>
          <cell r="L4646" t="str">
            <v>Doc</v>
          </cell>
          <cell r="M4646">
            <v>150</v>
          </cell>
        </row>
        <row r="4647">
          <cell r="C4647" t="str">
            <v>L7</v>
          </cell>
          <cell r="D4647" t="str">
            <v>05050-EX-L7-001-01</v>
          </cell>
          <cell r="E4647" t="str">
            <v>05050-EX-L7-001-01</v>
          </cell>
          <cell r="F4647" t="str">
            <v xml:space="preserve">Skin Temperature Elements Propane-- </v>
          </cell>
          <cell r="G4647">
            <v>0</v>
          </cell>
          <cell r="H4647" t="str">
            <v>VP-1516-147-T-101/2-043</v>
          </cell>
          <cell r="I4647">
            <v>40175</v>
          </cell>
          <cell r="J4647">
            <v>40168</v>
          </cell>
          <cell r="K4647" t="str">
            <v>Y</v>
          </cell>
          <cell r="L4647" t="str">
            <v>Doc</v>
          </cell>
          <cell r="M4647">
            <v>151</v>
          </cell>
        </row>
        <row r="4648">
          <cell r="C4648" t="str">
            <v>L7</v>
          </cell>
          <cell r="D4648" t="str">
            <v>05050-EX-L7-001-02</v>
          </cell>
          <cell r="E4648" t="str">
            <v>05050-EX-L7-001-02</v>
          </cell>
          <cell r="F4648" t="str">
            <v xml:space="preserve">Skin Temperature Elements Butane-- </v>
          </cell>
          <cell r="G4648">
            <v>0</v>
          </cell>
          <cell r="H4648" t="str">
            <v>VP-1516-148-T-101/2-043</v>
          </cell>
          <cell r="I4648">
            <v>40175</v>
          </cell>
          <cell r="J4648">
            <v>40168</v>
          </cell>
          <cell r="K4648" t="str">
            <v>Y</v>
          </cell>
          <cell r="L4648" t="str">
            <v>Doc</v>
          </cell>
          <cell r="M4648">
            <v>152</v>
          </cell>
        </row>
        <row r="4649">
          <cell r="C4649" t="str">
            <v>L8</v>
          </cell>
          <cell r="D4649" t="str">
            <v>05050-EX-L8-001-01</v>
          </cell>
          <cell r="E4649" t="str">
            <v>05050-EX-L8-001-01</v>
          </cell>
          <cell r="F4649" t="str">
            <v xml:space="preserve">Settlement Monitoring Data Sheet-- </v>
          </cell>
          <cell r="G4649">
            <v>0</v>
          </cell>
          <cell r="H4649" t="str">
            <v>VP-1516-2500-OI-0001-053</v>
          </cell>
          <cell r="I4649">
            <v>40175</v>
          </cell>
          <cell r="J4649">
            <v>40168</v>
          </cell>
          <cell r="K4649" t="str">
            <v>Y</v>
          </cell>
          <cell r="L4649" t="str">
            <v>Doc</v>
          </cell>
          <cell r="M4649">
            <v>153</v>
          </cell>
        </row>
        <row r="4650">
          <cell r="C4650" t="str">
            <v>T0</v>
          </cell>
          <cell r="D4650" t="str">
            <v/>
          </cell>
          <cell r="E4650" t="str">
            <v/>
          </cell>
          <cell r="F4650" t="str">
            <v xml:space="preserve">Gas Detector Data Sheet-- </v>
          </cell>
          <cell r="G4650">
            <v>0</v>
          </cell>
          <cell r="H4650">
            <v>0</v>
          </cell>
          <cell r="I4650">
            <v>40175</v>
          </cell>
          <cell r="J4650">
            <v>40168</v>
          </cell>
          <cell r="K4650" t="str">
            <v>N</v>
          </cell>
          <cell r="L4650" t="str">
            <v>Doc</v>
          </cell>
          <cell r="M4650">
            <v>154</v>
          </cell>
        </row>
        <row r="4651">
          <cell r="C4651" t="str">
            <v>L2</v>
          </cell>
          <cell r="D4651" t="str">
            <v/>
          </cell>
          <cell r="E4651" t="str">
            <v/>
          </cell>
          <cell r="F4651" t="str">
            <v xml:space="preserve">-- </v>
          </cell>
          <cell r="G4651">
            <v>0</v>
          </cell>
          <cell r="H4651">
            <v>0</v>
          </cell>
          <cell r="I4651">
            <v>40175</v>
          </cell>
          <cell r="J4651">
            <v>40168</v>
          </cell>
          <cell r="K4651" t="str">
            <v>N</v>
          </cell>
          <cell r="L4651" t="str">
            <v>Doc</v>
          </cell>
          <cell r="M4651">
            <v>155</v>
          </cell>
        </row>
        <row r="4652">
          <cell r="C4652" t="str">
            <v>L2</v>
          </cell>
          <cell r="D4652" t="str">
            <v/>
          </cell>
          <cell r="E4652" t="str">
            <v/>
          </cell>
          <cell r="F4652" t="str">
            <v xml:space="preserve">-- </v>
          </cell>
          <cell r="G4652">
            <v>0</v>
          </cell>
          <cell r="H4652">
            <v>0</v>
          </cell>
          <cell r="I4652">
            <v>40175</v>
          </cell>
          <cell r="J4652">
            <v>40168</v>
          </cell>
          <cell r="K4652" t="str">
            <v>N</v>
          </cell>
          <cell r="L4652" t="str">
            <v>Doc</v>
          </cell>
          <cell r="M4652">
            <v>156</v>
          </cell>
        </row>
        <row r="4653">
          <cell r="C4653" t="str">
            <v>00</v>
          </cell>
          <cell r="D4653" t="str">
            <v>05050-MC-00--</v>
          </cell>
          <cell r="E4653" t="str">
            <v>05050-MC-00--</v>
          </cell>
          <cell r="F4653" t="str">
            <v>Mechanical Design Calculation</v>
          </cell>
          <cell r="G4653">
            <v>0</v>
          </cell>
          <cell r="H4653">
            <v>0</v>
          </cell>
          <cell r="I4653" t="str">
            <v>-</v>
          </cell>
          <cell r="J4653" t="str">
            <v>-</v>
          </cell>
          <cell r="K4653" t="str">
            <v>Y</v>
          </cell>
          <cell r="L4653" t="str">
            <v>Doc</v>
          </cell>
          <cell r="M4653">
            <v>157</v>
          </cell>
        </row>
        <row r="4654">
          <cell r="C4654" t="str">
            <v>25</v>
          </cell>
          <cell r="D4654" t="str">
            <v>05050-MC-25-501-01</v>
          </cell>
          <cell r="E4654" t="str">
            <v>05050-MC-25-501-01</v>
          </cell>
          <cell r="F4654" t="str">
            <v xml:space="preserve">Design Calculation for Propane Tank Capacity-- </v>
          </cell>
          <cell r="G4654">
            <v>0</v>
          </cell>
          <cell r="H4654" t="str">
            <v>VP-1516-147-T-101/2-006</v>
          </cell>
          <cell r="I4654">
            <v>40175</v>
          </cell>
          <cell r="J4654">
            <v>40168</v>
          </cell>
          <cell r="K4654" t="str">
            <v>Y</v>
          </cell>
          <cell r="L4654" t="str">
            <v>Doc</v>
          </cell>
          <cell r="M4654">
            <v>158</v>
          </cell>
        </row>
        <row r="4655">
          <cell r="C4655" t="str">
            <v>25</v>
          </cell>
          <cell r="D4655" t="str">
            <v>05050-MC-25-502-01</v>
          </cell>
          <cell r="E4655" t="str">
            <v>05050-MC-25-502-01</v>
          </cell>
          <cell r="F4655" t="str">
            <v xml:space="preserve">Design Calculation for Butane Tank Capacity-- </v>
          </cell>
          <cell r="G4655">
            <v>0</v>
          </cell>
          <cell r="H4655" t="str">
            <v>VP-1516-148-T-101/2-006</v>
          </cell>
          <cell r="I4655">
            <v>40175</v>
          </cell>
          <cell r="J4655">
            <v>40168</v>
          </cell>
          <cell r="K4655" t="str">
            <v>Y</v>
          </cell>
          <cell r="L4655" t="str">
            <v>Doc</v>
          </cell>
          <cell r="M4655">
            <v>159</v>
          </cell>
        </row>
        <row r="4656">
          <cell r="C4656" t="str">
            <v>25</v>
          </cell>
          <cell r="D4656" t="str">
            <v>05050-MC-25-503-01</v>
          </cell>
          <cell r="E4656" t="str">
            <v>05050-MC-25-503-01</v>
          </cell>
          <cell r="F4656" t="str">
            <v xml:space="preserve">Design Calculation for Propane Tanks Boil-Off-- </v>
          </cell>
          <cell r="G4656">
            <v>0</v>
          </cell>
          <cell r="H4656" t="str">
            <v>VP-1516-147-T-101/2-001</v>
          </cell>
          <cell r="I4656">
            <v>40175</v>
          </cell>
          <cell r="J4656">
            <v>40168</v>
          </cell>
          <cell r="K4656" t="str">
            <v>Y</v>
          </cell>
          <cell r="L4656" t="str">
            <v>Doc</v>
          </cell>
          <cell r="M4656">
            <v>160</v>
          </cell>
        </row>
        <row r="4657">
          <cell r="C4657" t="str">
            <v>25</v>
          </cell>
          <cell r="D4657" t="str">
            <v>05050-MC-25-504-01</v>
          </cell>
          <cell r="E4657" t="str">
            <v>05050-MC-25-504-01</v>
          </cell>
          <cell r="F4657" t="str">
            <v xml:space="preserve">Design Calculation for Butane Tanks Boil-Off-- </v>
          </cell>
          <cell r="G4657">
            <v>0</v>
          </cell>
          <cell r="H4657" t="str">
            <v>VP-1516-148-T-101/2-001</v>
          </cell>
          <cell r="I4657">
            <v>40175</v>
          </cell>
          <cell r="J4657">
            <v>40168</v>
          </cell>
          <cell r="K4657" t="str">
            <v>Y</v>
          </cell>
          <cell r="L4657" t="str">
            <v>Doc</v>
          </cell>
          <cell r="M4657">
            <v>161</v>
          </cell>
        </row>
        <row r="4658">
          <cell r="C4658" t="str">
            <v>25</v>
          </cell>
          <cell r="D4658" t="str">
            <v>05050-MC-25-505-01</v>
          </cell>
          <cell r="E4658" t="str">
            <v>05050-MC-25-505-01</v>
          </cell>
          <cell r="F4658" t="str">
            <v xml:space="preserve">Design Calculation for Propane Tank Suspended Deck-- </v>
          </cell>
          <cell r="G4658">
            <v>0</v>
          </cell>
          <cell r="H4658" t="str">
            <v>VP-1516-147-T-101/2-005</v>
          </cell>
          <cell r="I4658">
            <v>40175</v>
          </cell>
          <cell r="J4658">
            <v>40168</v>
          </cell>
          <cell r="K4658" t="str">
            <v>Y</v>
          </cell>
          <cell r="L4658" t="str">
            <v>Doc</v>
          </cell>
          <cell r="M4658">
            <v>162</v>
          </cell>
        </row>
        <row r="4659">
          <cell r="C4659" t="str">
            <v>25</v>
          </cell>
          <cell r="D4659" t="str">
            <v>05050-MC-25-506-01</v>
          </cell>
          <cell r="E4659" t="str">
            <v>05050-MC-25-506-01</v>
          </cell>
          <cell r="F4659" t="str">
            <v xml:space="preserve">Design Calculation for Butane Tank Suspended Deck-- </v>
          </cell>
          <cell r="G4659">
            <v>0</v>
          </cell>
          <cell r="H4659" t="str">
            <v>VP-1516-148-T-101/2-005</v>
          </cell>
          <cell r="I4659">
            <v>40175</v>
          </cell>
          <cell r="J4659">
            <v>40168</v>
          </cell>
          <cell r="K4659" t="str">
            <v>Y</v>
          </cell>
          <cell r="L4659" t="str">
            <v>Doc</v>
          </cell>
          <cell r="M4659">
            <v>163</v>
          </cell>
        </row>
        <row r="4660">
          <cell r="C4660" t="str">
            <v>25</v>
          </cell>
          <cell r="D4660" t="str">
            <v>05050-MC-25-507-00</v>
          </cell>
          <cell r="E4660" t="str">
            <v>05050-MC-25-507-00</v>
          </cell>
          <cell r="F4660" t="str">
            <v xml:space="preserve">Design Calculation for Inner Tank (Propane)-- </v>
          </cell>
          <cell r="G4660">
            <v>0</v>
          </cell>
          <cell r="H4660" t="str">
            <v>VP-1516-147-T-101/2-007</v>
          </cell>
          <cell r="I4660">
            <v>40175</v>
          </cell>
          <cell r="J4660">
            <v>40168</v>
          </cell>
          <cell r="K4660" t="str">
            <v>Y</v>
          </cell>
          <cell r="L4660" t="str">
            <v>Doc</v>
          </cell>
          <cell r="M4660">
            <v>164</v>
          </cell>
        </row>
        <row r="4661">
          <cell r="C4661" t="str">
            <v>25</v>
          </cell>
          <cell r="D4661" t="str">
            <v>05050-MC-25-508-00</v>
          </cell>
          <cell r="E4661" t="str">
            <v>05050-MC-25-508-00</v>
          </cell>
          <cell r="F4661" t="str">
            <v>Design Calculation for Inner Tank-- (Butane)</v>
          </cell>
          <cell r="G4661">
            <v>0</v>
          </cell>
          <cell r="H4661" t="str">
            <v>VP-1516-148-T-101/2-007</v>
          </cell>
          <cell r="I4661">
            <v>40175</v>
          </cell>
          <cell r="J4661">
            <v>40168</v>
          </cell>
          <cell r="K4661" t="str">
            <v>Y</v>
          </cell>
          <cell r="L4661" t="str">
            <v>Doc</v>
          </cell>
          <cell r="M4661">
            <v>165</v>
          </cell>
        </row>
        <row r="4662">
          <cell r="C4662" t="str">
            <v>25</v>
          </cell>
          <cell r="D4662" t="str">
            <v>05050-MC-25-509-00</v>
          </cell>
          <cell r="E4662" t="str">
            <v>05050-MC-25-509-00</v>
          </cell>
          <cell r="F4662" t="str">
            <v xml:space="preserve">Calculation for Propane and Butane Tanks - Seismic-- </v>
          </cell>
          <cell r="G4662">
            <v>0</v>
          </cell>
          <cell r="H4662" t="str">
            <v>VP-1516-2500-OI-0001-003</v>
          </cell>
          <cell r="I4662">
            <v>40175</v>
          </cell>
          <cell r="J4662">
            <v>40168</v>
          </cell>
          <cell r="K4662" t="str">
            <v>Y</v>
          </cell>
          <cell r="L4662" t="str">
            <v>Doc</v>
          </cell>
          <cell r="M4662">
            <v>166</v>
          </cell>
        </row>
        <row r="4663">
          <cell r="C4663" t="str">
            <v>25</v>
          </cell>
          <cell r="D4663" t="str">
            <v>05050-MC-25-510-00</v>
          </cell>
          <cell r="E4663" t="str">
            <v>05050-MC-25-510-00</v>
          </cell>
          <cell r="F4663" t="str">
            <v xml:space="preserve">Pipe stress analysis-- </v>
          </cell>
          <cell r="G4663">
            <v>0</v>
          </cell>
          <cell r="H4663" t="str">
            <v>VP-1516-147-T-101/2-014</v>
          </cell>
          <cell r="I4663">
            <v>40175</v>
          </cell>
          <cell r="J4663">
            <v>40168</v>
          </cell>
          <cell r="K4663" t="str">
            <v>y</v>
          </cell>
          <cell r="L4663" t="str">
            <v>Doc</v>
          </cell>
          <cell r="M4663">
            <v>167</v>
          </cell>
        </row>
        <row r="4664">
          <cell r="C4664" t="str">
            <v>25</v>
          </cell>
          <cell r="D4664" t="str">
            <v>05050-MC-25-511-00</v>
          </cell>
          <cell r="E4664" t="str">
            <v>05050-MC-25-511-00</v>
          </cell>
          <cell r="F4664" t="str">
            <v xml:space="preserve">Pipe stress analysis-- </v>
          </cell>
          <cell r="G4664">
            <v>0</v>
          </cell>
          <cell r="H4664" t="str">
            <v>VP-1516-148-T-101/2-014</v>
          </cell>
          <cell r="I4664">
            <v>40175</v>
          </cell>
          <cell r="J4664">
            <v>40168</v>
          </cell>
          <cell r="K4664" t="str">
            <v>y</v>
          </cell>
          <cell r="L4664" t="str">
            <v>Doc</v>
          </cell>
          <cell r="M4664">
            <v>168</v>
          </cell>
        </row>
        <row r="4665">
          <cell r="C4665" t="str">
            <v>25</v>
          </cell>
          <cell r="D4665" t="str">
            <v>05050-MC-25-512-00</v>
          </cell>
          <cell r="E4665" t="str">
            <v>05050-MC-25-512-00</v>
          </cell>
          <cell r="F4665" t="str">
            <v>Design Calculation for Roof Structure-- (Propane)</v>
          </cell>
          <cell r="G4665">
            <v>0</v>
          </cell>
          <cell r="H4665" t="str">
            <v>VP-1516-147-T-101/2-002</v>
          </cell>
          <cell r="I4665">
            <v>40175</v>
          </cell>
          <cell r="J4665">
            <v>40168</v>
          </cell>
          <cell r="K4665" t="str">
            <v>y</v>
          </cell>
          <cell r="L4665" t="str">
            <v>Doc</v>
          </cell>
          <cell r="M4665">
            <v>169</v>
          </cell>
        </row>
        <row r="4666">
          <cell r="C4666" t="str">
            <v>25</v>
          </cell>
          <cell r="D4666" t="str">
            <v>05050-MC-25-513-00</v>
          </cell>
          <cell r="E4666" t="str">
            <v>05050-MC-25-513-00</v>
          </cell>
          <cell r="F4666" t="str">
            <v>Design Calculation for Roof Structure-- (Butane)</v>
          </cell>
          <cell r="G4666">
            <v>0</v>
          </cell>
          <cell r="H4666" t="str">
            <v>VP-1516-148-T-101/2-002</v>
          </cell>
          <cell r="I4666">
            <v>40175</v>
          </cell>
          <cell r="J4666">
            <v>40168</v>
          </cell>
          <cell r="K4666" t="str">
            <v>y</v>
          </cell>
          <cell r="L4666" t="str">
            <v>Doc</v>
          </cell>
          <cell r="M4666">
            <v>170</v>
          </cell>
        </row>
        <row r="4667">
          <cell r="C4667" t="str">
            <v>25</v>
          </cell>
          <cell r="D4667" t="str">
            <v>05050-MC-25-514-00</v>
          </cell>
          <cell r="E4667" t="str">
            <v>05050-MC-25-514-00</v>
          </cell>
          <cell r="F4667" t="str">
            <v>Design Calculation - Allowable Nozzle Loads-- (Propane)</v>
          </cell>
          <cell r="G4667">
            <v>0</v>
          </cell>
          <cell r="H4667" t="str">
            <v>VP-1516-147-T-101/2-013</v>
          </cell>
          <cell r="I4667">
            <v>40175</v>
          </cell>
          <cell r="J4667">
            <v>40168</v>
          </cell>
          <cell r="K4667" t="str">
            <v>y</v>
          </cell>
          <cell r="L4667" t="str">
            <v>Doc</v>
          </cell>
          <cell r="M4667">
            <v>171</v>
          </cell>
        </row>
        <row r="4668">
          <cell r="C4668" t="str">
            <v>25</v>
          </cell>
          <cell r="D4668" t="str">
            <v>05050-MC-25-515-00</v>
          </cell>
          <cell r="E4668" t="str">
            <v>05050-MC-25-515-00</v>
          </cell>
          <cell r="F4668" t="str">
            <v>Design Calculation - Allowable Nozzle Loads-- (Butane)</v>
          </cell>
          <cell r="G4668">
            <v>0</v>
          </cell>
          <cell r="H4668">
            <v>0</v>
          </cell>
          <cell r="I4668">
            <v>40175</v>
          </cell>
          <cell r="J4668">
            <v>40168</v>
          </cell>
          <cell r="K4668" t="str">
            <v>y</v>
          </cell>
          <cell r="L4668" t="str">
            <v>Doc</v>
          </cell>
          <cell r="M4668">
            <v>172</v>
          </cell>
        </row>
        <row r="4669">
          <cell r="C4669" t="str">
            <v>25</v>
          </cell>
          <cell r="D4669" t="str">
            <v>05050-MC-25-516-00</v>
          </cell>
          <cell r="E4669" t="str">
            <v>05050-MC-25-516-00</v>
          </cell>
          <cell r="F4669" t="str">
            <v>Design Calculation - Compression Bar-- (Propane)</v>
          </cell>
          <cell r="G4669">
            <v>0</v>
          </cell>
          <cell r="H4669">
            <v>0</v>
          </cell>
          <cell r="I4669">
            <v>40175</v>
          </cell>
          <cell r="J4669">
            <v>40168</v>
          </cell>
          <cell r="K4669" t="str">
            <v>y</v>
          </cell>
          <cell r="L4669" t="str">
            <v>Doc</v>
          </cell>
          <cell r="M4669">
            <v>173</v>
          </cell>
        </row>
        <row r="4670">
          <cell r="C4670" t="str">
            <v>25</v>
          </cell>
          <cell r="D4670" t="str">
            <v>05050-MC-25-517-00</v>
          </cell>
          <cell r="E4670" t="str">
            <v>05050-MC-25-517-00</v>
          </cell>
          <cell r="F4670" t="str">
            <v>Design Calculation - Compression Bar-- (Butane)</v>
          </cell>
          <cell r="G4670">
            <v>0</v>
          </cell>
          <cell r="H4670">
            <v>0</v>
          </cell>
          <cell r="I4670">
            <v>40175</v>
          </cell>
          <cell r="J4670">
            <v>40168</v>
          </cell>
          <cell r="K4670" t="str">
            <v>y</v>
          </cell>
          <cell r="L4670" t="str">
            <v>Doc</v>
          </cell>
          <cell r="M4670">
            <v>174</v>
          </cell>
        </row>
        <row r="4671">
          <cell r="C4671" t="str">
            <v>25</v>
          </cell>
          <cell r="D4671" t="str">
            <v>05050-MC-25-001-01</v>
          </cell>
          <cell r="E4671" t="str">
            <v>05050-MC-25-001-01</v>
          </cell>
          <cell r="F4671" t="str">
            <v xml:space="preserve">Design Calculation for Perlite Insulation (Propane)-- </v>
          </cell>
          <cell r="G4671">
            <v>0</v>
          </cell>
          <cell r="H4671" t="str">
            <v>VP-1516-147-T-101/2-008</v>
          </cell>
          <cell r="I4671">
            <v>40175</v>
          </cell>
          <cell r="J4671">
            <v>40168</v>
          </cell>
          <cell r="K4671" t="str">
            <v>Y</v>
          </cell>
          <cell r="L4671" t="str">
            <v>Doc</v>
          </cell>
          <cell r="M4671">
            <v>175</v>
          </cell>
        </row>
        <row r="4672">
          <cell r="C4672" t="str">
            <v>25</v>
          </cell>
          <cell r="D4672" t="str">
            <v>05050-MC-25-002-00</v>
          </cell>
          <cell r="E4672" t="str">
            <v>05050-MC-25-002-00</v>
          </cell>
          <cell r="F4672" t="str">
            <v xml:space="preserve">Design Calculation for Inner Tank Weight (Propane)-- </v>
          </cell>
          <cell r="G4672">
            <v>0</v>
          </cell>
          <cell r="H4672" t="str">
            <v>VP-1516-147-T-101/2-012</v>
          </cell>
          <cell r="I4672">
            <v>40175</v>
          </cell>
          <cell r="J4672">
            <v>40168</v>
          </cell>
          <cell r="K4672" t="str">
            <v>Y</v>
          </cell>
          <cell r="L4672" t="str">
            <v>Doc</v>
          </cell>
          <cell r="M4672">
            <v>176</v>
          </cell>
        </row>
        <row r="4673">
          <cell r="C4673" t="str">
            <v>25</v>
          </cell>
          <cell r="D4673" t="str">
            <v>05050-MC-25-013-00</v>
          </cell>
          <cell r="E4673" t="str">
            <v>05050-MC-25-013-00</v>
          </cell>
          <cell r="F4673" t="str">
            <v xml:space="preserve">construction and insulation monorail hoist calculations -- </v>
          </cell>
          <cell r="G4673">
            <v>0</v>
          </cell>
          <cell r="H4673" t="str">
            <v>VP-1516-2500-OI-0001-005</v>
          </cell>
          <cell r="I4673">
            <v>40175</v>
          </cell>
          <cell r="J4673">
            <v>40168</v>
          </cell>
          <cell r="K4673" t="str">
            <v>Y</v>
          </cell>
          <cell r="L4673" t="str">
            <v>Doc</v>
          </cell>
          <cell r="M4673">
            <v>177</v>
          </cell>
        </row>
        <row r="4674">
          <cell r="C4674" t="str">
            <v>25</v>
          </cell>
          <cell r="D4674" t="str">
            <v>05050-MC-25-601-01</v>
          </cell>
          <cell r="E4674" t="str">
            <v>05050-MC-25-601-01</v>
          </cell>
          <cell r="F4674" t="str">
            <v xml:space="preserve">Design Calculation for Perlite Insulation (Butane)-- </v>
          </cell>
          <cell r="G4674">
            <v>0</v>
          </cell>
          <cell r="H4674" t="str">
            <v>VP-1516-148-T-101/2-008</v>
          </cell>
          <cell r="I4674">
            <v>40175</v>
          </cell>
          <cell r="J4674">
            <v>40168</v>
          </cell>
          <cell r="K4674" t="str">
            <v>Y</v>
          </cell>
          <cell r="L4674" t="str">
            <v>Doc</v>
          </cell>
          <cell r="M4674">
            <v>178</v>
          </cell>
        </row>
        <row r="4675">
          <cell r="C4675" t="str">
            <v>25</v>
          </cell>
          <cell r="D4675" t="str">
            <v>05050-MC-25-602-00</v>
          </cell>
          <cell r="E4675" t="str">
            <v>05050-MC-25-602-00</v>
          </cell>
          <cell r="F4675" t="str">
            <v xml:space="preserve">Design Calculation for Inner Tank Weight (Butane)-- </v>
          </cell>
          <cell r="G4675">
            <v>0</v>
          </cell>
          <cell r="H4675" t="str">
            <v>VP-1516-148-T-101/2-012</v>
          </cell>
          <cell r="I4675">
            <v>40175</v>
          </cell>
          <cell r="J4675">
            <v>40168</v>
          </cell>
          <cell r="K4675" t="str">
            <v>Y</v>
          </cell>
          <cell r="L4675" t="str">
            <v>Doc</v>
          </cell>
          <cell r="M4675">
            <v>179</v>
          </cell>
        </row>
        <row r="4676">
          <cell r="C4676" t="str">
            <v>25</v>
          </cell>
          <cell r="D4676" t="str">
            <v>05050-MC-25-003-01</v>
          </cell>
          <cell r="E4676" t="str">
            <v>05050-MC-25-003-01</v>
          </cell>
          <cell r="F4676" t="str">
            <v xml:space="preserve">Propane Design FE Analysis for Pump Column-- </v>
          </cell>
          <cell r="G4676">
            <v>0</v>
          </cell>
          <cell r="H4676" t="str">
            <v>VP-1516-147-T-101/2-016</v>
          </cell>
          <cell r="I4676">
            <v>40175</v>
          </cell>
          <cell r="J4676">
            <v>40168</v>
          </cell>
          <cell r="K4676" t="str">
            <v>Y</v>
          </cell>
          <cell r="L4676" t="str">
            <v>Doc</v>
          </cell>
          <cell r="M4676">
            <v>180</v>
          </cell>
        </row>
        <row r="4677">
          <cell r="C4677" t="str">
            <v>25</v>
          </cell>
          <cell r="D4677" t="str">
            <v>05050-MC-25-004-00</v>
          </cell>
          <cell r="E4677" t="str">
            <v>05050-MC-25-004-00</v>
          </cell>
          <cell r="F4677" t="str">
            <v xml:space="preserve">Propane Tank-Wall Liner-Design Calculations </v>
          </cell>
          <cell r="G4677">
            <v>0</v>
          </cell>
          <cell r="H4677" t="str">
            <v>VP-1516-147-T-101/2-020</v>
          </cell>
          <cell r="I4677">
            <v>40175</v>
          </cell>
          <cell r="J4677">
            <v>40168</v>
          </cell>
          <cell r="K4677" t="str">
            <v>Y</v>
          </cell>
          <cell r="L4677" t="str">
            <v>Doc</v>
          </cell>
          <cell r="M4677">
            <v>181</v>
          </cell>
        </row>
        <row r="4678">
          <cell r="C4678" t="str">
            <v>25</v>
          </cell>
          <cell r="D4678" t="str">
            <v>05050-MC-25-603-01</v>
          </cell>
          <cell r="E4678" t="str">
            <v>05050-MC-25-603-01</v>
          </cell>
          <cell r="F4678" t="str">
            <v xml:space="preserve">Butane Design FE Analysis for Pump Column-- </v>
          </cell>
          <cell r="G4678">
            <v>0</v>
          </cell>
          <cell r="H4678" t="str">
            <v>VP-1516-148-T-101/2-016</v>
          </cell>
          <cell r="I4678">
            <v>40175</v>
          </cell>
          <cell r="J4678">
            <v>40168</v>
          </cell>
          <cell r="K4678" t="str">
            <v>Y</v>
          </cell>
          <cell r="L4678" t="str">
            <v>Doc</v>
          </cell>
          <cell r="M4678">
            <v>182</v>
          </cell>
        </row>
        <row r="4679">
          <cell r="C4679" t="str">
            <v>25</v>
          </cell>
          <cell r="D4679" t="str">
            <v>05050-MC-25-518-00</v>
          </cell>
          <cell r="E4679" t="str">
            <v>05050-MC-25-518-00</v>
          </cell>
          <cell r="F4679" t="str">
            <v>Design Calculation - Perlite ring beam block strength-  Propane</v>
          </cell>
          <cell r="G4679">
            <v>0</v>
          </cell>
          <cell r="H4679" t="str">
            <v>VP-1516-147-T-101/2-019</v>
          </cell>
          <cell r="I4679">
            <v>40175</v>
          </cell>
          <cell r="J4679">
            <v>40168</v>
          </cell>
          <cell r="K4679" t="str">
            <v>Y</v>
          </cell>
          <cell r="L4679" t="str">
            <v>Doc</v>
          </cell>
          <cell r="M4679">
            <v>183</v>
          </cell>
        </row>
        <row r="4680">
          <cell r="C4680" t="str">
            <v>25</v>
          </cell>
          <cell r="D4680" t="str">
            <v>05050-MC-25-519-00</v>
          </cell>
          <cell r="E4680" t="str">
            <v>05050-MC-25-519-00</v>
          </cell>
          <cell r="F4680" t="str">
            <v>Design Calculation - Perlite ring beam block strength-  Butane</v>
          </cell>
          <cell r="G4680">
            <v>0</v>
          </cell>
          <cell r="H4680" t="str">
            <v>VP-1516-148-T-101/2-019</v>
          </cell>
          <cell r="I4680">
            <v>40175</v>
          </cell>
          <cell r="J4680">
            <v>40168</v>
          </cell>
          <cell r="K4680" t="str">
            <v>Y</v>
          </cell>
          <cell r="L4680" t="str">
            <v>Doc</v>
          </cell>
          <cell r="M4680">
            <v>184</v>
          </cell>
        </row>
        <row r="4681">
          <cell r="C4681" t="str">
            <v>25</v>
          </cell>
          <cell r="D4681" t="str">
            <v>05050-MC-25-604-00</v>
          </cell>
          <cell r="E4681" t="str">
            <v>05050-MC-25-604-00</v>
          </cell>
          <cell r="F4681" t="str">
            <v xml:space="preserve">Butane Tank-Wall Liner-Design Calculations </v>
          </cell>
          <cell r="G4681">
            <v>0</v>
          </cell>
          <cell r="H4681" t="str">
            <v>VP-1516-148-T-101/2-020</v>
          </cell>
          <cell r="I4681">
            <v>40175</v>
          </cell>
          <cell r="J4681">
            <v>40168</v>
          </cell>
          <cell r="K4681" t="str">
            <v>Y</v>
          </cell>
          <cell r="L4681" t="str">
            <v>Doc</v>
          </cell>
          <cell r="M4681">
            <v>185</v>
          </cell>
        </row>
        <row r="4682">
          <cell r="C4682" t="str">
            <v>25</v>
          </cell>
          <cell r="D4682" t="str">
            <v>05050-MC-25-005-00</v>
          </cell>
          <cell r="E4682" t="str">
            <v>05050-MC-25-005-00</v>
          </cell>
          <cell r="F4682" t="str">
            <v xml:space="preserve">Design Calculation for Propane Tanks-Main Platform-- </v>
          </cell>
          <cell r="G4682">
            <v>0</v>
          </cell>
          <cell r="H4682" t="str">
            <v>VP-1516-147-T-101/2-004</v>
          </cell>
          <cell r="I4682">
            <v>40175</v>
          </cell>
          <cell r="J4682">
            <v>40168</v>
          </cell>
          <cell r="K4682" t="str">
            <v>Y</v>
          </cell>
          <cell r="L4682" t="str">
            <v>Doc</v>
          </cell>
          <cell r="M4682">
            <v>186</v>
          </cell>
        </row>
        <row r="4683">
          <cell r="C4683" t="str">
            <v>25</v>
          </cell>
          <cell r="D4683" t="str">
            <v>05050-MC-25-605-00</v>
          </cell>
          <cell r="E4683" t="str">
            <v>05050-MC-25-605-00</v>
          </cell>
          <cell r="F4683" t="str">
            <v xml:space="preserve">Design Calculation for Butane Tanks-Main Platform-- </v>
          </cell>
          <cell r="G4683">
            <v>0</v>
          </cell>
          <cell r="H4683" t="str">
            <v>VP-1516-148-T-101/2-004</v>
          </cell>
          <cell r="I4683">
            <v>40175</v>
          </cell>
          <cell r="J4683">
            <v>40168</v>
          </cell>
          <cell r="K4683" t="str">
            <v>Y</v>
          </cell>
          <cell r="L4683" t="str">
            <v>Doc</v>
          </cell>
          <cell r="M4683">
            <v>187</v>
          </cell>
        </row>
        <row r="4684">
          <cell r="C4684" t="str">
            <v>25</v>
          </cell>
          <cell r="D4684" t="str">
            <v>05050-MC-25-006-00</v>
          </cell>
          <cell r="E4684" t="str">
            <v>05050-MC-25-006-00</v>
          </cell>
          <cell r="F4684" t="str">
            <v xml:space="preserve">Propane - nozzle reinforcement calculation-- </v>
          </cell>
          <cell r="G4684">
            <v>0</v>
          </cell>
          <cell r="H4684" t="str">
            <v>VP-1516-147-T-101/2-003</v>
          </cell>
          <cell r="I4684">
            <v>40175</v>
          </cell>
          <cell r="J4684">
            <v>40168</v>
          </cell>
          <cell r="K4684" t="str">
            <v>Y</v>
          </cell>
          <cell r="L4684" t="str">
            <v>Doc</v>
          </cell>
          <cell r="M4684">
            <v>188</v>
          </cell>
        </row>
        <row r="4685">
          <cell r="C4685" t="str">
            <v>25</v>
          </cell>
          <cell r="D4685" t="str">
            <v>05050-MC-25-606-00</v>
          </cell>
          <cell r="E4685" t="str">
            <v>05050-MC-25-606-00</v>
          </cell>
          <cell r="F4685" t="str">
            <v xml:space="preserve">Butane - nozzle reinforcement calculation-- </v>
          </cell>
          <cell r="G4685">
            <v>0</v>
          </cell>
          <cell r="H4685" t="str">
            <v>VP-1516-148-T-101/2-003</v>
          </cell>
          <cell r="I4685">
            <v>40175</v>
          </cell>
          <cell r="J4685">
            <v>40168</v>
          </cell>
          <cell r="K4685" t="str">
            <v>Y</v>
          </cell>
          <cell r="L4685" t="str">
            <v>Doc</v>
          </cell>
          <cell r="M4685">
            <v>189</v>
          </cell>
        </row>
        <row r="4686">
          <cell r="C4686" t="str">
            <v>40</v>
          </cell>
          <cell r="D4686" t="str">
            <v/>
          </cell>
          <cell r="E4686" t="str">
            <v/>
          </cell>
          <cell r="F4686" t="str">
            <v xml:space="preserve">Vertical Pipe Rack-Embedments Design Calcs-Propane &amp; Butane </v>
          </cell>
          <cell r="G4686">
            <v>0</v>
          </cell>
          <cell r="H4686" t="str">
            <v>VP-1516-2500-OI-0001-037</v>
          </cell>
          <cell r="I4686">
            <v>40175</v>
          </cell>
          <cell r="J4686">
            <v>40168</v>
          </cell>
          <cell r="K4686" t="str">
            <v>N</v>
          </cell>
          <cell r="L4686" t="str">
            <v>Doc</v>
          </cell>
          <cell r="M4686">
            <v>190</v>
          </cell>
        </row>
        <row r="4687">
          <cell r="C4687" t="str">
            <v>41</v>
          </cell>
          <cell r="D4687" t="str">
            <v>05050-MC-41-001-00</v>
          </cell>
          <cell r="E4687" t="str">
            <v>05050-MC-41-001-00</v>
          </cell>
          <cell r="F4687" t="str">
            <v xml:space="preserve">construction and insulation monorail hoist calculations -- </v>
          </cell>
          <cell r="G4687">
            <v>0</v>
          </cell>
          <cell r="H4687">
            <v>0</v>
          </cell>
          <cell r="I4687">
            <v>40175</v>
          </cell>
          <cell r="J4687">
            <v>40168</v>
          </cell>
          <cell r="K4687" t="str">
            <v>Y</v>
          </cell>
          <cell r="L4687" t="str">
            <v>Doc</v>
          </cell>
          <cell r="M4687">
            <v>191</v>
          </cell>
        </row>
        <row r="4688">
          <cell r="C4688" t="str">
            <v>41</v>
          </cell>
          <cell r="D4688" t="str">
            <v/>
          </cell>
          <cell r="E4688" t="str">
            <v/>
          </cell>
          <cell r="F4688" t="str">
            <v xml:space="preserve">Calculation sheet for propane BOG receiver (V8-1107)-- </v>
          </cell>
          <cell r="G4688">
            <v>0</v>
          </cell>
          <cell r="H4688">
            <v>0</v>
          </cell>
          <cell r="I4688">
            <v>40175</v>
          </cell>
          <cell r="J4688">
            <v>40168</v>
          </cell>
          <cell r="K4688" t="str">
            <v>N</v>
          </cell>
          <cell r="L4688" t="str">
            <v>Doc</v>
          </cell>
          <cell r="M4688">
            <v>192</v>
          </cell>
        </row>
        <row r="4689">
          <cell r="C4689" t="str">
            <v>41</v>
          </cell>
          <cell r="D4689" t="str">
            <v/>
          </cell>
          <cell r="E4689" t="str">
            <v/>
          </cell>
          <cell r="F4689" t="str">
            <v xml:space="preserve">Calculation sheet for butane BOG receiver (V8-1108)-- </v>
          </cell>
          <cell r="G4689">
            <v>0</v>
          </cell>
          <cell r="H4689">
            <v>0</v>
          </cell>
          <cell r="I4689">
            <v>40175</v>
          </cell>
          <cell r="J4689">
            <v>40168</v>
          </cell>
          <cell r="K4689" t="str">
            <v>N</v>
          </cell>
          <cell r="L4689" t="str">
            <v>Doc</v>
          </cell>
          <cell r="M4689">
            <v>193</v>
          </cell>
        </row>
        <row r="4690">
          <cell r="C4690" t="str">
            <v>41</v>
          </cell>
          <cell r="D4690" t="str">
            <v/>
          </cell>
          <cell r="E4690" t="str">
            <v/>
          </cell>
          <cell r="F4690" t="str">
            <v xml:space="preserve">Calculation sheet for propane BOG / thermal relieef KO drum (V8-1109)-- </v>
          </cell>
          <cell r="G4690">
            <v>0</v>
          </cell>
          <cell r="H4690">
            <v>0</v>
          </cell>
          <cell r="I4690">
            <v>40175</v>
          </cell>
          <cell r="J4690">
            <v>40168</v>
          </cell>
          <cell r="K4690" t="str">
            <v>N</v>
          </cell>
          <cell r="L4690" t="str">
            <v>Doc</v>
          </cell>
          <cell r="M4690">
            <v>194</v>
          </cell>
        </row>
        <row r="4691">
          <cell r="C4691" t="str">
            <v>41</v>
          </cell>
          <cell r="D4691" t="str">
            <v/>
          </cell>
          <cell r="E4691" t="str">
            <v/>
          </cell>
          <cell r="F4691" t="str">
            <v xml:space="preserve">Calculation sheet for butane BOG / thermal relieef KO drum (V8-1110)-- </v>
          </cell>
          <cell r="G4691">
            <v>0</v>
          </cell>
          <cell r="H4691">
            <v>0</v>
          </cell>
          <cell r="I4691">
            <v>40175</v>
          </cell>
          <cell r="J4691">
            <v>40168</v>
          </cell>
          <cell r="K4691" t="str">
            <v>N</v>
          </cell>
          <cell r="L4691" t="str">
            <v>Doc</v>
          </cell>
          <cell r="M4691">
            <v>195</v>
          </cell>
        </row>
        <row r="4692">
          <cell r="C4692" t="str">
            <v>41</v>
          </cell>
          <cell r="D4692" t="str">
            <v/>
          </cell>
          <cell r="E4692" t="str">
            <v/>
          </cell>
          <cell r="F4692" t="str">
            <v>Civil Design  Roof Calcs Propane &amp; Butane</v>
          </cell>
          <cell r="G4692">
            <v>0</v>
          </cell>
          <cell r="H4692" t="str">
            <v>VP-1516-2500-OI-0001-041</v>
          </cell>
          <cell r="I4692">
            <v>40175</v>
          </cell>
          <cell r="J4692">
            <v>40168</v>
          </cell>
          <cell r="K4692" t="str">
            <v>N</v>
          </cell>
          <cell r="L4692" t="str">
            <v>Doc</v>
          </cell>
          <cell r="M4692">
            <v>196</v>
          </cell>
        </row>
        <row r="4693">
          <cell r="C4693" t="str">
            <v>45</v>
          </cell>
          <cell r="D4693" t="str">
            <v>05050-MC-45-001-00</v>
          </cell>
          <cell r="E4693" t="str">
            <v>05050-MC-45-001-00</v>
          </cell>
          <cell r="F4693" t="str">
            <v xml:space="preserve">Calculation for flanges on tank manholes M2B &amp; M1-- </v>
          </cell>
          <cell r="G4693">
            <v>0</v>
          </cell>
          <cell r="H4693" t="str">
            <v>VP-1516-148-T-101/2-021</v>
          </cell>
          <cell r="I4693">
            <v>40175</v>
          </cell>
          <cell r="J4693">
            <v>40168</v>
          </cell>
          <cell r="K4693" t="str">
            <v>Y</v>
          </cell>
          <cell r="L4693" t="str">
            <v>Doc</v>
          </cell>
          <cell r="M4693">
            <v>197</v>
          </cell>
        </row>
        <row r="4694">
          <cell r="C4694" t="str">
            <v>00</v>
          </cell>
          <cell r="D4694" t="str">
            <v/>
          </cell>
          <cell r="E4694" t="str">
            <v/>
          </cell>
          <cell r="F4694" t="str">
            <v xml:space="preserve">-- </v>
          </cell>
          <cell r="G4694">
            <v>0</v>
          </cell>
          <cell r="H4694">
            <v>0</v>
          </cell>
          <cell r="I4694">
            <v>40175</v>
          </cell>
          <cell r="J4694">
            <v>40168</v>
          </cell>
          <cell r="K4694" t="str">
            <v>N</v>
          </cell>
          <cell r="L4694" t="str">
            <v>Doc</v>
          </cell>
          <cell r="M4694">
            <v>198</v>
          </cell>
        </row>
        <row r="4695">
          <cell r="C4695" t="str">
            <v>46</v>
          </cell>
          <cell r="D4695" t="str">
            <v>05050-MC-46-001-00</v>
          </cell>
          <cell r="E4695" t="str">
            <v>05050-MC-46-001-00</v>
          </cell>
          <cell r="F4695" t="str">
            <v xml:space="preserve">Calculation for flanges on tank manholes M2B &amp; M1-- </v>
          </cell>
          <cell r="G4695">
            <v>0</v>
          </cell>
          <cell r="H4695" t="str">
            <v>VP-1516-147-T-101/2-022</v>
          </cell>
          <cell r="I4695">
            <v>40175</v>
          </cell>
          <cell r="J4695">
            <v>40168</v>
          </cell>
          <cell r="K4695" t="str">
            <v>Y</v>
          </cell>
          <cell r="L4695" t="str">
            <v>Doc</v>
          </cell>
          <cell r="M4695">
            <v>199</v>
          </cell>
        </row>
        <row r="4696">
          <cell r="C4696" t="str">
            <v>10</v>
          </cell>
          <cell r="D4696" t="str">
            <v/>
          </cell>
          <cell r="E4696" t="str">
            <v/>
          </cell>
          <cell r="F4696" t="str">
            <v xml:space="preserve">Butane Tank Pressure Relief Valves Interlocking System Datasheet-- </v>
          </cell>
          <cell r="G4696">
            <v>0</v>
          </cell>
          <cell r="H4696" t="str">
            <v>VP-1516-148-T-101/2-047</v>
          </cell>
          <cell r="I4696">
            <v>40175</v>
          </cell>
          <cell r="J4696">
            <v>40168</v>
          </cell>
          <cell r="K4696" t="str">
            <v>N</v>
          </cell>
          <cell r="L4696" t="str">
            <v>Doc</v>
          </cell>
          <cell r="M4696">
            <v>200</v>
          </cell>
        </row>
        <row r="4697">
          <cell r="C4697" t="str">
            <v>10</v>
          </cell>
          <cell r="D4697" t="str">
            <v/>
          </cell>
          <cell r="E4697" t="str">
            <v/>
          </cell>
          <cell r="F4697" t="str">
            <v xml:space="preserve">Butane Tank Vacuum Relief Valves Interlocking System Datasheet-- </v>
          </cell>
          <cell r="G4697">
            <v>0</v>
          </cell>
          <cell r="H4697" t="str">
            <v>VP-1516-148-T-101/2-048</v>
          </cell>
          <cell r="I4697">
            <v>40175</v>
          </cell>
          <cell r="J4697">
            <v>40168</v>
          </cell>
          <cell r="K4697" t="str">
            <v>N</v>
          </cell>
          <cell r="L4697" t="str">
            <v>Doc</v>
          </cell>
          <cell r="M4697">
            <v>201</v>
          </cell>
        </row>
        <row r="4698">
          <cell r="C4698" t="str">
            <v>10</v>
          </cell>
          <cell r="D4698" t="str">
            <v/>
          </cell>
          <cell r="E4698" t="str">
            <v/>
          </cell>
          <cell r="F4698" t="str">
            <v xml:space="preserve">Propane Tank Pressure Relief Valves Interlocking System Datasheet-- </v>
          </cell>
          <cell r="G4698">
            <v>0</v>
          </cell>
          <cell r="H4698" t="str">
            <v>VP-1516-147-T-101/2-047</v>
          </cell>
          <cell r="I4698">
            <v>40175</v>
          </cell>
          <cell r="J4698">
            <v>40168</v>
          </cell>
          <cell r="K4698" t="str">
            <v>N</v>
          </cell>
          <cell r="L4698" t="str">
            <v>Doc</v>
          </cell>
          <cell r="M4698">
            <v>202</v>
          </cell>
        </row>
        <row r="4699">
          <cell r="C4699" t="str">
            <v>10</v>
          </cell>
          <cell r="D4699" t="str">
            <v/>
          </cell>
          <cell r="E4699" t="str">
            <v/>
          </cell>
          <cell r="F4699" t="str">
            <v xml:space="preserve">Propane Tank Vacuum Relief Valves Interlocking System Datasheet-- </v>
          </cell>
          <cell r="G4699">
            <v>0</v>
          </cell>
          <cell r="H4699" t="str">
            <v>VP-1516-147-T-101/2-048</v>
          </cell>
          <cell r="I4699">
            <v>40175</v>
          </cell>
          <cell r="J4699">
            <v>40168</v>
          </cell>
          <cell r="K4699" t="str">
            <v>N</v>
          </cell>
          <cell r="L4699" t="str">
            <v>Doc</v>
          </cell>
          <cell r="M4699">
            <v>203</v>
          </cell>
        </row>
        <row r="4700">
          <cell r="C4700" t="str">
            <v>00</v>
          </cell>
          <cell r="D4700" t="str">
            <v>05050-MM-00--</v>
          </cell>
          <cell r="E4700" t="str">
            <v>05050-MM-00--</v>
          </cell>
          <cell r="F4700" t="str">
            <v>Mechanical Design Documents</v>
          </cell>
          <cell r="G4700">
            <v>0</v>
          </cell>
          <cell r="H4700">
            <v>0</v>
          </cell>
          <cell r="I4700" t="str">
            <v>-</v>
          </cell>
          <cell r="J4700" t="str">
            <v>-</v>
          </cell>
          <cell r="K4700" t="str">
            <v>Y</v>
          </cell>
          <cell r="L4700" t="str">
            <v>Doc</v>
          </cell>
          <cell r="M4700">
            <v>204</v>
          </cell>
        </row>
        <row r="4701">
          <cell r="C4701" t="str">
            <v>13</v>
          </cell>
          <cell r="D4701" t="str">
            <v/>
          </cell>
          <cell r="E4701" t="str">
            <v/>
          </cell>
          <cell r="F4701" t="str">
            <v xml:space="preserve">Insulation list-- </v>
          </cell>
          <cell r="G4701">
            <v>0</v>
          </cell>
          <cell r="H4701">
            <v>0</v>
          </cell>
          <cell r="I4701">
            <v>40175</v>
          </cell>
          <cell r="J4701">
            <v>40168</v>
          </cell>
          <cell r="K4701" t="str">
            <v>N</v>
          </cell>
          <cell r="L4701" t="str">
            <v>Doc</v>
          </cell>
          <cell r="M4701">
            <v>205</v>
          </cell>
        </row>
        <row r="4702">
          <cell r="C4702">
            <v>13</v>
          </cell>
          <cell r="D4702" t="str">
            <v/>
          </cell>
          <cell r="E4702" t="str">
            <v/>
          </cell>
          <cell r="F4702" t="str">
            <v xml:space="preserve">Equipment List and Weights-- </v>
          </cell>
          <cell r="G4702">
            <v>0</v>
          </cell>
          <cell r="H4702">
            <v>0</v>
          </cell>
          <cell r="I4702">
            <v>40175</v>
          </cell>
          <cell r="J4702">
            <v>40168</v>
          </cell>
          <cell r="K4702" t="str">
            <v>N</v>
          </cell>
          <cell r="L4702" t="str">
            <v>Doc</v>
          </cell>
          <cell r="M4702">
            <v>206</v>
          </cell>
        </row>
        <row r="4703">
          <cell r="C4703" t="str">
            <v>25</v>
          </cell>
          <cell r="D4703" t="str">
            <v>05050-MM-25-001-01</v>
          </cell>
          <cell r="E4703" t="str">
            <v>05050-MM-25-001-01</v>
          </cell>
          <cell r="F4703" t="str">
            <v xml:space="preserve">LPG Tank Design Basis-- </v>
          </cell>
          <cell r="G4703">
            <v>0</v>
          </cell>
          <cell r="H4703" t="str">
            <v>VP-1516-2500-OI-0001-011</v>
          </cell>
          <cell r="I4703">
            <v>40175</v>
          </cell>
          <cell r="J4703">
            <v>40168</v>
          </cell>
          <cell r="K4703" t="str">
            <v>Y</v>
          </cell>
          <cell r="L4703" t="str">
            <v>Doc</v>
          </cell>
          <cell r="M4703">
            <v>207</v>
          </cell>
        </row>
        <row r="4704">
          <cell r="C4704" t="str">
            <v>00</v>
          </cell>
          <cell r="D4704" t="str">
            <v/>
          </cell>
          <cell r="E4704" t="str">
            <v/>
          </cell>
          <cell r="F4704" t="str">
            <v xml:space="preserve">-- </v>
          </cell>
          <cell r="G4704">
            <v>0</v>
          </cell>
          <cell r="H4704">
            <v>0</v>
          </cell>
          <cell r="I4704">
            <v>40175</v>
          </cell>
          <cell r="J4704">
            <v>40168</v>
          </cell>
          <cell r="K4704">
            <v>0</v>
          </cell>
          <cell r="L4704" t="str">
            <v>Doc</v>
          </cell>
          <cell r="M4704">
            <v>208</v>
          </cell>
        </row>
        <row r="4705">
          <cell r="C4705" t="str">
            <v>25</v>
          </cell>
          <cell r="D4705" t="str">
            <v/>
          </cell>
          <cell r="E4705" t="str">
            <v/>
          </cell>
          <cell r="F4705" t="str">
            <v xml:space="preserve">Plate List for LPG Tank, (40 / 42m) </v>
          </cell>
          <cell r="G4705">
            <v>0</v>
          </cell>
          <cell r="H4705">
            <v>0</v>
          </cell>
          <cell r="I4705">
            <v>40175</v>
          </cell>
          <cell r="J4705">
            <v>40168</v>
          </cell>
          <cell r="K4705" t="str">
            <v>N</v>
          </cell>
          <cell r="L4705" t="str">
            <v>Doc</v>
          </cell>
          <cell r="M4705">
            <v>209</v>
          </cell>
        </row>
        <row r="4706">
          <cell r="C4706" t="str">
            <v>25</v>
          </cell>
          <cell r="D4706" t="str">
            <v/>
          </cell>
          <cell r="E4706" t="str">
            <v/>
          </cell>
          <cell r="F4706" t="str">
            <v xml:space="preserve">Plate List for LPG Tank, (40 / 42m) </v>
          </cell>
          <cell r="G4706">
            <v>0</v>
          </cell>
          <cell r="H4706">
            <v>0</v>
          </cell>
          <cell r="I4706">
            <v>40175</v>
          </cell>
          <cell r="J4706">
            <v>40168</v>
          </cell>
          <cell r="K4706" t="str">
            <v>N</v>
          </cell>
          <cell r="L4706" t="str">
            <v>Doc</v>
          </cell>
          <cell r="M4706">
            <v>210</v>
          </cell>
        </row>
        <row r="4707">
          <cell r="C4707" t="str">
            <v>25</v>
          </cell>
          <cell r="D4707" t="str">
            <v/>
          </cell>
          <cell r="E4707" t="str">
            <v/>
          </cell>
          <cell r="F4707" t="str">
            <v xml:space="preserve">Plate List for LPG Tank, (40 / 42m) </v>
          </cell>
          <cell r="G4707">
            <v>0</v>
          </cell>
          <cell r="H4707">
            <v>0</v>
          </cell>
          <cell r="I4707">
            <v>40175</v>
          </cell>
          <cell r="J4707">
            <v>40168</v>
          </cell>
          <cell r="K4707" t="str">
            <v>N</v>
          </cell>
          <cell r="L4707" t="str">
            <v>Doc</v>
          </cell>
          <cell r="M4707">
            <v>211</v>
          </cell>
        </row>
        <row r="4708">
          <cell r="C4708" t="str">
            <v>25</v>
          </cell>
          <cell r="D4708" t="str">
            <v/>
          </cell>
          <cell r="E4708" t="str">
            <v/>
          </cell>
          <cell r="F4708" t="str">
            <v xml:space="preserve">Plate List for LPG Tank, (40 / 42m) </v>
          </cell>
          <cell r="G4708">
            <v>0</v>
          </cell>
          <cell r="H4708">
            <v>0</v>
          </cell>
          <cell r="I4708">
            <v>40175</v>
          </cell>
          <cell r="J4708">
            <v>40168</v>
          </cell>
          <cell r="K4708" t="str">
            <v>N</v>
          </cell>
          <cell r="L4708" t="str">
            <v>Doc</v>
          </cell>
          <cell r="M4708">
            <v>212</v>
          </cell>
        </row>
        <row r="4709">
          <cell r="C4709" t="str">
            <v>25</v>
          </cell>
          <cell r="D4709" t="str">
            <v/>
          </cell>
          <cell r="E4709" t="str">
            <v/>
          </cell>
          <cell r="F4709" t="str">
            <v xml:space="preserve">Plate List for LPG Tank, (40 / 42m) </v>
          </cell>
          <cell r="G4709">
            <v>0</v>
          </cell>
          <cell r="H4709">
            <v>0</v>
          </cell>
          <cell r="I4709">
            <v>40175</v>
          </cell>
          <cell r="J4709">
            <v>40168</v>
          </cell>
          <cell r="K4709" t="str">
            <v>N</v>
          </cell>
          <cell r="L4709" t="str">
            <v>Doc</v>
          </cell>
          <cell r="M4709">
            <v>213</v>
          </cell>
        </row>
        <row r="4710">
          <cell r="C4710" t="str">
            <v>25</v>
          </cell>
          <cell r="D4710" t="str">
            <v/>
          </cell>
          <cell r="E4710" t="str">
            <v/>
          </cell>
          <cell r="F4710" t="str">
            <v xml:space="preserve">Plate List for LPG Tank, (40 / 42m) </v>
          </cell>
          <cell r="G4710">
            <v>0</v>
          </cell>
          <cell r="H4710">
            <v>0</v>
          </cell>
          <cell r="I4710">
            <v>40175</v>
          </cell>
          <cell r="J4710">
            <v>40168</v>
          </cell>
          <cell r="K4710" t="str">
            <v>N</v>
          </cell>
          <cell r="L4710" t="str">
            <v>Doc</v>
          </cell>
          <cell r="M4710">
            <v>214</v>
          </cell>
        </row>
        <row r="4711">
          <cell r="C4711" t="str">
            <v>25</v>
          </cell>
          <cell r="D4711" t="str">
            <v/>
          </cell>
          <cell r="E4711" t="str">
            <v/>
          </cell>
          <cell r="F4711" t="str">
            <v xml:space="preserve">Advance bill of material-Shell, Heads &amp; Nozzle Scantlings- </v>
          </cell>
          <cell r="G4711">
            <v>0</v>
          </cell>
          <cell r="H4711">
            <v>0</v>
          </cell>
          <cell r="I4711">
            <v>40175</v>
          </cell>
          <cell r="J4711">
            <v>40168</v>
          </cell>
          <cell r="K4711" t="str">
            <v>N</v>
          </cell>
          <cell r="L4711" t="str">
            <v>Doc</v>
          </cell>
          <cell r="M4711">
            <v>215</v>
          </cell>
        </row>
        <row r="4712">
          <cell r="C4712" t="str">
            <v>25</v>
          </cell>
          <cell r="D4712" t="str">
            <v/>
          </cell>
          <cell r="E4712" t="str">
            <v/>
          </cell>
          <cell r="F4712" t="str">
            <v xml:space="preserve">Advance bill of material-Shell, Heads &amp; Nozzle Scantlings- </v>
          </cell>
          <cell r="G4712">
            <v>0</v>
          </cell>
          <cell r="H4712">
            <v>0</v>
          </cell>
          <cell r="I4712">
            <v>40175</v>
          </cell>
          <cell r="J4712">
            <v>40168</v>
          </cell>
          <cell r="K4712" t="str">
            <v>N</v>
          </cell>
          <cell r="L4712" t="str">
            <v>Doc</v>
          </cell>
          <cell r="M4712">
            <v>216</v>
          </cell>
        </row>
        <row r="4713">
          <cell r="C4713" t="str">
            <v>25</v>
          </cell>
          <cell r="D4713" t="str">
            <v/>
          </cell>
          <cell r="E4713" t="str">
            <v/>
          </cell>
          <cell r="F4713" t="str">
            <v xml:space="preserve">Advance bill of material-Shell, Heads &amp; Nozzle Scantlings- </v>
          </cell>
          <cell r="G4713">
            <v>0</v>
          </cell>
          <cell r="H4713">
            <v>0</v>
          </cell>
          <cell r="I4713">
            <v>40175</v>
          </cell>
          <cell r="J4713">
            <v>40168</v>
          </cell>
          <cell r="K4713" t="str">
            <v>N</v>
          </cell>
          <cell r="L4713" t="str">
            <v>Doc</v>
          </cell>
          <cell r="M4713">
            <v>217</v>
          </cell>
        </row>
        <row r="4714">
          <cell r="C4714" t="str">
            <v>25</v>
          </cell>
          <cell r="D4714" t="str">
            <v/>
          </cell>
          <cell r="E4714" t="str">
            <v/>
          </cell>
          <cell r="F4714" t="str">
            <v xml:space="preserve">Advance bill of material-Shell, Heads &amp; Nozzle Scantlings- </v>
          </cell>
          <cell r="G4714">
            <v>0</v>
          </cell>
          <cell r="H4714">
            <v>0</v>
          </cell>
          <cell r="I4714">
            <v>40175</v>
          </cell>
          <cell r="J4714">
            <v>40168</v>
          </cell>
          <cell r="K4714" t="str">
            <v>N</v>
          </cell>
          <cell r="L4714" t="str">
            <v>Doc</v>
          </cell>
          <cell r="M4714">
            <v>218</v>
          </cell>
        </row>
        <row r="4715">
          <cell r="C4715" t="str">
            <v>25</v>
          </cell>
          <cell r="D4715" t="str">
            <v/>
          </cell>
          <cell r="E4715" t="str">
            <v/>
          </cell>
          <cell r="F4715" t="str">
            <v xml:space="preserve">Advance bill of material-- </v>
          </cell>
          <cell r="G4715">
            <v>0</v>
          </cell>
          <cell r="H4715">
            <v>0</v>
          </cell>
          <cell r="I4715">
            <v>40175</v>
          </cell>
          <cell r="J4715">
            <v>40168</v>
          </cell>
          <cell r="K4715" t="str">
            <v>N</v>
          </cell>
          <cell r="L4715" t="str">
            <v>Doc</v>
          </cell>
          <cell r="M4715">
            <v>219</v>
          </cell>
        </row>
        <row r="4716">
          <cell r="C4716" t="str">
            <v>25</v>
          </cell>
          <cell r="D4716" t="str">
            <v/>
          </cell>
          <cell r="E4716" t="str">
            <v/>
          </cell>
          <cell r="F4716" t="str">
            <v xml:space="preserve">Consolidated bill of material-- </v>
          </cell>
          <cell r="G4716">
            <v>0</v>
          </cell>
          <cell r="H4716">
            <v>0</v>
          </cell>
          <cell r="I4716">
            <v>40175</v>
          </cell>
          <cell r="J4716">
            <v>40168</v>
          </cell>
          <cell r="K4716" t="str">
            <v>N</v>
          </cell>
          <cell r="L4716" t="str">
            <v>Doc</v>
          </cell>
          <cell r="M4716">
            <v>220</v>
          </cell>
        </row>
        <row r="4717">
          <cell r="C4717" t="str">
            <v>25</v>
          </cell>
          <cell r="D4717" t="str">
            <v/>
          </cell>
          <cell r="E4717" t="str">
            <v/>
          </cell>
          <cell r="F4717" t="str">
            <v xml:space="preserve">Consolidated bill of material-- </v>
          </cell>
          <cell r="G4717">
            <v>0</v>
          </cell>
          <cell r="H4717">
            <v>0</v>
          </cell>
          <cell r="I4717">
            <v>40175</v>
          </cell>
          <cell r="J4717">
            <v>40168</v>
          </cell>
          <cell r="K4717" t="str">
            <v>N</v>
          </cell>
          <cell r="L4717" t="str">
            <v>Doc</v>
          </cell>
          <cell r="M4717">
            <v>221</v>
          </cell>
        </row>
        <row r="4718">
          <cell r="C4718" t="str">
            <v>25</v>
          </cell>
          <cell r="D4718" t="str">
            <v/>
          </cell>
          <cell r="E4718" t="str">
            <v/>
          </cell>
          <cell r="F4718" t="str">
            <v xml:space="preserve">Consolidated bill of material-- </v>
          </cell>
          <cell r="G4718">
            <v>0</v>
          </cell>
          <cell r="H4718">
            <v>0</v>
          </cell>
          <cell r="I4718">
            <v>40175</v>
          </cell>
          <cell r="J4718">
            <v>40168</v>
          </cell>
          <cell r="K4718" t="str">
            <v>N</v>
          </cell>
          <cell r="L4718" t="str">
            <v>Doc</v>
          </cell>
          <cell r="M4718">
            <v>222</v>
          </cell>
        </row>
        <row r="4719">
          <cell r="C4719" t="str">
            <v>25</v>
          </cell>
          <cell r="D4719" t="str">
            <v/>
          </cell>
          <cell r="E4719" t="str">
            <v/>
          </cell>
          <cell r="F4719" t="str">
            <v xml:space="preserve">Consolidated bill of material - Tank test-- </v>
          </cell>
          <cell r="G4719">
            <v>0</v>
          </cell>
          <cell r="H4719">
            <v>0</v>
          </cell>
          <cell r="I4719">
            <v>40175</v>
          </cell>
          <cell r="J4719">
            <v>40168</v>
          </cell>
          <cell r="K4719" t="str">
            <v>N</v>
          </cell>
          <cell r="L4719" t="str">
            <v>Doc</v>
          </cell>
          <cell r="M4719">
            <v>223</v>
          </cell>
        </row>
        <row r="4720">
          <cell r="C4720" t="str">
            <v>25</v>
          </cell>
          <cell r="D4720" t="str">
            <v/>
          </cell>
          <cell r="E4720" t="str">
            <v/>
          </cell>
          <cell r="F4720" t="str">
            <v xml:space="preserve">Consolidated bill of material - Tank test-- </v>
          </cell>
          <cell r="G4720">
            <v>0</v>
          </cell>
          <cell r="H4720">
            <v>0</v>
          </cell>
          <cell r="I4720">
            <v>40175</v>
          </cell>
          <cell r="J4720">
            <v>40168</v>
          </cell>
          <cell r="K4720" t="str">
            <v>N</v>
          </cell>
          <cell r="L4720" t="str">
            <v>Doc</v>
          </cell>
          <cell r="M4720">
            <v>224</v>
          </cell>
        </row>
        <row r="4721">
          <cell r="C4721" t="str">
            <v>25</v>
          </cell>
          <cell r="D4721" t="str">
            <v/>
          </cell>
          <cell r="E4721" t="str">
            <v/>
          </cell>
          <cell r="F4721" t="str">
            <v xml:space="preserve">Consolidated bill of material - Cable ladder-- </v>
          </cell>
          <cell r="G4721">
            <v>0</v>
          </cell>
          <cell r="H4721">
            <v>0</v>
          </cell>
          <cell r="I4721">
            <v>40175</v>
          </cell>
          <cell r="J4721">
            <v>40168</v>
          </cell>
          <cell r="K4721" t="str">
            <v>N</v>
          </cell>
          <cell r="L4721" t="str">
            <v>Doc</v>
          </cell>
          <cell r="M4721">
            <v>225</v>
          </cell>
        </row>
        <row r="4722">
          <cell r="C4722" t="str">
            <v>25</v>
          </cell>
          <cell r="D4722" t="str">
            <v/>
          </cell>
          <cell r="E4722" t="str">
            <v/>
          </cell>
          <cell r="F4722" t="str">
            <v xml:space="preserve">Consolidated bill of material - Tank piping bolting-- </v>
          </cell>
          <cell r="G4722">
            <v>0</v>
          </cell>
          <cell r="H4722">
            <v>0</v>
          </cell>
          <cell r="I4722">
            <v>40175</v>
          </cell>
          <cell r="J4722">
            <v>40168</v>
          </cell>
          <cell r="K4722" t="str">
            <v>N</v>
          </cell>
          <cell r="L4722" t="str">
            <v>Doc</v>
          </cell>
          <cell r="M4722">
            <v>226</v>
          </cell>
        </row>
        <row r="4723">
          <cell r="C4723" t="str">
            <v>25</v>
          </cell>
          <cell r="D4723" t="str">
            <v/>
          </cell>
          <cell r="E4723" t="str">
            <v/>
          </cell>
          <cell r="F4723" t="str">
            <v xml:space="preserve">Consolidated bill of material - Tank piping - pipe-- </v>
          </cell>
          <cell r="G4723">
            <v>0</v>
          </cell>
          <cell r="H4723">
            <v>0</v>
          </cell>
          <cell r="I4723">
            <v>40175</v>
          </cell>
          <cell r="J4723">
            <v>40168</v>
          </cell>
          <cell r="K4723" t="str">
            <v>N</v>
          </cell>
          <cell r="L4723" t="str">
            <v>Doc</v>
          </cell>
          <cell r="M4723">
            <v>227</v>
          </cell>
        </row>
        <row r="4724">
          <cell r="C4724" t="str">
            <v>25</v>
          </cell>
          <cell r="D4724" t="str">
            <v/>
          </cell>
          <cell r="E4724" t="str">
            <v/>
          </cell>
          <cell r="F4724" t="str">
            <v xml:space="preserve">Consolidated bill of material - Tank piping - ftiings-- </v>
          </cell>
          <cell r="G4724">
            <v>0</v>
          </cell>
          <cell r="H4724">
            <v>0</v>
          </cell>
          <cell r="I4724">
            <v>40175</v>
          </cell>
          <cell r="J4724">
            <v>40168</v>
          </cell>
          <cell r="K4724" t="str">
            <v>N</v>
          </cell>
          <cell r="L4724" t="str">
            <v>Doc</v>
          </cell>
          <cell r="M4724">
            <v>228</v>
          </cell>
        </row>
        <row r="4725">
          <cell r="C4725" t="str">
            <v>25</v>
          </cell>
          <cell r="D4725" t="str">
            <v/>
          </cell>
          <cell r="E4725" t="str">
            <v/>
          </cell>
          <cell r="F4725" t="str">
            <v xml:space="preserve">Consolidated bill of material - Tank piping - flanges-- </v>
          </cell>
          <cell r="G4725">
            <v>0</v>
          </cell>
          <cell r="H4725">
            <v>0</v>
          </cell>
          <cell r="I4725">
            <v>40175</v>
          </cell>
          <cell r="J4725">
            <v>40168</v>
          </cell>
          <cell r="K4725" t="str">
            <v>N</v>
          </cell>
          <cell r="L4725" t="str">
            <v>Doc</v>
          </cell>
          <cell r="M4725">
            <v>229</v>
          </cell>
        </row>
        <row r="4726">
          <cell r="C4726" t="str">
            <v>25</v>
          </cell>
          <cell r="D4726" t="str">
            <v/>
          </cell>
          <cell r="E4726" t="str">
            <v/>
          </cell>
          <cell r="F4726" t="str">
            <v xml:space="preserve">Consolidated bill of material - Tank piping - misc-- </v>
          </cell>
          <cell r="G4726">
            <v>0</v>
          </cell>
          <cell r="H4726">
            <v>0</v>
          </cell>
          <cell r="I4726">
            <v>40175</v>
          </cell>
          <cell r="J4726">
            <v>40168</v>
          </cell>
          <cell r="K4726" t="str">
            <v>N</v>
          </cell>
          <cell r="L4726" t="str">
            <v>Doc</v>
          </cell>
          <cell r="M4726">
            <v>230</v>
          </cell>
        </row>
        <row r="4727">
          <cell r="C4727" t="str">
            <v>25</v>
          </cell>
          <cell r="D4727" t="str">
            <v/>
          </cell>
          <cell r="E4727" t="str">
            <v/>
          </cell>
          <cell r="F4727" t="str">
            <v xml:space="preserve">Database printout - sorted-- </v>
          </cell>
          <cell r="G4727">
            <v>0</v>
          </cell>
          <cell r="H4727">
            <v>0</v>
          </cell>
          <cell r="I4727">
            <v>40175</v>
          </cell>
          <cell r="J4727">
            <v>40168</v>
          </cell>
          <cell r="K4727" t="str">
            <v>N</v>
          </cell>
          <cell r="L4727" t="str">
            <v>Doc</v>
          </cell>
          <cell r="M4727">
            <v>231</v>
          </cell>
        </row>
        <row r="4728">
          <cell r="C4728" t="str">
            <v>00</v>
          </cell>
          <cell r="D4728" t="str">
            <v/>
          </cell>
          <cell r="E4728" t="str">
            <v/>
          </cell>
          <cell r="F4728" t="str">
            <v xml:space="preserve">-- </v>
          </cell>
          <cell r="G4728">
            <v>0</v>
          </cell>
          <cell r="H4728">
            <v>0</v>
          </cell>
          <cell r="I4728">
            <v>40175</v>
          </cell>
          <cell r="J4728">
            <v>40168</v>
          </cell>
          <cell r="K4728">
            <v>0</v>
          </cell>
          <cell r="L4728" t="str">
            <v>Doc</v>
          </cell>
          <cell r="M4728">
            <v>232</v>
          </cell>
        </row>
        <row r="4729">
          <cell r="C4729" t="str">
            <v>25</v>
          </cell>
          <cell r="D4729" t="str">
            <v/>
          </cell>
          <cell r="E4729" t="str">
            <v/>
          </cell>
          <cell r="F4729" t="str">
            <v xml:space="preserve">Bill of material-- </v>
          </cell>
          <cell r="G4729">
            <v>0</v>
          </cell>
          <cell r="H4729">
            <v>0</v>
          </cell>
          <cell r="I4729">
            <v>40175</v>
          </cell>
          <cell r="J4729">
            <v>40168</v>
          </cell>
          <cell r="K4729" t="str">
            <v>n</v>
          </cell>
          <cell r="L4729" t="str">
            <v>Doc</v>
          </cell>
          <cell r="M4729">
            <v>233</v>
          </cell>
        </row>
        <row r="4730">
          <cell r="C4730" t="str">
            <v>25</v>
          </cell>
          <cell r="D4730" t="str">
            <v>05050-MM-25-307-01</v>
          </cell>
          <cell r="E4730" t="str">
            <v>05050-MM-25-307-01</v>
          </cell>
          <cell r="F4730" t="str">
            <v>Bill of Material for MD-25-007-01</v>
          </cell>
          <cell r="G4730">
            <v>0</v>
          </cell>
          <cell r="H4730" t="str">
            <v>VP-1516-147-T-101/2-286 (sheet 01)</v>
          </cell>
          <cell r="I4730">
            <v>40175</v>
          </cell>
          <cell r="J4730">
            <v>40168</v>
          </cell>
          <cell r="K4730" t="str">
            <v>y</v>
          </cell>
          <cell r="L4730" t="str">
            <v>Doc</v>
          </cell>
          <cell r="M4730">
            <v>234</v>
          </cell>
        </row>
        <row r="4731">
          <cell r="C4731" t="str">
            <v>25</v>
          </cell>
          <cell r="D4731" t="str">
            <v>05050-MM-25-308-01</v>
          </cell>
          <cell r="E4731" t="str">
            <v>05050-MM-25-308-01</v>
          </cell>
          <cell r="F4731" t="str">
            <v>Bill of Material for MD-25-008-01</v>
          </cell>
          <cell r="G4731">
            <v>0</v>
          </cell>
          <cell r="H4731" t="str">
            <v>VP-1516-147-T-101/2-286 (sheet 03)</v>
          </cell>
          <cell r="I4731">
            <v>40175</v>
          </cell>
          <cell r="J4731">
            <v>40168</v>
          </cell>
          <cell r="K4731" t="str">
            <v>y</v>
          </cell>
          <cell r="L4731" t="str">
            <v>Doc</v>
          </cell>
          <cell r="M4731">
            <v>235</v>
          </cell>
        </row>
        <row r="4732">
          <cell r="C4732" t="str">
            <v>25</v>
          </cell>
          <cell r="D4732" t="str">
            <v>05050-MM-25-309-01</v>
          </cell>
          <cell r="E4732" t="str">
            <v>05050-MM-25-309-01</v>
          </cell>
          <cell r="F4732" t="str">
            <v>Bill of Material for MD-25-009-01</v>
          </cell>
          <cell r="G4732">
            <v>0</v>
          </cell>
          <cell r="H4732" t="str">
            <v>VP-1516-147-T-101/2-286 (sheet 08)</v>
          </cell>
          <cell r="I4732">
            <v>40175</v>
          </cell>
          <cell r="J4732">
            <v>40168</v>
          </cell>
          <cell r="K4732" t="str">
            <v>y</v>
          </cell>
          <cell r="L4732" t="str">
            <v>Doc</v>
          </cell>
          <cell r="M4732">
            <v>236</v>
          </cell>
        </row>
        <row r="4733">
          <cell r="C4733" t="str">
            <v>25</v>
          </cell>
          <cell r="D4733" t="str">
            <v>05050-MM-25-310-01</v>
          </cell>
          <cell r="E4733" t="str">
            <v>05050-MM-25-310-01</v>
          </cell>
          <cell r="F4733" t="str">
            <v>Bill of Material for MD-25-010-01</v>
          </cell>
          <cell r="G4733">
            <v>0</v>
          </cell>
          <cell r="H4733" t="str">
            <v>VP-1516-147-T-101/2-286 (sheet 09)</v>
          </cell>
          <cell r="I4733">
            <v>40175</v>
          </cell>
          <cell r="J4733">
            <v>40168</v>
          </cell>
          <cell r="K4733" t="str">
            <v>y</v>
          </cell>
          <cell r="L4733" t="str">
            <v>Doc</v>
          </cell>
          <cell r="M4733">
            <v>237</v>
          </cell>
        </row>
        <row r="4734">
          <cell r="C4734" t="str">
            <v>25</v>
          </cell>
          <cell r="D4734" t="str">
            <v>05050-MM-25-311-01</v>
          </cell>
          <cell r="E4734" t="str">
            <v>05050-MM-25-311-01</v>
          </cell>
          <cell r="F4734" t="str">
            <v>Bill of Material for MD-25-011-01</v>
          </cell>
          <cell r="G4734">
            <v>0</v>
          </cell>
          <cell r="H4734" t="str">
            <v>VP-1516-147-T-101/2-286 (sheet 07)</v>
          </cell>
          <cell r="I4734">
            <v>40175</v>
          </cell>
          <cell r="J4734">
            <v>40168</v>
          </cell>
          <cell r="K4734" t="str">
            <v>y</v>
          </cell>
          <cell r="L4734" t="str">
            <v>Doc</v>
          </cell>
          <cell r="M4734">
            <v>238</v>
          </cell>
        </row>
        <row r="4735">
          <cell r="C4735" t="str">
            <v>25</v>
          </cell>
          <cell r="D4735" t="str">
            <v/>
          </cell>
          <cell r="E4735" t="str">
            <v/>
          </cell>
          <cell r="F4735" t="str">
            <v>Bill of Material for MD-25-011-02</v>
          </cell>
          <cell r="G4735">
            <v>0</v>
          </cell>
          <cell r="H4735">
            <v>0</v>
          </cell>
          <cell r="I4735">
            <v>40175</v>
          </cell>
          <cell r="J4735">
            <v>40168</v>
          </cell>
          <cell r="K4735" t="str">
            <v>N</v>
          </cell>
          <cell r="L4735" t="str">
            <v>Doc</v>
          </cell>
          <cell r="M4735">
            <v>239</v>
          </cell>
        </row>
        <row r="4736">
          <cell r="C4736" t="str">
            <v>25</v>
          </cell>
          <cell r="D4736" t="str">
            <v/>
          </cell>
          <cell r="E4736" t="str">
            <v/>
          </cell>
          <cell r="F4736" t="str">
            <v>Bill of Material for MD-25-012-01</v>
          </cell>
          <cell r="G4736">
            <v>0</v>
          </cell>
          <cell r="H4736">
            <v>0</v>
          </cell>
          <cell r="I4736">
            <v>40175</v>
          </cell>
          <cell r="J4736">
            <v>40168</v>
          </cell>
          <cell r="K4736" t="str">
            <v>N</v>
          </cell>
          <cell r="L4736" t="str">
            <v>Doc</v>
          </cell>
          <cell r="M4736">
            <v>240</v>
          </cell>
        </row>
        <row r="4737">
          <cell r="C4737" t="str">
            <v>25</v>
          </cell>
          <cell r="D4737" t="str">
            <v/>
          </cell>
          <cell r="E4737" t="str">
            <v/>
          </cell>
          <cell r="F4737" t="str">
            <v>Bill of Material for MD-25-013-01</v>
          </cell>
          <cell r="G4737">
            <v>0</v>
          </cell>
          <cell r="H4737">
            <v>0</v>
          </cell>
          <cell r="I4737">
            <v>40175</v>
          </cell>
          <cell r="J4737">
            <v>40168</v>
          </cell>
          <cell r="K4737" t="str">
            <v>N</v>
          </cell>
          <cell r="L4737" t="str">
            <v>Doc</v>
          </cell>
          <cell r="M4737">
            <v>241</v>
          </cell>
        </row>
        <row r="4738">
          <cell r="C4738" t="str">
            <v>25</v>
          </cell>
          <cell r="D4738" t="str">
            <v/>
          </cell>
          <cell r="E4738" t="str">
            <v/>
          </cell>
          <cell r="F4738" t="str">
            <v>Bill of Material for MD-25-013-02</v>
          </cell>
          <cell r="G4738">
            <v>0</v>
          </cell>
          <cell r="H4738">
            <v>0</v>
          </cell>
          <cell r="I4738">
            <v>40175</v>
          </cell>
          <cell r="J4738">
            <v>40168</v>
          </cell>
          <cell r="K4738" t="str">
            <v>N</v>
          </cell>
          <cell r="L4738" t="str">
            <v>Doc</v>
          </cell>
          <cell r="M4738">
            <v>242</v>
          </cell>
        </row>
        <row r="4739">
          <cell r="C4739" t="str">
            <v>25</v>
          </cell>
          <cell r="D4739" t="str">
            <v/>
          </cell>
          <cell r="E4739" t="str">
            <v/>
          </cell>
          <cell r="F4739" t="str">
            <v>Bill of Material for MD-25-014-01</v>
          </cell>
          <cell r="G4739">
            <v>0</v>
          </cell>
          <cell r="H4739">
            <v>0</v>
          </cell>
          <cell r="I4739">
            <v>40175</v>
          </cell>
          <cell r="J4739">
            <v>40168</v>
          </cell>
          <cell r="K4739" t="str">
            <v>N</v>
          </cell>
          <cell r="L4739" t="str">
            <v>Doc</v>
          </cell>
          <cell r="M4739">
            <v>243</v>
          </cell>
        </row>
        <row r="4740">
          <cell r="C4740" t="str">
            <v>25</v>
          </cell>
          <cell r="D4740" t="str">
            <v>05050-MM-25-315-01</v>
          </cell>
          <cell r="E4740" t="str">
            <v>05050-MM-25-315-01</v>
          </cell>
          <cell r="F4740" t="str">
            <v>Bill of Material for MD-25-015-01</v>
          </cell>
          <cell r="G4740">
            <v>0</v>
          </cell>
          <cell r="H4740" t="str">
            <v>VP-1516-147-T-101/2-286 (sheet 04)</v>
          </cell>
          <cell r="I4740">
            <v>40175</v>
          </cell>
          <cell r="J4740">
            <v>40168</v>
          </cell>
          <cell r="K4740" t="str">
            <v>y</v>
          </cell>
          <cell r="L4740" t="str">
            <v>Doc</v>
          </cell>
          <cell r="M4740">
            <v>244</v>
          </cell>
        </row>
        <row r="4741">
          <cell r="C4741" t="str">
            <v>25</v>
          </cell>
          <cell r="D4741" t="str">
            <v/>
          </cell>
          <cell r="E4741" t="str">
            <v/>
          </cell>
          <cell r="F4741" t="str">
            <v>Bill of Material for MD-25-016-01</v>
          </cell>
          <cell r="G4741">
            <v>0</v>
          </cell>
          <cell r="H4741">
            <v>0</v>
          </cell>
          <cell r="I4741">
            <v>40175</v>
          </cell>
          <cell r="J4741">
            <v>40168</v>
          </cell>
          <cell r="K4741" t="str">
            <v>N</v>
          </cell>
          <cell r="L4741" t="str">
            <v>Doc</v>
          </cell>
          <cell r="M4741">
            <v>245</v>
          </cell>
        </row>
        <row r="4742">
          <cell r="C4742" t="str">
            <v>25</v>
          </cell>
          <cell r="D4742" t="str">
            <v>05050-MM-25-317-01</v>
          </cell>
          <cell r="E4742" t="str">
            <v>05050-MM-25-317-01</v>
          </cell>
          <cell r="F4742" t="str">
            <v>Bill of Material for MD-25-017-01</v>
          </cell>
          <cell r="G4742">
            <v>0</v>
          </cell>
          <cell r="H4742" t="str">
            <v>VP-1516-147-T-101/2-286 (sheet 05)</v>
          </cell>
          <cell r="I4742">
            <v>40175</v>
          </cell>
          <cell r="J4742">
            <v>40168</v>
          </cell>
          <cell r="K4742" t="str">
            <v>y</v>
          </cell>
          <cell r="L4742" t="str">
            <v>Doc</v>
          </cell>
          <cell r="M4742">
            <v>246</v>
          </cell>
        </row>
        <row r="4743">
          <cell r="C4743" t="str">
            <v>25</v>
          </cell>
          <cell r="D4743" t="str">
            <v>05050-MM-25-317-02</v>
          </cell>
          <cell r="E4743" t="str">
            <v>05050-MM-25-317-02</v>
          </cell>
          <cell r="F4743" t="str">
            <v>Bill of Material for MD-25-017-01</v>
          </cell>
          <cell r="G4743">
            <v>0</v>
          </cell>
          <cell r="H4743" t="str">
            <v>VP-1516-147-T-101/2-286 (sheet 05)</v>
          </cell>
          <cell r="I4743">
            <v>40175</v>
          </cell>
          <cell r="J4743">
            <v>40168</v>
          </cell>
          <cell r="K4743" t="str">
            <v>y</v>
          </cell>
          <cell r="L4743" t="str">
            <v>Doc</v>
          </cell>
          <cell r="M4743">
            <v>247</v>
          </cell>
        </row>
        <row r="4744">
          <cell r="C4744" t="str">
            <v>25</v>
          </cell>
          <cell r="D4744" t="str">
            <v/>
          </cell>
          <cell r="E4744" t="str">
            <v/>
          </cell>
          <cell r="F4744" t="str">
            <v>Bill of Material for MD-25-018-01</v>
          </cell>
          <cell r="G4744">
            <v>0</v>
          </cell>
          <cell r="H4744">
            <v>0</v>
          </cell>
          <cell r="I4744">
            <v>40175</v>
          </cell>
          <cell r="J4744">
            <v>40168</v>
          </cell>
          <cell r="K4744" t="str">
            <v>N</v>
          </cell>
          <cell r="L4744" t="str">
            <v>Doc</v>
          </cell>
          <cell r="M4744">
            <v>248</v>
          </cell>
        </row>
        <row r="4745">
          <cell r="C4745" t="str">
            <v>25</v>
          </cell>
          <cell r="D4745" t="str">
            <v>05050-MM-25-319-01</v>
          </cell>
          <cell r="E4745" t="str">
            <v>05050-MM-25-319-01</v>
          </cell>
          <cell r="F4745" t="str">
            <v>Bill of Material for MD-25-019-01</v>
          </cell>
          <cell r="G4745">
            <v>0</v>
          </cell>
          <cell r="H4745" t="str">
            <v>VP-1516-147-T-101/2-286 (sheet 02)</v>
          </cell>
          <cell r="I4745">
            <v>40175</v>
          </cell>
          <cell r="J4745">
            <v>40168</v>
          </cell>
          <cell r="K4745" t="str">
            <v>y</v>
          </cell>
          <cell r="L4745" t="str">
            <v>Doc</v>
          </cell>
          <cell r="M4745">
            <v>249</v>
          </cell>
        </row>
        <row r="4746">
          <cell r="C4746" t="str">
            <v>25</v>
          </cell>
          <cell r="D4746" t="str">
            <v/>
          </cell>
          <cell r="E4746" t="str">
            <v/>
          </cell>
          <cell r="F4746" t="str">
            <v>Bill of Material for MD-25-019-01</v>
          </cell>
          <cell r="G4746">
            <v>0</v>
          </cell>
          <cell r="H4746">
            <v>0</v>
          </cell>
          <cell r="I4746">
            <v>40175</v>
          </cell>
          <cell r="J4746">
            <v>40168</v>
          </cell>
          <cell r="K4746" t="str">
            <v>N</v>
          </cell>
          <cell r="L4746" t="str">
            <v>Doc</v>
          </cell>
          <cell r="M4746">
            <v>250</v>
          </cell>
        </row>
        <row r="4747">
          <cell r="C4747" t="str">
            <v>25</v>
          </cell>
          <cell r="D4747" t="str">
            <v/>
          </cell>
          <cell r="E4747" t="str">
            <v/>
          </cell>
          <cell r="F4747" t="str">
            <v>Bill of Material for MD-25-021-02</v>
          </cell>
          <cell r="G4747">
            <v>0</v>
          </cell>
          <cell r="H4747">
            <v>0</v>
          </cell>
          <cell r="I4747">
            <v>40175</v>
          </cell>
          <cell r="J4747">
            <v>40168</v>
          </cell>
          <cell r="K4747" t="str">
            <v>N</v>
          </cell>
          <cell r="L4747" t="str">
            <v>Doc</v>
          </cell>
          <cell r="M4747">
            <v>251</v>
          </cell>
        </row>
        <row r="4748">
          <cell r="C4748" t="str">
            <v>25</v>
          </cell>
          <cell r="D4748" t="str">
            <v/>
          </cell>
          <cell r="E4748" t="str">
            <v/>
          </cell>
          <cell r="F4748" t="str">
            <v>Bill of Material for MD-25-022-01</v>
          </cell>
          <cell r="G4748">
            <v>0</v>
          </cell>
          <cell r="H4748">
            <v>0</v>
          </cell>
          <cell r="I4748">
            <v>40175</v>
          </cell>
          <cell r="J4748">
            <v>40168</v>
          </cell>
          <cell r="K4748" t="str">
            <v>N</v>
          </cell>
          <cell r="L4748" t="str">
            <v>Doc</v>
          </cell>
          <cell r="M4748">
            <v>252</v>
          </cell>
        </row>
        <row r="4749">
          <cell r="C4749" t="str">
            <v>25</v>
          </cell>
          <cell r="D4749" t="str">
            <v>05050-MM-25-323-01</v>
          </cell>
          <cell r="E4749" t="str">
            <v>05050-MM-25-323-01</v>
          </cell>
          <cell r="F4749" t="str">
            <v>Bill of Material for MD-25-023-01</v>
          </cell>
          <cell r="G4749">
            <v>0</v>
          </cell>
          <cell r="H4749" t="str">
            <v>VP-1516-147-T-101/2-286 (sheet 10)</v>
          </cell>
          <cell r="I4749">
            <v>40175</v>
          </cell>
          <cell r="J4749">
            <v>40168</v>
          </cell>
          <cell r="K4749" t="str">
            <v>y</v>
          </cell>
          <cell r="L4749" t="str">
            <v>Doc</v>
          </cell>
          <cell r="M4749">
            <v>253</v>
          </cell>
        </row>
        <row r="4750">
          <cell r="C4750" t="str">
            <v>25</v>
          </cell>
          <cell r="D4750" t="str">
            <v/>
          </cell>
          <cell r="E4750" t="str">
            <v/>
          </cell>
          <cell r="F4750" t="str">
            <v>Bill of Material for MD-25-024-01</v>
          </cell>
          <cell r="G4750">
            <v>0</v>
          </cell>
          <cell r="H4750">
            <v>0</v>
          </cell>
          <cell r="I4750">
            <v>40175</v>
          </cell>
          <cell r="J4750">
            <v>40168</v>
          </cell>
          <cell r="K4750" t="str">
            <v>N</v>
          </cell>
          <cell r="L4750" t="str">
            <v>Doc</v>
          </cell>
          <cell r="M4750">
            <v>254</v>
          </cell>
        </row>
        <row r="4751">
          <cell r="C4751" t="str">
            <v>25</v>
          </cell>
          <cell r="D4751" t="str">
            <v/>
          </cell>
          <cell r="E4751" t="str">
            <v/>
          </cell>
          <cell r="F4751" t="str">
            <v>Bill of Material for MD-25-025-01</v>
          </cell>
          <cell r="G4751">
            <v>0</v>
          </cell>
          <cell r="H4751">
            <v>0</v>
          </cell>
          <cell r="I4751">
            <v>40175</v>
          </cell>
          <cell r="J4751">
            <v>40168</v>
          </cell>
          <cell r="K4751" t="str">
            <v>N</v>
          </cell>
          <cell r="L4751" t="str">
            <v>Doc</v>
          </cell>
          <cell r="M4751">
            <v>255</v>
          </cell>
        </row>
        <row r="4752">
          <cell r="C4752" t="str">
            <v>25</v>
          </cell>
          <cell r="D4752" t="str">
            <v/>
          </cell>
          <cell r="E4752" t="str">
            <v/>
          </cell>
          <cell r="F4752" t="str">
            <v>Bill of Material for MD-25-025-02</v>
          </cell>
          <cell r="G4752">
            <v>0</v>
          </cell>
          <cell r="H4752">
            <v>0</v>
          </cell>
          <cell r="I4752">
            <v>40175</v>
          </cell>
          <cell r="J4752">
            <v>40168</v>
          </cell>
          <cell r="K4752" t="str">
            <v>N</v>
          </cell>
          <cell r="L4752" t="str">
            <v>Doc</v>
          </cell>
          <cell r="M4752">
            <v>256</v>
          </cell>
        </row>
        <row r="4753">
          <cell r="C4753" t="str">
            <v>25</v>
          </cell>
          <cell r="D4753" t="str">
            <v/>
          </cell>
          <cell r="E4753" t="str">
            <v/>
          </cell>
          <cell r="F4753" t="str">
            <v>Bill of Material for MD-25-026-01</v>
          </cell>
          <cell r="G4753">
            <v>0</v>
          </cell>
          <cell r="H4753">
            <v>0</v>
          </cell>
          <cell r="I4753">
            <v>40175</v>
          </cell>
          <cell r="J4753">
            <v>40168</v>
          </cell>
          <cell r="K4753" t="str">
            <v>N</v>
          </cell>
          <cell r="L4753" t="str">
            <v>Doc</v>
          </cell>
          <cell r="M4753">
            <v>257</v>
          </cell>
        </row>
        <row r="4754">
          <cell r="C4754" t="str">
            <v>25</v>
          </cell>
          <cell r="D4754" t="str">
            <v/>
          </cell>
          <cell r="E4754" t="str">
            <v/>
          </cell>
          <cell r="F4754" t="str">
            <v>Bill of Material for MD-25-027-01</v>
          </cell>
          <cell r="G4754">
            <v>0</v>
          </cell>
          <cell r="H4754">
            <v>0</v>
          </cell>
          <cell r="I4754">
            <v>40175</v>
          </cell>
          <cell r="J4754">
            <v>40168</v>
          </cell>
          <cell r="K4754" t="str">
            <v>N</v>
          </cell>
          <cell r="L4754" t="str">
            <v>Doc</v>
          </cell>
          <cell r="M4754">
            <v>258</v>
          </cell>
        </row>
        <row r="4755">
          <cell r="C4755" t="str">
            <v>25</v>
          </cell>
          <cell r="D4755" t="str">
            <v/>
          </cell>
          <cell r="E4755" t="str">
            <v/>
          </cell>
          <cell r="F4755" t="str">
            <v>Bill of Material for MD-25-028-01</v>
          </cell>
          <cell r="G4755">
            <v>0</v>
          </cell>
          <cell r="H4755">
            <v>0</v>
          </cell>
          <cell r="I4755">
            <v>40175</v>
          </cell>
          <cell r="J4755">
            <v>40168</v>
          </cell>
          <cell r="K4755" t="str">
            <v>N</v>
          </cell>
          <cell r="L4755" t="str">
            <v>Doc</v>
          </cell>
          <cell r="M4755">
            <v>259</v>
          </cell>
        </row>
        <row r="4756">
          <cell r="C4756" t="str">
            <v>25</v>
          </cell>
          <cell r="D4756" t="str">
            <v/>
          </cell>
          <cell r="E4756" t="str">
            <v/>
          </cell>
          <cell r="F4756" t="str">
            <v>Bill of Material for MD-25-029-01</v>
          </cell>
          <cell r="G4756">
            <v>0</v>
          </cell>
          <cell r="H4756">
            <v>0</v>
          </cell>
          <cell r="I4756">
            <v>40175</v>
          </cell>
          <cell r="J4756">
            <v>40168</v>
          </cell>
          <cell r="K4756" t="str">
            <v>N</v>
          </cell>
          <cell r="L4756" t="str">
            <v>Doc</v>
          </cell>
          <cell r="M4756">
            <v>260</v>
          </cell>
        </row>
        <row r="4757">
          <cell r="C4757" t="str">
            <v>25</v>
          </cell>
          <cell r="D4757" t="str">
            <v/>
          </cell>
          <cell r="E4757" t="str">
            <v/>
          </cell>
          <cell r="F4757" t="str">
            <v>Bill of Material for MD-25-030-01</v>
          </cell>
          <cell r="G4757">
            <v>0</v>
          </cell>
          <cell r="H4757">
            <v>0</v>
          </cell>
          <cell r="I4757">
            <v>40175</v>
          </cell>
          <cell r="J4757">
            <v>40168</v>
          </cell>
          <cell r="K4757" t="str">
            <v>N</v>
          </cell>
          <cell r="L4757" t="str">
            <v>Doc</v>
          </cell>
          <cell r="M4757">
            <v>261</v>
          </cell>
        </row>
        <row r="4758">
          <cell r="C4758" t="str">
            <v>25</v>
          </cell>
          <cell r="D4758" t="str">
            <v/>
          </cell>
          <cell r="E4758" t="str">
            <v/>
          </cell>
          <cell r="F4758" t="str">
            <v>Bill of Material for MD-25-035-01</v>
          </cell>
          <cell r="G4758">
            <v>0</v>
          </cell>
          <cell r="H4758">
            <v>0</v>
          </cell>
          <cell r="I4758">
            <v>40175</v>
          </cell>
          <cell r="J4758">
            <v>40168</v>
          </cell>
          <cell r="K4758" t="str">
            <v>N</v>
          </cell>
          <cell r="L4758" t="str">
            <v>Doc</v>
          </cell>
          <cell r="M4758">
            <v>262</v>
          </cell>
        </row>
        <row r="4759">
          <cell r="C4759" t="str">
            <v>25</v>
          </cell>
          <cell r="D4759" t="str">
            <v/>
          </cell>
          <cell r="E4759" t="str">
            <v/>
          </cell>
          <cell r="F4759" t="str">
            <v>Bill of Material for MD-25-035-02</v>
          </cell>
          <cell r="G4759">
            <v>0</v>
          </cell>
          <cell r="H4759">
            <v>0</v>
          </cell>
          <cell r="I4759">
            <v>40175</v>
          </cell>
          <cell r="J4759">
            <v>40168</v>
          </cell>
          <cell r="K4759" t="str">
            <v>N</v>
          </cell>
          <cell r="L4759" t="str">
            <v>Doc</v>
          </cell>
          <cell r="M4759">
            <v>263</v>
          </cell>
        </row>
        <row r="4760">
          <cell r="C4760" t="str">
            <v>25</v>
          </cell>
          <cell r="D4760" t="str">
            <v/>
          </cell>
          <cell r="E4760" t="str">
            <v/>
          </cell>
          <cell r="F4760" t="str">
            <v>Bill of Material for MD-25-035-03</v>
          </cell>
          <cell r="G4760">
            <v>0</v>
          </cell>
          <cell r="H4760">
            <v>0</v>
          </cell>
          <cell r="I4760">
            <v>40175</v>
          </cell>
          <cell r="J4760">
            <v>40168</v>
          </cell>
          <cell r="K4760" t="str">
            <v>N</v>
          </cell>
          <cell r="L4760" t="str">
            <v>Doc</v>
          </cell>
          <cell r="M4760">
            <v>264</v>
          </cell>
        </row>
        <row r="4761">
          <cell r="C4761" t="str">
            <v>25</v>
          </cell>
          <cell r="D4761" t="str">
            <v/>
          </cell>
          <cell r="E4761" t="str">
            <v/>
          </cell>
          <cell r="F4761" t="str">
            <v>Bill of Material for MD-25-035-04</v>
          </cell>
          <cell r="G4761">
            <v>0</v>
          </cell>
          <cell r="H4761">
            <v>0</v>
          </cell>
          <cell r="I4761">
            <v>40175</v>
          </cell>
          <cell r="J4761">
            <v>40168</v>
          </cell>
          <cell r="K4761" t="str">
            <v>N</v>
          </cell>
          <cell r="L4761" t="str">
            <v>Doc</v>
          </cell>
          <cell r="M4761">
            <v>265</v>
          </cell>
        </row>
        <row r="4762">
          <cell r="C4762" t="str">
            <v>25</v>
          </cell>
          <cell r="D4762" t="str">
            <v/>
          </cell>
          <cell r="E4762" t="str">
            <v/>
          </cell>
          <cell r="F4762" t="str">
            <v>Bill of Material for MD-25-035-05</v>
          </cell>
          <cell r="G4762">
            <v>0</v>
          </cell>
          <cell r="H4762">
            <v>0</v>
          </cell>
          <cell r="I4762">
            <v>40175</v>
          </cell>
          <cell r="J4762">
            <v>40168</v>
          </cell>
          <cell r="K4762" t="str">
            <v>N</v>
          </cell>
          <cell r="L4762" t="str">
            <v>Doc</v>
          </cell>
          <cell r="M4762">
            <v>266</v>
          </cell>
        </row>
        <row r="4763">
          <cell r="C4763" t="str">
            <v>25</v>
          </cell>
          <cell r="D4763" t="str">
            <v/>
          </cell>
          <cell r="E4763" t="str">
            <v/>
          </cell>
          <cell r="F4763" t="str">
            <v>Bill of Material for MD-25-035-06</v>
          </cell>
          <cell r="G4763">
            <v>0</v>
          </cell>
          <cell r="H4763">
            <v>0</v>
          </cell>
          <cell r="I4763">
            <v>40175</v>
          </cell>
          <cell r="J4763">
            <v>40168</v>
          </cell>
          <cell r="K4763" t="str">
            <v>N</v>
          </cell>
          <cell r="L4763" t="str">
            <v>Doc</v>
          </cell>
          <cell r="M4763">
            <v>267</v>
          </cell>
        </row>
        <row r="4764">
          <cell r="C4764" t="str">
            <v>25</v>
          </cell>
          <cell r="D4764" t="str">
            <v/>
          </cell>
          <cell r="E4764" t="str">
            <v/>
          </cell>
          <cell r="F4764" t="str">
            <v>Bill of Material for MD-25-035-07</v>
          </cell>
          <cell r="G4764">
            <v>0</v>
          </cell>
          <cell r="H4764">
            <v>0</v>
          </cell>
          <cell r="I4764">
            <v>40175</v>
          </cell>
          <cell r="J4764">
            <v>40168</v>
          </cell>
          <cell r="K4764" t="str">
            <v>N</v>
          </cell>
          <cell r="L4764" t="str">
            <v>Doc</v>
          </cell>
          <cell r="M4764">
            <v>268</v>
          </cell>
        </row>
        <row r="4765">
          <cell r="C4765" t="str">
            <v>25</v>
          </cell>
          <cell r="D4765" t="str">
            <v/>
          </cell>
          <cell r="E4765" t="str">
            <v/>
          </cell>
          <cell r="F4765" t="str">
            <v>Bill of Material for MD-25-035-08</v>
          </cell>
          <cell r="G4765">
            <v>0</v>
          </cell>
          <cell r="H4765">
            <v>0</v>
          </cell>
          <cell r="I4765">
            <v>40175</v>
          </cell>
          <cell r="J4765">
            <v>40168</v>
          </cell>
          <cell r="K4765" t="str">
            <v>N</v>
          </cell>
          <cell r="L4765" t="str">
            <v>Doc</v>
          </cell>
          <cell r="M4765">
            <v>269</v>
          </cell>
        </row>
        <row r="4766">
          <cell r="C4766" t="str">
            <v>25</v>
          </cell>
          <cell r="D4766" t="str">
            <v/>
          </cell>
          <cell r="E4766" t="str">
            <v/>
          </cell>
          <cell r="F4766" t="str">
            <v>Bill of Material for MD-25-037-01</v>
          </cell>
          <cell r="G4766">
            <v>0</v>
          </cell>
          <cell r="H4766">
            <v>0</v>
          </cell>
          <cell r="I4766">
            <v>40175</v>
          </cell>
          <cell r="J4766">
            <v>40168</v>
          </cell>
          <cell r="K4766" t="str">
            <v>N</v>
          </cell>
          <cell r="L4766" t="str">
            <v>Doc</v>
          </cell>
          <cell r="M4766">
            <v>270</v>
          </cell>
        </row>
        <row r="4767">
          <cell r="C4767" t="str">
            <v>25</v>
          </cell>
          <cell r="D4767" t="str">
            <v/>
          </cell>
          <cell r="E4767" t="str">
            <v/>
          </cell>
          <cell r="F4767" t="str">
            <v>Bill of Material for MD-25-037-02</v>
          </cell>
          <cell r="G4767">
            <v>0</v>
          </cell>
          <cell r="H4767">
            <v>0</v>
          </cell>
          <cell r="I4767">
            <v>40175</v>
          </cell>
          <cell r="J4767">
            <v>40168</v>
          </cell>
          <cell r="K4767" t="str">
            <v>N</v>
          </cell>
          <cell r="L4767" t="str">
            <v>Doc</v>
          </cell>
          <cell r="M4767">
            <v>271</v>
          </cell>
        </row>
        <row r="4768">
          <cell r="C4768" t="str">
            <v>25</v>
          </cell>
          <cell r="D4768" t="str">
            <v/>
          </cell>
          <cell r="E4768" t="str">
            <v/>
          </cell>
          <cell r="F4768" t="str">
            <v>Bill of Material for MD-25-046-01</v>
          </cell>
          <cell r="G4768">
            <v>0</v>
          </cell>
          <cell r="H4768">
            <v>0</v>
          </cell>
          <cell r="I4768">
            <v>40175</v>
          </cell>
          <cell r="J4768">
            <v>40168</v>
          </cell>
          <cell r="K4768" t="str">
            <v>N</v>
          </cell>
          <cell r="L4768" t="str">
            <v>Doc</v>
          </cell>
          <cell r="M4768">
            <v>272</v>
          </cell>
        </row>
        <row r="4769">
          <cell r="C4769" t="str">
            <v>25</v>
          </cell>
          <cell r="D4769" t="str">
            <v/>
          </cell>
          <cell r="E4769" t="str">
            <v/>
          </cell>
          <cell r="F4769" t="str">
            <v>Bill of Material for MD-25-047-01</v>
          </cell>
          <cell r="G4769">
            <v>0</v>
          </cell>
          <cell r="H4769">
            <v>0</v>
          </cell>
          <cell r="I4769">
            <v>40175</v>
          </cell>
          <cell r="J4769">
            <v>40168</v>
          </cell>
          <cell r="K4769" t="str">
            <v>N</v>
          </cell>
          <cell r="L4769" t="str">
            <v>Doc</v>
          </cell>
          <cell r="M4769">
            <v>273</v>
          </cell>
        </row>
        <row r="4770">
          <cell r="C4770" t="str">
            <v>25</v>
          </cell>
          <cell r="D4770" t="str">
            <v/>
          </cell>
          <cell r="E4770" t="str">
            <v/>
          </cell>
          <cell r="F4770" t="str">
            <v>Bill of Material for MD-25-049-01</v>
          </cell>
          <cell r="G4770">
            <v>0</v>
          </cell>
          <cell r="H4770">
            <v>0</v>
          </cell>
          <cell r="I4770">
            <v>40175</v>
          </cell>
          <cell r="J4770">
            <v>40168</v>
          </cell>
          <cell r="K4770" t="str">
            <v>N</v>
          </cell>
          <cell r="L4770" t="str">
            <v>Doc</v>
          </cell>
          <cell r="M4770">
            <v>274</v>
          </cell>
        </row>
        <row r="4771">
          <cell r="C4771" t="str">
            <v>25</v>
          </cell>
          <cell r="D4771" t="str">
            <v/>
          </cell>
          <cell r="E4771" t="str">
            <v/>
          </cell>
          <cell r="F4771" t="str">
            <v>Bill of Material for MD-25-055-01</v>
          </cell>
          <cell r="G4771">
            <v>0</v>
          </cell>
          <cell r="H4771">
            <v>0</v>
          </cell>
          <cell r="I4771">
            <v>40175</v>
          </cell>
          <cell r="J4771">
            <v>40168</v>
          </cell>
          <cell r="K4771" t="str">
            <v>N</v>
          </cell>
          <cell r="L4771" t="str">
            <v>Doc</v>
          </cell>
          <cell r="M4771">
            <v>275</v>
          </cell>
        </row>
        <row r="4772">
          <cell r="C4772" t="str">
            <v>25</v>
          </cell>
          <cell r="D4772" t="str">
            <v/>
          </cell>
          <cell r="E4772" t="str">
            <v/>
          </cell>
          <cell r="F4772" t="str">
            <v>Bill of Material for MD-25-056-01</v>
          </cell>
          <cell r="G4772">
            <v>0</v>
          </cell>
          <cell r="H4772">
            <v>0</v>
          </cell>
          <cell r="I4772">
            <v>40175</v>
          </cell>
          <cell r="J4772">
            <v>40168</v>
          </cell>
          <cell r="K4772" t="str">
            <v>N</v>
          </cell>
          <cell r="L4772" t="str">
            <v>Doc</v>
          </cell>
          <cell r="M4772">
            <v>276</v>
          </cell>
        </row>
        <row r="4773">
          <cell r="C4773" t="str">
            <v>25</v>
          </cell>
          <cell r="D4773" t="str">
            <v/>
          </cell>
          <cell r="E4773" t="str">
            <v/>
          </cell>
          <cell r="F4773" t="str">
            <v>Bill of Material for MD-25-056-02</v>
          </cell>
          <cell r="G4773">
            <v>0</v>
          </cell>
          <cell r="H4773">
            <v>0</v>
          </cell>
          <cell r="I4773">
            <v>40175</v>
          </cell>
          <cell r="J4773">
            <v>40168</v>
          </cell>
          <cell r="K4773" t="str">
            <v>N</v>
          </cell>
          <cell r="L4773" t="str">
            <v>Doc</v>
          </cell>
          <cell r="M4773">
            <v>277</v>
          </cell>
        </row>
        <row r="4774">
          <cell r="C4774" t="str">
            <v>25</v>
          </cell>
          <cell r="D4774" t="str">
            <v/>
          </cell>
          <cell r="E4774" t="str">
            <v/>
          </cell>
          <cell r="F4774" t="str">
            <v>Bill of Material for MD-25-057-01</v>
          </cell>
          <cell r="G4774">
            <v>0</v>
          </cell>
          <cell r="H4774">
            <v>0</v>
          </cell>
          <cell r="I4774">
            <v>40175</v>
          </cell>
          <cell r="J4774">
            <v>40168</v>
          </cell>
          <cell r="K4774" t="str">
            <v>N</v>
          </cell>
          <cell r="L4774" t="str">
            <v>Doc</v>
          </cell>
          <cell r="M4774">
            <v>278</v>
          </cell>
        </row>
        <row r="4775">
          <cell r="C4775" t="str">
            <v>25</v>
          </cell>
          <cell r="D4775" t="str">
            <v/>
          </cell>
          <cell r="E4775" t="str">
            <v/>
          </cell>
          <cell r="F4775" t="str">
            <v>Bill of Material for MD-25-057-02</v>
          </cell>
          <cell r="G4775">
            <v>0</v>
          </cell>
          <cell r="H4775">
            <v>0</v>
          </cell>
          <cell r="I4775">
            <v>40175</v>
          </cell>
          <cell r="J4775">
            <v>40168</v>
          </cell>
          <cell r="K4775" t="str">
            <v>N</v>
          </cell>
          <cell r="L4775" t="str">
            <v>Doc</v>
          </cell>
          <cell r="M4775">
            <v>279</v>
          </cell>
        </row>
        <row r="4776">
          <cell r="C4776" t="str">
            <v>25</v>
          </cell>
          <cell r="D4776" t="str">
            <v/>
          </cell>
          <cell r="E4776" t="str">
            <v/>
          </cell>
          <cell r="F4776" t="str">
            <v>Bill of Material for MD-25-058-01</v>
          </cell>
          <cell r="G4776">
            <v>0</v>
          </cell>
          <cell r="H4776">
            <v>0</v>
          </cell>
          <cell r="I4776">
            <v>40175</v>
          </cell>
          <cell r="J4776">
            <v>40168</v>
          </cell>
          <cell r="K4776" t="str">
            <v>N</v>
          </cell>
          <cell r="L4776" t="str">
            <v>Doc</v>
          </cell>
          <cell r="M4776">
            <v>280</v>
          </cell>
        </row>
        <row r="4777">
          <cell r="C4777" t="str">
            <v>25</v>
          </cell>
          <cell r="D4777" t="str">
            <v/>
          </cell>
          <cell r="E4777" t="str">
            <v/>
          </cell>
          <cell r="F4777" t="str">
            <v>Bill of Material for MD-25-059-01</v>
          </cell>
          <cell r="G4777">
            <v>0</v>
          </cell>
          <cell r="H4777">
            <v>0</v>
          </cell>
          <cell r="I4777">
            <v>40175</v>
          </cell>
          <cell r="J4777">
            <v>40168</v>
          </cell>
          <cell r="K4777" t="str">
            <v>N</v>
          </cell>
          <cell r="L4777" t="str">
            <v>Doc</v>
          </cell>
          <cell r="M4777">
            <v>281</v>
          </cell>
        </row>
        <row r="4778">
          <cell r="C4778" t="str">
            <v>25</v>
          </cell>
          <cell r="D4778" t="str">
            <v/>
          </cell>
          <cell r="E4778" t="str">
            <v/>
          </cell>
          <cell r="F4778" t="str">
            <v>Bill of Material for MD-25-059-02</v>
          </cell>
          <cell r="G4778">
            <v>0</v>
          </cell>
          <cell r="H4778">
            <v>0</v>
          </cell>
          <cell r="I4778">
            <v>40175</v>
          </cell>
          <cell r="J4778">
            <v>40168</v>
          </cell>
          <cell r="K4778" t="str">
            <v>N</v>
          </cell>
          <cell r="L4778" t="str">
            <v>Doc</v>
          </cell>
          <cell r="M4778">
            <v>282</v>
          </cell>
        </row>
        <row r="4779">
          <cell r="C4779" t="str">
            <v>25</v>
          </cell>
          <cell r="D4779" t="str">
            <v/>
          </cell>
          <cell r="E4779" t="str">
            <v/>
          </cell>
          <cell r="F4779" t="str">
            <v>Bill of Material for MD-25-060-01</v>
          </cell>
          <cell r="G4779">
            <v>0</v>
          </cell>
          <cell r="H4779">
            <v>0</v>
          </cell>
          <cell r="I4779">
            <v>40175</v>
          </cell>
          <cell r="J4779">
            <v>40168</v>
          </cell>
          <cell r="K4779" t="str">
            <v>N</v>
          </cell>
          <cell r="L4779" t="str">
            <v>Doc</v>
          </cell>
          <cell r="M4779">
            <v>283</v>
          </cell>
        </row>
        <row r="4780">
          <cell r="C4780" t="str">
            <v>25</v>
          </cell>
          <cell r="D4780" t="str">
            <v/>
          </cell>
          <cell r="E4780" t="str">
            <v/>
          </cell>
          <cell r="F4780" t="str">
            <v>Bill of Material for MD-25-061-01</v>
          </cell>
          <cell r="G4780">
            <v>0</v>
          </cell>
          <cell r="H4780">
            <v>0</v>
          </cell>
          <cell r="I4780">
            <v>40175</v>
          </cell>
          <cell r="J4780">
            <v>40168</v>
          </cell>
          <cell r="K4780" t="str">
            <v>N</v>
          </cell>
          <cell r="L4780" t="str">
            <v>Doc</v>
          </cell>
          <cell r="M4780">
            <v>284</v>
          </cell>
        </row>
        <row r="4781">
          <cell r="C4781" t="str">
            <v>25</v>
          </cell>
          <cell r="D4781" t="str">
            <v/>
          </cell>
          <cell r="E4781" t="str">
            <v/>
          </cell>
          <cell r="F4781" t="str">
            <v>Bill of Material for MD-25-061-02</v>
          </cell>
          <cell r="G4781">
            <v>0</v>
          </cell>
          <cell r="H4781">
            <v>0</v>
          </cell>
          <cell r="I4781">
            <v>40175</v>
          </cell>
          <cell r="J4781">
            <v>40168</v>
          </cell>
          <cell r="K4781" t="str">
            <v>N</v>
          </cell>
          <cell r="L4781" t="str">
            <v>Doc</v>
          </cell>
          <cell r="M4781">
            <v>285</v>
          </cell>
        </row>
        <row r="4782">
          <cell r="C4782" t="str">
            <v>25</v>
          </cell>
          <cell r="D4782" t="str">
            <v/>
          </cell>
          <cell r="E4782" t="str">
            <v/>
          </cell>
          <cell r="F4782" t="str">
            <v>Bill of Material for MD-25-062-01</v>
          </cell>
          <cell r="G4782">
            <v>0</v>
          </cell>
          <cell r="H4782">
            <v>0</v>
          </cell>
          <cell r="I4782">
            <v>40175</v>
          </cell>
          <cell r="J4782">
            <v>40168</v>
          </cell>
          <cell r="K4782" t="str">
            <v>N</v>
          </cell>
          <cell r="L4782" t="str">
            <v>Doc</v>
          </cell>
          <cell r="M4782">
            <v>286</v>
          </cell>
        </row>
        <row r="4783">
          <cell r="C4783" t="str">
            <v>25</v>
          </cell>
          <cell r="D4783" t="str">
            <v/>
          </cell>
          <cell r="E4783" t="str">
            <v/>
          </cell>
          <cell r="F4783" t="str">
            <v>Bill of Material for MD-25-063-01</v>
          </cell>
          <cell r="G4783">
            <v>0</v>
          </cell>
          <cell r="H4783">
            <v>0</v>
          </cell>
          <cell r="I4783">
            <v>40175</v>
          </cell>
          <cell r="J4783">
            <v>40168</v>
          </cell>
          <cell r="K4783" t="str">
            <v>N</v>
          </cell>
          <cell r="L4783" t="str">
            <v>Doc</v>
          </cell>
          <cell r="M4783">
            <v>287</v>
          </cell>
        </row>
        <row r="4784">
          <cell r="C4784" t="str">
            <v>25</v>
          </cell>
          <cell r="D4784" t="str">
            <v/>
          </cell>
          <cell r="E4784" t="str">
            <v/>
          </cell>
          <cell r="F4784" t="str">
            <v>Bill of Material for MD-25-063-02</v>
          </cell>
          <cell r="G4784">
            <v>0</v>
          </cell>
          <cell r="H4784">
            <v>0</v>
          </cell>
          <cell r="I4784">
            <v>40175</v>
          </cell>
          <cell r="J4784">
            <v>40168</v>
          </cell>
          <cell r="K4784" t="str">
            <v>N</v>
          </cell>
          <cell r="L4784" t="str">
            <v>Doc</v>
          </cell>
          <cell r="M4784">
            <v>288</v>
          </cell>
        </row>
        <row r="4785">
          <cell r="C4785" t="str">
            <v>25</v>
          </cell>
          <cell r="D4785" t="str">
            <v/>
          </cell>
          <cell r="E4785" t="str">
            <v/>
          </cell>
          <cell r="F4785" t="str">
            <v>Bill of Material for MD-25-064-01</v>
          </cell>
          <cell r="G4785">
            <v>0</v>
          </cell>
          <cell r="H4785">
            <v>0</v>
          </cell>
          <cell r="I4785">
            <v>40175</v>
          </cell>
          <cell r="J4785">
            <v>40168</v>
          </cell>
          <cell r="K4785" t="str">
            <v>N</v>
          </cell>
          <cell r="L4785" t="str">
            <v>Doc</v>
          </cell>
          <cell r="M4785">
            <v>289</v>
          </cell>
        </row>
        <row r="4786">
          <cell r="C4786" t="str">
            <v>30</v>
          </cell>
          <cell r="D4786" t="str">
            <v/>
          </cell>
          <cell r="E4786" t="str">
            <v/>
          </cell>
          <cell r="F4786" t="str">
            <v xml:space="preserve">Bulk Material Take Off - Process piping-- </v>
          </cell>
          <cell r="G4786">
            <v>0</v>
          </cell>
          <cell r="H4786">
            <v>0</v>
          </cell>
          <cell r="I4786">
            <v>40175</v>
          </cell>
          <cell r="J4786">
            <v>40168</v>
          </cell>
          <cell r="K4786" t="str">
            <v>N</v>
          </cell>
          <cell r="L4786" t="str">
            <v>Doc</v>
          </cell>
          <cell r="M4786">
            <v>290</v>
          </cell>
        </row>
        <row r="4787">
          <cell r="C4787" t="str">
            <v>30</v>
          </cell>
          <cell r="D4787" t="str">
            <v/>
          </cell>
          <cell r="E4787" t="str">
            <v/>
          </cell>
          <cell r="F4787" t="str">
            <v xml:space="preserve">Bulk Material Take Off - Utility piping-- </v>
          </cell>
          <cell r="G4787">
            <v>0</v>
          </cell>
          <cell r="H4787">
            <v>0</v>
          </cell>
          <cell r="I4787">
            <v>40175</v>
          </cell>
          <cell r="J4787">
            <v>40168</v>
          </cell>
          <cell r="K4787" t="str">
            <v>N</v>
          </cell>
          <cell r="L4787" t="str">
            <v>Doc</v>
          </cell>
          <cell r="M4787">
            <v>291</v>
          </cell>
        </row>
        <row r="4788">
          <cell r="C4788" t="str">
            <v>30</v>
          </cell>
          <cell r="D4788" t="str">
            <v/>
          </cell>
          <cell r="E4788" t="str">
            <v/>
          </cell>
          <cell r="F4788" t="str">
            <v xml:space="preserve">Bulk Material Take Off - Instrumentation tubing-- </v>
          </cell>
          <cell r="G4788">
            <v>0</v>
          </cell>
          <cell r="H4788">
            <v>0</v>
          </cell>
          <cell r="I4788">
            <v>40175</v>
          </cell>
          <cell r="J4788">
            <v>40168</v>
          </cell>
          <cell r="K4788" t="str">
            <v>N</v>
          </cell>
          <cell r="L4788" t="str">
            <v>Doc</v>
          </cell>
          <cell r="M4788">
            <v>292</v>
          </cell>
        </row>
        <row r="4789">
          <cell r="C4789" t="str">
            <v>00</v>
          </cell>
          <cell r="D4789" t="str">
            <v/>
          </cell>
          <cell r="E4789" t="str">
            <v/>
          </cell>
          <cell r="F4789" t="str">
            <v xml:space="preserve">-- </v>
          </cell>
          <cell r="G4789">
            <v>0</v>
          </cell>
          <cell r="H4789">
            <v>0</v>
          </cell>
          <cell r="I4789">
            <v>40175</v>
          </cell>
          <cell r="J4789">
            <v>40168</v>
          </cell>
          <cell r="K4789">
            <v>0</v>
          </cell>
          <cell r="L4789" t="str">
            <v>Doc</v>
          </cell>
          <cell r="M4789">
            <v>293</v>
          </cell>
        </row>
        <row r="4790">
          <cell r="C4790" t="str">
            <v>00</v>
          </cell>
          <cell r="D4790" t="str">
            <v/>
          </cell>
          <cell r="E4790" t="str">
            <v/>
          </cell>
          <cell r="F4790" t="str">
            <v xml:space="preserve">-- </v>
          </cell>
          <cell r="G4790">
            <v>0</v>
          </cell>
          <cell r="H4790">
            <v>0</v>
          </cell>
          <cell r="I4790">
            <v>40175</v>
          </cell>
          <cell r="J4790">
            <v>40168</v>
          </cell>
          <cell r="K4790">
            <v>0</v>
          </cell>
          <cell r="L4790" t="str">
            <v>Doc</v>
          </cell>
          <cell r="M4790">
            <v>294</v>
          </cell>
        </row>
        <row r="4791">
          <cell r="C4791" t="str">
            <v>00</v>
          </cell>
          <cell r="D4791" t="str">
            <v/>
          </cell>
          <cell r="E4791" t="str">
            <v/>
          </cell>
          <cell r="F4791" t="str">
            <v xml:space="preserve">-- </v>
          </cell>
          <cell r="G4791">
            <v>0</v>
          </cell>
          <cell r="H4791">
            <v>0</v>
          </cell>
          <cell r="I4791">
            <v>40175</v>
          </cell>
          <cell r="J4791">
            <v>40168</v>
          </cell>
          <cell r="K4791">
            <v>0</v>
          </cell>
          <cell r="L4791" t="str">
            <v>Doc</v>
          </cell>
          <cell r="M4791">
            <v>295</v>
          </cell>
        </row>
        <row r="4792">
          <cell r="C4792" t="str">
            <v>00</v>
          </cell>
          <cell r="D4792" t="str">
            <v/>
          </cell>
          <cell r="E4792" t="str">
            <v/>
          </cell>
          <cell r="F4792" t="str">
            <v xml:space="preserve">-- </v>
          </cell>
          <cell r="G4792">
            <v>0</v>
          </cell>
          <cell r="H4792">
            <v>0</v>
          </cell>
          <cell r="I4792">
            <v>40175</v>
          </cell>
          <cell r="J4792">
            <v>40168</v>
          </cell>
          <cell r="K4792">
            <v>0</v>
          </cell>
          <cell r="L4792" t="str">
            <v>Doc</v>
          </cell>
          <cell r="M4792">
            <v>296</v>
          </cell>
        </row>
        <row r="4793">
          <cell r="C4793" t="str">
            <v>00</v>
          </cell>
          <cell r="D4793" t="str">
            <v>05050-MQ-00--</v>
          </cell>
          <cell r="E4793" t="str">
            <v>05050-MQ-00--</v>
          </cell>
          <cell r="F4793" t="str">
            <v>Mechanical Design Documents</v>
          </cell>
          <cell r="G4793">
            <v>0</v>
          </cell>
          <cell r="H4793">
            <v>0</v>
          </cell>
          <cell r="I4793" t="str">
            <v>-</v>
          </cell>
          <cell r="J4793" t="str">
            <v>-</v>
          </cell>
          <cell r="K4793" t="str">
            <v>Y</v>
          </cell>
          <cell r="L4793" t="str">
            <v>Doc</v>
          </cell>
          <cell r="M4793">
            <v>297</v>
          </cell>
        </row>
        <row r="4794">
          <cell r="C4794" t="str">
            <v>25</v>
          </cell>
          <cell r="D4794" t="str">
            <v>05050-MQ-25-015-01</v>
          </cell>
          <cell r="E4794" t="str">
            <v>05050-MQ-25-015-01</v>
          </cell>
          <cell r="F4794" t="str">
            <v>Bill of Material for Stainless Steel-- (Propane)</v>
          </cell>
          <cell r="G4794">
            <v>0</v>
          </cell>
          <cell r="H4794" t="str">
            <v>VP-1516-147-T-101/2-278</v>
          </cell>
          <cell r="I4794">
            <v>40175</v>
          </cell>
          <cell r="J4794">
            <v>40168</v>
          </cell>
          <cell r="K4794" t="str">
            <v>Y</v>
          </cell>
          <cell r="L4794" t="str">
            <v>Doc</v>
          </cell>
          <cell r="M4794">
            <v>298</v>
          </cell>
        </row>
        <row r="4795">
          <cell r="C4795" t="str">
            <v>25</v>
          </cell>
          <cell r="D4795" t="str">
            <v>05050-MQ-25-615-01</v>
          </cell>
          <cell r="E4795" t="str">
            <v>05050-MQ-25-615-01</v>
          </cell>
          <cell r="F4795" t="str">
            <v>Bill of Material for Stainless Steel-- (Butane)</v>
          </cell>
          <cell r="G4795">
            <v>0</v>
          </cell>
          <cell r="H4795" t="str">
            <v>VP-1516-148-T-101/2-278</v>
          </cell>
          <cell r="I4795">
            <v>40175</v>
          </cell>
          <cell r="J4795">
            <v>40168</v>
          </cell>
          <cell r="K4795" t="str">
            <v>Y</v>
          </cell>
          <cell r="L4795" t="str">
            <v>Doc</v>
          </cell>
          <cell r="M4795">
            <v>299</v>
          </cell>
        </row>
        <row r="4796">
          <cell r="C4796" t="str">
            <v>25</v>
          </cell>
          <cell r="D4796" t="str">
            <v>05050-MQ-25-012-01</v>
          </cell>
          <cell r="E4796" t="str">
            <v>05050-MQ-25-012-01</v>
          </cell>
          <cell r="F4796" t="str">
            <v>Bill of Material Structural-- (Propane)</v>
          </cell>
          <cell r="G4796">
            <v>0</v>
          </cell>
          <cell r="H4796" t="str">
            <v>VP-1516-147-T-101/2-279</v>
          </cell>
          <cell r="I4796">
            <v>40175</v>
          </cell>
          <cell r="J4796">
            <v>40168</v>
          </cell>
          <cell r="K4796" t="str">
            <v>Y</v>
          </cell>
          <cell r="L4796" t="str">
            <v>Doc</v>
          </cell>
          <cell r="M4796">
            <v>300</v>
          </cell>
        </row>
        <row r="4797">
          <cell r="C4797" t="str">
            <v>25</v>
          </cell>
          <cell r="D4797" t="str">
            <v>05050-MQ-25-612-01</v>
          </cell>
          <cell r="E4797" t="str">
            <v>05050-MQ-25-612-01</v>
          </cell>
          <cell r="F4797" t="str">
            <v>Bill of Material Structural-- (Butane)</v>
          </cell>
          <cell r="G4797">
            <v>0</v>
          </cell>
          <cell r="H4797" t="str">
            <v>VP-1516-148-T-101/2-279</v>
          </cell>
          <cell r="I4797">
            <v>40175</v>
          </cell>
          <cell r="J4797">
            <v>40168</v>
          </cell>
          <cell r="K4797" t="str">
            <v>Y</v>
          </cell>
          <cell r="L4797" t="str">
            <v>Doc</v>
          </cell>
          <cell r="M4797">
            <v>301</v>
          </cell>
        </row>
        <row r="4798">
          <cell r="C4798" t="str">
            <v>25</v>
          </cell>
          <cell r="D4798" t="str">
            <v>05050-MQ-25-010-01</v>
          </cell>
          <cell r="E4798" t="str">
            <v>05050-MQ-25-010-01</v>
          </cell>
          <cell r="F4798" t="str">
            <v xml:space="preserve">Bill of material for Plates (Propane Tanks)-- </v>
          </cell>
          <cell r="G4798">
            <v>0</v>
          </cell>
          <cell r="H4798" t="str">
            <v>VP-1516-147-T-101/2-280</v>
          </cell>
          <cell r="I4798">
            <v>40175</v>
          </cell>
          <cell r="J4798">
            <v>40168</v>
          </cell>
          <cell r="K4798" t="str">
            <v>Y</v>
          </cell>
          <cell r="L4798" t="str">
            <v>Doc</v>
          </cell>
          <cell r="M4798">
            <v>302</v>
          </cell>
        </row>
        <row r="4799">
          <cell r="C4799" t="str">
            <v>25</v>
          </cell>
          <cell r="D4799" t="str">
            <v>05050-MQ-25-011-01</v>
          </cell>
          <cell r="E4799" t="str">
            <v>05050-MQ-25-011-01</v>
          </cell>
          <cell r="F4799" t="str">
            <v xml:space="preserve">Bill of material for Plates (Butane Tanks)-- </v>
          </cell>
          <cell r="G4799">
            <v>0</v>
          </cell>
          <cell r="H4799" t="str">
            <v>VP-1516-148-T-101/2-280</v>
          </cell>
          <cell r="I4799">
            <v>40175</v>
          </cell>
          <cell r="J4799">
            <v>40168</v>
          </cell>
          <cell r="K4799" t="str">
            <v>Y</v>
          </cell>
          <cell r="L4799" t="str">
            <v>Doc</v>
          </cell>
          <cell r="M4799">
            <v>303</v>
          </cell>
        </row>
        <row r="4800">
          <cell r="C4800" t="str">
            <v>25</v>
          </cell>
          <cell r="D4800" t="str">
            <v>05050-MQ-25-016-01</v>
          </cell>
          <cell r="E4800" t="str">
            <v>05050-MQ-25-016-01</v>
          </cell>
          <cell r="F4800" t="str">
            <v xml:space="preserve">Bill of Raw Material for Constructor-- </v>
          </cell>
          <cell r="G4800">
            <v>0</v>
          </cell>
          <cell r="H4800" t="str">
            <v>VP-1516-147-T-101/2-291</v>
          </cell>
          <cell r="I4800">
            <v>40175</v>
          </cell>
          <cell r="J4800">
            <v>40168</v>
          </cell>
          <cell r="K4800" t="str">
            <v>Y</v>
          </cell>
          <cell r="L4800" t="str">
            <v>Doc</v>
          </cell>
          <cell r="M4800">
            <v>304</v>
          </cell>
        </row>
        <row r="4801">
          <cell r="C4801" t="str">
            <v>25</v>
          </cell>
          <cell r="D4801" t="str">
            <v>05050-MQ-25-616-01</v>
          </cell>
          <cell r="E4801" t="str">
            <v>05050-MQ-25-616-01</v>
          </cell>
          <cell r="F4801" t="str">
            <v xml:space="preserve">Bill of Raw Material for Constructor-- </v>
          </cell>
          <cell r="G4801">
            <v>0</v>
          </cell>
          <cell r="H4801" t="str">
            <v>VP-1516-148-T-101/2-291</v>
          </cell>
          <cell r="I4801">
            <v>40175</v>
          </cell>
          <cell r="J4801">
            <v>40168</v>
          </cell>
          <cell r="K4801" t="str">
            <v>Y</v>
          </cell>
          <cell r="L4801" t="str">
            <v>Doc</v>
          </cell>
          <cell r="M4801">
            <v>305</v>
          </cell>
        </row>
        <row r="4802">
          <cell r="C4802" t="str">
            <v>25</v>
          </cell>
          <cell r="D4802" t="str">
            <v>05050-MQ-25-017-01</v>
          </cell>
          <cell r="E4802" t="str">
            <v>05050-MQ-25-017-01</v>
          </cell>
          <cell r="F4802" t="str">
            <v xml:space="preserve">Bill of Materials for Access Stair G.A &amp; Details-- </v>
          </cell>
          <cell r="G4802">
            <v>0</v>
          </cell>
          <cell r="H4802" t="str">
            <v>VP-1516-147-T-101/2-295</v>
          </cell>
          <cell r="I4802">
            <v>40175</v>
          </cell>
          <cell r="J4802">
            <v>40168</v>
          </cell>
          <cell r="K4802" t="str">
            <v>y</v>
          </cell>
          <cell r="L4802" t="str">
            <v>Doc</v>
          </cell>
          <cell r="M4802">
            <v>306</v>
          </cell>
        </row>
        <row r="4803">
          <cell r="C4803" t="str">
            <v>25</v>
          </cell>
          <cell r="D4803" t="str">
            <v>05050-MQ-25-617-01</v>
          </cell>
          <cell r="E4803" t="str">
            <v>05050-MQ-25-617-01</v>
          </cell>
          <cell r="F4803" t="str">
            <v xml:space="preserve">Bill of Materials for Access Stair G.A &amp; Details-- </v>
          </cell>
          <cell r="G4803">
            <v>0</v>
          </cell>
          <cell r="H4803" t="str">
            <v>VP-1516-148-T-101/2-295</v>
          </cell>
          <cell r="I4803">
            <v>40175</v>
          </cell>
          <cell r="J4803">
            <v>40168</v>
          </cell>
          <cell r="K4803" t="str">
            <v>y</v>
          </cell>
          <cell r="L4803" t="str">
            <v>Doc</v>
          </cell>
          <cell r="M4803">
            <v>307</v>
          </cell>
        </row>
        <row r="4804">
          <cell r="C4804" t="str">
            <v>25</v>
          </cell>
          <cell r="D4804" t="str">
            <v/>
          </cell>
          <cell r="E4804" t="str">
            <v/>
          </cell>
          <cell r="F4804" t="str">
            <v xml:space="preserve">-- </v>
          </cell>
          <cell r="G4804">
            <v>0</v>
          </cell>
          <cell r="H4804">
            <v>0</v>
          </cell>
          <cell r="I4804">
            <v>40175</v>
          </cell>
          <cell r="J4804">
            <v>40168</v>
          </cell>
          <cell r="K4804" t="str">
            <v>N</v>
          </cell>
          <cell r="L4804" t="str">
            <v>Doc</v>
          </cell>
          <cell r="M4804">
            <v>308</v>
          </cell>
        </row>
        <row r="4805">
          <cell r="C4805" t="str">
            <v>25</v>
          </cell>
          <cell r="D4805" t="str">
            <v/>
          </cell>
          <cell r="E4805" t="str">
            <v/>
          </cell>
          <cell r="F4805" t="str">
            <v xml:space="preserve">-- </v>
          </cell>
          <cell r="G4805">
            <v>0</v>
          </cell>
          <cell r="H4805">
            <v>0</v>
          </cell>
          <cell r="I4805">
            <v>40175</v>
          </cell>
          <cell r="J4805">
            <v>40168</v>
          </cell>
          <cell r="K4805" t="str">
            <v>N</v>
          </cell>
          <cell r="L4805" t="str">
            <v>Doc</v>
          </cell>
          <cell r="M4805">
            <v>309</v>
          </cell>
        </row>
        <row r="4806">
          <cell r="C4806" t="str">
            <v>00</v>
          </cell>
          <cell r="D4806" t="str">
            <v/>
          </cell>
          <cell r="E4806" t="str">
            <v/>
          </cell>
          <cell r="F4806" t="str">
            <v>Process Design Documents</v>
          </cell>
          <cell r="G4806">
            <v>0</v>
          </cell>
          <cell r="H4806">
            <v>0</v>
          </cell>
          <cell r="I4806" t="str">
            <v>-</v>
          </cell>
          <cell r="J4806" t="str">
            <v>-</v>
          </cell>
          <cell r="K4806" t="str">
            <v>N</v>
          </cell>
          <cell r="L4806" t="str">
            <v>Doc</v>
          </cell>
          <cell r="M4806">
            <v>310</v>
          </cell>
        </row>
        <row r="4807">
          <cell r="C4807" t="str">
            <v>13</v>
          </cell>
          <cell r="D4807" t="str">
            <v/>
          </cell>
          <cell r="E4807" t="str">
            <v/>
          </cell>
          <cell r="F4807" t="str">
            <v xml:space="preserve">Tank Fire Protection System Functional Specification-- </v>
          </cell>
          <cell r="G4807">
            <v>0</v>
          </cell>
          <cell r="H4807">
            <v>0</v>
          </cell>
          <cell r="I4807">
            <v>40175</v>
          </cell>
          <cell r="J4807">
            <v>40168</v>
          </cell>
          <cell r="K4807" t="str">
            <v>N</v>
          </cell>
          <cell r="L4807" t="str">
            <v>Doc</v>
          </cell>
          <cell r="M4807">
            <v>311</v>
          </cell>
        </row>
        <row r="4808">
          <cell r="C4808" t="str">
            <v>13</v>
          </cell>
          <cell r="D4808" t="str">
            <v/>
          </cell>
          <cell r="E4808" t="str">
            <v/>
          </cell>
          <cell r="F4808" t="str">
            <v xml:space="preserve">Line list preliminary-- </v>
          </cell>
          <cell r="G4808">
            <v>0</v>
          </cell>
          <cell r="H4808">
            <v>0</v>
          </cell>
          <cell r="I4808">
            <v>40175</v>
          </cell>
          <cell r="J4808">
            <v>40168</v>
          </cell>
          <cell r="K4808" t="str">
            <v>N</v>
          </cell>
          <cell r="L4808" t="str">
            <v>Doc</v>
          </cell>
          <cell r="M4808">
            <v>312</v>
          </cell>
        </row>
        <row r="4809">
          <cell r="C4809" t="str">
            <v>13</v>
          </cell>
          <cell r="D4809" t="str">
            <v/>
          </cell>
          <cell r="E4809" t="str">
            <v/>
          </cell>
          <cell r="F4809" t="str">
            <v xml:space="preserve">Battery Limit Flow Rates and Conditions-- </v>
          </cell>
          <cell r="G4809">
            <v>0</v>
          </cell>
          <cell r="H4809">
            <v>0</v>
          </cell>
          <cell r="I4809">
            <v>40175</v>
          </cell>
          <cell r="J4809">
            <v>40168</v>
          </cell>
          <cell r="K4809" t="str">
            <v>N</v>
          </cell>
          <cell r="L4809" t="str">
            <v>Doc</v>
          </cell>
          <cell r="M4809">
            <v>313</v>
          </cell>
        </row>
        <row r="4810">
          <cell r="C4810" t="str">
            <v>13</v>
          </cell>
          <cell r="D4810" t="str">
            <v/>
          </cell>
          <cell r="E4810" t="str">
            <v/>
          </cell>
          <cell r="F4810" t="str">
            <v xml:space="preserve">Operating, Safety and Laboratory Manuals-- </v>
          </cell>
          <cell r="G4810">
            <v>0</v>
          </cell>
          <cell r="H4810">
            <v>0</v>
          </cell>
          <cell r="I4810">
            <v>40175</v>
          </cell>
          <cell r="J4810">
            <v>40168</v>
          </cell>
          <cell r="K4810" t="str">
            <v>N</v>
          </cell>
          <cell r="L4810" t="str">
            <v>Doc</v>
          </cell>
          <cell r="M4810">
            <v>314</v>
          </cell>
        </row>
        <row r="4811">
          <cell r="C4811" t="str">
            <v>13</v>
          </cell>
          <cell r="D4811" t="str">
            <v/>
          </cell>
          <cell r="E4811" t="str">
            <v/>
          </cell>
          <cell r="F4811" t="str">
            <v xml:space="preserve">Process Description-- </v>
          </cell>
          <cell r="G4811">
            <v>0</v>
          </cell>
          <cell r="H4811">
            <v>0</v>
          </cell>
          <cell r="I4811">
            <v>40175</v>
          </cell>
          <cell r="J4811">
            <v>40168</v>
          </cell>
          <cell r="K4811" t="str">
            <v>N</v>
          </cell>
          <cell r="L4811" t="str">
            <v>Doc</v>
          </cell>
          <cell r="M4811">
            <v>315</v>
          </cell>
        </row>
        <row r="4812">
          <cell r="C4812" t="str">
            <v>13</v>
          </cell>
          <cell r="D4812" t="str">
            <v/>
          </cell>
          <cell r="E4812" t="str">
            <v/>
          </cell>
          <cell r="F4812" t="str">
            <v xml:space="preserve">HAZOP analysis-- </v>
          </cell>
          <cell r="G4812">
            <v>0</v>
          </cell>
          <cell r="H4812">
            <v>0</v>
          </cell>
          <cell r="I4812">
            <v>40175</v>
          </cell>
          <cell r="J4812">
            <v>40168</v>
          </cell>
          <cell r="K4812" t="str">
            <v>N</v>
          </cell>
          <cell r="L4812" t="str">
            <v>Doc</v>
          </cell>
          <cell r="M4812">
            <v>316</v>
          </cell>
        </row>
        <row r="4813">
          <cell r="C4813" t="str">
            <v>13</v>
          </cell>
          <cell r="D4813" t="str">
            <v/>
          </cell>
          <cell r="E4813" t="str">
            <v/>
          </cell>
          <cell r="F4813" t="str">
            <v xml:space="preserve">Material and heat balance-- </v>
          </cell>
          <cell r="G4813">
            <v>0</v>
          </cell>
          <cell r="H4813">
            <v>0</v>
          </cell>
          <cell r="I4813">
            <v>40175</v>
          </cell>
          <cell r="J4813">
            <v>40168</v>
          </cell>
          <cell r="K4813" t="str">
            <v>N</v>
          </cell>
          <cell r="L4813" t="str">
            <v>Doc</v>
          </cell>
          <cell r="M4813">
            <v>317</v>
          </cell>
        </row>
        <row r="4814">
          <cell r="C4814" t="str">
            <v>13</v>
          </cell>
          <cell r="D4814" t="str">
            <v/>
          </cell>
          <cell r="E4814" t="str">
            <v/>
          </cell>
          <cell r="F4814" t="str">
            <v xml:space="preserve">Basis of design-- </v>
          </cell>
          <cell r="G4814">
            <v>0</v>
          </cell>
          <cell r="H4814">
            <v>0</v>
          </cell>
          <cell r="I4814">
            <v>40175</v>
          </cell>
          <cell r="J4814">
            <v>40168</v>
          </cell>
          <cell r="K4814" t="str">
            <v>N</v>
          </cell>
          <cell r="L4814" t="str">
            <v>Doc</v>
          </cell>
          <cell r="M4814">
            <v>318</v>
          </cell>
        </row>
        <row r="4815">
          <cell r="C4815" t="str">
            <v>13</v>
          </cell>
          <cell r="D4815" t="str">
            <v/>
          </cell>
          <cell r="E4815" t="str">
            <v/>
          </cell>
          <cell r="F4815" t="str">
            <v xml:space="preserve">Relief Valve Summary Table-- </v>
          </cell>
          <cell r="G4815">
            <v>0</v>
          </cell>
          <cell r="H4815">
            <v>0</v>
          </cell>
          <cell r="I4815">
            <v>40175</v>
          </cell>
          <cell r="J4815">
            <v>40168</v>
          </cell>
          <cell r="K4815" t="str">
            <v>N</v>
          </cell>
          <cell r="L4815" t="str">
            <v>Doc</v>
          </cell>
          <cell r="M4815">
            <v>319</v>
          </cell>
        </row>
        <row r="4816">
          <cell r="C4816" t="str">
            <v>13</v>
          </cell>
          <cell r="D4816" t="str">
            <v/>
          </cell>
          <cell r="E4816" t="str">
            <v/>
          </cell>
          <cell r="F4816" t="str">
            <v xml:space="preserve">Flare System Evaluation-- </v>
          </cell>
          <cell r="G4816">
            <v>0</v>
          </cell>
          <cell r="H4816">
            <v>0</v>
          </cell>
          <cell r="I4816">
            <v>40175</v>
          </cell>
          <cell r="J4816">
            <v>40168</v>
          </cell>
          <cell r="K4816" t="str">
            <v>N</v>
          </cell>
          <cell r="L4816" t="str">
            <v>Doc</v>
          </cell>
          <cell r="M4816">
            <v>320</v>
          </cell>
        </row>
        <row r="4817">
          <cell r="C4817" t="str">
            <v>13</v>
          </cell>
          <cell r="D4817" t="str">
            <v/>
          </cell>
          <cell r="E4817" t="str">
            <v/>
          </cell>
          <cell r="F4817" t="str">
            <v xml:space="preserve">Utility data summary-- </v>
          </cell>
          <cell r="G4817">
            <v>0</v>
          </cell>
          <cell r="H4817">
            <v>0</v>
          </cell>
          <cell r="I4817">
            <v>40175</v>
          </cell>
          <cell r="J4817">
            <v>40168</v>
          </cell>
          <cell r="K4817" t="str">
            <v>N</v>
          </cell>
          <cell r="L4817" t="str">
            <v>Doc</v>
          </cell>
          <cell r="M4817">
            <v>321</v>
          </cell>
        </row>
        <row r="4818">
          <cell r="C4818" t="str">
            <v>13</v>
          </cell>
          <cell r="D4818" t="str">
            <v/>
          </cell>
          <cell r="E4818" t="str">
            <v/>
          </cell>
          <cell r="F4818" t="str">
            <v xml:space="preserve">Valve list-- </v>
          </cell>
          <cell r="G4818">
            <v>0</v>
          </cell>
          <cell r="H4818">
            <v>0</v>
          </cell>
          <cell r="I4818">
            <v>40175</v>
          </cell>
          <cell r="J4818">
            <v>40168</v>
          </cell>
          <cell r="K4818" t="str">
            <v>N</v>
          </cell>
          <cell r="L4818" t="str">
            <v>Doc</v>
          </cell>
          <cell r="M4818">
            <v>322</v>
          </cell>
        </row>
        <row r="4819">
          <cell r="C4819" t="str">
            <v>13</v>
          </cell>
          <cell r="D4819" t="str">
            <v/>
          </cell>
          <cell r="E4819" t="str">
            <v/>
          </cell>
          <cell r="F4819" t="str">
            <v xml:space="preserve">Line list final-- </v>
          </cell>
          <cell r="G4819">
            <v>0</v>
          </cell>
          <cell r="H4819">
            <v>0</v>
          </cell>
          <cell r="I4819">
            <v>40175</v>
          </cell>
          <cell r="J4819">
            <v>40168</v>
          </cell>
          <cell r="K4819" t="str">
            <v>N</v>
          </cell>
          <cell r="L4819" t="str">
            <v>Doc</v>
          </cell>
          <cell r="M4819">
            <v>323</v>
          </cell>
        </row>
        <row r="4820">
          <cell r="C4820" t="str">
            <v>00</v>
          </cell>
          <cell r="D4820" t="str">
            <v/>
          </cell>
          <cell r="E4820" t="str">
            <v/>
          </cell>
          <cell r="F4820" t="str">
            <v xml:space="preserve">-- </v>
          </cell>
          <cell r="G4820">
            <v>0</v>
          </cell>
          <cell r="H4820">
            <v>0</v>
          </cell>
          <cell r="I4820">
            <v>40175</v>
          </cell>
          <cell r="J4820">
            <v>40168</v>
          </cell>
          <cell r="K4820">
            <v>0</v>
          </cell>
          <cell r="L4820" t="str">
            <v>Doc</v>
          </cell>
          <cell r="M4820">
            <v>324</v>
          </cell>
        </row>
        <row r="4821">
          <cell r="C4821" t="str">
            <v>00</v>
          </cell>
          <cell r="D4821" t="str">
            <v/>
          </cell>
          <cell r="E4821" t="str">
            <v/>
          </cell>
          <cell r="F4821" t="str">
            <v xml:space="preserve">-- </v>
          </cell>
          <cell r="G4821">
            <v>0</v>
          </cell>
          <cell r="H4821">
            <v>0</v>
          </cell>
          <cell r="I4821">
            <v>40175</v>
          </cell>
          <cell r="J4821">
            <v>40168</v>
          </cell>
          <cell r="K4821">
            <v>0</v>
          </cell>
          <cell r="L4821" t="str">
            <v>Doc</v>
          </cell>
          <cell r="M4821">
            <v>325</v>
          </cell>
        </row>
        <row r="4822">
          <cell r="C4822" t="str">
            <v>00</v>
          </cell>
          <cell r="D4822" t="str">
            <v/>
          </cell>
          <cell r="E4822" t="str">
            <v/>
          </cell>
          <cell r="F4822" t="str">
            <v xml:space="preserve">-- </v>
          </cell>
          <cell r="G4822">
            <v>0</v>
          </cell>
          <cell r="H4822">
            <v>0</v>
          </cell>
          <cell r="I4822">
            <v>40175</v>
          </cell>
          <cell r="J4822">
            <v>40168</v>
          </cell>
          <cell r="K4822">
            <v>0</v>
          </cell>
          <cell r="L4822" t="str">
            <v>Doc</v>
          </cell>
          <cell r="M4822">
            <v>326</v>
          </cell>
        </row>
        <row r="4823">
          <cell r="C4823" t="str">
            <v>00</v>
          </cell>
          <cell r="D4823" t="str">
            <v/>
          </cell>
          <cell r="E4823" t="str">
            <v/>
          </cell>
          <cell r="F4823" t="str">
            <v xml:space="preserve">-- </v>
          </cell>
          <cell r="G4823">
            <v>0</v>
          </cell>
          <cell r="H4823">
            <v>0</v>
          </cell>
          <cell r="I4823">
            <v>40175</v>
          </cell>
          <cell r="J4823">
            <v>40168</v>
          </cell>
          <cell r="K4823">
            <v>0</v>
          </cell>
          <cell r="L4823" t="str">
            <v>Doc</v>
          </cell>
          <cell r="M4823">
            <v>327</v>
          </cell>
        </row>
        <row r="4824">
          <cell r="C4824" t="str">
            <v>00</v>
          </cell>
          <cell r="D4824" t="str">
            <v/>
          </cell>
          <cell r="E4824" t="str">
            <v/>
          </cell>
          <cell r="F4824" t="str">
            <v xml:space="preserve">-- </v>
          </cell>
          <cell r="G4824">
            <v>0</v>
          </cell>
          <cell r="H4824">
            <v>0</v>
          </cell>
          <cell r="I4824">
            <v>40175</v>
          </cell>
          <cell r="J4824">
            <v>40168</v>
          </cell>
          <cell r="K4824">
            <v>0</v>
          </cell>
          <cell r="L4824" t="str">
            <v>Doc</v>
          </cell>
          <cell r="M4824">
            <v>328</v>
          </cell>
        </row>
        <row r="4825">
          <cell r="C4825" t="str">
            <v>00</v>
          </cell>
          <cell r="D4825" t="str">
            <v/>
          </cell>
          <cell r="E4825" t="str">
            <v/>
          </cell>
          <cell r="F4825" t="str">
            <v xml:space="preserve">-- </v>
          </cell>
          <cell r="G4825">
            <v>0</v>
          </cell>
          <cell r="H4825">
            <v>0</v>
          </cell>
          <cell r="I4825">
            <v>40175</v>
          </cell>
          <cell r="J4825">
            <v>40168</v>
          </cell>
          <cell r="K4825">
            <v>0</v>
          </cell>
          <cell r="L4825" t="str">
            <v>Doc</v>
          </cell>
          <cell r="M4825">
            <v>329</v>
          </cell>
        </row>
        <row r="4826">
          <cell r="C4826" t="str">
            <v>00</v>
          </cell>
          <cell r="D4826" t="str">
            <v/>
          </cell>
          <cell r="E4826" t="str">
            <v/>
          </cell>
          <cell r="F4826" t="str">
            <v xml:space="preserve">-- </v>
          </cell>
          <cell r="G4826">
            <v>0</v>
          </cell>
          <cell r="H4826">
            <v>0</v>
          </cell>
          <cell r="I4826">
            <v>40175</v>
          </cell>
          <cell r="J4826">
            <v>40168</v>
          </cell>
          <cell r="K4826">
            <v>0</v>
          </cell>
          <cell r="L4826" t="str">
            <v>Doc</v>
          </cell>
          <cell r="M4826">
            <v>330</v>
          </cell>
        </row>
        <row r="4827">
          <cell r="C4827" t="str">
            <v>00</v>
          </cell>
          <cell r="D4827" t="str">
            <v>05050-TM-00--</v>
          </cell>
          <cell r="E4827" t="str">
            <v>05050-TM-00--</v>
          </cell>
          <cell r="F4827" t="str">
            <v>Technical Documents</v>
          </cell>
          <cell r="G4827">
            <v>0</v>
          </cell>
          <cell r="H4827">
            <v>0</v>
          </cell>
          <cell r="I4827" t="str">
            <v>-</v>
          </cell>
          <cell r="J4827" t="str">
            <v>-</v>
          </cell>
          <cell r="K4827" t="str">
            <v>Y</v>
          </cell>
          <cell r="L4827" t="str">
            <v>Doc</v>
          </cell>
          <cell r="M4827">
            <v>331</v>
          </cell>
        </row>
        <row r="4828">
          <cell r="C4828" t="str">
            <v>13</v>
          </cell>
          <cell r="D4828" t="str">
            <v>05050-TM-13-001-00</v>
          </cell>
          <cell r="E4828" t="str">
            <v>05050-TM-13-001-00</v>
          </cell>
          <cell r="F4828" t="str">
            <v xml:space="preserve">Base Heating Inspection and Test Plan-- </v>
          </cell>
          <cell r="G4828">
            <v>0</v>
          </cell>
          <cell r="H4828" t="str">
            <v>VP-1516-2500-OI-0001-032</v>
          </cell>
          <cell r="I4828">
            <v>40175</v>
          </cell>
          <cell r="J4828">
            <v>40168</v>
          </cell>
          <cell r="K4828" t="str">
            <v>Y</v>
          </cell>
          <cell r="L4828" t="str">
            <v>Doc</v>
          </cell>
          <cell r="M4828">
            <v>332</v>
          </cell>
        </row>
        <row r="4829">
          <cell r="C4829" t="str">
            <v>13</v>
          </cell>
          <cell r="D4829" t="str">
            <v>05050-TM-13-002-00</v>
          </cell>
          <cell r="E4829" t="str">
            <v>05050-TM-13-002-00</v>
          </cell>
          <cell r="F4829" t="str">
            <v xml:space="preserve">Base Heating Factory Acceptance test Procedure-- </v>
          </cell>
          <cell r="G4829">
            <v>0</v>
          </cell>
          <cell r="H4829" t="str">
            <v>VP-1516-2500-OI-0001-033</v>
          </cell>
          <cell r="I4829">
            <v>40175</v>
          </cell>
          <cell r="J4829">
            <v>40168</v>
          </cell>
          <cell r="K4829" t="str">
            <v>Y</v>
          </cell>
          <cell r="L4829" t="str">
            <v>Doc</v>
          </cell>
          <cell r="M4829">
            <v>333</v>
          </cell>
        </row>
        <row r="4830">
          <cell r="C4830" t="str">
            <v>13</v>
          </cell>
          <cell r="D4830" t="str">
            <v>05050-TM-13-003-00</v>
          </cell>
          <cell r="E4830" t="str">
            <v>05050-TM-13-003-00</v>
          </cell>
          <cell r="F4830" t="str">
            <v xml:space="preserve">Base Heating Finite Element Analysis--Propane </v>
          </cell>
          <cell r="G4830">
            <v>0</v>
          </cell>
          <cell r="H4830" t="str">
            <v>VP-1516-147-T-101/2-011</v>
          </cell>
          <cell r="I4830">
            <v>40175</v>
          </cell>
          <cell r="J4830">
            <v>40168</v>
          </cell>
          <cell r="K4830" t="str">
            <v>Y</v>
          </cell>
          <cell r="L4830" t="str">
            <v>Doc</v>
          </cell>
          <cell r="M4830">
            <v>334</v>
          </cell>
        </row>
        <row r="4831">
          <cell r="C4831" t="str">
            <v>13</v>
          </cell>
          <cell r="D4831" t="str">
            <v>05050-TM-13-004-00</v>
          </cell>
          <cell r="E4831" t="str">
            <v>05050-TM-13-004-00</v>
          </cell>
          <cell r="F4831" t="str">
            <v xml:space="preserve">Base Heating Finite Element Analysis--Butane </v>
          </cell>
          <cell r="G4831">
            <v>0</v>
          </cell>
          <cell r="H4831" t="str">
            <v>VP-1516-148-T-101/2-011</v>
          </cell>
          <cell r="I4831">
            <v>40175</v>
          </cell>
          <cell r="J4831">
            <v>40168</v>
          </cell>
          <cell r="K4831" t="str">
            <v>Y</v>
          </cell>
          <cell r="L4831" t="str">
            <v>Doc</v>
          </cell>
          <cell r="M4831">
            <v>335</v>
          </cell>
        </row>
        <row r="4832">
          <cell r="C4832" t="str">
            <v>13</v>
          </cell>
          <cell r="D4832" t="str">
            <v/>
          </cell>
          <cell r="E4832" t="str">
            <v/>
          </cell>
          <cell r="F4832" t="str">
            <v xml:space="preserve">Plant Inspection-- </v>
          </cell>
          <cell r="G4832">
            <v>0</v>
          </cell>
          <cell r="H4832">
            <v>0</v>
          </cell>
          <cell r="I4832">
            <v>40175</v>
          </cell>
          <cell r="J4832">
            <v>40168</v>
          </cell>
          <cell r="K4832" t="str">
            <v>N</v>
          </cell>
          <cell r="L4832" t="str">
            <v>Doc</v>
          </cell>
          <cell r="M4832">
            <v>336</v>
          </cell>
        </row>
        <row r="4833">
          <cell r="C4833" t="str">
            <v>13</v>
          </cell>
          <cell r="D4833" t="str">
            <v/>
          </cell>
          <cell r="E4833" t="str">
            <v/>
          </cell>
          <cell r="F4833" t="str">
            <v xml:space="preserve">Mechanical catalogue-- </v>
          </cell>
          <cell r="G4833">
            <v>0</v>
          </cell>
          <cell r="H4833">
            <v>0</v>
          </cell>
          <cell r="I4833">
            <v>40175</v>
          </cell>
          <cell r="J4833">
            <v>40168</v>
          </cell>
          <cell r="K4833" t="str">
            <v>N</v>
          </cell>
          <cell r="L4833" t="str">
            <v>Doc</v>
          </cell>
          <cell r="M4833">
            <v>337</v>
          </cell>
        </row>
        <row r="4834">
          <cell r="C4834" t="str">
            <v>13</v>
          </cell>
          <cell r="D4834" t="str">
            <v/>
          </cell>
          <cell r="E4834" t="str">
            <v/>
          </cell>
          <cell r="F4834" t="str">
            <v xml:space="preserve">Preventative Maintenance-- </v>
          </cell>
          <cell r="G4834">
            <v>0</v>
          </cell>
          <cell r="H4834">
            <v>0</v>
          </cell>
          <cell r="I4834">
            <v>40175</v>
          </cell>
          <cell r="J4834">
            <v>40168</v>
          </cell>
          <cell r="K4834" t="str">
            <v>N</v>
          </cell>
          <cell r="L4834" t="str">
            <v>Doc</v>
          </cell>
          <cell r="M4834">
            <v>338</v>
          </cell>
        </row>
        <row r="4835">
          <cell r="C4835" t="str">
            <v>13</v>
          </cell>
          <cell r="D4835" t="str">
            <v/>
          </cell>
          <cell r="E4835" t="str">
            <v/>
          </cell>
          <cell r="F4835" t="str">
            <v xml:space="preserve">Routine Inspection-- </v>
          </cell>
          <cell r="G4835">
            <v>0</v>
          </cell>
          <cell r="H4835">
            <v>0</v>
          </cell>
          <cell r="I4835">
            <v>40175</v>
          </cell>
          <cell r="J4835">
            <v>40168</v>
          </cell>
          <cell r="K4835" t="str">
            <v>N</v>
          </cell>
          <cell r="L4835" t="str">
            <v>Doc</v>
          </cell>
          <cell r="M4835">
            <v>339</v>
          </cell>
        </row>
        <row r="4836">
          <cell r="C4836" t="str">
            <v>13</v>
          </cell>
          <cell r="D4836" t="str">
            <v/>
          </cell>
          <cell r="E4836" t="str">
            <v/>
          </cell>
          <cell r="F4836" t="str">
            <v xml:space="preserve">Spare parts list and interchangeability record template-- </v>
          </cell>
          <cell r="G4836">
            <v>0</v>
          </cell>
          <cell r="H4836">
            <v>0</v>
          </cell>
          <cell r="I4836">
            <v>40175</v>
          </cell>
          <cell r="J4836">
            <v>40168</v>
          </cell>
          <cell r="K4836" t="str">
            <v>N</v>
          </cell>
          <cell r="L4836" t="str">
            <v>Doc</v>
          </cell>
          <cell r="M4836">
            <v>340</v>
          </cell>
        </row>
        <row r="4837">
          <cell r="C4837" t="str">
            <v>13</v>
          </cell>
          <cell r="D4837" t="str">
            <v/>
          </cell>
          <cell r="E4837" t="str">
            <v/>
          </cell>
          <cell r="F4837" t="str">
            <v xml:space="preserve">HAZID Review-- </v>
          </cell>
          <cell r="G4837">
            <v>0</v>
          </cell>
          <cell r="H4837">
            <v>0</v>
          </cell>
          <cell r="I4837">
            <v>40175</v>
          </cell>
          <cell r="J4837">
            <v>40168</v>
          </cell>
          <cell r="K4837" t="str">
            <v>N</v>
          </cell>
          <cell r="L4837" t="str">
            <v>Doc</v>
          </cell>
          <cell r="M4837">
            <v>341</v>
          </cell>
        </row>
        <row r="4838">
          <cell r="C4838" t="str">
            <v>36</v>
          </cell>
          <cell r="D4838" t="str">
            <v>05050-TM-36-001-00</v>
          </cell>
          <cell r="E4838" t="str">
            <v>05050-TM-36-001-00</v>
          </cell>
          <cell r="F4838" t="str">
            <v xml:space="preserve">Hydrostatic &amp; pressure test procedure-- </v>
          </cell>
          <cell r="G4838">
            <v>0</v>
          </cell>
          <cell r="H4838" t="str">
            <v>VP-1516-2500-OI-0001-113</v>
          </cell>
          <cell r="I4838">
            <v>40175</v>
          </cell>
          <cell r="J4838">
            <v>40168</v>
          </cell>
          <cell r="K4838" t="str">
            <v>y</v>
          </cell>
          <cell r="L4838" t="str">
            <v>Doc</v>
          </cell>
          <cell r="M4838">
            <v>342</v>
          </cell>
        </row>
        <row r="4839">
          <cell r="C4839" t="str">
            <v>60</v>
          </cell>
          <cell r="D4839" t="str">
            <v/>
          </cell>
          <cell r="E4839" t="str">
            <v/>
          </cell>
          <cell r="F4839" t="str">
            <v xml:space="preserve">A012 pipe specification-- </v>
          </cell>
          <cell r="G4839">
            <v>0</v>
          </cell>
          <cell r="H4839">
            <v>0</v>
          </cell>
          <cell r="I4839">
            <v>40175</v>
          </cell>
          <cell r="J4839">
            <v>40168</v>
          </cell>
          <cell r="K4839" t="str">
            <v>N</v>
          </cell>
          <cell r="L4839" t="str">
            <v>Doc</v>
          </cell>
          <cell r="M4839">
            <v>343</v>
          </cell>
        </row>
        <row r="4840">
          <cell r="C4840" t="str">
            <v>60</v>
          </cell>
          <cell r="D4840" t="str">
            <v/>
          </cell>
          <cell r="E4840" t="str">
            <v/>
          </cell>
          <cell r="F4840" t="str">
            <v xml:space="preserve">A111 pipe specification-- </v>
          </cell>
          <cell r="G4840">
            <v>0</v>
          </cell>
          <cell r="H4840">
            <v>0</v>
          </cell>
          <cell r="I4840">
            <v>40175</v>
          </cell>
          <cell r="J4840">
            <v>40168</v>
          </cell>
          <cell r="K4840" t="str">
            <v>N</v>
          </cell>
          <cell r="L4840" t="str">
            <v>Doc</v>
          </cell>
          <cell r="M4840">
            <v>344</v>
          </cell>
        </row>
        <row r="4841">
          <cell r="C4841" t="str">
            <v>60</v>
          </cell>
          <cell r="D4841" t="str">
            <v/>
          </cell>
          <cell r="E4841" t="str">
            <v/>
          </cell>
          <cell r="F4841" t="str">
            <v xml:space="preserve">A131 pipe specification-- </v>
          </cell>
          <cell r="G4841">
            <v>0</v>
          </cell>
          <cell r="H4841">
            <v>0</v>
          </cell>
          <cell r="I4841">
            <v>40175</v>
          </cell>
          <cell r="J4841">
            <v>40168</v>
          </cell>
          <cell r="K4841" t="str">
            <v>N</v>
          </cell>
          <cell r="L4841" t="str">
            <v>Doc</v>
          </cell>
          <cell r="M4841">
            <v>345</v>
          </cell>
        </row>
        <row r="4842">
          <cell r="C4842" t="str">
            <v>61</v>
          </cell>
          <cell r="D4842" t="str">
            <v/>
          </cell>
          <cell r="E4842" t="str">
            <v/>
          </cell>
          <cell r="F4842" t="str">
            <v xml:space="preserve">Basic specification for Pipe supports (-50C)-- </v>
          </cell>
          <cell r="G4842">
            <v>0</v>
          </cell>
          <cell r="H4842">
            <v>0</v>
          </cell>
          <cell r="I4842">
            <v>40175</v>
          </cell>
          <cell r="J4842">
            <v>40168</v>
          </cell>
          <cell r="K4842" t="str">
            <v>N</v>
          </cell>
          <cell r="L4842" t="str">
            <v>Doc</v>
          </cell>
          <cell r="M4842">
            <v>346</v>
          </cell>
        </row>
        <row r="4843">
          <cell r="C4843" t="str">
            <v>00</v>
          </cell>
          <cell r="D4843" t="str">
            <v/>
          </cell>
          <cell r="E4843" t="str">
            <v/>
          </cell>
          <cell r="F4843" t="str">
            <v xml:space="preserve">-- </v>
          </cell>
          <cell r="G4843">
            <v>0</v>
          </cell>
          <cell r="H4843">
            <v>0</v>
          </cell>
          <cell r="I4843">
            <v>40175</v>
          </cell>
          <cell r="J4843">
            <v>40168</v>
          </cell>
          <cell r="K4843">
            <v>0</v>
          </cell>
          <cell r="L4843" t="str">
            <v>Doc</v>
          </cell>
          <cell r="M4843">
            <v>347</v>
          </cell>
        </row>
        <row r="4844">
          <cell r="C4844" t="str">
            <v>00</v>
          </cell>
          <cell r="D4844" t="str">
            <v/>
          </cell>
          <cell r="E4844" t="str">
            <v/>
          </cell>
          <cell r="F4844" t="str">
            <v xml:space="preserve">-- </v>
          </cell>
          <cell r="G4844">
            <v>0</v>
          </cell>
          <cell r="H4844">
            <v>0</v>
          </cell>
          <cell r="I4844">
            <v>40175</v>
          </cell>
          <cell r="J4844">
            <v>40168</v>
          </cell>
          <cell r="K4844">
            <v>0</v>
          </cell>
          <cell r="L4844" t="str">
            <v>Doc</v>
          </cell>
          <cell r="M4844">
            <v>348</v>
          </cell>
        </row>
        <row r="4845">
          <cell r="C4845" t="str">
            <v>00</v>
          </cell>
          <cell r="D4845" t="str">
            <v/>
          </cell>
          <cell r="E4845" t="str">
            <v/>
          </cell>
          <cell r="F4845" t="str">
            <v xml:space="preserve">-- </v>
          </cell>
          <cell r="G4845">
            <v>0</v>
          </cell>
          <cell r="H4845">
            <v>0</v>
          </cell>
          <cell r="I4845">
            <v>40175</v>
          </cell>
          <cell r="J4845">
            <v>40168</v>
          </cell>
          <cell r="K4845">
            <v>0</v>
          </cell>
          <cell r="L4845" t="str">
            <v>Doc</v>
          </cell>
          <cell r="M4845">
            <v>349</v>
          </cell>
        </row>
        <row r="4846">
          <cell r="C4846" t="str">
            <v>00</v>
          </cell>
          <cell r="D4846" t="str">
            <v/>
          </cell>
          <cell r="E4846" t="str">
            <v/>
          </cell>
          <cell r="F4846" t="str">
            <v xml:space="preserve">-- </v>
          </cell>
          <cell r="G4846">
            <v>0</v>
          </cell>
          <cell r="H4846">
            <v>0</v>
          </cell>
          <cell r="I4846">
            <v>40175</v>
          </cell>
          <cell r="J4846">
            <v>40168</v>
          </cell>
          <cell r="K4846" t="str">
            <v>n</v>
          </cell>
          <cell r="L4846" t="str">
            <v>Doc</v>
          </cell>
          <cell r="M4846">
            <v>350</v>
          </cell>
        </row>
        <row r="4847">
          <cell r="C4847" t="str">
            <v>00</v>
          </cell>
          <cell r="D4847" t="str">
            <v/>
          </cell>
          <cell r="E4847" t="str">
            <v/>
          </cell>
          <cell r="F4847" t="str">
            <v xml:space="preserve">-- </v>
          </cell>
          <cell r="G4847">
            <v>0</v>
          </cell>
          <cell r="H4847">
            <v>0</v>
          </cell>
          <cell r="I4847">
            <v>40175</v>
          </cell>
          <cell r="J4847">
            <v>40168</v>
          </cell>
          <cell r="K4847">
            <v>0</v>
          </cell>
          <cell r="L4847" t="str">
            <v>Doc</v>
          </cell>
          <cell r="M4847">
            <v>351</v>
          </cell>
        </row>
        <row r="4848">
          <cell r="C4848" t="str">
            <v>00</v>
          </cell>
          <cell r="D4848" t="str">
            <v/>
          </cell>
          <cell r="E4848" t="str">
            <v/>
          </cell>
          <cell r="F4848" t="str">
            <v xml:space="preserve">-- </v>
          </cell>
          <cell r="G4848">
            <v>0</v>
          </cell>
          <cell r="H4848">
            <v>0</v>
          </cell>
          <cell r="I4848">
            <v>40175</v>
          </cell>
          <cell r="J4848">
            <v>40168</v>
          </cell>
          <cell r="K4848">
            <v>0</v>
          </cell>
          <cell r="L4848" t="str">
            <v>Doc</v>
          </cell>
          <cell r="M4848">
            <v>352</v>
          </cell>
        </row>
        <row r="4849">
          <cell r="C4849" t="str">
            <v>00</v>
          </cell>
          <cell r="D4849" t="str">
            <v/>
          </cell>
          <cell r="E4849" t="str">
            <v/>
          </cell>
          <cell r="F4849" t="str">
            <v xml:space="preserve">-- </v>
          </cell>
          <cell r="G4849">
            <v>0</v>
          </cell>
          <cell r="H4849">
            <v>0</v>
          </cell>
          <cell r="I4849">
            <v>40175</v>
          </cell>
          <cell r="J4849">
            <v>40168</v>
          </cell>
          <cell r="K4849">
            <v>0</v>
          </cell>
          <cell r="L4849" t="str">
            <v>Doc</v>
          </cell>
          <cell r="M4849">
            <v>353</v>
          </cell>
        </row>
        <row r="4850">
          <cell r="C4850" t="str">
            <v>00</v>
          </cell>
          <cell r="D4850" t="str">
            <v/>
          </cell>
          <cell r="E4850" t="str">
            <v/>
          </cell>
          <cell r="F4850" t="str">
            <v xml:space="preserve">-- </v>
          </cell>
          <cell r="G4850">
            <v>0</v>
          </cell>
          <cell r="H4850">
            <v>0</v>
          </cell>
          <cell r="I4850">
            <v>40175</v>
          </cell>
          <cell r="J4850">
            <v>40168</v>
          </cell>
          <cell r="K4850">
            <v>0</v>
          </cell>
          <cell r="L4850" t="str">
            <v>Doc</v>
          </cell>
          <cell r="M4850">
            <v>354</v>
          </cell>
        </row>
        <row r="4851">
          <cell r="C4851" t="str">
            <v>00</v>
          </cell>
          <cell r="D4851" t="str">
            <v/>
          </cell>
          <cell r="E4851" t="str">
            <v/>
          </cell>
          <cell r="F4851" t="str">
            <v xml:space="preserve">-- </v>
          </cell>
          <cell r="G4851">
            <v>0</v>
          </cell>
          <cell r="H4851">
            <v>0</v>
          </cell>
          <cell r="I4851">
            <v>40175</v>
          </cell>
          <cell r="J4851">
            <v>40168</v>
          </cell>
          <cell r="K4851">
            <v>0</v>
          </cell>
          <cell r="L4851" t="str">
            <v>Doc</v>
          </cell>
          <cell r="M4851">
            <v>355</v>
          </cell>
        </row>
        <row r="4852">
          <cell r="C4852" t="str">
            <v>00</v>
          </cell>
          <cell r="D4852" t="str">
            <v/>
          </cell>
          <cell r="E4852" t="str">
            <v/>
          </cell>
          <cell r="F4852" t="str">
            <v xml:space="preserve">-- </v>
          </cell>
          <cell r="G4852">
            <v>0</v>
          </cell>
          <cell r="H4852">
            <v>0</v>
          </cell>
          <cell r="I4852">
            <v>40175</v>
          </cell>
          <cell r="J4852">
            <v>40168</v>
          </cell>
          <cell r="K4852">
            <v>0</v>
          </cell>
          <cell r="L4852" t="str">
            <v>Doc</v>
          </cell>
          <cell r="M4852">
            <v>356</v>
          </cell>
        </row>
        <row r="4853">
          <cell r="C4853" t="str">
            <v>00</v>
          </cell>
          <cell r="D4853" t="str">
            <v/>
          </cell>
          <cell r="E4853" t="str">
            <v/>
          </cell>
          <cell r="F4853" t="str">
            <v xml:space="preserve">-- </v>
          </cell>
          <cell r="G4853">
            <v>0</v>
          </cell>
          <cell r="H4853">
            <v>0</v>
          </cell>
          <cell r="I4853">
            <v>40175</v>
          </cell>
          <cell r="J4853">
            <v>40168</v>
          </cell>
          <cell r="K4853">
            <v>0</v>
          </cell>
          <cell r="L4853" t="str">
            <v>Doc</v>
          </cell>
          <cell r="M4853">
            <v>357</v>
          </cell>
        </row>
        <row r="4854">
          <cell r="C4854" t="str">
            <v>00</v>
          </cell>
          <cell r="D4854" t="str">
            <v/>
          </cell>
          <cell r="E4854" t="str">
            <v/>
          </cell>
          <cell r="F4854" t="str">
            <v xml:space="preserve">-- </v>
          </cell>
          <cell r="G4854">
            <v>0</v>
          </cell>
          <cell r="H4854">
            <v>0</v>
          </cell>
          <cell r="I4854">
            <v>40175</v>
          </cell>
          <cell r="J4854">
            <v>40168</v>
          </cell>
          <cell r="K4854">
            <v>0</v>
          </cell>
          <cell r="L4854" t="str">
            <v>Doc</v>
          </cell>
          <cell r="M4854">
            <v>358</v>
          </cell>
        </row>
        <row r="4855">
          <cell r="C4855" t="str">
            <v>00</v>
          </cell>
          <cell r="D4855" t="str">
            <v/>
          </cell>
          <cell r="E4855" t="str">
            <v/>
          </cell>
          <cell r="F4855" t="str">
            <v xml:space="preserve">-- </v>
          </cell>
          <cell r="G4855">
            <v>0</v>
          </cell>
          <cell r="H4855">
            <v>0</v>
          </cell>
          <cell r="I4855">
            <v>40175</v>
          </cell>
          <cell r="J4855">
            <v>40168</v>
          </cell>
          <cell r="K4855">
            <v>0</v>
          </cell>
          <cell r="L4855" t="str">
            <v>Doc</v>
          </cell>
          <cell r="M4855">
            <v>359</v>
          </cell>
        </row>
        <row r="4856">
          <cell r="C4856" t="str">
            <v>00</v>
          </cell>
          <cell r="D4856" t="str">
            <v/>
          </cell>
          <cell r="E4856" t="str">
            <v/>
          </cell>
          <cell r="F4856" t="str">
            <v xml:space="preserve">-- </v>
          </cell>
          <cell r="G4856">
            <v>0</v>
          </cell>
          <cell r="H4856">
            <v>0</v>
          </cell>
          <cell r="I4856">
            <v>40175</v>
          </cell>
          <cell r="J4856">
            <v>40168</v>
          </cell>
          <cell r="K4856">
            <v>0</v>
          </cell>
          <cell r="L4856" t="str">
            <v>Doc</v>
          </cell>
          <cell r="M4856">
            <v>360</v>
          </cell>
        </row>
        <row r="4857">
          <cell r="C4857" t="str">
            <v>00</v>
          </cell>
          <cell r="D4857" t="str">
            <v/>
          </cell>
          <cell r="E4857" t="str">
            <v/>
          </cell>
          <cell r="F4857" t="str">
            <v xml:space="preserve">-- </v>
          </cell>
          <cell r="G4857">
            <v>0</v>
          </cell>
          <cell r="H4857">
            <v>0</v>
          </cell>
          <cell r="I4857">
            <v>40175</v>
          </cell>
          <cell r="J4857">
            <v>40168</v>
          </cell>
          <cell r="K4857">
            <v>0</v>
          </cell>
          <cell r="L4857" t="str">
            <v>Doc</v>
          </cell>
          <cell r="M4857">
            <v>361</v>
          </cell>
        </row>
        <row r="4858">
          <cell r="C4858" t="str">
            <v>00</v>
          </cell>
          <cell r="D4858" t="str">
            <v/>
          </cell>
          <cell r="E4858" t="str">
            <v/>
          </cell>
          <cell r="F4858" t="str">
            <v xml:space="preserve">-- </v>
          </cell>
          <cell r="G4858">
            <v>0</v>
          </cell>
          <cell r="H4858">
            <v>0</v>
          </cell>
          <cell r="I4858">
            <v>40175</v>
          </cell>
          <cell r="J4858">
            <v>40168</v>
          </cell>
          <cell r="K4858">
            <v>0</v>
          </cell>
          <cell r="L4858" t="str">
            <v>Doc</v>
          </cell>
          <cell r="M4858">
            <v>362</v>
          </cell>
        </row>
        <row r="4859">
          <cell r="C4859" t="str">
            <v>00</v>
          </cell>
          <cell r="D4859" t="str">
            <v/>
          </cell>
          <cell r="E4859" t="str">
            <v/>
          </cell>
          <cell r="F4859" t="str">
            <v xml:space="preserve">-- </v>
          </cell>
          <cell r="G4859">
            <v>0</v>
          </cell>
          <cell r="H4859">
            <v>0</v>
          </cell>
          <cell r="I4859">
            <v>40175</v>
          </cell>
          <cell r="J4859">
            <v>40168</v>
          </cell>
          <cell r="K4859">
            <v>0</v>
          </cell>
          <cell r="L4859" t="str">
            <v>Doc</v>
          </cell>
          <cell r="M4859">
            <v>363</v>
          </cell>
        </row>
        <row r="4860">
          <cell r="C4860" t="str">
            <v>00</v>
          </cell>
          <cell r="D4860" t="str">
            <v/>
          </cell>
          <cell r="E4860" t="str">
            <v/>
          </cell>
          <cell r="F4860" t="str">
            <v xml:space="preserve">-- </v>
          </cell>
          <cell r="G4860">
            <v>0</v>
          </cell>
          <cell r="H4860">
            <v>0</v>
          </cell>
          <cell r="I4860">
            <v>40175</v>
          </cell>
          <cell r="J4860">
            <v>40168</v>
          </cell>
          <cell r="K4860">
            <v>0</v>
          </cell>
          <cell r="L4860" t="str">
            <v>Doc</v>
          </cell>
          <cell r="M4860">
            <v>364</v>
          </cell>
        </row>
        <row r="4861">
          <cell r="C4861" t="str">
            <v>00</v>
          </cell>
          <cell r="D4861" t="str">
            <v/>
          </cell>
          <cell r="E4861" t="str">
            <v/>
          </cell>
          <cell r="F4861" t="str">
            <v xml:space="preserve">-- </v>
          </cell>
          <cell r="G4861">
            <v>0</v>
          </cell>
          <cell r="H4861">
            <v>0</v>
          </cell>
          <cell r="I4861">
            <v>40175</v>
          </cell>
          <cell r="J4861">
            <v>40168</v>
          </cell>
          <cell r="K4861">
            <v>0</v>
          </cell>
          <cell r="L4861" t="str">
            <v>Doc</v>
          </cell>
          <cell r="M4861">
            <v>365</v>
          </cell>
        </row>
        <row r="4862">
          <cell r="C4862" t="str">
            <v>00</v>
          </cell>
          <cell r="D4862" t="str">
            <v/>
          </cell>
          <cell r="E4862" t="str">
            <v/>
          </cell>
          <cell r="F4862" t="str">
            <v xml:space="preserve">-- </v>
          </cell>
          <cell r="G4862">
            <v>0</v>
          </cell>
          <cell r="H4862">
            <v>0</v>
          </cell>
          <cell r="I4862">
            <v>40175</v>
          </cell>
          <cell r="J4862">
            <v>40168</v>
          </cell>
          <cell r="K4862">
            <v>0</v>
          </cell>
          <cell r="L4862" t="str">
            <v>Doc</v>
          </cell>
          <cell r="M4862">
            <v>366</v>
          </cell>
        </row>
        <row r="4863">
          <cell r="C4863" t="str">
            <v>00</v>
          </cell>
          <cell r="D4863" t="str">
            <v/>
          </cell>
          <cell r="E4863" t="str">
            <v/>
          </cell>
          <cell r="F4863" t="str">
            <v xml:space="preserve">-- </v>
          </cell>
          <cell r="G4863">
            <v>0</v>
          </cell>
          <cell r="H4863">
            <v>0</v>
          </cell>
          <cell r="I4863">
            <v>40175</v>
          </cell>
          <cell r="J4863">
            <v>40168</v>
          </cell>
          <cell r="K4863">
            <v>0</v>
          </cell>
          <cell r="L4863" t="str">
            <v>Doc</v>
          </cell>
          <cell r="M4863">
            <v>367</v>
          </cell>
        </row>
        <row r="4864">
          <cell r="C4864" t="str">
            <v>00</v>
          </cell>
          <cell r="D4864" t="str">
            <v/>
          </cell>
          <cell r="E4864" t="str">
            <v/>
          </cell>
          <cell r="F4864" t="str">
            <v xml:space="preserve">-- </v>
          </cell>
          <cell r="G4864">
            <v>0</v>
          </cell>
          <cell r="H4864">
            <v>0</v>
          </cell>
          <cell r="I4864">
            <v>40175</v>
          </cell>
          <cell r="J4864">
            <v>40168</v>
          </cell>
          <cell r="K4864">
            <v>0</v>
          </cell>
          <cell r="L4864" t="str">
            <v>Doc</v>
          </cell>
          <cell r="M4864">
            <v>368</v>
          </cell>
        </row>
        <row r="4865">
          <cell r="C4865" t="str">
            <v>00</v>
          </cell>
          <cell r="D4865" t="str">
            <v/>
          </cell>
          <cell r="E4865" t="str">
            <v/>
          </cell>
          <cell r="F4865" t="str">
            <v xml:space="preserve">-- </v>
          </cell>
          <cell r="G4865">
            <v>0</v>
          </cell>
          <cell r="H4865">
            <v>0</v>
          </cell>
          <cell r="I4865">
            <v>40175</v>
          </cell>
          <cell r="J4865">
            <v>40168</v>
          </cell>
          <cell r="K4865">
            <v>0</v>
          </cell>
          <cell r="L4865" t="str">
            <v>Doc</v>
          </cell>
          <cell r="M4865">
            <v>369</v>
          </cell>
        </row>
        <row r="4866">
          <cell r="C4866" t="str">
            <v>00</v>
          </cell>
          <cell r="D4866" t="str">
            <v/>
          </cell>
          <cell r="E4866" t="str">
            <v/>
          </cell>
          <cell r="F4866" t="str">
            <v xml:space="preserve">-- </v>
          </cell>
          <cell r="G4866">
            <v>0</v>
          </cell>
          <cell r="H4866">
            <v>0</v>
          </cell>
          <cell r="I4866">
            <v>40175</v>
          </cell>
          <cell r="J4866">
            <v>40168</v>
          </cell>
          <cell r="K4866">
            <v>0</v>
          </cell>
          <cell r="L4866" t="str">
            <v>Doc</v>
          </cell>
          <cell r="M4866">
            <v>370</v>
          </cell>
        </row>
        <row r="4867">
          <cell r="C4867" t="str">
            <v>00</v>
          </cell>
          <cell r="D4867" t="str">
            <v/>
          </cell>
          <cell r="E4867" t="str">
            <v/>
          </cell>
          <cell r="F4867" t="str">
            <v xml:space="preserve">-- </v>
          </cell>
          <cell r="G4867">
            <v>0</v>
          </cell>
          <cell r="H4867">
            <v>0</v>
          </cell>
          <cell r="I4867">
            <v>40175</v>
          </cell>
          <cell r="J4867">
            <v>40168</v>
          </cell>
          <cell r="K4867">
            <v>0</v>
          </cell>
          <cell r="L4867" t="str">
            <v>Doc</v>
          </cell>
          <cell r="M4867">
            <v>371</v>
          </cell>
        </row>
        <row r="4868">
          <cell r="C4868" t="str">
            <v>00</v>
          </cell>
          <cell r="D4868" t="str">
            <v/>
          </cell>
          <cell r="E4868" t="str">
            <v/>
          </cell>
          <cell r="F4868" t="str">
            <v xml:space="preserve">-- </v>
          </cell>
          <cell r="G4868">
            <v>0</v>
          </cell>
          <cell r="H4868">
            <v>0</v>
          </cell>
          <cell r="I4868">
            <v>40175</v>
          </cell>
          <cell r="J4868">
            <v>40168</v>
          </cell>
          <cell r="K4868">
            <v>0</v>
          </cell>
          <cell r="L4868" t="str">
            <v>Doc</v>
          </cell>
          <cell r="M4868">
            <v>372</v>
          </cell>
        </row>
        <row r="4869">
          <cell r="C4869" t="str">
            <v>00</v>
          </cell>
          <cell r="D4869" t="str">
            <v/>
          </cell>
          <cell r="E4869" t="str">
            <v/>
          </cell>
          <cell r="F4869" t="str">
            <v xml:space="preserve">-- </v>
          </cell>
          <cell r="G4869">
            <v>0</v>
          </cell>
          <cell r="H4869">
            <v>0</v>
          </cell>
          <cell r="I4869">
            <v>40175</v>
          </cell>
          <cell r="J4869">
            <v>40168</v>
          </cell>
          <cell r="K4869">
            <v>0</v>
          </cell>
          <cell r="L4869" t="str">
            <v>Doc</v>
          </cell>
          <cell r="M4869">
            <v>373</v>
          </cell>
        </row>
        <row r="4870">
          <cell r="C4870" t="str">
            <v>00</v>
          </cell>
          <cell r="D4870" t="str">
            <v/>
          </cell>
          <cell r="E4870" t="str">
            <v/>
          </cell>
          <cell r="F4870" t="str">
            <v xml:space="preserve">-- </v>
          </cell>
          <cell r="G4870">
            <v>0</v>
          </cell>
          <cell r="H4870">
            <v>0</v>
          </cell>
          <cell r="I4870">
            <v>40175</v>
          </cell>
          <cell r="J4870">
            <v>40168</v>
          </cell>
          <cell r="K4870">
            <v>0</v>
          </cell>
          <cell r="L4870" t="str">
            <v>Doc</v>
          </cell>
          <cell r="M4870">
            <v>374</v>
          </cell>
        </row>
        <row r="4871">
          <cell r="C4871" t="str">
            <v>00</v>
          </cell>
          <cell r="D4871" t="str">
            <v/>
          </cell>
          <cell r="E4871" t="str">
            <v/>
          </cell>
          <cell r="F4871" t="str">
            <v xml:space="preserve">-- </v>
          </cell>
          <cell r="G4871">
            <v>0</v>
          </cell>
          <cell r="H4871">
            <v>0</v>
          </cell>
          <cell r="I4871">
            <v>40175</v>
          </cell>
          <cell r="J4871">
            <v>40168</v>
          </cell>
          <cell r="K4871">
            <v>0</v>
          </cell>
          <cell r="L4871" t="str">
            <v>Doc</v>
          </cell>
          <cell r="M4871">
            <v>375</v>
          </cell>
        </row>
        <row r="4872">
          <cell r="C4872" t="str">
            <v>00</v>
          </cell>
          <cell r="D4872" t="str">
            <v/>
          </cell>
          <cell r="E4872" t="str">
            <v/>
          </cell>
          <cell r="F4872" t="str">
            <v xml:space="preserve">-- </v>
          </cell>
          <cell r="G4872">
            <v>0</v>
          </cell>
          <cell r="H4872">
            <v>0</v>
          </cell>
          <cell r="I4872">
            <v>40175</v>
          </cell>
          <cell r="J4872">
            <v>40168</v>
          </cell>
          <cell r="K4872">
            <v>0</v>
          </cell>
          <cell r="L4872" t="str">
            <v>Doc</v>
          </cell>
          <cell r="M4872">
            <v>376</v>
          </cell>
        </row>
        <row r="4873">
          <cell r="C4873" t="str">
            <v>00</v>
          </cell>
          <cell r="D4873" t="str">
            <v/>
          </cell>
          <cell r="E4873" t="str">
            <v/>
          </cell>
          <cell r="F4873" t="str">
            <v xml:space="preserve">-- </v>
          </cell>
          <cell r="G4873">
            <v>0</v>
          </cell>
          <cell r="H4873">
            <v>0</v>
          </cell>
          <cell r="I4873">
            <v>40175</v>
          </cell>
          <cell r="J4873">
            <v>40168</v>
          </cell>
          <cell r="K4873">
            <v>0</v>
          </cell>
          <cell r="L4873" t="str">
            <v>Doc</v>
          </cell>
          <cell r="M4873">
            <v>377</v>
          </cell>
        </row>
        <row r="4874">
          <cell r="C4874" t="str">
            <v>00</v>
          </cell>
          <cell r="D4874" t="str">
            <v/>
          </cell>
          <cell r="E4874" t="str">
            <v/>
          </cell>
          <cell r="F4874" t="str">
            <v xml:space="preserve">-- </v>
          </cell>
          <cell r="G4874">
            <v>0</v>
          </cell>
          <cell r="H4874">
            <v>0</v>
          </cell>
          <cell r="I4874">
            <v>40175</v>
          </cell>
          <cell r="J4874">
            <v>40168</v>
          </cell>
          <cell r="K4874">
            <v>0</v>
          </cell>
          <cell r="L4874" t="str">
            <v>Doc</v>
          </cell>
          <cell r="M4874">
            <v>378</v>
          </cell>
        </row>
        <row r="4875">
          <cell r="C4875" t="str">
            <v>00</v>
          </cell>
          <cell r="D4875" t="str">
            <v/>
          </cell>
          <cell r="E4875" t="str">
            <v/>
          </cell>
          <cell r="F4875" t="str">
            <v xml:space="preserve">-- </v>
          </cell>
          <cell r="G4875">
            <v>0</v>
          </cell>
          <cell r="H4875">
            <v>0</v>
          </cell>
          <cell r="I4875">
            <v>40175</v>
          </cell>
          <cell r="J4875">
            <v>40168</v>
          </cell>
          <cell r="K4875">
            <v>0</v>
          </cell>
          <cell r="L4875" t="str">
            <v>Doc</v>
          </cell>
          <cell r="M4875">
            <v>379</v>
          </cell>
        </row>
        <row r="4876">
          <cell r="C4876" t="str">
            <v>00</v>
          </cell>
          <cell r="D4876" t="str">
            <v/>
          </cell>
          <cell r="E4876" t="str">
            <v/>
          </cell>
          <cell r="F4876" t="str">
            <v xml:space="preserve">-- </v>
          </cell>
          <cell r="G4876">
            <v>0</v>
          </cell>
          <cell r="H4876">
            <v>0</v>
          </cell>
          <cell r="I4876">
            <v>40175</v>
          </cell>
          <cell r="J4876">
            <v>40168</v>
          </cell>
          <cell r="K4876">
            <v>0</v>
          </cell>
          <cell r="L4876" t="str">
            <v>Doc</v>
          </cell>
          <cell r="M4876">
            <v>380</v>
          </cell>
        </row>
        <row r="4877">
          <cell r="C4877" t="str">
            <v>00</v>
          </cell>
          <cell r="D4877" t="str">
            <v/>
          </cell>
          <cell r="E4877" t="str">
            <v/>
          </cell>
          <cell r="F4877" t="str">
            <v xml:space="preserve">-- </v>
          </cell>
          <cell r="G4877">
            <v>0</v>
          </cell>
          <cell r="H4877">
            <v>0</v>
          </cell>
          <cell r="I4877">
            <v>40175</v>
          </cell>
          <cell r="J4877">
            <v>40168</v>
          </cell>
          <cell r="K4877">
            <v>0</v>
          </cell>
          <cell r="L4877" t="str">
            <v>Doc</v>
          </cell>
          <cell r="M4877">
            <v>381</v>
          </cell>
        </row>
        <row r="4878">
          <cell r="C4878" t="str">
            <v>00</v>
          </cell>
          <cell r="D4878" t="str">
            <v/>
          </cell>
          <cell r="E4878" t="str">
            <v/>
          </cell>
          <cell r="F4878" t="str">
            <v xml:space="preserve">-- </v>
          </cell>
          <cell r="G4878">
            <v>0</v>
          </cell>
          <cell r="H4878">
            <v>0</v>
          </cell>
          <cell r="I4878">
            <v>40175</v>
          </cell>
          <cell r="J4878">
            <v>40168</v>
          </cell>
          <cell r="K4878">
            <v>0</v>
          </cell>
          <cell r="L4878" t="str">
            <v>Doc</v>
          </cell>
          <cell r="M4878">
            <v>382</v>
          </cell>
        </row>
        <row r="4879">
          <cell r="C4879" t="str">
            <v>00</v>
          </cell>
          <cell r="D4879" t="str">
            <v>05050-PC-00--</v>
          </cell>
          <cell r="E4879" t="str">
            <v>05050-PC-00--</v>
          </cell>
          <cell r="F4879" t="str">
            <v>Process Design Calculations</v>
          </cell>
          <cell r="G4879">
            <v>0</v>
          </cell>
          <cell r="H4879">
            <v>0</v>
          </cell>
          <cell r="I4879" t="str">
            <v>-</v>
          </cell>
          <cell r="J4879" t="str">
            <v>-</v>
          </cell>
          <cell r="K4879" t="str">
            <v>Y</v>
          </cell>
          <cell r="L4879" t="str">
            <v>Doc</v>
          </cell>
          <cell r="M4879">
            <v>383</v>
          </cell>
        </row>
        <row r="4880">
          <cell r="C4880" t="str">
            <v>13</v>
          </cell>
          <cell r="D4880" t="str">
            <v/>
          </cell>
          <cell r="E4880" t="str">
            <v/>
          </cell>
          <cell r="F4880" t="str">
            <v xml:space="preserve">PFD - Heat &amp; Mass Balance-- </v>
          </cell>
          <cell r="G4880">
            <v>0</v>
          </cell>
          <cell r="H4880">
            <v>0</v>
          </cell>
          <cell r="I4880">
            <v>40175</v>
          </cell>
          <cell r="J4880">
            <v>40168</v>
          </cell>
          <cell r="K4880" t="str">
            <v>N</v>
          </cell>
          <cell r="L4880" t="str">
            <v>Doc</v>
          </cell>
          <cell r="M4880">
            <v>384</v>
          </cell>
        </row>
        <row r="4881">
          <cell r="C4881" t="str">
            <v>25</v>
          </cell>
          <cell r="D4881" t="str">
            <v/>
          </cell>
          <cell r="E4881" t="str">
            <v/>
          </cell>
          <cell r="F4881" t="str">
            <v xml:space="preserve">Tank heat leak calculation-- </v>
          </cell>
          <cell r="G4881">
            <v>0</v>
          </cell>
          <cell r="H4881">
            <v>0</v>
          </cell>
          <cell r="I4881">
            <v>40175</v>
          </cell>
          <cell r="J4881">
            <v>40168</v>
          </cell>
          <cell r="K4881" t="str">
            <v>N</v>
          </cell>
          <cell r="L4881" t="str">
            <v>Doc</v>
          </cell>
          <cell r="M4881">
            <v>385</v>
          </cell>
        </row>
        <row r="4882">
          <cell r="C4882" t="str">
            <v>25</v>
          </cell>
          <cell r="D4882" t="str">
            <v/>
          </cell>
          <cell r="E4882" t="str">
            <v/>
          </cell>
          <cell r="F4882" t="str">
            <v xml:space="preserve">Tank volume calculation-- </v>
          </cell>
          <cell r="G4882">
            <v>0</v>
          </cell>
          <cell r="H4882">
            <v>0</v>
          </cell>
          <cell r="I4882">
            <v>40175</v>
          </cell>
          <cell r="J4882">
            <v>40168</v>
          </cell>
          <cell r="K4882" t="str">
            <v>N</v>
          </cell>
          <cell r="L4882" t="str">
            <v>Doc</v>
          </cell>
          <cell r="M4882">
            <v>386</v>
          </cell>
        </row>
        <row r="4883">
          <cell r="C4883" t="str">
            <v>25</v>
          </cell>
          <cell r="D4883" t="str">
            <v/>
          </cell>
          <cell r="E4883" t="str">
            <v/>
          </cell>
          <cell r="F4883" t="str">
            <v>Tank volume calculation-- (preliminary)</v>
          </cell>
          <cell r="G4883">
            <v>0</v>
          </cell>
          <cell r="H4883">
            <v>0</v>
          </cell>
          <cell r="I4883">
            <v>40175</v>
          </cell>
          <cell r="J4883">
            <v>40168</v>
          </cell>
          <cell r="K4883" t="str">
            <v>N</v>
          </cell>
          <cell r="L4883" t="str">
            <v>Doc</v>
          </cell>
          <cell r="M4883">
            <v>387</v>
          </cell>
        </row>
        <row r="4884">
          <cell r="C4884" t="str">
            <v>30</v>
          </cell>
          <cell r="D4884" t="str">
            <v/>
          </cell>
          <cell r="E4884" t="str">
            <v/>
          </cell>
          <cell r="F4884" t="str">
            <v xml:space="preserve">Line sizing-- </v>
          </cell>
          <cell r="G4884">
            <v>0</v>
          </cell>
          <cell r="H4884">
            <v>0</v>
          </cell>
          <cell r="I4884">
            <v>40175</v>
          </cell>
          <cell r="J4884">
            <v>40168</v>
          </cell>
          <cell r="K4884" t="str">
            <v>N</v>
          </cell>
          <cell r="L4884" t="str">
            <v>Doc</v>
          </cell>
          <cell r="M4884">
            <v>388</v>
          </cell>
        </row>
        <row r="4885">
          <cell r="C4885" t="str">
            <v>00</v>
          </cell>
          <cell r="D4885" t="str">
            <v/>
          </cell>
          <cell r="E4885" t="str">
            <v/>
          </cell>
          <cell r="F4885" t="str">
            <v xml:space="preserve">-- </v>
          </cell>
          <cell r="G4885">
            <v>0</v>
          </cell>
          <cell r="H4885">
            <v>0</v>
          </cell>
          <cell r="I4885">
            <v>40175</v>
          </cell>
          <cell r="J4885">
            <v>40168</v>
          </cell>
          <cell r="K4885">
            <v>0</v>
          </cell>
          <cell r="L4885" t="str">
            <v>Doc</v>
          </cell>
          <cell r="M4885">
            <v>389</v>
          </cell>
        </row>
        <row r="4886">
          <cell r="C4886" t="str">
            <v>36</v>
          </cell>
          <cell r="D4886" t="str">
            <v>05050-PC-36-001-00</v>
          </cell>
          <cell r="E4886" t="str">
            <v>05050-PC-36-001-00</v>
          </cell>
          <cell r="F4886" t="str">
            <v xml:space="preserve">Relief Valve sizing - Pressure / Vacuum Propane-- </v>
          </cell>
          <cell r="G4886">
            <v>0</v>
          </cell>
          <cell r="H4886" t="str">
            <v>VP-1516-147-T-101/2-018</v>
          </cell>
          <cell r="I4886">
            <v>40175</v>
          </cell>
          <cell r="J4886">
            <v>40168</v>
          </cell>
          <cell r="K4886" t="str">
            <v>Y</v>
          </cell>
          <cell r="L4886" t="str">
            <v>Doc</v>
          </cell>
          <cell r="M4886">
            <v>390</v>
          </cell>
        </row>
        <row r="4887">
          <cell r="C4887" t="str">
            <v>36</v>
          </cell>
          <cell r="D4887" t="str">
            <v/>
          </cell>
          <cell r="E4887" t="str">
            <v/>
          </cell>
          <cell r="F4887" t="str">
            <v xml:space="preserve">-- </v>
          </cell>
          <cell r="G4887">
            <v>0</v>
          </cell>
          <cell r="H4887">
            <v>0</v>
          </cell>
          <cell r="I4887">
            <v>7</v>
          </cell>
          <cell r="J4887">
            <v>0</v>
          </cell>
          <cell r="K4887">
            <v>0</v>
          </cell>
          <cell r="L4887" t="str">
            <v>Doc</v>
          </cell>
          <cell r="M4887">
            <v>391</v>
          </cell>
        </row>
        <row r="4888">
          <cell r="C4888" t="str">
            <v>36</v>
          </cell>
          <cell r="D4888" t="str">
            <v/>
          </cell>
          <cell r="E4888" t="str">
            <v/>
          </cell>
          <cell r="F4888" t="str">
            <v xml:space="preserve">Control valve sizing-- </v>
          </cell>
          <cell r="G4888">
            <v>0</v>
          </cell>
          <cell r="H4888" t="str">
            <v>VP-1516-147-T-101/2-021</v>
          </cell>
          <cell r="I4888">
            <v>40175</v>
          </cell>
          <cell r="J4888">
            <v>40168</v>
          </cell>
          <cell r="K4888" t="str">
            <v>N</v>
          </cell>
          <cell r="L4888" t="str">
            <v>Doc</v>
          </cell>
          <cell r="M4888">
            <v>392</v>
          </cell>
        </row>
        <row r="4889">
          <cell r="C4889" t="str">
            <v>36</v>
          </cell>
          <cell r="D4889" t="str">
            <v>05050-PC-36-601-00</v>
          </cell>
          <cell r="E4889" t="str">
            <v>05050-PC-36-601-00</v>
          </cell>
          <cell r="F4889" t="str">
            <v xml:space="preserve">Relief Valve sizing - Pressure / Vacuum Butane-- </v>
          </cell>
          <cell r="G4889">
            <v>0</v>
          </cell>
          <cell r="H4889" t="str">
            <v>VP-1516-148-T-101/2-018</v>
          </cell>
          <cell r="I4889">
            <v>40175</v>
          </cell>
          <cell r="J4889">
            <v>40168</v>
          </cell>
          <cell r="K4889" t="str">
            <v>Y</v>
          </cell>
          <cell r="L4889" t="str">
            <v>Doc</v>
          </cell>
          <cell r="M4889">
            <v>393</v>
          </cell>
        </row>
        <row r="4890">
          <cell r="C4890" t="str">
            <v>45</v>
          </cell>
          <cell r="D4890" t="str">
            <v/>
          </cell>
          <cell r="E4890" t="str">
            <v/>
          </cell>
          <cell r="F4890" t="str">
            <v xml:space="preserve">Drain pump hydraulics-- </v>
          </cell>
          <cell r="G4890">
            <v>0</v>
          </cell>
          <cell r="H4890">
            <v>0</v>
          </cell>
          <cell r="I4890">
            <v>40175</v>
          </cell>
          <cell r="J4890">
            <v>40168</v>
          </cell>
          <cell r="K4890" t="str">
            <v>N</v>
          </cell>
          <cell r="L4890" t="str">
            <v>Doc</v>
          </cell>
          <cell r="M4890">
            <v>394</v>
          </cell>
        </row>
        <row r="4891">
          <cell r="C4891" t="str">
            <v>45</v>
          </cell>
          <cell r="D4891" t="str">
            <v/>
          </cell>
          <cell r="E4891" t="str">
            <v/>
          </cell>
          <cell r="F4891" t="str">
            <v xml:space="preserve">Export pump hydraulics-- </v>
          </cell>
          <cell r="G4891">
            <v>0</v>
          </cell>
          <cell r="H4891">
            <v>0</v>
          </cell>
          <cell r="I4891">
            <v>40175</v>
          </cell>
          <cell r="J4891">
            <v>40168</v>
          </cell>
          <cell r="K4891" t="str">
            <v>N</v>
          </cell>
          <cell r="L4891" t="str">
            <v>Doc</v>
          </cell>
          <cell r="M4891">
            <v>395</v>
          </cell>
        </row>
        <row r="4892">
          <cell r="C4892" t="str">
            <v>00</v>
          </cell>
          <cell r="D4892" t="str">
            <v/>
          </cell>
          <cell r="E4892" t="str">
            <v/>
          </cell>
          <cell r="F4892" t="str">
            <v xml:space="preserve">-- </v>
          </cell>
          <cell r="G4892">
            <v>0</v>
          </cell>
          <cell r="H4892">
            <v>0</v>
          </cell>
          <cell r="I4892">
            <v>40175</v>
          </cell>
          <cell r="J4892">
            <v>40168</v>
          </cell>
          <cell r="K4892">
            <v>0</v>
          </cell>
          <cell r="L4892" t="str">
            <v>Doc</v>
          </cell>
          <cell r="M4892">
            <v>396</v>
          </cell>
        </row>
        <row r="4893">
          <cell r="C4893" t="str">
            <v>00</v>
          </cell>
          <cell r="D4893" t="str">
            <v/>
          </cell>
          <cell r="E4893" t="str">
            <v/>
          </cell>
          <cell r="F4893" t="str">
            <v xml:space="preserve">-- </v>
          </cell>
          <cell r="G4893">
            <v>0</v>
          </cell>
          <cell r="H4893">
            <v>0</v>
          </cell>
          <cell r="I4893">
            <v>40175</v>
          </cell>
          <cell r="J4893">
            <v>40168</v>
          </cell>
          <cell r="K4893">
            <v>0</v>
          </cell>
          <cell r="L4893" t="str">
            <v>Doc</v>
          </cell>
          <cell r="M4893">
            <v>397</v>
          </cell>
        </row>
        <row r="4894">
          <cell r="C4894" t="str">
            <v>00</v>
          </cell>
          <cell r="D4894" t="str">
            <v/>
          </cell>
          <cell r="E4894" t="str">
            <v/>
          </cell>
          <cell r="F4894" t="str">
            <v xml:space="preserve">-- </v>
          </cell>
          <cell r="G4894">
            <v>0</v>
          </cell>
          <cell r="H4894">
            <v>0</v>
          </cell>
          <cell r="I4894">
            <v>40175</v>
          </cell>
          <cell r="J4894">
            <v>40168</v>
          </cell>
          <cell r="K4894">
            <v>0</v>
          </cell>
          <cell r="L4894" t="str">
            <v>Doc</v>
          </cell>
          <cell r="M4894">
            <v>398</v>
          </cell>
        </row>
        <row r="4895">
          <cell r="C4895" t="str">
            <v>00</v>
          </cell>
          <cell r="D4895" t="str">
            <v/>
          </cell>
          <cell r="E4895" t="str">
            <v/>
          </cell>
          <cell r="F4895" t="str">
            <v xml:space="preserve">-- </v>
          </cell>
          <cell r="G4895">
            <v>0</v>
          </cell>
          <cell r="H4895">
            <v>0</v>
          </cell>
          <cell r="I4895">
            <v>40175</v>
          </cell>
          <cell r="J4895">
            <v>40168</v>
          </cell>
          <cell r="K4895">
            <v>0</v>
          </cell>
          <cell r="L4895" t="str">
            <v>Doc</v>
          </cell>
          <cell r="M4895">
            <v>399</v>
          </cell>
        </row>
        <row r="4896">
          <cell r="C4896" t="str">
            <v>00</v>
          </cell>
          <cell r="D4896" t="str">
            <v/>
          </cell>
          <cell r="E4896" t="str">
            <v/>
          </cell>
          <cell r="F4896" t="str">
            <v xml:space="preserve">-- </v>
          </cell>
          <cell r="G4896">
            <v>0</v>
          </cell>
          <cell r="H4896">
            <v>0</v>
          </cell>
          <cell r="I4896">
            <v>40175</v>
          </cell>
          <cell r="J4896">
            <v>40168</v>
          </cell>
          <cell r="K4896">
            <v>0</v>
          </cell>
          <cell r="L4896" t="str">
            <v>Doc</v>
          </cell>
          <cell r="M4896">
            <v>400</v>
          </cell>
        </row>
        <row r="4897">
          <cell r="C4897" t="str">
            <v>00</v>
          </cell>
          <cell r="D4897" t="str">
            <v/>
          </cell>
          <cell r="E4897" t="str">
            <v/>
          </cell>
          <cell r="F4897" t="str">
            <v xml:space="preserve">-- </v>
          </cell>
          <cell r="G4897">
            <v>0</v>
          </cell>
          <cell r="H4897">
            <v>0</v>
          </cell>
          <cell r="I4897">
            <v>40175</v>
          </cell>
          <cell r="J4897">
            <v>40168</v>
          </cell>
          <cell r="K4897">
            <v>0</v>
          </cell>
          <cell r="L4897" t="str">
            <v>Doc</v>
          </cell>
          <cell r="M4897">
            <v>401</v>
          </cell>
        </row>
        <row r="4898">
          <cell r="C4898" t="str">
            <v>00</v>
          </cell>
          <cell r="D4898" t="str">
            <v/>
          </cell>
          <cell r="E4898" t="str">
            <v/>
          </cell>
          <cell r="F4898" t="str">
            <v xml:space="preserve">-- </v>
          </cell>
          <cell r="G4898">
            <v>0</v>
          </cell>
          <cell r="H4898">
            <v>0</v>
          </cell>
          <cell r="I4898">
            <v>40175</v>
          </cell>
          <cell r="J4898">
            <v>40168</v>
          </cell>
          <cell r="K4898">
            <v>0</v>
          </cell>
          <cell r="L4898" t="str">
            <v>Doc</v>
          </cell>
          <cell r="M4898">
            <v>402</v>
          </cell>
        </row>
        <row r="4899">
          <cell r="C4899" t="str">
            <v>00</v>
          </cell>
          <cell r="D4899" t="str">
            <v/>
          </cell>
          <cell r="E4899" t="str">
            <v/>
          </cell>
          <cell r="F4899" t="str">
            <v xml:space="preserve">-- </v>
          </cell>
          <cell r="G4899">
            <v>0</v>
          </cell>
          <cell r="H4899">
            <v>0</v>
          </cell>
          <cell r="I4899">
            <v>40175</v>
          </cell>
          <cell r="J4899">
            <v>40168</v>
          </cell>
          <cell r="K4899">
            <v>0</v>
          </cell>
          <cell r="L4899" t="str">
            <v>Doc</v>
          </cell>
          <cell r="M4899">
            <v>403</v>
          </cell>
        </row>
        <row r="4900">
          <cell r="C4900" t="str">
            <v>00</v>
          </cell>
          <cell r="D4900" t="str">
            <v>05050-MS-00--</v>
          </cell>
          <cell r="E4900" t="str">
            <v>05050-MS-00--</v>
          </cell>
          <cell r="F4900" t="str">
            <v>Mechanical Specifications</v>
          </cell>
          <cell r="G4900">
            <v>0</v>
          </cell>
          <cell r="H4900">
            <v>0</v>
          </cell>
          <cell r="I4900" t="str">
            <v>-</v>
          </cell>
          <cell r="J4900" t="str">
            <v>-</v>
          </cell>
          <cell r="K4900" t="str">
            <v>Y</v>
          </cell>
          <cell r="L4900" t="str">
            <v>Doc</v>
          </cell>
          <cell r="M4900">
            <v>404</v>
          </cell>
        </row>
        <row r="4901">
          <cell r="C4901" t="str">
            <v>25</v>
          </cell>
          <cell r="D4901" t="str">
            <v/>
          </cell>
          <cell r="E4901" t="str">
            <v/>
          </cell>
          <cell r="F4901" t="str">
            <v xml:space="preserve">Tank Roof Erection Methodologies-- </v>
          </cell>
          <cell r="G4901">
            <v>0</v>
          </cell>
          <cell r="H4901">
            <v>0</v>
          </cell>
          <cell r="I4901">
            <v>40175</v>
          </cell>
          <cell r="J4901">
            <v>40168</v>
          </cell>
          <cell r="K4901" t="str">
            <v>N</v>
          </cell>
          <cell r="L4901" t="str">
            <v>Doc</v>
          </cell>
          <cell r="M4901">
            <v>405</v>
          </cell>
        </row>
        <row r="4902">
          <cell r="C4902" t="str">
            <v>25</v>
          </cell>
          <cell r="D4902" t="str">
            <v/>
          </cell>
          <cell r="E4902" t="str">
            <v/>
          </cell>
          <cell r="F4902" t="str">
            <v xml:space="preserve">Tank design specification for LPG storage tank-- </v>
          </cell>
          <cell r="G4902">
            <v>0</v>
          </cell>
          <cell r="H4902">
            <v>0</v>
          </cell>
          <cell r="I4902">
            <v>40175</v>
          </cell>
          <cell r="J4902">
            <v>40168</v>
          </cell>
          <cell r="K4902" t="str">
            <v>N</v>
          </cell>
          <cell r="L4902" t="str">
            <v>Doc</v>
          </cell>
          <cell r="M4902">
            <v>406</v>
          </cell>
        </row>
        <row r="4903">
          <cell r="C4903" t="str">
            <v>25</v>
          </cell>
          <cell r="D4903" t="str">
            <v>05050-MS-25-003-00</v>
          </cell>
          <cell r="E4903" t="str">
            <v>05050-MS-25-003-00</v>
          </cell>
          <cell r="F4903" t="str">
            <v xml:space="preserve">In-Tank Pump Hoist Crane (Jib Crane Type) Specification-- </v>
          </cell>
          <cell r="G4903">
            <v>0</v>
          </cell>
          <cell r="H4903" t="str">
            <v>VP-1516-2500-OI-0001-038</v>
          </cell>
          <cell r="I4903">
            <v>40175</v>
          </cell>
          <cell r="J4903">
            <v>40168</v>
          </cell>
          <cell r="K4903" t="str">
            <v>Y</v>
          </cell>
          <cell r="L4903" t="str">
            <v>Doc</v>
          </cell>
          <cell r="M4903">
            <v>407</v>
          </cell>
        </row>
        <row r="4904">
          <cell r="C4904" t="str">
            <v>25</v>
          </cell>
          <cell r="D4904" t="str">
            <v>05050-MS-25-004-00</v>
          </cell>
          <cell r="E4904" t="str">
            <v>05050-MS-25-004-00</v>
          </cell>
          <cell r="F4904" t="str">
            <v xml:space="preserve">In-Tank Hoist Specification-- </v>
          </cell>
          <cell r="G4904">
            <v>0</v>
          </cell>
          <cell r="H4904" t="str">
            <v>VP-1516-2500-OI-0001-039</v>
          </cell>
          <cell r="I4904">
            <v>40175</v>
          </cell>
          <cell r="J4904">
            <v>40168</v>
          </cell>
          <cell r="K4904" t="str">
            <v>Y</v>
          </cell>
          <cell r="L4904" t="str">
            <v>Doc</v>
          </cell>
          <cell r="M4904">
            <v>408</v>
          </cell>
        </row>
        <row r="4905">
          <cell r="C4905" t="str">
            <v>25</v>
          </cell>
          <cell r="D4905" t="str">
            <v>05050-MS-25-010-00</v>
          </cell>
          <cell r="E4905" t="str">
            <v>05050-MS-25-010-00</v>
          </cell>
          <cell r="F4905" t="str">
            <v xml:space="preserve">Tank engineering services specification for LPG storage tanks-- </v>
          </cell>
          <cell r="G4905">
            <v>0</v>
          </cell>
          <cell r="H4905" t="str">
            <v>VP-1516-2500-OI-0001-116</v>
          </cell>
          <cell r="I4905">
            <v>40175</v>
          </cell>
          <cell r="J4905">
            <v>40168</v>
          </cell>
          <cell r="K4905" t="str">
            <v>Y</v>
          </cell>
          <cell r="L4905" t="str">
            <v>Doc</v>
          </cell>
          <cell r="M4905">
            <v>409</v>
          </cell>
        </row>
        <row r="4906">
          <cell r="C4906" t="str">
            <v>25</v>
          </cell>
          <cell r="D4906" t="str">
            <v>05050-MS-25-011-00</v>
          </cell>
          <cell r="E4906" t="str">
            <v>05050-MS-25-011-00</v>
          </cell>
          <cell r="F4906" t="str">
            <v xml:space="preserve">In Tank Pump Removal Concept Procedure-- </v>
          </cell>
          <cell r="G4906">
            <v>0</v>
          </cell>
          <cell r="H4906" t="str">
            <v>VP-1516-2500-OI-0001-116</v>
          </cell>
          <cell r="I4906">
            <v>40175</v>
          </cell>
          <cell r="J4906">
            <v>40168</v>
          </cell>
          <cell r="K4906" t="str">
            <v>y</v>
          </cell>
          <cell r="L4906" t="str">
            <v>Doc</v>
          </cell>
          <cell r="M4906">
            <v>410</v>
          </cell>
        </row>
        <row r="4907">
          <cell r="C4907" t="str">
            <v>25</v>
          </cell>
          <cell r="D4907" t="str">
            <v>05050-MS-25-604-00</v>
          </cell>
          <cell r="E4907" t="str">
            <v>05050-MS-25-604-00</v>
          </cell>
          <cell r="F4907" t="str">
            <v xml:space="preserve">Specification for concrete ring beam-- </v>
          </cell>
          <cell r="G4907">
            <v>0</v>
          </cell>
          <cell r="H4907" t="str">
            <v>VP-1516-2500-OI-0001-017</v>
          </cell>
          <cell r="I4907">
            <v>40175</v>
          </cell>
          <cell r="J4907">
            <v>40168</v>
          </cell>
          <cell r="K4907" t="str">
            <v>Y</v>
          </cell>
          <cell r="L4907" t="str">
            <v>Doc</v>
          </cell>
          <cell r="M4907">
            <v>411</v>
          </cell>
        </row>
        <row r="4908">
          <cell r="C4908" t="str">
            <v>25</v>
          </cell>
          <cell r="D4908" t="str">
            <v/>
          </cell>
          <cell r="E4908" t="str">
            <v/>
          </cell>
          <cell r="F4908" t="str">
            <v xml:space="preserve">Specification for foam glass-- </v>
          </cell>
          <cell r="G4908">
            <v>0</v>
          </cell>
          <cell r="H4908">
            <v>0</v>
          </cell>
          <cell r="I4908">
            <v>40175</v>
          </cell>
          <cell r="J4908">
            <v>40168</v>
          </cell>
          <cell r="K4908" t="str">
            <v>N</v>
          </cell>
          <cell r="L4908" t="str">
            <v>Doc</v>
          </cell>
          <cell r="M4908">
            <v>412</v>
          </cell>
        </row>
        <row r="4909">
          <cell r="C4909" t="str">
            <v>25</v>
          </cell>
          <cell r="D4909" t="str">
            <v>05050-MS-25-606-00</v>
          </cell>
          <cell r="E4909" t="str">
            <v>05050-MS-25-606-00</v>
          </cell>
          <cell r="F4909" t="str">
            <v xml:space="preserve">Specification for PUF Insulation-- </v>
          </cell>
          <cell r="G4909">
            <v>0</v>
          </cell>
          <cell r="H4909" t="str">
            <v>VP-1516-2500-OI-0001-065</v>
          </cell>
          <cell r="I4909">
            <v>40175</v>
          </cell>
          <cell r="J4909">
            <v>40168</v>
          </cell>
          <cell r="K4909" t="str">
            <v>Y</v>
          </cell>
          <cell r="L4909" t="str">
            <v>Doc</v>
          </cell>
          <cell r="M4909">
            <v>413</v>
          </cell>
        </row>
        <row r="4910">
          <cell r="C4910" t="str">
            <v>25</v>
          </cell>
          <cell r="D4910" t="str">
            <v>05050-MS-25-607-00</v>
          </cell>
          <cell r="E4910" t="str">
            <v>05050-MS-25-607-00</v>
          </cell>
          <cell r="F4910" t="str">
            <v xml:space="preserve">Specification for Testing Foamglass-- </v>
          </cell>
          <cell r="G4910">
            <v>0</v>
          </cell>
          <cell r="H4910" t="str">
            <v>VP-1516-2500-OI-0001-019</v>
          </cell>
          <cell r="I4910">
            <v>40175</v>
          </cell>
          <cell r="J4910">
            <v>40168</v>
          </cell>
          <cell r="K4910" t="str">
            <v>Y</v>
          </cell>
          <cell r="L4910" t="str">
            <v>Doc</v>
          </cell>
          <cell r="M4910">
            <v>414</v>
          </cell>
        </row>
        <row r="4911">
          <cell r="C4911" t="str">
            <v>25</v>
          </cell>
          <cell r="D4911" t="str">
            <v/>
          </cell>
          <cell r="E4911" t="str">
            <v/>
          </cell>
          <cell r="F4911" t="str">
            <v xml:space="preserve">Specification for fibreglass deck insulation-- </v>
          </cell>
          <cell r="G4911">
            <v>0</v>
          </cell>
          <cell r="H4911">
            <v>0</v>
          </cell>
          <cell r="I4911">
            <v>40175</v>
          </cell>
          <cell r="J4911">
            <v>40168</v>
          </cell>
          <cell r="K4911" t="str">
            <v>N</v>
          </cell>
          <cell r="L4911" t="str">
            <v>Doc</v>
          </cell>
          <cell r="M4911">
            <v>415</v>
          </cell>
        </row>
        <row r="4912">
          <cell r="C4912" t="str">
            <v>25</v>
          </cell>
          <cell r="D4912" t="str">
            <v>05050-MS-25-609-00</v>
          </cell>
          <cell r="E4912" t="str">
            <v>05050-MS-25-609-00</v>
          </cell>
          <cell r="F4912" t="str">
            <v xml:space="preserve">Specification for purge &amp; cooldown-- </v>
          </cell>
          <cell r="G4912">
            <v>0</v>
          </cell>
          <cell r="H4912" t="str">
            <v>VP-1516-2500-OI-0001-101</v>
          </cell>
          <cell r="I4912">
            <v>40175</v>
          </cell>
          <cell r="J4912">
            <v>40168</v>
          </cell>
          <cell r="K4912" t="str">
            <v>y</v>
          </cell>
          <cell r="L4912" t="str">
            <v>Doc</v>
          </cell>
          <cell r="M4912">
            <v>416</v>
          </cell>
        </row>
        <row r="4913">
          <cell r="C4913" t="str">
            <v>25</v>
          </cell>
          <cell r="D4913" t="str">
            <v>05050-MS-25-613-00</v>
          </cell>
          <cell r="E4913" t="str">
            <v>05050-MS-25-613-00</v>
          </cell>
          <cell r="F4913" t="str">
            <v xml:space="preserve">Inspection and test plan-- </v>
          </cell>
          <cell r="G4913">
            <v>0</v>
          </cell>
          <cell r="H4913" t="str">
            <v>VP-1516-2500-OI-0001-102</v>
          </cell>
          <cell r="I4913">
            <v>40175</v>
          </cell>
          <cell r="J4913">
            <v>40168</v>
          </cell>
          <cell r="K4913" t="str">
            <v>Y</v>
          </cell>
          <cell r="L4913" t="str">
            <v>Doc</v>
          </cell>
          <cell r="M4913">
            <v>417</v>
          </cell>
        </row>
        <row r="4914">
          <cell r="C4914" t="str">
            <v>25</v>
          </cell>
          <cell r="D4914" t="str">
            <v>05050-MS-25-611-00</v>
          </cell>
          <cell r="E4914" t="str">
            <v>05050-MS-25-611-00</v>
          </cell>
          <cell r="F4914" t="str">
            <v xml:space="preserve">Resilient Blanket Test Specification-- </v>
          </cell>
          <cell r="G4914">
            <v>0</v>
          </cell>
          <cell r="H4914" t="str">
            <v>VP-1516-2500-OI-0001-018</v>
          </cell>
          <cell r="I4914">
            <v>40175</v>
          </cell>
          <cell r="J4914">
            <v>40168</v>
          </cell>
          <cell r="K4914" t="str">
            <v>Y</v>
          </cell>
          <cell r="L4914" t="str">
            <v>Doc</v>
          </cell>
          <cell r="M4914">
            <v>418</v>
          </cell>
        </row>
        <row r="4915">
          <cell r="C4915" t="str">
            <v>25</v>
          </cell>
          <cell r="D4915" t="str">
            <v>05050-MS-25-615-00</v>
          </cell>
          <cell r="E4915" t="str">
            <v>05050-MS-25-615-00</v>
          </cell>
          <cell r="F4915" t="str">
            <v xml:space="preserve">Outline specification for air raising roof-- </v>
          </cell>
          <cell r="G4915">
            <v>0</v>
          </cell>
          <cell r="H4915" t="str">
            <v>VP-1516-2500-OI-0001-103</v>
          </cell>
          <cell r="I4915">
            <v>40175</v>
          </cell>
          <cell r="J4915">
            <v>40168</v>
          </cell>
          <cell r="K4915" t="str">
            <v>Y</v>
          </cell>
          <cell r="L4915" t="str">
            <v>Doc</v>
          </cell>
          <cell r="M4915">
            <v>419</v>
          </cell>
        </row>
        <row r="4916">
          <cell r="C4916" t="str">
            <v>25</v>
          </cell>
          <cell r="D4916" t="str">
            <v>05050-MS-25-616-00</v>
          </cell>
          <cell r="E4916" t="str">
            <v>05050-MS-25-616-00</v>
          </cell>
          <cell r="F4916" t="str">
            <v xml:space="preserve">Outline construction method-- </v>
          </cell>
          <cell r="G4916">
            <v>0</v>
          </cell>
          <cell r="H4916" t="str">
            <v>VP-1516-2500-OI-0001-104</v>
          </cell>
          <cell r="I4916">
            <v>40175</v>
          </cell>
          <cell r="J4916">
            <v>40168</v>
          </cell>
          <cell r="K4916" t="str">
            <v>Y</v>
          </cell>
          <cell r="L4916" t="str">
            <v>Doc</v>
          </cell>
          <cell r="M4916">
            <v>420</v>
          </cell>
        </row>
        <row r="4917">
          <cell r="C4917" t="str">
            <v>25</v>
          </cell>
          <cell r="D4917" t="str">
            <v/>
          </cell>
          <cell r="E4917" t="str">
            <v/>
          </cell>
          <cell r="F4917" t="str">
            <v xml:space="preserve">Concrete Levelling Layer-- </v>
          </cell>
          <cell r="G4917">
            <v>0</v>
          </cell>
          <cell r="H4917">
            <v>0</v>
          </cell>
          <cell r="I4917">
            <v>40175</v>
          </cell>
          <cell r="J4917">
            <v>40168</v>
          </cell>
          <cell r="K4917" t="str">
            <v>N</v>
          </cell>
          <cell r="L4917" t="str">
            <v>Doc</v>
          </cell>
          <cell r="M4917">
            <v>421</v>
          </cell>
        </row>
        <row r="4918">
          <cell r="C4918" t="str">
            <v>25</v>
          </cell>
          <cell r="D4918" t="str">
            <v/>
          </cell>
          <cell r="E4918" t="str">
            <v/>
          </cell>
          <cell r="F4918" t="str">
            <v xml:space="preserve">Pluvex (DPC) Felt-- </v>
          </cell>
          <cell r="G4918">
            <v>0</v>
          </cell>
          <cell r="H4918">
            <v>0</v>
          </cell>
          <cell r="I4918">
            <v>40175</v>
          </cell>
          <cell r="J4918">
            <v>40168</v>
          </cell>
          <cell r="K4918" t="str">
            <v>N</v>
          </cell>
          <cell r="L4918" t="str">
            <v>Doc</v>
          </cell>
          <cell r="M4918">
            <v>422</v>
          </cell>
        </row>
        <row r="4919">
          <cell r="C4919" t="str">
            <v>25</v>
          </cell>
          <cell r="D4919" t="str">
            <v/>
          </cell>
          <cell r="E4919" t="str">
            <v/>
          </cell>
          <cell r="F4919" t="str">
            <v xml:space="preserve">Dry Sand-- </v>
          </cell>
          <cell r="G4919">
            <v>0</v>
          </cell>
          <cell r="H4919">
            <v>0</v>
          </cell>
          <cell r="I4919">
            <v>40175</v>
          </cell>
          <cell r="J4919">
            <v>40168</v>
          </cell>
          <cell r="K4919" t="str">
            <v>N</v>
          </cell>
          <cell r="L4919" t="str">
            <v>Doc</v>
          </cell>
          <cell r="M4919">
            <v>423</v>
          </cell>
        </row>
        <row r="4920">
          <cell r="C4920" t="str">
            <v>25</v>
          </cell>
          <cell r="D4920" t="str">
            <v/>
          </cell>
          <cell r="E4920" t="str">
            <v/>
          </cell>
          <cell r="F4920" t="str">
            <v xml:space="preserve">PTFE Glass Cloth-- </v>
          </cell>
          <cell r="G4920">
            <v>0</v>
          </cell>
          <cell r="H4920">
            <v>0</v>
          </cell>
          <cell r="I4920">
            <v>40175</v>
          </cell>
          <cell r="J4920">
            <v>40168</v>
          </cell>
          <cell r="K4920" t="str">
            <v>N</v>
          </cell>
          <cell r="L4920" t="str">
            <v>Doc</v>
          </cell>
          <cell r="M4920">
            <v>424</v>
          </cell>
        </row>
        <row r="4921">
          <cell r="C4921" t="str">
            <v>25</v>
          </cell>
          <cell r="D4921" t="str">
            <v/>
          </cell>
          <cell r="E4921" t="str">
            <v/>
          </cell>
          <cell r="F4921" t="str">
            <v xml:space="preserve">Bitumen Cutback Primer-- </v>
          </cell>
          <cell r="G4921">
            <v>0</v>
          </cell>
          <cell r="H4921">
            <v>0</v>
          </cell>
          <cell r="I4921">
            <v>40175</v>
          </cell>
          <cell r="J4921">
            <v>40168</v>
          </cell>
          <cell r="K4921" t="str">
            <v>N</v>
          </cell>
          <cell r="L4921" t="str">
            <v>Doc</v>
          </cell>
          <cell r="M4921">
            <v>425</v>
          </cell>
        </row>
        <row r="4922">
          <cell r="C4922" t="str">
            <v>25</v>
          </cell>
          <cell r="D4922" t="str">
            <v/>
          </cell>
          <cell r="E4922" t="str">
            <v/>
          </cell>
          <cell r="F4922" t="str">
            <v xml:space="preserve">Expanded Perlite Insulation-- </v>
          </cell>
          <cell r="G4922">
            <v>0</v>
          </cell>
          <cell r="H4922">
            <v>0</v>
          </cell>
          <cell r="I4922">
            <v>40175</v>
          </cell>
          <cell r="J4922">
            <v>40168</v>
          </cell>
          <cell r="K4922" t="str">
            <v>N</v>
          </cell>
          <cell r="L4922" t="str">
            <v>Doc</v>
          </cell>
          <cell r="M4922">
            <v>426</v>
          </cell>
        </row>
        <row r="4923">
          <cell r="C4923" t="str">
            <v>25</v>
          </cell>
          <cell r="D4923" t="str">
            <v/>
          </cell>
          <cell r="E4923" t="str">
            <v/>
          </cell>
          <cell r="F4923" t="str">
            <v>Material Specification-- (Propane)</v>
          </cell>
          <cell r="G4923">
            <v>0</v>
          </cell>
          <cell r="H4923" t="str">
            <v>VP-1516-147-T-101/2-081</v>
          </cell>
          <cell r="I4923">
            <v>40175</v>
          </cell>
          <cell r="J4923">
            <v>40168</v>
          </cell>
          <cell r="K4923" t="str">
            <v>N</v>
          </cell>
          <cell r="L4923" t="str">
            <v>Doc</v>
          </cell>
          <cell r="M4923">
            <v>427</v>
          </cell>
        </row>
        <row r="4924">
          <cell r="C4924" t="str">
            <v>25</v>
          </cell>
          <cell r="D4924" t="str">
            <v/>
          </cell>
          <cell r="E4924" t="str">
            <v/>
          </cell>
          <cell r="F4924" t="str">
            <v>Material Specification-- (Butane)</v>
          </cell>
          <cell r="G4924">
            <v>0</v>
          </cell>
          <cell r="H4924" t="str">
            <v>VP-1516-148-T-101/2-081</v>
          </cell>
          <cell r="I4924">
            <v>40175</v>
          </cell>
          <cell r="J4924">
            <v>40168</v>
          </cell>
          <cell r="K4924" t="str">
            <v>N</v>
          </cell>
          <cell r="L4924" t="str">
            <v>Doc</v>
          </cell>
          <cell r="M4924">
            <v>428</v>
          </cell>
        </row>
        <row r="4925">
          <cell r="C4925" t="str">
            <v>25</v>
          </cell>
          <cell r="D4925" t="str">
            <v/>
          </cell>
          <cell r="E4925" t="str">
            <v/>
          </cell>
          <cell r="F4925" t="str">
            <v>Material Specification-- (Propane)</v>
          </cell>
          <cell r="G4925">
            <v>0</v>
          </cell>
          <cell r="H4925" t="str">
            <v>VP-1516-147-T-101/2-082</v>
          </cell>
          <cell r="I4925">
            <v>40175</v>
          </cell>
          <cell r="J4925">
            <v>40168</v>
          </cell>
          <cell r="K4925" t="str">
            <v>N</v>
          </cell>
          <cell r="L4925" t="str">
            <v>Doc</v>
          </cell>
          <cell r="M4925">
            <v>429</v>
          </cell>
        </row>
        <row r="4926">
          <cell r="C4926" t="str">
            <v>25</v>
          </cell>
          <cell r="D4926" t="str">
            <v/>
          </cell>
          <cell r="E4926" t="str">
            <v/>
          </cell>
          <cell r="F4926" t="str">
            <v>Material Specification-- (Butane)</v>
          </cell>
          <cell r="G4926">
            <v>0</v>
          </cell>
          <cell r="H4926" t="str">
            <v>VP-1516-148-T-101/2-082</v>
          </cell>
          <cell r="I4926">
            <v>40175</v>
          </cell>
          <cell r="J4926">
            <v>40168</v>
          </cell>
          <cell r="K4926" t="str">
            <v>N</v>
          </cell>
          <cell r="L4926" t="str">
            <v>Doc</v>
          </cell>
          <cell r="M4926">
            <v>430</v>
          </cell>
        </row>
        <row r="4927">
          <cell r="C4927" t="str">
            <v>36</v>
          </cell>
          <cell r="D4927" t="str">
            <v/>
          </cell>
          <cell r="E4927" t="str">
            <v/>
          </cell>
          <cell r="F4927" t="str">
            <v xml:space="preserve">Specification for Thermal Relief Valves-- </v>
          </cell>
          <cell r="G4927">
            <v>0</v>
          </cell>
          <cell r="H4927">
            <v>0</v>
          </cell>
          <cell r="I4927">
            <v>40175</v>
          </cell>
          <cell r="J4927">
            <v>40168</v>
          </cell>
          <cell r="K4927" t="str">
            <v>N</v>
          </cell>
          <cell r="L4927" t="str">
            <v>Doc</v>
          </cell>
          <cell r="M4927">
            <v>431</v>
          </cell>
        </row>
        <row r="4928">
          <cell r="C4928" t="str">
            <v>36</v>
          </cell>
          <cell r="D4928" t="str">
            <v/>
          </cell>
          <cell r="E4928" t="str">
            <v/>
          </cell>
          <cell r="F4928" t="str">
            <v xml:space="preserve">Specification for Vacuum Safety Relief Valves-- </v>
          </cell>
          <cell r="G4928">
            <v>0</v>
          </cell>
          <cell r="H4928" t="str">
            <v>VP-1516-2500-OI-0001-023</v>
          </cell>
          <cell r="I4928">
            <v>40175</v>
          </cell>
          <cell r="J4928">
            <v>40168</v>
          </cell>
          <cell r="K4928">
            <v>0</v>
          </cell>
          <cell r="L4928" t="str">
            <v>Doc</v>
          </cell>
          <cell r="M4928">
            <v>432</v>
          </cell>
        </row>
        <row r="4929">
          <cell r="C4929" t="str">
            <v>36</v>
          </cell>
          <cell r="D4929" t="str">
            <v/>
          </cell>
          <cell r="E4929" t="str">
            <v/>
          </cell>
          <cell r="F4929" t="str">
            <v xml:space="preserve">Specification for Safety Relief Valves (Pilot Operated)-- </v>
          </cell>
          <cell r="G4929">
            <v>0</v>
          </cell>
          <cell r="H4929" t="str">
            <v>VP-1516-2500-OI-0001-022</v>
          </cell>
          <cell r="I4929">
            <v>40175</v>
          </cell>
          <cell r="J4929">
            <v>40168</v>
          </cell>
          <cell r="K4929">
            <v>0</v>
          </cell>
          <cell r="L4929" t="str">
            <v>Doc</v>
          </cell>
          <cell r="M4929">
            <v>433</v>
          </cell>
        </row>
        <row r="4930">
          <cell r="C4930" t="str">
            <v>36</v>
          </cell>
          <cell r="D4930" t="str">
            <v/>
          </cell>
          <cell r="E4930" t="str">
            <v/>
          </cell>
          <cell r="F4930" t="str">
            <v xml:space="preserve">Gate valve specification-- </v>
          </cell>
          <cell r="G4930">
            <v>0</v>
          </cell>
          <cell r="H4930">
            <v>0</v>
          </cell>
          <cell r="I4930">
            <v>40175</v>
          </cell>
          <cell r="J4930">
            <v>40168</v>
          </cell>
          <cell r="K4930" t="str">
            <v>N</v>
          </cell>
          <cell r="L4930" t="str">
            <v>Doc</v>
          </cell>
          <cell r="M4930">
            <v>434</v>
          </cell>
        </row>
        <row r="4931">
          <cell r="C4931" t="str">
            <v>36</v>
          </cell>
          <cell r="D4931" t="str">
            <v/>
          </cell>
          <cell r="E4931" t="str">
            <v/>
          </cell>
          <cell r="F4931" t="str">
            <v xml:space="preserve">Globe valve specification-- </v>
          </cell>
          <cell r="G4931">
            <v>0</v>
          </cell>
          <cell r="H4931">
            <v>0</v>
          </cell>
          <cell r="I4931">
            <v>40175</v>
          </cell>
          <cell r="J4931">
            <v>40168</v>
          </cell>
          <cell r="K4931" t="str">
            <v>N</v>
          </cell>
          <cell r="L4931" t="str">
            <v>Doc</v>
          </cell>
          <cell r="M4931">
            <v>435</v>
          </cell>
        </row>
        <row r="4932">
          <cell r="C4932" t="str">
            <v>36</v>
          </cell>
          <cell r="D4932" t="str">
            <v/>
          </cell>
          <cell r="E4932" t="str">
            <v/>
          </cell>
          <cell r="F4932" t="str">
            <v xml:space="preserve">Specification for Ball Valves (Process)-- </v>
          </cell>
          <cell r="G4932">
            <v>0</v>
          </cell>
          <cell r="H4932">
            <v>0</v>
          </cell>
          <cell r="I4932">
            <v>40175</v>
          </cell>
          <cell r="J4932">
            <v>40168</v>
          </cell>
          <cell r="K4932">
            <v>0</v>
          </cell>
          <cell r="L4932" t="str">
            <v>Doc</v>
          </cell>
          <cell r="M4932">
            <v>436</v>
          </cell>
        </row>
        <row r="4933">
          <cell r="C4933" t="str">
            <v>36</v>
          </cell>
          <cell r="D4933" t="str">
            <v/>
          </cell>
          <cell r="E4933" t="str">
            <v/>
          </cell>
          <cell r="F4933" t="str">
            <v xml:space="preserve">Specification for Control Valves (Process)-- </v>
          </cell>
          <cell r="G4933">
            <v>0</v>
          </cell>
          <cell r="H4933">
            <v>0</v>
          </cell>
          <cell r="I4933">
            <v>40175</v>
          </cell>
          <cell r="J4933">
            <v>40168</v>
          </cell>
          <cell r="K4933">
            <v>0</v>
          </cell>
          <cell r="L4933" t="str">
            <v>Doc</v>
          </cell>
          <cell r="M4933">
            <v>437</v>
          </cell>
        </row>
        <row r="4934">
          <cell r="C4934" t="str">
            <v>40</v>
          </cell>
          <cell r="D4934" t="str">
            <v/>
          </cell>
          <cell r="E4934" t="str">
            <v/>
          </cell>
          <cell r="F4934" t="str">
            <v xml:space="preserve">Heat exchanger specification-- </v>
          </cell>
          <cell r="G4934">
            <v>0</v>
          </cell>
          <cell r="H4934">
            <v>0</v>
          </cell>
          <cell r="I4934">
            <v>40175</v>
          </cell>
          <cell r="J4934">
            <v>40168</v>
          </cell>
          <cell r="K4934" t="str">
            <v>N</v>
          </cell>
          <cell r="L4934" t="str">
            <v>Doc</v>
          </cell>
          <cell r="M4934">
            <v>438</v>
          </cell>
        </row>
        <row r="4935">
          <cell r="C4935" t="str">
            <v>40</v>
          </cell>
          <cell r="D4935" t="str">
            <v/>
          </cell>
          <cell r="E4935" t="str">
            <v/>
          </cell>
          <cell r="F4935" t="str">
            <v xml:space="preserve">Air cooled heat exchanger specification-- </v>
          </cell>
          <cell r="G4935">
            <v>0</v>
          </cell>
          <cell r="H4935">
            <v>0</v>
          </cell>
          <cell r="I4935">
            <v>40175</v>
          </cell>
          <cell r="J4935">
            <v>40168</v>
          </cell>
          <cell r="K4935" t="str">
            <v>N</v>
          </cell>
          <cell r="L4935" t="str">
            <v>Doc</v>
          </cell>
          <cell r="M4935">
            <v>439</v>
          </cell>
        </row>
        <row r="4936">
          <cell r="C4936" t="str">
            <v>41</v>
          </cell>
          <cell r="D4936" t="str">
            <v/>
          </cell>
          <cell r="E4936" t="str">
            <v/>
          </cell>
          <cell r="F4936" t="str">
            <v xml:space="preserve">Pressure vessel specification-- </v>
          </cell>
          <cell r="G4936">
            <v>0</v>
          </cell>
          <cell r="H4936">
            <v>0</v>
          </cell>
          <cell r="I4936">
            <v>40175</v>
          </cell>
          <cell r="J4936">
            <v>40168</v>
          </cell>
          <cell r="K4936" t="str">
            <v>N</v>
          </cell>
          <cell r="L4936" t="str">
            <v>Doc</v>
          </cell>
          <cell r="M4936">
            <v>440</v>
          </cell>
        </row>
        <row r="4937">
          <cell r="C4937" t="str">
            <v>45</v>
          </cell>
          <cell r="D4937" t="str">
            <v/>
          </cell>
          <cell r="E4937" t="str">
            <v/>
          </cell>
          <cell r="F4937" t="str">
            <v xml:space="preserve">Pump specification-- </v>
          </cell>
          <cell r="G4937">
            <v>0</v>
          </cell>
          <cell r="H4937">
            <v>0</v>
          </cell>
          <cell r="I4937">
            <v>40175</v>
          </cell>
          <cell r="J4937">
            <v>40168</v>
          </cell>
          <cell r="K4937" t="str">
            <v>N</v>
          </cell>
          <cell r="L4937" t="str">
            <v>Doc</v>
          </cell>
          <cell r="M4937">
            <v>441</v>
          </cell>
        </row>
        <row r="4938">
          <cell r="C4938" t="str">
            <v>00</v>
          </cell>
          <cell r="D4938" t="str">
            <v/>
          </cell>
          <cell r="E4938" t="str">
            <v/>
          </cell>
          <cell r="F4938" t="str">
            <v xml:space="preserve">-- </v>
          </cell>
          <cell r="G4938">
            <v>0</v>
          </cell>
          <cell r="H4938">
            <v>0</v>
          </cell>
          <cell r="I4938">
            <v>40175</v>
          </cell>
          <cell r="J4938">
            <v>40168</v>
          </cell>
          <cell r="K4938">
            <v>0</v>
          </cell>
          <cell r="L4938" t="str">
            <v>Doc</v>
          </cell>
          <cell r="M4938">
            <v>442</v>
          </cell>
        </row>
        <row r="4939">
          <cell r="C4939" t="str">
            <v>46</v>
          </cell>
          <cell r="D4939" t="str">
            <v/>
          </cell>
          <cell r="E4939" t="str">
            <v/>
          </cell>
          <cell r="F4939" t="str">
            <v xml:space="preserve">Screw Compressor Package Specification-- </v>
          </cell>
          <cell r="G4939">
            <v>0</v>
          </cell>
          <cell r="H4939">
            <v>0</v>
          </cell>
          <cell r="I4939">
            <v>40175</v>
          </cell>
          <cell r="J4939">
            <v>40168</v>
          </cell>
          <cell r="K4939" t="str">
            <v>N</v>
          </cell>
          <cell r="L4939" t="str">
            <v>Doc</v>
          </cell>
          <cell r="M4939">
            <v>443</v>
          </cell>
        </row>
        <row r="4940">
          <cell r="C4940" t="str">
            <v>00</v>
          </cell>
          <cell r="D4940" t="str">
            <v/>
          </cell>
          <cell r="E4940" t="str">
            <v/>
          </cell>
          <cell r="F4940" t="str">
            <v xml:space="preserve">-- </v>
          </cell>
          <cell r="G4940">
            <v>0</v>
          </cell>
          <cell r="H4940">
            <v>0</v>
          </cell>
          <cell r="I4940">
            <v>40175</v>
          </cell>
          <cell r="J4940">
            <v>40168</v>
          </cell>
          <cell r="K4940">
            <v>0</v>
          </cell>
          <cell r="L4940" t="str">
            <v>Doc</v>
          </cell>
          <cell r="M4940">
            <v>444</v>
          </cell>
        </row>
        <row r="4941">
          <cell r="C4941" t="str">
            <v>00</v>
          </cell>
          <cell r="D4941" t="str">
            <v/>
          </cell>
          <cell r="E4941" t="str">
            <v/>
          </cell>
          <cell r="F4941" t="str">
            <v xml:space="preserve">-- </v>
          </cell>
          <cell r="G4941">
            <v>0</v>
          </cell>
          <cell r="H4941">
            <v>0</v>
          </cell>
          <cell r="I4941">
            <v>40175</v>
          </cell>
          <cell r="J4941">
            <v>40168</v>
          </cell>
          <cell r="K4941">
            <v>0</v>
          </cell>
          <cell r="L4941" t="str">
            <v>Doc</v>
          </cell>
          <cell r="M4941">
            <v>445</v>
          </cell>
        </row>
        <row r="4942">
          <cell r="C4942" t="str">
            <v>00</v>
          </cell>
          <cell r="D4942" t="str">
            <v/>
          </cell>
          <cell r="E4942" t="str">
            <v/>
          </cell>
          <cell r="F4942" t="str">
            <v xml:space="preserve">-- </v>
          </cell>
          <cell r="G4942">
            <v>0</v>
          </cell>
          <cell r="H4942">
            <v>0</v>
          </cell>
          <cell r="I4942">
            <v>40175</v>
          </cell>
          <cell r="J4942">
            <v>40168</v>
          </cell>
          <cell r="K4942">
            <v>0</v>
          </cell>
          <cell r="L4942" t="str">
            <v>Doc</v>
          </cell>
          <cell r="M4942">
            <v>446</v>
          </cell>
        </row>
        <row r="4943">
          <cell r="C4943" t="str">
            <v>00</v>
          </cell>
          <cell r="D4943" t="str">
            <v/>
          </cell>
          <cell r="E4943" t="str">
            <v/>
          </cell>
          <cell r="F4943" t="str">
            <v xml:space="preserve">-- </v>
          </cell>
          <cell r="G4943">
            <v>0</v>
          </cell>
          <cell r="H4943">
            <v>0</v>
          </cell>
          <cell r="I4943">
            <v>40175</v>
          </cell>
          <cell r="J4943">
            <v>40168</v>
          </cell>
          <cell r="K4943">
            <v>0</v>
          </cell>
          <cell r="L4943" t="str">
            <v>Doc</v>
          </cell>
          <cell r="M4943">
            <v>447</v>
          </cell>
        </row>
        <row r="4944">
          <cell r="C4944" t="str">
            <v>00</v>
          </cell>
          <cell r="D4944" t="str">
            <v/>
          </cell>
          <cell r="E4944" t="str">
            <v/>
          </cell>
          <cell r="F4944" t="str">
            <v xml:space="preserve">-- </v>
          </cell>
          <cell r="G4944">
            <v>0</v>
          </cell>
          <cell r="H4944">
            <v>0</v>
          </cell>
          <cell r="I4944">
            <v>40175</v>
          </cell>
          <cell r="J4944">
            <v>40168</v>
          </cell>
          <cell r="K4944">
            <v>0</v>
          </cell>
          <cell r="L4944" t="str">
            <v>Doc</v>
          </cell>
          <cell r="M4944">
            <v>448</v>
          </cell>
        </row>
        <row r="4945">
          <cell r="C4945" t="str">
            <v>00</v>
          </cell>
          <cell r="D4945" t="str">
            <v/>
          </cell>
          <cell r="E4945" t="str">
            <v/>
          </cell>
          <cell r="F4945" t="str">
            <v xml:space="preserve">-- </v>
          </cell>
          <cell r="G4945">
            <v>0</v>
          </cell>
          <cell r="H4945">
            <v>0</v>
          </cell>
          <cell r="I4945">
            <v>40175</v>
          </cell>
          <cell r="J4945">
            <v>40168</v>
          </cell>
          <cell r="K4945">
            <v>0</v>
          </cell>
          <cell r="L4945" t="str">
            <v>Doc</v>
          </cell>
          <cell r="M4945">
            <v>449</v>
          </cell>
        </row>
        <row r="4946">
          <cell r="C4946" t="str">
            <v>00</v>
          </cell>
          <cell r="D4946" t="str">
            <v/>
          </cell>
          <cell r="E4946" t="str">
            <v/>
          </cell>
          <cell r="F4946" t="str">
            <v xml:space="preserve">-- </v>
          </cell>
          <cell r="G4946">
            <v>0</v>
          </cell>
          <cell r="H4946">
            <v>0</v>
          </cell>
          <cell r="I4946">
            <v>40175</v>
          </cell>
          <cell r="J4946">
            <v>40168</v>
          </cell>
          <cell r="K4946">
            <v>0</v>
          </cell>
          <cell r="L4946" t="str">
            <v>Doc</v>
          </cell>
          <cell r="M4946">
            <v>450</v>
          </cell>
        </row>
        <row r="4947">
          <cell r="C4947" t="str">
            <v>00</v>
          </cell>
          <cell r="D4947" t="str">
            <v/>
          </cell>
          <cell r="E4947" t="str">
            <v/>
          </cell>
          <cell r="F4947" t="str">
            <v xml:space="preserve">-- </v>
          </cell>
          <cell r="G4947">
            <v>0</v>
          </cell>
          <cell r="H4947">
            <v>0</v>
          </cell>
          <cell r="I4947">
            <v>40175</v>
          </cell>
          <cell r="J4947">
            <v>40168</v>
          </cell>
          <cell r="K4947">
            <v>0</v>
          </cell>
          <cell r="L4947" t="str">
            <v>Doc</v>
          </cell>
          <cell r="M4947">
            <v>451</v>
          </cell>
        </row>
        <row r="4948">
          <cell r="C4948" t="str">
            <v>00</v>
          </cell>
          <cell r="D4948" t="str">
            <v/>
          </cell>
          <cell r="E4948" t="str">
            <v/>
          </cell>
          <cell r="F4948" t="str">
            <v xml:space="preserve">-- </v>
          </cell>
          <cell r="G4948">
            <v>0</v>
          </cell>
          <cell r="H4948">
            <v>0</v>
          </cell>
          <cell r="I4948">
            <v>40175</v>
          </cell>
          <cell r="J4948">
            <v>40168</v>
          </cell>
          <cell r="K4948">
            <v>0</v>
          </cell>
          <cell r="L4948" t="str">
            <v>Doc</v>
          </cell>
          <cell r="M4948">
            <v>452</v>
          </cell>
        </row>
        <row r="4949">
          <cell r="C4949" t="str">
            <v>00</v>
          </cell>
          <cell r="D4949" t="str">
            <v/>
          </cell>
          <cell r="E4949" t="str">
            <v/>
          </cell>
          <cell r="F4949" t="str">
            <v xml:space="preserve">-- </v>
          </cell>
          <cell r="G4949">
            <v>0</v>
          </cell>
          <cell r="H4949">
            <v>0</v>
          </cell>
          <cell r="I4949">
            <v>40175</v>
          </cell>
          <cell r="J4949">
            <v>40168</v>
          </cell>
          <cell r="K4949">
            <v>0</v>
          </cell>
          <cell r="L4949" t="str">
            <v>Doc</v>
          </cell>
          <cell r="M4949">
            <v>453</v>
          </cell>
        </row>
        <row r="4950">
          <cell r="C4950" t="str">
            <v>00</v>
          </cell>
          <cell r="D4950" t="str">
            <v>05050-MX-00--</v>
          </cell>
          <cell r="E4950" t="str">
            <v>05050-MX-00--</v>
          </cell>
          <cell r="F4950" t="str">
            <v>Mechanical Datasheets</v>
          </cell>
          <cell r="G4950">
            <v>0</v>
          </cell>
          <cell r="H4950">
            <v>0</v>
          </cell>
          <cell r="I4950" t="str">
            <v>-</v>
          </cell>
          <cell r="J4950" t="str">
            <v>-</v>
          </cell>
          <cell r="K4950" t="str">
            <v>Y</v>
          </cell>
          <cell r="L4950" t="str">
            <v>Doc</v>
          </cell>
          <cell r="M4950">
            <v>454</v>
          </cell>
        </row>
        <row r="4951">
          <cell r="C4951" t="str">
            <v>25</v>
          </cell>
          <cell r="D4951" t="str">
            <v>05050-MX-25-000-01</v>
          </cell>
          <cell r="E4951" t="str">
            <v>05050-MX-25-000-01</v>
          </cell>
          <cell r="F4951" t="str">
            <v xml:space="preserve">Propane Tank Data Sheet-- </v>
          </cell>
          <cell r="G4951">
            <v>0</v>
          </cell>
          <cell r="H4951" t="str">
            <v>VP-1516-147-T-101/2-041</v>
          </cell>
          <cell r="I4951">
            <v>40175</v>
          </cell>
          <cell r="J4951">
            <v>40168</v>
          </cell>
          <cell r="K4951" t="str">
            <v>Y</v>
          </cell>
          <cell r="L4951" t="str">
            <v>Doc</v>
          </cell>
          <cell r="M4951">
            <v>455</v>
          </cell>
        </row>
        <row r="4952">
          <cell r="C4952" t="str">
            <v>25</v>
          </cell>
          <cell r="D4952" t="str">
            <v>05050-MX-25-001-01</v>
          </cell>
          <cell r="E4952" t="str">
            <v>05050-MX-25-001-01</v>
          </cell>
          <cell r="F4952" t="str">
            <v xml:space="preserve">Plate Material Datasheet for BS EN 10028-4 13MnNi6-3-- </v>
          </cell>
          <cell r="G4952">
            <v>0</v>
          </cell>
          <cell r="H4952" t="str">
            <v>VP-1516-2500-OI-0001-069</v>
          </cell>
          <cell r="I4952">
            <v>40175</v>
          </cell>
          <cell r="J4952">
            <v>40168</v>
          </cell>
          <cell r="K4952" t="str">
            <v>Y</v>
          </cell>
          <cell r="L4952" t="str">
            <v>Doc</v>
          </cell>
          <cell r="M4952">
            <v>456</v>
          </cell>
        </row>
        <row r="4953">
          <cell r="C4953" t="str">
            <v>25</v>
          </cell>
          <cell r="D4953" t="str">
            <v>05050-MX-25-002-01</v>
          </cell>
          <cell r="E4953" t="str">
            <v>05050-MX-25-002-01</v>
          </cell>
          <cell r="F4953" t="str">
            <v xml:space="preserve">Plate Material Datasheet for BS EN 10028-3 P355 NL2-- </v>
          </cell>
          <cell r="G4953">
            <v>0</v>
          </cell>
          <cell r="H4953" t="str">
            <v>VP-1516-2500-OI-0001-070</v>
          </cell>
          <cell r="I4953">
            <v>40175</v>
          </cell>
          <cell r="J4953">
            <v>40168</v>
          </cell>
          <cell r="K4953" t="str">
            <v>Y</v>
          </cell>
          <cell r="L4953" t="str">
            <v>Doc</v>
          </cell>
          <cell r="M4953">
            <v>457</v>
          </cell>
        </row>
        <row r="4954">
          <cell r="C4954" t="str">
            <v>25</v>
          </cell>
          <cell r="D4954" t="str">
            <v>05050-MX-25-003-01</v>
          </cell>
          <cell r="E4954" t="str">
            <v>05050-MX-25-003-01</v>
          </cell>
          <cell r="F4954" t="str">
            <v xml:space="preserve">Plate Material Datasheet for BS EN 10028-3 P275 NL2-- </v>
          </cell>
          <cell r="G4954">
            <v>0</v>
          </cell>
          <cell r="H4954" t="str">
            <v>VP-1516-2500-OI-0001-031</v>
          </cell>
          <cell r="I4954">
            <v>40175</v>
          </cell>
          <cell r="J4954">
            <v>40168</v>
          </cell>
          <cell r="K4954" t="str">
            <v>Y</v>
          </cell>
          <cell r="L4954" t="str">
            <v>Doc</v>
          </cell>
          <cell r="M4954">
            <v>458</v>
          </cell>
        </row>
        <row r="4955">
          <cell r="C4955" t="str">
            <v>25</v>
          </cell>
          <cell r="D4955" t="str">
            <v>05050-MX-25-000-02</v>
          </cell>
          <cell r="E4955" t="str">
            <v>05050-MX-25-000-02</v>
          </cell>
          <cell r="F4955" t="str">
            <v xml:space="preserve">Butane Tank Data Sheet-- </v>
          </cell>
          <cell r="G4955">
            <v>0</v>
          </cell>
          <cell r="H4955" t="str">
            <v>VP-1516-148-T-101/2-041</v>
          </cell>
          <cell r="I4955">
            <v>40175</v>
          </cell>
          <cell r="J4955">
            <v>40168</v>
          </cell>
          <cell r="K4955" t="str">
            <v>Y</v>
          </cell>
          <cell r="L4955" t="str">
            <v>Doc</v>
          </cell>
          <cell r="M4955">
            <v>459</v>
          </cell>
        </row>
        <row r="4956">
          <cell r="C4956" t="str">
            <v>25</v>
          </cell>
          <cell r="D4956" t="str">
            <v>05050-MX-25-004-00</v>
          </cell>
          <cell r="E4956" t="str">
            <v>05050-MX-25-004-00</v>
          </cell>
          <cell r="F4956" t="str">
            <v xml:space="preserve">Consolidated Piping Materials-- </v>
          </cell>
          <cell r="G4956">
            <v>0</v>
          </cell>
          <cell r="H4956" t="str">
            <v>VP-1516-2500-OI-0001-057</v>
          </cell>
          <cell r="I4956">
            <v>40175</v>
          </cell>
          <cell r="J4956">
            <v>40168</v>
          </cell>
          <cell r="K4956" t="str">
            <v>Y</v>
          </cell>
          <cell r="L4956" t="str">
            <v>Doc</v>
          </cell>
          <cell r="M4956">
            <v>460</v>
          </cell>
        </row>
        <row r="4957">
          <cell r="C4957" t="str">
            <v>25</v>
          </cell>
          <cell r="D4957" t="str">
            <v>05050-MX-25-005-00</v>
          </cell>
          <cell r="E4957" t="str">
            <v>05050-MX-25-005-00</v>
          </cell>
          <cell r="F4957" t="str">
            <v xml:space="preserve">Material Datasheet for Cryogenic Expanded Perlite Insulation-- </v>
          </cell>
          <cell r="G4957">
            <v>0</v>
          </cell>
          <cell r="H4957" t="str">
            <v>VP-1516-2500-OI-0001-066</v>
          </cell>
          <cell r="I4957">
            <v>40175</v>
          </cell>
          <cell r="J4957">
            <v>40168</v>
          </cell>
          <cell r="K4957" t="str">
            <v>Y</v>
          </cell>
          <cell r="L4957" t="str">
            <v>Doc</v>
          </cell>
          <cell r="M4957">
            <v>461</v>
          </cell>
        </row>
        <row r="4958">
          <cell r="C4958" t="str">
            <v>25</v>
          </cell>
          <cell r="D4958" t="str">
            <v>05050-MX-25-006-00</v>
          </cell>
          <cell r="E4958" t="str">
            <v>05050-MX-25-006-00</v>
          </cell>
          <cell r="F4958" t="str">
            <v xml:space="preserve">Data Sheet for Concrete Levelling Layer-- </v>
          </cell>
          <cell r="G4958">
            <v>0</v>
          </cell>
          <cell r="H4958" t="str">
            <v>VP-1516-2500-OI-0001-048</v>
          </cell>
          <cell r="I4958">
            <v>40175</v>
          </cell>
          <cell r="J4958">
            <v>40168</v>
          </cell>
          <cell r="K4958" t="str">
            <v>Y</v>
          </cell>
          <cell r="L4958" t="str">
            <v>Doc</v>
          </cell>
          <cell r="M4958">
            <v>462</v>
          </cell>
        </row>
        <row r="4959">
          <cell r="C4959" t="str">
            <v>25</v>
          </cell>
          <cell r="D4959" t="str">
            <v>05050-MX-25-007-00</v>
          </cell>
          <cell r="E4959" t="str">
            <v>05050-MX-25-007-00</v>
          </cell>
          <cell r="F4959" t="str">
            <v xml:space="preserve">In Tank Pump Jib Crane Data Sheet-- </v>
          </cell>
          <cell r="G4959">
            <v>0</v>
          </cell>
          <cell r="H4959" t="str">
            <v>VP-1516-2500-OI-0001-076</v>
          </cell>
          <cell r="I4959">
            <v>40175</v>
          </cell>
          <cell r="J4959">
            <v>40168</v>
          </cell>
          <cell r="K4959" t="str">
            <v>y</v>
          </cell>
          <cell r="L4959" t="str">
            <v>Doc</v>
          </cell>
          <cell r="M4959">
            <v>463</v>
          </cell>
        </row>
        <row r="4960">
          <cell r="C4960" t="str">
            <v>25</v>
          </cell>
          <cell r="D4960" t="str">
            <v>05050-MX-25-008-00</v>
          </cell>
          <cell r="E4960" t="str">
            <v>05050-MX-25-008-00</v>
          </cell>
          <cell r="F4960" t="str">
            <v xml:space="preserve">In Tank Pump Hoist Data Sheet-- </v>
          </cell>
          <cell r="G4960">
            <v>0</v>
          </cell>
          <cell r="H4960" t="str">
            <v>VP-1516-2500-OI-0001-077</v>
          </cell>
          <cell r="I4960">
            <v>40175</v>
          </cell>
          <cell r="J4960">
            <v>40168</v>
          </cell>
          <cell r="K4960" t="str">
            <v>y</v>
          </cell>
          <cell r="L4960" t="str">
            <v>Doc</v>
          </cell>
          <cell r="M4960">
            <v>464</v>
          </cell>
        </row>
        <row r="4961">
          <cell r="C4961" t="str">
            <v>F1</v>
          </cell>
          <cell r="D4961" t="str">
            <v>05050-MX-F1-004-01</v>
          </cell>
          <cell r="E4961" t="str">
            <v>05050-MX-F1-004-01</v>
          </cell>
          <cell r="F4961" t="str">
            <v xml:space="preserve">Plate Material Datasheet for Stainless Steel-- </v>
          </cell>
          <cell r="G4961">
            <v>0</v>
          </cell>
          <cell r="H4961" t="str">
            <v>VP-1516-2500-OI-0001-072</v>
          </cell>
          <cell r="I4961">
            <v>40175</v>
          </cell>
          <cell r="J4961">
            <v>40168</v>
          </cell>
          <cell r="K4961" t="str">
            <v>Y</v>
          </cell>
          <cell r="L4961" t="str">
            <v>Doc</v>
          </cell>
          <cell r="M4961">
            <v>465</v>
          </cell>
        </row>
        <row r="4962">
          <cell r="C4962" t="str">
            <v>F1</v>
          </cell>
          <cell r="D4962" t="str">
            <v>05050-MX-F1-005-01</v>
          </cell>
          <cell r="E4962" t="str">
            <v>05050-MX-F1-005-01</v>
          </cell>
          <cell r="F4962" t="str">
            <v xml:space="preserve">Structural Material Data Sheet for EN 10025-2 Gr S275 J2+N-- </v>
          </cell>
          <cell r="G4962">
            <v>0</v>
          </cell>
          <cell r="H4962" t="str">
            <v>VP-1516-2500-OI-0001-073</v>
          </cell>
          <cell r="I4962">
            <v>40175</v>
          </cell>
          <cell r="J4962">
            <v>40168</v>
          </cell>
          <cell r="K4962" t="str">
            <v>Y</v>
          </cell>
          <cell r="L4962" t="str">
            <v>Doc</v>
          </cell>
          <cell r="M4962">
            <v>466</v>
          </cell>
        </row>
        <row r="4963">
          <cell r="C4963" t="str">
            <v>F1</v>
          </cell>
          <cell r="D4963" t="str">
            <v/>
          </cell>
          <cell r="E4963" t="str">
            <v/>
          </cell>
          <cell r="F4963" t="str">
            <v xml:space="preserve">Section/Profile Material Data Sheet for EN 10025-3 Gr S275NL-- </v>
          </cell>
          <cell r="G4963">
            <v>0</v>
          </cell>
          <cell r="H4963" t="str">
            <v>VP-1516-2500-OI-0001-074</v>
          </cell>
          <cell r="I4963">
            <v>40175</v>
          </cell>
          <cell r="J4963">
            <v>40168</v>
          </cell>
          <cell r="K4963" t="str">
            <v>N</v>
          </cell>
          <cell r="L4963" t="str">
            <v>Doc</v>
          </cell>
          <cell r="M4963">
            <v>467</v>
          </cell>
        </row>
        <row r="4964">
          <cell r="C4964" t="str">
            <v>F1</v>
          </cell>
          <cell r="D4964" t="str">
            <v>05050-MX-F1-007-01</v>
          </cell>
          <cell r="E4964" t="str">
            <v>05050-MX-F1-007-01</v>
          </cell>
          <cell r="F4964" t="str">
            <v xml:space="preserve">Section/Profile Material Data Sheet for EN 10025-2 Gr S355 J2+N-- </v>
          </cell>
          <cell r="G4964">
            <v>0</v>
          </cell>
          <cell r="H4964" t="str">
            <v>VP-1516-2500-OI-0001-075</v>
          </cell>
          <cell r="I4964">
            <v>40175</v>
          </cell>
          <cell r="J4964">
            <v>40168</v>
          </cell>
          <cell r="K4964" t="str">
            <v>Y</v>
          </cell>
          <cell r="L4964" t="str">
            <v>Doc</v>
          </cell>
          <cell r="M4964">
            <v>468</v>
          </cell>
        </row>
        <row r="4965">
          <cell r="C4965" t="str">
            <v>25</v>
          </cell>
          <cell r="D4965" t="str">
            <v>05050-MX-25-009-00</v>
          </cell>
          <cell r="E4965" t="str">
            <v>05050-MX-25-009-00</v>
          </cell>
          <cell r="F4965" t="str">
            <v xml:space="preserve">In Tank Pump Hand Chain Block Data Sheet-- </v>
          </cell>
          <cell r="G4965">
            <v>0</v>
          </cell>
          <cell r="H4965" t="str">
            <v>VP-1516-2500-OI-0001-078</v>
          </cell>
          <cell r="I4965">
            <v>40175</v>
          </cell>
          <cell r="J4965">
            <v>40168</v>
          </cell>
          <cell r="K4965" t="str">
            <v>y</v>
          </cell>
          <cell r="L4965" t="str">
            <v>Doc</v>
          </cell>
          <cell r="M4965">
            <v>469</v>
          </cell>
        </row>
        <row r="4966">
          <cell r="C4966" t="str">
            <v>25</v>
          </cell>
          <cell r="D4966" t="str">
            <v>05050-MX-25-010-01</v>
          </cell>
          <cell r="E4966" t="str">
            <v>05050-MX-25-010-01</v>
          </cell>
          <cell r="F4966" t="str">
            <v xml:space="preserve">Plate Material Datasheet for Stainless Steel-- </v>
          </cell>
          <cell r="G4966">
            <v>0</v>
          </cell>
          <cell r="H4966" t="str">
            <v>VP-1516-2500-OI-0001-068</v>
          </cell>
          <cell r="I4966">
            <v>40175</v>
          </cell>
          <cell r="J4966">
            <v>40168</v>
          </cell>
          <cell r="K4966" t="str">
            <v>Y</v>
          </cell>
          <cell r="L4966" t="str">
            <v>Doc</v>
          </cell>
          <cell r="M4966">
            <v>470</v>
          </cell>
        </row>
        <row r="4967">
          <cell r="C4967" t="str">
            <v>25</v>
          </cell>
          <cell r="D4967" t="str">
            <v>05050-MX-25-011-01</v>
          </cell>
          <cell r="E4967" t="str">
            <v>05050-MX-25-011-01</v>
          </cell>
          <cell r="F4967" t="str">
            <v xml:space="preserve">Cryogenic Quality Perlite Ore Data Sheet-- </v>
          </cell>
          <cell r="G4967">
            <v>0</v>
          </cell>
          <cell r="H4967" t="str">
            <v>VP-1516-2500-OI-0001-062</v>
          </cell>
          <cell r="I4967">
            <v>40175</v>
          </cell>
          <cell r="J4967">
            <v>40168</v>
          </cell>
          <cell r="K4967" t="str">
            <v>Y</v>
          </cell>
          <cell r="L4967" t="str">
            <v>Doc</v>
          </cell>
          <cell r="M4967">
            <v>471</v>
          </cell>
        </row>
        <row r="4968">
          <cell r="C4968" t="str">
            <v>25</v>
          </cell>
          <cell r="D4968" t="str">
            <v>05050-MX-25-012-01</v>
          </cell>
          <cell r="E4968" t="str">
            <v>05050-MX-25-012-01</v>
          </cell>
          <cell r="F4968" t="str">
            <v xml:space="preserve">Insulation - Foamglass Blocks Data Sheet-- </v>
          </cell>
          <cell r="G4968">
            <v>0</v>
          </cell>
          <cell r="H4968" t="str">
            <v>VP-1516-2500-OI-0001-067</v>
          </cell>
          <cell r="I4968">
            <v>40175</v>
          </cell>
          <cell r="J4968">
            <v>40168</v>
          </cell>
          <cell r="K4968" t="str">
            <v>Y</v>
          </cell>
          <cell r="L4968" t="str">
            <v>Doc</v>
          </cell>
          <cell r="M4968">
            <v>472</v>
          </cell>
        </row>
        <row r="4969">
          <cell r="C4969" t="str">
            <v>25</v>
          </cell>
          <cell r="D4969" t="str">
            <v>05050-MX-25-013-01</v>
          </cell>
          <cell r="E4969" t="str">
            <v>05050-MX-25-013-01</v>
          </cell>
          <cell r="F4969" t="str">
            <v xml:space="preserve">Data Sheet for Fibre Glass Deck Insulation-- </v>
          </cell>
          <cell r="G4969">
            <v>0</v>
          </cell>
          <cell r="H4969" t="str">
            <v>VP-1516-2500-OI-0001-061</v>
          </cell>
          <cell r="I4969">
            <v>40175</v>
          </cell>
          <cell r="J4969">
            <v>40168</v>
          </cell>
          <cell r="K4969" t="str">
            <v>Y</v>
          </cell>
          <cell r="L4969" t="str">
            <v>Doc</v>
          </cell>
          <cell r="M4969">
            <v>473</v>
          </cell>
        </row>
        <row r="4970">
          <cell r="C4970" t="str">
            <v>25</v>
          </cell>
          <cell r="D4970" t="str">
            <v>05050-MX-25-014-01</v>
          </cell>
          <cell r="E4970" t="str">
            <v>05050-MX-25-014-01</v>
          </cell>
          <cell r="F4970" t="str">
            <v xml:space="preserve">Data Sheet for Shell Resilient Blanket-- </v>
          </cell>
          <cell r="G4970">
            <v>0</v>
          </cell>
          <cell r="H4970" t="str">
            <v>VP-1516-2500-OI-0001-059</v>
          </cell>
          <cell r="I4970">
            <v>40175</v>
          </cell>
          <cell r="J4970">
            <v>40168</v>
          </cell>
          <cell r="K4970" t="str">
            <v>Y</v>
          </cell>
          <cell r="L4970" t="str">
            <v>Doc</v>
          </cell>
          <cell r="M4970">
            <v>474</v>
          </cell>
        </row>
        <row r="4971">
          <cell r="C4971" t="str">
            <v>25</v>
          </cell>
          <cell r="D4971" t="str">
            <v>05050-MX-25-015-01</v>
          </cell>
          <cell r="E4971" t="str">
            <v>05050-MX-25-015-01</v>
          </cell>
          <cell r="F4971" t="str">
            <v xml:space="preserve">Data Sheet for Dry Sand-- </v>
          </cell>
          <cell r="G4971">
            <v>0</v>
          </cell>
          <cell r="H4971" t="str">
            <v>VP-1516-2500-OI-0001-049</v>
          </cell>
          <cell r="I4971">
            <v>40175</v>
          </cell>
          <cell r="J4971">
            <v>40168</v>
          </cell>
          <cell r="K4971" t="str">
            <v>Y</v>
          </cell>
          <cell r="L4971" t="str">
            <v>Doc</v>
          </cell>
          <cell r="M4971">
            <v>475</v>
          </cell>
        </row>
        <row r="4972">
          <cell r="C4972" t="str">
            <v>25</v>
          </cell>
          <cell r="D4972" t="str">
            <v>05050-MX-25-016-01</v>
          </cell>
          <cell r="E4972" t="str">
            <v>05050-MX-25-016-01</v>
          </cell>
          <cell r="F4972" t="str">
            <v xml:space="preserve">Data Sheet for Bituminious Coated Hessian Damp Proof Course-- </v>
          </cell>
          <cell r="G4972">
            <v>0</v>
          </cell>
          <cell r="H4972" t="str">
            <v>VP-1516-2500-OI-0001-052</v>
          </cell>
          <cell r="I4972">
            <v>40175</v>
          </cell>
          <cell r="J4972">
            <v>40168</v>
          </cell>
          <cell r="K4972" t="str">
            <v>Y</v>
          </cell>
          <cell r="L4972" t="str">
            <v>Doc</v>
          </cell>
          <cell r="M4972">
            <v>476</v>
          </cell>
        </row>
        <row r="4973">
          <cell r="C4973" t="str">
            <v>25</v>
          </cell>
          <cell r="D4973" t="str">
            <v>05050-MX-25-017-01</v>
          </cell>
          <cell r="E4973" t="str">
            <v>05050-MX-25-017-01</v>
          </cell>
          <cell r="F4973" t="str">
            <v xml:space="preserve">Data Sheet for Fibre Glass Cloth-- </v>
          </cell>
          <cell r="G4973">
            <v>0</v>
          </cell>
          <cell r="H4973" t="str">
            <v>VP-1516-2500-OI-0001-058</v>
          </cell>
          <cell r="I4973">
            <v>40175</v>
          </cell>
          <cell r="J4973">
            <v>40168</v>
          </cell>
          <cell r="K4973" t="str">
            <v>Y</v>
          </cell>
          <cell r="L4973" t="str">
            <v>Doc</v>
          </cell>
          <cell r="M4973">
            <v>477</v>
          </cell>
        </row>
        <row r="4974">
          <cell r="C4974" t="str">
            <v>25</v>
          </cell>
          <cell r="D4974" t="str">
            <v>05050-MX-25-018-01</v>
          </cell>
          <cell r="E4974" t="str">
            <v>05050-MX-25-018-01</v>
          </cell>
          <cell r="F4974" t="str">
            <v xml:space="preserve">Data Sheet for Bitumen Cutback Primer-- </v>
          </cell>
          <cell r="G4974">
            <v>0</v>
          </cell>
          <cell r="H4974" t="str">
            <v>VP-1516-2500-OI-0001-079</v>
          </cell>
          <cell r="I4974">
            <v>40175</v>
          </cell>
          <cell r="J4974">
            <v>40168</v>
          </cell>
          <cell r="K4974" t="str">
            <v>Y</v>
          </cell>
          <cell r="L4974" t="str">
            <v>Doc</v>
          </cell>
          <cell r="M4974">
            <v>478</v>
          </cell>
        </row>
        <row r="4975">
          <cell r="C4975" t="str">
            <v>25</v>
          </cell>
          <cell r="D4975" t="str">
            <v>05050-MX-25-019-01</v>
          </cell>
          <cell r="E4975" t="str">
            <v>05050-MX-25-019-01</v>
          </cell>
          <cell r="F4975" t="str">
            <v xml:space="preserve">Data Sheet for Miscellaneous Insulation Items-- </v>
          </cell>
          <cell r="G4975">
            <v>0</v>
          </cell>
          <cell r="H4975" t="str">
            <v>VP-1516-2500-OI-0001-064</v>
          </cell>
          <cell r="I4975">
            <v>40175</v>
          </cell>
          <cell r="J4975">
            <v>40168</v>
          </cell>
          <cell r="K4975" t="str">
            <v>Y</v>
          </cell>
          <cell r="L4975" t="str">
            <v>Doc</v>
          </cell>
          <cell r="M4975">
            <v>479</v>
          </cell>
        </row>
        <row r="4976">
          <cell r="C4976" t="str">
            <v>25</v>
          </cell>
          <cell r="D4976" t="str">
            <v/>
          </cell>
          <cell r="E4976" t="str">
            <v/>
          </cell>
          <cell r="F4976" t="str">
            <v xml:space="preserve">Data Sheet for Puf Insulation-- </v>
          </cell>
          <cell r="G4976">
            <v>0</v>
          </cell>
          <cell r="H4976" t="str">
            <v>VP-1516-2500-OI-0001-065</v>
          </cell>
          <cell r="I4976">
            <v>40175</v>
          </cell>
          <cell r="J4976">
            <v>40168</v>
          </cell>
          <cell r="K4976" t="str">
            <v>N</v>
          </cell>
          <cell r="L4976" t="str">
            <v>Doc</v>
          </cell>
          <cell r="M4976">
            <v>480</v>
          </cell>
        </row>
        <row r="4977">
          <cell r="C4977" t="str">
            <v>25</v>
          </cell>
          <cell r="D4977" t="str">
            <v>05050-MX-25-021-01</v>
          </cell>
          <cell r="E4977" t="str">
            <v>05050-MX-25-021-01</v>
          </cell>
          <cell r="F4977" t="str">
            <v xml:space="preserve">SPLIR-- </v>
          </cell>
          <cell r="G4977">
            <v>0</v>
          </cell>
          <cell r="H4977" t="str">
            <v>VP-1516-2500-OI-0001-063</v>
          </cell>
          <cell r="I4977">
            <v>40175</v>
          </cell>
          <cell r="J4977">
            <v>40168</v>
          </cell>
          <cell r="K4977" t="str">
            <v>Y</v>
          </cell>
          <cell r="L4977" t="str">
            <v>Doc</v>
          </cell>
          <cell r="M4977">
            <v>481</v>
          </cell>
        </row>
        <row r="4978">
          <cell r="C4978" t="str">
            <v>25</v>
          </cell>
          <cell r="D4978" t="str">
            <v>05050-MX-25-022-00</v>
          </cell>
          <cell r="E4978" t="str">
            <v>05050-MX-25-022-00</v>
          </cell>
          <cell r="F4978" t="str">
            <v xml:space="preserve">Data Sheet for Manual Valves-- </v>
          </cell>
          <cell r="G4978">
            <v>0</v>
          </cell>
          <cell r="H4978" t="str">
            <v>VP-1516-2500-OI-0001-055</v>
          </cell>
          <cell r="I4978">
            <v>40175</v>
          </cell>
          <cell r="J4978">
            <v>40168</v>
          </cell>
          <cell r="K4978" t="str">
            <v>Y</v>
          </cell>
          <cell r="L4978" t="str">
            <v>Doc</v>
          </cell>
          <cell r="M4978">
            <v>482</v>
          </cell>
        </row>
        <row r="4979">
          <cell r="C4979" t="str">
            <v>25</v>
          </cell>
          <cell r="D4979" t="str">
            <v>05050-MX-25-023-00</v>
          </cell>
          <cell r="E4979" t="str">
            <v>05050-MX-25-023-00</v>
          </cell>
          <cell r="F4979" t="str">
            <v xml:space="preserve">Datasheet for Non-Return, Dual-Plate Swing Check Valves-- </v>
          </cell>
          <cell r="G4979">
            <v>0</v>
          </cell>
          <cell r="H4979" t="str">
            <v>VP-1516-2500-OI-0001-060</v>
          </cell>
          <cell r="I4979">
            <v>40175</v>
          </cell>
          <cell r="J4979">
            <v>40168</v>
          </cell>
          <cell r="K4979" t="str">
            <v>Y</v>
          </cell>
          <cell r="L4979" t="str">
            <v>Doc</v>
          </cell>
          <cell r="M4979">
            <v>483</v>
          </cell>
        </row>
        <row r="4980">
          <cell r="C4980" t="str">
            <v>25</v>
          </cell>
          <cell r="D4980" t="str">
            <v>05050-MX-25-024-00</v>
          </cell>
          <cell r="E4980" t="str">
            <v>05050-MX-25-024-00</v>
          </cell>
          <cell r="F4980" t="str">
            <v xml:space="preserve">Instrument Valve Data Sheet-- </v>
          </cell>
          <cell r="G4980">
            <v>0</v>
          </cell>
          <cell r="H4980" t="str">
            <v>VP-1516-2500-OI-0001-051</v>
          </cell>
          <cell r="I4980">
            <v>40175</v>
          </cell>
          <cell r="J4980">
            <v>40168</v>
          </cell>
          <cell r="K4980" t="str">
            <v>Y</v>
          </cell>
          <cell r="L4980" t="str">
            <v>Doc</v>
          </cell>
          <cell r="M4980">
            <v>484</v>
          </cell>
        </row>
        <row r="4981">
          <cell r="C4981" t="str">
            <v>25</v>
          </cell>
          <cell r="D4981" t="str">
            <v>05050-MX-25-025-00</v>
          </cell>
          <cell r="E4981" t="str">
            <v>05050-MX-25-025-00</v>
          </cell>
          <cell r="F4981" t="str">
            <v xml:space="preserve">Propane Tank Pressure Relief Valves Interlocking System Datasheet-- </v>
          </cell>
          <cell r="G4981">
            <v>0</v>
          </cell>
          <cell r="H4981" t="str">
            <v>VP-1516-147-T-101/2-047</v>
          </cell>
          <cell r="I4981">
            <v>40175</v>
          </cell>
          <cell r="J4981">
            <v>40168</v>
          </cell>
          <cell r="K4981" t="str">
            <v>Y</v>
          </cell>
          <cell r="L4981" t="str">
            <v>Doc</v>
          </cell>
          <cell r="M4981">
            <v>485</v>
          </cell>
        </row>
        <row r="4982">
          <cell r="C4982" t="str">
            <v>25</v>
          </cell>
          <cell r="D4982" t="str">
            <v>05050-MX-25-026-00</v>
          </cell>
          <cell r="E4982" t="str">
            <v>05050-MX-25-026-00</v>
          </cell>
          <cell r="F4982" t="str">
            <v xml:space="preserve">Propane Tank Vacuum Relief Valves Interlocking System Datasheet-- </v>
          </cell>
          <cell r="G4982">
            <v>0</v>
          </cell>
          <cell r="H4982" t="str">
            <v>VP-1516-147-T-101/2-048</v>
          </cell>
          <cell r="I4982">
            <v>40175</v>
          </cell>
          <cell r="J4982">
            <v>40168</v>
          </cell>
          <cell r="K4982" t="str">
            <v>Y</v>
          </cell>
          <cell r="L4982" t="str">
            <v>Doc</v>
          </cell>
          <cell r="M4982">
            <v>486</v>
          </cell>
        </row>
        <row r="4983">
          <cell r="C4983" t="str">
            <v>00</v>
          </cell>
          <cell r="D4983" t="str">
            <v>05050-VS-00--</v>
          </cell>
          <cell r="E4983" t="str">
            <v>05050-VS-00--</v>
          </cell>
          <cell r="F4983" t="str">
            <v>Civil Specifications</v>
          </cell>
          <cell r="G4983">
            <v>0</v>
          </cell>
          <cell r="H4983">
            <v>0</v>
          </cell>
          <cell r="I4983" t="str">
            <v>-</v>
          </cell>
          <cell r="J4983" t="str">
            <v>-</v>
          </cell>
          <cell r="K4983" t="str">
            <v>Y</v>
          </cell>
          <cell r="L4983" t="str">
            <v>Doc</v>
          </cell>
          <cell r="M4983">
            <v>487</v>
          </cell>
        </row>
        <row r="4984">
          <cell r="C4984" t="str">
            <v>13</v>
          </cell>
          <cell r="D4984" t="str">
            <v/>
          </cell>
          <cell r="E4984" t="str">
            <v/>
          </cell>
          <cell r="F4984" t="str">
            <v xml:space="preserve">Civil Specification for LPG Tank-- </v>
          </cell>
          <cell r="G4984">
            <v>0</v>
          </cell>
          <cell r="H4984" t="str">
            <v>VP-1516-2500-OI-0001-036</v>
          </cell>
          <cell r="I4984">
            <v>40175</v>
          </cell>
          <cell r="J4984">
            <v>40168</v>
          </cell>
          <cell r="K4984" t="str">
            <v>N</v>
          </cell>
          <cell r="L4984" t="str">
            <v>Doc</v>
          </cell>
          <cell r="M4984">
            <v>488</v>
          </cell>
        </row>
        <row r="4985">
          <cell r="C4985" t="str">
            <v>13</v>
          </cell>
          <cell r="D4985" t="str">
            <v/>
          </cell>
          <cell r="E4985" t="str">
            <v/>
          </cell>
          <cell r="F4985" t="str">
            <v xml:space="preserve">Test procedure for concrete-- </v>
          </cell>
          <cell r="G4985">
            <v>0</v>
          </cell>
          <cell r="H4985">
            <v>0</v>
          </cell>
          <cell r="I4985">
            <v>40175</v>
          </cell>
          <cell r="J4985">
            <v>40168</v>
          </cell>
          <cell r="K4985" t="str">
            <v>N</v>
          </cell>
          <cell r="L4985" t="str">
            <v>Doc</v>
          </cell>
          <cell r="M4985">
            <v>489</v>
          </cell>
        </row>
        <row r="4986">
          <cell r="C4986" t="str">
            <v>13</v>
          </cell>
          <cell r="D4986" t="str">
            <v/>
          </cell>
          <cell r="E4986" t="str">
            <v/>
          </cell>
          <cell r="F4986" t="str">
            <v xml:space="preserve">Re-bar specification-- </v>
          </cell>
          <cell r="G4986">
            <v>0</v>
          </cell>
          <cell r="H4986">
            <v>0</v>
          </cell>
          <cell r="I4986">
            <v>40175</v>
          </cell>
          <cell r="J4986">
            <v>40168</v>
          </cell>
          <cell r="K4986" t="str">
            <v>N</v>
          </cell>
          <cell r="L4986" t="str">
            <v>Doc</v>
          </cell>
          <cell r="M4986">
            <v>490</v>
          </cell>
        </row>
        <row r="4987">
          <cell r="C4987" t="str">
            <v>13</v>
          </cell>
          <cell r="D4987" t="str">
            <v/>
          </cell>
          <cell r="E4987" t="str">
            <v/>
          </cell>
          <cell r="F4987" t="str">
            <v xml:space="preserve">Specification for civil works-- </v>
          </cell>
          <cell r="G4987">
            <v>0</v>
          </cell>
          <cell r="H4987">
            <v>0</v>
          </cell>
          <cell r="I4987">
            <v>40175</v>
          </cell>
          <cell r="J4987">
            <v>40168</v>
          </cell>
          <cell r="K4987" t="str">
            <v>N</v>
          </cell>
          <cell r="L4987" t="str">
            <v>Doc</v>
          </cell>
          <cell r="M4987">
            <v>491</v>
          </cell>
        </row>
        <row r="4988">
          <cell r="C4988" t="str">
            <v>13</v>
          </cell>
          <cell r="D4988" t="str">
            <v/>
          </cell>
          <cell r="E4988" t="str">
            <v/>
          </cell>
          <cell r="F4988" t="str">
            <v xml:space="preserve">Specification for fire proofing-- </v>
          </cell>
          <cell r="G4988">
            <v>0</v>
          </cell>
          <cell r="H4988">
            <v>0</v>
          </cell>
          <cell r="I4988">
            <v>40175</v>
          </cell>
          <cell r="J4988">
            <v>40168</v>
          </cell>
          <cell r="K4988" t="str">
            <v>N</v>
          </cell>
          <cell r="L4988" t="str">
            <v>Doc</v>
          </cell>
          <cell r="M4988">
            <v>492</v>
          </cell>
        </row>
        <row r="4989">
          <cell r="C4989" t="str">
            <v>13</v>
          </cell>
          <cell r="D4989" t="str">
            <v>05050-VS-13-206-00</v>
          </cell>
          <cell r="E4989" t="str">
            <v>05050-VS-13-206-00</v>
          </cell>
          <cell r="F4989" t="str">
            <v xml:space="preserve">Civil-Basis of Design- </v>
          </cell>
          <cell r="G4989">
            <v>0</v>
          </cell>
          <cell r="H4989" t="str">
            <v>VP-1516-2500-OI-0001-027</v>
          </cell>
          <cell r="I4989">
            <v>40175</v>
          </cell>
          <cell r="J4989">
            <v>40168</v>
          </cell>
          <cell r="K4989" t="str">
            <v>Y</v>
          </cell>
          <cell r="L4989" t="str">
            <v>Doc</v>
          </cell>
          <cell r="M4989">
            <v>493</v>
          </cell>
        </row>
        <row r="4990">
          <cell r="C4990" t="str">
            <v>25</v>
          </cell>
          <cell r="D4990" t="str">
            <v>05050-VS-25-002-00</v>
          </cell>
          <cell r="E4990" t="str">
            <v>05050-VS-25-002-00</v>
          </cell>
          <cell r="F4990" t="str">
            <v xml:space="preserve">Civil Engineering Services Specification-- </v>
          </cell>
          <cell r="G4990">
            <v>0</v>
          </cell>
          <cell r="H4990">
            <v>0</v>
          </cell>
          <cell r="I4990">
            <v>40175</v>
          </cell>
          <cell r="J4990">
            <v>40168</v>
          </cell>
          <cell r="K4990" t="str">
            <v>y</v>
          </cell>
          <cell r="L4990" t="str">
            <v>Doc</v>
          </cell>
          <cell r="M4990">
            <v>494</v>
          </cell>
        </row>
        <row r="4991">
          <cell r="C4991" t="str">
            <v>00</v>
          </cell>
          <cell r="D4991" t="str">
            <v/>
          </cell>
          <cell r="E4991" t="str">
            <v/>
          </cell>
          <cell r="F4991" t="str">
            <v xml:space="preserve">-- </v>
          </cell>
          <cell r="G4991">
            <v>0</v>
          </cell>
          <cell r="H4991">
            <v>0</v>
          </cell>
          <cell r="I4991">
            <v>7</v>
          </cell>
          <cell r="J4991">
            <v>0</v>
          </cell>
          <cell r="K4991">
            <v>0</v>
          </cell>
          <cell r="L4991" t="str">
            <v>Doc</v>
          </cell>
          <cell r="M4991">
            <v>495</v>
          </cell>
        </row>
        <row r="4992">
          <cell r="C4992" t="str">
            <v>25</v>
          </cell>
          <cell r="D4992" t="str">
            <v/>
          </cell>
          <cell r="E4992" t="str">
            <v/>
          </cell>
          <cell r="F4992" t="str">
            <v xml:space="preserve">Specitication for concrete (tank base slab)-- </v>
          </cell>
          <cell r="G4992">
            <v>0</v>
          </cell>
          <cell r="H4992">
            <v>0</v>
          </cell>
          <cell r="I4992">
            <v>40175</v>
          </cell>
          <cell r="J4992">
            <v>40168</v>
          </cell>
          <cell r="K4992" t="str">
            <v>N</v>
          </cell>
          <cell r="L4992" t="str">
            <v>Doc</v>
          </cell>
          <cell r="M4992">
            <v>496</v>
          </cell>
        </row>
        <row r="4993">
          <cell r="C4993" t="str">
            <v>25</v>
          </cell>
          <cell r="D4993" t="str">
            <v/>
          </cell>
          <cell r="E4993" t="str">
            <v/>
          </cell>
          <cell r="F4993" t="str">
            <v xml:space="preserve">Structural Steel Access &amp; Egress Specification on LPG Tanks-- </v>
          </cell>
          <cell r="G4993">
            <v>0</v>
          </cell>
          <cell r="H4993" t="str">
            <v>VP-1516-2500-OI-0001-015</v>
          </cell>
          <cell r="I4993">
            <v>40175</v>
          </cell>
          <cell r="J4993">
            <v>40168</v>
          </cell>
          <cell r="K4993" t="str">
            <v>N</v>
          </cell>
          <cell r="L4993" t="str">
            <v>Doc</v>
          </cell>
          <cell r="M4993">
            <v>497</v>
          </cell>
        </row>
        <row r="4994">
          <cell r="C4994" t="str">
            <v>00</v>
          </cell>
          <cell r="D4994" t="str">
            <v>05050-VC-00--</v>
          </cell>
          <cell r="E4994" t="str">
            <v>05050-VC-00--</v>
          </cell>
          <cell r="F4994" t="str">
            <v>Civil Calculations</v>
          </cell>
          <cell r="G4994">
            <v>0</v>
          </cell>
          <cell r="H4994">
            <v>0</v>
          </cell>
          <cell r="I4994" t="str">
            <v>-</v>
          </cell>
          <cell r="J4994" t="str">
            <v>-</v>
          </cell>
          <cell r="K4994" t="str">
            <v>Y</v>
          </cell>
          <cell r="L4994" t="str">
            <v>Doc</v>
          </cell>
          <cell r="M4994">
            <v>498</v>
          </cell>
        </row>
        <row r="4995">
          <cell r="C4995" t="str">
            <v>13</v>
          </cell>
          <cell r="D4995" t="str">
            <v>05050-VC-13-401-00</v>
          </cell>
          <cell r="E4995" t="str">
            <v>05050-VC-13-401-00</v>
          </cell>
          <cell r="F4995" t="str">
            <v xml:space="preserve">Civil design calculations - Propane - Base--(Propane) </v>
          </cell>
          <cell r="G4995">
            <v>0</v>
          </cell>
          <cell r="H4995" t="str">
            <v>VP-1516-147-T-101/2-028</v>
          </cell>
          <cell r="I4995">
            <v>40175</v>
          </cell>
          <cell r="J4995">
            <v>40168</v>
          </cell>
          <cell r="K4995" t="str">
            <v>Y</v>
          </cell>
          <cell r="L4995" t="str">
            <v>Doc</v>
          </cell>
          <cell r="M4995">
            <v>499</v>
          </cell>
        </row>
        <row r="4996">
          <cell r="C4996" t="str">
            <v>13</v>
          </cell>
          <cell r="D4996" t="str">
            <v/>
          </cell>
          <cell r="E4996" t="str">
            <v/>
          </cell>
          <cell r="F4996" t="str">
            <v xml:space="preserve">Civil design calculations--(Butane) </v>
          </cell>
          <cell r="G4996">
            <v>0</v>
          </cell>
          <cell r="H4996" t="str">
            <v>VP-1516-148-T-101/2-028</v>
          </cell>
          <cell r="I4996">
            <v>40175</v>
          </cell>
          <cell r="J4996">
            <v>40168</v>
          </cell>
          <cell r="K4996" t="str">
            <v>N</v>
          </cell>
          <cell r="L4996" t="str">
            <v>Doc</v>
          </cell>
          <cell r="M4996">
            <v>500</v>
          </cell>
        </row>
        <row r="4997">
          <cell r="C4997" t="str">
            <v>13</v>
          </cell>
          <cell r="D4997" t="str">
            <v/>
          </cell>
          <cell r="E4997" t="str">
            <v/>
          </cell>
          <cell r="F4997" t="str">
            <v xml:space="preserve">Access Stair Calculations--(Propane) </v>
          </cell>
          <cell r="G4997">
            <v>0</v>
          </cell>
          <cell r="H4997" t="str">
            <v>VP-1516-147-T-101/2-027</v>
          </cell>
          <cell r="I4997">
            <v>40175</v>
          </cell>
          <cell r="J4997">
            <v>40168</v>
          </cell>
          <cell r="K4997" t="str">
            <v>N</v>
          </cell>
          <cell r="L4997" t="str">
            <v>Doc</v>
          </cell>
          <cell r="M4997">
            <v>501</v>
          </cell>
        </row>
        <row r="4998">
          <cell r="C4998" t="str">
            <v>13</v>
          </cell>
          <cell r="D4998" t="str">
            <v>05050-VC-13-602-00</v>
          </cell>
          <cell r="E4998" t="str">
            <v>05050-VC-13-602-00</v>
          </cell>
          <cell r="F4998" t="str">
            <v xml:space="preserve">Access Stair Calculations--(Butane) </v>
          </cell>
          <cell r="G4998">
            <v>0</v>
          </cell>
          <cell r="H4998" t="str">
            <v>VP-1516-148-T-101/2-027</v>
          </cell>
          <cell r="I4998">
            <v>40175</v>
          </cell>
          <cell r="J4998">
            <v>40168</v>
          </cell>
          <cell r="K4998" t="str">
            <v>Y</v>
          </cell>
          <cell r="L4998" t="str">
            <v>Doc</v>
          </cell>
          <cell r="M4998">
            <v>502</v>
          </cell>
        </row>
        <row r="4999">
          <cell r="C4999" t="str">
            <v>13</v>
          </cell>
          <cell r="D4999" t="str">
            <v/>
          </cell>
          <cell r="E4999" t="str">
            <v/>
          </cell>
          <cell r="F4999" t="str">
            <v xml:space="preserve">Principal design of tank base-- </v>
          </cell>
          <cell r="G4999">
            <v>0</v>
          </cell>
          <cell r="H4999">
            <v>0</v>
          </cell>
          <cell r="I4999">
            <v>40175</v>
          </cell>
          <cell r="J4999">
            <v>40168</v>
          </cell>
          <cell r="K4999" t="str">
            <v>N</v>
          </cell>
          <cell r="L4999" t="str">
            <v>Doc</v>
          </cell>
          <cell r="M4999">
            <v>503</v>
          </cell>
        </row>
        <row r="5000">
          <cell r="C5000" t="str">
            <v>13</v>
          </cell>
          <cell r="D5000" t="str">
            <v>05050-VC-13-652-00</v>
          </cell>
          <cell r="E5000" t="str">
            <v>05050-VC-13-652-00</v>
          </cell>
          <cell r="F5000" t="str">
            <v xml:space="preserve">Outer Wall Calculation-- </v>
          </cell>
          <cell r="G5000">
            <v>0</v>
          </cell>
          <cell r="H5000" t="str">
            <v>VP-1516-2500-OI-0001-006</v>
          </cell>
          <cell r="I5000">
            <v>40175</v>
          </cell>
          <cell r="J5000">
            <v>40168</v>
          </cell>
          <cell r="K5000" t="str">
            <v>Y</v>
          </cell>
          <cell r="L5000" t="str">
            <v>Doc</v>
          </cell>
          <cell r="M5000">
            <v>504</v>
          </cell>
        </row>
        <row r="5001">
          <cell r="C5001" t="str">
            <v>00</v>
          </cell>
          <cell r="D5001" t="str">
            <v>05050-VM-00--</v>
          </cell>
          <cell r="E5001" t="str">
            <v>05050-VM-00--</v>
          </cell>
          <cell r="F5001" t="str">
            <v>Civil Documents</v>
          </cell>
          <cell r="G5001">
            <v>0</v>
          </cell>
          <cell r="H5001">
            <v>0</v>
          </cell>
          <cell r="I5001" t="str">
            <v>-</v>
          </cell>
          <cell r="J5001" t="str">
            <v>-</v>
          </cell>
          <cell r="K5001" t="str">
            <v>Y</v>
          </cell>
          <cell r="L5001" t="str">
            <v>Doc</v>
          </cell>
          <cell r="M5001">
            <v>505</v>
          </cell>
        </row>
        <row r="5002">
          <cell r="C5002">
            <v>13</v>
          </cell>
          <cell r="D5002" t="str">
            <v/>
          </cell>
          <cell r="E5002" t="str">
            <v/>
          </cell>
          <cell r="F5002" t="str">
            <v xml:space="preserve">Bar bending schedule-Base-(Propane) </v>
          </cell>
          <cell r="G5002">
            <v>0</v>
          </cell>
          <cell r="H5002" t="str">
            <v>VP-1516-147-T-101/2-073</v>
          </cell>
          <cell r="I5002">
            <v>40175</v>
          </cell>
          <cell r="J5002">
            <v>40168</v>
          </cell>
          <cell r="K5002" t="str">
            <v>N</v>
          </cell>
          <cell r="L5002" t="str">
            <v>Doc</v>
          </cell>
          <cell r="M5002">
            <v>506</v>
          </cell>
        </row>
        <row r="5003">
          <cell r="C5003" t="str">
            <v>13</v>
          </cell>
          <cell r="D5003" t="str">
            <v/>
          </cell>
          <cell r="E5003" t="str">
            <v/>
          </cell>
          <cell r="F5003" t="str">
            <v xml:space="preserve">Bar bending schedule-Outer Shell-(Propane) </v>
          </cell>
          <cell r="G5003">
            <v>0</v>
          </cell>
          <cell r="H5003" t="str">
            <v>VP-1516-147-T-101/2-074</v>
          </cell>
          <cell r="I5003">
            <v>40175</v>
          </cell>
          <cell r="J5003">
            <v>40168</v>
          </cell>
          <cell r="K5003" t="str">
            <v>n</v>
          </cell>
          <cell r="L5003" t="str">
            <v>Doc</v>
          </cell>
          <cell r="M5003">
            <v>507</v>
          </cell>
        </row>
        <row r="5004">
          <cell r="C5004" t="str">
            <v>13</v>
          </cell>
          <cell r="D5004" t="str">
            <v/>
          </cell>
          <cell r="E5004" t="str">
            <v/>
          </cell>
          <cell r="F5004" t="str">
            <v xml:space="preserve">Bar bending schedule-Roof-(Propane) </v>
          </cell>
          <cell r="G5004">
            <v>0</v>
          </cell>
          <cell r="H5004" t="str">
            <v>VP-1516-147-T-101/2-075</v>
          </cell>
          <cell r="I5004">
            <v>40175</v>
          </cell>
          <cell r="J5004">
            <v>40168</v>
          </cell>
          <cell r="K5004" t="str">
            <v>N</v>
          </cell>
          <cell r="L5004" t="str">
            <v>Doc</v>
          </cell>
          <cell r="M5004">
            <v>508</v>
          </cell>
        </row>
        <row r="5005">
          <cell r="C5005" t="str">
            <v>13</v>
          </cell>
          <cell r="D5005" t="str">
            <v/>
          </cell>
          <cell r="E5005" t="str">
            <v/>
          </cell>
          <cell r="F5005" t="str">
            <v xml:space="preserve">Bar bending schedule-Temporary openings-(Propane) </v>
          </cell>
          <cell r="G5005">
            <v>0</v>
          </cell>
          <cell r="H5005" t="str">
            <v>VP-1516-147-T-101/2-076</v>
          </cell>
          <cell r="I5005">
            <v>40175</v>
          </cell>
          <cell r="J5005">
            <v>40168</v>
          </cell>
          <cell r="K5005" t="str">
            <v>N</v>
          </cell>
          <cell r="L5005" t="str">
            <v>Doc</v>
          </cell>
          <cell r="M5005">
            <v>509</v>
          </cell>
        </row>
        <row r="5006">
          <cell r="C5006">
            <v>13</v>
          </cell>
          <cell r="D5006" t="str">
            <v/>
          </cell>
          <cell r="E5006" t="str">
            <v/>
          </cell>
          <cell r="F5006" t="str">
            <v xml:space="preserve">Civil Handling Procedure-- </v>
          </cell>
          <cell r="G5006">
            <v>0</v>
          </cell>
          <cell r="H5006" t="str">
            <v>VP-1516-2500-OI-0001-107</v>
          </cell>
          <cell r="I5006">
            <v>40175</v>
          </cell>
          <cell r="J5006">
            <v>40168</v>
          </cell>
          <cell r="K5006" t="str">
            <v>N</v>
          </cell>
          <cell r="L5006" t="str">
            <v>Doc</v>
          </cell>
          <cell r="M5006">
            <v>510</v>
          </cell>
        </row>
        <row r="5007">
          <cell r="C5007" t="str">
            <v>13</v>
          </cell>
          <cell r="D5007" t="str">
            <v>05050-VM-13-006-00</v>
          </cell>
          <cell r="E5007" t="str">
            <v>05050-VM-13-006-00</v>
          </cell>
          <cell r="F5007" t="str">
            <v xml:space="preserve">Data Sheet for Concrete Leveling Layer-- </v>
          </cell>
          <cell r="G5007">
            <v>0</v>
          </cell>
          <cell r="H5007" t="str">
            <v>VP-1516-2500-OI-0001-048</v>
          </cell>
          <cell r="I5007">
            <v>40175</v>
          </cell>
          <cell r="J5007">
            <v>40168</v>
          </cell>
          <cell r="K5007" t="str">
            <v>Y</v>
          </cell>
          <cell r="L5007" t="str">
            <v>Doc</v>
          </cell>
          <cell r="M5007">
            <v>511</v>
          </cell>
        </row>
        <row r="5008">
          <cell r="C5008" t="str">
            <v>13</v>
          </cell>
          <cell r="D5008" t="str">
            <v/>
          </cell>
          <cell r="E5008" t="str">
            <v/>
          </cell>
          <cell r="F5008" t="str">
            <v xml:space="preserve">Civil Construction Procedure-- </v>
          </cell>
          <cell r="G5008">
            <v>0</v>
          </cell>
          <cell r="H5008" t="str">
            <v>VP-1516-2500-OI-0001-108</v>
          </cell>
          <cell r="I5008">
            <v>40175</v>
          </cell>
          <cell r="J5008">
            <v>40168</v>
          </cell>
          <cell r="K5008" t="str">
            <v>N</v>
          </cell>
          <cell r="L5008" t="str">
            <v>Doc</v>
          </cell>
          <cell r="M5008">
            <v>512</v>
          </cell>
        </row>
        <row r="5009">
          <cell r="C5009" t="str">
            <v>13</v>
          </cell>
          <cell r="D5009" t="str">
            <v/>
          </cell>
          <cell r="E5009" t="str">
            <v/>
          </cell>
          <cell r="F5009" t="str">
            <v xml:space="preserve">--(Propane) </v>
          </cell>
          <cell r="G5009">
            <v>0</v>
          </cell>
          <cell r="H5009">
            <v>0</v>
          </cell>
          <cell r="I5009">
            <v>40175</v>
          </cell>
          <cell r="J5009">
            <v>40168</v>
          </cell>
          <cell r="K5009" t="str">
            <v>N</v>
          </cell>
          <cell r="L5009" t="str">
            <v>Doc</v>
          </cell>
          <cell r="M5009">
            <v>513</v>
          </cell>
        </row>
        <row r="5010">
          <cell r="C5010">
            <v>13</v>
          </cell>
          <cell r="D5010" t="str">
            <v/>
          </cell>
          <cell r="E5010" t="str">
            <v/>
          </cell>
          <cell r="F5010" t="str">
            <v xml:space="preserve">--(Propane) </v>
          </cell>
          <cell r="G5010">
            <v>0</v>
          </cell>
          <cell r="H5010">
            <v>0</v>
          </cell>
          <cell r="I5010">
            <v>40175</v>
          </cell>
          <cell r="J5010">
            <v>40168</v>
          </cell>
          <cell r="K5010" t="str">
            <v>N</v>
          </cell>
          <cell r="L5010" t="str">
            <v>Doc</v>
          </cell>
          <cell r="M5010">
            <v>514</v>
          </cell>
        </row>
        <row r="5011">
          <cell r="C5011" t="str">
            <v>13</v>
          </cell>
          <cell r="D5011" t="str">
            <v/>
          </cell>
          <cell r="E5011" t="str">
            <v/>
          </cell>
          <cell r="F5011" t="str">
            <v xml:space="preserve">--(Propane) </v>
          </cell>
          <cell r="G5011">
            <v>0</v>
          </cell>
          <cell r="H5011">
            <v>0</v>
          </cell>
          <cell r="I5011">
            <v>40175</v>
          </cell>
          <cell r="J5011">
            <v>40168</v>
          </cell>
          <cell r="K5011" t="str">
            <v>N</v>
          </cell>
          <cell r="L5011" t="str">
            <v>Doc</v>
          </cell>
          <cell r="M5011">
            <v>515</v>
          </cell>
        </row>
        <row r="5012">
          <cell r="C5012" t="str">
            <v>13</v>
          </cell>
          <cell r="D5012" t="str">
            <v/>
          </cell>
          <cell r="E5012" t="str">
            <v/>
          </cell>
          <cell r="F5012" t="str">
            <v xml:space="preserve">--(Propane) </v>
          </cell>
          <cell r="G5012">
            <v>0</v>
          </cell>
          <cell r="H5012">
            <v>0</v>
          </cell>
          <cell r="I5012">
            <v>40175</v>
          </cell>
          <cell r="J5012">
            <v>40168</v>
          </cell>
          <cell r="K5012" t="str">
            <v>N</v>
          </cell>
          <cell r="L5012" t="str">
            <v>Doc</v>
          </cell>
          <cell r="M5012">
            <v>516</v>
          </cell>
        </row>
        <row r="5013">
          <cell r="C5013" t="str">
            <v>13</v>
          </cell>
          <cell r="D5013" t="str">
            <v/>
          </cell>
          <cell r="E5013" t="str">
            <v/>
          </cell>
          <cell r="F5013" t="str">
            <v xml:space="preserve">--(Propane) </v>
          </cell>
          <cell r="G5013">
            <v>0</v>
          </cell>
          <cell r="H5013">
            <v>0</v>
          </cell>
          <cell r="I5013">
            <v>40175</v>
          </cell>
          <cell r="J5013">
            <v>40168</v>
          </cell>
          <cell r="K5013" t="str">
            <v>N</v>
          </cell>
          <cell r="L5013" t="str">
            <v>Doc</v>
          </cell>
          <cell r="M5013">
            <v>517</v>
          </cell>
        </row>
        <row r="5014">
          <cell r="C5014">
            <v>13</v>
          </cell>
          <cell r="D5014" t="str">
            <v/>
          </cell>
          <cell r="E5014" t="str">
            <v/>
          </cell>
          <cell r="F5014" t="str">
            <v xml:space="preserve">--(Propane) </v>
          </cell>
          <cell r="G5014">
            <v>0</v>
          </cell>
          <cell r="H5014">
            <v>0</v>
          </cell>
          <cell r="I5014">
            <v>40175</v>
          </cell>
          <cell r="J5014">
            <v>40168</v>
          </cell>
          <cell r="K5014" t="str">
            <v>N</v>
          </cell>
          <cell r="L5014" t="str">
            <v>Doc</v>
          </cell>
          <cell r="M5014">
            <v>518</v>
          </cell>
        </row>
        <row r="5015">
          <cell r="C5015" t="str">
            <v>13</v>
          </cell>
          <cell r="D5015" t="str">
            <v/>
          </cell>
          <cell r="E5015" t="str">
            <v/>
          </cell>
          <cell r="F5015" t="str">
            <v xml:space="preserve">--(Propane) </v>
          </cell>
          <cell r="G5015">
            <v>0</v>
          </cell>
          <cell r="H5015">
            <v>0</v>
          </cell>
          <cell r="I5015">
            <v>40175</v>
          </cell>
          <cell r="J5015">
            <v>40168</v>
          </cell>
          <cell r="K5015" t="str">
            <v>N</v>
          </cell>
          <cell r="L5015" t="str">
            <v>Doc</v>
          </cell>
          <cell r="M5015">
            <v>519</v>
          </cell>
        </row>
        <row r="5016">
          <cell r="C5016" t="str">
            <v>13</v>
          </cell>
          <cell r="D5016" t="str">
            <v/>
          </cell>
          <cell r="E5016" t="str">
            <v/>
          </cell>
          <cell r="F5016" t="str">
            <v xml:space="preserve">--(Propane) </v>
          </cell>
          <cell r="G5016">
            <v>0</v>
          </cell>
          <cell r="H5016">
            <v>0</v>
          </cell>
          <cell r="I5016">
            <v>40175</v>
          </cell>
          <cell r="J5016">
            <v>40168</v>
          </cell>
          <cell r="K5016" t="str">
            <v>N</v>
          </cell>
          <cell r="L5016" t="str">
            <v>Doc</v>
          </cell>
          <cell r="M5016">
            <v>520</v>
          </cell>
        </row>
        <row r="5017">
          <cell r="C5017" t="str">
            <v>13</v>
          </cell>
          <cell r="D5017" t="str">
            <v/>
          </cell>
          <cell r="E5017" t="str">
            <v/>
          </cell>
          <cell r="F5017" t="str">
            <v xml:space="preserve">--(Propane) </v>
          </cell>
          <cell r="G5017">
            <v>0</v>
          </cell>
          <cell r="H5017">
            <v>0</v>
          </cell>
          <cell r="I5017">
            <v>40175</v>
          </cell>
          <cell r="J5017">
            <v>40168</v>
          </cell>
          <cell r="K5017" t="str">
            <v>N</v>
          </cell>
          <cell r="L5017" t="str">
            <v>Doc</v>
          </cell>
          <cell r="M5017">
            <v>521</v>
          </cell>
        </row>
        <row r="5018">
          <cell r="C5018">
            <v>13</v>
          </cell>
          <cell r="D5018" t="str">
            <v/>
          </cell>
          <cell r="E5018" t="str">
            <v/>
          </cell>
          <cell r="F5018" t="str">
            <v xml:space="preserve">Bar bending schedule-Base-(Butane) </v>
          </cell>
          <cell r="G5018">
            <v>0</v>
          </cell>
          <cell r="H5018" t="str">
            <v>VP-1516-148-T-101/2-073</v>
          </cell>
          <cell r="I5018">
            <v>40175</v>
          </cell>
          <cell r="J5018">
            <v>40168</v>
          </cell>
          <cell r="K5018" t="str">
            <v>N</v>
          </cell>
          <cell r="L5018" t="str">
            <v>Doc</v>
          </cell>
          <cell r="M5018">
            <v>522</v>
          </cell>
        </row>
        <row r="5019">
          <cell r="C5019" t="str">
            <v>13</v>
          </cell>
          <cell r="D5019" t="str">
            <v/>
          </cell>
          <cell r="E5019" t="str">
            <v/>
          </cell>
          <cell r="F5019" t="str">
            <v xml:space="preserve">Bar bending schedule-Outer Shell-(Butane) </v>
          </cell>
          <cell r="G5019">
            <v>0</v>
          </cell>
          <cell r="H5019" t="str">
            <v>VP-1516-148-T-101/2-074</v>
          </cell>
          <cell r="I5019">
            <v>40175</v>
          </cell>
          <cell r="J5019">
            <v>40168</v>
          </cell>
          <cell r="K5019" t="str">
            <v>N</v>
          </cell>
          <cell r="L5019" t="str">
            <v>Doc</v>
          </cell>
          <cell r="M5019">
            <v>523</v>
          </cell>
        </row>
        <row r="5020">
          <cell r="C5020" t="str">
            <v>13</v>
          </cell>
          <cell r="D5020" t="str">
            <v/>
          </cell>
          <cell r="E5020" t="str">
            <v/>
          </cell>
          <cell r="F5020" t="str">
            <v xml:space="preserve">Bar bending schedule-Roof-(Butane) </v>
          </cell>
          <cell r="G5020">
            <v>0</v>
          </cell>
          <cell r="H5020" t="str">
            <v>VP-1516-148-T-101/2-075</v>
          </cell>
          <cell r="I5020">
            <v>40175</v>
          </cell>
          <cell r="J5020">
            <v>40168</v>
          </cell>
          <cell r="K5020" t="str">
            <v>N</v>
          </cell>
          <cell r="L5020" t="str">
            <v>Doc</v>
          </cell>
          <cell r="M5020">
            <v>524</v>
          </cell>
        </row>
        <row r="5021">
          <cell r="C5021" t="str">
            <v>13</v>
          </cell>
          <cell r="D5021" t="str">
            <v/>
          </cell>
          <cell r="E5021" t="str">
            <v/>
          </cell>
          <cell r="F5021" t="str">
            <v xml:space="preserve">Bar bending schedule-Temporary openings-(Butane) </v>
          </cell>
          <cell r="G5021">
            <v>0</v>
          </cell>
          <cell r="H5021" t="str">
            <v>VP-1516-148-T-101/2-076</v>
          </cell>
          <cell r="I5021">
            <v>40175</v>
          </cell>
          <cell r="J5021">
            <v>40168</v>
          </cell>
          <cell r="K5021" t="str">
            <v>N</v>
          </cell>
          <cell r="L5021" t="str">
            <v>Doc</v>
          </cell>
          <cell r="M5021">
            <v>525</v>
          </cell>
        </row>
        <row r="5022">
          <cell r="C5022">
            <v>13</v>
          </cell>
          <cell r="D5022" t="str">
            <v/>
          </cell>
          <cell r="E5022" t="str">
            <v/>
          </cell>
          <cell r="F5022" t="str">
            <v xml:space="preserve">--(Butane) </v>
          </cell>
          <cell r="G5022">
            <v>0</v>
          </cell>
          <cell r="H5022">
            <v>0</v>
          </cell>
          <cell r="I5022">
            <v>40175</v>
          </cell>
          <cell r="J5022">
            <v>40168</v>
          </cell>
          <cell r="K5022" t="str">
            <v>N</v>
          </cell>
          <cell r="L5022" t="str">
            <v>Doc</v>
          </cell>
          <cell r="M5022">
            <v>526</v>
          </cell>
        </row>
        <row r="5023">
          <cell r="C5023" t="str">
            <v>13</v>
          </cell>
          <cell r="D5023" t="str">
            <v/>
          </cell>
          <cell r="E5023" t="str">
            <v/>
          </cell>
          <cell r="F5023" t="str">
            <v xml:space="preserve">--(Butane) </v>
          </cell>
          <cell r="G5023">
            <v>0</v>
          </cell>
          <cell r="H5023">
            <v>0</v>
          </cell>
          <cell r="I5023">
            <v>40175</v>
          </cell>
          <cell r="J5023">
            <v>40168</v>
          </cell>
          <cell r="K5023" t="str">
            <v>N</v>
          </cell>
          <cell r="L5023" t="str">
            <v>Doc</v>
          </cell>
          <cell r="M5023">
            <v>527</v>
          </cell>
        </row>
        <row r="5024">
          <cell r="C5024" t="str">
            <v>13</v>
          </cell>
          <cell r="D5024" t="str">
            <v/>
          </cell>
          <cell r="E5024" t="str">
            <v/>
          </cell>
          <cell r="F5024" t="str">
            <v xml:space="preserve">--(Butane) </v>
          </cell>
          <cell r="G5024">
            <v>0</v>
          </cell>
          <cell r="H5024">
            <v>0</v>
          </cell>
          <cell r="I5024">
            <v>40175</v>
          </cell>
          <cell r="J5024">
            <v>40168</v>
          </cell>
          <cell r="K5024" t="str">
            <v>N</v>
          </cell>
          <cell r="L5024" t="str">
            <v>Doc</v>
          </cell>
          <cell r="M5024">
            <v>528</v>
          </cell>
        </row>
        <row r="5025">
          <cell r="C5025" t="str">
            <v>13</v>
          </cell>
          <cell r="D5025" t="str">
            <v/>
          </cell>
          <cell r="E5025" t="str">
            <v/>
          </cell>
          <cell r="F5025" t="str">
            <v xml:space="preserve">--(Butane) </v>
          </cell>
          <cell r="G5025">
            <v>0</v>
          </cell>
          <cell r="H5025">
            <v>0</v>
          </cell>
          <cell r="I5025">
            <v>40175</v>
          </cell>
          <cell r="J5025">
            <v>40168</v>
          </cell>
          <cell r="K5025" t="str">
            <v>N</v>
          </cell>
          <cell r="L5025" t="str">
            <v>Doc</v>
          </cell>
          <cell r="M5025">
            <v>529</v>
          </cell>
        </row>
        <row r="5026">
          <cell r="C5026">
            <v>13</v>
          </cell>
          <cell r="D5026" t="str">
            <v/>
          </cell>
          <cell r="E5026" t="str">
            <v/>
          </cell>
          <cell r="F5026" t="str">
            <v xml:space="preserve">--(Butane) </v>
          </cell>
          <cell r="G5026">
            <v>0</v>
          </cell>
          <cell r="H5026">
            <v>0</v>
          </cell>
          <cell r="I5026">
            <v>40175</v>
          </cell>
          <cell r="J5026">
            <v>40168</v>
          </cell>
          <cell r="K5026" t="str">
            <v>N</v>
          </cell>
          <cell r="L5026" t="str">
            <v>Doc</v>
          </cell>
          <cell r="M5026">
            <v>530</v>
          </cell>
        </row>
        <row r="5027">
          <cell r="C5027" t="str">
            <v>13</v>
          </cell>
          <cell r="D5027" t="str">
            <v/>
          </cell>
          <cell r="E5027" t="str">
            <v/>
          </cell>
          <cell r="F5027" t="str">
            <v xml:space="preserve">--(Butane) </v>
          </cell>
          <cell r="G5027">
            <v>0</v>
          </cell>
          <cell r="H5027">
            <v>0</v>
          </cell>
          <cell r="I5027">
            <v>40175</v>
          </cell>
          <cell r="J5027">
            <v>40168</v>
          </cell>
          <cell r="K5027" t="str">
            <v>N</v>
          </cell>
          <cell r="L5027" t="str">
            <v>Doc</v>
          </cell>
          <cell r="M5027">
            <v>531</v>
          </cell>
        </row>
        <row r="5028">
          <cell r="C5028" t="str">
            <v>13</v>
          </cell>
          <cell r="D5028" t="str">
            <v/>
          </cell>
          <cell r="E5028" t="str">
            <v/>
          </cell>
          <cell r="F5028" t="str">
            <v xml:space="preserve">--(Butane) </v>
          </cell>
          <cell r="G5028">
            <v>0</v>
          </cell>
          <cell r="H5028">
            <v>0</v>
          </cell>
          <cell r="I5028">
            <v>40175</v>
          </cell>
          <cell r="J5028">
            <v>40168</v>
          </cell>
          <cell r="K5028" t="str">
            <v>N</v>
          </cell>
          <cell r="L5028" t="str">
            <v>Doc</v>
          </cell>
          <cell r="M5028">
            <v>532</v>
          </cell>
        </row>
        <row r="5029">
          <cell r="C5029" t="str">
            <v>13</v>
          </cell>
          <cell r="D5029" t="str">
            <v/>
          </cell>
          <cell r="E5029" t="str">
            <v/>
          </cell>
          <cell r="F5029" t="str">
            <v xml:space="preserve">--(Butane) </v>
          </cell>
          <cell r="G5029">
            <v>0</v>
          </cell>
          <cell r="H5029">
            <v>0</v>
          </cell>
          <cell r="I5029">
            <v>40175</v>
          </cell>
          <cell r="J5029">
            <v>40168</v>
          </cell>
          <cell r="K5029" t="str">
            <v>N</v>
          </cell>
          <cell r="L5029" t="str">
            <v>Doc</v>
          </cell>
          <cell r="M5029">
            <v>533</v>
          </cell>
        </row>
        <row r="5030">
          <cell r="C5030" t="str">
            <v>00</v>
          </cell>
          <cell r="D5030" t="str">
            <v/>
          </cell>
          <cell r="E5030" t="str">
            <v/>
          </cell>
          <cell r="F5030" t="str">
            <v xml:space="preserve">-- </v>
          </cell>
          <cell r="G5030">
            <v>0</v>
          </cell>
          <cell r="H5030">
            <v>0</v>
          </cell>
          <cell r="I5030">
            <v>7</v>
          </cell>
          <cell r="J5030">
            <v>0</v>
          </cell>
          <cell r="K5030">
            <v>0</v>
          </cell>
          <cell r="L5030" t="str">
            <v>Doc</v>
          </cell>
          <cell r="M5030">
            <v>534</v>
          </cell>
        </row>
        <row r="5031">
          <cell r="C5031" t="str">
            <v>25</v>
          </cell>
          <cell r="D5031" t="str">
            <v/>
          </cell>
          <cell r="E5031" t="str">
            <v/>
          </cell>
          <cell r="F5031" t="str">
            <v xml:space="preserve">Civil bill of quantities-- </v>
          </cell>
          <cell r="G5031">
            <v>0</v>
          </cell>
          <cell r="H5031">
            <v>0</v>
          </cell>
          <cell r="I5031">
            <v>40175</v>
          </cell>
          <cell r="J5031">
            <v>40168</v>
          </cell>
          <cell r="K5031" t="str">
            <v>N</v>
          </cell>
          <cell r="L5031" t="str">
            <v>Doc</v>
          </cell>
          <cell r="M5031">
            <v>535</v>
          </cell>
        </row>
        <row r="5032">
          <cell r="C5032" t="str">
            <v>25</v>
          </cell>
          <cell r="D5032" t="str">
            <v/>
          </cell>
          <cell r="E5032" t="str">
            <v/>
          </cell>
          <cell r="F5032" t="str">
            <v xml:space="preserve">Civil outline construction sequence-- </v>
          </cell>
          <cell r="G5032">
            <v>0</v>
          </cell>
          <cell r="H5032">
            <v>0</v>
          </cell>
          <cell r="I5032">
            <v>40175</v>
          </cell>
          <cell r="J5032">
            <v>40168</v>
          </cell>
          <cell r="K5032" t="str">
            <v>N</v>
          </cell>
          <cell r="L5032" t="str">
            <v>Doc</v>
          </cell>
          <cell r="M5032">
            <v>536</v>
          </cell>
        </row>
        <row r="5033">
          <cell r="C5033" t="str">
            <v>00</v>
          </cell>
          <cell r="D5033" t="str">
            <v/>
          </cell>
          <cell r="E5033" t="str">
            <v/>
          </cell>
          <cell r="F5033" t="str">
            <v>Process datasheets</v>
          </cell>
          <cell r="G5033">
            <v>0</v>
          </cell>
          <cell r="H5033">
            <v>0</v>
          </cell>
          <cell r="I5033" t="str">
            <v>-</v>
          </cell>
          <cell r="J5033" t="str">
            <v>-</v>
          </cell>
          <cell r="K5033" t="str">
            <v>N</v>
          </cell>
          <cell r="L5033" t="str">
            <v>Doc</v>
          </cell>
          <cell r="M5033">
            <v>537</v>
          </cell>
        </row>
        <row r="5034">
          <cell r="C5034" t="str">
            <v>34</v>
          </cell>
          <cell r="D5034" t="str">
            <v/>
          </cell>
          <cell r="E5034" t="str">
            <v/>
          </cell>
          <cell r="F5034" t="str">
            <v xml:space="preserve">Control valve datasheet-- </v>
          </cell>
          <cell r="G5034">
            <v>0</v>
          </cell>
          <cell r="H5034">
            <v>0</v>
          </cell>
          <cell r="I5034">
            <v>40175</v>
          </cell>
          <cell r="J5034">
            <v>40168</v>
          </cell>
          <cell r="K5034" t="str">
            <v>N</v>
          </cell>
          <cell r="L5034" t="str">
            <v>Doc</v>
          </cell>
          <cell r="M5034">
            <v>538</v>
          </cell>
        </row>
        <row r="5035">
          <cell r="C5035" t="str">
            <v>34</v>
          </cell>
          <cell r="D5035" t="str">
            <v/>
          </cell>
          <cell r="E5035" t="str">
            <v/>
          </cell>
          <cell r="F5035" t="str">
            <v xml:space="preserve">Control valve datasheet-- </v>
          </cell>
          <cell r="G5035">
            <v>0</v>
          </cell>
          <cell r="H5035">
            <v>0</v>
          </cell>
          <cell r="I5035">
            <v>40175</v>
          </cell>
          <cell r="J5035">
            <v>40168</v>
          </cell>
          <cell r="K5035" t="str">
            <v>N</v>
          </cell>
          <cell r="L5035" t="str">
            <v>Doc</v>
          </cell>
          <cell r="M5035">
            <v>539</v>
          </cell>
        </row>
        <row r="5036">
          <cell r="C5036" t="str">
            <v>34</v>
          </cell>
          <cell r="D5036" t="str">
            <v/>
          </cell>
          <cell r="E5036" t="str">
            <v/>
          </cell>
          <cell r="F5036" t="str">
            <v xml:space="preserve">Control valve datasheet-- </v>
          </cell>
          <cell r="G5036">
            <v>0</v>
          </cell>
          <cell r="H5036">
            <v>0</v>
          </cell>
          <cell r="I5036">
            <v>40175</v>
          </cell>
          <cell r="J5036">
            <v>40168</v>
          </cell>
          <cell r="K5036" t="str">
            <v>N</v>
          </cell>
          <cell r="L5036" t="str">
            <v>Doc</v>
          </cell>
          <cell r="M5036">
            <v>540</v>
          </cell>
        </row>
        <row r="5037">
          <cell r="C5037" t="str">
            <v>34</v>
          </cell>
          <cell r="D5037" t="str">
            <v/>
          </cell>
          <cell r="E5037" t="str">
            <v/>
          </cell>
          <cell r="F5037" t="str">
            <v xml:space="preserve">Control valve datasheet-- </v>
          </cell>
          <cell r="G5037">
            <v>0</v>
          </cell>
          <cell r="H5037">
            <v>0</v>
          </cell>
          <cell r="I5037">
            <v>40175</v>
          </cell>
          <cell r="J5037">
            <v>40168</v>
          </cell>
          <cell r="K5037" t="str">
            <v>N</v>
          </cell>
          <cell r="L5037" t="str">
            <v>Doc</v>
          </cell>
          <cell r="M5037">
            <v>541</v>
          </cell>
        </row>
        <row r="5038">
          <cell r="C5038" t="str">
            <v>34</v>
          </cell>
          <cell r="D5038" t="str">
            <v/>
          </cell>
          <cell r="E5038" t="str">
            <v/>
          </cell>
          <cell r="F5038" t="str">
            <v xml:space="preserve">Control valve datasheet-- </v>
          </cell>
          <cell r="G5038">
            <v>0</v>
          </cell>
          <cell r="H5038">
            <v>0</v>
          </cell>
          <cell r="I5038">
            <v>40175</v>
          </cell>
          <cell r="J5038">
            <v>40168</v>
          </cell>
          <cell r="K5038" t="str">
            <v>N</v>
          </cell>
          <cell r="L5038" t="str">
            <v>Doc</v>
          </cell>
          <cell r="M5038">
            <v>542</v>
          </cell>
        </row>
        <row r="5039">
          <cell r="C5039" t="str">
            <v>34</v>
          </cell>
          <cell r="D5039" t="str">
            <v/>
          </cell>
          <cell r="E5039" t="str">
            <v/>
          </cell>
          <cell r="F5039" t="str">
            <v xml:space="preserve">Control valve datasheet-- </v>
          </cell>
          <cell r="G5039">
            <v>0</v>
          </cell>
          <cell r="H5039">
            <v>0</v>
          </cell>
          <cell r="I5039">
            <v>40175</v>
          </cell>
          <cell r="J5039">
            <v>40168</v>
          </cell>
          <cell r="K5039" t="str">
            <v>N</v>
          </cell>
          <cell r="L5039" t="str">
            <v>Doc</v>
          </cell>
          <cell r="M5039">
            <v>543</v>
          </cell>
        </row>
        <row r="5040">
          <cell r="C5040" t="str">
            <v>34</v>
          </cell>
          <cell r="D5040" t="str">
            <v/>
          </cell>
          <cell r="E5040" t="str">
            <v/>
          </cell>
          <cell r="F5040" t="str">
            <v xml:space="preserve">Control valve datasheet-- </v>
          </cell>
          <cell r="G5040">
            <v>0</v>
          </cell>
          <cell r="H5040">
            <v>0</v>
          </cell>
          <cell r="I5040">
            <v>40175</v>
          </cell>
          <cell r="J5040">
            <v>40168</v>
          </cell>
          <cell r="K5040" t="str">
            <v>N</v>
          </cell>
          <cell r="L5040" t="str">
            <v>Doc</v>
          </cell>
          <cell r="M5040">
            <v>544</v>
          </cell>
        </row>
        <row r="5041">
          <cell r="C5041" t="str">
            <v>34</v>
          </cell>
          <cell r="D5041" t="str">
            <v/>
          </cell>
          <cell r="E5041" t="str">
            <v/>
          </cell>
          <cell r="F5041" t="str">
            <v xml:space="preserve">Control valve datasheet-- </v>
          </cell>
          <cell r="G5041">
            <v>0</v>
          </cell>
          <cell r="H5041">
            <v>0</v>
          </cell>
          <cell r="I5041">
            <v>40175</v>
          </cell>
          <cell r="J5041">
            <v>40168</v>
          </cell>
          <cell r="K5041" t="str">
            <v>N</v>
          </cell>
          <cell r="L5041" t="str">
            <v>Doc</v>
          </cell>
          <cell r="M5041">
            <v>545</v>
          </cell>
        </row>
        <row r="5042">
          <cell r="C5042" t="str">
            <v>34</v>
          </cell>
          <cell r="D5042" t="str">
            <v/>
          </cell>
          <cell r="E5042" t="str">
            <v/>
          </cell>
          <cell r="F5042" t="str">
            <v xml:space="preserve">Control valve datasheet-- </v>
          </cell>
          <cell r="G5042">
            <v>0</v>
          </cell>
          <cell r="H5042">
            <v>0</v>
          </cell>
          <cell r="I5042">
            <v>40175</v>
          </cell>
          <cell r="J5042">
            <v>40168</v>
          </cell>
          <cell r="K5042" t="str">
            <v>N</v>
          </cell>
          <cell r="L5042" t="str">
            <v>Doc</v>
          </cell>
          <cell r="M5042">
            <v>546</v>
          </cell>
        </row>
        <row r="5043">
          <cell r="C5043" t="str">
            <v>34</v>
          </cell>
          <cell r="D5043" t="str">
            <v/>
          </cell>
          <cell r="E5043" t="str">
            <v/>
          </cell>
          <cell r="F5043" t="str">
            <v xml:space="preserve">Control valve datasheet-- </v>
          </cell>
          <cell r="G5043">
            <v>0</v>
          </cell>
          <cell r="H5043">
            <v>0</v>
          </cell>
          <cell r="I5043">
            <v>40175</v>
          </cell>
          <cell r="J5043">
            <v>40168</v>
          </cell>
          <cell r="K5043" t="str">
            <v>N</v>
          </cell>
          <cell r="L5043" t="str">
            <v>Doc</v>
          </cell>
          <cell r="M5043">
            <v>547</v>
          </cell>
        </row>
        <row r="5044">
          <cell r="C5044" t="str">
            <v>34</v>
          </cell>
          <cell r="D5044" t="str">
            <v/>
          </cell>
          <cell r="E5044" t="str">
            <v/>
          </cell>
          <cell r="F5044" t="str">
            <v xml:space="preserve">Control valve datasheet-- </v>
          </cell>
          <cell r="G5044">
            <v>0</v>
          </cell>
          <cell r="H5044">
            <v>0</v>
          </cell>
          <cell r="I5044">
            <v>40175</v>
          </cell>
          <cell r="J5044">
            <v>40168</v>
          </cell>
          <cell r="K5044" t="str">
            <v>N</v>
          </cell>
          <cell r="L5044" t="str">
            <v>Doc</v>
          </cell>
          <cell r="M5044">
            <v>548</v>
          </cell>
        </row>
        <row r="5045">
          <cell r="C5045" t="str">
            <v>34</v>
          </cell>
          <cell r="D5045" t="str">
            <v/>
          </cell>
          <cell r="E5045" t="str">
            <v/>
          </cell>
          <cell r="F5045" t="str">
            <v xml:space="preserve">Control valve datasheet-- </v>
          </cell>
          <cell r="G5045">
            <v>0</v>
          </cell>
          <cell r="H5045">
            <v>0</v>
          </cell>
          <cell r="I5045">
            <v>40175</v>
          </cell>
          <cell r="J5045">
            <v>40168</v>
          </cell>
          <cell r="K5045" t="str">
            <v>N</v>
          </cell>
          <cell r="L5045" t="str">
            <v>Doc</v>
          </cell>
          <cell r="M5045">
            <v>549</v>
          </cell>
        </row>
        <row r="5046">
          <cell r="C5046" t="str">
            <v>34</v>
          </cell>
          <cell r="D5046" t="str">
            <v/>
          </cell>
          <cell r="E5046" t="str">
            <v/>
          </cell>
          <cell r="F5046" t="str">
            <v xml:space="preserve">Control valve datasheet-- </v>
          </cell>
          <cell r="G5046">
            <v>0</v>
          </cell>
          <cell r="H5046">
            <v>0</v>
          </cell>
          <cell r="I5046">
            <v>40175</v>
          </cell>
          <cell r="J5046">
            <v>40168</v>
          </cell>
          <cell r="K5046" t="str">
            <v>N</v>
          </cell>
          <cell r="L5046" t="str">
            <v>Doc</v>
          </cell>
          <cell r="M5046">
            <v>550</v>
          </cell>
        </row>
        <row r="5047">
          <cell r="C5047" t="str">
            <v>34</v>
          </cell>
          <cell r="D5047" t="str">
            <v/>
          </cell>
          <cell r="E5047" t="str">
            <v/>
          </cell>
          <cell r="F5047" t="str">
            <v xml:space="preserve">Control valve datasheet-- </v>
          </cell>
          <cell r="G5047">
            <v>0</v>
          </cell>
          <cell r="H5047">
            <v>0</v>
          </cell>
          <cell r="I5047">
            <v>40175</v>
          </cell>
          <cell r="J5047">
            <v>40168</v>
          </cell>
          <cell r="K5047" t="str">
            <v>N</v>
          </cell>
          <cell r="L5047" t="str">
            <v>Doc</v>
          </cell>
          <cell r="M5047">
            <v>551</v>
          </cell>
        </row>
        <row r="5048">
          <cell r="C5048" t="str">
            <v>34</v>
          </cell>
          <cell r="D5048" t="str">
            <v/>
          </cell>
          <cell r="E5048" t="str">
            <v/>
          </cell>
          <cell r="F5048" t="str">
            <v xml:space="preserve">Control valve datasheet-- </v>
          </cell>
          <cell r="G5048">
            <v>0</v>
          </cell>
          <cell r="H5048">
            <v>0</v>
          </cell>
          <cell r="I5048">
            <v>40175</v>
          </cell>
          <cell r="J5048">
            <v>40168</v>
          </cell>
          <cell r="K5048" t="str">
            <v>N</v>
          </cell>
          <cell r="L5048" t="str">
            <v>Doc</v>
          </cell>
          <cell r="M5048">
            <v>552</v>
          </cell>
        </row>
        <row r="5049">
          <cell r="C5049" t="str">
            <v>34</v>
          </cell>
          <cell r="D5049" t="str">
            <v/>
          </cell>
          <cell r="E5049" t="str">
            <v/>
          </cell>
          <cell r="F5049" t="str">
            <v xml:space="preserve">Control valve datasheet-- </v>
          </cell>
          <cell r="G5049">
            <v>0</v>
          </cell>
          <cell r="H5049">
            <v>0</v>
          </cell>
          <cell r="I5049">
            <v>40175</v>
          </cell>
          <cell r="J5049">
            <v>40168</v>
          </cell>
          <cell r="K5049" t="str">
            <v>N</v>
          </cell>
          <cell r="L5049" t="str">
            <v>Doc</v>
          </cell>
          <cell r="M5049">
            <v>553</v>
          </cell>
        </row>
        <row r="5050">
          <cell r="C5050" t="str">
            <v>34</v>
          </cell>
          <cell r="D5050" t="str">
            <v/>
          </cell>
          <cell r="E5050" t="str">
            <v/>
          </cell>
          <cell r="F5050" t="str">
            <v xml:space="preserve">Control valve datasheet-- </v>
          </cell>
          <cell r="G5050">
            <v>0</v>
          </cell>
          <cell r="H5050">
            <v>0</v>
          </cell>
          <cell r="I5050">
            <v>40175</v>
          </cell>
          <cell r="J5050">
            <v>40168</v>
          </cell>
          <cell r="K5050" t="str">
            <v>N</v>
          </cell>
          <cell r="L5050" t="str">
            <v>Doc</v>
          </cell>
          <cell r="M5050">
            <v>554</v>
          </cell>
        </row>
        <row r="5051">
          <cell r="C5051" t="str">
            <v>34</v>
          </cell>
          <cell r="D5051" t="str">
            <v/>
          </cell>
          <cell r="E5051" t="str">
            <v/>
          </cell>
          <cell r="F5051" t="str">
            <v xml:space="preserve">Control valve datasheet-- </v>
          </cell>
          <cell r="G5051">
            <v>0</v>
          </cell>
          <cell r="H5051">
            <v>0</v>
          </cell>
          <cell r="I5051">
            <v>40175</v>
          </cell>
          <cell r="J5051">
            <v>40168</v>
          </cell>
          <cell r="K5051" t="str">
            <v>N</v>
          </cell>
          <cell r="L5051" t="str">
            <v>Doc</v>
          </cell>
          <cell r="M5051">
            <v>555</v>
          </cell>
        </row>
        <row r="5052">
          <cell r="C5052" t="str">
            <v>34</v>
          </cell>
          <cell r="D5052" t="str">
            <v/>
          </cell>
          <cell r="E5052" t="str">
            <v/>
          </cell>
          <cell r="F5052" t="str">
            <v xml:space="preserve">Control valve datasheet-- </v>
          </cell>
          <cell r="G5052">
            <v>0</v>
          </cell>
          <cell r="H5052">
            <v>0</v>
          </cell>
          <cell r="I5052">
            <v>40175</v>
          </cell>
          <cell r="J5052">
            <v>40168</v>
          </cell>
          <cell r="K5052" t="str">
            <v>N</v>
          </cell>
          <cell r="L5052" t="str">
            <v>Doc</v>
          </cell>
          <cell r="M5052">
            <v>556</v>
          </cell>
        </row>
        <row r="5053">
          <cell r="C5053" t="str">
            <v>34</v>
          </cell>
          <cell r="D5053" t="str">
            <v/>
          </cell>
          <cell r="E5053" t="str">
            <v/>
          </cell>
          <cell r="F5053" t="str">
            <v xml:space="preserve">Control valve datasheet-- </v>
          </cell>
          <cell r="G5053">
            <v>0</v>
          </cell>
          <cell r="H5053">
            <v>0</v>
          </cell>
          <cell r="I5053">
            <v>40175</v>
          </cell>
          <cell r="J5053">
            <v>40168</v>
          </cell>
          <cell r="K5053" t="str">
            <v>N</v>
          </cell>
          <cell r="L5053" t="str">
            <v>Doc</v>
          </cell>
          <cell r="M5053">
            <v>557</v>
          </cell>
        </row>
        <row r="5054">
          <cell r="C5054" t="str">
            <v>34</v>
          </cell>
          <cell r="D5054" t="str">
            <v/>
          </cell>
          <cell r="E5054" t="str">
            <v/>
          </cell>
          <cell r="F5054" t="str">
            <v xml:space="preserve">Control valve datasheet-- </v>
          </cell>
          <cell r="G5054">
            <v>0</v>
          </cell>
          <cell r="H5054">
            <v>0</v>
          </cell>
          <cell r="I5054">
            <v>40175</v>
          </cell>
          <cell r="J5054">
            <v>40168</v>
          </cell>
          <cell r="K5054" t="str">
            <v>N</v>
          </cell>
          <cell r="L5054" t="str">
            <v>Doc</v>
          </cell>
          <cell r="M5054">
            <v>558</v>
          </cell>
        </row>
        <row r="5055">
          <cell r="C5055" t="str">
            <v>34</v>
          </cell>
          <cell r="D5055" t="str">
            <v/>
          </cell>
          <cell r="E5055" t="str">
            <v/>
          </cell>
          <cell r="F5055" t="str">
            <v xml:space="preserve">Control valve datasheet-- </v>
          </cell>
          <cell r="G5055">
            <v>0</v>
          </cell>
          <cell r="H5055">
            <v>0</v>
          </cell>
          <cell r="I5055">
            <v>40175</v>
          </cell>
          <cell r="J5055">
            <v>40168</v>
          </cell>
          <cell r="K5055" t="str">
            <v>N</v>
          </cell>
          <cell r="L5055" t="str">
            <v>Doc</v>
          </cell>
          <cell r="M5055">
            <v>559</v>
          </cell>
        </row>
        <row r="5056">
          <cell r="C5056" t="str">
            <v>34</v>
          </cell>
          <cell r="D5056" t="str">
            <v/>
          </cell>
          <cell r="E5056" t="str">
            <v/>
          </cell>
          <cell r="F5056" t="str">
            <v xml:space="preserve">Control valve datasheet-- </v>
          </cell>
          <cell r="G5056">
            <v>0</v>
          </cell>
          <cell r="H5056">
            <v>0</v>
          </cell>
          <cell r="I5056">
            <v>40175</v>
          </cell>
          <cell r="J5056">
            <v>40168</v>
          </cell>
          <cell r="K5056" t="str">
            <v>N</v>
          </cell>
          <cell r="L5056" t="str">
            <v>Doc</v>
          </cell>
          <cell r="M5056">
            <v>560</v>
          </cell>
        </row>
        <row r="5057">
          <cell r="C5057" t="str">
            <v>34</v>
          </cell>
          <cell r="D5057" t="str">
            <v/>
          </cell>
          <cell r="E5057" t="str">
            <v/>
          </cell>
          <cell r="F5057" t="str">
            <v xml:space="preserve">Actuated valve datasheet-- </v>
          </cell>
          <cell r="G5057">
            <v>0</v>
          </cell>
          <cell r="H5057">
            <v>0</v>
          </cell>
          <cell r="I5057">
            <v>40175</v>
          </cell>
          <cell r="J5057">
            <v>40168</v>
          </cell>
          <cell r="K5057" t="str">
            <v>N</v>
          </cell>
          <cell r="L5057" t="str">
            <v>Doc</v>
          </cell>
          <cell r="M5057">
            <v>561</v>
          </cell>
        </row>
        <row r="5058">
          <cell r="C5058" t="str">
            <v>34</v>
          </cell>
          <cell r="D5058" t="str">
            <v/>
          </cell>
          <cell r="E5058" t="str">
            <v/>
          </cell>
          <cell r="F5058" t="str">
            <v xml:space="preserve">Actuated valve datasheet-- </v>
          </cell>
          <cell r="G5058">
            <v>0</v>
          </cell>
          <cell r="H5058">
            <v>0</v>
          </cell>
          <cell r="I5058">
            <v>40175</v>
          </cell>
          <cell r="J5058">
            <v>40168</v>
          </cell>
          <cell r="K5058" t="str">
            <v>N</v>
          </cell>
          <cell r="L5058" t="str">
            <v>Doc</v>
          </cell>
          <cell r="M5058">
            <v>562</v>
          </cell>
        </row>
        <row r="5059">
          <cell r="C5059" t="str">
            <v>34</v>
          </cell>
          <cell r="D5059" t="str">
            <v/>
          </cell>
          <cell r="E5059" t="str">
            <v/>
          </cell>
          <cell r="F5059" t="str">
            <v xml:space="preserve">Actuated valve datasheet-- </v>
          </cell>
          <cell r="G5059">
            <v>0</v>
          </cell>
          <cell r="H5059">
            <v>0</v>
          </cell>
          <cell r="I5059">
            <v>40175</v>
          </cell>
          <cell r="J5059">
            <v>40168</v>
          </cell>
          <cell r="K5059" t="str">
            <v>N</v>
          </cell>
          <cell r="L5059" t="str">
            <v>Doc</v>
          </cell>
          <cell r="M5059">
            <v>563</v>
          </cell>
        </row>
        <row r="5060">
          <cell r="C5060" t="str">
            <v>34</v>
          </cell>
          <cell r="D5060" t="str">
            <v/>
          </cell>
          <cell r="E5060" t="str">
            <v/>
          </cell>
          <cell r="F5060" t="str">
            <v xml:space="preserve">Actuated valve datasheet-- </v>
          </cell>
          <cell r="G5060">
            <v>0</v>
          </cell>
          <cell r="H5060">
            <v>0</v>
          </cell>
          <cell r="I5060">
            <v>40175</v>
          </cell>
          <cell r="J5060">
            <v>40168</v>
          </cell>
          <cell r="K5060" t="str">
            <v>N</v>
          </cell>
          <cell r="L5060" t="str">
            <v>Doc</v>
          </cell>
          <cell r="M5060">
            <v>564</v>
          </cell>
        </row>
        <row r="5061">
          <cell r="C5061" t="str">
            <v>34</v>
          </cell>
          <cell r="D5061" t="str">
            <v/>
          </cell>
          <cell r="E5061" t="str">
            <v/>
          </cell>
          <cell r="F5061" t="str">
            <v xml:space="preserve">Actuated valve datasheet-- </v>
          </cell>
          <cell r="G5061">
            <v>0</v>
          </cell>
          <cell r="H5061">
            <v>0</v>
          </cell>
          <cell r="I5061">
            <v>40175</v>
          </cell>
          <cell r="J5061">
            <v>40168</v>
          </cell>
          <cell r="K5061" t="str">
            <v>N</v>
          </cell>
          <cell r="L5061" t="str">
            <v>Doc</v>
          </cell>
          <cell r="M5061">
            <v>565</v>
          </cell>
        </row>
        <row r="5062">
          <cell r="C5062" t="str">
            <v>34</v>
          </cell>
          <cell r="D5062" t="str">
            <v/>
          </cell>
          <cell r="E5062" t="str">
            <v/>
          </cell>
          <cell r="F5062" t="str">
            <v xml:space="preserve">Actuated valve datasheet-- </v>
          </cell>
          <cell r="G5062">
            <v>0</v>
          </cell>
          <cell r="H5062">
            <v>0</v>
          </cell>
          <cell r="I5062">
            <v>40175</v>
          </cell>
          <cell r="J5062">
            <v>40168</v>
          </cell>
          <cell r="K5062" t="str">
            <v>N</v>
          </cell>
          <cell r="L5062" t="str">
            <v>Doc</v>
          </cell>
          <cell r="M5062">
            <v>566</v>
          </cell>
        </row>
        <row r="5063">
          <cell r="C5063" t="str">
            <v>34</v>
          </cell>
          <cell r="D5063" t="str">
            <v/>
          </cell>
          <cell r="E5063" t="str">
            <v/>
          </cell>
          <cell r="F5063" t="str">
            <v xml:space="preserve">Actuated valve datasheet-- </v>
          </cell>
          <cell r="G5063">
            <v>0</v>
          </cell>
          <cell r="H5063">
            <v>0</v>
          </cell>
          <cell r="I5063">
            <v>40175</v>
          </cell>
          <cell r="J5063">
            <v>40168</v>
          </cell>
          <cell r="K5063" t="str">
            <v>N</v>
          </cell>
          <cell r="L5063" t="str">
            <v>Doc</v>
          </cell>
          <cell r="M5063">
            <v>567</v>
          </cell>
        </row>
        <row r="5064">
          <cell r="C5064" t="str">
            <v>34</v>
          </cell>
          <cell r="D5064" t="str">
            <v/>
          </cell>
          <cell r="E5064" t="str">
            <v/>
          </cell>
          <cell r="F5064" t="str">
            <v xml:space="preserve">Actuated valve datasheet-- </v>
          </cell>
          <cell r="G5064">
            <v>0</v>
          </cell>
          <cell r="H5064">
            <v>0</v>
          </cell>
          <cell r="I5064">
            <v>40175</v>
          </cell>
          <cell r="J5064">
            <v>40168</v>
          </cell>
          <cell r="K5064" t="str">
            <v>N</v>
          </cell>
          <cell r="L5064" t="str">
            <v>Doc</v>
          </cell>
          <cell r="M5064">
            <v>568</v>
          </cell>
        </row>
        <row r="5065">
          <cell r="C5065" t="str">
            <v>34</v>
          </cell>
          <cell r="D5065" t="str">
            <v/>
          </cell>
          <cell r="E5065" t="str">
            <v/>
          </cell>
          <cell r="F5065">
            <v>0</v>
          </cell>
          <cell r="G5065">
            <v>0</v>
          </cell>
          <cell r="H5065">
            <v>0</v>
          </cell>
          <cell r="I5065">
            <v>7</v>
          </cell>
          <cell r="J5065">
            <v>0</v>
          </cell>
          <cell r="K5065">
            <v>0</v>
          </cell>
          <cell r="L5065" t="str">
            <v>Doc</v>
          </cell>
          <cell r="M5065">
            <v>569</v>
          </cell>
        </row>
        <row r="5066">
          <cell r="C5066" t="str">
            <v>36</v>
          </cell>
          <cell r="D5066" t="str">
            <v>05050-PX-36-001-00</v>
          </cell>
          <cell r="E5066" t="str">
            <v>05050-PX-36-001-00</v>
          </cell>
          <cell r="F5066" t="str">
            <v xml:space="preserve">Propane Pressure Relief Valve Datasheet-- </v>
          </cell>
          <cell r="G5066">
            <v>0</v>
          </cell>
          <cell r="H5066" t="str">
            <v>VP-1516-147-T-101/2-044</v>
          </cell>
          <cell r="I5066">
            <v>40175</v>
          </cell>
          <cell r="J5066">
            <v>40168</v>
          </cell>
          <cell r="K5066" t="str">
            <v>Y</v>
          </cell>
          <cell r="L5066" t="str">
            <v>Doc</v>
          </cell>
          <cell r="M5066">
            <v>570</v>
          </cell>
        </row>
        <row r="5067">
          <cell r="C5067" t="str">
            <v>36</v>
          </cell>
          <cell r="D5067" t="str">
            <v>05050-PX-36-002-00</v>
          </cell>
          <cell r="E5067" t="str">
            <v>05050-PX-36-002-00</v>
          </cell>
          <cell r="F5067" t="str">
            <v xml:space="preserve">Propane Vacuum Relief Valve Datasheet-- </v>
          </cell>
          <cell r="G5067">
            <v>0</v>
          </cell>
          <cell r="H5067" t="str">
            <v>VP-1516-147-T-101/2-045</v>
          </cell>
          <cell r="I5067">
            <v>40175</v>
          </cell>
          <cell r="J5067">
            <v>40168</v>
          </cell>
          <cell r="K5067" t="str">
            <v>Y</v>
          </cell>
          <cell r="L5067" t="str">
            <v>Doc</v>
          </cell>
          <cell r="M5067">
            <v>571</v>
          </cell>
        </row>
        <row r="5068">
          <cell r="C5068" t="str">
            <v>36</v>
          </cell>
          <cell r="D5068" t="str">
            <v>05050-PX-36-601-00</v>
          </cell>
          <cell r="E5068" t="str">
            <v>05050-PX-36-601-00</v>
          </cell>
          <cell r="F5068" t="str">
            <v xml:space="preserve">Butane Pressure Relief Valve Datasheet-- </v>
          </cell>
          <cell r="G5068">
            <v>0</v>
          </cell>
          <cell r="H5068" t="str">
            <v>VP-1516-148-T-101/2-044</v>
          </cell>
          <cell r="I5068">
            <v>40175</v>
          </cell>
          <cell r="J5068">
            <v>40168</v>
          </cell>
          <cell r="K5068" t="str">
            <v>Y</v>
          </cell>
          <cell r="L5068" t="str">
            <v>Doc</v>
          </cell>
          <cell r="M5068">
            <v>572</v>
          </cell>
        </row>
        <row r="5069">
          <cell r="C5069" t="str">
            <v>36</v>
          </cell>
          <cell r="D5069" t="str">
            <v>05050-PX-36-602-00</v>
          </cell>
          <cell r="E5069" t="str">
            <v>05050-PX-36-602-00</v>
          </cell>
          <cell r="F5069" t="str">
            <v xml:space="preserve">Butane Vacuum Relief Valve Datasheet-- </v>
          </cell>
          <cell r="G5069">
            <v>0</v>
          </cell>
          <cell r="H5069" t="str">
            <v>VP-1516-148-T-101/2-045</v>
          </cell>
          <cell r="I5069">
            <v>40175</v>
          </cell>
          <cell r="J5069">
            <v>40168</v>
          </cell>
          <cell r="K5069" t="str">
            <v>Y</v>
          </cell>
          <cell r="L5069" t="str">
            <v>Doc</v>
          </cell>
          <cell r="M5069">
            <v>573</v>
          </cell>
        </row>
        <row r="5070">
          <cell r="C5070" t="str">
            <v>00</v>
          </cell>
          <cell r="D5070" t="str">
            <v/>
          </cell>
          <cell r="E5070" t="str">
            <v/>
          </cell>
          <cell r="F5070" t="str">
            <v xml:space="preserve">-- </v>
          </cell>
          <cell r="G5070">
            <v>0</v>
          </cell>
          <cell r="H5070">
            <v>0</v>
          </cell>
          <cell r="I5070">
            <v>7</v>
          </cell>
          <cell r="J5070">
            <v>0</v>
          </cell>
          <cell r="K5070">
            <v>0</v>
          </cell>
          <cell r="L5070" t="str">
            <v>Doc</v>
          </cell>
          <cell r="M5070">
            <v>574</v>
          </cell>
        </row>
        <row r="5071">
          <cell r="C5071" t="str">
            <v>40</v>
          </cell>
          <cell r="D5071" t="str">
            <v/>
          </cell>
          <cell r="E5071" t="str">
            <v/>
          </cell>
          <cell r="F5071" t="str">
            <v xml:space="preserve">Propane chiller stage 1  (G8-1110)-- </v>
          </cell>
          <cell r="G5071">
            <v>0</v>
          </cell>
          <cell r="H5071">
            <v>0</v>
          </cell>
          <cell r="I5071">
            <v>40175</v>
          </cell>
          <cell r="J5071">
            <v>40168</v>
          </cell>
          <cell r="K5071" t="str">
            <v>N</v>
          </cell>
          <cell r="L5071" t="str">
            <v>Doc</v>
          </cell>
          <cell r="M5071">
            <v>575</v>
          </cell>
        </row>
        <row r="5072">
          <cell r="C5072" t="str">
            <v>40</v>
          </cell>
          <cell r="D5072" t="str">
            <v/>
          </cell>
          <cell r="E5072" t="str">
            <v/>
          </cell>
          <cell r="F5072" t="str">
            <v xml:space="preserve">Butane chiller (G8-1111)-- </v>
          </cell>
          <cell r="G5072">
            <v>0</v>
          </cell>
          <cell r="H5072">
            <v>0</v>
          </cell>
          <cell r="I5072">
            <v>40175</v>
          </cell>
          <cell r="J5072">
            <v>40168</v>
          </cell>
          <cell r="K5072" t="str">
            <v>N</v>
          </cell>
          <cell r="L5072" t="str">
            <v>Doc</v>
          </cell>
          <cell r="M5072">
            <v>576</v>
          </cell>
        </row>
        <row r="5073">
          <cell r="C5073" t="str">
            <v>40</v>
          </cell>
          <cell r="D5073" t="str">
            <v/>
          </cell>
          <cell r="E5073" t="str">
            <v/>
          </cell>
          <cell r="F5073" t="str">
            <v xml:space="preserve">Propane chiller stage 2 (G8-1112)-- </v>
          </cell>
          <cell r="G5073">
            <v>0</v>
          </cell>
          <cell r="H5073">
            <v>0</v>
          </cell>
          <cell r="I5073">
            <v>40175</v>
          </cell>
          <cell r="J5073">
            <v>40168</v>
          </cell>
          <cell r="K5073" t="str">
            <v>N</v>
          </cell>
          <cell r="L5073" t="str">
            <v>Doc</v>
          </cell>
          <cell r="M5073">
            <v>577</v>
          </cell>
        </row>
        <row r="5074">
          <cell r="C5074" t="str">
            <v>40</v>
          </cell>
          <cell r="D5074" t="str">
            <v/>
          </cell>
          <cell r="E5074" t="str">
            <v/>
          </cell>
          <cell r="F5074" t="str">
            <v xml:space="preserve">Refrigerant economiser stage 1 (G8-1113)-- </v>
          </cell>
          <cell r="G5074">
            <v>0</v>
          </cell>
          <cell r="H5074">
            <v>0</v>
          </cell>
          <cell r="I5074">
            <v>40175</v>
          </cell>
          <cell r="J5074">
            <v>40168</v>
          </cell>
          <cell r="K5074" t="str">
            <v>N</v>
          </cell>
          <cell r="L5074" t="str">
            <v>Doc</v>
          </cell>
          <cell r="M5074">
            <v>578</v>
          </cell>
        </row>
        <row r="5075">
          <cell r="C5075" t="str">
            <v>40</v>
          </cell>
          <cell r="D5075" t="str">
            <v/>
          </cell>
          <cell r="E5075" t="str">
            <v/>
          </cell>
          <cell r="F5075" t="str">
            <v xml:space="preserve">Refrigerant condenser stage 1 (G8-1114)-- </v>
          </cell>
          <cell r="G5075">
            <v>0</v>
          </cell>
          <cell r="H5075">
            <v>0</v>
          </cell>
          <cell r="I5075">
            <v>40175</v>
          </cell>
          <cell r="J5075">
            <v>40168</v>
          </cell>
          <cell r="K5075" t="str">
            <v>N</v>
          </cell>
          <cell r="L5075" t="str">
            <v>Doc</v>
          </cell>
          <cell r="M5075">
            <v>579</v>
          </cell>
        </row>
        <row r="5076">
          <cell r="C5076" t="str">
            <v>40</v>
          </cell>
          <cell r="D5076" t="str">
            <v/>
          </cell>
          <cell r="E5076" t="str">
            <v/>
          </cell>
          <cell r="F5076" t="str">
            <v xml:space="preserve">Refrigerant economiser stage 2 (G8-1115)-- </v>
          </cell>
          <cell r="G5076">
            <v>0</v>
          </cell>
          <cell r="H5076">
            <v>0</v>
          </cell>
          <cell r="I5076">
            <v>40175</v>
          </cell>
          <cell r="J5076">
            <v>40168</v>
          </cell>
          <cell r="K5076" t="str">
            <v>N</v>
          </cell>
          <cell r="L5076" t="str">
            <v>Doc</v>
          </cell>
          <cell r="M5076">
            <v>580</v>
          </cell>
        </row>
        <row r="5077">
          <cell r="C5077" t="str">
            <v>40</v>
          </cell>
          <cell r="D5077" t="str">
            <v/>
          </cell>
          <cell r="E5077" t="str">
            <v/>
          </cell>
          <cell r="F5077" t="str">
            <v xml:space="preserve">Refrigerant condenser stage 2 (G8-1116)-- </v>
          </cell>
          <cell r="G5077">
            <v>0</v>
          </cell>
          <cell r="H5077">
            <v>0</v>
          </cell>
          <cell r="I5077">
            <v>40175</v>
          </cell>
          <cell r="J5077">
            <v>40168</v>
          </cell>
          <cell r="K5077" t="str">
            <v>N</v>
          </cell>
          <cell r="L5077" t="str">
            <v>Doc</v>
          </cell>
          <cell r="M5077">
            <v>581</v>
          </cell>
        </row>
        <row r="5078">
          <cell r="C5078" t="str">
            <v>40</v>
          </cell>
          <cell r="D5078" t="str">
            <v/>
          </cell>
          <cell r="E5078" t="str">
            <v/>
          </cell>
          <cell r="F5078" t="str">
            <v xml:space="preserve">Propane BOG economiser (G8-1117)-- </v>
          </cell>
          <cell r="G5078">
            <v>0</v>
          </cell>
          <cell r="H5078">
            <v>0</v>
          </cell>
          <cell r="I5078">
            <v>40175</v>
          </cell>
          <cell r="J5078">
            <v>40168</v>
          </cell>
          <cell r="K5078" t="str">
            <v>N</v>
          </cell>
          <cell r="L5078" t="str">
            <v>Doc</v>
          </cell>
          <cell r="M5078">
            <v>582</v>
          </cell>
        </row>
        <row r="5079">
          <cell r="C5079" t="str">
            <v>40</v>
          </cell>
          <cell r="D5079" t="str">
            <v/>
          </cell>
          <cell r="E5079" t="str">
            <v/>
          </cell>
          <cell r="F5079" t="str">
            <v xml:space="preserve">Propane BOG condenser (G8-1118)-- </v>
          </cell>
          <cell r="G5079">
            <v>0</v>
          </cell>
          <cell r="H5079">
            <v>0</v>
          </cell>
          <cell r="I5079">
            <v>40175</v>
          </cell>
          <cell r="J5079">
            <v>40168</v>
          </cell>
          <cell r="K5079" t="str">
            <v>N</v>
          </cell>
          <cell r="L5079" t="str">
            <v>Doc</v>
          </cell>
          <cell r="M5079">
            <v>583</v>
          </cell>
        </row>
        <row r="5080">
          <cell r="C5080" t="str">
            <v>40</v>
          </cell>
          <cell r="D5080" t="str">
            <v/>
          </cell>
          <cell r="E5080" t="str">
            <v/>
          </cell>
          <cell r="F5080" t="str">
            <v xml:space="preserve">Butane BOG condenser (G8-1119)-- </v>
          </cell>
          <cell r="G5080">
            <v>0</v>
          </cell>
          <cell r="H5080">
            <v>0</v>
          </cell>
          <cell r="I5080">
            <v>40175</v>
          </cell>
          <cell r="J5080">
            <v>40168</v>
          </cell>
          <cell r="K5080" t="str">
            <v>N</v>
          </cell>
          <cell r="L5080" t="str">
            <v>Doc</v>
          </cell>
          <cell r="M5080">
            <v>584</v>
          </cell>
        </row>
        <row r="5081">
          <cell r="C5081" t="str">
            <v>00</v>
          </cell>
          <cell r="D5081" t="str">
            <v/>
          </cell>
          <cell r="E5081" t="str">
            <v/>
          </cell>
          <cell r="F5081" t="str">
            <v xml:space="preserve">-- </v>
          </cell>
          <cell r="G5081">
            <v>0</v>
          </cell>
          <cell r="H5081">
            <v>0</v>
          </cell>
          <cell r="I5081">
            <v>7</v>
          </cell>
          <cell r="J5081">
            <v>0</v>
          </cell>
          <cell r="K5081">
            <v>0</v>
          </cell>
          <cell r="L5081" t="str">
            <v>Doc</v>
          </cell>
          <cell r="M5081">
            <v>585</v>
          </cell>
        </row>
        <row r="5082">
          <cell r="C5082" t="str">
            <v>41</v>
          </cell>
          <cell r="D5082" t="str">
            <v/>
          </cell>
          <cell r="E5082" t="str">
            <v/>
          </cell>
          <cell r="F5082" t="str">
            <v xml:space="preserve">Refrigerant receiver (V8-1106)-- </v>
          </cell>
          <cell r="G5082">
            <v>0</v>
          </cell>
          <cell r="H5082">
            <v>0</v>
          </cell>
          <cell r="I5082">
            <v>40175</v>
          </cell>
          <cell r="J5082">
            <v>40168</v>
          </cell>
          <cell r="K5082" t="str">
            <v>N</v>
          </cell>
          <cell r="L5082" t="str">
            <v>Doc</v>
          </cell>
          <cell r="M5082">
            <v>586</v>
          </cell>
        </row>
        <row r="5083">
          <cell r="C5083" t="str">
            <v>41</v>
          </cell>
          <cell r="D5083" t="str">
            <v/>
          </cell>
          <cell r="E5083" t="str">
            <v/>
          </cell>
          <cell r="F5083" t="str">
            <v xml:space="preserve">Propane BOG receiver (V8-1107)-- </v>
          </cell>
          <cell r="G5083">
            <v>0</v>
          </cell>
          <cell r="H5083">
            <v>0</v>
          </cell>
          <cell r="I5083">
            <v>40175</v>
          </cell>
          <cell r="J5083">
            <v>40168</v>
          </cell>
          <cell r="K5083" t="str">
            <v>N</v>
          </cell>
          <cell r="L5083" t="str">
            <v>Doc</v>
          </cell>
          <cell r="M5083">
            <v>587</v>
          </cell>
        </row>
        <row r="5084">
          <cell r="C5084" t="str">
            <v>41</v>
          </cell>
          <cell r="D5084" t="str">
            <v/>
          </cell>
          <cell r="E5084" t="str">
            <v/>
          </cell>
          <cell r="F5084" t="str">
            <v xml:space="preserve">Butane BOG receiver (V8-1108)-- </v>
          </cell>
          <cell r="G5084">
            <v>0</v>
          </cell>
          <cell r="H5084">
            <v>0</v>
          </cell>
          <cell r="I5084">
            <v>40175</v>
          </cell>
          <cell r="J5084">
            <v>40168</v>
          </cell>
          <cell r="K5084" t="str">
            <v>N</v>
          </cell>
          <cell r="L5084" t="str">
            <v>Doc</v>
          </cell>
          <cell r="M5084">
            <v>588</v>
          </cell>
        </row>
        <row r="5085">
          <cell r="C5085" t="str">
            <v>41</v>
          </cell>
          <cell r="D5085" t="str">
            <v/>
          </cell>
          <cell r="E5085" t="str">
            <v/>
          </cell>
          <cell r="F5085" t="str">
            <v xml:space="preserve">Propane BOG / thermal relief KO drum (V8-1109)-- </v>
          </cell>
          <cell r="G5085">
            <v>0</v>
          </cell>
          <cell r="H5085">
            <v>0</v>
          </cell>
          <cell r="I5085">
            <v>40175</v>
          </cell>
          <cell r="J5085">
            <v>40168</v>
          </cell>
          <cell r="K5085" t="str">
            <v>N</v>
          </cell>
          <cell r="L5085" t="str">
            <v>Doc</v>
          </cell>
          <cell r="M5085">
            <v>589</v>
          </cell>
        </row>
        <row r="5086">
          <cell r="C5086" t="str">
            <v>41</v>
          </cell>
          <cell r="D5086" t="str">
            <v/>
          </cell>
          <cell r="E5086" t="str">
            <v/>
          </cell>
          <cell r="F5086" t="str">
            <v xml:space="preserve">Butane BOG / thermal relief KO drum (V8-1110)-- </v>
          </cell>
          <cell r="G5086">
            <v>0</v>
          </cell>
          <cell r="H5086">
            <v>0</v>
          </cell>
          <cell r="I5086">
            <v>40175</v>
          </cell>
          <cell r="J5086">
            <v>40168</v>
          </cell>
          <cell r="K5086" t="str">
            <v>N</v>
          </cell>
          <cell r="L5086" t="str">
            <v>Doc</v>
          </cell>
          <cell r="M5086">
            <v>590</v>
          </cell>
        </row>
        <row r="5087">
          <cell r="C5087" t="str">
            <v>00</v>
          </cell>
          <cell r="D5087" t="str">
            <v/>
          </cell>
          <cell r="E5087" t="str">
            <v/>
          </cell>
          <cell r="F5087" t="str">
            <v xml:space="preserve">-- </v>
          </cell>
          <cell r="G5087">
            <v>0</v>
          </cell>
          <cell r="H5087">
            <v>0</v>
          </cell>
          <cell r="I5087">
            <v>7</v>
          </cell>
          <cell r="J5087">
            <v>0</v>
          </cell>
          <cell r="K5087">
            <v>0</v>
          </cell>
          <cell r="L5087" t="str">
            <v>Doc</v>
          </cell>
          <cell r="M5087">
            <v>591</v>
          </cell>
        </row>
        <row r="5088">
          <cell r="C5088" t="str">
            <v>46</v>
          </cell>
          <cell r="D5088" t="str">
            <v/>
          </cell>
          <cell r="E5088" t="str">
            <v/>
          </cell>
          <cell r="F5088" t="str">
            <v xml:space="preserve">Screw Compressor Package (E4-1105)-- </v>
          </cell>
          <cell r="G5088">
            <v>0</v>
          </cell>
          <cell r="H5088">
            <v>0</v>
          </cell>
          <cell r="I5088">
            <v>40175</v>
          </cell>
          <cell r="J5088">
            <v>40168</v>
          </cell>
          <cell r="K5088" t="str">
            <v>N</v>
          </cell>
          <cell r="L5088" t="str">
            <v>Doc</v>
          </cell>
          <cell r="M5088">
            <v>592</v>
          </cell>
        </row>
        <row r="5089">
          <cell r="C5089" t="str">
            <v>46</v>
          </cell>
          <cell r="D5089" t="str">
            <v/>
          </cell>
          <cell r="E5089" t="str">
            <v/>
          </cell>
          <cell r="F5089" t="str">
            <v xml:space="preserve">Screw Compressor Package (E4-1106)-- </v>
          </cell>
          <cell r="G5089">
            <v>0</v>
          </cell>
          <cell r="H5089">
            <v>0</v>
          </cell>
          <cell r="I5089">
            <v>40175</v>
          </cell>
          <cell r="J5089">
            <v>40168</v>
          </cell>
          <cell r="K5089" t="str">
            <v>N</v>
          </cell>
          <cell r="L5089" t="str">
            <v>Doc</v>
          </cell>
          <cell r="M5089">
            <v>593</v>
          </cell>
        </row>
        <row r="5090">
          <cell r="C5090" t="str">
            <v>46</v>
          </cell>
          <cell r="D5090" t="str">
            <v/>
          </cell>
          <cell r="E5090" t="str">
            <v/>
          </cell>
          <cell r="F5090" t="str">
            <v xml:space="preserve">Screw Compressor Package (E4-1103)-- </v>
          </cell>
          <cell r="G5090">
            <v>0</v>
          </cell>
          <cell r="H5090">
            <v>0</v>
          </cell>
          <cell r="I5090">
            <v>40175</v>
          </cell>
          <cell r="J5090">
            <v>40168</v>
          </cell>
          <cell r="K5090" t="str">
            <v>N</v>
          </cell>
          <cell r="L5090" t="str">
            <v>Doc</v>
          </cell>
          <cell r="M5090">
            <v>594</v>
          </cell>
        </row>
        <row r="5091">
          <cell r="C5091" t="str">
            <v>46</v>
          </cell>
          <cell r="D5091" t="str">
            <v/>
          </cell>
          <cell r="E5091" t="str">
            <v/>
          </cell>
          <cell r="F5091" t="str">
            <v xml:space="preserve">Screw Compressor Package (E4-1104)-- </v>
          </cell>
          <cell r="G5091">
            <v>0</v>
          </cell>
          <cell r="H5091">
            <v>0</v>
          </cell>
          <cell r="I5091">
            <v>40175</v>
          </cell>
          <cell r="J5091">
            <v>40168</v>
          </cell>
          <cell r="K5091" t="str">
            <v>N</v>
          </cell>
          <cell r="L5091" t="str">
            <v>Doc</v>
          </cell>
          <cell r="M5091">
            <v>595</v>
          </cell>
        </row>
        <row r="5092">
          <cell r="C5092" t="str">
            <v>00</v>
          </cell>
          <cell r="D5092" t="str">
            <v/>
          </cell>
          <cell r="E5092" t="str">
            <v/>
          </cell>
          <cell r="F5092" t="str">
            <v xml:space="preserve">-- </v>
          </cell>
          <cell r="G5092">
            <v>0</v>
          </cell>
          <cell r="H5092">
            <v>0</v>
          </cell>
          <cell r="I5092">
            <v>7</v>
          </cell>
          <cell r="J5092">
            <v>0</v>
          </cell>
          <cell r="K5092">
            <v>0</v>
          </cell>
          <cell r="L5092" t="str">
            <v>Doc</v>
          </cell>
          <cell r="M5092">
            <v>596</v>
          </cell>
        </row>
        <row r="5093">
          <cell r="C5093" t="str">
            <v>45</v>
          </cell>
          <cell r="D5093" t="str">
            <v/>
          </cell>
          <cell r="E5093" t="str">
            <v/>
          </cell>
          <cell r="F5093" t="str">
            <v xml:space="preserve">Drain pump (E10-1111)-- </v>
          </cell>
          <cell r="G5093">
            <v>0</v>
          </cell>
          <cell r="H5093">
            <v>0</v>
          </cell>
          <cell r="I5093">
            <v>40175</v>
          </cell>
          <cell r="J5093">
            <v>40168</v>
          </cell>
          <cell r="K5093" t="str">
            <v>N</v>
          </cell>
          <cell r="L5093" t="str">
            <v>Doc</v>
          </cell>
          <cell r="M5093">
            <v>597</v>
          </cell>
        </row>
        <row r="5094">
          <cell r="C5094">
            <v>12</v>
          </cell>
          <cell r="D5094" t="str">
            <v>05050-TS-12--</v>
          </cell>
          <cell r="E5094" t="str">
            <v>05050-TS-12--</v>
          </cell>
          <cell r="F5094" t="str">
            <v>Technical specifications Instruments</v>
          </cell>
          <cell r="G5094">
            <v>0</v>
          </cell>
          <cell r="H5094">
            <v>0</v>
          </cell>
          <cell r="I5094" t="str">
            <v>-</v>
          </cell>
          <cell r="J5094" t="str">
            <v>-</v>
          </cell>
          <cell r="K5094" t="str">
            <v>Y</v>
          </cell>
          <cell r="L5094" t="str">
            <v>Doc</v>
          </cell>
          <cell r="M5094">
            <v>598</v>
          </cell>
        </row>
        <row r="5095">
          <cell r="C5095" t="str">
            <v>12</v>
          </cell>
          <cell r="D5095" t="str">
            <v>05050-TS-12-001-00</v>
          </cell>
          <cell r="E5095" t="str">
            <v>05050-TS-12-001-00</v>
          </cell>
          <cell r="F5095" t="str">
            <v xml:space="preserve">Settlement Monitoring Specification-- </v>
          </cell>
          <cell r="G5095">
            <v>0</v>
          </cell>
          <cell r="H5095" t="str">
            <v>VP-1516-2500-OI-0001-026</v>
          </cell>
          <cell r="I5095">
            <v>40175</v>
          </cell>
          <cell r="J5095">
            <v>40168</v>
          </cell>
          <cell r="K5095" t="str">
            <v>Y</v>
          </cell>
          <cell r="L5095" t="str">
            <v>Doc</v>
          </cell>
          <cell r="M5095">
            <v>599</v>
          </cell>
        </row>
        <row r="5096">
          <cell r="C5096" t="str">
            <v>12</v>
          </cell>
          <cell r="D5096" t="str">
            <v>05050-TS-12-002-00</v>
          </cell>
          <cell r="E5096" t="str">
            <v>05050-TS-12-002-00</v>
          </cell>
          <cell r="F5096" t="str">
            <v xml:space="preserve">General Instrumentation Specification-- </v>
          </cell>
          <cell r="G5096">
            <v>0</v>
          </cell>
          <cell r="H5096" t="str">
            <v>VP-1516-2500-OI-0001-025</v>
          </cell>
          <cell r="I5096">
            <v>40175</v>
          </cell>
          <cell r="J5096">
            <v>40168</v>
          </cell>
          <cell r="K5096" t="str">
            <v>y</v>
          </cell>
          <cell r="L5096" t="str">
            <v>Doc</v>
          </cell>
          <cell r="M5096">
            <v>600</v>
          </cell>
        </row>
        <row r="5097">
          <cell r="C5097" t="str">
            <v>12</v>
          </cell>
          <cell r="D5097" t="str">
            <v/>
          </cell>
          <cell r="E5097" t="str">
            <v/>
          </cell>
          <cell r="F5097" t="str">
            <v xml:space="preserve">-- </v>
          </cell>
          <cell r="G5097">
            <v>0</v>
          </cell>
          <cell r="H5097">
            <v>0</v>
          </cell>
          <cell r="I5097">
            <v>40175</v>
          </cell>
          <cell r="J5097">
            <v>40168</v>
          </cell>
          <cell r="K5097" t="str">
            <v>N</v>
          </cell>
          <cell r="L5097" t="str">
            <v>Doc</v>
          </cell>
          <cell r="M5097">
            <v>601</v>
          </cell>
        </row>
        <row r="5098">
          <cell r="C5098" t="str">
            <v>12</v>
          </cell>
          <cell r="D5098" t="str">
            <v/>
          </cell>
          <cell r="E5098" t="str">
            <v/>
          </cell>
          <cell r="F5098" t="str">
            <v xml:space="preserve">-- </v>
          </cell>
          <cell r="G5098">
            <v>0</v>
          </cell>
          <cell r="H5098">
            <v>0</v>
          </cell>
          <cell r="I5098">
            <v>40175</v>
          </cell>
          <cell r="J5098">
            <v>40168</v>
          </cell>
          <cell r="K5098" t="str">
            <v>N</v>
          </cell>
          <cell r="L5098" t="str">
            <v>Doc</v>
          </cell>
          <cell r="M5098">
            <v>602</v>
          </cell>
        </row>
        <row r="5099">
          <cell r="C5099" t="str">
            <v>12</v>
          </cell>
          <cell r="D5099" t="str">
            <v/>
          </cell>
          <cell r="E5099" t="str">
            <v/>
          </cell>
          <cell r="F5099" t="str">
            <v xml:space="preserve">-- </v>
          </cell>
          <cell r="G5099">
            <v>0</v>
          </cell>
          <cell r="H5099">
            <v>0</v>
          </cell>
          <cell r="I5099">
            <v>40175</v>
          </cell>
          <cell r="J5099">
            <v>40168</v>
          </cell>
          <cell r="K5099" t="str">
            <v>N</v>
          </cell>
          <cell r="L5099" t="str">
            <v>Doc</v>
          </cell>
          <cell r="M5099">
            <v>603</v>
          </cell>
        </row>
        <row r="5100">
          <cell r="C5100" t="str">
            <v>12</v>
          </cell>
          <cell r="D5100" t="str">
            <v/>
          </cell>
          <cell r="E5100" t="str">
            <v/>
          </cell>
          <cell r="F5100" t="str">
            <v xml:space="preserve">-- </v>
          </cell>
          <cell r="G5100">
            <v>0</v>
          </cell>
          <cell r="H5100">
            <v>0</v>
          </cell>
          <cell r="I5100">
            <v>40175</v>
          </cell>
          <cell r="J5100">
            <v>40168</v>
          </cell>
          <cell r="K5100" t="str">
            <v>N</v>
          </cell>
          <cell r="L5100" t="str">
            <v>Doc</v>
          </cell>
          <cell r="M5100">
            <v>604</v>
          </cell>
        </row>
        <row r="5101">
          <cell r="C5101" t="str">
            <v>12</v>
          </cell>
          <cell r="D5101" t="str">
            <v/>
          </cell>
          <cell r="E5101" t="str">
            <v/>
          </cell>
          <cell r="F5101" t="str">
            <v xml:space="preserve">-- </v>
          </cell>
          <cell r="G5101">
            <v>0</v>
          </cell>
          <cell r="H5101">
            <v>0</v>
          </cell>
          <cell r="I5101">
            <v>40175</v>
          </cell>
          <cell r="J5101">
            <v>40168</v>
          </cell>
          <cell r="K5101" t="str">
            <v>N</v>
          </cell>
          <cell r="L5101" t="str">
            <v>Doc</v>
          </cell>
          <cell r="M5101">
            <v>605</v>
          </cell>
        </row>
        <row r="5102">
          <cell r="C5102" t="str">
            <v>12</v>
          </cell>
          <cell r="D5102" t="str">
            <v/>
          </cell>
          <cell r="E5102" t="str">
            <v/>
          </cell>
          <cell r="F5102" t="str">
            <v xml:space="preserve">-- </v>
          </cell>
          <cell r="G5102">
            <v>0</v>
          </cell>
          <cell r="H5102">
            <v>0</v>
          </cell>
          <cell r="I5102">
            <v>40175</v>
          </cell>
          <cell r="J5102">
            <v>40168</v>
          </cell>
          <cell r="K5102" t="str">
            <v>N</v>
          </cell>
          <cell r="L5102" t="str">
            <v>Doc</v>
          </cell>
          <cell r="M5102">
            <v>606</v>
          </cell>
        </row>
        <row r="5103">
          <cell r="C5103" t="str">
            <v>12</v>
          </cell>
          <cell r="D5103" t="str">
            <v/>
          </cell>
          <cell r="E5103" t="str">
            <v/>
          </cell>
          <cell r="F5103" t="str">
            <v xml:space="preserve">-- </v>
          </cell>
          <cell r="G5103">
            <v>0</v>
          </cell>
          <cell r="H5103">
            <v>0</v>
          </cell>
          <cell r="I5103">
            <v>40175</v>
          </cell>
          <cell r="J5103">
            <v>40168</v>
          </cell>
          <cell r="K5103" t="str">
            <v>N</v>
          </cell>
          <cell r="L5103" t="str">
            <v>Doc</v>
          </cell>
          <cell r="M5103">
            <v>607</v>
          </cell>
        </row>
        <row r="5104">
          <cell r="C5104" t="str">
            <v>12</v>
          </cell>
          <cell r="D5104" t="str">
            <v/>
          </cell>
          <cell r="E5104" t="str">
            <v/>
          </cell>
          <cell r="F5104" t="str">
            <v xml:space="preserve">-- </v>
          </cell>
          <cell r="G5104">
            <v>0</v>
          </cell>
          <cell r="H5104">
            <v>0</v>
          </cell>
          <cell r="I5104">
            <v>40175</v>
          </cell>
          <cell r="J5104">
            <v>40168</v>
          </cell>
          <cell r="K5104" t="str">
            <v>N</v>
          </cell>
          <cell r="L5104" t="str">
            <v>Doc</v>
          </cell>
          <cell r="M5104">
            <v>608</v>
          </cell>
        </row>
        <row r="5105">
          <cell r="C5105" t="str">
            <v>12</v>
          </cell>
          <cell r="D5105" t="str">
            <v/>
          </cell>
          <cell r="E5105" t="str">
            <v/>
          </cell>
          <cell r="F5105" t="str">
            <v xml:space="preserve">-- </v>
          </cell>
          <cell r="G5105">
            <v>0</v>
          </cell>
          <cell r="H5105">
            <v>0</v>
          </cell>
          <cell r="I5105">
            <v>40175</v>
          </cell>
          <cell r="J5105">
            <v>40168</v>
          </cell>
          <cell r="K5105" t="str">
            <v>N</v>
          </cell>
          <cell r="L5105" t="str">
            <v>Doc</v>
          </cell>
          <cell r="M5105">
            <v>609</v>
          </cell>
        </row>
        <row r="5106">
          <cell r="C5106" t="str">
            <v>12</v>
          </cell>
          <cell r="D5106" t="str">
            <v/>
          </cell>
          <cell r="E5106" t="str">
            <v/>
          </cell>
          <cell r="F5106" t="str">
            <v xml:space="preserve">-- </v>
          </cell>
          <cell r="G5106">
            <v>0</v>
          </cell>
          <cell r="H5106">
            <v>0</v>
          </cell>
          <cell r="I5106">
            <v>40175</v>
          </cell>
          <cell r="J5106">
            <v>40168</v>
          </cell>
          <cell r="K5106" t="str">
            <v>N</v>
          </cell>
          <cell r="L5106" t="str">
            <v>Doc</v>
          </cell>
          <cell r="M5106">
            <v>610</v>
          </cell>
        </row>
        <row r="5107">
          <cell r="C5107" t="str">
            <v>12</v>
          </cell>
          <cell r="D5107" t="str">
            <v/>
          </cell>
          <cell r="E5107" t="str">
            <v/>
          </cell>
          <cell r="F5107" t="str">
            <v xml:space="preserve">-- </v>
          </cell>
          <cell r="G5107">
            <v>0</v>
          </cell>
          <cell r="H5107">
            <v>0</v>
          </cell>
          <cell r="I5107">
            <v>40175</v>
          </cell>
          <cell r="J5107">
            <v>40168</v>
          </cell>
          <cell r="K5107" t="str">
            <v>N</v>
          </cell>
          <cell r="L5107" t="str">
            <v>Doc</v>
          </cell>
          <cell r="M5107">
            <v>611</v>
          </cell>
        </row>
        <row r="5108">
          <cell r="C5108" t="str">
            <v>12</v>
          </cell>
          <cell r="D5108" t="str">
            <v/>
          </cell>
          <cell r="E5108" t="str">
            <v/>
          </cell>
          <cell r="F5108" t="str">
            <v xml:space="preserve">-- </v>
          </cell>
          <cell r="G5108">
            <v>0</v>
          </cell>
          <cell r="H5108">
            <v>0</v>
          </cell>
          <cell r="I5108">
            <v>40175</v>
          </cell>
          <cell r="J5108">
            <v>40168</v>
          </cell>
          <cell r="K5108" t="str">
            <v>N</v>
          </cell>
          <cell r="L5108" t="str">
            <v>Doc</v>
          </cell>
          <cell r="M5108">
            <v>612</v>
          </cell>
        </row>
        <row r="5109">
          <cell r="C5109">
            <v>13</v>
          </cell>
          <cell r="D5109" t="str">
            <v/>
          </cell>
          <cell r="E5109" t="str">
            <v/>
          </cell>
          <cell r="F5109" t="str">
            <v>Technical specifications Electrical</v>
          </cell>
          <cell r="G5109">
            <v>0</v>
          </cell>
          <cell r="H5109">
            <v>0</v>
          </cell>
          <cell r="I5109" t="str">
            <v>-</v>
          </cell>
          <cell r="J5109" t="str">
            <v>-</v>
          </cell>
          <cell r="K5109" t="str">
            <v>n</v>
          </cell>
          <cell r="L5109" t="str">
            <v>Doc</v>
          </cell>
          <cell r="M5109">
            <v>613</v>
          </cell>
        </row>
        <row r="5110">
          <cell r="C5110" t="str">
            <v>13</v>
          </cell>
          <cell r="D5110" t="str">
            <v/>
          </cell>
          <cell r="E5110" t="str">
            <v/>
          </cell>
          <cell r="F5110" t="str">
            <v xml:space="preserve">Site Ambient, Feed  and Utilities Specification-- </v>
          </cell>
          <cell r="G5110">
            <v>0</v>
          </cell>
          <cell r="H5110">
            <v>0</v>
          </cell>
          <cell r="I5110">
            <v>40175</v>
          </cell>
          <cell r="J5110">
            <v>40168</v>
          </cell>
          <cell r="K5110" t="str">
            <v>N</v>
          </cell>
          <cell r="L5110" t="str">
            <v>Doc</v>
          </cell>
          <cell r="M5110">
            <v>614</v>
          </cell>
        </row>
        <row r="5111">
          <cell r="C5111" t="str">
            <v>13</v>
          </cell>
          <cell r="D5111" t="str">
            <v/>
          </cell>
          <cell r="E5111" t="str">
            <v/>
          </cell>
          <cell r="F5111" t="str">
            <v xml:space="preserve">Test and inspection specification-- </v>
          </cell>
          <cell r="G5111">
            <v>0</v>
          </cell>
          <cell r="H5111">
            <v>0</v>
          </cell>
          <cell r="I5111">
            <v>40175</v>
          </cell>
          <cell r="J5111">
            <v>40168</v>
          </cell>
          <cell r="K5111" t="str">
            <v>N</v>
          </cell>
          <cell r="L5111" t="str">
            <v>Doc</v>
          </cell>
          <cell r="M5111">
            <v>615</v>
          </cell>
        </row>
        <row r="5112">
          <cell r="C5112" t="str">
            <v>13</v>
          </cell>
          <cell r="D5112" t="str">
            <v/>
          </cell>
          <cell r="E5112" t="str">
            <v/>
          </cell>
          <cell r="F5112" t="str">
            <v xml:space="preserve">Documentation-- </v>
          </cell>
          <cell r="G5112">
            <v>0</v>
          </cell>
          <cell r="H5112">
            <v>0</v>
          </cell>
          <cell r="I5112">
            <v>40175</v>
          </cell>
          <cell r="J5112">
            <v>40168</v>
          </cell>
          <cell r="K5112" t="str">
            <v>N</v>
          </cell>
          <cell r="L5112" t="str">
            <v>Doc</v>
          </cell>
          <cell r="M5112">
            <v>616</v>
          </cell>
        </row>
        <row r="5113">
          <cell r="C5113" t="str">
            <v>13</v>
          </cell>
          <cell r="D5113" t="str">
            <v/>
          </cell>
          <cell r="E5113" t="str">
            <v/>
          </cell>
          <cell r="F5113" t="str">
            <v xml:space="preserve">Packing and marking for equipment and materials-- </v>
          </cell>
          <cell r="G5113">
            <v>0</v>
          </cell>
          <cell r="H5113">
            <v>0</v>
          </cell>
          <cell r="I5113">
            <v>40175</v>
          </cell>
          <cell r="J5113">
            <v>40168</v>
          </cell>
          <cell r="K5113" t="str">
            <v>N</v>
          </cell>
          <cell r="L5113" t="str">
            <v>Doc</v>
          </cell>
          <cell r="M5113">
            <v>617</v>
          </cell>
        </row>
        <row r="5114">
          <cell r="C5114" t="str">
            <v>13</v>
          </cell>
          <cell r="D5114" t="str">
            <v/>
          </cell>
          <cell r="E5114" t="str">
            <v/>
          </cell>
          <cell r="F5114" t="str">
            <v xml:space="preserve">Painting specification-- </v>
          </cell>
          <cell r="G5114">
            <v>0</v>
          </cell>
          <cell r="H5114">
            <v>0</v>
          </cell>
          <cell r="I5114">
            <v>40175</v>
          </cell>
          <cell r="J5114">
            <v>40168</v>
          </cell>
          <cell r="K5114" t="str">
            <v>N</v>
          </cell>
          <cell r="L5114" t="str">
            <v>Doc</v>
          </cell>
          <cell r="M5114">
            <v>618</v>
          </cell>
        </row>
        <row r="5115">
          <cell r="C5115" t="str">
            <v>13</v>
          </cell>
          <cell r="D5115" t="str">
            <v/>
          </cell>
          <cell r="E5115" t="str">
            <v/>
          </cell>
          <cell r="F5115" t="str">
            <v xml:space="preserve">Colour coding of Painting for piping-- </v>
          </cell>
          <cell r="G5115">
            <v>0</v>
          </cell>
          <cell r="H5115">
            <v>0</v>
          </cell>
          <cell r="I5115">
            <v>40175</v>
          </cell>
          <cell r="J5115">
            <v>40168</v>
          </cell>
          <cell r="K5115" t="str">
            <v>N</v>
          </cell>
          <cell r="L5115" t="str">
            <v>Doc</v>
          </cell>
          <cell r="M5115">
            <v>619</v>
          </cell>
        </row>
        <row r="5116">
          <cell r="C5116" t="str">
            <v>13</v>
          </cell>
          <cell r="D5116" t="str">
            <v/>
          </cell>
          <cell r="E5116" t="str">
            <v/>
          </cell>
          <cell r="F5116" t="str">
            <v xml:space="preserve">Colour coding of Painting for equipment-- </v>
          </cell>
          <cell r="G5116">
            <v>0</v>
          </cell>
          <cell r="H5116">
            <v>0</v>
          </cell>
          <cell r="I5116">
            <v>40175</v>
          </cell>
          <cell r="J5116">
            <v>40168</v>
          </cell>
          <cell r="K5116" t="str">
            <v>N</v>
          </cell>
          <cell r="L5116" t="str">
            <v>Doc</v>
          </cell>
          <cell r="M5116">
            <v>620</v>
          </cell>
        </row>
        <row r="5117">
          <cell r="C5117" t="str">
            <v>13</v>
          </cell>
          <cell r="D5117" t="str">
            <v/>
          </cell>
          <cell r="E5117" t="str">
            <v/>
          </cell>
          <cell r="F5117" t="str">
            <v xml:space="preserve">Electric motors - client requirements spec-- </v>
          </cell>
          <cell r="G5117">
            <v>0</v>
          </cell>
          <cell r="H5117">
            <v>0</v>
          </cell>
          <cell r="I5117">
            <v>40175</v>
          </cell>
          <cell r="J5117">
            <v>40168</v>
          </cell>
          <cell r="K5117" t="str">
            <v>N</v>
          </cell>
          <cell r="L5117" t="str">
            <v>Doc</v>
          </cell>
          <cell r="M5117">
            <v>621</v>
          </cell>
        </row>
        <row r="5118">
          <cell r="C5118" t="str">
            <v>13</v>
          </cell>
          <cell r="D5118" t="str">
            <v/>
          </cell>
          <cell r="E5118" t="str">
            <v/>
          </cell>
          <cell r="F5118" t="str">
            <v xml:space="preserve">Medium voltage motors - WLGE requirements spec-- </v>
          </cell>
          <cell r="G5118">
            <v>0</v>
          </cell>
          <cell r="H5118">
            <v>0</v>
          </cell>
          <cell r="I5118">
            <v>40175</v>
          </cell>
          <cell r="J5118">
            <v>40168</v>
          </cell>
          <cell r="K5118" t="str">
            <v>N</v>
          </cell>
          <cell r="L5118" t="str">
            <v>Doc</v>
          </cell>
          <cell r="M5118">
            <v>622</v>
          </cell>
        </row>
        <row r="5119">
          <cell r="C5119" t="str">
            <v>13</v>
          </cell>
          <cell r="D5119" t="str">
            <v/>
          </cell>
          <cell r="E5119" t="str">
            <v/>
          </cell>
          <cell r="F5119" t="str">
            <v xml:space="preserve">Insulation Specifcation-- </v>
          </cell>
          <cell r="G5119">
            <v>0</v>
          </cell>
          <cell r="H5119">
            <v>0</v>
          </cell>
          <cell r="I5119">
            <v>40175</v>
          </cell>
          <cell r="J5119">
            <v>40168</v>
          </cell>
          <cell r="K5119" t="str">
            <v>N</v>
          </cell>
          <cell r="L5119" t="str">
            <v>Doc</v>
          </cell>
          <cell r="M5119">
            <v>623</v>
          </cell>
        </row>
        <row r="5120">
          <cell r="C5120" t="str">
            <v>13</v>
          </cell>
          <cell r="D5120" t="str">
            <v/>
          </cell>
          <cell r="E5120" t="str">
            <v/>
          </cell>
          <cell r="F5120" t="str">
            <v xml:space="preserve">-- </v>
          </cell>
          <cell r="G5120">
            <v>0</v>
          </cell>
          <cell r="H5120">
            <v>0</v>
          </cell>
          <cell r="I5120">
            <v>40175</v>
          </cell>
          <cell r="J5120">
            <v>40168</v>
          </cell>
          <cell r="K5120" t="str">
            <v>N</v>
          </cell>
          <cell r="L5120" t="str">
            <v>Doc</v>
          </cell>
          <cell r="M5120">
            <v>624</v>
          </cell>
        </row>
        <row r="5121">
          <cell r="C5121" t="str">
            <v>13</v>
          </cell>
          <cell r="D5121" t="str">
            <v/>
          </cell>
          <cell r="E5121" t="str">
            <v/>
          </cell>
          <cell r="F5121" t="str">
            <v xml:space="preserve">Preparation for shipping and packing specification-- </v>
          </cell>
          <cell r="G5121">
            <v>0</v>
          </cell>
          <cell r="H5121">
            <v>0</v>
          </cell>
          <cell r="I5121">
            <v>40175</v>
          </cell>
          <cell r="J5121">
            <v>40168</v>
          </cell>
          <cell r="K5121" t="str">
            <v>N</v>
          </cell>
          <cell r="L5121" t="str">
            <v>Doc</v>
          </cell>
          <cell r="M5121">
            <v>625</v>
          </cell>
        </row>
        <row r="5122">
          <cell r="C5122" t="str">
            <v>13</v>
          </cell>
          <cell r="D5122" t="str">
            <v/>
          </cell>
          <cell r="E5122" t="str">
            <v/>
          </cell>
          <cell r="F5122" t="str">
            <v xml:space="preserve">-- </v>
          </cell>
          <cell r="G5122">
            <v>0</v>
          </cell>
          <cell r="H5122">
            <v>0</v>
          </cell>
          <cell r="I5122">
            <v>40175</v>
          </cell>
          <cell r="J5122">
            <v>40168</v>
          </cell>
          <cell r="K5122" t="str">
            <v>N</v>
          </cell>
          <cell r="L5122" t="str">
            <v>Doc</v>
          </cell>
          <cell r="M5122">
            <v>626</v>
          </cell>
        </row>
        <row r="5123">
          <cell r="C5123" t="str">
            <v>13</v>
          </cell>
          <cell r="D5123" t="str">
            <v/>
          </cell>
          <cell r="E5123" t="str">
            <v/>
          </cell>
          <cell r="F5123" t="str">
            <v xml:space="preserve">-- </v>
          </cell>
          <cell r="G5123">
            <v>0</v>
          </cell>
          <cell r="H5123">
            <v>0</v>
          </cell>
          <cell r="I5123">
            <v>40175</v>
          </cell>
          <cell r="J5123">
            <v>40168</v>
          </cell>
          <cell r="K5123" t="str">
            <v>N</v>
          </cell>
          <cell r="L5123" t="str">
            <v>Doc</v>
          </cell>
          <cell r="M5123">
            <v>627</v>
          </cell>
        </row>
        <row r="5124">
          <cell r="C5124">
            <v>25</v>
          </cell>
          <cell r="D5124" t="str">
            <v>05050-TS-25--</v>
          </cell>
          <cell r="E5124" t="str">
            <v>05050-TS-25--</v>
          </cell>
          <cell r="F5124" t="str">
            <v xml:space="preserve">Technical specifications </v>
          </cell>
          <cell r="G5124">
            <v>0</v>
          </cell>
          <cell r="H5124">
            <v>0</v>
          </cell>
          <cell r="I5124" t="str">
            <v>-</v>
          </cell>
          <cell r="J5124" t="str">
            <v>-</v>
          </cell>
          <cell r="K5124" t="str">
            <v>Y</v>
          </cell>
          <cell r="L5124" t="str">
            <v>Doc</v>
          </cell>
          <cell r="M5124">
            <v>628</v>
          </cell>
        </row>
        <row r="5125">
          <cell r="C5125" t="str">
            <v>25</v>
          </cell>
          <cell r="D5125" t="str">
            <v>05050-TS-25-001-01</v>
          </cell>
          <cell r="E5125" t="str">
            <v>05050-TS-25-001-01</v>
          </cell>
          <cell r="F5125" t="str">
            <v xml:space="preserve">Hot Rolled Flat Plate-- </v>
          </cell>
          <cell r="G5125">
            <v>0</v>
          </cell>
          <cell r="H5125" t="str">
            <v>VP-1516-2500-OI-0001-012</v>
          </cell>
          <cell r="I5125">
            <v>40175</v>
          </cell>
          <cell r="J5125">
            <v>40168</v>
          </cell>
          <cell r="K5125" t="str">
            <v>Y</v>
          </cell>
          <cell r="L5125" t="str">
            <v>Doc</v>
          </cell>
          <cell r="M5125">
            <v>629</v>
          </cell>
        </row>
        <row r="5126">
          <cell r="C5126" t="str">
            <v>25</v>
          </cell>
          <cell r="D5126" t="str">
            <v>05050-TS-25-002-01</v>
          </cell>
          <cell r="E5126" t="str">
            <v>05050-TS-25-002-01</v>
          </cell>
          <cell r="F5126" t="str">
            <v xml:space="preserve">Pre-Fabrication Specification for Tank Plates-- </v>
          </cell>
          <cell r="G5126">
            <v>0</v>
          </cell>
          <cell r="H5126" t="str">
            <v>VP-1516-2500-OI-0001-013</v>
          </cell>
          <cell r="I5126">
            <v>40175</v>
          </cell>
          <cell r="J5126">
            <v>40168</v>
          </cell>
          <cell r="K5126" t="str">
            <v>Y</v>
          </cell>
          <cell r="L5126" t="str">
            <v>Doc</v>
          </cell>
          <cell r="M5126">
            <v>630</v>
          </cell>
        </row>
        <row r="5127">
          <cell r="C5127" t="str">
            <v>25</v>
          </cell>
          <cell r="D5127" t="str">
            <v/>
          </cell>
          <cell r="E5127" t="str">
            <v/>
          </cell>
          <cell r="F5127" t="str">
            <v xml:space="preserve">Plate Material for Stainless Steel Specification-- </v>
          </cell>
          <cell r="G5127">
            <v>0</v>
          </cell>
          <cell r="H5127" t="str">
            <v>VP-1516-2500-OI-0001-016</v>
          </cell>
          <cell r="I5127">
            <v>40175</v>
          </cell>
          <cell r="J5127">
            <v>40168</v>
          </cell>
          <cell r="K5127" t="str">
            <v>N</v>
          </cell>
          <cell r="L5127" t="str">
            <v>Doc</v>
          </cell>
          <cell r="M5127">
            <v>631</v>
          </cell>
        </row>
        <row r="5128">
          <cell r="C5128" t="str">
            <v>25</v>
          </cell>
          <cell r="D5128" t="str">
            <v/>
          </cell>
          <cell r="E5128" t="str">
            <v/>
          </cell>
          <cell r="F5128" t="str">
            <v xml:space="preserve">General Fabrication Specification-- </v>
          </cell>
          <cell r="G5128">
            <v>0</v>
          </cell>
          <cell r="H5128" t="str">
            <v>VP-1516-2500-OI-0001-021</v>
          </cell>
          <cell r="I5128">
            <v>40175</v>
          </cell>
          <cell r="J5128">
            <v>40168</v>
          </cell>
          <cell r="K5128" t="str">
            <v>N</v>
          </cell>
          <cell r="L5128" t="str">
            <v>Doc</v>
          </cell>
          <cell r="M5128">
            <v>632</v>
          </cell>
        </row>
        <row r="5129">
          <cell r="C5129" t="str">
            <v>25</v>
          </cell>
          <cell r="D5129" t="str">
            <v>05050-TS-25-005-00</v>
          </cell>
          <cell r="E5129" t="str">
            <v>05050-TS-25-005-00</v>
          </cell>
          <cell r="F5129" t="str">
            <v xml:space="preserve">Hot Rolled Profile Specification-- </v>
          </cell>
          <cell r="G5129">
            <v>0</v>
          </cell>
          <cell r="H5129" t="str">
            <v>VP-1516-2500-OI-0001-040</v>
          </cell>
          <cell r="I5129">
            <v>40175</v>
          </cell>
          <cell r="J5129">
            <v>40168</v>
          </cell>
          <cell r="K5129" t="str">
            <v>Y</v>
          </cell>
          <cell r="L5129" t="str">
            <v>Doc</v>
          </cell>
          <cell r="M5129">
            <v>633</v>
          </cell>
        </row>
        <row r="5130">
          <cell r="C5130" t="str">
            <v>25</v>
          </cell>
          <cell r="D5130" t="str">
            <v>05050-TS-25-006-00</v>
          </cell>
          <cell r="E5130" t="str">
            <v>05050-TS-25-006-00</v>
          </cell>
          <cell r="F5130" t="str">
            <v xml:space="preserve">Tank Fire Protection System Functional Specification-- </v>
          </cell>
          <cell r="G5130">
            <v>0</v>
          </cell>
          <cell r="H5130" t="str">
            <v>VP-1516-2500-OI-0001-009</v>
          </cell>
          <cell r="I5130">
            <v>40175</v>
          </cell>
          <cell r="J5130">
            <v>40168</v>
          </cell>
          <cell r="K5130" t="str">
            <v>y</v>
          </cell>
          <cell r="L5130" t="str">
            <v>Doc</v>
          </cell>
          <cell r="M5130">
            <v>634</v>
          </cell>
        </row>
        <row r="5131">
          <cell r="C5131" t="str">
            <v>25</v>
          </cell>
          <cell r="D5131" t="str">
            <v>05050-TS-25-007-01</v>
          </cell>
          <cell r="E5131" t="str">
            <v>05050-TS-25-007-01</v>
          </cell>
          <cell r="F5131" t="str">
            <v xml:space="preserve">Pump Column Pre-Fabrication Specification-- </v>
          </cell>
          <cell r="G5131">
            <v>0</v>
          </cell>
          <cell r="H5131" t="str">
            <v>VP-1516-2500-OI-0001-010</v>
          </cell>
          <cell r="I5131">
            <v>40175</v>
          </cell>
          <cell r="J5131">
            <v>40168</v>
          </cell>
          <cell r="K5131" t="str">
            <v>Y</v>
          </cell>
          <cell r="L5131" t="str">
            <v>Doc</v>
          </cell>
          <cell r="M5131">
            <v>635</v>
          </cell>
        </row>
        <row r="5132">
          <cell r="C5132" t="str">
            <v>25</v>
          </cell>
          <cell r="D5132" t="str">
            <v/>
          </cell>
          <cell r="E5132" t="str">
            <v/>
          </cell>
          <cell r="F5132" t="str">
            <v xml:space="preserve">-- </v>
          </cell>
          <cell r="G5132">
            <v>0</v>
          </cell>
          <cell r="H5132">
            <v>0</v>
          </cell>
          <cell r="I5132">
            <v>40175</v>
          </cell>
          <cell r="J5132">
            <v>40168</v>
          </cell>
          <cell r="K5132" t="str">
            <v>N</v>
          </cell>
          <cell r="L5132" t="str">
            <v>Doc</v>
          </cell>
          <cell r="M5132">
            <v>636</v>
          </cell>
        </row>
        <row r="5133">
          <cell r="C5133" t="str">
            <v>25</v>
          </cell>
          <cell r="D5133" t="str">
            <v/>
          </cell>
          <cell r="E5133" t="str">
            <v/>
          </cell>
          <cell r="F5133" t="str">
            <v xml:space="preserve">-- </v>
          </cell>
          <cell r="G5133">
            <v>0</v>
          </cell>
          <cell r="H5133">
            <v>0</v>
          </cell>
          <cell r="I5133">
            <v>40175</v>
          </cell>
          <cell r="J5133">
            <v>40168</v>
          </cell>
          <cell r="K5133" t="str">
            <v>N</v>
          </cell>
          <cell r="L5133" t="str">
            <v>Doc</v>
          </cell>
          <cell r="M5133">
            <v>637</v>
          </cell>
        </row>
        <row r="5134">
          <cell r="C5134" t="str">
            <v>25</v>
          </cell>
          <cell r="D5134" t="str">
            <v/>
          </cell>
          <cell r="E5134" t="str">
            <v/>
          </cell>
          <cell r="F5134" t="str">
            <v xml:space="preserve">-- </v>
          </cell>
          <cell r="G5134">
            <v>0</v>
          </cell>
          <cell r="H5134">
            <v>0</v>
          </cell>
          <cell r="I5134">
            <v>40175</v>
          </cell>
          <cell r="J5134">
            <v>40168</v>
          </cell>
          <cell r="K5134" t="str">
            <v>N</v>
          </cell>
          <cell r="L5134" t="str">
            <v>Doc</v>
          </cell>
          <cell r="M5134">
            <v>638</v>
          </cell>
        </row>
        <row r="5135">
          <cell r="C5135" t="str">
            <v>25</v>
          </cell>
          <cell r="D5135" t="str">
            <v/>
          </cell>
          <cell r="E5135" t="str">
            <v/>
          </cell>
          <cell r="F5135" t="str">
            <v xml:space="preserve">-- </v>
          </cell>
          <cell r="G5135">
            <v>0</v>
          </cell>
          <cell r="H5135">
            <v>0</v>
          </cell>
          <cell r="I5135">
            <v>40175</v>
          </cell>
          <cell r="J5135">
            <v>40168</v>
          </cell>
          <cell r="K5135" t="str">
            <v>N</v>
          </cell>
          <cell r="L5135" t="str">
            <v>Doc</v>
          </cell>
          <cell r="M5135">
            <v>639</v>
          </cell>
        </row>
        <row r="5136">
          <cell r="C5136" t="str">
            <v>25</v>
          </cell>
          <cell r="D5136" t="str">
            <v/>
          </cell>
          <cell r="E5136" t="str">
            <v/>
          </cell>
          <cell r="F5136" t="str">
            <v xml:space="preserve">-- </v>
          </cell>
          <cell r="G5136">
            <v>0</v>
          </cell>
          <cell r="H5136">
            <v>0</v>
          </cell>
          <cell r="I5136">
            <v>40175</v>
          </cell>
          <cell r="J5136">
            <v>40168</v>
          </cell>
          <cell r="K5136" t="str">
            <v>N</v>
          </cell>
          <cell r="L5136" t="str">
            <v>Doc</v>
          </cell>
          <cell r="M5136">
            <v>640</v>
          </cell>
        </row>
        <row r="5137">
          <cell r="C5137" t="str">
            <v>25</v>
          </cell>
          <cell r="D5137" t="str">
            <v/>
          </cell>
          <cell r="E5137" t="str">
            <v/>
          </cell>
          <cell r="F5137" t="str">
            <v xml:space="preserve">-- </v>
          </cell>
          <cell r="G5137">
            <v>0</v>
          </cell>
          <cell r="H5137">
            <v>0</v>
          </cell>
          <cell r="I5137">
            <v>40175</v>
          </cell>
          <cell r="J5137">
            <v>40168</v>
          </cell>
          <cell r="K5137" t="str">
            <v>N</v>
          </cell>
          <cell r="L5137" t="str">
            <v>Doc</v>
          </cell>
          <cell r="M5137">
            <v>641</v>
          </cell>
        </row>
        <row r="5138">
          <cell r="C5138" t="str">
            <v>25</v>
          </cell>
          <cell r="D5138" t="str">
            <v/>
          </cell>
          <cell r="E5138" t="str">
            <v/>
          </cell>
          <cell r="F5138" t="str">
            <v xml:space="preserve">-- </v>
          </cell>
          <cell r="G5138">
            <v>0</v>
          </cell>
          <cell r="H5138">
            <v>0</v>
          </cell>
          <cell r="I5138">
            <v>40175</v>
          </cell>
          <cell r="J5138">
            <v>40168</v>
          </cell>
          <cell r="K5138" t="str">
            <v>N</v>
          </cell>
          <cell r="L5138" t="str">
            <v>Doc</v>
          </cell>
          <cell r="M5138">
            <v>642</v>
          </cell>
        </row>
        <row r="5139">
          <cell r="C5139" t="str">
            <v>P5</v>
          </cell>
          <cell r="D5139" t="str">
            <v>05050-TS-P5--</v>
          </cell>
          <cell r="E5139" t="str">
            <v>05050-TS-P5--</v>
          </cell>
          <cell r="F5139" t="str">
            <v xml:space="preserve">Technical specifications </v>
          </cell>
          <cell r="G5139">
            <v>0</v>
          </cell>
          <cell r="H5139">
            <v>0</v>
          </cell>
          <cell r="I5139" t="str">
            <v>-</v>
          </cell>
          <cell r="J5139" t="str">
            <v>-</v>
          </cell>
          <cell r="K5139" t="str">
            <v>Y</v>
          </cell>
          <cell r="L5139" t="str">
            <v>Doc</v>
          </cell>
          <cell r="M5139">
            <v>643</v>
          </cell>
        </row>
        <row r="5140">
          <cell r="C5140" t="str">
            <v>P5</v>
          </cell>
          <cell r="D5140" t="str">
            <v>05050-TS-P5-001-01</v>
          </cell>
          <cell r="E5140" t="str">
            <v>05050-TS-P5-001-01</v>
          </cell>
          <cell r="F5140" t="str">
            <v xml:space="preserve">Base Heating Specification-- </v>
          </cell>
          <cell r="G5140">
            <v>0</v>
          </cell>
          <cell r="H5140" t="str">
            <v>VP-1516-2500-OI-0001-028</v>
          </cell>
          <cell r="I5140">
            <v>40175</v>
          </cell>
          <cell r="J5140">
            <v>40168</v>
          </cell>
          <cell r="K5140" t="str">
            <v>Y</v>
          </cell>
          <cell r="L5140" t="str">
            <v>Doc</v>
          </cell>
          <cell r="M5140">
            <v>644</v>
          </cell>
        </row>
        <row r="5141">
          <cell r="C5141" t="str">
            <v>00</v>
          </cell>
          <cell r="D5141" t="str">
            <v/>
          </cell>
          <cell r="E5141" t="str">
            <v/>
          </cell>
          <cell r="F5141" t="str">
            <v xml:space="preserve">In-Tank Pump Hoist Crane (Jib Crane Type) Specification-- </v>
          </cell>
          <cell r="G5141">
            <v>0</v>
          </cell>
          <cell r="H5141">
            <v>0</v>
          </cell>
          <cell r="I5141">
            <v>40175</v>
          </cell>
          <cell r="J5141">
            <v>40168</v>
          </cell>
          <cell r="K5141" t="str">
            <v>N</v>
          </cell>
          <cell r="L5141" t="str">
            <v>Doc</v>
          </cell>
          <cell r="M5141">
            <v>645</v>
          </cell>
        </row>
        <row r="5142">
          <cell r="C5142" t="str">
            <v>00</v>
          </cell>
          <cell r="D5142" t="str">
            <v/>
          </cell>
          <cell r="E5142" t="str">
            <v/>
          </cell>
          <cell r="F5142" t="str">
            <v xml:space="preserve">In Tank Hoist Specification-- </v>
          </cell>
          <cell r="G5142">
            <v>0</v>
          </cell>
          <cell r="H5142">
            <v>0</v>
          </cell>
          <cell r="I5142">
            <v>40175</v>
          </cell>
          <cell r="J5142">
            <v>40168</v>
          </cell>
          <cell r="K5142" t="str">
            <v>N</v>
          </cell>
          <cell r="L5142" t="str">
            <v>Doc</v>
          </cell>
          <cell r="M5142">
            <v>646</v>
          </cell>
        </row>
        <row r="5143">
          <cell r="C5143" t="str">
            <v>P5</v>
          </cell>
          <cell r="D5143" t="str">
            <v/>
          </cell>
          <cell r="E5143" t="str">
            <v/>
          </cell>
          <cell r="F5143" t="str">
            <v xml:space="preserve">-- </v>
          </cell>
          <cell r="G5143">
            <v>0</v>
          </cell>
          <cell r="H5143">
            <v>0</v>
          </cell>
          <cell r="I5143">
            <v>40175</v>
          </cell>
          <cell r="J5143">
            <v>40168</v>
          </cell>
          <cell r="K5143" t="str">
            <v>N</v>
          </cell>
          <cell r="L5143" t="str">
            <v>Doc</v>
          </cell>
          <cell r="M5143">
            <v>647</v>
          </cell>
        </row>
        <row r="5144">
          <cell r="C5144" t="str">
            <v>P5</v>
          </cell>
          <cell r="D5144" t="str">
            <v/>
          </cell>
          <cell r="E5144" t="str">
            <v/>
          </cell>
          <cell r="F5144" t="str">
            <v xml:space="preserve">-- </v>
          </cell>
          <cell r="G5144">
            <v>0</v>
          </cell>
          <cell r="H5144">
            <v>0</v>
          </cell>
          <cell r="I5144">
            <v>40175</v>
          </cell>
          <cell r="J5144">
            <v>40168</v>
          </cell>
          <cell r="K5144" t="str">
            <v>N</v>
          </cell>
          <cell r="L5144" t="str">
            <v>Doc</v>
          </cell>
          <cell r="M5144">
            <v>648</v>
          </cell>
        </row>
        <row r="5145">
          <cell r="C5145" t="str">
            <v>P5</v>
          </cell>
          <cell r="D5145" t="str">
            <v/>
          </cell>
          <cell r="E5145" t="str">
            <v/>
          </cell>
          <cell r="F5145" t="str">
            <v xml:space="preserve">-- </v>
          </cell>
          <cell r="G5145">
            <v>0</v>
          </cell>
          <cell r="H5145">
            <v>0</v>
          </cell>
          <cell r="I5145">
            <v>40175</v>
          </cell>
          <cell r="J5145">
            <v>40168</v>
          </cell>
          <cell r="K5145" t="str">
            <v>N</v>
          </cell>
          <cell r="L5145" t="str">
            <v>Doc</v>
          </cell>
          <cell r="M5145">
            <v>649</v>
          </cell>
        </row>
        <row r="5146">
          <cell r="C5146" t="str">
            <v>P5</v>
          </cell>
          <cell r="D5146" t="str">
            <v/>
          </cell>
          <cell r="E5146" t="str">
            <v/>
          </cell>
          <cell r="F5146" t="str">
            <v xml:space="preserve">-- </v>
          </cell>
          <cell r="G5146">
            <v>0</v>
          </cell>
          <cell r="H5146">
            <v>0</v>
          </cell>
          <cell r="I5146">
            <v>40175</v>
          </cell>
          <cell r="J5146">
            <v>40168</v>
          </cell>
          <cell r="K5146" t="str">
            <v>N</v>
          </cell>
          <cell r="L5146" t="str">
            <v>Doc</v>
          </cell>
          <cell r="M5146">
            <v>650</v>
          </cell>
        </row>
        <row r="5147">
          <cell r="C5147" t="str">
            <v>P5</v>
          </cell>
          <cell r="D5147" t="str">
            <v/>
          </cell>
          <cell r="E5147" t="str">
            <v/>
          </cell>
          <cell r="F5147" t="str">
            <v xml:space="preserve">-- </v>
          </cell>
          <cell r="G5147">
            <v>0</v>
          </cell>
          <cell r="H5147">
            <v>0</v>
          </cell>
          <cell r="I5147">
            <v>40175</v>
          </cell>
          <cell r="J5147">
            <v>40168</v>
          </cell>
          <cell r="K5147" t="str">
            <v>N</v>
          </cell>
          <cell r="L5147" t="str">
            <v>Doc</v>
          </cell>
          <cell r="M5147">
            <v>651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7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10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vmlDrawing" Target="../drawings/vmlDrawing1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45"/>
  <sheetViews>
    <sheetView showGridLines="0" view="pageBreakPreview" zoomScale="70" zoomScaleNormal="50" zoomScaleSheetLayoutView="70" workbookViewId="0">
      <selection activeCell="P13" sqref="P13"/>
    </sheetView>
  </sheetViews>
  <sheetFormatPr defaultColWidth="9.125" defaultRowHeight="12.75" x14ac:dyDescent="0.2"/>
  <cols>
    <col min="1" max="11" width="8.125" style="55" customWidth="1"/>
    <col min="12" max="12" width="10.375" style="55" customWidth="1"/>
    <col min="13" max="13" width="15.625" style="55" customWidth="1"/>
    <col min="14" max="19" width="8.125" style="55" customWidth="1"/>
    <col min="20" max="16384" width="9.125" style="55"/>
  </cols>
  <sheetData>
    <row r="1" spans="1:19" ht="24.95" customHeight="1" x14ac:dyDescent="0.2">
      <c r="A1" s="54"/>
      <c r="B1" s="607" t="s">
        <v>266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</row>
    <row r="2" spans="1:19" ht="60.75" customHeight="1" x14ac:dyDescent="0.2">
      <c r="A2" s="54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</row>
    <row r="3" spans="1:19" ht="29.25" customHeight="1" x14ac:dyDescent="0.2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6"/>
      <c r="O3" s="56"/>
      <c r="P3" s="56"/>
    </row>
    <row r="4" spans="1:19" ht="29.25" customHeight="1" x14ac:dyDescent="0.2">
      <c r="A4" s="57"/>
      <c r="B4" s="57"/>
      <c r="C4" s="57"/>
      <c r="D4" s="57"/>
      <c r="E4" s="57"/>
      <c r="F4" s="57"/>
      <c r="G4" s="609" t="s">
        <v>483</v>
      </c>
      <c r="H4" s="609"/>
      <c r="I4" s="609"/>
      <c r="J4" s="609"/>
      <c r="K4" s="609"/>
      <c r="L4" s="609"/>
      <c r="M4" s="609"/>
      <c r="N4" s="58"/>
      <c r="O4" s="58"/>
      <c r="P4" s="58"/>
      <c r="Q4" s="59"/>
      <c r="R4" s="59"/>
      <c r="S4" s="59"/>
    </row>
    <row r="5" spans="1:19" s="62" customFormat="1" ht="29.25" customHeight="1" x14ac:dyDescent="0.2">
      <c r="A5" s="60"/>
      <c r="B5" s="60"/>
      <c r="C5" s="60"/>
      <c r="D5" s="60"/>
      <c r="E5" s="60"/>
      <c r="F5" s="60"/>
      <c r="G5" s="609"/>
      <c r="H5" s="609"/>
      <c r="I5" s="609"/>
      <c r="J5" s="609"/>
      <c r="K5" s="609"/>
      <c r="L5" s="609"/>
      <c r="M5" s="609"/>
      <c r="N5" s="58"/>
      <c r="O5" s="58"/>
      <c r="P5" s="58"/>
      <c r="Q5" s="61"/>
      <c r="R5" s="61"/>
      <c r="S5" s="61"/>
    </row>
    <row r="6" spans="1:19" s="62" customFormat="1" ht="29.25" customHeight="1" x14ac:dyDescent="0.2">
      <c r="A6" s="60"/>
      <c r="B6" s="60"/>
      <c r="C6" s="60"/>
      <c r="D6" s="60"/>
      <c r="E6" s="60"/>
      <c r="F6" s="63"/>
      <c r="G6" s="63"/>
      <c r="H6" s="63"/>
      <c r="I6" s="63"/>
      <c r="J6" s="63"/>
      <c r="K6" s="63"/>
      <c r="L6" s="63"/>
      <c r="M6" s="63"/>
      <c r="N6" s="63"/>
      <c r="O6" s="58"/>
      <c r="P6" s="58"/>
      <c r="Q6" s="61"/>
      <c r="R6" s="61"/>
      <c r="S6" s="61"/>
    </row>
    <row r="7" spans="1:19" s="62" customFormat="1" ht="29.25" customHeight="1" x14ac:dyDescent="0.2">
      <c r="A7" s="64"/>
      <c r="B7" s="64"/>
      <c r="C7" s="64"/>
      <c r="D7" s="64"/>
      <c r="E7" s="64"/>
      <c r="F7" s="610" t="s">
        <v>267</v>
      </c>
      <c r="G7" s="610"/>
      <c r="H7" s="610"/>
      <c r="I7" s="610"/>
      <c r="J7" s="610"/>
      <c r="K7" s="610"/>
      <c r="L7" s="610"/>
      <c r="M7" s="610"/>
      <c r="N7" s="610"/>
      <c r="O7" s="58"/>
      <c r="P7" s="58"/>
      <c r="Q7" s="61"/>
      <c r="R7" s="61"/>
      <c r="S7" s="61"/>
    </row>
    <row r="8" spans="1:19" s="62" customFormat="1" ht="29.25" customHeight="1" x14ac:dyDescent="0.2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8"/>
      <c r="O8" s="58"/>
      <c r="P8" s="58"/>
      <c r="Q8" s="61"/>
      <c r="R8" s="61"/>
      <c r="S8" s="61"/>
    </row>
    <row r="9" spans="1:19" s="62" customFormat="1" ht="29.25" customHeight="1" x14ac:dyDescent="0.2">
      <c r="A9" s="65"/>
      <c r="B9" s="65"/>
      <c r="C9" s="66"/>
      <c r="D9" s="66"/>
      <c r="E9" s="611" t="s">
        <v>268</v>
      </c>
      <c r="F9" s="611"/>
      <c r="G9" s="611"/>
      <c r="H9" s="611"/>
      <c r="I9" s="611"/>
      <c r="J9" s="611"/>
      <c r="K9" s="611"/>
      <c r="L9" s="611"/>
      <c r="M9" s="611"/>
      <c r="N9" s="611"/>
      <c r="O9" s="611"/>
      <c r="P9" s="66"/>
      <c r="Q9" s="61"/>
    </row>
    <row r="10" spans="1:19" s="62" customFormat="1" ht="29.25" customHeight="1" x14ac:dyDescent="0.2">
      <c r="A10" s="67"/>
      <c r="B10" s="67"/>
      <c r="C10" s="67"/>
      <c r="D10" s="68"/>
      <c r="E10" s="611"/>
      <c r="F10" s="611"/>
      <c r="G10" s="611"/>
      <c r="H10" s="611"/>
      <c r="I10" s="611"/>
      <c r="J10" s="611"/>
      <c r="K10" s="611"/>
      <c r="L10" s="611"/>
      <c r="M10" s="611"/>
      <c r="N10" s="611"/>
      <c r="O10" s="611"/>
      <c r="P10" s="68"/>
    </row>
    <row r="11" spans="1:19" s="62" customFormat="1" ht="29.25" customHeight="1" x14ac:dyDescent="0.2">
      <c r="A11" s="67"/>
      <c r="B11" s="67"/>
      <c r="C11" s="67"/>
      <c r="D11" s="67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7"/>
    </row>
    <row r="12" spans="1:19" s="62" customFormat="1" ht="29.25" customHeight="1" x14ac:dyDescent="0.2">
      <c r="B12" s="54"/>
      <c r="C12" s="54"/>
      <c r="D12" s="54"/>
      <c r="E12" s="54"/>
      <c r="F12" s="54"/>
      <c r="G12" s="612" t="s">
        <v>269</v>
      </c>
      <c r="H12" s="612"/>
      <c r="I12" s="612"/>
      <c r="J12" s="612"/>
      <c r="K12" s="613">
        <v>41760</v>
      </c>
      <c r="L12" s="613"/>
      <c r="M12" s="613"/>
      <c r="N12" s="56"/>
      <c r="O12" s="56"/>
      <c r="P12" s="56"/>
    </row>
    <row r="13" spans="1:19" s="62" customFormat="1" ht="29.25" customHeight="1" x14ac:dyDescent="0.2">
      <c r="B13" s="54"/>
      <c r="C13" s="54"/>
      <c r="D13" s="54"/>
      <c r="E13" s="54"/>
      <c r="F13" s="54"/>
      <c r="G13" s="54"/>
      <c r="H13" s="54" t="s">
        <v>270</v>
      </c>
      <c r="I13" s="54"/>
      <c r="J13" s="54"/>
      <c r="K13" s="54"/>
      <c r="L13" s="54"/>
      <c r="M13" s="54"/>
      <c r="N13" s="56"/>
      <c r="O13" s="56"/>
      <c r="P13" s="56"/>
    </row>
    <row r="14" spans="1:19" s="62" customFormat="1" ht="29.25" customHeight="1" x14ac:dyDescent="0.2"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6"/>
      <c r="O14" s="56"/>
      <c r="P14" s="56"/>
    </row>
    <row r="15" spans="1:19" s="62" customFormat="1" ht="29.25" customHeight="1" x14ac:dyDescent="0.2">
      <c r="A15" s="54"/>
      <c r="B15" s="54"/>
      <c r="C15" s="54"/>
      <c r="D15" s="54"/>
      <c r="E15" s="54"/>
      <c r="F15" s="54"/>
      <c r="G15" s="54"/>
      <c r="H15" s="606" t="s">
        <v>271</v>
      </c>
      <c r="I15" s="606"/>
      <c r="J15" s="606" t="s">
        <v>272</v>
      </c>
      <c r="K15" s="606"/>
      <c r="L15" s="606"/>
      <c r="M15" s="606"/>
      <c r="N15" s="56"/>
      <c r="O15" s="56"/>
      <c r="P15" s="56"/>
    </row>
    <row r="16" spans="1:19" s="62" customFormat="1" ht="29.25" customHeight="1" x14ac:dyDescent="0.2">
      <c r="A16" s="54"/>
      <c r="B16" s="54"/>
      <c r="C16" s="54"/>
      <c r="D16" s="54"/>
      <c r="E16" s="54"/>
      <c r="F16" s="54"/>
      <c r="G16" s="54"/>
      <c r="H16" s="69"/>
      <c r="I16" s="69"/>
      <c r="J16" s="69"/>
      <c r="K16" s="69"/>
      <c r="L16" s="69"/>
      <c r="M16" s="54"/>
      <c r="N16" s="56"/>
      <c r="O16" s="56"/>
      <c r="P16" s="56"/>
    </row>
    <row r="17" spans="1:19" s="62" customFormat="1" ht="29.25" customHeight="1" x14ac:dyDescent="0.2">
      <c r="A17" s="70"/>
      <c r="B17" s="71"/>
      <c r="C17" s="71"/>
      <c r="D17" s="54"/>
      <c r="E17" s="54"/>
      <c r="F17" s="54"/>
      <c r="G17" s="54"/>
      <c r="H17" s="606" t="s">
        <v>273</v>
      </c>
      <c r="I17" s="606"/>
      <c r="J17" s="606" t="s">
        <v>274</v>
      </c>
      <c r="K17" s="606"/>
      <c r="L17" s="606"/>
      <c r="M17" s="606"/>
      <c r="N17" s="56"/>
      <c r="O17" s="56"/>
      <c r="P17" s="56"/>
    </row>
    <row r="18" spans="1:19" s="62" customFormat="1" ht="29.25" customHeight="1" x14ac:dyDescent="0.2">
      <c r="A18" s="72"/>
      <c r="B18" s="72"/>
      <c r="C18" s="72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6"/>
      <c r="O18" s="56"/>
      <c r="P18" s="56"/>
    </row>
    <row r="19" spans="1:19" s="62" customFormat="1" ht="29.25" customHeight="1" x14ac:dyDescent="0.2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73"/>
      <c r="O19" s="73"/>
      <c r="P19" s="73"/>
      <c r="Q19" s="73"/>
      <c r="R19" s="73"/>
      <c r="S19" s="73"/>
    </row>
    <row r="20" spans="1:19" ht="14.25" customHeight="1" x14ac:dyDescent="0.2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6"/>
      <c r="O20" s="56"/>
      <c r="P20" s="56"/>
    </row>
    <row r="21" spans="1:19" x14ac:dyDescent="0.2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6"/>
      <c r="O21" s="56"/>
      <c r="P21" s="56"/>
    </row>
    <row r="22" spans="1:19" x14ac:dyDescent="0.2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6"/>
      <c r="O22" s="56"/>
      <c r="P22" s="56"/>
    </row>
    <row r="23" spans="1:19" x14ac:dyDescent="0.2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6"/>
      <c r="O23" s="56"/>
      <c r="P23" s="56"/>
    </row>
    <row r="24" spans="1:19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6"/>
      <c r="O24" s="56"/>
      <c r="P24" s="56"/>
    </row>
    <row r="25" spans="1:19" x14ac:dyDescent="0.2">
      <c r="N25" s="56"/>
      <c r="O25" s="56"/>
      <c r="P25" s="56"/>
    </row>
    <row r="26" spans="1:19" x14ac:dyDescent="0.2">
      <c r="N26" s="56"/>
      <c r="O26" s="56"/>
      <c r="P26" s="56"/>
    </row>
    <row r="27" spans="1:19" x14ac:dyDescent="0.2">
      <c r="N27" s="56"/>
      <c r="O27" s="56"/>
      <c r="P27" s="56"/>
    </row>
    <row r="28" spans="1:19" x14ac:dyDescent="0.2">
      <c r="N28" s="56"/>
      <c r="O28" s="56"/>
      <c r="P28" s="56"/>
    </row>
    <row r="29" spans="1:19" x14ac:dyDescent="0.2">
      <c r="N29" s="56"/>
      <c r="O29" s="56"/>
      <c r="P29" s="56"/>
    </row>
    <row r="30" spans="1:19" x14ac:dyDescent="0.2">
      <c r="N30" s="56"/>
      <c r="O30" s="56"/>
      <c r="P30" s="56"/>
    </row>
    <row r="31" spans="1:19" x14ac:dyDescent="0.2">
      <c r="N31" s="56"/>
      <c r="O31" s="56"/>
      <c r="P31" s="56"/>
    </row>
    <row r="32" spans="1:19" x14ac:dyDescent="0.2">
      <c r="N32" s="56"/>
      <c r="O32" s="56"/>
      <c r="P32" s="56"/>
    </row>
    <row r="33" spans="14:16" x14ac:dyDescent="0.2">
      <c r="N33" s="56"/>
      <c r="O33" s="56"/>
      <c r="P33" s="56"/>
    </row>
    <row r="34" spans="14:16" x14ac:dyDescent="0.2">
      <c r="N34" s="56"/>
      <c r="O34" s="56"/>
      <c r="P34" s="56"/>
    </row>
    <row r="35" spans="14:16" x14ac:dyDescent="0.2">
      <c r="N35" s="56"/>
      <c r="O35" s="56"/>
      <c r="P35" s="56"/>
    </row>
    <row r="36" spans="14:16" x14ac:dyDescent="0.2">
      <c r="N36" s="56"/>
      <c r="O36" s="56"/>
      <c r="P36" s="56"/>
    </row>
    <row r="37" spans="14:16" x14ac:dyDescent="0.2">
      <c r="N37" s="56"/>
      <c r="O37" s="56"/>
      <c r="P37" s="56"/>
    </row>
    <row r="38" spans="14:16" x14ac:dyDescent="0.2">
      <c r="N38" s="56"/>
      <c r="O38" s="56"/>
      <c r="P38" s="56"/>
    </row>
    <row r="39" spans="14:16" x14ac:dyDescent="0.2">
      <c r="N39" s="56"/>
      <c r="O39" s="56"/>
      <c r="P39" s="56"/>
    </row>
    <row r="40" spans="14:16" x14ac:dyDescent="0.2">
      <c r="N40" s="56"/>
      <c r="O40" s="56"/>
      <c r="P40" s="56"/>
    </row>
    <row r="41" spans="14:16" x14ac:dyDescent="0.2">
      <c r="N41" s="56"/>
      <c r="O41" s="56"/>
      <c r="P41" s="56"/>
    </row>
    <row r="42" spans="14:16" x14ac:dyDescent="0.2">
      <c r="N42" s="56"/>
      <c r="O42" s="56"/>
      <c r="P42" s="56"/>
    </row>
    <row r="43" spans="14:16" x14ac:dyDescent="0.2">
      <c r="N43" s="56"/>
      <c r="O43" s="56"/>
      <c r="P43" s="56"/>
    </row>
    <row r="44" spans="14:16" x14ac:dyDescent="0.2">
      <c r="N44" s="56"/>
      <c r="O44" s="56"/>
      <c r="P44" s="56"/>
    </row>
    <row r="45" spans="14:16" x14ac:dyDescent="0.2">
      <c r="N45" s="56"/>
      <c r="O45" s="56"/>
      <c r="P45" s="56"/>
    </row>
  </sheetData>
  <mergeCells count="10">
    <mergeCell ref="H15:I15"/>
    <mergeCell ref="J15:M15"/>
    <mergeCell ref="H17:I17"/>
    <mergeCell ref="J17:M17"/>
    <mergeCell ref="B1:S2"/>
    <mergeCell ref="G4:M5"/>
    <mergeCell ref="F7:N7"/>
    <mergeCell ref="E9:O10"/>
    <mergeCell ref="G12:J12"/>
    <mergeCell ref="K12:M12"/>
  </mergeCells>
  <printOptions horizontalCentered="1" verticalCentered="1"/>
  <pageMargins left="0" right="0" top="0.25" bottom="0" header="0" footer="0"/>
  <pageSetup paperSize="9" scale="83" orientation="landscape" verticalDpi="300" r:id="rId1"/>
  <headerFooter>
    <oddFooter>&amp;C&amp;G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025" r:id="rId4">
          <objectPr defaultSize="0" autoPict="0" r:id="rId5">
            <anchor moveWithCells="1" sizeWithCells="1">
              <from>
                <xdr:col>16</xdr:col>
                <xdr:colOff>38100</xdr:colOff>
                <xdr:row>0</xdr:row>
                <xdr:rowOff>190500</xdr:rowOff>
              </from>
              <to>
                <xdr:col>18</xdr:col>
                <xdr:colOff>209550</xdr:colOff>
                <xdr:row>2</xdr:row>
                <xdr:rowOff>219075</xdr:rowOff>
              </to>
            </anchor>
          </objectPr>
        </oleObject>
      </mc:Choice>
      <mc:Fallback>
        <oleObject progId="CorelDRAW.Graphic.13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A16" workbookViewId="0">
      <selection activeCell="P13" sqref="P13"/>
    </sheetView>
  </sheetViews>
  <sheetFormatPr defaultRowHeight="14.2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1541"/>
  <sheetViews>
    <sheetView view="pageBreakPreview" topLeftCell="D1" zoomScale="40" zoomScaleNormal="85" zoomScaleSheetLayoutView="40" zoomScalePageLayoutView="10" workbookViewId="0">
      <pane ySplit="5" topLeftCell="A6" activePane="bottomLeft" state="frozen"/>
      <selection pane="bottomLeft" activeCell="M1101" sqref="M1101"/>
    </sheetView>
  </sheetViews>
  <sheetFormatPr defaultColWidth="9.125" defaultRowHeight="19.5" customHeight="1" outlineLevelRow="7" x14ac:dyDescent="0.2"/>
  <cols>
    <col min="1" max="8" width="2.25" style="77" customWidth="1"/>
    <col min="9" max="9" width="138.625" style="77" customWidth="1"/>
    <col min="10" max="10" width="14.875" style="99" bestFit="1" customWidth="1"/>
    <col min="11" max="14" width="34.75" style="99" customWidth="1"/>
    <col min="15" max="15" width="27.25" style="110" bestFit="1" customWidth="1"/>
    <col min="16" max="16" width="42" style="114" bestFit="1" customWidth="1"/>
    <col min="17" max="17" width="27.75" style="82" hidden="1" customWidth="1"/>
    <col min="18" max="19" width="27.75" style="82" customWidth="1"/>
    <col min="20" max="20" width="34" style="82" bestFit="1" customWidth="1"/>
    <col min="21" max="21" width="27.75" style="82" customWidth="1"/>
    <col min="22" max="22" width="33.875" style="77" customWidth="1"/>
    <col min="23" max="23" width="29.875" style="129" customWidth="1"/>
    <col min="24" max="16384" width="9.125" style="77"/>
  </cols>
  <sheetData>
    <row r="1" spans="1:21" ht="207.75" customHeight="1" thickBot="1" x14ac:dyDescent="0.25">
      <c r="A1" s="619" t="s">
        <v>295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1"/>
      <c r="Q1" s="76"/>
      <c r="R1" s="181"/>
      <c r="S1" s="181"/>
      <c r="T1" s="181"/>
      <c r="U1" s="181"/>
    </row>
    <row r="2" spans="1:21" ht="66.75" customHeight="1" x14ac:dyDescent="0.2">
      <c r="A2" s="78"/>
      <c r="B2" s="79"/>
      <c r="C2" s="79"/>
      <c r="D2" s="79"/>
      <c r="E2" s="79"/>
      <c r="F2" s="79"/>
      <c r="G2" s="79"/>
      <c r="H2" s="79"/>
      <c r="I2" s="80" t="s">
        <v>281</v>
      </c>
      <c r="J2" s="618">
        <v>41547</v>
      </c>
      <c r="K2" s="618"/>
      <c r="L2" s="618"/>
      <c r="M2" s="618"/>
      <c r="N2" s="81"/>
      <c r="O2" s="128"/>
      <c r="P2" s="80"/>
    </row>
    <row r="3" spans="1:21" ht="64.5" customHeight="1" x14ac:dyDescent="0.2">
      <c r="A3" s="622" t="s">
        <v>221</v>
      </c>
      <c r="B3" s="623"/>
      <c r="C3" s="623"/>
      <c r="D3" s="623"/>
      <c r="E3" s="623"/>
      <c r="F3" s="623"/>
      <c r="G3" s="623"/>
      <c r="H3" s="623"/>
      <c r="I3" s="624"/>
      <c r="J3" s="628" t="s">
        <v>276</v>
      </c>
      <c r="K3" s="629"/>
      <c r="L3" s="630"/>
      <c r="M3" s="83"/>
      <c r="N3" s="83"/>
      <c r="O3" s="631" t="s">
        <v>255</v>
      </c>
      <c r="P3" s="633" t="s">
        <v>275</v>
      </c>
      <c r="Q3" s="616" t="s">
        <v>222</v>
      </c>
      <c r="R3" s="182"/>
      <c r="S3" s="182"/>
      <c r="T3" s="182"/>
      <c r="U3" s="182"/>
    </row>
    <row r="4" spans="1:21" ht="64.5" customHeight="1" x14ac:dyDescent="0.2">
      <c r="A4" s="625"/>
      <c r="B4" s="626"/>
      <c r="C4" s="626"/>
      <c r="D4" s="626"/>
      <c r="E4" s="626"/>
      <c r="F4" s="626"/>
      <c r="G4" s="626"/>
      <c r="H4" s="626"/>
      <c r="I4" s="627"/>
      <c r="J4" s="84" t="s">
        <v>251</v>
      </c>
      <c r="K4" s="84" t="s">
        <v>252</v>
      </c>
      <c r="L4" s="84" t="s">
        <v>253</v>
      </c>
      <c r="M4" s="84" t="s">
        <v>254</v>
      </c>
      <c r="N4" s="84" t="s">
        <v>265</v>
      </c>
      <c r="O4" s="632"/>
      <c r="P4" s="634"/>
      <c r="Q4" s="617"/>
      <c r="R4" s="182"/>
      <c r="S4" s="182"/>
      <c r="T4" s="182"/>
      <c r="U4" s="182"/>
    </row>
    <row r="5" spans="1:21" ht="40.5" customHeight="1" x14ac:dyDescent="0.2">
      <c r="A5" s="85"/>
      <c r="B5" s="86"/>
      <c r="C5" s="86"/>
      <c r="D5" s="86"/>
      <c r="E5" s="86"/>
      <c r="F5" s="86"/>
      <c r="G5" s="86"/>
      <c r="H5" s="86"/>
      <c r="I5" s="86" t="s">
        <v>220</v>
      </c>
      <c r="J5" s="87"/>
      <c r="K5" s="87"/>
      <c r="L5" s="87"/>
      <c r="M5" s="87"/>
      <c r="N5" s="87"/>
      <c r="O5" s="88"/>
      <c r="P5" s="89"/>
      <c r="Q5" s="90">
        <v>273000000000</v>
      </c>
      <c r="R5" s="90"/>
      <c r="S5" s="90"/>
      <c r="T5" s="90"/>
      <c r="U5" s="90"/>
    </row>
    <row r="6" spans="1:21" ht="34.5" customHeight="1" outlineLevel="1" x14ac:dyDescent="0.2">
      <c r="A6" s="91"/>
      <c r="B6" s="1"/>
      <c r="C6" s="1"/>
      <c r="D6" s="1"/>
      <c r="E6" s="1"/>
      <c r="F6" s="1"/>
      <c r="G6" s="1"/>
      <c r="H6" s="1"/>
      <c r="I6" s="1" t="s">
        <v>0</v>
      </c>
      <c r="J6" s="2"/>
      <c r="K6" s="2"/>
      <c r="L6" s="2"/>
      <c r="M6" s="2"/>
      <c r="N6" s="2"/>
      <c r="O6" s="3"/>
      <c r="P6" s="40"/>
      <c r="Q6" s="92" t="e">
        <f>#REF!*$Q$5</f>
        <v>#REF!</v>
      </c>
      <c r="R6" s="92"/>
      <c r="S6" s="92"/>
      <c r="T6" s="92"/>
      <c r="U6" s="92"/>
    </row>
    <row r="7" spans="1:21" ht="34.5" customHeight="1" outlineLevel="2" x14ac:dyDescent="0.2">
      <c r="A7" s="91"/>
      <c r="B7" s="93"/>
      <c r="C7" s="614"/>
      <c r="D7" s="614"/>
      <c r="E7" s="614"/>
      <c r="F7" s="614"/>
      <c r="G7" s="614"/>
      <c r="H7" s="614"/>
      <c r="I7" s="164" t="s">
        <v>1</v>
      </c>
      <c r="J7" s="165"/>
      <c r="K7" s="166"/>
      <c r="L7" s="166"/>
      <c r="M7" s="166"/>
      <c r="N7" s="166"/>
      <c r="O7" s="167"/>
      <c r="P7" s="168"/>
      <c r="Q7" s="94" t="e">
        <f>#REF!*$Q$5</f>
        <v>#REF!</v>
      </c>
      <c r="R7" s="183"/>
      <c r="S7" s="183"/>
      <c r="T7" s="183"/>
      <c r="U7" s="183"/>
    </row>
    <row r="8" spans="1:21" ht="34.5" customHeight="1" outlineLevel="7" x14ac:dyDescent="0.2">
      <c r="A8" s="91"/>
      <c r="B8" s="93"/>
      <c r="C8" s="615"/>
      <c r="D8" s="615"/>
      <c r="E8" s="615"/>
      <c r="F8" s="615"/>
      <c r="G8" s="615"/>
      <c r="H8" s="615"/>
      <c r="I8" s="161" t="s">
        <v>392</v>
      </c>
      <c r="J8" s="130" t="s">
        <v>262</v>
      </c>
      <c r="K8" s="130">
        <v>200</v>
      </c>
      <c r="L8" s="130"/>
      <c r="M8" s="130">
        <f t="shared" ref="M8:M33" si="0">N8-L8</f>
        <v>0</v>
      </c>
      <c r="N8" s="130"/>
      <c r="O8" s="162">
        <f>N8/K8</f>
        <v>0</v>
      </c>
      <c r="P8" s="163"/>
      <c r="Q8" s="94"/>
      <c r="R8" s="183"/>
      <c r="S8" s="183"/>
      <c r="T8" s="183"/>
      <c r="U8" s="183"/>
    </row>
    <row r="9" spans="1:21" ht="34.5" customHeight="1" outlineLevel="7" x14ac:dyDescent="0.2">
      <c r="A9" s="91"/>
      <c r="B9" s="93"/>
      <c r="C9" s="615"/>
      <c r="D9" s="615"/>
      <c r="E9" s="615"/>
      <c r="F9" s="615"/>
      <c r="G9" s="615"/>
      <c r="H9" s="615"/>
      <c r="I9" s="161" t="s">
        <v>393</v>
      </c>
      <c r="J9" s="130" t="s">
        <v>262</v>
      </c>
      <c r="K9" s="130">
        <v>200</v>
      </c>
      <c r="L9" s="130"/>
      <c r="M9" s="130">
        <f t="shared" si="0"/>
        <v>0</v>
      </c>
      <c r="N9" s="130"/>
      <c r="O9" s="162">
        <f>N9/K9</f>
        <v>0</v>
      </c>
      <c r="P9" s="163"/>
      <c r="Q9" s="94"/>
      <c r="R9" s="183"/>
      <c r="S9" s="183"/>
      <c r="T9" s="183"/>
      <c r="U9" s="183"/>
    </row>
    <row r="10" spans="1:21" ht="34.5" customHeight="1" outlineLevel="7" x14ac:dyDescent="0.2">
      <c r="A10" s="91"/>
      <c r="B10" s="93"/>
      <c r="C10" s="615"/>
      <c r="D10" s="615"/>
      <c r="E10" s="615"/>
      <c r="F10" s="615"/>
      <c r="G10" s="615"/>
      <c r="H10" s="615"/>
      <c r="I10" s="161" t="s">
        <v>394</v>
      </c>
      <c r="J10" s="130" t="s">
        <v>262</v>
      </c>
      <c r="K10" s="130">
        <v>200</v>
      </c>
      <c r="L10" s="130"/>
      <c r="M10" s="130">
        <f t="shared" si="0"/>
        <v>0</v>
      </c>
      <c r="N10" s="130"/>
      <c r="O10" s="162">
        <f>N10/K10</f>
        <v>0</v>
      </c>
      <c r="P10" s="163"/>
      <c r="Q10" s="94"/>
      <c r="R10" s="183"/>
      <c r="S10" s="183"/>
      <c r="T10" s="183"/>
      <c r="U10" s="183"/>
    </row>
    <row r="11" spans="1:21" ht="34.5" customHeight="1" outlineLevel="2" x14ac:dyDescent="0.2">
      <c r="A11" s="91"/>
      <c r="B11" s="93"/>
      <c r="C11" s="615"/>
      <c r="D11" s="615"/>
      <c r="E11" s="615"/>
      <c r="F11" s="615"/>
      <c r="G11" s="615"/>
      <c r="H11" s="615"/>
      <c r="I11" s="169" t="s">
        <v>240</v>
      </c>
      <c r="J11" s="170"/>
      <c r="K11" s="170"/>
      <c r="L11" s="170"/>
      <c r="M11" s="170"/>
      <c r="N11" s="170"/>
      <c r="O11" s="171"/>
      <c r="P11" s="172"/>
      <c r="Q11" s="94" t="e">
        <f>#REF!*$Q$5</f>
        <v>#REF!</v>
      </c>
      <c r="R11" s="183"/>
      <c r="S11" s="183"/>
      <c r="T11" s="183"/>
      <c r="U11" s="183"/>
    </row>
    <row r="12" spans="1:21" ht="34.5" customHeight="1" outlineLevel="7" x14ac:dyDescent="0.2">
      <c r="A12" s="91"/>
      <c r="B12" s="93"/>
      <c r="C12" s="615"/>
      <c r="D12" s="615"/>
      <c r="E12" s="615"/>
      <c r="F12" s="615"/>
      <c r="G12" s="615"/>
      <c r="H12" s="615"/>
      <c r="I12" s="161" t="s">
        <v>392</v>
      </c>
      <c r="J12" s="130" t="s">
        <v>256</v>
      </c>
      <c r="K12" s="130">
        <v>308693</v>
      </c>
      <c r="L12" s="130">
        <v>308693</v>
      </c>
      <c r="M12" s="130">
        <f t="shared" si="0"/>
        <v>0</v>
      </c>
      <c r="N12" s="130">
        <v>308693</v>
      </c>
      <c r="O12" s="162">
        <f>N12/K12</f>
        <v>1</v>
      </c>
      <c r="P12" s="163"/>
      <c r="Q12" s="94"/>
      <c r="R12" s="183"/>
      <c r="S12" s="183"/>
      <c r="T12" s="183"/>
      <c r="U12" s="183"/>
    </row>
    <row r="13" spans="1:21" ht="34.5" customHeight="1" outlineLevel="7" x14ac:dyDescent="0.2">
      <c r="A13" s="91"/>
      <c r="B13" s="93"/>
      <c r="C13" s="615"/>
      <c r="D13" s="615"/>
      <c r="E13" s="615"/>
      <c r="F13" s="615"/>
      <c r="G13" s="615"/>
      <c r="H13" s="615"/>
      <c r="I13" s="161" t="s">
        <v>393</v>
      </c>
      <c r="J13" s="130" t="s">
        <v>256</v>
      </c>
      <c r="K13" s="130">
        <v>308693</v>
      </c>
      <c r="L13" s="130">
        <v>308693</v>
      </c>
      <c r="M13" s="130">
        <f t="shared" si="0"/>
        <v>0</v>
      </c>
      <c r="N13" s="130">
        <v>308693</v>
      </c>
      <c r="O13" s="162">
        <f>N13/K13</f>
        <v>1</v>
      </c>
      <c r="P13" s="163"/>
      <c r="Q13" s="94"/>
      <c r="R13" s="183"/>
      <c r="S13" s="183"/>
      <c r="T13" s="183"/>
      <c r="U13" s="183"/>
    </row>
    <row r="14" spans="1:21" ht="34.5" customHeight="1" outlineLevel="7" x14ac:dyDescent="0.2">
      <c r="A14" s="91"/>
      <c r="B14" s="93"/>
      <c r="C14" s="615"/>
      <c r="D14" s="615"/>
      <c r="E14" s="615"/>
      <c r="F14" s="615"/>
      <c r="G14" s="615"/>
      <c r="H14" s="615"/>
      <c r="I14" s="161" t="s">
        <v>394</v>
      </c>
      <c r="J14" s="130" t="s">
        <v>256</v>
      </c>
      <c r="K14" s="130">
        <v>308693</v>
      </c>
      <c r="L14" s="130">
        <v>308693</v>
      </c>
      <c r="M14" s="130">
        <f t="shared" si="0"/>
        <v>0</v>
      </c>
      <c r="N14" s="130">
        <v>308693</v>
      </c>
      <c r="O14" s="162">
        <f>N14/K14</f>
        <v>1</v>
      </c>
      <c r="P14" s="163"/>
      <c r="Q14" s="94"/>
      <c r="R14" s="183"/>
      <c r="S14" s="183"/>
      <c r="T14" s="183"/>
      <c r="U14" s="183"/>
    </row>
    <row r="15" spans="1:21" ht="34.5" customHeight="1" outlineLevel="2" x14ac:dyDescent="0.2">
      <c r="A15" s="91"/>
      <c r="B15" s="93"/>
      <c r="C15" s="615"/>
      <c r="D15" s="615"/>
      <c r="E15" s="615"/>
      <c r="F15" s="615"/>
      <c r="G15" s="615"/>
      <c r="H15" s="615"/>
      <c r="I15" s="169" t="s">
        <v>2</v>
      </c>
      <c r="J15" s="170"/>
      <c r="K15" s="170"/>
      <c r="L15" s="170"/>
      <c r="M15" s="170"/>
      <c r="N15" s="170"/>
      <c r="O15" s="171"/>
      <c r="P15" s="172"/>
      <c r="Q15" s="94" t="e">
        <f>#REF!*$Q$5</f>
        <v>#REF!</v>
      </c>
      <c r="R15" s="183"/>
      <c r="S15" s="183"/>
      <c r="T15" s="183"/>
      <c r="U15" s="183"/>
    </row>
    <row r="16" spans="1:21" ht="34.5" customHeight="1" outlineLevel="7" x14ac:dyDescent="0.2">
      <c r="A16" s="91"/>
      <c r="B16" s="93"/>
      <c r="C16" s="615"/>
      <c r="D16" s="615"/>
      <c r="E16" s="615"/>
      <c r="F16" s="615"/>
      <c r="G16" s="615"/>
      <c r="H16" s="615"/>
      <c r="I16" s="161" t="s">
        <v>392</v>
      </c>
      <c r="J16" s="130" t="s">
        <v>256</v>
      </c>
      <c r="K16" s="130">
        <v>72000</v>
      </c>
      <c r="L16" s="130">
        <v>72000</v>
      </c>
      <c r="M16" s="130">
        <f t="shared" si="0"/>
        <v>0</v>
      </c>
      <c r="N16" s="130">
        <v>72000</v>
      </c>
      <c r="O16" s="162">
        <f>N16/K16</f>
        <v>1</v>
      </c>
      <c r="P16" s="163"/>
      <c r="Q16" s="94"/>
      <c r="R16" s="183"/>
      <c r="S16" s="183"/>
      <c r="T16" s="183"/>
      <c r="U16" s="183"/>
    </row>
    <row r="17" spans="1:21" ht="34.5" customHeight="1" outlineLevel="7" x14ac:dyDescent="0.2">
      <c r="A17" s="91"/>
      <c r="B17" s="93"/>
      <c r="C17" s="615"/>
      <c r="D17" s="615"/>
      <c r="E17" s="615"/>
      <c r="F17" s="615"/>
      <c r="G17" s="615"/>
      <c r="H17" s="615"/>
      <c r="I17" s="161" t="s">
        <v>393</v>
      </c>
      <c r="J17" s="130" t="s">
        <v>256</v>
      </c>
      <c r="K17" s="130">
        <v>72000</v>
      </c>
      <c r="L17" s="130">
        <v>72000</v>
      </c>
      <c r="M17" s="130">
        <f t="shared" si="0"/>
        <v>0</v>
      </c>
      <c r="N17" s="130">
        <v>72000</v>
      </c>
      <c r="O17" s="162">
        <f>N17/K17</f>
        <v>1</v>
      </c>
      <c r="P17" s="163"/>
      <c r="Q17" s="94"/>
      <c r="R17" s="183"/>
      <c r="S17" s="183"/>
      <c r="T17" s="183"/>
      <c r="U17" s="183"/>
    </row>
    <row r="18" spans="1:21" ht="34.5" customHeight="1" outlineLevel="7" x14ac:dyDescent="0.2">
      <c r="A18" s="91"/>
      <c r="B18" s="93"/>
      <c r="C18" s="615"/>
      <c r="D18" s="615"/>
      <c r="E18" s="615"/>
      <c r="F18" s="615"/>
      <c r="G18" s="615"/>
      <c r="H18" s="615"/>
      <c r="I18" s="161" t="s">
        <v>394</v>
      </c>
      <c r="J18" s="130" t="s">
        <v>256</v>
      </c>
      <c r="K18" s="130">
        <v>72000</v>
      </c>
      <c r="L18" s="130"/>
      <c r="M18" s="130">
        <v>8500</v>
      </c>
      <c r="N18" s="130">
        <v>8500</v>
      </c>
      <c r="O18" s="162">
        <f>N18/K18</f>
        <v>0.11805555555555555</v>
      </c>
      <c r="P18" s="163"/>
      <c r="Q18" s="94"/>
      <c r="R18" s="183"/>
      <c r="S18" s="183"/>
      <c r="T18" s="183"/>
      <c r="U18" s="183"/>
    </row>
    <row r="19" spans="1:21" ht="34.5" customHeight="1" outlineLevel="2" x14ac:dyDescent="0.2">
      <c r="A19" s="91"/>
      <c r="B19" s="93"/>
      <c r="C19" s="615"/>
      <c r="D19" s="615"/>
      <c r="E19" s="615"/>
      <c r="F19" s="615"/>
      <c r="G19" s="615"/>
      <c r="H19" s="615"/>
      <c r="I19" s="169" t="s">
        <v>3</v>
      </c>
      <c r="J19" s="170"/>
      <c r="K19" s="170"/>
      <c r="L19" s="170"/>
      <c r="M19" s="170"/>
      <c r="N19" s="170"/>
      <c r="O19" s="171"/>
      <c r="P19" s="172"/>
      <c r="Q19" s="94" t="e">
        <f>#REF!*$Q$5</f>
        <v>#REF!</v>
      </c>
      <c r="R19" s="183"/>
      <c r="S19" s="183"/>
      <c r="T19" s="183"/>
      <c r="U19" s="183"/>
    </row>
    <row r="20" spans="1:21" ht="34.5" customHeight="1" outlineLevel="7" x14ac:dyDescent="0.2">
      <c r="A20" s="91"/>
      <c r="B20" s="93"/>
      <c r="C20" s="615"/>
      <c r="D20" s="615"/>
      <c r="E20" s="615"/>
      <c r="F20" s="615"/>
      <c r="G20" s="615"/>
      <c r="H20" s="615"/>
      <c r="I20" s="161" t="s">
        <v>392</v>
      </c>
      <c r="J20" s="130" t="s">
        <v>262</v>
      </c>
      <c r="K20" s="130">
        <v>5862</v>
      </c>
      <c r="L20" s="130"/>
      <c r="M20" s="130">
        <f t="shared" si="0"/>
        <v>0</v>
      </c>
      <c r="N20" s="130"/>
      <c r="O20" s="162">
        <f>N20/K20</f>
        <v>0</v>
      </c>
      <c r="P20" s="163"/>
      <c r="Q20" s="94"/>
      <c r="R20" s="183"/>
      <c r="S20" s="183"/>
      <c r="T20" s="183"/>
      <c r="U20" s="183"/>
    </row>
    <row r="21" spans="1:21" ht="34.5" customHeight="1" outlineLevel="7" x14ac:dyDescent="0.2">
      <c r="A21" s="91"/>
      <c r="B21" s="93"/>
      <c r="C21" s="615"/>
      <c r="D21" s="615"/>
      <c r="E21" s="615"/>
      <c r="F21" s="615"/>
      <c r="G21" s="615"/>
      <c r="H21" s="615"/>
      <c r="I21" s="161" t="s">
        <v>393</v>
      </c>
      <c r="J21" s="130" t="s">
        <v>262</v>
      </c>
      <c r="K21" s="130">
        <v>5862</v>
      </c>
      <c r="L21" s="130"/>
      <c r="M21" s="130">
        <f t="shared" si="0"/>
        <v>0</v>
      </c>
      <c r="N21" s="130"/>
      <c r="O21" s="162">
        <f>N21/K21</f>
        <v>0</v>
      </c>
      <c r="P21" s="163"/>
      <c r="Q21" s="94"/>
      <c r="R21" s="183"/>
      <c r="S21" s="183"/>
      <c r="T21" s="183"/>
      <c r="U21" s="183"/>
    </row>
    <row r="22" spans="1:21" ht="34.5" customHeight="1" outlineLevel="7" x14ac:dyDescent="0.2">
      <c r="A22" s="91"/>
      <c r="B22" s="93"/>
      <c r="C22" s="615"/>
      <c r="D22" s="615"/>
      <c r="E22" s="615"/>
      <c r="F22" s="615"/>
      <c r="G22" s="615"/>
      <c r="H22" s="615"/>
      <c r="I22" s="161" t="s">
        <v>394</v>
      </c>
      <c r="J22" s="130" t="s">
        <v>262</v>
      </c>
      <c r="K22" s="130">
        <v>5862</v>
      </c>
      <c r="L22" s="130"/>
      <c r="M22" s="130">
        <f t="shared" si="0"/>
        <v>0</v>
      </c>
      <c r="N22" s="130"/>
      <c r="O22" s="162">
        <f>N22/K22</f>
        <v>0</v>
      </c>
      <c r="P22" s="163"/>
      <c r="Q22" s="94"/>
      <c r="R22" s="183"/>
      <c r="S22" s="183"/>
      <c r="T22" s="183"/>
      <c r="U22" s="183"/>
    </row>
    <row r="23" spans="1:21" ht="34.5" customHeight="1" outlineLevel="2" x14ac:dyDescent="0.2">
      <c r="A23" s="91"/>
      <c r="B23" s="93"/>
      <c r="C23" s="615"/>
      <c r="D23" s="615"/>
      <c r="E23" s="615"/>
      <c r="F23" s="615"/>
      <c r="G23" s="615"/>
      <c r="H23" s="615"/>
      <c r="I23" s="169" t="s">
        <v>4</v>
      </c>
      <c r="J23" s="170"/>
      <c r="K23" s="170"/>
      <c r="L23" s="170"/>
      <c r="M23" s="170"/>
      <c r="N23" s="170"/>
      <c r="O23" s="171"/>
      <c r="P23" s="172"/>
      <c r="Q23" s="94" t="e">
        <f>#REF!*$Q$5</f>
        <v>#REF!</v>
      </c>
      <c r="R23" s="183"/>
      <c r="S23" s="183"/>
      <c r="T23" s="183"/>
      <c r="U23" s="183"/>
    </row>
    <row r="24" spans="1:21" ht="34.5" customHeight="1" outlineLevel="7" x14ac:dyDescent="0.2">
      <c r="A24" s="91"/>
      <c r="B24" s="93"/>
      <c r="C24" s="615"/>
      <c r="D24" s="615"/>
      <c r="E24" s="615"/>
      <c r="F24" s="615"/>
      <c r="G24" s="615"/>
      <c r="H24" s="615"/>
      <c r="I24" s="161" t="s">
        <v>392</v>
      </c>
      <c r="J24" s="130" t="s">
        <v>262</v>
      </c>
      <c r="K24" s="130">
        <v>2937</v>
      </c>
      <c r="L24" s="130"/>
      <c r="M24" s="130">
        <f t="shared" si="0"/>
        <v>0</v>
      </c>
      <c r="N24" s="130"/>
      <c r="O24" s="162">
        <f>N24/K24</f>
        <v>0</v>
      </c>
      <c r="P24" s="163"/>
      <c r="Q24" s="94"/>
      <c r="R24" s="183"/>
      <c r="S24" s="183"/>
      <c r="T24" s="183"/>
      <c r="U24" s="183"/>
    </row>
    <row r="25" spans="1:21" ht="34.5" customHeight="1" outlineLevel="7" x14ac:dyDescent="0.2">
      <c r="A25" s="91"/>
      <c r="B25" s="93"/>
      <c r="C25" s="615"/>
      <c r="D25" s="615"/>
      <c r="E25" s="615"/>
      <c r="F25" s="615"/>
      <c r="G25" s="615"/>
      <c r="H25" s="615"/>
      <c r="I25" s="161" t="s">
        <v>393</v>
      </c>
      <c r="J25" s="130" t="s">
        <v>262</v>
      </c>
      <c r="K25" s="130">
        <v>2937</v>
      </c>
      <c r="L25" s="130"/>
      <c r="M25" s="130">
        <f t="shared" si="0"/>
        <v>0</v>
      </c>
      <c r="N25" s="130"/>
      <c r="O25" s="162">
        <f>N25/K25</f>
        <v>0</v>
      </c>
      <c r="P25" s="163"/>
      <c r="Q25" s="94"/>
      <c r="R25" s="183"/>
      <c r="S25" s="183"/>
      <c r="T25" s="183"/>
      <c r="U25" s="183"/>
    </row>
    <row r="26" spans="1:21" ht="34.5" customHeight="1" outlineLevel="7" x14ac:dyDescent="0.2">
      <c r="A26" s="91"/>
      <c r="B26" s="93"/>
      <c r="C26" s="615"/>
      <c r="D26" s="615"/>
      <c r="E26" s="615"/>
      <c r="F26" s="615"/>
      <c r="G26" s="615"/>
      <c r="H26" s="615"/>
      <c r="I26" s="161" t="s">
        <v>394</v>
      </c>
      <c r="J26" s="130" t="s">
        <v>262</v>
      </c>
      <c r="K26" s="130">
        <v>2937</v>
      </c>
      <c r="L26" s="130"/>
      <c r="M26" s="130">
        <f t="shared" si="0"/>
        <v>0</v>
      </c>
      <c r="N26" s="130"/>
      <c r="O26" s="162">
        <f>N26/K26</f>
        <v>0</v>
      </c>
      <c r="P26" s="163"/>
      <c r="Q26" s="94"/>
      <c r="R26" s="183"/>
      <c r="S26" s="183"/>
      <c r="T26" s="183"/>
      <c r="U26" s="183"/>
    </row>
    <row r="27" spans="1:21" ht="34.5" customHeight="1" outlineLevel="2" x14ac:dyDescent="0.2">
      <c r="A27" s="91"/>
      <c r="B27" s="93"/>
      <c r="C27" s="615"/>
      <c r="D27" s="615"/>
      <c r="E27" s="615"/>
      <c r="F27" s="615"/>
      <c r="G27" s="615"/>
      <c r="H27" s="615"/>
      <c r="I27" s="169" t="s">
        <v>5</v>
      </c>
      <c r="J27" s="170"/>
      <c r="K27" s="170"/>
      <c r="L27" s="170"/>
      <c r="M27" s="170"/>
      <c r="N27" s="170"/>
      <c r="O27" s="171"/>
      <c r="P27" s="172"/>
      <c r="Q27" s="94" t="e">
        <f>#REF!*$Q$5</f>
        <v>#REF!</v>
      </c>
      <c r="R27" s="183"/>
      <c r="S27" s="183"/>
      <c r="T27" s="183"/>
      <c r="U27" s="183"/>
    </row>
    <row r="28" spans="1:21" ht="34.5" customHeight="1" outlineLevel="7" x14ac:dyDescent="0.2">
      <c r="A28" s="91"/>
      <c r="B28" s="93"/>
      <c r="C28" s="615"/>
      <c r="D28" s="615"/>
      <c r="E28" s="615"/>
      <c r="F28" s="615"/>
      <c r="G28" s="615"/>
      <c r="H28" s="615"/>
      <c r="I28" s="161" t="s">
        <v>392</v>
      </c>
      <c r="J28" s="130" t="s">
        <v>256</v>
      </c>
      <c r="K28" s="130">
        <v>56000</v>
      </c>
      <c r="L28" s="130">
        <v>43900</v>
      </c>
      <c r="M28" s="130">
        <f t="shared" si="0"/>
        <v>0</v>
      </c>
      <c r="N28" s="130">
        <v>43900</v>
      </c>
      <c r="O28" s="162">
        <f>N28/K28</f>
        <v>0.78392857142857142</v>
      </c>
      <c r="P28" s="163"/>
      <c r="Q28" s="94"/>
      <c r="R28" s="183"/>
      <c r="S28" s="183"/>
      <c r="T28" s="183"/>
      <c r="U28" s="183"/>
    </row>
    <row r="29" spans="1:21" ht="34.5" customHeight="1" outlineLevel="7" x14ac:dyDescent="0.2">
      <c r="A29" s="91"/>
      <c r="B29" s="93"/>
      <c r="C29" s="615"/>
      <c r="D29" s="615"/>
      <c r="E29" s="615"/>
      <c r="F29" s="615"/>
      <c r="G29" s="615"/>
      <c r="H29" s="615"/>
      <c r="I29" s="161" t="s">
        <v>394</v>
      </c>
      <c r="J29" s="130" t="s">
        <v>256</v>
      </c>
      <c r="K29" s="130">
        <v>56000</v>
      </c>
      <c r="L29" s="130">
        <v>12730</v>
      </c>
      <c r="M29" s="130">
        <f t="shared" si="0"/>
        <v>31170</v>
      </c>
      <c r="N29" s="130">
        <v>43900</v>
      </c>
      <c r="O29" s="162">
        <f>N29/K29</f>
        <v>0.78392857142857142</v>
      </c>
      <c r="P29" s="163"/>
      <c r="Q29" s="94"/>
      <c r="R29" s="183"/>
      <c r="S29" s="183"/>
      <c r="T29" s="183"/>
      <c r="U29" s="183"/>
    </row>
    <row r="30" spans="1:21" ht="34.5" customHeight="1" outlineLevel="2" x14ac:dyDescent="0.2">
      <c r="A30" s="91"/>
      <c r="B30" s="93"/>
      <c r="C30" s="615"/>
      <c r="D30" s="615"/>
      <c r="E30" s="615"/>
      <c r="F30" s="615"/>
      <c r="G30" s="615"/>
      <c r="H30" s="615"/>
      <c r="I30" s="169" t="s">
        <v>6</v>
      </c>
      <c r="J30" s="170"/>
      <c r="K30" s="170"/>
      <c r="L30" s="170"/>
      <c r="M30" s="170"/>
      <c r="N30" s="170"/>
      <c r="O30" s="171"/>
      <c r="P30" s="172"/>
      <c r="Q30" s="94" t="e">
        <f>#REF!*$Q$5</f>
        <v>#REF!</v>
      </c>
      <c r="R30" s="183"/>
      <c r="S30" s="183"/>
      <c r="T30" s="183"/>
      <c r="U30" s="183"/>
    </row>
    <row r="31" spans="1:21" ht="34.5" customHeight="1" outlineLevel="7" x14ac:dyDescent="0.2">
      <c r="A31" s="91"/>
      <c r="B31" s="93"/>
      <c r="C31" s="615"/>
      <c r="D31" s="615"/>
      <c r="E31" s="615"/>
      <c r="F31" s="615"/>
      <c r="G31" s="615"/>
      <c r="H31" s="615"/>
      <c r="I31" s="161" t="s">
        <v>392</v>
      </c>
      <c r="J31" s="130" t="s">
        <v>256</v>
      </c>
      <c r="K31" s="130">
        <v>27000</v>
      </c>
      <c r="L31" s="130">
        <v>18080</v>
      </c>
      <c r="M31" s="130">
        <f t="shared" si="0"/>
        <v>2920</v>
      </c>
      <c r="N31" s="130">
        <v>21000</v>
      </c>
      <c r="O31" s="162">
        <f>N31/K31</f>
        <v>0.77777777777777779</v>
      </c>
      <c r="P31" s="163"/>
      <c r="Q31" s="94"/>
      <c r="R31" s="183"/>
      <c r="S31" s="183"/>
      <c r="T31" s="183"/>
      <c r="U31" s="183"/>
    </row>
    <row r="32" spans="1:21" ht="34.5" customHeight="1" outlineLevel="7" x14ac:dyDescent="0.2">
      <c r="A32" s="91"/>
      <c r="B32" s="93"/>
      <c r="C32" s="615"/>
      <c r="D32" s="615"/>
      <c r="E32" s="615"/>
      <c r="F32" s="615"/>
      <c r="G32" s="615"/>
      <c r="H32" s="615"/>
      <c r="I32" s="161" t="s">
        <v>393</v>
      </c>
      <c r="J32" s="130" t="s">
        <v>256</v>
      </c>
      <c r="K32" s="130">
        <v>27000</v>
      </c>
      <c r="L32" s="130">
        <v>18080</v>
      </c>
      <c r="M32" s="130">
        <f t="shared" si="0"/>
        <v>2920</v>
      </c>
      <c r="N32" s="130">
        <v>21000</v>
      </c>
      <c r="O32" s="162">
        <f>N32/K32</f>
        <v>0.77777777777777779</v>
      </c>
      <c r="P32" s="163"/>
      <c r="Q32" s="94"/>
      <c r="R32" s="183"/>
      <c r="S32" s="183"/>
      <c r="T32" s="183"/>
      <c r="U32" s="183"/>
    </row>
    <row r="33" spans="1:23" ht="34.5" customHeight="1" outlineLevel="7" x14ac:dyDescent="0.2">
      <c r="A33" s="91"/>
      <c r="B33" s="93"/>
      <c r="C33" s="615"/>
      <c r="D33" s="615"/>
      <c r="E33" s="615"/>
      <c r="F33" s="615"/>
      <c r="G33" s="615"/>
      <c r="H33" s="615"/>
      <c r="I33" s="161" t="s">
        <v>394</v>
      </c>
      <c r="J33" s="130" t="s">
        <v>256</v>
      </c>
      <c r="K33" s="130">
        <v>27000</v>
      </c>
      <c r="L33" s="130">
        <v>18080</v>
      </c>
      <c r="M33" s="130">
        <f t="shared" si="0"/>
        <v>2920</v>
      </c>
      <c r="N33" s="130">
        <v>21000</v>
      </c>
      <c r="O33" s="162">
        <f>N33/K33</f>
        <v>0.77777777777777779</v>
      </c>
      <c r="P33" s="163"/>
      <c r="Q33" s="94"/>
      <c r="R33" s="183"/>
      <c r="S33" s="183"/>
      <c r="T33" s="183"/>
      <c r="U33" s="183"/>
    </row>
    <row r="34" spans="1:23" ht="34.5" customHeight="1" outlineLevel="1" x14ac:dyDescent="0.2">
      <c r="A34" s="91"/>
      <c r="B34" s="1"/>
      <c r="C34" s="1"/>
      <c r="D34" s="1"/>
      <c r="E34" s="1"/>
      <c r="F34" s="1"/>
      <c r="G34" s="1"/>
      <c r="H34" s="1"/>
      <c r="I34" s="7" t="s">
        <v>7</v>
      </c>
      <c r="J34" s="8"/>
      <c r="K34" s="8"/>
      <c r="L34" s="8"/>
      <c r="M34" s="8"/>
      <c r="N34" s="8"/>
      <c r="O34" s="9"/>
      <c r="P34" s="42"/>
      <c r="Q34" s="92" t="e">
        <f>#REF!*$Q$5</f>
        <v>#REF!</v>
      </c>
      <c r="R34" s="92"/>
      <c r="S34" s="92"/>
      <c r="T34" s="92"/>
      <c r="U34" s="92">
        <f t="shared" ref="U34:U97" si="1">T34-N34</f>
        <v>0</v>
      </c>
      <c r="V34" s="179"/>
      <c r="W34" s="129">
        <f t="shared" ref="W34:W97" si="2">V34-N34</f>
        <v>0</v>
      </c>
    </row>
    <row r="35" spans="1:23" ht="34.5" customHeight="1" outlineLevel="2" x14ac:dyDescent="0.2">
      <c r="A35" s="91"/>
      <c r="B35" s="93"/>
      <c r="C35" s="95"/>
      <c r="D35" s="95"/>
      <c r="E35" s="95"/>
      <c r="F35" s="95"/>
      <c r="G35" s="95"/>
      <c r="H35" s="95"/>
      <c r="I35" s="10" t="s">
        <v>8</v>
      </c>
      <c r="J35" s="11"/>
      <c r="K35" s="11"/>
      <c r="L35" s="11"/>
      <c r="M35" s="11"/>
      <c r="N35" s="11"/>
      <c r="O35" s="12"/>
      <c r="P35" s="43"/>
      <c r="Q35" s="96" t="e">
        <f>#REF!*$Q$5</f>
        <v>#REF!</v>
      </c>
      <c r="R35" s="96"/>
      <c r="S35" s="96"/>
      <c r="T35" s="96"/>
      <c r="U35" s="92">
        <f t="shared" si="1"/>
        <v>0</v>
      </c>
      <c r="V35" s="179"/>
      <c r="W35" s="129">
        <f t="shared" si="2"/>
        <v>0</v>
      </c>
    </row>
    <row r="36" spans="1:23" ht="34.5" customHeight="1" outlineLevel="3" x14ac:dyDescent="0.2">
      <c r="A36" s="91"/>
      <c r="B36" s="93"/>
      <c r="C36" s="95"/>
      <c r="D36" s="97"/>
      <c r="E36" s="97"/>
      <c r="F36" s="97"/>
      <c r="G36" s="97"/>
      <c r="H36" s="97"/>
      <c r="I36" s="13" t="s">
        <v>9</v>
      </c>
      <c r="J36" s="14"/>
      <c r="K36" s="14"/>
      <c r="L36" s="14"/>
      <c r="M36" s="14"/>
      <c r="N36" s="14"/>
      <c r="O36" s="15"/>
      <c r="P36" s="44"/>
      <c r="Q36" s="98" t="e">
        <f>#REF!*$Q$5</f>
        <v>#REF!</v>
      </c>
      <c r="R36" s="98"/>
      <c r="S36" s="98"/>
      <c r="T36" s="98"/>
      <c r="U36" s="92">
        <f t="shared" si="1"/>
        <v>0</v>
      </c>
      <c r="V36" s="179"/>
      <c r="W36" s="129">
        <f t="shared" si="2"/>
        <v>0</v>
      </c>
    </row>
    <row r="37" spans="1:23" ht="34.5" customHeight="1" outlineLevel="7" x14ac:dyDescent="0.2">
      <c r="A37" s="91"/>
      <c r="B37" s="93"/>
      <c r="C37" s="95"/>
      <c r="D37" s="97"/>
      <c r="E37" s="97"/>
      <c r="F37" s="97"/>
      <c r="G37" s="97"/>
      <c r="H37" s="97"/>
      <c r="I37" s="4" t="s">
        <v>10</v>
      </c>
      <c r="J37" s="5" t="s">
        <v>257</v>
      </c>
      <c r="K37" s="5">
        <v>100</v>
      </c>
      <c r="L37" s="5">
        <v>100</v>
      </c>
      <c r="M37" s="5">
        <f t="shared" ref="M37:M98" si="3">N37-L37</f>
        <v>0</v>
      </c>
      <c r="N37" s="5">
        <v>100</v>
      </c>
      <c r="O37" s="6">
        <f>N37/K37</f>
        <v>1</v>
      </c>
      <c r="P37" s="41"/>
      <c r="Q37" s="94" t="e">
        <f>#REF!*$Q$5</f>
        <v>#REF!</v>
      </c>
      <c r="R37" s="183"/>
      <c r="S37" s="183"/>
      <c r="T37" s="183">
        <v>100</v>
      </c>
      <c r="U37" s="92">
        <f t="shared" si="1"/>
        <v>0</v>
      </c>
      <c r="V37" s="179">
        <v>100</v>
      </c>
      <c r="W37" s="129">
        <f t="shared" si="2"/>
        <v>0</v>
      </c>
    </row>
    <row r="38" spans="1:23" ht="34.5" customHeight="1" outlineLevel="7" x14ac:dyDescent="0.2">
      <c r="A38" s="91"/>
      <c r="B38" s="93"/>
      <c r="C38" s="95"/>
      <c r="D38" s="97"/>
      <c r="E38" s="97"/>
      <c r="F38" s="97"/>
      <c r="G38" s="97"/>
      <c r="H38" s="97"/>
      <c r="I38" s="4" t="s">
        <v>11</v>
      </c>
      <c r="J38" s="5" t="s">
        <v>257</v>
      </c>
      <c r="K38" s="5">
        <v>100</v>
      </c>
      <c r="L38" s="5">
        <v>21</v>
      </c>
      <c r="M38" s="5">
        <f t="shared" si="3"/>
        <v>4</v>
      </c>
      <c r="N38" s="5">
        <v>25</v>
      </c>
      <c r="O38" s="6">
        <f>N38/K38</f>
        <v>0.25</v>
      </c>
      <c r="P38" s="41"/>
      <c r="Q38" s="94" t="e">
        <f>#REF!*$Q$5</f>
        <v>#REF!</v>
      </c>
      <c r="R38" s="183"/>
      <c r="S38" s="183"/>
      <c r="T38" s="183">
        <v>25</v>
      </c>
      <c r="U38" s="92">
        <f t="shared" si="1"/>
        <v>0</v>
      </c>
      <c r="V38" s="179">
        <v>20</v>
      </c>
      <c r="W38" s="129">
        <f t="shared" si="2"/>
        <v>-5</v>
      </c>
    </row>
    <row r="39" spans="1:23" ht="34.5" customHeight="1" outlineLevel="3" x14ac:dyDescent="0.2">
      <c r="A39" s="91"/>
      <c r="B39" s="93"/>
      <c r="C39" s="95"/>
      <c r="D39" s="97"/>
      <c r="E39" s="97"/>
      <c r="F39" s="97"/>
      <c r="G39" s="97"/>
      <c r="H39" s="97"/>
      <c r="I39" s="13" t="s">
        <v>12</v>
      </c>
      <c r="J39" s="14"/>
      <c r="K39" s="14"/>
      <c r="L39" s="14"/>
      <c r="M39" s="14"/>
      <c r="N39" s="14"/>
      <c r="O39" s="15"/>
      <c r="P39" s="44"/>
      <c r="Q39" s="98" t="e">
        <f>#REF!*$Q$5</f>
        <v>#REF!</v>
      </c>
      <c r="R39" s="98"/>
      <c r="S39" s="98"/>
      <c r="T39" s="98"/>
      <c r="U39" s="92">
        <f t="shared" si="1"/>
        <v>0</v>
      </c>
      <c r="V39" s="179"/>
      <c r="W39" s="129">
        <f t="shared" si="2"/>
        <v>0</v>
      </c>
    </row>
    <row r="40" spans="1:23" ht="34.5" customHeight="1" outlineLevel="7" x14ac:dyDescent="0.2">
      <c r="A40" s="91"/>
      <c r="B40" s="93"/>
      <c r="C40" s="95"/>
      <c r="D40" s="97"/>
      <c r="E40" s="97"/>
      <c r="F40" s="97"/>
      <c r="G40" s="97"/>
      <c r="H40" s="97"/>
      <c r="I40" s="16" t="s">
        <v>12</v>
      </c>
      <c r="J40" s="34" t="s">
        <v>257</v>
      </c>
      <c r="K40" s="34">
        <v>100</v>
      </c>
      <c r="L40" s="5">
        <v>0</v>
      </c>
      <c r="M40" s="5">
        <f t="shared" si="3"/>
        <v>0</v>
      </c>
      <c r="N40" s="5">
        <v>0</v>
      </c>
      <c r="O40" s="6">
        <f>N40/K40</f>
        <v>0</v>
      </c>
      <c r="P40" s="45"/>
      <c r="Q40" s="94" t="e">
        <f>#REF!*$Q$5</f>
        <v>#REF!</v>
      </c>
      <c r="R40" s="183"/>
      <c r="S40" s="183"/>
      <c r="T40" s="183">
        <v>0</v>
      </c>
      <c r="U40" s="92">
        <f t="shared" si="1"/>
        <v>0</v>
      </c>
      <c r="V40" s="179">
        <v>0</v>
      </c>
      <c r="W40" s="129">
        <f t="shared" si="2"/>
        <v>0</v>
      </c>
    </row>
    <row r="41" spans="1:23" ht="34.5" customHeight="1" outlineLevel="2" x14ac:dyDescent="0.2">
      <c r="A41" s="91"/>
      <c r="B41" s="93"/>
      <c r="C41" s="95"/>
      <c r="D41" s="95"/>
      <c r="E41" s="95"/>
      <c r="F41" s="95"/>
      <c r="G41" s="95"/>
      <c r="H41" s="95"/>
      <c r="I41" s="10" t="s">
        <v>13</v>
      </c>
      <c r="J41" s="11"/>
      <c r="K41" s="11"/>
      <c r="L41" s="11"/>
      <c r="M41" s="11"/>
      <c r="N41" s="11"/>
      <c r="O41" s="12"/>
      <c r="P41" s="43"/>
      <c r="Q41" s="96" t="e">
        <f>#REF!*$Q$5</f>
        <v>#REF!</v>
      </c>
      <c r="R41" s="96"/>
      <c r="S41" s="96"/>
      <c r="T41" s="96"/>
      <c r="U41" s="92">
        <f t="shared" si="1"/>
        <v>0</v>
      </c>
      <c r="V41" s="179"/>
      <c r="W41" s="129">
        <f t="shared" si="2"/>
        <v>0</v>
      </c>
    </row>
    <row r="42" spans="1:23" ht="34.5" customHeight="1" outlineLevel="3" x14ac:dyDescent="0.2">
      <c r="A42" s="91"/>
      <c r="B42" s="93"/>
      <c r="C42" s="95"/>
      <c r="D42" s="97"/>
      <c r="E42" s="97"/>
      <c r="F42" s="97"/>
      <c r="G42" s="97"/>
      <c r="H42" s="97"/>
      <c r="I42" s="13" t="s">
        <v>14</v>
      </c>
      <c r="J42" s="14"/>
      <c r="K42" s="14"/>
      <c r="L42" s="14"/>
      <c r="M42" s="14"/>
      <c r="N42" s="14"/>
      <c r="O42" s="15"/>
      <c r="P42" s="46"/>
      <c r="Q42" s="98" t="e">
        <f>#REF!*$Q$5</f>
        <v>#REF!</v>
      </c>
      <c r="R42" s="98"/>
      <c r="S42" s="98"/>
      <c r="T42" s="98"/>
      <c r="U42" s="92">
        <f t="shared" si="1"/>
        <v>0</v>
      </c>
      <c r="V42" s="179"/>
      <c r="W42" s="129">
        <f t="shared" si="2"/>
        <v>0</v>
      </c>
    </row>
    <row r="43" spans="1:23" ht="34.5" customHeight="1" outlineLevel="7" x14ac:dyDescent="0.2">
      <c r="A43" s="91"/>
      <c r="B43" s="93"/>
      <c r="C43" s="95"/>
      <c r="D43" s="97"/>
      <c r="E43" s="97" t="s">
        <v>223</v>
      </c>
      <c r="F43" s="97"/>
      <c r="G43" s="97"/>
      <c r="H43" s="97"/>
      <c r="I43" s="4" t="s">
        <v>225</v>
      </c>
      <c r="J43" s="34" t="s">
        <v>257</v>
      </c>
      <c r="K43" s="5">
        <v>100</v>
      </c>
      <c r="L43" s="5">
        <v>100</v>
      </c>
      <c r="M43" s="5">
        <f t="shared" si="3"/>
        <v>0</v>
      </c>
      <c r="N43" s="5">
        <v>100</v>
      </c>
      <c r="O43" s="6">
        <f>N43/K43</f>
        <v>1</v>
      </c>
      <c r="P43" s="47"/>
      <c r="Q43" s="94" t="e">
        <f>#REF!*$Q$5</f>
        <v>#REF!</v>
      </c>
      <c r="R43" s="183"/>
      <c r="S43" s="183"/>
      <c r="T43" s="183">
        <v>100</v>
      </c>
      <c r="U43" s="92">
        <f t="shared" si="1"/>
        <v>0</v>
      </c>
      <c r="V43" s="179">
        <v>100</v>
      </c>
      <c r="W43" s="129">
        <f t="shared" si="2"/>
        <v>0</v>
      </c>
    </row>
    <row r="44" spans="1:23" ht="34.5" customHeight="1" outlineLevel="7" x14ac:dyDescent="0.2">
      <c r="A44" s="91"/>
      <c r="B44" s="93"/>
      <c r="C44" s="95"/>
      <c r="D44" s="97"/>
      <c r="E44" s="97"/>
      <c r="F44" s="97"/>
      <c r="G44" s="97"/>
      <c r="H44" s="97"/>
      <c r="I44" s="4" t="s">
        <v>229</v>
      </c>
      <c r="J44" s="34" t="s">
        <v>257</v>
      </c>
      <c r="K44" s="5">
        <v>100</v>
      </c>
      <c r="L44" s="5">
        <v>100</v>
      </c>
      <c r="M44" s="5">
        <f t="shared" si="3"/>
        <v>0</v>
      </c>
      <c r="N44" s="5">
        <v>100</v>
      </c>
      <c r="O44" s="6">
        <f>N44/K44</f>
        <v>1</v>
      </c>
      <c r="P44" s="47"/>
      <c r="Q44" s="94" t="e">
        <f>#REF!*$Q$5</f>
        <v>#REF!</v>
      </c>
      <c r="R44" s="183"/>
      <c r="S44" s="183"/>
      <c r="T44" s="183">
        <v>100</v>
      </c>
      <c r="U44" s="92">
        <f t="shared" si="1"/>
        <v>0</v>
      </c>
      <c r="V44" s="179">
        <v>100</v>
      </c>
      <c r="W44" s="129">
        <f t="shared" si="2"/>
        <v>0</v>
      </c>
    </row>
    <row r="45" spans="1:23" ht="34.5" customHeight="1" outlineLevel="7" x14ac:dyDescent="0.2">
      <c r="A45" s="91"/>
      <c r="B45" s="93"/>
      <c r="C45" s="95"/>
      <c r="D45" s="97"/>
      <c r="E45" s="97"/>
      <c r="F45" s="97"/>
      <c r="G45" s="97"/>
      <c r="H45" s="97"/>
      <c r="I45" s="4" t="s">
        <v>228</v>
      </c>
      <c r="J45" s="34" t="s">
        <v>257</v>
      </c>
      <c r="K45" s="5">
        <v>100</v>
      </c>
      <c r="L45" s="5">
        <v>0</v>
      </c>
      <c r="M45" s="5">
        <f t="shared" si="3"/>
        <v>6</v>
      </c>
      <c r="N45" s="5">
        <v>6</v>
      </c>
      <c r="O45" s="6">
        <f>N45/K45</f>
        <v>0.06</v>
      </c>
      <c r="P45" s="47"/>
      <c r="Q45" s="94" t="e">
        <f>#REF!*$Q$5</f>
        <v>#REF!</v>
      </c>
      <c r="R45" s="183"/>
      <c r="S45" s="183"/>
      <c r="T45" s="183">
        <v>0</v>
      </c>
      <c r="U45" s="92">
        <f t="shared" si="1"/>
        <v>-6</v>
      </c>
      <c r="V45" s="179">
        <v>0</v>
      </c>
      <c r="W45" s="129">
        <f t="shared" si="2"/>
        <v>-6</v>
      </c>
    </row>
    <row r="46" spans="1:23" ht="34.5" customHeight="1" outlineLevel="7" x14ac:dyDescent="0.2">
      <c r="A46" s="91"/>
      <c r="B46" s="93"/>
      <c r="C46" s="95"/>
      <c r="D46" s="97"/>
      <c r="E46" s="97"/>
      <c r="F46" s="97"/>
      <c r="G46" s="97"/>
      <c r="H46" s="97"/>
      <c r="I46" s="4" t="s">
        <v>226</v>
      </c>
      <c r="J46" s="34" t="s">
        <v>257</v>
      </c>
      <c r="K46" s="5">
        <v>100</v>
      </c>
      <c r="L46" s="5">
        <v>0</v>
      </c>
      <c r="M46" s="5">
        <f t="shared" si="3"/>
        <v>0</v>
      </c>
      <c r="N46" s="5">
        <v>0</v>
      </c>
      <c r="O46" s="6">
        <f>N46/K46</f>
        <v>0</v>
      </c>
      <c r="P46" s="47"/>
      <c r="Q46" s="94" t="e">
        <f>#REF!*$Q$5</f>
        <v>#REF!</v>
      </c>
      <c r="R46" s="183"/>
      <c r="S46" s="183"/>
      <c r="T46" s="183">
        <v>0</v>
      </c>
      <c r="U46" s="92">
        <f t="shared" si="1"/>
        <v>0</v>
      </c>
      <c r="V46" s="179">
        <v>0</v>
      </c>
      <c r="W46" s="129">
        <f t="shared" si="2"/>
        <v>0</v>
      </c>
    </row>
    <row r="47" spans="1:23" ht="34.5" customHeight="1" outlineLevel="7" x14ac:dyDescent="0.2">
      <c r="A47" s="91"/>
      <c r="B47" s="93"/>
      <c r="C47" s="95"/>
      <c r="D47" s="97"/>
      <c r="E47" s="97"/>
      <c r="F47" s="97"/>
      <c r="G47" s="97"/>
      <c r="H47" s="97"/>
      <c r="I47" s="4" t="s">
        <v>227</v>
      </c>
      <c r="J47" s="34" t="s">
        <v>257</v>
      </c>
      <c r="K47" s="5">
        <v>100</v>
      </c>
      <c r="L47" s="5">
        <v>100</v>
      </c>
      <c r="M47" s="5">
        <f t="shared" si="3"/>
        <v>0</v>
      </c>
      <c r="N47" s="5">
        <v>100</v>
      </c>
      <c r="O47" s="6">
        <f>N47/K47</f>
        <v>1</v>
      </c>
      <c r="P47" s="47"/>
      <c r="Q47" s="94" t="e">
        <f>#REF!*$Q$5</f>
        <v>#REF!</v>
      </c>
      <c r="R47" s="183"/>
      <c r="S47" s="183"/>
      <c r="T47" s="183">
        <v>100</v>
      </c>
      <c r="U47" s="92">
        <f t="shared" si="1"/>
        <v>0</v>
      </c>
      <c r="V47" s="179">
        <v>95</v>
      </c>
      <c r="W47" s="129">
        <f t="shared" si="2"/>
        <v>-5</v>
      </c>
    </row>
    <row r="48" spans="1:23" ht="34.5" customHeight="1" outlineLevel="3" x14ac:dyDescent="0.2">
      <c r="A48" s="91"/>
      <c r="B48" s="93"/>
      <c r="C48" s="95"/>
      <c r="D48" s="97"/>
      <c r="E48" s="97"/>
      <c r="F48" s="97"/>
      <c r="G48" s="97"/>
      <c r="H48" s="97"/>
      <c r="I48" s="13" t="s">
        <v>15</v>
      </c>
      <c r="J48" s="14"/>
      <c r="K48" s="14"/>
      <c r="L48" s="14"/>
      <c r="M48" s="14"/>
      <c r="N48" s="14"/>
      <c r="O48" s="15"/>
      <c r="P48" s="46"/>
      <c r="Q48" s="98" t="e">
        <f>#REF!*$Q$5</f>
        <v>#REF!</v>
      </c>
      <c r="R48" s="98"/>
      <c r="S48" s="98"/>
      <c r="T48" s="98"/>
      <c r="U48" s="92">
        <f t="shared" si="1"/>
        <v>0</v>
      </c>
      <c r="V48" s="179"/>
      <c r="W48" s="129">
        <f t="shared" si="2"/>
        <v>0</v>
      </c>
    </row>
    <row r="49" spans="1:23" ht="34.5" customHeight="1" outlineLevel="7" x14ac:dyDescent="0.2">
      <c r="A49" s="91"/>
      <c r="B49" s="93"/>
      <c r="C49" s="95"/>
      <c r="D49" s="97"/>
      <c r="E49" s="97"/>
      <c r="F49" s="97"/>
      <c r="G49" s="97"/>
      <c r="H49" s="97"/>
      <c r="I49" s="4" t="s">
        <v>230</v>
      </c>
      <c r="J49" s="34" t="s">
        <v>257</v>
      </c>
      <c r="K49" s="5">
        <v>100</v>
      </c>
      <c r="L49" s="5">
        <v>0</v>
      </c>
      <c r="M49" s="5">
        <f t="shared" si="3"/>
        <v>0</v>
      </c>
      <c r="N49" s="5">
        <v>0</v>
      </c>
      <c r="O49" s="6">
        <f>N49/K49</f>
        <v>0</v>
      </c>
      <c r="P49" s="47"/>
      <c r="Q49" s="94" t="e">
        <f>#REF!*$Q$5</f>
        <v>#REF!</v>
      </c>
      <c r="R49" s="183"/>
      <c r="S49" s="183"/>
      <c r="T49" s="183">
        <v>0</v>
      </c>
      <c r="U49" s="92">
        <f t="shared" si="1"/>
        <v>0</v>
      </c>
      <c r="V49" s="179">
        <v>0</v>
      </c>
      <c r="W49" s="129">
        <f t="shared" si="2"/>
        <v>0</v>
      </c>
    </row>
    <row r="50" spans="1:23" ht="34.5" customHeight="1" outlineLevel="7" x14ac:dyDescent="0.2">
      <c r="A50" s="91"/>
      <c r="B50" s="93"/>
      <c r="C50" s="95"/>
      <c r="D50" s="97"/>
      <c r="E50" s="97"/>
      <c r="F50" s="97"/>
      <c r="G50" s="97"/>
      <c r="H50" s="97"/>
      <c r="I50" s="4" t="s">
        <v>231</v>
      </c>
      <c r="J50" s="34" t="s">
        <v>257</v>
      </c>
      <c r="K50" s="5">
        <v>100</v>
      </c>
      <c r="L50" s="5">
        <v>0</v>
      </c>
      <c r="M50" s="5">
        <f t="shared" si="3"/>
        <v>0</v>
      </c>
      <c r="N50" s="5">
        <v>0</v>
      </c>
      <c r="O50" s="6">
        <f>N50/K50</f>
        <v>0</v>
      </c>
      <c r="P50" s="47"/>
      <c r="Q50" s="94" t="e">
        <f>#REF!*$Q$5</f>
        <v>#REF!</v>
      </c>
      <c r="R50" s="183"/>
      <c r="S50" s="183"/>
      <c r="T50" s="183">
        <v>0</v>
      </c>
      <c r="U50" s="92">
        <f t="shared" si="1"/>
        <v>0</v>
      </c>
      <c r="V50" s="179">
        <v>0</v>
      </c>
      <c r="W50" s="129">
        <f t="shared" si="2"/>
        <v>0</v>
      </c>
    </row>
    <row r="51" spans="1:23" ht="34.5" customHeight="1" outlineLevel="3" x14ac:dyDescent="0.2">
      <c r="A51" s="91"/>
      <c r="B51" s="93"/>
      <c r="C51" s="95"/>
      <c r="D51" s="97"/>
      <c r="E51" s="97"/>
      <c r="F51" s="97"/>
      <c r="G51" s="97"/>
      <c r="H51" s="97"/>
      <c r="I51" s="13" t="s">
        <v>16</v>
      </c>
      <c r="J51" s="14"/>
      <c r="K51" s="14"/>
      <c r="L51" s="14"/>
      <c r="M51" s="14"/>
      <c r="N51" s="14"/>
      <c r="O51" s="15"/>
      <c r="P51" s="46"/>
      <c r="Q51" s="98" t="e">
        <f>#REF!*$Q$5</f>
        <v>#REF!</v>
      </c>
      <c r="R51" s="98"/>
      <c r="S51" s="98"/>
      <c r="T51" s="98"/>
      <c r="U51" s="92">
        <f t="shared" si="1"/>
        <v>0</v>
      </c>
      <c r="V51" s="179"/>
      <c r="W51" s="129">
        <f t="shared" si="2"/>
        <v>0</v>
      </c>
    </row>
    <row r="52" spans="1:23" ht="34.5" customHeight="1" outlineLevel="7" x14ac:dyDescent="0.2">
      <c r="A52" s="91"/>
      <c r="B52" s="93"/>
      <c r="C52" s="95"/>
      <c r="D52" s="97"/>
      <c r="E52" s="97"/>
      <c r="F52" s="97"/>
      <c r="G52" s="97"/>
      <c r="H52" s="97"/>
      <c r="I52" s="4" t="s">
        <v>232</v>
      </c>
      <c r="J52" s="34" t="s">
        <v>257</v>
      </c>
      <c r="K52" s="5">
        <v>100</v>
      </c>
      <c r="L52" s="5">
        <v>0</v>
      </c>
      <c r="M52" s="5">
        <f t="shared" si="3"/>
        <v>0</v>
      </c>
      <c r="N52" s="5">
        <v>0</v>
      </c>
      <c r="O52" s="6">
        <f>N52/K52</f>
        <v>0</v>
      </c>
      <c r="P52" s="47"/>
      <c r="Q52" s="94" t="e">
        <f>#REF!*$Q$5</f>
        <v>#REF!</v>
      </c>
      <c r="R52" s="183"/>
      <c r="S52" s="183"/>
      <c r="T52" s="183">
        <v>0</v>
      </c>
      <c r="U52" s="92">
        <f t="shared" si="1"/>
        <v>0</v>
      </c>
      <c r="V52" s="179">
        <v>0</v>
      </c>
      <c r="W52" s="129">
        <f t="shared" si="2"/>
        <v>0</v>
      </c>
    </row>
    <row r="53" spans="1:23" ht="34.5" customHeight="1" outlineLevel="7" x14ac:dyDescent="0.2">
      <c r="A53" s="91"/>
      <c r="B53" s="93"/>
      <c r="C53" s="95"/>
      <c r="D53" s="97"/>
      <c r="E53" s="97"/>
      <c r="F53" s="97"/>
      <c r="G53" s="97"/>
      <c r="H53" s="97"/>
      <c r="I53" s="4" t="s">
        <v>231</v>
      </c>
      <c r="J53" s="34" t="s">
        <v>257</v>
      </c>
      <c r="K53" s="5">
        <v>100</v>
      </c>
      <c r="L53" s="5">
        <v>0</v>
      </c>
      <c r="M53" s="5">
        <f t="shared" si="3"/>
        <v>0</v>
      </c>
      <c r="N53" s="5">
        <v>0</v>
      </c>
      <c r="O53" s="6">
        <f>N53/K53</f>
        <v>0</v>
      </c>
      <c r="P53" s="47"/>
      <c r="Q53" s="94" t="e">
        <f>#REF!*$Q$5</f>
        <v>#REF!</v>
      </c>
      <c r="R53" s="183"/>
      <c r="S53" s="183"/>
      <c r="T53" s="183">
        <v>0</v>
      </c>
      <c r="U53" s="92">
        <f t="shared" si="1"/>
        <v>0</v>
      </c>
      <c r="V53" s="179">
        <v>0</v>
      </c>
      <c r="W53" s="129">
        <f t="shared" si="2"/>
        <v>0</v>
      </c>
    </row>
    <row r="54" spans="1:23" ht="34.5" customHeight="1" outlineLevel="3" x14ac:dyDescent="0.2">
      <c r="A54" s="91"/>
      <c r="B54" s="93"/>
      <c r="C54" s="95"/>
      <c r="D54" s="97"/>
      <c r="E54" s="97"/>
      <c r="F54" s="97"/>
      <c r="G54" s="97"/>
      <c r="H54" s="97"/>
      <c r="I54" s="13" t="s">
        <v>17</v>
      </c>
      <c r="J54" s="14"/>
      <c r="K54" s="14"/>
      <c r="L54" s="14"/>
      <c r="M54" s="14"/>
      <c r="N54" s="14"/>
      <c r="O54" s="15"/>
      <c r="P54" s="46"/>
      <c r="Q54" s="98" t="e">
        <f>#REF!*$Q$5</f>
        <v>#REF!</v>
      </c>
      <c r="R54" s="98"/>
      <c r="S54" s="98"/>
      <c r="T54" s="98"/>
      <c r="U54" s="92">
        <f t="shared" si="1"/>
        <v>0</v>
      </c>
      <c r="V54" s="179"/>
      <c r="W54" s="129">
        <f t="shared" si="2"/>
        <v>0</v>
      </c>
    </row>
    <row r="55" spans="1:23" ht="34.5" customHeight="1" outlineLevel="7" x14ac:dyDescent="0.2">
      <c r="A55" s="91"/>
      <c r="B55" s="93"/>
      <c r="C55" s="95"/>
      <c r="D55" s="97"/>
      <c r="E55" s="97"/>
      <c r="F55" s="97"/>
      <c r="G55" s="97"/>
      <c r="H55" s="97"/>
      <c r="I55" s="4" t="s">
        <v>17</v>
      </c>
      <c r="J55" s="34" t="s">
        <v>257</v>
      </c>
      <c r="K55" s="5">
        <v>100</v>
      </c>
      <c r="L55" s="5">
        <v>0</v>
      </c>
      <c r="M55" s="5">
        <f t="shared" si="3"/>
        <v>0</v>
      </c>
      <c r="N55" s="5">
        <v>0</v>
      </c>
      <c r="O55" s="6">
        <f>N55/K55</f>
        <v>0</v>
      </c>
      <c r="P55" s="47"/>
      <c r="Q55" s="94" t="e">
        <f>#REF!*$Q$5</f>
        <v>#REF!</v>
      </c>
      <c r="R55" s="183"/>
      <c r="S55" s="183"/>
      <c r="T55" s="183">
        <v>0</v>
      </c>
      <c r="U55" s="92">
        <f t="shared" si="1"/>
        <v>0</v>
      </c>
      <c r="V55" s="179">
        <v>0</v>
      </c>
      <c r="W55" s="129">
        <f t="shared" si="2"/>
        <v>0</v>
      </c>
    </row>
    <row r="56" spans="1:23" ht="34.5" customHeight="1" outlineLevel="3" x14ac:dyDescent="0.2">
      <c r="A56" s="91"/>
      <c r="B56" s="93"/>
      <c r="C56" s="95"/>
      <c r="D56" s="97"/>
      <c r="E56" s="97"/>
      <c r="F56" s="97"/>
      <c r="G56" s="97"/>
      <c r="H56" s="97"/>
      <c r="I56" s="13" t="s">
        <v>18</v>
      </c>
      <c r="J56" s="14"/>
      <c r="K56" s="14"/>
      <c r="L56" s="14"/>
      <c r="M56" s="14"/>
      <c r="N56" s="14"/>
      <c r="O56" s="15"/>
      <c r="P56" s="46"/>
      <c r="Q56" s="98" t="e">
        <f>#REF!*$Q$5</f>
        <v>#REF!</v>
      </c>
      <c r="R56" s="98"/>
      <c r="S56" s="98"/>
      <c r="T56" s="98"/>
      <c r="U56" s="92">
        <f t="shared" si="1"/>
        <v>0</v>
      </c>
      <c r="V56" s="179"/>
      <c r="W56" s="129">
        <f t="shared" si="2"/>
        <v>0</v>
      </c>
    </row>
    <row r="57" spans="1:23" ht="34.5" customHeight="1" outlineLevel="7" x14ac:dyDescent="0.2">
      <c r="A57" s="91"/>
      <c r="B57" s="93"/>
      <c r="C57" s="95"/>
      <c r="D57" s="97"/>
      <c r="E57" s="97"/>
      <c r="F57" s="97"/>
      <c r="G57" s="97"/>
      <c r="H57" s="97"/>
      <c r="I57" s="4" t="s">
        <v>18</v>
      </c>
      <c r="J57" s="34" t="s">
        <v>257</v>
      </c>
      <c r="K57" s="5">
        <v>100</v>
      </c>
      <c r="L57" s="5">
        <v>0</v>
      </c>
      <c r="M57" s="5">
        <f t="shared" si="3"/>
        <v>0</v>
      </c>
      <c r="N57" s="5">
        <v>0</v>
      </c>
      <c r="O57" s="6">
        <f>N57/K57</f>
        <v>0</v>
      </c>
      <c r="P57" s="47"/>
      <c r="Q57" s="94" t="e">
        <f>#REF!*$Q$5</f>
        <v>#REF!</v>
      </c>
      <c r="R57" s="183"/>
      <c r="S57" s="183"/>
      <c r="T57" s="183">
        <v>0</v>
      </c>
      <c r="U57" s="92">
        <f t="shared" si="1"/>
        <v>0</v>
      </c>
      <c r="V57" s="179">
        <v>0</v>
      </c>
      <c r="W57" s="129">
        <f t="shared" si="2"/>
        <v>0</v>
      </c>
    </row>
    <row r="58" spans="1:23" ht="34.5" customHeight="1" outlineLevel="3" x14ac:dyDescent="0.2">
      <c r="A58" s="91"/>
      <c r="B58" s="93"/>
      <c r="C58" s="95"/>
      <c r="D58" s="97"/>
      <c r="E58" s="97"/>
      <c r="F58" s="97"/>
      <c r="G58" s="97"/>
      <c r="H58" s="97"/>
      <c r="I58" s="13" t="s">
        <v>19</v>
      </c>
      <c r="J58" s="14"/>
      <c r="K58" s="14"/>
      <c r="L58" s="14"/>
      <c r="M58" s="14"/>
      <c r="N58" s="14"/>
      <c r="O58" s="15"/>
      <c r="P58" s="46"/>
      <c r="Q58" s="98" t="e">
        <f>#REF!*$Q$5</f>
        <v>#REF!</v>
      </c>
      <c r="R58" s="98"/>
      <c r="S58" s="98"/>
      <c r="T58" s="98"/>
      <c r="U58" s="92">
        <f t="shared" si="1"/>
        <v>0</v>
      </c>
      <c r="V58" s="179"/>
      <c r="W58" s="129">
        <f t="shared" si="2"/>
        <v>0</v>
      </c>
    </row>
    <row r="59" spans="1:23" ht="34.5" customHeight="1" outlineLevel="7" x14ac:dyDescent="0.2">
      <c r="A59" s="91"/>
      <c r="B59" s="93"/>
      <c r="C59" s="95"/>
      <c r="D59" s="97"/>
      <c r="E59" s="97"/>
      <c r="F59" s="97"/>
      <c r="G59" s="97"/>
      <c r="H59" s="97"/>
      <c r="I59" s="4" t="s">
        <v>19</v>
      </c>
      <c r="J59" s="34" t="s">
        <v>257</v>
      </c>
      <c r="K59" s="5">
        <v>100</v>
      </c>
      <c r="L59" s="5">
        <v>0</v>
      </c>
      <c r="M59" s="5">
        <f t="shared" si="3"/>
        <v>13.4</v>
      </c>
      <c r="N59" s="5">
        <v>13.4</v>
      </c>
      <c r="O59" s="6">
        <f>N59/K59</f>
        <v>0.13400000000000001</v>
      </c>
      <c r="P59" s="47"/>
      <c r="Q59" s="94" t="e">
        <f>#REF!*$Q$5</f>
        <v>#REF!</v>
      </c>
      <c r="R59" s="183"/>
      <c r="S59" s="183"/>
      <c r="T59" s="183">
        <v>0</v>
      </c>
      <c r="U59" s="92">
        <f t="shared" si="1"/>
        <v>-13.4</v>
      </c>
      <c r="V59" s="179">
        <v>0</v>
      </c>
      <c r="W59" s="129">
        <f t="shared" si="2"/>
        <v>-13.4</v>
      </c>
    </row>
    <row r="60" spans="1:23" ht="34.5" customHeight="1" outlineLevel="2" x14ac:dyDescent="0.2">
      <c r="A60" s="91"/>
      <c r="B60" s="93"/>
      <c r="C60" s="95"/>
      <c r="D60" s="95"/>
      <c r="E60" s="95"/>
      <c r="F60" s="95"/>
      <c r="G60" s="95"/>
      <c r="H60" s="95"/>
      <c r="I60" s="10" t="s">
        <v>20</v>
      </c>
      <c r="J60" s="11"/>
      <c r="K60" s="11"/>
      <c r="L60" s="11"/>
      <c r="M60" s="11"/>
      <c r="N60" s="11"/>
      <c r="O60" s="12"/>
      <c r="P60" s="43"/>
      <c r="Q60" s="96" t="e">
        <f>#REF!*$Q$5</f>
        <v>#REF!</v>
      </c>
      <c r="R60" s="96"/>
      <c r="S60" s="96"/>
      <c r="T60" s="96"/>
      <c r="U60" s="92">
        <f t="shared" si="1"/>
        <v>0</v>
      </c>
      <c r="V60" s="179"/>
      <c r="W60" s="129">
        <f t="shared" si="2"/>
        <v>0</v>
      </c>
    </row>
    <row r="61" spans="1:23" ht="34.5" customHeight="1" outlineLevel="3" x14ac:dyDescent="0.2">
      <c r="A61" s="91"/>
      <c r="B61" s="93"/>
      <c r="C61" s="95"/>
      <c r="D61" s="95"/>
      <c r="E61" s="97"/>
      <c r="F61" s="97"/>
      <c r="G61" s="97"/>
      <c r="H61" s="97"/>
      <c r="I61" s="13" t="s">
        <v>21</v>
      </c>
      <c r="J61" s="14"/>
      <c r="K61" s="14"/>
      <c r="L61" s="14"/>
      <c r="M61" s="14"/>
      <c r="N61" s="14"/>
      <c r="O61" s="15"/>
      <c r="P61" s="44"/>
      <c r="Q61" s="98" t="e">
        <f>#REF!*$Q$5</f>
        <v>#REF!</v>
      </c>
      <c r="R61" s="98"/>
      <c r="S61" s="98"/>
      <c r="T61" s="98"/>
      <c r="U61" s="92">
        <f t="shared" si="1"/>
        <v>0</v>
      </c>
      <c r="V61" s="179"/>
      <c r="W61" s="129">
        <f t="shared" si="2"/>
        <v>0</v>
      </c>
    </row>
    <row r="62" spans="1:23" ht="34.5" customHeight="1" outlineLevel="7" x14ac:dyDescent="0.2">
      <c r="A62" s="91"/>
      <c r="B62" s="93"/>
      <c r="C62" s="95"/>
      <c r="D62" s="95"/>
      <c r="E62" s="97"/>
      <c r="F62" s="97"/>
      <c r="G62" s="97"/>
      <c r="H62" s="97"/>
      <c r="I62" s="16" t="s">
        <v>22</v>
      </c>
      <c r="J62" s="34" t="s">
        <v>257</v>
      </c>
      <c r="K62" s="74">
        <v>100</v>
      </c>
      <c r="L62" s="17">
        <v>100</v>
      </c>
      <c r="M62" s="5">
        <f t="shared" si="3"/>
        <v>0</v>
      </c>
      <c r="N62" s="5">
        <v>100</v>
      </c>
      <c r="O62" s="6">
        <f t="shared" ref="O62:O75" si="4">N62/K62</f>
        <v>1</v>
      </c>
      <c r="P62" s="48"/>
      <c r="Q62" s="100" t="e">
        <f>#REF!*$Q$5</f>
        <v>#REF!</v>
      </c>
      <c r="R62" s="184"/>
      <c r="S62" s="184"/>
      <c r="T62" s="184">
        <v>100</v>
      </c>
      <c r="U62" s="92">
        <f t="shared" si="1"/>
        <v>0</v>
      </c>
      <c r="V62" s="179">
        <v>100</v>
      </c>
      <c r="W62" s="129">
        <f t="shared" si="2"/>
        <v>0</v>
      </c>
    </row>
    <row r="63" spans="1:23" ht="34.5" customHeight="1" outlineLevel="7" x14ac:dyDescent="0.2">
      <c r="A63" s="91"/>
      <c r="B63" s="93"/>
      <c r="C63" s="95"/>
      <c r="D63" s="95"/>
      <c r="E63" s="97"/>
      <c r="F63" s="97"/>
      <c r="G63" s="97"/>
      <c r="H63" s="97"/>
      <c r="I63" s="16" t="s">
        <v>23</v>
      </c>
      <c r="J63" s="34" t="s">
        <v>257</v>
      </c>
      <c r="K63" s="74">
        <v>100</v>
      </c>
      <c r="L63" s="17">
        <v>100</v>
      </c>
      <c r="M63" s="5">
        <f t="shared" si="3"/>
        <v>0</v>
      </c>
      <c r="N63" s="5">
        <v>100</v>
      </c>
      <c r="O63" s="6">
        <f t="shared" si="4"/>
        <v>1</v>
      </c>
      <c r="P63" s="48"/>
      <c r="Q63" s="100" t="e">
        <f>#REF!*$Q$5</f>
        <v>#REF!</v>
      </c>
      <c r="R63" s="184"/>
      <c r="S63" s="184"/>
      <c r="T63" s="184">
        <v>100</v>
      </c>
      <c r="U63" s="92">
        <f t="shared" si="1"/>
        <v>0</v>
      </c>
      <c r="V63" s="179">
        <v>100</v>
      </c>
      <c r="W63" s="129">
        <f t="shared" si="2"/>
        <v>0</v>
      </c>
    </row>
    <row r="64" spans="1:23" ht="34.5" customHeight="1" outlineLevel="7" x14ac:dyDescent="0.2">
      <c r="A64" s="91"/>
      <c r="B64" s="93"/>
      <c r="C64" s="95"/>
      <c r="D64" s="95"/>
      <c r="E64" s="97"/>
      <c r="F64" s="97"/>
      <c r="G64" s="97"/>
      <c r="H64" s="97"/>
      <c r="I64" s="18" t="s">
        <v>24</v>
      </c>
      <c r="J64" s="34" t="s">
        <v>257</v>
      </c>
      <c r="K64" s="35">
        <v>100</v>
      </c>
      <c r="L64" s="75">
        <v>100</v>
      </c>
      <c r="M64" s="5">
        <f t="shared" si="3"/>
        <v>0</v>
      </c>
      <c r="N64" s="5">
        <v>100</v>
      </c>
      <c r="O64" s="6">
        <f t="shared" si="4"/>
        <v>1</v>
      </c>
      <c r="P64" s="48"/>
      <c r="Q64" s="100" t="e">
        <f>#REF!*$Q$5</f>
        <v>#REF!</v>
      </c>
      <c r="R64" s="184"/>
      <c r="S64" s="184"/>
      <c r="T64" s="184">
        <v>100</v>
      </c>
      <c r="U64" s="92">
        <f t="shared" si="1"/>
        <v>0</v>
      </c>
      <c r="V64" s="179">
        <v>100</v>
      </c>
      <c r="W64" s="129">
        <f t="shared" si="2"/>
        <v>0</v>
      </c>
    </row>
    <row r="65" spans="1:23" ht="34.5" customHeight="1" outlineLevel="7" x14ac:dyDescent="0.2">
      <c r="A65" s="91"/>
      <c r="B65" s="93"/>
      <c r="C65" s="95"/>
      <c r="D65" s="95"/>
      <c r="E65" s="97"/>
      <c r="F65" s="97"/>
      <c r="G65" s="97"/>
      <c r="H65" s="97"/>
      <c r="I65" s="16" t="s">
        <v>25</v>
      </c>
      <c r="J65" s="34" t="s">
        <v>257</v>
      </c>
      <c r="K65" s="36">
        <v>100</v>
      </c>
      <c r="L65" s="17">
        <v>100</v>
      </c>
      <c r="M65" s="5">
        <f t="shared" si="3"/>
        <v>0</v>
      </c>
      <c r="N65" s="5">
        <v>100</v>
      </c>
      <c r="O65" s="6">
        <f t="shared" si="4"/>
        <v>1</v>
      </c>
      <c r="P65" s="48"/>
      <c r="Q65" s="100" t="e">
        <f>#REF!*$Q$5</f>
        <v>#REF!</v>
      </c>
      <c r="R65" s="184"/>
      <c r="S65" s="184"/>
      <c r="T65" s="184">
        <v>100</v>
      </c>
      <c r="U65" s="92">
        <f t="shared" si="1"/>
        <v>0</v>
      </c>
      <c r="V65" s="179">
        <v>100</v>
      </c>
      <c r="W65" s="129">
        <f t="shared" si="2"/>
        <v>0</v>
      </c>
    </row>
    <row r="66" spans="1:23" ht="34.5" customHeight="1" outlineLevel="7" x14ac:dyDescent="0.2">
      <c r="A66" s="91"/>
      <c r="B66" s="93"/>
      <c r="C66" s="95"/>
      <c r="D66" s="95"/>
      <c r="E66" s="97"/>
      <c r="F66" s="97"/>
      <c r="G66" s="97"/>
      <c r="H66" s="97"/>
      <c r="I66" s="18" t="s">
        <v>26</v>
      </c>
      <c r="J66" s="34" t="s">
        <v>257</v>
      </c>
      <c r="K66" s="35">
        <v>100</v>
      </c>
      <c r="L66" s="75">
        <v>100</v>
      </c>
      <c r="M66" s="5">
        <f t="shared" si="3"/>
        <v>0</v>
      </c>
      <c r="N66" s="5">
        <v>100</v>
      </c>
      <c r="O66" s="6">
        <f t="shared" si="4"/>
        <v>1</v>
      </c>
      <c r="P66" s="48"/>
      <c r="Q66" s="100" t="e">
        <f>#REF!*$Q$5</f>
        <v>#REF!</v>
      </c>
      <c r="R66" s="184"/>
      <c r="S66" s="184"/>
      <c r="T66" s="184">
        <v>100</v>
      </c>
      <c r="U66" s="92">
        <f t="shared" si="1"/>
        <v>0</v>
      </c>
      <c r="V66" s="179">
        <v>100</v>
      </c>
      <c r="W66" s="129">
        <f t="shared" si="2"/>
        <v>0</v>
      </c>
    </row>
    <row r="67" spans="1:23" ht="34.5" customHeight="1" outlineLevel="7" x14ac:dyDescent="0.2">
      <c r="A67" s="91"/>
      <c r="B67" s="93"/>
      <c r="C67" s="95"/>
      <c r="D67" s="95"/>
      <c r="E67" s="97"/>
      <c r="F67" s="97"/>
      <c r="G67" s="97"/>
      <c r="H67" s="97"/>
      <c r="I67" s="18" t="s">
        <v>27</v>
      </c>
      <c r="J67" s="34" t="s">
        <v>257</v>
      </c>
      <c r="K67" s="35">
        <v>100</v>
      </c>
      <c r="L67" s="75">
        <v>20</v>
      </c>
      <c r="M67" s="5">
        <f t="shared" si="3"/>
        <v>80</v>
      </c>
      <c r="N67" s="5">
        <v>100</v>
      </c>
      <c r="O67" s="6">
        <f t="shared" si="4"/>
        <v>1</v>
      </c>
      <c r="P67" s="48"/>
      <c r="Q67" s="100" t="e">
        <f>#REF!*$Q$5</f>
        <v>#REF!</v>
      </c>
      <c r="R67" s="184"/>
      <c r="S67" s="184"/>
      <c r="T67" s="184">
        <v>100</v>
      </c>
      <c r="U67" s="92">
        <f t="shared" si="1"/>
        <v>0</v>
      </c>
      <c r="V67" s="179">
        <v>0</v>
      </c>
      <c r="W67" s="129">
        <f t="shared" si="2"/>
        <v>-100</v>
      </c>
    </row>
    <row r="68" spans="1:23" ht="34.5" customHeight="1" outlineLevel="7" x14ac:dyDescent="0.2">
      <c r="A68" s="91"/>
      <c r="B68" s="93"/>
      <c r="C68" s="95"/>
      <c r="D68" s="95"/>
      <c r="E68" s="97"/>
      <c r="F68" s="97"/>
      <c r="G68" s="97"/>
      <c r="H68" s="97"/>
      <c r="I68" s="18" t="s">
        <v>28</v>
      </c>
      <c r="J68" s="34" t="s">
        <v>257</v>
      </c>
      <c r="K68" s="35">
        <v>100</v>
      </c>
      <c r="L68" s="75">
        <v>20</v>
      </c>
      <c r="M68" s="5">
        <f t="shared" si="3"/>
        <v>80</v>
      </c>
      <c r="N68" s="5">
        <v>100</v>
      </c>
      <c r="O68" s="6">
        <f t="shared" si="4"/>
        <v>1</v>
      </c>
      <c r="P68" s="48"/>
      <c r="Q68" s="100" t="e">
        <f>#REF!*$Q$5</f>
        <v>#REF!</v>
      </c>
      <c r="R68" s="184"/>
      <c r="S68" s="184"/>
      <c r="T68" s="184">
        <v>100</v>
      </c>
      <c r="U68" s="92">
        <f t="shared" si="1"/>
        <v>0</v>
      </c>
      <c r="V68" s="179">
        <v>0</v>
      </c>
      <c r="W68" s="129">
        <f t="shared" si="2"/>
        <v>-100</v>
      </c>
    </row>
    <row r="69" spans="1:23" ht="34.5" customHeight="1" outlineLevel="7" x14ac:dyDescent="0.2">
      <c r="A69" s="91"/>
      <c r="B69" s="93"/>
      <c r="C69" s="95"/>
      <c r="D69" s="95"/>
      <c r="E69" s="97"/>
      <c r="F69" s="97"/>
      <c r="G69" s="97"/>
      <c r="H69" s="97"/>
      <c r="I69" s="18" t="s">
        <v>29</v>
      </c>
      <c r="J69" s="34" t="s">
        <v>257</v>
      </c>
      <c r="K69" s="35">
        <v>100</v>
      </c>
      <c r="L69" s="75">
        <v>20</v>
      </c>
      <c r="M69" s="5">
        <f t="shared" si="3"/>
        <v>80</v>
      </c>
      <c r="N69" s="5">
        <v>100</v>
      </c>
      <c r="O69" s="6">
        <f t="shared" si="4"/>
        <v>1</v>
      </c>
      <c r="P69" s="48"/>
      <c r="Q69" s="100" t="e">
        <f>#REF!*$Q$5</f>
        <v>#REF!</v>
      </c>
      <c r="R69" s="184"/>
      <c r="S69" s="184"/>
      <c r="T69" s="184">
        <v>100</v>
      </c>
      <c r="U69" s="92">
        <f t="shared" si="1"/>
        <v>0</v>
      </c>
      <c r="V69" s="179">
        <v>0</v>
      </c>
      <c r="W69" s="129">
        <f t="shared" si="2"/>
        <v>-100</v>
      </c>
    </row>
    <row r="70" spans="1:23" ht="34.5" customHeight="1" outlineLevel="7" x14ac:dyDescent="0.2">
      <c r="A70" s="91"/>
      <c r="B70" s="93"/>
      <c r="C70" s="95"/>
      <c r="D70" s="95"/>
      <c r="E70" s="97"/>
      <c r="F70" s="97"/>
      <c r="G70" s="97"/>
      <c r="H70" s="97"/>
      <c r="I70" s="18" t="s">
        <v>30</v>
      </c>
      <c r="J70" s="34" t="s">
        <v>257</v>
      </c>
      <c r="K70" s="35">
        <v>100</v>
      </c>
      <c r="L70" s="75">
        <v>20</v>
      </c>
      <c r="M70" s="5">
        <f t="shared" si="3"/>
        <v>80</v>
      </c>
      <c r="N70" s="5">
        <v>100</v>
      </c>
      <c r="O70" s="6">
        <f t="shared" si="4"/>
        <v>1</v>
      </c>
      <c r="P70" s="48"/>
      <c r="Q70" s="100" t="e">
        <f>#REF!*$Q$5</f>
        <v>#REF!</v>
      </c>
      <c r="R70" s="184"/>
      <c r="S70" s="184"/>
      <c r="T70" s="184">
        <v>100</v>
      </c>
      <c r="U70" s="92">
        <f t="shared" si="1"/>
        <v>0</v>
      </c>
      <c r="V70" s="179">
        <v>0</v>
      </c>
      <c r="W70" s="129">
        <f t="shared" si="2"/>
        <v>-100</v>
      </c>
    </row>
    <row r="71" spans="1:23" ht="34.5" customHeight="1" outlineLevel="7" x14ac:dyDescent="0.2">
      <c r="A71" s="91"/>
      <c r="B71" s="93"/>
      <c r="C71" s="95"/>
      <c r="D71" s="95"/>
      <c r="E71" s="97"/>
      <c r="F71" s="97"/>
      <c r="G71" s="97"/>
      <c r="H71" s="97"/>
      <c r="I71" s="18" t="s">
        <v>31</v>
      </c>
      <c r="J71" s="34" t="s">
        <v>257</v>
      </c>
      <c r="K71" s="35">
        <v>100</v>
      </c>
      <c r="L71" s="75">
        <v>100</v>
      </c>
      <c r="M71" s="5">
        <f t="shared" si="3"/>
        <v>0</v>
      </c>
      <c r="N71" s="5">
        <v>100</v>
      </c>
      <c r="O71" s="6">
        <f t="shared" si="4"/>
        <v>1</v>
      </c>
      <c r="P71" s="48"/>
      <c r="Q71" s="100" t="e">
        <f>#REF!*$Q$5</f>
        <v>#REF!</v>
      </c>
      <c r="R71" s="184"/>
      <c r="S71" s="184"/>
      <c r="T71" s="184">
        <v>100</v>
      </c>
      <c r="U71" s="92">
        <f t="shared" si="1"/>
        <v>0</v>
      </c>
      <c r="V71" s="179">
        <v>100</v>
      </c>
      <c r="W71" s="129">
        <f t="shared" si="2"/>
        <v>0</v>
      </c>
    </row>
    <row r="72" spans="1:23" ht="34.5" customHeight="1" outlineLevel="7" x14ac:dyDescent="0.2">
      <c r="A72" s="91"/>
      <c r="B72" s="93"/>
      <c r="C72" s="95"/>
      <c r="D72" s="95"/>
      <c r="E72" s="97"/>
      <c r="F72" s="97"/>
      <c r="G72" s="97"/>
      <c r="H72" s="97"/>
      <c r="I72" s="18" t="s">
        <v>32</v>
      </c>
      <c r="J72" s="34" t="s">
        <v>257</v>
      </c>
      <c r="K72" s="35">
        <v>100</v>
      </c>
      <c r="L72" s="75">
        <v>0</v>
      </c>
      <c r="M72" s="5">
        <v>40</v>
      </c>
      <c r="N72" s="5">
        <v>40</v>
      </c>
      <c r="O72" s="6">
        <f t="shared" si="4"/>
        <v>0.4</v>
      </c>
      <c r="P72" s="48"/>
      <c r="Q72" s="100" t="e">
        <f>#REF!*$Q$5</f>
        <v>#REF!</v>
      </c>
      <c r="R72" s="184"/>
      <c r="S72" s="184"/>
      <c r="T72" s="184">
        <v>0</v>
      </c>
      <c r="U72" s="92">
        <f t="shared" si="1"/>
        <v>-40</v>
      </c>
      <c r="V72" s="179">
        <v>0</v>
      </c>
      <c r="W72" s="129">
        <f t="shared" si="2"/>
        <v>-40</v>
      </c>
    </row>
    <row r="73" spans="1:23" ht="34.5" customHeight="1" outlineLevel="7" x14ac:dyDescent="0.2">
      <c r="A73" s="91"/>
      <c r="B73" s="93"/>
      <c r="C73" s="95"/>
      <c r="D73" s="95"/>
      <c r="E73" s="97"/>
      <c r="F73" s="97"/>
      <c r="G73" s="97"/>
      <c r="H73" s="97"/>
      <c r="I73" s="18" t="s">
        <v>33</v>
      </c>
      <c r="J73" s="34" t="s">
        <v>257</v>
      </c>
      <c r="K73" s="35">
        <v>100</v>
      </c>
      <c r="L73" s="75">
        <v>0</v>
      </c>
      <c r="M73" s="5">
        <v>40</v>
      </c>
      <c r="N73" s="5">
        <v>40</v>
      </c>
      <c r="O73" s="6">
        <f t="shared" si="4"/>
        <v>0.4</v>
      </c>
      <c r="P73" s="48"/>
      <c r="Q73" s="100" t="e">
        <f>#REF!*$Q$5</f>
        <v>#REF!</v>
      </c>
      <c r="R73" s="184"/>
      <c r="S73" s="184"/>
      <c r="T73" s="184">
        <v>0</v>
      </c>
      <c r="U73" s="92">
        <f t="shared" si="1"/>
        <v>-40</v>
      </c>
      <c r="V73" s="179">
        <v>0</v>
      </c>
      <c r="W73" s="129">
        <f t="shared" si="2"/>
        <v>-40</v>
      </c>
    </row>
    <row r="74" spans="1:23" ht="34.5" customHeight="1" outlineLevel="7" x14ac:dyDescent="0.2">
      <c r="A74" s="91"/>
      <c r="B74" s="93"/>
      <c r="C74" s="95"/>
      <c r="D74" s="95"/>
      <c r="E74" s="97"/>
      <c r="F74" s="97"/>
      <c r="G74" s="97"/>
      <c r="H74" s="97"/>
      <c r="I74" s="18" t="s">
        <v>34</v>
      </c>
      <c r="J74" s="34" t="s">
        <v>257</v>
      </c>
      <c r="K74" s="35">
        <v>100</v>
      </c>
      <c r="L74" s="75">
        <v>20</v>
      </c>
      <c r="M74" s="5">
        <v>20</v>
      </c>
      <c r="N74" s="5">
        <v>40</v>
      </c>
      <c r="O74" s="6">
        <f t="shared" si="4"/>
        <v>0.4</v>
      </c>
      <c r="P74" s="48"/>
      <c r="Q74" s="100" t="e">
        <f>#REF!*$Q$5</f>
        <v>#REF!</v>
      </c>
      <c r="R74" s="184"/>
      <c r="S74" s="184"/>
      <c r="T74" s="184">
        <v>0</v>
      </c>
      <c r="U74" s="92">
        <f t="shared" si="1"/>
        <v>-40</v>
      </c>
      <c r="V74" s="179">
        <v>0</v>
      </c>
      <c r="W74" s="129">
        <f t="shared" si="2"/>
        <v>-40</v>
      </c>
    </row>
    <row r="75" spans="1:23" ht="34.5" customHeight="1" outlineLevel="7" x14ac:dyDescent="0.2">
      <c r="A75" s="91"/>
      <c r="B75" s="93"/>
      <c r="C75" s="95"/>
      <c r="D75" s="95"/>
      <c r="E75" s="97"/>
      <c r="F75" s="97"/>
      <c r="G75" s="97"/>
      <c r="H75" s="97"/>
      <c r="I75" s="16" t="s">
        <v>35</v>
      </c>
      <c r="J75" s="34" t="s">
        <v>257</v>
      </c>
      <c r="K75" s="74">
        <v>100</v>
      </c>
      <c r="L75" s="17">
        <v>100</v>
      </c>
      <c r="M75" s="5">
        <f t="shared" si="3"/>
        <v>0</v>
      </c>
      <c r="N75" s="5">
        <v>100</v>
      </c>
      <c r="O75" s="6">
        <f t="shared" si="4"/>
        <v>1</v>
      </c>
      <c r="P75" s="48"/>
      <c r="Q75" s="100" t="e">
        <f>#REF!*$Q$5</f>
        <v>#REF!</v>
      </c>
      <c r="R75" s="184"/>
      <c r="S75" s="184"/>
      <c r="T75" s="184">
        <v>100</v>
      </c>
      <c r="U75" s="92">
        <f t="shared" si="1"/>
        <v>0</v>
      </c>
      <c r="V75" s="179">
        <v>100</v>
      </c>
      <c r="W75" s="129">
        <f t="shared" si="2"/>
        <v>0</v>
      </c>
    </row>
    <row r="76" spans="1:23" ht="34.5" customHeight="1" outlineLevel="3" x14ac:dyDescent="0.2">
      <c r="A76" s="91"/>
      <c r="B76" s="93"/>
      <c r="C76" s="95"/>
      <c r="D76" s="95"/>
      <c r="E76" s="97"/>
      <c r="F76" s="97"/>
      <c r="G76" s="97"/>
      <c r="H76" s="97"/>
      <c r="I76" s="13" t="s">
        <v>36</v>
      </c>
      <c r="J76" s="14"/>
      <c r="K76" s="14"/>
      <c r="L76" s="14"/>
      <c r="M76" s="14"/>
      <c r="N76" s="14"/>
      <c r="O76" s="15"/>
      <c r="P76" s="44"/>
      <c r="Q76" s="98" t="e">
        <f>#REF!*$Q$5</f>
        <v>#REF!</v>
      </c>
      <c r="R76" s="98"/>
      <c r="S76" s="98"/>
      <c r="T76" s="98"/>
      <c r="U76" s="92">
        <f t="shared" si="1"/>
        <v>0</v>
      </c>
      <c r="V76" s="179"/>
      <c r="W76" s="129">
        <f t="shared" si="2"/>
        <v>0</v>
      </c>
    </row>
    <row r="77" spans="1:23" ht="34.5" customHeight="1" outlineLevel="4" x14ac:dyDescent="0.2">
      <c r="A77" s="91"/>
      <c r="B77" s="93"/>
      <c r="C77" s="95"/>
      <c r="D77" s="95"/>
      <c r="E77" s="97"/>
      <c r="F77" s="101"/>
      <c r="G77" s="101"/>
      <c r="H77" s="101"/>
      <c r="I77" s="19" t="s">
        <v>282</v>
      </c>
      <c r="J77" s="20"/>
      <c r="K77" s="20"/>
      <c r="L77" s="20"/>
      <c r="M77" s="20"/>
      <c r="N77" s="20"/>
      <c r="O77" s="21"/>
      <c r="P77" s="49"/>
      <c r="Q77" s="102" t="e">
        <f>#REF!*$Q$5</f>
        <v>#REF!</v>
      </c>
      <c r="R77" s="102"/>
      <c r="S77" s="102"/>
      <c r="T77" s="102"/>
      <c r="U77" s="92">
        <f t="shared" si="1"/>
        <v>0</v>
      </c>
      <c r="V77" s="179"/>
      <c r="W77" s="129">
        <f t="shared" si="2"/>
        <v>0</v>
      </c>
    </row>
    <row r="78" spans="1:23" ht="34.5" customHeight="1" outlineLevel="5" x14ac:dyDescent="0.2">
      <c r="A78" s="91"/>
      <c r="B78" s="93"/>
      <c r="C78" s="95"/>
      <c r="D78" s="95"/>
      <c r="E78" s="97"/>
      <c r="F78" s="101"/>
      <c r="G78" s="103"/>
      <c r="H78" s="103"/>
      <c r="I78" s="22" t="s">
        <v>37</v>
      </c>
      <c r="J78" s="23"/>
      <c r="K78" s="23"/>
      <c r="L78" s="23"/>
      <c r="M78" s="23"/>
      <c r="N78" s="23"/>
      <c r="O78" s="24"/>
      <c r="P78" s="50"/>
      <c r="Q78" s="104" t="e">
        <f>#REF!*$Q$5</f>
        <v>#REF!</v>
      </c>
      <c r="R78" s="104"/>
      <c r="S78" s="104"/>
      <c r="T78" s="104"/>
      <c r="U78" s="92">
        <f t="shared" si="1"/>
        <v>0</v>
      </c>
      <c r="V78" s="179"/>
      <c r="W78" s="129">
        <f t="shared" si="2"/>
        <v>0</v>
      </c>
    </row>
    <row r="79" spans="1:23" ht="34.5" customHeight="1" outlineLevel="7" x14ac:dyDescent="0.2">
      <c r="A79" s="91"/>
      <c r="B79" s="93"/>
      <c r="C79" s="95"/>
      <c r="D79" s="95"/>
      <c r="E79" s="97"/>
      <c r="F79" s="101"/>
      <c r="G79" s="103"/>
      <c r="H79" s="103"/>
      <c r="I79" s="16" t="s">
        <v>38</v>
      </c>
      <c r="J79" s="17" t="s">
        <v>258</v>
      </c>
      <c r="K79" s="17">
        <v>1385</v>
      </c>
      <c r="L79" s="17">
        <v>1385</v>
      </c>
      <c r="M79" s="5">
        <f t="shared" si="3"/>
        <v>0</v>
      </c>
      <c r="N79" s="5">
        <v>1385</v>
      </c>
      <c r="O79" s="6">
        <f t="shared" ref="O79:O92" si="5">N79/K79</f>
        <v>1</v>
      </c>
      <c r="P79" s="48"/>
      <c r="Q79" s="100" t="e">
        <f>#REF!*$Q$5</f>
        <v>#REF!</v>
      </c>
      <c r="R79" s="184"/>
      <c r="S79" s="184"/>
      <c r="T79" s="184">
        <v>1385</v>
      </c>
      <c r="U79" s="92">
        <f t="shared" si="1"/>
        <v>0</v>
      </c>
      <c r="V79" s="179">
        <v>1385</v>
      </c>
      <c r="W79" s="129">
        <f t="shared" si="2"/>
        <v>0</v>
      </c>
    </row>
    <row r="80" spans="1:23" ht="34.5" customHeight="1" outlineLevel="7" x14ac:dyDescent="0.2">
      <c r="A80" s="91"/>
      <c r="B80" s="93"/>
      <c r="C80" s="95"/>
      <c r="D80" s="95"/>
      <c r="E80" s="97"/>
      <c r="F80" s="101"/>
      <c r="G80" s="103"/>
      <c r="H80" s="103"/>
      <c r="I80" s="16" t="s">
        <v>39</v>
      </c>
      <c r="J80" s="17" t="s">
        <v>259</v>
      </c>
      <c r="K80" s="17">
        <v>588</v>
      </c>
      <c r="L80" s="17">
        <v>588</v>
      </c>
      <c r="M80" s="5">
        <f t="shared" si="3"/>
        <v>0</v>
      </c>
      <c r="N80" s="5">
        <v>588</v>
      </c>
      <c r="O80" s="6">
        <f t="shared" si="5"/>
        <v>1</v>
      </c>
      <c r="P80" s="48"/>
      <c r="Q80" s="100" t="e">
        <f>#REF!*$Q$5</f>
        <v>#REF!</v>
      </c>
      <c r="R80" s="184"/>
      <c r="S80" s="184"/>
      <c r="T80" s="184">
        <v>588</v>
      </c>
      <c r="U80" s="92">
        <f t="shared" si="1"/>
        <v>0</v>
      </c>
      <c r="V80" s="179">
        <v>588</v>
      </c>
      <c r="W80" s="129">
        <f t="shared" si="2"/>
        <v>0</v>
      </c>
    </row>
    <row r="81" spans="1:23" ht="34.5" customHeight="1" outlineLevel="7" x14ac:dyDescent="0.2">
      <c r="A81" s="91"/>
      <c r="B81" s="93"/>
      <c r="C81" s="95"/>
      <c r="D81" s="95"/>
      <c r="E81" s="97"/>
      <c r="F81" s="101"/>
      <c r="G81" s="103"/>
      <c r="H81" s="103"/>
      <c r="I81" s="16" t="s">
        <v>40</v>
      </c>
      <c r="J81" s="17" t="s">
        <v>258</v>
      </c>
      <c r="K81" s="17">
        <v>40</v>
      </c>
      <c r="L81" s="17">
        <v>40</v>
      </c>
      <c r="M81" s="5">
        <f t="shared" si="3"/>
        <v>0</v>
      </c>
      <c r="N81" s="5">
        <v>40</v>
      </c>
      <c r="O81" s="6">
        <f t="shared" si="5"/>
        <v>1</v>
      </c>
      <c r="P81" s="48"/>
      <c r="Q81" s="100" t="e">
        <f>#REF!*$Q$5</f>
        <v>#REF!</v>
      </c>
      <c r="R81" s="184"/>
      <c r="S81" s="184"/>
      <c r="T81" s="184">
        <v>40</v>
      </c>
      <c r="U81" s="92">
        <f t="shared" si="1"/>
        <v>0</v>
      </c>
      <c r="V81" s="179">
        <v>40</v>
      </c>
      <c r="W81" s="129">
        <f t="shared" si="2"/>
        <v>0</v>
      </c>
    </row>
    <row r="82" spans="1:23" ht="34.5" customHeight="1" outlineLevel="7" x14ac:dyDescent="0.2">
      <c r="A82" s="91"/>
      <c r="B82" s="93"/>
      <c r="C82" s="95"/>
      <c r="D82" s="95"/>
      <c r="E82" s="97"/>
      <c r="F82" s="101"/>
      <c r="G82" s="103"/>
      <c r="H82" s="103"/>
      <c r="I82" s="16" t="s">
        <v>41</v>
      </c>
      <c r="J82" s="17" t="s">
        <v>256</v>
      </c>
      <c r="K82" s="17">
        <v>27084</v>
      </c>
      <c r="L82" s="17">
        <v>27084</v>
      </c>
      <c r="M82" s="5">
        <f t="shared" si="3"/>
        <v>0</v>
      </c>
      <c r="N82" s="5">
        <v>27084</v>
      </c>
      <c r="O82" s="6">
        <f t="shared" si="5"/>
        <v>1</v>
      </c>
      <c r="P82" s="48"/>
      <c r="Q82" s="100" t="e">
        <f>#REF!*$Q$5</f>
        <v>#REF!</v>
      </c>
      <c r="R82" s="184"/>
      <c r="S82" s="184"/>
      <c r="T82" s="184">
        <v>27084</v>
      </c>
      <c r="U82" s="92">
        <f t="shared" si="1"/>
        <v>0</v>
      </c>
      <c r="V82" s="179">
        <v>27084</v>
      </c>
      <c r="W82" s="129">
        <f t="shared" si="2"/>
        <v>0</v>
      </c>
    </row>
    <row r="83" spans="1:23" ht="34.5" customHeight="1" outlineLevel="7" x14ac:dyDescent="0.2">
      <c r="A83" s="91"/>
      <c r="B83" s="93"/>
      <c r="C83" s="95"/>
      <c r="D83" s="95"/>
      <c r="E83" s="97"/>
      <c r="F83" s="101"/>
      <c r="G83" s="103"/>
      <c r="H83" s="103"/>
      <c r="I83" s="16" t="s">
        <v>42</v>
      </c>
      <c r="J83" s="17" t="s">
        <v>259</v>
      </c>
      <c r="K83" s="17">
        <v>210</v>
      </c>
      <c r="L83" s="17">
        <v>210</v>
      </c>
      <c r="M83" s="5">
        <f t="shared" si="3"/>
        <v>0</v>
      </c>
      <c r="N83" s="5">
        <v>210</v>
      </c>
      <c r="O83" s="6">
        <f t="shared" si="5"/>
        <v>1</v>
      </c>
      <c r="P83" s="48"/>
      <c r="Q83" s="100" t="e">
        <f>#REF!*$Q$5</f>
        <v>#REF!</v>
      </c>
      <c r="R83" s="184"/>
      <c r="S83" s="184"/>
      <c r="T83" s="184">
        <v>210</v>
      </c>
      <c r="U83" s="92">
        <f t="shared" si="1"/>
        <v>0</v>
      </c>
      <c r="V83" s="179">
        <v>210</v>
      </c>
      <c r="W83" s="129">
        <f t="shared" si="2"/>
        <v>0</v>
      </c>
    </row>
    <row r="84" spans="1:23" ht="34.5" customHeight="1" outlineLevel="7" x14ac:dyDescent="0.2">
      <c r="A84" s="91"/>
      <c r="B84" s="93"/>
      <c r="C84" s="95"/>
      <c r="D84" s="95"/>
      <c r="E84" s="97"/>
      <c r="F84" s="101"/>
      <c r="G84" s="103"/>
      <c r="H84" s="103"/>
      <c r="I84" s="16" t="s">
        <v>43</v>
      </c>
      <c r="J84" s="17" t="s">
        <v>258</v>
      </c>
      <c r="K84" s="17">
        <v>369</v>
      </c>
      <c r="L84" s="17">
        <v>369</v>
      </c>
      <c r="M84" s="5">
        <f t="shared" si="3"/>
        <v>17.5</v>
      </c>
      <c r="N84" s="5">
        <v>386.5</v>
      </c>
      <c r="O84" s="6">
        <f t="shared" si="5"/>
        <v>1.0474254742547426</v>
      </c>
      <c r="P84" s="48"/>
      <c r="Q84" s="100" t="e">
        <f>#REF!*$Q$5</f>
        <v>#REF!</v>
      </c>
      <c r="R84" s="184"/>
      <c r="S84" s="184"/>
      <c r="T84" s="184">
        <v>369</v>
      </c>
      <c r="U84" s="92">
        <f t="shared" si="1"/>
        <v>-17.5</v>
      </c>
      <c r="V84" s="179">
        <v>369</v>
      </c>
      <c r="W84" s="129">
        <f t="shared" si="2"/>
        <v>-17.5</v>
      </c>
    </row>
    <row r="85" spans="1:23" ht="34.5" customHeight="1" outlineLevel="7" x14ac:dyDescent="0.2">
      <c r="A85" s="91"/>
      <c r="B85" s="93"/>
      <c r="C85" s="95"/>
      <c r="D85" s="95"/>
      <c r="E85" s="97"/>
      <c r="F85" s="101"/>
      <c r="G85" s="103"/>
      <c r="H85" s="103"/>
      <c r="I85" s="16" t="s">
        <v>44</v>
      </c>
      <c r="J85" s="17" t="s">
        <v>256</v>
      </c>
      <c r="K85" s="17">
        <v>14583</v>
      </c>
      <c r="L85" s="17">
        <v>14583</v>
      </c>
      <c r="M85" s="5">
        <f t="shared" si="3"/>
        <v>0</v>
      </c>
      <c r="N85" s="5">
        <v>14583</v>
      </c>
      <c r="O85" s="6">
        <f t="shared" si="5"/>
        <v>1</v>
      </c>
      <c r="P85" s="48"/>
      <c r="Q85" s="100" t="e">
        <f>#REF!*$Q$5</f>
        <v>#REF!</v>
      </c>
      <c r="R85" s="184"/>
      <c r="S85" s="184"/>
      <c r="T85" s="184">
        <v>14583</v>
      </c>
      <c r="U85" s="92">
        <f t="shared" si="1"/>
        <v>0</v>
      </c>
      <c r="V85" s="179">
        <v>14583</v>
      </c>
      <c r="W85" s="129">
        <f t="shared" si="2"/>
        <v>0</v>
      </c>
    </row>
    <row r="86" spans="1:23" ht="34.5" customHeight="1" outlineLevel="7" x14ac:dyDescent="0.2">
      <c r="A86" s="91"/>
      <c r="B86" s="93"/>
      <c r="C86" s="95"/>
      <c r="D86" s="95"/>
      <c r="E86" s="97"/>
      <c r="F86" s="101"/>
      <c r="G86" s="103"/>
      <c r="H86" s="103"/>
      <c r="I86" s="16" t="s">
        <v>45</v>
      </c>
      <c r="J86" s="17" t="s">
        <v>259</v>
      </c>
      <c r="K86" s="17">
        <v>259</v>
      </c>
      <c r="L86" s="17">
        <v>259</v>
      </c>
      <c r="M86" s="5">
        <f t="shared" si="3"/>
        <v>0</v>
      </c>
      <c r="N86" s="5">
        <v>259</v>
      </c>
      <c r="O86" s="6">
        <f t="shared" si="5"/>
        <v>1</v>
      </c>
      <c r="P86" s="48"/>
      <c r="Q86" s="100" t="e">
        <f>#REF!*$Q$5</f>
        <v>#REF!</v>
      </c>
      <c r="R86" s="184"/>
      <c r="S86" s="184"/>
      <c r="T86" s="184">
        <v>259</v>
      </c>
      <c r="U86" s="92">
        <f t="shared" si="1"/>
        <v>0</v>
      </c>
      <c r="V86" s="179">
        <v>250</v>
      </c>
      <c r="W86" s="129">
        <f t="shared" si="2"/>
        <v>-9</v>
      </c>
    </row>
    <row r="87" spans="1:23" ht="34.5" customHeight="1" outlineLevel="7" x14ac:dyDescent="0.2">
      <c r="A87" s="91"/>
      <c r="B87" s="93"/>
      <c r="C87" s="95"/>
      <c r="D87" s="95"/>
      <c r="E87" s="97"/>
      <c r="F87" s="101"/>
      <c r="G87" s="103"/>
      <c r="H87" s="103"/>
      <c r="I87" s="16" t="s">
        <v>46</v>
      </c>
      <c r="J87" s="17" t="s">
        <v>260</v>
      </c>
      <c r="K87" s="17">
        <v>274</v>
      </c>
      <c r="L87" s="17">
        <v>274</v>
      </c>
      <c r="M87" s="5">
        <f t="shared" si="3"/>
        <v>0</v>
      </c>
      <c r="N87" s="5">
        <v>274</v>
      </c>
      <c r="O87" s="6">
        <f t="shared" si="5"/>
        <v>1</v>
      </c>
      <c r="P87" s="48"/>
      <c r="Q87" s="100" t="e">
        <f>#REF!*$Q$5</f>
        <v>#REF!</v>
      </c>
      <c r="R87" s="184"/>
      <c r="S87" s="184"/>
      <c r="T87" s="184">
        <v>274</v>
      </c>
      <c r="U87" s="92">
        <f t="shared" si="1"/>
        <v>0</v>
      </c>
      <c r="V87" s="179">
        <v>238</v>
      </c>
      <c r="W87" s="129">
        <f t="shared" si="2"/>
        <v>-36</v>
      </c>
    </row>
    <row r="88" spans="1:23" ht="34.5" customHeight="1" outlineLevel="7" x14ac:dyDescent="0.2">
      <c r="A88" s="91"/>
      <c r="B88" s="93"/>
      <c r="C88" s="95"/>
      <c r="D88" s="95"/>
      <c r="E88" s="97"/>
      <c r="F88" s="101"/>
      <c r="G88" s="103"/>
      <c r="H88" s="103"/>
      <c r="I88" s="16" t="s">
        <v>47</v>
      </c>
      <c r="J88" s="17" t="s">
        <v>258</v>
      </c>
      <c r="K88" s="17">
        <v>121</v>
      </c>
      <c r="L88" s="17">
        <v>115</v>
      </c>
      <c r="M88" s="5">
        <f t="shared" si="3"/>
        <v>34</v>
      </c>
      <c r="N88" s="5">
        <v>149</v>
      </c>
      <c r="O88" s="6">
        <f t="shared" si="5"/>
        <v>1.2314049586776858</v>
      </c>
      <c r="P88" s="48"/>
      <c r="Q88" s="100" t="e">
        <f>#REF!*$Q$5</f>
        <v>#REF!</v>
      </c>
      <c r="R88" s="184"/>
      <c r="S88" s="184"/>
      <c r="T88" s="184">
        <v>115</v>
      </c>
      <c r="U88" s="92">
        <f t="shared" si="1"/>
        <v>-34</v>
      </c>
      <c r="V88" s="179">
        <v>73</v>
      </c>
      <c r="W88" s="129">
        <f t="shared" si="2"/>
        <v>-76</v>
      </c>
    </row>
    <row r="89" spans="1:23" ht="34.5" customHeight="1" outlineLevel="7" x14ac:dyDescent="0.2">
      <c r="A89" s="91"/>
      <c r="B89" s="93"/>
      <c r="C89" s="95"/>
      <c r="D89" s="95"/>
      <c r="E89" s="97"/>
      <c r="F89" s="101"/>
      <c r="G89" s="103"/>
      <c r="H89" s="103"/>
      <c r="I89" s="16" t="s">
        <v>48</v>
      </c>
      <c r="J89" s="17" t="s">
        <v>257</v>
      </c>
      <c r="K89" s="17">
        <v>100</v>
      </c>
      <c r="L89" s="17">
        <v>85</v>
      </c>
      <c r="M89" s="5">
        <f t="shared" si="3"/>
        <v>15</v>
      </c>
      <c r="N89" s="5">
        <v>100</v>
      </c>
      <c r="O89" s="6">
        <f t="shared" si="5"/>
        <v>1</v>
      </c>
      <c r="P89" s="48"/>
      <c r="Q89" s="100" t="e">
        <f>#REF!*$Q$5</f>
        <v>#REF!</v>
      </c>
      <c r="R89" s="184"/>
      <c r="S89" s="184"/>
      <c r="T89" s="184">
        <v>85</v>
      </c>
      <c r="U89" s="92">
        <f t="shared" si="1"/>
        <v>-15</v>
      </c>
      <c r="V89" s="179">
        <v>85</v>
      </c>
      <c r="W89" s="129">
        <f t="shared" si="2"/>
        <v>-15</v>
      </c>
    </row>
    <row r="90" spans="1:23" ht="34.5" customHeight="1" outlineLevel="7" x14ac:dyDescent="0.2">
      <c r="A90" s="91"/>
      <c r="B90" s="93"/>
      <c r="C90" s="95"/>
      <c r="D90" s="95"/>
      <c r="E90" s="97"/>
      <c r="F90" s="101"/>
      <c r="G90" s="103"/>
      <c r="H90" s="103"/>
      <c r="I90" s="16" t="s">
        <v>49</v>
      </c>
      <c r="J90" s="17" t="s">
        <v>259</v>
      </c>
      <c r="K90" s="17">
        <v>850</v>
      </c>
      <c r="L90" s="17">
        <v>722.5</v>
      </c>
      <c r="M90" s="5">
        <f t="shared" si="3"/>
        <v>127.5003289771131</v>
      </c>
      <c r="N90" s="5">
        <v>850.0003289771131</v>
      </c>
      <c r="O90" s="6">
        <f t="shared" si="5"/>
        <v>1.0000003870318979</v>
      </c>
      <c r="P90" s="48"/>
      <c r="Q90" s="100" t="e">
        <f>#REF!*$Q$5</f>
        <v>#REF!</v>
      </c>
      <c r="R90" s="184"/>
      <c r="S90" s="184"/>
      <c r="T90" s="184">
        <v>420</v>
      </c>
      <c r="U90" s="92">
        <f t="shared" si="1"/>
        <v>-430.0003289771131</v>
      </c>
      <c r="V90" s="179">
        <v>420</v>
      </c>
      <c r="W90" s="129">
        <f t="shared" si="2"/>
        <v>-430.0003289771131</v>
      </c>
    </row>
    <row r="91" spans="1:23" ht="34.5" customHeight="1" outlineLevel="7" x14ac:dyDescent="0.2">
      <c r="A91" s="91"/>
      <c r="B91" s="93"/>
      <c r="C91" s="95"/>
      <c r="D91" s="95"/>
      <c r="E91" s="97"/>
      <c r="F91" s="101"/>
      <c r="G91" s="103"/>
      <c r="H91" s="103"/>
      <c r="I91" s="16" t="s">
        <v>50</v>
      </c>
      <c r="J91" s="17" t="s">
        <v>258</v>
      </c>
      <c r="K91" s="17">
        <v>998</v>
      </c>
      <c r="L91" s="17">
        <v>199.60000000000002</v>
      </c>
      <c r="M91" s="5">
        <f t="shared" si="3"/>
        <v>689.19999999999993</v>
      </c>
      <c r="N91" s="5">
        <v>888.8</v>
      </c>
      <c r="O91" s="6">
        <f t="shared" si="5"/>
        <v>0.89058116232464923</v>
      </c>
      <c r="P91" s="48"/>
      <c r="Q91" s="100" t="e">
        <f>#REF!*$Q$5</f>
        <v>#REF!</v>
      </c>
      <c r="R91" s="184"/>
      <c r="S91" s="184"/>
      <c r="T91" s="184">
        <v>182</v>
      </c>
      <c r="U91" s="92">
        <f t="shared" si="1"/>
        <v>-706.8</v>
      </c>
      <c r="V91" s="179">
        <v>182</v>
      </c>
      <c r="W91" s="129">
        <f t="shared" si="2"/>
        <v>-706.8</v>
      </c>
    </row>
    <row r="92" spans="1:23" ht="34.5" customHeight="1" outlineLevel="7" x14ac:dyDescent="0.2">
      <c r="A92" s="91"/>
      <c r="B92" s="93"/>
      <c r="C92" s="95"/>
      <c r="D92" s="95"/>
      <c r="E92" s="97"/>
      <c r="F92" s="101"/>
      <c r="G92" s="103"/>
      <c r="H92" s="103"/>
      <c r="I92" s="16" t="s">
        <v>51</v>
      </c>
      <c r="J92" s="17" t="s">
        <v>257</v>
      </c>
      <c r="K92" s="17">
        <v>100</v>
      </c>
      <c r="L92" s="17">
        <v>59</v>
      </c>
      <c r="M92" s="5">
        <f t="shared" si="3"/>
        <v>5</v>
      </c>
      <c r="N92" s="5">
        <v>64</v>
      </c>
      <c r="O92" s="6">
        <f t="shared" si="5"/>
        <v>0.64</v>
      </c>
      <c r="P92" s="48"/>
      <c r="Q92" s="100" t="e">
        <f>#REF!*$Q$5</f>
        <v>#REF!</v>
      </c>
      <c r="R92" s="184"/>
      <c r="S92" s="184"/>
      <c r="T92" s="184">
        <v>53</v>
      </c>
      <c r="U92" s="92">
        <f t="shared" si="1"/>
        <v>-11</v>
      </c>
      <c r="V92" s="179">
        <v>53</v>
      </c>
      <c r="W92" s="129">
        <f t="shared" si="2"/>
        <v>-11</v>
      </c>
    </row>
    <row r="93" spans="1:23" ht="34.5" customHeight="1" outlineLevel="5" x14ac:dyDescent="0.2">
      <c r="A93" s="91"/>
      <c r="B93" s="93"/>
      <c r="C93" s="95"/>
      <c r="D93" s="95"/>
      <c r="E93" s="97"/>
      <c r="F93" s="101"/>
      <c r="G93" s="103"/>
      <c r="H93" s="103"/>
      <c r="I93" s="22" t="s">
        <v>52</v>
      </c>
      <c r="J93" s="23"/>
      <c r="K93" s="23"/>
      <c r="L93" s="23"/>
      <c r="M93" s="23"/>
      <c r="N93" s="23"/>
      <c r="O93" s="24"/>
      <c r="P93" s="50"/>
      <c r="Q93" s="104" t="e">
        <f>#REF!*$Q$5</f>
        <v>#REF!</v>
      </c>
      <c r="R93" s="104"/>
      <c r="S93" s="104"/>
      <c r="T93" s="104"/>
      <c r="U93" s="92">
        <f t="shared" si="1"/>
        <v>0</v>
      </c>
      <c r="V93" s="179"/>
      <c r="W93" s="129">
        <f t="shared" si="2"/>
        <v>0</v>
      </c>
    </row>
    <row r="94" spans="1:23" ht="34.5" customHeight="1" outlineLevel="7" x14ac:dyDescent="0.2">
      <c r="A94" s="91"/>
      <c r="B94" s="93"/>
      <c r="C94" s="95"/>
      <c r="D94" s="95"/>
      <c r="E94" s="97"/>
      <c r="F94" s="101"/>
      <c r="G94" s="103"/>
      <c r="H94" s="103"/>
      <c r="I94" s="16" t="s">
        <v>38</v>
      </c>
      <c r="J94" s="17" t="s">
        <v>258</v>
      </c>
      <c r="K94" s="17">
        <v>1358</v>
      </c>
      <c r="L94" s="17">
        <v>1358</v>
      </c>
      <c r="M94" s="5">
        <f t="shared" si="3"/>
        <v>0</v>
      </c>
      <c r="N94" s="5">
        <v>1358</v>
      </c>
      <c r="O94" s="6">
        <f t="shared" ref="O94:O107" si="6">N94/K94</f>
        <v>1</v>
      </c>
      <c r="P94" s="48"/>
      <c r="Q94" s="100" t="e">
        <f>#REF!*$Q$5</f>
        <v>#REF!</v>
      </c>
      <c r="R94" s="184"/>
      <c r="S94" s="184"/>
      <c r="T94" s="184">
        <v>1358</v>
      </c>
      <c r="U94" s="92">
        <f t="shared" si="1"/>
        <v>0</v>
      </c>
      <c r="V94" s="179">
        <v>1358</v>
      </c>
      <c r="W94" s="129">
        <f t="shared" si="2"/>
        <v>0</v>
      </c>
    </row>
    <row r="95" spans="1:23" ht="34.5" customHeight="1" outlineLevel="7" x14ac:dyDescent="0.2">
      <c r="A95" s="91"/>
      <c r="B95" s="93"/>
      <c r="C95" s="95"/>
      <c r="D95" s="95"/>
      <c r="E95" s="97"/>
      <c r="F95" s="101"/>
      <c r="G95" s="103"/>
      <c r="H95" s="103"/>
      <c r="I95" s="16" t="s">
        <v>39</v>
      </c>
      <c r="J95" s="17" t="s">
        <v>259</v>
      </c>
      <c r="K95" s="17">
        <v>575</v>
      </c>
      <c r="L95" s="17">
        <v>575</v>
      </c>
      <c r="M95" s="5">
        <f t="shared" si="3"/>
        <v>0</v>
      </c>
      <c r="N95" s="5">
        <v>575</v>
      </c>
      <c r="O95" s="6">
        <f t="shared" si="6"/>
        <v>1</v>
      </c>
      <c r="P95" s="48"/>
      <c r="Q95" s="100" t="e">
        <f>#REF!*$Q$5</f>
        <v>#REF!</v>
      </c>
      <c r="R95" s="184"/>
      <c r="S95" s="184"/>
      <c r="T95" s="184">
        <v>575</v>
      </c>
      <c r="U95" s="92">
        <f t="shared" si="1"/>
        <v>0</v>
      </c>
      <c r="V95" s="179">
        <v>575</v>
      </c>
      <c r="W95" s="129">
        <f t="shared" si="2"/>
        <v>0</v>
      </c>
    </row>
    <row r="96" spans="1:23" ht="34.5" customHeight="1" outlineLevel="7" x14ac:dyDescent="0.2">
      <c r="A96" s="91"/>
      <c r="B96" s="93"/>
      <c r="C96" s="95"/>
      <c r="D96" s="95"/>
      <c r="E96" s="97"/>
      <c r="F96" s="101"/>
      <c r="G96" s="103"/>
      <c r="H96" s="103"/>
      <c r="I96" s="16" t="s">
        <v>40</v>
      </c>
      <c r="J96" s="17" t="s">
        <v>258</v>
      </c>
      <c r="K96" s="17">
        <v>39</v>
      </c>
      <c r="L96" s="17">
        <v>39</v>
      </c>
      <c r="M96" s="5">
        <f t="shared" si="3"/>
        <v>6</v>
      </c>
      <c r="N96" s="5">
        <v>45</v>
      </c>
      <c r="O96" s="6">
        <f t="shared" si="6"/>
        <v>1.1538461538461537</v>
      </c>
      <c r="P96" s="48"/>
      <c r="Q96" s="100" t="e">
        <f>#REF!*$Q$5</f>
        <v>#REF!</v>
      </c>
      <c r="R96" s="184"/>
      <c r="S96" s="184"/>
      <c r="T96" s="184">
        <v>39</v>
      </c>
      <c r="U96" s="92">
        <f t="shared" si="1"/>
        <v>-6</v>
      </c>
      <c r="V96" s="179">
        <v>39</v>
      </c>
      <c r="W96" s="129">
        <f t="shared" si="2"/>
        <v>-6</v>
      </c>
    </row>
    <row r="97" spans="1:23" ht="34.5" customHeight="1" outlineLevel="7" x14ac:dyDescent="0.2">
      <c r="A97" s="91"/>
      <c r="B97" s="93"/>
      <c r="C97" s="95"/>
      <c r="D97" s="95"/>
      <c r="E97" s="97"/>
      <c r="F97" s="101"/>
      <c r="G97" s="103"/>
      <c r="H97" s="103"/>
      <c r="I97" s="16" t="s">
        <v>41</v>
      </c>
      <c r="J97" s="17" t="s">
        <v>256</v>
      </c>
      <c r="K97" s="17">
        <v>26445</v>
      </c>
      <c r="L97" s="17">
        <v>26445</v>
      </c>
      <c r="M97" s="5">
        <f t="shared" si="3"/>
        <v>0</v>
      </c>
      <c r="N97" s="5">
        <v>26445</v>
      </c>
      <c r="O97" s="6">
        <f t="shared" si="6"/>
        <v>1</v>
      </c>
      <c r="P97" s="48"/>
      <c r="Q97" s="100" t="e">
        <f>#REF!*$Q$5</f>
        <v>#REF!</v>
      </c>
      <c r="R97" s="184"/>
      <c r="S97" s="184"/>
      <c r="T97" s="184">
        <v>26445</v>
      </c>
      <c r="U97" s="92">
        <f t="shared" si="1"/>
        <v>0</v>
      </c>
      <c r="V97" s="179">
        <v>26445</v>
      </c>
      <c r="W97" s="129">
        <f t="shared" si="2"/>
        <v>0</v>
      </c>
    </row>
    <row r="98" spans="1:23" ht="34.5" customHeight="1" outlineLevel="7" x14ac:dyDescent="0.2">
      <c r="A98" s="91"/>
      <c r="B98" s="93"/>
      <c r="C98" s="95"/>
      <c r="D98" s="95"/>
      <c r="E98" s="97"/>
      <c r="F98" s="101"/>
      <c r="G98" s="103"/>
      <c r="H98" s="103"/>
      <c r="I98" s="16" t="s">
        <v>42</v>
      </c>
      <c r="J98" s="17" t="s">
        <v>259</v>
      </c>
      <c r="K98" s="17">
        <v>200</v>
      </c>
      <c r="L98" s="17">
        <v>200</v>
      </c>
      <c r="M98" s="5">
        <f t="shared" si="3"/>
        <v>0</v>
      </c>
      <c r="N98" s="5">
        <v>200</v>
      </c>
      <c r="O98" s="6">
        <f t="shared" si="6"/>
        <v>1</v>
      </c>
      <c r="P98" s="48"/>
      <c r="Q98" s="100" t="e">
        <f>#REF!*$Q$5</f>
        <v>#REF!</v>
      </c>
      <c r="R98" s="184"/>
      <c r="S98" s="184"/>
      <c r="T98" s="184">
        <v>200</v>
      </c>
      <c r="U98" s="92">
        <f t="shared" ref="U98:U161" si="7">T98-N98</f>
        <v>0</v>
      </c>
      <c r="V98" s="179">
        <v>200</v>
      </c>
      <c r="W98" s="129">
        <f t="shared" ref="W98:W161" si="8">V98-N98</f>
        <v>0</v>
      </c>
    </row>
    <row r="99" spans="1:23" ht="34.5" customHeight="1" outlineLevel="7" x14ac:dyDescent="0.2">
      <c r="A99" s="91"/>
      <c r="B99" s="93"/>
      <c r="C99" s="95"/>
      <c r="D99" s="95"/>
      <c r="E99" s="97"/>
      <c r="F99" s="101"/>
      <c r="G99" s="103"/>
      <c r="H99" s="103"/>
      <c r="I99" s="16" t="s">
        <v>43</v>
      </c>
      <c r="J99" s="17" t="s">
        <v>258</v>
      </c>
      <c r="K99" s="17">
        <v>362</v>
      </c>
      <c r="L99" s="17">
        <v>362</v>
      </c>
      <c r="M99" s="5">
        <f t="shared" ref="M99:M162" si="9">N99-L99</f>
        <v>7.5</v>
      </c>
      <c r="N99" s="5">
        <v>369.5</v>
      </c>
      <c r="O99" s="6">
        <f t="shared" si="6"/>
        <v>1.020718232044199</v>
      </c>
      <c r="P99" s="48"/>
      <c r="Q99" s="100" t="e">
        <f>#REF!*$Q$5</f>
        <v>#REF!</v>
      </c>
      <c r="R99" s="184"/>
      <c r="S99" s="184"/>
      <c r="T99" s="184">
        <v>362</v>
      </c>
      <c r="U99" s="92">
        <f t="shared" si="7"/>
        <v>-7.5</v>
      </c>
      <c r="V99" s="179">
        <v>362</v>
      </c>
      <c r="W99" s="129">
        <f t="shared" si="8"/>
        <v>-7.5</v>
      </c>
    </row>
    <row r="100" spans="1:23" ht="34.5" customHeight="1" outlineLevel="7" x14ac:dyDescent="0.2">
      <c r="A100" s="91"/>
      <c r="B100" s="93"/>
      <c r="C100" s="95"/>
      <c r="D100" s="95"/>
      <c r="E100" s="97"/>
      <c r="F100" s="101"/>
      <c r="G100" s="103"/>
      <c r="H100" s="103"/>
      <c r="I100" s="16" t="s">
        <v>44</v>
      </c>
      <c r="J100" s="17" t="s">
        <v>256</v>
      </c>
      <c r="K100" s="17">
        <v>14239</v>
      </c>
      <c r="L100" s="17">
        <v>14239</v>
      </c>
      <c r="M100" s="5">
        <f t="shared" si="9"/>
        <v>0</v>
      </c>
      <c r="N100" s="5">
        <v>14239</v>
      </c>
      <c r="O100" s="6">
        <f t="shared" si="6"/>
        <v>1</v>
      </c>
      <c r="P100" s="48"/>
      <c r="Q100" s="100" t="e">
        <f>#REF!*$Q$5</f>
        <v>#REF!</v>
      </c>
      <c r="R100" s="184"/>
      <c r="S100" s="184"/>
      <c r="T100" s="184">
        <v>14189</v>
      </c>
      <c r="U100" s="92">
        <f t="shared" si="7"/>
        <v>-50</v>
      </c>
      <c r="V100" s="179">
        <v>14189</v>
      </c>
      <c r="W100" s="129">
        <f t="shared" si="8"/>
        <v>-50</v>
      </c>
    </row>
    <row r="101" spans="1:23" ht="34.5" customHeight="1" outlineLevel="7" x14ac:dyDescent="0.2">
      <c r="A101" s="91"/>
      <c r="B101" s="93"/>
      <c r="C101" s="95"/>
      <c r="D101" s="95"/>
      <c r="E101" s="97"/>
      <c r="F101" s="101"/>
      <c r="G101" s="103"/>
      <c r="H101" s="103"/>
      <c r="I101" s="16" t="s">
        <v>45</v>
      </c>
      <c r="J101" s="17" t="s">
        <v>259</v>
      </c>
      <c r="K101" s="17">
        <v>255</v>
      </c>
      <c r="L101" s="17">
        <v>255</v>
      </c>
      <c r="M101" s="5">
        <f t="shared" si="9"/>
        <v>0</v>
      </c>
      <c r="N101" s="5">
        <v>255</v>
      </c>
      <c r="O101" s="6">
        <f t="shared" si="6"/>
        <v>1</v>
      </c>
      <c r="P101" s="48"/>
      <c r="Q101" s="100" t="e">
        <f>#REF!*$Q$5</f>
        <v>#REF!</v>
      </c>
      <c r="R101" s="184"/>
      <c r="S101" s="184"/>
      <c r="T101" s="184">
        <v>250</v>
      </c>
      <c r="U101" s="92">
        <f t="shared" si="7"/>
        <v>-5</v>
      </c>
      <c r="V101" s="179">
        <v>250</v>
      </c>
      <c r="W101" s="129">
        <f t="shared" si="8"/>
        <v>-5</v>
      </c>
    </row>
    <row r="102" spans="1:23" ht="34.5" customHeight="1" outlineLevel="7" x14ac:dyDescent="0.2">
      <c r="A102" s="91"/>
      <c r="B102" s="93"/>
      <c r="C102" s="95"/>
      <c r="D102" s="95"/>
      <c r="E102" s="97"/>
      <c r="F102" s="101"/>
      <c r="G102" s="103"/>
      <c r="H102" s="103"/>
      <c r="I102" s="16" t="s">
        <v>46</v>
      </c>
      <c r="J102" s="17" t="s">
        <v>260</v>
      </c>
      <c r="K102" s="17">
        <v>262</v>
      </c>
      <c r="L102" s="17">
        <v>262</v>
      </c>
      <c r="M102" s="5">
        <f t="shared" si="9"/>
        <v>0</v>
      </c>
      <c r="N102" s="5">
        <v>262</v>
      </c>
      <c r="O102" s="6">
        <f t="shared" si="6"/>
        <v>1</v>
      </c>
      <c r="P102" s="48"/>
      <c r="Q102" s="100" t="e">
        <f>#REF!*$Q$5</f>
        <v>#REF!</v>
      </c>
      <c r="R102" s="184"/>
      <c r="S102" s="184"/>
      <c r="T102" s="184">
        <v>262</v>
      </c>
      <c r="U102" s="92">
        <f t="shared" si="7"/>
        <v>0</v>
      </c>
      <c r="V102" s="179">
        <v>178</v>
      </c>
      <c r="W102" s="129">
        <f t="shared" si="8"/>
        <v>-84</v>
      </c>
    </row>
    <row r="103" spans="1:23" ht="34.5" customHeight="1" outlineLevel="7" x14ac:dyDescent="0.2">
      <c r="A103" s="91"/>
      <c r="B103" s="93"/>
      <c r="C103" s="95"/>
      <c r="D103" s="95"/>
      <c r="E103" s="97"/>
      <c r="F103" s="101"/>
      <c r="G103" s="103"/>
      <c r="H103" s="103"/>
      <c r="I103" s="16" t="s">
        <v>47</v>
      </c>
      <c r="J103" s="17" t="s">
        <v>258</v>
      </c>
      <c r="K103" s="17">
        <v>120</v>
      </c>
      <c r="L103" s="17">
        <v>84.996000000000009</v>
      </c>
      <c r="M103" s="5">
        <f t="shared" si="9"/>
        <v>16.003999999999991</v>
      </c>
      <c r="N103" s="5">
        <v>101</v>
      </c>
      <c r="O103" s="6">
        <f t="shared" si="6"/>
        <v>0.84166666666666667</v>
      </c>
      <c r="P103" s="48"/>
      <c r="Q103" s="100" t="e">
        <f>#REF!*$Q$5</f>
        <v>#REF!</v>
      </c>
      <c r="R103" s="184"/>
      <c r="S103" s="184"/>
      <c r="T103" s="184">
        <v>80</v>
      </c>
      <c r="U103" s="92">
        <f t="shared" si="7"/>
        <v>-21</v>
      </c>
      <c r="V103" s="179">
        <v>80</v>
      </c>
      <c r="W103" s="129">
        <f t="shared" si="8"/>
        <v>-21</v>
      </c>
    </row>
    <row r="104" spans="1:23" ht="34.5" customHeight="1" outlineLevel="7" x14ac:dyDescent="0.2">
      <c r="A104" s="91"/>
      <c r="B104" s="93"/>
      <c r="C104" s="95"/>
      <c r="D104" s="95"/>
      <c r="E104" s="97"/>
      <c r="F104" s="101"/>
      <c r="G104" s="103"/>
      <c r="H104" s="103"/>
      <c r="I104" s="16" t="s">
        <v>48</v>
      </c>
      <c r="J104" s="17" t="s">
        <v>257</v>
      </c>
      <c r="K104" s="17">
        <v>100</v>
      </c>
      <c r="L104" s="17">
        <v>85</v>
      </c>
      <c r="M104" s="5">
        <f t="shared" si="9"/>
        <v>0</v>
      </c>
      <c r="N104" s="5">
        <v>85</v>
      </c>
      <c r="O104" s="6">
        <f t="shared" si="6"/>
        <v>0.85</v>
      </c>
      <c r="P104" s="48"/>
      <c r="Q104" s="100" t="e">
        <f>#REF!*$Q$5</f>
        <v>#REF!</v>
      </c>
      <c r="R104" s="184"/>
      <c r="S104" s="184"/>
      <c r="T104" s="184">
        <v>85</v>
      </c>
      <c r="U104" s="92">
        <f t="shared" si="7"/>
        <v>0</v>
      </c>
      <c r="V104" s="179">
        <v>85</v>
      </c>
      <c r="W104" s="129">
        <f t="shared" si="8"/>
        <v>0</v>
      </c>
    </row>
    <row r="105" spans="1:23" ht="34.5" customHeight="1" outlineLevel="7" x14ac:dyDescent="0.2">
      <c r="A105" s="91"/>
      <c r="B105" s="93"/>
      <c r="C105" s="95"/>
      <c r="D105" s="95"/>
      <c r="E105" s="97"/>
      <c r="F105" s="101"/>
      <c r="G105" s="103"/>
      <c r="H105" s="103"/>
      <c r="I105" s="16" t="s">
        <v>49</v>
      </c>
      <c r="J105" s="17" t="s">
        <v>259</v>
      </c>
      <c r="K105" s="17">
        <v>830</v>
      </c>
      <c r="L105" s="17">
        <v>581</v>
      </c>
      <c r="M105" s="5">
        <f t="shared" si="9"/>
        <v>249.00032329284329</v>
      </c>
      <c r="N105" s="5">
        <v>830.00032329284329</v>
      </c>
      <c r="O105" s="6">
        <f t="shared" si="6"/>
        <v>1.0000003895094498</v>
      </c>
      <c r="P105" s="48"/>
      <c r="Q105" s="100" t="e">
        <f>#REF!*$Q$5</f>
        <v>#REF!</v>
      </c>
      <c r="R105" s="184"/>
      <c r="S105" s="184"/>
      <c r="T105" s="184">
        <v>550</v>
      </c>
      <c r="U105" s="92">
        <f t="shared" si="7"/>
        <v>-280.00032329284329</v>
      </c>
      <c r="V105" s="179">
        <v>550</v>
      </c>
      <c r="W105" s="129">
        <f t="shared" si="8"/>
        <v>-280.00032329284329</v>
      </c>
    </row>
    <row r="106" spans="1:23" ht="34.5" customHeight="1" outlineLevel="7" x14ac:dyDescent="0.2">
      <c r="A106" s="91"/>
      <c r="B106" s="93"/>
      <c r="C106" s="95"/>
      <c r="D106" s="95"/>
      <c r="E106" s="97"/>
      <c r="F106" s="101"/>
      <c r="G106" s="103"/>
      <c r="H106" s="103"/>
      <c r="I106" s="16" t="s">
        <v>50</v>
      </c>
      <c r="J106" s="17" t="s">
        <v>258</v>
      </c>
      <c r="K106" s="17">
        <v>976.7</v>
      </c>
      <c r="L106" s="17">
        <v>217.99944000000002</v>
      </c>
      <c r="M106" s="5">
        <f t="shared" si="9"/>
        <v>583.00055999999995</v>
      </c>
      <c r="N106" s="5">
        <v>801</v>
      </c>
      <c r="O106" s="6">
        <f t="shared" si="6"/>
        <v>0.82010852871915629</v>
      </c>
      <c r="P106" s="48"/>
      <c r="Q106" s="100" t="e">
        <f>#REF!*$Q$5</f>
        <v>#REF!</v>
      </c>
      <c r="R106" s="184"/>
      <c r="S106" s="184"/>
      <c r="T106" s="184">
        <v>40</v>
      </c>
      <c r="U106" s="92">
        <f t="shared" si="7"/>
        <v>-761</v>
      </c>
      <c r="V106" s="179">
        <v>40</v>
      </c>
      <c r="W106" s="129">
        <f t="shared" si="8"/>
        <v>-761</v>
      </c>
    </row>
    <row r="107" spans="1:23" ht="34.5" customHeight="1" outlineLevel="7" x14ac:dyDescent="0.2">
      <c r="A107" s="91"/>
      <c r="B107" s="93"/>
      <c r="C107" s="95"/>
      <c r="D107" s="95"/>
      <c r="E107" s="97"/>
      <c r="F107" s="101"/>
      <c r="G107" s="103"/>
      <c r="H107" s="103"/>
      <c r="I107" s="16" t="s">
        <v>51</v>
      </c>
      <c r="J107" s="17" t="s">
        <v>257</v>
      </c>
      <c r="K107" s="17">
        <v>100</v>
      </c>
      <c r="L107" s="17">
        <v>56</v>
      </c>
      <c r="M107" s="5">
        <f t="shared" si="9"/>
        <v>8</v>
      </c>
      <c r="N107" s="5">
        <v>64</v>
      </c>
      <c r="O107" s="6">
        <f t="shared" si="6"/>
        <v>0.64</v>
      </c>
      <c r="P107" s="48"/>
      <c r="Q107" s="100" t="e">
        <f>#REF!*$Q$5</f>
        <v>#REF!</v>
      </c>
      <c r="R107" s="184"/>
      <c r="S107" s="184"/>
      <c r="T107" s="184">
        <v>53</v>
      </c>
      <c r="U107" s="92">
        <f t="shared" si="7"/>
        <v>-11</v>
      </c>
      <c r="V107" s="179">
        <v>53</v>
      </c>
      <c r="W107" s="129">
        <f t="shared" si="8"/>
        <v>-11</v>
      </c>
    </row>
    <row r="108" spans="1:23" ht="34.5" customHeight="1" outlineLevel="5" x14ac:dyDescent="0.2">
      <c r="A108" s="91"/>
      <c r="B108" s="93"/>
      <c r="C108" s="95"/>
      <c r="D108" s="95"/>
      <c r="E108" s="97"/>
      <c r="F108" s="101"/>
      <c r="G108" s="103"/>
      <c r="H108" s="103"/>
      <c r="I108" s="22" t="s">
        <v>53</v>
      </c>
      <c r="J108" s="23"/>
      <c r="K108" s="23"/>
      <c r="L108" s="23"/>
      <c r="M108" s="23"/>
      <c r="N108" s="23"/>
      <c r="O108" s="24"/>
      <c r="P108" s="50"/>
      <c r="Q108" s="104" t="e">
        <f>#REF!*$Q$5</f>
        <v>#REF!</v>
      </c>
      <c r="R108" s="104"/>
      <c r="S108" s="104"/>
      <c r="T108" s="104"/>
      <c r="U108" s="92">
        <f t="shared" si="7"/>
        <v>0</v>
      </c>
      <c r="V108" s="179"/>
      <c r="W108" s="129">
        <f t="shared" si="8"/>
        <v>0</v>
      </c>
    </row>
    <row r="109" spans="1:23" ht="34.5" customHeight="1" outlineLevel="7" x14ac:dyDescent="0.2">
      <c r="A109" s="91"/>
      <c r="B109" s="93"/>
      <c r="C109" s="95"/>
      <c r="D109" s="95"/>
      <c r="E109" s="97"/>
      <c r="F109" s="101"/>
      <c r="G109" s="103"/>
      <c r="H109" s="103"/>
      <c r="I109" s="16" t="s">
        <v>38</v>
      </c>
      <c r="J109" s="17" t="s">
        <v>258</v>
      </c>
      <c r="K109" s="17">
        <v>145</v>
      </c>
      <c r="L109" s="17">
        <v>145</v>
      </c>
      <c r="M109" s="5">
        <f t="shared" si="9"/>
        <v>0</v>
      </c>
      <c r="N109" s="5">
        <v>145</v>
      </c>
      <c r="O109" s="6">
        <f t="shared" ref="O109:O122" si="10">N109/K109</f>
        <v>1</v>
      </c>
      <c r="P109" s="48"/>
      <c r="Q109" s="100" t="e">
        <f>#REF!*$Q$5</f>
        <v>#REF!</v>
      </c>
      <c r="R109" s="184"/>
      <c r="S109" s="184"/>
      <c r="T109" s="184">
        <v>145</v>
      </c>
      <c r="U109" s="92">
        <f t="shared" si="7"/>
        <v>0</v>
      </c>
      <c r="V109" s="179">
        <v>145</v>
      </c>
      <c r="W109" s="129">
        <f t="shared" si="8"/>
        <v>0</v>
      </c>
    </row>
    <row r="110" spans="1:23" ht="34.5" customHeight="1" outlineLevel="7" x14ac:dyDescent="0.2">
      <c r="A110" s="91"/>
      <c r="B110" s="93"/>
      <c r="C110" s="95"/>
      <c r="D110" s="95"/>
      <c r="E110" s="97"/>
      <c r="F110" s="101"/>
      <c r="G110" s="103"/>
      <c r="H110" s="103"/>
      <c r="I110" s="16" t="s">
        <v>39</v>
      </c>
      <c r="J110" s="17" t="s">
        <v>259</v>
      </c>
      <c r="K110" s="17">
        <v>99</v>
      </c>
      <c r="L110" s="17">
        <v>99</v>
      </c>
      <c r="M110" s="5">
        <f t="shared" si="9"/>
        <v>0</v>
      </c>
      <c r="N110" s="5">
        <v>99</v>
      </c>
      <c r="O110" s="6">
        <f t="shared" si="10"/>
        <v>1</v>
      </c>
      <c r="P110" s="48"/>
      <c r="Q110" s="100" t="e">
        <f>#REF!*$Q$5</f>
        <v>#REF!</v>
      </c>
      <c r="R110" s="184"/>
      <c r="S110" s="184"/>
      <c r="T110" s="184">
        <v>99</v>
      </c>
      <c r="U110" s="92">
        <f t="shared" si="7"/>
        <v>0</v>
      </c>
      <c r="V110" s="179">
        <v>99</v>
      </c>
      <c r="W110" s="129">
        <f t="shared" si="8"/>
        <v>0</v>
      </c>
    </row>
    <row r="111" spans="1:23" ht="34.5" customHeight="1" outlineLevel="7" x14ac:dyDescent="0.2">
      <c r="A111" s="91"/>
      <c r="B111" s="93"/>
      <c r="C111" s="95"/>
      <c r="D111" s="95"/>
      <c r="E111" s="97"/>
      <c r="F111" s="101"/>
      <c r="G111" s="103"/>
      <c r="H111" s="103"/>
      <c r="I111" s="16" t="s">
        <v>40</v>
      </c>
      <c r="J111" s="17" t="s">
        <v>258</v>
      </c>
      <c r="K111" s="17">
        <v>5</v>
      </c>
      <c r="L111" s="17">
        <v>5</v>
      </c>
      <c r="M111" s="5">
        <f t="shared" si="9"/>
        <v>0</v>
      </c>
      <c r="N111" s="5">
        <v>5</v>
      </c>
      <c r="O111" s="6">
        <f t="shared" si="10"/>
        <v>1</v>
      </c>
      <c r="P111" s="48"/>
      <c r="Q111" s="100" t="e">
        <f>#REF!*$Q$5</f>
        <v>#REF!</v>
      </c>
      <c r="R111" s="184"/>
      <c r="S111" s="184"/>
      <c r="T111" s="184">
        <v>5</v>
      </c>
      <c r="U111" s="92">
        <f t="shared" si="7"/>
        <v>0</v>
      </c>
      <c r="V111" s="179">
        <v>5</v>
      </c>
      <c r="W111" s="129">
        <f t="shared" si="8"/>
        <v>0</v>
      </c>
    </row>
    <row r="112" spans="1:23" ht="34.5" customHeight="1" outlineLevel="7" x14ac:dyDescent="0.2">
      <c r="A112" s="91"/>
      <c r="B112" s="93"/>
      <c r="C112" s="95"/>
      <c r="D112" s="95"/>
      <c r="E112" s="97"/>
      <c r="F112" s="101"/>
      <c r="G112" s="103"/>
      <c r="H112" s="103"/>
      <c r="I112" s="16" t="s">
        <v>41</v>
      </c>
      <c r="J112" s="17" t="s">
        <v>256</v>
      </c>
      <c r="K112" s="17">
        <v>7978</v>
      </c>
      <c r="L112" s="17">
        <v>7978</v>
      </c>
      <c r="M112" s="5">
        <f t="shared" si="9"/>
        <v>0</v>
      </c>
      <c r="N112" s="5">
        <v>7978</v>
      </c>
      <c r="O112" s="6">
        <f t="shared" si="10"/>
        <v>1</v>
      </c>
      <c r="P112" s="48"/>
      <c r="Q112" s="100" t="e">
        <f>#REF!*$Q$5</f>
        <v>#REF!</v>
      </c>
      <c r="R112" s="184"/>
      <c r="S112" s="184"/>
      <c r="T112" s="184">
        <v>7978</v>
      </c>
      <c r="U112" s="92">
        <f t="shared" si="7"/>
        <v>0</v>
      </c>
      <c r="V112" s="179">
        <v>7978</v>
      </c>
      <c r="W112" s="129">
        <f t="shared" si="8"/>
        <v>0</v>
      </c>
    </row>
    <row r="113" spans="1:23" ht="34.5" customHeight="1" outlineLevel="7" x14ac:dyDescent="0.2">
      <c r="A113" s="91"/>
      <c r="B113" s="93"/>
      <c r="C113" s="95"/>
      <c r="D113" s="95"/>
      <c r="E113" s="97"/>
      <c r="F113" s="101"/>
      <c r="G113" s="103"/>
      <c r="H113" s="103"/>
      <c r="I113" s="16" t="s">
        <v>42</v>
      </c>
      <c r="J113" s="17" t="s">
        <v>259</v>
      </c>
      <c r="K113" s="17">
        <v>77</v>
      </c>
      <c r="L113" s="17">
        <v>77</v>
      </c>
      <c r="M113" s="5">
        <f t="shared" si="9"/>
        <v>0</v>
      </c>
      <c r="N113" s="5">
        <v>77</v>
      </c>
      <c r="O113" s="6">
        <f t="shared" si="10"/>
        <v>1</v>
      </c>
      <c r="P113" s="48"/>
      <c r="Q113" s="100" t="e">
        <f>#REF!*$Q$5</f>
        <v>#REF!</v>
      </c>
      <c r="R113" s="184"/>
      <c r="S113" s="184"/>
      <c r="T113" s="184">
        <v>77</v>
      </c>
      <c r="U113" s="92">
        <f t="shared" si="7"/>
        <v>0</v>
      </c>
      <c r="V113" s="179">
        <v>77</v>
      </c>
      <c r="W113" s="129">
        <f t="shared" si="8"/>
        <v>0</v>
      </c>
    </row>
    <row r="114" spans="1:23" ht="34.5" customHeight="1" outlineLevel="7" x14ac:dyDescent="0.2">
      <c r="A114" s="91"/>
      <c r="B114" s="93"/>
      <c r="C114" s="95"/>
      <c r="D114" s="95"/>
      <c r="E114" s="97"/>
      <c r="F114" s="101"/>
      <c r="G114" s="103"/>
      <c r="H114" s="103"/>
      <c r="I114" s="16" t="s">
        <v>43</v>
      </c>
      <c r="J114" s="17" t="s">
        <v>258</v>
      </c>
      <c r="K114" s="17">
        <v>48</v>
      </c>
      <c r="L114" s="17">
        <v>48</v>
      </c>
      <c r="M114" s="5">
        <f t="shared" si="9"/>
        <v>0</v>
      </c>
      <c r="N114" s="5">
        <v>48</v>
      </c>
      <c r="O114" s="6">
        <f t="shared" si="10"/>
        <v>1</v>
      </c>
      <c r="P114" s="48"/>
      <c r="Q114" s="100" t="e">
        <f>#REF!*$Q$5</f>
        <v>#REF!</v>
      </c>
      <c r="R114" s="184"/>
      <c r="S114" s="184"/>
      <c r="T114" s="184">
        <v>48</v>
      </c>
      <c r="U114" s="92">
        <f t="shared" si="7"/>
        <v>0</v>
      </c>
      <c r="V114" s="179">
        <v>48</v>
      </c>
      <c r="W114" s="129">
        <f t="shared" si="8"/>
        <v>0</v>
      </c>
    </row>
    <row r="115" spans="1:23" ht="34.5" customHeight="1" outlineLevel="7" x14ac:dyDescent="0.2">
      <c r="A115" s="91"/>
      <c r="B115" s="93"/>
      <c r="C115" s="95"/>
      <c r="D115" s="95"/>
      <c r="E115" s="97"/>
      <c r="F115" s="101"/>
      <c r="G115" s="103"/>
      <c r="H115" s="103"/>
      <c r="I115" s="16" t="s">
        <v>44</v>
      </c>
      <c r="J115" s="17" t="s">
        <v>256</v>
      </c>
      <c r="K115" s="17">
        <v>4296</v>
      </c>
      <c r="L115" s="17">
        <v>4296</v>
      </c>
      <c r="M115" s="5">
        <f t="shared" si="9"/>
        <v>0</v>
      </c>
      <c r="N115" s="5">
        <v>4296</v>
      </c>
      <c r="O115" s="6">
        <f t="shared" si="10"/>
        <v>1</v>
      </c>
      <c r="P115" s="48"/>
      <c r="Q115" s="100" t="e">
        <f>#REF!*$Q$5</f>
        <v>#REF!</v>
      </c>
      <c r="R115" s="184"/>
      <c r="S115" s="184"/>
      <c r="T115" s="184">
        <v>4296</v>
      </c>
      <c r="U115" s="92">
        <f t="shared" si="7"/>
        <v>0</v>
      </c>
      <c r="V115" s="179">
        <v>4296</v>
      </c>
      <c r="W115" s="129">
        <f t="shared" si="8"/>
        <v>0</v>
      </c>
    </row>
    <row r="116" spans="1:23" ht="34.5" customHeight="1" outlineLevel="7" x14ac:dyDescent="0.2">
      <c r="A116" s="91"/>
      <c r="B116" s="93"/>
      <c r="C116" s="95"/>
      <c r="D116" s="95"/>
      <c r="E116" s="97"/>
      <c r="F116" s="101"/>
      <c r="G116" s="103"/>
      <c r="H116" s="103"/>
      <c r="I116" s="16" t="s">
        <v>45</v>
      </c>
      <c r="J116" s="17" t="s">
        <v>259</v>
      </c>
      <c r="K116" s="17">
        <v>61</v>
      </c>
      <c r="L116" s="17">
        <v>61</v>
      </c>
      <c r="M116" s="5">
        <f t="shared" si="9"/>
        <v>0</v>
      </c>
      <c r="N116" s="5">
        <v>61</v>
      </c>
      <c r="O116" s="6">
        <f t="shared" si="10"/>
        <v>1</v>
      </c>
      <c r="P116" s="48"/>
      <c r="Q116" s="100" t="e">
        <f>#REF!*$Q$5</f>
        <v>#REF!</v>
      </c>
      <c r="R116" s="184"/>
      <c r="S116" s="184"/>
      <c r="T116" s="184">
        <v>61</v>
      </c>
      <c r="U116" s="92">
        <f t="shared" si="7"/>
        <v>0</v>
      </c>
      <c r="V116" s="179">
        <v>61</v>
      </c>
      <c r="W116" s="129">
        <f t="shared" si="8"/>
        <v>0</v>
      </c>
    </row>
    <row r="117" spans="1:23" ht="34.5" customHeight="1" outlineLevel="7" x14ac:dyDescent="0.2">
      <c r="A117" s="91"/>
      <c r="B117" s="93"/>
      <c r="C117" s="95"/>
      <c r="D117" s="95"/>
      <c r="E117" s="97"/>
      <c r="F117" s="101"/>
      <c r="G117" s="103"/>
      <c r="H117" s="103"/>
      <c r="I117" s="16" t="s">
        <v>46</v>
      </c>
      <c r="J117" s="17" t="s">
        <v>260</v>
      </c>
      <c r="K117" s="17">
        <v>72</v>
      </c>
      <c r="L117" s="17">
        <v>72</v>
      </c>
      <c r="M117" s="5">
        <f t="shared" si="9"/>
        <v>0</v>
      </c>
      <c r="N117" s="5">
        <v>72</v>
      </c>
      <c r="O117" s="6">
        <f t="shared" si="10"/>
        <v>1</v>
      </c>
      <c r="P117" s="48"/>
      <c r="Q117" s="100" t="e">
        <f>#REF!*$Q$5</f>
        <v>#REF!</v>
      </c>
      <c r="R117" s="184"/>
      <c r="S117" s="184"/>
      <c r="T117" s="184">
        <v>56</v>
      </c>
      <c r="U117" s="92">
        <f t="shared" si="7"/>
        <v>-16</v>
      </c>
      <c r="V117" s="179">
        <v>56</v>
      </c>
      <c r="W117" s="129">
        <f t="shared" si="8"/>
        <v>-16</v>
      </c>
    </row>
    <row r="118" spans="1:23" ht="34.5" customHeight="1" outlineLevel="7" x14ac:dyDescent="0.2">
      <c r="A118" s="91"/>
      <c r="B118" s="93"/>
      <c r="C118" s="95"/>
      <c r="D118" s="95"/>
      <c r="E118" s="97"/>
      <c r="F118" s="101"/>
      <c r="G118" s="103"/>
      <c r="H118" s="103"/>
      <c r="I118" s="16" t="s">
        <v>47</v>
      </c>
      <c r="J118" s="17" t="s">
        <v>258</v>
      </c>
      <c r="K118" s="17">
        <v>26</v>
      </c>
      <c r="L118" s="17">
        <v>26</v>
      </c>
      <c r="M118" s="5">
        <f t="shared" si="9"/>
        <v>0</v>
      </c>
      <c r="N118" s="5">
        <v>26</v>
      </c>
      <c r="O118" s="6">
        <f t="shared" si="10"/>
        <v>1</v>
      </c>
      <c r="P118" s="48"/>
      <c r="Q118" s="100" t="e">
        <f>#REF!*$Q$5</f>
        <v>#REF!</v>
      </c>
      <c r="R118" s="184"/>
      <c r="S118" s="184"/>
      <c r="T118" s="184">
        <v>23</v>
      </c>
      <c r="U118" s="92">
        <f t="shared" si="7"/>
        <v>-3</v>
      </c>
      <c r="V118" s="179">
        <v>23</v>
      </c>
      <c r="W118" s="129">
        <f t="shared" si="8"/>
        <v>-3</v>
      </c>
    </row>
    <row r="119" spans="1:23" ht="34.5" customHeight="1" outlineLevel="7" x14ac:dyDescent="0.2">
      <c r="A119" s="91"/>
      <c r="B119" s="93"/>
      <c r="C119" s="95"/>
      <c r="D119" s="95"/>
      <c r="E119" s="97"/>
      <c r="F119" s="101"/>
      <c r="G119" s="103"/>
      <c r="H119" s="103"/>
      <c r="I119" s="16" t="s">
        <v>48</v>
      </c>
      <c r="J119" s="17" t="s">
        <v>257</v>
      </c>
      <c r="K119" s="17">
        <v>100</v>
      </c>
      <c r="L119" s="17">
        <v>90</v>
      </c>
      <c r="M119" s="5">
        <f t="shared" si="9"/>
        <v>0</v>
      </c>
      <c r="N119" s="5">
        <v>90</v>
      </c>
      <c r="O119" s="6">
        <f t="shared" si="10"/>
        <v>0.9</v>
      </c>
      <c r="P119" s="48"/>
      <c r="Q119" s="100" t="e">
        <f>#REF!*$Q$5</f>
        <v>#REF!</v>
      </c>
      <c r="R119" s="184"/>
      <c r="S119" s="184"/>
      <c r="T119" s="184">
        <v>65</v>
      </c>
      <c r="U119" s="92">
        <f t="shared" si="7"/>
        <v>-25</v>
      </c>
      <c r="V119" s="179">
        <v>65</v>
      </c>
      <c r="W119" s="129">
        <f t="shared" si="8"/>
        <v>-25</v>
      </c>
    </row>
    <row r="120" spans="1:23" ht="34.5" customHeight="1" outlineLevel="7" x14ac:dyDescent="0.2">
      <c r="A120" s="91"/>
      <c r="B120" s="93"/>
      <c r="C120" s="95"/>
      <c r="D120" s="95"/>
      <c r="E120" s="97"/>
      <c r="F120" s="101"/>
      <c r="G120" s="103"/>
      <c r="H120" s="103"/>
      <c r="I120" s="16" t="s">
        <v>49</v>
      </c>
      <c r="J120" s="17" t="s">
        <v>259</v>
      </c>
      <c r="K120" s="17">
        <v>181</v>
      </c>
      <c r="L120" s="17">
        <v>117.65</v>
      </c>
      <c r="M120" s="5">
        <f t="shared" si="9"/>
        <v>32.349999999999994</v>
      </c>
      <c r="N120" s="5">
        <v>150</v>
      </c>
      <c r="O120" s="6">
        <f t="shared" si="10"/>
        <v>0.82872928176795579</v>
      </c>
      <c r="P120" s="48"/>
      <c r="Q120" s="100" t="e">
        <f>#REF!*$Q$5</f>
        <v>#REF!</v>
      </c>
      <c r="R120" s="184"/>
      <c r="S120" s="184"/>
      <c r="T120" s="184">
        <v>0</v>
      </c>
      <c r="U120" s="92">
        <f t="shared" si="7"/>
        <v>-150</v>
      </c>
      <c r="V120" s="179">
        <v>0</v>
      </c>
      <c r="W120" s="129">
        <f t="shared" si="8"/>
        <v>-150</v>
      </c>
    </row>
    <row r="121" spans="1:23" ht="34.5" customHeight="1" outlineLevel="7" x14ac:dyDescent="0.2">
      <c r="A121" s="91"/>
      <c r="B121" s="93"/>
      <c r="C121" s="95"/>
      <c r="D121" s="95"/>
      <c r="E121" s="97"/>
      <c r="F121" s="101"/>
      <c r="G121" s="103"/>
      <c r="H121" s="103"/>
      <c r="I121" s="16" t="s">
        <v>50</v>
      </c>
      <c r="J121" s="17" t="s">
        <v>258</v>
      </c>
      <c r="K121" s="17">
        <v>135.9</v>
      </c>
      <c r="L121" s="17">
        <v>135.9</v>
      </c>
      <c r="M121" s="5">
        <f t="shared" si="9"/>
        <v>9.9999999999994316E-2</v>
      </c>
      <c r="N121" s="5">
        <v>136</v>
      </c>
      <c r="O121" s="6">
        <f t="shared" si="10"/>
        <v>1.0007358351729212</v>
      </c>
      <c r="P121" s="48"/>
      <c r="Q121" s="100" t="e">
        <f>#REF!*$Q$5</f>
        <v>#REF!</v>
      </c>
      <c r="R121" s="184"/>
      <c r="S121" s="184"/>
      <c r="T121" s="184">
        <v>0</v>
      </c>
      <c r="U121" s="92">
        <f t="shared" si="7"/>
        <v>-136</v>
      </c>
      <c r="V121" s="179">
        <v>0</v>
      </c>
      <c r="W121" s="129">
        <f t="shared" si="8"/>
        <v>-136</v>
      </c>
    </row>
    <row r="122" spans="1:23" ht="34.5" customHeight="1" outlineLevel="7" x14ac:dyDescent="0.2">
      <c r="A122" s="91"/>
      <c r="B122" s="93"/>
      <c r="C122" s="95"/>
      <c r="D122" s="95"/>
      <c r="E122" s="97"/>
      <c r="F122" s="101"/>
      <c r="G122" s="103"/>
      <c r="H122" s="103"/>
      <c r="I122" s="16" t="s">
        <v>51</v>
      </c>
      <c r="J122" s="17" t="s">
        <v>257</v>
      </c>
      <c r="K122" s="17">
        <v>100</v>
      </c>
      <c r="L122" s="17">
        <v>55.000000000000007</v>
      </c>
      <c r="M122" s="5">
        <f t="shared" si="9"/>
        <v>8.9999999999999929</v>
      </c>
      <c r="N122" s="5">
        <v>64</v>
      </c>
      <c r="O122" s="6">
        <f t="shared" si="10"/>
        <v>0.64</v>
      </c>
      <c r="P122" s="48"/>
      <c r="Q122" s="100" t="e">
        <f>#REF!*$Q$5</f>
        <v>#REF!</v>
      </c>
      <c r="R122" s="184"/>
      <c r="S122" s="184"/>
      <c r="T122" s="184">
        <v>54</v>
      </c>
      <c r="U122" s="92">
        <f t="shared" si="7"/>
        <v>-10</v>
      </c>
      <c r="V122" s="179">
        <v>54</v>
      </c>
      <c r="W122" s="129">
        <f t="shared" si="8"/>
        <v>-10</v>
      </c>
    </row>
    <row r="123" spans="1:23" ht="34.5" customHeight="1" outlineLevel="5" x14ac:dyDescent="0.2">
      <c r="A123" s="91"/>
      <c r="B123" s="93"/>
      <c r="C123" s="95"/>
      <c r="D123" s="95"/>
      <c r="E123" s="97"/>
      <c r="F123" s="101"/>
      <c r="G123" s="103"/>
      <c r="H123" s="103"/>
      <c r="I123" s="22" t="s">
        <v>54</v>
      </c>
      <c r="J123" s="23"/>
      <c r="K123" s="23"/>
      <c r="L123" s="23"/>
      <c r="M123" s="23"/>
      <c r="N123" s="23"/>
      <c r="O123" s="24"/>
      <c r="P123" s="50"/>
      <c r="Q123" s="104" t="e">
        <f>#REF!*$Q$5</f>
        <v>#REF!</v>
      </c>
      <c r="R123" s="104"/>
      <c r="S123" s="104"/>
      <c r="T123" s="104"/>
      <c r="U123" s="92">
        <f t="shared" si="7"/>
        <v>0</v>
      </c>
      <c r="V123" s="179"/>
      <c r="W123" s="129">
        <f t="shared" si="8"/>
        <v>0</v>
      </c>
    </row>
    <row r="124" spans="1:23" ht="34.5" customHeight="1" outlineLevel="7" x14ac:dyDescent="0.2">
      <c r="A124" s="91"/>
      <c r="B124" s="93"/>
      <c r="C124" s="95"/>
      <c r="D124" s="95"/>
      <c r="E124" s="97"/>
      <c r="F124" s="101"/>
      <c r="G124" s="103"/>
      <c r="H124" s="103"/>
      <c r="I124" s="16" t="s">
        <v>38</v>
      </c>
      <c r="J124" s="17" t="s">
        <v>258</v>
      </c>
      <c r="K124" s="17">
        <v>214</v>
      </c>
      <c r="L124" s="17">
        <v>214</v>
      </c>
      <c r="M124" s="5">
        <f t="shared" si="9"/>
        <v>0</v>
      </c>
      <c r="N124" s="5">
        <v>214</v>
      </c>
      <c r="O124" s="6">
        <f t="shared" ref="O124:O137" si="11">N124/K124</f>
        <v>1</v>
      </c>
      <c r="P124" s="48"/>
      <c r="Q124" s="100" t="e">
        <f>#REF!*$Q$5</f>
        <v>#REF!</v>
      </c>
      <c r="R124" s="184"/>
      <c r="S124" s="184"/>
      <c r="T124" s="184">
        <v>214</v>
      </c>
      <c r="U124" s="92">
        <f t="shared" si="7"/>
        <v>0</v>
      </c>
      <c r="V124" s="179">
        <v>214</v>
      </c>
      <c r="W124" s="129">
        <f t="shared" si="8"/>
        <v>0</v>
      </c>
    </row>
    <row r="125" spans="1:23" ht="34.5" customHeight="1" outlineLevel="7" x14ac:dyDescent="0.2">
      <c r="A125" s="91"/>
      <c r="B125" s="93"/>
      <c r="C125" s="95"/>
      <c r="D125" s="95"/>
      <c r="E125" s="97"/>
      <c r="F125" s="101"/>
      <c r="G125" s="103"/>
      <c r="H125" s="103"/>
      <c r="I125" s="16" t="s">
        <v>39</v>
      </c>
      <c r="J125" s="17" t="s">
        <v>259</v>
      </c>
      <c r="K125" s="17">
        <v>138</v>
      </c>
      <c r="L125" s="17">
        <v>138</v>
      </c>
      <c r="M125" s="5">
        <f t="shared" si="9"/>
        <v>0</v>
      </c>
      <c r="N125" s="5">
        <v>138</v>
      </c>
      <c r="O125" s="6">
        <f t="shared" si="11"/>
        <v>1</v>
      </c>
      <c r="P125" s="48"/>
      <c r="Q125" s="100" t="e">
        <f>#REF!*$Q$5</f>
        <v>#REF!</v>
      </c>
      <c r="R125" s="184"/>
      <c r="S125" s="184"/>
      <c r="T125" s="184">
        <v>138</v>
      </c>
      <c r="U125" s="92">
        <f t="shared" si="7"/>
        <v>0</v>
      </c>
      <c r="V125" s="179">
        <v>138</v>
      </c>
      <c r="W125" s="129">
        <f t="shared" si="8"/>
        <v>0</v>
      </c>
    </row>
    <row r="126" spans="1:23" ht="34.5" customHeight="1" outlineLevel="7" x14ac:dyDescent="0.2">
      <c r="A126" s="91"/>
      <c r="B126" s="93"/>
      <c r="C126" s="95"/>
      <c r="D126" s="95"/>
      <c r="E126" s="97"/>
      <c r="F126" s="101"/>
      <c r="G126" s="103"/>
      <c r="H126" s="103"/>
      <c r="I126" s="16" t="s">
        <v>40</v>
      </c>
      <c r="J126" s="17" t="s">
        <v>258</v>
      </c>
      <c r="K126" s="17">
        <v>7</v>
      </c>
      <c r="L126" s="17">
        <v>0</v>
      </c>
      <c r="M126" s="5">
        <f t="shared" si="9"/>
        <v>0</v>
      </c>
      <c r="N126" s="5">
        <v>0</v>
      </c>
      <c r="O126" s="6">
        <f t="shared" si="11"/>
        <v>0</v>
      </c>
      <c r="P126" s="48"/>
      <c r="Q126" s="100" t="e">
        <f>#REF!*$Q$5</f>
        <v>#REF!</v>
      </c>
      <c r="R126" s="184"/>
      <c r="S126" s="184"/>
      <c r="T126" s="184">
        <v>0</v>
      </c>
      <c r="U126" s="92">
        <f t="shared" si="7"/>
        <v>0</v>
      </c>
      <c r="V126" s="179">
        <v>0</v>
      </c>
      <c r="W126" s="129">
        <f t="shared" si="8"/>
        <v>0</v>
      </c>
    </row>
    <row r="127" spans="1:23" ht="34.5" customHeight="1" outlineLevel="7" x14ac:dyDescent="0.2">
      <c r="A127" s="91"/>
      <c r="B127" s="93"/>
      <c r="C127" s="95"/>
      <c r="D127" s="95"/>
      <c r="E127" s="97"/>
      <c r="F127" s="101"/>
      <c r="G127" s="103"/>
      <c r="H127" s="103"/>
      <c r="I127" s="16" t="s">
        <v>41</v>
      </c>
      <c r="J127" s="17" t="s">
        <v>256</v>
      </c>
      <c r="K127" s="17">
        <v>9287</v>
      </c>
      <c r="L127" s="17">
        <v>0</v>
      </c>
      <c r="M127" s="5">
        <f t="shared" si="9"/>
        <v>0</v>
      </c>
      <c r="N127" s="5">
        <v>0</v>
      </c>
      <c r="O127" s="6">
        <f t="shared" si="11"/>
        <v>0</v>
      </c>
      <c r="P127" s="48"/>
      <c r="Q127" s="100" t="e">
        <f>#REF!*$Q$5</f>
        <v>#REF!</v>
      </c>
      <c r="R127" s="184"/>
      <c r="S127" s="184"/>
      <c r="T127" s="184">
        <v>0</v>
      </c>
      <c r="U127" s="92">
        <f t="shared" si="7"/>
        <v>0</v>
      </c>
      <c r="V127" s="179">
        <v>0</v>
      </c>
      <c r="W127" s="129">
        <f t="shared" si="8"/>
        <v>0</v>
      </c>
    </row>
    <row r="128" spans="1:23" ht="34.5" customHeight="1" outlineLevel="7" x14ac:dyDescent="0.2">
      <c r="A128" s="91"/>
      <c r="B128" s="93"/>
      <c r="C128" s="95"/>
      <c r="D128" s="95"/>
      <c r="E128" s="97"/>
      <c r="F128" s="101"/>
      <c r="G128" s="103"/>
      <c r="H128" s="103"/>
      <c r="I128" s="16" t="s">
        <v>42</v>
      </c>
      <c r="J128" s="17" t="s">
        <v>259</v>
      </c>
      <c r="K128" s="17">
        <v>102</v>
      </c>
      <c r="L128" s="17">
        <v>0</v>
      </c>
      <c r="M128" s="5">
        <f t="shared" si="9"/>
        <v>0</v>
      </c>
      <c r="N128" s="5">
        <v>0</v>
      </c>
      <c r="O128" s="6">
        <f t="shared" si="11"/>
        <v>0</v>
      </c>
      <c r="P128" s="48"/>
      <c r="Q128" s="100" t="e">
        <f>#REF!*$Q$5</f>
        <v>#REF!</v>
      </c>
      <c r="R128" s="184"/>
      <c r="S128" s="184"/>
      <c r="T128" s="184">
        <v>0</v>
      </c>
      <c r="U128" s="92">
        <f t="shared" si="7"/>
        <v>0</v>
      </c>
      <c r="V128" s="179">
        <v>0</v>
      </c>
      <c r="W128" s="129">
        <f t="shared" si="8"/>
        <v>0</v>
      </c>
    </row>
    <row r="129" spans="1:23" ht="34.5" customHeight="1" outlineLevel="7" x14ac:dyDescent="0.2">
      <c r="A129" s="91"/>
      <c r="B129" s="93"/>
      <c r="C129" s="95"/>
      <c r="D129" s="95"/>
      <c r="E129" s="97"/>
      <c r="F129" s="101"/>
      <c r="G129" s="103"/>
      <c r="H129" s="103"/>
      <c r="I129" s="16" t="s">
        <v>43</v>
      </c>
      <c r="J129" s="17" t="s">
        <v>258</v>
      </c>
      <c r="K129" s="17">
        <v>65</v>
      </c>
      <c r="L129" s="17">
        <v>0</v>
      </c>
      <c r="M129" s="5">
        <f t="shared" si="9"/>
        <v>0</v>
      </c>
      <c r="N129" s="5">
        <v>0</v>
      </c>
      <c r="O129" s="6">
        <f t="shared" si="11"/>
        <v>0</v>
      </c>
      <c r="P129" s="48"/>
      <c r="Q129" s="100" t="e">
        <f>#REF!*$Q$5</f>
        <v>#REF!</v>
      </c>
      <c r="R129" s="184"/>
      <c r="S129" s="184"/>
      <c r="T129" s="184">
        <v>0</v>
      </c>
      <c r="U129" s="92">
        <f t="shared" si="7"/>
        <v>0</v>
      </c>
      <c r="V129" s="179">
        <v>0</v>
      </c>
      <c r="W129" s="129">
        <f t="shared" si="8"/>
        <v>0</v>
      </c>
    </row>
    <row r="130" spans="1:23" ht="34.5" customHeight="1" outlineLevel="7" x14ac:dyDescent="0.2">
      <c r="A130" s="91"/>
      <c r="B130" s="93"/>
      <c r="C130" s="95"/>
      <c r="D130" s="95"/>
      <c r="E130" s="97"/>
      <c r="F130" s="101"/>
      <c r="G130" s="103"/>
      <c r="H130" s="103"/>
      <c r="I130" s="16" t="s">
        <v>44</v>
      </c>
      <c r="J130" s="17" t="s">
        <v>256</v>
      </c>
      <c r="K130" s="17">
        <v>5000</v>
      </c>
      <c r="L130" s="17">
        <v>0</v>
      </c>
      <c r="M130" s="5">
        <f t="shared" si="9"/>
        <v>0</v>
      </c>
      <c r="N130" s="5">
        <v>0</v>
      </c>
      <c r="O130" s="6">
        <f t="shared" si="11"/>
        <v>0</v>
      </c>
      <c r="P130" s="48"/>
      <c r="Q130" s="100" t="e">
        <f>#REF!*$Q$5</f>
        <v>#REF!</v>
      </c>
      <c r="R130" s="184"/>
      <c r="S130" s="184"/>
      <c r="T130" s="184">
        <v>0</v>
      </c>
      <c r="U130" s="92">
        <f t="shared" si="7"/>
        <v>0</v>
      </c>
      <c r="V130" s="179">
        <v>0</v>
      </c>
      <c r="W130" s="129">
        <f t="shared" si="8"/>
        <v>0</v>
      </c>
    </row>
    <row r="131" spans="1:23" ht="34.5" customHeight="1" outlineLevel="7" x14ac:dyDescent="0.2">
      <c r="A131" s="91"/>
      <c r="B131" s="93"/>
      <c r="C131" s="95"/>
      <c r="D131" s="95"/>
      <c r="E131" s="97"/>
      <c r="F131" s="101"/>
      <c r="G131" s="103"/>
      <c r="H131" s="103"/>
      <c r="I131" s="16" t="s">
        <v>45</v>
      </c>
      <c r="J131" s="17" t="s">
        <v>259</v>
      </c>
      <c r="K131" s="17">
        <v>84</v>
      </c>
      <c r="L131" s="17">
        <v>0</v>
      </c>
      <c r="M131" s="5">
        <f t="shared" si="9"/>
        <v>0</v>
      </c>
      <c r="N131" s="5">
        <v>0</v>
      </c>
      <c r="O131" s="6">
        <f t="shared" si="11"/>
        <v>0</v>
      </c>
      <c r="P131" s="48"/>
      <c r="Q131" s="100" t="e">
        <f>#REF!*$Q$5</f>
        <v>#REF!</v>
      </c>
      <c r="R131" s="184"/>
      <c r="S131" s="184"/>
      <c r="T131" s="184">
        <v>0</v>
      </c>
      <c r="U131" s="92">
        <f t="shared" si="7"/>
        <v>0</v>
      </c>
      <c r="V131" s="179">
        <v>0</v>
      </c>
      <c r="W131" s="129">
        <f t="shared" si="8"/>
        <v>0</v>
      </c>
    </row>
    <row r="132" spans="1:23" ht="34.5" customHeight="1" outlineLevel="7" x14ac:dyDescent="0.2">
      <c r="A132" s="91"/>
      <c r="B132" s="93"/>
      <c r="C132" s="95"/>
      <c r="D132" s="95"/>
      <c r="E132" s="97"/>
      <c r="F132" s="101"/>
      <c r="G132" s="103"/>
      <c r="H132" s="103"/>
      <c r="I132" s="16" t="s">
        <v>46</v>
      </c>
      <c r="J132" s="17" t="s">
        <v>260</v>
      </c>
      <c r="K132" s="17">
        <v>72</v>
      </c>
      <c r="L132" s="17">
        <v>0</v>
      </c>
      <c r="M132" s="5">
        <f t="shared" si="9"/>
        <v>0</v>
      </c>
      <c r="N132" s="5">
        <v>0</v>
      </c>
      <c r="O132" s="6">
        <f t="shared" si="11"/>
        <v>0</v>
      </c>
      <c r="P132" s="48"/>
      <c r="Q132" s="100" t="e">
        <f>#REF!*$Q$5</f>
        <v>#REF!</v>
      </c>
      <c r="R132" s="184"/>
      <c r="S132" s="184"/>
      <c r="T132" s="184">
        <v>0</v>
      </c>
      <c r="U132" s="92">
        <f t="shared" si="7"/>
        <v>0</v>
      </c>
      <c r="V132" s="179">
        <v>0</v>
      </c>
      <c r="W132" s="129">
        <f t="shared" si="8"/>
        <v>0</v>
      </c>
    </row>
    <row r="133" spans="1:23" ht="34.5" customHeight="1" outlineLevel="7" x14ac:dyDescent="0.2">
      <c r="A133" s="91"/>
      <c r="B133" s="93"/>
      <c r="C133" s="95"/>
      <c r="D133" s="95"/>
      <c r="E133" s="97"/>
      <c r="F133" s="101"/>
      <c r="G133" s="103"/>
      <c r="H133" s="103"/>
      <c r="I133" s="16" t="s">
        <v>47</v>
      </c>
      <c r="J133" s="17" t="s">
        <v>258</v>
      </c>
      <c r="K133" s="17">
        <v>30</v>
      </c>
      <c r="L133" s="17">
        <v>0</v>
      </c>
      <c r="M133" s="5">
        <f t="shared" si="9"/>
        <v>0</v>
      </c>
      <c r="N133" s="5">
        <v>0</v>
      </c>
      <c r="O133" s="6">
        <f t="shared" si="11"/>
        <v>0</v>
      </c>
      <c r="P133" s="48"/>
      <c r="Q133" s="100" t="e">
        <f>#REF!*$Q$5</f>
        <v>#REF!</v>
      </c>
      <c r="R133" s="184"/>
      <c r="S133" s="184"/>
      <c r="T133" s="184">
        <v>0</v>
      </c>
      <c r="U133" s="92">
        <f t="shared" si="7"/>
        <v>0</v>
      </c>
      <c r="V133" s="179">
        <v>0</v>
      </c>
      <c r="W133" s="129">
        <f t="shared" si="8"/>
        <v>0</v>
      </c>
    </row>
    <row r="134" spans="1:23" ht="34.5" customHeight="1" outlineLevel="7" x14ac:dyDescent="0.2">
      <c r="A134" s="91"/>
      <c r="B134" s="93"/>
      <c r="C134" s="95"/>
      <c r="D134" s="95"/>
      <c r="E134" s="97"/>
      <c r="F134" s="101"/>
      <c r="G134" s="103"/>
      <c r="H134" s="103"/>
      <c r="I134" s="16" t="s">
        <v>48</v>
      </c>
      <c r="J134" s="17" t="s">
        <v>257</v>
      </c>
      <c r="K134" s="17">
        <v>100</v>
      </c>
      <c r="L134" s="17">
        <v>0</v>
      </c>
      <c r="M134" s="5">
        <f t="shared" si="9"/>
        <v>0</v>
      </c>
      <c r="N134" s="5">
        <v>0</v>
      </c>
      <c r="O134" s="6">
        <f t="shared" si="11"/>
        <v>0</v>
      </c>
      <c r="P134" s="48"/>
      <c r="Q134" s="100" t="e">
        <f>#REF!*$Q$5</f>
        <v>#REF!</v>
      </c>
      <c r="R134" s="184"/>
      <c r="S134" s="184"/>
      <c r="T134" s="184">
        <v>0</v>
      </c>
      <c r="U134" s="92">
        <f t="shared" si="7"/>
        <v>0</v>
      </c>
      <c r="V134" s="179">
        <v>0</v>
      </c>
      <c r="W134" s="129">
        <f t="shared" si="8"/>
        <v>0</v>
      </c>
    </row>
    <row r="135" spans="1:23" ht="34.5" customHeight="1" outlineLevel="7" x14ac:dyDescent="0.2">
      <c r="A135" s="91"/>
      <c r="B135" s="93"/>
      <c r="C135" s="95"/>
      <c r="D135" s="95"/>
      <c r="E135" s="97"/>
      <c r="F135" s="101"/>
      <c r="G135" s="103"/>
      <c r="H135" s="103"/>
      <c r="I135" s="16" t="s">
        <v>49</v>
      </c>
      <c r="J135" s="17" t="s">
        <v>259</v>
      </c>
      <c r="K135" s="17">
        <v>248.02</v>
      </c>
      <c r="L135" s="17">
        <v>0</v>
      </c>
      <c r="M135" s="5">
        <f t="shared" si="9"/>
        <v>0</v>
      </c>
      <c r="N135" s="5">
        <v>0</v>
      </c>
      <c r="O135" s="6">
        <f t="shared" si="11"/>
        <v>0</v>
      </c>
      <c r="P135" s="48"/>
      <c r="Q135" s="100" t="e">
        <f>#REF!*$Q$5</f>
        <v>#REF!</v>
      </c>
      <c r="R135" s="184"/>
      <c r="S135" s="184"/>
      <c r="T135" s="184">
        <v>0</v>
      </c>
      <c r="U135" s="92">
        <f t="shared" si="7"/>
        <v>0</v>
      </c>
      <c r="V135" s="179">
        <v>0</v>
      </c>
      <c r="W135" s="129">
        <f t="shared" si="8"/>
        <v>0</v>
      </c>
    </row>
    <row r="136" spans="1:23" ht="34.5" customHeight="1" outlineLevel="7" x14ac:dyDescent="0.2">
      <c r="A136" s="91"/>
      <c r="B136" s="93"/>
      <c r="C136" s="95"/>
      <c r="D136" s="95"/>
      <c r="E136" s="97"/>
      <c r="F136" s="101"/>
      <c r="G136" s="103"/>
      <c r="H136" s="103"/>
      <c r="I136" s="16" t="s">
        <v>50</v>
      </c>
      <c r="J136" s="17" t="s">
        <v>258</v>
      </c>
      <c r="K136" s="17">
        <v>195.4</v>
      </c>
      <c r="L136" s="17">
        <v>0</v>
      </c>
      <c r="M136" s="5">
        <f t="shared" si="9"/>
        <v>0</v>
      </c>
      <c r="N136" s="5">
        <v>0</v>
      </c>
      <c r="O136" s="6">
        <f t="shared" si="11"/>
        <v>0</v>
      </c>
      <c r="P136" s="48"/>
      <c r="Q136" s="100" t="e">
        <f>#REF!*$Q$5</f>
        <v>#REF!</v>
      </c>
      <c r="R136" s="184"/>
      <c r="S136" s="184"/>
      <c r="T136" s="184">
        <v>0</v>
      </c>
      <c r="U136" s="92">
        <f t="shared" si="7"/>
        <v>0</v>
      </c>
      <c r="V136" s="179">
        <v>0</v>
      </c>
      <c r="W136" s="129">
        <f t="shared" si="8"/>
        <v>0</v>
      </c>
    </row>
    <row r="137" spans="1:23" ht="34.5" customHeight="1" outlineLevel="7" x14ac:dyDescent="0.2">
      <c r="A137" s="91"/>
      <c r="B137" s="93"/>
      <c r="C137" s="95"/>
      <c r="D137" s="95"/>
      <c r="E137" s="97"/>
      <c r="F137" s="101"/>
      <c r="G137" s="103"/>
      <c r="H137" s="103"/>
      <c r="I137" s="16" t="s">
        <v>51</v>
      </c>
      <c r="J137" s="17" t="s">
        <v>257</v>
      </c>
      <c r="K137" s="17">
        <v>100</v>
      </c>
      <c r="L137" s="17">
        <v>10</v>
      </c>
      <c r="M137" s="5">
        <f t="shared" si="9"/>
        <v>0</v>
      </c>
      <c r="N137" s="5">
        <v>10</v>
      </c>
      <c r="O137" s="6">
        <f t="shared" si="11"/>
        <v>0.1</v>
      </c>
      <c r="P137" s="48"/>
      <c r="Q137" s="100" t="e">
        <f>#REF!*$Q$5</f>
        <v>#REF!</v>
      </c>
      <c r="R137" s="184"/>
      <c r="S137" s="184"/>
      <c r="T137" s="184">
        <v>10</v>
      </c>
      <c r="U137" s="92">
        <f t="shared" si="7"/>
        <v>0</v>
      </c>
      <c r="V137" s="179">
        <v>10</v>
      </c>
      <c r="W137" s="129">
        <f t="shared" si="8"/>
        <v>0</v>
      </c>
    </row>
    <row r="138" spans="1:23" ht="34.5" customHeight="1" outlineLevel="4" x14ac:dyDescent="0.2">
      <c r="A138" s="91"/>
      <c r="B138" s="93"/>
      <c r="C138" s="95"/>
      <c r="D138" s="95"/>
      <c r="E138" s="97"/>
      <c r="F138" s="101"/>
      <c r="G138" s="101"/>
      <c r="H138" s="101"/>
      <c r="I138" s="19" t="s">
        <v>55</v>
      </c>
      <c r="J138" s="20"/>
      <c r="K138" s="20"/>
      <c r="L138" s="20"/>
      <c r="M138" s="20"/>
      <c r="N138" s="20"/>
      <c r="O138" s="21"/>
      <c r="P138" s="49"/>
      <c r="Q138" s="102" t="e">
        <f>#REF!*$Q$5</f>
        <v>#REF!</v>
      </c>
      <c r="R138" s="102"/>
      <c r="S138" s="102"/>
      <c r="T138" s="102"/>
      <c r="U138" s="92">
        <f t="shared" si="7"/>
        <v>0</v>
      </c>
      <c r="V138" s="179"/>
      <c r="W138" s="129">
        <f t="shared" si="8"/>
        <v>0</v>
      </c>
    </row>
    <row r="139" spans="1:23" ht="34.5" customHeight="1" outlineLevel="5" x14ac:dyDescent="0.2">
      <c r="A139" s="91"/>
      <c r="B139" s="93"/>
      <c r="C139" s="95"/>
      <c r="D139" s="95"/>
      <c r="E139" s="97"/>
      <c r="F139" s="101"/>
      <c r="G139" s="103"/>
      <c r="H139" s="103"/>
      <c r="I139" s="25" t="s">
        <v>242</v>
      </c>
      <c r="J139" s="23"/>
      <c r="K139" s="23"/>
      <c r="L139" s="23"/>
      <c r="M139" s="23"/>
      <c r="N139" s="23"/>
      <c r="O139" s="24"/>
      <c r="P139" s="50"/>
      <c r="Q139" s="104" t="e">
        <f>#REF!*$Q$5</f>
        <v>#REF!</v>
      </c>
      <c r="R139" s="104"/>
      <c r="S139" s="104"/>
      <c r="T139" s="104"/>
      <c r="U139" s="92">
        <f t="shared" si="7"/>
        <v>0</v>
      </c>
      <c r="V139" s="179"/>
      <c r="W139" s="129">
        <f t="shared" si="8"/>
        <v>0</v>
      </c>
    </row>
    <row r="140" spans="1:23" ht="34.5" customHeight="1" outlineLevel="7" x14ac:dyDescent="0.2">
      <c r="A140" s="91"/>
      <c r="B140" s="93"/>
      <c r="C140" s="95"/>
      <c r="D140" s="95"/>
      <c r="E140" s="97"/>
      <c r="F140" s="101"/>
      <c r="G140" s="103"/>
      <c r="H140" s="103"/>
      <c r="I140" s="26" t="s">
        <v>38</v>
      </c>
      <c r="J140" s="17" t="s">
        <v>258</v>
      </c>
      <c r="K140" s="17">
        <v>1705</v>
      </c>
      <c r="L140" s="17">
        <v>852.5</v>
      </c>
      <c r="M140" s="5">
        <f t="shared" si="9"/>
        <v>852.5</v>
      </c>
      <c r="N140" s="5">
        <v>1705</v>
      </c>
      <c r="O140" s="6">
        <f t="shared" ref="O140:O152" si="12">N140/K140</f>
        <v>1</v>
      </c>
      <c r="P140" s="48"/>
      <c r="Q140" s="100" t="e">
        <f>#REF!*$Q$5</f>
        <v>#REF!</v>
      </c>
      <c r="R140" s="184"/>
      <c r="S140" s="184"/>
      <c r="T140" s="184">
        <v>0</v>
      </c>
      <c r="U140" s="92">
        <f t="shared" si="7"/>
        <v>-1705</v>
      </c>
      <c r="V140" s="179">
        <v>0</v>
      </c>
      <c r="W140" s="129">
        <f t="shared" si="8"/>
        <v>-1705</v>
      </c>
    </row>
    <row r="141" spans="1:23" ht="34.5" customHeight="1" outlineLevel="7" x14ac:dyDescent="0.2">
      <c r="A141" s="91"/>
      <c r="B141" s="93"/>
      <c r="C141" s="95"/>
      <c r="D141" s="95"/>
      <c r="E141" s="97"/>
      <c r="F141" s="101"/>
      <c r="G141" s="103"/>
      <c r="H141" s="103"/>
      <c r="I141" s="26" t="s">
        <v>39</v>
      </c>
      <c r="J141" s="17" t="s">
        <v>259</v>
      </c>
      <c r="K141" s="17">
        <v>472</v>
      </c>
      <c r="L141" s="17">
        <v>0</v>
      </c>
      <c r="M141" s="5">
        <f t="shared" si="9"/>
        <v>0</v>
      </c>
      <c r="N141" s="5">
        <v>0</v>
      </c>
      <c r="O141" s="6">
        <f t="shared" si="12"/>
        <v>0</v>
      </c>
      <c r="P141" s="48"/>
      <c r="Q141" s="100" t="e">
        <f>#REF!*$Q$5</f>
        <v>#REF!</v>
      </c>
      <c r="R141" s="184"/>
      <c r="S141" s="184"/>
      <c r="T141" s="184">
        <v>0</v>
      </c>
      <c r="U141" s="92">
        <f t="shared" si="7"/>
        <v>0</v>
      </c>
      <c r="V141" s="179">
        <v>0</v>
      </c>
      <c r="W141" s="129">
        <f t="shared" si="8"/>
        <v>0</v>
      </c>
    </row>
    <row r="142" spans="1:23" ht="34.5" customHeight="1" outlineLevel="7" x14ac:dyDescent="0.2">
      <c r="A142" s="91"/>
      <c r="B142" s="93"/>
      <c r="C142" s="95"/>
      <c r="D142" s="95"/>
      <c r="E142" s="97"/>
      <c r="F142" s="101"/>
      <c r="G142" s="103"/>
      <c r="H142" s="103"/>
      <c r="I142" s="26" t="s">
        <v>40</v>
      </c>
      <c r="J142" s="17" t="s">
        <v>258</v>
      </c>
      <c r="K142" s="17">
        <v>21</v>
      </c>
      <c r="L142" s="17">
        <v>0</v>
      </c>
      <c r="M142" s="5">
        <f t="shared" si="9"/>
        <v>0</v>
      </c>
      <c r="N142" s="5">
        <v>0</v>
      </c>
      <c r="O142" s="6">
        <f t="shared" si="12"/>
        <v>0</v>
      </c>
      <c r="P142" s="48"/>
      <c r="Q142" s="100" t="e">
        <f>#REF!*$Q$5</f>
        <v>#REF!</v>
      </c>
      <c r="R142" s="184"/>
      <c r="S142" s="184"/>
      <c r="T142" s="184">
        <v>0</v>
      </c>
      <c r="U142" s="92">
        <f t="shared" si="7"/>
        <v>0</v>
      </c>
      <c r="V142" s="179">
        <v>0</v>
      </c>
      <c r="W142" s="129">
        <f t="shared" si="8"/>
        <v>0</v>
      </c>
    </row>
    <row r="143" spans="1:23" ht="34.5" customHeight="1" outlineLevel="7" x14ac:dyDescent="0.2">
      <c r="A143" s="91"/>
      <c r="B143" s="93"/>
      <c r="C143" s="95"/>
      <c r="D143" s="95"/>
      <c r="E143" s="97"/>
      <c r="F143" s="101"/>
      <c r="G143" s="103"/>
      <c r="H143" s="103"/>
      <c r="I143" s="26" t="s">
        <v>41</v>
      </c>
      <c r="J143" s="17" t="s">
        <v>256</v>
      </c>
      <c r="K143" s="17">
        <v>36150</v>
      </c>
      <c r="L143" s="17">
        <v>0</v>
      </c>
      <c r="M143" s="5">
        <f t="shared" si="9"/>
        <v>0</v>
      </c>
      <c r="N143" s="5">
        <v>0</v>
      </c>
      <c r="O143" s="6">
        <f t="shared" si="12"/>
        <v>0</v>
      </c>
      <c r="P143" s="48"/>
      <c r="Q143" s="100"/>
      <c r="R143" s="184"/>
      <c r="S143" s="184"/>
      <c r="T143" s="184">
        <v>0</v>
      </c>
      <c r="U143" s="92">
        <f t="shared" si="7"/>
        <v>0</v>
      </c>
      <c r="V143" s="179">
        <v>0</v>
      </c>
      <c r="W143" s="129">
        <f t="shared" si="8"/>
        <v>0</v>
      </c>
    </row>
    <row r="144" spans="1:23" ht="34.5" customHeight="1" outlineLevel="7" x14ac:dyDescent="0.2">
      <c r="A144" s="91"/>
      <c r="B144" s="93"/>
      <c r="C144" s="95"/>
      <c r="D144" s="95"/>
      <c r="E144" s="97"/>
      <c r="F144" s="101"/>
      <c r="G144" s="103"/>
      <c r="H144" s="103"/>
      <c r="I144" s="26" t="s">
        <v>42</v>
      </c>
      <c r="J144" s="17" t="s">
        <v>259</v>
      </c>
      <c r="K144" s="17">
        <v>218</v>
      </c>
      <c r="L144" s="17">
        <v>0</v>
      </c>
      <c r="M144" s="5">
        <f t="shared" si="9"/>
        <v>0</v>
      </c>
      <c r="N144" s="5">
        <v>0</v>
      </c>
      <c r="O144" s="6">
        <f t="shared" si="12"/>
        <v>0</v>
      </c>
      <c r="P144" s="48"/>
      <c r="Q144" s="100"/>
      <c r="R144" s="184"/>
      <c r="S144" s="184"/>
      <c r="T144" s="184">
        <v>0</v>
      </c>
      <c r="U144" s="92">
        <f t="shared" si="7"/>
        <v>0</v>
      </c>
      <c r="V144" s="179">
        <v>0</v>
      </c>
      <c r="W144" s="129">
        <f t="shared" si="8"/>
        <v>0</v>
      </c>
    </row>
    <row r="145" spans="1:23" ht="34.5" customHeight="1" outlineLevel="7" x14ac:dyDescent="0.2">
      <c r="A145" s="91"/>
      <c r="B145" s="93"/>
      <c r="C145" s="95"/>
      <c r="D145" s="95"/>
      <c r="E145" s="97"/>
      <c r="F145" s="101"/>
      <c r="G145" s="103"/>
      <c r="H145" s="103"/>
      <c r="I145" s="26" t="s">
        <v>43</v>
      </c>
      <c r="J145" s="17" t="s">
        <v>258</v>
      </c>
      <c r="K145" s="17">
        <v>444</v>
      </c>
      <c r="L145" s="17">
        <v>0</v>
      </c>
      <c r="M145" s="5">
        <f t="shared" si="9"/>
        <v>0</v>
      </c>
      <c r="N145" s="5">
        <v>0</v>
      </c>
      <c r="O145" s="6">
        <f t="shared" si="12"/>
        <v>0</v>
      </c>
      <c r="P145" s="48"/>
      <c r="Q145" s="100"/>
      <c r="R145" s="184"/>
      <c r="S145" s="184"/>
      <c r="T145" s="184">
        <v>0</v>
      </c>
      <c r="U145" s="92">
        <f t="shared" si="7"/>
        <v>0</v>
      </c>
      <c r="V145" s="179">
        <v>0</v>
      </c>
      <c r="W145" s="129">
        <f t="shared" si="8"/>
        <v>0</v>
      </c>
    </row>
    <row r="146" spans="1:23" ht="34.5" customHeight="1" outlineLevel="7" x14ac:dyDescent="0.2">
      <c r="A146" s="91"/>
      <c r="B146" s="93"/>
      <c r="C146" s="95"/>
      <c r="D146" s="95"/>
      <c r="E146" s="97"/>
      <c r="F146" s="101"/>
      <c r="G146" s="103"/>
      <c r="H146" s="103"/>
      <c r="I146" s="26" t="s">
        <v>248</v>
      </c>
      <c r="J146" s="17" t="s">
        <v>256</v>
      </c>
      <c r="K146" s="17">
        <v>36200</v>
      </c>
      <c r="L146" s="17">
        <v>0</v>
      </c>
      <c r="M146" s="5">
        <f t="shared" si="9"/>
        <v>0</v>
      </c>
      <c r="N146" s="5">
        <v>0</v>
      </c>
      <c r="O146" s="6">
        <f t="shared" si="12"/>
        <v>0</v>
      </c>
      <c r="P146" s="48"/>
      <c r="Q146" s="100"/>
      <c r="R146" s="184"/>
      <c r="S146" s="184"/>
      <c r="T146" s="184">
        <v>0</v>
      </c>
      <c r="U146" s="92">
        <f t="shared" si="7"/>
        <v>0</v>
      </c>
      <c r="V146" s="179">
        <v>0</v>
      </c>
      <c r="W146" s="129">
        <f t="shared" si="8"/>
        <v>0</v>
      </c>
    </row>
    <row r="147" spans="1:23" ht="34.5" customHeight="1" outlineLevel="7" x14ac:dyDescent="0.2">
      <c r="A147" s="91"/>
      <c r="B147" s="93"/>
      <c r="C147" s="95"/>
      <c r="D147" s="95"/>
      <c r="E147" s="97"/>
      <c r="F147" s="101"/>
      <c r="G147" s="103"/>
      <c r="H147" s="103"/>
      <c r="I147" s="26" t="s">
        <v>249</v>
      </c>
      <c r="J147" s="17" t="s">
        <v>259</v>
      </c>
      <c r="K147" s="17">
        <v>780</v>
      </c>
      <c r="L147" s="17">
        <v>0</v>
      </c>
      <c r="M147" s="5">
        <f t="shared" si="9"/>
        <v>0</v>
      </c>
      <c r="N147" s="5">
        <v>0</v>
      </c>
      <c r="O147" s="6">
        <f t="shared" si="12"/>
        <v>0</v>
      </c>
      <c r="P147" s="48"/>
      <c r="Q147" s="100" t="e">
        <f>#REF!*$Q$5</f>
        <v>#REF!</v>
      </c>
      <c r="R147" s="184"/>
      <c r="S147" s="184"/>
      <c r="T147" s="184">
        <v>0</v>
      </c>
      <c r="U147" s="92">
        <f t="shared" si="7"/>
        <v>0</v>
      </c>
      <c r="V147" s="179">
        <v>0</v>
      </c>
      <c r="W147" s="129">
        <f t="shared" si="8"/>
        <v>0</v>
      </c>
    </row>
    <row r="148" spans="1:23" ht="34.5" customHeight="1" outlineLevel="7" x14ac:dyDescent="0.2">
      <c r="A148" s="91"/>
      <c r="B148" s="93"/>
      <c r="C148" s="95"/>
      <c r="D148" s="95"/>
      <c r="E148" s="97"/>
      <c r="F148" s="101"/>
      <c r="G148" s="103"/>
      <c r="H148" s="103"/>
      <c r="I148" s="26" t="s">
        <v>250</v>
      </c>
      <c r="J148" s="17" t="s">
        <v>258</v>
      </c>
      <c r="K148" s="17">
        <v>385</v>
      </c>
      <c r="L148" s="17">
        <v>0</v>
      </c>
      <c r="M148" s="5">
        <f t="shared" si="9"/>
        <v>0</v>
      </c>
      <c r="N148" s="5">
        <v>0</v>
      </c>
      <c r="O148" s="6">
        <f t="shared" si="12"/>
        <v>0</v>
      </c>
      <c r="P148" s="48"/>
      <c r="Q148" s="100" t="e">
        <f>#REF!*$Q$5</f>
        <v>#REF!</v>
      </c>
      <c r="R148" s="184"/>
      <c r="S148" s="184"/>
      <c r="T148" s="184">
        <v>0</v>
      </c>
      <c r="U148" s="92">
        <f t="shared" si="7"/>
        <v>0</v>
      </c>
      <c r="V148" s="179">
        <v>0</v>
      </c>
      <c r="W148" s="129">
        <f t="shared" si="8"/>
        <v>0</v>
      </c>
    </row>
    <row r="149" spans="1:23" ht="34.5" customHeight="1" outlineLevel="7" x14ac:dyDescent="0.2">
      <c r="A149" s="91"/>
      <c r="B149" s="93"/>
      <c r="C149" s="95"/>
      <c r="D149" s="95"/>
      <c r="E149" s="97"/>
      <c r="F149" s="101"/>
      <c r="G149" s="103"/>
      <c r="H149" s="103"/>
      <c r="I149" s="26" t="s">
        <v>48</v>
      </c>
      <c r="J149" s="17" t="s">
        <v>257</v>
      </c>
      <c r="K149" s="17">
        <v>100</v>
      </c>
      <c r="L149" s="17">
        <v>0</v>
      </c>
      <c r="M149" s="5">
        <f t="shared" si="9"/>
        <v>0</v>
      </c>
      <c r="N149" s="5">
        <v>0</v>
      </c>
      <c r="O149" s="6">
        <f t="shared" si="12"/>
        <v>0</v>
      </c>
      <c r="P149" s="48"/>
      <c r="Q149" s="100" t="e">
        <f>#REF!*$Q$5</f>
        <v>#REF!</v>
      </c>
      <c r="R149" s="184"/>
      <c r="S149" s="184"/>
      <c r="T149" s="184">
        <v>0</v>
      </c>
      <c r="U149" s="92">
        <f t="shared" si="7"/>
        <v>0</v>
      </c>
      <c r="V149" s="179">
        <v>0</v>
      </c>
      <c r="W149" s="129">
        <f t="shared" si="8"/>
        <v>0</v>
      </c>
    </row>
    <row r="150" spans="1:23" ht="34.5" customHeight="1" outlineLevel="7" x14ac:dyDescent="0.2">
      <c r="A150" s="91"/>
      <c r="B150" s="93"/>
      <c r="C150" s="95"/>
      <c r="D150" s="95"/>
      <c r="E150" s="97"/>
      <c r="F150" s="101"/>
      <c r="G150" s="103"/>
      <c r="H150" s="103"/>
      <c r="I150" s="26" t="s">
        <v>49</v>
      </c>
      <c r="J150" s="17" t="s">
        <v>259</v>
      </c>
      <c r="K150" s="17">
        <v>1263</v>
      </c>
      <c r="L150" s="17">
        <v>0</v>
      </c>
      <c r="M150" s="5">
        <f t="shared" si="9"/>
        <v>0</v>
      </c>
      <c r="N150" s="5">
        <v>0</v>
      </c>
      <c r="O150" s="6">
        <f t="shared" si="12"/>
        <v>0</v>
      </c>
      <c r="P150" s="48"/>
      <c r="Q150" s="100" t="e">
        <f>#REF!*$Q$5</f>
        <v>#REF!</v>
      </c>
      <c r="R150" s="184"/>
      <c r="S150" s="184"/>
      <c r="T150" s="184">
        <v>0</v>
      </c>
      <c r="U150" s="92">
        <f t="shared" si="7"/>
        <v>0</v>
      </c>
      <c r="V150" s="179">
        <v>0</v>
      </c>
      <c r="W150" s="129">
        <f t="shared" si="8"/>
        <v>0</v>
      </c>
    </row>
    <row r="151" spans="1:23" ht="34.5" customHeight="1" outlineLevel="7" x14ac:dyDescent="0.2">
      <c r="A151" s="91"/>
      <c r="B151" s="93"/>
      <c r="C151" s="95"/>
      <c r="D151" s="95"/>
      <c r="E151" s="97"/>
      <c r="F151" s="101"/>
      <c r="G151" s="103"/>
      <c r="H151" s="103"/>
      <c r="I151" s="26" t="s">
        <v>50</v>
      </c>
      <c r="J151" s="17" t="s">
        <v>258</v>
      </c>
      <c r="K151" s="17">
        <v>798</v>
      </c>
      <c r="L151" s="17">
        <v>0</v>
      </c>
      <c r="M151" s="5">
        <f t="shared" si="9"/>
        <v>0</v>
      </c>
      <c r="N151" s="5">
        <v>0</v>
      </c>
      <c r="O151" s="6">
        <f t="shared" si="12"/>
        <v>0</v>
      </c>
      <c r="P151" s="48"/>
      <c r="Q151" s="100" t="e">
        <f>#REF!*$Q$5</f>
        <v>#REF!</v>
      </c>
      <c r="R151" s="184"/>
      <c r="S151" s="184"/>
      <c r="T151" s="184">
        <v>0</v>
      </c>
      <c r="U151" s="92">
        <f t="shared" si="7"/>
        <v>0</v>
      </c>
      <c r="V151" s="179">
        <v>0</v>
      </c>
      <c r="W151" s="129">
        <f t="shared" si="8"/>
        <v>0</v>
      </c>
    </row>
    <row r="152" spans="1:23" ht="34.5" customHeight="1" outlineLevel="7" x14ac:dyDescent="0.2">
      <c r="A152" s="91"/>
      <c r="B152" s="93"/>
      <c r="C152" s="95"/>
      <c r="D152" s="95"/>
      <c r="E152" s="97"/>
      <c r="F152" s="101"/>
      <c r="G152" s="103"/>
      <c r="H152" s="103"/>
      <c r="I152" s="26" t="s">
        <v>51</v>
      </c>
      <c r="J152" s="17" t="s">
        <v>257</v>
      </c>
      <c r="K152" s="17">
        <v>100</v>
      </c>
      <c r="L152" s="17">
        <v>0</v>
      </c>
      <c r="M152" s="5">
        <f t="shared" si="9"/>
        <v>0</v>
      </c>
      <c r="N152" s="5">
        <v>0</v>
      </c>
      <c r="O152" s="6">
        <f t="shared" si="12"/>
        <v>0</v>
      </c>
      <c r="P152" s="48"/>
      <c r="Q152" s="100" t="e">
        <f>#REF!*$Q$5</f>
        <v>#REF!</v>
      </c>
      <c r="R152" s="184"/>
      <c r="S152" s="184"/>
      <c r="T152" s="184">
        <v>0</v>
      </c>
      <c r="U152" s="92">
        <f t="shared" si="7"/>
        <v>0</v>
      </c>
      <c r="V152" s="179">
        <v>0</v>
      </c>
      <c r="W152" s="129">
        <f t="shared" si="8"/>
        <v>0</v>
      </c>
    </row>
    <row r="153" spans="1:23" ht="34.5" customHeight="1" outlineLevel="5" x14ac:dyDescent="0.2">
      <c r="A153" s="91"/>
      <c r="B153" s="93"/>
      <c r="C153" s="95"/>
      <c r="D153" s="95"/>
      <c r="E153" s="97"/>
      <c r="F153" s="101"/>
      <c r="G153" s="103"/>
      <c r="H153" s="103"/>
      <c r="I153" s="25" t="s">
        <v>243</v>
      </c>
      <c r="J153" s="23"/>
      <c r="K153" s="23"/>
      <c r="L153" s="23"/>
      <c r="M153" s="23"/>
      <c r="N153" s="23"/>
      <c r="O153" s="24"/>
      <c r="P153" s="50"/>
      <c r="Q153" s="104" t="e">
        <f>#REF!*$Q$5</f>
        <v>#REF!</v>
      </c>
      <c r="R153" s="104"/>
      <c r="S153" s="104"/>
      <c r="T153" s="104"/>
      <c r="U153" s="92">
        <f t="shared" si="7"/>
        <v>0</v>
      </c>
      <c r="V153" s="179"/>
      <c r="W153" s="129">
        <f t="shared" si="8"/>
        <v>0</v>
      </c>
    </row>
    <row r="154" spans="1:23" ht="34.5" customHeight="1" outlineLevel="7" x14ac:dyDescent="0.2">
      <c r="A154" s="91"/>
      <c r="B154" s="93"/>
      <c r="C154" s="95"/>
      <c r="D154" s="95"/>
      <c r="E154" s="97"/>
      <c r="F154" s="101"/>
      <c r="G154" s="103"/>
      <c r="H154" s="103"/>
      <c r="I154" s="26" t="s">
        <v>38</v>
      </c>
      <c r="J154" s="17" t="s">
        <v>258</v>
      </c>
      <c r="K154" s="17">
        <v>316</v>
      </c>
      <c r="L154" s="17">
        <v>316</v>
      </c>
      <c r="M154" s="5">
        <f t="shared" si="9"/>
        <v>0</v>
      </c>
      <c r="N154" s="5">
        <v>316</v>
      </c>
      <c r="O154" s="6">
        <f t="shared" ref="O154:O166" si="13">N154/K154</f>
        <v>1</v>
      </c>
      <c r="P154" s="48"/>
      <c r="Q154" s="100" t="e">
        <f>#REF!*$Q$5</f>
        <v>#REF!</v>
      </c>
      <c r="R154" s="184"/>
      <c r="S154" s="184"/>
      <c r="T154" s="184">
        <v>316</v>
      </c>
      <c r="U154" s="92">
        <f t="shared" si="7"/>
        <v>0</v>
      </c>
      <c r="V154" s="179">
        <v>316</v>
      </c>
      <c r="W154" s="129">
        <f t="shared" si="8"/>
        <v>0</v>
      </c>
    </row>
    <row r="155" spans="1:23" ht="34.5" customHeight="1" outlineLevel="7" x14ac:dyDescent="0.2">
      <c r="A155" s="91"/>
      <c r="B155" s="93"/>
      <c r="C155" s="95"/>
      <c r="D155" s="95"/>
      <c r="E155" s="97"/>
      <c r="F155" s="101"/>
      <c r="G155" s="103"/>
      <c r="H155" s="103"/>
      <c r="I155" s="26" t="s">
        <v>39</v>
      </c>
      <c r="J155" s="17" t="s">
        <v>259</v>
      </c>
      <c r="K155" s="17">
        <v>128</v>
      </c>
      <c r="L155" s="17">
        <v>128</v>
      </c>
      <c r="M155" s="5">
        <f t="shared" si="9"/>
        <v>0</v>
      </c>
      <c r="N155" s="5">
        <v>128</v>
      </c>
      <c r="O155" s="6">
        <f t="shared" si="13"/>
        <v>1</v>
      </c>
      <c r="P155" s="48"/>
      <c r="Q155" s="100" t="e">
        <f>#REF!*$Q$5</f>
        <v>#REF!</v>
      </c>
      <c r="R155" s="184"/>
      <c r="S155" s="184"/>
      <c r="T155" s="184">
        <v>128</v>
      </c>
      <c r="U155" s="92">
        <f t="shared" si="7"/>
        <v>0</v>
      </c>
      <c r="V155" s="179">
        <v>128</v>
      </c>
      <c r="W155" s="129">
        <f t="shared" si="8"/>
        <v>0</v>
      </c>
    </row>
    <row r="156" spans="1:23" ht="34.5" customHeight="1" outlineLevel="7" x14ac:dyDescent="0.2">
      <c r="A156" s="91"/>
      <c r="B156" s="93"/>
      <c r="C156" s="95"/>
      <c r="D156" s="95"/>
      <c r="E156" s="97"/>
      <c r="F156" s="101"/>
      <c r="G156" s="103"/>
      <c r="H156" s="103"/>
      <c r="I156" s="26" t="s">
        <v>40</v>
      </c>
      <c r="J156" s="17" t="s">
        <v>258</v>
      </c>
      <c r="K156" s="17">
        <v>4</v>
      </c>
      <c r="L156" s="17">
        <v>4</v>
      </c>
      <c r="M156" s="5">
        <f t="shared" si="9"/>
        <v>0</v>
      </c>
      <c r="N156" s="5">
        <v>4</v>
      </c>
      <c r="O156" s="6">
        <f t="shared" si="13"/>
        <v>1</v>
      </c>
      <c r="P156" s="48"/>
      <c r="Q156" s="100" t="e">
        <f>#REF!*$Q$5</f>
        <v>#REF!</v>
      </c>
      <c r="R156" s="184"/>
      <c r="S156" s="184"/>
      <c r="T156" s="184">
        <v>4</v>
      </c>
      <c r="U156" s="92">
        <f t="shared" si="7"/>
        <v>0</v>
      </c>
      <c r="V156" s="179">
        <v>4</v>
      </c>
      <c r="W156" s="129">
        <f t="shared" si="8"/>
        <v>0</v>
      </c>
    </row>
    <row r="157" spans="1:23" ht="34.5" customHeight="1" outlineLevel="7" x14ac:dyDescent="0.2">
      <c r="A157" s="91"/>
      <c r="B157" s="93"/>
      <c r="C157" s="95"/>
      <c r="D157" s="95"/>
      <c r="E157" s="97"/>
      <c r="F157" s="101"/>
      <c r="G157" s="103"/>
      <c r="H157" s="103"/>
      <c r="I157" s="26" t="s">
        <v>41</v>
      </c>
      <c r="J157" s="17" t="s">
        <v>256</v>
      </c>
      <c r="K157" s="17">
        <v>10025</v>
      </c>
      <c r="L157" s="17">
        <v>10025</v>
      </c>
      <c r="M157" s="5">
        <f t="shared" si="9"/>
        <v>0</v>
      </c>
      <c r="N157" s="5">
        <v>10025</v>
      </c>
      <c r="O157" s="6">
        <f t="shared" si="13"/>
        <v>1</v>
      </c>
      <c r="P157" s="48"/>
      <c r="Q157" s="100" t="e">
        <f>#REF!*$Q$5</f>
        <v>#REF!</v>
      </c>
      <c r="R157" s="184"/>
      <c r="S157" s="184"/>
      <c r="T157" s="184">
        <v>10025</v>
      </c>
      <c r="U157" s="92">
        <f t="shared" si="7"/>
        <v>0</v>
      </c>
      <c r="V157" s="179">
        <v>10025</v>
      </c>
      <c r="W157" s="129">
        <f t="shared" si="8"/>
        <v>0</v>
      </c>
    </row>
    <row r="158" spans="1:23" ht="34.5" customHeight="1" outlineLevel="7" x14ac:dyDescent="0.2">
      <c r="A158" s="91"/>
      <c r="B158" s="93"/>
      <c r="C158" s="95"/>
      <c r="D158" s="95"/>
      <c r="E158" s="97"/>
      <c r="F158" s="101"/>
      <c r="G158" s="103"/>
      <c r="H158" s="103"/>
      <c r="I158" s="26" t="s">
        <v>42</v>
      </c>
      <c r="J158" s="17" t="s">
        <v>259</v>
      </c>
      <c r="K158" s="17">
        <v>45</v>
      </c>
      <c r="L158" s="17">
        <v>45</v>
      </c>
      <c r="M158" s="5">
        <f t="shared" si="9"/>
        <v>0.20000000000000284</v>
      </c>
      <c r="N158" s="5">
        <v>45.2</v>
      </c>
      <c r="O158" s="6">
        <f t="shared" si="13"/>
        <v>1.0044444444444445</v>
      </c>
      <c r="P158" s="48"/>
      <c r="Q158" s="100"/>
      <c r="R158" s="184"/>
      <c r="S158" s="184"/>
      <c r="T158" s="184">
        <v>45.2</v>
      </c>
      <c r="U158" s="92">
        <f t="shared" si="7"/>
        <v>0</v>
      </c>
      <c r="V158" s="179">
        <v>45.2</v>
      </c>
      <c r="W158" s="129">
        <f t="shared" si="8"/>
        <v>0</v>
      </c>
    </row>
    <row r="159" spans="1:23" ht="34.5" customHeight="1" outlineLevel="7" x14ac:dyDescent="0.2">
      <c r="A159" s="91"/>
      <c r="B159" s="93"/>
      <c r="C159" s="95"/>
      <c r="D159" s="95"/>
      <c r="E159" s="97"/>
      <c r="F159" s="101"/>
      <c r="G159" s="103"/>
      <c r="H159" s="103"/>
      <c r="I159" s="26" t="s">
        <v>43</v>
      </c>
      <c r="J159" s="17" t="s">
        <v>258</v>
      </c>
      <c r="K159" s="17">
        <v>50</v>
      </c>
      <c r="L159" s="17">
        <v>50</v>
      </c>
      <c r="M159" s="5">
        <f t="shared" si="9"/>
        <v>8</v>
      </c>
      <c r="N159" s="5">
        <v>58</v>
      </c>
      <c r="O159" s="6">
        <f t="shared" si="13"/>
        <v>1.1599999999999999</v>
      </c>
      <c r="P159" s="48"/>
      <c r="Q159" s="100"/>
      <c r="R159" s="184"/>
      <c r="S159" s="184"/>
      <c r="T159" s="184">
        <v>58</v>
      </c>
      <c r="U159" s="92">
        <f t="shared" si="7"/>
        <v>0</v>
      </c>
      <c r="V159" s="179">
        <v>22</v>
      </c>
      <c r="W159" s="129">
        <f t="shared" si="8"/>
        <v>-36</v>
      </c>
    </row>
    <row r="160" spans="1:23" ht="34.5" customHeight="1" outlineLevel="7" x14ac:dyDescent="0.2">
      <c r="A160" s="91"/>
      <c r="B160" s="93"/>
      <c r="C160" s="95"/>
      <c r="D160" s="95"/>
      <c r="E160" s="97"/>
      <c r="F160" s="101"/>
      <c r="G160" s="103"/>
      <c r="H160" s="103"/>
      <c r="I160" s="26" t="s">
        <v>248</v>
      </c>
      <c r="J160" s="17" t="s">
        <v>256</v>
      </c>
      <c r="K160" s="17">
        <v>10100</v>
      </c>
      <c r="L160" s="17">
        <v>10100</v>
      </c>
      <c r="M160" s="5">
        <f t="shared" si="9"/>
        <v>0</v>
      </c>
      <c r="N160" s="5">
        <v>10100</v>
      </c>
      <c r="O160" s="6">
        <f t="shared" si="13"/>
        <v>1</v>
      </c>
      <c r="P160" s="48"/>
      <c r="Q160" s="100"/>
      <c r="R160" s="184"/>
      <c r="S160" s="184"/>
      <c r="T160" s="184">
        <v>10100</v>
      </c>
      <c r="U160" s="92">
        <f t="shared" si="7"/>
        <v>0</v>
      </c>
      <c r="V160" s="179">
        <v>0</v>
      </c>
      <c r="W160" s="129">
        <f t="shared" si="8"/>
        <v>-10100</v>
      </c>
    </row>
    <row r="161" spans="1:23" ht="34.5" customHeight="1" outlineLevel="7" x14ac:dyDescent="0.2">
      <c r="A161" s="91"/>
      <c r="B161" s="93"/>
      <c r="C161" s="95"/>
      <c r="D161" s="95"/>
      <c r="E161" s="97"/>
      <c r="F161" s="101"/>
      <c r="G161" s="103"/>
      <c r="H161" s="103"/>
      <c r="I161" s="26" t="s">
        <v>249</v>
      </c>
      <c r="J161" s="17" t="s">
        <v>259</v>
      </c>
      <c r="K161" s="17">
        <v>195</v>
      </c>
      <c r="L161" s="17">
        <v>185</v>
      </c>
      <c r="M161" s="5">
        <f t="shared" si="9"/>
        <v>10</v>
      </c>
      <c r="N161" s="5">
        <v>195</v>
      </c>
      <c r="O161" s="6">
        <f t="shared" si="13"/>
        <v>1</v>
      </c>
      <c r="P161" s="48"/>
      <c r="Q161" s="100"/>
      <c r="R161" s="184"/>
      <c r="S161" s="184"/>
      <c r="T161" s="184">
        <v>195</v>
      </c>
      <c r="U161" s="92">
        <f t="shared" si="7"/>
        <v>0</v>
      </c>
      <c r="V161" s="179">
        <v>0</v>
      </c>
      <c r="W161" s="129">
        <f t="shared" si="8"/>
        <v>-195</v>
      </c>
    </row>
    <row r="162" spans="1:23" ht="34.5" customHeight="1" outlineLevel="7" x14ac:dyDescent="0.2">
      <c r="A162" s="91"/>
      <c r="B162" s="93"/>
      <c r="C162" s="95"/>
      <c r="D162" s="95"/>
      <c r="E162" s="97"/>
      <c r="F162" s="101"/>
      <c r="G162" s="103"/>
      <c r="H162" s="103"/>
      <c r="I162" s="26" t="s">
        <v>250</v>
      </c>
      <c r="J162" s="17" t="s">
        <v>258</v>
      </c>
      <c r="K162" s="17">
        <v>50</v>
      </c>
      <c r="L162" s="17">
        <v>23</v>
      </c>
      <c r="M162" s="5">
        <f t="shared" si="9"/>
        <v>33</v>
      </c>
      <c r="N162" s="5">
        <v>56</v>
      </c>
      <c r="O162" s="6">
        <f t="shared" si="13"/>
        <v>1.1200000000000001</v>
      </c>
      <c r="P162" s="48"/>
      <c r="Q162" s="100" t="e">
        <f>#REF!*$Q$5</f>
        <v>#REF!</v>
      </c>
      <c r="R162" s="184"/>
      <c r="S162" s="184"/>
      <c r="T162" s="184">
        <v>48</v>
      </c>
      <c r="U162" s="92">
        <f t="shared" ref="U162:U225" si="14">T162-N162</f>
        <v>-8</v>
      </c>
      <c r="V162" s="179">
        <v>0</v>
      </c>
      <c r="W162" s="129">
        <f t="shared" ref="W162:W225" si="15">V162-N162</f>
        <v>-56</v>
      </c>
    </row>
    <row r="163" spans="1:23" ht="34.5" customHeight="1" outlineLevel="7" x14ac:dyDescent="0.2">
      <c r="A163" s="91"/>
      <c r="B163" s="93"/>
      <c r="C163" s="95"/>
      <c r="D163" s="95"/>
      <c r="E163" s="97"/>
      <c r="F163" s="101"/>
      <c r="G163" s="103"/>
      <c r="H163" s="103"/>
      <c r="I163" s="26" t="s">
        <v>48</v>
      </c>
      <c r="J163" s="17" t="s">
        <v>257</v>
      </c>
      <c r="K163" s="17">
        <v>100</v>
      </c>
      <c r="L163" s="17">
        <v>65</v>
      </c>
      <c r="M163" s="5">
        <f t="shared" ref="M163:M226" si="16">N163-L163</f>
        <v>35</v>
      </c>
      <c r="N163" s="5">
        <v>100</v>
      </c>
      <c r="O163" s="6">
        <f t="shared" si="13"/>
        <v>1</v>
      </c>
      <c r="P163" s="48"/>
      <c r="Q163" s="100" t="e">
        <f>#REF!*$Q$5</f>
        <v>#REF!</v>
      </c>
      <c r="R163" s="184"/>
      <c r="S163" s="184"/>
      <c r="T163" s="184">
        <v>95</v>
      </c>
      <c r="U163" s="92">
        <f t="shared" si="14"/>
        <v>-5</v>
      </c>
      <c r="V163" s="179">
        <v>15</v>
      </c>
      <c r="W163" s="129">
        <f t="shared" si="15"/>
        <v>-85</v>
      </c>
    </row>
    <row r="164" spans="1:23" ht="34.5" customHeight="1" outlineLevel="7" x14ac:dyDescent="0.2">
      <c r="A164" s="91"/>
      <c r="B164" s="93"/>
      <c r="C164" s="95"/>
      <c r="D164" s="95"/>
      <c r="E164" s="97"/>
      <c r="F164" s="101"/>
      <c r="G164" s="103"/>
      <c r="H164" s="103"/>
      <c r="I164" s="26" t="s">
        <v>49</v>
      </c>
      <c r="J164" s="17" t="s">
        <v>259</v>
      </c>
      <c r="K164" s="17">
        <v>145</v>
      </c>
      <c r="L164" s="17">
        <v>0</v>
      </c>
      <c r="M164" s="5">
        <f t="shared" si="16"/>
        <v>145</v>
      </c>
      <c r="N164" s="5">
        <v>145</v>
      </c>
      <c r="O164" s="6">
        <f t="shared" si="13"/>
        <v>1</v>
      </c>
      <c r="P164" s="48"/>
      <c r="Q164" s="100" t="e">
        <f>#REF!*$Q$5</f>
        <v>#REF!</v>
      </c>
      <c r="R164" s="184"/>
      <c r="S164" s="184"/>
      <c r="T164" s="184">
        <v>0</v>
      </c>
      <c r="U164" s="92">
        <f t="shared" si="14"/>
        <v>-145</v>
      </c>
      <c r="V164" s="179">
        <v>0</v>
      </c>
      <c r="W164" s="129">
        <f t="shared" si="15"/>
        <v>-145</v>
      </c>
    </row>
    <row r="165" spans="1:23" ht="34.5" customHeight="1" outlineLevel="7" x14ac:dyDescent="0.2">
      <c r="A165" s="91"/>
      <c r="B165" s="93"/>
      <c r="C165" s="95"/>
      <c r="D165" s="95"/>
      <c r="E165" s="97"/>
      <c r="F165" s="101"/>
      <c r="G165" s="103"/>
      <c r="H165" s="103"/>
      <c r="I165" s="26" t="s">
        <v>50</v>
      </c>
      <c r="J165" s="17" t="s">
        <v>258</v>
      </c>
      <c r="K165" s="17">
        <v>166</v>
      </c>
      <c r="L165" s="17">
        <v>0</v>
      </c>
      <c r="M165" s="5">
        <f t="shared" si="16"/>
        <v>0</v>
      </c>
      <c r="N165" s="5">
        <v>0</v>
      </c>
      <c r="O165" s="6">
        <f t="shared" si="13"/>
        <v>0</v>
      </c>
      <c r="P165" s="48"/>
      <c r="Q165" s="100" t="e">
        <f>#REF!*$Q$5</f>
        <v>#REF!</v>
      </c>
      <c r="R165" s="184"/>
      <c r="S165" s="184"/>
      <c r="T165" s="184">
        <v>0</v>
      </c>
      <c r="U165" s="92">
        <f t="shared" si="14"/>
        <v>0</v>
      </c>
      <c r="V165" s="179">
        <v>0</v>
      </c>
      <c r="W165" s="129">
        <f t="shared" si="15"/>
        <v>0</v>
      </c>
    </row>
    <row r="166" spans="1:23" ht="34.5" customHeight="1" outlineLevel="7" x14ac:dyDescent="0.2">
      <c r="A166" s="91"/>
      <c r="B166" s="93"/>
      <c r="C166" s="95"/>
      <c r="D166" s="95"/>
      <c r="E166" s="97"/>
      <c r="F166" s="101"/>
      <c r="G166" s="103"/>
      <c r="H166" s="103"/>
      <c r="I166" s="26" t="s">
        <v>51</v>
      </c>
      <c r="J166" s="17" t="s">
        <v>257</v>
      </c>
      <c r="K166" s="17">
        <v>100</v>
      </c>
      <c r="L166" s="17">
        <v>51</v>
      </c>
      <c r="M166" s="5">
        <f t="shared" si="16"/>
        <v>6</v>
      </c>
      <c r="N166" s="5">
        <v>57</v>
      </c>
      <c r="O166" s="6">
        <f t="shared" si="13"/>
        <v>0.56999999999999995</v>
      </c>
      <c r="P166" s="48"/>
      <c r="Q166" s="100" t="e">
        <f>#REF!*$Q$5</f>
        <v>#REF!</v>
      </c>
      <c r="R166" s="184"/>
      <c r="S166" s="184"/>
      <c r="T166" s="184">
        <v>24</v>
      </c>
      <c r="U166" s="92">
        <f t="shared" si="14"/>
        <v>-33</v>
      </c>
      <c r="V166" s="179">
        <v>24</v>
      </c>
      <c r="W166" s="129">
        <f t="shared" si="15"/>
        <v>-33</v>
      </c>
    </row>
    <row r="167" spans="1:23" ht="34.5" customHeight="1" outlineLevel="5" x14ac:dyDescent="0.2">
      <c r="A167" s="91"/>
      <c r="B167" s="93"/>
      <c r="C167" s="95"/>
      <c r="D167" s="95"/>
      <c r="E167" s="97"/>
      <c r="F167" s="101"/>
      <c r="G167" s="103"/>
      <c r="H167" s="103"/>
      <c r="I167" s="25" t="s">
        <v>244</v>
      </c>
      <c r="J167" s="23"/>
      <c r="K167" s="23"/>
      <c r="L167" s="23"/>
      <c r="M167" s="23"/>
      <c r="N167" s="23"/>
      <c r="O167" s="24"/>
      <c r="P167" s="50"/>
      <c r="Q167" s="104" t="e">
        <f>#REF!*$Q$5</f>
        <v>#REF!</v>
      </c>
      <c r="R167" s="104"/>
      <c r="S167" s="104"/>
      <c r="T167" s="104"/>
      <c r="U167" s="92">
        <f t="shared" si="14"/>
        <v>0</v>
      </c>
      <c r="V167" s="179"/>
      <c r="W167" s="129">
        <f t="shared" si="15"/>
        <v>0</v>
      </c>
    </row>
    <row r="168" spans="1:23" ht="34.5" customHeight="1" outlineLevel="7" x14ac:dyDescent="0.2">
      <c r="A168" s="91"/>
      <c r="B168" s="93"/>
      <c r="C168" s="95"/>
      <c r="D168" s="95"/>
      <c r="E168" s="97"/>
      <c r="F168" s="101"/>
      <c r="G168" s="103"/>
      <c r="H168" s="103"/>
      <c r="I168" s="26" t="s">
        <v>38</v>
      </c>
      <c r="J168" s="17" t="s">
        <v>258</v>
      </c>
      <c r="K168" s="17">
        <v>336</v>
      </c>
      <c r="L168" s="17">
        <v>0</v>
      </c>
      <c r="M168" s="5">
        <f t="shared" si="16"/>
        <v>240</v>
      </c>
      <c r="N168" s="5">
        <v>240</v>
      </c>
      <c r="O168" s="6">
        <f t="shared" ref="O168:O180" si="17">N168/K168</f>
        <v>0.7142857142857143</v>
      </c>
      <c r="P168" s="48"/>
      <c r="Q168" s="100" t="e">
        <f>#REF!*$Q$5</f>
        <v>#REF!</v>
      </c>
      <c r="R168" s="184"/>
      <c r="S168" s="184"/>
      <c r="T168" s="184">
        <v>0</v>
      </c>
      <c r="U168" s="92">
        <f t="shared" si="14"/>
        <v>-240</v>
      </c>
      <c r="V168" s="179">
        <v>0</v>
      </c>
      <c r="W168" s="129">
        <f t="shared" si="15"/>
        <v>-240</v>
      </c>
    </row>
    <row r="169" spans="1:23" ht="34.5" customHeight="1" outlineLevel="7" x14ac:dyDescent="0.2">
      <c r="A169" s="91"/>
      <c r="B169" s="93"/>
      <c r="C169" s="95"/>
      <c r="D169" s="95"/>
      <c r="E169" s="97"/>
      <c r="F169" s="101"/>
      <c r="G169" s="103"/>
      <c r="H169" s="103"/>
      <c r="I169" s="26" t="s">
        <v>39</v>
      </c>
      <c r="J169" s="17" t="s">
        <v>259</v>
      </c>
      <c r="K169" s="17">
        <v>88</v>
      </c>
      <c r="L169" s="17">
        <v>0</v>
      </c>
      <c r="M169" s="5">
        <f t="shared" si="16"/>
        <v>0</v>
      </c>
      <c r="N169" s="5">
        <v>0</v>
      </c>
      <c r="O169" s="6">
        <f t="shared" si="17"/>
        <v>0</v>
      </c>
      <c r="P169" s="48"/>
      <c r="Q169" s="100" t="e">
        <f>#REF!*$Q$5</f>
        <v>#REF!</v>
      </c>
      <c r="R169" s="184"/>
      <c r="S169" s="184"/>
      <c r="T169" s="184">
        <v>0</v>
      </c>
      <c r="U169" s="92">
        <f t="shared" si="14"/>
        <v>0</v>
      </c>
      <c r="V169" s="179">
        <v>0</v>
      </c>
      <c r="W169" s="129">
        <f t="shared" si="15"/>
        <v>0</v>
      </c>
    </row>
    <row r="170" spans="1:23" ht="34.5" customHeight="1" outlineLevel="7" x14ac:dyDescent="0.2">
      <c r="A170" s="91"/>
      <c r="B170" s="93"/>
      <c r="C170" s="95"/>
      <c r="D170" s="95"/>
      <c r="E170" s="97"/>
      <c r="F170" s="101"/>
      <c r="G170" s="103"/>
      <c r="H170" s="103"/>
      <c r="I170" s="26" t="s">
        <v>40</v>
      </c>
      <c r="J170" s="17" t="s">
        <v>258</v>
      </c>
      <c r="K170" s="17">
        <v>4</v>
      </c>
      <c r="L170" s="17">
        <v>0</v>
      </c>
      <c r="M170" s="5">
        <f t="shared" si="16"/>
        <v>0</v>
      </c>
      <c r="N170" s="5">
        <v>0</v>
      </c>
      <c r="O170" s="6">
        <f t="shared" si="17"/>
        <v>0</v>
      </c>
      <c r="P170" s="48"/>
      <c r="Q170" s="100"/>
      <c r="R170" s="184"/>
      <c r="S170" s="184"/>
      <c r="T170" s="184">
        <v>0</v>
      </c>
      <c r="U170" s="92">
        <f t="shared" si="14"/>
        <v>0</v>
      </c>
      <c r="V170" s="179">
        <v>0</v>
      </c>
      <c r="W170" s="129">
        <f t="shared" si="15"/>
        <v>0</v>
      </c>
    </row>
    <row r="171" spans="1:23" ht="34.5" customHeight="1" outlineLevel="7" x14ac:dyDescent="0.2">
      <c r="A171" s="91"/>
      <c r="B171" s="93"/>
      <c r="C171" s="95"/>
      <c r="D171" s="95"/>
      <c r="E171" s="97"/>
      <c r="F171" s="101"/>
      <c r="G171" s="103"/>
      <c r="H171" s="103"/>
      <c r="I171" s="26" t="s">
        <v>41</v>
      </c>
      <c r="J171" s="17" t="s">
        <v>256</v>
      </c>
      <c r="K171" s="17">
        <v>5610</v>
      </c>
      <c r="L171" s="17">
        <v>0</v>
      </c>
      <c r="M171" s="5">
        <f t="shared" si="16"/>
        <v>0</v>
      </c>
      <c r="N171" s="5">
        <v>0</v>
      </c>
      <c r="O171" s="6">
        <f t="shared" si="17"/>
        <v>0</v>
      </c>
      <c r="P171" s="48"/>
      <c r="Q171" s="100"/>
      <c r="R171" s="184"/>
      <c r="S171" s="184"/>
      <c r="T171" s="184">
        <v>0</v>
      </c>
      <c r="U171" s="92">
        <f t="shared" si="14"/>
        <v>0</v>
      </c>
      <c r="V171" s="179">
        <v>0</v>
      </c>
      <c r="W171" s="129">
        <f t="shared" si="15"/>
        <v>0</v>
      </c>
    </row>
    <row r="172" spans="1:23" ht="34.5" customHeight="1" outlineLevel="7" x14ac:dyDescent="0.2">
      <c r="A172" s="91"/>
      <c r="B172" s="93"/>
      <c r="C172" s="95"/>
      <c r="D172" s="95"/>
      <c r="E172" s="97"/>
      <c r="F172" s="101"/>
      <c r="G172" s="103"/>
      <c r="H172" s="103"/>
      <c r="I172" s="26" t="s">
        <v>42</v>
      </c>
      <c r="J172" s="17" t="s">
        <v>259</v>
      </c>
      <c r="K172" s="17">
        <v>50</v>
      </c>
      <c r="L172" s="17">
        <v>0</v>
      </c>
      <c r="M172" s="5">
        <f t="shared" si="16"/>
        <v>0</v>
      </c>
      <c r="N172" s="5">
        <v>0</v>
      </c>
      <c r="O172" s="6">
        <f t="shared" si="17"/>
        <v>0</v>
      </c>
      <c r="P172" s="48"/>
      <c r="Q172" s="100"/>
      <c r="R172" s="184"/>
      <c r="S172" s="184"/>
      <c r="T172" s="184">
        <v>0</v>
      </c>
      <c r="U172" s="92">
        <f t="shared" si="14"/>
        <v>0</v>
      </c>
      <c r="V172" s="179">
        <v>0</v>
      </c>
      <c r="W172" s="129">
        <f t="shared" si="15"/>
        <v>0</v>
      </c>
    </row>
    <row r="173" spans="1:23" ht="34.5" customHeight="1" outlineLevel="7" x14ac:dyDescent="0.2">
      <c r="A173" s="91"/>
      <c r="B173" s="93"/>
      <c r="C173" s="95"/>
      <c r="D173" s="95"/>
      <c r="E173" s="97"/>
      <c r="F173" s="101"/>
      <c r="G173" s="103"/>
      <c r="H173" s="103"/>
      <c r="I173" s="26" t="s">
        <v>43</v>
      </c>
      <c r="J173" s="17" t="s">
        <v>258</v>
      </c>
      <c r="K173" s="17">
        <v>73</v>
      </c>
      <c r="L173" s="17">
        <v>0</v>
      </c>
      <c r="M173" s="5">
        <f t="shared" si="16"/>
        <v>0</v>
      </c>
      <c r="N173" s="5">
        <v>0</v>
      </c>
      <c r="O173" s="6">
        <f t="shared" si="17"/>
        <v>0</v>
      </c>
      <c r="P173" s="48"/>
      <c r="Q173" s="100"/>
      <c r="R173" s="184"/>
      <c r="S173" s="184"/>
      <c r="T173" s="184">
        <v>0</v>
      </c>
      <c r="U173" s="92">
        <f t="shared" si="14"/>
        <v>0</v>
      </c>
      <c r="V173" s="179">
        <v>0</v>
      </c>
      <c r="W173" s="129">
        <f t="shared" si="15"/>
        <v>0</v>
      </c>
    </row>
    <row r="174" spans="1:23" ht="34.5" customHeight="1" outlineLevel="7" x14ac:dyDescent="0.2">
      <c r="A174" s="91"/>
      <c r="B174" s="93"/>
      <c r="C174" s="95"/>
      <c r="D174" s="95"/>
      <c r="E174" s="97"/>
      <c r="F174" s="101"/>
      <c r="G174" s="103"/>
      <c r="H174" s="103"/>
      <c r="I174" s="26" t="s">
        <v>248</v>
      </c>
      <c r="J174" s="17" t="s">
        <v>256</v>
      </c>
      <c r="K174" s="17">
        <v>5240</v>
      </c>
      <c r="L174" s="17">
        <v>0</v>
      </c>
      <c r="M174" s="5">
        <f t="shared" si="16"/>
        <v>0</v>
      </c>
      <c r="N174" s="5">
        <v>0</v>
      </c>
      <c r="O174" s="6">
        <f t="shared" si="17"/>
        <v>0</v>
      </c>
      <c r="P174" s="48"/>
      <c r="Q174" s="100" t="e">
        <f>#REF!*$Q$5</f>
        <v>#REF!</v>
      </c>
      <c r="R174" s="184"/>
      <c r="S174" s="184"/>
      <c r="T174" s="184">
        <v>0</v>
      </c>
      <c r="U174" s="92">
        <f t="shared" si="14"/>
        <v>0</v>
      </c>
      <c r="V174" s="179">
        <v>0</v>
      </c>
      <c r="W174" s="129">
        <f t="shared" si="15"/>
        <v>0</v>
      </c>
    </row>
    <row r="175" spans="1:23" ht="34.5" customHeight="1" outlineLevel="7" x14ac:dyDescent="0.2">
      <c r="A175" s="91"/>
      <c r="B175" s="93"/>
      <c r="C175" s="95"/>
      <c r="D175" s="95"/>
      <c r="E175" s="97"/>
      <c r="F175" s="101"/>
      <c r="G175" s="103"/>
      <c r="H175" s="103"/>
      <c r="I175" s="26" t="s">
        <v>249</v>
      </c>
      <c r="J175" s="17" t="s">
        <v>259</v>
      </c>
      <c r="K175" s="17">
        <v>167</v>
      </c>
      <c r="L175" s="17">
        <v>0</v>
      </c>
      <c r="M175" s="5">
        <f t="shared" si="16"/>
        <v>0</v>
      </c>
      <c r="N175" s="5">
        <v>0</v>
      </c>
      <c r="O175" s="6">
        <f t="shared" si="17"/>
        <v>0</v>
      </c>
      <c r="P175" s="48"/>
      <c r="Q175" s="100" t="e">
        <f>#REF!*$Q$5</f>
        <v>#REF!</v>
      </c>
      <c r="R175" s="184"/>
      <c r="S175" s="184"/>
      <c r="T175" s="184">
        <v>0</v>
      </c>
      <c r="U175" s="92">
        <f t="shared" si="14"/>
        <v>0</v>
      </c>
      <c r="V175" s="179">
        <v>0</v>
      </c>
      <c r="W175" s="129">
        <f t="shared" si="15"/>
        <v>0</v>
      </c>
    </row>
    <row r="176" spans="1:23" ht="34.5" customHeight="1" outlineLevel="7" x14ac:dyDescent="0.2">
      <c r="A176" s="91"/>
      <c r="B176" s="93"/>
      <c r="C176" s="95"/>
      <c r="D176" s="95"/>
      <c r="E176" s="97"/>
      <c r="F176" s="101"/>
      <c r="G176" s="103"/>
      <c r="H176" s="103"/>
      <c r="I176" s="26" t="s">
        <v>250</v>
      </c>
      <c r="J176" s="17" t="s">
        <v>258</v>
      </c>
      <c r="K176" s="17">
        <v>76</v>
      </c>
      <c r="L176" s="17">
        <v>0</v>
      </c>
      <c r="M176" s="5">
        <f t="shared" si="16"/>
        <v>0</v>
      </c>
      <c r="N176" s="5">
        <v>0</v>
      </c>
      <c r="O176" s="6">
        <f t="shared" si="17"/>
        <v>0</v>
      </c>
      <c r="P176" s="48"/>
      <c r="Q176" s="100" t="e">
        <f>#REF!*$Q$5</f>
        <v>#REF!</v>
      </c>
      <c r="R176" s="184"/>
      <c r="S176" s="184"/>
      <c r="T176" s="184">
        <v>0</v>
      </c>
      <c r="U176" s="92">
        <f t="shared" si="14"/>
        <v>0</v>
      </c>
      <c r="V176" s="179">
        <v>0</v>
      </c>
      <c r="W176" s="129">
        <f t="shared" si="15"/>
        <v>0</v>
      </c>
    </row>
    <row r="177" spans="1:23" ht="34.5" customHeight="1" outlineLevel="7" x14ac:dyDescent="0.2">
      <c r="A177" s="91"/>
      <c r="B177" s="93"/>
      <c r="C177" s="95"/>
      <c r="D177" s="95"/>
      <c r="E177" s="97"/>
      <c r="F177" s="101"/>
      <c r="G177" s="103"/>
      <c r="H177" s="103"/>
      <c r="I177" s="26" t="s">
        <v>48</v>
      </c>
      <c r="J177" s="17" t="s">
        <v>257</v>
      </c>
      <c r="K177" s="17">
        <v>100</v>
      </c>
      <c r="L177" s="17">
        <v>0</v>
      </c>
      <c r="M177" s="5">
        <f t="shared" si="16"/>
        <v>0</v>
      </c>
      <c r="N177" s="5">
        <v>0</v>
      </c>
      <c r="O177" s="6">
        <f t="shared" si="17"/>
        <v>0</v>
      </c>
      <c r="P177" s="48"/>
      <c r="Q177" s="100" t="e">
        <f>#REF!*$Q$5</f>
        <v>#REF!</v>
      </c>
      <c r="R177" s="184"/>
      <c r="S177" s="184"/>
      <c r="T177" s="184">
        <v>0</v>
      </c>
      <c r="U177" s="92">
        <f t="shared" si="14"/>
        <v>0</v>
      </c>
      <c r="V177" s="179">
        <v>0</v>
      </c>
      <c r="W177" s="129">
        <f t="shared" si="15"/>
        <v>0</v>
      </c>
    </row>
    <row r="178" spans="1:23" ht="34.5" customHeight="1" outlineLevel="7" x14ac:dyDescent="0.2">
      <c r="A178" s="91"/>
      <c r="B178" s="93"/>
      <c r="C178" s="95"/>
      <c r="D178" s="95"/>
      <c r="E178" s="97"/>
      <c r="F178" s="101"/>
      <c r="G178" s="103"/>
      <c r="H178" s="103"/>
      <c r="I178" s="26" t="s">
        <v>49</v>
      </c>
      <c r="J178" s="17" t="s">
        <v>259</v>
      </c>
      <c r="K178" s="17">
        <v>263</v>
      </c>
      <c r="L178" s="17">
        <v>0</v>
      </c>
      <c r="M178" s="5">
        <f t="shared" si="16"/>
        <v>0</v>
      </c>
      <c r="N178" s="5">
        <v>0</v>
      </c>
      <c r="O178" s="6">
        <f t="shared" si="17"/>
        <v>0</v>
      </c>
      <c r="P178" s="48"/>
      <c r="Q178" s="100" t="e">
        <f>#REF!*$Q$5</f>
        <v>#REF!</v>
      </c>
      <c r="R178" s="184"/>
      <c r="S178" s="184"/>
      <c r="T178" s="184">
        <v>0</v>
      </c>
      <c r="U178" s="92">
        <f t="shared" si="14"/>
        <v>0</v>
      </c>
      <c r="V178" s="179">
        <v>0</v>
      </c>
      <c r="W178" s="129">
        <f t="shared" si="15"/>
        <v>0</v>
      </c>
    </row>
    <row r="179" spans="1:23" ht="34.5" customHeight="1" outlineLevel="7" x14ac:dyDescent="0.2">
      <c r="A179" s="91"/>
      <c r="B179" s="93"/>
      <c r="C179" s="95"/>
      <c r="D179" s="95"/>
      <c r="E179" s="97"/>
      <c r="F179" s="101"/>
      <c r="G179" s="103"/>
      <c r="H179" s="103"/>
      <c r="I179" s="26" t="s">
        <v>50</v>
      </c>
      <c r="J179" s="17" t="s">
        <v>258</v>
      </c>
      <c r="K179" s="17">
        <v>166</v>
      </c>
      <c r="L179" s="17">
        <v>0</v>
      </c>
      <c r="M179" s="5">
        <f t="shared" si="16"/>
        <v>0</v>
      </c>
      <c r="N179" s="5">
        <v>0</v>
      </c>
      <c r="O179" s="6">
        <f t="shared" si="17"/>
        <v>0</v>
      </c>
      <c r="P179" s="48"/>
      <c r="Q179" s="100" t="e">
        <f>#REF!*$Q$5</f>
        <v>#REF!</v>
      </c>
      <c r="R179" s="184"/>
      <c r="S179" s="184"/>
      <c r="T179" s="184">
        <v>0</v>
      </c>
      <c r="U179" s="92">
        <f t="shared" si="14"/>
        <v>0</v>
      </c>
      <c r="V179" s="179">
        <v>0</v>
      </c>
      <c r="W179" s="129">
        <f t="shared" si="15"/>
        <v>0</v>
      </c>
    </row>
    <row r="180" spans="1:23" ht="34.5" customHeight="1" outlineLevel="7" x14ac:dyDescent="0.2">
      <c r="A180" s="91"/>
      <c r="B180" s="93"/>
      <c r="C180" s="95"/>
      <c r="D180" s="95"/>
      <c r="E180" s="97"/>
      <c r="F180" s="101"/>
      <c r="G180" s="103"/>
      <c r="H180" s="103"/>
      <c r="I180" s="26" t="s">
        <v>51</v>
      </c>
      <c r="J180" s="17" t="s">
        <v>257</v>
      </c>
      <c r="K180" s="17">
        <v>100</v>
      </c>
      <c r="L180" s="17">
        <v>0</v>
      </c>
      <c r="M180" s="5">
        <f t="shared" si="16"/>
        <v>0</v>
      </c>
      <c r="N180" s="5">
        <v>0</v>
      </c>
      <c r="O180" s="6">
        <f t="shared" si="17"/>
        <v>0</v>
      </c>
      <c r="P180" s="48"/>
      <c r="Q180" s="100" t="e">
        <f>#REF!*$Q$5</f>
        <v>#REF!</v>
      </c>
      <c r="R180" s="184"/>
      <c r="S180" s="184"/>
      <c r="T180" s="184">
        <v>0</v>
      </c>
      <c r="U180" s="92">
        <f t="shared" si="14"/>
        <v>0</v>
      </c>
      <c r="V180" s="179">
        <v>0</v>
      </c>
      <c r="W180" s="129">
        <f t="shared" si="15"/>
        <v>0</v>
      </c>
    </row>
    <row r="181" spans="1:23" ht="34.5" customHeight="1" outlineLevel="5" x14ac:dyDescent="0.2">
      <c r="A181" s="91"/>
      <c r="B181" s="93"/>
      <c r="C181" s="95"/>
      <c r="D181" s="95"/>
      <c r="E181" s="97"/>
      <c r="F181" s="101"/>
      <c r="G181" s="103"/>
      <c r="H181" s="103"/>
      <c r="I181" s="25" t="s">
        <v>245</v>
      </c>
      <c r="J181" s="23"/>
      <c r="K181" s="23"/>
      <c r="L181" s="23"/>
      <c r="M181" s="23"/>
      <c r="N181" s="23"/>
      <c r="O181" s="24"/>
      <c r="P181" s="50"/>
      <c r="Q181" s="104" t="e">
        <f>#REF!*$Q$5</f>
        <v>#REF!</v>
      </c>
      <c r="R181" s="104"/>
      <c r="S181" s="104"/>
      <c r="T181" s="104"/>
      <c r="U181" s="92">
        <f t="shared" si="14"/>
        <v>0</v>
      </c>
      <c r="V181" s="179"/>
      <c r="W181" s="129">
        <f t="shared" si="15"/>
        <v>0</v>
      </c>
    </row>
    <row r="182" spans="1:23" ht="34.5" customHeight="1" outlineLevel="7" x14ac:dyDescent="0.2">
      <c r="A182" s="91"/>
      <c r="B182" s="93"/>
      <c r="C182" s="95"/>
      <c r="D182" s="95"/>
      <c r="E182" s="97"/>
      <c r="F182" s="101"/>
      <c r="G182" s="103"/>
      <c r="H182" s="103"/>
      <c r="I182" s="26" t="s">
        <v>38</v>
      </c>
      <c r="J182" s="17" t="s">
        <v>258</v>
      </c>
      <c r="K182" s="17">
        <v>316</v>
      </c>
      <c r="L182" s="17">
        <v>316</v>
      </c>
      <c r="M182" s="5">
        <f t="shared" si="16"/>
        <v>0</v>
      </c>
      <c r="N182" s="5">
        <v>316</v>
      </c>
      <c r="O182" s="6">
        <f t="shared" ref="O182:O194" si="18">N182/K182</f>
        <v>1</v>
      </c>
      <c r="P182" s="48"/>
      <c r="Q182" s="100" t="e">
        <f>#REF!*$Q$5</f>
        <v>#REF!</v>
      </c>
      <c r="R182" s="184"/>
      <c r="S182" s="184"/>
      <c r="T182" s="184">
        <v>316</v>
      </c>
      <c r="U182" s="92">
        <f t="shared" si="14"/>
        <v>0</v>
      </c>
      <c r="V182" s="179">
        <v>316</v>
      </c>
      <c r="W182" s="129">
        <f t="shared" si="15"/>
        <v>0</v>
      </c>
    </row>
    <row r="183" spans="1:23" ht="34.5" customHeight="1" outlineLevel="7" x14ac:dyDescent="0.2">
      <c r="A183" s="91"/>
      <c r="B183" s="93"/>
      <c r="C183" s="95"/>
      <c r="D183" s="95"/>
      <c r="E183" s="97"/>
      <c r="F183" s="101"/>
      <c r="G183" s="103"/>
      <c r="H183" s="103"/>
      <c r="I183" s="26" t="s">
        <v>39</v>
      </c>
      <c r="J183" s="17" t="s">
        <v>259</v>
      </c>
      <c r="K183" s="17">
        <v>128</v>
      </c>
      <c r="L183" s="17">
        <v>128</v>
      </c>
      <c r="M183" s="5">
        <f t="shared" si="16"/>
        <v>0</v>
      </c>
      <c r="N183" s="5">
        <v>128</v>
      </c>
      <c r="O183" s="6">
        <f t="shared" si="18"/>
        <v>1</v>
      </c>
      <c r="P183" s="48"/>
      <c r="Q183" s="100" t="e">
        <f>#REF!*$Q$5</f>
        <v>#REF!</v>
      </c>
      <c r="R183" s="184"/>
      <c r="S183" s="184"/>
      <c r="T183" s="184">
        <v>128</v>
      </c>
      <c r="U183" s="92">
        <f t="shared" si="14"/>
        <v>0</v>
      </c>
      <c r="V183" s="179">
        <v>128</v>
      </c>
      <c r="W183" s="129">
        <f t="shared" si="15"/>
        <v>0</v>
      </c>
    </row>
    <row r="184" spans="1:23" ht="34.5" customHeight="1" outlineLevel="7" x14ac:dyDescent="0.2">
      <c r="A184" s="91"/>
      <c r="B184" s="93"/>
      <c r="C184" s="95"/>
      <c r="D184" s="95"/>
      <c r="E184" s="97"/>
      <c r="F184" s="101"/>
      <c r="G184" s="103"/>
      <c r="H184" s="103"/>
      <c r="I184" s="26" t="s">
        <v>40</v>
      </c>
      <c r="J184" s="17" t="s">
        <v>258</v>
      </c>
      <c r="K184" s="17">
        <v>4</v>
      </c>
      <c r="L184" s="17">
        <v>4</v>
      </c>
      <c r="M184" s="5">
        <f t="shared" si="16"/>
        <v>1</v>
      </c>
      <c r="N184" s="5">
        <v>5</v>
      </c>
      <c r="O184" s="6">
        <f t="shared" si="18"/>
        <v>1.25</v>
      </c>
      <c r="P184" s="48"/>
      <c r="Q184" s="100"/>
      <c r="R184" s="184"/>
      <c r="S184" s="184"/>
      <c r="T184" s="184">
        <v>5</v>
      </c>
      <c r="U184" s="92">
        <f t="shared" si="14"/>
        <v>0</v>
      </c>
      <c r="V184" s="179">
        <v>5</v>
      </c>
      <c r="W184" s="129">
        <f t="shared" si="15"/>
        <v>0</v>
      </c>
    </row>
    <row r="185" spans="1:23" ht="34.5" customHeight="1" outlineLevel="7" x14ac:dyDescent="0.2">
      <c r="A185" s="91"/>
      <c r="B185" s="93"/>
      <c r="C185" s="95"/>
      <c r="D185" s="95"/>
      <c r="E185" s="97"/>
      <c r="F185" s="101"/>
      <c r="G185" s="103"/>
      <c r="H185" s="103"/>
      <c r="I185" s="26" t="s">
        <v>41</v>
      </c>
      <c r="J185" s="17" t="s">
        <v>256</v>
      </c>
      <c r="K185" s="17">
        <v>10025</v>
      </c>
      <c r="L185" s="17">
        <v>10025</v>
      </c>
      <c r="M185" s="5">
        <f t="shared" si="16"/>
        <v>0</v>
      </c>
      <c r="N185" s="5">
        <v>10025</v>
      </c>
      <c r="O185" s="6">
        <f t="shared" si="18"/>
        <v>1</v>
      </c>
      <c r="P185" s="48"/>
      <c r="Q185" s="100"/>
      <c r="R185" s="184"/>
      <c r="S185" s="184"/>
      <c r="T185" s="184">
        <v>10025</v>
      </c>
      <c r="U185" s="92">
        <f t="shared" si="14"/>
        <v>0</v>
      </c>
      <c r="V185" s="179">
        <v>10025</v>
      </c>
      <c r="W185" s="129">
        <f t="shared" si="15"/>
        <v>0</v>
      </c>
    </row>
    <row r="186" spans="1:23" ht="34.5" customHeight="1" outlineLevel="7" x14ac:dyDescent="0.2">
      <c r="A186" s="91"/>
      <c r="B186" s="93"/>
      <c r="C186" s="95"/>
      <c r="D186" s="95"/>
      <c r="E186" s="97"/>
      <c r="F186" s="101"/>
      <c r="G186" s="103"/>
      <c r="H186" s="103"/>
      <c r="I186" s="26" t="s">
        <v>42</v>
      </c>
      <c r="J186" s="17" t="s">
        <v>259</v>
      </c>
      <c r="K186" s="17">
        <v>45</v>
      </c>
      <c r="L186" s="17">
        <v>45</v>
      </c>
      <c r="M186" s="5">
        <f t="shared" si="16"/>
        <v>0</v>
      </c>
      <c r="N186" s="5">
        <v>45</v>
      </c>
      <c r="O186" s="6">
        <f t="shared" si="18"/>
        <v>1</v>
      </c>
      <c r="P186" s="48"/>
      <c r="Q186" s="100"/>
      <c r="R186" s="184"/>
      <c r="S186" s="184"/>
      <c r="T186" s="184">
        <v>45</v>
      </c>
      <c r="U186" s="92">
        <f t="shared" si="14"/>
        <v>0</v>
      </c>
      <c r="V186" s="179">
        <v>45</v>
      </c>
      <c r="W186" s="129">
        <f t="shared" si="15"/>
        <v>0</v>
      </c>
    </row>
    <row r="187" spans="1:23" ht="34.5" customHeight="1" outlineLevel="7" x14ac:dyDescent="0.2">
      <c r="A187" s="91"/>
      <c r="B187" s="93"/>
      <c r="C187" s="95"/>
      <c r="D187" s="95"/>
      <c r="E187" s="97"/>
      <c r="F187" s="101"/>
      <c r="G187" s="103"/>
      <c r="H187" s="103"/>
      <c r="I187" s="26" t="s">
        <v>43</v>
      </c>
      <c r="J187" s="17" t="s">
        <v>258</v>
      </c>
      <c r="K187" s="17">
        <v>50</v>
      </c>
      <c r="L187" s="17">
        <v>50</v>
      </c>
      <c r="M187" s="5">
        <f t="shared" si="16"/>
        <v>0</v>
      </c>
      <c r="N187" s="5">
        <v>50</v>
      </c>
      <c r="O187" s="6">
        <f t="shared" si="18"/>
        <v>1</v>
      </c>
      <c r="P187" s="48"/>
      <c r="Q187" s="100"/>
      <c r="R187" s="184"/>
      <c r="S187" s="184"/>
      <c r="T187" s="184">
        <v>50</v>
      </c>
      <c r="U187" s="92">
        <f t="shared" si="14"/>
        <v>0</v>
      </c>
      <c r="V187" s="179">
        <v>0</v>
      </c>
      <c r="W187" s="129">
        <f t="shared" si="15"/>
        <v>-50</v>
      </c>
    </row>
    <row r="188" spans="1:23" ht="34.5" customHeight="1" outlineLevel="7" x14ac:dyDescent="0.2">
      <c r="A188" s="91"/>
      <c r="B188" s="93"/>
      <c r="C188" s="95"/>
      <c r="D188" s="95"/>
      <c r="E188" s="97"/>
      <c r="F188" s="101"/>
      <c r="G188" s="103"/>
      <c r="H188" s="103"/>
      <c r="I188" s="26" t="s">
        <v>248</v>
      </c>
      <c r="J188" s="17" t="s">
        <v>256</v>
      </c>
      <c r="K188" s="17">
        <v>10100</v>
      </c>
      <c r="L188" s="17">
        <v>10100</v>
      </c>
      <c r="M188" s="5">
        <f t="shared" si="16"/>
        <v>0</v>
      </c>
      <c r="N188" s="5">
        <v>10100</v>
      </c>
      <c r="O188" s="6">
        <f t="shared" si="18"/>
        <v>1</v>
      </c>
      <c r="P188" s="48"/>
      <c r="Q188" s="100" t="e">
        <f>#REF!*$Q$5</f>
        <v>#REF!</v>
      </c>
      <c r="R188" s="184"/>
      <c r="S188" s="184"/>
      <c r="T188" s="184">
        <v>10100</v>
      </c>
      <c r="U188" s="92">
        <f t="shared" si="14"/>
        <v>0</v>
      </c>
      <c r="V188" s="179">
        <v>0</v>
      </c>
      <c r="W188" s="129">
        <f t="shared" si="15"/>
        <v>-10100</v>
      </c>
    </row>
    <row r="189" spans="1:23" ht="34.5" customHeight="1" outlineLevel="7" x14ac:dyDescent="0.2">
      <c r="A189" s="91"/>
      <c r="B189" s="93"/>
      <c r="C189" s="95"/>
      <c r="D189" s="95"/>
      <c r="E189" s="97"/>
      <c r="F189" s="101"/>
      <c r="G189" s="103"/>
      <c r="H189" s="103"/>
      <c r="I189" s="26" t="s">
        <v>249</v>
      </c>
      <c r="J189" s="17" t="s">
        <v>259</v>
      </c>
      <c r="K189" s="17">
        <v>195</v>
      </c>
      <c r="L189" s="17">
        <v>195</v>
      </c>
      <c r="M189" s="5">
        <f t="shared" si="16"/>
        <v>0</v>
      </c>
      <c r="N189" s="5">
        <v>195</v>
      </c>
      <c r="O189" s="6">
        <f t="shared" si="18"/>
        <v>1</v>
      </c>
      <c r="P189" s="48"/>
      <c r="Q189" s="100" t="e">
        <f>#REF!*$Q$5</f>
        <v>#REF!</v>
      </c>
      <c r="R189" s="184"/>
      <c r="S189" s="184"/>
      <c r="T189" s="184">
        <v>195</v>
      </c>
      <c r="U189" s="92">
        <f t="shared" si="14"/>
        <v>0</v>
      </c>
      <c r="V189" s="179">
        <v>0</v>
      </c>
      <c r="W189" s="129">
        <f t="shared" si="15"/>
        <v>-195</v>
      </c>
    </row>
    <row r="190" spans="1:23" ht="34.5" customHeight="1" outlineLevel="7" x14ac:dyDescent="0.2">
      <c r="A190" s="91"/>
      <c r="B190" s="93"/>
      <c r="C190" s="95"/>
      <c r="D190" s="95"/>
      <c r="E190" s="97"/>
      <c r="F190" s="101"/>
      <c r="G190" s="103"/>
      <c r="H190" s="103"/>
      <c r="I190" s="26" t="s">
        <v>250</v>
      </c>
      <c r="J190" s="17" t="s">
        <v>258</v>
      </c>
      <c r="K190" s="17">
        <v>50</v>
      </c>
      <c r="L190" s="17">
        <v>50</v>
      </c>
      <c r="M190" s="5">
        <f t="shared" si="16"/>
        <v>14</v>
      </c>
      <c r="N190" s="5">
        <v>64</v>
      </c>
      <c r="O190" s="6">
        <f t="shared" si="18"/>
        <v>1.28</v>
      </c>
      <c r="P190" s="48"/>
      <c r="Q190" s="100" t="e">
        <f>#REF!*$Q$5</f>
        <v>#REF!</v>
      </c>
      <c r="R190" s="184"/>
      <c r="S190" s="184"/>
      <c r="T190" s="184">
        <v>64</v>
      </c>
      <c r="U190" s="92">
        <f t="shared" si="14"/>
        <v>0</v>
      </c>
      <c r="V190" s="179">
        <v>0</v>
      </c>
      <c r="W190" s="129">
        <f t="shared" si="15"/>
        <v>-64</v>
      </c>
    </row>
    <row r="191" spans="1:23" ht="34.5" customHeight="1" outlineLevel="7" x14ac:dyDescent="0.2">
      <c r="A191" s="91"/>
      <c r="B191" s="93"/>
      <c r="C191" s="95"/>
      <c r="D191" s="95"/>
      <c r="E191" s="97"/>
      <c r="F191" s="101"/>
      <c r="G191" s="103"/>
      <c r="H191" s="103"/>
      <c r="I191" s="26" t="s">
        <v>48</v>
      </c>
      <c r="J191" s="17" t="s">
        <v>257</v>
      </c>
      <c r="K191" s="17">
        <v>100</v>
      </c>
      <c r="L191" s="17">
        <v>100</v>
      </c>
      <c r="M191" s="5">
        <f t="shared" si="16"/>
        <v>0</v>
      </c>
      <c r="N191" s="5">
        <v>100</v>
      </c>
      <c r="O191" s="6">
        <f t="shared" si="18"/>
        <v>1</v>
      </c>
      <c r="P191" s="48"/>
      <c r="Q191" s="100" t="e">
        <f>#REF!*$Q$5</f>
        <v>#REF!</v>
      </c>
      <c r="R191" s="184"/>
      <c r="S191" s="184"/>
      <c r="T191" s="184">
        <v>95</v>
      </c>
      <c r="U191" s="92">
        <f t="shared" si="14"/>
        <v>-5</v>
      </c>
      <c r="V191" s="179">
        <v>0</v>
      </c>
      <c r="W191" s="129">
        <f t="shared" si="15"/>
        <v>-100</v>
      </c>
    </row>
    <row r="192" spans="1:23" ht="34.5" customHeight="1" outlineLevel="7" x14ac:dyDescent="0.2">
      <c r="A192" s="91"/>
      <c r="B192" s="93"/>
      <c r="C192" s="95"/>
      <c r="D192" s="95"/>
      <c r="E192" s="97"/>
      <c r="F192" s="101"/>
      <c r="G192" s="103"/>
      <c r="H192" s="103"/>
      <c r="I192" s="26" t="s">
        <v>49</v>
      </c>
      <c r="J192" s="17" t="s">
        <v>259</v>
      </c>
      <c r="K192" s="17">
        <v>145</v>
      </c>
      <c r="L192" s="17">
        <v>145</v>
      </c>
      <c r="M192" s="5">
        <f t="shared" si="16"/>
        <v>0</v>
      </c>
      <c r="N192" s="5">
        <v>145</v>
      </c>
      <c r="O192" s="6">
        <f t="shared" si="18"/>
        <v>1</v>
      </c>
      <c r="P192" s="48"/>
      <c r="Q192" s="100" t="e">
        <f>#REF!*$Q$5</f>
        <v>#REF!</v>
      </c>
      <c r="R192" s="184"/>
      <c r="S192" s="184"/>
      <c r="T192" s="184">
        <v>0</v>
      </c>
      <c r="U192" s="92">
        <f t="shared" si="14"/>
        <v>-145</v>
      </c>
      <c r="V192" s="179">
        <v>0</v>
      </c>
      <c r="W192" s="129">
        <f t="shared" si="15"/>
        <v>-145</v>
      </c>
    </row>
    <row r="193" spans="1:23" ht="34.5" customHeight="1" outlineLevel="7" x14ac:dyDescent="0.2">
      <c r="A193" s="91"/>
      <c r="B193" s="93"/>
      <c r="C193" s="95"/>
      <c r="D193" s="95"/>
      <c r="E193" s="97"/>
      <c r="F193" s="101"/>
      <c r="G193" s="103"/>
      <c r="H193" s="103"/>
      <c r="I193" s="26" t="s">
        <v>50</v>
      </c>
      <c r="J193" s="17" t="s">
        <v>258</v>
      </c>
      <c r="K193" s="17">
        <v>166</v>
      </c>
      <c r="L193" s="17">
        <v>0</v>
      </c>
      <c r="M193" s="5">
        <f t="shared" si="16"/>
        <v>0</v>
      </c>
      <c r="N193" s="5">
        <v>0</v>
      </c>
      <c r="O193" s="6">
        <f t="shared" si="18"/>
        <v>0</v>
      </c>
      <c r="P193" s="48"/>
      <c r="Q193" s="100" t="e">
        <f>#REF!*$Q$5</f>
        <v>#REF!</v>
      </c>
      <c r="R193" s="184"/>
      <c r="S193" s="184"/>
      <c r="T193" s="184">
        <v>0</v>
      </c>
      <c r="U193" s="92">
        <f t="shared" si="14"/>
        <v>0</v>
      </c>
      <c r="V193" s="179">
        <v>0</v>
      </c>
      <c r="W193" s="129">
        <f t="shared" si="15"/>
        <v>0</v>
      </c>
    </row>
    <row r="194" spans="1:23" ht="34.5" customHeight="1" outlineLevel="7" x14ac:dyDescent="0.2">
      <c r="A194" s="91"/>
      <c r="B194" s="93"/>
      <c r="C194" s="95"/>
      <c r="D194" s="95"/>
      <c r="E194" s="97"/>
      <c r="F194" s="101"/>
      <c r="G194" s="103"/>
      <c r="H194" s="103"/>
      <c r="I194" s="26" t="s">
        <v>51</v>
      </c>
      <c r="J194" s="17" t="s">
        <v>257</v>
      </c>
      <c r="K194" s="17">
        <v>100</v>
      </c>
      <c r="L194" s="17">
        <v>56</v>
      </c>
      <c r="M194" s="5">
        <f t="shared" si="16"/>
        <v>1</v>
      </c>
      <c r="N194" s="5">
        <v>57</v>
      </c>
      <c r="O194" s="6">
        <f t="shared" si="18"/>
        <v>0.56999999999999995</v>
      </c>
      <c r="P194" s="48"/>
      <c r="Q194" s="100" t="e">
        <f>#REF!*$Q$5</f>
        <v>#REF!</v>
      </c>
      <c r="R194" s="184"/>
      <c r="S194" s="184"/>
      <c r="T194" s="184">
        <v>7</v>
      </c>
      <c r="U194" s="92">
        <f t="shared" si="14"/>
        <v>-50</v>
      </c>
      <c r="V194" s="179">
        <v>7</v>
      </c>
      <c r="W194" s="129">
        <f t="shared" si="15"/>
        <v>-50</v>
      </c>
    </row>
    <row r="195" spans="1:23" ht="34.5" customHeight="1" outlineLevel="5" x14ac:dyDescent="0.2">
      <c r="A195" s="91"/>
      <c r="B195" s="93"/>
      <c r="C195" s="95"/>
      <c r="D195" s="95"/>
      <c r="E195" s="97"/>
      <c r="F195" s="101"/>
      <c r="G195" s="103"/>
      <c r="H195" s="103"/>
      <c r="I195" s="25" t="s">
        <v>246</v>
      </c>
      <c r="J195" s="23"/>
      <c r="K195" s="23"/>
      <c r="L195" s="23"/>
      <c r="M195" s="23"/>
      <c r="N195" s="23"/>
      <c r="O195" s="24"/>
      <c r="P195" s="50"/>
      <c r="Q195" s="104" t="e">
        <f>#REF!*$Q$5</f>
        <v>#REF!</v>
      </c>
      <c r="R195" s="104"/>
      <c r="S195" s="104"/>
      <c r="T195" s="104"/>
      <c r="U195" s="92">
        <f t="shared" si="14"/>
        <v>0</v>
      </c>
      <c r="V195" s="179"/>
      <c r="W195" s="129">
        <f t="shared" si="15"/>
        <v>0</v>
      </c>
    </row>
    <row r="196" spans="1:23" ht="34.5" customHeight="1" outlineLevel="7" x14ac:dyDescent="0.2">
      <c r="A196" s="91"/>
      <c r="B196" s="93"/>
      <c r="C196" s="95"/>
      <c r="D196" s="95"/>
      <c r="E196" s="97"/>
      <c r="F196" s="101"/>
      <c r="G196" s="103"/>
      <c r="H196" s="103"/>
      <c r="I196" s="16" t="s">
        <v>38</v>
      </c>
      <c r="J196" s="17" t="s">
        <v>258</v>
      </c>
      <c r="K196" s="17">
        <v>180</v>
      </c>
      <c r="L196" s="17">
        <v>0</v>
      </c>
      <c r="M196" s="5">
        <f t="shared" si="16"/>
        <v>180</v>
      </c>
      <c r="N196" s="5">
        <v>180</v>
      </c>
      <c r="O196" s="6">
        <f t="shared" ref="O196:O208" si="19">N196/K196</f>
        <v>1</v>
      </c>
      <c r="P196" s="48"/>
      <c r="Q196" s="100" t="e">
        <f>#REF!*$Q$5</f>
        <v>#REF!</v>
      </c>
      <c r="R196" s="184"/>
      <c r="S196" s="184"/>
      <c r="T196" s="184">
        <v>0</v>
      </c>
      <c r="U196" s="92">
        <f t="shared" si="14"/>
        <v>-180</v>
      </c>
      <c r="V196" s="179">
        <v>0</v>
      </c>
      <c r="W196" s="129">
        <f t="shared" si="15"/>
        <v>-180</v>
      </c>
    </row>
    <row r="197" spans="1:23" ht="34.5" customHeight="1" outlineLevel="7" x14ac:dyDescent="0.2">
      <c r="A197" s="91"/>
      <c r="B197" s="93"/>
      <c r="C197" s="95"/>
      <c r="D197" s="95"/>
      <c r="E197" s="97"/>
      <c r="F197" s="101"/>
      <c r="G197" s="103"/>
      <c r="H197" s="103"/>
      <c r="I197" s="16" t="s">
        <v>39</v>
      </c>
      <c r="J197" s="17" t="s">
        <v>259</v>
      </c>
      <c r="K197" s="17">
        <v>72</v>
      </c>
      <c r="L197" s="17">
        <v>0</v>
      </c>
      <c r="M197" s="5">
        <f t="shared" si="16"/>
        <v>0</v>
      </c>
      <c r="N197" s="5">
        <v>0</v>
      </c>
      <c r="O197" s="6">
        <f t="shared" si="19"/>
        <v>0</v>
      </c>
      <c r="P197" s="48"/>
      <c r="Q197" s="100" t="e">
        <f>#REF!*$Q$5</f>
        <v>#REF!</v>
      </c>
      <c r="R197" s="184"/>
      <c r="S197" s="184"/>
      <c r="T197" s="184">
        <v>0</v>
      </c>
      <c r="U197" s="92">
        <f t="shared" si="14"/>
        <v>0</v>
      </c>
      <c r="V197" s="179">
        <v>0</v>
      </c>
      <c r="W197" s="129">
        <f t="shared" si="15"/>
        <v>0</v>
      </c>
    </row>
    <row r="198" spans="1:23" ht="34.5" customHeight="1" outlineLevel="7" x14ac:dyDescent="0.2">
      <c r="A198" s="91"/>
      <c r="B198" s="93"/>
      <c r="C198" s="95"/>
      <c r="D198" s="95"/>
      <c r="E198" s="97"/>
      <c r="F198" s="101"/>
      <c r="G198" s="103"/>
      <c r="H198" s="103"/>
      <c r="I198" s="16" t="s">
        <v>40</v>
      </c>
      <c r="J198" s="17" t="s">
        <v>258</v>
      </c>
      <c r="K198" s="17">
        <v>3</v>
      </c>
      <c r="L198" s="17">
        <v>0</v>
      </c>
      <c r="M198" s="5">
        <f t="shared" si="16"/>
        <v>0</v>
      </c>
      <c r="N198" s="5">
        <v>0</v>
      </c>
      <c r="O198" s="6">
        <f t="shared" si="19"/>
        <v>0</v>
      </c>
      <c r="P198" s="48"/>
      <c r="Q198" s="100"/>
      <c r="R198" s="184"/>
      <c r="S198" s="184"/>
      <c r="T198" s="184">
        <v>0</v>
      </c>
      <c r="U198" s="92">
        <f t="shared" si="14"/>
        <v>0</v>
      </c>
      <c r="V198" s="179">
        <v>0</v>
      </c>
      <c r="W198" s="129">
        <f t="shared" si="15"/>
        <v>0</v>
      </c>
    </row>
    <row r="199" spans="1:23" ht="34.5" customHeight="1" outlineLevel="7" x14ac:dyDescent="0.2">
      <c r="A199" s="91"/>
      <c r="B199" s="93"/>
      <c r="C199" s="95"/>
      <c r="D199" s="95"/>
      <c r="E199" s="97"/>
      <c r="F199" s="101"/>
      <c r="G199" s="103"/>
      <c r="H199" s="103"/>
      <c r="I199" s="16" t="s">
        <v>41</v>
      </c>
      <c r="J199" s="17" t="s">
        <v>256</v>
      </c>
      <c r="K199" s="17">
        <v>4520</v>
      </c>
      <c r="L199" s="17">
        <v>0</v>
      </c>
      <c r="M199" s="5">
        <f t="shared" si="16"/>
        <v>0</v>
      </c>
      <c r="N199" s="5">
        <v>0</v>
      </c>
      <c r="O199" s="6">
        <f t="shared" si="19"/>
        <v>0</v>
      </c>
      <c r="P199" s="48"/>
      <c r="Q199" s="100"/>
      <c r="R199" s="184"/>
      <c r="S199" s="184"/>
      <c r="T199" s="184">
        <v>0</v>
      </c>
      <c r="U199" s="92">
        <f t="shared" si="14"/>
        <v>0</v>
      </c>
      <c r="V199" s="179">
        <v>0</v>
      </c>
      <c r="W199" s="129">
        <f t="shared" si="15"/>
        <v>0</v>
      </c>
    </row>
    <row r="200" spans="1:23" ht="34.5" customHeight="1" outlineLevel="7" x14ac:dyDescent="0.2">
      <c r="A200" s="91"/>
      <c r="B200" s="93"/>
      <c r="C200" s="95"/>
      <c r="D200" s="95"/>
      <c r="E200" s="97"/>
      <c r="F200" s="101"/>
      <c r="G200" s="103"/>
      <c r="H200" s="103"/>
      <c r="I200" s="16" t="s">
        <v>42</v>
      </c>
      <c r="J200" s="17" t="s">
        <v>259</v>
      </c>
      <c r="K200" s="17">
        <v>30</v>
      </c>
      <c r="L200" s="17">
        <v>0</v>
      </c>
      <c r="M200" s="5">
        <f t="shared" si="16"/>
        <v>0</v>
      </c>
      <c r="N200" s="5">
        <v>0</v>
      </c>
      <c r="O200" s="6">
        <f t="shared" si="19"/>
        <v>0</v>
      </c>
      <c r="P200" s="48"/>
      <c r="Q200" s="100"/>
      <c r="R200" s="184"/>
      <c r="S200" s="184"/>
      <c r="T200" s="184">
        <v>0</v>
      </c>
      <c r="U200" s="92">
        <f t="shared" si="14"/>
        <v>0</v>
      </c>
      <c r="V200" s="179">
        <v>0</v>
      </c>
      <c r="W200" s="129">
        <f t="shared" si="15"/>
        <v>0</v>
      </c>
    </row>
    <row r="201" spans="1:23" ht="34.5" customHeight="1" outlineLevel="7" x14ac:dyDescent="0.2">
      <c r="A201" s="91"/>
      <c r="B201" s="93"/>
      <c r="C201" s="95"/>
      <c r="D201" s="95"/>
      <c r="E201" s="97"/>
      <c r="F201" s="101"/>
      <c r="G201" s="103"/>
      <c r="H201" s="103"/>
      <c r="I201" s="16" t="s">
        <v>43</v>
      </c>
      <c r="J201" s="17" t="s">
        <v>258</v>
      </c>
      <c r="K201" s="17">
        <v>35</v>
      </c>
      <c r="L201" s="17">
        <v>0</v>
      </c>
      <c r="M201" s="5">
        <f t="shared" si="16"/>
        <v>0</v>
      </c>
      <c r="N201" s="5">
        <v>0</v>
      </c>
      <c r="O201" s="6">
        <f t="shared" si="19"/>
        <v>0</v>
      </c>
      <c r="P201" s="48"/>
      <c r="Q201" s="100"/>
      <c r="R201" s="184"/>
      <c r="S201" s="184"/>
      <c r="T201" s="184">
        <v>0</v>
      </c>
      <c r="U201" s="92">
        <f t="shared" si="14"/>
        <v>0</v>
      </c>
      <c r="V201" s="179">
        <v>0</v>
      </c>
      <c r="W201" s="129">
        <f t="shared" si="15"/>
        <v>0</v>
      </c>
    </row>
    <row r="202" spans="1:23" ht="34.5" customHeight="1" outlineLevel="7" x14ac:dyDescent="0.2">
      <c r="A202" s="91"/>
      <c r="B202" s="93"/>
      <c r="C202" s="95"/>
      <c r="D202" s="95"/>
      <c r="E202" s="97"/>
      <c r="F202" s="101"/>
      <c r="G202" s="103"/>
      <c r="H202" s="103"/>
      <c r="I202" s="16" t="s">
        <v>248</v>
      </c>
      <c r="J202" s="17" t="s">
        <v>256</v>
      </c>
      <c r="K202" s="17">
        <v>4280</v>
      </c>
      <c r="L202" s="17">
        <v>0</v>
      </c>
      <c r="M202" s="5">
        <f t="shared" si="16"/>
        <v>0</v>
      </c>
      <c r="N202" s="5">
        <v>0</v>
      </c>
      <c r="O202" s="6">
        <f t="shared" si="19"/>
        <v>0</v>
      </c>
      <c r="P202" s="48"/>
      <c r="Q202" s="100" t="e">
        <f>#REF!*$Q$5</f>
        <v>#REF!</v>
      </c>
      <c r="R202" s="184"/>
      <c r="S202" s="184"/>
      <c r="T202" s="184">
        <v>0</v>
      </c>
      <c r="U202" s="92">
        <f t="shared" si="14"/>
        <v>0</v>
      </c>
      <c r="V202" s="179">
        <v>0</v>
      </c>
      <c r="W202" s="129">
        <f t="shared" si="15"/>
        <v>0</v>
      </c>
    </row>
    <row r="203" spans="1:23" ht="34.5" customHeight="1" outlineLevel="7" x14ac:dyDescent="0.2">
      <c r="A203" s="91"/>
      <c r="B203" s="93"/>
      <c r="C203" s="95"/>
      <c r="D203" s="95"/>
      <c r="E203" s="97"/>
      <c r="F203" s="101"/>
      <c r="G203" s="103"/>
      <c r="H203" s="103"/>
      <c r="I203" s="16" t="s">
        <v>249</v>
      </c>
      <c r="J203" s="17" t="s">
        <v>259</v>
      </c>
      <c r="K203" s="17">
        <v>103</v>
      </c>
      <c r="L203" s="17">
        <v>0</v>
      </c>
      <c r="M203" s="5">
        <f t="shared" si="16"/>
        <v>0</v>
      </c>
      <c r="N203" s="5">
        <v>0</v>
      </c>
      <c r="O203" s="6">
        <f t="shared" si="19"/>
        <v>0</v>
      </c>
      <c r="P203" s="48"/>
      <c r="Q203" s="100" t="e">
        <f>#REF!*$Q$5</f>
        <v>#REF!</v>
      </c>
      <c r="R203" s="184"/>
      <c r="S203" s="184"/>
      <c r="T203" s="184">
        <v>0</v>
      </c>
      <c r="U203" s="92">
        <f t="shared" si="14"/>
        <v>0</v>
      </c>
      <c r="V203" s="179">
        <v>0</v>
      </c>
      <c r="W203" s="129">
        <f t="shared" si="15"/>
        <v>0</v>
      </c>
    </row>
    <row r="204" spans="1:23" ht="34.5" customHeight="1" outlineLevel="7" x14ac:dyDescent="0.2">
      <c r="A204" s="91"/>
      <c r="B204" s="93"/>
      <c r="C204" s="95"/>
      <c r="D204" s="95"/>
      <c r="E204" s="97"/>
      <c r="F204" s="101"/>
      <c r="G204" s="103"/>
      <c r="H204" s="103"/>
      <c r="I204" s="16" t="s">
        <v>250</v>
      </c>
      <c r="J204" s="17" t="s">
        <v>258</v>
      </c>
      <c r="K204" s="17">
        <v>28</v>
      </c>
      <c r="L204" s="17">
        <v>0</v>
      </c>
      <c r="M204" s="5">
        <f t="shared" si="16"/>
        <v>0</v>
      </c>
      <c r="N204" s="5">
        <v>0</v>
      </c>
      <c r="O204" s="6">
        <f t="shared" si="19"/>
        <v>0</v>
      </c>
      <c r="P204" s="48"/>
      <c r="Q204" s="100" t="e">
        <f>#REF!*$Q$5</f>
        <v>#REF!</v>
      </c>
      <c r="R204" s="184"/>
      <c r="S204" s="184"/>
      <c r="T204" s="184">
        <v>0</v>
      </c>
      <c r="U204" s="92">
        <f t="shared" si="14"/>
        <v>0</v>
      </c>
      <c r="V204" s="179">
        <v>0</v>
      </c>
      <c r="W204" s="129">
        <f t="shared" si="15"/>
        <v>0</v>
      </c>
    </row>
    <row r="205" spans="1:23" ht="34.5" customHeight="1" outlineLevel="7" x14ac:dyDescent="0.2">
      <c r="A205" s="91"/>
      <c r="B205" s="93"/>
      <c r="C205" s="95"/>
      <c r="D205" s="95"/>
      <c r="E205" s="97"/>
      <c r="F205" s="101"/>
      <c r="G205" s="103"/>
      <c r="H205" s="103"/>
      <c r="I205" s="16" t="s">
        <v>48</v>
      </c>
      <c r="J205" s="17" t="s">
        <v>257</v>
      </c>
      <c r="K205" s="17">
        <v>100</v>
      </c>
      <c r="L205" s="17">
        <v>0</v>
      </c>
      <c r="M205" s="5">
        <f t="shared" si="16"/>
        <v>0</v>
      </c>
      <c r="N205" s="5">
        <v>0</v>
      </c>
      <c r="O205" s="6">
        <f t="shared" si="19"/>
        <v>0</v>
      </c>
      <c r="P205" s="48"/>
      <c r="Q205" s="100" t="e">
        <f>#REF!*$Q$5</f>
        <v>#REF!</v>
      </c>
      <c r="R205" s="184"/>
      <c r="S205" s="184"/>
      <c r="T205" s="184">
        <v>0</v>
      </c>
      <c r="U205" s="92">
        <f t="shared" si="14"/>
        <v>0</v>
      </c>
      <c r="V205" s="179">
        <v>0</v>
      </c>
      <c r="W205" s="129">
        <f t="shared" si="15"/>
        <v>0</v>
      </c>
    </row>
    <row r="206" spans="1:23" ht="34.5" customHeight="1" outlineLevel="7" x14ac:dyDescent="0.2">
      <c r="A206" s="91"/>
      <c r="B206" s="93"/>
      <c r="C206" s="95"/>
      <c r="D206" s="95"/>
      <c r="E206" s="97"/>
      <c r="F206" s="101"/>
      <c r="G206" s="103"/>
      <c r="H206" s="103"/>
      <c r="I206" s="16" t="s">
        <v>49</v>
      </c>
      <c r="J206" s="17" t="s">
        <v>259</v>
      </c>
      <c r="K206" s="17">
        <v>170</v>
      </c>
      <c r="L206" s="17">
        <v>0</v>
      </c>
      <c r="M206" s="5">
        <f t="shared" si="16"/>
        <v>0</v>
      </c>
      <c r="N206" s="5">
        <v>0</v>
      </c>
      <c r="O206" s="6">
        <f t="shared" si="19"/>
        <v>0</v>
      </c>
      <c r="P206" s="48"/>
      <c r="Q206" s="100" t="e">
        <f>#REF!*$Q$5</f>
        <v>#REF!</v>
      </c>
      <c r="R206" s="184"/>
      <c r="S206" s="184"/>
      <c r="T206" s="184">
        <v>0</v>
      </c>
      <c r="U206" s="92">
        <f t="shared" si="14"/>
        <v>0</v>
      </c>
      <c r="V206" s="179">
        <v>0</v>
      </c>
      <c r="W206" s="129">
        <f t="shared" si="15"/>
        <v>0</v>
      </c>
    </row>
    <row r="207" spans="1:23" ht="34.5" customHeight="1" outlineLevel="7" x14ac:dyDescent="0.2">
      <c r="A207" s="91"/>
      <c r="B207" s="93"/>
      <c r="C207" s="95"/>
      <c r="D207" s="95"/>
      <c r="E207" s="97"/>
      <c r="F207" s="101"/>
      <c r="G207" s="103"/>
      <c r="H207" s="103"/>
      <c r="I207" s="16" t="s">
        <v>50</v>
      </c>
      <c r="J207" s="17" t="s">
        <v>258</v>
      </c>
      <c r="K207" s="17">
        <v>95</v>
      </c>
      <c r="L207" s="17">
        <v>0</v>
      </c>
      <c r="M207" s="5">
        <f t="shared" si="16"/>
        <v>0</v>
      </c>
      <c r="N207" s="5">
        <v>0</v>
      </c>
      <c r="O207" s="6">
        <f t="shared" si="19"/>
        <v>0</v>
      </c>
      <c r="P207" s="48"/>
      <c r="Q207" s="100" t="e">
        <f>#REF!*$Q$5</f>
        <v>#REF!</v>
      </c>
      <c r="R207" s="184"/>
      <c r="S207" s="184"/>
      <c r="T207" s="184">
        <v>0</v>
      </c>
      <c r="U207" s="92">
        <f t="shared" si="14"/>
        <v>0</v>
      </c>
      <c r="V207" s="179">
        <v>0</v>
      </c>
      <c r="W207" s="129">
        <f t="shared" si="15"/>
        <v>0</v>
      </c>
    </row>
    <row r="208" spans="1:23" ht="34.5" customHeight="1" outlineLevel="7" x14ac:dyDescent="0.2">
      <c r="A208" s="91"/>
      <c r="B208" s="93"/>
      <c r="C208" s="95"/>
      <c r="D208" s="95"/>
      <c r="E208" s="97"/>
      <c r="F208" s="101"/>
      <c r="G208" s="103"/>
      <c r="H208" s="103"/>
      <c r="I208" s="16" t="s">
        <v>51</v>
      </c>
      <c r="J208" s="17" t="s">
        <v>257</v>
      </c>
      <c r="K208" s="17">
        <v>100</v>
      </c>
      <c r="L208" s="17">
        <v>0</v>
      </c>
      <c r="M208" s="5">
        <f t="shared" si="16"/>
        <v>0</v>
      </c>
      <c r="N208" s="5">
        <v>0</v>
      </c>
      <c r="O208" s="6">
        <f t="shared" si="19"/>
        <v>0</v>
      </c>
      <c r="P208" s="48"/>
      <c r="Q208" s="100" t="e">
        <f>#REF!*$Q$5</f>
        <v>#REF!</v>
      </c>
      <c r="R208" s="184"/>
      <c r="S208" s="184"/>
      <c r="T208" s="184">
        <v>0</v>
      </c>
      <c r="U208" s="92">
        <f t="shared" si="14"/>
        <v>0</v>
      </c>
      <c r="V208" s="179">
        <v>0</v>
      </c>
      <c r="W208" s="129">
        <f t="shared" si="15"/>
        <v>0</v>
      </c>
    </row>
    <row r="209" spans="1:23" ht="36" customHeight="1" outlineLevel="7" x14ac:dyDescent="0.2">
      <c r="A209" s="91"/>
      <c r="B209" s="93"/>
      <c r="C209" s="95"/>
      <c r="D209" s="95"/>
      <c r="E209" s="97"/>
      <c r="F209" s="101"/>
      <c r="G209" s="101"/>
      <c r="H209" s="101"/>
      <c r="I209" s="19" t="s">
        <v>283</v>
      </c>
      <c r="J209" s="21"/>
      <c r="K209" s="20"/>
      <c r="L209" s="20"/>
      <c r="M209" s="20">
        <f t="shared" si="16"/>
        <v>0</v>
      </c>
      <c r="N209" s="20"/>
      <c r="O209" s="21"/>
      <c r="P209" s="105"/>
      <c r="Q209" s="105"/>
      <c r="R209" s="185"/>
      <c r="S209" s="185"/>
      <c r="T209" s="185"/>
      <c r="U209" s="92">
        <f t="shared" si="14"/>
        <v>0</v>
      </c>
      <c r="V209" s="179"/>
      <c r="W209" s="129">
        <f t="shared" si="15"/>
        <v>0</v>
      </c>
    </row>
    <row r="210" spans="1:23" ht="36" customHeight="1" outlineLevel="7" x14ac:dyDescent="0.2">
      <c r="A210" s="91"/>
      <c r="B210" s="93"/>
      <c r="C210" s="95"/>
      <c r="D210" s="95"/>
      <c r="E210" s="97"/>
      <c r="F210" s="101"/>
      <c r="G210" s="101"/>
      <c r="H210" s="101"/>
      <c r="I210" s="16" t="s">
        <v>283</v>
      </c>
      <c r="J210" s="17" t="s">
        <v>258</v>
      </c>
      <c r="K210" s="17">
        <v>560</v>
      </c>
      <c r="L210" s="17">
        <v>0</v>
      </c>
      <c r="M210" s="5">
        <f t="shared" si="16"/>
        <v>0</v>
      </c>
      <c r="N210" s="5">
        <v>0</v>
      </c>
      <c r="O210" s="6">
        <f>N210/K210</f>
        <v>0</v>
      </c>
      <c r="P210" s="107"/>
      <c r="Q210" s="108"/>
      <c r="R210" s="186"/>
      <c r="S210" s="186"/>
      <c r="T210" s="186">
        <v>0</v>
      </c>
      <c r="U210" s="92">
        <f t="shared" si="14"/>
        <v>0</v>
      </c>
      <c r="V210" s="179">
        <v>0</v>
      </c>
      <c r="W210" s="129">
        <f t="shared" si="15"/>
        <v>0</v>
      </c>
    </row>
    <row r="211" spans="1:23" ht="34.5" customHeight="1" outlineLevel="3" x14ac:dyDescent="0.2">
      <c r="A211" s="91"/>
      <c r="B211" s="93"/>
      <c r="C211" s="95"/>
      <c r="D211" s="95"/>
      <c r="E211" s="97"/>
      <c r="F211" s="97"/>
      <c r="G211" s="97"/>
      <c r="H211" s="97"/>
      <c r="I211" s="13" t="s">
        <v>56</v>
      </c>
      <c r="J211" s="14"/>
      <c r="K211" s="14"/>
      <c r="L211" s="14"/>
      <c r="M211" s="14"/>
      <c r="N211" s="14"/>
      <c r="O211" s="15"/>
      <c r="P211" s="44"/>
      <c r="Q211" s="100" t="e">
        <f>#REF!*$Q$5</f>
        <v>#REF!</v>
      </c>
      <c r="R211" s="184"/>
      <c r="S211" s="184"/>
      <c r="T211" s="184"/>
      <c r="U211" s="92">
        <f t="shared" si="14"/>
        <v>0</v>
      </c>
      <c r="V211" s="179"/>
      <c r="W211" s="129">
        <f t="shared" si="15"/>
        <v>0</v>
      </c>
    </row>
    <row r="212" spans="1:23" ht="34.5" customHeight="1" outlineLevel="4" x14ac:dyDescent="0.2">
      <c r="A212" s="91"/>
      <c r="B212" s="93"/>
      <c r="C212" s="95"/>
      <c r="D212" s="95"/>
      <c r="E212" s="97"/>
      <c r="F212" s="101"/>
      <c r="G212" s="101"/>
      <c r="H212" s="101"/>
      <c r="I212" s="19" t="s">
        <v>57</v>
      </c>
      <c r="J212" s="20"/>
      <c r="K212" s="20"/>
      <c r="L212" s="20"/>
      <c r="M212" s="20"/>
      <c r="N212" s="20"/>
      <c r="O212" s="21"/>
      <c r="P212" s="49"/>
      <c r="Q212" s="100" t="e">
        <f>#REF!*$Q$5</f>
        <v>#REF!</v>
      </c>
      <c r="R212" s="184"/>
      <c r="S212" s="184"/>
      <c r="T212" s="184"/>
      <c r="U212" s="92">
        <f t="shared" si="14"/>
        <v>0</v>
      </c>
      <c r="V212" s="179"/>
      <c r="W212" s="129">
        <f t="shared" si="15"/>
        <v>0</v>
      </c>
    </row>
    <row r="213" spans="1:23" ht="34.5" customHeight="1" outlineLevel="5" x14ac:dyDescent="0.2">
      <c r="A213" s="91"/>
      <c r="B213" s="93"/>
      <c r="C213" s="95"/>
      <c r="D213" s="95"/>
      <c r="E213" s="97"/>
      <c r="F213" s="101"/>
      <c r="G213" s="103"/>
      <c r="H213" s="103"/>
      <c r="I213" s="22" t="s">
        <v>58</v>
      </c>
      <c r="J213" s="23"/>
      <c r="K213" s="23"/>
      <c r="L213" s="23"/>
      <c r="M213" s="23"/>
      <c r="N213" s="23"/>
      <c r="O213" s="24"/>
      <c r="P213" s="50"/>
      <c r="Q213" s="100" t="e">
        <f>#REF!*$Q$5</f>
        <v>#REF!</v>
      </c>
      <c r="R213" s="184"/>
      <c r="S213" s="184"/>
      <c r="T213" s="184"/>
      <c r="U213" s="92">
        <f t="shared" si="14"/>
        <v>0</v>
      </c>
      <c r="V213" s="179"/>
      <c r="W213" s="129">
        <f t="shared" si="15"/>
        <v>0</v>
      </c>
    </row>
    <row r="214" spans="1:23" ht="34.5" customHeight="1" outlineLevel="6" x14ac:dyDescent="0.2">
      <c r="A214" s="91"/>
      <c r="B214" s="93"/>
      <c r="C214" s="95"/>
      <c r="D214" s="95"/>
      <c r="E214" s="97"/>
      <c r="F214" s="101"/>
      <c r="G214" s="103"/>
      <c r="H214" s="109"/>
      <c r="I214" s="27" t="s">
        <v>59</v>
      </c>
      <c r="J214" s="28"/>
      <c r="K214" s="28"/>
      <c r="L214" s="28"/>
      <c r="M214" s="28"/>
      <c r="N214" s="28"/>
      <c r="O214" s="29"/>
      <c r="P214" s="51"/>
      <c r="Q214" s="100" t="e">
        <f>#REF!*$Q$5</f>
        <v>#REF!</v>
      </c>
      <c r="R214" s="184"/>
      <c r="S214" s="184"/>
      <c r="T214" s="184"/>
      <c r="U214" s="92">
        <f t="shared" si="14"/>
        <v>0</v>
      </c>
      <c r="V214" s="179"/>
      <c r="W214" s="129">
        <f t="shared" si="15"/>
        <v>0</v>
      </c>
    </row>
    <row r="215" spans="1:23" ht="34.5" customHeight="1" outlineLevel="7" x14ac:dyDescent="0.2">
      <c r="A215" s="91"/>
      <c r="B215" s="93"/>
      <c r="C215" s="95"/>
      <c r="D215" s="95"/>
      <c r="E215" s="97"/>
      <c r="F215" s="101"/>
      <c r="G215" s="103"/>
      <c r="H215" s="109"/>
      <c r="I215" s="16" t="s">
        <v>60</v>
      </c>
      <c r="J215" s="17" t="s">
        <v>261</v>
      </c>
      <c r="K215" s="17">
        <v>42944</v>
      </c>
      <c r="L215" s="17">
        <v>9850</v>
      </c>
      <c r="M215" s="5">
        <f t="shared" si="16"/>
        <v>15748</v>
      </c>
      <c r="N215" s="5">
        <v>25598</v>
      </c>
      <c r="O215" s="6">
        <f t="shared" ref="O215:O220" si="20">N215/K215</f>
        <v>0.59607861400894191</v>
      </c>
      <c r="P215" s="52"/>
      <c r="Q215" s="100" t="e">
        <f>#REF!*$Q$5</f>
        <v>#REF!</v>
      </c>
      <c r="R215" s="184"/>
      <c r="S215" s="184">
        <v>14499</v>
      </c>
      <c r="T215" s="184">
        <v>9850</v>
      </c>
      <c r="U215" s="92">
        <f t="shared" si="14"/>
        <v>-15748</v>
      </c>
      <c r="V215" s="179">
        <v>4984</v>
      </c>
      <c r="W215" s="129">
        <f t="shared" si="15"/>
        <v>-20614</v>
      </c>
    </row>
    <row r="216" spans="1:23" ht="34.5" customHeight="1" outlineLevel="7" x14ac:dyDescent="0.2">
      <c r="A216" s="91"/>
      <c r="B216" s="93"/>
      <c r="C216" s="95"/>
      <c r="D216" s="95"/>
      <c r="E216" s="97"/>
      <c r="F216" s="101"/>
      <c r="G216" s="103"/>
      <c r="H216" s="109"/>
      <c r="I216" s="16" t="s">
        <v>61</v>
      </c>
      <c r="J216" s="17" t="s">
        <v>261</v>
      </c>
      <c r="K216" s="17">
        <v>12883</v>
      </c>
      <c r="L216" s="17">
        <v>226</v>
      </c>
      <c r="M216" s="5">
        <f t="shared" si="16"/>
        <v>6707</v>
      </c>
      <c r="N216" s="5">
        <v>6933</v>
      </c>
      <c r="O216" s="6">
        <f t="shared" si="20"/>
        <v>0.53815105177365519</v>
      </c>
      <c r="P216" s="52"/>
      <c r="Q216" s="100" t="e">
        <f>#REF!*$Q$5</f>
        <v>#REF!</v>
      </c>
      <c r="R216" s="184"/>
      <c r="S216" s="184">
        <v>6368</v>
      </c>
      <c r="T216" s="184">
        <v>434</v>
      </c>
      <c r="U216" s="92">
        <f t="shared" si="14"/>
        <v>-6499</v>
      </c>
      <c r="V216" s="179">
        <v>36</v>
      </c>
      <c r="W216" s="129">
        <f t="shared" si="15"/>
        <v>-6897</v>
      </c>
    </row>
    <row r="217" spans="1:23" ht="34.5" customHeight="1" outlineLevel="7" x14ac:dyDescent="0.2">
      <c r="A217" s="91"/>
      <c r="B217" s="93"/>
      <c r="C217" s="95"/>
      <c r="D217" s="95"/>
      <c r="E217" s="97"/>
      <c r="F217" s="101"/>
      <c r="G217" s="103"/>
      <c r="H217" s="109"/>
      <c r="I217" s="4" t="s">
        <v>62</v>
      </c>
      <c r="J217" s="17" t="s">
        <v>261</v>
      </c>
      <c r="K217" s="17">
        <v>12883</v>
      </c>
      <c r="L217" s="5">
        <v>99</v>
      </c>
      <c r="M217" s="5">
        <f t="shared" si="16"/>
        <v>5758</v>
      </c>
      <c r="N217" s="5">
        <v>5857</v>
      </c>
      <c r="O217" s="6">
        <f t="shared" si="20"/>
        <v>0.45463013273305908</v>
      </c>
      <c r="P217" s="47"/>
      <c r="Q217" s="94" t="e">
        <f>#REF!*$Q$5</f>
        <v>#REF!</v>
      </c>
      <c r="R217" s="183"/>
      <c r="S217" s="183">
        <v>5473</v>
      </c>
      <c r="T217" s="183">
        <v>344</v>
      </c>
      <c r="U217" s="92">
        <f t="shared" si="14"/>
        <v>-5513</v>
      </c>
      <c r="V217" s="179">
        <v>0</v>
      </c>
      <c r="W217" s="129">
        <f t="shared" si="15"/>
        <v>-5857</v>
      </c>
    </row>
    <row r="218" spans="1:23" ht="34.5" customHeight="1" outlineLevel="7" x14ac:dyDescent="0.2">
      <c r="A218" s="91"/>
      <c r="B218" s="93"/>
      <c r="C218" s="95"/>
      <c r="D218" s="95"/>
      <c r="E218" s="97"/>
      <c r="F218" s="101"/>
      <c r="G218" s="103"/>
      <c r="H218" s="109"/>
      <c r="I218" s="4" t="s">
        <v>63</v>
      </c>
      <c r="J218" s="17" t="s">
        <v>261</v>
      </c>
      <c r="K218" s="17">
        <v>12883</v>
      </c>
      <c r="L218" s="5">
        <v>0</v>
      </c>
      <c r="M218" s="5">
        <f t="shared" si="16"/>
        <v>0</v>
      </c>
      <c r="N218" s="5">
        <v>0</v>
      </c>
      <c r="O218" s="6">
        <f t="shared" si="20"/>
        <v>0</v>
      </c>
      <c r="P218" s="47"/>
      <c r="Q218" s="94" t="e">
        <f>#REF!*$Q$5</f>
        <v>#REF!</v>
      </c>
      <c r="R218" s="183"/>
      <c r="S218" s="183">
        <v>0</v>
      </c>
      <c r="T218" s="183">
        <v>0</v>
      </c>
      <c r="U218" s="92">
        <f t="shared" si="14"/>
        <v>0</v>
      </c>
      <c r="V218" s="179">
        <v>0</v>
      </c>
      <c r="W218" s="129">
        <f t="shared" si="15"/>
        <v>0</v>
      </c>
    </row>
    <row r="219" spans="1:23" ht="34.5" customHeight="1" outlineLevel="7" x14ac:dyDescent="0.2">
      <c r="A219" s="91"/>
      <c r="B219" s="93"/>
      <c r="C219" s="95"/>
      <c r="D219" s="95"/>
      <c r="E219" s="97"/>
      <c r="F219" s="101"/>
      <c r="G219" s="103"/>
      <c r="H219" s="109"/>
      <c r="I219" s="4" t="s">
        <v>64</v>
      </c>
      <c r="J219" s="17" t="s">
        <v>261</v>
      </c>
      <c r="K219" s="17">
        <v>12883</v>
      </c>
      <c r="L219" s="5">
        <v>0</v>
      </c>
      <c r="M219" s="5">
        <f t="shared" si="16"/>
        <v>0</v>
      </c>
      <c r="N219" s="5">
        <v>0</v>
      </c>
      <c r="O219" s="6">
        <f t="shared" si="20"/>
        <v>0</v>
      </c>
      <c r="P219" s="47"/>
      <c r="Q219" s="94" t="e">
        <f>#REF!*$Q$5</f>
        <v>#REF!</v>
      </c>
      <c r="R219" s="183"/>
      <c r="S219" s="183">
        <v>0</v>
      </c>
      <c r="T219" s="183">
        <v>0</v>
      </c>
      <c r="U219" s="92">
        <f t="shared" si="14"/>
        <v>0</v>
      </c>
      <c r="V219" s="179">
        <v>0</v>
      </c>
      <c r="W219" s="129">
        <f t="shared" si="15"/>
        <v>0</v>
      </c>
    </row>
    <row r="220" spans="1:23" ht="34.5" customHeight="1" outlineLevel="7" x14ac:dyDescent="0.2">
      <c r="A220" s="91"/>
      <c r="B220" s="93"/>
      <c r="C220" s="95"/>
      <c r="D220" s="95"/>
      <c r="E220" s="97"/>
      <c r="F220" s="101"/>
      <c r="G220" s="103"/>
      <c r="H220" s="109"/>
      <c r="I220" s="4" t="s">
        <v>51</v>
      </c>
      <c r="J220" s="5" t="s">
        <v>257</v>
      </c>
      <c r="K220" s="5">
        <v>100</v>
      </c>
      <c r="L220" s="5">
        <v>20</v>
      </c>
      <c r="M220" s="5">
        <f t="shared" si="16"/>
        <v>0</v>
      </c>
      <c r="N220" s="5">
        <v>20</v>
      </c>
      <c r="O220" s="6">
        <f t="shared" si="20"/>
        <v>0.2</v>
      </c>
      <c r="P220" s="47"/>
      <c r="Q220" s="94" t="e">
        <f>#REF!*$Q$5</f>
        <v>#REF!</v>
      </c>
      <c r="R220" s="183"/>
      <c r="S220" s="183">
        <v>0</v>
      </c>
      <c r="T220" s="183">
        <v>20</v>
      </c>
      <c r="U220" s="92">
        <f t="shared" si="14"/>
        <v>0</v>
      </c>
      <c r="V220" s="179">
        <v>20</v>
      </c>
      <c r="W220" s="129">
        <f t="shared" si="15"/>
        <v>0</v>
      </c>
    </row>
    <row r="221" spans="1:23" ht="34.5" customHeight="1" outlineLevel="6" x14ac:dyDescent="0.2">
      <c r="A221" s="91"/>
      <c r="B221" s="93"/>
      <c r="C221" s="95"/>
      <c r="D221" s="95"/>
      <c r="E221" s="97"/>
      <c r="F221" s="101"/>
      <c r="G221" s="103"/>
      <c r="H221" s="109"/>
      <c r="I221" s="27" t="s">
        <v>65</v>
      </c>
      <c r="J221" s="28"/>
      <c r="K221" s="28"/>
      <c r="L221" s="28"/>
      <c r="M221" s="28"/>
      <c r="N221" s="28"/>
      <c r="O221" s="29"/>
      <c r="P221" s="51"/>
      <c r="Q221" s="111" t="e">
        <f>#REF!*$Q$5</f>
        <v>#REF!</v>
      </c>
      <c r="R221" s="111"/>
      <c r="S221" s="111"/>
      <c r="T221" s="111"/>
      <c r="U221" s="92">
        <f t="shared" si="14"/>
        <v>0</v>
      </c>
      <c r="V221" s="179"/>
      <c r="W221" s="129">
        <f t="shared" si="15"/>
        <v>0</v>
      </c>
    </row>
    <row r="222" spans="1:23" ht="34.5" customHeight="1" outlineLevel="7" x14ac:dyDescent="0.2">
      <c r="A222" s="91"/>
      <c r="B222" s="93"/>
      <c r="C222" s="95"/>
      <c r="D222" s="95"/>
      <c r="E222" s="97"/>
      <c r="F222" s="101"/>
      <c r="G222" s="103"/>
      <c r="H222" s="109"/>
      <c r="I222" s="16" t="s">
        <v>60</v>
      </c>
      <c r="J222" s="17" t="s">
        <v>261</v>
      </c>
      <c r="K222" s="17">
        <v>27889</v>
      </c>
      <c r="L222" s="17">
        <v>0</v>
      </c>
      <c r="M222" s="5">
        <f t="shared" si="16"/>
        <v>1248</v>
      </c>
      <c r="N222" s="5">
        <v>1248</v>
      </c>
      <c r="O222" s="6">
        <f t="shared" ref="O222:O227" si="21">N222/K222</f>
        <v>4.4748825701889636E-2</v>
      </c>
      <c r="P222" s="52"/>
      <c r="Q222" s="111" t="e">
        <f>#REF!*$Q$5</f>
        <v>#REF!</v>
      </c>
      <c r="R222" s="111"/>
      <c r="S222" s="111"/>
      <c r="T222" s="111">
        <v>0</v>
      </c>
      <c r="U222" s="92">
        <f t="shared" si="14"/>
        <v>-1248</v>
      </c>
      <c r="V222" s="179">
        <v>0</v>
      </c>
      <c r="W222" s="129">
        <f t="shared" si="15"/>
        <v>-1248</v>
      </c>
    </row>
    <row r="223" spans="1:23" ht="34.5" customHeight="1" outlineLevel="7" x14ac:dyDescent="0.2">
      <c r="A223" s="91"/>
      <c r="B223" s="93"/>
      <c r="C223" s="95"/>
      <c r="D223" s="95"/>
      <c r="E223" s="97"/>
      <c r="F223" s="101"/>
      <c r="G223" s="103"/>
      <c r="H223" s="109"/>
      <c r="I223" s="16" t="s">
        <v>61</v>
      </c>
      <c r="J223" s="17" t="s">
        <v>261</v>
      </c>
      <c r="K223" s="17">
        <v>8367</v>
      </c>
      <c r="L223" s="17">
        <v>0</v>
      </c>
      <c r="M223" s="5">
        <f t="shared" si="16"/>
        <v>0</v>
      </c>
      <c r="N223" s="5">
        <v>0</v>
      </c>
      <c r="O223" s="6">
        <f t="shared" si="21"/>
        <v>0</v>
      </c>
      <c r="P223" s="52"/>
      <c r="Q223" s="111" t="e">
        <f>#REF!*$Q$5</f>
        <v>#REF!</v>
      </c>
      <c r="R223" s="111"/>
      <c r="S223" s="111"/>
      <c r="T223" s="111">
        <v>0</v>
      </c>
      <c r="U223" s="92">
        <f t="shared" si="14"/>
        <v>0</v>
      </c>
      <c r="V223" s="179">
        <v>0</v>
      </c>
      <c r="W223" s="129">
        <f t="shared" si="15"/>
        <v>0</v>
      </c>
    </row>
    <row r="224" spans="1:23" ht="34.5" customHeight="1" outlineLevel="7" x14ac:dyDescent="0.2">
      <c r="A224" s="91"/>
      <c r="B224" s="93"/>
      <c r="C224" s="95"/>
      <c r="D224" s="95"/>
      <c r="E224" s="97"/>
      <c r="F224" s="101"/>
      <c r="G224" s="103"/>
      <c r="H224" s="109"/>
      <c r="I224" s="4" t="s">
        <v>62</v>
      </c>
      <c r="J224" s="17" t="s">
        <v>261</v>
      </c>
      <c r="K224" s="17">
        <v>8367</v>
      </c>
      <c r="L224" s="5">
        <v>0</v>
      </c>
      <c r="M224" s="5">
        <f t="shared" si="16"/>
        <v>0</v>
      </c>
      <c r="N224" s="5">
        <v>0</v>
      </c>
      <c r="O224" s="6">
        <f t="shared" si="21"/>
        <v>0</v>
      </c>
      <c r="P224" s="47"/>
      <c r="Q224" s="94" t="e">
        <f>#REF!*$Q$5</f>
        <v>#REF!</v>
      </c>
      <c r="R224" s="183"/>
      <c r="S224" s="183"/>
      <c r="T224" s="183">
        <v>0</v>
      </c>
      <c r="U224" s="92">
        <f t="shared" si="14"/>
        <v>0</v>
      </c>
      <c r="V224" s="179">
        <v>0</v>
      </c>
      <c r="W224" s="129">
        <f t="shared" si="15"/>
        <v>0</v>
      </c>
    </row>
    <row r="225" spans="1:23" ht="34.5" customHeight="1" outlineLevel="7" x14ac:dyDescent="0.2">
      <c r="A225" s="91"/>
      <c r="B225" s="93"/>
      <c r="C225" s="95"/>
      <c r="D225" s="95"/>
      <c r="E225" s="97"/>
      <c r="F225" s="101"/>
      <c r="G225" s="103"/>
      <c r="H225" s="109"/>
      <c r="I225" s="4" t="s">
        <v>63</v>
      </c>
      <c r="J225" s="17" t="s">
        <v>261</v>
      </c>
      <c r="K225" s="17">
        <v>8367</v>
      </c>
      <c r="L225" s="5">
        <v>0</v>
      </c>
      <c r="M225" s="5">
        <f t="shared" si="16"/>
        <v>0</v>
      </c>
      <c r="N225" s="5">
        <v>0</v>
      </c>
      <c r="O225" s="6">
        <f t="shared" si="21"/>
        <v>0</v>
      </c>
      <c r="P225" s="47"/>
      <c r="Q225" s="94" t="e">
        <f>#REF!*$Q$5</f>
        <v>#REF!</v>
      </c>
      <c r="R225" s="183"/>
      <c r="S225" s="183"/>
      <c r="T225" s="183">
        <v>0</v>
      </c>
      <c r="U225" s="92">
        <f t="shared" si="14"/>
        <v>0</v>
      </c>
      <c r="V225" s="179">
        <v>0</v>
      </c>
      <c r="W225" s="129">
        <f t="shared" si="15"/>
        <v>0</v>
      </c>
    </row>
    <row r="226" spans="1:23" ht="34.5" customHeight="1" outlineLevel="7" x14ac:dyDescent="0.2">
      <c r="A226" s="91"/>
      <c r="B226" s="93"/>
      <c r="C226" s="95"/>
      <c r="D226" s="95"/>
      <c r="E226" s="97"/>
      <c r="F226" s="101"/>
      <c r="G226" s="103"/>
      <c r="H226" s="109"/>
      <c r="I226" s="4" t="s">
        <v>64</v>
      </c>
      <c r="J226" s="17" t="s">
        <v>261</v>
      </c>
      <c r="K226" s="17">
        <v>8367</v>
      </c>
      <c r="L226" s="5">
        <v>0</v>
      </c>
      <c r="M226" s="5">
        <f t="shared" si="16"/>
        <v>0</v>
      </c>
      <c r="N226" s="5">
        <v>0</v>
      </c>
      <c r="O226" s="6">
        <f t="shared" si="21"/>
        <v>0</v>
      </c>
      <c r="P226" s="47"/>
      <c r="Q226" s="94" t="e">
        <f>#REF!*$Q$5</f>
        <v>#REF!</v>
      </c>
      <c r="R226" s="183"/>
      <c r="S226" s="183"/>
      <c r="T226" s="183">
        <v>0</v>
      </c>
      <c r="U226" s="92">
        <f t="shared" ref="U226:U289" si="22">T226-N226</f>
        <v>0</v>
      </c>
      <c r="V226" s="179">
        <v>0</v>
      </c>
      <c r="W226" s="129">
        <f t="shared" ref="W226:W289" si="23">V226-N226</f>
        <v>0</v>
      </c>
    </row>
    <row r="227" spans="1:23" ht="34.5" customHeight="1" outlineLevel="7" x14ac:dyDescent="0.2">
      <c r="A227" s="91"/>
      <c r="B227" s="93"/>
      <c r="C227" s="95"/>
      <c r="D227" s="95"/>
      <c r="E227" s="97"/>
      <c r="F227" s="101"/>
      <c r="G227" s="103"/>
      <c r="H227" s="109"/>
      <c r="I227" s="4" t="s">
        <v>51</v>
      </c>
      <c r="J227" s="5" t="s">
        <v>257</v>
      </c>
      <c r="K227" s="5">
        <v>100</v>
      </c>
      <c r="L227" s="5">
        <v>20</v>
      </c>
      <c r="M227" s="5">
        <f t="shared" ref="M227:M289" si="24">N227-L227</f>
        <v>0</v>
      </c>
      <c r="N227" s="5">
        <v>20</v>
      </c>
      <c r="O227" s="6">
        <f t="shared" si="21"/>
        <v>0.2</v>
      </c>
      <c r="P227" s="47"/>
      <c r="Q227" s="94" t="e">
        <f>#REF!*$Q$5</f>
        <v>#REF!</v>
      </c>
      <c r="R227" s="183"/>
      <c r="S227" s="183"/>
      <c r="T227" s="183">
        <v>20</v>
      </c>
      <c r="U227" s="92">
        <f t="shared" si="22"/>
        <v>0</v>
      </c>
      <c r="V227" s="179">
        <v>20</v>
      </c>
      <c r="W227" s="129">
        <f t="shared" si="23"/>
        <v>0</v>
      </c>
    </row>
    <row r="228" spans="1:23" ht="34.5" customHeight="1" outlineLevel="6" x14ac:dyDescent="0.2">
      <c r="A228" s="91"/>
      <c r="B228" s="93"/>
      <c r="C228" s="95"/>
      <c r="D228" s="95"/>
      <c r="E228" s="97"/>
      <c r="F228" s="101"/>
      <c r="G228" s="103"/>
      <c r="H228" s="109"/>
      <c r="I228" s="27" t="s">
        <v>66</v>
      </c>
      <c r="J228" s="28"/>
      <c r="K228" s="28"/>
      <c r="L228" s="28"/>
      <c r="M228" s="28"/>
      <c r="N228" s="28"/>
      <c r="O228" s="29"/>
      <c r="P228" s="51"/>
      <c r="Q228" s="111" t="e">
        <f>#REF!*$Q$5</f>
        <v>#REF!</v>
      </c>
      <c r="R228" s="111"/>
      <c r="S228" s="111"/>
      <c r="T228" s="111"/>
      <c r="U228" s="92">
        <f t="shared" si="22"/>
        <v>0</v>
      </c>
      <c r="V228" s="179"/>
      <c r="W228" s="129">
        <f t="shared" si="23"/>
        <v>0</v>
      </c>
    </row>
    <row r="229" spans="1:23" ht="34.5" customHeight="1" outlineLevel="7" x14ac:dyDescent="0.2">
      <c r="A229" s="91"/>
      <c r="B229" s="93"/>
      <c r="C229" s="95"/>
      <c r="D229" s="95"/>
      <c r="E229" s="97"/>
      <c r="F229" s="101"/>
      <c r="G229" s="103"/>
      <c r="H229" s="109"/>
      <c r="I229" s="16" t="s">
        <v>60</v>
      </c>
      <c r="J229" s="17" t="s">
        <v>261</v>
      </c>
      <c r="K229" s="17">
        <v>13845</v>
      </c>
      <c r="L229" s="17">
        <v>0</v>
      </c>
      <c r="M229" s="5">
        <f t="shared" si="24"/>
        <v>0</v>
      </c>
      <c r="N229" s="5">
        <v>0</v>
      </c>
      <c r="O229" s="6">
        <f t="shared" ref="O229:O234" si="25">N229/K229</f>
        <v>0</v>
      </c>
      <c r="P229" s="52"/>
      <c r="Q229" s="111" t="e">
        <f>#REF!*$Q$5</f>
        <v>#REF!</v>
      </c>
      <c r="R229" s="111"/>
      <c r="S229" s="111"/>
      <c r="T229" s="111">
        <v>0</v>
      </c>
      <c r="U229" s="92">
        <f t="shared" si="22"/>
        <v>0</v>
      </c>
      <c r="V229" s="179">
        <v>0</v>
      </c>
      <c r="W229" s="129">
        <f t="shared" si="23"/>
        <v>0</v>
      </c>
    </row>
    <row r="230" spans="1:23" ht="34.5" customHeight="1" outlineLevel="7" x14ac:dyDescent="0.2">
      <c r="A230" s="91"/>
      <c r="B230" s="93"/>
      <c r="C230" s="95"/>
      <c r="D230" s="95"/>
      <c r="E230" s="97"/>
      <c r="F230" s="101"/>
      <c r="G230" s="103"/>
      <c r="H230" s="109"/>
      <c r="I230" s="16" t="s">
        <v>61</v>
      </c>
      <c r="J230" s="17" t="s">
        <v>261</v>
      </c>
      <c r="K230" s="17">
        <v>4154</v>
      </c>
      <c r="L230" s="17">
        <v>0</v>
      </c>
      <c r="M230" s="5">
        <f t="shared" si="24"/>
        <v>0</v>
      </c>
      <c r="N230" s="5">
        <v>0</v>
      </c>
      <c r="O230" s="6">
        <f t="shared" si="25"/>
        <v>0</v>
      </c>
      <c r="P230" s="52"/>
      <c r="Q230" s="111" t="e">
        <f>#REF!*$Q$5</f>
        <v>#REF!</v>
      </c>
      <c r="R230" s="111"/>
      <c r="S230" s="111"/>
      <c r="T230" s="111">
        <v>0</v>
      </c>
      <c r="U230" s="92">
        <f t="shared" si="22"/>
        <v>0</v>
      </c>
      <c r="V230" s="179">
        <v>0</v>
      </c>
      <c r="W230" s="129">
        <f t="shared" si="23"/>
        <v>0</v>
      </c>
    </row>
    <row r="231" spans="1:23" ht="34.5" customHeight="1" outlineLevel="7" x14ac:dyDescent="0.2">
      <c r="A231" s="91"/>
      <c r="B231" s="93"/>
      <c r="C231" s="95"/>
      <c r="D231" s="95"/>
      <c r="E231" s="97"/>
      <c r="F231" s="101"/>
      <c r="G231" s="103"/>
      <c r="H231" s="109"/>
      <c r="I231" s="4" t="s">
        <v>62</v>
      </c>
      <c r="J231" s="17" t="s">
        <v>261</v>
      </c>
      <c r="K231" s="17">
        <v>4154</v>
      </c>
      <c r="L231" s="5">
        <v>0</v>
      </c>
      <c r="M231" s="5">
        <f t="shared" si="24"/>
        <v>0</v>
      </c>
      <c r="N231" s="5">
        <v>0</v>
      </c>
      <c r="O231" s="6">
        <f t="shared" si="25"/>
        <v>0</v>
      </c>
      <c r="P231" s="47"/>
      <c r="Q231" s="111" t="e">
        <f>#REF!*$Q$5</f>
        <v>#REF!</v>
      </c>
      <c r="R231" s="111"/>
      <c r="S231" s="111"/>
      <c r="T231" s="111">
        <v>0</v>
      </c>
      <c r="U231" s="92">
        <f t="shared" si="22"/>
        <v>0</v>
      </c>
      <c r="V231" s="179">
        <v>0</v>
      </c>
      <c r="W231" s="129">
        <f t="shared" si="23"/>
        <v>0</v>
      </c>
    </row>
    <row r="232" spans="1:23" ht="34.5" customHeight="1" outlineLevel="7" x14ac:dyDescent="0.2">
      <c r="A232" s="91"/>
      <c r="B232" s="93"/>
      <c r="C232" s="95"/>
      <c r="D232" s="95"/>
      <c r="E232" s="97"/>
      <c r="F232" s="101"/>
      <c r="G232" s="103"/>
      <c r="H232" s="109"/>
      <c r="I232" s="4" t="s">
        <v>63</v>
      </c>
      <c r="J232" s="17" t="s">
        <v>261</v>
      </c>
      <c r="K232" s="17">
        <v>4154</v>
      </c>
      <c r="L232" s="5">
        <v>0</v>
      </c>
      <c r="M232" s="5">
        <f t="shared" si="24"/>
        <v>0</v>
      </c>
      <c r="N232" s="5">
        <v>0</v>
      </c>
      <c r="O232" s="6">
        <f t="shared" si="25"/>
        <v>0</v>
      </c>
      <c r="P232" s="47"/>
      <c r="Q232" s="111" t="e">
        <f>#REF!*$Q$5</f>
        <v>#REF!</v>
      </c>
      <c r="R232" s="111"/>
      <c r="S232" s="111"/>
      <c r="T232" s="111">
        <v>0</v>
      </c>
      <c r="U232" s="92">
        <f t="shared" si="22"/>
        <v>0</v>
      </c>
      <c r="V232" s="179">
        <v>0</v>
      </c>
      <c r="W232" s="129">
        <f t="shared" si="23"/>
        <v>0</v>
      </c>
    </row>
    <row r="233" spans="1:23" ht="34.5" customHeight="1" outlineLevel="7" x14ac:dyDescent="0.2">
      <c r="A233" s="91"/>
      <c r="B233" s="93"/>
      <c r="C233" s="95"/>
      <c r="D233" s="95"/>
      <c r="E233" s="97"/>
      <c r="F233" s="101"/>
      <c r="G233" s="103"/>
      <c r="H233" s="109"/>
      <c r="I233" s="4" t="s">
        <v>64</v>
      </c>
      <c r="J233" s="17" t="s">
        <v>261</v>
      </c>
      <c r="K233" s="17">
        <v>4154</v>
      </c>
      <c r="L233" s="5">
        <v>0</v>
      </c>
      <c r="M233" s="5">
        <f t="shared" si="24"/>
        <v>0</v>
      </c>
      <c r="N233" s="5">
        <v>0</v>
      </c>
      <c r="O233" s="6">
        <f t="shared" si="25"/>
        <v>0</v>
      </c>
      <c r="P233" s="47"/>
      <c r="Q233" s="111" t="e">
        <f>#REF!*$Q$5</f>
        <v>#REF!</v>
      </c>
      <c r="R233" s="111"/>
      <c r="S233" s="111"/>
      <c r="T233" s="111">
        <v>0</v>
      </c>
      <c r="U233" s="92">
        <f t="shared" si="22"/>
        <v>0</v>
      </c>
      <c r="V233" s="179">
        <v>0</v>
      </c>
      <c r="W233" s="129">
        <f t="shared" si="23"/>
        <v>0</v>
      </c>
    </row>
    <row r="234" spans="1:23" ht="34.5" customHeight="1" outlineLevel="7" x14ac:dyDescent="0.2">
      <c r="A234" s="91"/>
      <c r="B234" s="93"/>
      <c r="C234" s="95"/>
      <c r="D234" s="95"/>
      <c r="E234" s="97"/>
      <c r="F234" s="101"/>
      <c r="G234" s="103"/>
      <c r="H234" s="109"/>
      <c r="I234" s="4" t="s">
        <v>51</v>
      </c>
      <c r="J234" s="5" t="s">
        <v>257</v>
      </c>
      <c r="K234" s="5">
        <v>100</v>
      </c>
      <c r="L234" s="5">
        <v>20</v>
      </c>
      <c r="M234" s="5">
        <f t="shared" si="24"/>
        <v>0</v>
      </c>
      <c r="N234" s="5">
        <v>20</v>
      </c>
      <c r="O234" s="6">
        <f t="shared" si="25"/>
        <v>0.2</v>
      </c>
      <c r="P234" s="47"/>
      <c r="Q234" s="111" t="e">
        <f>#REF!*$Q$5</f>
        <v>#REF!</v>
      </c>
      <c r="R234" s="111"/>
      <c r="S234" s="111"/>
      <c r="T234" s="111">
        <v>20</v>
      </c>
      <c r="U234" s="92">
        <f t="shared" si="22"/>
        <v>0</v>
      </c>
      <c r="V234" s="179">
        <v>20</v>
      </c>
      <c r="W234" s="129">
        <f t="shared" si="23"/>
        <v>0</v>
      </c>
    </row>
    <row r="235" spans="1:23" ht="34.5" customHeight="1" outlineLevel="6" x14ac:dyDescent="0.2">
      <c r="A235" s="91"/>
      <c r="B235" s="93"/>
      <c r="C235" s="95"/>
      <c r="D235" s="95"/>
      <c r="E235" s="97"/>
      <c r="F235" s="101"/>
      <c r="G235" s="103"/>
      <c r="H235" s="109"/>
      <c r="I235" s="27" t="s">
        <v>233</v>
      </c>
      <c r="J235" s="28"/>
      <c r="K235" s="28"/>
      <c r="L235" s="28"/>
      <c r="M235" s="28"/>
      <c r="N235" s="28"/>
      <c r="O235" s="29"/>
      <c r="P235" s="51"/>
      <c r="Q235" s="111" t="e">
        <f>#REF!*$Q$5</f>
        <v>#REF!</v>
      </c>
      <c r="R235" s="111"/>
      <c r="S235" s="111"/>
      <c r="T235" s="111"/>
      <c r="U235" s="92">
        <f t="shared" si="22"/>
        <v>0</v>
      </c>
      <c r="V235" s="179"/>
      <c r="W235" s="129">
        <f t="shared" si="23"/>
        <v>0</v>
      </c>
    </row>
    <row r="236" spans="1:23" ht="34.5" customHeight="1" outlineLevel="7" x14ac:dyDescent="0.2">
      <c r="A236" s="91"/>
      <c r="B236" s="93"/>
      <c r="C236" s="95"/>
      <c r="D236" s="95"/>
      <c r="E236" s="97"/>
      <c r="F236" s="101"/>
      <c r="G236" s="103"/>
      <c r="H236" s="109"/>
      <c r="I236" s="16" t="s">
        <v>60</v>
      </c>
      <c r="J236" s="17" t="s">
        <v>261</v>
      </c>
      <c r="K236" s="17">
        <v>2645</v>
      </c>
      <c r="L236" s="17">
        <v>0</v>
      </c>
      <c r="M236" s="5">
        <f t="shared" si="24"/>
        <v>0</v>
      </c>
      <c r="N236" s="5">
        <v>0</v>
      </c>
      <c r="O236" s="6">
        <f t="shared" ref="O236:O241" si="26">N236/K236</f>
        <v>0</v>
      </c>
      <c r="P236" s="52"/>
      <c r="Q236" s="111" t="e">
        <f>#REF!*$Q$5</f>
        <v>#REF!</v>
      </c>
      <c r="R236" s="111"/>
      <c r="S236" s="111"/>
      <c r="T236" s="111">
        <v>0</v>
      </c>
      <c r="U236" s="92">
        <f t="shared" si="22"/>
        <v>0</v>
      </c>
      <c r="V236" s="179">
        <v>0</v>
      </c>
      <c r="W236" s="129">
        <f t="shared" si="23"/>
        <v>0</v>
      </c>
    </row>
    <row r="237" spans="1:23" ht="34.5" customHeight="1" outlineLevel="7" x14ac:dyDescent="0.2">
      <c r="A237" s="91"/>
      <c r="B237" s="93"/>
      <c r="C237" s="95"/>
      <c r="D237" s="95"/>
      <c r="E237" s="97"/>
      <c r="F237" s="101"/>
      <c r="G237" s="103"/>
      <c r="H237" s="109"/>
      <c r="I237" s="16" t="s">
        <v>61</v>
      </c>
      <c r="J237" s="17" t="s">
        <v>261</v>
      </c>
      <c r="K237" s="17">
        <v>794</v>
      </c>
      <c r="L237" s="17">
        <v>0</v>
      </c>
      <c r="M237" s="5">
        <f t="shared" si="24"/>
        <v>0</v>
      </c>
      <c r="N237" s="5">
        <v>0</v>
      </c>
      <c r="O237" s="6">
        <f t="shared" si="26"/>
        <v>0</v>
      </c>
      <c r="P237" s="52"/>
      <c r="Q237" s="111" t="e">
        <f>#REF!*$Q$5</f>
        <v>#REF!</v>
      </c>
      <c r="R237" s="111"/>
      <c r="S237" s="111"/>
      <c r="T237" s="111">
        <v>0</v>
      </c>
      <c r="U237" s="92">
        <f t="shared" si="22"/>
        <v>0</v>
      </c>
      <c r="V237" s="179">
        <v>0</v>
      </c>
      <c r="W237" s="129">
        <f t="shared" si="23"/>
        <v>0</v>
      </c>
    </row>
    <row r="238" spans="1:23" ht="34.5" customHeight="1" outlineLevel="7" x14ac:dyDescent="0.2">
      <c r="A238" s="91"/>
      <c r="B238" s="93"/>
      <c r="C238" s="95"/>
      <c r="D238" s="95"/>
      <c r="E238" s="97"/>
      <c r="F238" s="101"/>
      <c r="G238" s="103"/>
      <c r="H238" s="109"/>
      <c r="I238" s="4" t="s">
        <v>62</v>
      </c>
      <c r="J238" s="17" t="s">
        <v>261</v>
      </c>
      <c r="K238" s="17">
        <v>794</v>
      </c>
      <c r="L238" s="5">
        <v>0</v>
      </c>
      <c r="M238" s="5">
        <f t="shared" si="24"/>
        <v>0</v>
      </c>
      <c r="N238" s="5">
        <v>0</v>
      </c>
      <c r="O238" s="6">
        <f t="shared" si="26"/>
        <v>0</v>
      </c>
      <c r="P238" s="47"/>
      <c r="Q238" s="111" t="e">
        <f>#REF!*$Q$5</f>
        <v>#REF!</v>
      </c>
      <c r="R238" s="111"/>
      <c r="S238" s="111"/>
      <c r="T238" s="111">
        <v>0</v>
      </c>
      <c r="U238" s="92">
        <f t="shared" si="22"/>
        <v>0</v>
      </c>
      <c r="V238" s="179">
        <v>0</v>
      </c>
      <c r="W238" s="129">
        <f t="shared" si="23"/>
        <v>0</v>
      </c>
    </row>
    <row r="239" spans="1:23" ht="34.5" customHeight="1" outlineLevel="7" x14ac:dyDescent="0.2">
      <c r="A239" s="91"/>
      <c r="B239" s="93"/>
      <c r="C239" s="95"/>
      <c r="D239" s="95"/>
      <c r="E239" s="97"/>
      <c r="F239" s="101"/>
      <c r="G239" s="103"/>
      <c r="H239" s="109"/>
      <c r="I239" s="4" t="s">
        <v>63</v>
      </c>
      <c r="J239" s="17" t="s">
        <v>261</v>
      </c>
      <c r="K239" s="17">
        <v>794</v>
      </c>
      <c r="L239" s="5">
        <v>0</v>
      </c>
      <c r="M239" s="5">
        <f t="shared" si="24"/>
        <v>0</v>
      </c>
      <c r="N239" s="5">
        <v>0</v>
      </c>
      <c r="O239" s="6">
        <f t="shared" si="26"/>
        <v>0</v>
      </c>
      <c r="P239" s="47"/>
      <c r="Q239" s="111" t="e">
        <f>#REF!*$Q$5</f>
        <v>#REF!</v>
      </c>
      <c r="R239" s="111"/>
      <c r="S239" s="111"/>
      <c r="T239" s="111">
        <v>0</v>
      </c>
      <c r="U239" s="92">
        <f t="shared" si="22"/>
        <v>0</v>
      </c>
      <c r="V239" s="179">
        <v>0</v>
      </c>
      <c r="W239" s="129">
        <f t="shared" si="23"/>
        <v>0</v>
      </c>
    </row>
    <row r="240" spans="1:23" ht="34.5" customHeight="1" outlineLevel="7" x14ac:dyDescent="0.2">
      <c r="A240" s="91"/>
      <c r="B240" s="93"/>
      <c r="C240" s="95"/>
      <c r="D240" s="95"/>
      <c r="E240" s="97"/>
      <c r="F240" s="101"/>
      <c r="G240" s="103"/>
      <c r="H240" s="109"/>
      <c r="I240" s="4" t="s">
        <v>64</v>
      </c>
      <c r="J240" s="17" t="s">
        <v>261</v>
      </c>
      <c r="K240" s="17">
        <v>794</v>
      </c>
      <c r="L240" s="5">
        <v>0</v>
      </c>
      <c r="M240" s="5">
        <f t="shared" si="24"/>
        <v>0</v>
      </c>
      <c r="N240" s="5">
        <v>0</v>
      </c>
      <c r="O240" s="6">
        <f t="shared" si="26"/>
        <v>0</v>
      </c>
      <c r="P240" s="47"/>
      <c r="Q240" s="111" t="e">
        <f>#REF!*$Q$5</f>
        <v>#REF!</v>
      </c>
      <c r="R240" s="111"/>
      <c r="S240" s="111"/>
      <c r="T240" s="111">
        <v>0</v>
      </c>
      <c r="U240" s="92">
        <f t="shared" si="22"/>
        <v>0</v>
      </c>
      <c r="V240" s="179">
        <v>0</v>
      </c>
      <c r="W240" s="129">
        <f t="shared" si="23"/>
        <v>0</v>
      </c>
    </row>
    <row r="241" spans="1:23" ht="34.5" customHeight="1" outlineLevel="7" x14ac:dyDescent="0.2">
      <c r="A241" s="91"/>
      <c r="B241" s="93"/>
      <c r="C241" s="95"/>
      <c r="D241" s="95"/>
      <c r="E241" s="97"/>
      <c r="F241" s="101"/>
      <c r="G241" s="103"/>
      <c r="H241" s="109"/>
      <c r="I241" s="4" t="s">
        <v>51</v>
      </c>
      <c r="J241" s="5" t="s">
        <v>257</v>
      </c>
      <c r="K241" s="5">
        <v>100</v>
      </c>
      <c r="L241" s="5">
        <v>20</v>
      </c>
      <c r="M241" s="5">
        <f t="shared" si="24"/>
        <v>0</v>
      </c>
      <c r="N241" s="5">
        <v>20</v>
      </c>
      <c r="O241" s="6">
        <f t="shared" si="26"/>
        <v>0.2</v>
      </c>
      <c r="P241" s="47"/>
      <c r="Q241" s="111" t="e">
        <f>#REF!*$Q$5</f>
        <v>#REF!</v>
      </c>
      <c r="R241" s="111"/>
      <c r="S241" s="111"/>
      <c r="T241" s="111">
        <v>20</v>
      </c>
      <c r="U241" s="92">
        <f t="shared" si="22"/>
        <v>0</v>
      </c>
      <c r="V241" s="179">
        <v>20</v>
      </c>
      <c r="W241" s="129">
        <f t="shared" si="23"/>
        <v>0</v>
      </c>
    </row>
    <row r="242" spans="1:23" ht="34.5" customHeight="1" outlineLevel="5" x14ac:dyDescent="0.2">
      <c r="A242" s="91"/>
      <c r="B242" s="93"/>
      <c r="C242" s="95"/>
      <c r="D242" s="95"/>
      <c r="E242" s="97"/>
      <c r="F242" s="101"/>
      <c r="G242" s="103"/>
      <c r="H242" s="103"/>
      <c r="I242" s="22" t="s">
        <v>67</v>
      </c>
      <c r="J242" s="23"/>
      <c r="K242" s="23"/>
      <c r="L242" s="23"/>
      <c r="M242" s="23"/>
      <c r="N242" s="23"/>
      <c r="O242" s="24"/>
      <c r="P242" s="50"/>
      <c r="Q242" s="111" t="e">
        <f>#REF!*$Q$5</f>
        <v>#REF!</v>
      </c>
      <c r="R242" s="111"/>
      <c r="S242" s="111"/>
      <c r="T242" s="111"/>
      <c r="U242" s="92">
        <f t="shared" si="22"/>
        <v>0</v>
      </c>
      <c r="V242" s="179"/>
      <c r="W242" s="129">
        <f t="shared" si="23"/>
        <v>0</v>
      </c>
    </row>
    <row r="243" spans="1:23" ht="34.5" customHeight="1" outlineLevel="6" x14ac:dyDescent="0.2">
      <c r="A243" s="91"/>
      <c r="B243" s="93"/>
      <c r="C243" s="95"/>
      <c r="D243" s="95"/>
      <c r="E243" s="97"/>
      <c r="F243" s="101"/>
      <c r="G243" s="103"/>
      <c r="H243" s="109"/>
      <c r="I243" s="27" t="s">
        <v>59</v>
      </c>
      <c r="J243" s="28"/>
      <c r="K243" s="28"/>
      <c r="L243" s="28"/>
      <c r="M243" s="28"/>
      <c r="N243" s="28"/>
      <c r="O243" s="29"/>
      <c r="P243" s="53"/>
      <c r="Q243" s="111" t="e">
        <f>#REF!*$Q$5</f>
        <v>#REF!</v>
      </c>
      <c r="R243" s="111"/>
      <c r="S243" s="111"/>
      <c r="T243" s="111"/>
      <c r="U243" s="92">
        <f t="shared" si="22"/>
        <v>0</v>
      </c>
      <c r="V243" s="179"/>
      <c r="W243" s="129">
        <f t="shared" si="23"/>
        <v>0</v>
      </c>
    </row>
    <row r="244" spans="1:23" ht="34.5" customHeight="1" outlineLevel="7" x14ac:dyDescent="0.2">
      <c r="A244" s="91"/>
      <c r="B244" s="93"/>
      <c r="C244" s="95"/>
      <c r="D244" s="95"/>
      <c r="E244" s="97"/>
      <c r="F244" s="101"/>
      <c r="G244" s="103"/>
      <c r="H244" s="109"/>
      <c r="I244" s="16" t="s">
        <v>68</v>
      </c>
      <c r="J244" s="17" t="s">
        <v>261</v>
      </c>
      <c r="K244" s="17">
        <v>42944</v>
      </c>
      <c r="L244" s="17">
        <v>4391</v>
      </c>
      <c r="M244" s="5">
        <f t="shared" si="24"/>
        <v>1616</v>
      </c>
      <c r="N244" s="5">
        <v>6007</v>
      </c>
      <c r="O244" s="6">
        <f t="shared" ref="O244:O252" si="27">N244/K244</f>
        <v>0.13987984351713859</v>
      </c>
      <c r="P244" s="52"/>
      <c r="Q244" s="111" t="e">
        <f>#REF!*$Q$5</f>
        <v>#REF!</v>
      </c>
      <c r="R244" s="111"/>
      <c r="S244" s="111">
        <v>4391</v>
      </c>
      <c r="T244" s="111">
        <v>1616</v>
      </c>
      <c r="U244" s="92">
        <f t="shared" si="22"/>
        <v>-4391</v>
      </c>
      <c r="V244" s="179">
        <v>1029</v>
      </c>
      <c r="W244" s="129">
        <f t="shared" si="23"/>
        <v>-4978</v>
      </c>
    </row>
    <row r="245" spans="1:23" ht="34.5" customHeight="1" outlineLevel="7" x14ac:dyDescent="0.2">
      <c r="A245" s="91"/>
      <c r="B245" s="93"/>
      <c r="C245" s="95"/>
      <c r="D245" s="95"/>
      <c r="E245" s="97"/>
      <c r="F245" s="101"/>
      <c r="G245" s="103"/>
      <c r="H245" s="109"/>
      <c r="I245" s="16" t="s">
        <v>247</v>
      </c>
      <c r="J245" s="17" t="s">
        <v>262</v>
      </c>
      <c r="K245" s="17">
        <v>8000</v>
      </c>
      <c r="L245" s="17">
        <v>5245</v>
      </c>
      <c r="M245" s="5">
        <f t="shared" si="24"/>
        <v>2104</v>
      </c>
      <c r="N245" s="5">
        <v>7349</v>
      </c>
      <c r="O245" s="6">
        <f t="shared" si="27"/>
        <v>0.91862500000000002</v>
      </c>
      <c r="P245" s="52"/>
      <c r="Q245" s="111" t="e">
        <f>#REF!*$Q$5</f>
        <v>#REF!</v>
      </c>
      <c r="R245" s="111"/>
      <c r="S245" s="111">
        <v>5245</v>
      </c>
      <c r="T245" s="111">
        <v>2104</v>
      </c>
      <c r="U245" s="92">
        <f t="shared" si="22"/>
        <v>-5245</v>
      </c>
      <c r="V245" s="179">
        <v>3332.95</v>
      </c>
      <c r="W245" s="129">
        <f t="shared" si="23"/>
        <v>-4016.05</v>
      </c>
    </row>
    <row r="246" spans="1:23" ht="34.5" customHeight="1" outlineLevel="7" x14ac:dyDescent="0.2">
      <c r="A246" s="91"/>
      <c r="B246" s="93"/>
      <c r="C246" s="95"/>
      <c r="D246" s="95"/>
      <c r="E246" s="97"/>
      <c r="F246" s="101"/>
      <c r="G246" s="103"/>
      <c r="H246" s="109"/>
      <c r="I246" s="4" t="s">
        <v>69</v>
      </c>
      <c r="J246" s="17" t="s">
        <v>261</v>
      </c>
      <c r="K246" s="17">
        <v>30060</v>
      </c>
      <c r="L246" s="5">
        <v>947</v>
      </c>
      <c r="M246" s="5">
        <f t="shared" si="24"/>
        <v>2672</v>
      </c>
      <c r="N246" s="5">
        <v>3619</v>
      </c>
      <c r="O246" s="6">
        <f t="shared" si="27"/>
        <v>0.12039254823685962</v>
      </c>
      <c r="P246" s="47"/>
      <c r="Q246" s="111" t="e">
        <f>#REF!*$Q$5</f>
        <v>#REF!</v>
      </c>
      <c r="R246" s="111"/>
      <c r="S246" s="111">
        <v>947</v>
      </c>
      <c r="T246" s="111">
        <v>2672</v>
      </c>
      <c r="U246" s="92">
        <f t="shared" si="22"/>
        <v>-947</v>
      </c>
      <c r="V246" s="179">
        <v>909</v>
      </c>
      <c r="W246" s="129">
        <f t="shared" si="23"/>
        <v>-2710</v>
      </c>
    </row>
    <row r="247" spans="1:23" ht="34.5" customHeight="1" outlineLevel="7" x14ac:dyDescent="0.2">
      <c r="A247" s="91"/>
      <c r="B247" s="93"/>
      <c r="C247" s="95"/>
      <c r="D247" s="95"/>
      <c r="E247" s="97"/>
      <c r="F247" s="101"/>
      <c r="G247" s="103"/>
      <c r="H247" s="109"/>
      <c r="I247" s="4" t="s">
        <v>70</v>
      </c>
      <c r="J247" s="17" t="s">
        <v>261</v>
      </c>
      <c r="K247" s="17">
        <v>280</v>
      </c>
      <c r="L247" s="5">
        <v>0</v>
      </c>
      <c r="M247" s="5">
        <f t="shared" si="24"/>
        <v>0</v>
      </c>
      <c r="N247" s="5">
        <v>0</v>
      </c>
      <c r="O247" s="6">
        <f t="shared" si="27"/>
        <v>0</v>
      </c>
      <c r="P247" s="47"/>
      <c r="Q247" s="111" t="e">
        <f>#REF!*$Q$5</f>
        <v>#REF!</v>
      </c>
      <c r="R247" s="111"/>
      <c r="S247" s="111">
        <v>0</v>
      </c>
      <c r="T247" s="111">
        <v>0</v>
      </c>
      <c r="U247" s="92">
        <f t="shared" si="22"/>
        <v>0</v>
      </c>
      <c r="V247" s="179">
        <v>0</v>
      </c>
      <c r="W247" s="129">
        <f t="shared" si="23"/>
        <v>0</v>
      </c>
    </row>
    <row r="248" spans="1:23" ht="34.5" customHeight="1" outlineLevel="7" x14ac:dyDescent="0.2">
      <c r="A248" s="91"/>
      <c r="B248" s="93"/>
      <c r="C248" s="95"/>
      <c r="D248" s="95"/>
      <c r="E248" s="97"/>
      <c r="F248" s="101"/>
      <c r="G248" s="103"/>
      <c r="H248" s="109"/>
      <c r="I248" s="4" t="s">
        <v>62</v>
      </c>
      <c r="J248" s="17" t="s">
        <v>261</v>
      </c>
      <c r="K248" s="17">
        <v>30060</v>
      </c>
      <c r="L248" s="5">
        <v>826</v>
      </c>
      <c r="M248" s="5">
        <f t="shared" si="24"/>
        <v>2605</v>
      </c>
      <c r="N248" s="5">
        <v>3431</v>
      </c>
      <c r="O248" s="6">
        <f t="shared" si="27"/>
        <v>0.11413838988689289</v>
      </c>
      <c r="P248" s="47"/>
      <c r="Q248" s="111" t="e">
        <f>#REF!*$Q$5</f>
        <v>#REF!</v>
      </c>
      <c r="R248" s="111"/>
      <c r="S248" s="111">
        <v>826</v>
      </c>
      <c r="T248" s="111">
        <v>2605</v>
      </c>
      <c r="U248" s="92">
        <f t="shared" si="22"/>
        <v>-826</v>
      </c>
      <c r="V248" s="179">
        <v>659</v>
      </c>
      <c r="W248" s="129">
        <f t="shared" si="23"/>
        <v>-2772</v>
      </c>
    </row>
    <row r="249" spans="1:23" ht="34.5" customHeight="1" outlineLevel="7" x14ac:dyDescent="0.2">
      <c r="A249" s="91"/>
      <c r="B249" s="93"/>
      <c r="C249" s="95"/>
      <c r="D249" s="95"/>
      <c r="E249" s="97"/>
      <c r="F249" s="101"/>
      <c r="G249" s="103"/>
      <c r="H249" s="109"/>
      <c r="I249" s="4" t="s">
        <v>63</v>
      </c>
      <c r="J249" s="17" t="s">
        <v>261</v>
      </c>
      <c r="K249" s="17">
        <v>30060</v>
      </c>
      <c r="L249" s="5">
        <v>0</v>
      </c>
      <c r="M249" s="5">
        <f t="shared" si="24"/>
        <v>0</v>
      </c>
      <c r="N249" s="5">
        <v>0</v>
      </c>
      <c r="O249" s="6">
        <f t="shared" si="27"/>
        <v>0</v>
      </c>
      <c r="P249" s="47"/>
      <c r="Q249" s="111" t="e">
        <f>#REF!*$Q$5</f>
        <v>#REF!</v>
      </c>
      <c r="R249" s="111"/>
      <c r="S249" s="111">
        <v>0</v>
      </c>
      <c r="T249" s="111">
        <v>0</v>
      </c>
      <c r="U249" s="92">
        <f t="shared" si="22"/>
        <v>0</v>
      </c>
      <c r="V249" s="179">
        <v>0</v>
      </c>
      <c r="W249" s="129">
        <f t="shared" si="23"/>
        <v>0</v>
      </c>
    </row>
    <row r="250" spans="1:23" ht="34.5" customHeight="1" outlineLevel="7" x14ac:dyDescent="0.2">
      <c r="A250" s="91"/>
      <c r="B250" s="93"/>
      <c r="C250" s="95"/>
      <c r="D250" s="95"/>
      <c r="E250" s="97"/>
      <c r="F250" s="101"/>
      <c r="G250" s="103"/>
      <c r="H250" s="109"/>
      <c r="I250" s="4" t="s">
        <v>64</v>
      </c>
      <c r="J250" s="17" t="s">
        <v>261</v>
      </c>
      <c r="K250" s="17">
        <v>30060</v>
      </c>
      <c r="L250" s="5">
        <v>0</v>
      </c>
      <c r="M250" s="5">
        <f t="shared" si="24"/>
        <v>0</v>
      </c>
      <c r="N250" s="5">
        <v>0</v>
      </c>
      <c r="O250" s="6">
        <f t="shared" si="27"/>
        <v>0</v>
      </c>
      <c r="P250" s="47"/>
      <c r="Q250" s="111" t="e">
        <f>#REF!*$Q$5</f>
        <v>#REF!</v>
      </c>
      <c r="R250" s="111"/>
      <c r="S250" s="111">
        <v>0</v>
      </c>
      <c r="T250" s="111">
        <v>0</v>
      </c>
      <c r="U250" s="92">
        <f t="shared" si="22"/>
        <v>0</v>
      </c>
      <c r="V250" s="179">
        <v>0</v>
      </c>
      <c r="W250" s="129">
        <f t="shared" si="23"/>
        <v>0</v>
      </c>
    </row>
    <row r="251" spans="1:23" ht="34.5" customHeight="1" outlineLevel="7" x14ac:dyDescent="0.2">
      <c r="A251" s="91"/>
      <c r="B251" s="93"/>
      <c r="C251" s="95"/>
      <c r="D251" s="95"/>
      <c r="E251" s="97"/>
      <c r="F251" s="101"/>
      <c r="G251" s="103"/>
      <c r="H251" s="109"/>
      <c r="I251" s="4" t="s">
        <v>71</v>
      </c>
      <c r="J251" s="17" t="s">
        <v>261</v>
      </c>
      <c r="K251" s="17">
        <v>30060</v>
      </c>
      <c r="L251" s="5">
        <v>0</v>
      </c>
      <c r="M251" s="5">
        <f t="shared" si="24"/>
        <v>0</v>
      </c>
      <c r="N251" s="5">
        <v>0</v>
      </c>
      <c r="O251" s="6">
        <f t="shared" si="27"/>
        <v>0</v>
      </c>
      <c r="P251" s="47"/>
      <c r="Q251" s="111" t="e">
        <f>#REF!*$Q$5</f>
        <v>#REF!</v>
      </c>
      <c r="R251" s="111"/>
      <c r="S251" s="111">
        <v>0</v>
      </c>
      <c r="T251" s="111">
        <v>0</v>
      </c>
      <c r="U251" s="92">
        <f t="shared" si="22"/>
        <v>0</v>
      </c>
      <c r="V251" s="179">
        <v>0</v>
      </c>
      <c r="W251" s="129">
        <f t="shared" si="23"/>
        <v>0</v>
      </c>
    </row>
    <row r="252" spans="1:23" ht="34.5" customHeight="1" outlineLevel="7" x14ac:dyDescent="0.2">
      <c r="A252" s="91"/>
      <c r="B252" s="93"/>
      <c r="C252" s="95"/>
      <c r="D252" s="95"/>
      <c r="E252" s="97"/>
      <c r="F252" s="101"/>
      <c r="G252" s="103"/>
      <c r="H252" s="109"/>
      <c r="I252" s="4" t="s">
        <v>51</v>
      </c>
      <c r="J252" s="5" t="s">
        <v>257</v>
      </c>
      <c r="K252" s="5">
        <v>100</v>
      </c>
      <c r="L252" s="5">
        <v>40</v>
      </c>
      <c r="M252" s="5">
        <f t="shared" si="24"/>
        <v>0</v>
      </c>
      <c r="N252" s="5">
        <v>40</v>
      </c>
      <c r="O252" s="6">
        <f t="shared" si="27"/>
        <v>0.4</v>
      </c>
      <c r="P252" s="47"/>
      <c r="Q252" s="111" t="e">
        <f>#REF!*$Q$5</f>
        <v>#REF!</v>
      </c>
      <c r="R252" s="111"/>
      <c r="S252" s="111">
        <v>40</v>
      </c>
      <c r="T252" s="111">
        <v>0</v>
      </c>
      <c r="U252" s="92">
        <f t="shared" si="22"/>
        <v>-40</v>
      </c>
      <c r="V252" s="179">
        <v>20</v>
      </c>
      <c r="W252" s="129">
        <f t="shared" si="23"/>
        <v>-20</v>
      </c>
    </row>
    <row r="253" spans="1:23" ht="34.5" customHeight="1" outlineLevel="6" x14ac:dyDescent="0.2">
      <c r="A253" s="91"/>
      <c r="B253" s="93"/>
      <c r="C253" s="95"/>
      <c r="D253" s="95"/>
      <c r="E253" s="97"/>
      <c r="F253" s="101"/>
      <c r="G253" s="103"/>
      <c r="H253" s="109"/>
      <c r="I253" s="27" t="s">
        <v>65</v>
      </c>
      <c r="J253" s="28"/>
      <c r="K253" s="28"/>
      <c r="L253" s="28"/>
      <c r="M253" s="28"/>
      <c r="N253" s="28"/>
      <c r="O253" s="29"/>
      <c r="P253" s="53"/>
      <c r="Q253" s="111" t="e">
        <f>#REF!*$Q$5</f>
        <v>#REF!</v>
      </c>
      <c r="R253" s="111"/>
      <c r="S253" s="111"/>
      <c r="T253" s="111"/>
      <c r="U253" s="92">
        <f t="shared" si="22"/>
        <v>0</v>
      </c>
      <c r="V253" s="179"/>
      <c r="W253" s="129">
        <f t="shared" si="23"/>
        <v>0</v>
      </c>
    </row>
    <row r="254" spans="1:23" ht="34.5" customHeight="1" outlineLevel="7" x14ac:dyDescent="0.2">
      <c r="A254" s="91"/>
      <c r="B254" s="93"/>
      <c r="C254" s="95"/>
      <c r="D254" s="95"/>
      <c r="E254" s="97"/>
      <c r="F254" s="101"/>
      <c r="G254" s="103"/>
      <c r="H254" s="109"/>
      <c r="I254" s="16" t="s">
        <v>68</v>
      </c>
      <c r="J254" s="17" t="s">
        <v>261</v>
      </c>
      <c r="K254" s="17">
        <v>27889</v>
      </c>
      <c r="L254" s="17">
        <v>0</v>
      </c>
      <c r="M254" s="5">
        <f t="shared" si="24"/>
        <v>496</v>
      </c>
      <c r="N254" s="5">
        <v>496</v>
      </c>
      <c r="O254" s="6">
        <f t="shared" ref="O254:O262" si="28">N254/K254</f>
        <v>1.7784789702033059E-2</v>
      </c>
      <c r="P254" s="52"/>
      <c r="Q254" s="111" t="e">
        <f>#REF!*$Q$5</f>
        <v>#REF!</v>
      </c>
      <c r="R254" s="17">
        <v>0</v>
      </c>
      <c r="S254" s="111">
        <v>496</v>
      </c>
      <c r="T254" s="111">
        <v>0</v>
      </c>
      <c r="U254" s="92">
        <f t="shared" si="22"/>
        <v>-496</v>
      </c>
      <c r="V254" s="179">
        <v>0</v>
      </c>
      <c r="W254" s="129">
        <f t="shared" si="23"/>
        <v>-496</v>
      </c>
    </row>
    <row r="255" spans="1:23" ht="34.5" customHeight="1" outlineLevel="7" x14ac:dyDescent="0.2">
      <c r="A255" s="91"/>
      <c r="B255" s="93"/>
      <c r="C255" s="95"/>
      <c r="D255" s="95"/>
      <c r="E255" s="97"/>
      <c r="F255" s="101"/>
      <c r="G255" s="103"/>
      <c r="H255" s="109"/>
      <c r="I255" s="16" t="s">
        <v>247</v>
      </c>
      <c r="J255" s="17" t="s">
        <v>262</v>
      </c>
      <c r="K255" s="17">
        <v>8000</v>
      </c>
      <c r="L255" s="17">
        <v>5245</v>
      </c>
      <c r="M255" s="5">
        <f t="shared" si="24"/>
        <v>2103.5</v>
      </c>
      <c r="N255" s="5">
        <v>7348.5</v>
      </c>
      <c r="O255" s="6">
        <f t="shared" si="28"/>
        <v>0.91856249999999995</v>
      </c>
      <c r="P255" s="52"/>
      <c r="Q255" s="111" t="e">
        <f>#REF!*$Q$5</f>
        <v>#REF!</v>
      </c>
      <c r="R255" s="17">
        <v>5245</v>
      </c>
      <c r="S255" s="111">
        <v>2103.5</v>
      </c>
      <c r="T255" s="111">
        <v>5245.45</v>
      </c>
      <c r="U255" s="92">
        <f t="shared" si="22"/>
        <v>-2103.0500000000002</v>
      </c>
      <c r="V255" s="179">
        <v>3332.95</v>
      </c>
      <c r="W255" s="129">
        <f t="shared" si="23"/>
        <v>-4015.55</v>
      </c>
    </row>
    <row r="256" spans="1:23" ht="34.5" customHeight="1" outlineLevel="7" x14ac:dyDescent="0.2">
      <c r="A256" s="91"/>
      <c r="B256" s="93"/>
      <c r="C256" s="95"/>
      <c r="D256" s="95"/>
      <c r="E256" s="97"/>
      <c r="F256" s="101"/>
      <c r="G256" s="103"/>
      <c r="H256" s="109"/>
      <c r="I256" s="4" t="s">
        <v>69</v>
      </c>
      <c r="J256" s="17" t="s">
        <v>261</v>
      </c>
      <c r="K256" s="17">
        <v>19522</v>
      </c>
      <c r="L256" s="5">
        <v>0</v>
      </c>
      <c r="M256" s="5">
        <f t="shared" si="24"/>
        <v>384</v>
      </c>
      <c r="N256" s="5">
        <v>384</v>
      </c>
      <c r="O256" s="6">
        <f t="shared" si="28"/>
        <v>1.967011576682717E-2</v>
      </c>
      <c r="P256" s="47"/>
      <c r="Q256" s="111" t="e">
        <f>#REF!*$Q$5</f>
        <v>#REF!</v>
      </c>
      <c r="R256" s="5">
        <v>0</v>
      </c>
      <c r="S256" s="111">
        <v>384</v>
      </c>
      <c r="T256" s="111">
        <v>0</v>
      </c>
      <c r="U256" s="92">
        <f t="shared" si="22"/>
        <v>-384</v>
      </c>
      <c r="V256" s="179">
        <v>0</v>
      </c>
      <c r="W256" s="129">
        <f t="shared" si="23"/>
        <v>-384</v>
      </c>
    </row>
    <row r="257" spans="1:23" ht="34.5" customHeight="1" outlineLevel="7" x14ac:dyDescent="0.2">
      <c r="A257" s="91"/>
      <c r="B257" s="93"/>
      <c r="C257" s="95"/>
      <c r="D257" s="95"/>
      <c r="E257" s="97"/>
      <c r="F257" s="101"/>
      <c r="G257" s="103"/>
      <c r="H257" s="109"/>
      <c r="I257" s="4" t="s">
        <v>70</v>
      </c>
      <c r="J257" s="17" t="s">
        <v>261</v>
      </c>
      <c r="K257" s="17">
        <v>280</v>
      </c>
      <c r="L257" s="5">
        <v>0</v>
      </c>
      <c r="M257" s="5">
        <f t="shared" si="24"/>
        <v>0</v>
      </c>
      <c r="N257" s="5">
        <v>0</v>
      </c>
      <c r="O257" s="6">
        <f t="shared" si="28"/>
        <v>0</v>
      </c>
      <c r="P257" s="47"/>
      <c r="Q257" s="111" t="e">
        <f>#REF!*$Q$5</f>
        <v>#REF!</v>
      </c>
      <c r="R257" s="5">
        <v>0</v>
      </c>
      <c r="S257" s="111">
        <v>0</v>
      </c>
      <c r="T257" s="111">
        <v>0</v>
      </c>
      <c r="U257" s="92">
        <f t="shared" si="22"/>
        <v>0</v>
      </c>
      <c r="V257" s="179">
        <v>0</v>
      </c>
      <c r="W257" s="129">
        <f t="shared" si="23"/>
        <v>0</v>
      </c>
    </row>
    <row r="258" spans="1:23" ht="34.5" customHeight="1" outlineLevel="7" x14ac:dyDescent="0.2">
      <c r="A258" s="91"/>
      <c r="B258" s="93"/>
      <c r="C258" s="95"/>
      <c r="D258" s="95"/>
      <c r="E258" s="97"/>
      <c r="F258" s="101"/>
      <c r="G258" s="103"/>
      <c r="H258" s="109"/>
      <c r="I258" s="4" t="s">
        <v>62</v>
      </c>
      <c r="J258" s="17" t="s">
        <v>261</v>
      </c>
      <c r="K258" s="17">
        <v>19522</v>
      </c>
      <c r="L258" s="5">
        <v>0</v>
      </c>
      <c r="M258" s="5">
        <f t="shared" si="24"/>
        <v>240</v>
      </c>
      <c r="N258" s="5">
        <v>240</v>
      </c>
      <c r="O258" s="6">
        <f t="shared" si="28"/>
        <v>1.2293822354266981E-2</v>
      </c>
      <c r="P258" s="47"/>
      <c r="Q258" s="111" t="e">
        <f>#REF!*$Q$5</f>
        <v>#REF!</v>
      </c>
      <c r="R258" s="5">
        <v>0</v>
      </c>
      <c r="S258" s="111">
        <v>240</v>
      </c>
      <c r="T258" s="111">
        <v>0</v>
      </c>
      <c r="U258" s="92">
        <f t="shared" si="22"/>
        <v>-240</v>
      </c>
      <c r="V258" s="179">
        <v>0</v>
      </c>
      <c r="W258" s="129">
        <f t="shared" si="23"/>
        <v>-240</v>
      </c>
    </row>
    <row r="259" spans="1:23" ht="34.5" customHeight="1" outlineLevel="7" x14ac:dyDescent="0.2">
      <c r="A259" s="91"/>
      <c r="B259" s="93"/>
      <c r="C259" s="95"/>
      <c r="D259" s="95"/>
      <c r="E259" s="97"/>
      <c r="F259" s="101"/>
      <c r="G259" s="103"/>
      <c r="H259" s="109"/>
      <c r="I259" s="4" t="s">
        <v>63</v>
      </c>
      <c r="J259" s="17" t="s">
        <v>261</v>
      </c>
      <c r="K259" s="17">
        <v>19522</v>
      </c>
      <c r="L259" s="5">
        <v>0</v>
      </c>
      <c r="M259" s="5">
        <f t="shared" si="24"/>
        <v>0</v>
      </c>
      <c r="N259" s="5">
        <v>0</v>
      </c>
      <c r="O259" s="6">
        <f t="shared" si="28"/>
        <v>0</v>
      </c>
      <c r="P259" s="47"/>
      <c r="Q259" s="111" t="e">
        <f>#REF!*$Q$5</f>
        <v>#REF!</v>
      </c>
      <c r="R259" s="5">
        <v>0</v>
      </c>
      <c r="S259" s="111">
        <v>0</v>
      </c>
      <c r="T259" s="111">
        <v>0</v>
      </c>
      <c r="U259" s="92">
        <f t="shared" si="22"/>
        <v>0</v>
      </c>
      <c r="V259" s="179">
        <v>0</v>
      </c>
      <c r="W259" s="129">
        <f t="shared" si="23"/>
        <v>0</v>
      </c>
    </row>
    <row r="260" spans="1:23" ht="34.5" customHeight="1" outlineLevel="7" x14ac:dyDescent="0.2">
      <c r="A260" s="91"/>
      <c r="B260" s="93"/>
      <c r="C260" s="95"/>
      <c r="D260" s="95"/>
      <c r="E260" s="97"/>
      <c r="F260" s="101"/>
      <c r="G260" s="103"/>
      <c r="H260" s="109"/>
      <c r="I260" s="4" t="s">
        <v>64</v>
      </c>
      <c r="J260" s="17" t="s">
        <v>261</v>
      </c>
      <c r="K260" s="17">
        <v>19522</v>
      </c>
      <c r="L260" s="5">
        <v>0</v>
      </c>
      <c r="M260" s="5">
        <f t="shared" si="24"/>
        <v>0</v>
      </c>
      <c r="N260" s="5">
        <v>0</v>
      </c>
      <c r="O260" s="6">
        <f t="shared" si="28"/>
        <v>0</v>
      </c>
      <c r="P260" s="47"/>
      <c r="Q260" s="111" t="e">
        <f>#REF!*$Q$5</f>
        <v>#REF!</v>
      </c>
      <c r="R260" s="5">
        <v>0</v>
      </c>
      <c r="S260" s="111">
        <v>0</v>
      </c>
      <c r="T260" s="111">
        <v>0</v>
      </c>
      <c r="U260" s="92">
        <f t="shared" si="22"/>
        <v>0</v>
      </c>
      <c r="V260" s="179">
        <v>0</v>
      </c>
      <c r="W260" s="129">
        <f t="shared" si="23"/>
        <v>0</v>
      </c>
    </row>
    <row r="261" spans="1:23" ht="34.5" customHeight="1" outlineLevel="7" x14ac:dyDescent="0.2">
      <c r="A261" s="91"/>
      <c r="B261" s="93"/>
      <c r="C261" s="95"/>
      <c r="D261" s="95"/>
      <c r="E261" s="97"/>
      <c r="F261" s="101"/>
      <c r="G261" s="103"/>
      <c r="H261" s="109"/>
      <c r="I261" s="4" t="s">
        <v>71</v>
      </c>
      <c r="J261" s="17" t="s">
        <v>261</v>
      </c>
      <c r="K261" s="17">
        <v>19522</v>
      </c>
      <c r="L261" s="5">
        <v>0</v>
      </c>
      <c r="M261" s="5">
        <f t="shared" si="24"/>
        <v>0</v>
      </c>
      <c r="N261" s="5">
        <v>0</v>
      </c>
      <c r="O261" s="6">
        <f t="shared" si="28"/>
        <v>0</v>
      </c>
      <c r="P261" s="47"/>
      <c r="Q261" s="111" t="e">
        <f>#REF!*$Q$5</f>
        <v>#REF!</v>
      </c>
      <c r="R261" s="5">
        <v>0</v>
      </c>
      <c r="S261" s="111">
        <v>0</v>
      </c>
      <c r="T261" s="111">
        <v>0</v>
      </c>
      <c r="U261" s="92">
        <f t="shared" si="22"/>
        <v>0</v>
      </c>
      <c r="V261" s="179">
        <v>0</v>
      </c>
      <c r="W261" s="129">
        <f t="shared" si="23"/>
        <v>0</v>
      </c>
    </row>
    <row r="262" spans="1:23" ht="34.5" customHeight="1" outlineLevel="7" x14ac:dyDescent="0.2">
      <c r="A262" s="91"/>
      <c r="B262" s="93"/>
      <c r="C262" s="95"/>
      <c r="D262" s="95"/>
      <c r="E262" s="97"/>
      <c r="F262" s="101"/>
      <c r="G262" s="103"/>
      <c r="H262" s="109"/>
      <c r="I262" s="4" t="s">
        <v>51</v>
      </c>
      <c r="J262" s="5" t="s">
        <v>257</v>
      </c>
      <c r="K262" s="5">
        <v>100</v>
      </c>
      <c r="L262" s="5">
        <v>40</v>
      </c>
      <c r="M262" s="5">
        <f t="shared" si="24"/>
        <v>0</v>
      </c>
      <c r="N262" s="5">
        <v>40</v>
      </c>
      <c r="O262" s="6">
        <f t="shared" si="28"/>
        <v>0.4</v>
      </c>
      <c r="P262" s="47"/>
      <c r="Q262" s="111" t="e">
        <f>#REF!*$Q$5</f>
        <v>#REF!</v>
      </c>
      <c r="R262" s="5">
        <v>40</v>
      </c>
      <c r="S262" s="111">
        <v>0</v>
      </c>
      <c r="T262" s="111">
        <v>20</v>
      </c>
      <c r="U262" s="92">
        <f t="shared" si="22"/>
        <v>-20</v>
      </c>
      <c r="V262" s="179">
        <v>20</v>
      </c>
      <c r="W262" s="129">
        <f t="shared" si="23"/>
        <v>-20</v>
      </c>
    </row>
    <row r="263" spans="1:23" ht="34.5" customHeight="1" outlineLevel="6" x14ac:dyDescent="0.2">
      <c r="A263" s="91"/>
      <c r="B263" s="93"/>
      <c r="C263" s="95"/>
      <c r="D263" s="95"/>
      <c r="E263" s="97"/>
      <c r="F263" s="101"/>
      <c r="G263" s="103"/>
      <c r="H263" s="109"/>
      <c r="I263" s="27" t="s">
        <v>66</v>
      </c>
      <c r="J263" s="28"/>
      <c r="K263" s="28"/>
      <c r="L263" s="28"/>
      <c r="M263" s="28"/>
      <c r="N263" s="28"/>
      <c r="O263" s="29"/>
      <c r="P263" s="53"/>
      <c r="Q263" s="111" t="e">
        <f>#REF!*$Q$5</f>
        <v>#REF!</v>
      </c>
      <c r="R263" s="111"/>
      <c r="S263" s="111"/>
      <c r="T263" s="111"/>
      <c r="U263" s="92">
        <f t="shared" si="22"/>
        <v>0</v>
      </c>
      <c r="V263" s="179"/>
      <c r="W263" s="129">
        <f t="shared" si="23"/>
        <v>0</v>
      </c>
    </row>
    <row r="264" spans="1:23" ht="34.5" customHeight="1" outlineLevel="7" x14ac:dyDescent="0.2">
      <c r="A264" s="91"/>
      <c r="B264" s="93"/>
      <c r="C264" s="95"/>
      <c r="D264" s="95"/>
      <c r="E264" s="97"/>
      <c r="F264" s="101"/>
      <c r="G264" s="103"/>
      <c r="H264" s="109"/>
      <c r="I264" s="16" t="s">
        <v>68</v>
      </c>
      <c r="J264" s="17" t="s">
        <v>261</v>
      </c>
      <c r="K264" s="17">
        <v>13845</v>
      </c>
      <c r="L264" s="17">
        <v>0</v>
      </c>
      <c r="M264" s="5">
        <f t="shared" si="24"/>
        <v>0</v>
      </c>
      <c r="N264" s="5">
        <v>0</v>
      </c>
      <c r="O264" s="6">
        <f t="shared" ref="O264:O272" si="29">N264/K264</f>
        <v>0</v>
      </c>
      <c r="P264" s="52"/>
      <c r="Q264" s="111" t="e">
        <f>#REF!*$Q$5</f>
        <v>#REF!</v>
      </c>
      <c r="R264" s="111">
        <v>0</v>
      </c>
      <c r="S264" s="111">
        <v>0</v>
      </c>
      <c r="T264" s="111">
        <v>0</v>
      </c>
      <c r="U264" s="92">
        <f t="shared" si="22"/>
        <v>0</v>
      </c>
      <c r="V264" s="179">
        <v>0</v>
      </c>
      <c r="W264" s="129">
        <f t="shared" si="23"/>
        <v>0</v>
      </c>
    </row>
    <row r="265" spans="1:23" ht="34.5" customHeight="1" outlineLevel="7" x14ac:dyDescent="0.2">
      <c r="A265" s="91"/>
      <c r="B265" s="93"/>
      <c r="C265" s="95"/>
      <c r="D265" s="95"/>
      <c r="E265" s="97"/>
      <c r="F265" s="101"/>
      <c r="G265" s="103"/>
      <c r="H265" s="109"/>
      <c r="I265" s="16" t="s">
        <v>247</v>
      </c>
      <c r="J265" s="17" t="s">
        <v>262</v>
      </c>
      <c r="K265" s="17">
        <v>8000</v>
      </c>
      <c r="L265" s="17">
        <v>5245</v>
      </c>
      <c r="M265" s="5">
        <f t="shared" si="24"/>
        <v>2103.5</v>
      </c>
      <c r="N265" s="5">
        <v>7348.5</v>
      </c>
      <c r="O265" s="6">
        <f t="shared" si="29"/>
        <v>0.91856249999999995</v>
      </c>
      <c r="P265" s="52"/>
      <c r="Q265" s="111" t="e">
        <f>#REF!*$Q$5</f>
        <v>#REF!</v>
      </c>
      <c r="R265" s="111">
        <v>5245</v>
      </c>
      <c r="S265" s="111">
        <v>2103.5</v>
      </c>
      <c r="T265" s="111">
        <v>5245.45</v>
      </c>
      <c r="U265" s="92">
        <f t="shared" si="22"/>
        <v>-2103.0500000000002</v>
      </c>
      <c r="V265" s="179">
        <v>3332.95</v>
      </c>
      <c r="W265" s="129">
        <f t="shared" si="23"/>
        <v>-4015.55</v>
      </c>
    </row>
    <row r="266" spans="1:23" ht="34.5" customHeight="1" outlineLevel="7" x14ac:dyDescent="0.2">
      <c r="A266" s="91"/>
      <c r="B266" s="93"/>
      <c r="C266" s="95"/>
      <c r="D266" s="95"/>
      <c r="E266" s="97"/>
      <c r="F266" s="101"/>
      <c r="G266" s="103"/>
      <c r="H266" s="109"/>
      <c r="I266" s="4" t="s">
        <v>69</v>
      </c>
      <c r="J266" s="17" t="s">
        <v>261</v>
      </c>
      <c r="K266" s="17">
        <v>9692</v>
      </c>
      <c r="L266" s="5">
        <v>0</v>
      </c>
      <c r="M266" s="5">
        <f t="shared" si="24"/>
        <v>0</v>
      </c>
      <c r="N266" s="5">
        <v>0</v>
      </c>
      <c r="O266" s="6">
        <f t="shared" si="29"/>
        <v>0</v>
      </c>
      <c r="P266" s="47"/>
      <c r="Q266" s="111" t="e">
        <f>#REF!*$Q$5</f>
        <v>#REF!</v>
      </c>
      <c r="R266" s="111">
        <v>0</v>
      </c>
      <c r="S266" s="111">
        <v>0</v>
      </c>
      <c r="T266" s="111">
        <v>0</v>
      </c>
      <c r="U266" s="92">
        <f t="shared" si="22"/>
        <v>0</v>
      </c>
      <c r="V266" s="179">
        <v>0</v>
      </c>
      <c r="W266" s="129">
        <f t="shared" si="23"/>
        <v>0</v>
      </c>
    </row>
    <row r="267" spans="1:23" ht="34.5" customHeight="1" outlineLevel="7" x14ac:dyDescent="0.2">
      <c r="A267" s="91"/>
      <c r="B267" s="93"/>
      <c r="C267" s="95"/>
      <c r="D267" s="95"/>
      <c r="E267" s="97"/>
      <c r="F267" s="101"/>
      <c r="G267" s="103"/>
      <c r="H267" s="109"/>
      <c r="I267" s="4" t="s">
        <v>70</v>
      </c>
      <c r="J267" s="17" t="s">
        <v>261</v>
      </c>
      <c r="K267" s="17">
        <v>280</v>
      </c>
      <c r="L267" s="5">
        <v>0</v>
      </c>
      <c r="M267" s="5">
        <f t="shared" si="24"/>
        <v>0</v>
      </c>
      <c r="N267" s="5">
        <v>0</v>
      </c>
      <c r="O267" s="6">
        <f t="shared" si="29"/>
        <v>0</v>
      </c>
      <c r="P267" s="47"/>
      <c r="Q267" s="111" t="e">
        <f>#REF!*$Q$5</f>
        <v>#REF!</v>
      </c>
      <c r="R267" s="111">
        <v>0</v>
      </c>
      <c r="S267" s="111">
        <v>0</v>
      </c>
      <c r="T267" s="111">
        <v>0</v>
      </c>
      <c r="U267" s="92">
        <f t="shared" si="22"/>
        <v>0</v>
      </c>
      <c r="V267" s="179">
        <v>0</v>
      </c>
      <c r="W267" s="129">
        <f t="shared" si="23"/>
        <v>0</v>
      </c>
    </row>
    <row r="268" spans="1:23" ht="34.5" customHeight="1" outlineLevel="7" x14ac:dyDescent="0.2">
      <c r="A268" s="91"/>
      <c r="B268" s="93"/>
      <c r="C268" s="95"/>
      <c r="D268" s="95"/>
      <c r="E268" s="97"/>
      <c r="F268" s="101"/>
      <c r="G268" s="103"/>
      <c r="H268" s="109"/>
      <c r="I268" s="4" t="s">
        <v>62</v>
      </c>
      <c r="J268" s="17" t="s">
        <v>261</v>
      </c>
      <c r="K268" s="17">
        <v>9692</v>
      </c>
      <c r="L268" s="5">
        <v>0</v>
      </c>
      <c r="M268" s="5">
        <f t="shared" si="24"/>
        <v>0</v>
      </c>
      <c r="N268" s="5">
        <v>0</v>
      </c>
      <c r="O268" s="6">
        <f t="shared" si="29"/>
        <v>0</v>
      </c>
      <c r="P268" s="47"/>
      <c r="Q268" s="111" t="e">
        <f>#REF!*$Q$5</f>
        <v>#REF!</v>
      </c>
      <c r="R268" s="111">
        <v>0</v>
      </c>
      <c r="S268" s="111">
        <v>0</v>
      </c>
      <c r="T268" s="111">
        <v>0</v>
      </c>
      <c r="U268" s="92">
        <f t="shared" si="22"/>
        <v>0</v>
      </c>
      <c r="V268" s="179">
        <v>0</v>
      </c>
      <c r="W268" s="129">
        <f t="shared" si="23"/>
        <v>0</v>
      </c>
    </row>
    <row r="269" spans="1:23" ht="34.5" customHeight="1" outlineLevel="7" x14ac:dyDescent="0.2">
      <c r="A269" s="91"/>
      <c r="B269" s="93"/>
      <c r="C269" s="95"/>
      <c r="D269" s="95"/>
      <c r="E269" s="97"/>
      <c r="F269" s="101"/>
      <c r="G269" s="103"/>
      <c r="H269" s="109"/>
      <c r="I269" s="4" t="s">
        <v>63</v>
      </c>
      <c r="J269" s="17" t="s">
        <v>261</v>
      </c>
      <c r="K269" s="17">
        <v>9692</v>
      </c>
      <c r="L269" s="5">
        <v>0</v>
      </c>
      <c r="M269" s="5">
        <f t="shared" si="24"/>
        <v>0</v>
      </c>
      <c r="N269" s="5">
        <v>0</v>
      </c>
      <c r="O269" s="6">
        <f t="shared" si="29"/>
        <v>0</v>
      </c>
      <c r="P269" s="47"/>
      <c r="Q269" s="111" t="e">
        <f>#REF!*$Q$5</f>
        <v>#REF!</v>
      </c>
      <c r="R269" s="111">
        <v>0</v>
      </c>
      <c r="S269" s="111">
        <v>0</v>
      </c>
      <c r="T269" s="111">
        <v>0</v>
      </c>
      <c r="U269" s="92">
        <f t="shared" si="22"/>
        <v>0</v>
      </c>
      <c r="V269" s="179">
        <v>0</v>
      </c>
      <c r="W269" s="129">
        <f t="shared" si="23"/>
        <v>0</v>
      </c>
    </row>
    <row r="270" spans="1:23" ht="34.5" customHeight="1" outlineLevel="7" x14ac:dyDescent="0.2">
      <c r="A270" s="91"/>
      <c r="B270" s="93"/>
      <c r="C270" s="95"/>
      <c r="D270" s="95"/>
      <c r="E270" s="97"/>
      <c r="F270" s="101"/>
      <c r="G270" s="103"/>
      <c r="H270" s="109"/>
      <c r="I270" s="4" t="s">
        <v>64</v>
      </c>
      <c r="J270" s="17" t="s">
        <v>261</v>
      </c>
      <c r="K270" s="17">
        <v>9692</v>
      </c>
      <c r="L270" s="5">
        <v>0</v>
      </c>
      <c r="M270" s="5">
        <f t="shared" si="24"/>
        <v>0</v>
      </c>
      <c r="N270" s="5">
        <v>0</v>
      </c>
      <c r="O270" s="6">
        <f t="shared" si="29"/>
        <v>0</v>
      </c>
      <c r="P270" s="47"/>
      <c r="Q270" s="111" t="e">
        <f>#REF!*$Q$5</f>
        <v>#REF!</v>
      </c>
      <c r="R270" s="111">
        <v>0</v>
      </c>
      <c r="S270" s="111">
        <v>0</v>
      </c>
      <c r="T270" s="111">
        <v>0</v>
      </c>
      <c r="U270" s="92">
        <f t="shared" si="22"/>
        <v>0</v>
      </c>
      <c r="V270" s="179">
        <v>0</v>
      </c>
      <c r="W270" s="129">
        <f t="shared" si="23"/>
        <v>0</v>
      </c>
    </row>
    <row r="271" spans="1:23" ht="34.5" customHeight="1" outlineLevel="7" x14ac:dyDescent="0.2">
      <c r="A271" s="91"/>
      <c r="B271" s="93"/>
      <c r="C271" s="95"/>
      <c r="D271" s="95"/>
      <c r="E271" s="97"/>
      <c r="F271" s="101"/>
      <c r="G271" s="103"/>
      <c r="H271" s="109"/>
      <c r="I271" s="4" t="s">
        <v>71</v>
      </c>
      <c r="J271" s="17" t="s">
        <v>261</v>
      </c>
      <c r="K271" s="17">
        <v>9692</v>
      </c>
      <c r="L271" s="5">
        <v>0</v>
      </c>
      <c r="M271" s="5">
        <f t="shared" si="24"/>
        <v>0</v>
      </c>
      <c r="N271" s="5">
        <v>0</v>
      </c>
      <c r="O271" s="6">
        <f t="shared" si="29"/>
        <v>0</v>
      </c>
      <c r="P271" s="47"/>
      <c r="Q271" s="111" t="e">
        <f>#REF!*$Q$5</f>
        <v>#REF!</v>
      </c>
      <c r="R271" s="111">
        <v>0</v>
      </c>
      <c r="S271" s="111">
        <v>0</v>
      </c>
      <c r="T271" s="111">
        <v>0</v>
      </c>
      <c r="U271" s="92">
        <f t="shared" si="22"/>
        <v>0</v>
      </c>
      <c r="V271" s="179">
        <v>0</v>
      </c>
      <c r="W271" s="129">
        <f t="shared" si="23"/>
        <v>0</v>
      </c>
    </row>
    <row r="272" spans="1:23" ht="34.5" customHeight="1" outlineLevel="7" x14ac:dyDescent="0.2">
      <c r="A272" s="91"/>
      <c r="B272" s="93"/>
      <c r="C272" s="95"/>
      <c r="D272" s="95"/>
      <c r="E272" s="97"/>
      <c r="F272" s="101"/>
      <c r="G272" s="103"/>
      <c r="H272" s="109"/>
      <c r="I272" s="4" t="s">
        <v>51</v>
      </c>
      <c r="J272" s="5" t="s">
        <v>257</v>
      </c>
      <c r="K272" s="5">
        <v>100</v>
      </c>
      <c r="L272" s="5">
        <v>40</v>
      </c>
      <c r="M272" s="5">
        <f t="shared" si="24"/>
        <v>0</v>
      </c>
      <c r="N272" s="5">
        <v>40</v>
      </c>
      <c r="O272" s="6">
        <f t="shared" si="29"/>
        <v>0.4</v>
      </c>
      <c r="P272" s="47"/>
      <c r="Q272" s="111" t="e">
        <f>#REF!*$Q$5</f>
        <v>#REF!</v>
      </c>
      <c r="R272" s="111">
        <v>40</v>
      </c>
      <c r="S272" s="111">
        <v>0</v>
      </c>
      <c r="T272" s="111">
        <v>20</v>
      </c>
      <c r="U272" s="92">
        <f t="shared" si="22"/>
        <v>-20</v>
      </c>
      <c r="V272" s="179">
        <v>20</v>
      </c>
      <c r="W272" s="129">
        <f t="shared" si="23"/>
        <v>-20</v>
      </c>
    </row>
    <row r="273" spans="1:23" ht="34.5" customHeight="1" outlineLevel="6" x14ac:dyDescent="0.2">
      <c r="A273" s="91"/>
      <c r="B273" s="93"/>
      <c r="C273" s="95"/>
      <c r="D273" s="95"/>
      <c r="E273" s="97"/>
      <c r="F273" s="101"/>
      <c r="G273" s="103"/>
      <c r="H273" s="109"/>
      <c r="I273" s="27" t="s">
        <v>233</v>
      </c>
      <c r="J273" s="28"/>
      <c r="K273" s="28"/>
      <c r="L273" s="28"/>
      <c r="M273" s="28"/>
      <c r="N273" s="28"/>
      <c r="O273" s="29"/>
      <c r="P273" s="53"/>
      <c r="Q273" s="111" t="e">
        <f>#REF!*$Q$5</f>
        <v>#REF!</v>
      </c>
      <c r="R273" s="111"/>
      <c r="S273" s="111"/>
      <c r="T273" s="111"/>
      <c r="U273" s="92">
        <f t="shared" si="22"/>
        <v>0</v>
      </c>
      <c r="V273" s="179"/>
      <c r="W273" s="129">
        <f t="shared" si="23"/>
        <v>0</v>
      </c>
    </row>
    <row r="274" spans="1:23" ht="34.5" customHeight="1" outlineLevel="7" x14ac:dyDescent="0.2">
      <c r="A274" s="91"/>
      <c r="B274" s="93"/>
      <c r="C274" s="95"/>
      <c r="D274" s="95"/>
      <c r="E274" s="97"/>
      <c r="F274" s="101"/>
      <c r="G274" s="103"/>
      <c r="H274" s="109"/>
      <c r="I274" s="16" t="s">
        <v>68</v>
      </c>
      <c r="J274" s="17" t="s">
        <v>261</v>
      </c>
      <c r="K274" s="17">
        <v>2645</v>
      </c>
      <c r="L274" s="17">
        <v>0</v>
      </c>
      <c r="M274" s="5">
        <f t="shared" si="24"/>
        <v>0</v>
      </c>
      <c r="N274" s="5">
        <v>0</v>
      </c>
      <c r="O274" s="6">
        <f t="shared" ref="O274:O282" si="30">N274/K274</f>
        <v>0</v>
      </c>
      <c r="P274" s="52"/>
      <c r="Q274" s="111" t="e">
        <f>#REF!*$Q$5</f>
        <v>#REF!</v>
      </c>
      <c r="R274" s="111"/>
      <c r="S274" s="111"/>
      <c r="T274" s="111">
        <v>0</v>
      </c>
      <c r="U274" s="92">
        <f t="shared" si="22"/>
        <v>0</v>
      </c>
      <c r="V274" s="179">
        <v>0</v>
      </c>
      <c r="W274" s="129">
        <f t="shared" si="23"/>
        <v>0</v>
      </c>
    </row>
    <row r="275" spans="1:23" ht="34.5" customHeight="1" outlineLevel="7" x14ac:dyDescent="0.2">
      <c r="A275" s="91"/>
      <c r="B275" s="93"/>
      <c r="C275" s="95"/>
      <c r="D275" s="95"/>
      <c r="E275" s="97"/>
      <c r="F275" s="101"/>
      <c r="G275" s="103"/>
      <c r="H275" s="109"/>
      <c r="I275" s="16" t="s">
        <v>247</v>
      </c>
      <c r="J275" s="17" t="s">
        <v>262</v>
      </c>
      <c r="K275" s="17">
        <v>8000</v>
      </c>
      <c r="L275" s="17">
        <v>5245</v>
      </c>
      <c r="M275" s="5">
        <f t="shared" si="24"/>
        <v>2103.5</v>
      </c>
      <c r="N275" s="5">
        <v>7348.5</v>
      </c>
      <c r="O275" s="6">
        <f t="shared" si="30"/>
        <v>0.91856249999999995</v>
      </c>
      <c r="P275" s="52"/>
      <c r="Q275" s="111" t="e">
        <f>#REF!*$Q$5</f>
        <v>#REF!</v>
      </c>
      <c r="R275" s="111"/>
      <c r="S275" s="111"/>
      <c r="T275" s="111">
        <v>5245.45</v>
      </c>
      <c r="U275" s="92">
        <f t="shared" si="22"/>
        <v>-2103.0500000000002</v>
      </c>
      <c r="V275" s="179">
        <v>3332.95</v>
      </c>
      <c r="W275" s="129">
        <f t="shared" si="23"/>
        <v>-4015.55</v>
      </c>
    </row>
    <row r="276" spans="1:23" ht="34.5" customHeight="1" outlineLevel="7" x14ac:dyDescent="0.2">
      <c r="A276" s="91"/>
      <c r="B276" s="93"/>
      <c r="C276" s="95"/>
      <c r="D276" s="95"/>
      <c r="E276" s="97"/>
      <c r="F276" s="101"/>
      <c r="G276" s="103"/>
      <c r="H276" s="109"/>
      <c r="I276" s="4" t="s">
        <v>69</v>
      </c>
      <c r="J276" s="17" t="s">
        <v>261</v>
      </c>
      <c r="K276" s="17">
        <v>1852</v>
      </c>
      <c r="L276" s="5">
        <v>0</v>
      </c>
      <c r="M276" s="5">
        <f t="shared" si="24"/>
        <v>0</v>
      </c>
      <c r="N276" s="5">
        <v>0</v>
      </c>
      <c r="O276" s="6">
        <f t="shared" si="30"/>
        <v>0</v>
      </c>
      <c r="P276" s="47"/>
      <c r="Q276" s="111" t="e">
        <f>#REF!*$Q$5</f>
        <v>#REF!</v>
      </c>
      <c r="R276" s="111"/>
      <c r="S276" s="111"/>
      <c r="T276" s="111">
        <v>0</v>
      </c>
      <c r="U276" s="92">
        <f t="shared" si="22"/>
        <v>0</v>
      </c>
      <c r="V276" s="179">
        <v>0</v>
      </c>
      <c r="W276" s="129">
        <f t="shared" si="23"/>
        <v>0</v>
      </c>
    </row>
    <row r="277" spans="1:23" ht="34.5" customHeight="1" outlineLevel="7" x14ac:dyDescent="0.2">
      <c r="A277" s="91"/>
      <c r="B277" s="93"/>
      <c r="C277" s="95"/>
      <c r="D277" s="95"/>
      <c r="E277" s="97"/>
      <c r="F277" s="101"/>
      <c r="G277" s="103"/>
      <c r="H277" s="109"/>
      <c r="I277" s="4" t="s">
        <v>70</v>
      </c>
      <c r="J277" s="17" t="s">
        <v>261</v>
      </c>
      <c r="K277" s="17">
        <v>280</v>
      </c>
      <c r="L277" s="5">
        <v>0</v>
      </c>
      <c r="M277" s="5">
        <f t="shared" si="24"/>
        <v>0</v>
      </c>
      <c r="N277" s="5">
        <v>0</v>
      </c>
      <c r="O277" s="6">
        <f t="shared" si="30"/>
        <v>0</v>
      </c>
      <c r="P277" s="47"/>
      <c r="Q277" s="111" t="e">
        <f>#REF!*$Q$5</f>
        <v>#REF!</v>
      </c>
      <c r="R277" s="111"/>
      <c r="S277" s="111"/>
      <c r="T277" s="111">
        <v>0</v>
      </c>
      <c r="U277" s="92">
        <f t="shared" si="22"/>
        <v>0</v>
      </c>
      <c r="V277" s="179">
        <v>0</v>
      </c>
      <c r="W277" s="129">
        <f t="shared" si="23"/>
        <v>0</v>
      </c>
    </row>
    <row r="278" spans="1:23" ht="34.5" customHeight="1" outlineLevel="7" x14ac:dyDescent="0.2">
      <c r="A278" s="91"/>
      <c r="B278" s="93"/>
      <c r="C278" s="95"/>
      <c r="D278" s="95"/>
      <c r="E278" s="97"/>
      <c r="F278" s="101"/>
      <c r="G278" s="103"/>
      <c r="H278" s="109"/>
      <c r="I278" s="4" t="s">
        <v>62</v>
      </c>
      <c r="J278" s="17" t="s">
        <v>261</v>
      </c>
      <c r="K278" s="17">
        <v>1852</v>
      </c>
      <c r="L278" s="5">
        <v>0</v>
      </c>
      <c r="M278" s="5">
        <f t="shared" si="24"/>
        <v>0</v>
      </c>
      <c r="N278" s="5">
        <v>0</v>
      </c>
      <c r="O278" s="6">
        <f t="shared" si="30"/>
        <v>0</v>
      </c>
      <c r="P278" s="47"/>
      <c r="Q278" s="111" t="e">
        <f>#REF!*$Q$5</f>
        <v>#REF!</v>
      </c>
      <c r="R278" s="111"/>
      <c r="S278" s="111"/>
      <c r="T278" s="111">
        <v>0</v>
      </c>
      <c r="U278" s="92">
        <f t="shared" si="22"/>
        <v>0</v>
      </c>
      <c r="V278" s="179">
        <v>0</v>
      </c>
      <c r="W278" s="129">
        <f t="shared" si="23"/>
        <v>0</v>
      </c>
    </row>
    <row r="279" spans="1:23" ht="34.5" customHeight="1" outlineLevel="7" x14ac:dyDescent="0.2">
      <c r="A279" s="91"/>
      <c r="B279" s="93"/>
      <c r="C279" s="95"/>
      <c r="D279" s="95"/>
      <c r="E279" s="97"/>
      <c r="F279" s="101"/>
      <c r="G279" s="103"/>
      <c r="H279" s="109"/>
      <c r="I279" s="4" t="s">
        <v>63</v>
      </c>
      <c r="J279" s="17" t="s">
        <v>261</v>
      </c>
      <c r="K279" s="17">
        <v>1852</v>
      </c>
      <c r="L279" s="5">
        <v>0</v>
      </c>
      <c r="M279" s="5">
        <f t="shared" si="24"/>
        <v>0</v>
      </c>
      <c r="N279" s="5">
        <v>0</v>
      </c>
      <c r="O279" s="6">
        <f t="shared" si="30"/>
        <v>0</v>
      </c>
      <c r="P279" s="47"/>
      <c r="Q279" s="111" t="e">
        <f>#REF!*$Q$5</f>
        <v>#REF!</v>
      </c>
      <c r="R279" s="111"/>
      <c r="S279" s="111"/>
      <c r="T279" s="111">
        <v>0</v>
      </c>
      <c r="U279" s="92">
        <f t="shared" si="22"/>
        <v>0</v>
      </c>
      <c r="V279" s="179">
        <v>0</v>
      </c>
      <c r="W279" s="129">
        <f t="shared" si="23"/>
        <v>0</v>
      </c>
    </row>
    <row r="280" spans="1:23" ht="34.5" customHeight="1" outlineLevel="7" x14ac:dyDescent="0.2">
      <c r="A280" s="91"/>
      <c r="B280" s="93"/>
      <c r="C280" s="95"/>
      <c r="D280" s="95"/>
      <c r="E280" s="97"/>
      <c r="F280" s="101"/>
      <c r="G280" s="103"/>
      <c r="H280" s="109"/>
      <c r="I280" s="4" t="s">
        <v>64</v>
      </c>
      <c r="J280" s="17" t="s">
        <v>261</v>
      </c>
      <c r="K280" s="17">
        <v>1852</v>
      </c>
      <c r="L280" s="5">
        <v>0</v>
      </c>
      <c r="M280" s="5">
        <f t="shared" si="24"/>
        <v>0</v>
      </c>
      <c r="N280" s="5">
        <v>0</v>
      </c>
      <c r="O280" s="6">
        <f t="shared" si="30"/>
        <v>0</v>
      </c>
      <c r="P280" s="47"/>
      <c r="Q280" s="111" t="e">
        <f>#REF!*$Q$5</f>
        <v>#REF!</v>
      </c>
      <c r="R280" s="111"/>
      <c r="S280" s="111"/>
      <c r="T280" s="111">
        <v>0</v>
      </c>
      <c r="U280" s="92">
        <f t="shared" si="22"/>
        <v>0</v>
      </c>
      <c r="V280" s="179">
        <v>0</v>
      </c>
      <c r="W280" s="129">
        <f t="shared" si="23"/>
        <v>0</v>
      </c>
    </row>
    <row r="281" spans="1:23" ht="34.5" customHeight="1" outlineLevel="7" x14ac:dyDescent="0.2">
      <c r="A281" s="91"/>
      <c r="B281" s="93"/>
      <c r="C281" s="95"/>
      <c r="D281" s="95"/>
      <c r="E281" s="97"/>
      <c r="F281" s="101"/>
      <c r="G281" s="103"/>
      <c r="H281" s="109"/>
      <c r="I281" s="4" t="s">
        <v>71</v>
      </c>
      <c r="J281" s="17" t="s">
        <v>261</v>
      </c>
      <c r="K281" s="17">
        <v>1852</v>
      </c>
      <c r="L281" s="5">
        <v>0</v>
      </c>
      <c r="M281" s="5">
        <f t="shared" si="24"/>
        <v>0</v>
      </c>
      <c r="N281" s="5">
        <v>0</v>
      </c>
      <c r="O281" s="6">
        <f t="shared" si="30"/>
        <v>0</v>
      </c>
      <c r="P281" s="47"/>
      <c r="Q281" s="111" t="e">
        <f>#REF!*$Q$5</f>
        <v>#REF!</v>
      </c>
      <c r="R281" s="111"/>
      <c r="S281" s="111"/>
      <c r="T281" s="111">
        <v>0</v>
      </c>
      <c r="U281" s="92">
        <f t="shared" si="22"/>
        <v>0</v>
      </c>
      <c r="V281" s="179">
        <v>0</v>
      </c>
      <c r="W281" s="129">
        <f t="shared" si="23"/>
        <v>0</v>
      </c>
    </row>
    <row r="282" spans="1:23" ht="34.5" customHeight="1" outlineLevel="7" x14ac:dyDescent="0.2">
      <c r="A282" s="91"/>
      <c r="B282" s="93"/>
      <c r="C282" s="95"/>
      <c r="D282" s="95"/>
      <c r="E282" s="97"/>
      <c r="F282" s="101"/>
      <c r="G282" s="103"/>
      <c r="H282" s="109"/>
      <c r="I282" s="4" t="s">
        <v>51</v>
      </c>
      <c r="J282" s="5" t="s">
        <v>257</v>
      </c>
      <c r="K282" s="5">
        <v>100</v>
      </c>
      <c r="L282" s="5">
        <v>40</v>
      </c>
      <c r="M282" s="5">
        <f t="shared" si="24"/>
        <v>0</v>
      </c>
      <c r="N282" s="5">
        <v>40</v>
      </c>
      <c r="O282" s="6">
        <f t="shared" si="30"/>
        <v>0.4</v>
      </c>
      <c r="P282" s="47"/>
      <c r="Q282" s="111" t="e">
        <f>#REF!*$Q$5</f>
        <v>#REF!</v>
      </c>
      <c r="R282" s="111"/>
      <c r="S282" s="111"/>
      <c r="T282" s="111">
        <v>20</v>
      </c>
      <c r="U282" s="92">
        <f t="shared" si="22"/>
        <v>-20</v>
      </c>
      <c r="V282" s="179">
        <v>20</v>
      </c>
      <c r="W282" s="129">
        <f t="shared" si="23"/>
        <v>-20</v>
      </c>
    </row>
    <row r="283" spans="1:23" ht="34.5" customHeight="1" outlineLevel="4" x14ac:dyDescent="0.2">
      <c r="A283" s="91"/>
      <c r="B283" s="93"/>
      <c r="C283" s="95"/>
      <c r="D283" s="95"/>
      <c r="E283" s="97"/>
      <c r="F283" s="101"/>
      <c r="G283" s="101"/>
      <c r="H283" s="101"/>
      <c r="I283" s="19" t="s">
        <v>224</v>
      </c>
      <c r="J283" s="20"/>
      <c r="K283" s="20"/>
      <c r="L283" s="20"/>
      <c r="M283" s="20"/>
      <c r="N283" s="20"/>
      <c r="O283" s="21"/>
      <c r="P283" s="49"/>
      <c r="Q283" s="111" t="e">
        <f>#REF!*$Q$5</f>
        <v>#REF!</v>
      </c>
      <c r="R283" s="111"/>
      <c r="S283" s="111"/>
      <c r="T283" s="111"/>
      <c r="U283" s="92">
        <f t="shared" si="22"/>
        <v>0</v>
      </c>
      <c r="V283" s="179"/>
      <c r="W283" s="129">
        <f t="shared" si="23"/>
        <v>0</v>
      </c>
    </row>
    <row r="284" spans="1:23" ht="34.5" customHeight="1" outlineLevel="5" x14ac:dyDescent="0.2">
      <c r="A284" s="91"/>
      <c r="B284" s="93"/>
      <c r="C284" s="95"/>
      <c r="D284" s="95"/>
      <c r="E284" s="97"/>
      <c r="F284" s="101"/>
      <c r="G284" s="103"/>
      <c r="H284" s="103"/>
      <c r="I284" s="22" t="s">
        <v>58</v>
      </c>
      <c r="J284" s="23"/>
      <c r="K284" s="23"/>
      <c r="L284" s="23"/>
      <c r="M284" s="23"/>
      <c r="N284" s="23"/>
      <c r="O284" s="24"/>
      <c r="P284" s="50"/>
      <c r="Q284" s="111" t="e">
        <f>#REF!*$Q$5</f>
        <v>#REF!</v>
      </c>
      <c r="R284" s="111"/>
      <c r="S284" s="111"/>
      <c r="T284" s="111"/>
      <c r="U284" s="92">
        <f t="shared" si="22"/>
        <v>0</v>
      </c>
      <c r="V284" s="179"/>
      <c r="W284" s="129">
        <f t="shared" si="23"/>
        <v>0</v>
      </c>
    </row>
    <row r="285" spans="1:23" ht="34.5" customHeight="1" outlineLevel="7" x14ac:dyDescent="0.2">
      <c r="A285" s="91"/>
      <c r="B285" s="93"/>
      <c r="C285" s="95"/>
      <c r="D285" s="95"/>
      <c r="E285" s="97"/>
      <c r="F285" s="101"/>
      <c r="G285" s="103"/>
      <c r="H285" s="103"/>
      <c r="I285" s="4" t="s">
        <v>72</v>
      </c>
      <c r="J285" s="5" t="s">
        <v>256</v>
      </c>
      <c r="K285" s="17">
        <v>43200</v>
      </c>
      <c r="L285" s="5">
        <v>0</v>
      </c>
      <c r="M285" s="5">
        <v>43200</v>
      </c>
      <c r="N285" s="5">
        <v>43200</v>
      </c>
      <c r="O285" s="6">
        <f>N285/K285</f>
        <v>1</v>
      </c>
      <c r="P285" s="47"/>
      <c r="Q285" s="111" t="e">
        <f>#REF!*$Q$5</f>
        <v>#REF!</v>
      </c>
      <c r="R285" s="111"/>
      <c r="S285" s="111"/>
      <c r="T285" s="111">
        <v>0</v>
      </c>
      <c r="U285" s="92">
        <f t="shared" si="22"/>
        <v>-43200</v>
      </c>
      <c r="V285" s="179">
        <v>0</v>
      </c>
      <c r="W285" s="129">
        <f t="shared" si="23"/>
        <v>-43200</v>
      </c>
    </row>
    <row r="286" spans="1:23" ht="34.5" customHeight="1" outlineLevel="7" x14ac:dyDescent="0.2">
      <c r="A286" s="91"/>
      <c r="B286" s="93"/>
      <c r="C286" s="95"/>
      <c r="D286" s="95"/>
      <c r="E286" s="97"/>
      <c r="F286" s="101"/>
      <c r="G286" s="103"/>
      <c r="H286" s="103"/>
      <c r="I286" s="4" t="s">
        <v>73</v>
      </c>
      <c r="J286" s="5" t="s">
        <v>256</v>
      </c>
      <c r="K286" s="17">
        <v>43200</v>
      </c>
      <c r="L286" s="5">
        <v>0</v>
      </c>
      <c r="M286" s="5">
        <f t="shared" si="24"/>
        <v>100</v>
      </c>
      <c r="N286" s="5">
        <v>100</v>
      </c>
      <c r="O286" s="6">
        <f>N286/K286</f>
        <v>2.3148148148148147E-3</v>
      </c>
      <c r="P286" s="47"/>
      <c r="Q286" s="111" t="e">
        <f>#REF!*$Q$5</f>
        <v>#REF!</v>
      </c>
      <c r="R286" s="111"/>
      <c r="S286" s="111"/>
      <c r="T286" s="111">
        <v>0</v>
      </c>
      <c r="U286" s="92">
        <f t="shared" si="22"/>
        <v>-100</v>
      </c>
      <c r="V286" s="179">
        <v>0</v>
      </c>
      <c r="W286" s="129">
        <f t="shared" si="23"/>
        <v>-100</v>
      </c>
    </row>
    <row r="287" spans="1:23" ht="34.5" customHeight="1" outlineLevel="7" x14ac:dyDescent="0.2">
      <c r="A287" s="91"/>
      <c r="B287" s="93"/>
      <c r="C287" s="95"/>
      <c r="D287" s="95"/>
      <c r="E287" s="97"/>
      <c r="F287" s="101"/>
      <c r="G287" s="103"/>
      <c r="H287" s="103"/>
      <c r="I287" s="4" t="s">
        <v>74</v>
      </c>
      <c r="J287" s="5" t="s">
        <v>256</v>
      </c>
      <c r="K287" s="17">
        <v>43200</v>
      </c>
      <c r="L287" s="5">
        <v>0</v>
      </c>
      <c r="M287" s="5">
        <f t="shared" si="24"/>
        <v>35000</v>
      </c>
      <c r="N287" s="5">
        <v>35000</v>
      </c>
      <c r="O287" s="6">
        <f>N287/K287</f>
        <v>0.81018518518518523</v>
      </c>
      <c r="P287" s="47"/>
      <c r="Q287" s="111" t="e">
        <f>#REF!*$Q$5</f>
        <v>#REF!</v>
      </c>
      <c r="R287" s="111"/>
      <c r="S287" s="111"/>
      <c r="T287" s="111">
        <v>0</v>
      </c>
      <c r="U287" s="92">
        <f t="shared" si="22"/>
        <v>-35000</v>
      </c>
      <c r="V287" s="179">
        <v>0</v>
      </c>
      <c r="W287" s="129">
        <f t="shared" si="23"/>
        <v>-35000</v>
      </c>
    </row>
    <row r="288" spans="1:23" ht="34.5" customHeight="1" outlineLevel="7" x14ac:dyDescent="0.2">
      <c r="A288" s="91"/>
      <c r="B288" s="93"/>
      <c r="C288" s="95"/>
      <c r="D288" s="95"/>
      <c r="E288" s="97"/>
      <c r="F288" s="101"/>
      <c r="G288" s="103"/>
      <c r="H288" s="103"/>
      <c r="I288" s="4" t="s">
        <v>62</v>
      </c>
      <c r="J288" s="5" t="s">
        <v>256</v>
      </c>
      <c r="K288" s="17">
        <v>43200</v>
      </c>
      <c r="L288" s="5">
        <v>0</v>
      </c>
      <c r="M288" s="5">
        <f t="shared" si="24"/>
        <v>35000</v>
      </c>
      <c r="N288" s="5">
        <v>35000</v>
      </c>
      <c r="O288" s="6">
        <f>N288/K288</f>
        <v>0.81018518518518523</v>
      </c>
      <c r="P288" s="47"/>
      <c r="Q288" s="111" t="e">
        <f>#REF!*$Q$5</f>
        <v>#REF!</v>
      </c>
      <c r="R288" s="111"/>
      <c r="S288" s="111"/>
      <c r="T288" s="111">
        <v>0</v>
      </c>
      <c r="U288" s="92">
        <f t="shared" si="22"/>
        <v>-35000</v>
      </c>
      <c r="V288" s="179">
        <v>0</v>
      </c>
      <c r="W288" s="129">
        <f t="shared" si="23"/>
        <v>-35000</v>
      </c>
    </row>
    <row r="289" spans="1:23" ht="34.5" customHeight="1" outlineLevel="7" x14ac:dyDescent="0.2">
      <c r="A289" s="91"/>
      <c r="B289" s="93"/>
      <c r="C289" s="95"/>
      <c r="D289" s="95"/>
      <c r="E289" s="97"/>
      <c r="F289" s="101"/>
      <c r="G289" s="103"/>
      <c r="H289" s="103"/>
      <c r="I289" s="4" t="s">
        <v>51</v>
      </c>
      <c r="J289" s="5" t="s">
        <v>257</v>
      </c>
      <c r="K289" s="5">
        <v>100</v>
      </c>
      <c r="L289" s="5">
        <v>0</v>
      </c>
      <c r="M289" s="5">
        <f t="shared" si="24"/>
        <v>0</v>
      </c>
      <c r="N289" s="5">
        <v>0</v>
      </c>
      <c r="O289" s="6">
        <f>N289/K289</f>
        <v>0</v>
      </c>
      <c r="P289" s="47"/>
      <c r="Q289" s="111" t="e">
        <f>#REF!*$Q$5</f>
        <v>#REF!</v>
      </c>
      <c r="R289" s="111"/>
      <c r="S289" s="111"/>
      <c r="T289" s="111">
        <v>0</v>
      </c>
      <c r="U289" s="92">
        <f t="shared" si="22"/>
        <v>0</v>
      </c>
      <c r="V289" s="179">
        <v>0</v>
      </c>
      <c r="W289" s="129">
        <f t="shared" si="23"/>
        <v>0</v>
      </c>
    </row>
    <row r="290" spans="1:23" ht="34.5" customHeight="1" outlineLevel="5" x14ac:dyDescent="0.2">
      <c r="A290" s="91"/>
      <c r="B290" s="93"/>
      <c r="C290" s="95"/>
      <c r="D290" s="95"/>
      <c r="E290" s="97"/>
      <c r="F290" s="101"/>
      <c r="G290" s="103"/>
      <c r="H290" s="103"/>
      <c r="I290" s="22" t="s">
        <v>67</v>
      </c>
      <c r="J290" s="23"/>
      <c r="K290" s="23"/>
      <c r="L290" s="23"/>
      <c r="M290" s="23"/>
      <c r="N290" s="23"/>
      <c r="O290" s="24"/>
      <c r="P290" s="50"/>
      <c r="Q290" s="111" t="e">
        <f>#REF!*$Q$5</f>
        <v>#REF!</v>
      </c>
      <c r="R290" s="111"/>
      <c r="S290" s="111"/>
      <c r="T290" s="111"/>
      <c r="U290" s="92">
        <f t="shared" ref="U290:U353" si="31">T290-N290</f>
        <v>0</v>
      </c>
      <c r="V290" s="179"/>
      <c r="W290" s="129">
        <f t="shared" ref="W290:W353" si="32">V290-N290</f>
        <v>0</v>
      </c>
    </row>
    <row r="291" spans="1:23" ht="34.5" customHeight="1" outlineLevel="7" x14ac:dyDescent="0.2">
      <c r="A291" s="91"/>
      <c r="B291" s="93"/>
      <c r="C291" s="95"/>
      <c r="D291" s="95"/>
      <c r="E291" s="97"/>
      <c r="F291" s="101"/>
      <c r="G291" s="103"/>
      <c r="H291" s="103"/>
      <c r="I291" s="4" t="s">
        <v>68</v>
      </c>
      <c r="J291" s="5" t="s">
        <v>256</v>
      </c>
      <c r="K291" s="17">
        <v>43200</v>
      </c>
      <c r="L291" s="5">
        <v>0</v>
      </c>
      <c r="M291" s="5">
        <v>8500</v>
      </c>
      <c r="N291" s="5">
        <v>8500</v>
      </c>
      <c r="O291" s="6">
        <f>N291/K291</f>
        <v>0.19675925925925927</v>
      </c>
      <c r="P291" s="47"/>
      <c r="Q291" s="111" t="e">
        <f>#REF!*$Q$5</f>
        <v>#REF!</v>
      </c>
      <c r="R291" s="111"/>
      <c r="S291" s="111"/>
      <c r="T291" s="111">
        <v>0</v>
      </c>
      <c r="U291" s="92">
        <f t="shared" si="31"/>
        <v>-8500</v>
      </c>
      <c r="V291" s="179">
        <v>0</v>
      </c>
      <c r="W291" s="129">
        <f t="shared" si="32"/>
        <v>-8500</v>
      </c>
    </row>
    <row r="292" spans="1:23" ht="34.5" customHeight="1" outlineLevel="7" x14ac:dyDescent="0.2">
      <c r="A292" s="91"/>
      <c r="B292" s="93"/>
      <c r="C292" s="95"/>
      <c r="D292" s="95"/>
      <c r="E292" s="97"/>
      <c r="F292" s="101"/>
      <c r="G292" s="103"/>
      <c r="H292" s="103"/>
      <c r="I292" s="4" t="s">
        <v>75</v>
      </c>
      <c r="J292" s="5" t="s">
        <v>256</v>
      </c>
      <c r="K292" s="17">
        <v>43200</v>
      </c>
      <c r="L292" s="5">
        <v>0</v>
      </c>
      <c r="M292" s="5">
        <f t="shared" ref="M292:M354" si="33">N292-L292</f>
        <v>0</v>
      </c>
      <c r="N292" s="5">
        <v>0</v>
      </c>
      <c r="O292" s="6">
        <f>N292/K292</f>
        <v>0</v>
      </c>
      <c r="P292" s="47"/>
      <c r="Q292" s="111" t="e">
        <f>#REF!*$Q$5</f>
        <v>#REF!</v>
      </c>
      <c r="R292" s="111"/>
      <c r="S292" s="111"/>
      <c r="T292" s="111">
        <v>0</v>
      </c>
      <c r="U292" s="92">
        <f t="shared" si="31"/>
        <v>0</v>
      </c>
      <c r="V292" s="179">
        <v>0</v>
      </c>
      <c r="W292" s="129">
        <f t="shared" si="32"/>
        <v>0</v>
      </c>
    </row>
    <row r="293" spans="1:23" ht="34.5" customHeight="1" outlineLevel="7" x14ac:dyDescent="0.2">
      <c r="A293" s="91"/>
      <c r="B293" s="93"/>
      <c r="C293" s="95"/>
      <c r="D293" s="95"/>
      <c r="E293" s="97"/>
      <c r="F293" s="101"/>
      <c r="G293" s="103"/>
      <c r="H293" s="103"/>
      <c r="I293" s="4" t="s">
        <v>62</v>
      </c>
      <c r="J293" s="5" t="s">
        <v>256</v>
      </c>
      <c r="K293" s="17">
        <v>43200</v>
      </c>
      <c r="L293" s="5">
        <v>0</v>
      </c>
      <c r="M293" s="5">
        <f t="shared" si="33"/>
        <v>0</v>
      </c>
      <c r="N293" s="5">
        <v>0</v>
      </c>
      <c r="O293" s="6">
        <f>N293/K293</f>
        <v>0</v>
      </c>
      <c r="P293" s="47"/>
      <c r="Q293" s="111" t="e">
        <f>#REF!*$Q$5</f>
        <v>#REF!</v>
      </c>
      <c r="R293" s="111"/>
      <c r="S293" s="111"/>
      <c r="T293" s="111">
        <v>0</v>
      </c>
      <c r="U293" s="92">
        <f t="shared" si="31"/>
        <v>0</v>
      </c>
      <c r="V293" s="179">
        <v>0</v>
      </c>
      <c r="W293" s="129">
        <f t="shared" si="32"/>
        <v>0</v>
      </c>
    </row>
    <row r="294" spans="1:23" ht="34.5" customHeight="1" outlineLevel="7" x14ac:dyDescent="0.2">
      <c r="A294" s="91"/>
      <c r="B294" s="93"/>
      <c r="C294" s="95"/>
      <c r="D294" s="95"/>
      <c r="E294" s="97"/>
      <c r="F294" s="101"/>
      <c r="G294" s="103"/>
      <c r="H294" s="103"/>
      <c r="I294" s="4" t="s">
        <v>63</v>
      </c>
      <c r="J294" s="5" t="s">
        <v>256</v>
      </c>
      <c r="K294" s="17">
        <v>43200</v>
      </c>
      <c r="L294" s="5">
        <v>0</v>
      </c>
      <c r="M294" s="5">
        <f t="shared" si="33"/>
        <v>0</v>
      </c>
      <c r="N294" s="5">
        <v>0</v>
      </c>
      <c r="O294" s="6">
        <f>N294/K294</f>
        <v>0</v>
      </c>
      <c r="P294" s="47"/>
      <c r="Q294" s="111" t="e">
        <f>#REF!*$Q$5</f>
        <v>#REF!</v>
      </c>
      <c r="R294" s="111"/>
      <c r="S294" s="111"/>
      <c r="T294" s="111">
        <v>0</v>
      </c>
      <c r="U294" s="92">
        <f t="shared" si="31"/>
        <v>0</v>
      </c>
      <c r="V294" s="179">
        <v>0</v>
      </c>
      <c r="W294" s="129">
        <f t="shared" si="32"/>
        <v>0</v>
      </c>
    </row>
    <row r="295" spans="1:23" ht="34.5" customHeight="1" outlineLevel="7" x14ac:dyDescent="0.2">
      <c r="A295" s="91"/>
      <c r="B295" s="93"/>
      <c r="C295" s="95"/>
      <c r="D295" s="95"/>
      <c r="E295" s="97"/>
      <c r="F295" s="101"/>
      <c r="G295" s="103"/>
      <c r="H295" s="103"/>
      <c r="I295" s="4" t="s">
        <v>51</v>
      </c>
      <c r="J295" s="5" t="s">
        <v>257</v>
      </c>
      <c r="K295" s="5">
        <v>100</v>
      </c>
      <c r="L295" s="5">
        <v>0</v>
      </c>
      <c r="M295" s="5">
        <f t="shared" si="33"/>
        <v>0</v>
      </c>
      <c r="N295" s="5">
        <v>0</v>
      </c>
      <c r="O295" s="6">
        <f>N295/K295</f>
        <v>0</v>
      </c>
      <c r="P295" s="47"/>
      <c r="Q295" s="111" t="e">
        <f>#REF!*$Q$5</f>
        <v>#REF!</v>
      </c>
      <c r="R295" s="111"/>
      <c r="S295" s="111"/>
      <c r="T295" s="111">
        <v>0</v>
      </c>
      <c r="U295" s="92">
        <f t="shared" si="31"/>
        <v>0</v>
      </c>
      <c r="V295" s="179">
        <v>0</v>
      </c>
      <c r="W295" s="129">
        <f t="shared" si="32"/>
        <v>0</v>
      </c>
    </row>
    <row r="296" spans="1:23" ht="36" customHeight="1" outlineLevel="3" x14ac:dyDescent="0.2">
      <c r="A296" s="91"/>
      <c r="B296" s="93"/>
      <c r="C296" s="95"/>
      <c r="D296" s="95"/>
      <c r="E296" s="97"/>
      <c r="F296" s="97"/>
      <c r="G296" s="97"/>
      <c r="H296" s="97"/>
      <c r="I296" s="13" t="s">
        <v>76</v>
      </c>
      <c r="J296" s="15"/>
      <c r="K296" s="14"/>
      <c r="L296" s="14"/>
      <c r="M296" s="14"/>
      <c r="N296" s="14"/>
      <c r="O296" s="15"/>
      <c r="P296" s="112"/>
      <c r="Q296" s="112"/>
      <c r="R296" s="187"/>
      <c r="S296" s="187"/>
      <c r="T296" s="187"/>
      <c r="U296" s="92">
        <f t="shared" si="31"/>
        <v>0</v>
      </c>
      <c r="V296" s="179"/>
      <c r="W296" s="129">
        <f t="shared" si="32"/>
        <v>0</v>
      </c>
    </row>
    <row r="297" spans="1:23" ht="36" customHeight="1" outlineLevel="7" x14ac:dyDescent="0.2">
      <c r="A297" s="91"/>
      <c r="B297" s="93"/>
      <c r="C297" s="95"/>
      <c r="D297" s="95"/>
      <c r="E297" s="97"/>
      <c r="F297" s="101"/>
      <c r="G297" s="101"/>
      <c r="H297" s="101"/>
      <c r="I297" s="19" t="s">
        <v>284</v>
      </c>
      <c r="J297" s="21"/>
      <c r="K297" s="20"/>
      <c r="L297" s="20"/>
      <c r="M297" s="20">
        <f t="shared" si="33"/>
        <v>0</v>
      </c>
      <c r="N297" s="20"/>
      <c r="O297" s="21"/>
      <c r="P297" s="106"/>
      <c r="Q297" s="106"/>
      <c r="R297" s="188"/>
      <c r="S297" s="188"/>
      <c r="T297" s="188"/>
      <c r="U297" s="92">
        <f t="shared" si="31"/>
        <v>0</v>
      </c>
      <c r="V297" s="179"/>
      <c r="W297" s="129">
        <f t="shared" si="32"/>
        <v>0</v>
      </c>
    </row>
    <row r="298" spans="1:23" ht="36" customHeight="1" outlineLevel="7" x14ac:dyDescent="0.2">
      <c r="A298" s="91"/>
      <c r="B298" s="93"/>
      <c r="C298" s="95"/>
      <c r="D298" s="95"/>
      <c r="E298" s="97"/>
      <c r="F298" s="101"/>
      <c r="G298" s="101"/>
      <c r="H298" s="101"/>
      <c r="I298" s="4" t="s">
        <v>285</v>
      </c>
      <c r="J298" s="17" t="s">
        <v>262</v>
      </c>
      <c r="K298" s="5">
        <v>39250</v>
      </c>
      <c r="L298" s="5">
        <v>7465</v>
      </c>
      <c r="M298" s="5">
        <f t="shared" si="33"/>
        <v>7085.7800000000007</v>
      </c>
      <c r="N298" s="5">
        <v>14550.78</v>
      </c>
      <c r="O298" s="6">
        <f t="shared" ref="O298:O303" si="34">N298/K298</f>
        <v>0.37072050955414015</v>
      </c>
      <c r="P298" s="113"/>
      <c r="Q298" s="113"/>
      <c r="R298" s="189"/>
      <c r="S298" s="189"/>
      <c r="T298" s="189">
        <v>7464.94</v>
      </c>
      <c r="U298" s="92">
        <f t="shared" si="31"/>
        <v>-7085.8400000000011</v>
      </c>
      <c r="V298" s="179">
        <v>2703.0999999999995</v>
      </c>
      <c r="W298" s="129">
        <f t="shared" si="32"/>
        <v>-11847.68</v>
      </c>
    </row>
    <row r="299" spans="1:23" ht="36" customHeight="1" outlineLevel="7" x14ac:dyDescent="0.2">
      <c r="A299" s="91"/>
      <c r="B299" s="93"/>
      <c r="C299" s="95"/>
      <c r="D299" s="95"/>
      <c r="E299" s="97"/>
      <c r="F299" s="101"/>
      <c r="G299" s="101"/>
      <c r="H299" s="101"/>
      <c r="I299" s="4" t="s">
        <v>286</v>
      </c>
      <c r="J299" s="17" t="s">
        <v>262</v>
      </c>
      <c r="K299" s="5">
        <v>39250</v>
      </c>
      <c r="L299" s="5">
        <v>7465</v>
      </c>
      <c r="M299" s="5">
        <f t="shared" si="33"/>
        <v>7085.7800000000007</v>
      </c>
      <c r="N299" s="5">
        <v>14550.78</v>
      </c>
      <c r="O299" s="6">
        <f t="shared" si="34"/>
        <v>0.37072050955414015</v>
      </c>
      <c r="P299" s="113"/>
      <c r="Q299" s="113"/>
      <c r="R299" s="189"/>
      <c r="S299" s="189"/>
      <c r="T299" s="189">
        <v>7464.94</v>
      </c>
      <c r="U299" s="92">
        <f t="shared" si="31"/>
        <v>-7085.8400000000011</v>
      </c>
      <c r="V299" s="179">
        <v>2703.0999999999995</v>
      </c>
      <c r="W299" s="129">
        <f t="shared" si="32"/>
        <v>-11847.68</v>
      </c>
    </row>
    <row r="300" spans="1:23" ht="36" customHeight="1" outlineLevel="7" x14ac:dyDescent="0.2">
      <c r="A300" s="91"/>
      <c r="B300" s="93"/>
      <c r="C300" s="95"/>
      <c r="D300" s="95"/>
      <c r="E300" s="97"/>
      <c r="F300" s="101"/>
      <c r="G300" s="101"/>
      <c r="H300" s="101"/>
      <c r="I300" s="4" t="s">
        <v>287</v>
      </c>
      <c r="J300" s="17" t="s">
        <v>262</v>
      </c>
      <c r="K300" s="5">
        <v>39250</v>
      </c>
      <c r="L300" s="5">
        <v>0</v>
      </c>
      <c r="M300" s="5">
        <f t="shared" si="33"/>
        <v>0</v>
      </c>
      <c r="N300" s="5">
        <v>0</v>
      </c>
      <c r="O300" s="6">
        <f t="shared" si="34"/>
        <v>0</v>
      </c>
      <c r="P300" s="113"/>
      <c r="Q300" s="113"/>
      <c r="R300" s="189"/>
      <c r="S300" s="189"/>
      <c r="T300" s="189">
        <v>0</v>
      </c>
      <c r="U300" s="92">
        <f t="shared" si="31"/>
        <v>0</v>
      </c>
      <c r="V300" s="179">
        <v>0</v>
      </c>
      <c r="W300" s="129">
        <f t="shared" si="32"/>
        <v>0</v>
      </c>
    </row>
    <row r="301" spans="1:23" ht="36" customHeight="1" outlineLevel="7" x14ac:dyDescent="0.2">
      <c r="A301" s="91"/>
      <c r="B301" s="93"/>
      <c r="C301" s="95"/>
      <c r="D301" s="95"/>
      <c r="E301" s="97"/>
      <c r="F301" s="101"/>
      <c r="G301" s="101"/>
      <c r="H301" s="101"/>
      <c r="I301" s="4" t="s">
        <v>288</v>
      </c>
      <c r="J301" s="17" t="s">
        <v>262</v>
      </c>
      <c r="K301" s="5">
        <v>39250</v>
      </c>
      <c r="L301" s="5">
        <v>0</v>
      </c>
      <c r="M301" s="5">
        <f t="shared" si="33"/>
        <v>0</v>
      </c>
      <c r="N301" s="5">
        <v>0</v>
      </c>
      <c r="O301" s="6">
        <f t="shared" si="34"/>
        <v>0</v>
      </c>
      <c r="P301" s="113"/>
      <c r="Q301" s="113"/>
      <c r="R301" s="189"/>
      <c r="S301" s="189"/>
      <c r="T301" s="189">
        <v>0</v>
      </c>
      <c r="U301" s="92">
        <f t="shared" si="31"/>
        <v>0</v>
      </c>
      <c r="V301" s="179">
        <v>0</v>
      </c>
      <c r="W301" s="129">
        <f t="shared" si="32"/>
        <v>0</v>
      </c>
    </row>
    <row r="302" spans="1:23" ht="36" customHeight="1" outlineLevel="7" x14ac:dyDescent="0.2">
      <c r="A302" s="91"/>
      <c r="B302" s="93"/>
      <c r="C302" s="95"/>
      <c r="D302" s="95"/>
      <c r="E302" s="97"/>
      <c r="F302" s="101"/>
      <c r="G302" s="101"/>
      <c r="H302" s="101"/>
      <c r="I302" s="4" t="s">
        <v>289</v>
      </c>
      <c r="J302" s="17" t="s">
        <v>262</v>
      </c>
      <c r="K302" s="5">
        <v>39250</v>
      </c>
      <c r="L302" s="5">
        <v>0</v>
      </c>
      <c r="M302" s="5">
        <f t="shared" si="33"/>
        <v>0</v>
      </c>
      <c r="N302" s="5">
        <v>0</v>
      </c>
      <c r="O302" s="6">
        <f t="shared" si="34"/>
        <v>0</v>
      </c>
      <c r="P302" s="113"/>
      <c r="Q302" s="113"/>
      <c r="R302" s="189"/>
      <c r="S302" s="189"/>
      <c r="T302" s="189">
        <v>0</v>
      </c>
      <c r="U302" s="92">
        <f t="shared" si="31"/>
        <v>0</v>
      </c>
      <c r="V302" s="179">
        <v>0</v>
      </c>
      <c r="W302" s="129">
        <f t="shared" si="32"/>
        <v>0</v>
      </c>
    </row>
    <row r="303" spans="1:23" ht="36" customHeight="1" outlineLevel="7" x14ac:dyDescent="0.2">
      <c r="A303" s="91"/>
      <c r="B303" s="93"/>
      <c r="C303" s="95"/>
      <c r="D303" s="95"/>
      <c r="E303" s="97"/>
      <c r="F303" s="101"/>
      <c r="G303" s="101"/>
      <c r="H303" s="101"/>
      <c r="I303" s="4" t="s">
        <v>51</v>
      </c>
      <c r="J303" s="6" t="s">
        <v>257</v>
      </c>
      <c r="K303" s="5">
        <v>100</v>
      </c>
      <c r="L303" s="5">
        <v>0</v>
      </c>
      <c r="M303" s="5">
        <f t="shared" si="33"/>
        <v>0</v>
      </c>
      <c r="N303" s="5">
        <v>0</v>
      </c>
      <c r="O303" s="6">
        <f t="shared" si="34"/>
        <v>0</v>
      </c>
      <c r="P303" s="113"/>
      <c r="Q303" s="113"/>
      <c r="R303" s="189"/>
      <c r="S303" s="189"/>
      <c r="T303" s="189">
        <v>0</v>
      </c>
      <c r="U303" s="92">
        <f t="shared" si="31"/>
        <v>0</v>
      </c>
      <c r="V303" s="179">
        <v>0</v>
      </c>
      <c r="W303" s="129">
        <f t="shared" si="32"/>
        <v>0</v>
      </c>
    </row>
    <row r="304" spans="1:23" ht="36" customHeight="1" outlineLevel="7" x14ac:dyDescent="0.2">
      <c r="A304" s="91"/>
      <c r="B304" s="93"/>
      <c r="C304" s="95"/>
      <c r="D304" s="95"/>
      <c r="E304" s="97"/>
      <c r="F304" s="101"/>
      <c r="G304" s="101"/>
      <c r="H304" s="101"/>
      <c r="I304" s="19" t="s">
        <v>290</v>
      </c>
      <c r="J304" s="21"/>
      <c r="K304" s="20"/>
      <c r="L304" s="20"/>
      <c r="M304" s="20">
        <f t="shared" si="33"/>
        <v>0</v>
      </c>
      <c r="N304" s="20"/>
      <c r="O304" s="21"/>
      <c r="P304" s="106"/>
      <c r="Q304" s="106"/>
      <c r="R304" s="188"/>
      <c r="S304" s="188"/>
      <c r="T304" s="188"/>
      <c r="U304" s="92">
        <f t="shared" si="31"/>
        <v>0</v>
      </c>
      <c r="V304" s="179"/>
      <c r="W304" s="129">
        <f t="shared" si="32"/>
        <v>0</v>
      </c>
    </row>
    <row r="305" spans="1:23" ht="36" customHeight="1" outlineLevel="7" x14ac:dyDescent="0.2">
      <c r="A305" s="91"/>
      <c r="B305" s="93"/>
      <c r="C305" s="95"/>
      <c r="D305" s="95"/>
      <c r="E305" s="97"/>
      <c r="F305" s="101"/>
      <c r="G305" s="101"/>
      <c r="H305" s="101"/>
      <c r="I305" s="4" t="s">
        <v>285</v>
      </c>
      <c r="J305" s="17" t="s">
        <v>262</v>
      </c>
      <c r="K305" s="5">
        <v>1</v>
      </c>
      <c r="L305" s="5">
        <v>0</v>
      </c>
      <c r="M305" s="5">
        <f t="shared" si="33"/>
        <v>0</v>
      </c>
      <c r="N305" s="5">
        <v>0</v>
      </c>
      <c r="O305" s="6">
        <f t="shared" ref="O305:O310" si="35">N305/K305</f>
        <v>0</v>
      </c>
      <c r="P305" s="113"/>
      <c r="Q305" s="113"/>
      <c r="R305" s="189"/>
      <c r="S305" s="189"/>
      <c r="T305" s="189">
        <v>0</v>
      </c>
      <c r="U305" s="92">
        <f t="shared" si="31"/>
        <v>0</v>
      </c>
      <c r="V305" s="179">
        <v>0</v>
      </c>
      <c r="W305" s="129">
        <f t="shared" si="32"/>
        <v>0</v>
      </c>
    </row>
    <row r="306" spans="1:23" ht="36" customHeight="1" outlineLevel="7" x14ac:dyDescent="0.2">
      <c r="A306" s="91"/>
      <c r="B306" s="93"/>
      <c r="C306" s="95"/>
      <c r="D306" s="95"/>
      <c r="E306" s="97"/>
      <c r="F306" s="101"/>
      <c r="G306" s="101"/>
      <c r="H306" s="101"/>
      <c r="I306" s="4" t="s">
        <v>286</v>
      </c>
      <c r="J306" s="17" t="s">
        <v>262</v>
      </c>
      <c r="K306" s="5">
        <v>1</v>
      </c>
      <c r="L306" s="5">
        <v>0</v>
      </c>
      <c r="M306" s="5">
        <f t="shared" si="33"/>
        <v>0</v>
      </c>
      <c r="N306" s="5">
        <v>0</v>
      </c>
      <c r="O306" s="6">
        <f t="shared" si="35"/>
        <v>0</v>
      </c>
      <c r="P306" s="113"/>
      <c r="Q306" s="113"/>
      <c r="R306" s="189"/>
      <c r="S306" s="189"/>
      <c r="T306" s="189">
        <v>0</v>
      </c>
      <c r="U306" s="92">
        <f t="shared" si="31"/>
        <v>0</v>
      </c>
      <c r="V306" s="179">
        <v>0</v>
      </c>
      <c r="W306" s="129">
        <f t="shared" si="32"/>
        <v>0</v>
      </c>
    </row>
    <row r="307" spans="1:23" ht="36" customHeight="1" outlineLevel="7" x14ac:dyDescent="0.2">
      <c r="A307" s="91"/>
      <c r="B307" s="93"/>
      <c r="C307" s="95"/>
      <c r="D307" s="95"/>
      <c r="E307" s="97"/>
      <c r="F307" s="101"/>
      <c r="G307" s="101"/>
      <c r="H307" s="101"/>
      <c r="I307" s="4" t="s">
        <v>287</v>
      </c>
      <c r="J307" s="17" t="s">
        <v>262</v>
      </c>
      <c r="K307" s="5">
        <v>1</v>
      </c>
      <c r="L307" s="5">
        <v>0</v>
      </c>
      <c r="M307" s="5">
        <f t="shared" si="33"/>
        <v>0</v>
      </c>
      <c r="N307" s="5">
        <v>0</v>
      </c>
      <c r="O307" s="6">
        <f t="shared" si="35"/>
        <v>0</v>
      </c>
      <c r="P307" s="113"/>
      <c r="Q307" s="113"/>
      <c r="R307" s="189"/>
      <c r="S307" s="189"/>
      <c r="T307" s="189">
        <v>0</v>
      </c>
      <c r="U307" s="92">
        <f t="shared" si="31"/>
        <v>0</v>
      </c>
      <c r="V307" s="179">
        <v>0</v>
      </c>
      <c r="W307" s="129">
        <f t="shared" si="32"/>
        <v>0</v>
      </c>
    </row>
    <row r="308" spans="1:23" ht="36" customHeight="1" outlineLevel="7" x14ac:dyDescent="0.2">
      <c r="A308" s="91"/>
      <c r="B308" s="93"/>
      <c r="C308" s="95"/>
      <c r="D308" s="95"/>
      <c r="E308" s="97"/>
      <c r="F308" s="101"/>
      <c r="G308" s="101"/>
      <c r="H308" s="101"/>
      <c r="I308" s="4" t="s">
        <v>288</v>
      </c>
      <c r="J308" s="17" t="s">
        <v>262</v>
      </c>
      <c r="K308" s="5">
        <v>1</v>
      </c>
      <c r="L308" s="5">
        <v>0</v>
      </c>
      <c r="M308" s="5">
        <f t="shared" si="33"/>
        <v>0</v>
      </c>
      <c r="N308" s="5">
        <v>0</v>
      </c>
      <c r="O308" s="6">
        <f t="shared" si="35"/>
        <v>0</v>
      </c>
      <c r="P308" s="113"/>
      <c r="Q308" s="113"/>
      <c r="R308" s="189"/>
      <c r="S308" s="189"/>
      <c r="T308" s="189">
        <v>0</v>
      </c>
      <c r="U308" s="92">
        <f t="shared" si="31"/>
        <v>0</v>
      </c>
      <c r="V308" s="179">
        <v>0</v>
      </c>
      <c r="W308" s="129">
        <f t="shared" si="32"/>
        <v>0</v>
      </c>
    </row>
    <row r="309" spans="1:23" ht="36" customHeight="1" outlineLevel="7" x14ac:dyDescent="0.2">
      <c r="A309" s="91"/>
      <c r="B309" s="93"/>
      <c r="C309" s="95"/>
      <c r="D309" s="95"/>
      <c r="E309" s="97"/>
      <c r="F309" s="101"/>
      <c r="G309" s="101"/>
      <c r="H309" s="101"/>
      <c r="I309" s="4" t="s">
        <v>289</v>
      </c>
      <c r="J309" s="17" t="s">
        <v>262</v>
      </c>
      <c r="K309" s="5">
        <v>1</v>
      </c>
      <c r="L309" s="5">
        <v>0</v>
      </c>
      <c r="M309" s="5">
        <f t="shared" si="33"/>
        <v>0</v>
      </c>
      <c r="N309" s="5">
        <v>0</v>
      </c>
      <c r="O309" s="6">
        <f t="shared" si="35"/>
        <v>0</v>
      </c>
      <c r="P309" s="113"/>
      <c r="Q309" s="113"/>
      <c r="R309" s="189"/>
      <c r="S309" s="189"/>
      <c r="T309" s="189">
        <v>0</v>
      </c>
      <c r="U309" s="92">
        <f t="shared" si="31"/>
        <v>0</v>
      </c>
      <c r="V309" s="179">
        <v>0</v>
      </c>
      <c r="W309" s="129">
        <f t="shared" si="32"/>
        <v>0</v>
      </c>
    </row>
    <row r="310" spans="1:23" ht="36" customHeight="1" outlineLevel="7" x14ac:dyDescent="0.2">
      <c r="A310" s="91"/>
      <c r="B310" s="93"/>
      <c r="C310" s="95"/>
      <c r="D310" s="95"/>
      <c r="E310" s="97"/>
      <c r="F310" s="101"/>
      <c r="G310" s="101"/>
      <c r="H310" s="101"/>
      <c r="I310" s="4" t="s">
        <v>51</v>
      </c>
      <c r="J310" s="6" t="s">
        <v>257</v>
      </c>
      <c r="K310" s="5">
        <v>100</v>
      </c>
      <c r="L310" s="5">
        <v>0</v>
      </c>
      <c r="M310" s="5">
        <f t="shared" si="33"/>
        <v>0</v>
      </c>
      <c r="N310" s="5">
        <v>0</v>
      </c>
      <c r="O310" s="6">
        <f t="shared" si="35"/>
        <v>0</v>
      </c>
      <c r="P310" s="113"/>
      <c r="Q310" s="113"/>
      <c r="R310" s="189"/>
      <c r="S310" s="189"/>
      <c r="T310" s="189">
        <v>0</v>
      </c>
      <c r="U310" s="92">
        <f t="shared" si="31"/>
        <v>0</v>
      </c>
      <c r="V310" s="179">
        <v>0</v>
      </c>
      <c r="W310" s="129">
        <f t="shared" si="32"/>
        <v>0</v>
      </c>
    </row>
    <row r="311" spans="1:23" ht="34.5" customHeight="1" outlineLevel="3" x14ac:dyDescent="0.2">
      <c r="A311" s="91"/>
      <c r="B311" s="93"/>
      <c r="C311" s="95"/>
      <c r="D311" s="95"/>
      <c r="E311" s="97"/>
      <c r="F311" s="97"/>
      <c r="G311" s="97"/>
      <c r="H311" s="97"/>
      <c r="I311" s="13" t="s">
        <v>77</v>
      </c>
      <c r="J311" s="14"/>
      <c r="K311" s="14"/>
      <c r="L311" s="14"/>
      <c r="M311" s="14"/>
      <c r="N311" s="14"/>
      <c r="O311" s="15"/>
      <c r="P311" s="44"/>
      <c r="Q311" s="111" t="e">
        <f>#REF!*$Q$5</f>
        <v>#REF!</v>
      </c>
      <c r="R311" s="111"/>
      <c r="S311" s="111"/>
      <c r="T311" s="111"/>
      <c r="U311" s="92">
        <f t="shared" si="31"/>
        <v>0</v>
      </c>
      <c r="V311" s="179"/>
      <c r="W311" s="129">
        <f t="shared" si="32"/>
        <v>0</v>
      </c>
    </row>
    <row r="312" spans="1:23" ht="34.5" customHeight="1" outlineLevel="4" x14ac:dyDescent="0.2">
      <c r="A312" s="91"/>
      <c r="B312" s="93"/>
      <c r="C312" s="95"/>
      <c r="D312" s="95"/>
      <c r="E312" s="97"/>
      <c r="F312" s="101"/>
      <c r="G312" s="101"/>
      <c r="H312" s="101"/>
      <c r="I312" s="19" t="s">
        <v>78</v>
      </c>
      <c r="J312" s="20"/>
      <c r="K312" s="20"/>
      <c r="L312" s="20"/>
      <c r="M312" s="20"/>
      <c r="N312" s="20"/>
      <c r="O312" s="21"/>
      <c r="P312" s="49"/>
      <c r="Q312" s="111" t="e">
        <f>#REF!*$Q$5</f>
        <v>#REF!</v>
      </c>
      <c r="R312" s="111"/>
      <c r="S312" s="111"/>
      <c r="T312" s="111"/>
      <c r="U312" s="92">
        <f t="shared" si="31"/>
        <v>0</v>
      </c>
      <c r="V312" s="179"/>
      <c r="W312" s="129">
        <f t="shared" si="32"/>
        <v>0</v>
      </c>
    </row>
    <row r="313" spans="1:23" ht="34.5" customHeight="1" outlineLevel="5" x14ac:dyDescent="0.2">
      <c r="A313" s="91"/>
      <c r="B313" s="93"/>
      <c r="C313" s="95"/>
      <c r="D313" s="95"/>
      <c r="E313" s="97"/>
      <c r="F313" s="101"/>
      <c r="G313" s="103"/>
      <c r="H313" s="103"/>
      <c r="I313" s="22" t="s">
        <v>79</v>
      </c>
      <c r="J313" s="23"/>
      <c r="K313" s="23"/>
      <c r="L313" s="23"/>
      <c r="M313" s="23"/>
      <c r="N313" s="23"/>
      <c r="O313" s="24"/>
      <c r="P313" s="50"/>
      <c r="Q313" s="111" t="e">
        <f>#REF!*$Q$5</f>
        <v>#REF!</v>
      </c>
      <c r="R313" s="111"/>
      <c r="S313" s="111"/>
      <c r="T313" s="111"/>
      <c r="U313" s="92">
        <f t="shared" si="31"/>
        <v>0</v>
      </c>
      <c r="V313" s="179"/>
      <c r="W313" s="129">
        <f t="shared" si="32"/>
        <v>0</v>
      </c>
    </row>
    <row r="314" spans="1:23" ht="34.5" customHeight="1" outlineLevel="7" x14ac:dyDescent="0.2">
      <c r="A314" s="91"/>
      <c r="B314" s="93"/>
      <c r="C314" s="95"/>
      <c r="D314" s="95"/>
      <c r="E314" s="97"/>
      <c r="F314" s="101"/>
      <c r="G314" s="103"/>
      <c r="H314" s="103"/>
      <c r="I314" s="4" t="s">
        <v>72</v>
      </c>
      <c r="J314" s="5" t="s">
        <v>256</v>
      </c>
      <c r="K314" s="5">
        <v>93234</v>
      </c>
      <c r="L314" s="5">
        <v>93234</v>
      </c>
      <c r="M314" s="5">
        <f t="shared" si="33"/>
        <v>0</v>
      </c>
      <c r="N314" s="5">
        <v>93234</v>
      </c>
      <c r="O314" s="6">
        <f t="shared" ref="O314:O320" si="36">N314/K314</f>
        <v>1</v>
      </c>
      <c r="P314" s="47"/>
      <c r="Q314" s="111" t="e">
        <f>#REF!*$Q$5</f>
        <v>#REF!</v>
      </c>
      <c r="R314" s="111"/>
      <c r="S314" s="111"/>
      <c r="T314" s="111">
        <v>94004</v>
      </c>
      <c r="U314" s="92">
        <f t="shared" si="31"/>
        <v>770</v>
      </c>
      <c r="V314" s="179">
        <v>94004</v>
      </c>
      <c r="W314" s="129">
        <f t="shared" si="32"/>
        <v>770</v>
      </c>
    </row>
    <row r="315" spans="1:23" ht="34.5" customHeight="1" outlineLevel="7" x14ac:dyDescent="0.2">
      <c r="A315" s="91"/>
      <c r="B315" s="93"/>
      <c r="C315" s="95"/>
      <c r="D315" s="95"/>
      <c r="E315" s="97"/>
      <c r="F315" s="101"/>
      <c r="G315" s="103"/>
      <c r="H315" s="103"/>
      <c r="I315" s="4" t="s">
        <v>239</v>
      </c>
      <c r="J315" s="5" t="s">
        <v>263</v>
      </c>
      <c r="K315" s="5">
        <v>14</v>
      </c>
      <c r="L315" s="5">
        <v>14</v>
      </c>
      <c r="M315" s="5">
        <f t="shared" si="33"/>
        <v>0</v>
      </c>
      <c r="N315" s="5">
        <v>14</v>
      </c>
      <c r="O315" s="6">
        <f t="shared" si="36"/>
        <v>1</v>
      </c>
      <c r="P315" s="47"/>
      <c r="Q315" s="111" t="e">
        <f>#REF!*$Q$5</f>
        <v>#REF!</v>
      </c>
      <c r="R315" s="111"/>
      <c r="S315" s="111"/>
      <c r="T315" s="111">
        <v>14</v>
      </c>
      <c r="U315" s="92">
        <f t="shared" si="31"/>
        <v>0</v>
      </c>
      <c r="V315" s="179">
        <v>14</v>
      </c>
      <c r="W315" s="129">
        <f t="shared" si="32"/>
        <v>0</v>
      </c>
    </row>
    <row r="316" spans="1:23" ht="34.5" customHeight="1" outlineLevel="7" x14ac:dyDescent="0.2">
      <c r="A316" s="91"/>
      <c r="B316" s="93"/>
      <c r="C316" s="95"/>
      <c r="D316" s="95"/>
      <c r="E316" s="97"/>
      <c r="F316" s="101"/>
      <c r="G316" s="103"/>
      <c r="H316" s="103"/>
      <c r="I316" s="4" t="s">
        <v>75</v>
      </c>
      <c r="J316" s="5" t="s">
        <v>256</v>
      </c>
      <c r="K316" s="5">
        <v>93234</v>
      </c>
      <c r="L316" s="5">
        <v>93234</v>
      </c>
      <c r="M316" s="5">
        <f t="shared" si="33"/>
        <v>0</v>
      </c>
      <c r="N316" s="5">
        <v>93234</v>
      </c>
      <c r="O316" s="6">
        <f t="shared" si="36"/>
        <v>1</v>
      </c>
      <c r="P316" s="47"/>
      <c r="Q316" s="111" t="e">
        <f>#REF!*$Q$5</f>
        <v>#REF!</v>
      </c>
      <c r="R316" s="111"/>
      <c r="S316" s="111"/>
      <c r="T316" s="111">
        <v>93969</v>
      </c>
      <c r="U316" s="92">
        <f t="shared" si="31"/>
        <v>735</v>
      </c>
      <c r="V316" s="179">
        <v>93969</v>
      </c>
      <c r="W316" s="129">
        <f t="shared" si="32"/>
        <v>735</v>
      </c>
    </row>
    <row r="317" spans="1:23" ht="34.5" customHeight="1" outlineLevel="7" x14ac:dyDescent="0.2">
      <c r="A317" s="91"/>
      <c r="B317" s="93"/>
      <c r="C317" s="95"/>
      <c r="D317" s="95"/>
      <c r="E317" s="97"/>
      <c r="F317" s="101"/>
      <c r="G317" s="103"/>
      <c r="H317" s="103"/>
      <c r="I317" s="4" t="s">
        <v>80</v>
      </c>
      <c r="J317" s="5" t="s">
        <v>256</v>
      </c>
      <c r="K317" s="5">
        <v>93234</v>
      </c>
      <c r="L317" s="5">
        <v>93234</v>
      </c>
      <c r="M317" s="5">
        <f t="shared" si="33"/>
        <v>0</v>
      </c>
      <c r="N317" s="5">
        <v>93234</v>
      </c>
      <c r="O317" s="6">
        <f t="shared" si="36"/>
        <v>1</v>
      </c>
      <c r="P317" s="47"/>
      <c r="Q317" s="111" t="e">
        <f>#REF!*$Q$5</f>
        <v>#REF!</v>
      </c>
      <c r="R317" s="111"/>
      <c r="S317" s="111"/>
      <c r="T317" s="111">
        <v>93969</v>
      </c>
      <c r="U317" s="92">
        <f t="shared" si="31"/>
        <v>735</v>
      </c>
      <c r="V317" s="179">
        <v>93969</v>
      </c>
      <c r="W317" s="129">
        <f t="shared" si="32"/>
        <v>735</v>
      </c>
    </row>
    <row r="318" spans="1:23" ht="34.5" customHeight="1" outlineLevel="7" x14ac:dyDescent="0.2">
      <c r="A318" s="91"/>
      <c r="B318" s="93"/>
      <c r="C318" s="95"/>
      <c r="D318" s="95"/>
      <c r="E318" s="97"/>
      <c r="F318" s="101"/>
      <c r="G318" s="103"/>
      <c r="H318" s="103"/>
      <c r="I318" s="4" t="s">
        <v>81</v>
      </c>
      <c r="J318" s="5" t="s">
        <v>256</v>
      </c>
      <c r="K318" s="5">
        <v>93234</v>
      </c>
      <c r="L318" s="5">
        <v>93234</v>
      </c>
      <c r="M318" s="5">
        <f t="shared" si="33"/>
        <v>0</v>
      </c>
      <c r="N318" s="5">
        <v>93234</v>
      </c>
      <c r="O318" s="6">
        <f t="shared" si="36"/>
        <v>1</v>
      </c>
      <c r="P318" s="47"/>
      <c r="Q318" s="111" t="e">
        <f>#REF!*$Q$5</f>
        <v>#REF!</v>
      </c>
      <c r="R318" s="111"/>
      <c r="S318" s="111"/>
      <c r="T318" s="111">
        <v>93969</v>
      </c>
      <c r="U318" s="92">
        <f t="shared" si="31"/>
        <v>735</v>
      </c>
      <c r="V318" s="179">
        <v>93969</v>
      </c>
      <c r="W318" s="129">
        <f t="shared" si="32"/>
        <v>735</v>
      </c>
    </row>
    <row r="319" spans="1:23" ht="34.5" customHeight="1" outlineLevel="7" x14ac:dyDescent="0.2">
      <c r="A319" s="91"/>
      <c r="B319" s="93"/>
      <c r="C319" s="95"/>
      <c r="D319" s="95"/>
      <c r="E319" s="97"/>
      <c r="F319" s="101"/>
      <c r="G319" s="103"/>
      <c r="H319" s="103"/>
      <c r="I319" s="4" t="s">
        <v>82</v>
      </c>
      <c r="J319" s="5" t="s">
        <v>263</v>
      </c>
      <c r="K319" s="5">
        <v>14</v>
      </c>
      <c r="L319" s="5">
        <v>14</v>
      </c>
      <c r="M319" s="5">
        <f t="shared" si="33"/>
        <v>0</v>
      </c>
      <c r="N319" s="5">
        <v>14</v>
      </c>
      <c r="O319" s="6">
        <f t="shared" si="36"/>
        <v>1</v>
      </c>
      <c r="P319" s="47"/>
      <c r="Q319" s="111" t="e">
        <f>#REF!*$Q$5</f>
        <v>#REF!</v>
      </c>
      <c r="R319" s="111"/>
      <c r="S319" s="111"/>
      <c r="T319" s="111">
        <v>14</v>
      </c>
      <c r="U319" s="92">
        <f t="shared" si="31"/>
        <v>0</v>
      </c>
      <c r="V319" s="179">
        <v>14</v>
      </c>
      <c r="W319" s="129">
        <f t="shared" si="32"/>
        <v>0</v>
      </c>
    </row>
    <row r="320" spans="1:23" ht="34.5" customHeight="1" outlineLevel="7" x14ac:dyDescent="0.2">
      <c r="A320" s="91"/>
      <c r="B320" s="93"/>
      <c r="C320" s="95"/>
      <c r="D320" s="95"/>
      <c r="E320" s="97"/>
      <c r="F320" s="101"/>
      <c r="G320" s="103"/>
      <c r="H320" s="103"/>
      <c r="I320" s="4" t="s">
        <v>83</v>
      </c>
      <c r="J320" s="5" t="s">
        <v>257</v>
      </c>
      <c r="K320" s="5">
        <v>100</v>
      </c>
      <c r="L320" s="5">
        <v>67</v>
      </c>
      <c r="M320" s="5">
        <f t="shared" si="33"/>
        <v>0</v>
      </c>
      <c r="N320" s="5">
        <v>67</v>
      </c>
      <c r="O320" s="6">
        <f t="shared" si="36"/>
        <v>0.67</v>
      </c>
      <c r="P320" s="47"/>
      <c r="Q320" s="111" t="e">
        <f>#REF!*$Q$5</f>
        <v>#REF!</v>
      </c>
      <c r="R320" s="111"/>
      <c r="S320" s="111"/>
      <c r="T320" s="111">
        <v>67</v>
      </c>
      <c r="U320" s="92">
        <f t="shared" si="31"/>
        <v>0</v>
      </c>
      <c r="V320" s="179">
        <v>67</v>
      </c>
      <c r="W320" s="129">
        <f t="shared" si="32"/>
        <v>0</v>
      </c>
    </row>
    <row r="321" spans="1:23" ht="34.5" customHeight="1" outlineLevel="5" x14ac:dyDescent="0.2">
      <c r="A321" s="91"/>
      <c r="B321" s="93"/>
      <c r="C321" s="95"/>
      <c r="D321" s="95"/>
      <c r="E321" s="97"/>
      <c r="F321" s="101"/>
      <c r="G321" s="103"/>
      <c r="H321" s="103"/>
      <c r="I321" s="22" t="s">
        <v>84</v>
      </c>
      <c r="J321" s="23"/>
      <c r="K321" s="23"/>
      <c r="L321" s="23"/>
      <c r="M321" s="23"/>
      <c r="N321" s="23"/>
      <c r="O321" s="24"/>
      <c r="P321" s="50"/>
      <c r="Q321" s="111" t="e">
        <f>#REF!*$Q$5</f>
        <v>#REF!</v>
      </c>
      <c r="R321" s="111"/>
      <c r="S321" s="111"/>
      <c r="T321" s="111"/>
      <c r="U321" s="92">
        <f t="shared" si="31"/>
        <v>0</v>
      </c>
      <c r="V321" s="179"/>
      <c r="W321" s="129">
        <f t="shared" si="32"/>
        <v>0</v>
      </c>
    </row>
    <row r="322" spans="1:23" ht="34.5" customHeight="1" outlineLevel="7" x14ac:dyDescent="0.2">
      <c r="A322" s="91"/>
      <c r="B322" s="93"/>
      <c r="C322" s="95"/>
      <c r="D322" s="95"/>
      <c r="E322" s="97"/>
      <c r="F322" s="101"/>
      <c r="G322" s="103"/>
      <c r="H322" s="103"/>
      <c r="I322" s="4" t="s">
        <v>72</v>
      </c>
      <c r="J322" s="5" t="s">
        <v>256</v>
      </c>
      <c r="K322" s="5">
        <v>135197</v>
      </c>
      <c r="L322" s="5">
        <v>135197</v>
      </c>
      <c r="M322" s="5">
        <f t="shared" si="33"/>
        <v>0</v>
      </c>
      <c r="N322" s="5">
        <v>135197</v>
      </c>
      <c r="O322" s="6">
        <f t="shared" ref="O322:O328" si="37">N322/K322</f>
        <v>1</v>
      </c>
      <c r="P322" s="47"/>
      <c r="Q322" s="111" t="e">
        <f>#REF!*$Q$5</f>
        <v>#REF!</v>
      </c>
      <c r="R322" s="111"/>
      <c r="S322" s="111"/>
      <c r="T322" s="111">
        <v>136607</v>
      </c>
      <c r="U322" s="92">
        <f t="shared" si="31"/>
        <v>1410</v>
      </c>
      <c r="V322" s="179">
        <v>136607</v>
      </c>
      <c r="W322" s="129">
        <f t="shared" si="32"/>
        <v>1410</v>
      </c>
    </row>
    <row r="323" spans="1:23" ht="34.5" customHeight="1" outlineLevel="7" x14ac:dyDescent="0.2">
      <c r="A323" s="91"/>
      <c r="B323" s="93"/>
      <c r="C323" s="95"/>
      <c r="D323" s="95"/>
      <c r="E323" s="97"/>
      <c r="F323" s="101"/>
      <c r="G323" s="103"/>
      <c r="H323" s="103"/>
      <c r="I323" s="4" t="s">
        <v>239</v>
      </c>
      <c r="J323" s="5" t="s">
        <v>263</v>
      </c>
      <c r="K323" s="5">
        <v>14</v>
      </c>
      <c r="L323" s="5">
        <v>14</v>
      </c>
      <c r="M323" s="5">
        <f t="shared" si="33"/>
        <v>0</v>
      </c>
      <c r="N323" s="5">
        <v>14</v>
      </c>
      <c r="O323" s="6">
        <f t="shared" si="37"/>
        <v>1</v>
      </c>
      <c r="P323" s="47"/>
      <c r="Q323" s="111" t="e">
        <f>#REF!*$Q$5</f>
        <v>#REF!</v>
      </c>
      <c r="R323" s="111"/>
      <c r="S323" s="111"/>
      <c r="T323" s="111">
        <v>16</v>
      </c>
      <c r="U323" s="92">
        <f t="shared" si="31"/>
        <v>2</v>
      </c>
      <c r="V323" s="179">
        <v>16</v>
      </c>
      <c r="W323" s="129">
        <f t="shared" si="32"/>
        <v>2</v>
      </c>
    </row>
    <row r="324" spans="1:23" ht="34.5" customHeight="1" outlineLevel="7" x14ac:dyDescent="0.2">
      <c r="A324" s="91"/>
      <c r="B324" s="93"/>
      <c r="C324" s="95"/>
      <c r="D324" s="95"/>
      <c r="E324" s="97"/>
      <c r="F324" s="101"/>
      <c r="G324" s="103"/>
      <c r="H324" s="103"/>
      <c r="I324" s="4" t="s">
        <v>75</v>
      </c>
      <c r="J324" s="5" t="s">
        <v>256</v>
      </c>
      <c r="K324" s="5">
        <v>135197</v>
      </c>
      <c r="L324" s="5">
        <v>135197</v>
      </c>
      <c r="M324" s="5">
        <f t="shared" si="33"/>
        <v>0</v>
      </c>
      <c r="N324" s="5">
        <v>135197</v>
      </c>
      <c r="O324" s="6">
        <f t="shared" si="37"/>
        <v>1</v>
      </c>
      <c r="P324" s="47"/>
      <c r="Q324" s="111" t="e">
        <f>#REF!*$Q$5</f>
        <v>#REF!</v>
      </c>
      <c r="R324" s="111"/>
      <c r="S324" s="111"/>
      <c r="T324" s="111">
        <v>136607</v>
      </c>
      <c r="U324" s="92">
        <f t="shared" si="31"/>
        <v>1410</v>
      </c>
      <c r="V324" s="179">
        <v>136607</v>
      </c>
      <c r="W324" s="129">
        <f t="shared" si="32"/>
        <v>1410</v>
      </c>
    </row>
    <row r="325" spans="1:23" ht="34.5" customHeight="1" outlineLevel="7" x14ac:dyDescent="0.2">
      <c r="A325" s="91"/>
      <c r="B325" s="93"/>
      <c r="C325" s="95"/>
      <c r="D325" s="95"/>
      <c r="E325" s="97"/>
      <c r="F325" s="101"/>
      <c r="G325" s="103"/>
      <c r="H325" s="103"/>
      <c r="I325" s="4" t="s">
        <v>80</v>
      </c>
      <c r="J325" s="5" t="s">
        <v>256</v>
      </c>
      <c r="K325" s="5">
        <v>135197</v>
      </c>
      <c r="L325" s="5">
        <v>135197</v>
      </c>
      <c r="M325" s="5">
        <f t="shared" si="33"/>
        <v>0</v>
      </c>
      <c r="N325" s="5">
        <v>135197</v>
      </c>
      <c r="O325" s="6">
        <f t="shared" si="37"/>
        <v>1</v>
      </c>
      <c r="P325" s="47"/>
      <c r="Q325" s="111" t="e">
        <f>#REF!*$Q$5</f>
        <v>#REF!</v>
      </c>
      <c r="R325" s="111"/>
      <c r="S325" s="111"/>
      <c r="T325" s="111">
        <v>136147.79999999999</v>
      </c>
      <c r="U325" s="92">
        <f t="shared" si="31"/>
        <v>950.79999999998836</v>
      </c>
      <c r="V325" s="179">
        <v>136147.79999999999</v>
      </c>
      <c r="W325" s="129">
        <f t="shared" si="32"/>
        <v>950.79999999998836</v>
      </c>
    </row>
    <row r="326" spans="1:23" ht="34.5" customHeight="1" outlineLevel="7" x14ac:dyDescent="0.2">
      <c r="A326" s="91"/>
      <c r="B326" s="93"/>
      <c r="C326" s="95"/>
      <c r="D326" s="95"/>
      <c r="E326" s="97"/>
      <c r="F326" s="101"/>
      <c r="G326" s="103"/>
      <c r="H326" s="103"/>
      <c r="I326" s="4" t="s">
        <v>81</v>
      </c>
      <c r="J326" s="5" t="s">
        <v>256</v>
      </c>
      <c r="K326" s="5">
        <v>135197</v>
      </c>
      <c r="L326" s="5">
        <v>135197</v>
      </c>
      <c r="M326" s="5">
        <f t="shared" si="33"/>
        <v>0</v>
      </c>
      <c r="N326" s="5">
        <v>135197</v>
      </c>
      <c r="O326" s="6">
        <f t="shared" si="37"/>
        <v>1</v>
      </c>
      <c r="P326" s="47"/>
      <c r="Q326" s="111" t="e">
        <f>#REF!*$Q$5</f>
        <v>#REF!</v>
      </c>
      <c r="R326" s="111"/>
      <c r="S326" s="111"/>
      <c r="T326" s="111">
        <v>136147.79999999999</v>
      </c>
      <c r="U326" s="92">
        <f t="shared" si="31"/>
        <v>950.79999999998836</v>
      </c>
      <c r="V326" s="179">
        <v>136147.79999999999</v>
      </c>
      <c r="W326" s="129">
        <f t="shared" si="32"/>
        <v>950.79999999998836</v>
      </c>
    </row>
    <row r="327" spans="1:23" ht="34.5" customHeight="1" outlineLevel="7" x14ac:dyDescent="0.2">
      <c r="A327" s="91"/>
      <c r="B327" s="93"/>
      <c r="C327" s="95"/>
      <c r="D327" s="95"/>
      <c r="E327" s="97"/>
      <c r="F327" s="101"/>
      <c r="G327" s="103"/>
      <c r="H327" s="103"/>
      <c r="I327" s="4" t="s">
        <v>82</v>
      </c>
      <c r="J327" s="5" t="s">
        <v>263</v>
      </c>
      <c r="K327" s="5">
        <v>14</v>
      </c>
      <c r="L327" s="5">
        <v>14</v>
      </c>
      <c r="M327" s="5">
        <f t="shared" si="33"/>
        <v>0</v>
      </c>
      <c r="N327" s="5">
        <v>14</v>
      </c>
      <c r="O327" s="6">
        <f t="shared" si="37"/>
        <v>1</v>
      </c>
      <c r="P327" s="47"/>
      <c r="Q327" s="111" t="e">
        <f>#REF!*$Q$5</f>
        <v>#REF!</v>
      </c>
      <c r="R327" s="111"/>
      <c r="S327" s="111"/>
      <c r="T327" s="111">
        <v>16</v>
      </c>
      <c r="U327" s="92">
        <f t="shared" si="31"/>
        <v>2</v>
      </c>
      <c r="V327" s="179">
        <v>16</v>
      </c>
      <c r="W327" s="129">
        <f t="shared" si="32"/>
        <v>2</v>
      </c>
    </row>
    <row r="328" spans="1:23" ht="34.5" customHeight="1" outlineLevel="7" x14ac:dyDescent="0.2">
      <c r="A328" s="91"/>
      <c r="B328" s="93"/>
      <c r="C328" s="95"/>
      <c r="D328" s="95"/>
      <c r="E328" s="97"/>
      <c r="F328" s="101"/>
      <c r="G328" s="103"/>
      <c r="H328" s="103"/>
      <c r="I328" s="4" t="s">
        <v>83</v>
      </c>
      <c r="J328" s="5" t="s">
        <v>257</v>
      </c>
      <c r="K328" s="5">
        <v>100</v>
      </c>
      <c r="L328" s="5">
        <v>67</v>
      </c>
      <c r="M328" s="5">
        <f t="shared" si="33"/>
        <v>0</v>
      </c>
      <c r="N328" s="5">
        <v>67</v>
      </c>
      <c r="O328" s="6">
        <f t="shared" si="37"/>
        <v>0.67</v>
      </c>
      <c r="P328" s="47"/>
      <c r="Q328" s="111" t="e">
        <f>#REF!*$Q$5</f>
        <v>#REF!</v>
      </c>
      <c r="R328" s="111"/>
      <c r="S328" s="111"/>
      <c r="T328" s="111">
        <v>63</v>
      </c>
      <c r="U328" s="92">
        <f t="shared" si="31"/>
        <v>-4</v>
      </c>
      <c r="V328" s="179">
        <v>63</v>
      </c>
      <c r="W328" s="129">
        <f t="shared" si="32"/>
        <v>-4</v>
      </c>
    </row>
    <row r="329" spans="1:23" ht="34.5" customHeight="1" outlineLevel="5" x14ac:dyDescent="0.2">
      <c r="A329" s="91"/>
      <c r="B329" s="93"/>
      <c r="C329" s="95"/>
      <c r="D329" s="95"/>
      <c r="E329" s="97"/>
      <c r="F329" s="101"/>
      <c r="G329" s="103"/>
      <c r="H329" s="103"/>
      <c r="I329" s="22" t="s">
        <v>85</v>
      </c>
      <c r="J329" s="23"/>
      <c r="K329" s="23"/>
      <c r="L329" s="23"/>
      <c r="M329" s="23"/>
      <c r="N329" s="23"/>
      <c r="O329" s="24"/>
      <c r="P329" s="50"/>
      <c r="Q329" s="111" t="e">
        <f>#REF!*$Q$5</f>
        <v>#REF!</v>
      </c>
      <c r="R329" s="111"/>
      <c r="S329" s="111"/>
      <c r="T329" s="111"/>
      <c r="U329" s="92">
        <f t="shared" si="31"/>
        <v>0</v>
      </c>
      <c r="V329" s="179"/>
      <c r="W329" s="129">
        <f t="shared" si="32"/>
        <v>0</v>
      </c>
    </row>
    <row r="330" spans="1:23" ht="34.5" customHeight="1" outlineLevel="7" x14ac:dyDescent="0.2">
      <c r="A330" s="91"/>
      <c r="B330" s="93"/>
      <c r="C330" s="95"/>
      <c r="D330" s="95"/>
      <c r="E330" s="97"/>
      <c r="F330" s="101"/>
      <c r="G330" s="103"/>
      <c r="H330" s="103"/>
      <c r="I330" s="4" t="s">
        <v>72</v>
      </c>
      <c r="J330" s="5" t="s">
        <v>256</v>
      </c>
      <c r="K330" s="5">
        <v>83004</v>
      </c>
      <c r="L330" s="5">
        <v>83004</v>
      </c>
      <c r="M330" s="5">
        <f t="shared" si="33"/>
        <v>0</v>
      </c>
      <c r="N330" s="5">
        <v>83004</v>
      </c>
      <c r="O330" s="6">
        <f t="shared" ref="O330:O336" si="38">N330/K330</f>
        <v>1</v>
      </c>
      <c r="P330" s="47"/>
      <c r="Q330" s="111" t="e">
        <f>#REF!*$Q$5</f>
        <v>#REF!</v>
      </c>
      <c r="R330" s="111"/>
      <c r="S330" s="111"/>
      <c r="T330" s="111">
        <v>80800</v>
      </c>
      <c r="U330" s="92">
        <f t="shared" si="31"/>
        <v>-2204</v>
      </c>
      <c r="V330" s="179">
        <v>80800</v>
      </c>
      <c r="W330" s="129">
        <f t="shared" si="32"/>
        <v>-2204</v>
      </c>
    </row>
    <row r="331" spans="1:23" ht="34.5" customHeight="1" outlineLevel="7" x14ac:dyDescent="0.2">
      <c r="A331" s="91"/>
      <c r="B331" s="93"/>
      <c r="C331" s="95"/>
      <c r="D331" s="95"/>
      <c r="E331" s="97"/>
      <c r="F331" s="101"/>
      <c r="G331" s="103"/>
      <c r="H331" s="103"/>
      <c r="I331" s="4" t="s">
        <v>239</v>
      </c>
      <c r="J331" s="5" t="s">
        <v>263</v>
      </c>
      <c r="K331" s="5">
        <v>16</v>
      </c>
      <c r="L331" s="5">
        <v>16</v>
      </c>
      <c r="M331" s="5">
        <f t="shared" si="33"/>
        <v>0</v>
      </c>
      <c r="N331" s="5">
        <v>16</v>
      </c>
      <c r="O331" s="6">
        <f t="shared" si="38"/>
        <v>1</v>
      </c>
      <c r="P331" s="47"/>
      <c r="Q331" s="111" t="e">
        <f>#REF!*$Q$5</f>
        <v>#REF!</v>
      </c>
      <c r="R331" s="111"/>
      <c r="S331" s="111"/>
      <c r="T331" s="111">
        <v>16</v>
      </c>
      <c r="U331" s="92">
        <f t="shared" si="31"/>
        <v>0</v>
      </c>
      <c r="V331" s="179">
        <v>16</v>
      </c>
      <c r="W331" s="129">
        <f t="shared" si="32"/>
        <v>0</v>
      </c>
    </row>
    <row r="332" spans="1:23" ht="34.5" customHeight="1" outlineLevel="7" x14ac:dyDescent="0.2">
      <c r="A332" s="91"/>
      <c r="B332" s="93"/>
      <c r="C332" s="95"/>
      <c r="D332" s="95"/>
      <c r="E332" s="97"/>
      <c r="F332" s="101"/>
      <c r="G332" s="103"/>
      <c r="H332" s="103"/>
      <c r="I332" s="4" t="s">
        <v>75</v>
      </c>
      <c r="J332" s="5" t="s">
        <v>256</v>
      </c>
      <c r="K332" s="5">
        <v>83004</v>
      </c>
      <c r="L332" s="5">
        <v>83004</v>
      </c>
      <c r="M332" s="5">
        <f t="shared" si="33"/>
        <v>0</v>
      </c>
      <c r="N332" s="5">
        <v>83004</v>
      </c>
      <c r="O332" s="6">
        <f t="shared" si="38"/>
        <v>1</v>
      </c>
      <c r="P332" s="47"/>
      <c r="Q332" s="111" t="e">
        <f>#REF!*$Q$5</f>
        <v>#REF!</v>
      </c>
      <c r="R332" s="111"/>
      <c r="S332" s="111"/>
      <c r="T332" s="111">
        <v>80800</v>
      </c>
      <c r="U332" s="92">
        <f t="shared" si="31"/>
        <v>-2204</v>
      </c>
      <c r="V332" s="179">
        <v>80800</v>
      </c>
      <c r="W332" s="129">
        <f t="shared" si="32"/>
        <v>-2204</v>
      </c>
    </row>
    <row r="333" spans="1:23" ht="34.5" customHeight="1" outlineLevel="7" x14ac:dyDescent="0.2">
      <c r="A333" s="91"/>
      <c r="B333" s="93"/>
      <c r="C333" s="95"/>
      <c r="D333" s="95"/>
      <c r="E333" s="97"/>
      <c r="F333" s="101"/>
      <c r="G333" s="103"/>
      <c r="H333" s="103"/>
      <c r="I333" s="4" t="s">
        <v>80</v>
      </c>
      <c r="J333" s="5" t="s">
        <v>256</v>
      </c>
      <c r="K333" s="5">
        <v>83004</v>
      </c>
      <c r="L333" s="5">
        <v>83004</v>
      </c>
      <c r="M333" s="5">
        <f t="shared" si="33"/>
        <v>0</v>
      </c>
      <c r="N333" s="5">
        <v>83004</v>
      </c>
      <c r="O333" s="6">
        <f t="shared" si="38"/>
        <v>1</v>
      </c>
      <c r="P333" s="47"/>
      <c r="Q333" s="111" t="e">
        <f>#REF!*$Q$5</f>
        <v>#REF!</v>
      </c>
      <c r="R333" s="111"/>
      <c r="S333" s="111"/>
      <c r="T333" s="111">
        <v>80800</v>
      </c>
      <c r="U333" s="92">
        <f t="shared" si="31"/>
        <v>-2204</v>
      </c>
      <c r="V333" s="179">
        <v>80800</v>
      </c>
      <c r="W333" s="129">
        <f t="shared" si="32"/>
        <v>-2204</v>
      </c>
    </row>
    <row r="334" spans="1:23" ht="34.5" customHeight="1" outlineLevel="7" x14ac:dyDescent="0.2">
      <c r="A334" s="91"/>
      <c r="B334" s="93"/>
      <c r="C334" s="95"/>
      <c r="D334" s="95"/>
      <c r="E334" s="97"/>
      <c r="F334" s="101"/>
      <c r="G334" s="103"/>
      <c r="H334" s="103"/>
      <c r="I334" s="4" t="s">
        <v>81</v>
      </c>
      <c r="J334" s="5" t="s">
        <v>256</v>
      </c>
      <c r="K334" s="5">
        <v>83004</v>
      </c>
      <c r="L334" s="5">
        <v>83004</v>
      </c>
      <c r="M334" s="5">
        <f t="shared" si="33"/>
        <v>0</v>
      </c>
      <c r="N334" s="5">
        <v>83004</v>
      </c>
      <c r="O334" s="6">
        <f t="shared" si="38"/>
        <v>1</v>
      </c>
      <c r="P334" s="47"/>
      <c r="Q334" s="111" t="e">
        <f>#REF!*$Q$5</f>
        <v>#REF!</v>
      </c>
      <c r="R334" s="111"/>
      <c r="S334" s="111"/>
      <c r="T334" s="111">
        <v>80800</v>
      </c>
      <c r="U334" s="92">
        <f t="shared" si="31"/>
        <v>-2204</v>
      </c>
      <c r="V334" s="179">
        <v>80800</v>
      </c>
      <c r="W334" s="129">
        <f t="shared" si="32"/>
        <v>-2204</v>
      </c>
    </row>
    <row r="335" spans="1:23" ht="34.5" customHeight="1" outlineLevel="7" x14ac:dyDescent="0.2">
      <c r="A335" s="91"/>
      <c r="B335" s="93"/>
      <c r="C335" s="95"/>
      <c r="D335" s="95"/>
      <c r="E335" s="97"/>
      <c r="F335" s="101"/>
      <c r="G335" s="103"/>
      <c r="H335" s="103"/>
      <c r="I335" s="4" t="s">
        <v>82</v>
      </c>
      <c r="J335" s="5" t="s">
        <v>263</v>
      </c>
      <c r="K335" s="5">
        <v>16</v>
      </c>
      <c r="L335" s="5">
        <v>16</v>
      </c>
      <c r="M335" s="5">
        <f t="shared" si="33"/>
        <v>0</v>
      </c>
      <c r="N335" s="5">
        <v>16</v>
      </c>
      <c r="O335" s="6">
        <f t="shared" si="38"/>
        <v>1</v>
      </c>
      <c r="P335" s="47"/>
      <c r="Q335" s="111" t="e">
        <f>#REF!*$Q$5</f>
        <v>#REF!</v>
      </c>
      <c r="R335" s="111"/>
      <c r="S335" s="111"/>
      <c r="T335" s="111">
        <v>16</v>
      </c>
      <c r="U335" s="92">
        <f t="shared" si="31"/>
        <v>0</v>
      </c>
      <c r="V335" s="179">
        <v>16</v>
      </c>
      <c r="W335" s="129">
        <f t="shared" si="32"/>
        <v>0</v>
      </c>
    </row>
    <row r="336" spans="1:23" ht="34.5" customHeight="1" outlineLevel="7" x14ac:dyDescent="0.2">
      <c r="A336" s="91"/>
      <c r="B336" s="93"/>
      <c r="C336" s="95"/>
      <c r="D336" s="95"/>
      <c r="E336" s="97"/>
      <c r="F336" s="101"/>
      <c r="G336" s="103"/>
      <c r="H336" s="103"/>
      <c r="I336" s="4" t="s">
        <v>83</v>
      </c>
      <c r="J336" s="5" t="s">
        <v>257</v>
      </c>
      <c r="K336" s="5">
        <v>100</v>
      </c>
      <c r="L336" s="5">
        <v>67</v>
      </c>
      <c r="M336" s="5">
        <f t="shared" si="33"/>
        <v>0</v>
      </c>
      <c r="N336" s="5">
        <v>67</v>
      </c>
      <c r="O336" s="6">
        <f t="shared" si="38"/>
        <v>0.67</v>
      </c>
      <c r="P336" s="47"/>
      <c r="Q336" s="111" t="e">
        <f>#REF!*$Q$5</f>
        <v>#REF!</v>
      </c>
      <c r="R336" s="111"/>
      <c r="S336" s="111"/>
      <c r="T336" s="111">
        <v>63</v>
      </c>
      <c r="U336" s="92">
        <f t="shared" si="31"/>
        <v>-4</v>
      </c>
      <c r="V336" s="179">
        <v>63</v>
      </c>
      <c r="W336" s="129">
        <f t="shared" si="32"/>
        <v>-4</v>
      </c>
    </row>
    <row r="337" spans="1:23" ht="34.5" customHeight="1" outlineLevel="5" x14ac:dyDescent="0.2">
      <c r="A337" s="91"/>
      <c r="B337" s="93"/>
      <c r="C337" s="95"/>
      <c r="D337" s="95"/>
      <c r="E337" s="97"/>
      <c r="F337" s="101"/>
      <c r="G337" s="103"/>
      <c r="H337" s="103"/>
      <c r="I337" s="22" t="s">
        <v>86</v>
      </c>
      <c r="J337" s="23"/>
      <c r="K337" s="23"/>
      <c r="L337" s="23"/>
      <c r="M337" s="23"/>
      <c r="N337" s="23"/>
      <c r="O337" s="24"/>
      <c r="P337" s="50"/>
      <c r="Q337" s="111" t="e">
        <f>#REF!*$Q$5</f>
        <v>#REF!</v>
      </c>
      <c r="R337" s="111"/>
      <c r="S337" s="111"/>
      <c r="T337" s="111"/>
      <c r="U337" s="92">
        <f t="shared" si="31"/>
        <v>0</v>
      </c>
      <c r="V337" s="179"/>
      <c r="W337" s="129">
        <f t="shared" si="32"/>
        <v>0</v>
      </c>
    </row>
    <row r="338" spans="1:23" ht="34.5" customHeight="1" outlineLevel="7" x14ac:dyDescent="0.2">
      <c r="A338" s="91"/>
      <c r="B338" s="93"/>
      <c r="C338" s="95"/>
      <c r="D338" s="95"/>
      <c r="E338" s="97"/>
      <c r="F338" s="101"/>
      <c r="G338" s="103"/>
      <c r="H338" s="103"/>
      <c r="I338" s="4" t="s">
        <v>72</v>
      </c>
      <c r="J338" s="5" t="s">
        <v>256</v>
      </c>
      <c r="K338" s="5">
        <v>62652</v>
      </c>
      <c r="L338" s="5">
        <v>62652</v>
      </c>
      <c r="M338" s="5">
        <f t="shared" si="33"/>
        <v>0</v>
      </c>
      <c r="N338" s="5">
        <v>62652</v>
      </c>
      <c r="O338" s="6">
        <f t="shared" ref="O338:O344" si="39">N338/K338</f>
        <v>1</v>
      </c>
      <c r="P338" s="47"/>
      <c r="Q338" s="111" t="e">
        <f>#REF!*$Q$5</f>
        <v>#REF!</v>
      </c>
      <c r="R338" s="111"/>
      <c r="S338" s="111"/>
      <c r="T338" s="111">
        <v>62652</v>
      </c>
      <c r="U338" s="92">
        <f t="shared" si="31"/>
        <v>0</v>
      </c>
      <c r="V338" s="179">
        <v>62652</v>
      </c>
      <c r="W338" s="129">
        <f t="shared" si="32"/>
        <v>0</v>
      </c>
    </row>
    <row r="339" spans="1:23" ht="34.5" customHeight="1" outlineLevel="7" x14ac:dyDescent="0.2">
      <c r="A339" s="91"/>
      <c r="B339" s="93"/>
      <c r="C339" s="95"/>
      <c r="D339" s="95"/>
      <c r="E339" s="97"/>
      <c r="F339" s="101"/>
      <c r="G339" s="103"/>
      <c r="H339" s="103"/>
      <c r="I339" s="4" t="s">
        <v>239</v>
      </c>
      <c r="J339" s="5" t="s">
        <v>263</v>
      </c>
      <c r="K339" s="5">
        <v>14</v>
      </c>
      <c r="L339" s="5">
        <v>14</v>
      </c>
      <c r="M339" s="5">
        <f t="shared" si="33"/>
        <v>0</v>
      </c>
      <c r="N339" s="5">
        <v>14</v>
      </c>
      <c r="O339" s="6">
        <f t="shared" si="39"/>
        <v>1</v>
      </c>
      <c r="P339" s="47"/>
      <c r="Q339" s="111" t="e">
        <f>#REF!*$Q$5</f>
        <v>#REF!</v>
      </c>
      <c r="R339" s="111"/>
      <c r="S339" s="111"/>
      <c r="T339" s="111">
        <v>14</v>
      </c>
      <c r="U339" s="92">
        <f t="shared" si="31"/>
        <v>0</v>
      </c>
      <c r="V339" s="179">
        <v>14</v>
      </c>
      <c r="W339" s="129">
        <f t="shared" si="32"/>
        <v>0</v>
      </c>
    </row>
    <row r="340" spans="1:23" ht="34.5" customHeight="1" outlineLevel="7" x14ac:dyDescent="0.2">
      <c r="A340" s="91"/>
      <c r="B340" s="93"/>
      <c r="C340" s="95"/>
      <c r="D340" s="95"/>
      <c r="E340" s="97"/>
      <c r="F340" s="101"/>
      <c r="G340" s="103"/>
      <c r="H340" s="103"/>
      <c r="I340" s="4" t="s">
        <v>75</v>
      </c>
      <c r="J340" s="5" t="s">
        <v>256</v>
      </c>
      <c r="K340" s="5">
        <v>62652</v>
      </c>
      <c r="L340" s="5">
        <v>62652</v>
      </c>
      <c r="M340" s="5">
        <f t="shared" si="33"/>
        <v>0</v>
      </c>
      <c r="N340" s="5">
        <v>62652</v>
      </c>
      <c r="O340" s="6">
        <f t="shared" si="39"/>
        <v>1</v>
      </c>
      <c r="P340" s="47"/>
      <c r="Q340" s="111" t="e">
        <f>#REF!*$Q$5</f>
        <v>#REF!</v>
      </c>
      <c r="R340" s="111"/>
      <c r="S340" s="111"/>
      <c r="T340" s="111">
        <v>62652</v>
      </c>
      <c r="U340" s="92">
        <f t="shared" si="31"/>
        <v>0</v>
      </c>
      <c r="V340" s="179">
        <v>62652</v>
      </c>
      <c r="W340" s="129">
        <f t="shared" si="32"/>
        <v>0</v>
      </c>
    </row>
    <row r="341" spans="1:23" ht="34.5" customHeight="1" outlineLevel="7" x14ac:dyDescent="0.2">
      <c r="A341" s="91"/>
      <c r="B341" s="93"/>
      <c r="C341" s="95"/>
      <c r="D341" s="95"/>
      <c r="E341" s="97"/>
      <c r="F341" s="101"/>
      <c r="G341" s="103"/>
      <c r="H341" s="103"/>
      <c r="I341" s="4" t="s">
        <v>80</v>
      </c>
      <c r="J341" s="5" t="s">
        <v>256</v>
      </c>
      <c r="K341" s="5">
        <v>62652</v>
      </c>
      <c r="L341" s="5">
        <v>62652</v>
      </c>
      <c r="M341" s="5">
        <f t="shared" si="33"/>
        <v>0</v>
      </c>
      <c r="N341" s="5">
        <v>62652</v>
      </c>
      <c r="O341" s="6">
        <f t="shared" si="39"/>
        <v>1</v>
      </c>
      <c r="P341" s="47"/>
      <c r="Q341" s="111" t="e">
        <f>#REF!*$Q$5</f>
        <v>#REF!</v>
      </c>
      <c r="R341" s="111"/>
      <c r="S341" s="111"/>
      <c r="T341" s="111">
        <v>62652</v>
      </c>
      <c r="U341" s="92">
        <f t="shared" si="31"/>
        <v>0</v>
      </c>
      <c r="V341" s="179">
        <v>62652</v>
      </c>
      <c r="W341" s="129">
        <f t="shared" si="32"/>
        <v>0</v>
      </c>
    </row>
    <row r="342" spans="1:23" ht="34.5" customHeight="1" outlineLevel="7" x14ac:dyDescent="0.2">
      <c r="A342" s="91"/>
      <c r="B342" s="93"/>
      <c r="C342" s="95"/>
      <c r="D342" s="95"/>
      <c r="E342" s="97"/>
      <c r="F342" s="101"/>
      <c r="G342" s="103"/>
      <c r="H342" s="103"/>
      <c r="I342" s="4" t="s">
        <v>81</v>
      </c>
      <c r="J342" s="5" t="s">
        <v>256</v>
      </c>
      <c r="K342" s="5">
        <v>62652</v>
      </c>
      <c r="L342" s="5">
        <v>62652</v>
      </c>
      <c r="M342" s="5">
        <f t="shared" si="33"/>
        <v>0</v>
      </c>
      <c r="N342" s="5">
        <v>62652</v>
      </c>
      <c r="O342" s="6">
        <f t="shared" si="39"/>
        <v>1</v>
      </c>
      <c r="P342" s="47"/>
      <c r="Q342" s="111" t="e">
        <f>#REF!*$Q$5</f>
        <v>#REF!</v>
      </c>
      <c r="R342" s="111"/>
      <c r="S342" s="111"/>
      <c r="T342" s="111">
        <v>62652</v>
      </c>
      <c r="U342" s="92">
        <f t="shared" si="31"/>
        <v>0</v>
      </c>
      <c r="V342" s="179">
        <v>62652</v>
      </c>
      <c r="W342" s="129">
        <f t="shared" si="32"/>
        <v>0</v>
      </c>
    </row>
    <row r="343" spans="1:23" ht="34.5" customHeight="1" outlineLevel="7" x14ac:dyDescent="0.2">
      <c r="A343" s="91"/>
      <c r="B343" s="93"/>
      <c r="C343" s="95"/>
      <c r="D343" s="95"/>
      <c r="E343" s="97"/>
      <c r="F343" s="101"/>
      <c r="G343" s="103"/>
      <c r="H343" s="103"/>
      <c r="I343" s="4" t="s">
        <v>82</v>
      </c>
      <c r="J343" s="5" t="s">
        <v>263</v>
      </c>
      <c r="K343" s="5">
        <v>14</v>
      </c>
      <c r="L343" s="5">
        <v>14</v>
      </c>
      <c r="M343" s="5">
        <f t="shared" si="33"/>
        <v>0</v>
      </c>
      <c r="N343" s="5">
        <v>14</v>
      </c>
      <c r="O343" s="6">
        <f t="shared" si="39"/>
        <v>1</v>
      </c>
      <c r="P343" s="47"/>
      <c r="Q343" s="111" t="e">
        <f>#REF!*$Q$5</f>
        <v>#REF!</v>
      </c>
      <c r="R343" s="111"/>
      <c r="S343" s="111"/>
      <c r="T343" s="111">
        <v>14</v>
      </c>
      <c r="U343" s="92">
        <f t="shared" si="31"/>
        <v>0</v>
      </c>
      <c r="V343" s="179">
        <v>14</v>
      </c>
      <c r="W343" s="129">
        <f t="shared" si="32"/>
        <v>0</v>
      </c>
    </row>
    <row r="344" spans="1:23" ht="34.5" customHeight="1" outlineLevel="7" x14ac:dyDescent="0.2">
      <c r="A344" s="91"/>
      <c r="B344" s="93"/>
      <c r="C344" s="95"/>
      <c r="D344" s="95"/>
      <c r="E344" s="97"/>
      <c r="F344" s="101"/>
      <c r="G344" s="103"/>
      <c r="H344" s="103"/>
      <c r="I344" s="4" t="s">
        <v>83</v>
      </c>
      <c r="J344" s="5" t="s">
        <v>257</v>
      </c>
      <c r="K344" s="5">
        <v>100</v>
      </c>
      <c r="L344" s="5">
        <v>67</v>
      </c>
      <c r="M344" s="5">
        <f t="shared" si="33"/>
        <v>0</v>
      </c>
      <c r="N344" s="5">
        <v>67</v>
      </c>
      <c r="O344" s="6">
        <f t="shared" si="39"/>
        <v>0.67</v>
      </c>
      <c r="P344" s="47"/>
      <c r="Q344" s="111" t="e">
        <f>#REF!*$Q$5</f>
        <v>#REF!</v>
      </c>
      <c r="R344" s="111"/>
      <c r="S344" s="111"/>
      <c r="T344" s="111">
        <v>62</v>
      </c>
      <c r="U344" s="92">
        <f t="shared" si="31"/>
        <v>-5</v>
      </c>
      <c r="V344" s="179">
        <v>62</v>
      </c>
      <c r="W344" s="129">
        <f t="shared" si="32"/>
        <v>-5</v>
      </c>
    </row>
    <row r="345" spans="1:23" ht="34.5" customHeight="1" outlineLevel="5" x14ac:dyDescent="0.2">
      <c r="A345" s="91"/>
      <c r="B345" s="93"/>
      <c r="C345" s="95"/>
      <c r="D345" s="95"/>
      <c r="E345" s="97"/>
      <c r="F345" s="101"/>
      <c r="G345" s="103"/>
      <c r="H345" s="103"/>
      <c r="I345" s="22" t="s">
        <v>87</v>
      </c>
      <c r="J345" s="23"/>
      <c r="K345" s="23"/>
      <c r="L345" s="23"/>
      <c r="M345" s="23"/>
      <c r="N345" s="23"/>
      <c r="O345" s="24"/>
      <c r="P345" s="50"/>
      <c r="Q345" s="111" t="e">
        <f>#REF!*$Q$5</f>
        <v>#REF!</v>
      </c>
      <c r="R345" s="111"/>
      <c r="S345" s="111"/>
      <c r="T345" s="111"/>
      <c r="U345" s="92">
        <f t="shared" si="31"/>
        <v>0</v>
      </c>
      <c r="V345" s="179"/>
      <c r="W345" s="129">
        <f t="shared" si="32"/>
        <v>0</v>
      </c>
    </row>
    <row r="346" spans="1:23" ht="34.5" customHeight="1" outlineLevel="7" x14ac:dyDescent="0.2">
      <c r="A346" s="91"/>
      <c r="B346" s="93"/>
      <c r="C346" s="95"/>
      <c r="D346" s="95"/>
      <c r="E346" s="97"/>
      <c r="F346" s="101"/>
      <c r="G346" s="103"/>
      <c r="H346" s="103"/>
      <c r="I346" s="4" t="s">
        <v>72</v>
      </c>
      <c r="J346" s="5" t="s">
        <v>256</v>
      </c>
      <c r="K346" s="5">
        <v>179726</v>
      </c>
      <c r="L346" s="5">
        <v>179726</v>
      </c>
      <c r="M346" s="5">
        <f t="shared" si="33"/>
        <v>0</v>
      </c>
      <c r="N346" s="5">
        <v>179726</v>
      </c>
      <c r="O346" s="6">
        <f t="shared" ref="O346:O352" si="40">N346/K346</f>
        <v>1</v>
      </c>
      <c r="P346" s="47"/>
      <c r="Q346" s="111" t="e">
        <f>#REF!*$Q$5</f>
        <v>#REF!</v>
      </c>
      <c r="R346" s="111"/>
      <c r="S346" s="111"/>
      <c r="T346" s="111">
        <v>179726</v>
      </c>
      <c r="U346" s="92">
        <f t="shared" si="31"/>
        <v>0</v>
      </c>
      <c r="V346" s="179">
        <v>179726</v>
      </c>
      <c r="W346" s="129">
        <f t="shared" si="32"/>
        <v>0</v>
      </c>
    </row>
    <row r="347" spans="1:23" ht="34.5" customHeight="1" outlineLevel="7" x14ac:dyDescent="0.2">
      <c r="A347" s="91"/>
      <c r="B347" s="93"/>
      <c r="C347" s="95"/>
      <c r="D347" s="95"/>
      <c r="E347" s="97"/>
      <c r="F347" s="101"/>
      <c r="G347" s="103"/>
      <c r="H347" s="103"/>
      <c r="I347" s="4" t="s">
        <v>239</v>
      </c>
      <c r="J347" s="5" t="s">
        <v>263</v>
      </c>
      <c r="K347" s="5">
        <v>32</v>
      </c>
      <c r="L347" s="5">
        <v>32</v>
      </c>
      <c r="M347" s="5">
        <f t="shared" si="33"/>
        <v>0</v>
      </c>
      <c r="N347" s="5">
        <v>32</v>
      </c>
      <c r="O347" s="6">
        <f t="shared" si="40"/>
        <v>1</v>
      </c>
      <c r="P347" s="47"/>
      <c r="Q347" s="111" t="e">
        <f>#REF!*$Q$5</f>
        <v>#REF!</v>
      </c>
      <c r="R347" s="111"/>
      <c r="S347" s="111"/>
      <c r="T347" s="111">
        <v>32</v>
      </c>
      <c r="U347" s="92">
        <f t="shared" si="31"/>
        <v>0</v>
      </c>
      <c r="V347" s="179">
        <v>32</v>
      </c>
      <c r="W347" s="129">
        <f t="shared" si="32"/>
        <v>0</v>
      </c>
    </row>
    <row r="348" spans="1:23" ht="34.5" customHeight="1" outlineLevel="7" x14ac:dyDescent="0.2">
      <c r="A348" s="91"/>
      <c r="B348" s="93"/>
      <c r="C348" s="95"/>
      <c r="D348" s="95"/>
      <c r="E348" s="97"/>
      <c r="F348" s="101"/>
      <c r="G348" s="103"/>
      <c r="H348" s="103"/>
      <c r="I348" s="4" t="s">
        <v>75</v>
      </c>
      <c r="J348" s="5" t="s">
        <v>256</v>
      </c>
      <c r="K348" s="5">
        <v>179726</v>
      </c>
      <c r="L348" s="5">
        <v>179726</v>
      </c>
      <c r="M348" s="5">
        <f t="shared" si="33"/>
        <v>0</v>
      </c>
      <c r="N348" s="5">
        <v>179726</v>
      </c>
      <c r="O348" s="6">
        <f t="shared" si="40"/>
        <v>1</v>
      </c>
      <c r="P348" s="47"/>
      <c r="Q348" s="111" t="e">
        <f>#REF!*$Q$5</f>
        <v>#REF!</v>
      </c>
      <c r="R348" s="111"/>
      <c r="S348" s="111"/>
      <c r="T348" s="111">
        <v>179726</v>
      </c>
      <c r="U348" s="92">
        <f t="shared" si="31"/>
        <v>0</v>
      </c>
      <c r="V348" s="179">
        <v>179726</v>
      </c>
      <c r="W348" s="129">
        <f t="shared" si="32"/>
        <v>0</v>
      </c>
    </row>
    <row r="349" spans="1:23" ht="34.5" customHeight="1" outlineLevel="7" x14ac:dyDescent="0.2">
      <c r="A349" s="91"/>
      <c r="B349" s="93"/>
      <c r="C349" s="95"/>
      <c r="D349" s="95"/>
      <c r="E349" s="97"/>
      <c r="F349" s="101"/>
      <c r="G349" s="103"/>
      <c r="H349" s="103"/>
      <c r="I349" s="4" t="s">
        <v>80</v>
      </c>
      <c r="J349" s="5" t="s">
        <v>256</v>
      </c>
      <c r="K349" s="5">
        <v>179726</v>
      </c>
      <c r="L349" s="5">
        <v>179726</v>
      </c>
      <c r="M349" s="5">
        <f t="shared" si="33"/>
        <v>0</v>
      </c>
      <c r="N349" s="5">
        <v>179726</v>
      </c>
      <c r="O349" s="6">
        <f t="shared" si="40"/>
        <v>1</v>
      </c>
      <c r="P349" s="47"/>
      <c r="Q349" s="111" t="e">
        <f>#REF!*$Q$5</f>
        <v>#REF!</v>
      </c>
      <c r="R349" s="111"/>
      <c r="S349" s="111"/>
      <c r="T349" s="111">
        <v>179726</v>
      </c>
      <c r="U349" s="92">
        <f t="shared" si="31"/>
        <v>0</v>
      </c>
      <c r="V349" s="179">
        <v>179726</v>
      </c>
      <c r="W349" s="129">
        <f t="shared" si="32"/>
        <v>0</v>
      </c>
    </row>
    <row r="350" spans="1:23" ht="34.5" customHeight="1" outlineLevel="7" x14ac:dyDescent="0.2">
      <c r="A350" s="91"/>
      <c r="B350" s="93"/>
      <c r="C350" s="95"/>
      <c r="D350" s="95"/>
      <c r="E350" s="97"/>
      <c r="F350" s="101"/>
      <c r="G350" s="103"/>
      <c r="H350" s="103"/>
      <c r="I350" s="4" t="s">
        <v>81</v>
      </c>
      <c r="J350" s="5" t="s">
        <v>256</v>
      </c>
      <c r="K350" s="5">
        <v>179726</v>
      </c>
      <c r="L350" s="5">
        <v>179726</v>
      </c>
      <c r="M350" s="5">
        <f t="shared" si="33"/>
        <v>0</v>
      </c>
      <c r="N350" s="5">
        <v>179726</v>
      </c>
      <c r="O350" s="6">
        <f t="shared" si="40"/>
        <v>1</v>
      </c>
      <c r="P350" s="47"/>
      <c r="Q350" s="111" t="e">
        <f>#REF!*$Q$5</f>
        <v>#REF!</v>
      </c>
      <c r="R350" s="111"/>
      <c r="S350" s="111"/>
      <c r="T350" s="111">
        <v>179726</v>
      </c>
      <c r="U350" s="92">
        <f t="shared" si="31"/>
        <v>0</v>
      </c>
      <c r="V350" s="179">
        <v>179726</v>
      </c>
      <c r="W350" s="129">
        <f t="shared" si="32"/>
        <v>0</v>
      </c>
    </row>
    <row r="351" spans="1:23" ht="34.5" customHeight="1" outlineLevel="7" x14ac:dyDescent="0.2">
      <c r="A351" s="91"/>
      <c r="B351" s="93"/>
      <c r="C351" s="95"/>
      <c r="D351" s="95"/>
      <c r="E351" s="97"/>
      <c r="F351" s="101"/>
      <c r="G351" s="103"/>
      <c r="H351" s="103"/>
      <c r="I351" s="4" t="s">
        <v>82</v>
      </c>
      <c r="J351" s="5" t="s">
        <v>263</v>
      </c>
      <c r="K351" s="5">
        <v>32</v>
      </c>
      <c r="L351" s="5">
        <v>32</v>
      </c>
      <c r="M351" s="5">
        <f t="shared" si="33"/>
        <v>0</v>
      </c>
      <c r="N351" s="5">
        <v>32</v>
      </c>
      <c r="O351" s="6">
        <f t="shared" si="40"/>
        <v>1</v>
      </c>
      <c r="P351" s="47"/>
      <c r="Q351" s="111" t="e">
        <f>#REF!*$Q$5</f>
        <v>#REF!</v>
      </c>
      <c r="R351" s="111"/>
      <c r="S351" s="111"/>
      <c r="T351" s="111">
        <v>32</v>
      </c>
      <c r="U351" s="92">
        <f t="shared" si="31"/>
        <v>0</v>
      </c>
      <c r="V351" s="179">
        <v>32</v>
      </c>
      <c r="W351" s="129">
        <f t="shared" si="32"/>
        <v>0</v>
      </c>
    </row>
    <row r="352" spans="1:23" ht="34.5" customHeight="1" outlineLevel="7" x14ac:dyDescent="0.2">
      <c r="A352" s="91"/>
      <c r="B352" s="93"/>
      <c r="C352" s="95"/>
      <c r="D352" s="95"/>
      <c r="E352" s="97"/>
      <c r="F352" s="101"/>
      <c r="G352" s="103"/>
      <c r="H352" s="103"/>
      <c r="I352" s="4" t="s">
        <v>83</v>
      </c>
      <c r="J352" s="5" t="s">
        <v>257</v>
      </c>
      <c r="K352" s="5">
        <v>100</v>
      </c>
      <c r="L352" s="5">
        <v>67</v>
      </c>
      <c r="M352" s="5">
        <f t="shared" si="33"/>
        <v>0</v>
      </c>
      <c r="N352" s="5">
        <v>67</v>
      </c>
      <c r="O352" s="6">
        <f t="shared" si="40"/>
        <v>0.67</v>
      </c>
      <c r="P352" s="47"/>
      <c r="Q352" s="111" t="e">
        <f>#REF!*$Q$5</f>
        <v>#REF!</v>
      </c>
      <c r="R352" s="111"/>
      <c r="S352" s="111"/>
      <c r="T352" s="111">
        <v>62</v>
      </c>
      <c r="U352" s="92">
        <f t="shared" si="31"/>
        <v>-5</v>
      </c>
      <c r="V352" s="179">
        <v>62</v>
      </c>
      <c r="W352" s="129">
        <f t="shared" si="32"/>
        <v>-5</v>
      </c>
    </row>
    <row r="353" spans="1:23" ht="34.5" customHeight="1" outlineLevel="5" x14ac:dyDescent="0.2">
      <c r="A353" s="91"/>
      <c r="B353" s="93"/>
      <c r="C353" s="95"/>
      <c r="D353" s="95"/>
      <c r="E353" s="97"/>
      <c r="F353" s="101"/>
      <c r="G353" s="103"/>
      <c r="H353" s="103"/>
      <c r="I353" s="22" t="s">
        <v>418</v>
      </c>
      <c r="J353" s="23"/>
      <c r="K353" s="23"/>
      <c r="L353" s="23"/>
      <c r="M353" s="23"/>
      <c r="N353" s="23"/>
      <c r="O353" s="24"/>
      <c r="P353" s="50"/>
      <c r="Q353" s="111" t="e">
        <f>#REF!*$Q$5</f>
        <v>#REF!</v>
      </c>
      <c r="R353" s="111"/>
      <c r="S353" s="111"/>
      <c r="T353" s="111"/>
      <c r="U353" s="92">
        <f t="shared" si="31"/>
        <v>0</v>
      </c>
      <c r="V353" s="179"/>
      <c r="W353" s="129">
        <f t="shared" si="32"/>
        <v>0</v>
      </c>
    </row>
    <row r="354" spans="1:23" ht="34.5" customHeight="1" outlineLevel="7" x14ac:dyDescent="0.2">
      <c r="A354" s="91"/>
      <c r="B354" s="93"/>
      <c r="C354" s="95"/>
      <c r="D354" s="95"/>
      <c r="E354" s="97"/>
      <c r="F354" s="101"/>
      <c r="G354" s="103"/>
      <c r="H354" s="103"/>
      <c r="I354" s="4" t="s">
        <v>72</v>
      </c>
      <c r="J354" s="5" t="s">
        <v>256</v>
      </c>
      <c r="K354" s="5">
        <v>160153</v>
      </c>
      <c r="L354" s="5">
        <v>160153</v>
      </c>
      <c r="M354" s="5">
        <f t="shared" si="33"/>
        <v>0</v>
      </c>
      <c r="N354" s="5">
        <v>160153</v>
      </c>
      <c r="O354" s="6">
        <f t="shared" ref="O354:O360" si="41">N354/K354</f>
        <v>1</v>
      </c>
      <c r="P354" s="47"/>
      <c r="Q354" s="111" t="e">
        <f>#REF!*$Q$5</f>
        <v>#REF!</v>
      </c>
      <c r="R354" s="111"/>
      <c r="S354" s="111"/>
      <c r="T354" s="111">
        <v>135576</v>
      </c>
      <c r="U354" s="92">
        <f t="shared" ref="U354:U417" si="42">T354-N354</f>
        <v>-24577</v>
      </c>
      <c r="V354" s="179">
        <v>135576</v>
      </c>
      <c r="W354" s="129">
        <f t="shared" ref="W354:W417" si="43">V354-N354</f>
        <v>-24577</v>
      </c>
    </row>
    <row r="355" spans="1:23" ht="34.5" customHeight="1" outlineLevel="7" x14ac:dyDescent="0.2">
      <c r="A355" s="91"/>
      <c r="B355" s="93"/>
      <c r="C355" s="95"/>
      <c r="D355" s="95"/>
      <c r="E355" s="97"/>
      <c r="F355" s="101"/>
      <c r="G355" s="103"/>
      <c r="H355" s="103"/>
      <c r="I355" s="4" t="s">
        <v>239</v>
      </c>
      <c r="J355" s="5" t="s">
        <v>263</v>
      </c>
      <c r="K355" s="5">
        <v>33</v>
      </c>
      <c r="L355" s="5">
        <v>33</v>
      </c>
      <c r="M355" s="5">
        <f t="shared" ref="M355:M418" si="44">N355-L355</f>
        <v>0</v>
      </c>
      <c r="N355" s="5">
        <v>33</v>
      </c>
      <c r="O355" s="6">
        <f t="shared" si="41"/>
        <v>1</v>
      </c>
      <c r="P355" s="47"/>
      <c r="Q355" s="111" t="e">
        <f>#REF!*$Q$5</f>
        <v>#REF!</v>
      </c>
      <c r="R355" s="111"/>
      <c r="S355" s="111"/>
      <c r="T355" s="111">
        <v>33</v>
      </c>
      <c r="U355" s="92">
        <f t="shared" si="42"/>
        <v>0</v>
      </c>
      <c r="V355" s="179">
        <v>33</v>
      </c>
      <c r="W355" s="129">
        <f t="shared" si="43"/>
        <v>0</v>
      </c>
    </row>
    <row r="356" spans="1:23" ht="34.5" customHeight="1" outlineLevel="7" x14ac:dyDescent="0.2">
      <c r="A356" s="91"/>
      <c r="B356" s="93"/>
      <c r="C356" s="95"/>
      <c r="D356" s="95"/>
      <c r="E356" s="97"/>
      <c r="F356" s="101"/>
      <c r="G356" s="103"/>
      <c r="H356" s="103"/>
      <c r="I356" s="4" t="s">
        <v>75</v>
      </c>
      <c r="J356" s="5" t="s">
        <v>256</v>
      </c>
      <c r="K356" s="5">
        <v>160153</v>
      </c>
      <c r="L356" s="5">
        <v>160040</v>
      </c>
      <c r="M356" s="5">
        <f t="shared" si="44"/>
        <v>0</v>
      </c>
      <c r="N356" s="5">
        <v>160040</v>
      </c>
      <c r="O356" s="6">
        <f t="shared" si="41"/>
        <v>0.99929442470637453</v>
      </c>
      <c r="P356" s="47"/>
      <c r="Q356" s="111" t="e">
        <f>#REF!*$Q$5</f>
        <v>#REF!</v>
      </c>
      <c r="R356" s="111"/>
      <c r="S356" s="111"/>
      <c r="T356" s="111">
        <v>135476</v>
      </c>
      <c r="U356" s="92">
        <f t="shared" si="42"/>
        <v>-24564</v>
      </c>
      <c r="V356" s="179">
        <v>135476</v>
      </c>
      <c r="W356" s="129">
        <f t="shared" si="43"/>
        <v>-24564</v>
      </c>
    </row>
    <row r="357" spans="1:23" ht="34.5" customHeight="1" outlineLevel="7" x14ac:dyDescent="0.2">
      <c r="A357" s="91"/>
      <c r="B357" s="93"/>
      <c r="C357" s="95"/>
      <c r="D357" s="95"/>
      <c r="E357" s="97"/>
      <c r="F357" s="101"/>
      <c r="G357" s="103"/>
      <c r="H357" s="103"/>
      <c r="I357" s="4" t="s">
        <v>80</v>
      </c>
      <c r="J357" s="5" t="s">
        <v>256</v>
      </c>
      <c r="K357" s="5">
        <v>160153</v>
      </c>
      <c r="L357" s="5">
        <v>160040</v>
      </c>
      <c r="M357" s="5">
        <f t="shared" si="44"/>
        <v>0</v>
      </c>
      <c r="N357" s="5">
        <v>160040</v>
      </c>
      <c r="O357" s="6">
        <f t="shared" si="41"/>
        <v>0.99929442470637453</v>
      </c>
      <c r="P357" s="47"/>
      <c r="Q357" s="111" t="e">
        <f>#REF!*$Q$5</f>
        <v>#REF!</v>
      </c>
      <c r="R357" s="111"/>
      <c r="S357" s="111"/>
      <c r="T357" s="111">
        <v>135475.6</v>
      </c>
      <c r="U357" s="92">
        <f t="shared" si="42"/>
        <v>-24564.399999999994</v>
      </c>
      <c r="V357" s="179">
        <v>135475.6</v>
      </c>
      <c r="W357" s="129">
        <f t="shared" si="43"/>
        <v>-24564.399999999994</v>
      </c>
    </row>
    <row r="358" spans="1:23" ht="34.5" customHeight="1" outlineLevel="7" x14ac:dyDescent="0.2">
      <c r="A358" s="91"/>
      <c r="B358" s="93"/>
      <c r="C358" s="95"/>
      <c r="D358" s="95"/>
      <c r="E358" s="97"/>
      <c r="F358" s="101"/>
      <c r="G358" s="103"/>
      <c r="H358" s="103"/>
      <c r="I358" s="4" t="s">
        <v>81</v>
      </c>
      <c r="J358" s="5" t="s">
        <v>256</v>
      </c>
      <c r="K358" s="5">
        <v>160153</v>
      </c>
      <c r="L358" s="5">
        <v>160040</v>
      </c>
      <c r="M358" s="5">
        <f t="shared" si="44"/>
        <v>0</v>
      </c>
      <c r="N358" s="5">
        <v>160040</v>
      </c>
      <c r="O358" s="6">
        <f t="shared" si="41"/>
        <v>0.99929442470637453</v>
      </c>
      <c r="P358" s="47"/>
      <c r="Q358" s="111" t="e">
        <f>#REF!*$Q$5</f>
        <v>#REF!</v>
      </c>
      <c r="R358" s="111"/>
      <c r="S358" s="111"/>
      <c r="T358" s="111">
        <v>135475.6</v>
      </c>
      <c r="U358" s="92">
        <f t="shared" si="42"/>
        <v>-24564.399999999994</v>
      </c>
      <c r="V358" s="179">
        <v>135475.6</v>
      </c>
      <c r="W358" s="129">
        <f t="shared" si="43"/>
        <v>-24564.399999999994</v>
      </c>
    </row>
    <row r="359" spans="1:23" ht="34.5" customHeight="1" outlineLevel="7" x14ac:dyDescent="0.2">
      <c r="A359" s="91"/>
      <c r="B359" s="93"/>
      <c r="C359" s="95"/>
      <c r="D359" s="95"/>
      <c r="E359" s="97"/>
      <c r="F359" s="101"/>
      <c r="G359" s="103"/>
      <c r="H359" s="103"/>
      <c r="I359" s="4" t="s">
        <v>82</v>
      </c>
      <c r="J359" s="5" t="s">
        <v>263</v>
      </c>
      <c r="K359" s="5">
        <v>85</v>
      </c>
      <c r="L359" s="5">
        <v>85</v>
      </c>
      <c r="M359" s="5">
        <f t="shared" si="44"/>
        <v>0</v>
      </c>
      <c r="N359" s="5">
        <v>85</v>
      </c>
      <c r="O359" s="6">
        <f t="shared" si="41"/>
        <v>1</v>
      </c>
      <c r="P359" s="47"/>
      <c r="Q359" s="111" t="e">
        <f>#REF!*$Q$5</f>
        <v>#REF!</v>
      </c>
      <c r="R359" s="111"/>
      <c r="S359" s="111"/>
      <c r="T359" s="111">
        <v>33</v>
      </c>
      <c r="U359" s="92">
        <f t="shared" si="42"/>
        <v>-52</v>
      </c>
      <c r="V359" s="179">
        <v>33</v>
      </c>
      <c r="W359" s="129">
        <f t="shared" si="43"/>
        <v>-52</v>
      </c>
    </row>
    <row r="360" spans="1:23" ht="34.5" customHeight="1" outlineLevel="7" x14ac:dyDescent="0.2">
      <c r="A360" s="91"/>
      <c r="B360" s="93"/>
      <c r="C360" s="95"/>
      <c r="D360" s="95"/>
      <c r="E360" s="97"/>
      <c r="F360" s="101"/>
      <c r="G360" s="103"/>
      <c r="H360" s="103"/>
      <c r="I360" s="4" t="s">
        <v>83</v>
      </c>
      <c r="J360" s="5" t="s">
        <v>257</v>
      </c>
      <c r="K360" s="5">
        <v>100</v>
      </c>
      <c r="L360" s="5">
        <v>67</v>
      </c>
      <c r="M360" s="5">
        <f t="shared" si="44"/>
        <v>0</v>
      </c>
      <c r="N360" s="5">
        <v>67</v>
      </c>
      <c r="O360" s="6">
        <f t="shared" si="41"/>
        <v>0.67</v>
      </c>
      <c r="P360" s="47"/>
      <c r="Q360" s="111" t="e">
        <f>#REF!*$Q$5</f>
        <v>#REF!</v>
      </c>
      <c r="R360" s="111"/>
      <c r="S360" s="111"/>
      <c r="T360" s="111">
        <v>63</v>
      </c>
      <c r="U360" s="92">
        <f t="shared" si="42"/>
        <v>-4</v>
      </c>
      <c r="V360" s="179">
        <v>63</v>
      </c>
      <c r="W360" s="129">
        <f t="shared" si="43"/>
        <v>-4</v>
      </c>
    </row>
    <row r="361" spans="1:23" ht="34.5" customHeight="1" outlineLevel="5" x14ac:dyDescent="0.2">
      <c r="A361" s="91"/>
      <c r="B361" s="93"/>
      <c r="C361" s="95"/>
      <c r="D361" s="95"/>
      <c r="E361" s="97"/>
      <c r="F361" s="101"/>
      <c r="G361" s="103"/>
      <c r="H361" s="103"/>
      <c r="I361" s="22" t="s">
        <v>88</v>
      </c>
      <c r="J361" s="23"/>
      <c r="K361" s="23"/>
      <c r="L361" s="23"/>
      <c r="M361" s="23"/>
      <c r="N361" s="23"/>
      <c r="O361" s="24"/>
      <c r="P361" s="50"/>
      <c r="Q361" s="111" t="e">
        <f>#REF!*$Q$5</f>
        <v>#REF!</v>
      </c>
      <c r="R361" s="111"/>
      <c r="S361" s="111"/>
      <c r="T361" s="111"/>
      <c r="U361" s="92">
        <f t="shared" si="42"/>
        <v>0</v>
      </c>
      <c r="V361" s="179"/>
      <c r="W361" s="129">
        <f t="shared" si="43"/>
        <v>0</v>
      </c>
    </row>
    <row r="362" spans="1:23" ht="34.5" customHeight="1" outlineLevel="7" x14ac:dyDescent="0.2">
      <c r="A362" s="91"/>
      <c r="B362" s="93"/>
      <c r="C362" s="95"/>
      <c r="D362" s="95"/>
      <c r="E362" s="97"/>
      <c r="F362" s="101"/>
      <c r="G362" s="103"/>
      <c r="H362" s="103"/>
      <c r="I362" s="4" t="s">
        <v>72</v>
      </c>
      <c r="J362" s="5" t="s">
        <v>256</v>
      </c>
      <c r="K362" s="5">
        <v>58446</v>
      </c>
      <c r="L362" s="5">
        <v>58446</v>
      </c>
      <c r="M362" s="5">
        <f t="shared" si="44"/>
        <v>0</v>
      </c>
      <c r="N362" s="5">
        <v>58446</v>
      </c>
      <c r="O362" s="6">
        <f t="shared" ref="O362:O368" si="45">N362/K362</f>
        <v>1</v>
      </c>
      <c r="P362" s="47"/>
      <c r="Q362" s="111" t="e">
        <f>#REF!*$Q$5</f>
        <v>#REF!</v>
      </c>
      <c r="R362" s="111"/>
      <c r="S362" s="111"/>
      <c r="T362" s="111">
        <v>58396</v>
      </c>
      <c r="U362" s="92">
        <f t="shared" si="42"/>
        <v>-50</v>
      </c>
      <c r="V362" s="179">
        <v>58396</v>
      </c>
      <c r="W362" s="129">
        <f t="shared" si="43"/>
        <v>-50</v>
      </c>
    </row>
    <row r="363" spans="1:23" ht="34.5" customHeight="1" outlineLevel="7" x14ac:dyDescent="0.2">
      <c r="A363" s="91"/>
      <c r="B363" s="93"/>
      <c r="C363" s="95"/>
      <c r="D363" s="95"/>
      <c r="E363" s="97"/>
      <c r="F363" s="101"/>
      <c r="G363" s="103"/>
      <c r="H363" s="103"/>
      <c r="I363" s="4" t="s">
        <v>239</v>
      </c>
      <c r="J363" s="5" t="s">
        <v>263</v>
      </c>
      <c r="K363" s="5">
        <v>16</v>
      </c>
      <c r="L363" s="5">
        <v>8</v>
      </c>
      <c r="M363" s="5">
        <f t="shared" si="44"/>
        <v>0</v>
      </c>
      <c r="N363" s="5">
        <v>8</v>
      </c>
      <c r="O363" s="6">
        <f t="shared" si="45"/>
        <v>0.5</v>
      </c>
      <c r="P363" s="47"/>
      <c r="Q363" s="111" t="e">
        <f>#REF!*$Q$5</f>
        <v>#REF!</v>
      </c>
      <c r="R363" s="111"/>
      <c r="S363" s="111"/>
      <c r="T363" s="111">
        <v>8</v>
      </c>
      <c r="U363" s="92">
        <f t="shared" si="42"/>
        <v>0</v>
      </c>
      <c r="V363" s="179">
        <v>8</v>
      </c>
      <c r="W363" s="129">
        <f t="shared" si="43"/>
        <v>0</v>
      </c>
    </row>
    <row r="364" spans="1:23" ht="34.5" customHeight="1" outlineLevel="7" x14ac:dyDescent="0.2">
      <c r="A364" s="91"/>
      <c r="B364" s="93"/>
      <c r="C364" s="95"/>
      <c r="D364" s="95"/>
      <c r="E364" s="97"/>
      <c r="F364" s="101"/>
      <c r="G364" s="103"/>
      <c r="H364" s="103"/>
      <c r="I364" s="4" t="s">
        <v>75</v>
      </c>
      <c r="J364" s="5" t="s">
        <v>256</v>
      </c>
      <c r="K364" s="5">
        <v>58446</v>
      </c>
      <c r="L364" s="5">
        <v>0</v>
      </c>
      <c r="M364" s="5">
        <f t="shared" si="44"/>
        <v>0</v>
      </c>
      <c r="N364" s="5">
        <v>0</v>
      </c>
      <c r="O364" s="6">
        <f t="shared" si="45"/>
        <v>0</v>
      </c>
      <c r="P364" s="47"/>
      <c r="Q364" s="111" t="e">
        <f>#REF!*$Q$5</f>
        <v>#REF!</v>
      </c>
      <c r="R364" s="111"/>
      <c r="S364" s="111"/>
      <c r="T364" s="111">
        <v>0</v>
      </c>
      <c r="U364" s="92">
        <f t="shared" si="42"/>
        <v>0</v>
      </c>
      <c r="V364" s="179">
        <v>0</v>
      </c>
      <c r="W364" s="129">
        <f t="shared" si="43"/>
        <v>0</v>
      </c>
    </row>
    <row r="365" spans="1:23" ht="34.5" customHeight="1" outlineLevel="7" x14ac:dyDescent="0.2">
      <c r="A365" s="91"/>
      <c r="B365" s="93"/>
      <c r="C365" s="95"/>
      <c r="D365" s="95"/>
      <c r="E365" s="97"/>
      <c r="F365" s="101"/>
      <c r="G365" s="103"/>
      <c r="H365" s="103"/>
      <c r="I365" s="4" t="s">
        <v>80</v>
      </c>
      <c r="J365" s="5" t="s">
        <v>256</v>
      </c>
      <c r="K365" s="5">
        <v>58446</v>
      </c>
      <c r="L365" s="5">
        <v>0</v>
      </c>
      <c r="M365" s="5">
        <f t="shared" si="44"/>
        <v>0</v>
      </c>
      <c r="N365" s="5">
        <v>0</v>
      </c>
      <c r="O365" s="6">
        <f t="shared" si="45"/>
        <v>0</v>
      </c>
      <c r="P365" s="47"/>
      <c r="Q365" s="111" t="e">
        <f>#REF!*$Q$5</f>
        <v>#REF!</v>
      </c>
      <c r="R365" s="111"/>
      <c r="S365" s="111"/>
      <c r="T365" s="111">
        <v>0</v>
      </c>
      <c r="U365" s="92">
        <f t="shared" si="42"/>
        <v>0</v>
      </c>
      <c r="V365" s="179">
        <v>0</v>
      </c>
      <c r="W365" s="129">
        <f t="shared" si="43"/>
        <v>0</v>
      </c>
    </row>
    <row r="366" spans="1:23" ht="34.5" customHeight="1" outlineLevel="7" x14ac:dyDescent="0.2">
      <c r="A366" s="91"/>
      <c r="B366" s="93"/>
      <c r="C366" s="95"/>
      <c r="D366" s="95"/>
      <c r="E366" s="97"/>
      <c r="F366" s="101"/>
      <c r="G366" s="103"/>
      <c r="H366" s="103"/>
      <c r="I366" s="4" t="s">
        <v>81</v>
      </c>
      <c r="J366" s="5" t="s">
        <v>256</v>
      </c>
      <c r="K366" s="5">
        <v>58446</v>
      </c>
      <c r="L366" s="5">
        <v>0</v>
      </c>
      <c r="M366" s="5">
        <f t="shared" si="44"/>
        <v>0</v>
      </c>
      <c r="N366" s="5">
        <v>0</v>
      </c>
      <c r="O366" s="6">
        <f t="shared" si="45"/>
        <v>0</v>
      </c>
      <c r="P366" s="47"/>
      <c r="Q366" s="111" t="e">
        <f>#REF!*$Q$5</f>
        <v>#REF!</v>
      </c>
      <c r="R366" s="111"/>
      <c r="S366" s="111"/>
      <c r="T366" s="111">
        <v>0</v>
      </c>
      <c r="U366" s="92">
        <f t="shared" si="42"/>
        <v>0</v>
      </c>
      <c r="V366" s="179">
        <v>0</v>
      </c>
      <c r="W366" s="129">
        <f t="shared" si="43"/>
        <v>0</v>
      </c>
    </row>
    <row r="367" spans="1:23" ht="34.5" customHeight="1" outlineLevel="7" x14ac:dyDescent="0.2">
      <c r="A367" s="91"/>
      <c r="B367" s="93"/>
      <c r="C367" s="95"/>
      <c r="D367" s="95"/>
      <c r="E367" s="97"/>
      <c r="F367" s="101"/>
      <c r="G367" s="103"/>
      <c r="H367" s="103"/>
      <c r="I367" s="4" t="s">
        <v>82</v>
      </c>
      <c r="J367" s="5" t="s">
        <v>263</v>
      </c>
      <c r="K367" s="5">
        <v>16</v>
      </c>
      <c r="L367" s="5">
        <v>0</v>
      </c>
      <c r="M367" s="5">
        <f t="shared" si="44"/>
        <v>0</v>
      </c>
      <c r="N367" s="5">
        <v>0</v>
      </c>
      <c r="O367" s="6">
        <f t="shared" si="45"/>
        <v>0</v>
      </c>
      <c r="P367" s="47"/>
      <c r="Q367" s="111" t="e">
        <f>#REF!*$Q$5</f>
        <v>#REF!</v>
      </c>
      <c r="R367" s="111"/>
      <c r="S367" s="111"/>
      <c r="T367" s="111">
        <v>0</v>
      </c>
      <c r="U367" s="92">
        <f t="shared" si="42"/>
        <v>0</v>
      </c>
      <c r="V367" s="179">
        <v>0</v>
      </c>
      <c r="W367" s="129">
        <f t="shared" si="43"/>
        <v>0</v>
      </c>
    </row>
    <row r="368" spans="1:23" ht="34.5" customHeight="1" outlineLevel="7" x14ac:dyDescent="0.2">
      <c r="A368" s="91"/>
      <c r="B368" s="93"/>
      <c r="C368" s="95"/>
      <c r="D368" s="95"/>
      <c r="E368" s="97"/>
      <c r="F368" s="101"/>
      <c r="G368" s="103"/>
      <c r="H368" s="103"/>
      <c r="I368" s="4" t="s">
        <v>83</v>
      </c>
      <c r="J368" s="5" t="s">
        <v>257</v>
      </c>
      <c r="K368" s="5">
        <v>100</v>
      </c>
      <c r="L368" s="5">
        <v>10</v>
      </c>
      <c r="M368" s="5">
        <f t="shared" si="44"/>
        <v>0</v>
      </c>
      <c r="N368" s="5">
        <v>10</v>
      </c>
      <c r="O368" s="6">
        <f t="shared" si="45"/>
        <v>0.1</v>
      </c>
      <c r="P368" s="47"/>
      <c r="Q368" s="111" t="e">
        <f>#REF!*$Q$5</f>
        <v>#REF!</v>
      </c>
      <c r="R368" s="111"/>
      <c r="S368" s="111"/>
      <c r="T368" s="111">
        <v>10</v>
      </c>
      <c r="U368" s="92">
        <f t="shared" si="42"/>
        <v>0</v>
      </c>
      <c r="V368" s="179">
        <v>10</v>
      </c>
      <c r="W368" s="129">
        <f t="shared" si="43"/>
        <v>0</v>
      </c>
    </row>
    <row r="369" spans="1:23" ht="34.5" customHeight="1" outlineLevel="5" x14ac:dyDescent="0.2">
      <c r="A369" s="91"/>
      <c r="B369" s="93"/>
      <c r="C369" s="95"/>
      <c r="D369" s="95"/>
      <c r="E369" s="97"/>
      <c r="F369" s="101"/>
      <c r="G369" s="103"/>
      <c r="H369" s="103"/>
      <c r="I369" s="22" t="s">
        <v>89</v>
      </c>
      <c r="J369" s="23"/>
      <c r="K369" s="23"/>
      <c r="L369" s="23"/>
      <c r="M369" s="23"/>
      <c r="N369" s="23"/>
      <c r="O369" s="24"/>
      <c r="P369" s="50"/>
      <c r="Q369" s="111" t="e">
        <f>#REF!*$Q$5</f>
        <v>#REF!</v>
      </c>
      <c r="R369" s="111"/>
      <c r="S369" s="111"/>
      <c r="T369" s="111"/>
      <c r="U369" s="92">
        <f t="shared" si="42"/>
        <v>0</v>
      </c>
      <c r="V369" s="179"/>
      <c r="W369" s="129">
        <f t="shared" si="43"/>
        <v>0</v>
      </c>
    </row>
    <row r="370" spans="1:23" ht="34.5" customHeight="1" outlineLevel="7" x14ac:dyDescent="0.2">
      <c r="A370" s="91"/>
      <c r="B370" s="93"/>
      <c r="C370" s="95"/>
      <c r="D370" s="95"/>
      <c r="E370" s="97"/>
      <c r="F370" s="101"/>
      <c r="G370" s="103"/>
      <c r="H370" s="103"/>
      <c r="I370" s="4" t="s">
        <v>72</v>
      </c>
      <c r="J370" s="5" t="s">
        <v>256</v>
      </c>
      <c r="K370" s="5">
        <v>65946</v>
      </c>
      <c r="L370" s="5">
        <v>65946</v>
      </c>
      <c r="M370" s="5">
        <f t="shared" si="44"/>
        <v>0</v>
      </c>
      <c r="N370" s="5">
        <v>65946</v>
      </c>
      <c r="O370" s="6">
        <f t="shared" ref="O370:O376" si="46">N370/K370</f>
        <v>1</v>
      </c>
      <c r="P370" s="47"/>
      <c r="Q370" s="111" t="e">
        <f>#REF!*$Q$5</f>
        <v>#REF!</v>
      </c>
      <c r="R370" s="111"/>
      <c r="S370" s="111"/>
      <c r="T370" s="111">
        <v>64131</v>
      </c>
      <c r="U370" s="92">
        <f t="shared" si="42"/>
        <v>-1815</v>
      </c>
      <c r="V370" s="179">
        <v>64131</v>
      </c>
      <c r="W370" s="129">
        <f t="shared" si="43"/>
        <v>-1815</v>
      </c>
    </row>
    <row r="371" spans="1:23" ht="34.5" customHeight="1" outlineLevel="7" x14ac:dyDescent="0.2">
      <c r="A371" s="91"/>
      <c r="B371" s="93"/>
      <c r="C371" s="95"/>
      <c r="D371" s="95"/>
      <c r="E371" s="97"/>
      <c r="F371" s="101"/>
      <c r="G371" s="103"/>
      <c r="H371" s="103"/>
      <c r="I371" s="4" t="s">
        <v>239</v>
      </c>
      <c r="J371" s="5" t="s">
        <v>263</v>
      </c>
      <c r="K371" s="5">
        <v>10</v>
      </c>
      <c r="L371" s="5">
        <v>0</v>
      </c>
      <c r="M371" s="5">
        <f t="shared" si="44"/>
        <v>0</v>
      </c>
      <c r="N371" s="5">
        <v>0</v>
      </c>
      <c r="O371" s="6">
        <f t="shared" si="46"/>
        <v>0</v>
      </c>
      <c r="P371" s="47"/>
      <c r="Q371" s="111" t="e">
        <f>#REF!*$Q$5</f>
        <v>#REF!</v>
      </c>
      <c r="R371" s="111"/>
      <c r="S371" s="111"/>
      <c r="T371" s="111">
        <v>0</v>
      </c>
      <c r="U371" s="92">
        <f t="shared" si="42"/>
        <v>0</v>
      </c>
      <c r="V371" s="179">
        <v>0</v>
      </c>
      <c r="W371" s="129">
        <f t="shared" si="43"/>
        <v>0</v>
      </c>
    </row>
    <row r="372" spans="1:23" ht="34.5" customHeight="1" outlineLevel="7" x14ac:dyDescent="0.2">
      <c r="A372" s="91"/>
      <c r="B372" s="93"/>
      <c r="C372" s="95"/>
      <c r="D372" s="95"/>
      <c r="E372" s="97"/>
      <c r="F372" s="101"/>
      <c r="G372" s="103"/>
      <c r="H372" s="103"/>
      <c r="I372" s="4" t="s">
        <v>75</v>
      </c>
      <c r="J372" s="5" t="s">
        <v>256</v>
      </c>
      <c r="K372" s="5">
        <v>65946</v>
      </c>
      <c r="L372" s="5">
        <v>0</v>
      </c>
      <c r="M372" s="5">
        <f t="shared" si="44"/>
        <v>0</v>
      </c>
      <c r="N372" s="5">
        <v>0</v>
      </c>
      <c r="O372" s="6">
        <f t="shared" si="46"/>
        <v>0</v>
      </c>
      <c r="P372" s="47"/>
      <c r="Q372" s="111" t="e">
        <f>#REF!*$Q$5</f>
        <v>#REF!</v>
      </c>
      <c r="R372" s="111"/>
      <c r="S372" s="111"/>
      <c r="T372" s="111">
        <v>0</v>
      </c>
      <c r="U372" s="92">
        <f t="shared" si="42"/>
        <v>0</v>
      </c>
      <c r="V372" s="179">
        <v>0</v>
      </c>
      <c r="W372" s="129">
        <f t="shared" si="43"/>
        <v>0</v>
      </c>
    </row>
    <row r="373" spans="1:23" ht="34.5" customHeight="1" outlineLevel="7" x14ac:dyDescent="0.2">
      <c r="A373" s="91"/>
      <c r="B373" s="93"/>
      <c r="C373" s="95"/>
      <c r="D373" s="95"/>
      <c r="E373" s="97"/>
      <c r="F373" s="101"/>
      <c r="G373" s="103"/>
      <c r="H373" s="103"/>
      <c r="I373" s="4" t="s">
        <v>80</v>
      </c>
      <c r="J373" s="5" t="s">
        <v>256</v>
      </c>
      <c r="K373" s="5">
        <v>65946</v>
      </c>
      <c r="L373" s="5">
        <v>0</v>
      </c>
      <c r="M373" s="5">
        <f t="shared" si="44"/>
        <v>0</v>
      </c>
      <c r="N373" s="5">
        <v>0</v>
      </c>
      <c r="O373" s="6">
        <f t="shared" si="46"/>
        <v>0</v>
      </c>
      <c r="P373" s="47"/>
      <c r="Q373" s="111" t="e">
        <f>#REF!*$Q$5</f>
        <v>#REF!</v>
      </c>
      <c r="R373" s="111"/>
      <c r="S373" s="111"/>
      <c r="T373" s="111">
        <v>0</v>
      </c>
      <c r="U373" s="92">
        <f t="shared" si="42"/>
        <v>0</v>
      </c>
      <c r="V373" s="179">
        <v>0</v>
      </c>
      <c r="W373" s="129">
        <f t="shared" si="43"/>
        <v>0</v>
      </c>
    </row>
    <row r="374" spans="1:23" ht="34.5" customHeight="1" outlineLevel="7" x14ac:dyDescent="0.2">
      <c r="A374" s="91"/>
      <c r="B374" s="93"/>
      <c r="C374" s="95"/>
      <c r="D374" s="95"/>
      <c r="E374" s="97"/>
      <c r="F374" s="101"/>
      <c r="G374" s="103"/>
      <c r="H374" s="103"/>
      <c r="I374" s="4" t="s">
        <v>81</v>
      </c>
      <c r="J374" s="5" t="s">
        <v>256</v>
      </c>
      <c r="K374" s="5">
        <v>65946</v>
      </c>
      <c r="L374" s="5">
        <v>0</v>
      </c>
      <c r="M374" s="5">
        <f t="shared" si="44"/>
        <v>0</v>
      </c>
      <c r="N374" s="5">
        <v>0</v>
      </c>
      <c r="O374" s="6">
        <f t="shared" si="46"/>
        <v>0</v>
      </c>
      <c r="P374" s="47"/>
      <c r="Q374" s="111" t="e">
        <f>#REF!*$Q$5</f>
        <v>#REF!</v>
      </c>
      <c r="R374" s="111"/>
      <c r="S374" s="111"/>
      <c r="T374" s="111">
        <v>0</v>
      </c>
      <c r="U374" s="92">
        <f t="shared" si="42"/>
        <v>0</v>
      </c>
      <c r="V374" s="179">
        <v>0</v>
      </c>
      <c r="W374" s="129">
        <f t="shared" si="43"/>
        <v>0</v>
      </c>
    </row>
    <row r="375" spans="1:23" ht="34.5" customHeight="1" outlineLevel="7" x14ac:dyDescent="0.2">
      <c r="A375" s="91"/>
      <c r="B375" s="93"/>
      <c r="C375" s="95"/>
      <c r="D375" s="95"/>
      <c r="E375" s="97"/>
      <c r="F375" s="101"/>
      <c r="G375" s="103"/>
      <c r="H375" s="103"/>
      <c r="I375" s="4" t="s">
        <v>82</v>
      </c>
      <c r="J375" s="5" t="s">
        <v>263</v>
      </c>
      <c r="K375" s="5">
        <v>10</v>
      </c>
      <c r="L375" s="5">
        <v>0</v>
      </c>
      <c r="M375" s="5">
        <f t="shared" si="44"/>
        <v>0</v>
      </c>
      <c r="N375" s="5">
        <v>0</v>
      </c>
      <c r="O375" s="6">
        <f t="shared" si="46"/>
        <v>0</v>
      </c>
      <c r="P375" s="47"/>
      <c r="Q375" s="111" t="e">
        <f>#REF!*$Q$5</f>
        <v>#REF!</v>
      </c>
      <c r="R375" s="111"/>
      <c r="S375" s="111"/>
      <c r="T375" s="111">
        <v>0</v>
      </c>
      <c r="U375" s="92">
        <f t="shared" si="42"/>
        <v>0</v>
      </c>
      <c r="V375" s="179">
        <v>0</v>
      </c>
      <c r="W375" s="129">
        <f t="shared" si="43"/>
        <v>0</v>
      </c>
    </row>
    <row r="376" spans="1:23" ht="34.5" customHeight="1" outlineLevel="7" x14ac:dyDescent="0.2">
      <c r="A376" s="91"/>
      <c r="B376" s="93"/>
      <c r="C376" s="95"/>
      <c r="D376" s="95"/>
      <c r="E376" s="97"/>
      <c r="F376" s="101"/>
      <c r="G376" s="103"/>
      <c r="H376" s="103"/>
      <c r="I376" s="4" t="s">
        <v>83</v>
      </c>
      <c r="J376" s="5" t="s">
        <v>257</v>
      </c>
      <c r="K376" s="5">
        <v>100</v>
      </c>
      <c r="L376" s="5">
        <v>0</v>
      </c>
      <c r="M376" s="5">
        <f t="shared" si="44"/>
        <v>0</v>
      </c>
      <c r="N376" s="5">
        <v>0</v>
      </c>
      <c r="O376" s="6">
        <f t="shared" si="46"/>
        <v>0</v>
      </c>
      <c r="P376" s="47"/>
      <c r="Q376" s="111" t="e">
        <f>#REF!*$Q$5</f>
        <v>#REF!</v>
      </c>
      <c r="R376" s="111"/>
      <c r="S376" s="111"/>
      <c r="T376" s="111">
        <v>0</v>
      </c>
      <c r="U376" s="92">
        <f t="shared" si="42"/>
        <v>0</v>
      </c>
      <c r="V376" s="179">
        <v>0</v>
      </c>
      <c r="W376" s="129">
        <f t="shared" si="43"/>
        <v>0</v>
      </c>
    </row>
    <row r="377" spans="1:23" ht="34.5" customHeight="1" outlineLevel="5" x14ac:dyDescent="0.2">
      <c r="A377" s="91"/>
      <c r="B377" s="93"/>
      <c r="C377" s="95"/>
      <c r="D377" s="95"/>
      <c r="E377" s="97"/>
      <c r="F377" s="101"/>
      <c r="G377" s="103"/>
      <c r="H377" s="103"/>
      <c r="I377" s="22" t="s">
        <v>90</v>
      </c>
      <c r="J377" s="23"/>
      <c r="K377" s="23"/>
      <c r="L377" s="23"/>
      <c r="M377" s="23"/>
      <c r="N377" s="23"/>
      <c r="O377" s="24"/>
      <c r="P377" s="50"/>
      <c r="Q377" s="111" t="e">
        <f>#REF!*$Q$5</f>
        <v>#REF!</v>
      </c>
      <c r="R377" s="111"/>
      <c r="S377" s="111"/>
      <c r="T377" s="111"/>
      <c r="U377" s="92">
        <f t="shared" si="42"/>
        <v>0</v>
      </c>
      <c r="V377" s="179"/>
      <c r="W377" s="129">
        <f t="shared" si="43"/>
        <v>0</v>
      </c>
    </row>
    <row r="378" spans="1:23" ht="34.5" customHeight="1" outlineLevel="7" x14ac:dyDescent="0.2">
      <c r="A378" s="91"/>
      <c r="B378" s="93"/>
      <c r="C378" s="95"/>
      <c r="D378" s="95"/>
      <c r="E378" s="97"/>
      <c r="F378" s="101"/>
      <c r="G378" s="103"/>
      <c r="H378" s="103"/>
      <c r="I378" s="4" t="s">
        <v>72</v>
      </c>
      <c r="J378" s="5" t="s">
        <v>256</v>
      </c>
      <c r="K378" s="5">
        <v>171694</v>
      </c>
      <c r="L378" s="5">
        <v>170741</v>
      </c>
      <c r="M378" s="5">
        <f t="shared" si="44"/>
        <v>0</v>
      </c>
      <c r="N378" s="5">
        <v>170741</v>
      </c>
      <c r="O378" s="6">
        <f t="shared" ref="O378:O384" si="47">N378/K378</f>
        <v>0.99444942746980092</v>
      </c>
      <c r="P378" s="47"/>
      <c r="Q378" s="111" t="e">
        <f>#REF!*$Q$5</f>
        <v>#REF!</v>
      </c>
      <c r="R378" s="111"/>
      <c r="S378" s="111"/>
      <c r="T378" s="111">
        <v>170741</v>
      </c>
      <c r="U378" s="92">
        <f t="shared" si="42"/>
        <v>0</v>
      </c>
      <c r="V378" s="179">
        <v>170741</v>
      </c>
      <c r="W378" s="129">
        <f t="shared" si="43"/>
        <v>0</v>
      </c>
    </row>
    <row r="379" spans="1:23" ht="34.5" customHeight="1" outlineLevel="7" x14ac:dyDescent="0.2">
      <c r="A379" s="91"/>
      <c r="B379" s="93"/>
      <c r="C379" s="95"/>
      <c r="D379" s="95"/>
      <c r="E379" s="97"/>
      <c r="F379" s="101"/>
      <c r="G379" s="103"/>
      <c r="H379" s="103"/>
      <c r="I379" s="4" t="s">
        <v>239</v>
      </c>
      <c r="J379" s="5" t="s">
        <v>263</v>
      </c>
      <c r="K379" s="5">
        <v>12</v>
      </c>
      <c r="L379" s="5">
        <v>0</v>
      </c>
      <c r="M379" s="5">
        <f t="shared" si="44"/>
        <v>0</v>
      </c>
      <c r="N379" s="5">
        <v>0</v>
      </c>
      <c r="O379" s="6">
        <f t="shared" si="47"/>
        <v>0</v>
      </c>
      <c r="P379" s="47"/>
      <c r="Q379" s="111" t="e">
        <f>#REF!*$Q$5</f>
        <v>#REF!</v>
      </c>
      <c r="R379" s="111"/>
      <c r="S379" s="111"/>
      <c r="T379" s="111">
        <v>0</v>
      </c>
      <c r="U379" s="92">
        <f t="shared" si="42"/>
        <v>0</v>
      </c>
      <c r="V379" s="179">
        <v>0</v>
      </c>
      <c r="W379" s="129">
        <f t="shared" si="43"/>
        <v>0</v>
      </c>
    </row>
    <row r="380" spans="1:23" ht="34.5" customHeight="1" outlineLevel="7" x14ac:dyDescent="0.2">
      <c r="A380" s="91"/>
      <c r="B380" s="93"/>
      <c r="C380" s="95"/>
      <c r="D380" s="95"/>
      <c r="E380" s="97"/>
      <c r="F380" s="101"/>
      <c r="G380" s="103"/>
      <c r="H380" s="103"/>
      <c r="I380" s="4" t="s">
        <v>75</v>
      </c>
      <c r="J380" s="5" t="s">
        <v>256</v>
      </c>
      <c r="K380" s="5">
        <v>171694</v>
      </c>
      <c r="L380" s="5">
        <v>0</v>
      </c>
      <c r="M380" s="5">
        <f t="shared" si="44"/>
        <v>0</v>
      </c>
      <c r="N380" s="5">
        <v>0</v>
      </c>
      <c r="O380" s="6">
        <f t="shared" si="47"/>
        <v>0</v>
      </c>
      <c r="P380" s="47"/>
      <c r="Q380" s="111" t="e">
        <f>#REF!*$Q$5</f>
        <v>#REF!</v>
      </c>
      <c r="R380" s="111"/>
      <c r="S380" s="111"/>
      <c r="T380" s="111">
        <v>0</v>
      </c>
      <c r="U380" s="92">
        <f t="shared" si="42"/>
        <v>0</v>
      </c>
      <c r="V380" s="179">
        <v>0</v>
      </c>
      <c r="W380" s="129">
        <f t="shared" si="43"/>
        <v>0</v>
      </c>
    </row>
    <row r="381" spans="1:23" ht="34.5" customHeight="1" outlineLevel="7" x14ac:dyDescent="0.2">
      <c r="A381" s="91"/>
      <c r="B381" s="93"/>
      <c r="C381" s="95"/>
      <c r="D381" s="95"/>
      <c r="E381" s="97"/>
      <c r="F381" s="101"/>
      <c r="G381" s="103"/>
      <c r="H381" s="103"/>
      <c r="I381" s="4" t="s">
        <v>80</v>
      </c>
      <c r="J381" s="5" t="s">
        <v>256</v>
      </c>
      <c r="K381" s="5">
        <v>171694</v>
      </c>
      <c r="L381" s="5">
        <v>0</v>
      </c>
      <c r="M381" s="5">
        <f t="shared" si="44"/>
        <v>0</v>
      </c>
      <c r="N381" s="5">
        <v>0</v>
      </c>
      <c r="O381" s="6">
        <f t="shared" si="47"/>
        <v>0</v>
      </c>
      <c r="P381" s="47"/>
      <c r="Q381" s="111" t="e">
        <f>#REF!*$Q$5</f>
        <v>#REF!</v>
      </c>
      <c r="R381" s="111"/>
      <c r="S381" s="111"/>
      <c r="T381" s="111">
        <v>0</v>
      </c>
      <c r="U381" s="92">
        <f t="shared" si="42"/>
        <v>0</v>
      </c>
      <c r="V381" s="179">
        <v>0</v>
      </c>
      <c r="W381" s="129">
        <f t="shared" si="43"/>
        <v>0</v>
      </c>
    </row>
    <row r="382" spans="1:23" ht="34.5" customHeight="1" outlineLevel="7" x14ac:dyDescent="0.2">
      <c r="A382" s="91"/>
      <c r="B382" s="93"/>
      <c r="C382" s="95"/>
      <c r="D382" s="95"/>
      <c r="E382" s="97"/>
      <c r="F382" s="101"/>
      <c r="G382" s="103"/>
      <c r="H382" s="103"/>
      <c r="I382" s="4" t="s">
        <v>81</v>
      </c>
      <c r="J382" s="5" t="s">
        <v>256</v>
      </c>
      <c r="K382" s="5">
        <v>171694</v>
      </c>
      <c r="L382" s="5">
        <v>0</v>
      </c>
      <c r="M382" s="5">
        <f t="shared" si="44"/>
        <v>0</v>
      </c>
      <c r="N382" s="5">
        <v>0</v>
      </c>
      <c r="O382" s="6">
        <f t="shared" si="47"/>
        <v>0</v>
      </c>
      <c r="P382" s="47"/>
      <c r="Q382" s="111" t="e">
        <f>#REF!*$Q$5</f>
        <v>#REF!</v>
      </c>
      <c r="R382" s="111"/>
      <c r="S382" s="111"/>
      <c r="T382" s="111">
        <v>0</v>
      </c>
      <c r="U382" s="92">
        <f t="shared" si="42"/>
        <v>0</v>
      </c>
      <c r="V382" s="179">
        <v>0</v>
      </c>
      <c r="W382" s="129">
        <f t="shared" si="43"/>
        <v>0</v>
      </c>
    </row>
    <row r="383" spans="1:23" ht="34.5" customHeight="1" outlineLevel="7" x14ac:dyDescent="0.2">
      <c r="A383" s="91"/>
      <c r="B383" s="93"/>
      <c r="C383" s="95"/>
      <c r="D383" s="95"/>
      <c r="E383" s="97"/>
      <c r="F383" s="101"/>
      <c r="G383" s="103"/>
      <c r="H383" s="103"/>
      <c r="I383" s="4" t="s">
        <v>82</v>
      </c>
      <c r="J383" s="5" t="s">
        <v>263</v>
      </c>
      <c r="K383" s="5">
        <v>12</v>
      </c>
      <c r="L383" s="5">
        <v>0</v>
      </c>
      <c r="M383" s="5">
        <f t="shared" si="44"/>
        <v>0</v>
      </c>
      <c r="N383" s="5">
        <v>0</v>
      </c>
      <c r="O383" s="6">
        <f t="shared" si="47"/>
        <v>0</v>
      </c>
      <c r="P383" s="47"/>
      <c r="Q383" s="111" t="e">
        <f>#REF!*$Q$5</f>
        <v>#REF!</v>
      </c>
      <c r="R383" s="111"/>
      <c r="S383" s="111"/>
      <c r="T383" s="111">
        <v>0</v>
      </c>
      <c r="U383" s="92">
        <f t="shared" si="42"/>
        <v>0</v>
      </c>
      <c r="V383" s="179">
        <v>0</v>
      </c>
      <c r="W383" s="129">
        <f t="shared" si="43"/>
        <v>0</v>
      </c>
    </row>
    <row r="384" spans="1:23" ht="34.5" customHeight="1" outlineLevel="7" x14ac:dyDescent="0.2">
      <c r="A384" s="91"/>
      <c r="B384" s="93"/>
      <c r="C384" s="95"/>
      <c r="D384" s="95"/>
      <c r="E384" s="97"/>
      <c r="F384" s="101"/>
      <c r="G384" s="103"/>
      <c r="H384" s="103"/>
      <c r="I384" s="4" t="s">
        <v>83</v>
      </c>
      <c r="J384" s="5" t="s">
        <v>257</v>
      </c>
      <c r="K384" s="5">
        <v>100</v>
      </c>
      <c r="L384" s="5">
        <v>0</v>
      </c>
      <c r="M384" s="5">
        <f t="shared" si="44"/>
        <v>0</v>
      </c>
      <c r="N384" s="5">
        <v>0</v>
      </c>
      <c r="O384" s="6">
        <f t="shared" si="47"/>
        <v>0</v>
      </c>
      <c r="P384" s="47"/>
      <c r="Q384" s="111" t="e">
        <f>#REF!*$Q$5</f>
        <v>#REF!</v>
      </c>
      <c r="R384" s="111"/>
      <c r="S384" s="111"/>
      <c r="T384" s="111">
        <v>0</v>
      </c>
      <c r="U384" s="92">
        <f t="shared" si="42"/>
        <v>0</v>
      </c>
      <c r="V384" s="179">
        <v>0</v>
      </c>
      <c r="W384" s="129">
        <f t="shared" si="43"/>
        <v>0</v>
      </c>
    </row>
    <row r="385" spans="1:23" ht="34.5" customHeight="1" outlineLevel="5" x14ac:dyDescent="0.2">
      <c r="A385" s="91"/>
      <c r="B385" s="93"/>
      <c r="C385" s="95"/>
      <c r="D385" s="95"/>
      <c r="E385" s="97"/>
      <c r="F385" s="101"/>
      <c r="G385" s="103"/>
      <c r="H385" s="103"/>
      <c r="I385" s="22" t="s">
        <v>91</v>
      </c>
      <c r="J385" s="23"/>
      <c r="K385" s="23"/>
      <c r="L385" s="23"/>
      <c r="M385" s="23"/>
      <c r="N385" s="23"/>
      <c r="O385" s="24"/>
      <c r="P385" s="50"/>
      <c r="Q385" s="111" t="e">
        <f>#REF!*$Q$5</f>
        <v>#REF!</v>
      </c>
      <c r="R385" s="111"/>
      <c r="S385" s="111"/>
      <c r="T385" s="111"/>
      <c r="U385" s="92">
        <f t="shared" si="42"/>
        <v>0</v>
      </c>
      <c r="V385" s="179"/>
      <c r="W385" s="129">
        <f t="shared" si="43"/>
        <v>0</v>
      </c>
    </row>
    <row r="386" spans="1:23" ht="34.5" customHeight="1" outlineLevel="7" x14ac:dyDescent="0.2">
      <c r="A386" s="91"/>
      <c r="B386" s="93"/>
      <c r="C386" s="95"/>
      <c r="D386" s="95"/>
      <c r="E386" s="97"/>
      <c r="F386" s="101"/>
      <c r="G386" s="103"/>
      <c r="H386" s="103"/>
      <c r="I386" s="4" t="s">
        <v>72</v>
      </c>
      <c r="J386" s="5" t="s">
        <v>256</v>
      </c>
      <c r="K386" s="5">
        <v>169239</v>
      </c>
      <c r="L386" s="5">
        <v>169239</v>
      </c>
      <c r="M386" s="5">
        <f t="shared" si="44"/>
        <v>0</v>
      </c>
      <c r="N386" s="5">
        <v>169239</v>
      </c>
      <c r="O386" s="6">
        <f t="shared" ref="O386:O392" si="48">N386/K386</f>
        <v>1</v>
      </c>
      <c r="P386" s="47"/>
      <c r="Q386" s="111" t="e">
        <f>#REF!*$Q$5</f>
        <v>#REF!</v>
      </c>
      <c r="R386" s="111"/>
      <c r="S386" s="111"/>
      <c r="T386" s="111">
        <v>169239</v>
      </c>
      <c r="U386" s="92">
        <f t="shared" si="42"/>
        <v>0</v>
      </c>
      <c r="V386" s="179">
        <v>169239</v>
      </c>
      <c r="W386" s="129">
        <f t="shared" si="43"/>
        <v>0</v>
      </c>
    </row>
    <row r="387" spans="1:23" ht="34.5" customHeight="1" outlineLevel="7" x14ac:dyDescent="0.2">
      <c r="A387" s="91"/>
      <c r="B387" s="93"/>
      <c r="C387" s="95"/>
      <c r="D387" s="95"/>
      <c r="E387" s="97"/>
      <c r="F387" s="101"/>
      <c r="G387" s="103"/>
      <c r="H387" s="103"/>
      <c r="I387" s="4" t="s">
        <v>239</v>
      </c>
      <c r="J387" s="5" t="s">
        <v>263</v>
      </c>
      <c r="K387" s="5">
        <v>28</v>
      </c>
      <c r="L387" s="5">
        <v>28</v>
      </c>
      <c r="M387" s="5">
        <f t="shared" si="44"/>
        <v>0</v>
      </c>
      <c r="N387" s="5">
        <v>28</v>
      </c>
      <c r="O387" s="6">
        <f t="shared" si="48"/>
        <v>1</v>
      </c>
      <c r="P387" s="47"/>
      <c r="Q387" s="111" t="e">
        <f>#REF!*$Q$5</f>
        <v>#REF!</v>
      </c>
      <c r="R387" s="111"/>
      <c r="S387" s="111"/>
      <c r="T387" s="111">
        <v>28</v>
      </c>
      <c r="U387" s="92">
        <f t="shared" si="42"/>
        <v>0</v>
      </c>
      <c r="V387" s="179">
        <v>28</v>
      </c>
      <c r="W387" s="129">
        <f t="shared" si="43"/>
        <v>0</v>
      </c>
    </row>
    <row r="388" spans="1:23" ht="34.5" customHeight="1" outlineLevel="7" x14ac:dyDescent="0.2">
      <c r="A388" s="91"/>
      <c r="B388" s="93"/>
      <c r="C388" s="95"/>
      <c r="D388" s="95"/>
      <c r="E388" s="97"/>
      <c r="F388" s="101"/>
      <c r="G388" s="103"/>
      <c r="H388" s="103"/>
      <c r="I388" s="4" t="s">
        <v>75</v>
      </c>
      <c r="J388" s="5" t="s">
        <v>256</v>
      </c>
      <c r="K388" s="5">
        <v>169239</v>
      </c>
      <c r="L388" s="5">
        <v>169238.6</v>
      </c>
      <c r="M388" s="5">
        <f t="shared" si="44"/>
        <v>0</v>
      </c>
      <c r="N388" s="5">
        <v>169238.6</v>
      </c>
      <c r="O388" s="6">
        <f t="shared" si="48"/>
        <v>0.99999763647858952</v>
      </c>
      <c r="P388" s="47"/>
      <c r="Q388" s="111" t="e">
        <f>#REF!*$Q$5</f>
        <v>#REF!</v>
      </c>
      <c r="R388" s="111"/>
      <c r="S388" s="111"/>
      <c r="T388" s="111">
        <v>169238.6</v>
      </c>
      <c r="U388" s="92">
        <f t="shared" si="42"/>
        <v>0</v>
      </c>
      <c r="V388" s="179">
        <v>169238.6</v>
      </c>
      <c r="W388" s="129">
        <f t="shared" si="43"/>
        <v>0</v>
      </c>
    </row>
    <row r="389" spans="1:23" ht="34.5" customHeight="1" outlineLevel="7" x14ac:dyDescent="0.2">
      <c r="A389" s="91"/>
      <c r="B389" s="93"/>
      <c r="C389" s="95"/>
      <c r="D389" s="95"/>
      <c r="E389" s="97"/>
      <c r="F389" s="101"/>
      <c r="G389" s="103"/>
      <c r="H389" s="103"/>
      <c r="I389" s="4" t="s">
        <v>80</v>
      </c>
      <c r="J389" s="5" t="s">
        <v>256</v>
      </c>
      <c r="K389" s="5">
        <v>169239</v>
      </c>
      <c r="L389" s="5">
        <v>169239</v>
      </c>
      <c r="M389" s="5">
        <f t="shared" si="44"/>
        <v>0</v>
      </c>
      <c r="N389" s="5">
        <v>169239</v>
      </c>
      <c r="O389" s="6">
        <f t="shared" si="48"/>
        <v>1</v>
      </c>
      <c r="P389" s="47"/>
      <c r="Q389" s="111" t="e">
        <f>#REF!*$Q$5</f>
        <v>#REF!</v>
      </c>
      <c r="R389" s="111"/>
      <c r="S389" s="111"/>
      <c r="T389" s="111">
        <v>169239</v>
      </c>
      <c r="U389" s="92">
        <f t="shared" si="42"/>
        <v>0</v>
      </c>
      <c r="V389" s="179">
        <v>169239</v>
      </c>
      <c r="W389" s="129">
        <f t="shared" si="43"/>
        <v>0</v>
      </c>
    </row>
    <row r="390" spans="1:23" ht="34.5" customHeight="1" outlineLevel="7" x14ac:dyDescent="0.2">
      <c r="A390" s="91"/>
      <c r="B390" s="93"/>
      <c r="C390" s="95"/>
      <c r="D390" s="95"/>
      <c r="E390" s="97"/>
      <c r="F390" s="101"/>
      <c r="G390" s="103"/>
      <c r="H390" s="103"/>
      <c r="I390" s="4" t="s">
        <v>81</v>
      </c>
      <c r="J390" s="5" t="s">
        <v>256</v>
      </c>
      <c r="K390" s="5">
        <v>169239</v>
      </c>
      <c r="L390" s="5">
        <v>169239</v>
      </c>
      <c r="M390" s="5">
        <f t="shared" si="44"/>
        <v>0</v>
      </c>
      <c r="N390" s="5">
        <v>169239</v>
      </c>
      <c r="O390" s="6">
        <f t="shared" si="48"/>
        <v>1</v>
      </c>
      <c r="P390" s="47"/>
      <c r="Q390" s="111" t="e">
        <f>#REF!*$Q$5</f>
        <v>#REF!</v>
      </c>
      <c r="R390" s="111"/>
      <c r="S390" s="111"/>
      <c r="T390" s="111">
        <v>169239</v>
      </c>
      <c r="U390" s="92">
        <f t="shared" si="42"/>
        <v>0</v>
      </c>
      <c r="V390" s="179">
        <v>169239</v>
      </c>
      <c r="W390" s="129">
        <f t="shared" si="43"/>
        <v>0</v>
      </c>
    </row>
    <row r="391" spans="1:23" ht="34.5" customHeight="1" outlineLevel="7" x14ac:dyDescent="0.2">
      <c r="A391" s="91"/>
      <c r="B391" s="93"/>
      <c r="C391" s="95"/>
      <c r="D391" s="95"/>
      <c r="E391" s="97"/>
      <c r="F391" s="101"/>
      <c r="G391" s="103"/>
      <c r="H391" s="103"/>
      <c r="I391" s="4" t="s">
        <v>82</v>
      </c>
      <c r="J391" s="5" t="s">
        <v>263</v>
      </c>
      <c r="K391" s="5">
        <v>28</v>
      </c>
      <c r="L391" s="5">
        <v>28</v>
      </c>
      <c r="M391" s="5">
        <f t="shared" si="44"/>
        <v>0</v>
      </c>
      <c r="N391" s="5">
        <v>28</v>
      </c>
      <c r="O391" s="6">
        <f t="shared" si="48"/>
        <v>1</v>
      </c>
      <c r="P391" s="47"/>
      <c r="Q391" s="111" t="e">
        <f>#REF!*$Q$5</f>
        <v>#REF!</v>
      </c>
      <c r="R391" s="111"/>
      <c r="S391" s="111"/>
      <c r="T391" s="111">
        <v>28</v>
      </c>
      <c r="U391" s="92">
        <f t="shared" si="42"/>
        <v>0</v>
      </c>
      <c r="V391" s="179">
        <v>28</v>
      </c>
      <c r="W391" s="129">
        <f t="shared" si="43"/>
        <v>0</v>
      </c>
    </row>
    <row r="392" spans="1:23" ht="34.5" customHeight="1" outlineLevel="7" x14ac:dyDescent="0.2">
      <c r="A392" s="91"/>
      <c r="B392" s="93"/>
      <c r="C392" s="95"/>
      <c r="D392" s="95"/>
      <c r="E392" s="97"/>
      <c r="F392" s="101"/>
      <c r="G392" s="103"/>
      <c r="H392" s="103"/>
      <c r="I392" s="4" t="s">
        <v>83</v>
      </c>
      <c r="J392" s="5" t="s">
        <v>257</v>
      </c>
      <c r="K392" s="5">
        <v>100</v>
      </c>
      <c r="L392" s="5">
        <v>58</v>
      </c>
      <c r="M392" s="5">
        <f t="shared" si="44"/>
        <v>4</v>
      </c>
      <c r="N392" s="5">
        <v>62</v>
      </c>
      <c r="O392" s="6">
        <f t="shared" si="48"/>
        <v>0.62</v>
      </c>
      <c r="P392" s="47"/>
      <c r="Q392" s="111" t="e">
        <f>#REF!*$Q$5</f>
        <v>#REF!</v>
      </c>
      <c r="R392" s="111"/>
      <c r="S392" s="111"/>
      <c r="T392" s="111">
        <v>62</v>
      </c>
      <c r="U392" s="92">
        <f t="shared" si="42"/>
        <v>0</v>
      </c>
      <c r="V392" s="179">
        <v>62</v>
      </c>
      <c r="W392" s="129">
        <f t="shared" si="43"/>
        <v>0</v>
      </c>
    </row>
    <row r="393" spans="1:23" ht="34.5" customHeight="1" outlineLevel="5" x14ac:dyDescent="0.2">
      <c r="A393" s="91"/>
      <c r="B393" s="93"/>
      <c r="C393" s="95"/>
      <c r="D393" s="95"/>
      <c r="E393" s="97"/>
      <c r="F393" s="101"/>
      <c r="G393" s="103"/>
      <c r="H393" s="103"/>
      <c r="I393" s="22" t="s">
        <v>92</v>
      </c>
      <c r="J393" s="23"/>
      <c r="K393" s="23"/>
      <c r="L393" s="23"/>
      <c r="M393" s="23"/>
      <c r="N393" s="23"/>
      <c r="O393" s="24"/>
      <c r="P393" s="50"/>
      <c r="Q393" s="111" t="e">
        <f>#REF!*$Q$5</f>
        <v>#REF!</v>
      </c>
      <c r="R393" s="111"/>
      <c r="S393" s="111"/>
      <c r="T393" s="111"/>
      <c r="U393" s="92">
        <f t="shared" si="42"/>
        <v>0</v>
      </c>
      <c r="V393" s="179"/>
      <c r="W393" s="129">
        <f t="shared" si="43"/>
        <v>0</v>
      </c>
    </row>
    <row r="394" spans="1:23" ht="34.5" customHeight="1" outlineLevel="7" x14ac:dyDescent="0.2">
      <c r="A394" s="91"/>
      <c r="B394" s="93"/>
      <c r="C394" s="95"/>
      <c r="D394" s="95"/>
      <c r="E394" s="97"/>
      <c r="F394" s="101"/>
      <c r="G394" s="103"/>
      <c r="H394" s="103"/>
      <c r="I394" s="4" t="s">
        <v>72</v>
      </c>
      <c r="J394" s="5" t="s">
        <v>256</v>
      </c>
      <c r="K394" s="5">
        <v>115066</v>
      </c>
      <c r="L394" s="5">
        <v>115066</v>
      </c>
      <c r="M394" s="5">
        <f t="shared" si="44"/>
        <v>0</v>
      </c>
      <c r="N394" s="5">
        <v>115066</v>
      </c>
      <c r="O394" s="6">
        <f t="shared" ref="O394:O400" si="49">N394/K394</f>
        <v>1</v>
      </c>
      <c r="P394" s="47"/>
      <c r="Q394" s="111" t="e">
        <f>#REF!*$Q$5</f>
        <v>#REF!</v>
      </c>
      <c r="R394" s="111"/>
      <c r="S394" s="111"/>
      <c r="T394" s="111">
        <v>115066</v>
      </c>
      <c r="U394" s="92">
        <f t="shared" si="42"/>
        <v>0</v>
      </c>
      <c r="V394" s="179">
        <v>115066</v>
      </c>
      <c r="W394" s="129">
        <f t="shared" si="43"/>
        <v>0</v>
      </c>
    </row>
    <row r="395" spans="1:23" ht="34.5" customHeight="1" outlineLevel="7" x14ac:dyDescent="0.2">
      <c r="A395" s="91"/>
      <c r="B395" s="93"/>
      <c r="C395" s="95"/>
      <c r="D395" s="95"/>
      <c r="E395" s="97"/>
      <c r="F395" s="101"/>
      <c r="G395" s="103"/>
      <c r="H395" s="103"/>
      <c r="I395" s="4" t="s">
        <v>239</v>
      </c>
      <c r="J395" s="5" t="s">
        <v>263</v>
      </c>
      <c r="K395" s="5">
        <v>20</v>
      </c>
      <c r="L395" s="5">
        <v>20</v>
      </c>
      <c r="M395" s="5">
        <f t="shared" si="44"/>
        <v>0</v>
      </c>
      <c r="N395" s="5">
        <v>20</v>
      </c>
      <c r="O395" s="6">
        <f t="shared" si="49"/>
        <v>1</v>
      </c>
      <c r="P395" s="47"/>
      <c r="Q395" s="111" t="e">
        <f>#REF!*$Q$5</f>
        <v>#REF!</v>
      </c>
      <c r="R395" s="111"/>
      <c r="S395" s="111"/>
      <c r="T395" s="111">
        <v>20</v>
      </c>
      <c r="U395" s="92">
        <f t="shared" si="42"/>
        <v>0</v>
      </c>
      <c r="V395" s="179">
        <v>20</v>
      </c>
      <c r="W395" s="129">
        <f t="shared" si="43"/>
        <v>0</v>
      </c>
    </row>
    <row r="396" spans="1:23" ht="34.5" customHeight="1" outlineLevel="7" x14ac:dyDescent="0.2">
      <c r="A396" s="91"/>
      <c r="B396" s="93"/>
      <c r="C396" s="95"/>
      <c r="D396" s="95"/>
      <c r="E396" s="97"/>
      <c r="F396" s="101"/>
      <c r="G396" s="103"/>
      <c r="H396" s="103"/>
      <c r="I396" s="4" t="s">
        <v>75</v>
      </c>
      <c r="J396" s="5" t="s">
        <v>256</v>
      </c>
      <c r="K396" s="5">
        <v>115066</v>
      </c>
      <c r="L396" s="5">
        <v>114950.6</v>
      </c>
      <c r="M396" s="5">
        <f t="shared" si="44"/>
        <v>0</v>
      </c>
      <c r="N396" s="5">
        <v>114950.6</v>
      </c>
      <c r="O396" s="6">
        <f t="shared" si="49"/>
        <v>0.99899709731806097</v>
      </c>
      <c r="P396" s="47"/>
      <c r="Q396" s="111" t="e">
        <f>#REF!*$Q$5</f>
        <v>#REF!</v>
      </c>
      <c r="R396" s="111"/>
      <c r="S396" s="111"/>
      <c r="T396" s="111">
        <v>114950.6</v>
      </c>
      <c r="U396" s="92">
        <f t="shared" si="42"/>
        <v>0</v>
      </c>
      <c r="V396" s="179">
        <v>114950.6</v>
      </c>
      <c r="W396" s="129">
        <f t="shared" si="43"/>
        <v>0</v>
      </c>
    </row>
    <row r="397" spans="1:23" ht="34.5" customHeight="1" outlineLevel="7" x14ac:dyDescent="0.2">
      <c r="A397" s="91"/>
      <c r="B397" s="93"/>
      <c r="C397" s="95"/>
      <c r="D397" s="95"/>
      <c r="E397" s="97"/>
      <c r="F397" s="101"/>
      <c r="G397" s="103"/>
      <c r="H397" s="103"/>
      <c r="I397" s="4" t="s">
        <v>80</v>
      </c>
      <c r="J397" s="5" t="s">
        <v>256</v>
      </c>
      <c r="K397" s="5">
        <v>115066</v>
      </c>
      <c r="L397" s="5">
        <v>114951</v>
      </c>
      <c r="M397" s="5">
        <f t="shared" si="44"/>
        <v>0</v>
      </c>
      <c r="N397" s="5">
        <v>114951</v>
      </c>
      <c r="O397" s="6">
        <f t="shared" si="49"/>
        <v>0.99900057358385619</v>
      </c>
      <c r="P397" s="47"/>
      <c r="Q397" s="111" t="e">
        <f>#REF!*$Q$5</f>
        <v>#REF!</v>
      </c>
      <c r="R397" s="111"/>
      <c r="S397" s="111"/>
      <c r="T397" s="111">
        <v>114951</v>
      </c>
      <c r="U397" s="92">
        <f t="shared" si="42"/>
        <v>0</v>
      </c>
      <c r="V397" s="179">
        <v>114951</v>
      </c>
      <c r="W397" s="129">
        <f t="shared" si="43"/>
        <v>0</v>
      </c>
    </row>
    <row r="398" spans="1:23" ht="34.5" customHeight="1" outlineLevel="7" x14ac:dyDescent="0.2">
      <c r="A398" s="91"/>
      <c r="B398" s="93"/>
      <c r="C398" s="95"/>
      <c r="D398" s="95"/>
      <c r="E398" s="97"/>
      <c r="F398" s="101"/>
      <c r="G398" s="103"/>
      <c r="H398" s="103"/>
      <c r="I398" s="4" t="s">
        <v>81</v>
      </c>
      <c r="J398" s="5" t="s">
        <v>256</v>
      </c>
      <c r="K398" s="5">
        <v>115066</v>
      </c>
      <c r="L398" s="5">
        <v>114951</v>
      </c>
      <c r="M398" s="5">
        <f t="shared" si="44"/>
        <v>0</v>
      </c>
      <c r="N398" s="5">
        <v>114951</v>
      </c>
      <c r="O398" s="6">
        <f t="shared" si="49"/>
        <v>0.99900057358385619</v>
      </c>
      <c r="P398" s="47"/>
      <c r="Q398" s="111" t="e">
        <f>#REF!*$Q$5</f>
        <v>#REF!</v>
      </c>
      <c r="R398" s="111"/>
      <c r="S398" s="111"/>
      <c r="T398" s="111">
        <v>114951</v>
      </c>
      <c r="U398" s="92">
        <f t="shared" si="42"/>
        <v>0</v>
      </c>
      <c r="V398" s="179">
        <v>114951</v>
      </c>
      <c r="W398" s="129">
        <f t="shared" si="43"/>
        <v>0</v>
      </c>
    </row>
    <row r="399" spans="1:23" ht="34.5" customHeight="1" outlineLevel="7" x14ac:dyDescent="0.2">
      <c r="A399" s="91"/>
      <c r="B399" s="93"/>
      <c r="C399" s="95"/>
      <c r="D399" s="95"/>
      <c r="E399" s="97"/>
      <c r="F399" s="101"/>
      <c r="G399" s="103"/>
      <c r="H399" s="103"/>
      <c r="I399" s="4" t="s">
        <v>82</v>
      </c>
      <c r="J399" s="5" t="s">
        <v>263</v>
      </c>
      <c r="K399" s="5">
        <v>20</v>
      </c>
      <c r="L399" s="5">
        <v>20</v>
      </c>
      <c r="M399" s="5">
        <f t="shared" si="44"/>
        <v>0</v>
      </c>
      <c r="N399" s="5">
        <v>20</v>
      </c>
      <c r="O399" s="6">
        <f t="shared" si="49"/>
        <v>1</v>
      </c>
      <c r="P399" s="47"/>
      <c r="Q399" s="111" t="e">
        <f>#REF!*$Q$5</f>
        <v>#REF!</v>
      </c>
      <c r="R399" s="111"/>
      <c r="S399" s="111"/>
      <c r="T399" s="111">
        <v>20</v>
      </c>
      <c r="U399" s="92">
        <f t="shared" si="42"/>
        <v>0</v>
      </c>
      <c r="V399" s="179">
        <v>20</v>
      </c>
      <c r="W399" s="129">
        <f t="shared" si="43"/>
        <v>0</v>
      </c>
    </row>
    <row r="400" spans="1:23" ht="34.5" customHeight="1" outlineLevel="7" x14ac:dyDescent="0.2">
      <c r="A400" s="91"/>
      <c r="B400" s="93"/>
      <c r="C400" s="95"/>
      <c r="D400" s="95"/>
      <c r="E400" s="97"/>
      <c r="F400" s="101"/>
      <c r="G400" s="103"/>
      <c r="H400" s="103"/>
      <c r="I400" s="4" t="s">
        <v>83</v>
      </c>
      <c r="J400" s="5" t="s">
        <v>257</v>
      </c>
      <c r="K400" s="5">
        <v>100</v>
      </c>
      <c r="L400" s="5">
        <v>63</v>
      </c>
      <c r="M400" s="5">
        <f t="shared" si="44"/>
        <v>0</v>
      </c>
      <c r="N400" s="5">
        <v>63</v>
      </c>
      <c r="O400" s="6">
        <f t="shared" si="49"/>
        <v>0.63</v>
      </c>
      <c r="P400" s="47"/>
      <c r="Q400" s="111" t="e">
        <f>#REF!*$Q$5</f>
        <v>#REF!</v>
      </c>
      <c r="R400" s="111"/>
      <c r="S400" s="111"/>
      <c r="T400" s="111">
        <v>62</v>
      </c>
      <c r="U400" s="92">
        <f t="shared" si="42"/>
        <v>-1</v>
      </c>
      <c r="V400" s="179">
        <v>62</v>
      </c>
      <c r="W400" s="129">
        <f t="shared" si="43"/>
        <v>-1</v>
      </c>
    </row>
    <row r="401" spans="1:23" ht="34.5" customHeight="1" outlineLevel="5" x14ac:dyDescent="0.2">
      <c r="A401" s="91"/>
      <c r="B401" s="93"/>
      <c r="C401" s="95"/>
      <c r="D401" s="95"/>
      <c r="E401" s="97"/>
      <c r="F401" s="101"/>
      <c r="G401" s="103"/>
      <c r="H401" s="103"/>
      <c r="I401" s="22" t="s">
        <v>93</v>
      </c>
      <c r="J401" s="23"/>
      <c r="K401" s="23"/>
      <c r="L401" s="23"/>
      <c r="M401" s="23"/>
      <c r="N401" s="23"/>
      <c r="O401" s="24"/>
      <c r="P401" s="50"/>
      <c r="Q401" s="111" t="e">
        <f>#REF!*$Q$5</f>
        <v>#REF!</v>
      </c>
      <c r="R401" s="111"/>
      <c r="S401" s="111"/>
      <c r="T401" s="111"/>
      <c r="U401" s="92">
        <f t="shared" si="42"/>
        <v>0</v>
      </c>
      <c r="V401" s="179"/>
      <c r="W401" s="129">
        <f t="shared" si="43"/>
        <v>0</v>
      </c>
    </row>
    <row r="402" spans="1:23" ht="34.5" customHeight="1" outlineLevel="7" x14ac:dyDescent="0.2">
      <c r="A402" s="91"/>
      <c r="B402" s="93"/>
      <c r="C402" s="95"/>
      <c r="D402" s="95"/>
      <c r="E402" s="97"/>
      <c r="F402" s="101"/>
      <c r="G402" s="103"/>
      <c r="H402" s="103"/>
      <c r="I402" s="4" t="s">
        <v>72</v>
      </c>
      <c r="J402" s="5" t="s">
        <v>256</v>
      </c>
      <c r="K402" s="5">
        <v>72006</v>
      </c>
      <c r="L402" s="5">
        <v>72006</v>
      </c>
      <c r="M402" s="5">
        <f t="shared" si="44"/>
        <v>0</v>
      </c>
      <c r="N402" s="5">
        <v>72006</v>
      </c>
      <c r="O402" s="6">
        <f t="shared" ref="O402:O408" si="50">N402/K402</f>
        <v>1</v>
      </c>
      <c r="P402" s="47"/>
      <c r="Q402" s="111" t="e">
        <f>#REF!*$Q$5</f>
        <v>#REF!</v>
      </c>
      <c r="R402" s="111"/>
      <c r="S402" s="111"/>
      <c r="T402" s="111">
        <v>72807</v>
      </c>
      <c r="U402" s="92">
        <f t="shared" si="42"/>
        <v>801</v>
      </c>
      <c r="V402" s="179">
        <v>72807</v>
      </c>
      <c r="W402" s="129">
        <f t="shared" si="43"/>
        <v>801</v>
      </c>
    </row>
    <row r="403" spans="1:23" ht="34.5" customHeight="1" outlineLevel="7" x14ac:dyDescent="0.2">
      <c r="A403" s="91"/>
      <c r="B403" s="93"/>
      <c r="C403" s="95"/>
      <c r="D403" s="95"/>
      <c r="E403" s="97"/>
      <c r="F403" s="101"/>
      <c r="G403" s="103"/>
      <c r="H403" s="103"/>
      <c r="I403" s="4" t="s">
        <v>239</v>
      </c>
      <c r="J403" s="5" t="s">
        <v>263</v>
      </c>
      <c r="K403" s="5">
        <v>10</v>
      </c>
      <c r="L403" s="5">
        <v>10</v>
      </c>
      <c r="M403" s="5">
        <f t="shared" si="44"/>
        <v>0</v>
      </c>
      <c r="N403" s="5">
        <v>10</v>
      </c>
      <c r="O403" s="6">
        <f t="shared" si="50"/>
        <v>1</v>
      </c>
      <c r="P403" s="47"/>
      <c r="Q403" s="111" t="e">
        <f>#REF!*$Q$5</f>
        <v>#REF!</v>
      </c>
      <c r="R403" s="111"/>
      <c r="S403" s="111"/>
      <c r="T403" s="111">
        <v>10</v>
      </c>
      <c r="U403" s="92">
        <f t="shared" si="42"/>
        <v>0</v>
      </c>
      <c r="V403" s="179">
        <v>10</v>
      </c>
      <c r="W403" s="129">
        <f t="shared" si="43"/>
        <v>0</v>
      </c>
    </row>
    <row r="404" spans="1:23" ht="34.5" customHeight="1" outlineLevel="7" x14ac:dyDescent="0.2">
      <c r="A404" s="91"/>
      <c r="B404" s="93"/>
      <c r="C404" s="95"/>
      <c r="D404" s="95"/>
      <c r="E404" s="97"/>
      <c r="F404" s="101"/>
      <c r="G404" s="103"/>
      <c r="H404" s="103"/>
      <c r="I404" s="4" t="s">
        <v>75</v>
      </c>
      <c r="J404" s="5" t="s">
        <v>256</v>
      </c>
      <c r="K404" s="5">
        <v>72006</v>
      </c>
      <c r="L404" s="5">
        <v>71608</v>
      </c>
      <c r="M404" s="5">
        <f t="shared" si="44"/>
        <v>0</v>
      </c>
      <c r="N404" s="5">
        <v>71608</v>
      </c>
      <c r="O404" s="6">
        <f t="shared" si="50"/>
        <v>0.9944726828319862</v>
      </c>
      <c r="P404" s="47"/>
      <c r="Q404" s="111" t="e">
        <f>#REF!*$Q$5</f>
        <v>#REF!</v>
      </c>
      <c r="R404" s="111"/>
      <c r="S404" s="111"/>
      <c r="T404" s="111">
        <v>72407</v>
      </c>
      <c r="U404" s="92">
        <f t="shared" si="42"/>
        <v>799</v>
      </c>
      <c r="V404" s="179">
        <v>72407</v>
      </c>
      <c r="W404" s="129">
        <f t="shared" si="43"/>
        <v>799</v>
      </c>
    </row>
    <row r="405" spans="1:23" ht="34.5" customHeight="1" outlineLevel="7" x14ac:dyDescent="0.2">
      <c r="A405" s="91"/>
      <c r="B405" s="93"/>
      <c r="C405" s="95"/>
      <c r="D405" s="95"/>
      <c r="E405" s="97"/>
      <c r="F405" s="101"/>
      <c r="G405" s="103"/>
      <c r="H405" s="103"/>
      <c r="I405" s="4" t="s">
        <v>80</v>
      </c>
      <c r="J405" s="5" t="s">
        <v>256</v>
      </c>
      <c r="K405" s="5">
        <v>72006</v>
      </c>
      <c r="L405" s="5">
        <v>71608</v>
      </c>
      <c r="M405" s="5">
        <f t="shared" si="44"/>
        <v>0</v>
      </c>
      <c r="N405" s="5">
        <v>71608</v>
      </c>
      <c r="O405" s="6">
        <f t="shared" si="50"/>
        <v>0.9944726828319862</v>
      </c>
      <c r="P405" s="47"/>
      <c r="Q405" s="111" t="e">
        <f>#REF!*$Q$5</f>
        <v>#REF!</v>
      </c>
      <c r="R405" s="111"/>
      <c r="S405" s="111"/>
      <c r="T405" s="111">
        <v>72407</v>
      </c>
      <c r="U405" s="92">
        <f t="shared" si="42"/>
        <v>799</v>
      </c>
      <c r="V405" s="179">
        <v>72407</v>
      </c>
      <c r="W405" s="129">
        <f t="shared" si="43"/>
        <v>799</v>
      </c>
    </row>
    <row r="406" spans="1:23" ht="34.5" customHeight="1" outlineLevel="7" x14ac:dyDescent="0.2">
      <c r="A406" s="91"/>
      <c r="B406" s="93"/>
      <c r="C406" s="95"/>
      <c r="D406" s="95"/>
      <c r="E406" s="97"/>
      <c r="F406" s="101"/>
      <c r="G406" s="103"/>
      <c r="H406" s="103"/>
      <c r="I406" s="4" t="s">
        <v>81</v>
      </c>
      <c r="J406" s="5" t="s">
        <v>256</v>
      </c>
      <c r="K406" s="5">
        <v>72006</v>
      </c>
      <c r="L406" s="5">
        <v>71608</v>
      </c>
      <c r="M406" s="5">
        <f t="shared" si="44"/>
        <v>0</v>
      </c>
      <c r="N406" s="5">
        <v>71608</v>
      </c>
      <c r="O406" s="6">
        <f t="shared" si="50"/>
        <v>0.9944726828319862</v>
      </c>
      <c r="P406" s="47"/>
      <c r="Q406" s="111" t="e">
        <f>#REF!*$Q$5</f>
        <v>#REF!</v>
      </c>
      <c r="R406" s="111"/>
      <c r="S406" s="111"/>
      <c r="T406" s="111">
        <v>72407</v>
      </c>
      <c r="U406" s="92">
        <f t="shared" si="42"/>
        <v>799</v>
      </c>
      <c r="V406" s="179">
        <v>72407</v>
      </c>
      <c r="W406" s="129">
        <f t="shared" si="43"/>
        <v>799</v>
      </c>
    </row>
    <row r="407" spans="1:23" ht="34.5" customHeight="1" outlineLevel="7" x14ac:dyDescent="0.2">
      <c r="A407" s="91"/>
      <c r="B407" s="93"/>
      <c r="C407" s="95"/>
      <c r="D407" s="95"/>
      <c r="E407" s="97"/>
      <c r="F407" s="101"/>
      <c r="G407" s="103"/>
      <c r="H407" s="103"/>
      <c r="I407" s="4" t="s">
        <v>82</v>
      </c>
      <c r="J407" s="5" t="s">
        <v>263</v>
      </c>
      <c r="K407" s="5">
        <v>10</v>
      </c>
      <c r="L407" s="5">
        <v>10</v>
      </c>
      <c r="M407" s="5">
        <f t="shared" si="44"/>
        <v>0</v>
      </c>
      <c r="N407" s="5">
        <v>10</v>
      </c>
      <c r="O407" s="6">
        <f t="shared" si="50"/>
        <v>1</v>
      </c>
      <c r="P407" s="47"/>
      <c r="Q407" s="111" t="e">
        <f>#REF!*$Q$5</f>
        <v>#REF!</v>
      </c>
      <c r="R407" s="111"/>
      <c r="S407" s="111"/>
      <c r="T407" s="111">
        <v>10</v>
      </c>
      <c r="U407" s="92">
        <f t="shared" si="42"/>
        <v>0</v>
      </c>
      <c r="V407" s="179">
        <v>10</v>
      </c>
      <c r="W407" s="129">
        <f t="shared" si="43"/>
        <v>0</v>
      </c>
    </row>
    <row r="408" spans="1:23" ht="34.5" customHeight="1" outlineLevel="7" x14ac:dyDescent="0.2">
      <c r="A408" s="91"/>
      <c r="B408" s="93"/>
      <c r="C408" s="95"/>
      <c r="D408" s="95"/>
      <c r="E408" s="97"/>
      <c r="F408" s="101"/>
      <c r="G408" s="103"/>
      <c r="H408" s="103"/>
      <c r="I408" s="4" t="s">
        <v>83</v>
      </c>
      <c r="J408" s="5" t="s">
        <v>257</v>
      </c>
      <c r="K408" s="5">
        <v>100</v>
      </c>
      <c r="L408" s="5">
        <v>63</v>
      </c>
      <c r="M408" s="5">
        <f t="shared" si="44"/>
        <v>0</v>
      </c>
      <c r="N408" s="5">
        <v>63</v>
      </c>
      <c r="O408" s="6">
        <f t="shared" si="50"/>
        <v>0.63</v>
      </c>
      <c r="P408" s="47"/>
      <c r="Q408" s="111" t="e">
        <f>#REF!*$Q$5</f>
        <v>#REF!</v>
      </c>
      <c r="R408" s="111"/>
      <c r="S408" s="111"/>
      <c r="T408" s="111">
        <v>63</v>
      </c>
      <c r="U408" s="92">
        <f t="shared" si="42"/>
        <v>0</v>
      </c>
      <c r="V408" s="179">
        <v>63</v>
      </c>
      <c r="W408" s="129">
        <f t="shared" si="43"/>
        <v>0</v>
      </c>
    </row>
    <row r="409" spans="1:23" ht="34.5" customHeight="1" outlineLevel="5" x14ac:dyDescent="0.2">
      <c r="A409" s="91"/>
      <c r="B409" s="93"/>
      <c r="C409" s="95"/>
      <c r="D409" s="95"/>
      <c r="E409" s="97"/>
      <c r="F409" s="101"/>
      <c r="G409" s="103"/>
      <c r="H409" s="103"/>
      <c r="I409" s="22" t="s">
        <v>94</v>
      </c>
      <c r="J409" s="23"/>
      <c r="K409" s="23"/>
      <c r="L409" s="23"/>
      <c r="M409" s="23"/>
      <c r="N409" s="23"/>
      <c r="O409" s="24"/>
      <c r="P409" s="50"/>
      <c r="Q409" s="111" t="e">
        <f>#REF!*$Q$5</f>
        <v>#REF!</v>
      </c>
      <c r="R409" s="111"/>
      <c r="S409" s="111"/>
      <c r="T409" s="111"/>
      <c r="U409" s="92">
        <f t="shared" si="42"/>
        <v>0</v>
      </c>
      <c r="V409" s="179"/>
      <c r="W409" s="129">
        <f t="shared" si="43"/>
        <v>0</v>
      </c>
    </row>
    <row r="410" spans="1:23" ht="34.5" customHeight="1" outlineLevel="7" x14ac:dyDescent="0.2">
      <c r="A410" s="91"/>
      <c r="B410" s="93"/>
      <c r="C410" s="95"/>
      <c r="D410" s="95"/>
      <c r="E410" s="97"/>
      <c r="F410" s="101"/>
      <c r="G410" s="103"/>
      <c r="H410" s="103"/>
      <c r="I410" s="4" t="s">
        <v>72</v>
      </c>
      <c r="J410" s="5" t="s">
        <v>256</v>
      </c>
      <c r="K410" s="5">
        <v>161771</v>
      </c>
      <c r="L410" s="5">
        <v>161771</v>
      </c>
      <c r="M410" s="5">
        <f t="shared" si="44"/>
        <v>0</v>
      </c>
      <c r="N410" s="5">
        <v>161771</v>
      </c>
      <c r="O410" s="6">
        <f t="shared" ref="O410:O416" si="51">N410/K410</f>
        <v>1</v>
      </c>
      <c r="P410" s="47"/>
      <c r="Q410" s="111" t="e">
        <f>#REF!*$Q$5</f>
        <v>#REF!</v>
      </c>
      <c r="R410" s="111"/>
      <c r="S410" s="111"/>
      <c r="T410" s="111">
        <v>161771</v>
      </c>
      <c r="U410" s="92">
        <f t="shared" si="42"/>
        <v>0</v>
      </c>
      <c r="V410" s="179">
        <v>161771</v>
      </c>
      <c r="W410" s="129">
        <f t="shared" si="43"/>
        <v>0</v>
      </c>
    </row>
    <row r="411" spans="1:23" ht="34.5" customHeight="1" outlineLevel="7" x14ac:dyDescent="0.2">
      <c r="A411" s="91"/>
      <c r="B411" s="93"/>
      <c r="C411" s="95"/>
      <c r="D411" s="95"/>
      <c r="E411" s="97"/>
      <c r="F411" s="101"/>
      <c r="G411" s="103"/>
      <c r="H411" s="103"/>
      <c r="I411" s="4" t="s">
        <v>239</v>
      </c>
      <c r="J411" s="5" t="s">
        <v>263</v>
      </c>
      <c r="K411" s="5">
        <v>26</v>
      </c>
      <c r="L411" s="5">
        <v>26</v>
      </c>
      <c r="M411" s="5">
        <f t="shared" si="44"/>
        <v>0</v>
      </c>
      <c r="N411" s="5">
        <v>26</v>
      </c>
      <c r="O411" s="6">
        <f t="shared" si="51"/>
        <v>1</v>
      </c>
      <c r="P411" s="47"/>
      <c r="Q411" s="111" t="e">
        <f>#REF!*$Q$5</f>
        <v>#REF!</v>
      </c>
      <c r="R411" s="111"/>
      <c r="S411" s="111"/>
      <c r="T411" s="111">
        <v>26</v>
      </c>
      <c r="U411" s="92">
        <f t="shared" si="42"/>
        <v>0</v>
      </c>
      <c r="V411" s="179">
        <v>26</v>
      </c>
      <c r="W411" s="129">
        <f t="shared" si="43"/>
        <v>0</v>
      </c>
    </row>
    <row r="412" spans="1:23" ht="34.5" customHeight="1" outlineLevel="7" x14ac:dyDescent="0.2">
      <c r="A412" s="91"/>
      <c r="B412" s="93"/>
      <c r="C412" s="95"/>
      <c r="D412" s="95"/>
      <c r="E412" s="97"/>
      <c r="F412" s="101"/>
      <c r="G412" s="103"/>
      <c r="H412" s="103"/>
      <c r="I412" s="4" t="s">
        <v>75</v>
      </c>
      <c r="J412" s="5" t="s">
        <v>256</v>
      </c>
      <c r="K412" s="5">
        <v>161771</v>
      </c>
      <c r="L412" s="5">
        <v>161544.29999999996</v>
      </c>
      <c r="M412" s="5">
        <f t="shared" si="44"/>
        <v>0</v>
      </c>
      <c r="N412" s="5">
        <v>161544.29999999996</v>
      </c>
      <c r="O412" s="6">
        <f t="shared" si="51"/>
        <v>0.99859863634396751</v>
      </c>
      <c r="P412" s="47"/>
      <c r="Q412" s="111" t="e">
        <f>#REF!*$Q$5</f>
        <v>#REF!</v>
      </c>
      <c r="R412" s="111"/>
      <c r="S412" s="111"/>
      <c r="T412" s="111">
        <v>161544.29999999996</v>
      </c>
      <c r="U412" s="92">
        <f t="shared" si="42"/>
        <v>0</v>
      </c>
      <c r="V412" s="179">
        <v>161544.29999999996</v>
      </c>
      <c r="W412" s="129">
        <f t="shared" si="43"/>
        <v>0</v>
      </c>
    </row>
    <row r="413" spans="1:23" ht="34.5" customHeight="1" outlineLevel="7" x14ac:dyDescent="0.2">
      <c r="A413" s="91"/>
      <c r="B413" s="93"/>
      <c r="C413" s="95"/>
      <c r="D413" s="95"/>
      <c r="E413" s="97"/>
      <c r="F413" s="101"/>
      <c r="G413" s="103"/>
      <c r="H413" s="103"/>
      <c r="I413" s="4" t="s">
        <v>80</v>
      </c>
      <c r="J413" s="5" t="s">
        <v>256</v>
      </c>
      <c r="K413" s="5">
        <v>161771</v>
      </c>
      <c r="L413" s="5">
        <v>161544</v>
      </c>
      <c r="M413" s="5">
        <f t="shared" si="44"/>
        <v>0</v>
      </c>
      <c r="N413" s="5">
        <v>161544</v>
      </c>
      <c r="O413" s="6">
        <f t="shared" si="51"/>
        <v>0.99859678187066903</v>
      </c>
      <c r="P413" s="47"/>
      <c r="Q413" s="111" t="e">
        <f>#REF!*$Q$5</f>
        <v>#REF!</v>
      </c>
      <c r="R413" s="111"/>
      <c r="S413" s="111"/>
      <c r="T413" s="111">
        <v>161544</v>
      </c>
      <c r="U413" s="92">
        <f t="shared" si="42"/>
        <v>0</v>
      </c>
      <c r="V413" s="179">
        <v>161544</v>
      </c>
      <c r="W413" s="129">
        <f t="shared" si="43"/>
        <v>0</v>
      </c>
    </row>
    <row r="414" spans="1:23" ht="34.5" customHeight="1" outlineLevel="7" x14ac:dyDescent="0.2">
      <c r="A414" s="91"/>
      <c r="B414" s="93"/>
      <c r="C414" s="95"/>
      <c r="D414" s="95"/>
      <c r="E414" s="97"/>
      <c r="F414" s="101"/>
      <c r="G414" s="103"/>
      <c r="H414" s="103"/>
      <c r="I414" s="4" t="s">
        <v>81</v>
      </c>
      <c r="J414" s="5" t="s">
        <v>256</v>
      </c>
      <c r="K414" s="5">
        <v>161771</v>
      </c>
      <c r="L414" s="5">
        <v>161544</v>
      </c>
      <c r="M414" s="5">
        <f t="shared" si="44"/>
        <v>0</v>
      </c>
      <c r="N414" s="5">
        <v>161544</v>
      </c>
      <c r="O414" s="6">
        <f t="shared" si="51"/>
        <v>0.99859678187066903</v>
      </c>
      <c r="P414" s="47"/>
      <c r="Q414" s="111" t="e">
        <f>#REF!*$Q$5</f>
        <v>#REF!</v>
      </c>
      <c r="R414" s="111"/>
      <c r="S414" s="111"/>
      <c r="T414" s="111">
        <v>161544</v>
      </c>
      <c r="U414" s="92">
        <f t="shared" si="42"/>
        <v>0</v>
      </c>
      <c r="V414" s="179">
        <v>161544</v>
      </c>
      <c r="W414" s="129">
        <f t="shared" si="43"/>
        <v>0</v>
      </c>
    </row>
    <row r="415" spans="1:23" ht="34.5" customHeight="1" outlineLevel="7" x14ac:dyDescent="0.2">
      <c r="A415" s="91"/>
      <c r="B415" s="93"/>
      <c r="C415" s="95"/>
      <c r="D415" s="95"/>
      <c r="E415" s="97"/>
      <c r="F415" s="101"/>
      <c r="G415" s="103"/>
      <c r="H415" s="103"/>
      <c r="I415" s="4" t="s">
        <v>82</v>
      </c>
      <c r="J415" s="5" t="s">
        <v>263</v>
      </c>
      <c r="K415" s="5">
        <v>26</v>
      </c>
      <c r="L415" s="5">
        <v>26</v>
      </c>
      <c r="M415" s="5">
        <f t="shared" si="44"/>
        <v>0</v>
      </c>
      <c r="N415" s="5">
        <v>26</v>
      </c>
      <c r="O415" s="6">
        <f t="shared" si="51"/>
        <v>1</v>
      </c>
      <c r="P415" s="47"/>
      <c r="Q415" s="111" t="e">
        <f>#REF!*$Q$5</f>
        <v>#REF!</v>
      </c>
      <c r="R415" s="111"/>
      <c r="S415" s="111"/>
      <c r="T415" s="111">
        <v>26</v>
      </c>
      <c r="U415" s="92">
        <f t="shared" si="42"/>
        <v>0</v>
      </c>
      <c r="V415" s="179">
        <v>26</v>
      </c>
      <c r="W415" s="129">
        <f t="shared" si="43"/>
        <v>0</v>
      </c>
    </row>
    <row r="416" spans="1:23" ht="34.5" customHeight="1" outlineLevel="7" x14ac:dyDescent="0.2">
      <c r="A416" s="91"/>
      <c r="B416" s="93"/>
      <c r="C416" s="95"/>
      <c r="D416" s="95"/>
      <c r="E416" s="97"/>
      <c r="F416" s="101"/>
      <c r="G416" s="103"/>
      <c r="H416" s="103"/>
      <c r="I416" s="4" t="s">
        <v>83</v>
      </c>
      <c r="J416" s="5" t="s">
        <v>257</v>
      </c>
      <c r="K416" s="5">
        <v>100</v>
      </c>
      <c r="L416" s="5">
        <v>63</v>
      </c>
      <c r="M416" s="5">
        <f t="shared" si="44"/>
        <v>0</v>
      </c>
      <c r="N416" s="5">
        <v>63</v>
      </c>
      <c r="O416" s="6">
        <f t="shared" si="51"/>
        <v>0.63</v>
      </c>
      <c r="P416" s="47"/>
      <c r="Q416" s="111" t="e">
        <f>#REF!*$Q$5</f>
        <v>#REF!</v>
      </c>
      <c r="R416" s="111"/>
      <c r="S416" s="111"/>
      <c r="T416" s="111">
        <v>63</v>
      </c>
      <c r="U416" s="92">
        <f t="shared" si="42"/>
        <v>0</v>
      </c>
      <c r="V416" s="179">
        <v>63</v>
      </c>
      <c r="W416" s="129">
        <f t="shared" si="43"/>
        <v>0</v>
      </c>
    </row>
    <row r="417" spans="1:23" ht="34.5" customHeight="1" outlineLevel="5" x14ac:dyDescent="0.2">
      <c r="A417" s="91"/>
      <c r="B417" s="93"/>
      <c r="C417" s="95"/>
      <c r="D417" s="95"/>
      <c r="E417" s="97"/>
      <c r="F417" s="101"/>
      <c r="G417" s="103"/>
      <c r="H417" s="103"/>
      <c r="I417" s="22" t="s">
        <v>95</v>
      </c>
      <c r="J417" s="23"/>
      <c r="K417" s="23"/>
      <c r="L417" s="23"/>
      <c r="M417" s="23"/>
      <c r="N417" s="23"/>
      <c r="O417" s="24"/>
      <c r="P417" s="50"/>
      <c r="Q417" s="111" t="e">
        <f>#REF!*$Q$5</f>
        <v>#REF!</v>
      </c>
      <c r="R417" s="111"/>
      <c r="S417" s="111"/>
      <c r="T417" s="111"/>
      <c r="U417" s="92">
        <f t="shared" si="42"/>
        <v>0</v>
      </c>
      <c r="V417" s="179"/>
      <c r="W417" s="129">
        <f t="shared" si="43"/>
        <v>0</v>
      </c>
    </row>
    <row r="418" spans="1:23" ht="34.5" customHeight="1" outlineLevel="7" x14ac:dyDescent="0.2">
      <c r="A418" s="91"/>
      <c r="B418" s="93"/>
      <c r="C418" s="95"/>
      <c r="D418" s="95"/>
      <c r="E418" s="97"/>
      <c r="F418" s="101"/>
      <c r="G418" s="103"/>
      <c r="H418" s="103"/>
      <c r="I418" s="4" t="s">
        <v>72</v>
      </c>
      <c r="J418" s="5" t="s">
        <v>256</v>
      </c>
      <c r="K418" s="5">
        <v>85977</v>
      </c>
      <c r="L418" s="5">
        <v>85977</v>
      </c>
      <c r="M418" s="5">
        <f t="shared" si="44"/>
        <v>0</v>
      </c>
      <c r="N418" s="5">
        <v>85977</v>
      </c>
      <c r="O418" s="6">
        <f t="shared" ref="O418:O424" si="52">N418/K418</f>
        <v>1</v>
      </c>
      <c r="P418" s="47"/>
      <c r="Q418" s="111" t="e">
        <f>#REF!*$Q$5</f>
        <v>#REF!</v>
      </c>
      <c r="R418" s="111"/>
      <c r="S418" s="111"/>
      <c r="T418" s="111">
        <v>85977</v>
      </c>
      <c r="U418" s="92">
        <f t="shared" ref="U418:U481" si="53">T418-N418</f>
        <v>0</v>
      </c>
      <c r="V418" s="179">
        <v>85977</v>
      </c>
      <c r="W418" s="129">
        <f t="shared" ref="W418:W481" si="54">V418-N418</f>
        <v>0</v>
      </c>
    </row>
    <row r="419" spans="1:23" ht="34.5" customHeight="1" outlineLevel="7" x14ac:dyDescent="0.2">
      <c r="A419" s="91"/>
      <c r="B419" s="93"/>
      <c r="C419" s="95"/>
      <c r="D419" s="95"/>
      <c r="E419" s="97"/>
      <c r="F419" s="101"/>
      <c r="G419" s="103"/>
      <c r="H419" s="103"/>
      <c r="I419" s="4" t="s">
        <v>239</v>
      </c>
      <c r="J419" s="5" t="s">
        <v>263</v>
      </c>
      <c r="K419" s="5">
        <v>12</v>
      </c>
      <c r="L419" s="5">
        <v>12</v>
      </c>
      <c r="M419" s="5">
        <f t="shared" ref="M419:M482" si="55">N419-L419</f>
        <v>0</v>
      </c>
      <c r="N419" s="5">
        <v>12</v>
      </c>
      <c r="O419" s="6">
        <f t="shared" si="52"/>
        <v>1</v>
      </c>
      <c r="P419" s="47"/>
      <c r="Q419" s="111" t="e">
        <f>#REF!*$Q$5</f>
        <v>#REF!</v>
      </c>
      <c r="R419" s="111"/>
      <c r="S419" s="111"/>
      <c r="T419" s="111">
        <v>12</v>
      </c>
      <c r="U419" s="92">
        <f t="shared" si="53"/>
        <v>0</v>
      </c>
      <c r="V419" s="179">
        <v>12</v>
      </c>
      <c r="W419" s="129">
        <f t="shared" si="54"/>
        <v>0</v>
      </c>
    </row>
    <row r="420" spans="1:23" ht="34.5" customHeight="1" outlineLevel="7" x14ac:dyDescent="0.2">
      <c r="A420" s="91"/>
      <c r="B420" s="93"/>
      <c r="C420" s="95"/>
      <c r="D420" s="95"/>
      <c r="E420" s="97"/>
      <c r="F420" s="101"/>
      <c r="G420" s="103"/>
      <c r="H420" s="103"/>
      <c r="I420" s="4" t="s">
        <v>75</v>
      </c>
      <c r="J420" s="5" t="s">
        <v>256</v>
      </c>
      <c r="K420" s="5">
        <v>85977</v>
      </c>
      <c r="L420" s="5">
        <v>85876.7</v>
      </c>
      <c r="M420" s="5">
        <f t="shared" si="55"/>
        <v>0</v>
      </c>
      <c r="N420" s="5">
        <v>85876.7</v>
      </c>
      <c r="O420" s="6">
        <f t="shared" si="52"/>
        <v>0.99883340893494765</v>
      </c>
      <c r="P420" s="47"/>
      <c r="Q420" s="111" t="e">
        <f>#REF!*$Q$5</f>
        <v>#REF!</v>
      </c>
      <c r="R420" s="111"/>
      <c r="S420" s="111"/>
      <c r="T420" s="111">
        <v>85876.7</v>
      </c>
      <c r="U420" s="92">
        <f t="shared" si="53"/>
        <v>0</v>
      </c>
      <c r="V420" s="179">
        <v>85876.7</v>
      </c>
      <c r="W420" s="129">
        <f t="shared" si="54"/>
        <v>0</v>
      </c>
    </row>
    <row r="421" spans="1:23" ht="34.5" customHeight="1" outlineLevel="7" x14ac:dyDescent="0.2">
      <c r="A421" s="91"/>
      <c r="B421" s="93"/>
      <c r="C421" s="95"/>
      <c r="D421" s="95"/>
      <c r="E421" s="97"/>
      <c r="F421" s="101"/>
      <c r="G421" s="103"/>
      <c r="H421" s="103"/>
      <c r="I421" s="4" t="s">
        <v>80</v>
      </c>
      <c r="J421" s="5" t="s">
        <v>256</v>
      </c>
      <c r="K421" s="5">
        <v>85977</v>
      </c>
      <c r="L421" s="5">
        <v>85877</v>
      </c>
      <c r="M421" s="5">
        <f t="shared" si="55"/>
        <v>0</v>
      </c>
      <c r="N421" s="5">
        <v>85877</v>
      </c>
      <c r="O421" s="6">
        <f t="shared" si="52"/>
        <v>0.99883689824022703</v>
      </c>
      <c r="P421" s="47"/>
      <c r="Q421" s="111" t="e">
        <f>#REF!*$Q$5</f>
        <v>#REF!</v>
      </c>
      <c r="R421" s="111"/>
      <c r="S421" s="111"/>
      <c r="T421" s="111">
        <v>85877</v>
      </c>
      <c r="U421" s="92">
        <f t="shared" si="53"/>
        <v>0</v>
      </c>
      <c r="V421" s="179">
        <v>85877</v>
      </c>
      <c r="W421" s="129">
        <f t="shared" si="54"/>
        <v>0</v>
      </c>
    </row>
    <row r="422" spans="1:23" ht="34.5" customHeight="1" outlineLevel="7" x14ac:dyDescent="0.2">
      <c r="A422" s="91"/>
      <c r="B422" s="93"/>
      <c r="C422" s="95"/>
      <c r="D422" s="95"/>
      <c r="E422" s="97"/>
      <c r="F422" s="101"/>
      <c r="G422" s="103"/>
      <c r="H422" s="103"/>
      <c r="I422" s="4" t="s">
        <v>81</v>
      </c>
      <c r="J422" s="5" t="s">
        <v>256</v>
      </c>
      <c r="K422" s="5">
        <v>85977</v>
      </c>
      <c r="L422" s="5">
        <v>85877</v>
      </c>
      <c r="M422" s="5">
        <f t="shared" si="55"/>
        <v>0</v>
      </c>
      <c r="N422" s="5">
        <v>85877</v>
      </c>
      <c r="O422" s="6">
        <f t="shared" si="52"/>
        <v>0.99883689824022703</v>
      </c>
      <c r="P422" s="47"/>
      <c r="Q422" s="111" t="e">
        <f>#REF!*$Q$5</f>
        <v>#REF!</v>
      </c>
      <c r="R422" s="111"/>
      <c r="S422" s="111"/>
      <c r="T422" s="111">
        <v>85877</v>
      </c>
      <c r="U422" s="92">
        <f t="shared" si="53"/>
        <v>0</v>
      </c>
      <c r="V422" s="179">
        <v>85877</v>
      </c>
      <c r="W422" s="129">
        <f t="shared" si="54"/>
        <v>0</v>
      </c>
    </row>
    <row r="423" spans="1:23" ht="34.5" customHeight="1" outlineLevel="7" x14ac:dyDescent="0.2">
      <c r="A423" s="91"/>
      <c r="B423" s="93"/>
      <c r="C423" s="95"/>
      <c r="D423" s="95"/>
      <c r="E423" s="97"/>
      <c r="F423" s="101"/>
      <c r="G423" s="103"/>
      <c r="H423" s="103"/>
      <c r="I423" s="4" t="s">
        <v>82</v>
      </c>
      <c r="J423" s="5" t="s">
        <v>263</v>
      </c>
      <c r="K423" s="5">
        <v>12</v>
      </c>
      <c r="L423" s="5">
        <v>12</v>
      </c>
      <c r="M423" s="5">
        <f t="shared" si="55"/>
        <v>0</v>
      </c>
      <c r="N423" s="5">
        <v>12</v>
      </c>
      <c r="O423" s="6">
        <f t="shared" si="52"/>
        <v>1</v>
      </c>
      <c r="P423" s="47"/>
      <c r="Q423" s="111" t="e">
        <f>#REF!*$Q$5</f>
        <v>#REF!</v>
      </c>
      <c r="R423" s="111"/>
      <c r="S423" s="111"/>
      <c r="T423" s="111">
        <v>12</v>
      </c>
      <c r="U423" s="92">
        <f t="shared" si="53"/>
        <v>0</v>
      </c>
      <c r="V423" s="179">
        <v>12</v>
      </c>
      <c r="W423" s="129">
        <f t="shared" si="54"/>
        <v>0</v>
      </c>
    </row>
    <row r="424" spans="1:23" ht="34.5" customHeight="1" outlineLevel="7" x14ac:dyDescent="0.2">
      <c r="A424" s="91"/>
      <c r="B424" s="93"/>
      <c r="C424" s="95"/>
      <c r="D424" s="95"/>
      <c r="E424" s="97"/>
      <c r="F424" s="101"/>
      <c r="G424" s="103"/>
      <c r="H424" s="103"/>
      <c r="I424" s="4" t="s">
        <v>83</v>
      </c>
      <c r="J424" s="5" t="s">
        <v>257</v>
      </c>
      <c r="K424" s="5">
        <v>100</v>
      </c>
      <c r="L424" s="5">
        <v>63</v>
      </c>
      <c r="M424" s="5">
        <f t="shared" si="55"/>
        <v>0</v>
      </c>
      <c r="N424" s="5">
        <v>63</v>
      </c>
      <c r="O424" s="6">
        <f t="shared" si="52"/>
        <v>0.63</v>
      </c>
      <c r="P424" s="47"/>
      <c r="Q424" s="111" t="e">
        <f>#REF!*$Q$5</f>
        <v>#REF!</v>
      </c>
      <c r="R424" s="111"/>
      <c r="S424" s="111"/>
      <c r="T424" s="111">
        <v>62</v>
      </c>
      <c r="U424" s="92">
        <f t="shared" si="53"/>
        <v>-1</v>
      </c>
      <c r="V424" s="179">
        <v>62</v>
      </c>
      <c r="W424" s="129">
        <f t="shared" si="54"/>
        <v>-1</v>
      </c>
    </row>
    <row r="425" spans="1:23" ht="34.5" customHeight="1" outlineLevel="5" x14ac:dyDescent="0.2">
      <c r="A425" s="91"/>
      <c r="B425" s="93"/>
      <c r="C425" s="95"/>
      <c r="D425" s="95"/>
      <c r="E425" s="97"/>
      <c r="F425" s="101"/>
      <c r="G425" s="103"/>
      <c r="H425" s="103"/>
      <c r="I425" s="22" t="s">
        <v>96</v>
      </c>
      <c r="J425" s="23"/>
      <c r="K425" s="23"/>
      <c r="L425" s="23"/>
      <c r="M425" s="23"/>
      <c r="N425" s="23"/>
      <c r="O425" s="24"/>
      <c r="P425" s="50"/>
      <c r="Q425" s="111" t="e">
        <f>#REF!*$Q$5</f>
        <v>#REF!</v>
      </c>
      <c r="R425" s="111"/>
      <c r="S425" s="111"/>
      <c r="T425" s="111"/>
      <c r="U425" s="92">
        <f t="shared" si="53"/>
        <v>0</v>
      </c>
      <c r="V425" s="179"/>
      <c r="W425" s="129">
        <f t="shared" si="54"/>
        <v>0</v>
      </c>
    </row>
    <row r="426" spans="1:23" ht="34.5" customHeight="1" outlineLevel="7" x14ac:dyDescent="0.2">
      <c r="A426" s="91"/>
      <c r="B426" s="93"/>
      <c r="C426" s="95"/>
      <c r="D426" s="95"/>
      <c r="E426" s="97"/>
      <c r="F426" s="101"/>
      <c r="G426" s="103"/>
      <c r="H426" s="103"/>
      <c r="I426" s="4" t="s">
        <v>72</v>
      </c>
      <c r="J426" s="5" t="s">
        <v>256</v>
      </c>
      <c r="K426" s="5">
        <v>98013</v>
      </c>
      <c r="L426" s="5">
        <v>98013</v>
      </c>
      <c r="M426" s="5">
        <f t="shared" si="55"/>
        <v>0</v>
      </c>
      <c r="N426" s="5">
        <v>98013</v>
      </c>
      <c r="O426" s="6">
        <f t="shared" ref="O426:O432" si="56">N426/K426</f>
        <v>1</v>
      </c>
      <c r="P426" s="47"/>
      <c r="Q426" s="111" t="e">
        <f>#REF!*$Q$5</f>
        <v>#REF!</v>
      </c>
      <c r="R426" s="111"/>
      <c r="S426" s="111"/>
      <c r="T426" s="111">
        <v>98013</v>
      </c>
      <c r="U426" s="92">
        <f t="shared" si="53"/>
        <v>0</v>
      </c>
      <c r="V426" s="179">
        <v>98013</v>
      </c>
      <c r="W426" s="129">
        <f t="shared" si="54"/>
        <v>0</v>
      </c>
    </row>
    <row r="427" spans="1:23" ht="34.5" customHeight="1" outlineLevel="7" x14ac:dyDescent="0.2">
      <c r="A427" s="91"/>
      <c r="B427" s="93"/>
      <c r="C427" s="95"/>
      <c r="D427" s="95"/>
      <c r="E427" s="97"/>
      <c r="F427" s="101"/>
      <c r="G427" s="103"/>
      <c r="H427" s="103"/>
      <c r="I427" s="4" t="s">
        <v>239</v>
      </c>
      <c r="J427" s="5" t="s">
        <v>263</v>
      </c>
      <c r="K427" s="5">
        <v>12</v>
      </c>
      <c r="L427" s="5">
        <v>12</v>
      </c>
      <c r="M427" s="5">
        <f t="shared" si="55"/>
        <v>0</v>
      </c>
      <c r="N427" s="5">
        <v>12</v>
      </c>
      <c r="O427" s="6">
        <f t="shared" si="56"/>
        <v>1</v>
      </c>
      <c r="P427" s="47"/>
      <c r="Q427" s="111" t="e">
        <f>#REF!*$Q$5</f>
        <v>#REF!</v>
      </c>
      <c r="R427" s="111"/>
      <c r="S427" s="111"/>
      <c r="T427" s="111">
        <v>12</v>
      </c>
      <c r="U427" s="92">
        <f t="shared" si="53"/>
        <v>0</v>
      </c>
      <c r="V427" s="179">
        <v>12</v>
      </c>
      <c r="W427" s="129">
        <f t="shared" si="54"/>
        <v>0</v>
      </c>
    </row>
    <row r="428" spans="1:23" ht="34.5" customHeight="1" outlineLevel="7" x14ac:dyDescent="0.2">
      <c r="A428" s="91"/>
      <c r="B428" s="93"/>
      <c r="C428" s="95"/>
      <c r="D428" s="95"/>
      <c r="E428" s="97"/>
      <c r="F428" s="101"/>
      <c r="G428" s="103"/>
      <c r="H428" s="103"/>
      <c r="I428" s="4" t="s">
        <v>75</v>
      </c>
      <c r="J428" s="5" t="s">
        <v>256</v>
      </c>
      <c r="K428" s="5">
        <v>98013</v>
      </c>
      <c r="L428" s="5">
        <v>97714</v>
      </c>
      <c r="M428" s="5">
        <f t="shared" si="55"/>
        <v>0</v>
      </c>
      <c r="N428" s="5">
        <v>97714</v>
      </c>
      <c r="O428" s="6">
        <f t="shared" si="56"/>
        <v>0.99694938426535251</v>
      </c>
      <c r="P428" s="47"/>
      <c r="Q428" s="111" t="e">
        <f>#REF!*$Q$5</f>
        <v>#REF!</v>
      </c>
      <c r="R428" s="111"/>
      <c r="S428" s="111"/>
      <c r="T428" s="111">
        <v>97713.099999999991</v>
      </c>
      <c r="U428" s="92">
        <f t="shared" si="53"/>
        <v>-0.90000000000873115</v>
      </c>
      <c r="V428" s="179">
        <v>97713.099999999991</v>
      </c>
      <c r="W428" s="129">
        <f t="shared" si="54"/>
        <v>-0.90000000000873115</v>
      </c>
    </row>
    <row r="429" spans="1:23" ht="34.5" customHeight="1" outlineLevel="7" x14ac:dyDescent="0.2">
      <c r="A429" s="91"/>
      <c r="B429" s="93"/>
      <c r="C429" s="95"/>
      <c r="D429" s="95"/>
      <c r="E429" s="97"/>
      <c r="F429" s="101"/>
      <c r="G429" s="103"/>
      <c r="H429" s="103"/>
      <c r="I429" s="4" t="s">
        <v>80</v>
      </c>
      <c r="J429" s="5" t="s">
        <v>256</v>
      </c>
      <c r="K429" s="5">
        <v>98013</v>
      </c>
      <c r="L429" s="5">
        <v>97714</v>
      </c>
      <c r="M429" s="5">
        <f t="shared" si="55"/>
        <v>0</v>
      </c>
      <c r="N429" s="5">
        <v>97714</v>
      </c>
      <c r="O429" s="6">
        <f t="shared" si="56"/>
        <v>0.99694938426535251</v>
      </c>
      <c r="P429" s="47"/>
      <c r="Q429" s="111" t="e">
        <f>#REF!*$Q$5</f>
        <v>#REF!</v>
      </c>
      <c r="R429" s="111"/>
      <c r="S429" s="111"/>
      <c r="T429" s="111">
        <v>97713</v>
      </c>
      <c r="U429" s="92">
        <f t="shared" si="53"/>
        <v>-1</v>
      </c>
      <c r="V429" s="179">
        <v>97713</v>
      </c>
      <c r="W429" s="129">
        <f t="shared" si="54"/>
        <v>-1</v>
      </c>
    </row>
    <row r="430" spans="1:23" ht="34.5" customHeight="1" outlineLevel="7" x14ac:dyDescent="0.2">
      <c r="A430" s="91"/>
      <c r="B430" s="93"/>
      <c r="C430" s="95"/>
      <c r="D430" s="95"/>
      <c r="E430" s="97"/>
      <c r="F430" s="101"/>
      <c r="G430" s="103"/>
      <c r="H430" s="103"/>
      <c r="I430" s="4" t="s">
        <v>81</v>
      </c>
      <c r="J430" s="5" t="s">
        <v>256</v>
      </c>
      <c r="K430" s="5">
        <v>98013</v>
      </c>
      <c r="L430" s="5">
        <v>97714</v>
      </c>
      <c r="M430" s="5">
        <f t="shared" si="55"/>
        <v>0</v>
      </c>
      <c r="N430" s="5">
        <v>97714</v>
      </c>
      <c r="O430" s="6">
        <f t="shared" si="56"/>
        <v>0.99694938426535251</v>
      </c>
      <c r="P430" s="47"/>
      <c r="Q430" s="111" t="e">
        <f>#REF!*$Q$5</f>
        <v>#REF!</v>
      </c>
      <c r="R430" s="111"/>
      <c r="S430" s="111"/>
      <c r="T430" s="111">
        <v>97713</v>
      </c>
      <c r="U430" s="92">
        <f t="shared" si="53"/>
        <v>-1</v>
      </c>
      <c r="V430" s="179">
        <v>97713</v>
      </c>
      <c r="W430" s="129">
        <f t="shared" si="54"/>
        <v>-1</v>
      </c>
    </row>
    <row r="431" spans="1:23" ht="34.5" customHeight="1" outlineLevel="7" x14ac:dyDescent="0.2">
      <c r="A431" s="91"/>
      <c r="B431" s="93"/>
      <c r="C431" s="95"/>
      <c r="D431" s="95"/>
      <c r="E431" s="97"/>
      <c r="F431" s="101"/>
      <c r="G431" s="103"/>
      <c r="H431" s="103"/>
      <c r="I431" s="4" t="s">
        <v>82</v>
      </c>
      <c r="J431" s="5" t="s">
        <v>263</v>
      </c>
      <c r="K431" s="5">
        <v>12</v>
      </c>
      <c r="L431" s="5">
        <v>12</v>
      </c>
      <c r="M431" s="5">
        <f t="shared" si="55"/>
        <v>0</v>
      </c>
      <c r="N431" s="5">
        <v>12</v>
      </c>
      <c r="O431" s="6">
        <f t="shared" si="56"/>
        <v>1</v>
      </c>
      <c r="P431" s="47"/>
      <c r="Q431" s="111" t="e">
        <f>#REF!*$Q$5</f>
        <v>#REF!</v>
      </c>
      <c r="R431" s="111"/>
      <c r="S431" s="111"/>
      <c r="T431" s="111">
        <v>12</v>
      </c>
      <c r="U431" s="92">
        <f t="shared" si="53"/>
        <v>0</v>
      </c>
      <c r="V431" s="179">
        <v>12</v>
      </c>
      <c r="W431" s="129">
        <f t="shared" si="54"/>
        <v>0</v>
      </c>
    </row>
    <row r="432" spans="1:23" ht="34.5" customHeight="1" outlineLevel="7" x14ac:dyDescent="0.2">
      <c r="A432" s="91"/>
      <c r="B432" s="93"/>
      <c r="C432" s="95"/>
      <c r="D432" s="95"/>
      <c r="E432" s="97"/>
      <c r="F432" s="101"/>
      <c r="G432" s="103"/>
      <c r="H432" s="103"/>
      <c r="I432" s="4" t="s">
        <v>83</v>
      </c>
      <c r="J432" s="5" t="s">
        <v>257</v>
      </c>
      <c r="K432" s="5">
        <v>100</v>
      </c>
      <c r="L432" s="5">
        <v>65</v>
      </c>
      <c r="M432" s="5">
        <f t="shared" si="55"/>
        <v>0</v>
      </c>
      <c r="N432" s="5">
        <v>65</v>
      </c>
      <c r="O432" s="6">
        <f t="shared" si="56"/>
        <v>0.65</v>
      </c>
      <c r="P432" s="47"/>
      <c r="Q432" s="111" t="e">
        <f>#REF!*$Q$5</f>
        <v>#REF!</v>
      </c>
      <c r="R432" s="111"/>
      <c r="S432" s="111"/>
      <c r="T432" s="111">
        <v>65</v>
      </c>
      <c r="U432" s="92">
        <f t="shared" si="53"/>
        <v>0</v>
      </c>
      <c r="V432" s="179">
        <v>65</v>
      </c>
      <c r="W432" s="129">
        <f t="shared" si="54"/>
        <v>0</v>
      </c>
    </row>
    <row r="433" spans="1:23" ht="34.5" customHeight="1" outlineLevel="5" x14ac:dyDescent="0.2">
      <c r="A433" s="91"/>
      <c r="B433" s="93"/>
      <c r="C433" s="95"/>
      <c r="D433" s="95"/>
      <c r="E433" s="97"/>
      <c r="F433" s="101"/>
      <c r="G433" s="103"/>
      <c r="H433" s="103"/>
      <c r="I433" s="22" t="s">
        <v>97</v>
      </c>
      <c r="J433" s="23"/>
      <c r="K433" s="23"/>
      <c r="L433" s="23"/>
      <c r="M433" s="23"/>
      <c r="N433" s="23"/>
      <c r="O433" s="24"/>
      <c r="P433" s="50"/>
      <c r="Q433" s="111" t="e">
        <f>#REF!*$Q$5</f>
        <v>#REF!</v>
      </c>
      <c r="R433" s="111"/>
      <c r="S433" s="111"/>
      <c r="T433" s="111"/>
      <c r="U433" s="92">
        <f t="shared" si="53"/>
        <v>0</v>
      </c>
      <c r="V433" s="179"/>
      <c r="W433" s="129">
        <f t="shared" si="54"/>
        <v>0</v>
      </c>
    </row>
    <row r="434" spans="1:23" ht="34.5" customHeight="1" outlineLevel="7" x14ac:dyDescent="0.2">
      <c r="A434" s="91"/>
      <c r="B434" s="93"/>
      <c r="C434" s="95"/>
      <c r="D434" s="95"/>
      <c r="E434" s="97"/>
      <c r="F434" s="101"/>
      <c r="G434" s="103"/>
      <c r="H434" s="103"/>
      <c r="I434" s="4" t="s">
        <v>72</v>
      </c>
      <c r="J434" s="5" t="s">
        <v>256</v>
      </c>
      <c r="K434" s="5">
        <v>59040</v>
      </c>
      <c r="L434" s="5">
        <v>59040</v>
      </c>
      <c r="M434" s="5">
        <f t="shared" si="55"/>
        <v>0</v>
      </c>
      <c r="N434" s="5">
        <v>59040</v>
      </c>
      <c r="O434" s="6">
        <f t="shared" ref="O434:O440" si="57">N434/K434</f>
        <v>1</v>
      </c>
      <c r="P434" s="47"/>
      <c r="Q434" s="111" t="e">
        <f>#REF!*$Q$5</f>
        <v>#REF!</v>
      </c>
      <c r="R434" s="111"/>
      <c r="S434" s="111"/>
      <c r="T434" s="111">
        <v>59500</v>
      </c>
      <c r="U434" s="92">
        <f t="shared" si="53"/>
        <v>460</v>
      </c>
      <c r="V434" s="179">
        <v>59500</v>
      </c>
      <c r="W434" s="129">
        <f t="shared" si="54"/>
        <v>460</v>
      </c>
    </row>
    <row r="435" spans="1:23" ht="34.5" customHeight="1" outlineLevel="7" x14ac:dyDescent="0.2">
      <c r="A435" s="91"/>
      <c r="B435" s="93"/>
      <c r="C435" s="95"/>
      <c r="D435" s="95"/>
      <c r="E435" s="97"/>
      <c r="F435" s="101"/>
      <c r="G435" s="103"/>
      <c r="H435" s="103"/>
      <c r="I435" s="4" t="s">
        <v>239</v>
      </c>
      <c r="J435" s="5" t="s">
        <v>263</v>
      </c>
      <c r="K435" s="5">
        <v>8</v>
      </c>
      <c r="L435" s="5">
        <v>8</v>
      </c>
      <c r="M435" s="5">
        <f t="shared" si="55"/>
        <v>0</v>
      </c>
      <c r="N435" s="5">
        <v>8</v>
      </c>
      <c r="O435" s="6">
        <f t="shared" si="57"/>
        <v>1</v>
      </c>
      <c r="P435" s="47"/>
      <c r="Q435" s="111" t="e">
        <f>#REF!*$Q$5</f>
        <v>#REF!</v>
      </c>
      <c r="R435" s="111"/>
      <c r="S435" s="111"/>
      <c r="T435" s="111">
        <v>8</v>
      </c>
      <c r="U435" s="92">
        <f t="shared" si="53"/>
        <v>0</v>
      </c>
      <c r="V435" s="179">
        <v>8</v>
      </c>
      <c r="W435" s="129">
        <f t="shared" si="54"/>
        <v>0</v>
      </c>
    </row>
    <row r="436" spans="1:23" ht="34.5" customHeight="1" outlineLevel="7" x14ac:dyDescent="0.2">
      <c r="A436" s="91"/>
      <c r="B436" s="93"/>
      <c r="C436" s="95"/>
      <c r="D436" s="95"/>
      <c r="E436" s="97"/>
      <c r="F436" s="101"/>
      <c r="G436" s="103"/>
      <c r="H436" s="103"/>
      <c r="I436" s="4" t="s">
        <v>75</v>
      </c>
      <c r="J436" s="5" t="s">
        <v>256</v>
      </c>
      <c r="K436" s="5">
        <v>59040</v>
      </c>
      <c r="L436" s="5">
        <v>59040</v>
      </c>
      <c r="M436" s="5">
        <f t="shared" si="55"/>
        <v>0</v>
      </c>
      <c r="N436" s="5">
        <v>59040</v>
      </c>
      <c r="O436" s="6">
        <f t="shared" si="57"/>
        <v>1</v>
      </c>
      <c r="P436" s="47"/>
      <c r="Q436" s="111" t="e">
        <f>#REF!*$Q$5</f>
        <v>#REF!</v>
      </c>
      <c r="R436" s="111"/>
      <c r="S436" s="111"/>
      <c r="T436" s="111">
        <v>59500</v>
      </c>
      <c r="U436" s="92">
        <f t="shared" si="53"/>
        <v>460</v>
      </c>
      <c r="V436" s="179">
        <v>59500</v>
      </c>
      <c r="W436" s="129">
        <f t="shared" si="54"/>
        <v>460</v>
      </c>
    </row>
    <row r="437" spans="1:23" ht="34.5" customHeight="1" outlineLevel="7" x14ac:dyDescent="0.2">
      <c r="A437" s="91"/>
      <c r="B437" s="93"/>
      <c r="C437" s="95"/>
      <c r="D437" s="95"/>
      <c r="E437" s="97"/>
      <c r="F437" s="101"/>
      <c r="G437" s="103"/>
      <c r="H437" s="103"/>
      <c r="I437" s="4" t="s">
        <v>80</v>
      </c>
      <c r="J437" s="5" t="s">
        <v>256</v>
      </c>
      <c r="K437" s="5">
        <v>59040</v>
      </c>
      <c r="L437" s="5">
        <v>59040</v>
      </c>
      <c r="M437" s="5">
        <f t="shared" si="55"/>
        <v>0</v>
      </c>
      <c r="N437" s="5">
        <v>59040</v>
      </c>
      <c r="O437" s="6">
        <f t="shared" si="57"/>
        <v>1</v>
      </c>
      <c r="P437" s="47"/>
      <c r="Q437" s="111" t="e">
        <f>#REF!*$Q$5</f>
        <v>#REF!</v>
      </c>
      <c r="R437" s="111"/>
      <c r="S437" s="111"/>
      <c r="T437" s="111">
        <v>59500</v>
      </c>
      <c r="U437" s="92">
        <f t="shared" si="53"/>
        <v>460</v>
      </c>
      <c r="V437" s="179">
        <v>59500</v>
      </c>
      <c r="W437" s="129">
        <f t="shared" si="54"/>
        <v>460</v>
      </c>
    </row>
    <row r="438" spans="1:23" ht="34.5" customHeight="1" outlineLevel="7" x14ac:dyDescent="0.2">
      <c r="A438" s="91"/>
      <c r="B438" s="93"/>
      <c r="C438" s="95"/>
      <c r="D438" s="95"/>
      <c r="E438" s="97"/>
      <c r="F438" s="101"/>
      <c r="G438" s="103"/>
      <c r="H438" s="103"/>
      <c r="I438" s="4" t="s">
        <v>81</v>
      </c>
      <c r="J438" s="5" t="s">
        <v>256</v>
      </c>
      <c r="K438" s="5">
        <v>59040</v>
      </c>
      <c r="L438" s="5">
        <v>59040</v>
      </c>
      <c r="M438" s="5">
        <f t="shared" si="55"/>
        <v>0</v>
      </c>
      <c r="N438" s="5">
        <v>59040</v>
      </c>
      <c r="O438" s="6">
        <f t="shared" si="57"/>
        <v>1</v>
      </c>
      <c r="P438" s="47"/>
      <c r="Q438" s="111" t="e">
        <f>#REF!*$Q$5</f>
        <v>#REF!</v>
      </c>
      <c r="R438" s="111"/>
      <c r="S438" s="111"/>
      <c r="T438" s="111">
        <v>59500</v>
      </c>
      <c r="U438" s="92">
        <f t="shared" si="53"/>
        <v>460</v>
      </c>
      <c r="V438" s="179">
        <v>59500</v>
      </c>
      <c r="W438" s="129">
        <f t="shared" si="54"/>
        <v>460</v>
      </c>
    </row>
    <row r="439" spans="1:23" ht="34.5" customHeight="1" outlineLevel="7" x14ac:dyDescent="0.2">
      <c r="A439" s="91"/>
      <c r="B439" s="93"/>
      <c r="C439" s="95"/>
      <c r="D439" s="95"/>
      <c r="E439" s="97"/>
      <c r="F439" s="101"/>
      <c r="G439" s="103"/>
      <c r="H439" s="103"/>
      <c r="I439" s="4" t="s">
        <v>82</v>
      </c>
      <c r="J439" s="5" t="s">
        <v>263</v>
      </c>
      <c r="K439" s="5">
        <v>8</v>
      </c>
      <c r="L439" s="5">
        <v>8</v>
      </c>
      <c r="M439" s="5">
        <f t="shared" si="55"/>
        <v>0</v>
      </c>
      <c r="N439" s="5">
        <v>8</v>
      </c>
      <c r="O439" s="6">
        <f t="shared" si="57"/>
        <v>1</v>
      </c>
      <c r="P439" s="47"/>
      <c r="Q439" s="111" t="e">
        <f>#REF!*$Q$5</f>
        <v>#REF!</v>
      </c>
      <c r="R439" s="111"/>
      <c r="S439" s="111"/>
      <c r="T439" s="111">
        <v>8</v>
      </c>
      <c r="U439" s="92">
        <f t="shared" si="53"/>
        <v>0</v>
      </c>
      <c r="V439" s="179">
        <v>8</v>
      </c>
      <c r="W439" s="129">
        <f t="shared" si="54"/>
        <v>0</v>
      </c>
    </row>
    <row r="440" spans="1:23" ht="34.5" customHeight="1" outlineLevel="7" x14ac:dyDescent="0.2">
      <c r="A440" s="91"/>
      <c r="B440" s="93"/>
      <c r="C440" s="95"/>
      <c r="D440" s="95"/>
      <c r="E440" s="97"/>
      <c r="F440" s="101"/>
      <c r="G440" s="103"/>
      <c r="H440" s="103"/>
      <c r="I440" s="4" t="s">
        <v>83</v>
      </c>
      <c r="J440" s="5" t="s">
        <v>257</v>
      </c>
      <c r="K440" s="5">
        <v>100</v>
      </c>
      <c r="L440" s="5">
        <v>63</v>
      </c>
      <c r="M440" s="5">
        <f t="shared" si="55"/>
        <v>0</v>
      </c>
      <c r="N440" s="5">
        <v>63</v>
      </c>
      <c r="O440" s="6">
        <f t="shared" si="57"/>
        <v>0.63</v>
      </c>
      <c r="P440" s="47"/>
      <c r="Q440" s="111" t="e">
        <f>#REF!*$Q$5</f>
        <v>#REF!</v>
      </c>
      <c r="R440" s="111"/>
      <c r="S440" s="111"/>
      <c r="T440" s="111">
        <v>62</v>
      </c>
      <c r="U440" s="92">
        <f t="shared" si="53"/>
        <v>-1</v>
      </c>
      <c r="V440" s="179">
        <v>62</v>
      </c>
      <c r="W440" s="129">
        <f t="shared" si="54"/>
        <v>-1</v>
      </c>
    </row>
    <row r="441" spans="1:23" ht="34.5" customHeight="1" outlineLevel="5" x14ac:dyDescent="0.2">
      <c r="A441" s="91"/>
      <c r="B441" s="93"/>
      <c r="C441" s="95"/>
      <c r="D441" s="95"/>
      <c r="E441" s="97"/>
      <c r="F441" s="101"/>
      <c r="G441" s="103"/>
      <c r="H441" s="103"/>
      <c r="I441" s="22" t="s">
        <v>98</v>
      </c>
      <c r="J441" s="23"/>
      <c r="K441" s="23"/>
      <c r="L441" s="23"/>
      <c r="M441" s="23"/>
      <c r="N441" s="23"/>
      <c r="O441" s="24"/>
      <c r="P441" s="50"/>
      <c r="Q441" s="111" t="e">
        <f>#REF!*$Q$5</f>
        <v>#REF!</v>
      </c>
      <c r="R441" s="111"/>
      <c r="S441" s="111"/>
      <c r="T441" s="111"/>
      <c r="U441" s="92">
        <f t="shared" si="53"/>
        <v>0</v>
      </c>
      <c r="V441" s="179"/>
      <c r="W441" s="129">
        <f t="shared" si="54"/>
        <v>0</v>
      </c>
    </row>
    <row r="442" spans="1:23" ht="34.5" customHeight="1" outlineLevel="7" x14ac:dyDescent="0.2">
      <c r="A442" s="91"/>
      <c r="B442" s="93"/>
      <c r="C442" s="95"/>
      <c r="D442" s="95"/>
      <c r="E442" s="97"/>
      <c r="F442" s="101"/>
      <c r="G442" s="103"/>
      <c r="H442" s="103"/>
      <c r="I442" s="4" t="s">
        <v>72</v>
      </c>
      <c r="J442" s="5" t="s">
        <v>256</v>
      </c>
      <c r="K442" s="5">
        <v>101233</v>
      </c>
      <c r="L442" s="5">
        <v>101233</v>
      </c>
      <c r="M442" s="5">
        <f t="shared" si="55"/>
        <v>0</v>
      </c>
      <c r="N442" s="5">
        <v>101233</v>
      </c>
      <c r="O442" s="6">
        <f t="shared" ref="O442:O448" si="58">N442/K442</f>
        <v>1</v>
      </c>
      <c r="P442" s="47"/>
      <c r="Q442" s="111" t="e">
        <f>#REF!*$Q$5</f>
        <v>#REF!</v>
      </c>
      <c r="R442" s="111"/>
      <c r="S442" s="111"/>
      <c r="T442" s="111">
        <v>101700</v>
      </c>
      <c r="U442" s="92">
        <f t="shared" si="53"/>
        <v>467</v>
      </c>
      <c r="V442" s="179">
        <v>101700</v>
      </c>
      <c r="W442" s="129">
        <f t="shared" si="54"/>
        <v>467</v>
      </c>
    </row>
    <row r="443" spans="1:23" ht="34.5" customHeight="1" outlineLevel="7" x14ac:dyDescent="0.2">
      <c r="A443" s="91"/>
      <c r="B443" s="93"/>
      <c r="C443" s="95"/>
      <c r="D443" s="95"/>
      <c r="E443" s="97"/>
      <c r="F443" s="101"/>
      <c r="G443" s="103"/>
      <c r="H443" s="103"/>
      <c r="I443" s="4" t="s">
        <v>239</v>
      </c>
      <c r="J443" s="5" t="s">
        <v>263</v>
      </c>
      <c r="K443" s="5">
        <v>12</v>
      </c>
      <c r="L443" s="5">
        <v>12</v>
      </c>
      <c r="M443" s="5">
        <f t="shared" si="55"/>
        <v>0</v>
      </c>
      <c r="N443" s="5">
        <v>12</v>
      </c>
      <c r="O443" s="6">
        <f t="shared" si="58"/>
        <v>1</v>
      </c>
      <c r="P443" s="47"/>
      <c r="Q443" s="111" t="e">
        <f>#REF!*$Q$5</f>
        <v>#REF!</v>
      </c>
      <c r="R443" s="111"/>
      <c r="S443" s="111"/>
      <c r="T443" s="111">
        <v>12</v>
      </c>
      <c r="U443" s="92">
        <f t="shared" si="53"/>
        <v>0</v>
      </c>
      <c r="V443" s="179">
        <v>12</v>
      </c>
      <c r="W443" s="129">
        <f t="shared" si="54"/>
        <v>0</v>
      </c>
    </row>
    <row r="444" spans="1:23" ht="34.5" customHeight="1" outlineLevel="7" x14ac:dyDescent="0.2">
      <c r="A444" s="91"/>
      <c r="B444" s="93"/>
      <c r="C444" s="95"/>
      <c r="D444" s="95"/>
      <c r="E444" s="97"/>
      <c r="F444" s="101"/>
      <c r="G444" s="103"/>
      <c r="H444" s="103"/>
      <c r="I444" s="4" t="s">
        <v>75</v>
      </c>
      <c r="J444" s="5" t="s">
        <v>256</v>
      </c>
      <c r="K444" s="5">
        <v>101233</v>
      </c>
      <c r="L444" s="5">
        <v>80020</v>
      </c>
      <c r="M444" s="5">
        <f t="shared" si="55"/>
        <v>0</v>
      </c>
      <c r="N444" s="5">
        <v>80020</v>
      </c>
      <c r="O444" s="6">
        <f t="shared" si="58"/>
        <v>0.79045370580739482</v>
      </c>
      <c r="P444" s="47"/>
      <c r="Q444" s="111" t="e">
        <f>#REF!*$Q$5</f>
        <v>#REF!</v>
      </c>
      <c r="R444" s="111"/>
      <c r="S444" s="111"/>
      <c r="T444" s="111">
        <v>74869.5</v>
      </c>
      <c r="U444" s="92">
        <f t="shared" si="53"/>
        <v>-5150.5</v>
      </c>
      <c r="V444" s="179">
        <v>74869.5</v>
      </c>
      <c r="W444" s="129">
        <f t="shared" si="54"/>
        <v>-5150.5</v>
      </c>
    </row>
    <row r="445" spans="1:23" ht="34.5" customHeight="1" outlineLevel="7" x14ac:dyDescent="0.2">
      <c r="A445" s="91"/>
      <c r="B445" s="93"/>
      <c r="C445" s="95"/>
      <c r="D445" s="95"/>
      <c r="E445" s="97"/>
      <c r="F445" s="101"/>
      <c r="G445" s="103"/>
      <c r="H445" s="103"/>
      <c r="I445" s="4" t="s">
        <v>80</v>
      </c>
      <c r="J445" s="5" t="s">
        <v>256</v>
      </c>
      <c r="K445" s="5">
        <v>101233</v>
      </c>
      <c r="L445" s="5">
        <v>80020</v>
      </c>
      <c r="M445" s="5">
        <f t="shared" si="55"/>
        <v>0</v>
      </c>
      <c r="N445" s="5">
        <v>80020</v>
      </c>
      <c r="O445" s="6">
        <f t="shared" si="58"/>
        <v>0.79045370580739482</v>
      </c>
      <c r="P445" s="47"/>
      <c r="Q445" s="111" t="e">
        <f>#REF!*$Q$5</f>
        <v>#REF!</v>
      </c>
      <c r="R445" s="111"/>
      <c r="S445" s="111"/>
      <c r="T445" s="111">
        <v>74483</v>
      </c>
      <c r="U445" s="92">
        <f t="shared" si="53"/>
        <v>-5537</v>
      </c>
      <c r="V445" s="179">
        <v>74483</v>
      </c>
      <c r="W445" s="129">
        <f t="shared" si="54"/>
        <v>-5537</v>
      </c>
    </row>
    <row r="446" spans="1:23" ht="34.5" customHeight="1" outlineLevel="7" x14ac:dyDescent="0.2">
      <c r="A446" s="91"/>
      <c r="B446" s="93"/>
      <c r="C446" s="95"/>
      <c r="D446" s="95"/>
      <c r="E446" s="97"/>
      <c r="F446" s="101"/>
      <c r="G446" s="103"/>
      <c r="H446" s="103"/>
      <c r="I446" s="4" t="s">
        <v>81</v>
      </c>
      <c r="J446" s="5" t="s">
        <v>256</v>
      </c>
      <c r="K446" s="5">
        <v>101233</v>
      </c>
      <c r="L446" s="5">
        <v>63843</v>
      </c>
      <c r="M446" s="17">
        <f t="shared" si="55"/>
        <v>10290</v>
      </c>
      <c r="N446" s="5">
        <v>74133</v>
      </c>
      <c r="O446" s="6">
        <f t="shared" si="58"/>
        <v>0.73230073197475132</v>
      </c>
      <c r="P446" s="47"/>
      <c r="Q446" s="111" t="e">
        <f>#REF!*$Q$5</f>
        <v>#REF!</v>
      </c>
      <c r="R446" s="111"/>
      <c r="S446" s="111"/>
      <c r="T446" s="111">
        <v>74483</v>
      </c>
      <c r="U446" s="92">
        <f t="shared" si="53"/>
        <v>350</v>
      </c>
      <c r="V446" s="179">
        <v>74483</v>
      </c>
      <c r="W446" s="129">
        <f t="shared" si="54"/>
        <v>350</v>
      </c>
    </row>
    <row r="447" spans="1:23" ht="34.5" customHeight="1" outlineLevel="7" x14ac:dyDescent="0.2">
      <c r="A447" s="91"/>
      <c r="B447" s="93"/>
      <c r="C447" s="95"/>
      <c r="D447" s="95"/>
      <c r="E447" s="97"/>
      <c r="F447" s="101"/>
      <c r="G447" s="103"/>
      <c r="H447" s="103"/>
      <c r="I447" s="4" t="s">
        <v>82</v>
      </c>
      <c r="J447" s="5" t="s">
        <v>263</v>
      </c>
      <c r="K447" s="5">
        <v>12</v>
      </c>
      <c r="L447" s="5">
        <v>7</v>
      </c>
      <c r="M447" s="5">
        <f t="shared" si="55"/>
        <v>5</v>
      </c>
      <c r="N447" s="5">
        <v>12</v>
      </c>
      <c r="O447" s="6">
        <f t="shared" si="58"/>
        <v>1</v>
      </c>
      <c r="P447" s="47"/>
      <c r="Q447" s="111" t="e">
        <f>#REF!*$Q$5</f>
        <v>#REF!</v>
      </c>
      <c r="R447" s="111"/>
      <c r="S447" s="111"/>
      <c r="T447" s="111">
        <v>12</v>
      </c>
      <c r="U447" s="92">
        <f t="shared" si="53"/>
        <v>0</v>
      </c>
      <c r="V447" s="179">
        <v>0</v>
      </c>
      <c r="W447" s="129">
        <f t="shared" si="54"/>
        <v>-12</v>
      </c>
    </row>
    <row r="448" spans="1:23" ht="34.5" customHeight="1" outlineLevel="7" x14ac:dyDescent="0.2">
      <c r="A448" s="91"/>
      <c r="B448" s="93"/>
      <c r="C448" s="95"/>
      <c r="D448" s="95"/>
      <c r="E448" s="97"/>
      <c r="F448" s="101"/>
      <c r="G448" s="103"/>
      <c r="H448" s="103"/>
      <c r="I448" s="4" t="s">
        <v>83</v>
      </c>
      <c r="J448" s="5" t="s">
        <v>257</v>
      </c>
      <c r="K448" s="5">
        <v>100</v>
      </c>
      <c r="L448" s="5">
        <v>46</v>
      </c>
      <c r="M448" s="5">
        <f t="shared" si="55"/>
        <v>0</v>
      </c>
      <c r="N448" s="5">
        <v>46</v>
      </c>
      <c r="O448" s="6">
        <f t="shared" si="58"/>
        <v>0.46</v>
      </c>
      <c r="P448" s="47"/>
      <c r="Q448" s="111" t="e">
        <f>#REF!*$Q$5</f>
        <v>#REF!</v>
      </c>
      <c r="R448" s="111"/>
      <c r="S448" s="111"/>
      <c r="T448" s="111">
        <v>42</v>
      </c>
      <c r="U448" s="92">
        <f t="shared" si="53"/>
        <v>-4</v>
      </c>
      <c r="V448" s="179">
        <v>42</v>
      </c>
      <c r="W448" s="129">
        <f t="shared" si="54"/>
        <v>-4</v>
      </c>
    </row>
    <row r="449" spans="1:23" ht="34.5" customHeight="1" outlineLevel="5" x14ac:dyDescent="0.2">
      <c r="A449" s="91"/>
      <c r="B449" s="93"/>
      <c r="C449" s="95"/>
      <c r="D449" s="95"/>
      <c r="E449" s="97"/>
      <c r="F449" s="101"/>
      <c r="G449" s="103"/>
      <c r="H449" s="103"/>
      <c r="I449" s="22" t="s">
        <v>99</v>
      </c>
      <c r="J449" s="23"/>
      <c r="K449" s="23"/>
      <c r="L449" s="23"/>
      <c r="M449" s="23"/>
      <c r="N449" s="23"/>
      <c r="O449" s="24"/>
      <c r="P449" s="50"/>
      <c r="Q449" s="111" t="e">
        <f>#REF!*$Q$5</f>
        <v>#REF!</v>
      </c>
      <c r="R449" s="111"/>
      <c r="S449" s="111"/>
      <c r="T449" s="111"/>
      <c r="U449" s="92">
        <f t="shared" si="53"/>
        <v>0</v>
      </c>
      <c r="V449" s="179"/>
      <c r="W449" s="129">
        <f t="shared" si="54"/>
        <v>0</v>
      </c>
    </row>
    <row r="450" spans="1:23" ht="34.5" customHeight="1" outlineLevel="7" x14ac:dyDescent="0.2">
      <c r="A450" s="91"/>
      <c r="B450" s="93"/>
      <c r="C450" s="95"/>
      <c r="D450" s="95"/>
      <c r="E450" s="97"/>
      <c r="F450" s="101"/>
      <c r="G450" s="103"/>
      <c r="H450" s="103"/>
      <c r="I450" s="4" t="s">
        <v>72</v>
      </c>
      <c r="J450" s="5" t="s">
        <v>256</v>
      </c>
      <c r="K450" s="5">
        <v>142969</v>
      </c>
      <c r="L450" s="5">
        <v>142969</v>
      </c>
      <c r="M450" s="5">
        <f t="shared" si="55"/>
        <v>0</v>
      </c>
      <c r="N450" s="5">
        <v>142969</v>
      </c>
      <c r="O450" s="6">
        <f t="shared" ref="O450:O456" si="59">N450/K450</f>
        <v>1</v>
      </c>
      <c r="P450" s="47"/>
      <c r="Q450" s="111" t="e">
        <f>#REF!*$Q$5</f>
        <v>#REF!</v>
      </c>
      <c r="R450" s="111"/>
      <c r="S450" s="111"/>
      <c r="T450" s="111">
        <v>142783</v>
      </c>
      <c r="U450" s="92">
        <f t="shared" si="53"/>
        <v>-186</v>
      </c>
      <c r="V450" s="179">
        <v>142783</v>
      </c>
      <c r="W450" s="129">
        <f t="shared" si="54"/>
        <v>-186</v>
      </c>
    </row>
    <row r="451" spans="1:23" ht="34.5" customHeight="1" outlineLevel="7" x14ac:dyDescent="0.2">
      <c r="A451" s="91"/>
      <c r="B451" s="93"/>
      <c r="C451" s="95"/>
      <c r="D451" s="95"/>
      <c r="E451" s="97"/>
      <c r="F451" s="101"/>
      <c r="G451" s="103"/>
      <c r="H451" s="103"/>
      <c r="I451" s="4" t="s">
        <v>239</v>
      </c>
      <c r="J451" s="5" t="s">
        <v>263</v>
      </c>
      <c r="K451" s="5">
        <v>24</v>
      </c>
      <c r="L451" s="5">
        <v>24</v>
      </c>
      <c r="M451" s="5">
        <f t="shared" si="55"/>
        <v>0</v>
      </c>
      <c r="N451" s="5">
        <v>24</v>
      </c>
      <c r="O451" s="6">
        <f t="shared" si="59"/>
        <v>1</v>
      </c>
      <c r="P451" s="47"/>
      <c r="Q451" s="111" t="e">
        <f>#REF!*$Q$5</f>
        <v>#REF!</v>
      </c>
      <c r="R451" s="111"/>
      <c r="S451" s="111"/>
      <c r="T451" s="111">
        <v>24</v>
      </c>
      <c r="U451" s="92">
        <f t="shared" si="53"/>
        <v>0</v>
      </c>
      <c r="V451" s="179">
        <v>24</v>
      </c>
      <c r="W451" s="129">
        <f t="shared" si="54"/>
        <v>0</v>
      </c>
    </row>
    <row r="452" spans="1:23" ht="34.5" customHeight="1" outlineLevel="7" x14ac:dyDescent="0.2">
      <c r="A452" s="91"/>
      <c r="B452" s="93"/>
      <c r="C452" s="95"/>
      <c r="D452" s="95"/>
      <c r="E452" s="97"/>
      <c r="F452" s="101"/>
      <c r="G452" s="103"/>
      <c r="H452" s="103"/>
      <c r="I452" s="4" t="s">
        <v>75</v>
      </c>
      <c r="J452" s="5" t="s">
        <v>256</v>
      </c>
      <c r="K452" s="5">
        <v>142969</v>
      </c>
      <c r="L452" s="5">
        <v>142969</v>
      </c>
      <c r="M452" s="5">
        <f t="shared" si="55"/>
        <v>0</v>
      </c>
      <c r="N452" s="5">
        <v>142969</v>
      </c>
      <c r="O452" s="6">
        <f t="shared" si="59"/>
        <v>1</v>
      </c>
      <c r="P452" s="47"/>
      <c r="Q452" s="111" t="e">
        <f>#REF!*$Q$5</f>
        <v>#REF!</v>
      </c>
      <c r="R452" s="111"/>
      <c r="S452" s="111"/>
      <c r="T452" s="111">
        <v>142783</v>
      </c>
      <c r="U452" s="92">
        <f t="shared" si="53"/>
        <v>-186</v>
      </c>
      <c r="V452" s="179">
        <v>142783</v>
      </c>
      <c r="W452" s="129">
        <f t="shared" si="54"/>
        <v>-186</v>
      </c>
    </row>
    <row r="453" spans="1:23" ht="34.5" customHeight="1" outlineLevel="7" x14ac:dyDescent="0.2">
      <c r="A453" s="91"/>
      <c r="B453" s="93"/>
      <c r="C453" s="95"/>
      <c r="D453" s="95"/>
      <c r="E453" s="97"/>
      <c r="F453" s="101"/>
      <c r="G453" s="103"/>
      <c r="H453" s="103"/>
      <c r="I453" s="4" t="s">
        <v>80</v>
      </c>
      <c r="J453" s="5" t="s">
        <v>256</v>
      </c>
      <c r="K453" s="5">
        <v>142969</v>
      </c>
      <c r="L453" s="5">
        <v>142969</v>
      </c>
      <c r="M453" s="5">
        <f t="shared" si="55"/>
        <v>0</v>
      </c>
      <c r="N453" s="5">
        <v>142969</v>
      </c>
      <c r="O453" s="6">
        <f t="shared" si="59"/>
        <v>1</v>
      </c>
      <c r="P453" s="47"/>
      <c r="Q453" s="111" t="e">
        <f>#REF!*$Q$5</f>
        <v>#REF!</v>
      </c>
      <c r="R453" s="111"/>
      <c r="S453" s="111"/>
      <c r="T453" s="111">
        <v>142783</v>
      </c>
      <c r="U453" s="92">
        <f t="shared" si="53"/>
        <v>-186</v>
      </c>
      <c r="V453" s="179">
        <v>142783</v>
      </c>
      <c r="W453" s="129">
        <f t="shared" si="54"/>
        <v>-186</v>
      </c>
    </row>
    <row r="454" spans="1:23" ht="34.5" customHeight="1" outlineLevel="7" x14ac:dyDescent="0.2">
      <c r="A454" s="91"/>
      <c r="B454" s="93"/>
      <c r="C454" s="95"/>
      <c r="D454" s="95"/>
      <c r="E454" s="97"/>
      <c r="F454" s="101"/>
      <c r="G454" s="103"/>
      <c r="H454" s="103"/>
      <c r="I454" s="4" t="s">
        <v>81</v>
      </c>
      <c r="J454" s="5" t="s">
        <v>256</v>
      </c>
      <c r="K454" s="5">
        <v>142969</v>
      </c>
      <c r="L454" s="5">
        <v>142969</v>
      </c>
      <c r="M454" s="5">
        <f t="shared" si="55"/>
        <v>0</v>
      </c>
      <c r="N454" s="5">
        <v>142969</v>
      </c>
      <c r="O454" s="6">
        <f t="shared" si="59"/>
        <v>1</v>
      </c>
      <c r="P454" s="47"/>
      <c r="Q454" s="111" t="e">
        <f>#REF!*$Q$5</f>
        <v>#REF!</v>
      </c>
      <c r="R454" s="111"/>
      <c r="S454" s="111"/>
      <c r="T454" s="111">
        <v>142783</v>
      </c>
      <c r="U454" s="92">
        <f t="shared" si="53"/>
        <v>-186</v>
      </c>
      <c r="V454" s="179">
        <v>142783</v>
      </c>
      <c r="W454" s="129">
        <f t="shared" si="54"/>
        <v>-186</v>
      </c>
    </row>
    <row r="455" spans="1:23" ht="34.5" customHeight="1" outlineLevel="7" x14ac:dyDescent="0.2">
      <c r="A455" s="91"/>
      <c r="B455" s="93"/>
      <c r="C455" s="95"/>
      <c r="D455" s="95"/>
      <c r="E455" s="97"/>
      <c r="F455" s="101"/>
      <c r="G455" s="103"/>
      <c r="H455" s="103"/>
      <c r="I455" s="4" t="s">
        <v>82</v>
      </c>
      <c r="J455" s="5" t="s">
        <v>263</v>
      </c>
      <c r="K455" s="5">
        <v>24</v>
      </c>
      <c r="L455" s="5">
        <v>24</v>
      </c>
      <c r="M455" s="5">
        <f t="shared" si="55"/>
        <v>0</v>
      </c>
      <c r="N455" s="5">
        <v>24</v>
      </c>
      <c r="O455" s="6">
        <f t="shared" si="59"/>
        <v>1</v>
      </c>
      <c r="P455" s="47"/>
      <c r="Q455" s="111" t="e">
        <f>#REF!*$Q$5</f>
        <v>#REF!</v>
      </c>
      <c r="R455" s="111"/>
      <c r="S455" s="111"/>
      <c r="T455" s="111">
        <v>24</v>
      </c>
      <c r="U455" s="92">
        <f t="shared" si="53"/>
        <v>0</v>
      </c>
      <c r="V455" s="179">
        <v>24</v>
      </c>
      <c r="W455" s="129">
        <f t="shared" si="54"/>
        <v>0</v>
      </c>
    </row>
    <row r="456" spans="1:23" ht="34.5" customHeight="1" outlineLevel="7" x14ac:dyDescent="0.2">
      <c r="A456" s="91"/>
      <c r="B456" s="93"/>
      <c r="C456" s="95"/>
      <c r="D456" s="95"/>
      <c r="E456" s="97"/>
      <c r="F456" s="101"/>
      <c r="G456" s="103"/>
      <c r="H456" s="103"/>
      <c r="I456" s="4" t="s">
        <v>83</v>
      </c>
      <c r="J456" s="5" t="s">
        <v>257</v>
      </c>
      <c r="K456" s="5">
        <v>100</v>
      </c>
      <c r="L456" s="5">
        <v>63</v>
      </c>
      <c r="M456" s="5">
        <f t="shared" si="55"/>
        <v>0</v>
      </c>
      <c r="N456" s="5">
        <v>63</v>
      </c>
      <c r="O456" s="6">
        <f t="shared" si="59"/>
        <v>0.63</v>
      </c>
      <c r="P456" s="47"/>
      <c r="Q456" s="111" t="e">
        <f>#REF!*$Q$5</f>
        <v>#REF!</v>
      </c>
      <c r="R456" s="111"/>
      <c r="S456" s="111"/>
      <c r="T456" s="111">
        <v>62</v>
      </c>
      <c r="U456" s="92">
        <f t="shared" si="53"/>
        <v>-1</v>
      </c>
      <c r="V456" s="179">
        <v>62</v>
      </c>
      <c r="W456" s="129">
        <f t="shared" si="54"/>
        <v>-1</v>
      </c>
    </row>
    <row r="457" spans="1:23" ht="34.5" customHeight="1" outlineLevel="5" x14ac:dyDescent="0.2">
      <c r="A457" s="91"/>
      <c r="B457" s="93"/>
      <c r="C457" s="95"/>
      <c r="D457" s="95"/>
      <c r="E457" s="97"/>
      <c r="F457" s="101"/>
      <c r="G457" s="103"/>
      <c r="H457" s="103"/>
      <c r="I457" s="22" t="s">
        <v>100</v>
      </c>
      <c r="J457" s="23"/>
      <c r="K457" s="23"/>
      <c r="L457" s="23"/>
      <c r="M457" s="23"/>
      <c r="N457" s="23"/>
      <c r="O457" s="24"/>
      <c r="P457" s="50"/>
      <c r="Q457" s="111" t="e">
        <f>#REF!*$Q$5</f>
        <v>#REF!</v>
      </c>
      <c r="R457" s="111"/>
      <c r="S457" s="111"/>
      <c r="T457" s="111"/>
      <c r="U457" s="92">
        <f t="shared" si="53"/>
        <v>0</v>
      </c>
      <c r="V457" s="179"/>
      <c r="W457" s="129">
        <f t="shared" si="54"/>
        <v>0</v>
      </c>
    </row>
    <row r="458" spans="1:23" ht="34.5" customHeight="1" outlineLevel="7" x14ac:dyDescent="0.2">
      <c r="A458" s="91"/>
      <c r="B458" s="93"/>
      <c r="C458" s="95"/>
      <c r="D458" s="95"/>
      <c r="E458" s="97"/>
      <c r="F458" s="101"/>
      <c r="G458" s="103"/>
      <c r="H458" s="103"/>
      <c r="I458" s="4" t="s">
        <v>72</v>
      </c>
      <c r="J458" s="5" t="s">
        <v>256</v>
      </c>
      <c r="K458" s="5">
        <v>81227</v>
      </c>
      <c r="L458" s="5">
        <v>81227</v>
      </c>
      <c r="M458" s="5">
        <f t="shared" si="55"/>
        <v>673</v>
      </c>
      <c r="N458" s="5">
        <v>81900</v>
      </c>
      <c r="O458" s="6">
        <f t="shared" ref="O458:O464" si="60">N458/K458</f>
        <v>1.0082854223349378</v>
      </c>
      <c r="P458" s="47"/>
      <c r="Q458" s="111" t="e">
        <f>#REF!*$Q$5</f>
        <v>#REF!</v>
      </c>
      <c r="R458" s="111"/>
      <c r="S458" s="111"/>
      <c r="T458" s="111">
        <v>81900</v>
      </c>
      <c r="U458" s="92">
        <f t="shared" si="53"/>
        <v>0</v>
      </c>
      <c r="V458" s="179">
        <v>81900</v>
      </c>
      <c r="W458" s="129">
        <f t="shared" si="54"/>
        <v>0</v>
      </c>
    </row>
    <row r="459" spans="1:23" ht="34.5" customHeight="1" outlineLevel="7" x14ac:dyDescent="0.2">
      <c r="A459" s="91"/>
      <c r="B459" s="93"/>
      <c r="C459" s="95"/>
      <c r="D459" s="95"/>
      <c r="E459" s="97"/>
      <c r="F459" s="101"/>
      <c r="G459" s="103"/>
      <c r="H459" s="103"/>
      <c r="I459" s="4" t="s">
        <v>239</v>
      </c>
      <c r="J459" s="5" t="s">
        <v>263</v>
      </c>
      <c r="K459" s="5">
        <v>6</v>
      </c>
      <c r="L459" s="5">
        <v>6</v>
      </c>
      <c r="M459" s="5">
        <f t="shared" si="55"/>
        <v>0</v>
      </c>
      <c r="N459" s="5">
        <v>6</v>
      </c>
      <c r="O459" s="6">
        <f t="shared" si="60"/>
        <v>1</v>
      </c>
      <c r="P459" s="47"/>
      <c r="Q459" s="111" t="e">
        <f>#REF!*$Q$5</f>
        <v>#REF!</v>
      </c>
      <c r="R459" s="111"/>
      <c r="S459" s="111"/>
      <c r="T459" s="111">
        <v>6</v>
      </c>
      <c r="U459" s="92">
        <f t="shared" si="53"/>
        <v>0</v>
      </c>
      <c r="V459" s="179">
        <v>6</v>
      </c>
      <c r="W459" s="129">
        <f t="shared" si="54"/>
        <v>0</v>
      </c>
    </row>
    <row r="460" spans="1:23" ht="34.5" customHeight="1" outlineLevel="7" x14ac:dyDescent="0.2">
      <c r="A460" s="91"/>
      <c r="B460" s="93"/>
      <c r="C460" s="95"/>
      <c r="D460" s="95"/>
      <c r="E460" s="97"/>
      <c r="F460" s="101"/>
      <c r="G460" s="103"/>
      <c r="H460" s="103"/>
      <c r="I460" s="4" t="s">
        <v>75</v>
      </c>
      <c r="J460" s="5" t="s">
        <v>256</v>
      </c>
      <c r="K460" s="5">
        <v>81227</v>
      </c>
      <c r="L460" s="5">
        <v>81227</v>
      </c>
      <c r="M460" s="5">
        <f t="shared" si="55"/>
        <v>673</v>
      </c>
      <c r="N460" s="5">
        <v>81900</v>
      </c>
      <c r="O460" s="6">
        <f t="shared" si="60"/>
        <v>1.0082854223349378</v>
      </c>
      <c r="P460" s="47"/>
      <c r="Q460" s="111" t="e">
        <f>#REF!*$Q$5</f>
        <v>#REF!</v>
      </c>
      <c r="R460" s="111"/>
      <c r="S460" s="111"/>
      <c r="T460" s="111">
        <v>81900</v>
      </c>
      <c r="U460" s="92">
        <f t="shared" si="53"/>
        <v>0</v>
      </c>
      <c r="V460" s="179">
        <v>81900</v>
      </c>
      <c r="W460" s="129">
        <f t="shared" si="54"/>
        <v>0</v>
      </c>
    </row>
    <row r="461" spans="1:23" ht="34.5" customHeight="1" outlineLevel="7" x14ac:dyDescent="0.2">
      <c r="A461" s="91"/>
      <c r="B461" s="93"/>
      <c r="C461" s="95"/>
      <c r="D461" s="95"/>
      <c r="E461" s="97"/>
      <c r="F461" s="101"/>
      <c r="G461" s="103"/>
      <c r="H461" s="103"/>
      <c r="I461" s="4" t="s">
        <v>80</v>
      </c>
      <c r="J461" s="5" t="s">
        <v>256</v>
      </c>
      <c r="K461" s="5">
        <v>81227</v>
      </c>
      <c r="L461" s="5">
        <v>0</v>
      </c>
      <c r="M461" s="5">
        <f t="shared" si="55"/>
        <v>25000</v>
      </c>
      <c r="N461" s="5">
        <v>25000</v>
      </c>
      <c r="O461" s="6">
        <f t="shared" si="60"/>
        <v>0.30777943294717275</v>
      </c>
      <c r="P461" s="47"/>
      <c r="Q461" s="111" t="e">
        <f>#REF!*$Q$5</f>
        <v>#REF!</v>
      </c>
      <c r="R461" s="111"/>
      <c r="S461" s="111"/>
      <c r="T461" s="111">
        <v>25000</v>
      </c>
      <c r="U461" s="92">
        <f t="shared" si="53"/>
        <v>0</v>
      </c>
      <c r="V461" s="179">
        <v>25000</v>
      </c>
      <c r="W461" s="129">
        <f t="shared" si="54"/>
        <v>0</v>
      </c>
    </row>
    <row r="462" spans="1:23" ht="34.5" customHeight="1" outlineLevel="7" x14ac:dyDescent="0.2">
      <c r="A462" s="91"/>
      <c r="B462" s="93"/>
      <c r="C462" s="95"/>
      <c r="D462" s="95"/>
      <c r="E462" s="97"/>
      <c r="F462" s="101"/>
      <c r="G462" s="103"/>
      <c r="H462" s="103"/>
      <c r="I462" s="4" t="s">
        <v>81</v>
      </c>
      <c r="J462" s="5" t="s">
        <v>256</v>
      </c>
      <c r="K462" s="5">
        <v>81227</v>
      </c>
      <c r="L462" s="5">
        <v>0</v>
      </c>
      <c r="M462" s="5">
        <f t="shared" si="55"/>
        <v>25000</v>
      </c>
      <c r="N462" s="5">
        <v>25000</v>
      </c>
      <c r="O462" s="6">
        <f t="shared" si="60"/>
        <v>0.30777943294717275</v>
      </c>
      <c r="P462" s="47"/>
      <c r="Q462" s="111" t="e">
        <f>#REF!*$Q$5</f>
        <v>#REF!</v>
      </c>
      <c r="R462" s="111"/>
      <c r="S462" s="111"/>
      <c r="T462" s="111">
        <v>25000</v>
      </c>
      <c r="U462" s="92">
        <f t="shared" si="53"/>
        <v>0</v>
      </c>
      <c r="V462" s="179">
        <v>25000</v>
      </c>
      <c r="W462" s="129">
        <f t="shared" si="54"/>
        <v>0</v>
      </c>
    </row>
    <row r="463" spans="1:23" ht="34.5" customHeight="1" outlineLevel="7" x14ac:dyDescent="0.2">
      <c r="A463" s="91"/>
      <c r="B463" s="93"/>
      <c r="C463" s="95"/>
      <c r="D463" s="95"/>
      <c r="E463" s="97"/>
      <c r="F463" s="101"/>
      <c r="G463" s="103"/>
      <c r="H463" s="103"/>
      <c r="I463" s="4" t="s">
        <v>82</v>
      </c>
      <c r="J463" s="5" t="s">
        <v>263</v>
      </c>
      <c r="K463" s="5">
        <v>6</v>
      </c>
      <c r="L463" s="5">
        <v>0</v>
      </c>
      <c r="M463" s="5">
        <f t="shared" si="55"/>
        <v>0</v>
      </c>
      <c r="N463" s="5">
        <v>0</v>
      </c>
      <c r="O463" s="6">
        <f t="shared" si="60"/>
        <v>0</v>
      </c>
      <c r="P463" s="47"/>
      <c r="Q463" s="111" t="e">
        <f>#REF!*$Q$5</f>
        <v>#REF!</v>
      </c>
      <c r="R463" s="111"/>
      <c r="S463" s="111"/>
      <c r="T463" s="111">
        <v>0</v>
      </c>
      <c r="U463" s="92">
        <f t="shared" si="53"/>
        <v>0</v>
      </c>
      <c r="V463" s="179">
        <v>0</v>
      </c>
      <c r="W463" s="129">
        <f t="shared" si="54"/>
        <v>0</v>
      </c>
    </row>
    <row r="464" spans="1:23" ht="34.5" customHeight="1" outlineLevel="7" x14ac:dyDescent="0.2">
      <c r="A464" s="91"/>
      <c r="B464" s="93"/>
      <c r="C464" s="95"/>
      <c r="D464" s="95"/>
      <c r="E464" s="97"/>
      <c r="F464" s="101"/>
      <c r="G464" s="103"/>
      <c r="H464" s="103"/>
      <c r="I464" s="4" t="s">
        <v>83</v>
      </c>
      <c r="J464" s="5" t="s">
        <v>257</v>
      </c>
      <c r="K464" s="5">
        <v>100</v>
      </c>
      <c r="L464" s="5">
        <v>41</v>
      </c>
      <c r="M464" s="5">
        <f t="shared" si="55"/>
        <v>3</v>
      </c>
      <c r="N464" s="5">
        <v>44</v>
      </c>
      <c r="O464" s="6">
        <f t="shared" si="60"/>
        <v>0.44</v>
      </c>
      <c r="P464" s="47"/>
      <c r="Q464" s="111" t="e">
        <f>#REF!*$Q$5</f>
        <v>#REF!</v>
      </c>
      <c r="R464" s="111"/>
      <c r="S464" s="111"/>
      <c r="T464" s="111">
        <v>44</v>
      </c>
      <c r="U464" s="92">
        <f t="shared" si="53"/>
        <v>0</v>
      </c>
      <c r="V464" s="179">
        <v>44</v>
      </c>
      <c r="W464" s="129">
        <f t="shared" si="54"/>
        <v>0</v>
      </c>
    </row>
    <row r="465" spans="1:23" ht="34.5" customHeight="1" outlineLevel="5" x14ac:dyDescent="0.2">
      <c r="A465" s="91"/>
      <c r="B465" s="93"/>
      <c r="C465" s="95"/>
      <c r="D465" s="95"/>
      <c r="E465" s="97"/>
      <c r="F465" s="101"/>
      <c r="G465" s="103"/>
      <c r="H465" s="103"/>
      <c r="I465" s="22" t="s">
        <v>101</v>
      </c>
      <c r="J465" s="23"/>
      <c r="K465" s="23"/>
      <c r="L465" s="23"/>
      <c r="M465" s="23"/>
      <c r="N465" s="23"/>
      <c r="O465" s="24"/>
      <c r="P465" s="50"/>
      <c r="Q465" s="111" t="e">
        <f>#REF!*$Q$5</f>
        <v>#REF!</v>
      </c>
      <c r="R465" s="111"/>
      <c r="S465" s="111"/>
      <c r="T465" s="111"/>
      <c r="U465" s="92">
        <f t="shared" si="53"/>
        <v>0</v>
      </c>
      <c r="V465" s="179"/>
      <c r="W465" s="129">
        <f t="shared" si="54"/>
        <v>0</v>
      </c>
    </row>
    <row r="466" spans="1:23" ht="34.5" customHeight="1" outlineLevel="7" x14ac:dyDescent="0.2">
      <c r="A466" s="91"/>
      <c r="B466" s="93"/>
      <c r="C466" s="95"/>
      <c r="D466" s="95"/>
      <c r="E466" s="97"/>
      <c r="F466" s="101"/>
      <c r="G466" s="103"/>
      <c r="H466" s="103"/>
      <c r="I466" s="4" t="s">
        <v>72</v>
      </c>
      <c r="J466" s="5" t="s">
        <v>256</v>
      </c>
      <c r="K466" s="5">
        <v>115037</v>
      </c>
      <c r="L466" s="5">
        <v>115037</v>
      </c>
      <c r="M466" s="5">
        <f t="shared" si="55"/>
        <v>0</v>
      </c>
      <c r="N466" s="5">
        <v>115037</v>
      </c>
      <c r="O466" s="6">
        <f t="shared" ref="O466:O472" si="61">N466/K466</f>
        <v>1</v>
      </c>
      <c r="P466" s="47"/>
      <c r="Q466" s="111" t="e">
        <f>#REF!*$Q$5</f>
        <v>#REF!</v>
      </c>
      <c r="R466" s="111"/>
      <c r="S466" s="111"/>
      <c r="T466" s="111">
        <v>115037</v>
      </c>
      <c r="U466" s="92">
        <f t="shared" si="53"/>
        <v>0</v>
      </c>
      <c r="V466" s="179">
        <v>115037</v>
      </c>
      <c r="W466" s="129">
        <f t="shared" si="54"/>
        <v>0</v>
      </c>
    </row>
    <row r="467" spans="1:23" ht="34.5" customHeight="1" outlineLevel="7" x14ac:dyDescent="0.2">
      <c r="A467" s="91"/>
      <c r="B467" s="93"/>
      <c r="C467" s="95"/>
      <c r="D467" s="95"/>
      <c r="E467" s="97"/>
      <c r="F467" s="101"/>
      <c r="G467" s="103"/>
      <c r="H467" s="103"/>
      <c r="I467" s="4" t="s">
        <v>239</v>
      </c>
      <c r="J467" s="5" t="s">
        <v>263</v>
      </c>
      <c r="K467" s="5">
        <v>14</v>
      </c>
      <c r="L467" s="5">
        <v>14</v>
      </c>
      <c r="M467" s="5">
        <f t="shared" si="55"/>
        <v>0</v>
      </c>
      <c r="N467" s="5">
        <v>14</v>
      </c>
      <c r="O467" s="6">
        <f t="shared" si="61"/>
        <v>1</v>
      </c>
      <c r="P467" s="47"/>
      <c r="Q467" s="111" t="e">
        <f>#REF!*$Q$5</f>
        <v>#REF!</v>
      </c>
      <c r="R467" s="111"/>
      <c r="S467" s="111"/>
      <c r="T467" s="111">
        <v>14</v>
      </c>
      <c r="U467" s="92">
        <f t="shared" si="53"/>
        <v>0</v>
      </c>
      <c r="V467" s="179">
        <v>14</v>
      </c>
      <c r="W467" s="129">
        <f t="shared" si="54"/>
        <v>0</v>
      </c>
    </row>
    <row r="468" spans="1:23" ht="34.5" customHeight="1" outlineLevel="7" x14ac:dyDescent="0.2">
      <c r="A468" s="91"/>
      <c r="B468" s="93"/>
      <c r="C468" s="95"/>
      <c r="D468" s="95"/>
      <c r="E468" s="97"/>
      <c r="F468" s="101"/>
      <c r="G468" s="103"/>
      <c r="H468" s="103"/>
      <c r="I468" s="4" t="s">
        <v>75</v>
      </c>
      <c r="J468" s="5" t="s">
        <v>256</v>
      </c>
      <c r="K468" s="5">
        <v>115037</v>
      </c>
      <c r="L468" s="5">
        <v>75808</v>
      </c>
      <c r="M468" s="5">
        <f t="shared" si="55"/>
        <v>0</v>
      </c>
      <c r="N468" s="5">
        <v>75808</v>
      </c>
      <c r="O468" s="6">
        <f t="shared" si="61"/>
        <v>0.65898797778106177</v>
      </c>
      <c r="P468" s="47"/>
      <c r="Q468" s="111" t="e">
        <f>#REF!*$Q$5</f>
        <v>#REF!</v>
      </c>
      <c r="R468" s="111"/>
      <c r="S468" s="111"/>
      <c r="T468" s="111">
        <v>75807.499999999985</v>
      </c>
      <c r="U468" s="92">
        <f t="shared" si="53"/>
        <v>-0.50000000001455192</v>
      </c>
      <c r="V468" s="179">
        <v>75807.499999999985</v>
      </c>
      <c r="W468" s="129">
        <f t="shared" si="54"/>
        <v>-0.50000000001455192</v>
      </c>
    </row>
    <row r="469" spans="1:23" ht="34.5" customHeight="1" outlineLevel="7" x14ac:dyDescent="0.2">
      <c r="A469" s="91"/>
      <c r="B469" s="93"/>
      <c r="C469" s="95"/>
      <c r="D469" s="95"/>
      <c r="E469" s="97"/>
      <c r="F469" s="101"/>
      <c r="G469" s="103"/>
      <c r="H469" s="103"/>
      <c r="I469" s="4" t="s">
        <v>80</v>
      </c>
      <c r="J469" s="5" t="s">
        <v>256</v>
      </c>
      <c r="K469" s="5">
        <v>115037</v>
      </c>
      <c r="L469" s="5">
        <v>0</v>
      </c>
      <c r="M469" s="5">
        <f t="shared" si="55"/>
        <v>40000</v>
      </c>
      <c r="N469" s="5">
        <v>40000</v>
      </c>
      <c r="O469" s="6">
        <f t="shared" si="61"/>
        <v>0.34771421368777</v>
      </c>
      <c r="P469" s="47"/>
      <c r="Q469" s="111" t="e">
        <f>#REF!*$Q$5</f>
        <v>#REF!</v>
      </c>
      <c r="R469" s="111"/>
      <c r="S469" s="111"/>
      <c r="T469" s="111">
        <v>40000</v>
      </c>
      <c r="U469" s="92">
        <f t="shared" si="53"/>
        <v>0</v>
      </c>
      <c r="V469" s="179">
        <v>0</v>
      </c>
      <c r="W469" s="129">
        <f t="shared" si="54"/>
        <v>-40000</v>
      </c>
    </row>
    <row r="470" spans="1:23" ht="34.5" customHeight="1" outlineLevel="7" x14ac:dyDescent="0.2">
      <c r="A470" s="91"/>
      <c r="B470" s="93"/>
      <c r="C470" s="95"/>
      <c r="D470" s="95"/>
      <c r="E470" s="97"/>
      <c r="F470" s="101"/>
      <c r="G470" s="103"/>
      <c r="H470" s="103"/>
      <c r="I470" s="4" t="s">
        <v>81</v>
      </c>
      <c r="J470" s="5" t="s">
        <v>256</v>
      </c>
      <c r="K470" s="5">
        <v>115037</v>
      </c>
      <c r="L470" s="5">
        <v>0</v>
      </c>
      <c r="M470" s="5">
        <f t="shared" si="55"/>
        <v>0</v>
      </c>
      <c r="N470" s="5">
        <v>0</v>
      </c>
      <c r="O470" s="6">
        <f t="shared" si="61"/>
        <v>0</v>
      </c>
      <c r="P470" s="47"/>
      <c r="Q470" s="111" t="e">
        <f>#REF!*$Q$5</f>
        <v>#REF!</v>
      </c>
      <c r="R470" s="111"/>
      <c r="S470" s="111"/>
      <c r="T470" s="111">
        <v>0</v>
      </c>
      <c r="U470" s="92">
        <f t="shared" si="53"/>
        <v>0</v>
      </c>
      <c r="V470" s="179">
        <v>0</v>
      </c>
      <c r="W470" s="129">
        <f t="shared" si="54"/>
        <v>0</v>
      </c>
    </row>
    <row r="471" spans="1:23" ht="34.5" customHeight="1" outlineLevel="7" x14ac:dyDescent="0.2">
      <c r="A471" s="91"/>
      <c r="B471" s="93"/>
      <c r="C471" s="95"/>
      <c r="D471" s="95"/>
      <c r="E471" s="97"/>
      <c r="F471" s="101"/>
      <c r="G471" s="103"/>
      <c r="H471" s="103"/>
      <c r="I471" s="4" t="s">
        <v>82</v>
      </c>
      <c r="J471" s="5" t="s">
        <v>263</v>
      </c>
      <c r="K471" s="5">
        <v>14</v>
      </c>
      <c r="L471" s="5">
        <v>0</v>
      </c>
      <c r="M471" s="5">
        <f t="shared" si="55"/>
        <v>0</v>
      </c>
      <c r="N471" s="5">
        <v>0</v>
      </c>
      <c r="O471" s="6">
        <f t="shared" si="61"/>
        <v>0</v>
      </c>
      <c r="P471" s="47"/>
      <c r="Q471" s="111" t="e">
        <f>#REF!*$Q$5</f>
        <v>#REF!</v>
      </c>
      <c r="R471" s="111"/>
      <c r="S471" s="111"/>
      <c r="T471" s="111">
        <v>0</v>
      </c>
      <c r="U471" s="92">
        <f t="shared" si="53"/>
        <v>0</v>
      </c>
      <c r="V471" s="179">
        <v>0</v>
      </c>
      <c r="W471" s="129">
        <f t="shared" si="54"/>
        <v>0</v>
      </c>
    </row>
    <row r="472" spans="1:23" ht="34.5" customHeight="1" outlineLevel="7" x14ac:dyDescent="0.2">
      <c r="A472" s="91"/>
      <c r="B472" s="93"/>
      <c r="C472" s="95"/>
      <c r="D472" s="95"/>
      <c r="E472" s="97"/>
      <c r="F472" s="101"/>
      <c r="G472" s="103"/>
      <c r="H472" s="103"/>
      <c r="I472" s="4" t="s">
        <v>83</v>
      </c>
      <c r="J472" s="5" t="s">
        <v>257</v>
      </c>
      <c r="K472" s="5">
        <v>100</v>
      </c>
      <c r="L472" s="5">
        <v>31</v>
      </c>
      <c r="M472" s="5">
        <f t="shared" si="55"/>
        <v>0</v>
      </c>
      <c r="N472" s="5">
        <v>31</v>
      </c>
      <c r="O472" s="6">
        <f t="shared" si="61"/>
        <v>0.31</v>
      </c>
      <c r="P472" s="47"/>
      <c r="Q472" s="111" t="e">
        <f>#REF!*$Q$5</f>
        <v>#REF!</v>
      </c>
      <c r="R472" s="111"/>
      <c r="S472" s="111"/>
      <c r="T472" s="111">
        <v>31</v>
      </c>
      <c r="U472" s="92">
        <f t="shared" si="53"/>
        <v>0</v>
      </c>
      <c r="V472" s="179">
        <v>31</v>
      </c>
      <c r="W472" s="129">
        <f t="shared" si="54"/>
        <v>0</v>
      </c>
    </row>
    <row r="473" spans="1:23" ht="34.5" customHeight="1" outlineLevel="5" x14ac:dyDescent="0.2">
      <c r="A473" s="91"/>
      <c r="B473" s="93"/>
      <c r="C473" s="95"/>
      <c r="D473" s="95"/>
      <c r="E473" s="97"/>
      <c r="F473" s="101"/>
      <c r="G473" s="103"/>
      <c r="H473" s="103"/>
      <c r="I473" s="22" t="s">
        <v>102</v>
      </c>
      <c r="J473" s="23"/>
      <c r="K473" s="23"/>
      <c r="L473" s="23"/>
      <c r="M473" s="23"/>
      <c r="N473" s="23"/>
      <c r="O473" s="24"/>
      <c r="P473" s="50"/>
      <c r="Q473" s="111" t="e">
        <f>#REF!*$Q$5</f>
        <v>#REF!</v>
      </c>
      <c r="R473" s="111"/>
      <c r="S473" s="111"/>
      <c r="T473" s="111"/>
      <c r="U473" s="92">
        <f t="shared" si="53"/>
        <v>0</v>
      </c>
      <c r="V473" s="179"/>
      <c r="W473" s="129">
        <f t="shared" si="54"/>
        <v>0</v>
      </c>
    </row>
    <row r="474" spans="1:23" ht="34.5" customHeight="1" outlineLevel="7" x14ac:dyDescent="0.2">
      <c r="A474" s="91"/>
      <c r="B474" s="93"/>
      <c r="C474" s="95"/>
      <c r="D474" s="95"/>
      <c r="E474" s="97"/>
      <c r="F474" s="101"/>
      <c r="G474" s="103"/>
      <c r="H474" s="103"/>
      <c r="I474" s="4" t="s">
        <v>72</v>
      </c>
      <c r="J474" s="5" t="s">
        <v>256</v>
      </c>
      <c r="K474" s="5">
        <v>34919</v>
      </c>
      <c r="L474" s="5">
        <v>34919</v>
      </c>
      <c r="M474" s="5">
        <f t="shared" si="55"/>
        <v>0</v>
      </c>
      <c r="N474" s="5">
        <v>34919</v>
      </c>
      <c r="O474" s="6">
        <f t="shared" ref="O474:O480" si="62">N474/K474</f>
        <v>1</v>
      </c>
      <c r="P474" s="47"/>
      <c r="Q474" s="111" t="e">
        <f>#REF!*$Q$5</f>
        <v>#REF!</v>
      </c>
      <c r="R474" s="111"/>
      <c r="S474" s="111"/>
      <c r="T474" s="111">
        <v>33400</v>
      </c>
      <c r="U474" s="92">
        <f t="shared" si="53"/>
        <v>-1519</v>
      </c>
      <c r="V474" s="179">
        <v>33400</v>
      </c>
      <c r="W474" s="129">
        <f t="shared" si="54"/>
        <v>-1519</v>
      </c>
    </row>
    <row r="475" spans="1:23" ht="34.5" customHeight="1" outlineLevel="7" x14ac:dyDescent="0.2">
      <c r="A475" s="91"/>
      <c r="B475" s="93"/>
      <c r="C475" s="95"/>
      <c r="D475" s="95"/>
      <c r="E475" s="97"/>
      <c r="F475" s="101"/>
      <c r="G475" s="103"/>
      <c r="H475" s="103"/>
      <c r="I475" s="4" t="s">
        <v>239</v>
      </c>
      <c r="J475" s="5" t="s">
        <v>263</v>
      </c>
      <c r="K475" s="5">
        <v>12</v>
      </c>
      <c r="L475" s="5">
        <v>12</v>
      </c>
      <c r="M475" s="5">
        <f t="shared" si="55"/>
        <v>0</v>
      </c>
      <c r="N475" s="5">
        <v>12</v>
      </c>
      <c r="O475" s="6">
        <f t="shared" si="62"/>
        <v>1</v>
      </c>
      <c r="P475" s="47"/>
      <c r="Q475" s="111" t="e">
        <f>#REF!*$Q$5</f>
        <v>#REF!</v>
      </c>
      <c r="R475" s="111"/>
      <c r="S475" s="111"/>
      <c r="T475" s="111">
        <v>12</v>
      </c>
      <c r="U475" s="92">
        <f t="shared" si="53"/>
        <v>0</v>
      </c>
      <c r="V475" s="179">
        <v>12</v>
      </c>
      <c r="W475" s="129">
        <f t="shared" si="54"/>
        <v>0</v>
      </c>
    </row>
    <row r="476" spans="1:23" ht="34.5" customHeight="1" outlineLevel="7" x14ac:dyDescent="0.2">
      <c r="A476" s="91"/>
      <c r="B476" s="93"/>
      <c r="C476" s="95"/>
      <c r="D476" s="95"/>
      <c r="E476" s="97"/>
      <c r="F476" s="101"/>
      <c r="G476" s="103"/>
      <c r="H476" s="103"/>
      <c r="I476" s="4" t="s">
        <v>75</v>
      </c>
      <c r="J476" s="5" t="s">
        <v>256</v>
      </c>
      <c r="K476" s="5">
        <v>34919</v>
      </c>
      <c r="L476" s="5">
        <v>34919</v>
      </c>
      <c r="M476" s="5">
        <f t="shared" si="55"/>
        <v>0</v>
      </c>
      <c r="N476" s="5">
        <v>34919</v>
      </c>
      <c r="O476" s="6">
        <f t="shared" si="62"/>
        <v>1</v>
      </c>
      <c r="P476" s="47"/>
      <c r="Q476" s="111" t="e">
        <f>#REF!*$Q$5</f>
        <v>#REF!</v>
      </c>
      <c r="R476" s="111"/>
      <c r="S476" s="111"/>
      <c r="T476" s="111">
        <v>33399.599999999999</v>
      </c>
      <c r="U476" s="92">
        <f t="shared" si="53"/>
        <v>-1519.4000000000015</v>
      </c>
      <c r="V476" s="179">
        <v>33399.599999999999</v>
      </c>
      <c r="W476" s="129">
        <f t="shared" si="54"/>
        <v>-1519.4000000000015</v>
      </c>
    </row>
    <row r="477" spans="1:23" ht="34.5" customHeight="1" outlineLevel="7" x14ac:dyDescent="0.2">
      <c r="A477" s="91"/>
      <c r="B477" s="93"/>
      <c r="C477" s="95"/>
      <c r="D477" s="95"/>
      <c r="E477" s="97"/>
      <c r="F477" s="101"/>
      <c r="G477" s="103"/>
      <c r="H477" s="103"/>
      <c r="I477" s="4" t="s">
        <v>80</v>
      </c>
      <c r="J477" s="5" t="s">
        <v>256</v>
      </c>
      <c r="K477" s="5">
        <v>34919</v>
      </c>
      <c r="L477" s="5">
        <v>34919</v>
      </c>
      <c r="M477" s="5">
        <f t="shared" si="55"/>
        <v>0</v>
      </c>
      <c r="N477" s="5">
        <v>34919</v>
      </c>
      <c r="O477" s="6">
        <f t="shared" si="62"/>
        <v>1</v>
      </c>
      <c r="P477" s="47"/>
      <c r="Q477" s="111" t="e">
        <f>#REF!*$Q$5</f>
        <v>#REF!</v>
      </c>
      <c r="R477" s="111"/>
      <c r="S477" s="111"/>
      <c r="T477" s="111">
        <v>33400</v>
      </c>
      <c r="U477" s="92">
        <f t="shared" si="53"/>
        <v>-1519</v>
      </c>
      <c r="V477" s="179">
        <v>33400</v>
      </c>
      <c r="W477" s="129">
        <f t="shared" si="54"/>
        <v>-1519</v>
      </c>
    </row>
    <row r="478" spans="1:23" ht="34.5" customHeight="1" outlineLevel="7" x14ac:dyDescent="0.2">
      <c r="A478" s="91"/>
      <c r="B478" s="93"/>
      <c r="C478" s="95"/>
      <c r="D478" s="95"/>
      <c r="E478" s="97"/>
      <c r="F478" s="101"/>
      <c r="G478" s="103"/>
      <c r="H478" s="103"/>
      <c r="I478" s="4" t="s">
        <v>81</v>
      </c>
      <c r="J478" s="5" t="s">
        <v>256</v>
      </c>
      <c r="K478" s="5">
        <v>34919</v>
      </c>
      <c r="L478" s="5">
        <v>34919</v>
      </c>
      <c r="M478" s="5">
        <f t="shared" si="55"/>
        <v>0</v>
      </c>
      <c r="N478" s="5">
        <v>34919</v>
      </c>
      <c r="O478" s="6">
        <f t="shared" si="62"/>
        <v>1</v>
      </c>
      <c r="P478" s="47"/>
      <c r="Q478" s="111" t="e">
        <f>#REF!*$Q$5</f>
        <v>#REF!</v>
      </c>
      <c r="R478" s="111"/>
      <c r="S478" s="111"/>
      <c r="T478" s="111">
        <v>33400</v>
      </c>
      <c r="U478" s="92">
        <f t="shared" si="53"/>
        <v>-1519</v>
      </c>
      <c r="V478" s="179">
        <v>33400</v>
      </c>
      <c r="W478" s="129">
        <f t="shared" si="54"/>
        <v>-1519</v>
      </c>
    </row>
    <row r="479" spans="1:23" ht="34.5" customHeight="1" outlineLevel="7" x14ac:dyDescent="0.2">
      <c r="A479" s="91"/>
      <c r="B479" s="93"/>
      <c r="C479" s="95"/>
      <c r="D479" s="95"/>
      <c r="E479" s="97"/>
      <c r="F479" s="101"/>
      <c r="G479" s="103"/>
      <c r="H479" s="103"/>
      <c r="I479" s="4" t="s">
        <v>82</v>
      </c>
      <c r="J479" s="5" t="s">
        <v>263</v>
      </c>
      <c r="K479" s="5">
        <v>12</v>
      </c>
      <c r="L479" s="5">
        <v>12</v>
      </c>
      <c r="M479" s="5">
        <f t="shared" si="55"/>
        <v>0</v>
      </c>
      <c r="N479" s="5">
        <v>12</v>
      </c>
      <c r="O479" s="6">
        <f t="shared" si="62"/>
        <v>1</v>
      </c>
      <c r="P479" s="47"/>
      <c r="Q479" s="111" t="e">
        <f>#REF!*$Q$5</f>
        <v>#REF!</v>
      </c>
      <c r="R479" s="111"/>
      <c r="S479" s="111"/>
      <c r="T479" s="111">
        <v>12</v>
      </c>
      <c r="U479" s="92">
        <f t="shared" si="53"/>
        <v>0</v>
      </c>
      <c r="V479" s="179">
        <v>0</v>
      </c>
      <c r="W479" s="129">
        <f t="shared" si="54"/>
        <v>-12</v>
      </c>
    </row>
    <row r="480" spans="1:23" ht="34.5" customHeight="1" outlineLevel="7" x14ac:dyDescent="0.2">
      <c r="A480" s="91"/>
      <c r="B480" s="93"/>
      <c r="C480" s="95"/>
      <c r="D480" s="95"/>
      <c r="E480" s="97"/>
      <c r="F480" s="101"/>
      <c r="G480" s="103"/>
      <c r="H480" s="103"/>
      <c r="I480" s="4" t="s">
        <v>83</v>
      </c>
      <c r="J480" s="5" t="s">
        <v>257</v>
      </c>
      <c r="K480" s="5">
        <v>100</v>
      </c>
      <c r="L480" s="5">
        <v>56</v>
      </c>
      <c r="M480" s="5">
        <f t="shared" si="55"/>
        <v>0</v>
      </c>
      <c r="N480" s="5">
        <v>56</v>
      </c>
      <c r="O480" s="6">
        <f t="shared" si="62"/>
        <v>0.56000000000000005</v>
      </c>
      <c r="P480" s="47"/>
      <c r="Q480" s="111" t="e">
        <f>#REF!*$Q$5</f>
        <v>#REF!</v>
      </c>
      <c r="R480" s="111"/>
      <c r="S480" s="111"/>
      <c r="T480" s="111">
        <v>55</v>
      </c>
      <c r="U480" s="92">
        <f t="shared" si="53"/>
        <v>-1</v>
      </c>
      <c r="V480" s="179">
        <v>55</v>
      </c>
      <c r="W480" s="129">
        <f t="shared" si="54"/>
        <v>-1</v>
      </c>
    </row>
    <row r="481" spans="1:23" ht="34.5" customHeight="1" outlineLevel="5" x14ac:dyDescent="0.2">
      <c r="A481" s="91"/>
      <c r="B481" s="93"/>
      <c r="C481" s="95"/>
      <c r="D481" s="95"/>
      <c r="E481" s="97"/>
      <c r="F481" s="101"/>
      <c r="G481" s="103"/>
      <c r="H481" s="103"/>
      <c r="I481" s="22" t="s">
        <v>103</v>
      </c>
      <c r="J481" s="23"/>
      <c r="K481" s="23"/>
      <c r="L481" s="23"/>
      <c r="M481" s="23"/>
      <c r="N481" s="23"/>
      <c r="O481" s="24"/>
      <c r="P481" s="50"/>
      <c r="Q481" s="111" t="e">
        <f>#REF!*$Q$5</f>
        <v>#REF!</v>
      </c>
      <c r="R481" s="111"/>
      <c r="S481" s="111"/>
      <c r="T481" s="111"/>
      <c r="U481" s="92">
        <f t="shared" si="53"/>
        <v>0</v>
      </c>
      <c r="V481" s="179"/>
      <c r="W481" s="129">
        <f t="shared" si="54"/>
        <v>0</v>
      </c>
    </row>
    <row r="482" spans="1:23" ht="34.5" customHeight="1" outlineLevel="7" x14ac:dyDescent="0.2">
      <c r="A482" s="91"/>
      <c r="B482" s="93"/>
      <c r="C482" s="95"/>
      <c r="D482" s="95"/>
      <c r="E482" s="97"/>
      <c r="F482" s="101"/>
      <c r="G482" s="103"/>
      <c r="H482" s="103"/>
      <c r="I482" s="4" t="s">
        <v>72</v>
      </c>
      <c r="J482" s="5" t="s">
        <v>256</v>
      </c>
      <c r="K482" s="5">
        <v>63237</v>
      </c>
      <c r="L482" s="5">
        <v>63237</v>
      </c>
      <c r="M482" s="5">
        <f t="shared" si="55"/>
        <v>0</v>
      </c>
      <c r="N482" s="5">
        <v>63237</v>
      </c>
      <c r="O482" s="6">
        <f t="shared" ref="O482:O488" si="63">N482/K482</f>
        <v>1</v>
      </c>
      <c r="P482" s="47"/>
      <c r="Q482" s="111" t="e">
        <f>#REF!*$Q$5</f>
        <v>#REF!</v>
      </c>
      <c r="R482" s="111"/>
      <c r="S482" s="111"/>
      <c r="T482" s="111">
        <v>63000</v>
      </c>
      <c r="U482" s="92">
        <f t="shared" ref="U482:U545" si="64">T482-N482</f>
        <v>-237</v>
      </c>
      <c r="V482" s="179">
        <v>63000</v>
      </c>
      <c r="W482" s="129">
        <f t="shared" ref="W482:W545" si="65">V482-N482</f>
        <v>-237</v>
      </c>
    </row>
    <row r="483" spans="1:23" ht="34.5" customHeight="1" outlineLevel="7" x14ac:dyDescent="0.2">
      <c r="A483" s="91"/>
      <c r="B483" s="93"/>
      <c r="C483" s="95"/>
      <c r="D483" s="95"/>
      <c r="E483" s="97"/>
      <c r="F483" s="101"/>
      <c r="G483" s="103"/>
      <c r="H483" s="103"/>
      <c r="I483" s="4" t="s">
        <v>239</v>
      </c>
      <c r="J483" s="5" t="s">
        <v>263</v>
      </c>
      <c r="K483" s="5">
        <v>22</v>
      </c>
      <c r="L483" s="5">
        <v>22</v>
      </c>
      <c r="M483" s="5">
        <f t="shared" ref="M483:M546" si="66">N483-L483</f>
        <v>0</v>
      </c>
      <c r="N483" s="5">
        <v>22</v>
      </c>
      <c r="O483" s="6">
        <f t="shared" si="63"/>
        <v>1</v>
      </c>
      <c r="P483" s="47"/>
      <c r="Q483" s="111" t="e">
        <f>#REF!*$Q$5</f>
        <v>#REF!</v>
      </c>
      <c r="R483" s="111"/>
      <c r="S483" s="111"/>
      <c r="T483" s="111">
        <v>22</v>
      </c>
      <c r="U483" s="92">
        <f t="shared" si="64"/>
        <v>0</v>
      </c>
      <c r="V483" s="179">
        <v>22</v>
      </c>
      <c r="W483" s="129">
        <f t="shared" si="65"/>
        <v>0</v>
      </c>
    </row>
    <row r="484" spans="1:23" ht="34.5" customHeight="1" outlineLevel="7" x14ac:dyDescent="0.2">
      <c r="A484" s="91"/>
      <c r="B484" s="93"/>
      <c r="C484" s="95"/>
      <c r="D484" s="95"/>
      <c r="E484" s="97"/>
      <c r="F484" s="101"/>
      <c r="G484" s="103"/>
      <c r="H484" s="103"/>
      <c r="I484" s="4" t="s">
        <v>75</v>
      </c>
      <c r="J484" s="5" t="s">
        <v>256</v>
      </c>
      <c r="K484" s="5">
        <v>63237</v>
      </c>
      <c r="L484" s="5">
        <v>63237</v>
      </c>
      <c r="M484" s="5">
        <f t="shared" si="66"/>
        <v>0</v>
      </c>
      <c r="N484" s="5">
        <v>63237</v>
      </c>
      <c r="O484" s="6">
        <f t="shared" si="63"/>
        <v>1</v>
      </c>
      <c r="P484" s="47"/>
      <c r="Q484" s="111" t="e">
        <f>#REF!*$Q$5</f>
        <v>#REF!</v>
      </c>
      <c r="R484" s="111"/>
      <c r="S484" s="111"/>
      <c r="T484" s="111">
        <v>63000</v>
      </c>
      <c r="U484" s="92">
        <f t="shared" si="64"/>
        <v>-237</v>
      </c>
      <c r="V484" s="179">
        <v>63000</v>
      </c>
      <c r="W484" s="129">
        <f t="shared" si="65"/>
        <v>-237</v>
      </c>
    </row>
    <row r="485" spans="1:23" ht="34.5" customHeight="1" outlineLevel="7" x14ac:dyDescent="0.2">
      <c r="A485" s="91"/>
      <c r="B485" s="93"/>
      <c r="C485" s="95"/>
      <c r="D485" s="95"/>
      <c r="E485" s="97"/>
      <c r="F485" s="101"/>
      <c r="G485" s="103"/>
      <c r="H485" s="103"/>
      <c r="I485" s="4" t="s">
        <v>80</v>
      </c>
      <c r="J485" s="5" t="s">
        <v>256</v>
      </c>
      <c r="K485" s="5">
        <v>63237</v>
      </c>
      <c r="L485" s="5">
        <v>63237</v>
      </c>
      <c r="M485" s="5">
        <f t="shared" si="66"/>
        <v>0</v>
      </c>
      <c r="N485" s="5">
        <v>63237</v>
      </c>
      <c r="O485" s="6">
        <f t="shared" si="63"/>
        <v>1</v>
      </c>
      <c r="P485" s="47"/>
      <c r="Q485" s="111" t="e">
        <f>#REF!*$Q$5</f>
        <v>#REF!</v>
      </c>
      <c r="R485" s="111"/>
      <c r="S485" s="111"/>
      <c r="T485" s="111">
        <v>63000</v>
      </c>
      <c r="U485" s="92">
        <f t="shared" si="64"/>
        <v>-237</v>
      </c>
      <c r="V485" s="179">
        <v>63000</v>
      </c>
      <c r="W485" s="129">
        <f t="shared" si="65"/>
        <v>-237</v>
      </c>
    </row>
    <row r="486" spans="1:23" ht="34.5" customHeight="1" outlineLevel="7" x14ac:dyDescent="0.2">
      <c r="A486" s="91"/>
      <c r="B486" s="93"/>
      <c r="C486" s="95"/>
      <c r="D486" s="95"/>
      <c r="E486" s="97"/>
      <c r="F486" s="101"/>
      <c r="G486" s="103"/>
      <c r="H486" s="103"/>
      <c r="I486" s="4" t="s">
        <v>81</v>
      </c>
      <c r="J486" s="5" t="s">
        <v>256</v>
      </c>
      <c r="K486" s="5">
        <v>63237</v>
      </c>
      <c r="L486" s="5">
        <v>63237</v>
      </c>
      <c r="M486" s="5">
        <f t="shared" si="66"/>
        <v>0</v>
      </c>
      <c r="N486" s="5">
        <v>63237</v>
      </c>
      <c r="O486" s="6">
        <f t="shared" si="63"/>
        <v>1</v>
      </c>
      <c r="P486" s="47"/>
      <c r="Q486" s="111" t="e">
        <f>#REF!*$Q$5</f>
        <v>#REF!</v>
      </c>
      <c r="R486" s="111"/>
      <c r="S486" s="111"/>
      <c r="T486" s="111">
        <v>63000</v>
      </c>
      <c r="U486" s="92">
        <f t="shared" si="64"/>
        <v>-237</v>
      </c>
      <c r="V486" s="179">
        <v>63000</v>
      </c>
      <c r="W486" s="129">
        <f t="shared" si="65"/>
        <v>-237</v>
      </c>
    </row>
    <row r="487" spans="1:23" ht="34.5" customHeight="1" outlineLevel="7" x14ac:dyDescent="0.2">
      <c r="A487" s="91"/>
      <c r="B487" s="93"/>
      <c r="C487" s="95"/>
      <c r="D487" s="95"/>
      <c r="E487" s="97"/>
      <c r="F487" s="101"/>
      <c r="G487" s="103"/>
      <c r="H487" s="103"/>
      <c r="I487" s="4" t="s">
        <v>82</v>
      </c>
      <c r="J487" s="5" t="s">
        <v>263</v>
      </c>
      <c r="K487" s="5">
        <v>22</v>
      </c>
      <c r="L487" s="5">
        <v>22</v>
      </c>
      <c r="M487" s="5">
        <f t="shared" si="66"/>
        <v>0</v>
      </c>
      <c r="N487" s="5">
        <v>22</v>
      </c>
      <c r="O487" s="6">
        <f t="shared" si="63"/>
        <v>1</v>
      </c>
      <c r="P487" s="47"/>
      <c r="Q487" s="111" t="e">
        <f>#REF!*$Q$5</f>
        <v>#REF!</v>
      </c>
      <c r="R487" s="111"/>
      <c r="S487" s="111"/>
      <c r="T487" s="111">
        <v>22</v>
      </c>
      <c r="U487" s="92">
        <f t="shared" si="64"/>
        <v>0</v>
      </c>
      <c r="V487" s="179">
        <v>22</v>
      </c>
      <c r="W487" s="129">
        <f t="shared" si="65"/>
        <v>0</v>
      </c>
    </row>
    <row r="488" spans="1:23" ht="34.5" customHeight="1" outlineLevel="7" x14ac:dyDescent="0.2">
      <c r="A488" s="91"/>
      <c r="B488" s="93"/>
      <c r="C488" s="95"/>
      <c r="D488" s="95"/>
      <c r="E488" s="97"/>
      <c r="F488" s="101"/>
      <c r="G488" s="103"/>
      <c r="H488" s="103"/>
      <c r="I488" s="4" t="s">
        <v>83</v>
      </c>
      <c r="J488" s="5" t="s">
        <v>257</v>
      </c>
      <c r="K488" s="5">
        <v>100</v>
      </c>
      <c r="L488" s="5">
        <v>63</v>
      </c>
      <c r="M488" s="5">
        <f t="shared" si="66"/>
        <v>0</v>
      </c>
      <c r="N488" s="5">
        <v>63</v>
      </c>
      <c r="O488" s="6">
        <f t="shared" si="63"/>
        <v>0.63</v>
      </c>
      <c r="P488" s="47"/>
      <c r="Q488" s="111" t="e">
        <f>#REF!*$Q$5</f>
        <v>#REF!</v>
      </c>
      <c r="R488" s="111"/>
      <c r="S488" s="111"/>
      <c r="T488" s="111">
        <v>61</v>
      </c>
      <c r="U488" s="92">
        <f t="shared" si="64"/>
        <v>-2</v>
      </c>
      <c r="V488" s="179">
        <v>61</v>
      </c>
      <c r="W488" s="129">
        <f t="shared" si="65"/>
        <v>-2</v>
      </c>
    </row>
    <row r="489" spans="1:23" ht="34.5" customHeight="1" outlineLevel="5" x14ac:dyDescent="0.2">
      <c r="A489" s="91"/>
      <c r="B489" s="93"/>
      <c r="C489" s="95"/>
      <c r="D489" s="95"/>
      <c r="E489" s="97"/>
      <c r="F489" s="101"/>
      <c r="G489" s="103"/>
      <c r="H489" s="103"/>
      <c r="I489" s="22" t="s">
        <v>104</v>
      </c>
      <c r="J489" s="23"/>
      <c r="K489" s="23"/>
      <c r="L489" s="23"/>
      <c r="M489" s="23"/>
      <c r="N489" s="23"/>
      <c r="O489" s="24"/>
      <c r="P489" s="50"/>
      <c r="Q489" s="111" t="e">
        <f>#REF!*$Q$5</f>
        <v>#REF!</v>
      </c>
      <c r="R489" s="111"/>
      <c r="S489" s="111"/>
      <c r="T489" s="111"/>
      <c r="U489" s="92">
        <f t="shared" si="64"/>
        <v>0</v>
      </c>
      <c r="V489" s="179"/>
      <c r="W489" s="129">
        <f t="shared" si="65"/>
        <v>0</v>
      </c>
    </row>
    <row r="490" spans="1:23" ht="34.5" customHeight="1" outlineLevel="7" x14ac:dyDescent="0.2">
      <c r="A490" s="91"/>
      <c r="B490" s="93"/>
      <c r="C490" s="95"/>
      <c r="D490" s="95"/>
      <c r="E490" s="97"/>
      <c r="F490" s="101"/>
      <c r="G490" s="103"/>
      <c r="H490" s="103"/>
      <c r="I490" s="4" t="s">
        <v>72</v>
      </c>
      <c r="J490" s="5" t="s">
        <v>256</v>
      </c>
      <c r="K490" s="5">
        <v>32631</v>
      </c>
      <c r="L490" s="5">
        <v>32631</v>
      </c>
      <c r="M490" s="5">
        <f t="shared" si="66"/>
        <v>0</v>
      </c>
      <c r="N490" s="5">
        <v>32631</v>
      </c>
      <c r="O490" s="6">
        <f t="shared" ref="O490:O496" si="67">N490/K490</f>
        <v>1</v>
      </c>
      <c r="P490" s="47"/>
      <c r="Q490" s="111" t="e">
        <f>#REF!*$Q$5</f>
        <v>#REF!</v>
      </c>
      <c r="R490" s="111"/>
      <c r="S490" s="111"/>
      <c r="T490" s="111">
        <v>31800</v>
      </c>
      <c r="U490" s="92">
        <f t="shared" si="64"/>
        <v>-831</v>
      </c>
      <c r="V490" s="179">
        <v>31800</v>
      </c>
      <c r="W490" s="129">
        <f t="shared" si="65"/>
        <v>-831</v>
      </c>
    </row>
    <row r="491" spans="1:23" ht="34.5" customHeight="1" outlineLevel="7" x14ac:dyDescent="0.2">
      <c r="A491" s="91"/>
      <c r="B491" s="93"/>
      <c r="C491" s="95"/>
      <c r="D491" s="95"/>
      <c r="E491" s="97"/>
      <c r="F491" s="101"/>
      <c r="G491" s="103"/>
      <c r="H491" s="103"/>
      <c r="I491" s="4" t="s">
        <v>239</v>
      </c>
      <c r="J491" s="5" t="s">
        <v>263</v>
      </c>
      <c r="K491" s="5">
        <v>12</v>
      </c>
      <c r="L491" s="5">
        <v>12</v>
      </c>
      <c r="M491" s="5">
        <f t="shared" si="66"/>
        <v>0</v>
      </c>
      <c r="N491" s="5">
        <v>12</v>
      </c>
      <c r="O491" s="6">
        <f t="shared" si="67"/>
        <v>1</v>
      </c>
      <c r="P491" s="47"/>
      <c r="Q491" s="111" t="e">
        <f>#REF!*$Q$5</f>
        <v>#REF!</v>
      </c>
      <c r="R491" s="111"/>
      <c r="S491" s="111"/>
      <c r="T491" s="111">
        <v>12</v>
      </c>
      <c r="U491" s="92">
        <f t="shared" si="64"/>
        <v>0</v>
      </c>
      <c r="V491" s="179">
        <v>12</v>
      </c>
      <c r="W491" s="129">
        <f t="shared" si="65"/>
        <v>0</v>
      </c>
    </row>
    <row r="492" spans="1:23" ht="34.5" customHeight="1" outlineLevel="7" x14ac:dyDescent="0.2">
      <c r="A492" s="91"/>
      <c r="B492" s="93"/>
      <c r="C492" s="95"/>
      <c r="D492" s="95"/>
      <c r="E492" s="97"/>
      <c r="F492" s="101"/>
      <c r="G492" s="103"/>
      <c r="H492" s="103"/>
      <c r="I492" s="4" t="s">
        <v>75</v>
      </c>
      <c r="J492" s="5" t="s">
        <v>256</v>
      </c>
      <c r="K492" s="5">
        <v>32631</v>
      </c>
      <c r="L492" s="5">
        <v>32631</v>
      </c>
      <c r="M492" s="5">
        <f t="shared" si="66"/>
        <v>0</v>
      </c>
      <c r="N492" s="5">
        <v>32631</v>
      </c>
      <c r="O492" s="6">
        <f t="shared" si="67"/>
        <v>1</v>
      </c>
      <c r="P492" s="47"/>
      <c r="Q492" s="111" t="e">
        <f>#REF!*$Q$5</f>
        <v>#REF!</v>
      </c>
      <c r="R492" s="111"/>
      <c r="S492" s="111"/>
      <c r="T492" s="111">
        <v>31800</v>
      </c>
      <c r="U492" s="92">
        <f t="shared" si="64"/>
        <v>-831</v>
      </c>
      <c r="V492" s="179">
        <v>31800</v>
      </c>
      <c r="W492" s="129">
        <f t="shared" si="65"/>
        <v>-831</v>
      </c>
    </row>
    <row r="493" spans="1:23" ht="34.5" customHeight="1" outlineLevel="7" x14ac:dyDescent="0.2">
      <c r="A493" s="91"/>
      <c r="B493" s="93"/>
      <c r="C493" s="95"/>
      <c r="D493" s="95"/>
      <c r="E493" s="97"/>
      <c r="F493" s="101"/>
      <c r="G493" s="103"/>
      <c r="H493" s="103"/>
      <c r="I493" s="4" t="s">
        <v>80</v>
      </c>
      <c r="J493" s="5" t="s">
        <v>256</v>
      </c>
      <c r="K493" s="5">
        <v>32631</v>
      </c>
      <c r="L493" s="5">
        <v>32631</v>
      </c>
      <c r="M493" s="5">
        <f t="shared" si="66"/>
        <v>0</v>
      </c>
      <c r="N493" s="5">
        <v>32631</v>
      </c>
      <c r="O493" s="6">
        <f t="shared" si="67"/>
        <v>1</v>
      </c>
      <c r="P493" s="47"/>
      <c r="Q493" s="111" t="e">
        <f>#REF!*$Q$5</f>
        <v>#REF!</v>
      </c>
      <c r="R493" s="111"/>
      <c r="S493" s="111"/>
      <c r="T493" s="111">
        <v>31800</v>
      </c>
      <c r="U493" s="92">
        <f t="shared" si="64"/>
        <v>-831</v>
      </c>
      <c r="V493" s="179">
        <v>31800</v>
      </c>
      <c r="W493" s="129">
        <f t="shared" si="65"/>
        <v>-831</v>
      </c>
    </row>
    <row r="494" spans="1:23" ht="34.5" customHeight="1" outlineLevel="7" x14ac:dyDescent="0.2">
      <c r="A494" s="91"/>
      <c r="B494" s="93"/>
      <c r="C494" s="95"/>
      <c r="D494" s="95"/>
      <c r="E494" s="97"/>
      <c r="F494" s="101"/>
      <c r="G494" s="103"/>
      <c r="H494" s="103"/>
      <c r="I494" s="4" t="s">
        <v>81</v>
      </c>
      <c r="J494" s="5" t="s">
        <v>256</v>
      </c>
      <c r="K494" s="5">
        <v>32631</v>
      </c>
      <c r="L494" s="5">
        <v>32631</v>
      </c>
      <c r="M494" s="5">
        <f t="shared" si="66"/>
        <v>0</v>
      </c>
      <c r="N494" s="5">
        <v>32631</v>
      </c>
      <c r="O494" s="6">
        <f t="shared" si="67"/>
        <v>1</v>
      </c>
      <c r="P494" s="47"/>
      <c r="Q494" s="111" t="e">
        <f>#REF!*$Q$5</f>
        <v>#REF!</v>
      </c>
      <c r="R494" s="111"/>
      <c r="S494" s="111"/>
      <c r="T494" s="111">
        <v>31800</v>
      </c>
      <c r="U494" s="92">
        <f t="shared" si="64"/>
        <v>-831</v>
      </c>
      <c r="V494" s="179">
        <v>31800</v>
      </c>
      <c r="W494" s="129">
        <f t="shared" si="65"/>
        <v>-831</v>
      </c>
    </row>
    <row r="495" spans="1:23" ht="34.5" customHeight="1" outlineLevel="7" x14ac:dyDescent="0.2">
      <c r="A495" s="91"/>
      <c r="B495" s="93"/>
      <c r="C495" s="95"/>
      <c r="D495" s="95"/>
      <c r="E495" s="97"/>
      <c r="F495" s="101"/>
      <c r="G495" s="103"/>
      <c r="H495" s="103"/>
      <c r="I495" s="4" t="s">
        <v>82</v>
      </c>
      <c r="J495" s="5" t="s">
        <v>263</v>
      </c>
      <c r="K495" s="5">
        <v>12</v>
      </c>
      <c r="L495" s="5">
        <v>12</v>
      </c>
      <c r="M495" s="5">
        <f t="shared" si="66"/>
        <v>0</v>
      </c>
      <c r="N495" s="5">
        <v>12</v>
      </c>
      <c r="O495" s="6">
        <f t="shared" si="67"/>
        <v>1</v>
      </c>
      <c r="P495" s="47"/>
      <c r="Q495" s="111" t="e">
        <f>#REF!*$Q$5</f>
        <v>#REF!</v>
      </c>
      <c r="R495" s="111"/>
      <c r="S495" s="111"/>
      <c r="T495" s="111">
        <v>12</v>
      </c>
      <c r="U495" s="92">
        <f t="shared" si="64"/>
        <v>0</v>
      </c>
      <c r="V495" s="179">
        <v>12</v>
      </c>
      <c r="W495" s="129">
        <f t="shared" si="65"/>
        <v>0</v>
      </c>
    </row>
    <row r="496" spans="1:23" ht="34.5" customHeight="1" outlineLevel="7" x14ac:dyDescent="0.2">
      <c r="A496" s="91"/>
      <c r="B496" s="93"/>
      <c r="C496" s="95"/>
      <c r="D496" s="95"/>
      <c r="E496" s="97"/>
      <c r="F496" s="101"/>
      <c r="G496" s="103"/>
      <c r="H496" s="103"/>
      <c r="I496" s="4" t="s">
        <v>83</v>
      </c>
      <c r="J496" s="5" t="s">
        <v>257</v>
      </c>
      <c r="K496" s="5">
        <v>100</v>
      </c>
      <c r="L496" s="5">
        <v>63</v>
      </c>
      <c r="M496" s="5">
        <f t="shared" si="66"/>
        <v>0</v>
      </c>
      <c r="N496" s="5">
        <v>63</v>
      </c>
      <c r="O496" s="6">
        <f t="shared" si="67"/>
        <v>0.63</v>
      </c>
      <c r="P496" s="47"/>
      <c r="Q496" s="111" t="e">
        <f>#REF!*$Q$5</f>
        <v>#REF!</v>
      </c>
      <c r="R496" s="111"/>
      <c r="S496" s="111"/>
      <c r="T496" s="111">
        <v>61</v>
      </c>
      <c r="U496" s="92">
        <f t="shared" si="64"/>
        <v>-2</v>
      </c>
      <c r="V496" s="179">
        <v>61</v>
      </c>
      <c r="W496" s="129">
        <f t="shared" si="65"/>
        <v>-2</v>
      </c>
    </row>
    <row r="497" spans="1:23" ht="34.5" customHeight="1" outlineLevel="5" x14ac:dyDescent="0.2">
      <c r="A497" s="91"/>
      <c r="B497" s="93"/>
      <c r="C497" s="95"/>
      <c r="D497" s="95"/>
      <c r="E497" s="97"/>
      <c r="F497" s="101"/>
      <c r="G497" s="103"/>
      <c r="H497" s="103"/>
      <c r="I497" s="22" t="s">
        <v>105</v>
      </c>
      <c r="J497" s="23"/>
      <c r="K497" s="23"/>
      <c r="L497" s="23"/>
      <c r="M497" s="23"/>
      <c r="N497" s="23"/>
      <c r="O497" s="24"/>
      <c r="P497" s="50"/>
      <c r="Q497" s="111" t="e">
        <f>#REF!*$Q$5</f>
        <v>#REF!</v>
      </c>
      <c r="R497" s="111"/>
      <c r="S497" s="111"/>
      <c r="T497" s="111"/>
      <c r="U497" s="92">
        <f t="shared" si="64"/>
        <v>0</v>
      </c>
      <c r="V497" s="179"/>
      <c r="W497" s="129">
        <f t="shared" si="65"/>
        <v>0</v>
      </c>
    </row>
    <row r="498" spans="1:23" ht="34.5" customHeight="1" outlineLevel="7" x14ac:dyDescent="0.2">
      <c r="A498" s="91"/>
      <c r="B498" s="93"/>
      <c r="C498" s="95"/>
      <c r="D498" s="95"/>
      <c r="E498" s="97"/>
      <c r="F498" s="101"/>
      <c r="G498" s="103"/>
      <c r="H498" s="103"/>
      <c r="I498" s="4" t="s">
        <v>72</v>
      </c>
      <c r="J498" s="5" t="s">
        <v>256</v>
      </c>
      <c r="K498" s="5">
        <v>57553</v>
      </c>
      <c r="L498" s="5">
        <v>57553</v>
      </c>
      <c r="M498" s="5">
        <f t="shared" si="66"/>
        <v>0</v>
      </c>
      <c r="N498" s="5">
        <v>57553</v>
      </c>
      <c r="O498" s="6">
        <f t="shared" ref="O498:O504" si="68">N498/K498</f>
        <v>1</v>
      </c>
      <c r="P498" s="47"/>
      <c r="Q498" s="111" t="e">
        <f>#REF!*$Q$5</f>
        <v>#REF!</v>
      </c>
      <c r="R498" s="111"/>
      <c r="S498" s="111"/>
      <c r="T498" s="111">
        <v>57553</v>
      </c>
      <c r="U498" s="92">
        <f t="shared" si="64"/>
        <v>0</v>
      </c>
      <c r="V498" s="179">
        <v>57553</v>
      </c>
      <c r="W498" s="129">
        <f t="shared" si="65"/>
        <v>0</v>
      </c>
    </row>
    <row r="499" spans="1:23" ht="34.5" customHeight="1" outlineLevel="7" x14ac:dyDescent="0.2">
      <c r="A499" s="91"/>
      <c r="B499" s="93"/>
      <c r="C499" s="95"/>
      <c r="D499" s="95"/>
      <c r="E499" s="97"/>
      <c r="F499" s="101"/>
      <c r="G499" s="103"/>
      <c r="H499" s="103"/>
      <c r="I499" s="4" t="s">
        <v>239</v>
      </c>
      <c r="J499" s="5" t="s">
        <v>263</v>
      </c>
      <c r="K499" s="5">
        <v>18</v>
      </c>
      <c r="L499" s="5">
        <v>18</v>
      </c>
      <c r="M499" s="5">
        <f t="shared" si="66"/>
        <v>0</v>
      </c>
      <c r="N499" s="5">
        <v>18</v>
      </c>
      <c r="O499" s="6">
        <f t="shared" si="68"/>
        <v>1</v>
      </c>
      <c r="P499" s="47"/>
      <c r="Q499" s="111" t="e">
        <f>#REF!*$Q$5</f>
        <v>#REF!</v>
      </c>
      <c r="R499" s="111"/>
      <c r="S499" s="111"/>
      <c r="T499" s="111">
        <v>18</v>
      </c>
      <c r="U499" s="92">
        <f t="shared" si="64"/>
        <v>0</v>
      </c>
      <c r="V499" s="179">
        <v>18</v>
      </c>
      <c r="W499" s="129">
        <f t="shared" si="65"/>
        <v>0</v>
      </c>
    </row>
    <row r="500" spans="1:23" ht="34.5" customHeight="1" outlineLevel="7" x14ac:dyDescent="0.2">
      <c r="A500" s="91"/>
      <c r="B500" s="93"/>
      <c r="C500" s="95"/>
      <c r="D500" s="95"/>
      <c r="E500" s="97"/>
      <c r="F500" s="101"/>
      <c r="G500" s="103"/>
      <c r="H500" s="103"/>
      <c r="I500" s="4" t="s">
        <v>75</v>
      </c>
      <c r="J500" s="5" t="s">
        <v>256</v>
      </c>
      <c r="K500" s="5">
        <v>57553</v>
      </c>
      <c r="L500" s="5">
        <v>57553</v>
      </c>
      <c r="M500" s="5">
        <f t="shared" si="66"/>
        <v>0</v>
      </c>
      <c r="N500" s="5">
        <v>57553</v>
      </c>
      <c r="O500" s="6">
        <f t="shared" si="68"/>
        <v>1</v>
      </c>
      <c r="P500" s="47"/>
      <c r="Q500" s="111" t="e">
        <f>#REF!*$Q$5</f>
        <v>#REF!</v>
      </c>
      <c r="R500" s="111"/>
      <c r="S500" s="111"/>
      <c r="T500" s="111">
        <v>57553</v>
      </c>
      <c r="U500" s="92">
        <f t="shared" si="64"/>
        <v>0</v>
      </c>
      <c r="V500" s="179">
        <v>57553</v>
      </c>
      <c r="W500" s="129">
        <f t="shared" si="65"/>
        <v>0</v>
      </c>
    </row>
    <row r="501" spans="1:23" ht="34.5" customHeight="1" outlineLevel="7" x14ac:dyDescent="0.2">
      <c r="A501" s="91"/>
      <c r="B501" s="93"/>
      <c r="C501" s="95"/>
      <c r="D501" s="95"/>
      <c r="E501" s="97"/>
      <c r="F501" s="101"/>
      <c r="G501" s="103"/>
      <c r="H501" s="103"/>
      <c r="I501" s="4" t="s">
        <v>80</v>
      </c>
      <c r="J501" s="5" t="s">
        <v>256</v>
      </c>
      <c r="K501" s="5">
        <v>57553</v>
      </c>
      <c r="L501" s="5">
        <v>57553</v>
      </c>
      <c r="M501" s="5">
        <f t="shared" si="66"/>
        <v>0</v>
      </c>
      <c r="N501" s="5">
        <v>57553</v>
      </c>
      <c r="O501" s="6">
        <f t="shared" si="68"/>
        <v>1</v>
      </c>
      <c r="P501" s="47"/>
      <c r="Q501" s="111" t="e">
        <f>#REF!*$Q$5</f>
        <v>#REF!</v>
      </c>
      <c r="R501" s="111"/>
      <c r="S501" s="111"/>
      <c r="T501" s="111">
        <v>57553</v>
      </c>
      <c r="U501" s="92">
        <f t="shared" si="64"/>
        <v>0</v>
      </c>
      <c r="V501" s="179">
        <v>57553</v>
      </c>
      <c r="W501" s="129">
        <f t="shared" si="65"/>
        <v>0</v>
      </c>
    </row>
    <row r="502" spans="1:23" ht="34.5" customHeight="1" outlineLevel="7" x14ac:dyDescent="0.2">
      <c r="A502" s="91"/>
      <c r="B502" s="93"/>
      <c r="C502" s="95"/>
      <c r="D502" s="95"/>
      <c r="E502" s="97"/>
      <c r="F502" s="101"/>
      <c r="G502" s="103"/>
      <c r="H502" s="103"/>
      <c r="I502" s="4" t="s">
        <v>81</v>
      </c>
      <c r="J502" s="5" t="s">
        <v>256</v>
      </c>
      <c r="K502" s="5">
        <v>57553</v>
      </c>
      <c r="L502" s="5">
        <v>57553</v>
      </c>
      <c r="M502" s="5">
        <f t="shared" si="66"/>
        <v>0</v>
      </c>
      <c r="N502" s="5">
        <v>57553</v>
      </c>
      <c r="O502" s="6">
        <f t="shared" si="68"/>
        <v>1</v>
      </c>
      <c r="P502" s="47"/>
      <c r="Q502" s="111" t="e">
        <f>#REF!*$Q$5</f>
        <v>#REF!</v>
      </c>
      <c r="R502" s="111"/>
      <c r="S502" s="111"/>
      <c r="T502" s="111">
        <v>57553</v>
      </c>
      <c r="U502" s="92">
        <f t="shared" si="64"/>
        <v>0</v>
      </c>
      <c r="V502" s="179">
        <v>57553</v>
      </c>
      <c r="W502" s="129">
        <f t="shared" si="65"/>
        <v>0</v>
      </c>
    </row>
    <row r="503" spans="1:23" ht="34.5" customHeight="1" outlineLevel="7" x14ac:dyDescent="0.2">
      <c r="A503" s="91"/>
      <c r="B503" s="93"/>
      <c r="C503" s="95"/>
      <c r="D503" s="95"/>
      <c r="E503" s="97"/>
      <c r="F503" s="101"/>
      <c r="G503" s="103"/>
      <c r="H503" s="103"/>
      <c r="I503" s="4" t="s">
        <v>82</v>
      </c>
      <c r="J503" s="5" t="s">
        <v>263</v>
      </c>
      <c r="K503" s="5">
        <v>18</v>
      </c>
      <c r="L503" s="5">
        <v>18</v>
      </c>
      <c r="M503" s="5">
        <f t="shared" si="66"/>
        <v>0</v>
      </c>
      <c r="N503" s="5">
        <v>18</v>
      </c>
      <c r="O503" s="6">
        <f t="shared" si="68"/>
        <v>1</v>
      </c>
      <c r="P503" s="47"/>
      <c r="Q503" s="111" t="e">
        <f>#REF!*$Q$5</f>
        <v>#REF!</v>
      </c>
      <c r="R503" s="111"/>
      <c r="S503" s="111"/>
      <c r="T503" s="111">
        <v>18</v>
      </c>
      <c r="U503" s="92">
        <f t="shared" si="64"/>
        <v>0</v>
      </c>
      <c r="V503" s="179">
        <v>18</v>
      </c>
      <c r="W503" s="129">
        <f t="shared" si="65"/>
        <v>0</v>
      </c>
    </row>
    <row r="504" spans="1:23" ht="34.5" customHeight="1" outlineLevel="7" x14ac:dyDescent="0.2">
      <c r="A504" s="91"/>
      <c r="B504" s="93"/>
      <c r="C504" s="95"/>
      <c r="D504" s="95"/>
      <c r="E504" s="97"/>
      <c r="F504" s="101"/>
      <c r="G504" s="103"/>
      <c r="H504" s="103"/>
      <c r="I504" s="4" t="s">
        <v>83</v>
      </c>
      <c r="J504" s="5" t="s">
        <v>257</v>
      </c>
      <c r="K504" s="5">
        <v>100</v>
      </c>
      <c r="L504" s="5">
        <v>67</v>
      </c>
      <c r="M504" s="5">
        <f t="shared" si="66"/>
        <v>0</v>
      </c>
      <c r="N504" s="5">
        <v>67</v>
      </c>
      <c r="O504" s="6">
        <f t="shared" si="68"/>
        <v>0.67</v>
      </c>
      <c r="P504" s="47"/>
      <c r="Q504" s="111" t="e">
        <f>#REF!*$Q$5</f>
        <v>#REF!</v>
      </c>
      <c r="R504" s="111"/>
      <c r="S504" s="111"/>
      <c r="T504" s="111">
        <v>46</v>
      </c>
      <c r="U504" s="92">
        <f t="shared" si="64"/>
        <v>-21</v>
      </c>
      <c r="V504" s="179">
        <v>46</v>
      </c>
      <c r="W504" s="129">
        <f t="shared" si="65"/>
        <v>-21</v>
      </c>
    </row>
    <row r="505" spans="1:23" ht="34.5" customHeight="1" outlineLevel="5" x14ac:dyDescent="0.2">
      <c r="A505" s="91"/>
      <c r="B505" s="93"/>
      <c r="C505" s="95"/>
      <c r="D505" s="95"/>
      <c r="E505" s="97"/>
      <c r="F505" s="101"/>
      <c r="G505" s="103"/>
      <c r="H505" s="103"/>
      <c r="I505" s="22" t="s">
        <v>106</v>
      </c>
      <c r="J505" s="23"/>
      <c r="K505" s="23"/>
      <c r="L505" s="23"/>
      <c r="M505" s="23"/>
      <c r="N505" s="23"/>
      <c r="O505" s="24"/>
      <c r="P505" s="50"/>
      <c r="Q505" s="111" t="e">
        <f>#REF!*$Q$5</f>
        <v>#REF!</v>
      </c>
      <c r="R505" s="111"/>
      <c r="S505" s="111"/>
      <c r="T505" s="111"/>
      <c r="U505" s="92">
        <f t="shared" si="64"/>
        <v>0</v>
      </c>
      <c r="V505" s="179"/>
      <c r="W505" s="129">
        <f t="shared" si="65"/>
        <v>0</v>
      </c>
    </row>
    <row r="506" spans="1:23" ht="34.5" customHeight="1" outlineLevel="7" x14ac:dyDescent="0.2">
      <c r="A506" s="91"/>
      <c r="B506" s="93"/>
      <c r="C506" s="95"/>
      <c r="D506" s="95"/>
      <c r="E506" s="97"/>
      <c r="F506" s="101"/>
      <c r="G506" s="103"/>
      <c r="H506" s="103"/>
      <c r="I506" s="4" t="s">
        <v>72</v>
      </c>
      <c r="J506" s="5" t="s">
        <v>256</v>
      </c>
      <c r="K506" s="5">
        <v>51015</v>
      </c>
      <c r="L506" s="5">
        <v>51015</v>
      </c>
      <c r="M506" s="5">
        <f t="shared" si="66"/>
        <v>0</v>
      </c>
      <c r="N506" s="5">
        <v>51015</v>
      </c>
      <c r="O506" s="6">
        <f t="shared" ref="O506:O512" si="69">N506/K506</f>
        <v>1</v>
      </c>
      <c r="P506" s="47"/>
      <c r="Q506" s="111" t="e">
        <f>#REF!*$Q$5</f>
        <v>#REF!</v>
      </c>
      <c r="R506" s="111"/>
      <c r="S506" s="111"/>
      <c r="T506" s="111">
        <v>50938</v>
      </c>
      <c r="U506" s="92">
        <f t="shared" si="64"/>
        <v>-77</v>
      </c>
      <c r="V506" s="179">
        <v>50938</v>
      </c>
      <c r="W506" s="129">
        <f t="shared" si="65"/>
        <v>-77</v>
      </c>
    </row>
    <row r="507" spans="1:23" ht="34.5" customHeight="1" outlineLevel="7" x14ac:dyDescent="0.2">
      <c r="A507" s="91"/>
      <c r="B507" s="93"/>
      <c r="C507" s="95"/>
      <c r="D507" s="95"/>
      <c r="E507" s="97"/>
      <c r="F507" s="101"/>
      <c r="G507" s="103"/>
      <c r="H507" s="103"/>
      <c r="I507" s="4" t="s">
        <v>239</v>
      </c>
      <c r="J507" s="5" t="s">
        <v>263</v>
      </c>
      <c r="K507" s="5">
        <v>16</v>
      </c>
      <c r="L507" s="5">
        <v>16</v>
      </c>
      <c r="M507" s="5">
        <f t="shared" si="66"/>
        <v>0</v>
      </c>
      <c r="N507" s="5">
        <v>16</v>
      </c>
      <c r="O507" s="6">
        <f t="shared" si="69"/>
        <v>1</v>
      </c>
      <c r="P507" s="47"/>
      <c r="Q507" s="111" t="e">
        <f>#REF!*$Q$5</f>
        <v>#REF!</v>
      </c>
      <c r="R507" s="111"/>
      <c r="S507" s="111"/>
      <c r="T507" s="111">
        <v>16</v>
      </c>
      <c r="U507" s="92">
        <f t="shared" si="64"/>
        <v>0</v>
      </c>
      <c r="V507" s="179">
        <v>16</v>
      </c>
      <c r="W507" s="129">
        <f t="shared" si="65"/>
        <v>0</v>
      </c>
    </row>
    <row r="508" spans="1:23" ht="34.5" customHeight="1" outlineLevel="7" x14ac:dyDescent="0.2">
      <c r="A508" s="91"/>
      <c r="B508" s="93"/>
      <c r="C508" s="95"/>
      <c r="D508" s="95"/>
      <c r="E508" s="97"/>
      <c r="F508" s="101"/>
      <c r="G508" s="103"/>
      <c r="H508" s="103"/>
      <c r="I508" s="4" t="s">
        <v>75</v>
      </c>
      <c r="J508" s="5" t="s">
        <v>256</v>
      </c>
      <c r="K508" s="5">
        <v>51015</v>
      </c>
      <c r="L508" s="5">
        <v>51015</v>
      </c>
      <c r="M508" s="5">
        <f t="shared" si="66"/>
        <v>0</v>
      </c>
      <c r="N508" s="5">
        <v>51015</v>
      </c>
      <c r="O508" s="6">
        <f t="shared" si="69"/>
        <v>1</v>
      </c>
      <c r="P508" s="47"/>
      <c r="Q508" s="111" t="e">
        <f>#REF!*$Q$5</f>
        <v>#REF!</v>
      </c>
      <c r="R508" s="111"/>
      <c r="S508" s="111"/>
      <c r="T508" s="111">
        <v>51015</v>
      </c>
      <c r="U508" s="92">
        <f t="shared" si="64"/>
        <v>0</v>
      </c>
      <c r="V508" s="179">
        <v>51015</v>
      </c>
      <c r="W508" s="129">
        <f t="shared" si="65"/>
        <v>0</v>
      </c>
    </row>
    <row r="509" spans="1:23" ht="34.5" customHeight="1" outlineLevel="7" x14ac:dyDescent="0.2">
      <c r="A509" s="91"/>
      <c r="B509" s="93"/>
      <c r="C509" s="95"/>
      <c r="D509" s="95"/>
      <c r="E509" s="97"/>
      <c r="F509" s="101"/>
      <c r="G509" s="103"/>
      <c r="H509" s="103"/>
      <c r="I509" s="4" t="s">
        <v>80</v>
      </c>
      <c r="J509" s="5" t="s">
        <v>256</v>
      </c>
      <c r="K509" s="5">
        <v>51015</v>
      </c>
      <c r="L509" s="5">
        <v>51015</v>
      </c>
      <c r="M509" s="5">
        <f t="shared" si="66"/>
        <v>0</v>
      </c>
      <c r="N509" s="5">
        <v>51015</v>
      </c>
      <c r="O509" s="6">
        <f t="shared" si="69"/>
        <v>1</v>
      </c>
      <c r="P509" s="47"/>
      <c r="Q509" s="111" t="e">
        <f>#REF!*$Q$5</f>
        <v>#REF!</v>
      </c>
      <c r="R509" s="111"/>
      <c r="S509" s="111"/>
      <c r="T509" s="111">
        <v>51015</v>
      </c>
      <c r="U509" s="92">
        <f t="shared" si="64"/>
        <v>0</v>
      </c>
      <c r="V509" s="179">
        <v>51015</v>
      </c>
      <c r="W509" s="129">
        <f t="shared" si="65"/>
        <v>0</v>
      </c>
    </row>
    <row r="510" spans="1:23" ht="34.5" customHeight="1" outlineLevel="7" x14ac:dyDescent="0.2">
      <c r="A510" s="91"/>
      <c r="B510" s="93"/>
      <c r="C510" s="95"/>
      <c r="D510" s="95"/>
      <c r="E510" s="97"/>
      <c r="F510" s="101"/>
      <c r="G510" s="103"/>
      <c r="H510" s="103"/>
      <c r="I510" s="4" t="s">
        <v>81</v>
      </c>
      <c r="J510" s="5" t="s">
        <v>256</v>
      </c>
      <c r="K510" s="5">
        <v>51015</v>
      </c>
      <c r="L510" s="5">
        <v>51015</v>
      </c>
      <c r="M510" s="5">
        <f t="shared" si="66"/>
        <v>0</v>
      </c>
      <c r="N510" s="5">
        <v>51015</v>
      </c>
      <c r="O510" s="6">
        <f t="shared" si="69"/>
        <v>1</v>
      </c>
      <c r="P510" s="47"/>
      <c r="Q510" s="111" t="e">
        <f>#REF!*$Q$5</f>
        <v>#REF!</v>
      </c>
      <c r="R510" s="111"/>
      <c r="S510" s="111"/>
      <c r="T510" s="111">
        <v>51015</v>
      </c>
      <c r="U510" s="92">
        <f t="shared" si="64"/>
        <v>0</v>
      </c>
      <c r="V510" s="179">
        <v>51015</v>
      </c>
      <c r="W510" s="129">
        <f t="shared" si="65"/>
        <v>0</v>
      </c>
    </row>
    <row r="511" spans="1:23" ht="34.5" customHeight="1" outlineLevel="7" x14ac:dyDescent="0.2">
      <c r="A511" s="91"/>
      <c r="B511" s="93"/>
      <c r="C511" s="95"/>
      <c r="D511" s="95"/>
      <c r="E511" s="97"/>
      <c r="F511" s="101"/>
      <c r="G511" s="103"/>
      <c r="H511" s="103"/>
      <c r="I511" s="4" t="s">
        <v>82</v>
      </c>
      <c r="J511" s="5" t="s">
        <v>263</v>
      </c>
      <c r="K511" s="5">
        <v>16</v>
      </c>
      <c r="L511" s="5">
        <v>16</v>
      </c>
      <c r="M511" s="5">
        <f t="shared" si="66"/>
        <v>0</v>
      </c>
      <c r="N511" s="5">
        <v>16</v>
      </c>
      <c r="O511" s="6">
        <f t="shared" si="69"/>
        <v>1</v>
      </c>
      <c r="P511" s="47"/>
      <c r="Q511" s="111" t="e">
        <f>#REF!*$Q$5</f>
        <v>#REF!</v>
      </c>
      <c r="R511" s="111"/>
      <c r="S511" s="111"/>
      <c r="T511" s="111">
        <v>16</v>
      </c>
      <c r="U511" s="92">
        <f t="shared" si="64"/>
        <v>0</v>
      </c>
      <c r="V511" s="179">
        <v>16</v>
      </c>
      <c r="W511" s="129">
        <f t="shared" si="65"/>
        <v>0</v>
      </c>
    </row>
    <row r="512" spans="1:23" ht="34.5" customHeight="1" outlineLevel="7" x14ac:dyDescent="0.2">
      <c r="A512" s="91"/>
      <c r="B512" s="93"/>
      <c r="C512" s="95"/>
      <c r="D512" s="95"/>
      <c r="E512" s="97"/>
      <c r="F512" s="101"/>
      <c r="G512" s="103"/>
      <c r="H512" s="103"/>
      <c r="I512" s="4" t="s">
        <v>83</v>
      </c>
      <c r="J512" s="5" t="s">
        <v>257</v>
      </c>
      <c r="K512" s="5">
        <v>100</v>
      </c>
      <c r="L512" s="5">
        <v>67</v>
      </c>
      <c r="M512" s="5">
        <f t="shared" si="66"/>
        <v>0</v>
      </c>
      <c r="N512" s="5">
        <v>67</v>
      </c>
      <c r="O512" s="6">
        <f t="shared" si="69"/>
        <v>0.67</v>
      </c>
      <c r="P512" s="47"/>
      <c r="Q512" s="111" t="e">
        <f>#REF!*$Q$5</f>
        <v>#REF!</v>
      </c>
      <c r="R512" s="111"/>
      <c r="S512" s="111"/>
      <c r="T512" s="111">
        <v>62</v>
      </c>
      <c r="U512" s="92">
        <f t="shared" si="64"/>
        <v>-5</v>
      </c>
      <c r="V512" s="179">
        <v>62</v>
      </c>
      <c r="W512" s="129">
        <f t="shared" si="65"/>
        <v>-5</v>
      </c>
    </row>
    <row r="513" spans="1:23" ht="34.5" customHeight="1" outlineLevel="5" x14ac:dyDescent="0.2">
      <c r="A513" s="91"/>
      <c r="B513" s="93"/>
      <c r="C513" s="95"/>
      <c r="D513" s="95"/>
      <c r="E513" s="97"/>
      <c r="F513" s="101"/>
      <c r="G513" s="103"/>
      <c r="H513" s="103"/>
      <c r="I513" s="22" t="s">
        <v>107</v>
      </c>
      <c r="J513" s="23"/>
      <c r="K513" s="23"/>
      <c r="L513" s="23"/>
      <c r="M513" s="23"/>
      <c r="N513" s="23"/>
      <c r="O513" s="24"/>
      <c r="P513" s="50"/>
      <c r="Q513" s="111" t="e">
        <f>#REF!*$Q$5</f>
        <v>#REF!</v>
      </c>
      <c r="R513" s="111"/>
      <c r="S513" s="111"/>
      <c r="T513" s="111"/>
      <c r="U513" s="92">
        <f t="shared" si="64"/>
        <v>0</v>
      </c>
      <c r="V513" s="179"/>
      <c r="W513" s="129">
        <f t="shared" si="65"/>
        <v>0</v>
      </c>
    </row>
    <row r="514" spans="1:23" ht="34.5" customHeight="1" outlineLevel="7" x14ac:dyDescent="0.2">
      <c r="A514" s="91"/>
      <c r="B514" s="93"/>
      <c r="C514" s="95"/>
      <c r="D514" s="95"/>
      <c r="E514" s="97"/>
      <c r="F514" s="101"/>
      <c r="G514" s="103"/>
      <c r="H514" s="103"/>
      <c r="I514" s="4" t="s">
        <v>72</v>
      </c>
      <c r="J514" s="5" t="s">
        <v>256</v>
      </c>
      <c r="K514" s="5">
        <v>67658</v>
      </c>
      <c r="L514" s="5">
        <v>67658</v>
      </c>
      <c r="M514" s="5">
        <f t="shared" si="66"/>
        <v>0</v>
      </c>
      <c r="N514" s="5">
        <v>67658</v>
      </c>
      <c r="O514" s="6">
        <f t="shared" ref="O514:O520" si="70">N514/K514</f>
        <v>1</v>
      </c>
      <c r="P514" s="47"/>
      <c r="Q514" s="111" t="e">
        <f>#REF!*$Q$5</f>
        <v>#REF!</v>
      </c>
      <c r="R514" s="111"/>
      <c r="S514" s="111"/>
      <c r="T514" s="111">
        <v>67658</v>
      </c>
      <c r="U514" s="92">
        <f t="shared" si="64"/>
        <v>0</v>
      </c>
      <c r="V514" s="179">
        <v>67658</v>
      </c>
      <c r="W514" s="129">
        <f t="shared" si="65"/>
        <v>0</v>
      </c>
    </row>
    <row r="515" spans="1:23" ht="34.5" customHeight="1" outlineLevel="7" x14ac:dyDescent="0.2">
      <c r="A515" s="91"/>
      <c r="B515" s="93"/>
      <c r="C515" s="95"/>
      <c r="D515" s="95"/>
      <c r="E515" s="97"/>
      <c r="F515" s="101"/>
      <c r="G515" s="103"/>
      <c r="H515" s="103"/>
      <c r="I515" s="4" t="s">
        <v>239</v>
      </c>
      <c r="J515" s="5" t="s">
        <v>263</v>
      </c>
      <c r="K515" s="5">
        <v>26</v>
      </c>
      <c r="L515" s="5">
        <v>26</v>
      </c>
      <c r="M515" s="5">
        <f t="shared" si="66"/>
        <v>0</v>
      </c>
      <c r="N515" s="5">
        <v>26</v>
      </c>
      <c r="O515" s="6">
        <f t="shared" si="70"/>
        <v>1</v>
      </c>
      <c r="P515" s="47"/>
      <c r="Q515" s="111" t="e">
        <f>#REF!*$Q$5</f>
        <v>#REF!</v>
      </c>
      <c r="R515" s="111"/>
      <c r="S515" s="111"/>
      <c r="T515" s="111">
        <v>26</v>
      </c>
      <c r="U515" s="92">
        <f t="shared" si="64"/>
        <v>0</v>
      </c>
      <c r="V515" s="179">
        <v>26</v>
      </c>
      <c r="W515" s="129">
        <f t="shared" si="65"/>
        <v>0</v>
      </c>
    </row>
    <row r="516" spans="1:23" ht="34.5" customHeight="1" outlineLevel="7" x14ac:dyDescent="0.2">
      <c r="A516" s="91"/>
      <c r="B516" s="93"/>
      <c r="C516" s="95"/>
      <c r="D516" s="95"/>
      <c r="E516" s="97"/>
      <c r="F516" s="101"/>
      <c r="G516" s="103"/>
      <c r="H516" s="103"/>
      <c r="I516" s="4" t="s">
        <v>75</v>
      </c>
      <c r="J516" s="5" t="s">
        <v>256</v>
      </c>
      <c r="K516" s="5">
        <v>67658</v>
      </c>
      <c r="L516" s="5">
        <v>67658</v>
      </c>
      <c r="M516" s="5">
        <f t="shared" si="66"/>
        <v>0</v>
      </c>
      <c r="N516" s="5">
        <v>67658</v>
      </c>
      <c r="O516" s="6">
        <f t="shared" si="70"/>
        <v>1</v>
      </c>
      <c r="P516" s="47"/>
      <c r="Q516" s="111" t="e">
        <f>#REF!*$Q$5</f>
        <v>#REF!</v>
      </c>
      <c r="R516" s="111"/>
      <c r="S516" s="111"/>
      <c r="T516" s="111">
        <v>67658</v>
      </c>
      <c r="U516" s="92">
        <f t="shared" si="64"/>
        <v>0</v>
      </c>
      <c r="V516" s="179">
        <v>67658</v>
      </c>
      <c r="W516" s="129">
        <f t="shared" si="65"/>
        <v>0</v>
      </c>
    </row>
    <row r="517" spans="1:23" ht="34.5" customHeight="1" outlineLevel="7" x14ac:dyDescent="0.2">
      <c r="A517" s="91"/>
      <c r="B517" s="93"/>
      <c r="C517" s="95"/>
      <c r="D517" s="95"/>
      <c r="E517" s="97"/>
      <c r="F517" s="101"/>
      <c r="G517" s="103"/>
      <c r="H517" s="103"/>
      <c r="I517" s="4" t="s">
        <v>80</v>
      </c>
      <c r="J517" s="5" t="s">
        <v>256</v>
      </c>
      <c r="K517" s="5">
        <v>67658</v>
      </c>
      <c r="L517" s="5">
        <v>67658</v>
      </c>
      <c r="M517" s="5">
        <f t="shared" si="66"/>
        <v>0</v>
      </c>
      <c r="N517" s="5">
        <v>67658</v>
      </c>
      <c r="O517" s="6">
        <f t="shared" si="70"/>
        <v>1</v>
      </c>
      <c r="P517" s="47"/>
      <c r="Q517" s="111" t="e">
        <f>#REF!*$Q$5</f>
        <v>#REF!</v>
      </c>
      <c r="R517" s="111"/>
      <c r="S517" s="111"/>
      <c r="T517" s="111">
        <v>67658</v>
      </c>
      <c r="U517" s="92">
        <f t="shared" si="64"/>
        <v>0</v>
      </c>
      <c r="V517" s="179">
        <v>67658</v>
      </c>
      <c r="W517" s="129">
        <f t="shared" si="65"/>
        <v>0</v>
      </c>
    </row>
    <row r="518" spans="1:23" ht="34.5" customHeight="1" outlineLevel="7" x14ac:dyDescent="0.2">
      <c r="A518" s="91"/>
      <c r="B518" s="93"/>
      <c r="C518" s="95"/>
      <c r="D518" s="95"/>
      <c r="E518" s="97"/>
      <c r="F518" s="101"/>
      <c r="G518" s="103"/>
      <c r="H518" s="103"/>
      <c r="I518" s="4" t="s">
        <v>81</v>
      </c>
      <c r="J518" s="5" t="s">
        <v>256</v>
      </c>
      <c r="K518" s="5">
        <v>67658</v>
      </c>
      <c r="L518" s="5">
        <v>67658</v>
      </c>
      <c r="M518" s="5">
        <f t="shared" si="66"/>
        <v>0</v>
      </c>
      <c r="N518" s="5">
        <v>67658</v>
      </c>
      <c r="O518" s="6">
        <f t="shared" si="70"/>
        <v>1</v>
      </c>
      <c r="P518" s="47"/>
      <c r="Q518" s="111" t="e">
        <f>#REF!*$Q$5</f>
        <v>#REF!</v>
      </c>
      <c r="R518" s="111"/>
      <c r="S518" s="111"/>
      <c r="T518" s="111">
        <v>67658</v>
      </c>
      <c r="U518" s="92">
        <f t="shared" si="64"/>
        <v>0</v>
      </c>
      <c r="V518" s="179">
        <v>67658</v>
      </c>
      <c r="W518" s="129">
        <f t="shared" si="65"/>
        <v>0</v>
      </c>
    </row>
    <row r="519" spans="1:23" ht="34.5" customHeight="1" outlineLevel="7" x14ac:dyDescent="0.2">
      <c r="A519" s="91"/>
      <c r="B519" s="93"/>
      <c r="C519" s="95"/>
      <c r="D519" s="95"/>
      <c r="E519" s="97"/>
      <c r="F519" s="101"/>
      <c r="G519" s="103"/>
      <c r="H519" s="103"/>
      <c r="I519" s="4" t="s">
        <v>82</v>
      </c>
      <c r="J519" s="5" t="s">
        <v>263</v>
      </c>
      <c r="K519" s="5">
        <v>26</v>
      </c>
      <c r="L519" s="5">
        <v>26</v>
      </c>
      <c r="M519" s="5">
        <f t="shared" si="66"/>
        <v>0</v>
      </c>
      <c r="N519" s="5">
        <v>26</v>
      </c>
      <c r="O519" s="6">
        <f t="shared" si="70"/>
        <v>1</v>
      </c>
      <c r="P519" s="47"/>
      <c r="Q519" s="111" t="e">
        <f>#REF!*$Q$5</f>
        <v>#REF!</v>
      </c>
      <c r="R519" s="111"/>
      <c r="S519" s="111"/>
      <c r="T519" s="111">
        <v>26</v>
      </c>
      <c r="U519" s="92">
        <f t="shared" si="64"/>
        <v>0</v>
      </c>
      <c r="V519" s="179">
        <v>26</v>
      </c>
      <c r="W519" s="129">
        <f t="shared" si="65"/>
        <v>0</v>
      </c>
    </row>
    <row r="520" spans="1:23" ht="34.5" customHeight="1" outlineLevel="7" x14ac:dyDescent="0.2">
      <c r="A520" s="91"/>
      <c r="B520" s="93"/>
      <c r="C520" s="95"/>
      <c r="D520" s="95"/>
      <c r="E520" s="97"/>
      <c r="F520" s="101"/>
      <c r="G520" s="103"/>
      <c r="H520" s="103"/>
      <c r="I520" s="4" t="s">
        <v>83</v>
      </c>
      <c r="J520" s="5" t="s">
        <v>257</v>
      </c>
      <c r="K520" s="5">
        <v>100</v>
      </c>
      <c r="L520" s="5">
        <v>67</v>
      </c>
      <c r="M520" s="5">
        <f t="shared" si="66"/>
        <v>0</v>
      </c>
      <c r="N520" s="5">
        <v>67</v>
      </c>
      <c r="O520" s="6">
        <f t="shared" si="70"/>
        <v>0.67</v>
      </c>
      <c r="P520" s="47"/>
      <c r="Q520" s="111" t="e">
        <f>#REF!*$Q$5</f>
        <v>#REF!</v>
      </c>
      <c r="R520" s="111"/>
      <c r="S520" s="111"/>
      <c r="T520" s="111">
        <v>62</v>
      </c>
      <c r="U520" s="92">
        <f t="shared" si="64"/>
        <v>-5</v>
      </c>
      <c r="V520" s="179">
        <v>62</v>
      </c>
      <c r="W520" s="129">
        <f t="shared" si="65"/>
        <v>-5</v>
      </c>
    </row>
    <row r="521" spans="1:23" ht="34.5" customHeight="1" outlineLevel="5" x14ac:dyDescent="0.2">
      <c r="A521" s="91"/>
      <c r="B521" s="93"/>
      <c r="C521" s="95"/>
      <c r="D521" s="95"/>
      <c r="E521" s="97"/>
      <c r="F521" s="101"/>
      <c r="G521" s="103"/>
      <c r="H521" s="103"/>
      <c r="I521" s="22" t="s">
        <v>108</v>
      </c>
      <c r="J521" s="23"/>
      <c r="K521" s="23"/>
      <c r="L521" s="23"/>
      <c r="M521" s="23"/>
      <c r="N521" s="23"/>
      <c r="O521" s="24"/>
      <c r="P521" s="50"/>
      <c r="Q521" s="111" t="e">
        <f>#REF!*$Q$5</f>
        <v>#REF!</v>
      </c>
      <c r="R521" s="111"/>
      <c r="S521" s="111"/>
      <c r="T521" s="111"/>
      <c r="U521" s="92">
        <f t="shared" si="64"/>
        <v>0</v>
      </c>
      <c r="V521" s="179"/>
      <c r="W521" s="129">
        <f t="shared" si="65"/>
        <v>0</v>
      </c>
    </row>
    <row r="522" spans="1:23" ht="34.5" customHeight="1" outlineLevel="7" x14ac:dyDescent="0.2">
      <c r="A522" s="91"/>
      <c r="B522" s="93"/>
      <c r="C522" s="95"/>
      <c r="D522" s="95"/>
      <c r="E522" s="97"/>
      <c r="F522" s="101"/>
      <c r="G522" s="103"/>
      <c r="H522" s="103"/>
      <c r="I522" s="4" t="s">
        <v>72</v>
      </c>
      <c r="J522" s="5" t="s">
        <v>256</v>
      </c>
      <c r="K522" s="5">
        <v>58695</v>
      </c>
      <c r="L522" s="5">
        <v>58695</v>
      </c>
      <c r="M522" s="5">
        <f t="shared" si="66"/>
        <v>0</v>
      </c>
      <c r="N522" s="5">
        <v>58695</v>
      </c>
      <c r="O522" s="6">
        <f t="shared" ref="O522:O528" si="71">N522/K522</f>
        <v>1</v>
      </c>
      <c r="P522" s="47"/>
      <c r="Q522" s="111" t="e">
        <f>#REF!*$Q$5</f>
        <v>#REF!</v>
      </c>
      <c r="R522" s="111"/>
      <c r="S522" s="111"/>
      <c r="T522" s="111">
        <v>58695</v>
      </c>
      <c r="U522" s="92">
        <f t="shared" si="64"/>
        <v>0</v>
      </c>
      <c r="V522" s="179">
        <v>58695</v>
      </c>
      <c r="W522" s="129">
        <f t="shared" si="65"/>
        <v>0</v>
      </c>
    </row>
    <row r="523" spans="1:23" ht="34.5" customHeight="1" outlineLevel="7" x14ac:dyDescent="0.2">
      <c r="A523" s="91"/>
      <c r="B523" s="93"/>
      <c r="C523" s="95"/>
      <c r="D523" s="95"/>
      <c r="E523" s="97"/>
      <c r="F523" s="101"/>
      <c r="G523" s="103"/>
      <c r="H523" s="103"/>
      <c r="I523" s="4" t="s">
        <v>239</v>
      </c>
      <c r="J523" s="5" t="s">
        <v>263</v>
      </c>
      <c r="K523" s="5">
        <v>18</v>
      </c>
      <c r="L523" s="5">
        <v>18</v>
      </c>
      <c r="M523" s="5">
        <f t="shared" si="66"/>
        <v>0</v>
      </c>
      <c r="N523" s="5">
        <v>18</v>
      </c>
      <c r="O523" s="6">
        <f t="shared" si="71"/>
        <v>1</v>
      </c>
      <c r="P523" s="47"/>
      <c r="Q523" s="111" t="e">
        <f>#REF!*$Q$5</f>
        <v>#REF!</v>
      </c>
      <c r="R523" s="111"/>
      <c r="S523" s="111"/>
      <c r="T523" s="111">
        <v>18</v>
      </c>
      <c r="U523" s="92">
        <f t="shared" si="64"/>
        <v>0</v>
      </c>
      <c r="V523" s="179">
        <v>18</v>
      </c>
      <c r="W523" s="129">
        <f t="shared" si="65"/>
        <v>0</v>
      </c>
    </row>
    <row r="524" spans="1:23" ht="34.5" customHeight="1" outlineLevel="7" x14ac:dyDescent="0.2">
      <c r="A524" s="91"/>
      <c r="B524" s="93"/>
      <c r="C524" s="95"/>
      <c r="D524" s="95"/>
      <c r="E524" s="97"/>
      <c r="F524" s="101"/>
      <c r="G524" s="103"/>
      <c r="H524" s="103"/>
      <c r="I524" s="4" t="s">
        <v>75</v>
      </c>
      <c r="J524" s="5" t="s">
        <v>256</v>
      </c>
      <c r="K524" s="5">
        <v>58695</v>
      </c>
      <c r="L524" s="5">
        <v>58695</v>
      </c>
      <c r="M524" s="5">
        <f t="shared" si="66"/>
        <v>0</v>
      </c>
      <c r="N524" s="5">
        <v>58695</v>
      </c>
      <c r="O524" s="6">
        <f t="shared" si="71"/>
        <v>1</v>
      </c>
      <c r="P524" s="47"/>
      <c r="Q524" s="111" t="e">
        <f>#REF!*$Q$5</f>
        <v>#REF!</v>
      </c>
      <c r="R524" s="111"/>
      <c r="S524" s="111"/>
      <c r="T524" s="111">
        <v>58695</v>
      </c>
      <c r="U524" s="92">
        <f t="shared" si="64"/>
        <v>0</v>
      </c>
      <c r="V524" s="179">
        <v>58695</v>
      </c>
      <c r="W524" s="129">
        <f t="shared" si="65"/>
        <v>0</v>
      </c>
    </row>
    <row r="525" spans="1:23" ht="34.5" customHeight="1" outlineLevel="7" x14ac:dyDescent="0.2">
      <c r="A525" s="91"/>
      <c r="B525" s="93"/>
      <c r="C525" s="95"/>
      <c r="D525" s="95"/>
      <c r="E525" s="97"/>
      <c r="F525" s="101"/>
      <c r="G525" s="103"/>
      <c r="H525" s="103"/>
      <c r="I525" s="4" t="s">
        <v>80</v>
      </c>
      <c r="J525" s="5" t="s">
        <v>256</v>
      </c>
      <c r="K525" s="5">
        <v>58695</v>
      </c>
      <c r="L525" s="5">
        <v>58695</v>
      </c>
      <c r="M525" s="5">
        <f t="shared" si="66"/>
        <v>0</v>
      </c>
      <c r="N525" s="5">
        <v>58695</v>
      </c>
      <c r="O525" s="6">
        <f t="shared" si="71"/>
        <v>1</v>
      </c>
      <c r="P525" s="47"/>
      <c r="Q525" s="111" t="e">
        <f>#REF!*$Q$5</f>
        <v>#REF!</v>
      </c>
      <c r="R525" s="111"/>
      <c r="S525" s="111"/>
      <c r="T525" s="111">
        <v>58695</v>
      </c>
      <c r="U525" s="92">
        <f t="shared" si="64"/>
        <v>0</v>
      </c>
      <c r="V525" s="179">
        <v>58695</v>
      </c>
      <c r="W525" s="129">
        <f t="shared" si="65"/>
        <v>0</v>
      </c>
    </row>
    <row r="526" spans="1:23" ht="34.5" customHeight="1" outlineLevel="7" x14ac:dyDescent="0.2">
      <c r="A526" s="91"/>
      <c r="B526" s="93"/>
      <c r="C526" s="95"/>
      <c r="D526" s="95"/>
      <c r="E526" s="97"/>
      <c r="F526" s="101"/>
      <c r="G526" s="103"/>
      <c r="H526" s="103"/>
      <c r="I526" s="4" t="s">
        <v>81</v>
      </c>
      <c r="J526" s="5" t="s">
        <v>256</v>
      </c>
      <c r="K526" s="5">
        <v>58695</v>
      </c>
      <c r="L526" s="5">
        <v>58695</v>
      </c>
      <c r="M526" s="5">
        <f t="shared" si="66"/>
        <v>0</v>
      </c>
      <c r="N526" s="5">
        <v>58695</v>
      </c>
      <c r="O526" s="6">
        <f t="shared" si="71"/>
        <v>1</v>
      </c>
      <c r="P526" s="47"/>
      <c r="Q526" s="111" t="e">
        <f>#REF!*$Q$5</f>
        <v>#REF!</v>
      </c>
      <c r="R526" s="111"/>
      <c r="S526" s="111"/>
      <c r="T526" s="111">
        <v>58695</v>
      </c>
      <c r="U526" s="92">
        <f t="shared" si="64"/>
        <v>0</v>
      </c>
      <c r="V526" s="179">
        <v>58695</v>
      </c>
      <c r="W526" s="129">
        <f t="shared" si="65"/>
        <v>0</v>
      </c>
    </row>
    <row r="527" spans="1:23" ht="34.5" customHeight="1" outlineLevel="7" x14ac:dyDescent="0.2">
      <c r="A527" s="91"/>
      <c r="B527" s="93"/>
      <c r="C527" s="95"/>
      <c r="D527" s="95"/>
      <c r="E527" s="97"/>
      <c r="F527" s="101"/>
      <c r="G527" s="103"/>
      <c r="H527" s="103"/>
      <c r="I527" s="4" t="s">
        <v>82</v>
      </c>
      <c r="J527" s="5" t="s">
        <v>263</v>
      </c>
      <c r="K527" s="5">
        <v>18</v>
      </c>
      <c r="L527" s="5">
        <v>18</v>
      </c>
      <c r="M527" s="5">
        <f t="shared" si="66"/>
        <v>0</v>
      </c>
      <c r="N527" s="5">
        <v>18</v>
      </c>
      <c r="O527" s="6">
        <f t="shared" si="71"/>
        <v>1</v>
      </c>
      <c r="P527" s="47"/>
      <c r="Q527" s="111" t="e">
        <f>#REF!*$Q$5</f>
        <v>#REF!</v>
      </c>
      <c r="R527" s="111"/>
      <c r="S527" s="111"/>
      <c r="T527" s="111">
        <v>18</v>
      </c>
      <c r="U527" s="92">
        <f t="shared" si="64"/>
        <v>0</v>
      </c>
      <c r="V527" s="179">
        <v>0</v>
      </c>
      <c r="W527" s="129">
        <f t="shared" si="65"/>
        <v>-18</v>
      </c>
    </row>
    <row r="528" spans="1:23" ht="34.5" customHeight="1" outlineLevel="7" x14ac:dyDescent="0.2">
      <c r="A528" s="91"/>
      <c r="B528" s="93"/>
      <c r="C528" s="95"/>
      <c r="D528" s="95"/>
      <c r="E528" s="97"/>
      <c r="F528" s="101"/>
      <c r="G528" s="103"/>
      <c r="H528" s="103"/>
      <c r="I528" s="4" t="s">
        <v>83</v>
      </c>
      <c r="J528" s="5" t="s">
        <v>257</v>
      </c>
      <c r="K528" s="5">
        <v>100</v>
      </c>
      <c r="L528" s="5">
        <v>56</v>
      </c>
      <c r="M528" s="5">
        <f t="shared" si="66"/>
        <v>0</v>
      </c>
      <c r="N528" s="5">
        <v>56</v>
      </c>
      <c r="O528" s="6">
        <f t="shared" si="71"/>
        <v>0.56000000000000005</v>
      </c>
      <c r="P528" s="47"/>
      <c r="Q528" s="111" t="e">
        <f>#REF!*$Q$5</f>
        <v>#REF!</v>
      </c>
      <c r="R528" s="111"/>
      <c r="S528" s="111"/>
      <c r="T528" s="111">
        <v>54</v>
      </c>
      <c r="U528" s="92">
        <f t="shared" si="64"/>
        <v>-2</v>
      </c>
      <c r="V528" s="179">
        <v>54</v>
      </c>
      <c r="W528" s="129">
        <f t="shared" si="65"/>
        <v>-2</v>
      </c>
    </row>
    <row r="529" spans="1:23" ht="34.5" customHeight="1" outlineLevel="5" x14ac:dyDescent="0.2">
      <c r="A529" s="91"/>
      <c r="B529" s="93"/>
      <c r="C529" s="95"/>
      <c r="D529" s="95"/>
      <c r="E529" s="97"/>
      <c r="F529" s="101"/>
      <c r="G529" s="103"/>
      <c r="H529" s="103"/>
      <c r="I529" s="22" t="s">
        <v>109</v>
      </c>
      <c r="J529" s="23"/>
      <c r="K529" s="23"/>
      <c r="L529" s="23"/>
      <c r="M529" s="23"/>
      <c r="N529" s="23"/>
      <c r="O529" s="24"/>
      <c r="P529" s="50"/>
      <c r="Q529" s="111" t="e">
        <f>#REF!*$Q$5</f>
        <v>#REF!</v>
      </c>
      <c r="R529" s="111"/>
      <c r="S529" s="111"/>
      <c r="T529" s="111"/>
      <c r="U529" s="92">
        <f t="shared" si="64"/>
        <v>0</v>
      </c>
      <c r="V529" s="179"/>
      <c r="W529" s="129">
        <f t="shared" si="65"/>
        <v>0</v>
      </c>
    </row>
    <row r="530" spans="1:23" ht="34.5" customHeight="1" outlineLevel="7" x14ac:dyDescent="0.2">
      <c r="A530" s="91"/>
      <c r="B530" s="93"/>
      <c r="C530" s="95"/>
      <c r="D530" s="95"/>
      <c r="E530" s="97"/>
      <c r="F530" s="101"/>
      <c r="G530" s="103"/>
      <c r="H530" s="103"/>
      <c r="I530" s="4" t="s">
        <v>72</v>
      </c>
      <c r="J530" s="5" t="s">
        <v>256</v>
      </c>
      <c r="K530" s="5">
        <v>53769</v>
      </c>
      <c r="L530" s="5">
        <v>53769</v>
      </c>
      <c r="M530" s="5">
        <f t="shared" si="66"/>
        <v>0</v>
      </c>
      <c r="N530" s="5">
        <v>53769</v>
      </c>
      <c r="O530" s="6">
        <f t="shared" ref="O530:O536" si="72">N530/K530</f>
        <v>1</v>
      </c>
      <c r="P530" s="47"/>
      <c r="Q530" s="111" t="e">
        <f>#REF!*$Q$5</f>
        <v>#REF!</v>
      </c>
      <c r="R530" s="111"/>
      <c r="S530" s="111"/>
      <c r="T530" s="111">
        <v>50500</v>
      </c>
      <c r="U530" s="92">
        <f t="shared" si="64"/>
        <v>-3269</v>
      </c>
      <c r="V530" s="179">
        <v>50500</v>
      </c>
      <c r="W530" s="129">
        <f t="shared" si="65"/>
        <v>-3269</v>
      </c>
    </row>
    <row r="531" spans="1:23" ht="34.5" customHeight="1" outlineLevel="7" x14ac:dyDescent="0.2">
      <c r="A531" s="91"/>
      <c r="B531" s="93"/>
      <c r="C531" s="95"/>
      <c r="D531" s="95"/>
      <c r="E531" s="97"/>
      <c r="F531" s="101"/>
      <c r="G531" s="103"/>
      <c r="H531" s="103"/>
      <c r="I531" s="4" t="s">
        <v>239</v>
      </c>
      <c r="J531" s="5" t="s">
        <v>263</v>
      </c>
      <c r="K531" s="5">
        <v>20</v>
      </c>
      <c r="L531" s="5">
        <v>20</v>
      </c>
      <c r="M531" s="5">
        <f t="shared" si="66"/>
        <v>0</v>
      </c>
      <c r="N531" s="5">
        <v>20</v>
      </c>
      <c r="O531" s="6">
        <f t="shared" si="72"/>
        <v>1</v>
      </c>
      <c r="P531" s="47"/>
      <c r="Q531" s="111" t="e">
        <f>#REF!*$Q$5</f>
        <v>#REF!</v>
      </c>
      <c r="R531" s="111"/>
      <c r="S531" s="111"/>
      <c r="T531" s="111">
        <v>20</v>
      </c>
      <c r="U531" s="92">
        <f t="shared" si="64"/>
        <v>0</v>
      </c>
      <c r="V531" s="179">
        <v>20</v>
      </c>
      <c r="W531" s="129">
        <f t="shared" si="65"/>
        <v>0</v>
      </c>
    </row>
    <row r="532" spans="1:23" ht="34.5" customHeight="1" outlineLevel="7" x14ac:dyDescent="0.2">
      <c r="A532" s="91"/>
      <c r="B532" s="93"/>
      <c r="C532" s="95"/>
      <c r="D532" s="95"/>
      <c r="E532" s="97"/>
      <c r="F532" s="101"/>
      <c r="G532" s="103"/>
      <c r="H532" s="103"/>
      <c r="I532" s="4" t="s">
        <v>75</v>
      </c>
      <c r="J532" s="5" t="s">
        <v>256</v>
      </c>
      <c r="K532" s="5">
        <v>53769</v>
      </c>
      <c r="L532" s="5">
        <f>40451+2718</f>
        <v>43169</v>
      </c>
      <c r="M532" s="17">
        <f t="shared" si="66"/>
        <v>1560.1999999999971</v>
      </c>
      <c r="N532" s="5">
        <f>42011.2+2718</f>
        <v>44729.2</v>
      </c>
      <c r="O532" s="6">
        <f t="shared" si="72"/>
        <v>0.83187710390745595</v>
      </c>
      <c r="P532" s="47"/>
      <c r="Q532" s="111" t="e">
        <f>#REF!*$Q$5</f>
        <v>#REF!</v>
      </c>
      <c r="R532" s="111"/>
      <c r="S532" s="111"/>
      <c r="T532" s="111">
        <v>42011.200000000004</v>
      </c>
      <c r="U532" s="92">
        <f t="shared" si="64"/>
        <v>-2717.9999999999927</v>
      </c>
      <c r="V532" s="179">
        <v>42011.200000000004</v>
      </c>
      <c r="W532" s="129">
        <f t="shared" si="65"/>
        <v>-2717.9999999999927</v>
      </c>
    </row>
    <row r="533" spans="1:23" ht="34.5" customHeight="1" outlineLevel="7" x14ac:dyDescent="0.2">
      <c r="A533" s="91"/>
      <c r="B533" s="93"/>
      <c r="C533" s="95"/>
      <c r="D533" s="95"/>
      <c r="E533" s="97"/>
      <c r="F533" s="101"/>
      <c r="G533" s="103"/>
      <c r="H533" s="103"/>
      <c r="I533" s="4" t="s">
        <v>80</v>
      </c>
      <c r="J533" s="5" t="s">
        <v>256</v>
      </c>
      <c r="K533" s="5">
        <v>53769</v>
      </c>
      <c r="L533" s="5">
        <f>30000+2718</f>
        <v>32718</v>
      </c>
      <c r="M533" s="17">
        <f t="shared" si="66"/>
        <v>12011.199999999997</v>
      </c>
      <c r="N533" s="5">
        <v>44729.2</v>
      </c>
      <c r="O533" s="6">
        <f t="shared" si="72"/>
        <v>0.83187710390745595</v>
      </c>
      <c r="P533" s="47"/>
      <c r="Q533" s="111" t="e">
        <f>#REF!*$Q$5</f>
        <v>#REF!</v>
      </c>
      <c r="R533" s="111"/>
      <c r="S533" s="111"/>
      <c r="T533" s="111">
        <v>42011</v>
      </c>
      <c r="U533" s="92">
        <f t="shared" si="64"/>
        <v>-2718.1999999999971</v>
      </c>
      <c r="V533" s="179">
        <v>42011</v>
      </c>
      <c r="W533" s="129">
        <f t="shared" si="65"/>
        <v>-2718.1999999999971</v>
      </c>
    </row>
    <row r="534" spans="1:23" ht="34.5" customHeight="1" outlineLevel="7" x14ac:dyDescent="0.2">
      <c r="A534" s="91"/>
      <c r="B534" s="93"/>
      <c r="C534" s="95"/>
      <c r="D534" s="95"/>
      <c r="E534" s="97"/>
      <c r="F534" s="101"/>
      <c r="G534" s="103"/>
      <c r="H534" s="103"/>
      <c r="I534" s="4" t="s">
        <v>81</v>
      </c>
      <c r="J534" s="5" t="s">
        <v>256</v>
      </c>
      <c r="K534" s="5">
        <v>53769</v>
      </c>
      <c r="L534" s="5">
        <v>32718</v>
      </c>
      <c r="M534" s="17">
        <f t="shared" si="66"/>
        <v>12011.199999999997</v>
      </c>
      <c r="N534" s="5">
        <v>44729.2</v>
      </c>
      <c r="O534" s="6">
        <f t="shared" si="72"/>
        <v>0.83187710390745595</v>
      </c>
      <c r="P534" s="47"/>
      <c r="Q534" s="111" t="e">
        <f>#REF!*$Q$5</f>
        <v>#REF!</v>
      </c>
      <c r="R534" s="111"/>
      <c r="S534" s="111"/>
      <c r="T534" s="111">
        <v>42011</v>
      </c>
      <c r="U534" s="92">
        <f t="shared" si="64"/>
        <v>-2718.1999999999971</v>
      </c>
      <c r="V534" s="179">
        <v>42011</v>
      </c>
      <c r="W534" s="129">
        <f t="shared" si="65"/>
        <v>-2718.1999999999971</v>
      </c>
    </row>
    <row r="535" spans="1:23" ht="34.5" customHeight="1" outlineLevel="7" x14ac:dyDescent="0.2">
      <c r="A535" s="91"/>
      <c r="B535" s="93"/>
      <c r="C535" s="95"/>
      <c r="D535" s="95"/>
      <c r="E535" s="97"/>
      <c r="F535" s="101"/>
      <c r="G535" s="103"/>
      <c r="H535" s="103"/>
      <c r="I535" s="4" t="s">
        <v>82</v>
      </c>
      <c r="J535" s="5" t="s">
        <v>263</v>
      </c>
      <c r="K535" s="5">
        <v>20</v>
      </c>
      <c r="L535" s="5">
        <v>12</v>
      </c>
      <c r="M535" s="17">
        <f t="shared" si="66"/>
        <v>8</v>
      </c>
      <c r="N535" s="5">
        <v>20</v>
      </c>
      <c r="O535" s="6">
        <f t="shared" si="72"/>
        <v>1</v>
      </c>
      <c r="P535" s="47"/>
      <c r="Q535" s="111" t="e">
        <f>#REF!*$Q$5</f>
        <v>#REF!</v>
      </c>
      <c r="R535" s="111"/>
      <c r="S535" s="111"/>
      <c r="T535" s="111">
        <v>20</v>
      </c>
      <c r="U535" s="92">
        <f t="shared" si="64"/>
        <v>0</v>
      </c>
      <c r="V535" s="179">
        <v>0</v>
      </c>
      <c r="W535" s="129">
        <f t="shared" si="65"/>
        <v>-20</v>
      </c>
    </row>
    <row r="536" spans="1:23" ht="34.5" customHeight="1" outlineLevel="7" x14ac:dyDescent="0.2">
      <c r="A536" s="91"/>
      <c r="B536" s="93"/>
      <c r="C536" s="95"/>
      <c r="D536" s="95"/>
      <c r="E536" s="97"/>
      <c r="F536" s="101"/>
      <c r="G536" s="103"/>
      <c r="H536" s="103"/>
      <c r="I536" s="4" t="s">
        <v>83</v>
      </c>
      <c r="J536" s="5" t="s">
        <v>257</v>
      </c>
      <c r="K536" s="5">
        <v>100</v>
      </c>
      <c r="L536" s="5">
        <v>48</v>
      </c>
      <c r="M536" s="5">
        <f t="shared" si="66"/>
        <v>0</v>
      </c>
      <c r="N536" s="5">
        <v>48</v>
      </c>
      <c r="O536" s="6">
        <f t="shared" si="72"/>
        <v>0.48</v>
      </c>
      <c r="P536" s="47"/>
      <c r="Q536" s="111" t="e">
        <f>#REF!*$Q$5</f>
        <v>#REF!</v>
      </c>
      <c r="R536" s="111"/>
      <c r="S536" s="111"/>
      <c r="T536" s="111">
        <v>47</v>
      </c>
      <c r="U536" s="92">
        <f t="shared" si="64"/>
        <v>-1</v>
      </c>
      <c r="V536" s="179">
        <v>47</v>
      </c>
      <c r="W536" s="129">
        <f t="shared" si="65"/>
        <v>-1</v>
      </c>
    </row>
    <row r="537" spans="1:23" ht="34.5" customHeight="1" outlineLevel="5" x14ac:dyDescent="0.2">
      <c r="A537" s="91"/>
      <c r="B537" s="93"/>
      <c r="C537" s="95"/>
      <c r="D537" s="95"/>
      <c r="E537" s="97"/>
      <c r="F537" s="101"/>
      <c r="G537" s="103"/>
      <c r="H537" s="103"/>
      <c r="I537" s="22" t="s">
        <v>110</v>
      </c>
      <c r="J537" s="23"/>
      <c r="K537" s="23"/>
      <c r="L537" s="23"/>
      <c r="M537" s="23"/>
      <c r="N537" s="23"/>
      <c r="O537" s="24"/>
      <c r="P537" s="50"/>
      <c r="Q537" s="111" t="e">
        <f>#REF!*$Q$5</f>
        <v>#REF!</v>
      </c>
      <c r="R537" s="111"/>
      <c r="S537" s="111"/>
      <c r="T537" s="111"/>
      <c r="U537" s="92">
        <f t="shared" si="64"/>
        <v>0</v>
      </c>
      <c r="V537" s="179"/>
      <c r="W537" s="129">
        <f t="shared" si="65"/>
        <v>0</v>
      </c>
    </row>
    <row r="538" spans="1:23" ht="34.5" customHeight="1" outlineLevel="7" x14ac:dyDescent="0.2">
      <c r="A538" s="91"/>
      <c r="B538" s="93"/>
      <c r="C538" s="95"/>
      <c r="D538" s="95"/>
      <c r="E538" s="97"/>
      <c r="F538" s="101"/>
      <c r="G538" s="103"/>
      <c r="H538" s="103"/>
      <c r="I538" s="4" t="s">
        <v>72</v>
      </c>
      <c r="J538" s="5" t="s">
        <v>256</v>
      </c>
      <c r="K538" s="5">
        <v>64679</v>
      </c>
      <c r="L538" s="5">
        <v>64679</v>
      </c>
      <c r="M538" s="5">
        <f t="shared" si="66"/>
        <v>0</v>
      </c>
      <c r="N538" s="5">
        <v>64679</v>
      </c>
      <c r="O538" s="6">
        <f t="shared" ref="O538:O544" si="73">N538/K538</f>
        <v>1</v>
      </c>
      <c r="P538" s="47"/>
      <c r="Q538" s="111" t="e">
        <f>#REF!*$Q$5</f>
        <v>#REF!</v>
      </c>
      <c r="R538" s="111"/>
      <c r="S538" s="111"/>
      <c r="T538" s="111">
        <v>64679</v>
      </c>
      <c r="U538" s="92">
        <f t="shared" si="64"/>
        <v>0</v>
      </c>
      <c r="V538" s="179">
        <v>64679</v>
      </c>
      <c r="W538" s="129">
        <f t="shared" si="65"/>
        <v>0</v>
      </c>
    </row>
    <row r="539" spans="1:23" ht="34.5" customHeight="1" outlineLevel="7" x14ac:dyDescent="0.2">
      <c r="A539" s="91"/>
      <c r="B539" s="93"/>
      <c r="C539" s="95"/>
      <c r="D539" s="95"/>
      <c r="E539" s="97"/>
      <c r="F539" s="101"/>
      <c r="G539" s="103"/>
      <c r="H539" s="103"/>
      <c r="I539" s="4" t="s">
        <v>239</v>
      </c>
      <c r="J539" s="5" t="s">
        <v>263</v>
      </c>
      <c r="K539" s="5">
        <v>26</v>
      </c>
      <c r="L539" s="5">
        <v>26</v>
      </c>
      <c r="M539" s="5">
        <f t="shared" si="66"/>
        <v>0</v>
      </c>
      <c r="N539" s="5">
        <v>26</v>
      </c>
      <c r="O539" s="6">
        <f t="shared" si="73"/>
        <v>1</v>
      </c>
      <c r="P539" s="47"/>
      <c r="Q539" s="111" t="e">
        <f>#REF!*$Q$5</f>
        <v>#REF!</v>
      </c>
      <c r="R539" s="111"/>
      <c r="S539" s="111"/>
      <c r="T539" s="111">
        <v>26</v>
      </c>
      <c r="U539" s="92">
        <f t="shared" si="64"/>
        <v>0</v>
      </c>
      <c r="V539" s="179">
        <v>26</v>
      </c>
      <c r="W539" s="129">
        <f t="shared" si="65"/>
        <v>0</v>
      </c>
    </row>
    <row r="540" spans="1:23" ht="34.5" customHeight="1" outlineLevel="7" x14ac:dyDescent="0.2">
      <c r="A540" s="91"/>
      <c r="B540" s="93"/>
      <c r="C540" s="95"/>
      <c r="D540" s="95"/>
      <c r="E540" s="97"/>
      <c r="F540" s="101"/>
      <c r="G540" s="103"/>
      <c r="H540" s="103"/>
      <c r="I540" s="4" t="s">
        <v>75</v>
      </c>
      <c r="J540" s="5" t="s">
        <v>256</v>
      </c>
      <c r="K540" s="5">
        <v>64679</v>
      </c>
      <c r="L540" s="5">
        <v>64679</v>
      </c>
      <c r="M540" s="5">
        <f t="shared" si="66"/>
        <v>0</v>
      </c>
      <c r="N540" s="5">
        <v>64679</v>
      </c>
      <c r="O540" s="6">
        <f t="shared" si="73"/>
        <v>1</v>
      </c>
      <c r="P540" s="47"/>
      <c r="Q540" s="111" t="e">
        <f>#REF!*$Q$5</f>
        <v>#REF!</v>
      </c>
      <c r="R540" s="111"/>
      <c r="S540" s="111"/>
      <c r="T540" s="111">
        <v>64679</v>
      </c>
      <c r="U540" s="92">
        <f t="shared" si="64"/>
        <v>0</v>
      </c>
      <c r="V540" s="179">
        <v>64679</v>
      </c>
      <c r="W540" s="129">
        <f t="shared" si="65"/>
        <v>0</v>
      </c>
    </row>
    <row r="541" spans="1:23" ht="34.5" customHeight="1" outlineLevel="7" x14ac:dyDescent="0.2">
      <c r="A541" s="91"/>
      <c r="B541" s="93"/>
      <c r="C541" s="95"/>
      <c r="D541" s="95"/>
      <c r="E541" s="97"/>
      <c r="F541" s="101"/>
      <c r="G541" s="103"/>
      <c r="H541" s="103"/>
      <c r="I541" s="4" t="s">
        <v>80</v>
      </c>
      <c r="J541" s="5" t="s">
        <v>256</v>
      </c>
      <c r="K541" s="5">
        <v>64679</v>
      </c>
      <c r="L541" s="5">
        <v>64679</v>
      </c>
      <c r="M541" s="5">
        <f t="shared" si="66"/>
        <v>0</v>
      </c>
      <c r="N541" s="5">
        <v>64679</v>
      </c>
      <c r="O541" s="6">
        <f t="shared" si="73"/>
        <v>1</v>
      </c>
      <c r="P541" s="47"/>
      <c r="Q541" s="111" t="e">
        <f>#REF!*$Q$5</f>
        <v>#REF!</v>
      </c>
      <c r="R541" s="111"/>
      <c r="S541" s="111"/>
      <c r="T541" s="111">
        <v>64679</v>
      </c>
      <c r="U541" s="92">
        <f t="shared" si="64"/>
        <v>0</v>
      </c>
      <c r="V541" s="179">
        <v>64679</v>
      </c>
      <c r="W541" s="129">
        <f t="shared" si="65"/>
        <v>0</v>
      </c>
    </row>
    <row r="542" spans="1:23" ht="34.5" customHeight="1" outlineLevel="7" x14ac:dyDescent="0.2">
      <c r="A542" s="91"/>
      <c r="B542" s="93"/>
      <c r="C542" s="95"/>
      <c r="D542" s="95"/>
      <c r="E542" s="97"/>
      <c r="F542" s="101"/>
      <c r="G542" s="103"/>
      <c r="H542" s="103"/>
      <c r="I542" s="4" t="s">
        <v>81</v>
      </c>
      <c r="J542" s="5" t="s">
        <v>256</v>
      </c>
      <c r="K542" s="5">
        <v>64679</v>
      </c>
      <c r="L542" s="5">
        <v>64679</v>
      </c>
      <c r="M542" s="5">
        <f t="shared" si="66"/>
        <v>0</v>
      </c>
      <c r="N542" s="5">
        <v>64679</v>
      </c>
      <c r="O542" s="6">
        <f t="shared" si="73"/>
        <v>1</v>
      </c>
      <c r="P542" s="47"/>
      <c r="Q542" s="111" t="e">
        <f>#REF!*$Q$5</f>
        <v>#REF!</v>
      </c>
      <c r="R542" s="111"/>
      <c r="S542" s="111"/>
      <c r="T542" s="111">
        <v>64679</v>
      </c>
      <c r="U542" s="92">
        <f t="shared" si="64"/>
        <v>0</v>
      </c>
      <c r="V542" s="179">
        <v>64679</v>
      </c>
      <c r="W542" s="129">
        <f t="shared" si="65"/>
        <v>0</v>
      </c>
    </row>
    <row r="543" spans="1:23" ht="34.5" customHeight="1" outlineLevel="7" x14ac:dyDescent="0.2">
      <c r="A543" s="91"/>
      <c r="B543" s="93"/>
      <c r="C543" s="95"/>
      <c r="D543" s="95"/>
      <c r="E543" s="97"/>
      <c r="F543" s="101"/>
      <c r="G543" s="103"/>
      <c r="H543" s="103"/>
      <c r="I543" s="4" t="s">
        <v>82</v>
      </c>
      <c r="J543" s="5" t="s">
        <v>263</v>
      </c>
      <c r="K543" s="5">
        <v>26</v>
      </c>
      <c r="L543" s="5">
        <v>26</v>
      </c>
      <c r="M543" s="5">
        <f t="shared" si="66"/>
        <v>0</v>
      </c>
      <c r="N543" s="5">
        <v>26</v>
      </c>
      <c r="O543" s="6">
        <f t="shared" si="73"/>
        <v>1</v>
      </c>
      <c r="P543" s="47"/>
      <c r="Q543" s="111" t="e">
        <f>#REF!*$Q$5</f>
        <v>#REF!</v>
      </c>
      <c r="R543" s="111"/>
      <c r="S543" s="111"/>
      <c r="T543" s="111">
        <v>26</v>
      </c>
      <c r="U543" s="92">
        <f t="shared" si="64"/>
        <v>0</v>
      </c>
      <c r="V543" s="179">
        <v>26</v>
      </c>
      <c r="W543" s="129">
        <f t="shared" si="65"/>
        <v>0</v>
      </c>
    </row>
    <row r="544" spans="1:23" ht="34.5" customHeight="1" outlineLevel="7" x14ac:dyDescent="0.2">
      <c r="A544" s="91"/>
      <c r="B544" s="93"/>
      <c r="C544" s="95"/>
      <c r="D544" s="95"/>
      <c r="E544" s="97"/>
      <c r="F544" s="101"/>
      <c r="G544" s="103"/>
      <c r="H544" s="103"/>
      <c r="I544" s="4" t="s">
        <v>83</v>
      </c>
      <c r="J544" s="5" t="s">
        <v>257</v>
      </c>
      <c r="K544" s="5">
        <v>100</v>
      </c>
      <c r="L544" s="5">
        <v>67</v>
      </c>
      <c r="M544" s="5">
        <f t="shared" si="66"/>
        <v>0</v>
      </c>
      <c r="N544" s="5">
        <v>67</v>
      </c>
      <c r="O544" s="6">
        <f t="shared" si="73"/>
        <v>0.67</v>
      </c>
      <c r="P544" s="47"/>
      <c r="Q544" s="111" t="e">
        <f>#REF!*$Q$5</f>
        <v>#REF!</v>
      </c>
      <c r="R544" s="111"/>
      <c r="S544" s="111"/>
      <c r="T544" s="111">
        <v>62</v>
      </c>
      <c r="U544" s="92">
        <f t="shared" si="64"/>
        <v>-5</v>
      </c>
      <c r="V544" s="179">
        <v>62</v>
      </c>
      <c r="W544" s="129">
        <f t="shared" si="65"/>
        <v>-5</v>
      </c>
    </row>
    <row r="545" spans="1:23" ht="34.5" customHeight="1" outlineLevel="5" x14ac:dyDescent="0.2">
      <c r="A545" s="91"/>
      <c r="B545" s="93"/>
      <c r="C545" s="95"/>
      <c r="D545" s="95"/>
      <c r="E545" s="97"/>
      <c r="F545" s="101"/>
      <c r="G545" s="103"/>
      <c r="H545" s="103"/>
      <c r="I545" s="22" t="s">
        <v>111</v>
      </c>
      <c r="J545" s="23"/>
      <c r="K545" s="23"/>
      <c r="L545" s="23"/>
      <c r="M545" s="23"/>
      <c r="N545" s="23"/>
      <c r="O545" s="24"/>
      <c r="P545" s="50"/>
      <c r="Q545" s="111" t="e">
        <f>#REF!*$Q$5</f>
        <v>#REF!</v>
      </c>
      <c r="R545" s="111"/>
      <c r="S545" s="111"/>
      <c r="T545" s="111"/>
      <c r="U545" s="92">
        <f t="shared" si="64"/>
        <v>0</v>
      </c>
      <c r="V545" s="179"/>
      <c r="W545" s="129">
        <f t="shared" si="65"/>
        <v>0</v>
      </c>
    </row>
    <row r="546" spans="1:23" ht="34.5" customHeight="1" outlineLevel="7" x14ac:dyDescent="0.2">
      <c r="A546" s="91"/>
      <c r="B546" s="93"/>
      <c r="C546" s="95"/>
      <c r="D546" s="95"/>
      <c r="E546" s="97"/>
      <c r="F546" s="101"/>
      <c r="G546" s="103"/>
      <c r="H546" s="103"/>
      <c r="I546" s="4" t="s">
        <v>72</v>
      </c>
      <c r="J546" s="5" t="s">
        <v>256</v>
      </c>
      <c r="K546" s="5">
        <v>38932</v>
      </c>
      <c r="L546" s="5">
        <v>38932</v>
      </c>
      <c r="M546" s="5">
        <f t="shared" si="66"/>
        <v>0</v>
      </c>
      <c r="N546" s="5">
        <v>38932</v>
      </c>
      <c r="O546" s="6">
        <f t="shared" ref="O546:O552" si="74">N546/K546</f>
        <v>1</v>
      </c>
      <c r="P546" s="47"/>
      <c r="Q546" s="111" t="e">
        <f>#REF!*$Q$5</f>
        <v>#REF!</v>
      </c>
      <c r="R546" s="111"/>
      <c r="S546" s="111"/>
      <c r="T546" s="111">
        <v>40000</v>
      </c>
      <c r="U546" s="92">
        <f t="shared" ref="U546:U609" si="75">T546-N546</f>
        <v>1068</v>
      </c>
      <c r="V546" s="179">
        <v>40000</v>
      </c>
      <c r="W546" s="129">
        <f t="shared" ref="W546:W609" si="76">V546-N546</f>
        <v>1068</v>
      </c>
    </row>
    <row r="547" spans="1:23" ht="34.5" customHeight="1" outlineLevel="7" x14ac:dyDescent="0.2">
      <c r="A547" s="91"/>
      <c r="B547" s="93"/>
      <c r="C547" s="95"/>
      <c r="D547" s="95"/>
      <c r="E547" s="97"/>
      <c r="F547" s="101"/>
      <c r="G547" s="103"/>
      <c r="H547" s="103"/>
      <c r="I547" s="4" t="s">
        <v>239</v>
      </c>
      <c r="J547" s="5" t="s">
        <v>263</v>
      </c>
      <c r="K547" s="5">
        <v>16</v>
      </c>
      <c r="L547" s="5">
        <v>16</v>
      </c>
      <c r="M547" s="5">
        <f t="shared" ref="M547:M610" si="77">N547-L547</f>
        <v>0</v>
      </c>
      <c r="N547" s="5">
        <v>16</v>
      </c>
      <c r="O547" s="6">
        <f t="shared" si="74"/>
        <v>1</v>
      </c>
      <c r="P547" s="47"/>
      <c r="Q547" s="111" t="e">
        <f>#REF!*$Q$5</f>
        <v>#REF!</v>
      </c>
      <c r="R547" s="111"/>
      <c r="S547" s="111"/>
      <c r="T547" s="111">
        <v>16</v>
      </c>
      <c r="U547" s="92">
        <f t="shared" si="75"/>
        <v>0</v>
      </c>
      <c r="V547" s="179">
        <v>16</v>
      </c>
      <c r="W547" s="129">
        <f t="shared" si="76"/>
        <v>0</v>
      </c>
    </row>
    <row r="548" spans="1:23" ht="34.5" customHeight="1" outlineLevel="7" x14ac:dyDescent="0.2">
      <c r="A548" s="91"/>
      <c r="B548" s="93"/>
      <c r="C548" s="95"/>
      <c r="D548" s="95"/>
      <c r="E548" s="97"/>
      <c r="F548" s="101"/>
      <c r="G548" s="103"/>
      <c r="H548" s="103"/>
      <c r="I548" s="4" t="s">
        <v>75</v>
      </c>
      <c r="J548" s="5" t="s">
        <v>256</v>
      </c>
      <c r="K548" s="5">
        <v>38932</v>
      </c>
      <c r="L548" s="5">
        <v>38457</v>
      </c>
      <c r="M548" s="17">
        <f t="shared" si="77"/>
        <v>475</v>
      </c>
      <c r="N548" s="5">
        <v>38932</v>
      </c>
      <c r="O548" s="6">
        <f t="shared" si="74"/>
        <v>1</v>
      </c>
      <c r="P548" s="47"/>
      <c r="Q548" s="111" t="e">
        <f>#REF!*$Q$5</f>
        <v>#REF!</v>
      </c>
      <c r="R548" s="111"/>
      <c r="S548" s="111"/>
      <c r="T548" s="111">
        <v>40000</v>
      </c>
      <c r="U548" s="92">
        <f t="shared" si="75"/>
        <v>1068</v>
      </c>
      <c r="V548" s="179">
        <v>40000</v>
      </c>
      <c r="W548" s="129">
        <f t="shared" si="76"/>
        <v>1068</v>
      </c>
    </row>
    <row r="549" spans="1:23" ht="34.5" customHeight="1" outlineLevel="7" x14ac:dyDescent="0.2">
      <c r="A549" s="91"/>
      <c r="B549" s="93"/>
      <c r="C549" s="95"/>
      <c r="D549" s="95"/>
      <c r="E549" s="97"/>
      <c r="F549" s="101"/>
      <c r="G549" s="103"/>
      <c r="H549" s="103"/>
      <c r="I549" s="4" t="s">
        <v>80</v>
      </c>
      <c r="J549" s="5" t="s">
        <v>256</v>
      </c>
      <c r="K549" s="5">
        <v>38932</v>
      </c>
      <c r="L549" s="5">
        <v>38457</v>
      </c>
      <c r="M549" s="17">
        <f t="shared" si="77"/>
        <v>475</v>
      </c>
      <c r="N549" s="5">
        <v>38932</v>
      </c>
      <c r="O549" s="6">
        <f t="shared" si="74"/>
        <v>1</v>
      </c>
      <c r="P549" s="47"/>
      <c r="Q549" s="111" t="e">
        <f>#REF!*$Q$5</f>
        <v>#REF!</v>
      </c>
      <c r="R549" s="111"/>
      <c r="S549" s="111"/>
      <c r="T549" s="111">
        <v>40000</v>
      </c>
      <c r="U549" s="92">
        <f t="shared" si="75"/>
        <v>1068</v>
      </c>
      <c r="V549" s="179">
        <v>40000</v>
      </c>
      <c r="W549" s="129">
        <f t="shared" si="76"/>
        <v>1068</v>
      </c>
    </row>
    <row r="550" spans="1:23" ht="34.5" customHeight="1" outlineLevel="7" x14ac:dyDescent="0.2">
      <c r="A550" s="91"/>
      <c r="B550" s="93"/>
      <c r="C550" s="95"/>
      <c r="D550" s="95"/>
      <c r="E550" s="97"/>
      <c r="F550" s="101"/>
      <c r="G550" s="103"/>
      <c r="H550" s="103"/>
      <c r="I550" s="4" t="s">
        <v>81</v>
      </c>
      <c r="J550" s="5" t="s">
        <v>256</v>
      </c>
      <c r="K550" s="5">
        <v>38932</v>
      </c>
      <c r="L550" s="5">
        <v>24332</v>
      </c>
      <c r="M550" s="5">
        <f t="shared" si="77"/>
        <v>0</v>
      </c>
      <c r="N550" s="5">
        <v>24332</v>
      </c>
      <c r="O550" s="6">
        <f t="shared" si="74"/>
        <v>0.62498715709442099</v>
      </c>
      <c r="P550" s="47"/>
      <c r="Q550" s="111" t="e">
        <f>#REF!*$Q$5</f>
        <v>#REF!</v>
      </c>
      <c r="R550" s="111"/>
      <c r="S550" s="111"/>
      <c r="T550" s="111">
        <v>25000</v>
      </c>
      <c r="U550" s="92">
        <f t="shared" si="75"/>
        <v>668</v>
      </c>
      <c r="V550" s="179">
        <v>25000</v>
      </c>
      <c r="W550" s="129">
        <f t="shared" si="76"/>
        <v>668</v>
      </c>
    </row>
    <row r="551" spans="1:23" ht="34.5" customHeight="1" outlineLevel="7" x14ac:dyDescent="0.2">
      <c r="A551" s="91"/>
      <c r="B551" s="93"/>
      <c r="C551" s="95"/>
      <c r="D551" s="95"/>
      <c r="E551" s="97"/>
      <c r="F551" s="101"/>
      <c r="G551" s="103"/>
      <c r="H551" s="103"/>
      <c r="I551" s="4" t="s">
        <v>82</v>
      </c>
      <c r="J551" s="5" t="s">
        <v>263</v>
      </c>
      <c r="K551" s="5">
        <v>16</v>
      </c>
      <c r="L551" s="5">
        <v>0</v>
      </c>
      <c r="M551" s="5">
        <f t="shared" si="77"/>
        <v>16</v>
      </c>
      <c r="N551" s="5">
        <v>16</v>
      </c>
      <c r="O551" s="6">
        <f t="shared" si="74"/>
        <v>1</v>
      </c>
      <c r="P551" s="47"/>
      <c r="Q551" s="111" t="e">
        <f>#REF!*$Q$5</f>
        <v>#REF!</v>
      </c>
      <c r="R551" s="111"/>
      <c r="S551" s="111"/>
      <c r="T551" s="111">
        <v>0</v>
      </c>
      <c r="U551" s="92">
        <f t="shared" si="75"/>
        <v>-16</v>
      </c>
      <c r="V551" s="179">
        <v>0</v>
      </c>
      <c r="W551" s="129">
        <f t="shared" si="76"/>
        <v>-16</v>
      </c>
    </row>
    <row r="552" spans="1:23" ht="34.5" customHeight="1" outlineLevel="7" x14ac:dyDescent="0.2">
      <c r="A552" s="91"/>
      <c r="B552" s="93"/>
      <c r="C552" s="95"/>
      <c r="D552" s="95"/>
      <c r="E552" s="97"/>
      <c r="F552" s="101"/>
      <c r="G552" s="103"/>
      <c r="H552" s="103"/>
      <c r="I552" s="4" t="s">
        <v>83</v>
      </c>
      <c r="J552" s="5" t="s">
        <v>257</v>
      </c>
      <c r="K552" s="5">
        <v>100</v>
      </c>
      <c r="L552" s="5">
        <v>52</v>
      </c>
      <c r="M552" s="5">
        <f t="shared" si="77"/>
        <v>0</v>
      </c>
      <c r="N552" s="5">
        <v>52</v>
      </c>
      <c r="O552" s="6">
        <f t="shared" si="74"/>
        <v>0.52</v>
      </c>
      <c r="P552" s="47"/>
      <c r="Q552" s="111" t="e">
        <f>#REF!*$Q$5</f>
        <v>#REF!</v>
      </c>
      <c r="R552" s="111"/>
      <c r="S552" s="111"/>
      <c r="T552" s="111">
        <v>49</v>
      </c>
      <c r="U552" s="92">
        <f t="shared" si="75"/>
        <v>-3</v>
      </c>
      <c r="V552" s="179">
        <v>49</v>
      </c>
      <c r="W552" s="129">
        <f t="shared" si="76"/>
        <v>-3</v>
      </c>
    </row>
    <row r="553" spans="1:23" ht="34.5" customHeight="1" outlineLevel="5" x14ac:dyDescent="0.2">
      <c r="A553" s="91"/>
      <c r="B553" s="93"/>
      <c r="C553" s="95"/>
      <c r="D553" s="95"/>
      <c r="E553" s="97"/>
      <c r="F553" s="101"/>
      <c r="G553" s="103"/>
      <c r="H553" s="103"/>
      <c r="I553" s="22" t="s">
        <v>112</v>
      </c>
      <c r="J553" s="23"/>
      <c r="K553" s="23"/>
      <c r="L553" s="23"/>
      <c r="M553" s="23"/>
      <c r="N553" s="23"/>
      <c r="O553" s="24"/>
      <c r="P553" s="50"/>
      <c r="Q553" s="111" t="e">
        <f>#REF!*$Q$5</f>
        <v>#REF!</v>
      </c>
      <c r="R553" s="111"/>
      <c r="S553" s="111"/>
      <c r="T553" s="111"/>
      <c r="U553" s="92">
        <f t="shared" si="75"/>
        <v>0</v>
      </c>
      <c r="V553" s="179"/>
      <c r="W553" s="129">
        <f t="shared" si="76"/>
        <v>0</v>
      </c>
    </row>
    <row r="554" spans="1:23" ht="34.5" customHeight="1" outlineLevel="7" x14ac:dyDescent="0.2">
      <c r="A554" s="91"/>
      <c r="B554" s="93"/>
      <c r="C554" s="95"/>
      <c r="D554" s="95"/>
      <c r="E554" s="97"/>
      <c r="F554" s="101"/>
      <c r="G554" s="103"/>
      <c r="H554" s="103"/>
      <c r="I554" s="4" t="s">
        <v>72</v>
      </c>
      <c r="J554" s="5" t="s">
        <v>256</v>
      </c>
      <c r="K554" s="5">
        <v>14165</v>
      </c>
      <c r="L554" s="5">
        <f>14165-35</f>
        <v>14130</v>
      </c>
      <c r="M554" s="17">
        <f t="shared" si="77"/>
        <v>35</v>
      </c>
      <c r="N554" s="5">
        <v>14165</v>
      </c>
      <c r="O554" s="6">
        <f t="shared" ref="O554:O560" si="78">N554/K554</f>
        <v>1</v>
      </c>
      <c r="P554" s="47"/>
      <c r="Q554" s="111" t="e">
        <f>#REF!*$Q$5</f>
        <v>#REF!</v>
      </c>
      <c r="R554" s="111"/>
      <c r="S554" s="111"/>
      <c r="T554" s="111">
        <v>14200</v>
      </c>
      <c r="U554" s="92">
        <f t="shared" si="75"/>
        <v>35</v>
      </c>
      <c r="V554" s="179">
        <v>14200</v>
      </c>
      <c r="W554" s="129">
        <f t="shared" si="76"/>
        <v>35</v>
      </c>
    </row>
    <row r="555" spans="1:23" ht="34.5" customHeight="1" outlineLevel="7" x14ac:dyDescent="0.2">
      <c r="A555" s="91"/>
      <c r="B555" s="93"/>
      <c r="C555" s="95"/>
      <c r="D555" s="95"/>
      <c r="E555" s="97"/>
      <c r="F555" s="101"/>
      <c r="G555" s="103"/>
      <c r="H555" s="103"/>
      <c r="I555" s="4" t="s">
        <v>239</v>
      </c>
      <c r="J555" s="5" t="s">
        <v>263</v>
      </c>
      <c r="K555" s="5">
        <v>6</v>
      </c>
      <c r="L555" s="5">
        <v>6</v>
      </c>
      <c r="M555" s="17">
        <f t="shared" si="77"/>
        <v>0</v>
      </c>
      <c r="N555" s="5">
        <v>6</v>
      </c>
      <c r="O555" s="6">
        <f t="shared" si="78"/>
        <v>1</v>
      </c>
      <c r="P555" s="47"/>
      <c r="Q555" s="111" t="e">
        <f>#REF!*$Q$5</f>
        <v>#REF!</v>
      </c>
      <c r="R555" s="111"/>
      <c r="S555" s="111"/>
      <c r="T555" s="111">
        <v>6</v>
      </c>
      <c r="U555" s="92">
        <f t="shared" si="75"/>
        <v>0</v>
      </c>
      <c r="V555" s="179">
        <v>6</v>
      </c>
      <c r="W555" s="129">
        <f t="shared" si="76"/>
        <v>0</v>
      </c>
    </row>
    <row r="556" spans="1:23" ht="34.5" customHeight="1" outlineLevel="7" x14ac:dyDescent="0.2">
      <c r="A556" s="91"/>
      <c r="B556" s="93"/>
      <c r="C556" s="95"/>
      <c r="D556" s="95"/>
      <c r="E556" s="97"/>
      <c r="F556" s="101"/>
      <c r="G556" s="103"/>
      <c r="H556" s="103"/>
      <c r="I556" s="4" t="s">
        <v>75</v>
      </c>
      <c r="J556" s="5" t="s">
        <v>256</v>
      </c>
      <c r="K556" s="5">
        <v>14165</v>
      </c>
      <c r="L556" s="5">
        <v>14165</v>
      </c>
      <c r="M556" s="17">
        <f t="shared" si="77"/>
        <v>0</v>
      </c>
      <c r="N556" s="5">
        <v>14165</v>
      </c>
      <c r="O556" s="6">
        <f t="shared" si="78"/>
        <v>1</v>
      </c>
      <c r="P556" s="47"/>
      <c r="Q556" s="111" t="e">
        <f>#REF!*$Q$5</f>
        <v>#REF!</v>
      </c>
      <c r="R556" s="111"/>
      <c r="S556" s="111"/>
      <c r="T556" s="111">
        <v>14200.4</v>
      </c>
      <c r="U556" s="92">
        <f t="shared" si="75"/>
        <v>35.399999999999636</v>
      </c>
      <c r="V556" s="179">
        <v>14200.4</v>
      </c>
      <c r="W556" s="129">
        <f t="shared" si="76"/>
        <v>35.399999999999636</v>
      </c>
    </row>
    <row r="557" spans="1:23" ht="34.5" customHeight="1" outlineLevel="7" x14ac:dyDescent="0.2">
      <c r="A557" s="91"/>
      <c r="B557" s="93"/>
      <c r="C557" s="95"/>
      <c r="D557" s="95"/>
      <c r="E557" s="97"/>
      <c r="F557" s="101"/>
      <c r="G557" s="103"/>
      <c r="H557" s="103"/>
      <c r="I557" s="4" t="s">
        <v>80</v>
      </c>
      <c r="J557" s="5" t="s">
        <v>256</v>
      </c>
      <c r="K557" s="5">
        <v>14165</v>
      </c>
      <c r="L557" s="5">
        <v>14130</v>
      </c>
      <c r="M557" s="17">
        <f t="shared" si="77"/>
        <v>35</v>
      </c>
      <c r="N557" s="5">
        <v>14165</v>
      </c>
      <c r="O557" s="6">
        <f t="shared" si="78"/>
        <v>1</v>
      </c>
      <c r="P557" s="47"/>
      <c r="Q557" s="111" t="e">
        <f>#REF!*$Q$5</f>
        <v>#REF!</v>
      </c>
      <c r="R557" s="111"/>
      <c r="S557" s="111"/>
      <c r="T557" s="111">
        <v>14200</v>
      </c>
      <c r="U557" s="92">
        <f t="shared" si="75"/>
        <v>35</v>
      </c>
      <c r="V557" s="179">
        <v>14200</v>
      </c>
      <c r="W557" s="129">
        <f t="shared" si="76"/>
        <v>35</v>
      </c>
    </row>
    <row r="558" spans="1:23" ht="34.5" customHeight="1" outlineLevel="7" x14ac:dyDescent="0.2">
      <c r="A558" s="91"/>
      <c r="B558" s="93"/>
      <c r="C558" s="95"/>
      <c r="D558" s="95"/>
      <c r="E558" s="97"/>
      <c r="F558" s="101"/>
      <c r="G558" s="103"/>
      <c r="H558" s="103"/>
      <c r="I558" s="4" t="s">
        <v>81</v>
      </c>
      <c r="J558" s="5" t="s">
        <v>256</v>
      </c>
      <c r="K558" s="5">
        <v>14165</v>
      </c>
      <c r="L558" s="5">
        <v>14130</v>
      </c>
      <c r="M558" s="17">
        <f t="shared" si="77"/>
        <v>35</v>
      </c>
      <c r="N558" s="5">
        <v>14165</v>
      </c>
      <c r="O558" s="6">
        <f t="shared" si="78"/>
        <v>1</v>
      </c>
      <c r="P558" s="47"/>
      <c r="Q558" s="111" t="e">
        <f>#REF!*$Q$5</f>
        <v>#REF!</v>
      </c>
      <c r="R558" s="111"/>
      <c r="S558" s="111"/>
      <c r="T558" s="111">
        <v>14200</v>
      </c>
      <c r="U558" s="92">
        <f t="shared" si="75"/>
        <v>35</v>
      </c>
      <c r="V558" s="179">
        <v>14200</v>
      </c>
      <c r="W558" s="129">
        <f t="shared" si="76"/>
        <v>35</v>
      </c>
    </row>
    <row r="559" spans="1:23" ht="34.5" customHeight="1" outlineLevel="7" x14ac:dyDescent="0.2">
      <c r="A559" s="91"/>
      <c r="B559" s="93"/>
      <c r="C559" s="95"/>
      <c r="D559" s="95"/>
      <c r="E559" s="97"/>
      <c r="F559" s="101"/>
      <c r="G559" s="103"/>
      <c r="H559" s="103"/>
      <c r="I559" s="4" t="s">
        <v>82</v>
      </c>
      <c r="J559" s="5" t="s">
        <v>263</v>
      </c>
      <c r="K559" s="5">
        <v>6</v>
      </c>
      <c r="L559" s="5">
        <v>0</v>
      </c>
      <c r="M559" s="5">
        <f t="shared" si="77"/>
        <v>6</v>
      </c>
      <c r="N559" s="5">
        <v>6</v>
      </c>
      <c r="O559" s="6">
        <f t="shared" si="78"/>
        <v>1</v>
      </c>
      <c r="P559" s="47"/>
      <c r="Q559" s="111" t="e">
        <f>#REF!*$Q$5</f>
        <v>#REF!</v>
      </c>
      <c r="R559" s="111"/>
      <c r="S559" s="111"/>
      <c r="T559" s="111">
        <v>0</v>
      </c>
      <c r="U559" s="92">
        <f t="shared" si="75"/>
        <v>-6</v>
      </c>
      <c r="V559" s="179">
        <v>0</v>
      </c>
      <c r="W559" s="129">
        <f t="shared" si="76"/>
        <v>-6</v>
      </c>
    </row>
    <row r="560" spans="1:23" ht="34.5" customHeight="1" outlineLevel="7" x14ac:dyDescent="0.2">
      <c r="A560" s="91"/>
      <c r="B560" s="93"/>
      <c r="C560" s="95"/>
      <c r="D560" s="95"/>
      <c r="E560" s="97"/>
      <c r="F560" s="101"/>
      <c r="G560" s="103"/>
      <c r="H560" s="103"/>
      <c r="I560" s="4" t="s">
        <v>83</v>
      </c>
      <c r="J560" s="5" t="s">
        <v>257</v>
      </c>
      <c r="K560" s="5">
        <v>100</v>
      </c>
      <c r="L560" s="5">
        <v>54</v>
      </c>
      <c r="M560" s="5">
        <f t="shared" si="77"/>
        <v>0</v>
      </c>
      <c r="N560" s="5">
        <v>54</v>
      </c>
      <c r="O560" s="6">
        <f t="shared" si="78"/>
        <v>0.54</v>
      </c>
      <c r="P560" s="47"/>
      <c r="Q560" s="111" t="e">
        <f>#REF!*$Q$5</f>
        <v>#REF!</v>
      </c>
      <c r="R560" s="111"/>
      <c r="S560" s="111"/>
      <c r="T560" s="111">
        <v>54</v>
      </c>
      <c r="U560" s="92">
        <f t="shared" si="75"/>
        <v>0</v>
      </c>
      <c r="V560" s="179">
        <v>54</v>
      </c>
      <c r="W560" s="129">
        <f t="shared" si="76"/>
        <v>0</v>
      </c>
    </row>
    <row r="561" spans="1:23" ht="34.5" customHeight="1" outlineLevel="5" x14ac:dyDescent="0.2">
      <c r="A561" s="91"/>
      <c r="B561" s="93"/>
      <c r="C561" s="95"/>
      <c r="D561" s="95"/>
      <c r="E561" s="97"/>
      <c r="F561" s="101"/>
      <c r="G561" s="103"/>
      <c r="H561" s="103"/>
      <c r="I561" s="22" t="s">
        <v>113</v>
      </c>
      <c r="J561" s="23"/>
      <c r="K561" s="23"/>
      <c r="L561" s="23"/>
      <c r="M561" s="23"/>
      <c r="N561" s="23"/>
      <c r="O561" s="24"/>
      <c r="P561" s="50"/>
      <c r="Q561" s="111" t="e">
        <f>#REF!*$Q$5</f>
        <v>#REF!</v>
      </c>
      <c r="R561" s="111"/>
      <c r="S561" s="111"/>
      <c r="T561" s="111"/>
      <c r="U561" s="92">
        <f t="shared" si="75"/>
        <v>0</v>
      </c>
      <c r="V561" s="179"/>
      <c r="W561" s="129">
        <f t="shared" si="76"/>
        <v>0</v>
      </c>
    </row>
    <row r="562" spans="1:23" ht="34.5" customHeight="1" outlineLevel="7" x14ac:dyDescent="0.2">
      <c r="A562" s="91"/>
      <c r="B562" s="93"/>
      <c r="C562" s="95"/>
      <c r="D562" s="95"/>
      <c r="E562" s="97"/>
      <c r="F562" s="101"/>
      <c r="G562" s="103"/>
      <c r="H562" s="103"/>
      <c r="I562" s="4" t="s">
        <v>72</v>
      </c>
      <c r="J562" s="5" t="s">
        <v>256</v>
      </c>
      <c r="K562" s="5">
        <v>36958</v>
      </c>
      <c r="L562" s="5">
        <v>36958</v>
      </c>
      <c r="M562" s="5">
        <f t="shared" si="77"/>
        <v>0</v>
      </c>
      <c r="N562" s="5">
        <v>36958</v>
      </c>
      <c r="O562" s="6">
        <f t="shared" ref="O562:O568" si="79">N562/K562</f>
        <v>1</v>
      </c>
      <c r="P562" s="47"/>
      <c r="Q562" s="111" t="e">
        <f>#REF!*$Q$5</f>
        <v>#REF!</v>
      </c>
      <c r="R562" s="111"/>
      <c r="S562" s="111"/>
      <c r="T562" s="111">
        <v>35800</v>
      </c>
      <c r="U562" s="92">
        <f t="shared" si="75"/>
        <v>-1158</v>
      </c>
      <c r="V562" s="179">
        <v>35800</v>
      </c>
      <c r="W562" s="129">
        <f t="shared" si="76"/>
        <v>-1158</v>
      </c>
    </row>
    <row r="563" spans="1:23" ht="34.5" customHeight="1" outlineLevel="7" x14ac:dyDescent="0.2">
      <c r="A563" s="91"/>
      <c r="B563" s="93"/>
      <c r="C563" s="95"/>
      <c r="D563" s="95"/>
      <c r="E563" s="97"/>
      <c r="F563" s="101"/>
      <c r="G563" s="103"/>
      <c r="H563" s="103"/>
      <c r="I563" s="4" t="s">
        <v>239</v>
      </c>
      <c r="J563" s="5" t="s">
        <v>263</v>
      </c>
      <c r="K563" s="5">
        <v>20</v>
      </c>
      <c r="L563" s="5">
        <v>20</v>
      </c>
      <c r="M563" s="5">
        <f t="shared" si="77"/>
        <v>0</v>
      </c>
      <c r="N563" s="5">
        <v>20</v>
      </c>
      <c r="O563" s="6">
        <f t="shared" si="79"/>
        <v>1</v>
      </c>
      <c r="P563" s="47"/>
      <c r="Q563" s="111" t="e">
        <f>#REF!*$Q$5</f>
        <v>#REF!</v>
      </c>
      <c r="R563" s="111"/>
      <c r="S563" s="111"/>
      <c r="T563" s="111">
        <v>20</v>
      </c>
      <c r="U563" s="92">
        <f t="shared" si="75"/>
        <v>0</v>
      </c>
      <c r="V563" s="179">
        <v>20</v>
      </c>
      <c r="W563" s="129">
        <f t="shared" si="76"/>
        <v>0</v>
      </c>
    </row>
    <row r="564" spans="1:23" ht="34.5" customHeight="1" outlineLevel="7" x14ac:dyDescent="0.2">
      <c r="A564" s="91"/>
      <c r="B564" s="93"/>
      <c r="C564" s="95"/>
      <c r="D564" s="95"/>
      <c r="E564" s="97"/>
      <c r="F564" s="101"/>
      <c r="G564" s="103"/>
      <c r="H564" s="103"/>
      <c r="I564" s="4" t="s">
        <v>75</v>
      </c>
      <c r="J564" s="5" t="s">
        <v>256</v>
      </c>
      <c r="K564" s="5">
        <v>36958</v>
      </c>
      <c r="L564" s="5">
        <v>36958</v>
      </c>
      <c r="M564" s="5">
        <f t="shared" si="77"/>
        <v>0</v>
      </c>
      <c r="N564" s="5">
        <v>36958</v>
      </c>
      <c r="O564" s="6">
        <f t="shared" si="79"/>
        <v>1</v>
      </c>
      <c r="P564" s="47"/>
      <c r="Q564" s="111" t="e">
        <f>#REF!*$Q$5</f>
        <v>#REF!</v>
      </c>
      <c r="R564" s="111"/>
      <c r="S564" s="111"/>
      <c r="T564" s="111">
        <v>35800.199999999997</v>
      </c>
      <c r="U564" s="92">
        <f t="shared" si="75"/>
        <v>-1157.8000000000029</v>
      </c>
      <c r="V564" s="179">
        <v>35800.199999999997</v>
      </c>
      <c r="W564" s="129">
        <f t="shared" si="76"/>
        <v>-1157.8000000000029</v>
      </c>
    </row>
    <row r="565" spans="1:23" ht="34.5" customHeight="1" outlineLevel="7" x14ac:dyDescent="0.2">
      <c r="A565" s="91"/>
      <c r="B565" s="93"/>
      <c r="C565" s="95"/>
      <c r="D565" s="95"/>
      <c r="E565" s="97"/>
      <c r="F565" s="101"/>
      <c r="G565" s="103"/>
      <c r="H565" s="103"/>
      <c r="I565" s="4" t="s">
        <v>80</v>
      </c>
      <c r="J565" s="5" t="s">
        <v>256</v>
      </c>
      <c r="K565" s="5">
        <v>36958</v>
      </c>
      <c r="L565" s="5">
        <v>0</v>
      </c>
      <c r="M565" s="17">
        <v>36958</v>
      </c>
      <c r="N565" s="5">
        <v>36958</v>
      </c>
      <c r="O565" s="6">
        <f t="shared" si="79"/>
        <v>1</v>
      </c>
      <c r="P565" s="47"/>
      <c r="Q565" s="111" t="e">
        <f>#REF!*$Q$5</f>
        <v>#REF!</v>
      </c>
      <c r="R565" s="111"/>
      <c r="S565" s="111"/>
      <c r="T565" s="111">
        <v>35800</v>
      </c>
      <c r="U565" s="92">
        <f t="shared" si="75"/>
        <v>-1158</v>
      </c>
      <c r="V565" s="179">
        <v>35800</v>
      </c>
      <c r="W565" s="129">
        <f t="shared" si="76"/>
        <v>-1158</v>
      </c>
    </row>
    <row r="566" spans="1:23" ht="34.5" customHeight="1" outlineLevel="7" x14ac:dyDescent="0.2">
      <c r="A566" s="91"/>
      <c r="B566" s="93"/>
      <c r="C566" s="95"/>
      <c r="D566" s="95"/>
      <c r="E566" s="97"/>
      <c r="F566" s="101"/>
      <c r="G566" s="103"/>
      <c r="H566" s="103"/>
      <c r="I566" s="4" t="s">
        <v>81</v>
      </c>
      <c r="J566" s="5" t="s">
        <v>256</v>
      </c>
      <c r="K566" s="5">
        <v>36958</v>
      </c>
      <c r="L566" s="5">
        <v>0</v>
      </c>
      <c r="M566" s="17">
        <v>36958</v>
      </c>
      <c r="N566" s="5">
        <v>36958</v>
      </c>
      <c r="O566" s="6">
        <f t="shared" si="79"/>
        <v>1</v>
      </c>
      <c r="P566" s="47"/>
      <c r="Q566" s="111" t="e">
        <f>#REF!*$Q$5</f>
        <v>#REF!</v>
      </c>
      <c r="R566" s="111"/>
      <c r="S566" s="111"/>
      <c r="T566" s="111">
        <v>35800</v>
      </c>
      <c r="U566" s="92">
        <f t="shared" si="75"/>
        <v>-1158</v>
      </c>
      <c r="V566" s="179">
        <v>35800</v>
      </c>
      <c r="W566" s="129">
        <f t="shared" si="76"/>
        <v>-1158</v>
      </c>
    </row>
    <row r="567" spans="1:23" ht="34.5" customHeight="1" outlineLevel="7" x14ac:dyDescent="0.2">
      <c r="A567" s="91"/>
      <c r="B567" s="93"/>
      <c r="C567" s="95"/>
      <c r="D567" s="95"/>
      <c r="E567" s="97"/>
      <c r="F567" s="101"/>
      <c r="G567" s="103"/>
      <c r="H567" s="103"/>
      <c r="I567" s="4" t="s">
        <v>82</v>
      </c>
      <c r="J567" s="5" t="s">
        <v>263</v>
      </c>
      <c r="K567" s="5">
        <v>20</v>
      </c>
      <c r="L567" s="5">
        <v>0</v>
      </c>
      <c r="M567" s="5">
        <f t="shared" si="77"/>
        <v>0</v>
      </c>
      <c r="N567" s="5">
        <v>0</v>
      </c>
      <c r="O567" s="6">
        <f t="shared" si="79"/>
        <v>0</v>
      </c>
      <c r="P567" s="47"/>
      <c r="Q567" s="111" t="e">
        <f>#REF!*$Q$5</f>
        <v>#REF!</v>
      </c>
      <c r="R567" s="111"/>
      <c r="S567" s="111"/>
      <c r="T567" s="111">
        <v>0</v>
      </c>
      <c r="U567" s="92">
        <f t="shared" si="75"/>
        <v>0</v>
      </c>
      <c r="V567" s="179">
        <v>0</v>
      </c>
      <c r="W567" s="129">
        <f t="shared" si="76"/>
        <v>0</v>
      </c>
    </row>
    <row r="568" spans="1:23" ht="34.5" customHeight="1" outlineLevel="7" x14ac:dyDescent="0.2">
      <c r="A568" s="91"/>
      <c r="B568" s="93"/>
      <c r="C568" s="95"/>
      <c r="D568" s="95"/>
      <c r="E568" s="97"/>
      <c r="F568" s="101"/>
      <c r="G568" s="103"/>
      <c r="H568" s="103"/>
      <c r="I568" s="4" t="s">
        <v>83</v>
      </c>
      <c r="J568" s="5" t="s">
        <v>257</v>
      </c>
      <c r="K568" s="5">
        <v>100</v>
      </c>
      <c r="L568" s="5">
        <v>48</v>
      </c>
      <c r="M568" s="5">
        <f t="shared" si="77"/>
        <v>6</v>
      </c>
      <c r="N568" s="5">
        <v>54</v>
      </c>
      <c r="O568" s="6">
        <f t="shared" si="79"/>
        <v>0.54</v>
      </c>
      <c r="P568" s="47"/>
      <c r="Q568" s="111" t="e">
        <f>#REF!*$Q$5</f>
        <v>#REF!</v>
      </c>
      <c r="R568" s="111"/>
      <c r="S568" s="111"/>
      <c r="T568" s="111">
        <v>54</v>
      </c>
      <c r="U568" s="92">
        <f t="shared" si="75"/>
        <v>0</v>
      </c>
      <c r="V568" s="179">
        <v>54</v>
      </c>
      <c r="W568" s="129">
        <f t="shared" si="76"/>
        <v>0</v>
      </c>
    </row>
    <row r="569" spans="1:23" ht="34.5" customHeight="1" outlineLevel="5" x14ac:dyDescent="0.2">
      <c r="A569" s="91"/>
      <c r="B569" s="93"/>
      <c r="C569" s="95"/>
      <c r="D569" s="95"/>
      <c r="E569" s="97"/>
      <c r="F569" s="101"/>
      <c r="G569" s="103"/>
      <c r="H569" s="103"/>
      <c r="I569" s="22" t="s">
        <v>114</v>
      </c>
      <c r="J569" s="23"/>
      <c r="K569" s="23"/>
      <c r="L569" s="23"/>
      <c r="M569" s="23"/>
      <c r="N569" s="23"/>
      <c r="O569" s="24"/>
      <c r="P569" s="50"/>
      <c r="Q569" s="111" t="e">
        <f>#REF!*$Q$5</f>
        <v>#REF!</v>
      </c>
      <c r="R569" s="111"/>
      <c r="S569" s="111"/>
      <c r="T569" s="111"/>
      <c r="U569" s="92">
        <f t="shared" si="75"/>
        <v>0</v>
      </c>
      <c r="V569" s="179"/>
      <c r="W569" s="129">
        <f t="shared" si="76"/>
        <v>0</v>
      </c>
    </row>
    <row r="570" spans="1:23" ht="34.5" customHeight="1" outlineLevel="7" x14ac:dyDescent="0.2">
      <c r="A570" s="91"/>
      <c r="B570" s="93"/>
      <c r="C570" s="95"/>
      <c r="D570" s="95"/>
      <c r="E570" s="97"/>
      <c r="F570" s="101"/>
      <c r="G570" s="103"/>
      <c r="H570" s="103"/>
      <c r="I570" s="4" t="s">
        <v>72</v>
      </c>
      <c r="J570" s="5" t="s">
        <v>256</v>
      </c>
      <c r="K570" s="5">
        <v>57287</v>
      </c>
      <c r="L570" s="5">
        <v>57287</v>
      </c>
      <c r="M570" s="5">
        <f t="shared" si="77"/>
        <v>0</v>
      </c>
      <c r="N570" s="5">
        <v>57287</v>
      </c>
      <c r="O570" s="6">
        <f t="shared" ref="O570:O576" si="80">N570/K570</f>
        <v>1</v>
      </c>
      <c r="P570" s="47"/>
      <c r="Q570" s="111" t="e">
        <f>#REF!*$Q$5</f>
        <v>#REF!</v>
      </c>
      <c r="R570" s="111"/>
      <c r="S570" s="111"/>
      <c r="T570" s="111">
        <v>54300</v>
      </c>
      <c r="U570" s="92">
        <f t="shared" si="75"/>
        <v>-2987</v>
      </c>
      <c r="V570" s="179">
        <v>54300</v>
      </c>
      <c r="W570" s="129">
        <f t="shared" si="76"/>
        <v>-2987</v>
      </c>
    </row>
    <row r="571" spans="1:23" ht="34.5" customHeight="1" outlineLevel="7" x14ac:dyDescent="0.2">
      <c r="A571" s="91"/>
      <c r="B571" s="93"/>
      <c r="C571" s="95"/>
      <c r="D571" s="95"/>
      <c r="E571" s="97"/>
      <c r="F571" s="101"/>
      <c r="G571" s="103"/>
      <c r="H571" s="103"/>
      <c r="I571" s="4" t="s">
        <v>239</v>
      </c>
      <c r="J571" s="5" t="s">
        <v>263</v>
      </c>
      <c r="K571" s="5">
        <v>22</v>
      </c>
      <c r="L571" s="5">
        <v>22</v>
      </c>
      <c r="M571" s="5">
        <f t="shared" si="77"/>
        <v>0</v>
      </c>
      <c r="N571" s="5">
        <v>22</v>
      </c>
      <c r="O571" s="6">
        <f t="shared" si="80"/>
        <v>1</v>
      </c>
      <c r="P571" s="47"/>
      <c r="Q571" s="111" t="e">
        <f>#REF!*$Q$5</f>
        <v>#REF!</v>
      </c>
      <c r="R571" s="111"/>
      <c r="S571" s="111"/>
      <c r="T571" s="111">
        <v>22</v>
      </c>
      <c r="U571" s="92">
        <f t="shared" si="75"/>
        <v>0</v>
      </c>
      <c r="V571" s="179">
        <v>22</v>
      </c>
      <c r="W571" s="129">
        <f t="shared" si="76"/>
        <v>0</v>
      </c>
    </row>
    <row r="572" spans="1:23" ht="34.5" customHeight="1" outlineLevel="7" x14ac:dyDescent="0.2">
      <c r="A572" s="91"/>
      <c r="B572" s="93"/>
      <c r="C572" s="95"/>
      <c r="D572" s="95"/>
      <c r="E572" s="97"/>
      <c r="F572" s="101"/>
      <c r="G572" s="103"/>
      <c r="H572" s="103"/>
      <c r="I572" s="4" t="s">
        <v>75</v>
      </c>
      <c r="J572" s="5" t="s">
        <v>256</v>
      </c>
      <c r="K572" s="5">
        <v>57287</v>
      </c>
      <c r="L572" s="5">
        <v>57287</v>
      </c>
      <c r="M572" s="5">
        <f t="shared" si="77"/>
        <v>0</v>
      </c>
      <c r="N572" s="5">
        <v>57287</v>
      </c>
      <c r="O572" s="6">
        <f t="shared" si="80"/>
        <v>1</v>
      </c>
      <c r="P572" s="47"/>
      <c r="Q572" s="111" t="e">
        <f>#REF!*$Q$5</f>
        <v>#REF!</v>
      </c>
      <c r="R572" s="111"/>
      <c r="S572" s="111"/>
      <c r="T572" s="111">
        <v>54300</v>
      </c>
      <c r="U572" s="92">
        <f t="shared" si="75"/>
        <v>-2987</v>
      </c>
      <c r="V572" s="179">
        <v>54300</v>
      </c>
      <c r="W572" s="129">
        <f t="shared" si="76"/>
        <v>-2987</v>
      </c>
    </row>
    <row r="573" spans="1:23" ht="34.5" customHeight="1" outlineLevel="7" x14ac:dyDescent="0.2">
      <c r="A573" s="91"/>
      <c r="B573" s="93"/>
      <c r="C573" s="95"/>
      <c r="D573" s="95"/>
      <c r="E573" s="97"/>
      <c r="F573" s="101"/>
      <c r="G573" s="103"/>
      <c r="H573" s="103"/>
      <c r="I573" s="4" t="s">
        <v>80</v>
      </c>
      <c r="J573" s="5" t="s">
        <v>256</v>
      </c>
      <c r="K573" s="5">
        <v>57287</v>
      </c>
      <c r="L573" s="5">
        <v>57287</v>
      </c>
      <c r="M573" s="5">
        <f t="shared" si="77"/>
        <v>0</v>
      </c>
      <c r="N573" s="5">
        <v>57287</v>
      </c>
      <c r="O573" s="6">
        <f t="shared" si="80"/>
        <v>1</v>
      </c>
      <c r="P573" s="47"/>
      <c r="Q573" s="111" t="e">
        <f>#REF!*$Q$5</f>
        <v>#REF!</v>
      </c>
      <c r="R573" s="111"/>
      <c r="S573" s="111"/>
      <c r="T573" s="111">
        <v>54300</v>
      </c>
      <c r="U573" s="92">
        <f t="shared" si="75"/>
        <v>-2987</v>
      </c>
      <c r="V573" s="179">
        <v>54300</v>
      </c>
      <c r="W573" s="129">
        <f t="shared" si="76"/>
        <v>-2987</v>
      </c>
    </row>
    <row r="574" spans="1:23" ht="34.5" customHeight="1" outlineLevel="7" x14ac:dyDescent="0.2">
      <c r="A574" s="91"/>
      <c r="B574" s="93"/>
      <c r="C574" s="95"/>
      <c r="D574" s="95"/>
      <c r="E574" s="97"/>
      <c r="F574" s="101"/>
      <c r="G574" s="103"/>
      <c r="H574" s="103"/>
      <c r="I574" s="4" t="s">
        <v>81</v>
      </c>
      <c r="J574" s="5" t="s">
        <v>256</v>
      </c>
      <c r="K574" s="5">
        <v>57287</v>
      </c>
      <c r="L574" s="5">
        <v>57287</v>
      </c>
      <c r="M574" s="5">
        <f t="shared" si="77"/>
        <v>0</v>
      </c>
      <c r="N574" s="5">
        <v>57287</v>
      </c>
      <c r="O574" s="6">
        <f t="shared" si="80"/>
        <v>1</v>
      </c>
      <c r="P574" s="47"/>
      <c r="Q574" s="111" t="e">
        <f>#REF!*$Q$5</f>
        <v>#REF!</v>
      </c>
      <c r="R574" s="111"/>
      <c r="S574" s="111"/>
      <c r="T574" s="111">
        <v>54300</v>
      </c>
      <c r="U574" s="92">
        <f t="shared" si="75"/>
        <v>-2987</v>
      </c>
      <c r="V574" s="179">
        <v>54300</v>
      </c>
      <c r="W574" s="129">
        <f t="shared" si="76"/>
        <v>-2987</v>
      </c>
    </row>
    <row r="575" spans="1:23" ht="34.5" customHeight="1" outlineLevel="7" x14ac:dyDescent="0.2">
      <c r="A575" s="91"/>
      <c r="B575" s="93"/>
      <c r="C575" s="95"/>
      <c r="D575" s="95"/>
      <c r="E575" s="97"/>
      <c r="F575" s="101"/>
      <c r="G575" s="103"/>
      <c r="H575" s="103"/>
      <c r="I575" s="4" t="s">
        <v>82</v>
      </c>
      <c r="J575" s="5" t="s">
        <v>263</v>
      </c>
      <c r="K575" s="5">
        <v>22</v>
      </c>
      <c r="L575" s="5">
        <v>22</v>
      </c>
      <c r="M575" s="5">
        <f t="shared" si="77"/>
        <v>0</v>
      </c>
      <c r="N575" s="5">
        <v>22</v>
      </c>
      <c r="O575" s="6">
        <f t="shared" si="80"/>
        <v>1</v>
      </c>
      <c r="P575" s="47"/>
      <c r="Q575" s="111" t="e">
        <f>#REF!*$Q$5</f>
        <v>#REF!</v>
      </c>
      <c r="R575" s="111"/>
      <c r="S575" s="111"/>
      <c r="T575" s="111">
        <v>22</v>
      </c>
      <c r="U575" s="92">
        <f t="shared" si="75"/>
        <v>0</v>
      </c>
      <c r="V575" s="179">
        <v>22</v>
      </c>
      <c r="W575" s="129">
        <f t="shared" si="76"/>
        <v>0</v>
      </c>
    </row>
    <row r="576" spans="1:23" ht="34.5" customHeight="1" outlineLevel="7" x14ac:dyDescent="0.2">
      <c r="A576" s="91"/>
      <c r="B576" s="93"/>
      <c r="C576" s="95"/>
      <c r="D576" s="95"/>
      <c r="E576" s="97"/>
      <c r="F576" s="101"/>
      <c r="G576" s="103"/>
      <c r="H576" s="103"/>
      <c r="I576" s="4" t="s">
        <v>83</v>
      </c>
      <c r="J576" s="5" t="s">
        <v>257</v>
      </c>
      <c r="K576" s="5">
        <v>100</v>
      </c>
      <c r="L576" s="5">
        <v>67</v>
      </c>
      <c r="M576" s="5">
        <f t="shared" si="77"/>
        <v>0</v>
      </c>
      <c r="N576" s="5">
        <v>67</v>
      </c>
      <c r="O576" s="6">
        <f t="shared" si="80"/>
        <v>0.67</v>
      </c>
      <c r="P576" s="47"/>
      <c r="Q576" s="111" t="e">
        <f>#REF!*$Q$5</f>
        <v>#REF!</v>
      </c>
      <c r="R576" s="111"/>
      <c r="S576" s="111"/>
      <c r="T576" s="111">
        <v>62</v>
      </c>
      <c r="U576" s="92">
        <f t="shared" si="75"/>
        <v>-5</v>
      </c>
      <c r="V576" s="179">
        <v>62</v>
      </c>
      <c r="W576" s="129">
        <f t="shared" si="76"/>
        <v>-5</v>
      </c>
    </row>
    <row r="577" spans="1:23" ht="34.5" customHeight="1" outlineLevel="4" x14ac:dyDescent="0.2">
      <c r="A577" s="91"/>
      <c r="B577" s="93"/>
      <c r="C577" s="95"/>
      <c r="D577" s="95"/>
      <c r="E577" s="97"/>
      <c r="F577" s="101"/>
      <c r="G577" s="101"/>
      <c r="H577" s="101"/>
      <c r="I577" s="19" t="s">
        <v>115</v>
      </c>
      <c r="J577" s="20"/>
      <c r="K577" s="20"/>
      <c r="L577" s="20"/>
      <c r="M577" s="20"/>
      <c r="N577" s="20"/>
      <c r="O577" s="21"/>
      <c r="P577" s="49"/>
      <c r="Q577" s="111" t="e">
        <f>#REF!*$Q$5</f>
        <v>#REF!</v>
      </c>
      <c r="R577" s="111"/>
      <c r="S577" s="111"/>
      <c r="T577" s="111"/>
      <c r="U577" s="92">
        <f t="shared" si="75"/>
        <v>0</v>
      </c>
      <c r="V577" s="179"/>
      <c r="W577" s="129">
        <f t="shared" si="76"/>
        <v>0</v>
      </c>
    </row>
    <row r="578" spans="1:23" ht="34.5" customHeight="1" outlineLevel="7" x14ac:dyDescent="0.2">
      <c r="A578" s="91"/>
      <c r="B578" s="93"/>
      <c r="C578" s="95"/>
      <c r="D578" s="95"/>
      <c r="E578" s="97"/>
      <c r="F578" s="101"/>
      <c r="G578" s="101"/>
      <c r="H578" s="101"/>
      <c r="I578" s="4" t="s">
        <v>115</v>
      </c>
      <c r="J578" s="5" t="s">
        <v>262</v>
      </c>
      <c r="K578" s="5">
        <v>200</v>
      </c>
      <c r="L578" s="5">
        <v>0</v>
      </c>
      <c r="M578" s="5">
        <f t="shared" si="77"/>
        <v>0</v>
      </c>
      <c r="N578" s="5">
        <v>0</v>
      </c>
      <c r="O578" s="6">
        <f>N578/K578</f>
        <v>0</v>
      </c>
      <c r="P578" s="41"/>
      <c r="Q578" s="111" t="e">
        <f>#REF!*$Q$5</f>
        <v>#REF!</v>
      </c>
      <c r="R578" s="111"/>
      <c r="S578" s="111"/>
      <c r="T578" s="111">
        <v>0</v>
      </c>
      <c r="U578" s="92">
        <f t="shared" si="75"/>
        <v>0</v>
      </c>
      <c r="V578" s="179">
        <v>0</v>
      </c>
      <c r="W578" s="129">
        <f t="shared" si="76"/>
        <v>0</v>
      </c>
    </row>
    <row r="579" spans="1:23" ht="34.5" customHeight="1" outlineLevel="3" x14ac:dyDescent="0.2">
      <c r="A579" s="91"/>
      <c r="B579" s="93"/>
      <c r="C579" s="95"/>
      <c r="D579" s="95"/>
      <c r="E579" s="97"/>
      <c r="F579" s="97"/>
      <c r="G579" s="97"/>
      <c r="H579" s="97"/>
      <c r="I579" s="13" t="s">
        <v>116</v>
      </c>
      <c r="J579" s="14"/>
      <c r="K579" s="14"/>
      <c r="L579" s="14"/>
      <c r="M579" s="14"/>
      <c r="N579" s="14"/>
      <c r="O579" s="15"/>
      <c r="P579" s="44"/>
      <c r="Q579" s="111" t="e">
        <f>#REF!*$Q$5</f>
        <v>#REF!</v>
      </c>
      <c r="R579" s="111"/>
      <c r="S579" s="111"/>
      <c r="T579" s="111"/>
      <c r="U579" s="92">
        <f t="shared" si="75"/>
        <v>0</v>
      </c>
      <c r="V579" s="179"/>
      <c r="W579" s="129">
        <f t="shared" si="76"/>
        <v>0</v>
      </c>
    </row>
    <row r="580" spans="1:23" ht="34.5" customHeight="1" outlineLevel="7" x14ac:dyDescent="0.2">
      <c r="A580" s="91"/>
      <c r="B580" s="93"/>
      <c r="C580" s="95"/>
      <c r="D580" s="95"/>
      <c r="E580" s="97"/>
      <c r="F580" s="97"/>
      <c r="G580" s="97"/>
      <c r="H580" s="97"/>
      <c r="I580" s="4" t="s">
        <v>117</v>
      </c>
      <c r="J580" s="5" t="s">
        <v>262</v>
      </c>
      <c r="K580" s="5">
        <v>1</v>
      </c>
      <c r="L580" s="5">
        <v>0</v>
      </c>
      <c r="M580" s="5">
        <f t="shared" si="77"/>
        <v>0</v>
      </c>
      <c r="N580" s="5">
        <v>0</v>
      </c>
      <c r="O580" s="6">
        <f>N580/K580</f>
        <v>0</v>
      </c>
      <c r="P580" s="41"/>
      <c r="Q580" s="111" t="e">
        <f>#REF!*$Q$5</f>
        <v>#REF!</v>
      </c>
      <c r="R580" s="111"/>
      <c r="S580" s="111"/>
      <c r="T580" s="111">
        <v>0</v>
      </c>
      <c r="U580" s="92">
        <f t="shared" si="75"/>
        <v>0</v>
      </c>
      <c r="V580" s="179">
        <v>0</v>
      </c>
      <c r="W580" s="129">
        <f t="shared" si="76"/>
        <v>0</v>
      </c>
    </row>
    <row r="581" spans="1:23" ht="34.5" customHeight="1" outlineLevel="7" x14ac:dyDescent="0.2">
      <c r="A581" s="91"/>
      <c r="B581" s="93"/>
      <c r="C581" s="95"/>
      <c r="D581" s="95"/>
      <c r="E581" s="97"/>
      <c r="F581" s="97"/>
      <c r="G581" s="97"/>
      <c r="H581" s="97"/>
      <c r="I581" s="4" t="s">
        <v>118</v>
      </c>
      <c r="J581" s="5" t="s">
        <v>262</v>
      </c>
      <c r="K581" s="5">
        <v>1</v>
      </c>
      <c r="L581" s="5">
        <v>0</v>
      </c>
      <c r="M581" s="5">
        <f t="shared" si="77"/>
        <v>0</v>
      </c>
      <c r="N581" s="5">
        <v>0</v>
      </c>
      <c r="O581" s="6">
        <f>N581/K581</f>
        <v>0</v>
      </c>
      <c r="P581" s="41"/>
      <c r="Q581" s="111" t="e">
        <f>#REF!*$Q$5</f>
        <v>#REF!</v>
      </c>
      <c r="R581" s="111"/>
      <c r="S581" s="111"/>
      <c r="T581" s="111">
        <v>0</v>
      </c>
      <c r="U581" s="92">
        <f t="shared" si="75"/>
        <v>0</v>
      </c>
      <c r="V581" s="179">
        <v>0</v>
      </c>
      <c r="W581" s="129">
        <f t="shared" si="76"/>
        <v>0</v>
      </c>
    </row>
    <row r="582" spans="1:23" ht="36" customHeight="1" outlineLevel="3" x14ac:dyDescent="0.2">
      <c r="A582" s="91"/>
      <c r="B582" s="93"/>
      <c r="C582" s="95"/>
      <c r="D582" s="95"/>
      <c r="E582" s="97"/>
      <c r="F582" s="97"/>
      <c r="G582" s="97"/>
      <c r="H582" s="97"/>
      <c r="I582" s="13" t="s">
        <v>119</v>
      </c>
      <c r="J582" s="15"/>
      <c r="K582" s="14"/>
      <c r="L582" s="14"/>
      <c r="M582" s="14"/>
      <c r="N582" s="14"/>
      <c r="O582" s="15"/>
      <c r="P582" s="112"/>
      <c r="Q582" s="112"/>
      <c r="R582" s="187"/>
      <c r="S582" s="187"/>
      <c r="T582" s="187"/>
      <c r="U582" s="92">
        <f t="shared" si="75"/>
        <v>0</v>
      </c>
      <c r="V582" s="179"/>
      <c r="W582" s="129">
        <f t="shared" si="76"/>
        <v>0</v>
      </c>
    </row>
    <row r="583" spans="1:23" ht="36" customHeight="1" outlineLevel="4" x14ac:dyDescent="0.2">
      <c r="A583" s="91"/>
      <c r="B583" s="93"/>
      <c r="C583" s="95"/>
      <c r="D583" s="95"/>
      <c r="E583" s="97"/>
      <c r="F583" s="101"/>
      <c r="G583" s="101"/>
      <c r="H583" s="101"/>
      <c r="I583" s="19" t="s">
        <v>120</v>
      </c>
      <c r="J583" s="21"/>
      <c r="K583" s="20"/>
      <c r="L583" s="20"/>
      <c r="M583" s="20"/>
      <c r="N583" s="20"/>
      <c r="O583" s="21"/>
      <c r="P583" s="105"/>
      <c r="Q583" s="105"/>
      <c r="R583" s="185"/>
      <c r="S583" s="185"/>
      <c r="T583" s="185"/>
      <c r="U583" s="92">
        <f t="shared" si="75"/>
        <v>0</v>
      </c>
      <c r="V583" s="179"/>
      <c r="W583" s="129">
        <f t="shared" si="76"/>
        <v>0</v>
      </c>
    </row>
    <row r="584" spans="1:23" ht="36" customHeight="1" outlineLevel="5" x14ac:dyDescent="0.2">
      <c r="A584" s="91"/>
      <c r="B584" s="93"/>
      <c r="C584" s="95"/>
      <c r="D584" s="95"/>
      <c r="E584" s="97"/>
      <c r="F584" s="101"/>
      <c r="G584" s="103"/>
      <c r="H584" s="103"/>
      <c r="I584" s="22" t="s">
        <v>121</v>
      </c>
      <c r="J584" s="24"/>
      <c r="K584" s="23"/>
      <c r="L584" s="23"/>
      <c r="M584" s="23"/>
      <c r="N584" s="23"/>
      <c r="O584" s="24"/>
      <c r="P584" s="115"/>
      <c r="Q584" s="115"/>
      <c r="R584" s="190"/>
      <c r="S584" s="190"/>
      <c r="T584" s="190"/>
      <c r="U584" s="92">
        <f t="shared" si="75"/>
        <v>0</v>
      </c>
      <c r="V584" s="179"/>
      <c r="W584" s="129">
        <f t="shared" si="76"/>
        <v>0</v>
      </c>
    </row>
    <row r="585" spans="1:23" ht="36" customHeight="1" outlineLevel="7" x14ac:dyDescent="0.2">
      <c r="A585" s="91"/>
      <c r="B585" s="93"/>
      <c r="C585" s="95"/>
      <c r="D585" s="95"/>
      <c r="E585" s="97"/>
      <c r="F585" s="101"/>
      <c r="G585" s="103"/>
      <c r="H585" s="103"/>
      <c r="I585" s="4" t="s">
        <v>291</v>
      </c>
      <c r="J585" s="6" t="s">
        <v>256</v>
      </c>
      <c r="K585" s="5">
        <v>190000</v>
      </c>
      <c r="L585" s="5">
        <v>0</v>
      </c>
      <c r="M585" s="5">
        <f t="shared" si="77"/>
        <v>0</v>
      </c>
      <c r="N585" s="5">
        <v>0</v>
      </c>
      <c r="O585" s="6">
        <f t="shared" ref="O585:O591" si="81">N585/K585</f>
        <v>0</v>
      </c>
      <c r="P585" s="116"/>
      <c r="Q585" s="116"/>
      <c r="R585" s="191"/>
      <c r="S585" s="191"/>
      <c r="T585" s="191">
        <v>0</v>
      </c>
      <c r="U585" s="92">
        <f t="shared" si="75"/>
        <v>0</v>
      </c>
      <c r="V585" s="179">
        <v>0</v>
      </c>
      <c r="W585" s="129">
        <f t="shared" si="76"/>
        <v>0</v>
      </c>
    </row>
    <row r="586" spans="1:23" ht="36" customHeight="1" outlineLevel="7" x14ac:dyDescent="0.2">
      <c r="A586" s="91"/>
      <c r="B586" s="93"/>
      <c r="C586" s="95"/>
      <c r="D586" s="95"/>
      <c r="E586" s="97"/>
      <c r="F586" s="101"/>
      <c r="G586" s="103"/>
      <c r="H586" s="103"/>
      <c r="I586" s="4" t="s">
        <v>292</v>
      </c>
      <c r="J586" s="6" t="s">
        <v>257</v>
      </c>
      <c r="K586" s="5">
        <v>100</v>
      </c>
      <c r="L586" s="5">
        <v>0</v>
      </c>
      <c r="M586" s="5">
        <f t="shared" si="77"/>
        <v>0</v>
      </c>
      <c r="N586" s="5">
        <v>0</v>
      </c>
      <c r="O586" s="6">
        <f t="shared" si="81"/>
        <v>0</v>
      </c>
      <c r="P586" s="116"/>
      <c r="Q586" s="116"/>
      <c r="R586" s="191"/>
      <c r="S586" s="191"/>
      <c r="T586" s="191">
        <v>0</v>
      </c>
      <c r="U586" s="92">
        <f t="shared" si="75"/>
        <v>0</v>
      </c>
      <c r="V586" s="179">
        <v>0</v>
      </c>
      <c r="W586" s="129">
        <f t="shared" si="76"/>
        <v>0</v>
      </c>
    </row>
    <row r="587" spans="1:23" ht="36" customHeight="1" outlineLevel="7" x14ac:dyDescent="0.2">
      <c r="A587" s="91"/>
      <c r="B587" s="93"/>
      <c r="C587" s="95"/>
      <c r="D587" s="95"/>
      <c r="E587" s="97"/>
      <c r="F587" s="101"/>
      <c r="G587" s="103"/>
      <c r="H587" s="103"/>
      <c r="I587" s="4" t="s">
        <v>231</v>
      </c>
      <c r="J587" s="6" t="s">
        <v>256</v>
      </c>
      <c r="K587" s="5">
        <v>190000</v>
      </c>
      <c r="L587" s="5">
        <v>0</v>
      </c>
      <c r="M587" s="5">
        <f t="shared" si="77"/>
        <v>0</v>
      </c>
      <c r="N587" s="5">
        <v>0</v>
      </c>
      <c r="O587" s="6">
        <f t="shared" si="81"/>
        <v>0</v>
      </c>
      <c r="P587" s="116"/>
      <c r="Q587" s="116"/>
      <c r="R587" s="191"/>
      <c r="S587" s="191"/>
      <c r="T587" s="191">
        <v>0</v>
      </c>
      <c r="U587" s="92">
        <f t="shared" si="75"/>
        <v>0</v>
      </c>
      <c r="V587" s="179">
        <v>0</v>
      </c>
      <c r="W587" s="129">
        <f t="shared" si="76"/>
        <v>0</v>
      </c>
    </row>
    <row r="588" spans="1:23" ht="36" customHeight="1" outlineLevel="7" x14ac:dyDescent="0.2">
      <c r="A588" s="91"/>
      <c r="B588" s="93"/>
      <c r="C588" s="95"/>
      <c r="D588" s="95"/>
      <c r="E588" s="97"/>
      <c r="F588" s="101"/>
      <c r="G588" s="103"/>
      <c r="H588" s="103"/>
      <c r="I588" s="4" t="s">
        <v>80</v>
      </c>
      <c r="J588" s="6" t="s">
        <v>256</v>
      </c>
      <c r="K588" s="5">
        <v>190000</v>
      </c>
      <c r="L588" s="5">
        <v>0</v>
      </c>
      <c r="M588" s="5">
        <f t="shared" si="77"/>
        <v>0</v>
      </c>
      <c r="N588" s="5">
        <v>0</v>
      </c>
      <c r="O588" s="6">
        <f t="shared" si="81"/>
        <v>0</v>
      </c>
      <c r="P588" s="116"/>
      <c r="Q588" s="116"/>
      <c r="R588" s="191"/>
      <c r="S588" s="191"/>
      <c r="T588" s="191">
        <v>0</v>
      </c>
      <c r="U588" s="92">
        <f t="shared" si="75"/>
        <v>0</v>
      </c>
      <c r="V588" s="179">
        <v>0</v>
      </c>
      <c r="W588" s="129">
        <f t="shared" si="76"/>
        <v>0</v>
      </c>
    </row>
    <row r="589" spans="1:23" ht="36" customHeight="1" outlineLevel="7" x14ac:dyDescent="0.2">
      <c r="A589" s="91"/>
      <c r="B589" s="93"/>
      <c r="C589" s="95"/>
      <c r="D589" s="95"/>
      <c r="E589" s="97"/>
      <c r="F589" s="101"/>
      <c r="G589" s="103"/>
      <c r="H589" s="103"/>
      <c r="I589" s="4" t="s">
        <v>82</v>
      </c>
      <c r="J589" s="6" t="s">
        <v>257</v>
      </c>
      <c r="K589" s="5">
        <v>100</v>
      </c>
      <c r="L589" s="5">
        <v>0</v>
      </c>
      <c r="M589" s="5">
        <f t="shared" si="77"/>
        <v>0</v>
      </c>
      <c r="N589" s="5">
        <v>0</v>
      </c>
      <c r="O589" s="6">
        <f t="shared" si="81"/>
        <v>0</v>
      </c>
      <c r="P589" s="116"/>
      <c r="Q589" s="116"/>
      <c r="R589" s="191"/>
      <c r="S589" s="191"/>
      <c r="T589" s="191">
        <v>0</v>
      </c>
      <c r="U589" s="92">
        <f t="shared" si="75"/>
        <v>0</v>
      </c>
      <c r="V589" s="179">
        <v>0</v>
      </c>
      <c r="W589" s="129">
        <f t="shared" si="76"/>
        <v>0</v>
      </c>
    </row>
    <row r="590" spans="1:23" ht="36" customHeight="1" outlineLevel="7" x14ac:dyDescent="0.2">
      <c r="A590" s="91"/>
      <c r="B590" s="93"/>
      <c r="C590" s="95"/>
      <c r="D590" s="95"/>
      <c r="E590" s="97"/>
      <c r="F590" s="101"/>
      <c r="G590" s="103"/>
      <c r="H590" s="103"/>
      <c r="I590" s="4" t="s">
        <v>293</v>
      </c>
      <c r="J590" s="6" t="s">
        <v>256</v>
      </c>
      <c r="K590" s="5">
        <v>190000</v>
      </c>
      <c r="L590" s="5">
        <v>0</v>
      </c>
      <c r="M590" s="5">
        <f t="shared" si="77"/>
        <v>0</v>
      </c>
      <c r="N590" s="5">
        <v>0</v>
      </c>
      <c r="O590" s="6">
        <f t="shared" si="81"/>
        <v>0</v>
      </c>
      <c r="P590" s="116"/>
      <c r="Q590" s="116"/>
      <c r="R590" s="191"/>
      <c r="S590" s="191"/>
      <c r="T590" s="191">
        <v>0</v>
      </c>
      <c r="U590" s="92">
        <f t="shared" si="75"/>
        <v>0</v>
      </c>
      <c r="V590" s="179">
        <v>0</v>
      </c>
      <c r="W590" s="129">
        <f t="shared" si="76"/>
        <v>0</v>
      </c>
    </row>
    <row r="591" spans="1:23" ht="36" customHeight="1" outlineLevel="7" x14ac:dyDescent="0.2">
      <c r="A591" s="91"/>
      <c r="B591" s="93"/>
      <c r="C591" s="95"/>
      <c r="D591" s="95"/>
      <c r="E591" s="97"/>
      <c r="F591" s="101"/>
      <c r="G591" s="103"/>
      <c r="H591" s="103"/>
      <c r="I591" s="4" t="s">
        <v>294</v>
      </c>
      <c r="J591" s="6" t="s">
        <v>257</v>
      </c>
      <c r="K591" s="5">
        <v>100</v>
      </c>
      <c r="L591" s="5">
        <v>0</v>
      </c>
      <c r="M591" s="5">
        <f t="shared" si="77"/>
        <v>0</v>
      </c>
      <c r="N591" s="5">
        <v>0</v>
      </c>
      <c r="O591" s="6">
        <f t="shared" si="81"/>
        <v>0</v>
      </c>
      <c r="P591" s="116"/>
      <c r="Q591" s="116"/>
      <c r="R591" s="191"/>
      <c r="S591" s="191"/>
      <c r="T591" s="191">
        <v>0</v>
      </c>
      <c r="U591" s="92">
        <f t="shared" si="75"/>
        <v>0</v>
      </c>
      <c r="V591" s="179">
        <v>0</v>
      </c>
      <c r="W591" s="129">
        <f t="shared" si="76"/>
        <v>0</v>
      </c>
    </row>
    <row r="592" spans="1:23" ht="36" customHeight="1" outlineLevel="5" x14ac:dyDescent="0.2">
      <c r="A592" s="91"/>
      <c r="B592" s="93"/>
      <c r="C592" s="95"/>
      <c r="D592" s="95"/>
      <c r="E592" s="97"/>
      <c r="F592" s="101"/>
      <c r="G592" s="103"/>
      <c r="H592" s="103"/>
      <c r="I592" s="22" t="s">
        <v>122</v>
      </c>
      <c r="J592" s="24"/>
      <c r="K592" s="23"/>
      <c r="L592" s="23"/>
      <c r="M592" s="23"/>
      <c r="N592" s="23"/>
      <c r="O592" s="24"/>
      <c r="P592" s="115"/>
      <c r="Q592" s="115"/>
      <c r="R592" s="190"/>
      <c r="S592" s="190"/>
      <c r="T592" s="190"/>
      <c r="U592" s="92">
        <f t="shared" si="75"/>
        <v>0</v>
      </c>
      <c r="V592" s="179"/>
      <c r="W592" s="129">
        <f t="shared" si="76"/>
        <v>0</v>
      </c>
    </row>
    <row r="593" spans="1:23" ht="36" customHeight="1" outlineLevel="7" x14ac:dyDescent="0.2">
      <c r="A593" s="91"/>
      <c r="B593" s="93"/>
      <c r="C593" s="95"/>
      <c r="D593" s="95"/>
      <c r="E593" s="97"/>
      <c r="F593" s="101"/>
      <c r="G593" s="103"/>
      <c r="H593" s="103"/>
      <c r="I593" s="4" t="s">
        <v>291</v>
      </c>
      <c r="J593" s="6" t="s">
        <v>256</v>
      </c>
      <c r="K593" s="5">
        <v>190000</v>
      </c>
      <c r="L593" s="5">
        <v>0</v>
      </c>
      <c r="M593" s="5">
        <f t="shared" si="77"/>
        <v>0</v>
      </c>
      <c r="N593" s="5">
        <v>0</v>
      </c>
      <c r="O593" s="6">
        <f t="shared" ref="O593:O599" si="82">N593/K593</f>
        <v>0</v>
      </c>
      <c r="P593" s="116"/>
      <c r="Q593" s="116"/>
      <c r="R593" s="191"/>
      <c r="S593" s="191"/>
      <c r="T593" s="191">
        <v>0</v>
      </c>
      <c r="U593" s="92">
        <f t="shared" si="75"/>
        <v>0</v>
      </c>
      <c r="V593" s="179">
        <v>0</v>
      </c>
      <c r="W593" s="129">
        <f t="shared" si="76"/>
        <v>0</v>
      </c>
    </row>
    <row r="594" spans="1:23" ht="36" customHeight="1" outlineLevel="7" x14ac:dyDescent="0.2">
      <c r="A594" s="91"/>
      <c r="B594" s="93"/>
      <c r="C594" s="95"/>
      <c r="D594" s="95"/>
      <c r="E594" s="97"/>
      <c r="F594" s="101"/>
      <c r="G594" s="103"/>
      <c r="H594" s="103"/>
      <c r="I594" s="4" t="s">
        <v>292</v>
      </c>
      <c r="J594" s="6" t="s">
        <v>257</v>
      </c>
      <c r="K594" s="5">
        <v>100</v>
      </c>
      <c r="L594" s="5">
        <v>0</v>
      </c>
      <c r="M594" s="5">
        <f t="shared" si="77"/>
        <v>0</v>
      </c>
      <c r="N594" s="5">
        <v>0</v>
      </c>
      <c r="O594" s="6">
        <f t="shared" si="82"/>
        <v>0</v>
      </c>
      <c r="P594" s="116"/>
      <c r="Q594" s="116"/>
      <c r="R594" s="191"/>
      <c r="S594" s="191"/>
      <c r="T594" s="191">
        <v>0</v>
      </c>
      <c r="U594" s="92">
        <f t="shared" si="75"/>
        <v>0</v>
      </c>
      <c r="V594" s="179">
        <v>0</v>
      </c>
      <c r="W594" s="129">
        <f t="shared" si="76"/>
        <v>0</v>
      </c>
    </row>
    <row r="595" spans="1:23" ht="36" customHeight="1" outlineLevel="7" x14ac:dyDescent="0.2">
      <c r="A595" s="91"/>
      <c r="B595" s="93"/>
      <c r="C595" s="95"/>
      <c r="D595" s="95"/>
      <c r="E595" s="97"/>
      <c r="F595" s="101"/>
      <c r="G595" s="103"/>
      <c r="H595" s="103"/>
      <c r="I595" s="4" t="s">
        <v>231</v>
      </c>
      <c r="J595" s="6" t="s">
        <v>256</v>
      </c>
      <c r="K595" s="5">
        <v>190000</v>
      </c>
      <c r="L595" s="5">
        <v>0</v>
      </c>
      <c r="M595" s="5">
        <f t="shared" si="77"/>
        <v>0</v>
      </c>
      <c r="N595" s="5">
        <v>0</v>
      </c>
      <c r="O595" s="6">
        <f t="shared" si="82"/>
        <v>0</v>
      </c>
      <c r="P595" s="116"/>
      <c r="Q595" s="116"/>
      <c r="R595" s="191"/>
      <c r="S595" s="191"/>
      <c r="T595" s="191">
        <v>0</v>
      </c>
      <c r="U595" s="92">
        <f t="shared" si="75"/>
        <v>0</v>
      </c>
      <c r="V595" s="179">
        <v>0</v>
      </c>
      <c r="W595" s="129">
        <f t="shared" si="76"/>
        <v>0</v>
      </c>
    </row>
    <row r="596" spans="1:23" ht="36" customHeight="1" outlineLevel="7" x14ac:dyDescent="0.2">
      <c r="A596" s="91"/>
      <c r="B596" s="93"/>
      <c r="C596" s="95"/>
      <c r="D596" s="95"/>
      <c r="E596" s="97"/>
      <c r="F596" s="101"/>
      <c r="G596" s="103"/>
      <c r="H596" s="103"/>
      <c r="I596" s="4" t="s">
        <v>80</v>
      </c>
      <c r="J596" s="6" t="s">
        <v>256</v>
      </c>
      <c r="K596" s="5">
        <v>190000</v>
      </c>
      <c r="L596" s="5">
        <v>0</v>
      </c>
      <c r="M596" s="5">
        <f t="shared" si="77"/>
        <v>0</v>
      </c>
      <c r="N596" s="5">
        <v>0</v>
      </c>
      <c r="O596" s="6">
        <f t="shared" si="82"/>
        <v>0</v>
      </c>
      <c r="P596" s="116"/>
      <c r="Q596" s="116"/>
      <c r="R596" s="191"/>
      <c r="S596" s="191"/>
      <c r="T596" s="191">
        <v>0</v>
      </c>
      <c r="U596" s="92">
        <f t="shared" si="75"/>
        <v>0</v>
      </c>
      <c r="V596" s="179">
        <v>0</v>
      </c>
      <c r="W596" s="129">
        <f t="shared" si="76"/>
        <v>0</v>
      </c>
    </row>
    <row r="597" spans="1:23" ht="36" customHeight="1" outlineLevel="7" x14ac:dyDescent="0.2">
      <c r="A597" s="91"/>
      <c r="B597" s="93"/>
      <c r="C597" s="95"/>
      <c r="D597" s="95"/>
      <c r="E597" s="97"/>
      <c r="F597" s="101"/>
      <c r="G597" s="103"/>
      <c r="H597" s="103"/>
      <c r="I597" s="4" t="s">
        <v>82</v>
      </c>
      <c r="J597" s="6" t="s">
        <v>257</v>
      </c>
      <c r="K597" s="5">
        <v>100</v>
      </c>
      <c r="L597" s="5">
        <v>0</v>
      </c>
      <c r="M597" s="5">
        <f t="shared" si="77"/>
        <v>0</v>
      </c>
      <c r="N597" s="5">
        <v>0</v>
      </c>
      <c r="O597" s="6">
        <f t="shared" si="82"/>
        <v>0</v>
      </c>
      <c r="P597" s="116"/>
      <c r="Q597" s="116"/>
      <c r="R597" s="191"/>
      <c r="S597" s="191"/>
      <c r="T597" s="191">
        <v>0</v>
      </c>
      <c r="U597" s="92">
        <f t="shared" si="75"/>
        <v>0</v>
      </c>
      <c r="V597" s="179">
        <v>0</v>
      </c>
      <c r="W597" s="129">
        <f t="shared" si="76"/>
        <v>0</v>
      </c>
    </row>
    <row r="598" spans="1:23" ht="36" customHeight="1" outlineLevel="7" x14ac:dyDescent="0.2">
      <c r="A598" s="91"/>
      <c r="B598" s="93"/>
      <c r="C598" s="95"/>
      <c r="D598" s="95"/>
      <c r="E598" s="97"/>
      <c r="F598" s="101"/>
      <c r="G598" s="103"/>
      <c r="H598" s="103"/>
      <c r="I598" s="4" t="s">
        <v>293</v>
      </c>
      <c r="J598" s="6" t="s">
        <v>256</v>
      </c>
      <c r="K598" s="5">
        <v>190000</v>
      </c>
      <c r="L598" s="5">
        <v>0</v>
      </c>
      <c r="M598" s="5">
        <f t="shared" si="77"/>
        <v>0</v>
      </c>
      <c r="N598" s="5">
        <v>0</v>
      </c>
      <c r="O598" s="6">
        <f t="shared" si="82"/>
        <v>0</v>
      </c>
      <c r="P598" s="116"/>
      <c r="Q598" s="116"/>
      <c r="R598" s="191"/>
      <c r="S598" s="191"/>
      <c r="T598" s="191">
        <v>0</v>
      </c>
      <c r="U598" s="92">
        <f t="shared" si="75"/>
        <v>0</v>
      </c>
      <c r="V598" s="179">
        <v>0</v>
      </c>
      <c r="W598" s="129">
        <f t="shared" si="76"/>
        <v>0</v>
      </c>
    </row>
    <row r="599" spans="1:23" ht="36" customHeight="1" outlineLevel="7" x14ac:dyDescent="0.2">
      <c r="A599" s="91"/>
      <c r="B599" s="93"/>
      <c r="C599" s="95"/>
      <c r="D599" s="95"/>
      <c r="E599" s="97"/>
      <c r="F599" s="101"/>
      <c r="G599" s="103"/>
      <c r="H599" s="103"/>
      <c r="I599" s="4" t="s">
        <v>294</v>
      </c>
      <c r="J599" s="6" t="s">
        <v>257</v>
      </c>
      <c r="K599" s="5">
        <v>100</v>
      </c>
      <c r="L599" s="5">
        <v>0</v>
      </c>
      <c r="M599" s="5">
        <f t="shared" si="77"/>
        <v>0</v>
      </c>
      <c r="N599" s="5">
        <v>0</v>
      </c>
      <c r="O599" s="6">
        <f t="shared" si="82"/>
        <v>0</v>
      </c>
      <c r="P599" s="116"/>
      <c r="Q599" s="116"/>
      <c r="R599" s="191"/>
      <c r="S599" s="191"/>
      <c r="T599" s="191">
        <v>0</v>
      </c>
      <c r="U599" s="92">
        <f t="shared" si="75"/>
        <v>0</v>
      </c>
      <c r="V599" s="179">
        <v>0</v>
      </c>
      <c r="W599" s="129">
        <f t="shared" si="76"/>
        <v>0</v>
      </c>
    </row>
    <row r="600" spans="1:23" ht="36" customHeight="1" outlineLevel="5" x14ac:dyDescent="0.2">
      <c r="A600" s="91"/>
      <c r="B600" s="93"/>
      <c r="C600" s="95"/>
      <c r="D600" s="95"/>
      <c r="E600" s="97"/>
      <c r="F600" s="101"/>
      <c r="G600" s="103"/>
      <c r="H600" s="103"/>
      <c r="I600" s="22" t="s">
        <v>123</v>
      </c>
      <c r="J600" s="24"/>
      <c r="K600" s="23"/>
      <c r="L600" s="23"/>
      <c r="M600" s="23"/>
      <c r="N600" s="23"/>
      <c r="O600" s="24"/>
      <c r="P600" s="115"/>
      <c r="Q600" s="115"/>
      <c r="R600" s="190"/>
      <c r="S600" s="190"/>
      <c r="T600" s="190"/>
      <c r="U600" s="92">
        <f t="shared" si="75"/>
        <v>0</v>
      </c>
      <c r="V600" s="179"/>
      <c r="W600" s="129">
        <f t="shared" si="76"/>
        <v>0</v>
      </c>
    </row>
    <row r="601" spans="1:23" ht="36" customHeight="1" outlineLevel="7" x14ac:dyDescent="0.2">
      <c r="A601" s="91"/>
      <c r="B601" s="93"/>
      <c r="C601" s="95"/>
      <c r="D601" s="95"/>
      <c r="E601" s="97"/>
      <c r="F601" s="101"/>
      <c r="G601" s="103"/>
      <c r="H601" s="103"/>
      <c r="I601" s="4" t="s">
        <v>291</v>
      </c>
      <c r="J601" s="6" t="s">
        <v>256</v>
      </c>
      <c r="K601" s="5">
        <v>22000</v>
      </c>
      <c r="L601" s="5">
        <v>0</v>
      </c>
      <c r="M601" s="5">
        <f t="shared" si="77"/>
        <v>0</v>
      </c>
      <c r="N601" s="5">
        <v>0</v>
      </c>
      <c r="O601" s="6">
        <f t="shared" ref="O601:O607" si="83">N601/K601</f>
        <v>0</v>
      </c>
      <c r="P601" s="116"/>
      <c r="Q601" s="116"/>
      <c r="R601" s="191"/>
      <c r="S601" s="191"/>
      <c r="T601" s="191">
        <v>0</v>
      </c>
      <c r="U601" s="92">
        <f t="shared" si="75"/>
        <v>0</v>
      </c>
      <c r="V601" s="179">
        <v>0</v>
      </c>
      <c r="W601" s="129">
        <f t="shared" si="76"/>
        <v>0</v>
      </c>
    </row>
    <row r="602" spans="1:23" ht="36" customHeight="1" outlineLevel="7" x14ac:dyDescent="0.2">
      <c r="A602" s="91"/>
      <c r="B602" s="93"/>
      <c r="C602" s="95"/>
      <c r="D602" s="95"/>
      <c r="E602" s="97"/>
      <c r="F602" s="101"/>
      <c r="G602" s="103"/>
      <c r="H602" s="103"/>
      <c r="I602" s="4" t="s">
        <v>292</v>
      </c>
      <c r="J602" s="6" t="s">
        <v>257</v>
      </c>
      <c r="K602" s="5">
        <v>100</v>
      </c>
      <c r="L602" s="5">
        <v>0</v>
      </c>
      <c r="M602" s="5">
        <f t="shared" si="77"/>
        <v>0</v>
      </c>
      <c r="N602" s="5">
        <v>0</v>
      </c>
      <c r="O602" s="6">
        <f t="shared" si="83"/>
        <v>0</v>
      </c>
      <c r="P602" s="116"/>
      <c r="Q602" s="116"/>
      <c r="R602" s="191"/>
      <c r="S602" s="191"/>
      <c r="T602" s="191">
        <v>0</v>
      </c>
      <c r="U602" s="92">
        <f t="shared" si="75"/>
        <v>0</v>
      </c>
      <c r="V602" s="179">
        <v>0</v>
      </c>
      <c r="W602" s="129">
        <f t="shared" si="76"/>
        <v>0</v>
      </c>
    </row>
    <row r="603" spans="1:23" ht="36" customHeight="1" outlineLevel="7" x14ac:dyDescent="0.2">
      <c r="A603" s="91"/>
      <c r="B603" s="93"/>
      <c r="C603" s="95"/>
      <c r="D603" s="95"/>
      <c r="E603" s="97"/>
      <c r="F603" s="101"/>
      <c r="G603" s="103"/>
      <c r="H603" s="103"/>
      <c r="I603" s="4" t="s">
        <v>231</v>
      </c>
      <c r="J603" s="6" t="s">
        <v>256</v>
      </c>
      <c r="K603" s="5">
        <v>22000</v>
      </c>
      <c r="L603" s="5">
        <v>0</v>
      </c>
      <c r="M603" s="5">
        <f t="shared" si="77"/>
        <v>0</v>
      </c>
      <c r="N603" s="5">
        <v>0</v>
      </c>
      <c r="O603" s="6">
        <f t="shared" si="83"/>
        <v>0</v>
      </c>
      <c r="P603" s="116"/>
      <c r="Q603" s="116"/>
      <c r="R603" s="191"/>
      <c r="S603" s="191"/>
      <c r="T603" s="191">
        <v>0</v>
      </c>
      <c r="U603" s="92">
        <f t="shared" si="75"/>
        <v>0</v>
      </c>
      <c r="V603" s="179">
        <v>0</v>
      </c>
      <c r="W603" s="129">
        <f t="shared" si="76"/>
        <v>0</v>
      </c>
    </row>
    <row r="604" spans="1:23" ht="36" customHeight="1" outlineLevel="7" x14ac:dyDescent="0.2">
      <c r="A604" s="91"/>
      <c r="B604" s="93"/>
      <c r="C604" s="95"/>
      <c r="D604" s="95"/>
      <c r="E604" s="97"/>
      <c r="F604" s="101"/>
      <c r="G604" s="103"/>
      <c r="H604" s="103"/>
      <c r="I604" s="4" t="s">
        <v>80</v>
      </c>
      <c r="J604" s="6" t="s">
        <v>256</v>
      </c>
      <c r="K604" s="5">
        <v>22000</v>
      </c>
      <c r="L604" s="5">
        <v>0</v>
      </c>
      <c r="M604" s="5">
        <f t="shared" si="77"/>
        <v>0</v>
      </c>
      <c r="N604" s="5">
        <v>0</v>
      </c>
      <c r="O604" s="6">
        <f t="shared" si="83"/>
        <v>0</v>
      </c>
      <c r="P604" s="116"/>
      <c r="Q604" s="116"/>
      <c r="R604" s="191"/>
      <c r="S604" s="191"/>
      <c r="T604" s="191">
        <v>0</v>
      </c>
      <c r="U604" s="92">
        <f t="shared" si="75"/>
        <v>0</v>
      </c>
      <c r="V604" s="179">
        <v>0</v>
      </c>
      <c r="W604" s="129">
        <f t="shared" si="76"/>
        <v>0</v>
      </c>
    </row>
    <row r="605" spans="1:23" ht="36" customHeight="1" outlineLevel="7" x14ac:dyDescent="0.2">
      <c r="A605" s="91"/>
      <c r="B605" s="93"/>
      <c r="C605" s="95"/>
      <c r="D605" s="95"/>
      <c r="E605" s="97"/>
      <c r="F605" s="101"/>
      <c r="G605" s="103"/>
      <c r="H605" s="103"/>
      <c r="I605" s="4" t="s">
        <v>82</v>
      </c>
      <c r="J605" s="6" t="s">
        <v>257</v>
      </c>
      <c r="K605" s="5">
        <v>100</v>
      </c>
      <c r="L605" s="5">
        <v>0</v>
      </c>
      <c r="M605" s="5">
        <f t="shared" si="77"/>
        <v>0</v>
      </c>
      <c r="N605" s="5">
        <v>0</v>
      </c>
      <c r="O605" s="6">
        <f t="shared" si="83"/>
        <v>0</v>
      </c>
      <c r="P605" s="116"/>
      <c r="Q605" s="116"/>
      <c r="R605" s="191"/>
      <c r="S605" s="191"/>
      <c r="T605" s="191">
        <v>0</v>
      </c>
      <c r="U605" s="92">
        <f t="shared" si="75"/>
        <v>0</v>
      </c>
      <c r="V605" s="179">
        <v>0</v>
      </c>
      <c r="W605" s="129">
        <f t="shared" si="76"/>
        <v>0</v>
      </c>
    </row>
    <row r="606" spans="1:23" ht="36" customHeight="1" outlineLevel="7" x14ac:dyDescent="0.2">
      <c r="A606" s="91"/>
      <c r="B606" s="93"/>
      <c r="C606" s="95"/>
      <c r="D606" s="95"/>
      <c r="E606" s="97"/>
      <c r="F606" s="101"/>
      <c r="G606" s="103"/>
      <c r="H606" s="103"/>
      <c r="I606" s="4" t="s">
        <v>293</v>
      </c>
      <c r="J606" s="6" t="s">
        <v>256</v>
      </c>
      <c r="K606" s="5">
        <v>22000</v>
      </c>
      <c r="L606" s="5">
        <v>0</v>
      </c>
      <c r="M606" s="5">
        <f t="shared" si="77"/>
        <v>0</v>
      </c>
      <c r="N606" s="5">
        <v>0</v>
      </c>
      <c r="O606" s="6">
        <f t="shared" si="83"/>
        <v>0</v>
      </c>
      <c r="P606" s="116"/>
      <c r="Q606" s="116"/>
      <c r="R606" s="191"/>
      <c r="S606" s="191"/>
      <c r="T606" s="191">
        <v>0</v>
      </c>
      <c r="U606" s="92">
        <f t="shared" si="75"/>
        <v>0</v>
      </c>
      <c r="V606" s="179">
        <v>0</v>
      </c>
      <c r="W606" s="129">
        <f t="shared" si="76"/>
        <v>0</v>
      </c>
    </row>
    <row r="607" spans="1:23" ht="36" customHeight="1" outlineLevel="7" x14ac:dyDescent="0.2">
      <c r="A607" s="91"/>
      <c r="B607" s="93"/>
      <c r="C607" s="95"/>
      <c r="D607" s="95"/>
      <c r="E607" s="97"/>
      <c r="F607" s="101"/>
      <c r="G607" s="103"/>
      <c r="H607" s="103"/>
      <c r="I607" s="4" t="s">
        <v>294</v>
      </c>
      <c r="J607" s="6" t="s">
        <v>257</v>
      </c>
      <c r="K607" s="5">
        <v>100</v>
      </c>
      <c r="L607" s="5">
        <v>0</v>
      </c>
      <c r="M607" s="5">
        <f t="shared" si="77"/>
        <v>0</v>
      </c>
      <c r="N607" s="5">
        <v>0</v>
      </c>
      <c r="O607" s="6">
        <f t="shared" si="83"/>
        <v>0</v>
      </c>
      <c r="P607" s="116"/>
      <c r="Q607" s="116"/>
      <c r="R607" s="191"/>
      <c r="S607" s="191"/>
      <c r="T607" s="191">
        <v>0</v>
      </c>
      <c r="U607" s="92">
        <f t="shared" si="75"/>
        <v>0</v>
      </c>
      <c r="V607" s="179">
        <v>0</v>
      </c>
      <c r="W607" s="129">
        <f t="shared" si="76"/>
        <v>0</v>
      </c>
    </row>
    <row r="608" spans="1:23" ht="36" customHeight="1" outlineLevel="5" x14ac:dyDescent="0.2">
      <c r="A608" s="91"/>
      <c r="B608" s="93"/>
      <c r="C608" s="95"/>
      <c r="D608" s="95"/>
      <c r="E608" s="97"/>
      <c r="F608" s="101"/>
      <c r="G608" s="103"/>
      <c r="H608" s="103"/>
      <c r="I608" s="22" t="s">
        <v>124</v>
      </c>
      <c r="J608" s="24"/>
      <c r="K608" s="23"/>
      <c r="L608" s="23"/>
      <c r="M608" s="23"/>
      <c r="N608" s="23"/>
      <c r="O608" s="24"/>
      <c r="P608" s="115"/>
      <c r="Q608" s="115"/>
      <c r="R608" s="190"/>
      <c r="S608" s="190"/>
      <c r="T608" s="190"/>
      <c r="U608" s="92">
        <f t="shared" si="75"/>
        <v>0</v>
      </c>
      <c r="V608" s="179"/>
      <c r="W608" s="129">
        <f t="shared" si="76"/>
        <v>0</v>
      </c>
    </row>
    <row r="609" spans="1:23" ht="36" customHeight="1" outlineLevel="7" x14ac:dyDescent="0.2">
      <c r="A609" s="91"/>
      <c r="B609" s="93"/>
      <c r="C609" s="95"/>
      <c r="D609" s="95"/>
      <c r="E609" s="97"/>
      <c r="F609" s="101"/>
      <c r="G609" s="103"/>
      <c r="H609" s="103"/>
      <c r="I609" s="4" t="s">
        <v>291</v>
      </c>
      <c r="J609" s="6" t="s">
        <v>256</v>
      </c>
      <c r="K609" s="5">
        <v>22000</v>
      </c>
      <c r="L609" s="5">
        <v>0</v>
      </c>
      <c r="M609" s="5">
        <f t="shared" si="77"/>
        <v>0</v>
      </c>
      <c r="N609" s="5">
        <v>0</v>
      </c>
      <c r="O609" s="6">
        <f t="shared" ref="O609:O615" si="84">N609/K609</f>
        <v>0</v>
      </c>
      <c r="P609" s="116"/>
      <c r="Q609" s="116"/>
      <c r="R609" s="191"/>
      <c r="S609" s="191"/>
      <c r="T609" s="191">
        <v>0</v>
      </c>
      <c r="U609" s="92">
        <f t="shared" si="75"/>
        <v>0</v>
      </c>
      <c r="V609" s="179">
        <v>0</v>
      </c>
      <c r="W609" s="129">
        <f t="shared" si="76"/>
        <v>0</v>
      </c>
    </row>
    <row r="610" spans="1:23" ht="36" customHeight="1" outlineLevel="7" x14ac:dyDescent="0.2">
      <c r="A610" s="91"/>
      <c r="B610" s="93"/>
      <c r="C610" s="95"/>
      <c r="D610" s="95"/>
      <c r="E610" s="97"/>
      <c r="F610" s="101"/>
      <c r="G610" s="103"/>
      <c r="H610" s="103"/>
      <c r="I610" s="4" t="s">
        <v>292</v>
      </c>
      <c r="J610" s="6" t="s">
        <v>257</v>
      </c>
      <c r="K610" s="5">
        <v>100</v>
      </c>
      <c r="L610" s="5">
        <v>0</v>
      </c>
      <c r="M610" s="5">
        <f t="shared" si="77"/>
        <v>0</v>
      </c>
      <c r="N610" s="5">
        <v>0</v>
      </c>
      <c r="O610" s="6">
        <f t="shared" si="84"/>
        <v>0</v>
      </c>
      <c r="P610" s="116"/>
      <c r="Q610" s="116"/>
      <c r="R610" s="191"/>
      <c r="S610" s="191"/>
      <c r="T610" s="191">
        <v>0</v>
      </c>
      <c r="U610" s="92">
        <f t="shared" ref="U610:U673" si="85">T610-N610</f>
        <v>0</v>
      </c>
      <c r="V610" s="179">
        <v>0</v>
      </c>
      <c r="W610" s="129">
        <f t="shared" ref="W610:W673" si="86">V610-N610</f>
        <v>0</v>
      </c>
    </row>
    <row r="611" spans="1:23" ht="36" customHeight="1" outlineLevel="7" x14ac:dyDescent="0.2">
      <c r="A611" s="91"/>
      <c r="B611" s="93"/>
      <c r="C611" s="95"/>
      <c r="D611" s="95"/>
      <c r="E611" s="97"/>
      <c r="F611" s="101"/>
      <c r="G611" s="103"/>
      <c r="H611" s="103"/>
      <c r="I611" s="4" t="s">
        <v>231</v>
      </c>
      <c r="J611" s="6" t="s">
        <v>256</v>
      </c>
      <c r="K611" s="5">
        <v>22000</v>
      </c>
      <c r="L611" s="5">
        <v>0</v>
      </c>
      <c r="M611" s="5">
        <f t="shared" ref="M611:M674" si="87">N611-L611</f>
        <v>0</v>
      </c>
      <c r="N611" s="5">
        <v>0</v>
      </c>
      <c r="O611" s="6">
        <f t="shared" si="84"/>
        <v>0</v>
      </c>
      <c r="P611" s="116"/>
      <c r="Q611" s="116"/>
      <c r="R611" s="191"/>
      <c r="S611" s="191"/>
      <c r="T611" s="191">
        <v>0</v>
      </c>
      <c r="U611" s="92">
        <f t="shared" si="85"/>
        <v>0</v>
      </c>
      <c r="V611" s="179">
        <v>0</v>
      </c>
      <c r="W611" s="129">
        <f t="shared" si="86"/>
        <v>0</v>
      </c>
    </row>
    <row r="612" spans="1:23" ht="36" customHeight="1" outlineLevel="7" x14ac:dyDescent="0.2">
      <c r="A612" s="91"/>
      <c r="B612" s="93"/>
      <c r="C612" s="95"/>
      <c r="D612" s="95"/>
      <c r="E612" s="97"/>
      <c r="F612" s="101"/>
      <c r="G612" s="103"/>
      <c r="H612" s="103"/>
      <c r="I612" s="4" t="s">
        <v>80</v>
      </c>
      <c r="J612" s="6" t="s">
        <v>256</v>
      </c>
      <c r="K612" s="5">
        <v>22000</v>
      </c>
      <c r="L612" s="5">
        <v>0</v>
      </c>
      <c r="M612" s="5">
        <f t="shared" si="87"/>
        <v>0</v>
      </c>
      <c r="N612" s="5">
        <v>0</v>
      </c>
      <c r="O612" s="6">
        <f t="shared" si="84"/>
        <v>0</v>
      </c>
      <c r="P612" s="116"/>
      <c r="Q612" s="116"/>
      <c r="R612" s="191"/>
      <c r="S612" s="191"/>
      <c r="T612" s="191">
        <v>0</v>
      </c>
      <c r="U612" s="92">
        <f t="shared" si="85"/>
        <v>0</v>
      </c>
      <c r="V612" s="179">
        <v>0</v>
      </c>
      <c r="W612" s="129">
        <f t="shared" si="86"/>
        <v>0</v>
      </c>
    </row>
    <row r="613" spans="1:23" ht="36" customHeight="1" outlineLevel="7" x14ac:dyDescent="0.2">
      <c r="A613" s="91"/>
      <c r="B613" s="93"/>
      <c r="C613" s="95"/>
      <c r="D613" s="95"/>
      <c r="E613" s="97"/>
      <c r="F613" s="101"/>
      <c r="G613" s="103"/>
      <c r="H613" s="103"/>
      <c r="I613" s="4" t="s">
        <v>82</v>
      </c>
      <c r="J613" s="6" t="s">
        <v>257</v>
      </c>
      <c r="K613" s="5">
        <v>100</v>
      </c>
      <c r="L613" s="5">
        <v>0</v>
      </c>
      <c r="M613" s="5">
        <f t="shared" si="87"/>
        <v>0</v>
      </c>
      <c r="N613" s="5">
        <v>0</v>
      </c>
      <c r="O613" s="6">
        <f t="shared" si="84"/>
        <v>0</v>
      </c>
      <c r="P613" s="116"/>
      <c r="Q613" s="116"/>
      <c r="R613" s="191"/>
      <c r="S613" s="191"/>
      <c r="T613" s="191">
        <v>0</v>
      </c>
      <c r="U613" s="92">
        <f t="shared" si="85"/>
        <v>0</v>
      </c>
      <c r="V613" s="179">
        <v>0</v>
      </c>
      <c r="W613" s="129">
        <f t="shared" si="86"/>
        <v>0</v>
      </c>
    </row>
    <row r="614" spans="1:23" ht="36" customHeight="1" outlineLevel="7" x14ac:dyDescent="0.2">
      <c r="A614" s="91"/>
      <c r="B614" s="93"/>
      <c r="C614" s="95"/>
      <c r="D614" s="95"/>
      <c r="E614" s="97"/>
      <c r="F614" s="101"/>
      <c r="G614" s="103"/>
      <c r="H614" s="103"/>
      <c r="I614" s="4" t="s">
        <v>293</v>
      </c>
      <c r="J614" s="6" t="s">
        <v>256</v>
      </c>
      <c r="K614" s="5">
        <v>22000</v>
      </c>
      <c r="L614" s="5">
        <v>0</v>
      </c>
      <c r="M614" s="5">
        <f t="shared" si="87"/>
        <v>0</v>
      </c>
      <c r="N614" s="5">
        <v>0</v>
      </c>
      <c r="O614" s="6">
        <f t="shared" si="84"/>
        <v>0</v>
      </c>
      <c r="P614" s="116"/>
      <c r="Q614" s="116"/>
      <c r="R614" s="191"/>
      <c r="S614" s="191"/>
      <c r="T614" s="191">
        <v>0</v>
      </c>
      <c r="U614" s="92">
        <f t="shared" si="85"/>
        <v>0</v>
      </c>
      <c r="V614" s="179">
        <v>0</v>
      </c>
      <c r="W614" s="129">
        <f t="shared" si="86"/>
        <v>0</v>
      </c>
    </row>
    <row r="615" spans="1:23" ht="36" customHeight="1" outlineLevel="7" x14ac:dyDescent="0.2">
      <c r="A615" s="91"/>
      <c r="B615" s="93"/>
      <c r="C615" s="95"/>
      <c r="D615" s="95"/>
      <c r="E615" s="97"/>
      <c r="F615" s="101"/>
      <c r="G615" s="103"/>
      <c r="H615" s="103"/>
      <c r="I615" s="4" t="s">
        <v>294</v>
      </c>
      <c r="J615" s="6" t="s">
        <v>257</v>
      </c>
      <c r="K615" s="5">
        <v>100</v>
      </c>
      <c r="L615" s="5">
        <v>0</v>
      </c>
      <c r="M615" s="5">
        <f t="shared" si="87"/>
        <v>0</v>
      </c>
      <c r="N615" s="5">
        <v>0</v>
      </c>
      <c r="O615" s="6">
        <f t="shared" si="84"/>
        <v>0</v>
      </c>
      <c r="P615" s="116"/>
      <c r="Q615" s="116"/>
      <c r="R615" s="191"/>
      <c r="S615" s="191"/>
      <c r="T615" s="191">
        <v>0</v>
      </c>
      <c r="U615" s="92">
        <f t="shared" si="85"/>
        <v>0</v>
      </c>
      <c r="V615" s="179">
        <v>0</v>
      </c>
      <c r="W615" s="129">
        <f t="shared" si="86"/>
        <v>0</v>
      </c>
    </row>
    <row r="616" spans="1:23" ht="36" customHeight="1" outlineLevel="5" x14ac:dyDescent="0.2">
      <c r="A616" s="91"/>
      <c r="B616" s="93"/>
      <c r="C616" s="95"/>
      <c r="D616" s="95"/>
      <c r="E616" s="97"/>
      <c r="F616" s="101"/>
      <c r="G616" s="103"/>
      <c r="H616" s="103"/>
      <c r="I616" s="22" t="s">
        <v>125</v>
      </c>
      <c r="J616" s="24"/>
      <c r="K616" s="23"/>
      <c r="L616" s="23"/>
      <c r="M616" s="23"/>
      <c r="N616" s="23"/>
      <c r="O616" s="24"/>
      <c r="P616" s="115"/>
      <c r="Q616" s="115"/>
      <c r="R616" s="190"/>
      <c r="S616" s="190"/>
      <c r="T616" s="190"/>
      <c r="U616" s="92">
        <f t="shared" si="85"/>
        <v>0</v>
      </c>
      <c r="V616" s="179"/>
      <c r="W616" s="129">
        <f t="shared" si="86"/>
        <v>0</v>
      </c>
    </row>
    <row r="617" spans="1:23" ht="36" customHeight="1" outlineLevel="7" x14ac:dyDescent="0.2">
      <c r="A617" s="91"/>
      <c r="B617" s="93"/>
      <c r="C617" s="95"/>
      <c r="D617" s="95"/>
      <c r="E617" s="97"/>
      <c r="F617" s="101"/>
      <c r="G617" s="103"/>
      <c r="H617" s="103"/>
      <c r="I617" s="4" t="s">
        <v>291</v>
      </c>
      <c r="J617" s="6" t="s">
        <v>256</v>
      </c>
      <c r="K617" s="5">
        <v>190000</v>
      </c>
      <c r="L617" s="5">
        <v>0</v>
      </c>
      <c r="M617" s="5">
        <f t="shared" si="87"/>
        <v>0</v>
      </c>
      <c r="N617" s="5">
        <v>0</v>
      </c>
      <c r="O617" s="6">
        <f t="shared" ref="O617:O623" si="88">N617/K617</f>
        <v>0</v>
      </c>
      <c r="P617" s="116"/>
      <c r="Q617" s="116"/>
      <c r="R617" s="191"/>
      <c r="S617" s="191"/>
      <c r="T617" s="191">
        <v>0</v>
      </c>
      <c r="U617" s="92">
        <f t="shared" si="85"/>
        <v>0</v>
      </c>
      <c r="V617" s="179">
        <v>0</v>
      </c>
      <c r="W617" s="129">
        <f t="shared" si="86"/>
        <v>0</v>
      </c>
    </row>
    <row r="618" spans="1:23" ht="36" customHeight="1" outlineLevel="7" x14ac:dyDescent="0.2">
      <c r="A618" s="91"/>
      <c r="B618" s="93"/>
      <c r="C618" s="95"/>
      <c r="D618" s="95"/>
      <c r="E618" s="97"/>
      <c r="F618" s="101"/>
      <c r="G618" s="103"/>
      <c r="H618" s="103"/>
      <c r="I618" s="4" t="s">
        <v>292</v>
      </c>
      <c r="J618" s="6" t="s">
        <v>257</v>
      </c>
      <c r="K618" s="5">
        <v>100</v>
      </c>
      <c r="L618" s="5">
        <v>0</v>
      </c>
      <c r="M618" s="5">
        <f t="shared" si="87"/>
        <v>0</v>
      </c>
      <c r="N618" s="5">
        <v>0</v>
      </c>
      <c r="O618" s="6">
        <f t="shared" si="88"/>
        <v>0</v>
      </c>
      <c r="P618" s="116"/>
      <c r="Q618" s="116"/>
      <c r="R618" s="191"/>
      <c r="S618" s="191"/>
      <c r="T618" s="191">
        <v>0</v>
      </c>
      <c r="U618" s="92">
        <f t="shared" si="85"/>
        <v>0</v>
      </c>
      <c r="V618" s="179">
        <v>0</v>
      </c>
      <c r="W618" s="129">
        <f t="shared" si="86"/>
        <v>0</v>
      </c>
    </row>
    <row r="619" spans="1:23" ht="36" customHeight="1" outlineLevel="7" x14ac:dyDescent="0.2">
      <c r="A619" s="91"/>
      <c r="B619" s="93"/>
      <c r="C619" s="95"/>
      <c r="D619" s="95"/>
      <c r="E619" s="97"/>
      <c r="F619" s="101"/>
      <c r="G619" s="103"/>
      <c r="H619" s="103"/>
      <c r="I619" s="4" t="s">
        <v>231</v>
      </c>
      <c r="J619" s="6" t="s">
        <v>256</v>
      </c>
      <c r="K619" s="5">
        <v>190000</v>
      </c>
      <c r="L619" s="5">
        <v>0</v>
      </c>
      <c r="M619" s="5">
        <f t="shared" si="87"/>
        <v>0</v>
      </c>
      <c r="N619" s="5">
        <v>0</v>
      </c>
      <c r="O619" s="6">
        <f t="shared" si="88"/>
        <v>0</v>
      </c>
      <c r="P619" s="116"/>
      <c r="Q619" s="116"/>
      <c r="R619" s="191"/>
      <c r="S619" s="191"/>
      <c r="T619" s="191">
        <v>0</v>
      </c>
      <c r="U619" s="92">
        <f t="shared" si="85"/>
        <v>0</v>
      </c>
      <c r="V619" s="179">
        <v>0</v>
      </c>
      <c r="W619" s="129">
        <f t="shared" si="86"/>
        <v>0</v>
      </c>
    </row>
    <row r="620" spans="1:23" ht="36" customHeight="1" outlineLevel="7" x14ac:dyDescent="0.2">
      <c r="A620" s="91"/>
      <c r="B620" s="93"/>
      <c r="C620" s="95"/>
      <c r="D620" s="95"/>
      <c r="E620" s="97"/>
      <c r="F620" s="101"/>
      <c r="G620" s="103"/>
      <c r="H620" s="103"/>
      <c r="I620" s="4" t="s">
        <v>80</v>
      </c>
      <c r="J620" s="6" t="s">
        <v>256</v>
      </c>
      <c r="K620" s="5">
        <v>190000</v>
      </c>
      <c r="L620" s="5">
        <v>0</v>
      </c>
      <c r="M620" s="5">
        <f t="shared" si="87"/>
        <v>0</v>
      </c>
      <c r="N620" s="5">
        <v>0</v>
      </c>
      <c r="O620" s="6">
        <f t="shared" si="88"/>
        <v>0</v>
      </c>
      <c r="P620" s="116"/>
      <c r="Q620" s="116"/>
      <c r="R620" s="191"/>
      <c r="S620" s="191"/>
      <c r="T620" s="191">
        <v>0</v>
      </c>
      <c r="U620" s="92">
        <f t="shared" si="85"/>
        <v>0</v>
      </c>
      <c r="V620" s="179">
        <v>0</v>
      </c>
      <c r="W620" s="129">
        <f t="shared" si="86"/>
        <v>0</v>
      </c>
    </row>
    <row r="621" spans="1:23" ht="36" customHeight="1" outlineLevel="7" x14ac:dyDescent="0.2">
      <c r="A621" s="91"/>
      <c r="B621" s="93"/>
      <c r="C621" s="95"/>
      <c r="D621" s="95"/>
      <c r="E621" s="97"/>
      <c r="F621" s="101"/>
      <c r="G621" s="103"/>
      <c r="H621" s="103"/>
      <c r="I621" s="4" t="s">
        <v>82</v>
      </c>
      <c r="J621" s="6" t="s">
        <v>257</v>
      </c>
      <c r="K621" s="5">
        <v>100</v>
      </c>
      <c r="L621" s="5">
        <v>0</v>
      </c>
      <c r="M621" s="5">
        <f t="shared" si="87"/>
        <v>0</v>
      </c>
      <c r="N621" s="5">
        <v>0</v>
      </c>
      <c r="O621" s="6">
        <f t="shared" si="88"/>
        <v>0</v>
      </c>
      <c r="P621" s="116"/>
      <c r="Q621" s="116"/>
      <c r="R621" s="191"/>
      <c r="S621" s="191"/>
      <c r="T621" s="191">
        <v>0</v>
      </c>
      <c r="U621" s="92">
        <f t="shared" si="85"/>
        <v>0</v>
      </c>
      <c r="V621" s="179">
        <v>0</v>
      </c>
      <c r="W621" s="129">
        <f t="shared" si="86"/>
        <v>0</v>
      </c>
    </row>
    <row r="622" spans="1:23" ht="36" customHeight="1" outlineLevel="7" x14ac:dyDescent="0.2">
      <c r="A622" s="91"/>
      <c r="B622" s="93"/>
      <c r="C622" s="95"/>
      <c r="D622" s="95"/>
      <c r="E622" s="97"/>
      <c r="F622" s="101"/>
      <c r="G622" s="103"/>
      <c r="H622" s="103"/>
      <c r="I622" s="4" t="s">
        <v>293</v>
      </c>
      <c r="J622" s="6" t="s">
        <v>256</v>
      </c>
      <c r="K622" s="5">
        <v>190000</v>
      </c>
      <c r="L622" s="5">
        <v>0</v>
      </c>
      <c r="M622" s="5">
        <f t="shared" si="87"/>
        <v>0</v>
      </c>
      <c r="N622" s="5">
        <v>0</v>
      </c>
      <c r="O622" s="6">
        <f t="shared" si="88"/>
        <v>0</v>
      </c>
      <c r="P622" s="116"/>
      <c r="Q622" s="116"/>
      <c r="R622" s="191"/>
      <c r="S622" s="191"/>
      <c r="T622" s="191">
        <v>0</v>
      </c>
      <c r="U622" s="92">
        <f t="shared" si="85"/>
        <v>0</v>
      </c>
      <c r="V622" s="179">
        <v>0</v>
      </c>
      <c r="W622" s="129">
        <f t="shared" si="86"/>
        <v>0</v>
      </c>
    </row>
    <row r="623" spans="1:23" ht="36" customHeight="1" outlineLevel="7" x14ac:dyDescent="0.2">
      <c r="A623" s="91"/>
      <c r="B623" s="93"/>
      <c r="C623" s="95"/>
      <c r="D623" s="95"/>
      <c r="E623" s="97"/>
      <c r="F623" s="101"/>
      <c r="G623" s="103"/>
      <c r="H623" s="103"/>
      <c r="I623" s="4" t="s">
        <v>294</v>
      </c>
      <c r="J623" s="6" t="s">
        <v>257</v>
      </c>
      <c r="K623" s="5">
        <v>100</v>
      </c>
      <c r="L623" s="5">
        <v>0</v>
      </c>
      <c r="M623" s="5">
        <f t="shared" si="87"/>
        <v>0</v>
      </c>
      <c r="N623" s="5">
        <v>0</v>
      </c>
      <c r="O623" s="6">
        <f t="shared" si="88"/>
        <v>0</v>
      </c>
      <c r="P623" s="116"/>
      <c r="Q623" s="116"/>
      <c r="R623" s="191"/>
      <c r="S623" s="191"/>
      <c r="T623" s="191">
        <v>0</v>
      </c>
      <c r="U623" s="92">
        <f t="shared" si="85"/>
        <v>0</v>
      </c>
      <c r="V623" s="179">
        <v>0</v>
      </c>
      <c r="W623" s="129">
        <f t="shared" si="86"/>
        <v>0</v>
      </c>
    </row>
    <row r="624" spans="1:23" ht="36" customHeight="1" outlineLevel="5" x14ac:dyDescent="0.2">
      <c r="A624" s="91"/>
      <c r="B624" s="93"/>
      <c r="C624" s="95"/>
      <c r="D624" s="95"/>
      <c r="E624" s="97"/>
      <c r="F624" s="101"/>
      <c r="G624" s="103"/>
      <c r="H624" s="103"/>
      <c r="I624" s="22" t="s">
        <v>126</v>
      </c>
      <c r="J624" s="24"/>
      <c r="K624" s="23"/>
      <c r="L624" s="23"/>
      <c r="M624" s="23"/>
      <c r="N624" s="23"/>
      <c r="O624" s="24"/>
      <c r="P624" s="115"/>
      <c r="Q624" s="115"/>
      <c r="R624" s="190"/>
      <c r="S624" s="190"/>
      <c r="T624" s="190"/>
      <c r="U624" s="92">
        <f t="shared" si="85"/>
        <v>0</v>
      </c>
      <c r="V624" s="179"/>
      <c r="W624" s="129">
        <f t="shared" si="86"/>
        <v>0</v>
      </c>
    </row>
    <row r="625" spans="1:23" ht="36" customHeight="1" outlineLevel="7" x14ac:dyDescent="0.2">
      <c r="A625" s="91"/>
      <c r="B625" s="93"/>
      <c r="C625" s="95"/>
      <c r="D625" s="95"/>
      <c r="E625" s="97"/>
      <c r="F625" s="101"/>
      <c r="G625" s="103"/>
      <c r="H625" s="103"/>
      <c r="I625" s="4" t="s">
        <v>291</v>
      </c>
      <c r="J625" s="6" t="s">
        <v>256</v>
      </c>
      <c r="K625" s="5">
        <v>190000</v>
      </c>
      <c r="L625" s="5">
        <v>0</v>
      </c>
      <c r="M625" s="5">
        <f t="shared" si="87"/>
        <v>0</v>
      </c>
      <c r="N625" s="5">
        <v>0</v>
      </c>
      <c r="O625" s="6">
        <f t="shared" ref="O625:O631" si="89">N625/K625</f>
        <v>0</v>
      </c>
      <c r="P625" s="116"/>
      <c r="Q625" s="116"/>
      <c r="R625" s="191"/>
      <c r="S625" s="191"/>
      <c r="T625" s="191">
        <v>0</v>
      </c>
      <c r="U625" s="92">
        <f t="shared" si="85"/>
        <v>0</v>
      </c>
      <c r="V625" s="179">
        <v>0</v>
      </c>
      <c r="W625" s="129">
        <f t="shared" si="86"/>
        <v>0</v>
      </c>
    </row>
    <row r="626" spans="1:23" ht="36" customHeight="1" outlineLevel="7" x14ac:dyDescent="0.2">
      <c r="A626" s="91"/>
      <c r="B626" s="93"/>
      <c r="C626" s="95"/>
      <c r="D626" s="95"/>
      <c r="E626" s="97"/>
      <c r="F626" s="101"/>
      <c r="G626" s="103"/>
      <c r="H626" s="103"/>
      <c r="I626" s="4" t="s">
        <v>292</v>
      </c>
      <c r="J626" s="6" t="s">
        <v>257</v>
      </c>
      <c r="K626" s="5">
        <v>100</v>
      </c>
      <c r="L626" s="5">
        <v>0</v>
      </c>
      <c r="M626" s="5">
        <f t="shared" si="87"/>
        <v>0</v>
      </c>
      <c r="N626" s="5">
        <v>0</v>
      </c>
      <c r="O626" s="6">
        <f t="shared" si="89"/>
        <v>0</v>
      </c>
      <c r="P626" s="116"/>
      <c r="Q626" s="116"/>
      <c r="R626" s="191"/>
      <c r="S626" s="191"/>
      <c r="T626" s="191">
        <v>0</v>
      </c>
      <c r="U626" s="92">
        <f t="shared" si="85"/>
        <v>0</v>
      </c>
      <c r="V626" s="179">
        <v>0</v>
      </c>
      <c r="W626" s="129">
        <f t="shared" si="86"/>
        <v>0</v>
      </c>
    </row>
    <row r="627" spans="1:23" ht="36" customHeight="1" outlineLevel="7" x14ac:dyDescent="0.2">
      <c r="A627" s="91"/>
      <c r="B627" s="93"/>
      <c r="C627" s="95"/>
      <c r="D627" s="95"/>
      <c r="E627" s="97"/>
      <c r="F627" s="101"/>
      <c r="G627" s="103"/>
      <c r="H627" s="103"/>
      <c r="I627" s="4" t="s">
        <v>231</v>
      </c>
      <c r="J627" s="6" t="s">
        <v>256</v>
      </c>
      <c r="K627" s="5">
        <v>190000</v>
      </c>
      <c r="L627" s="5">
        <v>0</v>
      </c>
      <c r="M627" s="5">
        <f t="shared" si="87"/>
        <v>0</v>
      </c>
      <c r="N627" s="5">
        <v>0</v>
      </c>
      <c r="O627" s="6">
        <f t="shared" si="89"/>
        <v>0</v>
      </c>
      <c r="P627" s="116"/>
      <c r="Q627" s="116"/>
      <c r="R627" s="191"/>
      <c r="S627" s="191"/>
      <c r="T627" s="191">
        <v>0</v>
      </c>
      <c r="U627" s="92">
        <f t="shared" si="85"/>
        <v>0</v>
      </c>
      <c r="V627" s="179">
        <v>0</v>
      </c>
      <c r="W627" s="129">
        <f t="shared" si="86"/>
        <v>0</v>
      </c>
    </row>
    <row r="628" spans="1:23" ht="36" customHeight="1" outlineLevel="7" x14ac:dyDescent="0.2">
      <c r="A628" s="91"/>
      <c r="B628" s="93"/>
      <c r="C628" s="95"/>
      <c r="D628" s="95"/>
      <c r="E628" s="97"/>
      <c r="F628" s="101"/>
      <c r="G628" s="103"/>
      <c r="H628" s="103"/>
      <c r="I628" s="4" t="s">
        <v>80</v>
      </c>
      <c r="J628" s="6" t="s">
        <v>256</v>
      </c>
      <c r="K628" s="5">
        <v>190000</v>
      </c>
      <c r="L628" s="5">
        <v>0</v>
      </c>
      <c r="M628" s="5">
        <f t="shared" si="87"/>
        <v>0</v>
      </c>
      <c r="N628" s="5">
        <v>0</v>
      </c>
      <c r="O628" s="6">
        <f t="shared" si="89"/>
        <v>0</v>
      </c>
      <c r="P628" s="116"/>
      <c r="Q628" s="116"/>
      <c r="R628" s="191"/>
      <c r="S628" s="191"/>
      <c r="T628" s="191">
        <v>0</v>
      </c>
      <c r="U628" s="92">
        <f t="shared" si="85"/>
        <v>0</v>
      </c>
      <c r="V628" s="179">
        <v>0</v>
      </c>
      <c r="W628" s="129">
        <f t="shared" si="86"/>
        <v>0</v>
      </c>
    </row>
    <row r="629" spans="1:23" ht="36" customHeight="1" outlineLevel="7" x14ac:dyDescent="0.2">
      <c r="A629" s="91"/>
      <c r="B629" s="93"/>
      <c r="C629" s="95"/>
      <c r="D629" s="95"/>
      <c r="E629" s="97"/>
      <c r="F629" s="101"/>
      <c r="G629" s="103"/>
      <c r="H629" s="103"/>
      <c r="I629" s="4" t="s">
        <v>82</v>
      </c>
      <c r="J629" s="6" t="s">
        <v>257</v>
      </c>
      <c r="K629" s="5">
        <v>100</v>
      </c>
      <c r="L629" s="5">
        <v>0</v>
      </c>
      <c r="M629" s="5">
        <f t="shared" si="87"/>
        <v>0</v>
      </c>
      <c r="N629" s="5">
        <v>0</v>
      </c>
      <c r="O629" s="6">
        <f t="shared" si="89"/>
        <v>0</v>
      </c>
      <c r="P629" s="116"/>
      <c r="Q629" s="116"/>
      <c r="R629" s="191"/>
      <c r="S629" s="191"/>
      <c r="T629" s="191">
        <v>0</v>
      </c>
      <c r="U629" s="92">
        <f t="shared" si="85"/>
        <v>0</v>
      </c>
      <c r="V629" s="179">
        <v>0</v>
      </c>
      <c r="W629" s="129">
        <f t="shared" si="86"/>
        <v>0</v>
      </c>
    </row>
    <row r="630" spans="1:23" ht="36" customHeight="1" outlineLevel="7" x14ac:dyDescent="0.2">
      <c r="A630" s="91"/>
      <c r="B630" s="93"/>
      <c r="C630" s="95"/>
      <c r="D630" s="95"/>
      <c r="E630" s="97"/>
      <c r="F630" s="101"/>
      <c r="G630" s="103"/>
      <c r="H630" s="103"/>
      <c r="I630" s="4" t="s">
        <v>293</v>
      </c>
      <c r="J630" s="6" t="s">
        <v>256</v>
      </c>
      <c r="K630" s="5">
        <v>190000</v>
      </c>
      <c r="L630" s="5">
        <v>0</v>
      </c>
      <c r="M630" s="5">
        <f t="shared" si="87"/>
        <v>0</v>
      </c>
      <c r="N630" s="5">
        <v>0</v>
      </c>
      <c r="O630" s="6">
        <f t="shared" si="89"/>
        <v>0</v>
      </c>
      <c r="P630" s="116"/>
      <c r="Q630" s="116"/>
      <c r="R630" s="191"/>
      <c r="S630" s="191"/>
      <c r="T630" s="191">
        <v>0</v>
      </c>
      <c r="U630" s="92">
        <f t="shared" si="85"/>
        <v>0</v>
      </c>
      <c r="V630" s="179">
        <v>0</v>
      </c>
      <c r="W630" s="129">
        <f t="shared" si="86"/>
        <v>0</v>
      </c>
    </row>
    <row r="631" spans="1:23" ht="36" customHeight="1" outlineLevel="7" x14ac:dyDescent="0.2">
      <c r="A631" s="91"/>
      <c r="B631" s="93"/>
      <c r="C631" s="95"/>
      <c r="D631" s="95"/>
      <c r="E631" s="97"/>
      <c r="F631" s="101"/>
      <c r="G631" s="103"/>
      <c r="H631" s="103"/>
      <c r="I631" s="4" t="s">
        <v>294</v>
      </c>
      <c r="J631" s="6" t="s">
        <v>257</v>
      </c>
      <c r="K631" s="5">
        <v>100</v>
      </c>
      <c r="L631" s="5">
        <v>0</v>
      </c>
      <c r="M631" s="5">
        <f t="shared" si="87"/>
        <v>0</v>
      </c>
      <c r="N631" s="5">
        <v>0</v>
      </c>
      <c r="O631" s="6">
        <f t="shared" si="89"/>
        <v>0</v>
      </c>
      <c r="P631" s="116"/>
      <c r="Q631" s="116"/>
      <c r="R631" s="191"/>
      <c r="S631" s="191"/>
      <c r="T631" s="191">
        <v>0</v>
      </c>
      <c r="U631" s="92">
        <f t="shared" si="85"/>
        <v>0</v>
      </c>
      <c r="V631" s="179">
        <v>0</v>
      </c>
      <c r="W631" s="129">
        <f t="shared" si="86"/>
        <v>0</v>
      </c>
    </row>
    <row r="632" spans="1:23" ht="36" customHeight="1" outlineLevel="5" x14ac:dyDescent="0.2">
      <c r="A632" s="91"/>
      <c r="B632" s="93"/>
      <c r="C632" s="95"/>
      <c r="D632" s="95"/>
      <c r="E632" s="97"/>
      <c r="F632" s="101"/>
      <c r="G632" s="103"/>
      <c r="H632" s="103"/>
      <c r="I632" s="22" t="s">
        <v>127</v>
      </c>
      <c r="J632" s="24"/>
      <c r="K632" s="23"/>
      <c r="L632" s="23"/>
      <c r="M632" s="23"/>
      <c r="N632" s="23"/>
      <c r="O632" s="24"/>
      <c r="P632" s="115"/>
      <c r="Q632" s="115"/>
      <c r="R632" s="190"/>
      <c r="S632" s="190"/>
      <c r="T632" s="190"/>
      <c r="U632" s="92">
        <f t="shared" si="85"/>
        <v>0</v>
      </c>
      <c r="V632" s="179"/>
      <c r="W632" s="129">
        <f t="shared" si="86"/>
        <v>0</v>
      </c>
    </row>
    <row r="633" spans="1:23" ht="36" customHeight="1" outlineLevel="7" x14ac:dyDescent="0.2">
      <c r="A633" s="91"/>
      <c r="B633" s="93"/>
      <c r="C633" s="95"/>
      <c r="D633" s="95"/>
      <c r="E633" s="97"/>
      <c r="F633" s="101"/>
      <c r="G633" s="103"/>
      <c r="H633" s="103"/>
      <c r="I633" s="4" t="s">
        <v>291</v>
      </c>
      <c r="J633" s="6" t="s">
        <v>256</v>
      </c>
      <c r="K633" s="5">
        <v>244</v>
      </c>
      <c r="L633" s="5">
        <v>0</v>
      </c>
      <c r="M633" s="5">
        <f t="shared" si="87"/>
        <v>0</v>
      </c>
      <c r="N633" s="5">
        <v>0</v>
      </c>
      <c r="O633" s="6">
        <f t="shared" ref="O633:O639" si="90">N633/K633</f>
        <v>0</v>
      </c>
      <c r="P633" s="116"/>
      <c r="Q633" s="116"/>
      <c r="R633" s="191"/>
      <c r="S633" s="191"/>
      <c r="T633" s="191">
        <v>0</v>
      </c>
      <c r="U633" s="92">
        <f t="shared" si="85"/>
        <v>0</v>
      </c>
      <c r="V633" s="179">
        <v>0</v>
      </c>
      <c r="W633" s="129">
        <f t="shared" si="86"/>
        <v>0</v>
      </c>
    </row>
    <row r="634" spans="1:23" ht="36" customHeight="1" outlineLevel="7" x14ac:dyDescent="0.2">
      <c r="A634" s="91"/>
      <c r="B634" s="93"/>
      <c r="C634" s="95"/>
      <c r="D634" s="95"/>
      <c r="E634" s="97"/>
      <c r="F634" s="101"/>
      <c r="G634" s="103"/>
      <c r="H634" s="103"/>
      <c r="I634" s="4" t="s">
        <v>292</v>
      </c>
      <c r="J634" s="6" t="s">
        <v>257</v>
      </c>
      <c r="K634" s="5">
        <v>100</v>
      </c>
      <c r="L634" s="5">
        <v>0</v>
      </c>
      <c r="M634" s="5">
        <f t="shared" si="87"/>
        <v>0</v>
      </c>
      <c r="N634" s="5">
        <v>0</v>
      </c>
      <c r="O634" s="6">
        <f t="shared" si="90"/>
        <v>0</v>
      </c>
      <c r="P634" s="116"/>
      <c r="Q634" s="116"/>
      <c r="R634" s="191"/>
      <c r="S634" s="191"/>
      <c r="T634" s="191">
        <v>0</v>
      </c>
      <c r="U634" s="92">
        <f t="shared" si="85"/>
        <v>0</v>
      </c>
      <c r="V634" s="179">
        <v>0</v>
      </c>
      <c r="W634" s="129">
        <f t="shared" si="86"/>
        <v>0</v>
      </c>
    </row>
    <row r="635" spans="1:23" ht="36" customHeight="1" outlineLevel="7" x14ac:dyDescent="0.2">
      <c r="A635" s="91"/>
      <c r="B635" s="93"/>
      <c r="C635" s="95"/>
      <c r="D635" s="95"/>
      <c r="E635" s="97"/>
      <c r="F635" s="101"/>
      <c r="G635" s="103"/>
      <c r="H635" s="103"/>
      <c r="I635" s="4" t="s">
        <v>231</v>
      </c>
      <c r="J635" s="6" t="s">
        <v>256</v>
      </c>
      <c r="K635" s="5">
        <v>244</v>
      </c>
      <c r="L635" s="5">
        <v>0</v>
      </c>
      <c r="M635" s="5">
        <f t="shared" si="87"/>
        <v>0</v>
      </c>
      <c r="N635" s="5">
        <v>0</v>
      </c>
      <c r="O635" s="6">
        <f t="shared" si="90"/>
        <v>0</v>
      </c>
      <c r="P635" s="116"/>
      <c r="Q635" s="116"/>
      <c r="R635" s="191"/>
      <c r="S635" s="191"/>
      <c r="T635" s="191">
        <v>0</v>
      </c>
      <c r="U635" s="92">
        <f t="shared" si="85"/>
        <v>0</v>
      </c>
      <c r="V635" s="179">
        <v>0</v>
      </c>
      <c r="W635" s="129">
        <f t="shared" si="86"/>
        <v>0</v>
      </c>
    </row>
    <row r="636" spans="1:23" ht="36" customHeight="1" outlineLevel="7" x14ac:dyDescent="0.2">
      <c r="A636" s="91"/>
      <c r="B636" s="93"/>
      <c r="C636" s="95"/>
      <c r="D636" s="95"/>
      <c r="E636" s="97"/>
      <c r="F636" s="101"/>
      <c r="G636" s="103"/>
      <c r="H636" s="103"/>
      <c r="I636" s="4" t="s">
        <v>80</v>
      </c>
      <c r="J636" s="6" t="s">
        <v>256</v>
      </c>
      <c r="K636" s="5">
        <v>244</v>
      </c>
      <c r="L636" s="5">
        <v>0</v>
      </c>
      <c r="M636" s="5">
        <f t="shared" si="87"/>
        <v>0</v>
      </c>
      <c r="N636" s="5">
        <v>0</v>
      </c>
      <c r="O636" s="6">
        <f t="shared" si="90"/>
        <v>0</v>
      </c>
      <c r="P636" s="116"/>
      <c r="Q636" s="116"/>
      <c r="R636" s="191"/>
      <c r="S636" s="191"/>
      <c r="T636" s="191">
        <v>0</v>
      </c>
      <c r="U636" s="92">
        <f t="shared" si="85"/>
        <v>0</v>
      </c>
      <c r="V636" s="179">
        <v>0</v>
      </c>
      <c r="W636" s="129">
        <f t="shared" si="86"/>
        <v>0</v>
      </c>
    </row>
    <row r="637" spans="1:23" ht="36" customHeight="1" outlineLevel="7" x14ac:dyDescent="0.2">
      <c r="A637" s="91"/>
      <c r="B637" s="93"/>
      <c r="C637" s="95"/>
      <c r="D637" s="95"/>
      <c r="E637" s="97"/>
      <c r="F637" s="101"/>
      <c r="G637" s="103"/>
      <c r="H637" s="103"/>
      <c r="I637" s="4" t="s">
        <v>82</v>
      </c>
      <c r="J637" s="6" t="s">
        <v>257</v>
      </c>
      <c r="K637" s="5">
        <v>100</v>
      </c>
      <c r="L637" s="5">
        <v>0</v>
      </c>
      <c r="M637" s="5">
        <f t="shared" si="87"/>
        <v>0</v>
      </c>
      <c r="N637" s="5">
        <v>0</v>
      </c>
      <c r="O637" s="6">
        <f t="shared" si="90"/>
        <v>0</v>
      </c>
      <c r="P637" s="116"/>
      <c r="Q637" s="116"/>
      <c r="R637" s="191"/>
      <c r="S637" s="191"/>
      <c r="T637" s="191">
        <v>0</v>
      </c>
      <c r="U637" s="92">
        <f t="shared" si="85"/>
        <v>0</v>
      </c>
      <c r="V637" s="179">
        <v>0</v>
      </c>
      <c r="W637" s="129">
        <f t="shared" si="86"/>
        <v>0</v>
      </c>
    </row>
    <row r="638" spans="1:23" ht="36" customHeight="1" outlineLevel="7" x14ac:dyDescent="0.2">
      <c r="A638" s="91"/>
      <c r="B638" s="93"/>
      <c r="C638" s="95"/>
      <c r="D638" s="95"/>
      <c r="E638" s="97"/>
      <c r="F638" s="101"/>
      <c r="G638" s="103"/>
      <c r="H638" s="103"/>
      <c r="I638" s="4" t="s">
        <v>293</v>
      </c>
      <c r="J638" s="6" t="s">
        <v>256</v>
      </c>
      <c r="K638" s="5">
        <v>244</v>
      </c>
      <c r="L638" s="5">
        <v>0</v>
      </c>
      <c r="M638" s="5">
        <f t="shared" si="87"/>
        <v>0</v>
      </c>
      <c r="N638" s="5">
        <v>0</v>
      </c>
      <c r="O638" s="6">
        <f t="shared" si="90"/>
        <v>0</v>
      </c>
      <c r="P638" s="116"/>
      <c r="Q638" s="116"/>
      <c r="R638" s="191"/>
      <c r="S638" s="191"/>
      <c r="T638" s="191">
        <v>0</v>
      </c>
      <c r="U638" s="92">
        <f t="shared" si="85"/>
        <v>0</v>
      </c>
      <c r="V638" s="179">
        <v>0</v>
      </c>
      <c r="W638" s="129">
        <f t="shared" si="86"/>
        <v>0</v>
      </c>
    </row>
    <row r="639" spans="1:23" ht="36" customHeight="1" outlineLevel="7" x14ac:dyDescent="0.2">
      <c r="A639" s="91"/>
      <c r="B639" s="93"/>
      <c r="C639" s="95"/>
      <c r="D639" s="95"/>
      <c r="E639" s="97"/>
      <c r="F639" s="101"/>
      <c r="G639" s="103"/>
      <c r="H639" s="103"/>
      <c r="I639" s="4" t="s">
        <v>294</v>
      </c>
      <c r="J639" s="6" t="s">
        <v>257</v>
      </c>
      <c r="K639" s="5">
        <v>100</v>
      </c>
      <c r="L639" s="5">
        <v>0</v>
      </c>
      <c r="M639" s="5">
        <f t="shared" si="87"/>
        <v>0</v>
      </c>
      <c r="N639" s="5">
        <v>0</v>
      </c>
      <c r="O639" s="6">
        <f t="shared" si="90"/>
        <v>0</v>
      </c>
      <c r="P639" s="116"/>
      <c r="Q639" s="116"/>
      <c r="R639" s="191"/>
      <c r="S639" s="191"/>
      <c r="T639" s="191">
        <v>0</v>
      </c>
      <c r="U639" s="92">
        <f t="shared" si="85"/>
        <v>0</v>
      </c>
      <c r="V639" s="179">
        <v>0</v>
      </c>
      <c r="W639" s="129">
        <f t="shared" si="86"/>
        <v>0</v>
      </c>
    </row>
    <row r="640" spans="1:23" ht="36" customHeight="1" outlineLevel="5" x14ac:dyDescent="0.2">
      <c r="A640" s="91"/>
      <c r="B640" s="93"/>
      <c r="C640" s="95"/>
      <c r="D640" s="95"/>
      <c r="E640" s="97"/>
      <c r="F640" s="101"/>
      <c r="G640" s="103"/>
      <c r="H640" s="103"/>
      <c r="I640" s="22" t="s">
        <v>128</v>
      </c>
      <c r="J640" s="24"/>
      <c r="K640" s="23"/>
      <c r="L640" s="23"/>
      <c r="M640" s="23"/>
      <c r="N640" s="23"/>
      <c r="O640" s="24"/>
      <c r="P640" s="115"/>
      <c r="Q640" s="115"/>
      <c r="R640" s="190"/>
      <c r="S640" s="190"/>
      <c r="T640" s="190"/>
      <c r="U640" s="92">
        <f t="shared" si="85"/>
        <v>0</v>
      </c>
      <c r="V640" s="179"/>
      <c r="W640" s="129">
        <f t="shared" si="86"/>
        <v>0</v>
      </c>
    </row>
    <row r="641" spans="1:23" ht="36" customHeight="1" outlineLevel="7" x14ac:dyDescent="0.2">
      <c r="A641" s="91"/>
      <c r="B641" s="93"/>
      <c r="C641" s="95"/>
      <c r="D641" s="95"/>
      <c r="E641" s="97"/>
      <c r="F641" s="101"/>
      <c r="G641" s="103"/>
      <c r="H641" s="103"/>
      <c r="I641" s="4" t="s">
        <v>291</v>
      </c>
      <c r="J641" s="6" t="s">
        <v>256</v>
      </c>
      <c r="K641" s="5">
        <v>244</v>
      </c>
      <c r="L641" s="5">
        <v>0</v>
      </c>
      <c r="M641" s="5">
        <f t="shared" si="87"/>
        <v>0</v>
      </c>
      <c r="N641" s="5">
        <v>0</v>
      </c>
      <c r="O641" s="6">
        <f t="shared" ref="O641:O647" si="91">N641/K641</f>
        <v>0</v>
      </c>
      <c r="P641" s="116"/>
      <c r="Q641" s="116"/>
      <c r="R641" s="191"/>
      <c r="S641" s="191"/>
      <c r="T641" s="191">
        <v>0</v>
      </c>
      <c r="U641" s="92">
        <f t="shared" si="85"/>
        <v>0</v>
      </c>
      <c r="V641" s="179">
        <v>0</v>
      </c>
      <c r="W641" s="129">
        <f t="shared" si="86"/>
        <v>0</v>
      </c>
    </row>
    <row r="642" spans="1:23" ht="36" customHeight="1" outlineLevel="7" x14ac:dyDescent="0.2">
      <c r="A642" s="91"/>
      <c r="B642" s="93"/>
      <c r="C642" s="95"/>
      <c r="D642" s="95"/>
      <c r="E642" s="97"/>
      <c r="F642" s="101"/>
      <c r="G642" s="103"/>
      <c r="H642" s="103"/>
      <c r="I642" s="4" t="s">
        <v>292</v>
      </c>
      <c r="J642" s="6" t="s">
        <v>257</v>
      </c>
      <c r="K642" s="5">
        <v>100</v>
      </c>
      <c r="L642" s="5">
        <v>0</v>
      </c>
      <c r="M642" s="5">
        <f t="shared" si="87"/>
        <v>0</v>
      </c>
      <c r="N642" s="5">
        <v>0</v>
      </c>
      <c r="O642" s="6">
        <f t="shared" si="91"/>
        <v>0</v>
      </c>
      <c r="P642" s="116"/>
      <c r="Q642" s="116"/>
      <c r="R642" s="191"/>
      <c r="S642" s="191"/>
      <c r="T642" s="191">
        <v>0</v>
      </c>
      <c r="U642" s="92">
        <f t="shared" si="85"/>
        <v>0</v>
      </c>
      <c r="V642" s="179">
        <v>0</v>
      </c>
      <c r="W642" s="129">
        <f t="shared" si="86"/>
        <v>0</v>
      </c>
    </row>
    <row r="643" spans="1:23" ht="36" customHeight="1" outlineLevel="7" x14ac:dyDescent="0.2">
      <c r="A643" s="91"/>
      <c r="B643" s="93"/>
      <c r="C643" s="95"/>
      <c r="D643" s="95"/>
      <c r="E643" s="97"/>
      <c r="F643" s="101"/>
      <c r="G643" s="103"/>
      <c r="H643" s="103"/>
      <c r="I643" s="4" t="s">
        <v>231</v>
      </c>
      <c r="J643" s="6" t="s">
        <v>256</v>
      </c>
      <c r="K643" s="5">
        <v>244</v>
      </c>
      <c r="L643" s="5">
        <v>0</v>
      </c>
      <c r="M643" s="5">
        <f t="shared" si="87"/>
        <v>0</v>
      </c>
      <c r="N643" s="5">
        <v>0</v>
      </c>
      <c r="O643" s="6">
        <f t="shared" si="91"/>
        <v>0</v>
      </c>
      <c r="P643" s="116"/>
      <c r="Q643" s="116"/>
      <c r="R643" s="191"/>
      <c r="S643" s="191"/>
      <c r="T643" s="191">
        <v>0</v>
      </c>
      <c r="U643" s="92">
        <f t="shared" si="85"/>
        <v>0</v>
      </c>
      <c r="V643" s="179">
        <v>0</v>
      </c>
      <c r="W643" s="129">
        <f t="shared" si="86"/>
        <v>0</v>
      </c>
    </row>
    <row r="644" spans="1:23" ht="36" customHeight="1" outlineLevel="7" x14ac:dyDescent="0.2">
      <c r="A644" s="91"/>
      <c r="B644" s="93"/>
      <c r="C644" s="95"/>
      <c r="D644" s="95"/>
      <c r="E644" s="97"/>
      <c r="F644" s="101"/>
      <c r="G644" s="103"/>
      <c r="H644" s="103"/>
      <c r="I644" s="4" t="s">
        <v>80</v>
      </c>
      <c r="J644" s="6" t="s">
        <v>256</v>
      </c>
      <c r="K644" s="5">
        <v>244</v>
      </c>
      <c r="L644" s="5">
        <v>0</v>
      </c>
      <c r="M644" s="5">
        <f t="shared" si="87"/>
        <v>0</v>
      </c>
      <c r="N644" s="5">
        <v>0</v>
      </c>
      <c r="O644" s="6">
        <f t="shared" si="91"/>
        <v>0</v>
      </c>
      <c r="P644" s="116"/>
      <c r="Q644" s="116"/>
      <c r="R644" s="191"/>
      <c r="S644" s="191"/>
      <c r="T644" s="191">
        <v>0</v>
      </c>
      <c r="U644" s="92">
        <f t="shared" si="85"/>
        <v>0</v>
      </c>
      <c r="V644" s="179">
        <v>0</v>
      </c>
      <c r="W644" s="129">
        <f t="shared" si="86"/>
        <v>0</v>
      </c>
    </row>
    <row r="645" spans="1:23" ht="36" customHeight="1" outlineLevel="7" x14ac:dyDescent="0.2">
      <c r="A645" s="91"/>
      <c r="B645" s="93"/>
      <c r="C645" s="95"/>
      <c r="D645" s="95"/>
      <c r="E645" s="97"/>
      <c r="F645" s="101"/>
      <c r="G645" s="103"/>
      <c r="H645" s="103"/>
      <c r="I645" s="4" t="s">
        <v>82</v>
      </c>
      <c r="J645" s="6" t="s">
        <v>257</v>
      </c>
      <c r="K645" s="5">
        <v>100</v>
      </c>
      <c r="L645" s="5">
        <v>0</v>
      </c>
      <c r="M645" s="5">
        <f t="shared" si="87"/>
        <v>0</v>
      </c>
      <c r="N645" s="5">
        <v>0</v>
      </c>
      <c r="O645" s="6">
        <f t="shared" si="91"/>
        <v>0</v>
      </c>
      <c r="P645" s="116"/>
      <c r="Q645" s="116"/>
      <c r="R645" s="191"/>
      <c r="S645" s="191"/>
      <c r="T645" s="191">
        <v>0</v>
      </c>
      <c r="U645" s="92">
        <f t="shared" si="85"/>
        <v>0</v>
      </c>
      <c r="V645" s="179">
        <v>0</v>
      </c>
      <c r="W645" s="129">
        <f t="shared" si="86"/>
        <v>0</v>
      </c>
    </row>
    <row r="646" spans="1:23" ht="36" customHeight="1" outlineLevel="7" x14ac:dyDescent="0.2">
      <c r="A646" s="91"/>
      <c r="B646" s="93"/>
      <c r="C646" s="95"/>
      <c r="D646" s="95"/>
      <c r="E646" s="97"/>
      <c r="F646" s="101"/>
      <c r="G646" s="103"/>
      <c r="H646" s="103"/>
      <c r="I646" s="4" t="s">
        <v>293</v>
      </c>
      <c r="J646" s="6" t="s">
        <v>256</v>
      </c>
      <c r="K646" s="5">
        <v>244</v>
      </c>
      <c r="L646" s="5">
        <v>0</v>
      </c>
      <c r="M646" s="5">
        <f t="shared" si="87"/>
        <v>0</v>
      </c>
      <c r="N646" s="5">
        <v>0</v>
      </c>
      <c r="O646" s="6">
        <f t="shared" si="91"/>
        <v>0</v>
      </c>
      <c r="P646" s="116"/>
      <c r="Q646" s="116"/>
      <c r="R646" s="191"/>
      <c r="S646" s="191"/>
      <c r="T646" s="191">
        <v>0</v>
      </c>
      <c r="U646" s="92">
        <f t="shared" si="85"/>
        <v>0</v>
      </c>
      <c r="V646" s="179">
        <v>0</v>
      </c>
      <c r="W646" s="129">
        <f t="shared" si="86"/>
        <v>0</v>
      </c>
    </row>
    <row r="647" spans="1:23" ht="36" customHeight="1" outlineLevel="7" x14ac:dyDescent="0.2">
      <c r="A647" s="91"/>
      <c r="B647" s="93"/>
      <c r="C647" s="95"/>
      <c r="D647" s="95"/>
      <c r="E647" s="97"/>
      <c r="F647" s="101"/>
      <c r="G647" s="103"/>
      <c r="H647" s="103"/>
      <c r="I647" s="4" t="s">
        <v>294</v>
      </c>
      <c r="J647" s="6" t="s">
        <v>257</v>
      </c>
      <c r="K647" s="5">
        <v>100</v>
      </c>
      <c r="L647" s="5">
        <v>0</v>
      </c>
      <c r="M647" s="5">
        <f t="shared" si="87"/>
        <v>0</v>
      </c>
      <c r="N647" s="5">
        <v>0</v>
      </c>
      <c r="O647" s="6">
        <f t="shared" si="91"/>
        <v>0</v>
      </c>
      <c r="P647" s="116"/>
      <c r="Q647" s="116"/>
      <c r="R647" s="191"/>
      <c r="S647" s="191"/>
      <c r="T647" s="191">
        <v>0</v>
      </c>
      <c r="U647" s="92">
        <f t="shared" si="85"/>
        <v>0</v>
      </c>
      <c r="V647" s="179">
        <v>0</v>
      </c>
      <c r="W647" s="129">
        <f t="shared" si="86"/>
        <v>0</v>
      </c>
    </row>
    <row r="648" spans="1:23" ht="36" customHeight="1" outlineLevel="5" x14ac:dyDescent="0.2">
      <c r="A648" s="91"/>
      <c r="B648" s="93"/>
      <c r="C648" s="95"/>
      <c r="D648" s="95"/>
      <c r="E648" s="97"/>
      <c r="F648" s="101"/>
      <c r="G648" s="103"/>
      <c r="H648" s="103"/>
      <c r="I648" s="22" t="s">
        <v>129</v>
      </c>
      <c r="J648" s="24"/>
      <c r="K648" s="23"/>
      <c r="L648" s="23"/>
      <c r="M648" s="23"/>
      <c r="N648" s="23"/>
      <c r="O648" s="24"/>
      <c r="P648" s="115"/>
      <c r="Q648" s="115"/>
      <c r="R648" s="190"/>
      <c r="S648" s="190"/>
      <c r="T648" s="190"/>
      <c r="U648" s="92">
        <f t="shared" si="85"/>
        <v>0</v>
      </c>
      <c r="V648" s="179"/>
      <c r="W648" s="129">
        <f t="shared" si="86"/>
        <v>0</v>
      </c>
    </row>
    <row r="649" spans="1:23" ht="36" customHeight="1" outlineLevel="7" x14ac:dyDescent="0.2">
      <c r="A649" s="91"/>
      <c r="B649" s="93"/>
      <c r="C649" s="95"/>
      <c r="D649" s="95"/>
      <c r="E649" s="97"/>
      <c r="F649" s="101"/>
      <c r="G649" s="103"/>
      <c r="H649" s="103"/>
      <c r="I649" s="4" t="s">
        <v>291</v>
      </c>
      <c r="J649" s="6" t="s">
        <v>256</v>
      </c>
      <c r="K649" s="5">
        <v>249</v>
      </c>
      <c r="L649" s="5">
        <v>0</v>
      </c>
      <c r="M649" s="5">
        <f t="shared" si="87"/>
        <v>0</v>
      </c>
      <c r="N649" s="5">
        <v>0</v>
      </c>
      <c r="O649" s="6">
        <f t="shared" ref="O649:O655" si="92">N649/K649</f>
        <v>0</v>
      </c>
      <c r="P649" s="116"/>
      <c r="Q649" s="116"/>
      <c r="R649" s="191"/>
      <c r="S649" s="191"/>
      <c r="T649" s="191">
        <v>0</v>
      </c>
      <c r="U649" s="92">
        <f t="shared" si="85"/>
        <v>0</v>
      </c>
      <c r="V649" s="179">
        <v>0</v>
      </c>
      <c r="W649" s="129">
        <f t="shared" si="86"/>
        <v>0</v>
      </c>
    </row>
    <row r="650" spans="1:23" ht="36" customHeight="1" outlineLevel="7" x14ac:dyDescent="0.2">
      <c r="A650" s="91"/>
      <c r="B650" s="93"/>
      <c r="C650" s="95"/>
      <c r="D650" s="95"/>
      <c r="E650" s="97"/>
      <c r="F650" s="101"/>
      <c r="G650" s="103"/>
      <c r="H650" s="103"/>
      <c r="I650" s="4" t="s">
        <v>292</v>
      </c>
      <c r="J650" s="6" t="s">
        <v>257</v>
      </c>
      <c r="K650" s="5">
        <v>100</v>
      </c>
      <c r="L650" s="5">
        <v>0</v>
      </c>
      <c r="M650" s="5">
        <f t="shared" si="87"/>
        <v>0</v>
      </c>
      <c r="N650" s="5">
        <v>0</v>
      </c>
      <c r="O650" s="6">
        <f t="shared" si="92"/>
        <v>0</v>
      </c>
      <c r="P650" s="116"/>
      <c r="Q650" s="116"/>
      <c r="R650" s="191"/>
      <c r="S650" s="191"/>
      <c r="T650" s="191">
        <v>0</v>
      </c>
      <c r="U650" s="92">
        <f t="shared" si="85"/>
        <v>0</v>
      </c>
      <c r="V650" s="179">
        <v>0</v>
      </c>
      <c r="W650" s="129">
        <f t="shared" si="86"/>
        <v>0</v>
      </c>
    </row>
    <row r="651" spans="1:23" ht="36" customHeight="1" outlineLevel="7" x14ac:dyDescent="0.2">
      <c r="A651" s="91"/>
      <c r="B651" s="93"/>
      <c r="C651" s="95"/>
      <c r="D651" s="95"/>
      <c r="E651" s="97"/>
      <c r="F651" s="101"/>
      <c r="G651" s="103"/>
      <c r="H651" s="103"/>
      <c r="I651" s="4" t="s">
        <v>231</v>
      </c>
      <c r="J651" s="6" t="s">
        <v>256</v>
      </c>
      <c r="K651" s="5">
        <v>249</v>
      </c>
      <c r="L651" s="5">
        <v>0</v>
      </c>
      <c r="M651" s="5">
        <f t="shared" si="87"/>
        <v>0</v>
      </c>
      <c r="N651" s="5">
        <v>0</v>
      </c>
      <c r="O651" s="6">
        <f t="shared" si="92"/>
        <v>0</v>
      </c>
      <c r="P651" s="116"/>
      <c r="Q651" s="116"/>
      <c r="R651" s="191"/>
      <c r="S651" s="191"/>
      <c r="T651" s="191">
        <v>0</v>
      </c>
      <c r="U651" s="92">
        <f t="shared" si="85"/>
        <v>0</v>
      </c>
      <c r="V651" s="179">
        <v>0</v>
      </c>
      <c r="W651" s="129">
        <f t="shared" si="86"/>
        <v>0</v>
      </c>
    </row>
    <row r="652" spans="1:23" ht="36" customHeight="1" outlineLevel="7" x14ac:dyDescent="0.2">
      <c r="A652" s="91"/>
      <c r="B652" s="93"/>
      <c r="C652" s="95"/>
      <c r="D652" s="95"/>
      <c r="E652" s="97"/>
      <c r="F652" s="101"/>
      <c r="G652" s="103"/>
      <c r="H652" s="103"/>
      <c r="I652" s="4" t="s">
        <v>80</v>
      </c>
      <c r="J652" s="6" t="s">
        <v>256</v>
      </c>
      <c r="K652" s="5">
        <v>249</v>
      </c>
      <c r="L652" s="5">
        <v>0</v>
      </c>
      <c r="M652" s="5">
        <f t="shared" si="87"/>
        <v>0</v>
      </c>
      <c r="N652" s="5">
        <v>0</v>
      </c>
      <c r="O652" s="6">
        <f t="shared" si="92"/>
        <v>0</v>
      </c>
      <c r="P652" s="116"/>
      <c r="Q652" s="116"/>
      <c r="R652" s="191"/>
      <c r="S652" s="191"/>
      <c r="T652" s="191">
        <v>0</v>
      </c>
      <c r="U652" s="92">
        <f t="shared" si="85"/>
        <v>0</v>
      </c>
      <c r="V652" s="179">
        <v>0</v>
      </c>
      <c r="W652" s="129">
        <f t="shared" si="86"/>
        <v>0</v>
      </c>
    </row>
    <row r="653" spans="1:23" ht="36" customHeight="1" outlineLevel="7" x14ac:dyDescent="0.2">
      <c r="A653" s="91"/>
      <c r="B653" s="93"/>
      <c r="C653" s="95"/>
      <c r="D653" s="95"/>
      <c r="E653" s="97"/>
      <c r="F653" s="101"/>
      <c r="G653" s="103"/>
      <c r="H653" s="103"/>
      <c r="I653" s="4" t="s">
        <v>82</v>
      </c>
      <c r="J653" s="6" t="s">
        <v>257</v>
      </c>
      <c r="K653" s="5">
        <v>100</v>
      </c>
      <c r="L653" s="5">
        <v>0</v>
      </c>
      <c r="M653" s="5">
        <f t="shared" si="87"/>
        <v>0</v>
      </c>
      <c r="N653" s="5">
        <v>0</v>
      </c>
      <c r="O653" s="6">
        <f t="shared" si="92"/>
        <v>0</v>
      </c>
      <c r="P653" s="116"/>
      <c r="Q653" s="116"/>
      <c r="R653" s="191"/>
      <c r="S653" s="191"/>
      <c r="T653" s="191">
        <v>0</v>
      </c>
      <c r="U653" s="92">
        <f t="shared" si="85"/>
        <v>0</v>
      </c>
      <c r="V653" s="179">
        <v>0</v>
      </c>
      <c r="W653" s="129">
        <f t="shared" si="86"/>
        <v>0</v>
      </c>
    </row>
    <row r="654" spans="1:23" ht="36" customHeight="1" outlineLevel="7" x14ac:dyDescent="0.2">
      <c r="A654" s="91"/>
      <c r="B654" s="93"/>
      <c r="C654" s="95"/>
      <c r="D654" s="95"/>
      <c r="E654" s="97"/>
      <c r="F654" s="101"/>
      <c r="G654" s="103"/>
      <c r="H654" s="103"/>
      <c r="I654" s="4" t="s">
        <v>293</v>
      </c>
      <c r="J654" s="6" t="s">
        <v>256</v>
      </c>
      <c r="K654" s="5">
        <v>249</v>
      </c>
      <c r="L654" s="5">
        <v>0</v>
      </c>
      <c r="M654" s="5">
        <f t="shared" si="87"/>
        <v>0</v>
      </c>
      <c r="N654" s="5">
        <v>0</v>
      </c>
      <c r="O654" s="6">
        <f t="shared" si="92"/>
        <v>0</v>
      </c>
      <c r="P654" s="116"/>
      <c r="Q654" s="116"/>
      <c r="R654" s="191"/>
      <c r="S654" s="191"/>
      <c r="T654" s="191">
        <v>0</v>
      </c>
      <c r="U654" s="92">
        <f t="shared" si="85"/>
        <v>0</v>
      </c>
      <c r="V654" s="179">
        <v>0</v>
      </c>
      <c r="W654" s="129">
        <f t="shared" si="86"/>
        <v>0</v>
      </c>
    </row>
    <row r="655" spans="1:23" ht="36" customHeight="1" outlineLevel="7" x14ac:dyDescent="0.2">
      <c r="A655" s="91"/>
      <c r="B655" s="93"/>
      <c r="C655" s="95"/>
      <c r="D655" s="95"/>
      <c r="E655" s="97"/>
      <c r="F655" s="101"/>
      <c r="G655" s="103"/>
      <c r="H655" s="103"/>
      <c r="I655" s="4" t="s">
        <v>294</v>
      </c>
      <c r="J655" s="6" t="s">
        <v>257</v>
      </c>
      <c r="K655" s="5">
        <v>100</v>
      </c>
      <c r="L655" s="5">
        <v>0</v>
      </c>
      <c r="M655" s="5">
        <f t="shared" si="87"/>
        <v>0</v>
      </c>
      <c r="N655" s="5">
        <v>0</v>
      </c>
      <c r="O655" s="6">
        <f t="shared" si="92"/>
        <v>0</v>
      </c>
      <c r="P655" s="116"/>
      <c r="Q655" s="116"/>
      <c r="R655" s="191"/>
      <c r="S655" s="191"/>
      <c r="T655" s="191">
        <v>0</v>
      </c>
      <c r="U655" s="92">
        <f t="shared" si="85"/>
        <v>0</v>
      </c>
      <c r="V655" s="179">
        <v>0</v>
      </c>
      <c r="W655" s="129">
        <f t="shared" si="86"/>
        <v>0</v>
      </c>
    </row>
    <row r="656" spans="1:23" ht="36" customHeight="1" outlineLevel="5" x14ac:dyDescent="0.2">
      <c r="A656" s="91"/>
      <c r="B656" s="93"/>
      <c r="C656" s="95"/>
      <c r="D656" s="95"/>
      <c r="E656" s="97"/>
      <c r="F656" s="101"/>
      <c r="G656" s="103"/>
      <c r="H656" s="103"/>
      <c r="I656" s="22" t="s">
        <v>130</v>
      </c>
      <c r="J656" s="24"/>
      <c r="K656" s="23"/>
      <c r="L656" s="23"/>
      <c r="M656" s="23"/>
      <c r="N656" s="23"/>
      <c r="O656" s="24"/>
      <c r="P656" s="115"/>
      <c r="Q656" s="115"/>
      <c r="R656" s="190"/>
      <c r="S656" s="190"/>
      <c r="T656" s="190"/>
      <c r="U656" s="92">
        <f t="shared" si="85"/>
        <v>0</v>
      </c>
      <c r="V656" s="179"/>
      <c r="W656" s="129">
        <f t="shared" si="86"/>
        <v>0</v>
      </c>
    </row>
    <row r="657" spans="1:23" ht="36" customHeight="1" outlineLevel="7" x14ac:dyDescent="0.2">
      <c r="A657" s="91"/>
      <c r="B657" s="93"/>
      <c r="C657" s="95"/>
      <c r="D657" s="95"/>
      <c r="E657" s="97"/>
      <c r="F657" s="101"/>
      <c r="G657" s="103"/>
      <c r="H657" s="103"/>
      <c r="I657" s="4" t="s">
        <v>291</v>
      </c>
      <c r="J657" s="6" t="s">
        <v>256</v>
      </c>
      <c r="K657" s="5">
        <v>244</v>
      </c>
      <c r="L657" s="5">
        <v>0</v>
      </c>
      <c r="M657" s="5">
        <f t="shared" si="87"/>
        <v>0</v>
      </c>
      <c r="N657" s="5">
        <v>0</v>
      </c>
      <c r="O657" s="6">
        <f t="shared" ref="O657:O663" si="93">N657/K657</f>
        <v>0</v>
      </c>
      <c r="P657" s="116"/>
      <c r="Q657" s="116"/>
      <c r="R657" s="191"/>
      <c r="S657" s="191"/>
      <c r="T657" s="191">
        <v>0</v>
      </c>
      <c r="U657" s="92">
        <f t="shared" si="85"/>
        <v>0</v>
      </c>
      <c r="V657" s="179">
        <v>0</v>
      </c>
      <c r="W657" s="129">
        <f t="shared" si="86"/>
        <v>0</v>
      </c>
    </row>
    <row r="658" spans="1:23" ht="36" customHeight="1" outlineLevel="7" x14ac:dyDescent="0.2">
      <c r="A658" s="91"/>
      <c r="B658" s="93"/>
      <c r="C658" s="95"/>
      <c r="D658" s="95"/>
      <c r="E658" s="97"/>
      <c r="F658" s="101"/>
      <c r="G658" s="103"/>
      <c r="H658" s="103"/>
      <c r="I658" s="4" t="s">
        <v>292</v>
      </c>
      <c r="J658" s="6" t="s">
        <v>257</v>
      </c>
      <c r="K658" s="5">
        <v>100</v>
      </c>
      <c r="L658" s="5">
        <v>0</v>
      </c>
      <c r="M658" s="5">
        <f t="shared" si="87"/>
        <v>0</v>
      </c>
      <c r="N658" s="5">
        <v>0</v>
      </c>
      <c r="O658" s="6">
        <f t="shared" si="93"/>
        <v>0</v>
      </c>
      <c r="P658" s="116"/>
      <c r="Q658" s="116"/>
      <c r="R658" s="191"/>
      <c r="S658" s="191"/>
      <c r="T658" s="191">
        <v>0</v>
      </c>
      <c r="U658" s="92">
        <f t="shared" si="85"/>
        <v>0</v>
      </c>
      <c r="V658" s="179">
        <v>0</v>
      </c>
      <c r="W658" s="129">
        <f t="shared" si="86"/>
        <v>0</v>
      </c>
    </row>
    <row r="659" spans="1:23" ht="36" customHeight="1" outlineLevel="7" x14ac:dyDescent="0.2">
      <c r="A659" s="91"/>
      <c r="B659" s="93"/>
      <c r="C659" s="95"/>
      <c r="D659" s="95"/>
      <c r="E659" s="97"/>
      <c r="F659" s="101"/>
      <c r="G659" s="103"/>
      <c r="H659" s="103"/>
      <c r="I659" s="4" t="s">
        <v>231</v>
      </c>
      <c r="J659" s="6" t="s">
        <v>256</v>
      </c>
      <c r="K659" s="5">
        <v>244</v>
      </c>
      <c r="L659" s="5">
        <v>0</v>
      </c>
      <c r="M659" s="5">
        <f t="shared" si="87"/>
        <v>0</v>
      </c>
      <c r="N659" s="5">
        <v>0</v>
      </c>
      <c r="O659" s="6">
        <f t="shared" si="93"/>
        <v>0</v>
      </c>
      <c r="P659" s="116"/>
      <c r="Q659" s="116"/>
      <c r="R659" s="191"/>
      <c r="S659" s="191"/>
      <c r="T659" s="191">
        <v>0</v>
      </c>
      <c r="U659" s="92">
        <f t="shared" si="85"/>
        <v>0</v>
      </c>
      <c r="V659" s="179">
        <v>0</v>
      </c>
      <c r="W659" s="129">
        <f t="shared" si="86"/>
        <v>0</v>
      </c>
    </row>
    <row r="660" spans="1:23" ht="36" customHeight="1" outlineLevel="7" x14ac:dyDescent="0.2">
      <c r="A660" s="91"/>
      <c r="B660" s="93"/>
      <c r="C660" s="95"/>
      <c r="D660" s="95"/>
      <c r="E660" s="97"/>
      <c r="F660" s="101"/>
      <c r="G660" s="103"/>
      <c r="H660" s="103"/>
      <c r="I660" s="4" t="s">
        <v>80</v>
      </c>
      <c r="J660" s="6" t="s">
        <v>256</v>
      </c>
      <c r="K660" s="5">
        <v>244</v>
      </c>
      <c r="L660" s="5">
        <v>0</v>
      </c>
      <c r="M660" s="5">
        <f t="shared" si="87"/>
        <v>0</v>
      </c>
      <c r="N660" s="5">
        <v>0</v>
      </c>
      <c r="O660" s="6">
        <f t="shared" si="93"/>
        <v>0</v>
      </c>
      <c r="P660" s="116"/>
      <c r="Q660" s="116"/>
      <c r="R660" s="191"/>
      <c r="S660" s="191"/>
      <c r="T660" s="191">
        <v>0</v>
      </c>
      <c r="U660" s="92">
        <f t="shared" si="85"/>
        <v>0</v>
      </c>
      <c r="V660" s="179">
        <v>0</v>
      </c>
      <c r="W660" s="129">
        <f t="shared" si="86"/>
        <v>0</v>
      </c>
    </row>
    <row r="661" spans="1:23" ht="36" customHeight="1" outlineLevel="7" x14ac:dyDescent="0.2">
      <c r="A661" s="91"/>
      <c r="B661" s="93"/>
      <c r="C661" s="95"/>
      <c r="D661" s="95"/>
      <c r="E661" s="97"/>
      <c r="F661" s="101"/>
      <c r="G661" s="103"/>
      <c r="H661" s="103"/>
      <c r="I661" s="4" t="s">
        <v>82</v>
      </c>
      <c r="J661" s="6" t="s">
        <v>257</v>
      </c>
      <c r="K661" s="5">
        <v>100</v>
      </c>
      <c r="L661" s="5">
        <v>0</v>
      </c>
      <c r="M661" s="5">
        <f t="shared" si="87"/>
        <v>0</v>
      </c>
      <c r="N661" s="5">
        <v>0</v>
      </c>
      <c r="O661" s="6">
        <f t="shared" si="93"/>
        <v>0</v>
      </c>
      <c r="P661" s="116"/>
      <c r="Q661" s="116"/>
      <c r="R661" s="191"/>
      <c r="S661" s="191"/>
      <c r="T661" s="191">
        <v>0</v>
      </c>
      <c r="U661" s="92">
        <f t="shared" si="85"/>
        <v>0</v>
      </c>
      <c r="V661" s="179">
        <v>0</v>
      </c>
      <c r="W661" s="129">
        <f t="shared" si="86"/>
        <v>0</v>
      </c>
    </row>
    <row r="662" spans="1:23" ht="36" customHeight="1" outlineLevel="7" x14ac:dyDescent="0.2">
      <c r="A662" s="91"/>
      <c r="B662" s="93"/>
      <c r="C662" s="95"/>
      <c r="D662" s="95"/>
      <c r="E662" s="97"/>
      <c r="F662" s="101"/>
      <c r="G662" s="103"/>
      <c r="H662" s="103"/>
      <c r="I662" s="4" t="s">
        <v>293</v>
      </c>
      <c r="J662" s="6" t="s">
        <v>256</v>
      </c>
      <c r="K662" s="5">
        <v>244</v>
      </c>
      <c r="L662" s="5">
        <v>0</v>
      </c>
      <c r="M662" s="5">
        <f t="shared" si="87"/>
        <v>0</v>
      </c>
      <c r="N662" s="5">
        <v>0</v>
      </c>
      <c r="O662" s="6">
        <f t="shared" si="93"/>
        <v>0</v>
      </c>
      <c r="P662" s="116"/>
      <c r="Q662" s="116"/>
      <c r="R662" s="191"/>
      <c r="S662" s="191"/>
      <c r="T662" s="191">
        <v>0</v>
      </c>
      <c r="U662" s="92">
        <f t="shared" si="85"/>
        <v>0</v>
      </c>
      <c r="V662" s="179">
        <v>0</v>
      </c>
      <c r="W662" s="129">
        <f t="shared" si="86"/>
        <v>0</v>
      </c>
    </row>
    <row r="663" spans="1:23" ht="36" customHeight="1" outlineLevel="7" x14ac:dyDescent="0.2">
      <c r="A663" s="91"/>
      <c r="B663" s="93"/>
      <c r="C663" s="95"/>
      <c r="D663" s="95"/>
      <c r="E663" s="97"/>
      <c r="F663" s="101"/>
      <c r="G663" s="103"/>
      <c r="H663" s="103"/>
      <c r="I663" s="4" t="s">
        <v>294</v>
      </c>
      <c r="J663" s="6" t="s">
        <v>257</v>
      </c>
      <c r="K663" s="5">
        <v>100</v>
      </c>
      <c r="L663" s="5">
        <v>0</v>
      </c>
      <c r="M663" s="5">
        <f t="shared" si="87"/>
        <v>0</v>
      </c>
      <c r="N663" s="5">
        <v>0</v>
      </c>
      <c r="O663" s="6">
        <f t="shared" si="93"/>
        <v>0</v>
      </c>
      <c r="P663" s="116"/>
      <c r="Q663" s="116"/>
      <c r="R663" s="191"/>
      <c r="S663" s="191"/>
      <c r="T663" s="191">
        <v>0</v>
      </c>
      <c r="U663" s="92">
        <f t="shared" si="85"/>
        <v>0</v>
      </c>
      <c r="V663" s="179">
        <v>0</v>
      </c>
      <c r="W663" s="129">
        <f t="shared" si="86"/>
        <v>0</v>
      </c>
    </row>
    <row r="664" spans="1:23" ht="36" customHeight="1" outlineLevel="5" x14ac:dyDescent="0.2">
      <c r="A664" s="91"/>
      <c r="B664" s="93"/>
      <c r="C664" s="95"/>
      <c r="D664" s="95"/>
      <c r="E664" s="97"/>
      <c r="F664" s="101"/>
      <c r="G664" s="103"/>
      <c r="H664" s="103"/>
      <c r="I664" s="22" t="s">
        <v>131</v>
      </c>
      <c r="J664" s="24"/>
      <c r="K664" s="23"/>
      <c r="L664" s="23"/>
      <c r="M664" s="23"/>
      <c r="N664" s="23"/>
      <c r="O664" s="24"/>
      <c r="P664" s="115"/>
      <c r="Q664" s="115"/>
      <c r="R664" s="190"/>
      <c r="S664" s="190"/>
      <c r="T664" s="190"/>
      <c r="U664" s="92">
        <f t="shared" si="85"/>
        <v>0</v>
      </c>
      <c r="V664" s="179"/>
      <c r="W664" s="129">
        <f t="shared" si="86"/>
        <v>0</v>
      </c>
    </row>
    <row r="665" spans="1:23" ht="36" customHeight="1" outlineLevel="7" x14ac:dyDescent="0.2">
      <c r="A665" s="91"/>
      <c r="B665" s="93"/>
      <c r="C665" s="95"/>
      <c r="D665" s="95"/>
      <c r="E665" s="97"/>
      <c r="F665" s="101"/>
      <c r="G665" s="103"/>
      <c r="H665" s="103"/>
      <c r="I665" s="4" t="s">
        <v>291</v>
      </c>
      <c r="J665" s="6" t="s">
        <v>256</v>
      </c>
      <c r="K665" s="5">
        <v>244</v>
      </c>
      <c r="L665" s="5">
        <v>0</v>
      </c>
      <c r="M665" s="5">
        <f t="shared" si="87"/>
        <v>0</v>
      </c>
      <c r="N665" s="5">
        <v>0</v>
      </c>
      <c r="O665" s="6">
        <f t="shared" ref="O665:O671" si="94">N665/K665</f>
        <v>0</v>
      </c>
      <c r="P665" s="116"/>
      <c r="Q665" s="116"/>
      <c r="R665" s="191"/>
      <c r="S665" s="191"/>
      <c r="T665" s="191">
        <v>0</v>
      </c>
      <c r="U665" s="92">
        <f t="shared" si="85"/>
        <v>0</v>
      </c>
      <c r="V665" s="179">
        <v>0</v>
      </c>
      <c r="W665" s="129">
        <f t="shared" si="86"/>
        <v>0</v>
      </c>
    </row>
    <row r="666" spans="1:23" ht="36" customHeight="1" outlineLevel="7" x14ac:dyDescent="0.2">
      <c r="A666" s="91"/>
      <c r="B666" s="93"/>
      <c r="C666" s="95"/>
      <c r="D666" s="95"/>
      <c r="E666" s="97"/>
      <c r="F666" s="101"/>
      <c r="G666" s="103"/>
      <c r="H666" s="103"/>
      <c r="I666" s="4" t="s">
        <v>292</v>
      </c>
      <c r="J666" s="6" t="s">
        <v>257</v>
      </c>
      <c r="K666" s="5">
        <v>100</v>
      </c>
      <c r="L666" s="5">
        <v>0</v>
      </c>
      <c r="M666" s="5">
        <f t="shared" si="87"/>
        <v>0</v>
      </c>
      <c r="N666" s="5">
        <v>0</v>
      </c>
      <c r="O666" s="6">
        <f t="shared" si="94"/>
        <v>0</v>
      </c>
      <c r="P666" s="116"/>
      <c r="Q666" s="116"/>
      <c r="R666" s="191"/>
      <c r="S666" s="191"/>
      <c r="T666" s="191">
        <v>0</v>
      </c>
      <c r="U666" s="92">
        <f t="shared" si="85"/>
        <v>0</v>
      </c>
      <c r="V666" s="179">
        <v>0</v>
      </c>
      <c r="W666" s="129">
        <f t="shared" si="86"/>
        <v>0</v>
      </c>
    </row>
    <row r="667" spans="1:23" ht="36" customHeight="1" outlineLevel="7" x14ac:dyDescent="0.2">
      <c r="A667" s="91"/>
      <c r="B667" s="93"/>
      <c r="C667" s="95"/>
      <c r="D667" s="95"/>
      <c r="E667" s="97"/>
      <c r="F667" s="101"/>
      <c r="G667" s="103"/>
      <c r="H667" s="103"/>
      <c r="I667" s="4" t="s">
        <v>231</v>
      </c>
      <c r="J667" s="6" t="s">
        <v>256</v>
      </c>
      <c r="K667" s="5">
        <v>244</v>
      </c>
      <c r="L667" s="5">
        <v>0</v>
      </c>
      <c r="M667" s="5">
        <f t="shared" si="87"/>
        <v>0</v>
      </c>
      <c r="N667" s="5">
        <v>0</v>
      </c>
      <c r="O667" s="6">
        <f t="shared" si="94"/>
        <v>0</v>
      </c>
      <c r="P667" s="116"/>
      <c r="Q667" s="116"/>
      <c r="R667" s="191"/>
      <c r="S667" s="191"/>
      <c r="T667" s="191">
        <v>0</v>
      </c>
      <c r="U667" s="92">
        <f t="shared" si="85"/>
        <v>0</v>
      </c>
      <c r="V667" s="179">
        <v>0</v>
      </c>
      <c r="W667" s="129">
        <f t="shared" si="86"/>
        <v>0</v>
      </c>
    </row>
    <row r="668" spans="1:23" ht="36" customHeight="1" outlineLevel="7" x14ac:dyDescent="0.2">
      <c r="A668" s="91"/>
      <c r="B668" s="93"/>
      <c r="C668" s="95"/>
      <c r="D668" s="95"/>
      <c r="E668" s="97"/>
      <c r="F668" s="101"/>
      <c r="G668" s="103"/>
      <c r="H668" s="103"/>
      <c r="I668" s="4" t="s">
        <v>80</v>
      </c>
      <c r="J668" s="6" t="s">
        <v>256</v>
      </c>
      <c r="K668" s="5">
        <v>244</v>
      </c>
      <c r="L668" s="5">
        <v>0</v>
      </c>
      <c r="M668" s="5">
        <f t="shared" si="87"/>
        <v>0</v>
      </c>
      <c r="N668" s="5">
        <v>0</v>
      </c>
      <c r="O668" s="6">
        <f t="shared" si="94"/>
        <v>0</v>
      </c>
      <c r="P668" s="116"/>
      <c r="Q668" s="116"/>
      <c r="R668" s="191"/>
      <c r="S668" s="191"/>
      <c r="T668" s="191">
        <v>0</v>
      </c>
      <c r="U668" s="92">
        <f t="shared" si="85"/>
        <v>0</v>
      </c>
      <c r="V668" s="179">
        <v>0</v>
      </c>
      <c r="W668" s="129">
        <f t="shared" si="86"/>
        <v>0</v>
      </c>
    </row>
    <row r="669" spans="1:23" ht="36" customHeight="1" outlineLevel="7" x14ac:dyDescent="0.2">
      <c r="A669" s="91"/>
      <c r="B669" s="93"/>
      <c r="C669" s="95"/>
      <c r="D669" s="95"/>
      <c r="E669" s="97"/>
      <c r="F669" s="101"/>
      <c r="G669" s="103"/>
      <c r="H669" s="103"/>
      <c r="I669" s="4" t="s">
        <v>82</v>
      </c>
      <c r="J669" s="6" t="s">
        <v>257</v>
      </c>
      <c r="K669" s="5">
        <v>100</v>
      </c>
      <c r="L669" s="5">
        <v>0</v>
      </c>
      <c r="M669" s="5">
        <f t="shared" si="87"/>
        <v>0</v>
      </c>
      <c r="N669" s="5">
        <v>0</v>
      </c>
      <c r="O669" s="6">
        <f t="shared" si="94"/>
        <v>0</v>
      </c>
      <c r="P669" s="116"/>
      <c r="Q669" s="116"/>
      <c r="R669" s="191"/>
      <c r="S669" s="191"/>
      <c r="T669" s="191">
        <v>0</v>
      </c>
      <c r="U669" s="92">
        <f t="shared" si="85"/>
        <v>0</v>
      </c>
      <c r="V669" s="179">
        <v>0</v>
      </c>
      <c r="W669" s="129">
        <f t="shared" si="86"/>
        <v>0</v>
      </c>
    </row>
    <row r="670" spans="1:23" ht="36" customHeight="1" outlineLevel="7" x14ac:dyDescent="0.2">
      <c r="A670" s="91"/>
      <c r="B670" s="93"/>
      <c r="C670" s="95"/>
      <c r="D670" s="95"/>
      <c r="E670" s="97"/>
      <c r="F670" s="101"/>
      <c r="G670" s="103"/>
      <c r="H670" s="103"/>
      <c r="I670" s="4" t="s">
        <v>293</v>
      </c>
      <c r="J670" s="6" t="s">
        <v>256</v>
      </c>
      <c r="K670" s="5">
        <v>244</v>
      </c>
      <c r="L670" s="5">
        <v>0</v>
      </c>
      <c r="M670" s="5">
        <f t="shared" si="87"/>
        <v>0</v>
      </c>
      <c r="N670" s="5">
        <v>0</v>
      </c>
      <c r="O670" s="6">
        <f t="shared" si="94"/>
        <v>0</v>
      </c>
      <c r="P670" s="116"/>
      <c r="Q670" s="116"/>
      <c r="R670" s="191"/>
      <c r="S670" s="191"/>
      <c r="T670" s="191">
        <v>0</v>
      </c>
      <c r="U670" s="92">
        <f t="shared" si="85"/>
        <v>0</v>
      </c>
      <c r="V670" s="179">
        <v>0</v>
      </c>
      <c r="W670" s="129">
        <f t="shared" si="86"/>
        <v>0</v>
      </c>
    </row>
    <row r="671" spans="1:23" ht="36" customHeight="1" outlineLevel="7" x14ac:dyDescent="0.2">
      <c r="A671" s="91"/>
      <c r="B671" s="93"/>
      <c r="C671" s="95"/>
      <c r="D671" s="95"/>
      <c r="E671" s="97"/>
      <c r="F671" s="101"/>
      <c r="G671" s="103"/>
      <c r="H671" s="103"/>
      <c r="I671" s="4" t="s">
        <v>294</v>
      </c>
      <c r="J671" s="6" t="s">
        <v>257</v>
      </c>
      <c r="K671" s="5">
        <v>100</v>
      </c>
      <c r="L671" s="5">
        <v>0</v>
      </c>
      <c r="M671" s="5">
        <f t="shared" si="87"/>
        <v>0</v>
      </c>
      <c r="N671" s="5">
        <v>0</v>
      </c>
      <c r="O671" s="6">
        <f t="shared" si="94"/>
        <v>0</v>
      </c>
      <c r="P671" s="116"/>
      <c r="Q671" s="116"/>
      <c r="R671" s="191"/>
      <c r="S671" s="191"/>
      <c r="T671" s="191">
        <v>0</v>
      </c>
      <c r="U671" s="92">
        <f t="shared" si="85"/>
        <v>0</v>
      </c>
      <c r="V671" s="179">
        <v>0</v>
      </c>
      <c r="W671" s="129">
        <f t="shared" si="86"/>
        <v>0</v>
      </c>
    </row>
    <row r="672" spans="1:23" ht="36" customHeight="1" outlineLevel="5" x14ac:dyDescent="0.2">
      <c r="A672" s="91"/>
      <c r="B672" s="93"/>
      <c r="C672" s="95"/>
      <c r="D672" s="95"/>
      <c r="E672" s="97"/>
      <c r="F672" s="101"/>
      <c r="G672" s="103"/>
      <c r="H672" s="103"/>
      <c r="I672" s="22" t="s">
        <v>132</v>
      </c>
      <c r="J672" s="24"/>
      <c r="K672" s="23"/>
      <c r="L672" s="23"/>
      <c r="M672" s="23"/>
      <c r="N672" s="23"/>
      <c r="O672" s="24"/>
      <c r="P672" s="115"/>
      <c r="Q672" s="115"/>
      <c r="R672" s="190"/>
      <c r="S672" s="190"/>
      <c r="T672" s="190"/>
      <c r="U672" s="92">
        <f t="shared" si="85"/>
        <v>0</v>
      </c>
      <c r="V672" s="179"/>
      <c r="W672" s="129">
        <f t="shared" si="86"/>
        <v>0</v>
      </c>
    </row>
    <row r="673" spans="1:23" ht="36" customHeight="1" outlineLevel="7" x14ac:dyDescent="0.2">
      <c r="A673" s="91"/>
      <c r="B673" s="93"/>
      <c r="C673" s="95"/>
      <c r="D673" s="95"/>
      <c r="E673" s="97"/>
      <c r="F673" s="101"/>
      <c r="G673" s="103"/>
      <c r="H673" s="103"/>
      <c r="I673" s="4" t="s">
        <v>291</v>
      </c>
      <c r="J673" s="6" t="s">
        <v>256</v>
      </c>
      <c r="K673" s="5">
        <v>249</v>
      </c>
      <c r="L673" s="5">
        <v>0</v>
      </c>
      <c r="M673" s="5">
        <f t="shared" si="87"/>
        <v>0</v>
      </c>
      <c r="N673" s="5">
        <v>0</v>
      </c>
      <c r="O673" s="6">
        <f t="shared" ref="O673:O679" si="95">N673/K673</f>
        <v>0</v>
      </c>
      <c r="P673" s="116"/>
      <c r="Q673" s="116"/>
      <c r="R673" s="191"/>
      <c r="S673" s="191"/>
      <c r="T673" s="191">
        <v>0</v>
      </c>
      <c r="U673" s="92">
        <f t="shared" si="85"/>
        <v>0</v>
      </c>
      <c r="V673" s="179">
        <v>0</v>
      </c>
      <c r="W673" s="129">
        <f t="shared" si="86"/>
        <v>0</v>
      </c>
    </row>
    <row r="674" spans="1:23" ht="36" customHeight="1" outlineLevel="7" x14ac:dyDescent="0.2">
      <c r="A674" s="91"/>
      <c r="B674" s="93"/>
      <c r="C674" s="95"/>
      <c r="D674" s="95"/>
      <c r="E674" s="97"/>
      <c r="F674" s="101"/>
      <c r="G674" s="103"/>
      <c r="H674" s="103"/>
      <c r="I674" s="4" t="s">
        <v>292</v>
      </c>
      <c r="J674" s="6" t="s">
        <v>257</v>
      </c>
      <c r="K674" s="5">
        <v>100</v>
      </c>
      <c r="L674" s="5">
        <v>0</v>
      </c>
      <c r="M674" s="5">
        <f t="shared" si="87"/>
        <v>0</v>
      </c>
      <c r="N674" s="5">
        <v>0</v>
      </c>
      <c r="O674" s="6">
        <f t="shared" si="95"/>
        <v>0</v>
      </c>
      <c r="P674" s="116"/>
      <c r="Q674" s="116"/>
      <c r="R674" s="191"/>
      <c r="S674" s="191"/>
      <c r="T674" s="191">
        <v>0</v>
      </c>
      <c r="U674" s="92">
        <f t="shared" ref="U674:U737" si="96">T674-N674</f>
        <v>0</v>
      </c>
      <c r="V674" s="179">
        <v>0</v>
      </c>
      <c r="W674" s="129">
        <f t="shared" ref="W674:W737" si="97">V674-N674</f>
        <v>0</v>
      </c>
    </row>
    <row r="675" spans="1:23" ht="36" customHeight="1" outlineLevel="7" x14ac:dyDescent="0.2">
      <c r="A675" s="91"/>
      <c r="B675" s="93"/>
      <c r="C675" s="95"/>
      <c r="D675" s="95"/>
      <c r="E675" s="97"/>
      <c r="F675" s="101"/>
      <c r="G675" s="103"/>
      <c r="H675" s="103"/>
      <c r="I675" s="4" t="s">
        <v>231</v>
      </c>
      <c r="J675" s="6" t="s">
        <v>256</v>
      </c>
      <c r="K675" s="5">
        <v>249</v>
      </c>
      <c r="L675" s="5">
        <v>0</v>
      </c>
      <c r="M675" s="5">
        <f t="shared" ref="M675:M738" si="98">N675-L675</f>
        <v>0</v>
      </c>
      <c r="N675" s="5">
        <v>0</v>
      </c>
      <c r="O675" s="6">
        <f t="shared" si="95"/>
        <v>0</v>
      </c>
      <c r="P675" s="116"/>
      <c r="Q675" s="116"/>
      <c r="R675" s="191"/>
      <c r="S675" s="191"/>
      <c r="T675" s="191">
        <v>0</v>
      </c>
      <c r="U675" s="92">
        <f t="shared" si="96"/>
        <v>0</v>
      </c>
      <c r="V675" s="179">
        <v>0</v>
      </c>
      <c r="W675" s="129">
        <f t="shared" si="97"/>
        <v>0</v>
      </c>
    </row>
    <row r="676" spans="1:23" ht="36" customHeight="1" outlineLevel="7" x14ac:dyDescent="0.2">
      <c r="A676" s="91"/>
      <c r="B676" s="93"/>
      <c r="C676" s="95"/>
      <c r="D676" s="95"/>
      <c r="E676" s="97"/>
      <c r="F676" s="101"/>
      <c r="G676" s="103"/>
      <c r="H676" s="103"/>
      <c r="I676" s="4" t="s">
        <v>80</v>
      </c>
      <c r="J676" s="6" t="s">
        <v>256</v>
      </c>
      <c r="K676" s="5">
        <v>249</v>
      </c>
      <c r="L676" s="5">
        <v>0</v>
      </c>
      <c r="M676" s="5">
        <f t="shared" si="98"/>
        <v>0</v>
      </c>
      <c r="N676" s="5">
        <v>0</v>
      </c>
      <c r="O676" s="6">
        <f t="shared" si="95"/>
        <v>0</v>
      </c>
      <c r="P676" s="116"/>
      <c r="Q676" s="116"/>
      <c r="R676" s="191"/>
      <c r="S676" s="191"/>
      <c r="T676" s="191">
        <v>0</v>
      </c>
      <c r="U676" s="92">
        <f t="shared" si="96"/>
        <v>0</v>
      </c>
      <c r="V676" s="179">
        <v>0</v>
      </c>
      <c r="W676" s="129">
        <f t="shared" si="97"/>
        <v>0</v>
      </c>
    </row>
    <row r="677" spans="1:23" ht="36" customHeight="1" outlineLevel="7" x14ac:dyDescent="0.2">
      <c r="A677" s="91"/>
      <c r="B677" s="93"/>
      <c r="C677" s="95"/>
      <c r="D677" s="95"/>
      <c r="E677" s="97"/>
      <c r="F677" s="101"/>
      <c r="G677" s="103"/>
      <c r="H677" s="103"/>
      <c r="I677" s="4" t="s">
        <v>82</v>
      </c>
      <c r="J677" s="6" t="s">
        <v>257</v>
      </c>
      <c r="K677" s="5">
        <v>100</v>
      </c>
      <c r="L677" s="5">
        <v>0</v>
      </c>
      <c r="M677" s="5">
        <f t="shared" si="98"/>
        <v>0</v>
      </c>
      <c r="N677" s="5">
        <v>0</v>
      </c>
      <c r="O677" s="6">
        <f t="shared" si="95"/>
        <v>0</v>
      </c>
      <c r="P677" s="116"/>
      <c r="Q677" s="116"/>
      <c r="R677" s="191"/>
      <c r="S677" s="191"/>
      <c r="T677" s="191">
        <v>0</v>
      </c>
      <c r="U677" s="92">
        <f t="shared" si="96"/>
        <v>0</v>
      </c>
      <c r="V677" s="179">
        <v>0</v>
      </c>
      <c r="W677" s="129">
        <f t="shared" si="97"/>
        <v>0</v>
      </c>
    </row>
    <row r="678" spans="1:23" ht="36" customHeight="1" outlineLevel="7" x14ac:dyDescent="0.2">
      <c r="A678" s="91"/>
      <c r="B678" s="93"/>
      <c r="C678" s="95"/>
      <c r="D678" s="95"/>
      <c r="E678" s="97"/>
      <c r="F678" s="101"/>
      <c r="G678" s="103"/>
      <c r="H678" s="103"/>
      <c r="I678" s="4" t="s">
        <v>293</v>
      </c>
      <c r="J678" s="6" t="s">
        <v>256</v>
      </c>
      <c r="K678" s="5">
        <v>249</v>
      </c>
      <c r="L678" s="5">
        <v>0</v>
      </c>
      <c r="M678" s="5">
        <f t="shared" si="98"/>
        <v>0</v>
      </c>
      <c r="N678" s="5">
        <v>0</v>
      </c>
      <c r="O678" s="6">
        <f t="shared" si="95"/>
        <v>0</v>
      </c>
      <c r="P678" s="116"/>
      <c r="Q678" s="116"/>
      <c r="R678" s="191"/>
      <c r="S678" s="191"/>
      <c r="T678" s="191">
        <v>0</v>
      </c>
      <c r="U678" s="92">
        <f t="shared" si="96"/>
        <v>0</v>
      </c>
      <c r="V678" s="179">
        <v>0</v>
      </c>
      <c r="W678" s="129">
        <f t="shared" si="97"/>
        <v>0</v>
      </c>
    </row>
    <row r="679" spans="1:23" ht="36" customHeight="1" outlineLevel="7" x14ac:dyDescent="0.2">
      <c r="A679" s="91"/>
      <c r="B679" s="93"/>
      <c r="C679" s="95"/>
      <c r="D679" s="95"/>
      <c r="E679" s="97"/>
      <c r="F679" s="101"/>
      <c r="G679" s="103"/>
      <c r="H679" s="103"/>
      <c r="I679" s="4" t="s">
        <v>294</v>
      </c>
      <c r="J679" s="6" t="s">
        <v>257</v>
      </c>
      <c r="K679" s="5">
        <v>100</v>
      </c>
      <c r="L679" s="5">
        <v>0</v>
      </c>
      <c r="M679" s="5">
        <f t="shared" si="98"/>
        <v>0</v>
      </c>
      <c r="N679" s="5">
        <v>0</v>
      </c>
      <c r="O679" s="6">
        <f t="shared" si="95"/>
        <v>0</v>
      </c>
      <c r="P679" s="116"/>
      <c r="Q679" s="116"/>
      <c r="R679" s="191"/>
      <c r="S679" s="191"/>
      <c r="T679" s="191">
        <v>0</v>
      </c>
      <c r="U679" s="92">
        <f t="shared" si="96"/>
        <v>0</v>
      </c>
      <c r="V679" s="179">
        <v>0</v>
      </c>
      <c r="W679" s="129">
        <f t="shared" si="97"/>
        <v>0</v>
      </c>
    </row>
    <row r="680" spans="1:23" ht="36" customHeight="1" outlineLevel="5" x14ac:dyDescent="0.2">
      <c r="A680" s="91"/>
      <c r="B680" s="93"/>
      <c r="C680" s="95"/>
      <c r="D680" s="95"/>
      <c r="E680" s="97"/>
      <c r="F680" s="101"/>
      <c r="G680" s="103"/>
      <c r="H680" s="103"/>
      <c r="I680" s="22" t="s">
        <v>133</v>
      </c>
      <c r="J680" s="24"/>
      <c r="K680" s="23"/>
      <c r="L680" s="23"/>
      <c r="M680" s="23"/>
      <c r="N680" s="23"/>
      <c r="O680" s="24"/>
      <c r="P680" s="115"/>
      <c r="Q680" s="115"/>
      <c r="R680" s="190"/>
      <c r="S680" s="190"/>
      <c r="T680" s="190"/>
      <c r="U680" s="92">
        <f t="shared" si="96"/>
        <v>0</v>
      </c>
      <c r="V680" s="179"/>
      <c r="W680" s="129">
        <f t="shared" si="97"/>
        <v>0</v>
      </c>
    </row>
    <row r="681" spans="1:23" ht="36" customHeight="1" outlineLevel="7" x14ac:dyDescent="0.2">
      <c r="A681" s="91"/>
      <c r="B681" s="93"/>
      <c r="C681" s="95"/>
      <c r="D681" s="95"/>
      <c r="E681" s="97"/>
      <c r="F681" s="101"/>
      <c r="G681" s="103"/>
      <c r="H681" s="103"/>
      <c r="I681" s="4" t="s">
        <v>291</v>
      </c>
      <c r="J681" s="6" t="s">
        <v>256</v>
      </c>
      <c r="K681" s="5">
        <v>12000</v>
      </c>
      <c r="L681" s="5">
        <v>0</v>
      </c>
      <c r="M681" s="5">
        <f t="shared" si="98"/>
        <v>0</v>
      </c>
      <c r="N681" s="5">
        <v>0</v>
      </c>
      <c r="O681" s="6">
        <f t="shared" ref="O681:O687" si="99">N681/K681</f>
        <v>0</v>
      </c>
      <c r="P681" s="116"/>
      <c r="Q681" s="116"/>
      <c r="R681" s="191"/>
      <c r="S681" s="191"/>
      <c r="T681" s="191">
        <v>0</v>
      </c>
      <c r="U681" s="92">
        <f t="shared" si="96"/>
        <v>0</v>
      </c>
      <c r="V681" s="179">
        <v>0</v>
      </c>
      <c r="W681" s="129">
        <f t="shared" si="97"/>
        <v>0</v>
      </c>
    </row>
    <row r="682" spans="1:23" ht="36" customHeight="1" outlineLevel="7" x14ac:dyDescent="0.2">
      <c r="A682" s="91"/>
      <c r="B682" s="93"/>
      <c r="C682" s="95"/>
      <c r="D682" s="95"/>
      <c r="E682" s="97"/>
      <c r="F682" s="101"/>
      <c r="G682" s="103"/>
      <c r="H682" s="103"/>
      <c r="I682" s="4" t="s">
        <v>292</v>
      </c>
      <c r="J682" s="6" t="s">
        <v>257</v>
      </c>
      <c r="K682" s="5">
        <v>100</v>
      </c>
      <c r="L682" s="5">
        <v>0</v>
      </c>
      <c r="M682" s="5">
        <f t="shared" si="98"/>
        <v>0</v>
      </c>
      <c r="N682" s="5">
        <v>0</v>
      </c>
      <c r="O682" s="6">
        <f t="shared" si="99"/>
        <v>0</v>
      </c>
      <c r="P682" s="116"/>
      <c r="Q682" s="116"/>
      <c r="R682" s="191"/>
      <c r="S682" s="191"/>
      <c r="T682" s="191">
        <v>0</v>
      </c>
      <c r="U682" s="92">
        <f t="shared" si="96"/>
        <v>0</v>
      </c>
      <c r="V682" s="179">
        <v>0</v>
      </c>
      <c r="W682" s="129">
        <f t="shared" si="97"/>
        <v>0</v>
      </c>
    </row>
    <row r="683" spans="1:23" ht="36" customHeight="1" outlineLevel="7" x14ac:dyDescent="0.2">
      <c r="A683" s="91"/>
      <c r="B683" s="93"/>
      <c r="C683" s="95"/>
      <c r="D683" s="95"/>
      <c r="E683" s="97"/>
      <c r="F683" s="101"/>
      <c r="G683" s="103"/>
      <c r="H683" s="103"/>
      <c r="I683" s="4" t="s">
        <v>231</v>
      </c>
      <c r="J683" s="6" t="s">
        <v>256</v>
      </c>
      <c r="K683" s="5">
        <v>12000</v>
      </c>
      <c r="L683" s="5">
        <v>0</v>
      </c>
      <c r="M683" s="5">
        <f t="shared" si="98"/>
        <v>0</v>
      </c>
      <c r="N683" s="5">
        <v>0</v>
      </c>
      <c r="O683" s="6">
        <f t="shared" si="99"/>
        <v>0</v>
      </c>
      <c r="P683" s="116"/>
      <c r="Q683" s="116"/>
      <c r="R683" s="191"/>
      <c r="S683" s="191"/>
      <c r="T683" s="191">
        <v>0</v>
      </c>
      <c r="U683" s="92">
        <f t="shared" si="96"/>
        <v>0</v>
      </c>
      <c r="V683" s="179">
        <v>0</v>
      </c>
      <c r="W683" s="129">
        <f t="shared" si="97"/>
        <v>0</v>
      </c>
    </row>
    <row r="684" spans="1:23" ht="36" customHeight="1" outlineLevel="7" x14ac:dyDescent="0.2">
      <c r="A684" s="91"/>
      <c r="B684" s="93"/>
      <c r="C684" s="95"/>
      <c r="D684" s="95"/>
      <c r="E684" s="97"/>
      <c r="F684" s="101"/>
      <c r="G684" s="103"/>
      <c r="H684" s="103"/>
      <c r="I684" s="4" t="s">
        <v>80</v>
      </c>
      <c r="J684" s="6" t="s">
        <v>256</v>
      </c>
      <c r="K684" s="5">
        <v>12000</v>
      </c>
      <c r="L684" s="5">
        <v>0</v>
      </c>
      <c r="M684" s="5">
        <f t="shared" si="98"/>
        <v>0</v>
      </c>
      <c r="N684" s="5">
        <v>0</v>
      </c>
      <c r="O684" s="6">
        <f t="shared" si="99"/>
        <v>0</v>
      </c>
      <c r="P684" s="116"/>
      <c r="Q684" s="116"/>
      <c r="R684" s="191"/>
      <c r="S684" s="191"/>
      <c r="T684" s="191">
        <v>0</v>
      </c>
      <c r="U684" s="92">
        <f t="shared" si="96"/>
        <v>0</v>
      </c>
      <c r="V684" s="179">
        <v>0</v>
      </c>
      <c r="W684" s="129">
        <f t="shared" si="97"/>
        <v>0</v>
      </c>
    </row>
    <row r="685" spans="1:23" ht="36" customHeight="1" outlineLevel="7" x14ac:dyDescent="0.2">
      <c r="A685" s="91"/>
      <c r="B685" s="93"/>
      <c r="C685" s="95"/>
      <c r="D685" s="95"/>
      <c r="E685" s="97"/>
      <c r="F685" s="101"/>
      <c r="G685" s="103"/>
      <c r="H685" s="103"/>
      <c r="I685" s="4" t="s">
        <v>82</v>
      </c>
      <c r="J685" s="6" t="s">
        <v>257</v>
      </c>
      <c r="K685" s="5">
        <v>100</v>
      </c>
      <c r="L685" s="5">
        <v>0</v>
      </c>
      <c r="M685" s="5">
        <f t="shared" si="98"/>
        <v>0</v>
      </c>
      <c r="N685" s="5">
        <v>0</v>
      </c>
      <c r="O685" s="6">
        <f t="shared" si="99"/>
        <v>0</v>
      </c>
      <c r="P685" s="116"/>
      <c r="Q685" s="116"/>
      <c r="R685" s="191"/>
      <c r="S685" s="191"/>
      <c r="T685" s="191">
        <v>0</v>
      </c>
      <c r="U685" s="92">
        <f t="shared" si="96"/>
        <v>0</v>
      </c>
      <c r="V685" s="179">
        <v>0</v>
      </c>
      <c r="W685" s="129">
        <f t="shared" si="97"/>
        <v>0</v>
      </c>
    </row>
    <row r="686" spans="1:23" ht="36" customHeight="1" outlineLevel="7" x14ac:dyDescent="0.2">
      <c r="A686" s="91"/>
      <c r="B686" s="93"/>
      <c r="C686" s="95"/>
      <c r="D686" s="95"/>
      <c r="E686" s="97"/>
      <c r="F686" s="101"/>
      <c r="G686" s="103"/>
      <c r="H686" s="103"/>
      <c r="I686" s="4" t="s">
        <v>293</v>
      </c>
      <c r="J686" s="6" t="s">
        <v>256</v>
      </c>
      <c r="K686" s="5">
        <v>12000</v>
      </c>
      <c r="L686" s="5">
        <v>0</v>
      </c>
      <c r="M686" s="5">
        <f t="shared" si="98"/>
        <v>0</v>
      </c>
      <c r="N686" s="5">
        <v>0</v>
      </c>
      <c r="O686" s="6">
        <f t="shared" si="99"/>
        <v>0</v>
      </c>
      <c r="P686" s="116"/>
      <c r="Q686" s="116"/>
      <c r="R686" s="191"/>
      <c r="S686" s="191"/>
      <c r="T686" s="191">
        <v>0</v>
      </c>
      <c r="U686" s="92">
        <f t="shared" si="96"/>
        <v>0</v>
      </c>
      <c r="V686" s="179">
        <v>0</v>
      </c>
      <c r="W686" s="129">
        <f t="shared" si="97"/>
        <v>0</v>
      </c>
    </row>
    <row r="687" spans="1:23" ht="36" customHeight="1" outlineLevel="7" x14ac:dyDescent="0.2">
      <c r="A687" s="91"/>
      <c r="B687" s="93"/>
      <c r="C687" s="95"/>
      <c r="D687" s="95"/>
      <c r="E687" s="97"/>
      <c r="F687" s="101"/>
      <c r="G687" s="103"/>
      <c r="H687" s="103"/>
      <c r="I687" s="4" t="s">
        <v>294</v>
      </c>
      <c r="J687" s="6" t="s">
        <v>257</v>
      </c>
      <c r="K687" s="5">
        <v>100</v>
      </c>
      <c r="L687" s="5">
        <v>0</v>
      </c>
      <c r="M687" s="5">
        <f t="shared" si="98"/>
        <v>0</v>
      </c>
      <c r="N687" s="5">
        <v>0</v>
      </c>
      <c r="O687" s="6">
        <f t="shared" si="99"/>
        <v>0</v>
      </c>
      <c r="P687" s="116"/>
      <c r="Q687" s="116"/>
      <c r="R687" s="191"/>
      <c r="S687" s="191"/>
      <c r="T687" s="191">
        <v>0</v>
      </c>
      <c r="U687" s="92">
        <f t="shared" si="96"/>
        <v>0</v>
      </c>
      <c r="V687" s="179">
        <v>0</v>
      </c>
      <c r="W687" s="129">
        <f t="shared" si="97"/>
        <v>0</v>
      </c>
    </row>
    <row r="688" spans="1:23" ht="36" customHeight="1" outlineLevel="5" x14ac:dyDescent="0.2">
      <c r="A688" s="91"/>
      <c r="B688" s="93"/>
      <c r="C688" s="95"/>
      <c r="D688" s="95"/>
      <c r="E688" s="97"/>
      <c r="F688" s="101"/>
      <c r="G688" s="103"/>
      <c r="H688" s="103"/>
      <c r="I688" s="22" t="s">
        <v>134</v>
      </c>
      <c r="J688" s="24"/>
      <c r="K688" s="23"/>
      <c r="L688" s="23"/>
      <c r="M688" s="23"/>
      <c r="N688" s="23"/>
      <c r="O688" s="24"/>
      <c r="P688" s="115"/>
      <c r="Q688" s="115"/>
      <c r="R688" s="190"/>
      <c r="S688" s="190"/>
      <c r="T688" s="190"/>
      <c r="U688" s="92">
        <f t="shared" si="96"/>
        <v>0</v>
      </c>
      <c r="V688" s="179"/>
      <c r="W688" s="129">
        <f t="shared" si="97"/>
        <v>0</v>
      </c>
    </row>
    <row r="689" spans="1:23" ht="36" customHeight="1" outlineLevel="7" x14ac:dyDescent="0.2">
      <c r="A689" s="91"/>
      <c r="B689" s="93"/>
      <c r="C689" s="95"/>
      <c r="D689" s="95"/>
      <c r="E689" s="97"/>
      <c r="F689" s="101"/>
      <c r="G689" s="103"/>
      <c r="H689" s="103"/>
      <c r="I689" s="4" t="s">
        <v>291</v>
      </c>
      <c r="J689" s="6" t="s">
        <v>256</v>
      </c>
      <c r="K689" s="5">
        <v>12000</v>
      </c>
      <c r="L689" s="5">
        <v>0</v>
      </c>
      <c r="M689" s="5">
        <f t="shared" si="98"/>
        <v>0</v>
      </c>
      <c r="N689" s="5">
        <v>0</v>
      </c>
      <c r="O689" s="6">
        <f t="shared" ref="O689:O695" si="100">N689/K689</f>
        <v>0</v>
      </c>
      <c r="P689" s="116"/>
      <c r="Q689" s="116"/>
      <c r="R689" s="191"/>
      <c r="S689" s="191"/>
      <c r="T689" s="191">
        <v>0</v>
      </c>
      <c r="U689" s="92">
        <f t="shared" si="96"/>
        <v>0</v>
      </c>
      <c r="V689" s="179">
        <v>0</v>
      </c>
      <c r="W689" s="129">
        <f t="shared" si="97"/>
        <v>0</v>
      </c>
    </row>
    <row r="690" spans="1:23" ht="36" customHeight="1" outlineLevel="7" x14ac:dyDescent="0.2">
      <c r="A690" s="91"/>
      <c r="B690" s="93"/>
      <c r="C690" s="95"/>
      <c r="D690" s="95"/>
      <c r="E690" s="97"/>
      <c r="F690" s="101"/>
      <c r="G690" s="103"/>
      <c r="H690" s="103"/>
      <c r="I690" s="4" t="s">
        <v>292</v>
      </c>
      <c r="J690" s="6" t="s">
        <v>257</v>
      </c>
      <c r="K690" s="5">
        <v>100</v>
      </c>
      <c r="L690" s="5">
        <v>0</v>
      </c>
      <c r="M690" s="5">
        <f t="shared" si="98"/>
        <v>0</v>
      </c>
      <c r="N690" s="5">
        <v>0</v>
      </c>
      <c r="O690" s="6">
        <f t="shared" si="100"/>
        <v>0</v>
      </c>
      <c r="P690" s="116"/>
      <c r="Q690" s="116"/>
      <c r="R690" s="191"/>
      <c r="S690" s="191"/>
      <c r="T690" s="191">
        <v>0</v>
      </c>
      <c r="U690" s="92">
        <f t="shared" si="96"/>
        <v>0</v>
      </c>
      <c r="V690" s="179">
        <v>0</v>
      </c>
      <c r="W690" s="129">
        <f t="shared" si="97"/>
        <v>0</v>
      </c>
    </row>
    <row r="691" spans="1:23" ht="36" customHeight="1" outlineLevel="7" x14ac:dyDescent="0.2">
      <c r="A691" s="91"/>
      <c r="B691" s="93"/>
      <c r="C691" s="95"/>
      <c r="D691" s="95"/>
      <c r="E691" s="97"/>
      <c r="F691" s="101"/>
      <c r="G691" s="103"/>
      <c r="H691" s="103"/>
      <c r="I691" s="4" t="s">
        <v>231</v>
      </c>
      <c r="J691" s="6" t="s">
        <v>256</v>
      </c>
      <c r="K691" s="5">
        <v>12000</v>
      </c>
      <c r="L691" s="5">
        <v>0</v>
      </c>
      <c r="M691" s="5">
        <f t="shared" si="98"/>
        <v>0</v>
      </c>
      <c r="N691" s="5">
        <v>0</v>
      </c>
      <c r="O691" s="6">
        <f t="shared" si="100"/>
        <v>0</v>
      </c>
      <c r="P691" s="116"/>
      <c r="Q691" s="116"/>
      <c r="R691" s="191"/>
      <c r="S691" s="191"/>
      <c r="T691" s="191">
        <v>0</v>
      </c>
      <c r="U691" s="92">
        <f t="shared" si="96"/>
        <v>0</v>
      </c>
      <c r="V691" s="179">
        <v>0</v>
      </c>
      <c r="W691" s="129">
        <f t="shared" si="97"/>
        <v>0</v>
      </c>
    </row>
    <row r="692" spans="1:23" ht="36" customHeight="1" outlineLevel="7" x14ac:dyDescent="0.2">
      <c r="A692" s="91"/>
      <c r="B692" s="93"/>
      <c r="C692" s="95"/>
      <c r="D692" s="95"/>
      <c r="E692" s="97"/>
      <c r="F692" s="101"/>
      <c r="G692" s="103"/>
      <c r="H692" s="103"/>
      <c r="I692" s="4" t="s">
        <v>80</v>
      </c>
      <c r="J692" s="6" t="s">
        <v>256</v>
      </c>
      <c r="K692" s="5">
        <v>12000</v>
      </c>
      <c r="L692" s="5">
        <v>0</v>
      </c>
      <c r="M692" s="5">
        <f t="shared" si="98"/>
        <v>0</v>
      </c>
      <c r="N692" s="5">
        <v>0</v>
      </c>
      <c r="O692" s="6">
        <f t="shared" si="100"/>
        <v>0</v>
      </c>
      <c r="P692" s="116"/>
      <c r="Q692" s="116"/>
      <c r="R692" s="191"/>
      <c r="S692" s="191"/>
      <c r="T692" s="191">
        <v>0</v>
      </c>
      <c r="U692" s="92">
        <f t="shared" si="96"/>
        <v>0</v>
      </c>
      <c r="V692" s="179">
        <v>0</v>
      </c>
      <c r="W692" s="129">
        <f t="shared" si="97"/>
        <v>0</v>
      </c>
    </row>
    <row r="693" spans="1:23" ht="36" customHeight="1" outlineLevel="7" x14ac:dyDescent="0.2">
      <c r="A693" s="91"/>
      <c r="B693" s="93"/>
      <c r="C693" s="95"/>
      <c r="D693" s="95"/>
      <c r="E693" s="97"/>
      <c r="F693" s="101"/>
      <c r="G693" s="103"/>
      <c r="H693" s="103"/>
      <c r="I693" s="4" t="s">
        <v>82</v>
      </c>
      <c r="J693" s="6" t="s">
        <v>257</v>
      </c>
      <c r="K693" s="5">
        <v>100</v>
      </c>
      <c r="L693" s="5">
        <v>0</v>
      </c>
      <c r="M693" s="5">
        <f t="shared" si="98"/>
        <v>0</v>
      </c>
      <c r="N693" s="5">
        <v>0</v>
      </c>
      <c r="O693" s="6">
        <f t="shared" si="100"/>
        <v>0</v>
      </c>
      <c r="P693" s="116"/>
      <c r="Q693" s="116"/>
      <c r="R693" s="191"/>
      <c r="S693" s="191"/>
      <c r="T693" s="191">
        <v>0</v>
      </c>
      <c r="U693" s="92">
        <f t="shared" si="96"/>
        <v>0</v>
      </c>
      <c r="V693" s="179">
        <v>0</v>
      </c>
      <c r="W693" s="129">
        <f t="shared" si="97"/>
        <v>0</v>
      </c>
    </row>
    <row r="694" spans="1:23" ht="36" customHeight="1" outlineLevel="7" x14ac:dyDescent="0.2">
      <c r="A694" s="91"/>
      <c r="B694" s="93"/>
      <c r="C694" s="95"/>
      <c r="D694" s="95"/>
      <c r="E694" s="97"/>
      <c r="F694" s="101"/>
      <c r="G694" s="103"/>
      <c r="H694" s="103"/>
      <c r="I694" s="4" t="s">
        <v>293</v>
      </c>
      <c r="J694" s="6" t="s">
        <v>256</v>
      </c>
      <c r="K694" s="5">
        <v>12000</v>
      </c>
      <c r="L694" s="5">
        <v>0</v>
      </c>
      <c r="M694" s="5">
        <f t="shared" si="98"/>
        <v>0</v>
      </c>
      <c r="N694" s="5">
        <v>0</v>
      </c>
      <c r="O694" s="6">
        <f t="shared" si="100"/>
        <v>0</v>
      </c>
      <c r="P694" s="116"/>
      <c r="Q694" s="116"/>
      <c r="R694" s="191"/>
      <c r="S694" s="191"/>
      <c r="T694" s="191">
        <v>0</v>
      </c>
      <c r="U694" s="92">
        <f t="shared" si="96"/>
        <v>0</v>
      </c>
      <c r="V694" s="179">
        <v>0</v>
      </c>
      <c r="W694" s="129">
        <f t="shared" si="97"/>
        <v>0</v>
      </c>
    </row>
    <row r="695" spans="1:23" ht="36" customHeight="1" outlineLevel="7" x14ac:dyDescent="0.2">
      <c r="A695" s="91"/>
      <c r="B695" s="93"/>
      <c r="C695" s="95"/>
      <c r="D695" s="95"/>
      <c r="E695" s="97"/>
      <c r="F695" s="101"/>
      <c r="G695" s="103"/>
      <c r="H695" s="103"/>
      <c r="I695" s="4" t="s">
        <v>294</v>
      </c>
      <c r="J695" s="6" t="s">
        <v>257</v>
      </c>
      <c r="K695" s="5">
        <v>100</v>
      </c>
      <c r="L695" s="5">
        <v>0</v>
      </c>
      <c r="M695" s="5">
        <f t="shared" si="98"/>
        <v>0</v>
      </c>
      <c r="N695" s="5">
        <v>0</v>
      </c>
      <c r="O695" s="6">
        <f t="shared" si="100"/>
        <v>0</v>
      </c>
      <c r="P695" s="116"/>
      <c r="Q695" s="116"/>
      <c r="R695" s="191"/>
      <c r="S695" s="191"/>
      <c r="T695" s="191">
        <v>0</v>
      </c>
      <c r="U695" s="92">
        <f t="shared" si="96"/>
        <v>0</v>
      </c>
      <c r="V695" s="179">
        <v>0</v>
      </c>
      <c r="W695" s="129">
        <f t="shared" si="97"/>
        <v>0</v>
      </c>
    </row>
    <row r="696" spans="1:23" ht="36" customHeight="1" outlineLevel="5" x14ac:dyDescent="0.2">
      <c r="A696" s="91"/>
      <c r="B696" s="93"/>
      <c r="C696" s="95"/>
      <c r="D696" s="95"/>
      <c r="E696" s="97"/>
      <c r="F696" s="101"/>
      <c r="G696" s="103"/>
      <c r="H696" s="103"/>
      <c r="I696" s="22" t="s">
        <v>135</v>
      </c>
      <c r="J696" s="24"/>
      <c r="K696" s="23"/>
      <c r="L696" s="23"/>
      <c r="M696" s="23"/>
      <c r="N696" s="23"/>
      <c r="O696" s="24"/>
      <c r="P696" s="115"/>
      <c r="Q696" s="115"/>
      <c r="R696" s="190"/>
      <c r="S696" s="190"/>
      <c r="T696" s="190"/>
      <c r="U696" s="92">
        <f t="shared" si="96"/>
        <v>0</v>
      </c>
      <c r="V696" s="179"/>
      <c r="W696" s="129">
        <f t="shared" si="97"/>
        <v>0</v>
      </c>
    </row>
    <row r="697" spans="1:23" ht="36" customHeight="1" outlineLevel="7" x14ac:dyDescent="0.2">
      <c r="A697" s="91"/>
      <c r="B697" s="93"/>
      <c r="C697" s="95"/>
      <c r="D697" s="95"/>
      <c r="E697" s="97"/>
      <c r="F697" s="101"/>
      <c r="G697" s="103"/>
      <c r="H697" s="103"/>
      <c r="I697" s="4" t="s">
        <v>291</v>
      </c>
      <c r="J697" s="6" t="s">
        <v>256</v>
      </c>
      <c r="K697" s="5">
        <v>12000</v>
      </c>
      <c r="L697" s="5">
        <v>0</v>
      </c>
      <c r="M697" s="5">
        <f t="shared" si="98"/>
        <v>0</v>
      </c>
      <c r="N697" s="5">
        <v>0</v>
      </c>
      <c r="O697" s="6">
        <f t="shared" ref="O697:O703" si="101">N697/K697</f>
        <v>0</v>
      </c>
      <c r="P697" s="116"/>
      <c r="Q697" s="116"/>
      <c r="R697" s="191"/>
      <c r="S697" s="191"/>
      <c r="T697" s="191">
        <v>0</v>
      </c>
      <c r="U697" s="92">
        <f t="shared" si="96"/>
        <v>0</v>
      </c>
      <c r="V697" s="179">
        <v>0</v>
      </c>
      <c r="W697" s="129">
        <f t="shared" si="97"/>
        <v>0</v>
      </c>
    </row>
    <row r="698" spans="1:23" ht="36" customHeight="1" outlineLevel="7" x14ac:dyDescent="0.2">
      <c r="A698" s="91"/>
      <c r="B698" s="93"/>
      <c r="C698" s="95"/>
      <c r="D698" s="95"/>
      <c r="E698" s="97"/>
      <c r="F698" s="101"/>
      <c r="G698" s="103"/>
      <c r="H698" s="103"/>
      <c r="I698" s="4" t="s">
        <v>292</v>
      </c>
      <c r="J698" s="6" t="s">
        <v>257</v>
      </c>
      <c r="K698" s="5">
        <v>100</v>
      </c>
      <c r="L698" s="5">
        <v>0</v>
      </c>
      <c r="M698" s="5">
        <f t="shared" si="98"/>
        <v>0</v>
      </c>
      <c r="N698" s="5">
        <v>0</v>
      </c>
      <c r="O698" s="6">
        <f t="shared" si="101"/>
        <v>0</v>
      </c>
      <c r="P698" s="116"/>
      <c r="Q698" s="116"/>
      <c r="R698" s="191"/>
      <c r="S698" s="191"/>
      <c r="T698" s="191">
        <v>0</v>
      </c>
      <c r="U698" s="92">
        <f t="shared" si="96"/>
        <v>0</v>
      </c>
      <c r="V698" s="179">
        <v>0</v>
      </c>
      <c r="W698" s="129">
        <f t="shared" si="97"/>
        <v>0</v>
      </c>
    </row>
    <row r="699" spans="1:23" ht="36" customHeight="1" outlineLevel="7" x14ac:dyDescent="0.2">
      <c r="A699" s="91"/>
      <c r="B699" s="93"/>
      <c r="C699" s="95"/>
      <c r="D699" s="95"/>
      <c r="E699" s="97"/>
      <c r="F699" s="101"/>
      <c r="G699" s="103"/>
      <c r="H699" s="103"/>
      <c r="I699" s="4" t="s">
        <v>231</v>
      </c>
      <c r="J699" s="6" t="s">
        <v>256</v>
      </c>
      <c r="K699" s="5">
        <v>12000</v>
      </c>
      <c r="L699" s="5">
        <v>0</v>
      </c>
      <c r="M699" s="5">
        <f t="shared" si="98"/>
        <v>0</v>
      </c>
      <c r="N699" s="5">
        <v>0</v>
      </c>
      <c r="O699" s="6">
        <f t="shared" si="101"/>
        <v>0</v>
      </c>
      <c r="P699" s="116"/>
      <c r="Q699" s="116"/>
      <c r="R699" s="191"/>
      <c r="S699" s="191"/>
      <c r="T699" s="191">
        <v>0</v>
      </c>
      <c r="U699" s="92">
        <f t="shared" si="96"/>
        <v>0</v>
      </c>
      <c r="V699" s="179">
        <v>0</v>
      </c>
      <c r="W699" s="129">
        <f t="shared" si="97"/>
        <v>0</v>
      </c>
    </row>
    <row r="700" spans="1:23" ht="36" customHeight="1" outlineLevel="7" x14ac:dyDescent="0.2">
      <c r="A700" s="91"/>
      <c r="B700" s="93"/>
      <c r="C700" s="95"/>
      <c r="D700" s="95"/>
      <c r="E700" s="97"/>
      <c r="F700" s="101"/>
      <c r="G700" s="103"/>
      <c r="H700" s="103"/>
      <c r="I700" s="4" t="s">
        <v>80</v>
      </c>
      <c r="J700" s="6" t="s">
        <v>256</v>
      </c>
      <c r="K700" s="5">
        <v>12000</v>
      </c>
      <c r="L700" s="5">
        <v>0</v>
      </c>
      <c r="M700" s="5">
        <f t="shared" si="98"/>
        <v>0</v>
      </c>
      <c r="N700" s="5">
        <v>0</v>
      </c>
      <c r="O700" s="6">
        <f t="shared" si="101"/>
        <v>0</v>
      </c>
      <c r="P700" s="116"/>
      <c r="Q700" s="116"/>
      <c r="R700" s="191"/>
      <c r="S700" s="191"/>
      <c r="T700" s="191">
        <v>0</v>
      </c>
      <c r="U700" s="92">
        <f t="shared" si="96"/>
        <v>0</v>
      </c>
      <c r="V700" s="179">
        <v>0</v>
      </c>
      <c r="W700" s="129">
        <f t="shared" si="97"/>
        <v>0</v>
      </c>
    </row>
    <row r="701" spans="1:23" ht="36" customHeight="1" outlineLevel="7" x14ac:dyDescent="0.2">
      <c r="A701" s="91"/>
      <c r="B701" s="93"/>
      <c r="C701" s="95"/>
      <c r="D701" s="95"/>
      <c r="E701" s="97"/>
      <c r="F701" s="101"/>
      <c r="G701" s="103"/>
      <c r="H701" s="103"/>
      <c r="I701" s="4" t="s">
        <v>82</v>
      </c>
      <c r="J701" s="6" t="s">
        <v>257</v>
      </c>
      <c r="K701" s="5">
        <v>100</v>
      </c>
      <c r="L701" s="5">
        <v>0</v>
      </c>
      <c r="M701" s="5">
        <f t="shared" si="98"/>
        <v>0</v>
      </c>
      <c r="N701" s="5">
        <v>0</v>
      </c>
      <c r="O701" s="6">
        <f t="shared" si="101"/>
        <v>0</v>
      </c>
      <c r="P701" s="116"/>
      <c r="Q701" s="116"/>
      <c r="R701" s="191"/>
      <c r="S701" s="191"/>
      <c r="T701" s="191">
        <v>0</v>
      </c>
      <c r="U701" s="92">
        <f t="shared" si="96"/>
        <v>0</v>
      </c>
      <c r="V701" s="179">
        <v>0</v>
      </c>
      <c r="W701" s="129">
        <f t="shared" si="97"/>
        <v>0</v>
      </c>
    </row>
    <row r="702" spans="1:23" ht="36" customHeight="1" outlineLevel="7" x14ac:dyDescent="0.2">
      <c r="A702" s="91"/>
      <c r="B702" s="93"/>
      <c r="C702" s="95"/>
      <c r="D702" s="95"/>
      <c r="E702" s="97"/>
      <c r="F702" s="101"/>
      <c r="G702" s="103"/>
      <c r="H702" s="103"/>
      <c r="I702" s="4" t="s">
        <v>293</v>
      </c>
      <c r="J702" s="6" t="s">
        <v>256</v>
      </c>
      <c r="K702" s="5">
        <v>12000</v>
      </c>
      <c r="L702" s="5">
        <v>0</v>
      </c>
      <c r="M702" s="5">
        <f t="shared" si="98"/>
        <v>0</v>
      </c>
      <c r="N702" s="5">
        <v>0</v>
      </c>
      <c r="O702" s="6">
        <f t="shared" si="101"/>
        <v>0</v>
      </c>
      <c r="P702" s="116"/>
      <c r="Q702" s="116"/>
      <c r="R702" s="191"/>
      <c r="S702" s="191"/>
      <c r="T702" s="191">
        <v>0</v>
      </c>
      <c r="U702" s="92">
        <f t="shared" si="96"/>
        <v>0</v>
      </c>
      <c r="V702" s="179">
        <v>0</v>
      </c>
      <c r="W702" s="129">
        <f t="shared" si="97"/>
        <v>0</v>
      </c>
    </row>
    <row r="703" spans="1:23" ht="36" customHeight="1" outlineLevel="7" x14ac:dyDescent="0.2">
      <c r="A703" s="91"/>
      <c r="B703" s="93"/>
      <c r="C703" s="95"/>
      <c r="D703" s="95"/>
      <c r="E703" s="97"/>
      <c r="F703" s="101"/>
      <c r="G703" s="103"/>
      <c r="H703" s="103"/>
      <c r="I703" s="4" t="s">
        <v>294</v>
      </c>
      <c r="J703" s="6" t="s">
        <v>257</v>
      </c>
      <c r="K703" s="5">
        <v>100</v>
      </c>
      <c r="L703" s="5">
        <v>0</v>
      </c>
      <c r="M703" s="5">
        <f t="shared" si="98"/>
        <v>0</v>
      </c>
      <c r="N703" s="5">
        <v>0</v>
      </c>
      <c r="O703" s="6">
        <f t="shared" si="101"/>
        <v>0</v>
      </c>
      <c r="P703" s="116"/>
      <c r="Q703" s="116"/>
      <c r="R703" s="191"/>
      <c r="S703" s="191"/>
      <c r="T703" s="191">
        <v>0</v>
      </c>
      <c r="U703" s="92">
        <f t="shared" si="96"/>
        <v>0</v>
      </c>
      <c r="V703" s="179">
        <v>0</v>
      </c>
      <c r="W703" s="129">
        <f t="shared" si="97"/>
        <v>0</v>
      </c>
    </row>
    <row r="704" spans="1:23" ht="36" customHeight="1" outlineLevel="5" x14ac:dyDescent="0.2">
      <c r="A704" s="91"/>
      <c r="B704" s="93"/>
      <c r="C704" s="95"/>
      <c r="D704" s="95"/>
      <c r="E704" s="97"/>
      <c r="F704" s="101"/>
      <c r="G704" s="103"/>
      <c r="H704" s="103"/>
      <c r="I704" s="22" t="s">
        <v>136</v>
      </c>
      <c r="J704" s="24"/>
      <c r="K704" s="23"/>
      <c r="L704" s="23"/>
      <c r="M704" s="23"/>
      <c r="N704" s="23"/>
      <c r="O704" s="24"/>
      <c r="P704" s="115"/>
      <c r="Q704" s="115"/>
      <c r="R704" s="190"/>
      <c r="S704" s="190"/>
      <c r="T704" s="190"/>
      <c r="U704" s="92">
        <f t="shared" si="96"/>
        <v>0</v>
      </c>
      <c r="V704" s="179"/>
      <c r="W704" s="129">
        <f t="shared" si="97"/>
        <v>0</v>
      </c>
    </row>
    <row r="705" spans="1:23" ht="36" customHeight="1" outlineLevel="7" x14ac:dyDescent="0.2">
      <c r="A705" s="91"/>
      <c r="B705" s="93"/>
      <c r="C705" s="95"/>
      <c r="D705" s="95"/>
      <c r="E705" s="97"/>
      <c r="F705" s="101"/>
      <c r="G705" s="103"/>
      <c r="H705" s="103"/>
      <c r="I705" s="4" t="s">
        <v>291</v>
      </c>
      <c r="J705" s="6" t="s">
        <v>256</v>
      </c>
      <c r="K705" s="5">
        <v>12000</v>
      </c>
      <c r="L705" s="5">
        <v>0</v>
      </c>
      <c r="M705" s="5">
        <f t="shared" si="98"/>
        <v>0</v>
      </c>
      <c r="N705" s="5">
        <v>0</v>
      </c>
      <c r="O705" s="6">
        <f t="shared" ref="O705:O711" si="102">N705/K705</f>
        <v>0</v>
      </c>
      <c r="P705" s="116"/>
      <c r="Q705" s="116"/>
      <c r="R705" s="191"/>
      <c r="S705" s="191"/>
      <c r="T705" s="191">
        <v>0</v>
      </c>
      <c r="U705" s="92">
        <f t="shared" si="96"/>
        <v>0</v>
      </c>
      <c r="V705" s="179">
        <v>0</v>
      </c>
      <c r="W705" s="129">
        <f t="shared" si="97"/>
        <v>0</v>
      </c>
    </row>
    <row r="706" spans="1:23" ht="36" customHeight="1" outlineLevel="7" x14ac:dyDescent="0.2">
      <c r="A706" s="91"/>
      <c r="B706" s="93"/>
      <c r="C706" s="95"/>
      <c r="D706" s="95"/>
      <c r="E706" s="97"/>
      <c r="F706" s="101"/>
      <c r="G706" s="103"/>
      <c r="H706" s="103"/>
      <c r="I706" s="4" t="s">
        <v>292</v>
      </c>
      <c r="J706" s="6" t="s">
        <v>257</v>
      </c>
      <c r="K706" s="5">
        <v>100</v>
      </c>
      <c r="L706" s="5">
        <v>0</v>
      </c>
      <c r="M706" s="5">
        <f t="shared" si="98"/>
        <v>0</v>
      </c>
      <c r="N706" s="5">
        <v>0</v>
      </c>
      <c r="O706" s="6">
        <f t="shared" si="102"/>
        <v>0</v>
      </c>
      <c r="P706" s="116"/>
      <c r="Q706" s="116"/>
      <c r="R706" s="191"/>
      <c r="S706" s="191"/>
      <c r="T706" s="191">
        <v>0</v>
      </c>
      <c r="U706" s="92">
        <f t="shared" si="96"/>
        <v>0</v>
      </c>
      <c r="V706" s="179">
        <v>0</v>
      </c>
      <c r="W706" s="129">
        <f t="shared" si="97"/>
        <v>0</v>
      </c>
    </row>
    <row r="707" spans="1:23" ht="36" customHeight="1" outlineLevel="7" x14ac:dyDescent="0.2">
      <c r="A707" s="91"/>
      <c r="B707" s="93"/>
      <c r="C707" s="95"/>
      <c r="D707" s="95"/>
      <c r="E707" s="97"/>
      <c r="F707" s="101"/>
      <c r="G707" s="103"/>
      <c r="H707" s="103"/>
      <c r="I707" s="4" t="s">
        <v>231</v>
      </c>
      <c r="J707" s="6" t="s">
        <v>256</v>
      </c>
      <c r="K707" s="5">
        <v>12000</v>
      </c>
      <c r="L707" s="5">
        <v>0</v>
      </c>
      <c r="M707" s="5">
        <f t="shared" si="98"/>
        <v>0</v>
      </c>
      <c r="N707" s="5">
        <v>0</v>
      </c>
      <c r="O707" s="6">
        <f t="shared" si="102"/>
        <v>0</v>
      </c>
      <c r="P707" s="116"/>
      <c r="Q707" s="116"/>
      <c r="R707" s="191"/>
      <c r="S707" s="191"/>
      <c r="T707" s="191">
        <v>0</v>
      </c>
      <c r="U707" s="92">
        <f t="shared" si="96"/>
        <v>0</v>
      </c>
      <c r="V707" s="179">
        <v>0</v>
      </c>
      <c r="W707" s="129">
        <f t="shared" si="97"/>
        <v>0</v>
      </c>
    </row>
    <row r="708" spans="1:23" ht="36" customHeight="1" outlineLevel="7" x14ac:dyDescent="0.2">
      <c r="A708" s="91"/>
      <c r="B708" s="93"/>
      <c r="C708" s="95"/>
      <c r="D708" s="95"/>
      <c r="E708" s="97"/>
      <c r="F708" s="101"/>
      <c r="G708" s="103"/>
      <c r="H708" s="103"/>
      <c r="I708" s="4" t="s">
        <v>80</v>
      </c>
      <c r="J708" s="6" t="s">
        <v>256</v>
      </c>
      <c r="K708" s="5">
        <v>12000</v>
      </c>
      <c r="L708" s="5">
        <v>0</v>
      </c>
      <c r="M708" s="5">
        <f t="shared" si="98"/>
        <v>0</v>
      </c>
      <c r="N708" s="5">
        <v>0</v>
      </c>
      <c r="O708" s="6">
        <f t="shared" si="102"/>
        <v>0</v>
      </c>
      <c r="P708" s="116"/>
      <c r="Q708" s="116"/>
      <c r="R708" s="191"/>
      <c r="S708" s="191"/>
      <c r="T708" s="191">
        <v>0</v>
      </c>
      <c r="U708" s="92">
        <f t="shared" si="96"/>
        <v>0</v>
      </c>
      <c r="V708" s="179">
        <v>0</v>
      </c>
      <c r="W708" s="129">
        <f t="shared" si="97"/>
        <v>0</v>
      </c>
    </row>
    <row r="709" spans="1:23" ht="36" customHeight="1" outlineLevel="7" x14ac:dyDescent="0.2">
      <c r="A709" s="91"/>
      <c r="B709" s="93"/>
      <c r="C709" s="95"/>
      <c r="D709" s="95"/>
      <c r="E709" s="97"/>
      <c r="F709" s="101"/>
      <c r="G709" s="103"/>
      <c r="H709" s="103"/>
      <c r="I709" s="4" t="s">
        <v>82</v>
      </c>
      <c r="J709" s="6" t="s">
        <v>257</v>
      </c>
      <c r="K709" s="5">
        <v>100</v>
      </c>
      <c r="L709" s="5">
        <v>0</v>
      </c>
      <c r="M709" s="5">
        <f t="shared" si="98"/>
        <v>0</v>
      </c>
      <c r="N709" s="5">
        <v>0</v>
      </c>
      <c r="O709" s="6">
        <f t="shared" si="102"/>
        <v>0</v>
      </c>
      <c r="P709" s="116"/>
      <c r="Q709" s="116"/>
      <c r="R709" s="191"/>
      <c r="S709" s="191"/>
      <c r="T709" s="191">
        <v>0</v>
      </c>
      <c r="U709" s="92">
        <f t="shared" si="96"/>
        <v>0</v>
      </c>
      <c r="V709" s="179">
        <v>0</v>
      </c>
      <c r="W709" s="129">
        <f t="shared" si="97"/>
        <v>0</v>
      </c>
    </row>
    <row r="710" spans="1:23" ht="36" customHeight="1" outlineLevel="7" x14ac:dyDescent="0.2">
      <c r="A710" s="91"/>
      <c r="B710" s="93"/>
      <c r="C710" s="95"/>
      <c r="D710" s="95"/>
      <c r="E710" s="97"/>
      <c r="F710" s="101"/>
      <c r="G710" s="103"/>
      <c r="H710" s="103"/>
      <c r="I710" s="4" t="s">
        <v>293</v>
      </c>
      <c r="J710" s="6" t="s">
        <v>256</v>
      </c>
      <c r="K710" s="5">
        <v>12000</v>
      </c>
      <c r="L710" s="5">
        <v>0</v>
      </c>
      <c r="M710" s="5">
        <f t="shared" si="98"/>
        <v>0</v>
      </c>
      <c r="N710" s="5">
        <v>0</v>
      </c>
      <c r="O710" s="6">
        <f t="shared" si="102"/>
        <v>0</v>
      </c>
      <c r="P710" s="116"/>
      <c r="Q710" s="116"/>
      <c r="R710" s="191"/>
      <c r="S710" s="191"/>
      <c r="T710" s="191">
        <v>0</v>
      </c>
      <c r="U710" s="92">
        <f t="shared" si="96"/>
        <v>0</v>
      </c>
      <c r="V710" s="179">
        <v>0</v>
      </c>
      <c r="W710" s="129">
        <f t="shared" si="97"/>
        <v>0</v>
      </c>
    </row>
    <row r="711" spans="1:23" ht="36" customHeight="1" outlineLevel="7" x14ac:dyDescent="0.2">
      <c r="A711" s="91"/>
      <c r="B711" s="93"/>
      <c r="C711" s="95"/>
      <c r="D711" s="95"/>
      <c r="E711" s="97"/>
      <c r="F711" s="101"/>
      <c r="G711" s="103"/>
      <c r="H711" s="103"/>
      <c r="I711" s="4" t="s">
        <v>294</v>
      </c>
      <c r="J711" s="6" t="s">
        <v>257</v>
      </c>
      <c r="K711" s="5">
        <v>100</v>
      </c>
      <c r="L711" s="5">
        <v>0</v>
      </c>
      <c r="M711" s="5">
        <f t="shared" si="98"/>
        <v>0</v>
      </c>
      <c r="N711" s="5">
        <v>0</v>
      </c>
      <c r="O711" s="6">
        <f t="shared" si="102"/>
        <v>0</v>
      </c>
      <c r="P711" s="116"/>
      <c r="Q711" s="116"/>
      <c r="R711" s="191"/>
      <c r="S711" s="191"/>
      <c r="T711" s="191">
        <v>0</v>
      </c>
      <c r="U711" s="92">
        <f t="shared" si="96"/>
        <v>0</v>
      </c>
      <c r="V711" s="179">
        <v>0</v>
      </c>
      <c r="W711" s="129">
        <f t="shared" si="97"/>
        <v>0</v>
      </c>
    </row>
    <row r="712" spans="1:23" ht="36" customHeight="1" outlineLevel="4" x14ac:dyDescent="0.2">
      <c r="A712" s="91"/>
      <c r="B712" s="93"/>
      <c r="C712" s="95"/>
      <c r="D712" s="95"/>
      <c r="E712" s="97"/>
      <c r="F712" s="101"/>
      <c r="G712" s="101"/>
      <c r="H712" s="101"/>
      <c r="I712" s="19" t="s">
        <v>137</v>
      </c>
      <c r="J712" s="21"/>
      <c r="K712" s="20"/>
      <c r="L712" s="20"/>
      <c r="M712" s="20"/>
      <c r="N712" s="20"/>
      <c r="O712" s="21"/>
      <c r="P712" s="105"/>
      <c r="Q712" s="105"/>
      <c r="R712" s="185"/>
      <c r="S712" s="185"/>
      <c r="T712" s="185"/>
      <c r="U712" s="92">
        <f t="shared" si="96"/>
        <v>0</v>
      </c>
      <c r="V712" s="179"/>
      <c r="W712" s="129">
        <f t="shared" si="97"/>
        <v>0</v>
      </c>
    </row>
    <row r="713" spans="1:23" ht="36" customHeight="1" outlineLevel="5" x14ac:dyDescent="0.2">
      <c r="A713" s="91"/>
      <c r="B713" s="93"/>
      <c r="C713" s="95"/>
      <c r="D713" s="95"/>
      <c r="E713" s="97"/>
      <c r="F713" s="101"/>
      <c r="G713" s="103"/>
      <c r="H713" s="103"/>
      <c r="I713" s="22" t="s">
        <v>138</v>
      </c>
      <c r="J713" s="24"/>
      <c r="K713" s="23"/>
      <c r="L713" s="23"/>
      <c r="M713" s="23"/>
      <c r="N713" s="23"/>
      <c r="O713" s="24"/>
      <c r="P713" s="115"/>
      <c r="Q713" s="115"/>
      <c r="R713" s="190"/>
      <c r="S713" s="190"/>
      <c r="T713" s="190"/>
      <c r="U713" s="92">
        <f t="shared" si="96"/>
        <v>0</v>
      </c>
      <c r="V713" s="179"/>
      <c r="W713" s="129">
        <f t="shared" si="97"/>
        <v>0</v>
      </c>
    </row>
    <row r="714" spans="1:23" ht="36" customHeight="1" outlineLevel="7" x14ac:dyDescent="0.2">
      <c r="A714" s="91"/>
      <c r="B714" s="93"/>
      <c r="C714" s="95"/>
      <c r="D714" s="95"/>
      <c r="E714" s="97"/>
      <c r="F714" s="101"/>
      <c r="G714" s="103"/>
      <c r="H714" s="103"/>
      <c r="I714" s="4" t="s">
        <v>291</v>
      </c>
      <c r="J714" s="6" t="s">
        <v>256</v>
      </c>
      <c r="K714" s="5">
        <v>1183</v>
      </c>
      <c r="L714" s="5">
        <v>0</v>
      </c>
      <c r="M714" s="5">
        <f t="shared" si="98"/>
        <v>0</v>
      </c>
      <c r="N714" s="5">
        <v>0</v>
      </c>
      <c r="O714" s="6">
        <f t="shared" ref="O714:O720" si="103">N714/K714</f>
        <v>0</v>
      </c>
      <c r="P714" s="116"/>
      <c r="Q714" s="116"/>
      <c r="R714" s="191"/>
      <c r="S714" s="191"/>
      <c r="T714" s="191">
        <v>0</v>
      </c>
      <c r="U714" s="92">
        <f t="shared" si="96"/>
        <v>0</v>
      </c>
      <c r="V714" s="179">
        <v>0</v>
      </c>
      <c r="W714" s="129">
        <f t="shared" si="97"/>
        <v>0</v>
      </c>
    </row>
    <row r="715" spans="1:23" ht="36" customHeight="1" outlineLevel="7" x14ac:dyDescent="0.2">
      <c r="A715" s="91"/>
      <c r="B715" s="93"/>
      <c r="C715" s="95"/>
      <c r="D715" s="95"/>
      <c r="E715" s="97"/>
      <c r="F715" s="101"/>
      <c r="G715" s="103"/>
      <c r="H715" s="103"/>
      <c r="I715" s="4" t="s">
        <v>292</v>
      </c>
      <c r="J715" s="6" t="s">
        <v>257</v>
      </c>
      <c r="K715" s="5">
        <v>100</v>
      </c>
      <c r="L715" s="5">
        <v>0</v>
      </c>
      <c r="M715" s="5">
        <f t="shared" si="98"/>
        <v>0</v>
      </c>
      <c r="N715" s="5">
        <v>0</v>
      </c>
      <c r="O715" s="6">
        <f t="shared" si="103"/>
        <v>0</v>
      </c>
      <c r="P715" s="116"/>
      <c r="Q715" s="116"/>
      <c r="R715" s="191"/>
      <c r="S715" s="191"/>
      <c r="T715" s="191">
        <v>0</v>
      </c>
      <c r="U715" s="92">
        <f t="shared" si="96"/>
        <v>0</v>
      </c>
      <c r="V715" s="179">
        <v>0</v>
      </c>
      <c r="W715" s="129">
        <f t="shared" si="97"/>
        <v>0</v>
      </c>
    </row>
    <row r="716" spans="1:23" ht="36" customHeight="1" outlineLevel="7" x14ac:dyDescent="0.2">
      <c r="A716" s="91"/>
      <c r="B716" s="93"/>
      <c r="C716" s="95"/>
      <c r="D716" s="95"/>
      <c r="E716" s="97"/>
      <c r="F716" s="101"/>
      <c r="G716" s="103"/>
      <c r="H716" s="103"/>
      <c r="I716" s="4" t="s">
        <v>231</v>
      </c>
      <c r="J716" s="6" t="s">
        <v>256</v>
      </c>
      <c r="K716" s="5">
        <v>1183</v>
      </c>
      <c r="L716" s="5">
        <v>0</v>
      </c>
      <c r="M716" s="5">
        <f t="shared" si="98"/>
        <v>0</v>
      </c>
      <c r="N716" s="5">
        <v>0</v>
      </c>
      <c r="O716" s="6">
        <f t="shared" si="103"/>
        <v>0</v>
      </c>
      <c r="P716" s="116"/>
      <c r="Q716" s="116"/>
      <c r="R716" s="191"/>
      <c r="S716" s="191"/>
      <c r="T716" s="191">
        <v>0</v>
      </c>
      <c r="U716" s="92">
        <f t="shared" si="96"/>
        <v>0</v>
      </c>
      <c r="V716" s="179">
        <v>0</v>
      </c>
      <c r="W716" s="129">
        <f t="shared" si="97"/>
        <v>0</v>
      </c>
    </row>
    <row r="717" spans="1:23" ht="36" customHeight="1" outlineLevel="7" x14ac:dyDescent="0.2">
      <c r="A717" s="91"/>
      <c r="B717" s="93"/>
      <c r="C717" s="95"/>
      <c r="D717" s="95"/>
      <c r="E717" s="97"/>
      <c r="F717" s="101"/>
      <c r="G717" s="103"/>
      <c r="H717" s="103"/>
      <c r="I717" s="4" t="s">
        <v>80</v>
      </c>
      <c r="J717" s="6" t="s">
        <v>256</v>
      </c>
      <c r="K717" s="5">
        <v>1183</v>
      </c>
      <c r="L717" s="5">
        <v>0</v>
      </c>
      <c r="M717" s="5">
        <f t="shared" si="98"/>
        <v>0</v>
      </c>
      <c r="N717" s="5">
        <v>0</v>
      </c>
      <c r="O717" s="6">
        <f t="shared" si="103"/>
        <v>0</v>
      </c>
      <c r="P717" s="116"/>
      <c r="Q717" s="116"/>
      <c r="R717" s="191"/>
      <c r="S717" s="191"/>
      <c r="T717" s="191">
        <v>0</v>
      </c>
      <c r="U717" s="92">
        <f t="shared" si="96"/>
        <v>0</v>
      </c>
      <c r="V717" s="179">
        <v>0</v>
      </c>
      <c r="W717" s="129">
        <f t="shared" si="97"/>
        <v>0</v>
      </c>
    </row>
    <row r="718" spans="1:23" ht="36" customHeight="1" outlineLevel="7" x14ac:dyDescent="0.2">
      <c r="A718" s="91"/>
      <c r="B718" s="93"/>
      <c r="C718" s="95"/>
      <c r="D718" s="95"/>
      <c r="E718" s="97"/>
      <c r="F718" s="101"/>
      <c r="G718" s="103"/>
      <c r="H718" s="103"/>
      <c r="I718" s="4" t="s">
        <v>82</v>
      </c>
      <c r="J718" s="6" t="s">
        <v>257</v>
      </c>
      <c r="K718" s="5">
        <v>100</v>
      </c>
      <c r="L718" s="5">
        <v>0</v>
      </c>
      <c r="M718" s="5">
        <f t="shared" si="98"/>
        <v>0</v>
      </c>
      <c r="N718" s="5">
        <v>0</v>
      </c>
      <c r="O718" s="6">
        <f t="shared" si="103"/>
        <v>0</v>
      </c>
      <c r="P718" s="116"/>
      <c r="Q718" s="116"/>
      <c r="R718" s="191"/>
      <c r="S718" s="191"/>
      <c r="T718" s="191">
        <v>0</v>
      </c>
      <c r="U718" s="92">
        <f t="shared" si="96"/>
        <v>0</v>
      </c>
      <c r="V718" s="179">
        <v>0</v>
      </c>
      <c r="W718" s="129">
        <f t="shared" si="97"/>
        <v>0</v>
      </c>
    </row>
    <row r="719" spans="1:23" ht="36" customHeight="1" outlineLevel="7" x14ac:dyDescent="0.2">
      <c r="A719" s="91"/>
      <c r="B719" s="93"/>
      <c r="C719" s="95"/>
      <c r="D719" s="95"/>
      <c r="E719" s="97"/>
      <c r="F719" s="101"/>
      <c r="G719" s="103"/>
      <c r="H719" s="103"/>
      <c r="I719" s="4" t="s">
        <v>293</v>
      </c>
      <c r="J719" s="6" t="s">
        <v>256</v>
      </c>
      <c r="K719" s="5">
        <v>1183</v>
      </c>
      <c r="L719" s="5">
        <v>0</v>
      </c>
      <c r="M719" s="5">
        <f t="shared" si="98"/>
        <v>0</v>
      </c>
      <c r="N719" s="5">
        <v>0</v>
      </c>
      <c r="O719" s="6">
        <f t="shared" si="103"/>
        <v>0</v>
      </c>
      <c r="P719" s="116"/>
      <c r="Q719" s="116"/>
      <c r="R719" s="191"/>
      <c r="S719" s="191"/>
      <c r="T719" s="191">
        <v>0</v>
      </c>
      <c r="U719" s="92">
        <f t="shared" si="96"/>
        <v>0</v>
      </c>
      <c r="V719" s="179">
        <v>0</v>
      </c>
      <c r="W719" s="129">
        <f t="shared" si="97"/>
        <v>0</v>
      </c>
    </row>
    <row r="720" spans="1:23" ht="36" customHeight="1" outlineLevel="7" x14ac:dyDescent="0.2">
      <c r="A720" s="91"/>
      <c r="B720" s="93"/>
      <c r="C720" s="95"/>
      <c r="D720" s="95"/>
      <c r="E720" s="97"/>
      <c r="F720" s="101"/>
      <c r="G720" s="103"/>
      <c r="H720" s="103"/>
      <c r="I720" s="4" t="s">
        <v>294</v>
      </c>
      <c r="J720" s="6" t="s">
        <v>257</v>
      </c>
      <c r="K720" s="5">
        <v>100</v>
      </c>
      <c r="L720" s="5">
        <v>0</v>
      </c>
      <c r="M720" s="5">
        <f t="shared" si="98"/>
        <v>0</v>
      </c>
      <c r="N720" s="5">
        <v>0</v>
      </c>
      <c r="O720" s="6">
        <f t="shared" si="103"/>
        <v>0</v>
      </c>
      <c r="P720" s="116"/>
      <c r="Q720" s="116"/>
      <c r="R720" s="191"/>
      <c r="S720" s="191"/>
      <c r="T720" s="191">
        <v>0</v>
      </c>
      <c r="U720" s="92">
        <f t="shared" si="96"/>
        <v>0</v>
      </c>
      <c r="V720" s="179">
        <v>0</v>
      </c>
      <c r="W720" s="129">
        <f t="shared" si="97"/>
        <v>0</v>
      </c>
    </row>
    <row r="721" spans="1:23" ht="36" customHeight="1" outlineLevel="5" x14ac:dyDescent="0.2">
      <c r="A721" s="91"/>
      <c r="B721" s="93"/>
      <c r="C721" s="95"/>
      <c r="D721" s="95"/>
      <c r="E721" s="97"/>
      <c r="F721" s="101"/>
      <c r="G721" s="103"/>
      <c r="H721" s="103"/>
      <c r="I721" s="22" t="s">
        <v>139</v>
      </c>
      <c r="J721" s="24"/>
      <c r="K721" s="23"/>
      <c r="L721" s="23"/>
      <c r="M721" s="23"/>
      <c r="N721" s="23"/>
      <c r="O721" s="24"/>
      <c r="P721" s="115"/>
      <c r="Q721" s="115"/>
      <c r="R721" s="190"/>
      <c r="S721" s="190"/>
      <c r="T721" s="190"/>
      <c r="U721" s="92">
        <f t="shared" si="96"/>
        <v>0</v>
      </c>
      <c r="V721" s="179"/>
      <c r="W721" s="129">
        <f t="shared" si="97"/>
        <v>0</v>
      </c>
    </row>
    <row r="722" spans="1:23" ht="36" customHeight="1" outlineLevel="7" x14ac:dyDescent="0.2">
      <c r="A722" s="91"/>
      <c r="B722" s="93"/>
      <c r="C722" s="95"/>
      <c r="D722" s="95"/>
      <c r="E722" s="97"/>
      <c r="F722" s="101"/>
      <c r="G722" s="103"/>
      <c r="H722" s="103"/>
      <c r="I722" s="4" t="s">
        <v>291</v>
      </c>
      <c r="J722" s="6" t="s">
        <v>256</v>
      </c>
      <c r="K722" s="5">
        <v>1183</v>
      </c>
      <c r="L722" s="5">
        <v>0</v>
      </c>
      <c r="M722" s="5">
        <f t="shared" si="98"/>
        <v>0</v>
      </c>
      <c r="N722" s="5">
        <v>0</v>
      </c>
      <c r="O722" s="6">
        <f t="shared" ref="O722:O728" si="104">N722/K722</f>
        <v>0</v>
      </c>
      <c r="P722" s="116"/>
      <c r="Q722" s="116"/>
      <c r="R722" s="191"/>
      <c r="S722" s="191"/>
      <c r="T722" s="191">
        <v>0</v>
      </c>
      <c r="U722" s="92">
        <f t="shared" si="96"/>
        <v>0</v>
      </c>
      <c r="V722" s="179">
        <v>0</v>
      </c>
      <c r="W722" s="129">
        <f t="shared" si="97"/>
        <v>0</v>
      </c>
    </row>
    <row r="723" spans="1:23" ht="36" customHeight="1" outlineLevel="7" x14ac:dyDescent="0.2">
      <c r="A723" s="91"/>
      <c r="B723" s="93"/>
      <c r="C723" s="95"/>
      <c r="D723" s="95"/>
      <c r="E723" s="97"/>
      <c r="F723" s="101"/>
      <c r="G723" s="103"/>
      <c r="H723" s="103"/>
      <c r="I723" s="4" t="s">
        <v>292</v>
      </c>
      <c r="J723" s="6" t="s">
        <v>257</v>
      </c>
      <c r="K723" s="5">
        <v>100</v>
      </c>
      <c r="L723" s="5">
        <v>0</v>
      </c>
      <c r="M723" s="5">
        <f t="shared" si="98"/>
        <v>0</v>
      </c>
      <c r="N723" s="5">
        <v>0</v>
      </c>
      <c r="O723" s="6">
        <f t="shared" si="104"/>
        <v>0</v>
      </c>
      <c r="P723" s="116"/>
      <c r="Q723" s="116"/>
      <c r="R723" s="191"/>
      <c r="S723" s="191"/>
      <c r="T723" s="191">
        <v>0</v>
      </c>
      <c r="U723" s="92">
        <f t="shared" si="96"/>
        <v>0</v>
      </c>
      <c r="V723" s="179">
        <v>0</v>
      </c>
      <c r="W723" s="129">
        <f t="shared" si="97"/>
        <v>0</v>
      </c>
    </row>
    <row r="724" spans="1:23" ht="36" customHeight="1" outlineLevel="7" x14ac:dyDescent="0.2">
      <c r="A724" s="91"/>
      <c r="B724" s="93"/>
      <c r="C724" s="95"/>
      <c r="D724" s="95"/>
      <c r="E724" s="97"/>
      <c r="F724" s="101"/>
      <c r="G724" s="103"/>
      <c r="H724" s="103"/>
      <c r="I724" s="4" t="s">
        <v>231</v>
      </c>
      <c r="J724" s="6" t="s">
        <v>256</v>
      </c>
      <c r="K724" s="5">
        <v>1183</v>
      </c>
      <c r="L724" s="5">
        <v>0</v>
      </c>
      <c r="M724" s="5">
        <f t="shared" si="98"/>
        <v>0</v>
      </c>
      <c r="N724" s="5">
        <v>0</v>
      </c>
      <c r="O724" s="6">
        <f t="shared" si="104"/>
        <v>0</v>
      </c>
      <c r="P724" s="116"/>
      <c r="Q724" s="116"/>
      <c r="R724" s="191"/>
      <c r="S724" s="191"/>
      <c r="T724" s="191">
        <v>0</v>
      </c>
      <c r="U724" s="92">
        <f t="shared" si="96"/>
        <v>0</v>
      </c>
      <c r="V724" s="179">
        <v>0</v>
      </c>
      <c r="W724" s="129">
        <f t="shared" si="97"/>
        <v>0</v>
      </c>
    </row>
    <row r="725" spans="1:23" ht="36" customHeight="1" outlineLevel="7" x14ac:dyDescent="0.2">
      <c r="A725" s="91"/>
      <c r="B725" s="93"/>
      <c r="C725" s="95"/>
      <c r="D725" s="95"/>
      <c r="E725" s="97"/>
      <c r="F725" s="101"/>
      <c r="G725" s="103"/>
      <c r="H725" s="103"/>
      <c r="I725" s="4" t="s">
        <v>80</v>
      </c>
      <c r="J725" s="6" t="s">
        <v>256</v>
      </c>
      <c r="K725" s="5">
        <v>1183</v>
      </c>
      <c r="L725" s="5">
        <v>0</v>
      </c>
      <c r="M725" s="5">
        <f t="shared" si="98"/>
        <v>0</v>
      </c>
      <c r="N725" s="5">
        <v>0</v>
      </c>
      <c r="O725" s="6">
        <f t="shared" si="104"/>
        <v>0</v>
      </c>
      <c r="P725" s="116"/>
      <c r="Q725" s="116"/>
      <c r="R725" s="191"/>
      <c r="S725" s="191"/>
      <c r="T725" s="191">
        <v>0</v>
      </c>
      <c r="U725" s="92">
        <f t="shared" si="96"/>
        <v>0</v>
      </c>
      <c r="V725" s="179">
        <v>0</v>
      </c>
      <c r="W725" s="129">
        <f t="shared" si="97"/>
        <v>0</v>
      </c>
    </row>
    <row r="726" spans="1:23" ht="36" customHeight="1" outlineLevel="7" x14ac:dyDescent="0.2">
      <c r="A726" s="91"/>
      <c r="B726" s="93"/>
      <c r="C726" s="95"/>
      <c r="D726" s="95"/>
      <c r="E726" s="97"/>
      <c r="F726" s="101"/>
      <c r="G726" s="103"/>
      <c r="H726" s="103"/>
      <c r="I726" s="4" t="s">
        <v>82</v>
      </c>
      <c r="J726" s="6" t="s">
        <v>257</v>
      </c>
      <c r="K726" s="5">
        <v>100</v>
      </c>
      <c r="L726" s="5">
        <v>0</v>
      </c>
      <c r="M726" s="5">
        <f t="shared" si="98"/>
        <v>0</v>
      </c>
      <c r="N726" s="5">
        <v>0</v>
      </c>
      <c r="O726" s="6">
        <f t="shared" si="104"/>
        <v>0</v>
      </c>
      <c r="P726" s="116"/>
      <c r="Q726" s="116"/>
      <c r="R726" s="191"/>
      <c r="S726" s="191"/>
      <c r="T726" s="191">
        <v>0</v>
      </c>
      <c r="U726" s="92">
        <f t="shared" si="96"/>
        <v>0</v>
      </c>
      <c r="V726" s="179">
        <v>0</v>
      </c>
      <c r="W726" s="129">
        <f t="shared" si="97"/>
        <v>0</v>
      </c>
    </row>
    <row r="727" spans="1:23" ht="36" customHeight="1" outlineLevel="7" x14ac:dyDescent="0.2">
      <c r="A727" s="91"/>
      <c r="B727" s="93"/>
      <c r="C727" s="95"/>
      <c r="D727" s="95"/>
      <c r="E727" s="97"/>
      <c r="F727" s="101"/>
      <c r="G727" s="103"/>
      <c r="H727" s="103"/>
      <c r="I727" s="4" t="s">
        <v>293</v>
      </c>
      <c r="J727" s="6" t="s">
        <v>256</v>
      </c>
      <c r="K727" s="5">
        <v>1183</v>
      </c>
      <c r="L727" s="5">
        <v>0</v>
      </c>
      <c r="M727" s="5">
        <f t="shared" si="98"/>
        <v>0</v>
      </c>
      <c r="N727" s="5">
        <v>0</v>
      </c>
      <c r="O727" s="6">
        <f t="shared" si="104"/>
        <v>0</v>
      </c>
      <c r="P727" s="116"/>
      <c r="Q727" s="116"/>
      <c r="R727" s="191"/>
      <c r="S727" s="191"/>
      <c r="T727" s="191">
        <v>0</v>
      </c>
      <c r="U727" s="92">
        <f t="shared" si="96"/>
        <v>0</v>
      </c>
      <c r="V727" s="179">
        <v>0</v>
      </c>
      <c r="W727" s="129">
        <f t="shared" si="97"/>
        <v>0</v>
      </c>
    </row>
    <row r="728" spans="1:23" ht="36" customHeight="1" outlineLevel="7" x14ac:dyDescent="0.2">
      <c r="A728" s="91"/>
      <c r="B728" s="93"/>
      <c r="C728" s="95"/>
      <c r="D728" s="95"/>
      <c r="E728" s="97"/>
      <c r="F728" s="101"/>
      <c r="G728" s="103"/>
      <c r="H728" s="103"/>
      <c r="I728" s="4" t="s">
        <v>294</v>
      </c>
      <c r="J728" s="6" t="s">
        <v>257</v>
      </c>
      <c r="K728" s="5">
        <v>100</v>
      </c>
      <c r="L728" s="5">
        <v>0</v>
      </c>
      <c r="M728" s="5">
        <f t="shared" si="98"/>
        <v>0</v>
      </c>
      <c r="N728" s="5">
        <v>0</v>
      </c>
      <c r="O728" s="6">
        <f t="shared" si="104"/>
        <v>0</v>
      </c>
      <c r="P728" s="116"/>
      <c r="Q728" s="116"/>
      <c r="R728" s="191"/>
      <c r="S728" s="191"/>
      <c r="T728" s="191">
        <v>0</v>
      </c>
      <c r="U728" s="92">
        <f t="shared" si="96"/>
        <v>0</v>
      </c>
      <c r="V728" s="179">
        <v>0</v>
      </c>
      <c r="W728" s="129">
        <f t="shared" si="97"/>
        <v>0</v>
      </c>
    </row>
    <row r="729" spans="1:23" ht="36" customHeight="1" outlineLevel="5" x14ac:dyDescent="0.2">
      <c r="A729" s="91"/>
      <c r="B729" s="93"/>
      <c r="C729" s="95"/>
      <c r="D729" s="95"/>
      <c r="E729" s="97"/>
      <c r="F729" s="101"/>
      <c r="G729" s="103"/>
      <c r="H729" s="103"/>
      <c r="I729" s="22" t="s">
        <v>140</v>
      </c>
      <c r="J729" s="24"/>
      <c r="K729" s="23"/>
      <c r="L729" s="23"/>
      <c r="M729" s="23"/>
      <c r="N729" s="23"/>
      <c r="O729" s="24"/>
      <c r="P729" s="115"/>
      <c r="Q729" s="115"/>
      <c r="R729" s="190"/>
      <c r="S729" s="190"/>
      <c r="T729" s="190"/>
      <c r="U729" s="92">
        <f t="shared" si="96"/>
        <v>0</v>
      </c>
      <c r="V729" s="179"/>
      <c r="W729" s="129">
        <f t="shared" si="97"/>
        <v>0</v>
      </c>
    </row>
    <row r="730" spans="1:23" ht="36" customHeight="1" outlineLevel="7" x14ac:dyDescent="0.2">
      <c r="A730" s="91"/>
      <c r="B730" s="93"/>
      <c r="C730" s="95"/>
      <c r="D730" s="95"/>
      <c r="E730" s="97"/>
      <c r="F730" s="101"/>
      <c r="G730" s="103"/>
      <c r="H730" s="103"/>
      <c r="I730" s="4" t="s">
        <v>291</v>
      </c>
      <c r="J730" s="6" t="s">
        <v>256</v>
      </c>
      <c r="K730" s="5">
        <v>1183</v>
      </c>
      <c r="L730" s="5">
        <v>0</v>
      </c>
      <c r="M730" s="5">
        <f t="shared" si="98"/>
        <v>0</v>
      </c>
      <c r="N730" s="5">
        <v>0</v>
      </c>
      <c r="O730" s="6">
        <f t="shared" ref="O730:O736" si="105">N730/K730</f>
        <v>0</v>
      </c>
      <c r="P730" s="116"/>
      <c r="Q730" s="116"/>
      <c r="R730" s="191"/>
      <c r="S730" s="191"/>
      <c r="T730" s="191">
        <v>0</v>
      </c>
      <c r="U730" s="92">
        <f t="shared" si="96"/>
        <v>0</v>
      </c>
      <c r="V730" s="179">
        <v>0</v>
      </c>
      <c r="W730" s="129">
        <f t="shared" si="97"/>
        <v>0</v>
      </c>
    </row>
    <row r="731" spans="1:23" ht="36" customHeight="1" outlineLevel="7" x14ac:dyDescent="0.2">
      <c r="A731" s="91"/>
      <c r="B731" s="93"/>
      <c r="C731" s="95"/>
      <c r="D731" s="95"/>
      <c r="E731" s="97"/>
      <c r="F731" s="101"/>
      <c r="G731" s="103"/>
      <c r="H731" s="103"/>
      <c r="I731" s="4" t="s">
        <v>292</v>
      </c>
      <c r="J731" s="6" t="s">
        <v>257</v>
      </c>
      <c r="K731" s="5">
        <v>100</v>
      </c>
      <c r="L731" s="5">
        <v>0</v>
      </c>
      <c r="M731" s="5">
        <f t="shared" si="98"/>
        <v>0</v>
      </c>
      <c r="N731" s="5">
        <v>0</v>
      </c>
      <c r="O731" s="6">
        <f t="shared" si="105"/>
        <v>0</v>
      </c>
      <c r="P731" s="116"/>
      <c r="Q731" s="116"/>
      <c r="R731" s="191"/>
      <c r="S731" s="191"/>
      <c r="T731" s="191">
        <v>0</v>
      </c>
      <c r="U731" s="92">
        <f t="shared" si="96"/>
        <v>0</v>
      </c>
      <c r="V731" s="179">
        <v>0</v>
      </c>
      <c r="W731" s="129">
        <f t="shared" si="97"/>
        <v>0</v>
      </c>
    </row>
    <row r="732" spans="1:23" ht="36" customHeight="1" outlineLevel="7" x14ac:dyDescent="0.2">
      <c r="A732" s="91"/>
      <c r="B732" s="93"/>
      <c r="C732" s="95"/>
      <c r="D732" s="95"/>
      <c r="E732" s="97"/>
      <c r="F732" s="101"/>
      <c r="G732" s="103"/>
      <c r="H732" s="103"/>
      <c r="I732" s="4" t="s">
        <v>231</v>
      </c>
      <c r="J732" s="6" t="s">
        <v>256</v>
      </c>
      <c r="K732" s="5">
        <v>1183</v>
      </c>
      <c r="L732" s="5">
        <v>0</v>
      </c>
      <c r="M732" s="5">
        <f t="shared" si="98"/>
        <v>0</v>
      </c>
      <c r="N732" s="5">
        <v>0</v>
      </c>
      <c r="O732" s="6">
        <f t="shared" si="105"/>
        <v>0</v>
      </c>
      <c r="P732" s="116"/>
      <c r="Q732" s="116"/>
      <c r="R732" s="191"/>
      <c r="S732" s="191"/>
      <c r="T732" s="191">
        <v>0</v>
      </c>
      <c r="U732" s="92">
        <f t="shared" si="96"/>
        <v>0</v>
      </c>
      <c r="V732" s="179">
        <v>0</v>
      </c>
      <c r="W732" s="129">
        <f t="shared" si="97"/>
        <v>0</v>
      </c>
    </row>
    <row r="733" spans="1:23" ht="36" customHeight="1" outlineLevel="7" x14ac:dyDescent="0.2">
      <c r="A733" s="91"/>
      <c r="B733" s="93"/>
      <c r="C733" s="95"/>
      <c r="D733" s="95"/>
      <c r="E733" s="97"/>
      <c r="F733" s="101"/>
      <c r="G733" s="103"/>
      <c r="H733" s="103"/>
      <c r="I733" s="4" t="s">
        <v>80</v>
      </c>
      <c r="J733" s="6" t="s">
        <v>256</v>
      </c>
      <c r="K733" s="5">
        <v>1183</v>
      </c>
      <c r="L733" s="5">
        <v>0</v>
      </c>
      <c r="M733" s="5">
        <f t="shared" si="98"/>
        <v>0</v>
      </c>
      <c r="N733" s="5">
        <v>0</v>
      </c>
      <c r="O733" s="6">
        <f t="shared" si="105"/>
        <v>0</v>
      </c>
      <c r="P733" s="116"/>
      <c r="Q733" s="116"/>
      <c r="R733" s="191"/>
      <c r="S733" s="191"/>
      <c r="T733" s="191">
        <v>0</v>
      </c>
      <c r="U733" s="92">
        <f t="shared" si="96"/>
        <v>0</v>
      </c>
      <c r="V733" s="179">
        <v>0</v>
      </c>
      <c r="W733" s="129">
        <f t="shared" si="97"/>
        <v>0</v>
      </c>
    </row>
    <row r="734" spans="1:23" ht="36" customHeight="1" outlineLevel="7" x14ac:dyDescent="0.2">
      <c r="A734" s="91"/>
      <c r="B734" s="93"/>
      <c r="C734" s="95"/>
      <c r="D734" s="95"/>
      <c r="E734" s="97"/>
      <c r="F734" s="101"/>
      <c r="G734" s="103"/>
      <c r="H734" s="103"/>
      <c r="I734" s="4" t="s">
        <v>82</v>
      </c>
      <c r="J734" s="6" t="s">
        <v>257</v>
      </c>
      <c r="K734" s="5">
        <v>100</v>
      </c>
      <c r="L734" s="5">
        <v>0</v>
      </c>
      <c r="M734" s="5">
        <f t="shared" si="98"/>
        <v>0</v>
      </c>
      <c r="N734" s="5">
        <v>0</v>
      </c>
      <c r="O734" s="6">
        <f t="shared" si="105"/>
        <v>0</v>
      </c>
      <c r="P734" s="116"/>
      <c r="Q734" s="116"/>
      <c r="R734" s="191"/>
      <c r="S734" s="191"/>
      <c r="T734" s="191">
        <v>0</v>
      </c>
      <c r="U734" s="92">
        <f t="shared" si="96"/>
        <v>0</v>
      </c>
      <c r="V734" s="179">
        <v>0</v>
      </c>
      <c r="W734" s="129">
        <f t="shared" si="97"/>
        <v>0</v>
      </c>
    </row>
    <row r="735" spans="1:23" ht="36" customHeight="1" outlineLevel="7" x14ac:dyDescent="0.2">
      <c r="A735" s="91"/>
      <c r="B735" s="93"/>
      <c r="C735" s="95"/>
      <c r="D735" s="95"/>
      <c r="E735" s="97"/>
      <c r="F735" s="101"/>
      <c r="G735" s="103"/>
      <c r="H735" s="103"/>
      <c r="I735" s="4" t="s">
        <v>293</v>
      </c>
      <c r="J735" s="6" t="s">
        <v>256</v>
      </c>
      <c r="K735" s="5">
        <v>1183</v>
      </c>
      <c r="L735" s="5">
        <v>0</v>
      </c>
      <c r="M735" s="5">
        <f t="shared" si="98"/>
        <v>0</v>
      </c>
      <c r="N735" s="5">
        <v>0</v>
      </c>
      <c r="O735" s="6">
        <f t="shared" si="105"/>
        <v>0</v>
      </c>
      <c r="P735" s="116"/>
      <c r="Q735" s="116"/>
      <c r="R735" s="191"/>
      <c r="S735" s="191"/>
      <c r="T735" s="191">
        <v>0</v>
      </c>
      <c r="U735" s="92">
        <f t="shared" si="96"/>
        <v>0</v>
      </c>
      <c r="V735" s="179">
        <v>0</v>
      </c>
      <c r="W735" s="129">
        <f t="shared" si="97"/>
        <v>0</v>
      </c>
    </row>
    <row r="736" spans="1:23" ht="36" customHeight="1" outlineLevel="7" x14ac:dyDescent="0.2">
      <c r="A736" s="91"/>
      <c r="B736" s="93"/>
      <c r="C736" s="95"/>
      <c r="D736" s="95"/>
      <c r="E736" s="97"/>
      <c r="F736" s="101"/>
      <c r="G736" s="103"/>
      <c r="H736" s="103"/>
      <c r="I736" s="4" t="s">
        <v>294</v>
      </c>
      <c r="J736" s="6" t="s">
        <v>257</v>
      </c>
      <c r="K736" s="5">
        <v>100</v>
      </c>
      <c r="L736" s="5">
        <v>0</v>
      </c>
      <c r="M736" s="5">
        <f t="shared" si="98"/>
        <v>0</v>
      </c>
      <c r="N736" s="5">
        <v>0</v>
      </c>
      <c r="O736" s="6">
        <f t="shared" si="105"/>
        <v>0</v>
      </c>
      <c r="P736" s="116"/>
      <c r="Q736" s="116"/>
      <c r="R736" s="191"/>
      <c r="S736" s="191"/>
      <c r="T736" s="191">
        <v>0</v>
      </c>
      <c r="U736" s="92">
        <f t="shared" si="96"/>
        <v>0</v>
      </c>
      <c r="V736" s="179">
        <v>0</v>
      </c>
      <c r="W736" s="129">
        <f t="shared" si="97"/>
        <v>0</v>
      </c>
    </row>
    <row r="737" spans="1:23" ht="36" customHeight="1" outlineLevel="5" x14ac:dyDescent="0.2">
      <c r="A737" s="91"/>
      <c r="B737" s="93"/>
      <c r="C737" s="95"/>
      <c r="D737" s="95"/>
      <c r="E737" s="97"/>
      <c r="F737" s="101"/>
      <c r="G737" s="103"/>
      <c r="H737" s="103"/>
      <c r="I737" s="22" t="s">
        <v>141</v>
      </c>
      <c r="J737" s="24"/>
      <c r="K737" s="23"/>
      <c r="L737" s="23"/>
      <c r="M737" s="23"/>
      <c r="N737" s="23"/>
      <c r="O737" s="24"/>
      <c r="P737" s="115"/>
      <c r="Q737" s="115"/>
      <c r="R737" s="190"/>
      <c r="S737" s="190"/>
      <c r="T737" s="190"/>
      <c r="U737" s="92">
        <f t="shared" si="96"/>
        <v>0</v>
      </c>
      <c r="V737" s="179"/>
      <c r="W737" s="129">
        <f t="shared" si="97"/>
        <v>0</v>
      </c>
    </row>
    <row r="738" spans="1:23" ht="36" customHeight="1" outlineLevel="7" x14ac:dyDescent="0.2">
      <c r="A738" s="91"/>
      <c r="B738" s="93"/>
      <c r="C738" s="95"/>
      <c r="D738" s="95"/>
      <c r="E738" s="97"/>
      <c r="F738" s="101"/>
      <c r="G738" s="103"/>
      <c r="H738" s="103"/>
      <c r="I738" s="4" t="s">
        <v>291</v>
      </c>
      <c r="J738" s="6" t="s">
        <v>256</v>
      </c>
      <c r="K738" s="5">
        <v>1183</v>
      </c>
      <c r="L738" s="5">
        <v>0</v>
      </c>
      <c r="M738" s="5">
        <f t="shared" si="98"/>
        <v>0</v>
      </c>
      <c r="N738" s="5">
        <v>0</v>
      </c>
      <c r="O738" s="6">
        <f t="shared" ref="O738:O744" si="106">N738/K738</f>
        <v>0</v>
      </c>
      <c r="P738" s="116"/>
      <c r="Q738" s="116"/>
      <c r="R738" s="191"/>
      <c r="S738" s="191"/>
      <c r="T738" s="191">
        <v>0</v>
      </c>
      <c r="U738" s="92">
        <f t="shared" ref="U738:U801" si="107">T738-N738</f>
        <v>0</v>
      </c>
      <c r="V738" s="179">
        <v>0</v>
      </c>
      <c r="W738" s="129">
        <f t="shared" ref="W738:W801" si="108">V738-N738</f>
        <v>0</v>
      </c>
    </row>
    <row r="739" spans="1:23" ht="36" customHeight="1" outlineLevel="7" x14ac:dyDescent="0.2">
      <c r="A739" s="91"/>
      <c r="B739" s="93"/>
      <c r="C739" s="95"/>
      <c r="D739" s="95"/>
      <c r="E739" s="97"/>
      <c r="F739" s="101"/>
      <c r="G739" s="103"/>
      <c r="H739" s="103"/>
      <c r="I739" s="4" t="s">
        <v>292</v>
      </c>
      <c r="J739" s="6" t="s">
        <v>257</v>
      </c>
      <c r="K739" s="5">
        <v>100</v>
      </c>
      <c r="L739" s="5">
        <v>0</v>
      </c>
      <c r="M739" s="5">
        <f t="shared" ref="M739:M802" si="109">N739-L739</f>
        <v>0</v>
      </c>
      <c r="N739" s="5">
        <v>0</v>
      </c>
      <c r="O739" s="6">
        <f t="shared" si="106"/>
        <v>0</v>
      </c>
      <c r="P739" s="116"/>
      <c r="Q739" s="116"/>
      <c r="R739" s="191"/>
      <c r="S739" s="191"/>
      <c r="T739" s="191">
        <v>0</v>
      </c>
      <c r="U739" s="92">
        <f t="shared" si="107"/>
        <v>0</v>
      </c>
      <c r="V739" s="179">
        <v>0</v>
      </c>
      <c r="W739" s="129">
        <f t="shared" si="108"/>
        <v>0</v>
      </c>
    </row>
    <row r="740" spans="1:23" ht="36" customHeight="1" outlineLevel="7" x14ac:dyDescent="0.2">
      <c r="A740" s="91"/>
      <c r="B740" s="93"/>
      <c r="C740" s="95"/>
      <c r="D740" s="95"/>
      <c r="E740" s="97"/>
      <c r="F740" s="101"/>
      <c r="G740" s="103"/>
      <c r="H740" s="103"/>
      <c r="I740" s="4" t="s">
        <v>231</v>
      </c>
      <c r="J740" s="6" t="s">
        <v>256</v>
      </c>
      <c r="K740" s="5">
        <v>1183</v>
      </c>
      <c r="L740" s="5">
        <v>0</v>
      </c>
      <c r="M740" s="5">
        <f t="shared" si="109"/>
        <v>0</v>
      </c>
      <c r="N740" s="5">
        <v>0</v>
      </c>
      <c r="O740" s="6">
        <f t="shared" si="106"/>
        <v>0</v>
      </c>
      <c r="P740" s="116"/>
      <c r="Q740" s="116"/>
      <c r="R740" s="191"/>
      <c r="S740" s="191"/>
      <c r="T740" s="191">
        <v>0</v>
      </c>
      <c r="U740" s="92">
        <f t="shared" si="107"/>
        <v>0</v>
      </c>
      <c r="V740" s="179">
        <v>0</v>
      </c>
      <c r="W740" s="129">
        <f t="shared" si="108"/>
        <v>0</v>
      </c>
    </row>
    <row r="741" spans="1:23" ht="36" customHeight="1" outlineLevel="7" x14ac:dyDescent="0.2">
      <c r="A741" s="91"/>
      <c r="B741" s="93"/>
      <c r="C741" s="95"/>
      <c r="D741" s="95"/>
      <c r="E741" s="97"/>
      <c r="F741" s="101"/>
      <c r="G741" s="103"/>
      <c r="H741" s="103"/>
      <c r="I741" s="4" t="s">
        <v>80</v>
      </c>
      <c r="J741" s="6" t="s">
        <v>256</v>
      </c>
      <c r="K741" s="5">
        <v>1183</v>
      </c>
      <c r="L741" s="5">
        <v>0</v>
      </c>
      <c r="M741" s="5">
        <f t="shared" si="109"/>
        <v>0</v>
      </c>
      <c r="N741" s="5">
        <v>0</v>
      </c>
      <c r="O741" s="6">
        <f t="shared" si="106"/>
        <v>0</v>
      </c>
      <c r="P741" s="116"/>
      <c r="Q741" s="116"/>
      <c r="R741" s="191"/>
      <c r="S741" s="191"/>
      <c r="T741" s="191">
        <v>0</v>
      </c>
      <c r="U741" s="92">
        <f t="shared" si="107"/>
        <v>0</v>
      </c>
      <c r="V741" s="179">
        <v>0</v>
      </c>
      <c r="W741" s="129">
        <f t="shared" si="108"/>
        <v>0</v>
      </c>
    </row>
    <row r="742" spans="1:23" ht="36" customHeight="1" outlineLevel="7" x14ac:dyDescent="0.2">
      <c r="A742" s="91"/>
      <c r="B742" s="93"/>
      <c r="C742" s="95"/>
      <c r="D742" s="95"/>
      <c r="E742" s="97"/>
      <c r="F742" s="101"/>
      <c r="G742" s="103"/>
      <c r="H742" s="103"/>
      <c r="I742" s="4" t="s">
        <v>82</v>
      </c>
      <c r="J742" s="6" t="s">
        <v>257</v>
      </c>
      <c r="K742" s="5">
        <v>100</v>
      </c>
      <c r="L742" s="5">
        <v>0</v>
      </c>
      <c r="M742" s="5">
        <f t="shared" si="109"/>
        <v>0</v>
      </c>
      <c r="N742" s="5">
        <v>0</v>
      </c>
      <c r="O742" s="6">
        <f t="shared" si="106"/>
        <v>0</v>
      </c>
      <c r="P742" s="116"/>
      <c r="Q742" s="116"/>
      <c r="R742" s="191"/>
      <c r="S742" s="191"/>
      <c r="T742" s="191">
        <v>0</v>
      </c>
      <c r="U742" s="92">
        <f t="shared" si="107"/>
        <v>0</v>
      </c>
      <c r="V742" s="179">
        <v>0</v>
      </c>
      <c r="W742" s="129">
        <f t="shared" si="108"/>
        <v>0</v>
      </c>
    </row>
    <row r="743" spans="1:23" ht="36" customHeight="1" outlineLevel="7" x14ac:dyDescent="0.2">
      <c r="A743" s="91"/>
      <c r="B743" s="93"/>
      <c r="C743" s="95"/>
      <c r="D743" s="95"/>
      <c r="E743" s="97"/>
      <c r="F743" s="101"/>
      <c r="G743" s="103"/>
      <c r="H743" s="103"/>
      <c r="I743" s="4" t="s">
        <v>293</v>
      </c>
      <c r="J743" s="6" t="s">
        <v>256</v>
      </c>
      <c r="K743" s="5">
        <v>1183</v>
      </c>
      <c r="L743" s="5">
        <v>0</v>
      </c>
      <c r="M743" s="5">
        <f t="shared" si="109"/>
        <v>0</v>
      </c>
      <c r="N743" s="5">
        <v>0</v>
      </c>
      <c r="O743" s="6">
        <f t="shared" si="106"/>
        <v>0</v>
      </c>
      <c r="P743" s="116"/>
      <c r="Q743" s="116"/>
      <c r="R743" s="191"/>
      <c r="S743" s="191"/>
      <c r="T743" s="191">
        <v>0</v>
      </c>
      <c r="U743" s="92">
        <f t="shared" si="107"/>
        <v>0</v>
      </c>
      <c r="V743" s="179">
        <v>0</v>
      </c>
      <c r="W743" s="129">
        <f t="shared" si="108"/>
        <v>0</v>
      </c>
    </row>
    <row r="744" spans="1:23" ht="36" customHeight="1" outlineLevel="7" x14ac:dyDescent="0.2">
      <c r="A744" s="91"/>
      <c r="B744" s="93"/>
      <c r="C744" s="95"/>
      <c r="D744" s="95"/>
      <c r="E744" s="97"/>
      <c r="F744" s="101"/>
      <c r="G744" s="103"/>
      <c r="H744" s="103"/>
      <c r="I744" s="4" t="s">
        <v>294</v>
      </c>
      <c r="J744" s="6" t="s">
        <v>257</v>
      </c>
      <c r="K744" s="5">
        <v>100</v>
      </c>
      <c r="L744" s="5">
        <v>0</v>
      </c>
      <c r="M744" s="5">
        <f t="shared" si="109"/>
        <v>0</v>
      </c>
      <c r="N744" s="5">
        <v>0</v>
      </c>
      <c r="O744" s="6">
        <f t="shared" si="106"/>
        <v>0</v>
      </c>
      <c r="P744" s="116"/>
      <c r="Q744" s="116"/>
      <c r="R744" s="191"/>
      <c r="S744" s="191"/>
      <c r="T744" s="191">
        <v>0</v>
      </c>
      <c r="U744" s="92">
        <f t="shared" si="107"/>
        <v>0</v>
      </c>
      <c r="V744" s="179">
        <v>0</v>
      </c>
      <c r="W744" s="129">
        <f t="shared" si="108"/>
        <v>0</v>
      </c>
    </row>
    <row r="745" spans="1:23" ht="36" customHeight="1" outlineLevel="5" x14ac:dyDescent="0.2">
      <c r="A745" s="91"/>
      <c r="B745" s="93"/>
      <c r="C745" s="95"/>
      <c r="D745" s="95"/>
      <c r="E745" s="97"/>
      <c r="F745" s="101"/>
      <c r="G745" s="103"/>
      <c r="H745" s="103"/>
      <c r="I745" s="22" t="s">
        <v>142</v>
      </c>
      <c r="J745" s="24"/>
      <c r="K745" s="23"/>
      <c r="L745" s="23"/>
      <c r="M745" s="23"/>
      <c r="N745" s="23"/>
      <c r="O745" s="24"/>
      <c r="P745" s="115"/>
      <c r="Q745" s="115"/>
      <c r="R745" s="190"/>
      <c r="S745" s="190"/>
      <c r="T745" s="190"/>
      <c r="U745" s="92">
        <f t="shared" si="107"/>
        <v>0</v>
      </c>
      <c r="V745" s="179"/>
      <c r="W745" s="129">
        <f t="shared" si="108"/>
        <v>0</v>
      </c>
    </row>
    <row r="746" spans="1:23" ht="36" customHeight="1" outlineLevel="7" x14ac:dyDescent="0.2">
      <c r="A746" s="91"/>
      <c r="B746" s="93"/>
      <c r="C746" s="95"/>
      <c r="D746" s="95"/>
      <c r="E746" s="97"/>
      <c r="F746" s="101"/>
      <c r="G746" s="103"/>
      <c r="H746" s="103"/>
      <c r="I746" s="4" t="s">
        <v>291</v>
      </c>
      <c r="J746" s="6" t="s">
        <v>256</v>
      </c>
      <c r="K746" s="5">
        <v>1183</v>
      </c>
      <c r="L746" s="5">
        <v>0</v>
      </c>
      <c r="M746" s="5">
        <f t="shared" si="109"/>
        <v>0</v>
      </c>
      <c r="N746" s="5">
        <v>0</v>
      </c>
      <c r="O746" s="6">
        <f t="shared" ref="O746:O752" si="110">N746/K746</f>
        <v>0</v>
      </c>
      <c r="P746" s="116"/>
      <c r="Q746" s="116"/>
      <c r="R746" s="191"/>
      <c r="S746" s="191"/>
      <c r="T746" s="191">
        <v>0</v>
      </c>
      <c r="U746" s="92">
        <f t="shared" si="107"/>
        <v>0</v>
      </c>
      <c r="V746" s="179">
        <v>0</v>
      </c>
      <c r="W746" s="129">
        <f t="shared" si="108"/>
        <v>0</v>
      </c>
    </row>
    <row r="747" spans="1:23" ht="36" customHeight="1" outlineLevel="7" x14ac:dyDescent="0.2">
      <c r="A747" s="91"/>
      <c r="B747" s="93"/>
      <c r="C747" s="95"/>
      <c r="D747" s="95"/>
      <c r="E747" s="97"/>
      <c r="F747" s="101"/>
      <c r="G747" s="103"/>
      <c r="H747" s="103"/>
      <c r="I747" s="4" t="s">
        <v>292</v>
      </c>
      <c r="J747" s="6" t="s">
        <v>257</v>
      </c>
      <c r="K747" s="5">
        <v>100</v>
      </c>
      <c r="L747" s="5">
        <v>0</v>
      </c>
      <c r="M747" s="5">
        <f t="shared" si="109"/>
        <v>0</v>
      </c>
      <c r="N747" s="5">
        <v>0</v>
      </c>
      <c r="O747" s="6">
        <f t="shared" si="110"/>
        <v>0</v>
      </c>
      <c r="P747" s="116"/>
      <c r="Q747" s="116"/>
      <c r="R747" s="191"/>
      <c r="S747" s="191"/>
      <c r="T747" s="191">
        <v>0</v>
      </c>
      <c r="U747" s="92">
        <f t="shared" si="107"/>
        <v>0</v>
      </c>
      <c r="V747" s="179">
        <v>0</v>
      </c>
      <c r="W747" s="129">
        <f t="shared" si="108"/>
        <v>0</v>
      </c>
    </row>
    <row r="748" spans="1:23" ht="36" customHeight="1" outlineLevel="7" x14ac:dyDescent="0.2">
      <c r="A748" s="91"/>
      <c r="B748" s="93"/>
      <c r="C748" s="95"/>
      <c r="D748" s="95"/>
      <c r="E748" s="97"/>
      <c r="F748" s="101"/>
      <c r="G748" s="103"/>
      <c r="H748" s="103"/>
      <c r="I748" s="4" t="s">
        <v>231</v>
      </c>
      <c r="J748" s="6" t="s">
        <v>256</v>
      </c>
      <c r="K748" s="5">
        <v>1183</v>
      </c>
      <c r="L748" s="5">
        <v>0</v>
      </c>
      <c r="M748" s="5">
        <f t="shared" si="109"/>
        <v>0</v>
      </c>
      <c r="N748" s="5">
        <v>0</v>
      </c>
      <c r="O748" s="6">
        <f t="shared" si="110"/>
        <v>0</v>
      </c>
      <c r="P748" s="116"/>
      <c r="Q748" s="116"/>
      <c r="R748" s="191"/>
      <c r="S748" s="191"/>
      <c r="T748" s="191">
        <v>0</v>
      </c>
      <c r="U748" s="92">
        <f t="shared" si="107"/>
        <v>0</v>
      </c>
      <c r="V748" s="179">
        <v>0</v>
      </c>
      <c r="W748" s="129">
        <f t="shared" si="108"/>
        <v>0</v>
      </c>
    </row>
    <row r="749" spans="1:23" ht="36" customHeight="1" outlineLevel="7" x14ac:dyDescent="0.2">
      <c r="A749" s="91"/>
      <c r="B749" s="93"/>
      <c r="C749" s="95"/>
      <c r="D749" s="95"/>
      <c r="E749" s="97"/>
      <c r="F749" s="101"/>
      <c r="G749" s="103"/>
      <c r="H749" s="103"/>
      <c r="I749" s="4" t="s">
        <v>80</v>
      </c>
      <c r="J749" s="6" t="s">
        <v>256</v>
      </c>
      <c r="K749" s="5">
        <v>1183</v>
      </c>
      <c r="L749" s="5">
        <v>0</v>
      </c>
      <c r="M749" s="5">
        <f t="shared" si="109"/>
        <v>0</v>
      </c>
      <c r="N749" s="5">
        <v>0</v>
      </c>
      <c r="O749" s="6">
        <f t="shared" si="110"/>
        <v>0</v>
      </c>
      <c r="P749" s="116"/>
      <c r="Q749" s="116"/>
      <c r="R749" s="191"/>
      <c r="S749" s="191"/>
      <c r="T749" s="191">
        <v>0</v>
      </c>
      <c r="U749" s="92">
        <f t="shared" si="107"/>
        <v>0</v>
      </c>
      <c r="V749" s="179">
        <v>0</v>
      </c>
      <c r="W749" s="129">
        <f t="shared" si="108"/>
        <v>0</v>
      </c>
    </row>
    <row r="750" spans="1:23" ht="36" customHeight="1" outlineLevel="7" x14ac:dyDescent="0.2">
      <c r="A750" s="91"/>
      <c r="B750" s="93"/>
      <c r="C750" s="95"/>
      <c r="D750" s="95"/>
      <c r="E750" s="97"/>
      <c r="F750" s="101"/>
      <c r="G750" s="103"/>
      <c r="H750" s="103"/>
      <c r="I750" s="4" t="s">
        <v>82</v>
      </c>
      <c r="J750" s="6" t="s">
        <v>257</v>
      </c>
      <c r="K750" s="5">
        <v>100</v>
      </c>
      <c r="L750" s="5">
        <v>0</v>
      </c>
      <c r="M750" s="5">
        <f t="shared" si="109"/>
        <v>0</v>
      </c>
      <c r="N750" s="5">
        <v>0</v>
      </c>
      <c r="O750" s="6">
        <f t="shared" si="110"/>
        <v>0</v>
      </c>
      <c r="P750" s="116"/>
      <c r="Q750" s="116"/>
      <c r="R750" s="191"/>
      <c r="S750" s="191"/>
      <c r="T750" s="191">
        <v>0</v>
      </c>
      <c r="U750" s="92">
        <f t="shared" si="107"/>
        <v>0</v>
      </c>
      <c r="V750" s="179">
        <v>0</v>
      </c>
      <c r="W750" s="129">
        <f t="shared" si="108"/>
        <v>0</v>
      </c>
    </row>
    <row r="751" spans="1:23" ht="36" customHeight="1" outlineLevel="7" x14ac:dyDescent="0.2">
      <c r="A751" s="91"/>
      <c r="B751" s="93"/>
      <c r="C751" s="95"/>
      <c r="D751" s="95"/>
      <c r="E751" s="97"/>
      <c r="F751" s="101"/>
      <c r="G751" s="103"/>
      <c r="H751" s="103"/>
      <c r="I751" s="4" t="s">
        <v>293</v>
      </c>
      <c r="J751" s="6" t="s">
        <v>256</v>
      </c>
      <c r="K751" s="5">
        <v>1183</v>
      </c>
      <c r="L751" s="5">
        <v>0</v>
      </c>
      <c r="M751" s="5">
        <f t="shared" si="109"/>
        <v>0</v>
      </c>
      <c r="N751" s="5">
        <v>0</v>
      </c>
      <c r="O751" s="6">
        <f t="shared" si="110"/>
        <v>0</v>
      </c>
      <c r="P751" s="116"/>
      <c r="Q751" s="116"/>
      <c r="R751" s="191"/>
      <c r="S751" s="191"/>
      <c r="T751" s="191">
        <v>0</v>
      </c>
      <c r="U751" s="92">
        <f t="shared" si="107"/>
        <v>0</v>
      </c>
      <c r="V751" s="179">
        <v>0</v>
      </c>
      <c r="W751" s="129">
        <f t="shared" si="108"/>
        <v>0</v>
      </c>
    </row>
    <row r="752" spans="1:23" ht="36" customHeight="1" outlineLevel="7" x14ac:dyDescent="0.2">
      <c r="A752" s="91"/>
      <c r="B752" s="93"/>
      <c r="C752" s="95"/>
      <c r="D752" s="95"/>
      <c r="E752" s="97"/>
      <c r="F752" s="101"/>
      <c r="G752" s="103"/>
      <c r="H752" s="103"/>
      <c r="I752" s="4" t="s">
        <v>294</v>
      </c>
      <c r="J752" s="6" t="s">
        <v>257</v>
      </c>
      <c r="K752" s="5">
        <v>100</v>
      </c>
      <c r="L752" s="5">
        <v>0</v>
      </c>
      <c r="M752" s="5">
        <f t="shared" si="109"/>
        <v>0</v>
      </c>
      <c r="N752" s="5">
        <v>0</v>
      </c>
      <c r="O752" s="6">
        <f t="shared" si="110"/>
        <v>0</v>
      </c>
      <c r="P752" s="116"/>
      <c r="Q752" s="116"/>
      <c r="R752" s="191"/>
      <c r="S752" s="191"/>
      <c r="T752" s="191">
        <v>0</v>
      </c>
      <c r="U752" s="92">
        <f t="shared" si="107"/>
        <v>0</v>
      </c>
      <c r="V752" s="179">
        <v>0</v>
      </c>
      <c r="W752" s="129">
        <f t="shared" si="108"/>
        <v>0</v>
      </c>
    </row>
    <row r="753" spans="1:23" ht="36" customHeight="1" outlineLevel="5" x14ac:dyDescent="0.2">
      <c r="A753" s="91"/>
      <c r="B753" s="93"/>
      <c r="C753" s="95"/>
      <c r="D753" s="95"/>
      <c r="E753" s="97"/>
      <c r="F753" s="101"/>
      <c r="G753" s="103"/>
      <c r="H753" s="103"/>
      <c r="I753" s="22" t="s">
        <v>143</v>
      </c>
      <c r="J753" s="24"/>
      <c r="K753" s="23"/>
      <c r="L753" s="23"/>
      <c r="M753" s="23"/>
      <c r="N753" s="23"/>
      <c r="O753" s="24"/>
      <c r="P753" s="115"/>
      <c r="Q753" s="115"/>
      <c r="R753" s="190"/>
      <c r="S753" s="190"/>
      <c r="T753" s="190"/>
      <c r="U753" s="92">
        <f t="shared" si="107"/>
        <v>0</v>
      </c>
      <c r="V753" s="179"/>
      <c r="W753" s="129">
        <f t="shared" si="108"/>
        <v>0</v>
      </c>
    </row>
    <row r="754" spans="1:23" ht="36" customHeight="1" outlineLevel="7" x14ac:dyDescent="0.2">
      <c r="A754" s="91"/>
      <c r="B754" s="93"/>
      <c r="C754" s="95"/>
      <c r="D754" s="95"/>
      <c r="E754" s="97"/>
      <c r="F754" s="101"/>
      <c r="G754" s="103"/>
      <c r="H754" s="103"/>
      <c r="I754" s="4" t="s">
        <v>291</v>
      </c>
      <c r="J754" s="6" t="s">
        <v>256</v>
      </c>
      <c r="K754" s="5">
        <v>1183</v>
      </c>
      <c r="L754" s="5">
        <v>0</v>
      </c>
      <c r="M754" s="5">
        <f t="shared" si="109"/>
        <v>0</v>
      </c>
      <c r="N754" s="5">
        <v>0</v>
      </c>
      <c r="O754" s="6">
        <f t="shared" ref="O754:O760" si="111">N754/K754</f>
        <v>0</v>
      </c>
      <c r="P754" s="116"/>
      <c r="Q754" s="116"/>
      <c r="R754" s="191"/>
      <c r="S754" s="191"/>
      <c r="T754" s="191">
        <v>0</v>
      </c>
      <c r="U754" s="92">
        <f t="shared" si="107"/>
        <v>0</v>
      </c>
      <c r="V754" s="179">
        <v>0</v>
      </c>
      <c r="W754" s="129">
        <f t="shared" si="108"/>
        <v>0</v>
      </c>
    </row>
    <row r="755" spans="1:23" ht="36" customHeight="1" outlineLevel="7" x14ac:dyDescent="0.2">
      <c r="A755" s="91"/>
      <c r="B755" s="93"/>
      <c r="C755" s="95"/>
      <c r="D755" s="95"/>
      <c r="E755" s="97"/>
      <c r="F755" s="101"/>
      <c r="G755" s="103"/>
      <c r="H755" s="103"/>
      <c r="I755" s="4" t="s">
        <v>292</v>
      </c>
      <c r="J755" s="6" t="s">
        <v>257</v>
      </c>
      <c r="K755" s="5">
        <v>100</v>
      </c>
      <c r="L755" s="5">
        <v>0</v>
      </c>
      <c r="M755" s="5">
        <f t="shared" si="109"/>
        <v>0</v>
      </c>
      <c r="N755" s="5">
        <v>0</v>
      </c>
      <c r="O755" s="6">
        <f t="shared" si="111"/>
        <v>0</v>
      </c>
      <c r="P755" s="116"/>
      <c r="Q755" s="116"/>
      <c r="R755" s="191"/>
      <c r="S755" s="191"/>
      <c r="T755" s="191">
        <v>0</v>
      </c>
      <c r="U755" s="92">
        <f t="shared" si="107"/>
        <v>0</v>
      </c>
      <c r="V755" s="179">
        <v>0</v>
      </c>
      <c r="W755" s="129">
        <f t="shared" si="108"/>
        <v>0</v>
      </c>
    </row>
    <row r="756" spans="1:23" ht="36" customHeight="1" outlineLevel="7" x14ac:dyDescent="0.2">
      <c r="A756" s="91"/>
      <c r="B756" s="93"/>
      <c r="C756" s="95"/>
      <c r="D756" s="95"/>
      <c r="E756" s="97"/>
      <c r="F756" s="101"/>
      <c r="G756" s="103"/>
      <c r="H756" s="103"/>
      <c r="I756" s="4" t="s">
        <v>231</v>
      </c>
      <c r="J756" s="6" t="s">
        <v>256</v>
      </c>
      <c r="K756" s="5">
        <v>1183</v>
      </c>
      <c r="L756" s="5">
        <v>0</v>
      </c>
      <c r="M756" s="5">
        <f t="shared" si="109"/>
        <v>0</v>
      </c>
      <c r="N756" s="5">
        <v>0</v>
      </c>
      <c r="O756" s="6">
        <f t="shared" si="111"/>
        <v>0</v>
      </c>
      <c r="P756" s="116"/>
      <c r="Q756" s="116"/>
      <c r="R756" s="191"/>
      <c r="S756" s="191"/>
      <c r="T756" s="191">
        <v>0</v>
      </c>
      <c r="U756" s="92">
        <f t="shared" si="107"/>
        <v>0</v>
      </c>
      <c r="V756" s="179">
        <v>0</v>
      </c>
      <c r="W756" s="129">
        <f t="shared" si="108"/>
        <v>0</v>
      </c>
    </row>
    <row r="757" spans="1:23" ht="36" customHeight="1" outlineLevel="7" x14ac:dyDescent="0.2">
      <c r="A757" s="91"/>
      <c r="B757" s="93"/>
      <c r="C757" s="95"/>
      <c r="D757" s="95"/>
      <c r="E757" s="97"/>
      <c r="F757" s="101"/>
      <c r="G757" s="103"/>
      <c r="H757" s="103"/>
      <c r="I757" s="4" t="s">
        <v>80</v>
      </c>
      <c r="J757" s="6" t="s">
        <v>256</v>
      </c>
      <c r="K757" s="5">
        <v>1183</v>
      </c>
      <c r="L757" s="5">
        <v>0</v>
      </c>
      <c r="M757" s="5">
        <f t="shared" si="109"/>
        <v>0</v>
      </c>
      <c r="N757" s="5">
        <v>0</v>
      </c>
      <c r="O757" s="6">
        <f t="shared" si="111"/>
        <v>0</v>
      </c>
      <c r="P757" s="116"/>
      <c r="Q757" s="116"/>
      <c r="R757" s="191"/>
      <c r="S757" s="191"/>
      <c r="T757" s="191">
        <v>0</v>
      </c>
      <c r="U757" s="92">
        <f t="shared" si="107"/>
        <v>0</v>
      </c>
      <c r="V757" s="179">
        <v>0</v>
      </c>
      <c r="W757" s="129">
        <f t="shared" si="108"/>
        <v>0</v>
      </c>
    </row>
    <row r="758" spans="1:23" ht="36" customHeight="1" outlineLevel="7" x14ac:dyDescent="0.2">
      <c r="A758" s="91"/>
      <c r="B758" s="93"/>
      <c r="C758" s="95"/>
      <c r="D758" s="95"/>
      <c r="E758" s="97"/>
      <c r="F758" s="101"/>
      <c r="G758" s="103"/>
      <c r="H758" s="103"/>
      <c r="I758" s="4" t="s">
        <v>82</v>
      </c>
      <c r="J758" s="6" t="s">
        <v>257</v>
      </c>
      <c r="K758" s="5">
        <v>100</v>
      </c>
      <c r="L758" s="5">
        <v>0</v>
      </c>
      <c r="M758" s="5">
        <f t="shared" si="109"/>
        <v>0</v>
      </c>
      <c r="N758" s="5">
        <v>0</v>
      </c>
      <c r="O758" s="6">
        <f t="shared" si="111"/>
        <v>0</v>
      </c>
      <c r="P758" s="116"/>
      <c r="Q758" s="116"/>
      <c r="R758" s="191"/>
      <c r="S758" s="191"/>
      <c r="T758" s="191">
        <v>0</v>
      </c>
      <c r="U758" s="92">
        <f t="shared" si="107"/>
        <v>0</v>
      </c>
      <c r="V758" s="179">
        <v>0</v>
      </c>
      <c r="W758" s="129">
        <f t="shared" si="108"/>
        <v>0</v>
      </c>
    </row>
    <row r="759" spans="1:23" ht="36" customHeight="1" outlineLevel="7" x14ac:dyDescent="0.2">
      <c r="A759" s="91"/>
      <c r="B759" s="93"/>
      <c r="C759" s="95"/>
      <c r="D759" s="95"/>
      <c r="E759" s="97"/>
      <c r="F759" s="101"/>
      <c r="G759" s="103"/>
      <c r="H759" s="103"/>
      <c r="I759" s="4" t="s">
        <v>293</v>
      </c>
      <c r="J759" s="6" t="s">
        <v>256</v>
      </c>
      <c r="K759" s="5">
        <v>1183</v>
      </c>
      <c r="L759" s="5">
        <v>0</v>
      </c>
      <c r="M759" s="5">
        <f t="shared" si="109"/>
        <v>0</v>
      </c>
      <c r="N759" s="5">
        <v>0</v>
      </c>
      <c r="O759" s="6">
        <f t="shared" si="111"/>
        <v>0</v>
      </c>
      <c r="P759" s="116"/>
      <c r="Q759" s="116"/>
      <c r="R759" s="191"/>
      <c r="S759" s="191"/>
      <c r="T759" s="191">
        <v>0</v>
      </c>
      <c r="U759" s="92">
        <f t="shared" si="107"/>
        <v>0</v>
      </c>
      <c r="V759" s="179">
        <v>0</v>
      </c>
      <c r="W759" s="129">
        <f t="shared" si="108"/>
        <v>0</v>
      </c>
    </row>
    <row r="760" spans="1:23" ht="36" customHeight="1" outlineLevel="7" x14ac:dyDescent="0.2">
      <c r="A760" s="91"/>
      <c r="B760" s="93"/>
      <c r="C760" s="95"/>
      <c r="D760" s="95"/>
      <c r="E760" s="97"/>
      <c r="F760" s="101"/>
      <c r="G760" s="103"/>
      <c r="H760" s="103"/>
      <c r="I760" s="4" t="s">
        <v>294</v>
      </c>
      <c r="J760" s="6" t="s">
        <v>257</v>
      </c>
      <c r="K760" s="5">
        <v>100</v>
      </c>
      <c r="L760" s="5">
        <v>0</v>
      </c>
      <c r="M760" s="5">
        <f t="shared" si="109"/>
        <v>0</v>
      </c>
      <c r="N760" s="5">
        <v>0</v>
      </c>
      <c r="O760" s="6">
        <f t="shared" si="111"/>
        <v>0</v>
      </c>
      <c r="P760" s="116"/>
      <c r="Q760" s="116"/>
      <c r="R760" s="191"/>
      <c r="S760" s="191"/>
      <c r="T760" s="191">
        <v>0</v>
      </c>
      <c r="U760" s="92">
        <f t="shared" si="107"/>
        <v>0</v>
      </c>
      <c r="V760" s="179">
        <v>0</v>
      </c>
      <c r="W760" s="129">
        <f t="shared" si="108"/>
        <v>0</v>
      </c>
    </row>
    <row r="761" spans="1:23" ht="36" customHeight="1" outlineLevel="5" x14ac:dyDescent="0.2">
      <c r="A761" s="91"/>
      <c r="B761" s="93"/>
      <c r="C761" s="95"/>
      <c r="D761" s="95"/>
      <c r="E761" s="97"/>
      <c r="F761" s="101"/>
      <c r="G761" s="103"/>
      <c r="H761" s="103"/>
      <c r="I761" s="22" t="s">
        <v>144</v>
      </c>
      <c r="J761" s="24"/>
      <c r="K761" s="23"/>
      <c r="L761" s="23"/>
      <c r="M761" s="23"/>
      <c r="N761" s="23"/>
      <c r="O761" s="24"/>
      <c r="P761" s="115"/>
      <c r="Q761" s="115"/>
      <c r="R761" s="190"/>
      <c r="S761" s="190"/>
      <c r="T761" s="190"/>
      <c r="U761" s="92">
        <f t="shared" si="107"/>
        <v>0</v>
      </c>
      <c r="V761" s="179"/>
      <c r="W761" s="129">
        <f t="shared" si="108"/>
        <v>0</v>
      </c>
    </row>
    <row r="762" spans="1:23" ht="36" customHeight="1" outlineLevel="7" x14ac:dyDescent="0.2">
      <c r="A762" s="91"/>
      <c r="B762" s="93"/>
      <c r="C762" s="95"/>
      <c r="D762" s="95"/>
      <c r="E762" s="97"/>
      <c r="F762" s="101"/>
      <c r="G762" s="103"/>
      <c r="H762" s="103"/>
      <c r="I762" s="4" t="s">
        <v>291</v>
      </c>
      <c r="J762" s="6" t="s">
        <v>256</v>
      </c>
      <c r="K762" s="5">
        <v>1183</v>
      </c>
      <c r="L762" s="5">
        <v>0</v>
      </c>
      <c r="M762" s="5">
        <f t="shared" si="109"/>
        <v>0</v>
      </c>
      <c r="N762" s="5">
        <v>0</v>
      </c>
      <c r="O762" s="6">
        <f t="shared" ref="O762:O768" si="112">N762/K762</f>
        <v>0</v>
      </c>
      <c r="P762" s="116"/>
      <c r="Q762" s="116"/>
      <c r="R762" s="191"/>
      <c r="S762" s="191"/>
      <c r="T762" s="191">
        <v>0</v>
      </c>
      <c r="U762" s="92">
        <f t="shared" si="107"/>
        <v>0</v>
      </c>
      <c r="V762" s="179">
        <v>0</v>
      </c>
      <c r="W762" s="129">
        <f t="shared" si="108"/>
        <v>0</v>
      </c>
    </row>
    <row r="763" spans="1:23" ht="36" customHeight="1" outlineLevel="7" x14ac:dyDescent="0.2">
      <c r="A763" s="91"/>
      <c r="B763" s="93"/>
      <c r="C763" s="95"/>
      <c r="D763" s="95"/>
      <c r="E763" s="97"/>
      <c r="F763" s="101"/>
      <c r="G763" s="103"/>
      <c r="H763" s="103"/>
      <c r="I763" s="4" t="s">
        <v>292</v>
      </c>
      <c r="J763" s="6" t="s">
        <v>257</v>
      </c>
      <c r="K763" s="5">
        <v>100</v>
      </c>
      <c r="L763" s="5">
        <v>0</v>
      </c>
      <c r="M763" s="5">
        <f t="shared" si="109"/>
        <v>0</v>
      </c>
      <c r="N763" s="5">
        <v>0</v>
      </c>
      <c r="O763" s="6">
        <f t="shared" si="112"/>
        <v>0</v>
      </c>
      <c r="P763" s="116"/>
      <c r="Q763" s="116"/>
      <c r="R763" s="191"/>
      <c r="S763" s="191"/>
      <c r="T763" s="191">
        <v>0</v>
      </c>
      <c r="U763" s="92">
        <f t="shared" si="107"/>
        <v>0</v>
      </c>
      <c r="V763" s="179">
        <v>0</v>
      </c>
      <c r="W763" s="129">
        <f t="shared" si="108"/>
        <v>0</v>
      </c>
    </row>
    <row r="764" spans="1:23" ht="36" customHeight="1" outlineLevel="7" x14ac:dyDescent="0.2">
      <c r="A764" s="91"/>
      <c r="B764" s="93"/>
      <c r="C764" s="95"/>
      <c r="D764" s="95"/>
      <c r="E764" s="97"/>
      <c r="F764" s="101"/>
      <c r="G764" s="103"/>
      <c r="H764" s="103"/>
      <c r="I764" s="4" t="s">
        <v>231</v>
      </c>
      <c r="J764" s="6" t="s">
        <v>256</v>
      </c>
      <c r="K764" s="5">
        <v>1183</v>
      </c>
      <c r="L764" s="5">
        <v>0</v>
      </c>
      <c r="M764" s="5">
        <f t="shared" si="109"/>
        <v>0</v>
      </c>
      <c r="N764" s="5">
        <v>0</v>
      </c>
      <c r="O764" s="6">
        <f t="shared" si="112"/>
        <v>0</v>
      </c>
      <c r="P764" s="116"/>
      <c r="Q764" s="116"/>
      <c r="R764" s="191"/>
      <c r="S764" s="191"/>
      <c r="T764" s="191">
        <v>0</v>
      </c>
      <c r="U764" s="92">
        <f t="shared" si="107"/>
        <v>0</v>
      </c>
      <c r="V764" s="179">
        <v>0</v>
      </c>
      <c r="W764" s="129">
        <f t="shared" si="108"/>
        <v>0</v>
      </c>
    </row>
    <row r="765" spans="1:23" ht="36" customHeight="1" outlineLevel="7" x14ac:dyDescent="0.2">
      <c r="A765" s="91"/>
      <c r="B765" s="93"/>
      <c r="C765" s="95"/>
      <c r="D765" s="95"/>
      <c r="E765" s="97"/>
      <c r="F765" s="101"/>
      <c r="G765" s="103"/>
      <c r="H765" s="103"/>
      <c r="I765" s="4" t="s">
        <v>80</v>
      </c>
      <c r="J765" s="6" t="s">
        <v>256</v>
      </c>
      <c r="K765" s="5">
        <v>1183</v>
      </c>
      <c r="L765" s="5">
        <v>0</v>
      </c>
      <c r="M765" s="5">
        <f t="shared" si="109"/>
        <v>0</v>
      </c>
      <c r="N765" s="5">
        <v>0</v>
      </c>
      <c r="O765" s="6">
        <f t="shared" si="112"/>
        <v>0</v>
      </c>
      <c r="P765" s="116"/>
      <c r="Q765" s="116"/>
      <c r="R765" s="191"/>
      <c r="S765" s="191"/>
      <c r="T765" s="191">
        <v>0</v>
      </c>
      <c r="U765" s="92">
        <f t="shared" si="107"/>
        <v>0</v>
      </c>
      <c r="V765" s="179">
        <v>0</v>
      </c>
      <c r="W765" s="129">
        <f t="shared" si="108"/>
        <v>0</v>
      </c>
    </row>
    <row r="766" spans="1:23" ht="36" customHeight="1" outlineLevel="7" x14ac:dyDescent="0.2">
      <c r="A766" s="91"/>
      <c r="B766" s="93"/>
      <c r="C766" s="95"/>
      <c r="D766" s="95"/>
      <c r="E766" s="97"/>
      <c r="F766" s="101"/>
      <c r="G766" s="103"/>
      <c r="H766" s="103"/>
      <c r="I766" s="4" t="s">
        <v>82</v>
      </c>
      <c r="J766" s="6" t="s">
        <v>257</v>
      </c>
      <c r="K766" s="5">
        <v>100</v>
      </c>
      <c r="L766" s="5">
        <v>0</v>
      </c>
      <c r="M766" s="5">
        <f t="shared" si="109"/>
        <v>0</v>
      </c>
      <c r="N766" s="5">
        <v>0</v>
      </c>
      <c r="O766" s="6">
        <f t="shared" si="112"/>
        <v>0</v>
      </c>
      <c r="P766" s="116"/>
      <c r="Q766" s="116"/>
      <c r="R766" s="191"/>
      <c r="S766" s="191"/>
      <c r="T766" s="191">
        <v>0</v>
      </c>
      <c r="U766" s="92">
        <f t="shared" si="107"/>
        <v>0</v>
      </c>
      <c r="V766" s="179">
        <v>0</v>
      </c>
      <c r="W766" s="129">
        <f t="shared" si="108"/>
        <v>0</v>
      </c>
    </row>
    <row r="767" spans="1:23" ht="36" customHeight="1" outlineLevel="7" x14ac:dyDescent="0.2">
      <c r="A767" s="91"/>
      <c r="B767" s="93"/>
      <c r="C767" s="95"/>
      <c r="D767" s="95"/>
      <c r="E767" s="97"/>
      <c r="F767" s="101"/>
      <c r="G767" s="103"/>
      <c r="H767" s="103"/>
      <c r="I767" s="4" t="s">
        <v>293</v>
      </c>
      <c r="J767" s="6" t="s">
        <v>256</v>
      </c>
      <c r="K767" s="5">
        <v>1183</v>
      </c>
      <c r="L767" s="5">
        <v>0</v>
      </c>
      <c r="M767" s="5">
        <f t="shared" si="109"/>
        <v>0</v>
      </c>
      <c r="N767" s="5">
        <v>0</v>
      </c>
      <c r="O767" s="6">
        <f t="shared" si="112"/>
        <v>0</v>
      </c>
      <c r="P767" s="116"/>
      <c r="Q767" s="116"/>
      <c r="R767" s="191"/>
      <c r="S767" s="191"/>
      <c r="T767" s="191">
        <v>0</v>
      </c>
      <c r="U767" s="92">
        <f t="shared" si="107"/>
        <v>0</v>
      </c>
      <c r="V767" s="179">
        <v>0</v>
      </c>
      <c r="W767" s="129">
        <f t="shared" si="108"/>
        <v>0</v>
      </c>
    </row>
    <row r="768" spans="1:23" ht="36" customHeight="1" outlineLevel="7" x14ac:dyDescent="0.2">
      <c r="A768" s="91"/>
      <c r="B768" s="93"/>
      <c r="C768" s="95"/>
      <c r="D768" s="95"/>
      <c r="E768" s="97"/>
      <c r="F768" s="101"/>
      <c r="G768" s="103"/>
      <c r="H768" s="103"/>
      <c r="I768" s="4" t="s">
        <v>294</v>
      </c>
      <c r="J768" s="6" t="s">
        <v>257</v>
      </c>
      <c r="K768" s="5">
        <v>100</v>
      </c>
      <c r="L768" s="5">
        <v>0</v>
      </c>
      <c r="M768" s="5">
        <f t="shared" si="109"/>
        <v>0</v>
      </c>
      <c r="N768" s="5">
        <v>0</v>
      </c>
      <c r="O768" s="6">
        <f t="shared" si="112"/>
        <v>0</v>
      </c>
      <c r="P768" s="116"/>
      <c r="Q768" s="116"/>
      <c r="R768" s="191"/>
      <c r="S768" s="191"/>
      <c r="T768" s="191">
        <v>0</v>
      </c>
      <c r="U768" s="92">
        <f t="shared" si="107"/>
        <v>0</v>
      </c>
      <c r="V768" s="179">
        <v>0</v>
      </c>
      <c r="W768" s="129">
        <f t="shared" si="108"/>
        <v>0</v>
      </c>
    </row>
    <row r="769" spans="1:23" ht="36" customHeight="1" outlineLevel="5" x14ac:dyDescent="0.2">
      <c r="A769" s="91"/>
      <c r="B769" s="93"/>
      <c r="C769" s="95"/>
      <c r="D769" s="95"/>
      <c r="E769" s="97"/>
      <c r="F769" s="101"/>
      <c r="G769" s="103"/>
      <c r="H769" s="103"/>
      <c r="I769" s="22" t="s">
        <v>145</v>
      </c>
      <c r="J769" s="24"/>
      <c r="K769" s="23"/>
      <c r="L769" s="23"/>
      <c r="M769" s="23"/>
      <c r="N769" s="23"/>
      <c r="O769" s="24"/>
      <c r="P769" s="115"/>
      <c r="Q769" s="115"/>
      <c r="R769" s="190"/>
      <c r="S769" s="190"/>
      <c r="T769" s="190"/>
      <c r="U769" s="92">
        <f t="shared" si="107"/>
        <v>0</v>
      </c>
      <c r="V769" s="179"/>
      <c r="W769" s="129">
        <f t="shared" si="108"/>
        <v>0</v>
      </c>
    </row>
    <row r="770" spans="1:23" ht="36" customHeight="1" outlineLevel="7" x14ac:dyDescent="0.2">
      <c r="A770" s="91"/>
      <c r="B770" s="93"/>
      <c r="C770" s="95"/>
      <c r="D770" s="95"/>
      <c r="E770" s="97"/>
      <c r="F770" s="101"/>
      <c r="G770" s="103"/>
      <c r="H770" s="103"/>
      <c r="I770" s="4" t="s">
        <v>291</v>
      </c>
      <c r="J770" s="6" t="s">
        <v>256</v>
      </c>
      <c r="K770" s="5">
        <v>1183</v>
      </c>
      <c r="L770" s="5">
        <v>0</v>
      </c>
      <c r="M770" s="5">
        <f t="shared" si="109"/>
        <v>0</v>
      </c>
      <c r="N770" s="5">
        <v>0</v>
      </c>
      <c r="O770" s="6">
        <f t="shared" ref="O770:O776" si="113">N770/K770</f>
        <v>0</v>
      </c>
      <c r="P770" s="116"/>
      <c r="Q770" s="116"/>
      <c r="R770" s="191"/>
      <c r="S770" s="191"/>
      <c r="T770" s="191">
        <v>0</v>
      </c>
      <c r="U770" s="92">
        <f t="shared" si="107"/>
        <v>0</v>
      </c>
      <c r="V770" s="179">
        <v>0</v>
      </c>
      <c r="W770" s="129">
        <f t="shared" si="108"/>
        <v>0</v>
      </c>
    </row>
    <row r="771" spans="1:23" ht="36" customHeight="1" outlineLevel="7" x14ac:dyDescent="0.2">
      <c r="A771" s="91"/>
      <c r="B771" s="93"/>
      <c r="C771" s="95"/>
      <c r="D771" s="95"/>
      <c r="E771" s="97"/>
      <c r="F771" s="101"/>
      <c r="G771" s="103"/>
      <c r="H771" s="103"/>
      <c r="I771" s="4" t="s">
        <v>292</v>
      </c>
      <c r="J771" s="6" t="s">
        <v>257</v>
      </c>
      <c r="K771" s="5">
        <v>100</v>
      </c>
      <c r="L771" s="5">
        <v>0</v>
      </c>
      <c r="M771" s="5">
        <f t="shared" si="109"/>
        <v>0</v>
      </c>
      <c r="N771" s="5">
        <v>0</v>
      </c>
      <c r="O771" s="6">
        <f t="shared" si="113"/>
        <v>0</v>
      </c>
      <c r="P771" s="116"/>
      <c r="Q771" s="116"/>
      <c r="R771" s="191"/>
      <c r="S771" s="191"/>
      <c r="T771" s="191">
        <v>0</v>
      </c>
      <c r="U771" s="92">
        <f t="shared" si="107"/>
        <v>0</v>
      </c>
      <c r="V771" s="179">
        <v>0</v>
      </c>
      <c r="W771" s="129">
        <f t="shared" si="108"/>
        <v>0</v>
      </c>
    </row>
    <row r="772" spans="1:23" ht="36" customHeight="1" outlineLevel="7" x14ac:dyDescent="0.2">
      <c r="A772" s="91"/>
      <c r="B772" s="93"/>
      <c r="C772" s="95"/>
      <c r="D772" s="95"/>
      <c r="E772" s="97"/>
      <c r="F772" s="101"/>
      <c r="G772" s="103"/>
      <c r="H772" s="103"/>
      <c r="I772" s="4" t="s">
        <v>231</v>
      </c>
      <c r="J772" s="6" t="s">
        <v>256</v>
      </c>
      <c r="K772" s="5">
        <v>1183</v>
      </c>
      <c r="L772" s="5">
        <v>0</v>
      </c>
      <c r="M772" s="5">
        <f t="shared" si="109"/>
        <v>0</v>
      </c>
      <c r="N772" s="5">
        <v>0</v>
      </c>
      <c r="O772" s="6">
        <f t="shared" si="113"/>
        <v>0</v>
      </c>
      <c r="P772" s="116"/>
      <c r="Q772" s="116"/>
      <c r="R772" s="191"/>
      <c r="S772" s="191"/>
      <c r="T772" s="191">
        <v>0</v>
      </c>
      <c r="U772" s="92">
        <f t="shared" si="107"/>
        <v>0</v>
      </c>
      <c r="V772" s="179">
        <v>0</v>
      </c>
      <c r="W772" s="129">
        <f t="shared" si="108"/>
        <v>0</v>
      </c>
    </row>
    <row r="773" spans="1:23" ht="36" customHeight="1" outlineLevel="7" x14ac:dyDescent="0.2">
      <c r="A773" s="91"/>
      <c r="B773" s="93"/>
      <c r="C773" s="95"/>
      <c r="D773" s="95"/>
      <c r="E773" s="97"/>
      <c r="F773" s="101"/>
      <c r="G773" s="103"/>
      <c r="H773" s="103"/>
      <c r="I773" s="4" t="s">
        <v>80</v>
      </c>
      <c r="J773" s="6" t="s">
        <v>256</v>
      </c>
      <c r="K773" s="5">
        <v>1183</v>
      </c>
      <c r="L773" s="5">
        <v>0</v>
      </c>
      <c r="M773" s="5">
        <f t="shared" si="109"/>
        <v>0</v>
      </c>
      <c r="N773" s="5">
        <v>0</v>
      </c>
      <c r="O773" s="6">
        <f t="shared" si="113"/>
        <v>0</v>
      </c>
      <c r="P773" s="116"/>
      <c r="Q773" s="116"/>
      <c r="R773" s="191"/>
      <c r="S773" s="191"/>
      <c r="T773" s="191">
        <v>0</v>
      </c>
      <c r="U773" s="92">
        <f t="shared" si="107"/>
        <v>0</v>
      </c>
      <c r="V773" s="179">
        <v>0</v>
      </c>
      <c r="W773" s="129">
        <f t="shared" si="108"/>
        <v>0</v>
      </c>
    </row>
    <row r="774" spans="1:23" ht="36" customHeight="1" outlineLevel="7" x14ac:dyDescent="0.2">
      <c r="A774" s="91"/>
      <c r="B774" s="93"/>
      <c r="C774" s="95"/>
      <c r="D774" s="95"/>
      <c r="E774" s="97"/>
      <c r="F774" s="101"/>
      <c r="G774" s="103"/>
      <c r="H774" s="103"/>
      <c r="I774" s="4" t="s">
        <v>82</v>
      </c>
      <c r="J774" s="6" t="s">
        <v>257</v>
      </c>
      <c r="K774" s="5">
        <v>100</v>
      </c>
      <c r="L774" s="5">
        <v>0</v>
      </c>
      <c r="M774" s="5">
        <f t="shared" si="109"/>
        <v>0</v>
      </c>
      <c r="N774" s="5">
        <v>0</v>
      </c>
      <c r="O774" s="6">
        <f t="shared" si="113"/>
        <v>0</v>
      </c>
      <c r="P774" s="116"/>
      <c r="Q774" s="116"/>
      <c r="R774" s="191"/>
      <c r="S774" s="191"/>
      <c r="T774" s="191">
        <v>0</v>
      </c>
      <c r="U774" s="92">
        <f t="shared" si="107"/>
        <v>0</v>
      </c>
      <c r="V774" s="179">
        <v>0</v>
      </c>
      <c r="W774" s="129">
        <f t="shared" si="108"/>
        <v>0</v>
      </c>
    </row>
    <row r="775" spans="1:23" ht="36" customHeight="1" outlineLevel="7" x14ac:dyDescent="0.2">
      <c r="A775" s="91"/>
      <c r="B775" s="93"/>
      <c r="C775" s="95"/>
      <c r="D775" s="95"/>
      <c r="E775" s="97"/>
      <c r="F775" s="101"/>
      <c r="G775" s="103"/>
      <c r="H775" s="103"/>
      <c r="I775" s="4" t="s">
        <v>293</v>
      </c>
      <c r="J775" s="6" t="s">
        <v>256</v>
      </c>
      <c r="K775" s="5">
        <v>1183</v>
      </c>
      <c r="L775" s="5">
        <v>0</v>
      </c>
      <c r="M775" s="5">
        <f t="shared" si="109"/>
        <v>0</v>
      </c>
      <c r="N775" s="5">
        <v>0</v>
      </c>
      <c r="O775" s="6">
        <f t="shared" si="113"/>
        <v>0</v>
      </c>
      <c r="P775" s="116"/>
      <c r="Q775" s="116"/>
      <c r="R775" s="191"/>
      <c r="S775" s="191"/>
      <c r="T775" s="191">
        <v>0</v>
      </c>
      <c r="U775" s="92">
        <f t="shared" si="107"/>
        <v>0</v>
      </c>
      <c r="V775" s="179">
        <v>0</v>
      </c>
      <c r="W775" s="129">
        <f t="shared" si="108"/>
        <v>0</v>
      </c>
    </row>
    <row r="776" spans="1:23" ht="36" customHeight="1" outlineLevel="7" x14ac:dyDescent="0.2">
      <c r="A776" s="91"/>
      <c r="B776" s="93"/>
      <c r="C776" s="95"/>
      <c r="D776" s="95"/>
      <c r="E776" s="97"/>
      <c r="F776" s="101"/>
      <c r="G776" s="103"/>
      <c r="H776" s="103"/>
      <c r="I776" s="4" t="s">
        <v>294</v>
      </c>
      <c r="J776" s="6" t="s">
        <v>257</v>
      </c>
      <c r="K776" s="5">
        <v>100</v>
      </c>
      <c r="L776" s="5">
        <v>0</v>
      </c>
      <c r="M776" s="5">
        <f t="shared" si="109"/>
        <v>0</v>
      </c>
      <c r="N776" s="5">
        <v>0</v>
      </c>
      <c r="O776" s="6">
        <f t="shared" si="113"/>
        <v>0</v>
      </c>
      <c r="P776" s="116"/>
      <c r="Q776" s="116"/>
      <c r="R776" s="191"/>
      <c r="S776" s="191"/>
      <c r="T776" s="191">
        <v>0</v>
      </c>
      <c r="U776" s="92">
        <f t="shared" si="107"/>
        <v>0</v>
      </c>
      <c r="V776" s="179">
        <v>0</v>
      </c>
      <c r="W776" s="129">
        <f t="shared" si="108"/>
        <v>0</v>
      </c>
    </row>
    <row r="777" spans="1:23" ht="36" customHeight="1" outlineLevel="5" x14ac:dyDescent="0.2">
      <c r="A777" s="91"/>
      <c r="B777" s="93"/>
      <c r="C777" s="95"/>
      <c r="D777" s="95"/>
      <c r="E777" s="97"/>
      <c r="F777" s="101"/>
      <c r="G777" s="103"/>
      <c r="H777" s="103"/>
      <c r="I777" s="22" t="s">
        <v>146</v>
      </c>
      <c r="J777" s="24"/>
      <c r="K777" s="23"/>
      <c r="L777" s="23"/>
      <c r="M777" s="23"/>
      <c r="N777" s="23"/>
      <c r="O777" s="24"/>
      <c r="P777" s="115"/>
      <c r="Q777" s="115"/>
      <c r="R777" s="190"/>
      <c r="S777" s="190"/>
      <c r="T777" s="190"/>
      <c r="U777" s="92">
        <f t="shared" si="107"/>
        <v>0</v>
      </c>
      <c r="V777" s="179"/>
      <c r="W777" s="129">
        <f t="shared" si="108"/>
        <v>0</v>
      </c>
    </row>
    <row r="778" spans="1:23" ht="36" customHeight="1" outlineLevel="7" x14ac:dyDescent="0.2">
      <c r="A778" s="91"/>
      <c r="B778" s="93"/>
      <c r="C778" s="95"/>
      <c r="D778" s="95"/>
      <c r="E778" s="97"/>
      <c r="F778" s="101"/>
      <c r="G778" s="103"/>
      <c r="H778" s="103"/>
      <c r="I778" s="4" t="s">
        <v>291</v>
      </c>
      <c r="J778" s="6" t="s">
        <v>256</v>
      </c>
      <c r="K778" s="5">
        <v>1183</v>
      </c>
      <c r="L778" s="5">
        <v>0</v>
      </c>
      <c r="M778" s="5">
        <f t="shared" si="109"/>
        <v>0</v>
      </c>
      <c r="N778" s="5">
        <v>0</v>
      </c>
      <c r="O778" s="6">
        <f t="shared" ref="O778:O784" si="114">N778/K778</f>
        <v>0</v>
      </c>
      <c r="P778" s="116"/>
      <c r="Q778" s="116"/>
      <c r="R778" s="191"/>
      <c r="S778" s="191"/>
      <c r="T778" s="191">
        <v>0</v>
      </c>
      <c r="U778" s="92">
        <f t="shared" si="107"/>
        <v>0</v>
      </c>
      <c r="V778" s="179">
        <v>0</v>
      </c>
      <c r="W778" s="129">
        <f t="shared" si="108"/>
        <v>0</v>
      </c>
    </row>
    <row r="779" spans="1:23" ht="36" customHeight="1" outlineLevel="7" x14ac:dyDescent="0.2">
      <c r="A779" s="91"/>
      <c r="B779" s="93"/>
      <c r="C779" s="95"/>
      <c r="D779" s="95"/>
      <c r="E779" s="97"/>
      <c r="F779" s="101"/>
      <c r="G779" s="103"/>
      <c r="H779" s="103"/>
      <c r="I779" s="4" t="s">
        <v>292</v>
      </c>
      <c r="J779" s="6" t="s">
        <v>257</v>
      </c>
      <c r="K779" s="5">
        <v>100</v>
      </c>
      <c r="L779" s="5">
        <v>0</v>
      </c>
      <c r="M779" s="5">
        <f t="shared" si="109"/>
        <v>0</v>
      </c>
      <c r="N779" s="5">
        <v>0</v>
      </c>
      <c r="O779" s="6">
        <f t="shared" si="114"/>
        <v>0</v>
      </c>
      <c r="P779" s="116"/>
      <c r="Q779" s="116"/>
      <c r="R779" s="191"/>
      <c r="S779" s="191"/>
      <c r="T779" s="191">
        <v>0</v>
      </c>
      <c r="U779" s="92">
        <f t="shared" si="107"/>
        <v>0</v>
      </c>
      <c r="V779" s="179">
        <v>0</v>
      </c>
      <c r="W779" s="129">
        <f t="shared" si="108"/>
        <v>0</v>
      </c>
    </row>
    <row r="780" spans="1:23" ht="36" customHeight="1" outlineLevel="7" x14ac:dyDescent="0.2">
      <c r="A780" s="91"/>
      <c r="B780" s="93"/>
      <c r="C780" s="95"/>
      <c r="D780" s="95"/>
      <c r="E780" s="97"/>
      <c r="F780" s="101"/>
      <c r="G780" s="103"/>
      <c r="H780" s="103"/>
      <c r="I780" s="4" t="s">
        <v>231</v>
      </c>
      <c r="J780" s="6" t="s">
        <v>256</v>
      </c>
      <c r="K780" s="5">
        <v>1183</v>
      </c>
      <c r="L780" s="5">
        <v>0</v>
      </c>
      <c r="M780" s="5">
        <f t="shared" si="109"/>
        <v>0</v>
      </c>
      <c r="N780" s="5">
        <v>0</v>
      </c>
      <c r="O780" s="6">
        <f t="shared" si="114"/>
        <v>0</v>
      </c>
      <c r="P780" s="116"/>
      <c r="Q780" s="116"/>
      <c r="R780" s="191"/>
      <c r="S780" s="191"/>
      <c r="T780" s="191">
        <v>0</v>
      </c>
      <c r="U780" s="92">
        <f t="shared" si="107"/>
        <v>0</v>
      </c>
      <c r="V780" s="179">
        <v>0</v>
      </c>
      <c r="W780" s="129">
        <f t="shared" si="108"/>
        <v>0</v>
      </c>
    </row>
    <row r="781" spans="1:23" ht="36" customHeight="1" outlineLevel="7" x14ac:dyDescent="0.2">
      <c r="A781" s="91"/>
      <c r="B781" s="93"/>
      <c r="C781" s="95"/>
      <c r="D781" s="95"/>
      <c r="E781" s="97"/>
      <c r="F781" s="101"/>
      <c r="G781" s="103"/>
      <c r="H781" s="103"/>
      <c r="I781" s="4" t="s">
        <v>80</v>
      </c>
      <c r="J781" s="6" t="s">
        <v>256</v>
      </c>
      <c r="K781" s="5">
        <v>1183</v>
      </c>
      <c r="L781" s="5">
        <v>0</v>
      </c>
      <c r="M781" s="5">
        <f t="shared" si="109"/>
        <v>0</v>
      </c>
      <c r="N781" s="5">
        <v>0</v>
      </c>
      <c r="O781" s="6">
        <f t="shared" si="114"/>
        <v>0</v>
      </c>
      <c r="P781" s="116"/>
      <c r="Q781" s="116"/>
      <c r="R781" s="191"/>
      <c r="S781" s="191"/>
      <c r="T781" s="191">
        <v>0</v>
      </c>
      <c r="U781" s="92">
        <f t="shared" si="107"/>
        <v>0</v>
      </c>
      <c r="V781" s="179">
        <v>0</v>
      </c>
      <c r="W781" s="129">
        <f t="shared" si="108"/>
        <v>0</v>
      </c>
    </row>
    <row r="782" spans="1:23" ht="36" customHeight="1" outlineLevel="7" x14ac:dyDescent="0.2">
      <c r="A782" s="91"/>
      <c r="B782" s="93"/>
      <c r="C782" s="95"/>
      <c r="D782" s="95"/>
      <c r="E782" s="97"/>
      <c r="F782" s="101"/>
      <c r="G782" s="103"/>
      <c r="H782" s="103"/>
      <c r="I782" s="4" t="s">
        <v>82</v>
      </c>
      <c r="J782" s="6" t="s">
        <v>257</v>
      </c>
      <c r="K782" s="5">
        <v>100</v>
      </c>
      <c r="L782" s="5">
        <v>0</v>
      </c>
      <c r="M782" s="5">
        <f t="shared" si="109"/>
        <v>0</v>
      </c>
      <c r="N782" s="5">
        <v>0</v>
      </c>
      <c r="O782" s="6">
        <f t="shared" si="114"/>
        <v>0</v>
      </c>
      <c r="P782" s="116"/>
      <c r="Q782" s="116"/>
      <c r="R782" s="191"/>
      <c r="S782" s="191"/>
      <c r="T782" s="191">
        <v>0</v>
      </c>
      <c r="U782" s="92">
        <f t="shared" si="107"/>
        <v>0</v>
      </c>
      <c r="V782" s="179">
        <v>0</v>
      </c>
      <c r="W782" s="129">
        <f t="shared" si="108"/>
        <v>0</v>
      </c>
    </row>
    <row r="783" spans="1:23" ht="36" customHeight="1" outlineLevel="7" x14ac:dyDescent="0.2">
      <c r="A783" s="91"/>
      <c r="B783" s="93"/>
      <c r="C783" s="95"/>
      <c r="D783" s="95"/>
      <c r="E783" s="97"/>
      <c r="F783" s="101"/>
      <c r="G783" s="103"/>
      <c r="H783" s="103"/>
      <c r="I783" s="4" t="s">
        <v>293</v>
      </c>
      <c r="J783" s="6" t="s">
        <v>256</v>
      </c>
      <c r="K783" s="5">
        <v>1183</v>
      </c>
      <c r="L783" s="5">
        <v>0</v>
      </c>
      <c r="M783" s="5">
        <f t="shared" si="109"/>
        <v>0</v>
      </c>
      <c r="N783" s="5">
        <v>0</v>
      </c>
      <c r="O783" s="6">
        <f t="shared" si="114"/>
        <v>0</v>
      </c>
      <c r="P783" s="116"/>
      <c r="Q783" s="116"/>
      <c r="R783" s="191"/>
      <c r="S783" s="191"/>
      <c r="T783" s="191">
        <v>0</v>
      </c>
      <c r="U783" s="92">
        <f t="shared" si="107"/>
        <v>0</v>
      </c>
      <c r="V783" s="179">
        <v>0</v>
      </c>
      <c r="W783" s="129">
        <f t="shared" si="108"/>
        <v>0</v>
      </c>
    </row>
    <row r="784" spans="1:23" ht="36" customHeight="1" outlineLevel="7" x14ac:dyDescent="0.2">
      <c r="A784" s="91"/>
      <c r="B784" s="93"/>
      <c r="C784" s="95"/>
      <c r="D784" s="95"/>
      <c r="E784" s="97"/>
      <c r="F784" s="101"/>
      <c r="G784" s="103"/>
      <c r="H784" s="103"/>
      <c r="I784" s="4" t="s">
        <v>294</v>
      </c>
      <c r="J784" s="6" t="s">
        <v>257</v>
      </c>
      <c r="K784" s="5">
        <v>100</v>
      </c>
      <c r="L784" s="5">
        <v>0</v>
      </c>
      <c r="M784" s="5">
        <f t="shared" si="109"/>
        <v>0</v>
      </c>
      <c r="N784" s="5">
        <v>0</v>
      </c>
      <c r="O784" s="6">
        <f t="shared" si="114"/>
        <v>0</v>
      </c>
      <c r="P784" s="116"/>
      <c r="Q784" s="116"/>
      <c r="R784" s="191"/>
      <c r="S784" s="191"/>
      <c r="T784" s="191">
        <v>0</v>
      </c>
      <c r="U784" s="92">
        <f t="shared" si="107"/>
        <v>0</v>
      </c>
      <c r="V784" s="179">
        <v>0</v>
      </c>
      <c r="W784" s="129">
        <f t="shared" si="108"/>
        <v>0</v>
      </c>
    </row>
    <row r="785" spans="1:23" ht="36" customHeight="1" outlineLevel="5" x14ac:dyDescent="0.2">
      <c r="A785" s="91"/>
      <c r="B785" s="93"/>
      <c r="C785" s="95"/>
      <c r="D785" s="95"/>
      <c r="E785" s="97"/>
      <c r="F785" s="101"/>
      <c r="G785" s="103"/>
      <c r="H785" s="103"/>
      <c r="I785" s="22" t="s">
        <v>147</v>
      </c>
      <c r="J785" s="24"/>
      <c r="K785" s="23"/>
      <c r="L785" s="23"/>
      <c r="M785" s="23"/>
      <c r="N785" s="23"/>
      <c r="O785" s="24"/>
      <c r="P785" s="115"/>
      <c r="Q785" s="115"/>
      <c r="R785" s="190"/>
      <c r="S785" s="190"/>
      <c r="T785" s="190"/>
      <c r="U785" s="92">
        <f t="shared" si="107"/>
        <v>0</v>
      </c>
      <c r="V785" s="179"/>
      <c r="W785" s="129">
        <f t="shared" si="108"/>
        <v>0</v>
      </c>
    </row>
    <row r="786" spans="1:23" ht="36" customHeight="1" outlineLevel="7" x14ac:dyDescent="0.2">
      <c r="A786" s="91"/>
      <c r="B786" s="93"/>
      <c r="C786" s="95"/>
      <c r="D786" s="95"/>
      <c r="E786" s="97"/>
      <c r="F786" s="101"/>
      <c r="G786" s="103"/>
      <c r="H786" s="103"/>
      <c r="I786" s="4" t="s">
        <v>291</v>
      </c>
      <c r="J786" s="6" t="s">
        <v>256</v>
      </c>
      <c r="K786" s="5">
        <v>1183</v>
      </c>
      <c r="L786" s="5">
        <v>0</v>
      </c>
      <c r="M786" s="5">
        <f t="shared" si="109"/>
        <v>0</v>
      </c>
      <c r="N786" s="5">
        <v>0</v>
      </c>
      <c r="O786" s="6">
        <f t="shared" ref="O786:O792" si="115">N786/K786</f>
        <v>0</v>
      </c>
      <c r="P786" s="116"/>
      <c r="Q786" s="116"/>
      <c r="R786" s="191"/>
      <c r="S786" s="191"/>
      <c r="T786" s="191">
        <v>0</v>
      </c>
      <c r="U786" s="92">
        <f t="shared" si="107"/>
        <v>0</v>
      </c>
      <c r="V786" s="179">
        <v>0</v>
      </c>
      <c r="W786" s="129">
        <f t="shared" si="108"/>
        <v>0</v>
      </c>
    </row>
    <row r="787" spans="1:23" ht="36" customHeight="1" outlineLevel="7" x14ac:dyDescent="0.2">
      <c r="A787" s="91"/>
      <c r="B787" s="93"/>
      <c r="C787" s="95"/>
      <c r="D787" s="95"/>
      <c r="E787" s="97"/>
      <c r="F787" s="101"/>
      <c r="G787" s="103"/>
      <c r="H787" s="103"/>
      <c r="I787" s="4" t="s">
        <v>292</v>
      </c>
      <c r="J787" s="6" t="s">
        <v>257</v>
      </c>
      <c r="K787" s="5">
        <v>100</v>
      </c>
      <c r="L787" s="5">
        <v>0</v>
      </c>
      <c r="M787" s="5">
        <f t="shared" si="109"/>
        <v>0</v>
      </c>
      <c r="N787" s="5">
        <v>0</v>
      </c>
      <c r="O787" s="6">
        <f t="shared" si="115"/>
        <v>0</v>
      </c>
      <c r="P787" s="116"/>
      <c r="Q787" s="116"/>
      <c r="R787" s="191"/>
      <c r="S787" s="191"/>
      <c r="T787" s="191">
        <v>0</v>
      </c>
      <c r="U787" s="92">
        <f t="shared" si="107"/>
        <v>0</v>
      </c>
      <c r="V787" s="179">
        <v>0</v>
      </c>
      <c r="W787" s="129">
        <f t="shared" si="108"/>
        <v>0</v>
      </c>
    </row>
    <row r="788" spans="1:23" ht="36" customHeight="1" outlineLevel="7" x14ac:dyDescent="0.2">
      <c r="A788" s="91"/>
      <c r="B788" s="93"/>
      <c r="C788" s="95"/>
      <c r="D788" s="95"/>
      <c r="E788" s="97"/>
      <c r="F788" s="101"/>
      <c r="G788" s="103"/>
      <c r="H788" s="103"/>
      <c r="I788" s="4" t="s">
        <v>231</v>
      </c>
      <c r="J788" s="6" t="s">
        <v>256</v>
      </c>
      <c r="K788" s="5">
        <v>1183</v>
      </c>
      <c r="L788" s="5">
        <v>0</v>
      </c>
      <c r="M788" s="5">
        <f t="shared" si="109"/>
        <v>0</v>
      </c>
      <c r="N788" s="5">
        <v>0</v>
      </c>
      <c r="O788" s="6">
        <f t="shared" si="115"/>
        <v>0</v>
      </c>
      <c r="P788" s="116"/>
      <c r="Q788" s="116"/>
      <c r="R788" s="191"/>
      <c r="S788" s="191"/>
      <c r="T788" s="191">
        <v>0</v>
      </c>
      <c r="U788" s="92">
        <f t="shared" si="107"/>
        <v>0</v>
      </c>
      <c r="V788" s="179">
        <v>0</v>
      </c>
      <c r="W788" s="129">
        <f t="shared" si="108"/>
        <v>0</v>
      </c>
    </row>
    <row r="789" spans="1:23" ht="36" customHeight="1" outlineLevel="7" x14ac:dyDescent="0.2">
      <c r="A789" s="91"/>
      <c r="B789" s="93"/>
      <c r="C789" s="95"/>
      <c r="D789" s="95"/>
      <c r="E789" s="97"/>
      <c r="F789" s="101"/>
      <c r="G789" s="103"/>
      <c r="H789" s="103"/>
      <c r="I789" s="4" t="s">
        <v>80</v>
      </c>
      <c r="J789" s="6" t="s">
        <v>256</v>
      </c>
      <c r="K789" s="5">
        <v>1183</v>
      </c>
      <c r="L789" s="5">
        <v>0</v>
      </c>
      <c r="M789" s="5">
        <f t="shared" si="109"/>
        <v>0</v>
      </c>
      <c r="N789" s="5">
        <v>0</v>
      </c>
      <c r="O789" s="6">
        <f t="shared" si="115"/>
        <v>0</v>
      </c>
      <c r="P789" s="116"/>
      <c r="Q789" s="116"/>
      <c r="R789" s="191"/>
      <c r="S789" s="191"/>
      <c r="T789" s="191">
        <v>0</v>
      </c>
      <c r="U789" s="92">
        <f t="shared" si="107"/>
        <v>0</v>
      </c>
      <c r="V789" s="179">
        <v>0</v>
      </c>
      <c r="W789" s="129">
        <f t="shared" si="108"/>
        <v>0</v>
      </c>
    </row>
    <row r="790" spans="1:23" ht="36" customHeight="1" outlineLevel="7" x14ac:dyDescent="0.2">
      <c r="A790" s="91"/>
      <c r="B790" s="93"/>
      <c r="C790" s="95"/>
      <c r="D790" s="95"/>
      <c r="E790" s="97"/>
      <c r="F790" s="101"/>
      <c r="G790" s="103"/>
      <c r="H790" s="103"/>
      <c r="I790" s="4" t="s">
        <v>82</v>
      </c>
      <c r="J790" s="6" t="s">
        <v>257</v>
      </c>
      <c r="K790" s="5">
        <v>100</v>
      </c>
      <c r="L790" s="5">
        <v>0</v>
      </c>
      <c r="M790" s="5">
        <f t="shared" si="109"/>
        <v>0</v>
      </c>
      <c r="N790" s="5">
        <v>0</v>
      </c>
      <c r="O790" s="6">
        <f t="shared" si="115"/>
        <v>0</v>
      </c>
      <c r="P790" s="116"/>
      <c r="Q790" s="116"/>
      <c r="R790" s="191"/>
      <c r="S790" s="191"/>
      <c r="T790" s="191">
        <v>0</v>
      </c>
      <c r="U790" s="92">
        <f t="shared" si="107"/>
        <v>0</v>
      </c>
      <c r="V790" s="179">
        <v>0</v>
      </c>
      <c r="W790" s="129">
        <f t="shared" si="108"/>
        <v>0</v>
      </c>
    </row>
    <row r="791" spans="1:23" ht="36" customHeight="1" outlineLevel="7" x14ac:dyDescent="0.2">
      <c r="A791" s="91"/>
      <c r="B791" s="93"/>
      <c r="C791" s="95"/>
      <c r="D791" s="95"/>
      <c r="E791" s="97"/>
      <c r="F791" s="101"/>
      <c r="G791" s="103"/>
      <c r="H791" s="103"/>
      <c r="I791" s="4" t="s">
        <v>293</v>
      </c>
      <c r="J791" s="6" t="s">
        <v>256</v>
      </c>
      <c r="K791" s="5">
        <v>1183</v>
      </c>
      <c r="L791" s="5">
        <v>0</v>
      </c>
      <c r="M791" s="5">
        <f t="shared" si="109"/>
        <v>0</v>
      </c>
      <c r="N791" s="5">
        <v>0</v>
      </c>
      <c r="O791" s="6">
        <f t="shared" si="115"/>
        <v>0</v>
      </c>
      <c r="P791" s="116"/>
      <c r="Q791" s="116"/>
      <c r="R791" s="191"/>
      <c r="S791" s="191"/>
      <c r="T791" s="191">
        <v>0</v>
      </c>
      <c r="U791" s="92">
        <f t="shared" si="107"/>
        <v>0</v>
      </c>
      <c r="V791" s="179">
        <v>0</v>
      </c>
      <c r="W791" s="129">
        <f t="shared" si="108"/>
        <v>0</v>
      </c>
    </row>
    <row r="792" spans="1:23" ht="36" customHeight="1" outlineLevel="7" x14ac:dyDescent="0.2">
      <c r="A792" s="91"/>
      <c r="B792" s="93"/>
      <c r="C792" s="95"/>
      <c r="D792" s="95"/>
      <c r="E792" s="97"/>
      <c r="F792" s="101"/>
      <c r="G792" s="103"/>
      <c r="H792" s="103"/>
      <c r="I792" s="4" t="s">
        <v>294</v>
      </c>
      <c r="J792" s="6" t="s">
        <v>257</v>
      </c>
      <c r="K792" s="5">
        <v>100</v>
      </c>
      <c r="L792" s="5">
        <v>0</v>
      </c>
      <c r="M792" s="5">
        <f t="shared" si="109"/>
        <v>0</v>
      </c>
      <c r="N792" s="5">
        <v>0</v>
      </c>
      <c r="O792" s="6">
        <f t="shared" si="115"/>
        <v>0</v>
      </c>
      <c r="P792" s="116"/>
      <c r="Q792" s="116"/>
      <c r="R792" s="191"/>
      <c r="S792" s="191"/>
      <c r="T792" s="191">
        <v>0</v>
      </c>
      <c r="U792" s="92">
        <f t="shared" si="107"/>
        <v>0</v>
      </c>
      <c r="V792" s="179">
        <v>0</v>
      </c>
      <c r="W792" s="129">
        <f t="shared" si="108"/>
        <v>0</v>
      </c>
    </row>
    <row r="793" spans="1:23" ht="36" customHeight="1" outlineLevel="5" x14ac:dyDescent="0.2">
      <c r="A793" s="91"/>
      <c r="B793" s="93"/>
      <c r="C793" s="95"/>
      <c r="D793" s="95"/>
      <c r="E793" s="97"/>
      <c r="F793" s="101"/>
      <c r="G793" s="103"/>
      <c r="H793" s="103"/>
      <c r="I793" s="22" t="s">
        <v>148</v>
      </c>
      <c r="J793" s="24"/>
      <c r="K793" s="23"/>
      <c r="L793" s="23"/>
      <c r="M793" s="23"/>
      <c r="N793" s="23"/>
      <c r="O793" s="24"/>
      <c r="P793" s="115"/>
      <c r="Q793" s="115"/>
      <c r="R793" s="190"/>
      <c r="S793" s="190"/>
      <c r="T793" s="190"/>
      <c r="U793" s="92">
        <f t="shared" si="107"/>
        <v>0</v>
      </c>
      <c r="V793" s="179"/>
      <c r="W793" s="129">
        <f t="shared" si="108"/>
        <v>0</v>
      </c>
    </row>
    <row r="794" spans="1:23" ht="36" customHeight="1" outlineLevel="7" x14ac:dyDescent="0.2">
      <c r="A794" s="91"/>
      <c r="B794" s="93"/>
      <c r="C794" s="95"/>
      <c r="D794" s="95"/>
      <c r="E794" s="97"/>
      <c r="F794" s="101"/>
      <c r="G794" s="103"/>
      <c r="H794" s="103"/>
      <c r="I794" s="4" t="s">
        <v>291</v>
      </c>
      <c r="J794" s="6" t="s">
        <v>256</v>
      </c>
      <c r="K794" s="5">
        <v>1183</v>
      </c>
      <c r="L794" s="5">
        <v>0</v>
      </c>
      <c r="M794" s="5">
        <f t="shared" si="109"/>
        <v>0</v>
      </c>
      <c r="N794" s="5">
        <v>0</v>
      </c>
      <c r="O794" s="6">
        <f t="shared" ref="O794:O800" si="116">N794/K794</f>
        <v>0</v>
      </c>
      <c r="P794" s="116"/>
      <c r="Q794" s="116"/>
      <c r="R794" s="191"/>
      <c r="S794" s="191"/>
      <c r="T794" s="191">
        <v>0</v>
      </c>
      <c r="U794" s="92">
        <f t="shared" si="107"/>
        <v>0</v>
      </c>
      <c r="V794" s="179">
        <v>0</v>
      </c>
      <c r="W794" s="129">
        <f t="shared" si="108"/>
        <v>0</v>
      </c>
    </row>
    <row r="795" spans="1:23" ht="36" customHeight="1" outlineLevel="7" x14ac:dyDescent="0.2">
      <c r="A795" s="91"/>
      <c r="B795" s="93"/>
      <c r="C795" s="95"/>
      <c r="D795" s="95"/>
      <c r="E795" s="97"/>
      <c r="F795" s="101"/>
      <c r="G795" s="103"/>
      <c r="H795" s="103"/>
      <c r="I795" s="4" t="s">
        <v>292</v>
      </c>
      <c r="J795" s="6" t="s">
        <v>257</v>
      </c>
      <c r="K795" s="5">
        <v>100</v>
      </c>
      <c r="L795" s="5">
        <v>0</v>
      </c>
      <c r="M795" s="5">
        <f t="shared" si="109"/>
        <v>0</v>
      </c>
      <c r="N795" s="5">
        <v>0</v>
      </c>
      <c r="O795" s="6">
        <f t="shared" si="116"/>
        <v>0</v>
      </c>
      <c r="P795" s="116"/>
      <c r="Q795" s="116"/>
      <c r="R795" s="191"/>
      <c r="S795" s="191"/>
      <c r="T795" s="191">
        <v>0</v>
      </c>
      <c r="U795" s="92">
        <f t="shared" si="107"/>
        <v>0</v>
      </c>
      <c r="V795" s="179">
        <v>0</v>
      </c>
      <c r="W795" s="129">
        <f t="shared" si="108"/>
        <v>0</v>
      </c>
    </row>
    <row r="796" spans="1:23" ht="36" customHeight="1" outlineLevel="7" x14ac:dyDescent="0.2">
      <c r="A796" s="91"/>
      <c r="B796" s="93"/>
      <c r="C796" s="95"/>
      <c r="D796" s="95"/>
      <c r="E796" s="97"/>
      <c r="F796" s="101"/>
      <c r="G796" s="103"/>
      <c r="H796" s="103"/>
      <c r="I796" s="4" t="s">
        <v>231</v>
      </c>
      <c r="J796" s="6" t="s">
        <v>256</v>
      </c>
      <c r="K796" s="5">
        <v>1183</v>
      </c>
      <c r="L796" s="5">
        <v>0</v>
      </c>
      <c r="M796" s="5">
        <f t="shared" si="109"/>
        <v>0</v>
      </c>
      <c r="N796" s="5">
        <v>0</v>
      </c>
      <c r="O796" s="6">
        <f t="shared" si="116"/>
        <v>0</v>
      </c>
      <c r="P796" s="116"/>
      <c r="Q796" s="116"/>
      <c r="R796" s="191"/>
      <c r="S796" s="191"/>
      <c r="T796" s="191">
        <v>0</v>
      </c>
      <c r="U796" s="92">
        <f t="shared" si="107"/>
        <v>0</v>
      </c>
      <c r="V796" s="179">
        <v>0</v>
      </c>
      <c r="W796" s="129">
        <f t="shared" si="108"/>
        <v>0</v>
      </c>
    </row>
    <row r="797" spans="1:23" ht="36" customHeight="1" outlineLevel="7" x14ac:dyDescent="0.2">
      <c r="A797" s="91"/>
      <c r="B797" s="93"/>
      <c r="C797" s="95"/>
      <c r="D797" s="95"/>
      <c r="E797" s="97"/>
      <c r="F797" s="101"/>
      <c r="G797" s="103"/>
      <c r="H797" s="103"/>
      <c r="I797" s="4" t="s">
        <v>80</v>
      </c>
      <c r="J797" s="6" t="s">
        <v>256</v>
      </c>
      <c r="K797" s="5">
        <v>1183</v>
      </c>
      <c r="L797" s="5">
        <v>0</v>
      </c>
      <c r="M797" s="5">
        <f t="shared" si="109"/>
        <v>0</v>
      </c>
      <c r="N797" s="5">
        <v>0</v>
      </c>
      <c r="O797" s="6">
        <f t="shared" si="116"/>
        <v>0</v>
      </c>
      <c r="P797" s="116"/>
      <c r="Q797" s="116"/>
      <c r="R797" s="191"/>
      <c r="S797" s="191"/>
      <c r="T797" s="191">
        <v>0</v>
      </c>
      <c r="U797" s="92">
        <f t="shared" si="107"/>
        <v>0</v>
      </c>
      <c r="V797" s="179">
        <v>0</v>
      </c>
      <c r="W797" s="129">
        <f t="shared" si="108"/>
        <v>0</v>
      </c>
    </row>
    <row r="798" spans="1:23" ht="36" customHeight="1" outlineLevel="7" x14ac:dyDescent="0.2">
      <c r="A798" s="91"/>
      <c r="B798" s="93"/>
      <c r="C798" s="95"/>
      <c r="D798" s="95"/>
      <c r="E798" s="97"/>
      <c r="F798" s="101"/>
      <c r="G798" s="103"/>
      <c r="H798" s="103"/>
      <c r="I798" s="4" t="s">
        <v>82</v>
      </c>
      <c r="J798" s="6" t="s">
        <v>257</v>
      </c>
      <c r="K798" s="5">
        <v>100</v>
      </c>
      <c r="L798" s="5">
        <v>0</v>
      </c>
      <c r="M798" s="5">
        <f t="shared" si="109"/>
        <v>0</v>
      </c>
      <c r="N798" s="5">
        <v>0</v>
      </c>
      <c r="O798" s="6">
        <f t="shared" si="116"/>
        <v>0</v>
      </c>
      <c r="P798" s="116"/>
      <c r="Q798" s="116"/>
      <c r="R798" s="191"/>
      <c r="S798" s="191"/>
      <c r="T798" s="191">
        <v>0</v>
      </c>
      <c r="U798" s="92">
        <f t="shared" si="107"/>
        <v>0</v>
      </c>
      <c r="V798" s="179">
        <v>0</v>
      </c>
      <c r="W798" s="129">
        <f t="shared" si="108"/>
        <v>0</v>
      </c>
    </row>
    <row r="799" spans="1:23" ht="36" customHeight="1" outlineLevel="7" x14ac:dyDescent="0.2">
      <c r="A799" s="91"/>
      <c r="B799" s="93"/>
      <c r="C799" s="95"/>
      <c r="D799" s="95"/>
      <c r="E799" s="97"/>
      <c r="F799" s="101"/>
      <c r="G799" s="103"/>
      <c r="H799" s="103"/>
      <c r="I799" s="4" t="s">
        <v>293</v>
      </c>
      <c r="J799" s="6" t="s">
        <v>256</v>
      </c>
      <c r="K799" s="5">
        <v>1183</v>
      </c>
      <c r="L799" s="5">
        <v>0</v>
      </c>
      <c r="M799" s="5">
        <f t="shared" si="109"/>
        <v>0</v>
      </c>
      <c r="N799" s="5">
        <v>0</v>
      </c>
      <c r="O799" s="6">
        <f t="shared" si="116"/>
        <v>0</v>
      </c>
      <c r="P799" s="116"/>
      <c r="Q799" s="116"/>
      <c r="R799" s="191"/>
      <c r="S799" s="191"/>
      <c r="T799" s="191">
        <v>0</v>
      </c>
      <c r="U799" s="92">
        <f t="shared" si="107"/>
        <v>0</v>
      </c>
      <c r="V799" s="179">
        <v>0</v>
      </c>
      <c r="W799" s="129">
        <f t="shared" si="108"/>
        <v>0</v>
      </c>
    </row>
    <row r="800" spans="1:23" ht="36" customHeight="1" outlineLevel="7" x14ac:dyDescent="0.2">
      <c r="A800" s="91"/>
      <c r="B800" s="93"/>
      <c r="C800" s="95"/>
      <c r="D800" s="95"/>
      <c r="E800" s="97"/>
      <c r="F800" s="101"/>
      <c r="G800" s="103"/>
      <c r="H800" s="103"/>
      <c r="I800" s="4" t="s">
        <v>294</v>
      </c>
      <c r="J800" s="6" t="s">
        <v>257</v>
      </c>
      <c r="K800" s="5">
        <v>100</v>
      </c>
      <c r="L800" s="5">
        <v>0</v>
      </c>
      <c r="M800" s="5">
        <f t="shared" si="109"/>
        <v>0</v>
      </c>
      <c r="N800" s="5">
        <v>0</v>
      </c>
      <c r="O800" s="6">
        <f t="shared" si="116"/>
        <v>0</v>
      </c>
      <c r="P800" s="116"/>
      <c r="Q800" s="116"/>
      <c r="R800" s="191"/>
      <c r="S800" s="191"/>
      <c r="T800" s="191">
        <v>0</v>
      </c>
      <c r="U800" s="92">
        <f t="shared" si="107"/>
        <v>0</v>
      </c>
      <c r="V800" s="179">
        <v>0</v>
      </c>
      <c r="W800" s="129">
        <f t="shared" si="108"/>
        <v>0</v>
      </c>
    </row>
    <row r="801" spans="1:23" ht="36" customHeight="1" outlineLevel="5" x14ac:dyDescent="0.2">
      <c r="A801" s="91"/>
      <c r="B801" s="93"/>
      <c r="C801" s="95"/>
      <c r="D801" s="95"/>
      <c r="E801" s="97"/>
      <c r="F801" s="101"/>
      <c r="G801" s="103"/>
      <c r="H801" s="103"/>
      <c r="I801" s="22" t="s">
        <v>149</v>
      </c>
      <c r="J801" s="24"/>
      <c r="K801" s="23"/>
      <c r="L801" s="23"/>
      <c r="M801" s="23"/>
      <c r="N801" s="23"/>
      <c r="O801" s="24"/>
      <c r="P801" s="115"/>
      <c r="Q801" s="115"/>
      <c r="R801" s="190"/>
      <c r="S801" s="190"/>
      <c r="T801" s="190"/>
      <c r="U801" s="92">
        <f t="shared" si="107"/>
        <v>0</v>
      </c>
      <c r="V801" s="179"/>
      <c r="W801" s="129">
        <f t="shared" si="108"/>
        <v>0</v>
      </c>
    </row>
    <row r="802" spans="1:23" ht="36" customHeight="1" outlineLevel="7" x14ac:dyDescent="0.2">
      <c r="A802" s="91"/>
      <c r="B802" s="93"/>
      <c r="C802" s="95"/>
      <c r="D802" s="95"/>
      <c r="E802" s="97"/>
      <c r="F802" s="101"/>
      <c r="G802" s="103"/>
      <c r="H802" s="103"/>
      <c r="I802" s="4" t="s">
        <v>291</v>
      </c>
      <c r="J802" s="6" t="s">
        <v>256</v>
      </c>
      <c r="K802" s="5">
        <v>1183</v>
      </c>
      <c r="L802" s="5">
        <v>0</v>
      </c>
      <c r="M802" s="5">
        <f t="shared" si="109"/>
        <v>0</v>
      </c>
      <c r="N802" s="5">
        <v>0</v>
      </c>
      <c r="O802" s="6">
        <f t="shared" ref="O802:O808" si="117">N802/K802</f>
        <v>0</v>
      </c>
      <c r="P802" s="116"/>
      <c r="Q802" s="116"/>
      <c r="R802" s="191"/>
      <c r="S802" s="191"/>
      <c r="T802" s="191">
        <v>0</v>
      </c>
      <c r="U802" s="92">
        <f t="shared" ref="U802:U865" si="118">T802-N802</f>
        <v>0</v>
      </c>
      <c r="V802" s="179">
        <v>0</v>
      </c>
      <c r="W802" s="129">
        <f t="shared" ref="W802:W865" si="119">V802-N802</f>
        <v>0</v>
      </c>
    </row>
    <row r="803" spans="1:23" ht="36" customHeight="1" outlineLevel="7" x14ac:dyDescent="0.2">
      <c r="A803" s="91"/>
      <c r="B803" s="93"/>
      <c r="C803" s="95"/>
      <c r="D803" s="95"/>
      <c r="E803" s="97"/>
      <c r="F803" s="101"/>
      <c r="G803" s="103"/>
      <c r="H803" s="103"/>
      <c r="I803" s="4" t="s">
        <v>292</v>
      </c>
      <c r="J803" s="6" t="s">
        <v>257</v>
      </c>
      <c r="K803" s="5">
        <v>100</v>
      </c>
      <c r="L803" s="5">
        <v>0</v>
      </c>
      <c r="M803" s="5">
        <f t="shared" ref="M803:M866" si="120">N803-L803</f>
        <v>0</v>
      </c>
      <c r="N803" s="5">
        <v>0</v>
      </c>
      <c r="O803" s="6">
        <f t="shared" si="117"/>
        <v>0</v>
      </c>
      <c r="P803" s="116"/>
      <c r="Q803" s="116"/>
      <c r="R803" s="191"/>
      <c r="S803" s="191"/>
      <c r="T803" s="191">
        <v>0</v>
      </c>
      <c r="U803" s="92">
        <f t="shared" si="118"/>
        <v>0</v>
      </c>
      <c r="V803" s="179">
        <v>0</v>
      </c>
      <c r="W803" s="129">
        <f t="shared" si="119"/>
        <v>0</v>
      </c>
    </row>
    <row r="804" spans="1:23" ht="36" customHeight="1" outlineLevel="7" x14ac:dyDescent="0.2">
      <c r="A804" s="91"/>
      <c r="B804" s="93"/>
      <c r="C804" s="95"/>
      <c r="D804" s="95"/>
      <c r="E804" s="97"/>
      <c r="F804" s="101"/>
      <c r="G804" s="103"/>
      <c r="H804" s="103"/>
      <c r="I804" s="4" t="s">
        <v>231</v>
      </c>
      <c r="J804" s="6" t="s">
        <v>256</v>
      </c>
      <c r="K804" s="5">
        <v>1183</v>
      </c>
      <c r="L804" s="5">
        <v>0</v>
      </c>
      <c r="M804" s="5">
        <f t="shared" si="120"/>
        <v>0</v>
      </c>
      <c r="N804" s="5">
        <v>0</v>
      </c>
      <c r="O804" s="6">
        <f t="shared" si="117"/>
        <v>0</v>
      </c>
      <c r="P804" s="116"/>
      <c r="Q804" s="116"/>
      <c r="R804" s="191"/>
      <c r="S804" s="191"/>
      <c r="T804" s="191">
        <v>0</v>
      </c>
      <c r="U804" s="92">
        <f t="shared" si="118"/>
        <v>0</v>
      </c>
      <c r="V804" s="179">
        <v>0</v>
      </c>
      <c r="W804" s="129">
        <f t="shared" si="119"/>
        <v>0</v>
      </c>
    </row>
    <row r="805" spans="1:23" ht="36" customHeight="1" outlineLevel="7" x14ac:dyDescent="0.2">
      <c r="A805" s="91"/>
      <c r="B805" s="93"/>
      <c r="C805" s="95"/>
      <c r="D805" s="95"/>
      <c r="E805" s="97"/>
      <c r="F805" s="101"/>
      <c r="G805" s="103"/>
      <c r="H805" s="103"/>
      <c r="I805" s="4" t="s">
        <v>80</v>
      </c>
      <c r="J805" s="6" t="s">
        <v>256</v>
      </c>
      <c r="K805" s="5">
        <v>1183</v>
      </c>
      <c r="L805" s="5">
        <v>0</v>
      </c>
      <c r="M805" s="5">
        <f t="shared" si="120"/>
        <v>0</v>
      </c>
      <c r="N805" s="5">
        <v>0</v>
      </c>
      <c r="O805" s="6">
        <f t="shared" si="117"/>
        <v>0</v>
      </c>
      <c r="P805" s="116"/>
      <c r="Q805" s="116"/>
      <c r="R805" s="191"/>
      <c r="S805" s="191"/>
      <c r="T805" s="191">
        <v>0</v>
      </c>
      <c r="U805" s="92">
        <f t="shared" si="118"/>
        <v>0</v>
      </c>
      <c r="V805" s="179">
        <v>0</v>
      </c>
      <c r="W805" s="129">
        <f t="shared" si="119"/>
        <v>0</v>
      </c>
    </row>
    <row r="806" spans="1:23" ht="36" customHeight="1" outlineLevel="7" x14ac:dyDescent="0.2">
      <c r="A806" s="91"/>
      <c r="B806" s="93"/>
      <c r="C806" s="95"/>
      <c r="D806" s="95"/>
      <c r="E806" s="97"/>
      <c r="F806" s="101"/>
      <c r="G806" s="103"/>
      <c r="H806" s="103"/>
      <c r="I806" s="4" t="s">
        <v>82</v>
      </c>
      <c r="J806" s="6" t="s">
        <v>257</v>
      </c>
      <c r="K806" s="5">
        <v>100</v>
      </c>
      <c r="L806" s="5">
        <v>0</v>
      </c>
      <c r="M806" s="5">
        <f t="shared" si="120"/>
        <v>0</v>
      </c>
      <c r="N806" s="5">
        <v>0</v>
      </c>
      <c r="O806" s="6">
        <f t="shared" si="117"/>
        <v>0</v>
      </c>
      <c r="P806" s="116"/>
      <c r="Q806" s="116"/>
      <c r="R806" s="191"/>
      <c r="S806" s="191"/>
      <c r="T806" s="191">
        <v>0</v>
      </c>
      <c r="U806" s="92">
        <f t="shared" si="118"/>
        <v>0</v>
      </c>
      <c r="V806" s="179">
        <v>0</v>
      </c>
      <c r="W806" s="129">
        <f t="shared" si="119"/>
        <v>0</v>
      </c>
    </row>
    <row r="807" spans="1:23" ht="36" customHeight="1" outlineLevel="7" x14ac:dyDescent="0.2">
      <c r="A807" s="91"/>
      <c r="B807" s="93"/>
      <c r="C807" s="95"/>
      <c r="D807" s="95"/>
      <c r="E807" s="97"/>
      <c r="F807" s="101"/>
      <c r="G807" s="103"/>
      <c r="H807" s="103"/>
      <c r="I807" s="4" t="s">
        <v>293</v>
      </c>
      <c r="J807" s="6" t="s">
        <v>256</v>
      </c>
      <c r="K807" s="5">
        <v>1183</v>
      </c>
      <c r="L807" s="5">
        <v>0</v>
      </c>
      <c r="M807" s="5">
        <f t="shared" si="120"/>
        <v>0</v>
      </c>
      <c r="N807" s="5">
        <v>0</v>
      </c>
      <c r="O807" s="6">
        <f t="shared" si="117"/>
        <v>0</v>
      </c>
      <c r="P807" s="116"/>
      <c r="Q807" s="116"/>
      <c r="R807" s="191"/>
      <c r="S807" s="191"/>
      <c r="T807" s="191">
        <v>0</v>
      </c>
      <c r="U807" s="92">
        <f t="shared" si="118"/>
        <v>0</v>
      </c>
      <c r="V807" s="179">
        <v>0</v>
      </c>
      <c r="W807" s="129">
        <f t="shared" si="119"/>
        <v>0</v>
      </c>
    </row>
    <row r="808" spans="1:23" ht="36" customHeight="1" outlineLevel="7" x14ac:dyDescent="0.2">
      <c r="A808" s="91"/>
      <c r="B808" s="93"/>
      <c r="C808" s="95"/>
      <c r="D808" s="95"/>
      <c r="E808" s="97"/>
      <c r="F808" s="101"/>
      <c r="G808" s="103"/>
      <c r="H808" s="103"/>
      <c r="I808" s="4" t="s">
        <v>294</v>
      </c>
      <c r="J808" s="6" t="s">
        <v>257</v>
      </c>
      <c r="K808" s="5">
        <v>100</v>
      </c>
      <c r="L808" s="5">
        <v>0</v>
      </c>
      <c r="M808" s="5">
        <f t="shared" si="120"/>
        <v>0</v>
      </c>
      <c r="N808" s="5">
        <v>0</v>
      </c>
      <c r="O808" s="6">
        <f t="shared" si="117"/>
        <v>0</v>
      </c>
      <c r="P808" s="116"/>
      <c r="Q808" s="116"/>
      <c r="R808" s="191"/>
      <c r="S808" s="191"/>
      <c r="T808" s="191">
        <v>0</v>
      </c>
      <c r="U808" s="92">
        <f t="shared" si="118"/>
        <v>0</v>
      </c>
      <c r="V808" s="179">
        <v>0</v>
      </c>
      <c r="W808" s="129">
        <f t="shared" si="119"/>
        <v>0</v>
      </c>
    </row>
    <row r="809" spans="1:23" ht="34.5" customHeight="1" outlineLevel="2" x14ac:dyDescent="0.2">
      <c r="A809" s="91"/>
      <c r="B809" s="93"/>
      <c r="C809" s="95"/>
      <c r="D809" s="95"/>
      <c r="E809" s="95"/>
      <c r="F809" s="95"/>
      <c r="G809" s="95"/>
      <c r="H809" s="95"/>
      <c r="I809" s="10" t="s">
        <v>150</v>
      </c>
      <c r="J809" s="11"/>
      <c r="K809" s="11"/>
      <c r="L809" s="11"/>
      <c r="M809" s="11"/>
      <c r="N809" s="11"/>
      <c r="O809" s="12"/>
      <c r="P809" s="43"/>
      <c r="Q809" s="111" t="e">
        <f>#REF!*$Q$5</f>
        <v>#REF!</v>
      </c>
      <c r="R809" s="111"/>
      <c r="S809" s="111"/>
      <c r="T809" s="111"/>
      <c r="U809" s="92">
        <f t="shared" si="118"/>
        <v>0</v>
      </c>
      <c r="V809" s="179"/>
      <c r="W809" s="129">
        <f t="shared" si="119"/>
        <v>0</v>
      </c>
    </row>
    <row r="810" spans="1:23" ht="34.5" customHeight="1" outlineLevel="3" x14ac:dyDescent="0.2">
      <c r="A810" s="91"/>
      <c r="B810" s="93"/>
      <c r="C810" s="95"/>
      <c r="D810" s="95"/>
      <c r="E810" s="97"/>
      <c r="F810" s="97"/>
      <c r="G810" s="97"/>
      <c r="H810" s="97"/>
      <c r="I810" s="13" t="s">
        <v>21</v>
      </c>
      <c r="J810" s="14"/>
      <c r="K810" s="14"/>
      <c r="L810" s="14"/>
      <c r="M810" s="14"/>
      <c r="N810" s="14"/>
      <c r="O810" s="15"/>
      <c r="P810" s="44"/>
      <c r="Q810" s="111" t="e">
        <f>#REF!*$Q$5</f>
        <v>#REF!</v>
      </c>
      <c r="R810" s="111"/>
      <c r="S810" s="111"/>
      <c r="T810" s="111"/>
      <c r="U810" s="92">
        <f t="shared" si="118"/>
        <v>0</v>
      </c>
      <c r="V810" s="179"/>
      <c r="W810" s="129">
        <f t="shared" si="119"/>
        <v>0</v>
      </c>
    </row>
    <row r="811" spans="1:23" ht="34.5" customHeight="1" outlineLevel="7" x14ac:dyDescent="0.2">
      <c r="A811" s="91"/>
      <c r="B811" s="93"/>
      <c r="C811" s="95"/>
      <c r="D811" s="95"/>
      <c r="E811" s="97"/>
      <c r="F811" s="97"/>
      <c r="G811" s="97"/>
      <c r="H811" s="97"/>
      <c r="I811" s="4" t="s">
        <v>151</v>
      </c>
      <c r="J811" s="5" t="s">
        <v>257</v>
      </c>
      <c r="K811" s="38">
        <v>100</v>
      </c>
      <c r="L811" s="5">
        <v>100</v>
      </c>
      <c r="M811" s="5">
        <f t="shared" si="120"/>
        <v>0</v>
      </c>
      <c r="N811" s="5">
        <v>100</v>
      </c>
      <c r="O811" s="6">
        <f t="shared" ref="O811:O824" si="121">N811/K811</f>
        <v>1</v>
      </c>
      <c r="P811" s="41"/>
      <c r="Q811" s="111" t="e">
        <f>#REF!*$Q$5</f>
        <v>#REF!</v>
      </c>
      <c r="R811" s="111"/>
      <c r="S811" s="111"/>
      <c r="T811" s="111">
        <v>100</v>
      </c>
      <c r="U811" s="92">
        <f t="shared" si="118"/>
        <v>0</v>
      </c>
      <c r="V811" s="179">
        <v>100</v>
      </c>
      <c r="W811" s="129">
        <f t="shared" si="119"/>
        <v>0</v>
      </c>
    </row>
    <row r="812" spans="1:23" ht="34.5" customHeight="1" outlineLevel="7" x14ac:dyDescent="0.2">
      <c r="A812" s="91"/>
      <c r="B812" s="93"/>
      <c r="C812" s="95"/>
      <c r="D812" s="95"/>
      <c r="E812" s="97"/>
      <c r="F812" s="97"/>
      <c r="G812" s="97"/>
      <c r="H812" s="97"/>
      <c r="I812" s="4" t="s">
        <v>152</v>
      </c>
      <c r="J812" s="5" t="s">
        <v>257</v>
      </c>
      <c r="K812" s="38">
        <v>100</v>
      </c>
      <c r="L812" s="5">
        <v>100</v>
      </c>
      <c r="M812" s="5">
        <f t="shared" si="120"/>
        <v>0</v>
      </c>
      <c r="N812" s="5">
        <v>100</v>
      </c>
      <c r="O812" s="6">
        <f t="shared" si="121"/>
        <v>1</v>
      </c>
      <c r="P812" s="41"/>
      <c r="Q812" s="111" t="e">
        <f>#REF!*$Q$5</f>
        <v>#REF!</v>
      </c>
      <c r="R812" s="111"/>
      <c r="S812" s="111"/>
      <c r="T812" s="111">
        <v>100</v>
      </c>
      <c r="U812" s="92">
        <f t="shared" si="118"/>
        <v>0</v>
      </c>
      <c r="V812" s="179">
        <v>100</v>
      </c>
      <c r="W812" s="129">
        <f t="shared" si="119"/>
        <v>0</v>
      </c>
    </row>
    <row r="813" spans="1:23" ht="34.5" customHeight="1" outlineLevel="7" x14ac:dyDescent="0.2">
      <c r="A813" s="91"/>
      <c r="B813" s="93"/>
      <c r="C813" s="95"/>
      <c r="D813" s="95"/>
      <c r="E813" s="97"/>
      <c r="F813" s="97"/>
      <c r="G813" s="97"/>
      <c r="H813" s="97"/>
      <c r="I813" s="30" t="s">
        <v>153</v>
      </c>
      <c r="J813" s="5" t="s">
        <v>257</v>
      </c>
      <c r="K813" s="37">
        <v>100</v>
      </c>
      <c r="L813" s="34">
        <v>100</v>
      </c>
      <c r="M813" s="5">
        <f t="shared" si="120"/>
        <v>0</v>
      </c>
      <c r="N813" s="5">
        <v>100</v>
      </c>
      <c r="O813" s="6">
        <f t="shared" si="121"/>
        <v>1</v>
      </c>
      <c r="P813" s="41"/>
      <c r="Q813" s="111" t="e">
        <f>#REF!*$Q$5</f>
        <v>#REF!</v>
      </c>
      <c r="R813" s="111"/>
      <c r="S813" s="111"/>
      <c r="T813" s="111">
        <v>100</v>
      </c>
      <c r="U813" s="92">
        <f t="shared" si="118"/>
        <v>0</v>
      </c>
      <c r="V813" s="179">
        <v>100</v>
      </c>
      <c r="W813" s="129">
        <f t="shared" si="119"/>
        <v>0</v>
      </c>
    </row>
    <row r="814" spans="1:23" ht="34.5" customHeight="1" outlineLevel="7" x14ac:dyDescent="0.2">
      <c r="A814" s="91"/>
      <c r="B814" s="93"/>
      <c r="C814" s="95"/>
      <c r="D814" s="95"/>
      <c r="E814" s="97"/>
      <c r="F814" s="97"/>
      <c r="G814" s="97"/>
      <c r="H814" s="97"/>
      <c r="I814" s="30" t="s">
        <v>154</v>
      </c>
      <c r="J814" s="5" t="s">
        <v>257</v>
      </c>
      <c r="K814" s="37">
        <v>100</v>
      </c>
      <c r="L814" s="34">
        <v>100</v>
      </c>
      <c r="M814" s="5">
        <f t="shared" si="120"/>
        <v>0</v>
      </c>
      <c r="N814" s="5">
        <v>100</v>
      </c>
      <c r="O814" s="6">
        <f t="shared" si="121"/>
        <v>1</v>
      </c>
      <c r="P814" s="41"/>
      <c r="Q814" s="111" t="e">
        <f>#REF!*$Q$5</f>
        <v>#REF!</v>
      </c>
      <c r="R814" s="111"/>
      <c r="S814" s="111"/>
      <c r="T814" s="111">
        <v>100</v>
      </c>
      <c r="U814" s="92">
        <f t="shared" si="118"/>
        <v>0</v>
      </c>
      <c r="V814" s="179">
        <v>100</v>
      </c>
      <c r="W814" s="129">
        <f t="shared" si="119"/>
        <v>0</v>
      </c>
    </row>
    <row r="815" spans="1:23" ht="34.5" customHeight="1" outlineLevel="7" x14ac:dyDescent="0.2">
      <c r="A815" s="91"/>
      <c r="B815" s="93"/>
      <c r="C815" s="95"/>
      <c r="D815" s="95"/>
      <c r="E815" s="97"/>
      <c r="F815" s="97"/>
      <c r="G815" s="97"/>
      <c r="H815" s="97"/>
      <c r="I815" s="30" t="s">
        <v>155</v>
      </c>
      <c r="J815" s="5" t="s">
        <v>257</v>
      </c>
      <c r="K815" s="37">
        <v>100</v>
      </c>
      <c r="L815" s="34">
        <v>100</v>
      </c>
      <c r="M815" s="5">
        <f t="shared" si="120"/>
        <v>0</v>
      </c>
      <c r="N815" s="5">
        <v>100</v>
      </c>
      <c r="O815" s="6">
        <f t="shared" si="121"/>
        <v>1</v>
      </c>
      <c r="P815" s="41"/>
      <c r="Q815" s="111" t="e">
        <f>#REF!*$Q$5</f>
        <v>#REF!</v>
      </c>
      <c r="R815" s="111"/>
      <c r="S815" s="111"/>
      <c r="T815" s="111">
        <v>100</v>
      </c>
      <c r="U815" s="92">
        <f t="shared" si="118"/>
        <v>0</v>
      </c>
      <c r="V815" s="179">
        <v>100</v>
      </c>
      <c r="W815" s="129">
        <f t="shared" si="119"/>
        <v>0</v>
      </c>
    </row>
    <row r="816" spans="1:23" ht="34.5" customHeight="1" outlineLevel="7" x14ac:dyDescent="0.2">
      <c r="A816" s="91"/>
      <c r="B816" s="93"/>
      <c r="C816" s="95"/>
      <c r="D816" s="95"/>
      <c r="E816" s="97"/>
      <c r="F816" s="97"/>
      <c r="G816" s="97"/>
      <c r="H816" s="97"/>
      <c r="I816" s="30" t="s">
        <v>156</v>
      </c>
      <c r="J816" s="5" t="s">
        <v>257</v>
      </c>
      <c r="K816" s="37">
        <v>100</v>
      </c>
      <c r="L816" s="34">
        <v>20</v>
      </c>
      <c r="M816" s="5">
        <f t="shared" si="120"/>
        <v>80</v>
      </c>
      <c r="N816" s="5">
        <v>100</v>
      </c>
      <c r="O816" s="6">
        <f t="shared" si="121"/>
        <v>1</v>
      </c>
      <c r="P816" s="41"/>
      <c r="Q816" s="111" t="e">
        <f>#REF!*$Q$5</f>
        <v>#REF!</v>
      </c>
      <c r="R816" s="111"/>
      <c r="S816" s="111"/>
      <c r="T816" s="111">
        <v>100</v>
      </c>
      <c r="U816" s="92">
        <f t="shared" si="118"/>
        <v>0</v>
      </c>
      <c r="V816" s="179">
        <v>0</v>
      </c>
      <c r="W816" s="129">
        <f t="shared" si="119"/>
        <v>-100</v>
      </c>
    </row>
    <row r="817" spans="1:23" ht="34.5" customHeight="1" outlineLevel="7" x14ac:dyDescent="0.2">
      <c r="A817" s="91"/>
      <c r="B817" s="93"/>
      <c r="C817" s="95"/>
      <c r="D817" s="95"/>
      <c r="E817" s="97"/>
      <c r="F817" s="97"/>
      <c r="G817" s="97"/>
      <c r="H817" s="97"/>
      <c r="I817" s="4" t="s">
        <v>157</v>
      </c>
      <c r="J817" s="5" t="s">
        <v>257</v>
      </c>
      <c r="K817" s="38">
        <v>100</v>
      </c>
      <c r="L817" s="5">
        <v>20</v>
      </c>
      <c r="M817" s="5">
        <f t="shared" si="120"/>
        <v>80</v>
      </c>
      <c r="N817" s="5">
        <v>100</v>
      </c>
      <c r="O817" s="6">
        <f t="shared" si="121"/>
        <v>1</v>
      </c>
      <c r="P817" s="41"/>
      <c r="Q817" s="111" t="e">
        <f>#REF!*$Q$5</f>
        <v>#REF!</v>
      </c>
      <c r="R817" s="111"/>
      <c r="S817" s="111"/>
      <c r="T817" s="111">
        <v>100</v>
      </c>
      <c r="U817" s="92">
        <f t="shared" si="118"/>
        <v>0</v>
      </c>
      <c r="V817" s="179">
        <v>0</v>
      </c>
      <c r="W817" s="129">
        <f t="shared" si="119"/>
        <v>-100</v>
      </c>
    </row>
    <row r="818" spans="1:23" ht="34.5" customHeight="1" outlineLevel="7" x14ac:dyDescent="0.2">
      <c r="A818" s="91"/>
      <c r="B818" s="93"/>
      <c r="C818" s="95"/>
      <c r="D818" s="95"/>
      <c r="E818" s="97"/>
      <c r="F818" s="97"/>
      <c r="G818" s="97"/>
      <c r="H818" s="97"/>
      <c r="I818" s="4" t="s">
        <v>158</v>
      </c>
      <c r="J818" s="5" t="s">
        <v>257</v>
      </c>
      <c r="K818" s="38">
        <v>100</v>
      </c>
      <c r="L818" s="5">
        <v>20</v>
      </c>
      <c r="M818" s="5">
        <f t="shared" si="120"/>
        <v>80</v>
      </c>
      <c r="N818" s="5">
        <v>100</v>
      </c>
      <c r="O818" s="6">
        <f t="shared" si="121"/>
        <v>1</v>
      </c>
      <c r="P818" s="41"/>
      <c r="Q818" s="111" t="e">
        <f>#REF!*$Q$5</f>
        <v>#REF!</v>
      </c>
      <c r="R818" s="111"/>
      <c r="S818" s="111"/>
      <c r="T818" s="111">
        <v>100</v>
      </c>
      <c r="U818" s="92">
        <f t="shared" si="118"/>
        <v>0</v>
      </c>
      <c r="V818" s="179">
        <v>0</v>
      </c>
      <c r="W818" s="129">
        <f t="shared" si="119"/>
        <v>-100</v>
      </c>
    </row>
    <row r="819" spans="1:23" ht="34.5" customHeight="1" outlineLevel="7" x14ac:dyDescent="0.2">
      <c r="A819" s="91"/>
      <c r="B819" s="93"/>
      <c r="C819" s="95"/>
      <c r="D819" s="95"/>
      <c r="E819" s="97"/>
      <c r="F819" s="97"/>
      <c r="G819" s="97"/>
      <c r="H819" s="97"/>
      <c r="I819" s="30" t="s">
        <v>159</v>
      </c>
      <c r="J819" s="5" t="s">
        <v>257</v>
      </c>
      <c r="K819" s="37">
        <v>100</v>
      </c>
      <c r="L819" s="34">
        <v>20</v>
      </c>
      <c r="M819" s="5">
        <f t="shared" si="120"/>
        <v>80</v>
      </c>
      <c r="N819" s="5">
        <v>100</v>
      </c>
      <c r="O819" s="6">
        <f t="shared" si="121"/>
        <v>1</v>
      </c>
      <c r="P819" s="41"/>
      <c r="Q819" s="111" t="e">
        <f>#REF!*$Q$5</f>
        <v>#REF!</v>
      </c>
      <c r="R819" s="111"/>
      <c r="S819" s="111"/>
      <c r="T819" s="111">
        <v>100</v>
      </c>
      <c r="U819" s="92">
        <f t="shared" si="118"/>
        <v>0</v>
      </c>
      <c r="V819" s="179">
        <v>0</v>
      </c>
      <c r="W819" s="129">
        <f t="shared" si="119"/>
        <v>-100</v>
      </c>
    </row>
    <row r="820" spans="1:23" ht="34.5" customHeight="1" outlineLevel="7" x14ac:dyDescent="0.2">
      <c r="A820" s="91"/>
      <c r="B820" s="93"/>
      <c r="C820" s="95"/>
      <c r="D820" s="95"/>
      <c r="E820" s="97"/>
      <c r="F820" s="97"/>
      <c r="G820" s="97"/>
      <c r="H820" s="97"/>
      <c r="I820" s="4" t="s">
        <v>160</v>
      </c>
      <c r="J820" s="5" t="s">
        <v>257</v>
      </c>
      <c r="K820" s="38">
        <v>100</v>
      </c>
      <c r="L820" s="5">
        <v>100</v>
      </c>
      <c r="M820" s="5">
        <f t="shared" si="120"/>
        <v>0</v>
      </c>
      <c r="N820" s="5">
        <v>100</v>
      </c>
      <c r="O820" s="6">
        <f t="shared" si="121"/>
        <v>1</v>
      </c>
      <c r="P820" s="41"/>
      <c r="Q820" s="111" t="e">
        <f>#REF!*$Q$5</f>
        <v>#REF!</v>
      </c>
      <c r="R820" s="111"/>
      <c r="S820" s="111"/>
      <c r="T820" s="111">
        <v>100</v>
      </c>
      <c r="U820" s="92">
        <f t="shared" si="118"/>
        <v>0</v>
      </c>
      <c r="V820" s="179">
        <v>50</v>
      </c>
      <c r="W820" s="129">
        <f t="shared" si="119"/>
        <v>-50</v>
      </c>
    </row>
    <row r="821" spans="1:23" ht="34.5" customHeight="1" outlineLevel="7" x14ac:dyDescent="0.2">
      <c r="A821" s="91"/>
      <c r="B821" s="93"/>
      <c r="C821" s="95"/>
      <c r="D821" s="95"/>
      <c r="E821" s="97"/>
      <c r="F821" s="97"/>
      <c r="G821" s="97"/>
      <c r="H821" s="97"/>
      <c r="I821" s="4" t="s">
        <v>161</v>
      </c>
      <c r="J821" s="5" t="s">
        <v>257</v>
      </c>
      <c r="K821" s="39">
        <v>100</v>
      </c>
      <c r="L821" s="5">
        <v>0</v>
      </c>
      <c r="M821" s="5">
        <f t="shared" si="120"/>
        <v>40</v>
      </c>
      <c r="N821" s="5">
        <v>40</v>
      </c>
      <c r="O821" s="6">
        <f t="shared" si="121"/>
        <v>0.4</v>
      </c>
      <c r="P821" s="41"/>
      <c r="Q821" s="111" t="e">
        <f>#REF!*$Q$5</f>
        <v>#REF!</v>
      </c>
      <c r="R821" s="111"/>
      <c r="S821" s="111"/>
      <c r="T821" s="111">
        <v>0</v>
      </c>
      <c r="U821" s="92">
        <f t="shared" si="118"/>
        <v>-40</v>
      </c>
      <c r="V821" s="179">
        <v>0</v>
      </c>
      <c r="W821" s="129">
        <f t="shared" si="119"/>
        <v>-40</v>
      </c>
    </row>
    <row r="822" spans="1:23" ht="34.5" customHeight="1" outlineLevel="7" x14ac:dyDescent="0.2">
      <c r="A822" s="91"/>
      <c r="B822" s="93"/>
      <c r="C822" s="95"/>
      <c r="D822" s="95"/>
      <c r="E822" s="97"/>
      <c r="F822" s="97"/>
      <c r="G822" s="97"/>
      <c r="H822" s="97"/>
      <c r="I822" s="30" t="s">
        <v>162</v>
      </c>
      <c r="J822" s="5" t="s">
        <v>257</v>
      </c>
      <c r="K822" s="37">
        <v>100</v>
      </c>
      <c r="L822" s="34">
        <v>0</v>
      </c>
      <c r="M822" s="5">
        <f t="shared" si="120"/>
        <v>40</v>
      </c>
      <c r="N822" s="5">
        <v>40</v>
      </c>
      <c r="O822" s="6">
        <f t="shared" si="121"/>
        <v>0.4</v>
      </c>
      <c r="P822" s="41"/>
      <c r="Q822" s="111" t="e">
        <f>#REF!*$Q$5</f>
        <v>#REF!</v>
      </c>
      <c r="R822" s="111"/>
      <c r="S822" s="111"/>
      <c r="T822" s="111">
        <v>0</v>
      </c>
      <c r="U822" s="92">
        <f t="shared" si="118"/>
        <v>-40</v>
      </c>
      <c r="V822" s="179">
        <v>0</v>
      </c>
      <c r="W822" s="129">
        <f t="shared" si="119"/>
        <v>-40</v>
      </c>
    </row>
    <row r="823" spans="1:23" ht="34.5" customHeight="1" outlineLevel="7" x14ac:dyDescent="0.2">
      <c r="A823" s="91"/>
      <c r="B823" s="93"/>
      <c r="C823" s="95"/>
      <c r="D823" s="95"/>
      <c r="E823" s="97"/>
      <c r="F823" s="97"/>
      <c r="G823" s="97"/>
      <c r="H823" s="97"/>
      <c r="I823" s="4" t="s">
        <v>34</v>
      </c>
      <c r="J823" s="5" t="s">
        <v>257</v>
      </c>
      <c r="K823" s="38">
        <v>100</v>
      </c>
      <c r="L823" s="5">
        <v>20</v>
      </c>
      <c r="M823" s="5">
        <f t="shared" si="120"/>
        <v>20</v>
      </c>
      <c r="N823" s="5">
        <v>40</v>
      </c>
      <c r="O823" s="6">
        <f t="shared" si="121"/>
        <v>0.4</v>
      </c>
      <c r="P823" s="41"/>
      <c r="Q823" s="111" t="e">
        <f>#REF!*$Q$5</f>
        <v>#REF!</v>
      </c>
      <c r="R823" s="111"/>
      <c r="S823" s="111"/>
      <c r="T823" s="111">
        <v>0</v>
      </c>
      <c r="U823" s="92">
        <f t="shared" si="118"/>
        <v>-40</v>
      </c>
      <c r="V823" s="179">
        <v>0</v>
      </c>
      <c r="W823" s="129">
        <f t="shared" si="119"/>
        <v>-40</v>
      </c>
    </row>
    <row r="824" spans="1:23" ht="34.5" customHeight="1" outlineLevel="7" x14ac:dyDescent="0.2">
      <c r="A824" s="91"/>
      <c r="B824" s="93"/>
      <c r="C824" s="95"/>
      <c r="D824" s="95"/>
      <c r="E824" s="97"/>
      <c r="F824" s="97"/>
      <c r="G824" s="97"/>
      <c r="H824" s="97"/>
      <c r="I824" s="4" t="s">
        <v>35</v>
      </c>
      <c r="J824" s="5" t="s">
        <v>257</v>
      </c>
      <c r="K824" s="38">
        <v>100</v>
      </c>
      <c r="L824" s="5">
        <v>100</v>
      </c>
      <c r="M824" s="5">
        <f t="shared" si="120"/>
        <v>0</v>
      </c>
      <c r="N824" s="5">
        <v>100</v>
      </c>
      <c r="O824" s="6">
        <f t="shared" si="121"/>
        <v>1</v>
      </c>
      <c r="P824" s="41"/>
      <c r="Q824" s="111" t="e">
        <f>#REF!*$Q$5</f>
        <v>#REF!</v>
      </c>
      <c r="R824" s="111"/>
      <c r="S824" s="111"/>
      <c r="T824" s="111">
        <v>100</v>
      </c>
      <c r="U824" s="92">
        <f t="shared" si="118"/>
        <v>0</v>
      </c>
      <c r="V824" s="179">
        <v>100</v>
      </c>
      <c r="W824" s="129">
        <f t="shared" si="119"/>
        <v>0</v>
      </c>
    </row>
    <row r="825" spans="1:23" ht="34.5" customHeight="1" outlineLevel="3" x14ac:dyDescent="0.2">
      <c r="A825" s="91"/>
      <c r="B825" s="93"/>
      <c r="C825" s="95"/>
      <c r="D825" s="95"/>
      <c r="E825" s="97"/>
      <c r="F825" s="97"/>
      <c r="G825" s="97"/>
      <c r="H825" s="97"/>
      <c r="I825" s="13" t="s">
        <v>56</v>
      </c>
      <c r="J825" s="14"/>
      <c r="K825" s="14"/>
      <c r="L825" s="14"/>
      <c r="M825" s="14"/>
      <c r="N825" s="14"/>
      <c r="O825" s="15"/>
      <c r="P825" s="44"/>
      <c r="Q825" s="111" t="e">
        <f>#REF!*$Q$5</f>
        <v>#REF!</v>
      </c>
      <c r="R825" s="111"/>
      <c r="S825" s="111"/>
      <c r="T825" s="111"/>
      <c r="U825" s="92">
        <f t="shared" si="118"/>
        <v>0</v>
      </c>
      <c r="V825" s="179"/>
      <c r="W825" s="129">
        <f t="shared" si="119"/>
        <v>0</v>
      </c>
    </row>
    <row r="826" spans="1:23" ht="34.5" customHeight="1" outlineLevel="4" x14ac:dyDescent="0.2">
      <c r="A826" s="91"/>
      <c r="B826" s="93"/>
      <c r="C826" s="95"/>
      <c r="D826" s="95"/>
      <c r="E826" s="97"/>
      <c r="F826" s="101"/>
      <c r="G826" s="101"/>
      <c r="H826" s="101"/>
      <c r="I826" s="19" t="s">
        <v>57</v>
      </c>
      <c r="J826" s="20"/>
      <c r="K826" s="20"/>
      <c r="L826" s="20"/>
      <c r="M826" s="20"/>
      <c r="N826" s="20"/>
      <c r="O826" s="21"/>
      <c r="P826" s="49"/>
      <c r="Q826" s="111" t="e">
        <f>#REF!*$Q$5</f>
        <v>#REF!</v>
      </c>
      <c r="R826" s="111"/>
      <c r="S826" s="111"/>
      <c r="T826" s="111"/>
      <c r="U826" s="92">
        <f t="shared" si="118"/>
        <v>0</v>
      </c>
      <c r="V826" s="179"/>
      <c r="W826" s="129">
        <f t="shared" si="119"/>
        <v>0</v>
      </c>
    </row>
    <row r="827" spans="1:23" ht="34.5" customHeight="1" outlineLevel="5" x14ac:dyDescent="0.2">
      <c r="A827" s="91"/>
      <c r="B827" s="93"/>
      <c r="C827" s="95"/>
      <c r="D827" s="95"/>
      <c r="E827" s="97"/>
      <c r="F827" s="101"/>
      <c r="G827" s="103"/>
      <c r="H827" s="103"/>
      <c r="I827" s="22" t="s">
        <v>58</v>
      </c>
      <c r="J827" s="23"/>
      <c r="K827" s="23"/>
      <c r="L827" s="23"/>
      <c r="M827" s="23"/>
      <c r="N827" s="23"/>
      <c r="O827" s="24"/>
      <c r="P827" s="50"/>
      <c r="Q827" s="111" t="e">
        <f>#REF!*$Q$5</f>
        <v>#REF!</v>
      </c>
      <c r="R827" s="111"/>
      <c r="S827" s="111"/>
      <c r="T827" s="111"/>
      <c r="U827" s="92">
        <f t="shared" si="118"/>
        <v>0</v>
      </c>
      <c r="V827" s="179"/>
      <c r="W827" s="129">
        <f t="shared" si="119"/>
        <v>0</v>
      </c>
    </row>
    <row r="828" spans="1:23" ht="34.5" customHeight="1" outlineLevel="6" x14ac:dyDescent="0.2">
      <c r="A828" s="91"/>
      <c r="B828" s="93"/>
      <c r="C828" s="95"/>
      <c r="D828" s="95"/>
      <c r="E828" s="97"/>
      <c r="F828" s="101"/>
      <c r="G828" s="103"/>
      <c r="H828" s="109"/>
      <c r="I828" s="27" t="s">
        <v>59</v>
      </c>
      <c r="J828" s="28"/>
      <c r="K828" s="28"/>
      <c r="L828" s="28"/>
      <c r="M828" s="28"/>
      <c r="N828" s="28"/>
      <c r="O828" s="29"/>
      <c r="P828" s="53"/>
      <c r="Q828" s="111" t="e">
        <f>#REF!*$Q$5</f>
        <v>#REF!</v>
      </c>
      <c r="R828" s="111"/>
      <c r="S828" s="111"/>
      <c r="T828" s="111"/>
      <c r="U828" s="92">
        <f t="shared" si="118"/>
        <v>0</v>
      </c>
      <c r="V828" s="179"/>
      <c r="W828" s="129">
        <f t="shared" si="119"/>
        <v>0</v>
      </c>
    </row>
    <row r="829" spans="1:23" ht="34.5" customHeight="1" outlineLevel="7" x14ac:dyDescent="0.2">
      <c r="A829" s="91"/>
      <c r="B829" s="93"/>
      <c r="C829" s="95"/>
      <c r="D829" s="95"/>
      <c r="E829" s="97"/>
      <c r="F829" s="101"/>
      <c r="G829" s="103"/>
      <c r="H829" s="109"/>
      <c r="I829" s="16" t="s">
        <v>60</v>
      </c>
      <c r="J829" s="17" t="s">
        <v>261</v>
      </c>
      <c r="K829" s="17">
        <v>26984</v>
      </c>
      <c r="L829" s="17">
        <v>5220</v>
      </c>
      <c r="M829" s="5">
        <f t="shared" si="120"/>
        <v>8776</v>
      </c>
      <c r="N829" s="5">
        <v>13996</v>
      </c>
      <c r="O829" s="6">
        <f t="shared" ref="O829:O834" si="122">N829/K829</f>
        <v>0.51867773495404679</v>
      </c>
      <c r="P829" s="192"/>
      <c r="Q829" s="111" t="e">
        <f>#REF!*$Q$5</f>
        <v>#REF!</v>
      </c>
      <c r="R829" s="111">
        <v>5220</v>
      </c>
      <c r="S829" s="111">
        <v>8776</v>
      </c>
      <c r="T829" s="111">
        <v>5220</v>
      </c>
      <c r="U829" s="92">
        <f t="shared" si="118"/>
        <v>-8776</v>
      </c>
      <c r="V829" s="179">
        <v>4780</v>
      </c>
      <c r="W829" s="129">
        <f t="shared" si="119"/>
        <v>-9216</v>
      </c>
    </row>
    <row r="830" spans="1:23" ht="34.5" customHeight="1" outlineLevel="7" x14ac:dyDescent="0.2">
      <c r="A830" s="91"/>
      <c r="B830" s="93"/>
      <c r="C830" s="95"/>
      <c r="D830" s="95"/>
      <c r="E830" s="97"/>
      <c r="F830" s="101"/>
      <c r="G830" s="103"/>
      <c r="H830" s="109"/>
      <c r="I830" s="16" t="s">
        <v>61</v>
      </c>
      <c r="J830" s="17" t="s">
        <v>261</v>
      </c>
      <c r="K830" s="17">
        <v>8095</v>
      </c>
      <c r="L830" s="17">
        <v>1172</v>
      </c>
      <c r="M830" s="5">
        <f t="shared" si="120"/>
        <v>2899</v>
      </c>
      <c r="N830" s="5">
        <v>4071</v>
      </c>
      <c r="O830" s="6">
        <f t="shared" si="122"/>
        <v>0.50290302655960473</v>
      </c>
      <c r="P830" s="192"/>
      <c r="Q830" s="111" t="e">
        <f>#REF!*$Q$5</f>
        <v>#REF!</v>
      </c>
      <c r="R830" s="111">
        <v>1172</v>
      </c>
      <c r="S830" s="111">
        <v>2899</v>
      </c>
      <c r="T830" s="111">
        <v>1458</v>
      </c>
      <c r="U830" s="92">
        <f t="shared" si="118"/>
        <v>-2613</v>
      </c>
      <c r="V830" s="179">
        <v>900</v>
      </c>
      <c r="W830" s="129">
        <f t="shared" si="119"/>
        <v>-3171</v>
      </c>
    </row>
    <row r="831" spans="1:23" ht="34.5" customHeight="1" outlineLevel="7" x14ac:dyDescent="0.2">
      <c r="A831" s="91"/>
      <c r="B831" s="93"/>
      <c r="C831" s="95"/>
      <c r="D831" s="95"/>
      <c r="E831" s="97"/>
      <c r="F831" s="101"/>
      <c r="G831" s="103"/>
      <c r="H831" s="109"/>
      <c r="I831" s="4" t="s">
        <v>62</v>
      </c>
      <c r="J831" s="5" t="s">
        <v>261</v>
      </c>
      <c r="K831" s="17">
        <v>8095</v>
      </c>
      <c r="L831" s="5">
        <v>900</v>
      </c>
      <c r="M831" s="5">
        <f t="shared" si="120"/>
        <v>2636</v>
      </c>
      <c r="N831" s="5">
        <v>3536</v>
      </c>
      <c r="O831" s="6">
        <f t="shared" si="122"/>
        <v>0.4368128474366893</v>
      </c>
      <c r="P831" s="193"/>
      <c r="Q831" s="111" t="e">
        <f>#REF!*$Q$5</f>
        <v>#REF!</v>
      </c>
      <c r="R831" s="111">
        <v>900</v>
      </c>
      <c r="S831" s="111">
        <v>2636</v>
      </c>
      <c r="T831" s="111">
        <v>1116</v>
      </c>
      <c r="U831" s="92">
        <f t="shared" si="118"/>
        <v>-2420</v>
      </c>
      <c r="V831" s="179">
        <v>576</v>
      </c>
      <c r="W831" s="129">
        <f t="shared" si="119"/>
        <v>-2960</v>
      </c>
    </row>
    <row r="832" spans="1:23" ht="34.5" customHeight="1" outlineLevel="7" x14ac:dyDescent="0.2">
      <c r="A832" s="91"/>
      <c r="B832" s="93"/>
      <c r="C832" s="95"/>
      <c r="D832" s="95"/>
      <c r="E832" s="97"/>
      <c r="F832" s="101"/>
      <c r="G832" s="103"/>
      <c r="H832" s="109"/>
      <c r="I832" s="4" t="s">
        <v>63</v>
      </c>
      <c r="J832" s="5" t="s">
        <v>261</v>
      </c>
      <c r="K832" s="17">
        <v>8095</v>
      </c>
      <c r="L832" s="5">
        <v>0</v>
      </c>
      <c r="M832" s="5">
        <f t="shared" si="120"/>
        <v>0</v>
      </c>
      <c r="N832" s="5">
        <v>0</v>
      </c>
      <c r="O832" s="6">
        <f t="shared" si="122"/>
        <v>0</v>
      </c>
      <c r="P832" s="193"/>
      <c r="Q832" s="111" t="e">
        <f>#REF!*$Q$5</f>
        <v>#REF!</v>
      </c>
      <c r="R832" s="111">
        <v>0</v>
      </c>
      <c r="S832" s="111">
        <v>0</v>
      </c>
      <c r="T832" s="111">
        <v>0</v>
      </c>
      <c r="U832" s="92">
        <f t="shared" si="118"/>
        <v>0</v>
      </c>
      <c r="V832" s="179">
        <v>0</v>
      </c>
      <c r="W832" s="129">
        <f t="shared" si="119"/>
        <v>0</v>
      </c>
    </row>
    <row r="833" spans="1:23" ht="34.5" customHeight="1" outlineLevel="7" x14ac:dyDescent="0.2">
      <c r="A833" s="91"/>
      <c r="B833" s="93"/>
      <c r="C833" s="95"/>
      <c r="D833" s="95"/>
      <c r="E833" s="97"/>
      <c r="F833" s="101"/>
      <c r="G833" s="103"/>
      <c r="H833" s="109"/>
      <c r="I833" s="4" t="s">
        <v>64</v>
      </c>
      <c r="J833" s="5" t="s">
        <v>261</v>
      </c>
      <c r="K833" s="17">
        <v>8095</v>
      </c>
      <c r="L833" s="5">
        <v>0</v>
      </c>
      <c r="M833" s="5">
        <f t="shared" si="120"/>
        <v>0</v>
      </c>
      <c r="N833" s="5">
        <v>0</v>
      </c>
      <c r="O833" s="6">
        <f t="shared" si="122"/>
        <v>0</v>
      </c>
      <c r="P833" s="193"/>
      <c r="Q833" s="111" t="e">
        <f>#REF!*$Q$5</f>
        <v>#REF!</v>
      </c>
      <c r="R833" s="111">
        <v>0</v>
      </c>
      <c r="S833" s="111">
        <v>0</v>
      </c>
      <c r="T833" s="111">
        <v>0</v>
      </c>
      <c r="U833" s="92">
        <f t="shared" si="118"/>
        <v>0</v>
      </c>
      <c r="V833" s="179">
        <v>0</v>
      </c>
      <c r="W833" s="129">
        <f t="shared" si="119"/>
        <v>0</v>
      </c>
    </row>
    <row r="834" spans="1:23" ht="34.5" customHeight="1" outlineLevel="7" x14ac:dyDescent="0.2">
      <c r="A834" s="91"/>
      <c r="B834" s="93"/>
      <c r="C834" s="95"/>
      <c r="D834" s="95"/>
      <c r="E834" s="97"/>
      <c r="F834" s="101"/>
      <c r="G834" s="103"/>
      <c r="H834" s="109"/>
      <c r="I834" s="4" t="s">
        <v>51</v>
      </c>
      <c r="J834" s="5" t="s">
        <v>257</v>
      </c>
      <c r="K834" s="5">
        <v>100</v>
      </c>
      <c r="L834" s="5">
        <v>25</v>
      </c>
      <c r="M834" s="5">
        <f t="shared" si="120"/>
        <v>0</v>
      </c>
      <c r="N834" s="5">
        <v>25</v>
      </c>
      <c r="O834" s="6">
        <f t="shared" si="122"/>
        <v>0.25</v>
      </c>
      <c r="P834" s="193"/>
      <c r="Q834" s="111" t="e">
        <f>#REF!*$Q$5</f>
        <v>#REF!</v>
      </c>
      <c r="R834" s="111">
        <v>25</v>
      </c>
      <c r="S834" s="111">
        <v>0</v>
      </c>
      <c r="T834" s="111">
        <v>25</v>
      </c>
      <c r="U834" s="92">
        <f t="shared" si="118"/>
        <v>0</v>
      </c>
      <c r="V834" s="179">
        <v>25</v>
      </c>
      <c r="W834" s="129">
        <f t="shared" si="119"/>
        <v>0</v>
      </c>
    </row>
    <row r="835" spans="1:23" ht="34.5" customHeight="1" outlineLevel="6" x14ac:dyDescent="0.2">
      <c r="A835" s="91"/>
      <c r="B835" s="93"/>
      <c r="C835" s="95"/>
      <c r="D835" s="95"/>
      <c r="E835" s="97"/>
      <c r="F835" s="101"/>
      <c r="G835" s="103"/>
      <c r="H835" s="109"/>
      <c r="I835" s="27" t="s">
        <v>65</v>
      </c>
      <c r="J835" s="28"/>
      <c r="K835" s="28"/>
      <c r="L835" s="28"/>
      <c r="M835" s="28"/>
      <c r="N835" s="28"/>
      <c r="O835" s="29"/>
      <c r="P835" s="53"/>
      <c r="Q835" s="111" t="e">
        <f>#REF!*$Q$5</f>
        <v>#REF!</v>
      </c>
      <c r="R835" s="111"/>
      <c r="S835" s="111"/>
      <c r="T835" s="111"/>
      <c r="U835" s="92">
        <f t="shared" si="118"/>
        <v>0</v>
      </c>
      <c r="V835" s="179"/>
      <c r="W835" s="129">
        <f t="shared" si="119"/>
        <v>0</v>
      </c>
    </row>
    <row r="836" spans="1:23" ht="34.5" customHeight="1" outlineLevel="7" x14ac:dyDescent="0.2">
      <c r="A836" s="91"/>
      <c r="B836" s="93"/>
      <c r="C836" s="95"/>
      <c r="D836" s="95"/>
      <c r="E836" s="97"/>
      <c r="F836" s="101"/>
      <c r="G836" s="103"/>
      <c r="H836" s="109"/>
      <c r="I836" s="16" t="s">
        <v>60</v>
      </c>
      <c r="J836" s="17" t="s">
        <v>261</v>
      </c>
      <c r="K836" s="17">
        <v>93</v>
      </c>
      <c r="L836" s="17">
        <v>0</v>
      </c>
      <c r="M836" s="5">
        <f t="shared" si="120"/>
        <v>0</v>
      </c>
      <c r="N836" s="5">
        <v>0</v>
      </c>
      <c r="O836" s="6">
        <f t="shared" ref="O836:O841" si="123">N836/K836</f>
        <v>0</v>
      </c>
      <c r="P836" s="52"/>
      <c r="Q836" s="111" t="e">
        <f>#REF!*$Q$5</f>
        <v>#REF!</v>
      </c>
      <c r="R836" s="111"/>
      <c r="S836" s="111"/>
      <c r="T836" s="111">
        <v>0</v>
      </c>
      <c r="U836" s="92">
        <f t="shared" si="118"/>
        <v>0</v>
      </c>
      <c r="V836" s="179">
        <v>0</v>
      </c>
      <c r="W836" s="129">
        <f t="shared" si="119"/>
        <v>0</v>
      </c>
    </row>
    <row r="837" spans="1:23" ht="34.5" customHeight="1" outlineLevel="7" x14ac:dyDescent="0.2">
      <c r="A837" s="91"/>
      <c r="B837" s="93"/>
      <c r="C837" s="95"/>
      <c r="D837" s="95"/>
      <c r="E837" s="97"/>
      <c r="F837" s="101"/>
      <c r="G837" s="103"/>
      <c r="H837" s="109"/>
      <c r="I837" s="16" t="s">
        <v>61</v>
      </c>
      <c r="J837" s="17" t="s">
        <v>261</v>
      </c>
      <c r="K837" s="17">
        <v>28</v>
      </c>
      <c r="L837" s="17">
        <v>0</v>
      </c>
      <c r="M837" s="5">
        <f t="shared" si="120"/>
        <v>0</v>
      </c>
      <c r="N837" s="5">
        <v>0</v>
      </c>
      <c r="O837" s="6">
        <f t="shared" si="123"/>
        <v>0</v>
      </c>
      <c r="P837" s="52"/>
      <c r="Q837" s="111" t="e">
        <f>#REF!*$Q$5</f>
        <v>#REF!</v>
      </c>
      <c r="R837" s="111"/>
      <c r="S837" s="111"/>
      <c r="T837" s="111">
        <v>0</v>
      </c>
      <c r="U837" s="92">
        <f t="shared" si="118"/>
        <v>0</v>
      </c>
      <c r="V837" s="179">
        <v>0</v>
      </c>
      <c r="W837" s="129">
        <f t="shared" si="119"/>
        <v>0</v>
      </c>
    </row>
    <row r="838" spans="1:23" ht="34.5" customHeight="1" outlineLevel="7" x14ac:dyDescent="0.2">
      <c r="A838" s="91"/>
      <c r="B838" s="93"/>
      <c r="C838" s="95"/>
      <c r="D838" s="95"/>
      <c r="E838" s="97"/>
      <c r="F838" s="101"/>
      <c r="G838" s="103"/>
      <c r="H838" s="109"/>
      <c r="I838" s="4" t="s">
        <v>62</v>
      </c>
      <c r="J838" s="5" t="s">
        <v>261</v>
      </c>
      <c r="K838" s="17">
        <v>28</v>
      </c>
      <c r="L838" s="5">
        <v>0</v>
      </c>
      <c r="M838" s="5">
        <f t="shared" si="120"/>
        <v>0</v>
      </c>
      <c r="N838" s="5">
        <v>0</v>
      </c>
      <c r="O838" s="6">
        <f t="shared" si="123"/>
        <v>0</v>
      </c>
      <c r="P838" s="41"/>
      <c r="Q838" s="111" t="e">
        <f>#REF!*$Q$5</f>
        <v>#REF!</v>
      </c>
      <c r="R838" s="111"/>
      <c r="S838" s="111"/>
      <c r="T838" s="111">
        <v>0</v>
      </c>
      <c r="U838" s="92">
        <f t="shared" si="118"/>
        <v>0</v>
      </c>
      <c r="V838" s="179">
        <v>0</v>
      </c>
      <c r="W838" s="129">
        <f t="shared" si="119"/>
        <v>0</v>
      </c>
    </row>
    <row r="839" spans="1:23" ht="34.5" customHeight="1" outlineLevel="7" x14ac:dyDescent="0.2">
      <c r="A839" s="91"/>
      <c r="B839" s="93"/>
      <c r="C839" s="95"/>
      <c r="D839" s="95"/>
      <c r="E839" s="97"/>
      <c r="F839" s="101"/>
      <c r="G839" s="103"/>
      <c r="H839" s="109"/>
      <c r="I839" s="4" t="s">
        <v>63</v>
      </c>
      <c r="J839" s="5" t="s">
        <v>261</v>
      </c>
      <c r="K839" s="17">
        <v>28</v>
      </c>
      <c r="L839" s="5">
        <v>0</v>
      </c>
      <c r="M839" s="5">
        <f t="shared" si="120"/>
        <v>0</v>
      </c>
      <c r="N839" s="5">
        <v>0</v>
      </c>
      <c r="O839" s="6">
        <f t="shared" si="123"/>
        <v>0</v>
      </c>
      <c r="P839" s="41"/>
      <c r="Q839" s="111" t="e">
        <f>#REF!*$Q$5</f>
        <v>#REF!</v>
      </c>
      <c r="R839" s="111"/>
      <c r="S839" s="111"/>
      <c r="T839" s="111">
        <v>0</v>
      </c>
      <c r="U839" s="92">
        <f t="shared" si="118"/>
        <v>0</v>
      </c>
      <c r="V839" s="179">
        <v>0</v>
      </c>
      <c r="W839" s="129">
        <f t="shared" si="119"/>
        <v>0</v>
      </c>
    </row>
    <row r="840" spans="1:23" ht="34.5" customHeight="1" outlineLevel="7" x14ac:dyDescent="0.2">
      <c r="A840" s="91"/>
      <c r="B840" s="93"/>
      <c r="C840" s="95"/>
      <c r="D840" s="95"/>
      <c r="E840" s="97"/>
      <c r="F840" s="101"/>
      <c r="G840" s="103"/>
      <c r="H840" s="109"/>
      <c r="I840" s="4" t="s">
        <v>64</v>
      </c>
      <c r="J840" s="5" t="s">
        <v>261</v>
      </c>
      <c r="K840" s="17">
        <v>28</v>
      </c>
      <c r="L840" s="5">
        <v>0</v>
      </c>
      <c r="M840" s="5">
        <f t="shared" si="120"/>
        <v>0</v>
      </c>
      <c r="N840" s="5">
        <v>0</v>
      </c>
      <c r="O840" s="6">
        <f t="shared" si="123"/>
        <v>0</v>
      </c>
      <c r="P840" s="41"/>
      <c r="Q840" s="111" t="e">
        <f>#REF!*$Q$5</f>
        <v>#REF!</v>
      </c>
      <c r="R840" s="111"/>
      <c r="S840" s="111"/>
      <c r="T840" s="111">
        <v>0</v>
      </c>
      <c r="U840" s="92">
        <f t="shared" si="118"/>
        <v>0</v>
      </c>
      <c r="V840" s="179">
        <v>0</v>
      </c>
      <c r="W840" s="129">
        <f t="shared" si="119"/>
        <v>0</v>
      </c>
    </row>
    <row r="841" spans="1:23" ht="34.5" customHeight="1" outlineLevel="7" x14ac:dyDescent="0.2">
      <c r="A841" s="91"/>
      <c r="B841" s="93"/>
      <c r="C841" s="95"/>
      <c r="D841" s="95"/>
      <c r="E841" s="97"/>
      <c r="F841" s="101"/>
      <c r="G841" s="103"/>
      <c r="H841" s="109"/>
      <c r="I841" s="4" t="s">
        <v>51</v>
      </c>
      <c r="J841" s="5" t="s">
        <v>257</v>
      </c>
      <c r="K841" s="5">
        <v>100</v>
      </c>
      <c r="L841" s="5">
        <v>25</v>
      </c>
      <c r="M841" s="5">
        <f t="shared" si="120"/>
        <v>0</v>
      </c>
      <c r="N841" s="5">
        <v>25</v>
      </c>
      <c r="O841" s="6">
        <f t="shared" si="123"/>
        <v>0.25</v>
      </c>
      <c r="P841" s="41"/>
      <c r="Q841" s="111" t="e">
        <f>#REF!*$Q$5</f>
        <v>#REF!</v>
      </c>
      <c r="R841" s="111"/>
      <c r="S841" s="111"/>
      <c r="T841" s="111">
        <v>25</v>
      </c>
      <c r="U841" s="92">
        <f t="shared" si="118"/>
        <v>0</v>
      </c>
      <c r="V841" s="179">
        <v>25</v>
      </c>
      <c r="W841" s="129">
        <f t="shared" si="119"/>
        <v>0</v>
      </c>
    </row>
    <row r="842" spans="1:23" ht="34.5" customHeight="1" outlineLevel="6" x14ac:dyDescent="0.2">
      <c r="A842" s="91"/>
      <c r="B842" s="93"/>
      <c r="C842" s="95"/>
      <c r="D842" s="95"/>
      <c r="E842" s="97"/>
      <c r="F842" s="101"/>
      <c r="G842" s="103"/>
      <c r="H842" s="109"/>
      <c r="I842" s="27" t="s">
        <v>66</v>
      </c>
      <c r="J842" s="28"/>
      <c r="K842" s="28"/>
      <c r="L842" s="28"/>
      <c r="M842" s="28"/>
      <c r="N842" s="28"/>
      <c r="O842" s="29"/>
      <c r="P842" s="53"/>
      <c r="Q842" s="111" t="e">
        <f>#REF!*$Q$5</f>
        <v>#REF!</v>
      </c>
      <c r="R842" s="111"/>
      <c r="S842" s="111"/>
      <c r="T842" s="111"/>
      <c r="U842" s="92">
        <f t="shared" si="118"/>
        <v>0</v>
      </c>
      <c r="V842" s="179"/>
      <c r="W842" s="129">
        <f t="shared" si="119"/>
        <v>0</v>
      </c>
    </row>
    <row r="843" spans="1:23" ht="34.5" customHeight="1" outlineLevel="7" x14ac:dyDescent="0.2">
      <c r="A843" s="91"/>
      <c r="B843" s="93"/>
      <c r="C843" s="95"/>
      <c r="D843" s="95"/>
      <c r="E843" s="97"/>
      <c r="F843" s="101"/>
      <c r="G843" s="103"/>
      <c r="H843" s="109"/>
      <c r="I843" s="16" t="s">
        <v>60</v>
      </c>
      <c r="J843" s="17" t="s">
        <v>261</v>
      </c>
      <c r="K843" s="17">
        <v>41</v>
      </c>
      <c r="L843" s="17">
        <v>0</v>
      </c>
      <c r="M843" s="5">
        <f t="shared" si="120"/>
        <v>0</v>
      </c>
      <c r="N843" s="5">
        <v>0</v>
      </c>
      <c r="O843" s="6">
        <f t="shared" ref="O843:O848" si="124">N843/K843</f>
        <v>0</v>
      </c>
      <c r="P843" s="52"/>
      <c r="Q843" s="111" t="e">
        <f>#REF!*$Q$5</f>
        <v>#REF!</v>
      </c>
      <c r="R843" s="111"/>
      <c r="S843" s="111"/>
      <c r="T843" s="111">
        <v>0</v>
      </c>
      <c r="U843" s="92">
        <f t="shared" si="118"/>
        <v>0</v>
      </c>
      <c r="V843" s="179">
        <v>0</v>
      </c>
      <c r="W843" s="129">
        <f t="shared" si="119"/>
        <v>0</v>
      </c>
    </row>
    <row r="844" spans="1:23" ht="34.5" customHeight="1" outlineLevel="7" x14ac:dyDescent="0.2">
      <c r="A844" s="91"/>
      <c r="B844" s="93"/>
      <c r="C844" s="95"/>
      <c r="D844" s="95"/>
      <c r="E844" s="97"/>
      <c r="F844" s="101"/>
      <c r="G844" s="103"/>
      <c r="H844" s="109"/>
      <c r="I844" s="16" t="s">
        <v>61</v>
      </c>
      <c r="J844" s="17" t="s">
        <v>261</v>
      </c>
      <c r="K844" s="17">
        <v>12</v>
      </c>
      <c r="L844" s="17">
        <v>0</v>
      </c>
      <c r="M844" s="5">
        <f t="shared" si="120"/>
        <v>0</v>
      </c>
      <c r="N844" s="5">
        <v>0</v>
      </c>
      <c r="O844" s="6">
        <f t="shared" si="124"/>
        <v>0</v>
      </c>
      <c r="P844" s="52"/>
      <c r="Q844" s="111" t="e">
        <f>#REF!*$Q$5</f>
        <v>#REF!</v>
      </c>
      <c r="R844" s="111"/>
      <c r="S844" s="111"/>
      <c r="T844" s="111">
        <v>0</v>
      </c>
      <c r="U844" s="92">
        <f t="shared" si="118"/>
        <v>0</v>
      </c>
      <c r="V844" s="179">
        <v>0</v>
      </c>
      <c r="W844" s="129">
        <f t="shared" si="119"/>
        <v>0</v>
      </c>
    </row>
    <row r="845" spans="1:23" ht="34.5" customHeight="1" outlineLevel="7" x14ac:dyDescent="0.2">
      <c r="A845" s="91"/>
      <c r="B845" s="93"/>
      <c r="C845" s="95"/>
      <c r="D845" s="95"/>
      <c r="E845" s="97"/>
      <c r="F845" s="101"/>
      <c r="G845" s="103"/>
      <c r="H845" s="109"/>
      <c r="I845" s="4" t="s">
        <v>62</v>
      </c>
      <c r="J845" s="5" t="s">
        <v>261</v>
      </c>
      <c r="K845" s="17">
        <v>12</v>
      </c>
      <c r="L845" s="5">
        <v>0</v>
      </c>
      <c r="M845" s="5">
        <f t="shared" si="120"/>
        <v>0</v>
      </c>
      <c r="N845" s="5">
        <v>0</v>
      </c>
      <c r="O845" s="6">
        <f t="shared" si="124"/>
        <v>0</v>
      </c>
      <c r="P845" s="41"/>
      <c r="Q845" s="111" t="e">
        <f>#REF!*$Q$5</f>
        <v>#REF!</v>
      </c>
      <c r="R845" s="111"/>
      <c r="S845" s="111"/>
      <c r="T845" s="111">
        <v>0</v>
      </c>
      <c r="U845" s="92">
        <f t="shared" si="118"/>
        <v>0</v>
      </c>
      <c r="V845" s="179">
        <v>0</v>
      </c>
      <c r="W845" s="129">
        <f t="shared" si="119"/>
        <v>0</v>
      </c>
    </row>
    <row r="846" spans="1:23" ht="34.5" customHeight="1" outlineLevel="7" x14ac:dyDescent="0.2">
      <c r="A846" s="91"/>
      <c r="B846" s="93"/>
      <c r="C846" s="95"/>
      <c r="D846" s="95"/>
      <c r="E846" s="97"/>
      <c r="F846" s="101"/>
      <c r="G846" s="103"/>
      <c r="H846" s="109"/>
      <c r="I846" s="4" t="s">
        <v>63</v>
      </c>
      <c r="J846" s="5" t="s">
        <v>261</v>
      </c>
      <c r="K846" s="17">
        <v>12</v>
      </c>
      <c r="L846" s="5">
        <v>0</v>
      </c>
      <c r="M846" s="5">
        <f t="shared" si="120"/>
        <v>0</v>
      </c>
      <c r="N846" s="5">
        <v>0</v>
      </c>
      <c r="O846" s="6">
        <f t="shared" si="124"/>
        <v>0</v>
      </c>
      <c r="P846" s="41"/>
      <c r="Q846" s="111" t="e">
        <f>#REF!*$Q$5</f>
        <v>#REF!</v>
      </c>
      <c r="R846" s="111"/>
      <c r="S846" s="111"/>
      <c r="T846" s="111">
        <v>0</v>
      </c>
      <c r="U846" s="92">
        <f t="shared" si="118"/>
        <v>0</v>
      </c>
      <c r="V846" s="179">
        <v>0</v>
      </c>
      <c r="W846" s="129">
        <f t="shared" si="119"/>
        <v>0</v>
      </c>
    </row>
    <row r="847" spans="1:23" ht="34.5" customHeight="1" outlineLevel="7" x14ac:dyDescent="0.2">
      <c r="A847" s="91"/>
      <c r="B847" s="93"/>
      <c r="C847" s="95"/>
      <c r="D847" s="95"/>
      <c r="E847" s="97"/>
      <c r="F847" s="101"/>
      <c r="G847" s="103"/>
      <c r="H847" s="109"/>
      <c r="I847" s="4" t="s">
        <v>64</v>
      </c>
      <c r="J847" s="5" t="s">
        <v>261</v>
      </c>
      <c r="K847" s="17">
        <v>12</v>
      </c>
      <c r="L847" s="5">
        <v>0</v>
      </c>
      <c r="M847" s="5">
        <f t="shared" si="120"/>
        <v>0</v>
      </c>
      <c r="N847" s="5">
        <v>0</v>
      </c>
      <c r="O847" s="6">
        <f t="shared" si="124"/>
        <v>0</v>
      </c>
      <c r="P847" s="41"/>
      <c r="Q847" s="111" t="e">
        <f>#REF!*$Q$5</f>
        <v>#REF!</v>
      </c>
      <c r="R847" s="111"/>
      <c r="S847" s="111"/>
      <c r="T847" s="111">
        <v>0</v>
      </c>
      <c r="U847" s="92">
        <f t="shared" si="118"/>
        <v>0</v>
      </c>
      <c r="V847" s="179">
        <v>0</v>
      </c>
      <c r="W847" s="129">
        <f t="shared" si="119"/>
        <v>0</v>
      </c>
    </row>
    <row r="848" spans="1:23" ht="34.5" customHeight="1" outlineLevel="7" x14ac:dyDescent="0.2">
      <c r="A848" s="91"/>
      <c r="B848" s="93"/>
      <c r="C848" s="95"/>
      <c r="D848" s="95"/>
      <c r="E848" s="97"/>
      <c r="F848" s="101"/>
      <c r="G848" s="103"/>
      <c r="H848" s="109"/>
      <c r="I848" s="4" t="s">
        <v>51</v>
      </c>
      <c r="J848" s="5" t="s">
        <v>257</v>
      </c>
      <c r="K848" s="5">
        <v>100</v>
      </c>
      <c r="L848" s="5">
        <v>25</v>
      </c>
      <c r="M848" s="5">
        <f t="shared" si="120"/>
        <v>0</v>
      </c>
      <c r="N848" s="5">
        <v>25</v>
      </c>
      <c r="O848" s="6">
        <f t="shared" si="124"/>
        <v>0.25</v>
      </c>
      <c r="P848" s="41"/>
      <c r="Q848" s="111" t="e">
        <f>#REF!*$Q$5</f>
        <v>#REF!</v>
      </c>
      <c r="R848" s="111"/>
      <c r="S848" s="111"/>
      <c r="T848" s="111">
        <v>25</v>
      </c>
      <c r="U848" s="92">
        <f t="shared" si="118"/>
        <v>0</v>
      </c>
      <c r="V848" s="179">
        <v>25</v>
      </c>
      <c r="W848" s="129">
        <f t="shared" si="119"/>
        <v>0</v>
      </c>
    </row>
    <row r="849" spans="1:23" ht="34.5" customHeight="1" outlineLevel="6" x14ac:dyDescent="0.2">
      <c r="A849" s="91"/>
      <c r="B849" s="93"/>
      <c r="C849" s="95"/>
      <c r="D849" s="95"/>
      <c r="E849" s="97"/>
      <c r="F849" s="101"/>
      <c r="G849" s="103"/>
      <c r="H849" s="109"/>
      <c r="I849" s="27" t="s">
        <v>233</v>
      </c>
      <c r="J849" s="28"/>
      <c r="K849" s="28"/>
      <c r="L849" s="28"/>
      <c r="M849" s="28"/>
      <c r="N849" s="28"/>
      <c r="O849" s="29"/>
      <c r="P849" s="53"/>
      <c r="Q849" s="111" t="e">
        <f>#REF!*$Q$5</f>
        <v>#REF!</v>
      </c>
      <c r="R849" s="111"/>
      <c r="S849" s="111"/>
      <c r="T849" s="111"/>
      <c r="U849" s="92">
        <f t="shared" si="118"/>
        <v>0</v>
      </c>
      <c r="V849" s="179"/>
      <c r="W849" s="129">
        <f t="shared" si="119"/>
        <v>0</v>
      </c>
    </row>
    <row r="850" spans="1:23" ht="34.5" customHeight="1" outlineLevel="7" x14ac:dyDescent="0.2">
      <c r="A850" s="91"/>
      <c r="B850" s="93"/>
      <c r="C850" s="95"/>
      <c r="D850" s="95"/>
      <c r="E850" s="97"/>
      <c r="F850" s="101"/>
      <c r="G850" s="103"/>
      <c r="H850" s="109"/>
      <c r="I850" s="16" t="s">
        <v>60</v>
      </c>
      <c r="J850" s="17" t="s">
        <v>261</v>
      </c>
      <c r="K850" s="17">
        <v>1971</v>
      </c>
      <c r="L850" s="17">
        <v>0</v>
      </c>
      <c r="M850" s="5">
        <f t="shared" si="120"/>
        <v>0</v>
      </c>
      <c r="N850" s="5">
        <v>0</v>
      </c>
      <c r="O850" s="6">
        <f t="shared" ref="O850:O855" si="125">N850/K850</f>
        <v>0</v>
      </c>
      <c r="P850" s="52"/>
      <c r="Q850" s="111" t="e">
        <f>#REF!*$Q$5</f>
        <v>#REF!</v>
      </c>
      <c r="R850" s="111"/>
      <c r="S850" s="111"/>
      <c r="T850" s="111">
        <v>0</v>
      </c>
      <c r="U850" s="92">
        <f t="shared" si="118"/>
        <v>0</v>
      </c>
      <c r="V850" s="179">
        <v>0</v>
      </c>
      <c r="W850" s="129">
        <f t="shared" si="119"/>
        <v>0</v>
      </c>
    </row>
    <row r="851" spans="1:23" ht="34.5" customHeight="1" outlineLevel="7" x14ac:dyDescent="0.2">
      <c r="A851" s="91"/>
      <c r="B851" s="93"/>
      <c r="C851" s="95"/>
      <c r="D851" s="95"/>
      <c r="E851" s="97"/>
      <c r="F851" s="101"/>
      <c r="G851" s="103"/>
      <c r="H851" s="109"/>
      <c r="I851" s="16" t="s">
        <v>61</v>
      </c>
      <c r="J851" s="17" t="s">
        <v>261</v>
      </c>
      <c r="K851" s="17">
        <v>591</v>
      </c>
      <c r="L851" s="17">
        <v>0</v>
      </c>
      <c r="M851" s="5">
        <f t="shared" si="120"/>
        <v>0</v>
      </c>
      <c r="N851" s="5">
        <v>0</v>
      </c>
      <c r="O851" s="6">
        <f t="shared" si="125"/>
        <v>0</v>
      </c>
      <c r="P851" s="52"/>
      <c r="Q851" s="111" t="e">
        <f>#REF!*$Q$5</f>
        <v>#REF!</v>
      </c>
      <c r="R851" s="111"/>
      <c r="S851" s="111"/>
      <c r="T851" s="111">
        <v>0</v>
      </c>
      <c r="U851" s="92">
        <f t="shared" si="118"/>
        <v>0</v>
      </c>
      <c r="V851" s="179">
        <v>0</v>
      </c>
      <c r="W851" s="129">
        <f t="shared" si="119"/>
        <v>0</v>
      </c>
    </row>
    <row r="852" spans="1:23" ht="34.5" customHeight="1" outlineLevel="7" x14ac:dyDescent="0.2">
      <c r="A852" s="91"/>
      <c r="B852" s="93"/>
      <c r="C852" s="95"/>
      <c r="D852" s="95"/>
      <c r="E852" s="97"/>
      <c r="F852" s="101"/>
      <c r="G852" s="103"/>
      <c r="H852" s="109"/>
      <c r="I852" s="4" t="s">
        <v>62</v>
      </c>
      <c r="J852" s="5" t="s">
        <v>261</v>
      </c>
      <c r="K852" s="17">
        <v>591</v>
      </c>
      <c r="L852" s="5">
        <v>0</v>
      </c>
      <c r="M852" s="5">
        <f t="shared" si="120"/>
        <v>0</v>
      </c>
      <c r="N852" s="5">
        <v>0</v>
      </c>
      <c r="O852" s="6">
        <f t="shared" si="125"/>
        <v>0</v>
      </c>
      <c r="P852" s="41"/>
      <c r="Q852" s="111" t="e">
        <f>#REF!*$Q$5</f>
        <v>#REF!</v>
      </c>
      <c r="R852" s="111"/>
      <c r="S852" s="111"/>
      <c r="T852" s="111">
        <v>0</v>
      </c>
      <c r="U852" s="92">
        <f t="shared" si="118"/>
        <v>0</v>
      </c>
      <c r="V852" s="179">
        <v>0</v>
      </c>
      <c r="W852" s="129">
        <f t="shared" si="119"/>
        <v>0</v>
      </c>
    </row>
    <row r="853" spans="1:23" ht="34.5" customHeight="1" outlineLevel="7" x14ac:dyDescent="0.2">
      <c r="A853" s="91"/>
      <c r="B853" s="93"/>
      <c r="C853" s="95"/>
      <c r="D853" s="95"/>
      <c r="E853" s="97"/>
      <c r="F853" s="101"/>
      <c r="G853" s="103"/>
      <c r="H853" s="109"/>
      <c r="I853" s="4" t="s">
        <v>63</v>
      </c>
      <c r="J853" s="5" t="s">
        <v>261</v>
      </c>
      <c r="K853" s="17">
        <v>591</v>
      </c>
      <c r="L853" s="5">
        <v>0</v>
      </c>
      <c r="M853" s="5">
        <f t="shared" si="120"/>
        <v>0</v>
      </c>
      <c r="N853" s="5">
        <v>0</v>
      </c>
      <c r="O853" s="6">
        <f t="shared" si="125"/>
        <v>0</v>
      </c>
      <c r="P853" s="41"/>
      <c r="Q853" s="111" t="e">
        <f>#REF!*$Q$5</f>
        <v>#REF!</v>
      </c>
      <c r="R853" s="111"/>
      <c r="S853" s="111"/>
      <c r="T853" s="111">
        <v>0</v>
      </c>
      <c r="U853" s="92">
        <f t="shared" si="118"/>
        <v>0</v>
      </c>
      <c r="V853" s="179">
        <v>0</v>
      </c>
      <c r="W853" s="129">
        <f t="shared" si="119"/>
        <v>0</v>
      </c>
    </row>
    <row r="854" spans="1:23" ht="34.5" customHeight="1" outlineLevel="7" x14ac:dyDescent="0.2">
      <c r="A854" s="91"/>
      <c r="B854" s="93"/>
      <c r="C854" s="95"/>
      <c r="D854" s="95"/>
      <c r="E854" s="97"/>
      <c r="F854" s="101"/>
      <c r="G854" s="103"/>
      <c r="H854" s="109"/>
      <c r="I854" s="4" t="s">
        <v>64</v>
      </c>
      <c r="J854" s="5" t="s">
        <v>261</v>
      </c>
      <c r="K854" s="17">
        <v>591</v>
      </c>
      <c r="L854" s="5">
        <v>0</v>
      </c>
      <c r="M854" s="5">
        <f t="shared" si="120"/>
        <v>0</v>
      </c>
      <c r="N854" s="5">
        <v>0</v>
      </c>
      <c r="O854" s="6">
        <f t="shared" si="125"/>
        <v>0</v>
      </c>
      <c r="P854" s="41"/>
      <c r="Q854" s="111" t="e">
        <f>#REF!*$Q$5</f>
        <v>#REF!</v>
      </c>
      <c r="R854" s="111"/>
      <c r="S854" s="111"/>
      <c r="T854" s="111">
        <v>0</v>
      </c>
      <c r="U854" s="92">
        <f t="shared" si="118"/>
        <v>0</v>
      </c>
      <c r="V854" s="179">
        <v>0</v>
      </c>
      <c r="W854" s="129">
        <f t="shared" si="119"/>
        <v>0</v>
      </c>
    </row>
    <row r="855" spans="1:23" ht="34.5" customHeight="1" outlineLevel="7" x14ac:dyDescent="0.2">
      <c r="A855" s="91"/>
      <c r="B855" s="93"/>
      <c r="C855" s="95"/>
      <c r="D855" s="95"/>
      <c r="E855" s="97"/>
      <c r="F855" s="101"/>
      <c r="G855" s="103"/>
      <c r="H855" s="109"/>
      <c r="I855" s="4" t="s">
        <v>51</v>
      </c>
      <c r="J855" s="5" t="s">
        <v>257</v>
      </c>
      <c r="K855" s="5">
        <v>100</v>
      </c>
      <c r="L855" s="5">
        <v>25</v>
      </c>
      <c r="M855" s="5">
        <f t="shared" si="120"/>
        <v>0</v>
      </c>
      <c r="N855" s="5">
        <v>25</v>
      </c>
      <c r="O855" s="6">
        <f t="shared" si="125"/>
        <v>0.25</v>
      </c>
      <c r="P855" s="41"/>
      <c r="Q855" s="111" t="e">
        <f>#REF!*$Q$5</f>
        <v>#REF!</v>
      </c>
      <c r="R855" s="111"/>
      <c r="S855" s="111"/>
      <c r="T855" s="111">
        <v>25</v>
      </c>
      <c r="U855" s="92">
        <f t="shared" si="118"/>
        <v>0</v>
      </c>
      <c r="V855" s="179">
        <v>25</v>
      </c>
      <c r="W855" s="129">
        <f t="shared" si="119"/>
        <v>0</v>
      </c>
    </row>
    <row r="856" spans="1:23" ht="34.5" customHeight="1" outlineLevel="6" x14ac:dyDescent="0.2">
      <c r="A856" s="91"/>
      <c r="B856" s="93"/>
      <c r="C856" s="95"/>
      <c r="D856" s="95"/>
      <c r="E856" s="97"/>
      <c r="F856" s="101"/>
      <c r="G856" s="103"/>
      <c r="H856" s="109"/>
      <c r="I856" s="27" t="s">
        <v>238</v>
      </c>
      <c r="J856" s="28"/>
      <c r="K856" s="28"/>
      <c r="L856" s="28"/>
      <c r="M856" s="28"/>
      <c r="N856" s="28"/>
      <c r="O856" s="29"/>
      <c r="P856" s="53"/>
      <c r="Q856" s="111" t="e">
        <f>#REF!*$Q$5</f>
        <v>#REF!</v>
      </c>
      <c r="R856" s="111"/>
      <c r="S856" s="111"/>
      <c r="T856" s="111"/>
      <c r="U856" s="92">
        <f t="shared" si="118"/>
        <v>0</v>
      </c>
      <c r="V856" s="179"/>
      <c r="W856" s="129">
        <f t="shared" si="119"/>
        <v>0</v>
      </c>
    </row>
    <row r="857" spans="1:23" ht="34.5" customHeight="1" outlineLevel="7" x14ac:dyDescent="0.2">
      <c r="A857" s="91"/>
      <c r="B857" s="93"/>
      <c r="C857" s="95"/>
      <c r="D857" s="95"/>
      <c r="E857" s="97"/>
      <c r="F857" s="101"/>
      <c r="G857" s="103"/>
      <c r="H857" s="109"/>
      <c r="I857" s="16" t="s">
        <v>60</v>
      </c>
      <c r="J857" s="17" t="s">
        <v>261</v>
      </c>
      <c r="K857" s="17">
        <v>5256</v>
      </c>
      <c r="L857" s="17">
        <v>0</v>
      </c>
      <c r="M857" s="5">
        <f t="shared" si="120"/>
        <v>0</v>
      </c>
      <c r="N857" s="5">
        <v>0</v>
      </c>
      <c r="O857" s="6">
        <f t="shared" ref="O857:O862" si="126">N857/K857</f>
        <v>0</v>
      </c>
      <c r="P857" s="52"/>
      <c r="Q857" s="111" t="e">
        <f>#REF!*$Q$5</f>
        <v>#REF!</v>
      </c>
      <c r="R857" s="111"/>
      <c r="S857" s="111"/>
      <c r="T857" s="111">
        <v>0</v>
      </c>
      <c r="U857" s="92">
        <f t="shared" si="118"/>
        <v>0</v>
      </c>
      <c r="V857" s="179">
        <v>0</v>
      </c>
      <c r="W857" s="129">
        <f t="shared" si="119"/>
        <v>0</v>
      </c>
    </row>
    <row r="858" spans="1:23" ht="34.5" customHeight="1" outlineLevel="7" x14ac:dyDescent="0.2">
      <c r="A858" s="91"/>
      <c r="B858" s="93"/>
      <c r="C858" s="95"/>
      <c r="D858" s="95"/>
      <c r="E858" s="97"/>
      <c r="F858" s="101"/>
      <c r="G858" s="103"/>
      <c r="H858" s="109"/>
      <c r="I858" s="16" t="s">
        <v>61</v>
      </c>
      <c r="J858" s="17" t="s">
        <v>261</v>
      </c>
      <c r="K858" s="17">
        <v>1577</v>
      </c>
      <c r="L858" s="17">
        <v>0</v>
      </c>
      <c r="M858" s="5">
        <f t="shared" si="120"/>
        <v>0</v>
      </c>
      <c r="N858" s="5">
        <v>0</v>
      </c>
      <c r="O858" s="6">
        <f t="shared" si="126"/>
        <v>0</v>
      </c>
      <c r="P858" s="52"/>
      <c r="Q858" s="111" t="e">
        <f>#REF!*$Q$5</f>
        <v>#REF!</v>
      </c>
      <c r="R858" s="111"/>
      <c r="S858" s="111"/>
      <c r="T858" s="111">
        <v>0</v>
      </c>
      <c r="U858" s="92">
        <f t="shared" si="118"/>
        <v>0</v>
      </c>
      <c r="V858" s="179">
        <v>0</v>
      </c>
      <c r="W858" s="129">
        <f t="shared" si="119"/>
        <v>0</v>
      </c>
    </row>
    <row r="859" spans="1:23" ht="34.5" customHeight="1" outlineLevel="7" x14ac:dyDescent="0.2">
      <c r="A859" s="91"/>
      <c r="B859" s="93"/>
      <c r="C859" s="95"/>
      <c r="D859" s="95"/>
      <c r="E859" s="97"/>
      <c r="F859" s="101"/>
      <c r="G859" s="103"/>
      <c r="H859" s="109"/>
      <c r="I859" s="4" t="s">
        <v>62</v>
      </c>
      <c r="J859" s="5" t="s">
        <v>261</v>
      </c>
      <c r="K859" s="17">
        <v>1577</v>
      </c>
      <c r="L859" s="5">
        <v>0</v>
      </c>
      <c r="M859" s="5">
        <f t="shared" si="120"/>
        <v>0</v>
      </c>
      <c r="N859" s="5">
        <v>0</v>
      </c>
      <c r="O859" s="6">
        <f t="shared" si="126"/>
        <v>0</v>
      </c>
      <c r="P859" s="41"/>
      <c r="Q859" s="111" t="e">
        <f>#REF!*$Q$5</f>
        <v>#REF!</v>
      </c>
      <c r="R859" s="111"/>
      <c r="S859" s="111"/>
      <c r="T859" s="111">
        <v>0</v>
      </c>
      <c r="U859" s="92">
        <f t="shared" si="118"/>
        <v>0</v>
      </c>
      <c r="V859" s="179">
        <v>0</v>
      </c>
      <c r="W859" s="129">
        <f t="shared" si="119"/>
        <v>0</v>
      </c>
    </row>
    <row r="860" spans="1:23" ht="34.5" customHeight="1" outlineLevel="7" x14ac:dyDescent="0.2">
      <c r="A860" s="91"/>
      <c r="B860" s="93"/>
      <c r="C860" s="95"/>
      <c r="D860" s="95"/>
      <c r="E860" s="97"/>
      <c r="F860" s="101"/>
      <c r="G860" s="103"/>
      <c r="H860" s="109"/>
      <c r="I860" s="4" t="s">
        <v>63</v>
      </c>
      <c r="J860" s="5" t="s">
        <v>261</v>
      </c>
      <c r="K860" s="17">
        <v>1577</v>
      </c>
      <c r="L860" s="5">
        <v>0</v>
      </c>
      <c r="M860" s="5">
        <f t="shared" si="120"/>
        <v>0</v>
      </c>
      <c r="N860" s="5">
        <v>0</v>
      </c>
      <c r="O860" s="6">
        <f t="shared" si="126"/>
        <v>0</v>
      </c>
      <c r="P860" s="41"/>
      <c r="Q860" s="111" t="e">
        <f>#REF!*$Q$5</f>
        <v>#REF!</v>
      </c>
      <c r="R860" s="111"/>
      <c r="S860" s="111"/>
      <c r="T860" s="111">
        <v>0</v>
      </c>
      <c r="U860" s="92">
        <f t="shared" si="118"/>
        <v>0</v>
      </c>
      <c r="V860" s="179">
        <v>0</v>
      </c>
      <c r="W860" s="129">
        <f t="shared" si="119"/>
        <v>0</v>
      </c>
    </row>
    <row r="861" spans="1:23" ht="34.5" customHeight="1" outlineLevel="7" x14ac:dyDescent="0.2">
      <c r="A861" s="91"/>
      <c r="B861" s="93"/>
      <c r="C861" s="95"/>
      <c r="D861" s="95"/>
      <c r="E861" s="97"/>
      <c r="F861" s="101"/>
      <c r="G861" s="103"/>
      <c r="H861" s="109"/>
      <c r="I861" s="4" t="s">
        <v>64</v>
      </c>
      <c r="J861" s="5" t="s">
        <v>261</v>
      </c>
      <c r="K861" s="17">
        <v>1577</v>
      </c>
      <c r="L861" s="5">
        <v>0</v>
      </c>
      <c r="M861" s="5">
        <f t="shared" si="120"/>
        <v>0</v>
      </c>
      <c r="N861" s="5">
        <v>0</v>
      </c>
      <c r="O861" s="6">
        <f t="shared" si="126"/>
        <v>0</v>
      </c>
      <c r="P861" s="41"/>
      <c r="Q861" s="111" t="e">
        <f>#REF!*$Q$5</f>
        <v>#REF!</v>
      </c>
      <c r="R861" s="111"/>
      <c r="S861" s="111"/>
      <c r="T861" s="111">
        <v>0</v>
      </c>
      <c r="U861" s="92">
        <f t="shared" si="118"/>
        <v>0</v>
      </c>
      <c r="V861" s="179">
        <v>0</v>
      </c>
      <c r="W861" s="129">
        <f t="shared" si="119"/>
        <v>0</v>
      </c>
    </row>
    <row r="862" spans="1:23" ht="34.5" customHeight="1" outlineLevel="7" x14ac:dyDescent="0.2">
      <c r="A862" s="91"/>
      <c r="B862" s="93"/>
      <c r="C862" s="95"/>
      <c r="D862" s="95"/>
      <c r="E862" s="97"/>
      <c r="F862" s="101"/>
      <c r="G862" s="103"/>
      <c r="H862" s="109"/>
      <c r="I862" s="4" t="s">
        <v>51</v>
      </c>
      <c r="J862" s="5" t="s">
        <v>257</v>
      </c>
      <c r="K862" s="5">
        <v>100</v>
      </c>
      <c r="L862" s="5">
        <v>25</v>
      </c>
      <c r="M862" s="5">
        <f t="shared" si="120"/>
        <v>0</v>
      </c>
      <c r="N862" s="5">
        <v>25</v>
      </c>
      <c r="O862" s="6">
        <f t="shared" si="126"/>
        <v>0.25</v>
      </c>
      <c r="P862" s="41"/>
      <c r="Q862" s="111" t="e">
        <f>#REF!*$Q$5</f>
        <v>#REF!</v>
      </c>
      <c r="R862" s="111"/>
      <c r="S862" s="111"/>
      <c r="T862" s="111">
        <v>25</v>
      </c>
      <c r="U862" s="92">
        <f t="shared" si="118"/>
        <v>0</v>
      </c>
      <c r="V862" s="179">
        <v>25</v>
      </c>
      <c r="W862" s="129">
        <f t="shared" si="119"/>
        <v>0</v>
      </c>
    </row>
    <row r="863" spans="1:23" ht="34.5" customHeight="1" outlineLevel="5" x14ac:dyDescent="0.2">
      <c r="A863" s="91"/>
      <c r="B863" s="93"/>
      <c r="C863" s="95"/>
      <c r="D863" s="95"/>
      <c r="E863" s="97"/>
      <c r="F863" s="101"/>
      <c r="G863" s="103"/>
      <c r="H863" s="103"/>
      <c r="I863" s="22" t="s">
        <v>67</v>
      </c>
      <c r="J863" s="23"/>
      <c r="K863" s="23"/>
      <c r="L863" s="23"/>
      <c r="M863" s="23"/>
      <c r="N863" s="23"/>
      <c r="O863" s="24"/>
      <c r="P863" s="50"/>
      <c r="Q863" s="111" t="e">
        <f>#REF!*$Q$5</f>
        <v>#REF!</v>
      </c>
      <c r="R863" s="111"/>
      <c r="S863" s="111"/>
      <c r="T863" s="111"/>
      <c r="U863" s="92">
        <f t="shared" si="118"/>
        <v>0</v>
      </c>
      <c r="V863" s="179"/>
      <c r="W863" s="129">
        <f t="shared" si="119"/>
        <v>0</v>
      </c>
    </row>
    <row r="864" spans="1:23" ht="34.5" customHeight="1" outlineLevel="6" x14ac:dyDescent="0.2">
      <c r="A864" s="91"/>
      <c r="B864" s="93"/>
      <c r="C864" s="95"/>
      <c r="D864" s="95"/>
      <c r="E864" s="97"/>
      <c r="F864" s="101"/>
      <c r="G864" s="103"/>
      <c r="H864" s="109"/>
      <c r="I864" s="27" t="s">
        <v>59</v>
      </c>
      <c r="J864" s="28"/>
      <c r="K864" s="28"/>
      <c r="L864" s="28"/>
      <c r="M864" s="28"/>
      <c r="N864" s="28"/>
      <c r="O864" s="29"/>
      <c r="P864" s="53"/>
      <c r="Q864" s="111" t="e">
        <f>#REF!*$Q$5</f>
        <v>#REF!</v>
      </c>
      <c r="R864" s="111"/>
      <c r="S864" s="111"/>
      <c r="T864" s="111"/>
      <c r="U864" s="92">
        <f t="shared" si="118"/>
        <v>0</v>
      </c>
      <c r="V864" s="179"/>
      <c r="W864" s="129">
        <f t="shared" si="119"/>
        <v>0</v>
      </c>
    </row>
    <row r="865" spans="1:23" ht="34.5" customHeight="1" outlineLevel="7" x14ac:dyDescent="0.2">
      <c r="A865" s="91"/>
      <c r="B865" s="93"/>
      <c r="C865" s="95"/>
      <c r="D865" s="95"/>
      <c r="E865" s="97"/>
      <c r="F865" s="101"/>
      <c r="G865" s="103"/>
      <c r="H865" s="109"/>
      <c r="I865" s="16" t="s">
        <v>68</v>
      </c>
      <c r="J865" s="17" t="s">
        <v>261</v>
      </c>
      <c r="K865" s="17">
        <v>26984</v>
      </c>
      <c r="L865" s="5">
        <v>1488</v>
      </c>
      <c r="M865" s="5">
        <f t="shared" si="120"/>
        <v>1400</v>
      </c>
      <c r="N865" s="5">
        <v>2888</v>
      </c>
      <c r="O865" s="6">
        <f t="shared" ref="O865:O873" si="127">N865/K865</f>
        <v>0.10702638600652238</v>
      </c>
      <c r="P865" s="45"/>
      <c r="Q865" s="111" t="e">
        <f>#REF!*$Q$5</f>
        <v>#REF!</v>
      </c>
      <c r="R865" s="111">
        <v>1488</v>
      </c>
      <c r="S865" s="111">
        <v>1400</v>
      </c>
      <c r="T865" s="111">
        <v>1488</v>
      </c>
      <c r="U865" s="92">
        <f t="shared" si="118"/>
        <v>-1400</v>
      </c>
      <c r="V865" s="179">
        <v>1072</v>
      </c>
      <c r="W865" s="129">
        <f t="shared" si="119"/>
        <v>-1816</v>
      </c>
    </row>
    <row r="866" spans="1:23" ht="34.5" customHeight="1" outlineLevel="7" x14ac:dyDescent="0.2">
      <c r="A866" s="91"/>
      <c r="B866" s="93"/>
      <c r="C866" s="95"/>
      <c r="D866" s="95"/>
      <c r="E866" s="97"/>
      <c r="F866" s="101"/>
      <c r="G866" s="103"/>
      <c r="H866" s="109"/>
      <c r="I866" s="16" t="s">
        <v>247</v>
      </c>
      <c r="J866" s="17" t="s">
        <v>264</v>
      </c>
      <c r="K866" s="17">
        <v>1</v>
      </c>
      <c r="L866" s="5">
        <v>0</v>
      </c>
      <c r="M866" s="5">
        <f t="shared" si="120"/>
        <v>0</v>
      </c>
      <c r="N866" s="5">
        <v>0</v>
      </c>
      <c r="O866" s="6">
        <f t="shared" si="127"/>
        <v>0</v>
      </c>
      <c r="P866" s="41"/>
      <c r="Q866" s="111" t="e">
        <f>#REF!*$Q$5</f>
        <v>#REF!</v>
      </c>
      <c r="R866" s="111">
        <v>0</v>
      </c>
      <c r="S866" s="111">
        <v>0</v>
      </c>
      <c r="T866" s="111">
        <v>0</v>
      </c>
      <c r="U866" s="92">
        <f t="shared" ref="U866:U929" si="128">T866-N866</f>
        <v>0</v>
      </c>
      <c r="V866" s="179">
        <v>0</v>
      </c>
      <c r="W866" s="129">
        <f t="shared" ref="W866:W929" si="129">V866-N866</f>
        <v>0</v>
      </c>
    </row>
    <row r="867" spans="1:23" ht="34.5" customHeight="1" outlineLevel="7" x14ac:dyDescent="0.2">
      <c r="A867" s="91"/>
      <c r="B867" s="93"/>
      <c r="C867" s="95"/>
      <c r="D867" s="95"/>
      <c r="E867" s="97"/>
      <c r="F867" s="101"/>
      <c r="G867" s="103"/>
      <c r="H867" s="109"/>
      <c r="I867" s="4" t="s">
        <v>69</v>
      </c>
      <c r="J867" s="17" t="s">
        <v>261</v>
      </c>
      <c r="K867" s="17">
        <v>18889</v>
      </c>
      <c r="L867" s="5">
        <v>966</v>
      </c>
      <c r="M867" s="5">
        <f t="shared" ref="M867:M930" si="130">N867-L867</f>
        <v>861</v>
      </c>
      <c r="N867" s="5">
        <v>1827</v>
      </c>
      <c r="O867" s="6">
        <f t="shared" si="127"/>
        <v>9.6722960453173801E-2</v>
      </c>
      <c r="P867" s="41"/>
      <c r="Q867" s="111" t="e">
        <f>#REF!*$Q$5</f>
        <v>#REF!</v>
      </c>
      <c r="R867" s="111">
        <v>966</v>
      </c>
      <c r="S867" s="111">
        <v>861</v>
      </c>
      <c r="T867" s="111">
        <v>1455</v>
      </c>
      <c r="U867" s="92">
        <f t="shared" si="128"/>
        <v>-372</v>
      </c>
      <c r="V867" s="179">
        <v>756</v>
      </c>
      <c r="W867" s="129">
        <f t="shared" si="129"/>
        <v>-1071</v>
      </c>
    </row>
    <row r="868" spans="1:23" ht="34.5" customHeight="1" outlineLevel="7" x14ac:dyDescent="0.2">
      <c r="A868" s="91"/>
      <c r="B868" s="93"/>
      <c r="C868" s="95"/>
      <c r="D868" s="95"/>
      <c r="E868" s="97"/>
      <c r="F868" s="101"/>
      <c r="G868" s="103"/>
      <c r="H868" s="109"/>
      <c r="I868" s="4" t="s">
        <v>70</v>
      </c>
      <c r="J868" s="5" t="s">
        <v>261</v>
      </c>
      <c r="K868" s="17">
        <v>380</v>
      </c>
      <c r="L868" s="5">
        <v>0</v>
      </c>
      <c r="M868" s="5">
        <f t="shared" si="130"/>
        <v>0</v>
      </c>
      <c r="N868" s="5">
        <v>0</v>
      </c>
      <c r="O868" s="6">
        <f t="shared" si="127"/>
        <v>0</v>
      </c>
      <c r="P868" s="41"/>
      <c r="Q868" s="111" t="e">
        <f>#REF!*$Q$5</f>
        <v>#REF!</v>
      </c>
      <c r="R868" s="111">
        <v>0</v>
      </c>
      <c r="S868" s="111">
        <v>0</v>
      </c>
      <c r="T868" s="111">
        <v>0</v>
      </c>
      <c r="U868" s="92">
        <f t="shared" si="128"/>
        <v>0</v>
      </c>
      <c r="V868" s="179">
        <v>0</v>
      </c>
      <c r="W868" s="129">
        <f t="shared" si="129"/>
        <v>0</v>
      </c>
    </row>
    <row r="869" spans="1:23" ht="34.5" customHeight="1" outlineLevel="7" x14ac:dyDescent="0.2">
      <c r="A869" s="91"/>
      <c r="B869" s="93"/>
      <c r="C869" s="95"/>
      <c r="D869" s="95"/>
      <c r="E869" s="97"/>
      <c r="F869" s="101"/>
      <c r="G869" s="103"/>
      <c r="H869" s="109"/>
      <c r="I869" s="4" t="s">
        <v>62</v>
      </c>
      <c r="J869" s="5" t="s">
        <v>261</v>
      </c>
      <c r="K869" s="17">
        <v>18889</v>
      </c>
      <c r="L869" s="5">
        <v>706</v>
      </c>
      <c r="M869" s="5">
        <f t="shared" si="130"/>
        <v>1118</v>
      </c>
      <c r="N869" s="5">
        <v>1824</v>
      </c>
      <c r="O869" s="6">
        <f t="shared" si="127"/>
        <v>9.65641378580126E-2</v>
      </c>
      <c r="P869" s="41"/>
      <c r="Q869" s="111" t="e">
        <f>#REF!*$Q$5</f>
        <v>#REF!</v>
      </c>
      <c r="R869" s="111">
        <v>706</v>
      </c>
      <c r="S869" s="111">
        <v>1118</v>
      </c>
      <c r="T869" s="111">
        <v>1328</v>
      </c>
      <c r="U869" s="92">
        <f t="shared" si="128"/>
        <v>-496</v>
      </c>
      <c r="V869" s="179">
        <v>756</v>
      </c>
      <c r="W869" s="129">
        <f t="shared" si="129"/>
        <v>-1068</v>
      </c>
    </row>
    <row r="870" spans="1:23" ht="34.5" customHeight="1" outlineLevel="7" x14ac:dyDescent="0.2">
      <c r="A870" s="91"/>
      <c r="B870" s="93"/>
      <c r="C870" s="95"/>
      <c r="D870" s="95"/>
      <c r="E870" s="97"/>
      <c r="F870" s="101"/>
      <c r="G870" s="103"/>
      <c r="H870" s="109"/>
      <c r="I870" s="4" t="s">
        <v>63</v>
      </c>
      <c r="J870" s="5" t="s">
        <v>261</v>
      </c>
      <c r="K870" s="17">
        <v>18889</v>
      </c>
      <c r="L870" s="5">
        <v>540</v>
      </c>
      <c r="M870" s="5">
        <f t="shared" si="130"/>
        <v>0</v>
      </c>
      <c r="N870" s="5">
        <v>540</v>
      </c>
      <c r="O870" s="6">
        <f t="shared" si="127"/>
        <v>2.8588067129016889E-2</v>
      </c>
      <c r="P870" s="41"/>
      <c r="Q870" s="111" t="e">
        <f>#REF!*$Q$5</f>
        <v>#REF!</v>
      </c>
      <c r="R870" s="111">
        <v>540</v>
      </c>
      <c r="S870" s="111">
        <v>0</v>
      </c>
      <c r="T870" s="111">
        <v>540</v>
      </c>
      <c r="U870" s="92">
        <f t="shared" si="128"/>
        <v>0</v>
      </c>
      <c r="V870" s="179">
        <v>540</v>
      </c>
      <c r="W870" s="129">
        <f t="shared" si="129"/>
        <v>0</v>
      </c>
    </row>
    <row r="871" spans="1:23" ht="34.5" customHeight="1" outlineLevel="7" x14ac:dyDescent="0.2">
      <c r="A871" s="91"/>
      <c r="B871" s="93"/>
      <c r="C871" s="95"/>
      <c r="D871" s="95"/>
      <c r="E871" s="97"/>
      <c r="F871" s="101"/>
      <c r="G871" s="103"/>
      <c r="H871" s="109"/>
      <c r="I871" s="4" t="s">
        <v>64</v>
      </c>
      <c r="J871" s="5" t="s">
        <v>261</v>
      </c>
      <c r="K871" s="17">
        <v>18889</v>
      </c>
      <c r="L871" s="5">
        <v>0</v>
      </c>
      <c r="M871" s="5">
        <f t="shared" si="130"/>
        <v>0</v>
      </c>
      <c r="N871" s="5">
        <v>0</v>
      </c>
      <c r="O871" s="6">
        <f t="shared" si="127"/>
        <v>0</v>
      </c>
      <c r="P871" s="41"/>
      <c r="Q871" s="111" t="e">
        <f>#REF!*$Q$5</f>
        <v>#REF!</v>
      </c>
      <c r="R871" s="111">
        <v>0</v>
      </c>
      <c r="S871" s="111">
        <v>0</v>
      </c>
      <c r="T871" s="111">
        <v>0</v>
      </c>
      <c r="U871" s="92">
        <f t="shared" si="128"/>
        <v>0</v>
      </c>
      <c r="V871" s="179">
        <v>0</v>
      </c>
      <c r="W871" s="129">
        <f t="shared" si="129"/>
        <v>0</v>
      </c>
    </row>
    <row r="872" spans="1:23" ht="34.5" customHeight="1" outlineLevel="7" x14ac:dyDescent="0.2">
      <c r="A872" s="91"/>
      <c r="B872" s="93"/>
      <c r="C872" s="95"/>
      <c r="D872" s="95"/>
      <c r="E872" s="97"/>
      <c r="F872" s="101"/>
      <c r="G872" s="103"/>
      <c r="H872" s="109"/>
      <c r="I872" s="4" t="s">
        <v>71</v>
      </c>
      <c r="J872" s="5" t="s">
        <v>261</v>
      </c>
      <c r="K872" s="17">
        <v>18889</v>
      </c>
      <c r="L872" s="5">
        <v>0</v>
      </c>
      <c r="M872" s="5">
        <f t="shared" si="130"/>
        <v>0</v>
      </c>
      <c r="N872" s="5">
        <v>0</v>
      </c>
      <c r="O872" s="6">
        <f t="shared" si="127"/>
        <v>0</v>
      </c>
      <c r="P872" s="41"/>
      <c r="Q872" s="111" t="e">
        <f>#REF!*$Q$5</f>
        <v>#REF!</v>
      </c>
      <c r="R872" s="111">
        <v>0</v>
      </c>
      <c r="S872" s="111">
        <v>0</v>
      </c>
      <c r="T872" s="111">
        <v>0</v>
      </c>
      <c r="U872" s="92">
        <f t="shared" si="128"/>
        <v>0</v>
      </c>
      <c r="V872" s="179">
        <v>0</v>
      </c>
      <c r="W872" s="129">
        <f t="shared" si="129"/>
        <v>0</v>
      </c>
    </row>
    <row r="873" spans="1:23" ht="34.5" customHeight="1" outlineLevel="7" x14ac:dyDescent="0.2">
      <c r="A873" s="91"/>
      <c r="B873" s="93"/>
      <c r="C873" s="95"/>
      <c r="D873" s="95"/>
      <c r="E873" s="97"/>
      <c r="F873" s="101"/>
      <c r="G873" s="103"/>
      <c r="H873" s="109"/>
      <c r="I873" s="4" t="s">
        <v>51</v>
      </c>
      <c r="J873" s="5" t="s">
        <v>257</v>
      </c>
      <c r="K873" s="5">
        <v>100</v>
      </c>
      <c r="L873" s="5">
        <v>25</v>
      </c>
      <c r="M873" s="5">
        <f t="shared" si="130"/>
        <v>0</v>
      </c>
      <c r="N873" s="5">
        <v>25</v>
      </c>
      <c r="O873" s="6">
        <f t="shared" si="127"/>
        <v>0.25</v>
      </c>
      <c r="P873" s="41"/>
      <c r="Q873" s="111" t="e">
        <f>#REF!*$Q$5</f>
        <v>#REF!</v>
      </c>
      <c r="R873" s="111">
        <v>25</v>
      </c>
      <c r="S873" s="111">
        <v>0</v>
      </c>
      <c r="T873" s="111">
        <v>25</v>
      </c>
      <c r="U873" s="92">
        <f t="shared" si="128"/>
        <v>0</v>
      </c>
      <c r="V873" s="179">
        <v>25</v>
      </c>
      <c r="W873" s="129">
        <f t="shared" si="129"/>
        <v>0</v>
      </c>
    </row>
    <row r="874" spans="1:23" ht="34.5" customHeight="1" outlineLevel="6" x14ac:dyDescent="0.2">
      <c r="A874" s="91"/>
      <c r="B874" s="93"/>
      <c r="C874" s="95"/>
      <c r="D874" s="95"/>
      <c r="E874" s="97"/>
      <c r="F874" s="101"/>
      <c r="G874" s="103"/>
      <c r="H874" s="109"/>
      <c r="I874" s="27" t="s">
        <v>65</v>
      </c>
      <c r="J874" s="28"/>
      <c r="K874" s="28"/>
      <c r="L874" s="28"/>
      <c r="M874" s="28"/>
      <c r="N874" s="28"/>
      <c r="O874" s="29"/>
      <c r="P874" s="53"/>
      <c r="Q874" s="111" t="e">
        <f>#REF!*$Q$5</f>
        <v>#REF!</v>
      </c>
      <c r="R874" s="111"/>
      <c r="S874" s="111"/>
      <c r="T874" s="111"/>
      <c r="U874" s="92">
        <f t="shared" si="128"/>
        <v>0</v>
      </c>
      <c r="V874" s="179"/>
      <c r="W874" s="129">
        <f t="shared" si="129"/>
        <v>0</v>
      </c>
    </row>
    <row r="875" spans="1:23" ht="34.5" customHeight="1" outlineLevel="7" x14ac:dyDescent="0.2">
      <c r="A875" s="91"/>
      <c r="B875" s="93"/>
      <c r="C875" s="95"/>
      <c r="D875" s="95"/>
      <c r="E875" s="97"/>
      <c r="F875" s="101"/>
      <c r="G875" s="103"/>
      <c r="H875" s="109"/>
      <c r="I875" s="16" t="s">
        <v>68</v>
      </c>
      <c r="J875" s="17" t="s">
        <v>261</v>
      </c>
      <c r="K875" s="17">
        <v>93</v>
      </c>
      <c r="L875" s="17">
        <v>0</v>
      </c>
      <c r="M875" s="5">
        <f t="shared" si="130"/>
        <v>0</v>
      </c>
      <c r="N875" s="5">
        <v>0</v>
      </c>
      <c r="O875" s="6">
        <f t="shared" ref="O875:O883" si="131">N875/K875</f>
        <v>0</v>
      </c>
      <c r="P875" s="52"/>
      <c r="Q875" s="111" t="e">
        <f>#REF!*$Q$5</f>
        <v>#REF!</v>
      </c>
      <c r="R875" s="111"/>
      <c r="S875" s="111"/>
      <c r="T875" s="111">
        <v>0</v>
      </c>
      <c r="U875" s="92">
        <f t="shared" si="128"/>
        <v>0</v>
      </c>
      <c r="V875" s="179">
        <v>0</v>
      </c>
      <c r="W875" s="129">
        <f t="shared" si="129"/>
        <v>0</v>
      </c>
    </row>
    <row r="876" spans="1:23" ht="34.5" customHeight="1" outlineLevel="7" x14ac:dyDescent="0.2">
      <c r="A876" s="91"/>
      <c r="B876" s="93"/>
      <c r="C876" s="95"/>
      <c r="D876" s="95"/>
      <c r="E876" s="97"/>
      <c r="F876" s="101"/>
      <c r="G876" s="103"/>
      <c r="H876" s="109"/>
      <c r="I876" s="16" t="s">
        <v>247</v>
      </c>
      <c r="J876" s="17" t="s">
        <v>264</v>
      </c>
      <c r="K876" s="17">
        <v>1</v>
      </c>
      <c r="L876" s="5">
        <v>0</v>
      </c>
      <c r="M876" s="5">
        <f t="shared" si="130"/>
        <v>0</v>
      </c>
      <c r="N876" s="5">
        <v>0</v>
      </c>
      <c r="O876" s="6">
        <f t="shared" si="131"/>
        <v>0</v>
      </c>
      <c r="P876" s="41"/>
      <c r="Q876" s="111" t="e">
        <f>#REF!*$Q$5</f>
        <v>#REF!</v>
      </c>
      <c r="R876" s="111"/>
      <c r="S876" s="111"/>
      <c r="T876" s="111">
        <v>0</v>
      </c>
      <c r="U876" s="92">
        <f t="shared" si="128"/>
        <v>0</v>
      </c>
      <c r="V876" s="179">
        <v>0</v>
      </c>
      <c r="W876" s="129">
        <f t="shared" si="129"/>
        <v>0</v>
      </c>
    </row>
    <row r="877" spans="1:23" ht="34.5" customHeight="1" outlineLevel="7" x14ac:dyDescent="0.2">
      <c r="A877" s="91"/>
      <c r="B877" s="93"/>
      <c r="C877" s="95"/>
      <c r="D877" s="95"/>
      <c r="E877" s="97"/>
      <c r="F877" s="101"/>
      <c r="G877" s="103"/>
      <c r="H877" s="109"/>
      <c r="I877" s="4" t="s">
        <v>69</v>
      </c>
      <c r="J877" s="17" t="s">
        <v>261</v>
      </c>
      <c r="K877" s="17">
        <v>65</v>
      </c>
      <c r="L877" s="5">
        <v>0</v>
      </c>
      <c r="M877" s="5">
        <f t="shared" si="130"/>
        <v>0</v>
      </c>
      <c r="N877" s="5">
        <v>0</v>
      </c>
      <c r="O877" s="6">
        <f t="shared" si="131"/>
        <v>0</v>
      </c>
      <c r="P877" s="41"/>
      <c r="Q877" s="111" t="e">
        <f>#REF!*$Q$5</f>
        <v>#REF!</v>
      </c>
      <c r="R877" s="111"/>
      <c r="S877" s="111"/>
      <c r="T877" s="111">
        <v>0</v>
      </c>
      <c r="U877" s="92">
        <f t="shared" si="128"/>
        <v>0</v>
      </c>
      <c r="V877" s="179">
        <v>0</v>
      </c>
      <c r="W877" s="129">
        <f t="shared" si="129"/>
        <v>0</v>
      </c>
    </row>
    <row r="878" spans="1:23" ht="34.5" customHeight="1" outlineLevel="7" x14ac:dyDescent="0.2">
      <c r="A878" s="91"/>
      <c r="B878" s="93"/>
      <c r="C878" s="95"/>
      <c r="D878" s="95"/>
      <c r="E878" s="97"/>
      <c r="F878" s="101"/>
      <c r="G878" s="103"/>
      <c r="H878" s="109"/>
      <c r="I878" s="4" t="s">
        <v>70</v>
      </c>
      <c r="J878" s="5" t="s">
        <v>261</v>
      </c>
      <c r="K878" s="17">
        <v>380</v>
      </c>
      <c r="L878" s="5">
        <v>0</v>
      </c>
      <c r="M878" s="5">
        <f t="shared" si="130"/>
        <v>0</v>
      </c>
      <c r="N878" s="5">
        <v>0</v>
      </c>
      <c r="O878" s="6">
        <f t="shared" si="131"/>
        <v>0</v>
      </c>
      <c r="P878" s="41"/>
      <c r="Q878" s="111" t="e">
        <f>#REF!*$Q$5</f>
        <v>#REF!</v>
      </c>
      <c r="R878" s="111"/>
      <c r="S878" s="111"/>
      <c r="T878" s="111">
        <v>0</v>
      </c>
      <c r="U878" s="92">
        <f t="shared" si="128"/>
        <v>0</v>
      </c>
      <c r="V878" s="179">
        <v>0</v>
      </c>
      <c r="W878" s="129">
        <f t="shared" si="129"/>
        <v>0</v>
      </c>
    </row>
    <row r="879" spans="1:23" ht="34.5" customHeight="1" outlineLevel="7" x14ac:dyDescent="0.2">
      <c r="A879" s="91"/>
      <c r="B879" s="93"/>
      <c r="C879" s="95"/>
      <c r="D879" s="95"/>
      <c r="E879" s="97"/>
      <c r="F879" s="101"/>
      <c r="G879" s="103"/>
      <c r="H879" s="109"/>
      <c r="I879" s="4" t="s">
        <v>62</v>
      </c>
      <c r="J879" s="5" t="s">
        <v>261</v>
      </c>
      <c r="K879" s="17">
        <v>65</v>
      </c>
      <c r="L879" s="5">
        <v>0</v>
      </c>
      <c r="M879" s="5">
        <f t="shared" si="130"/>
        <v>0</v>
      </c>
      <c r="N879" s="5">
        <v>0</v>
      </c>
      <c r="O879" s="6">
        <f t="shared" si="131"/>
        <v>0</v>
      </c>
      <c r="P879" s="41"/>
      <c r="Q879" s="111" t="e">
        <f>#REF!*$Q$5</f>
        <v>#REF!</v>
      </c>
      <c r="R879" s="111"/>
      <c r="S879" s="111"/>
      <c r="T879" s="111">
        <v>0</v>
      </c>
      <c r="U879" s="92">
        <f t="shared" si="128"/>
        <v>0</v>
      </c>
      <c r="V879" s="179">
        <v>0</v>
      </c>
      <c r="W879" s="129">
        <f t="shared" si="129"/>
        <v>0</v>
      </c>
    </row>
    <row r="880" spans="1:23" ht="34.5" customHeight="1" outlineLevel="7" x14ac:dyDescent="0.2">
      <c r="A880" s="91"/>
      <c r="B880" s="93"/>
      <c r="C880" s="95"/>
      <c r="D880" s="95"/>
      <c r="E880" s="97"/>
      <c r="F880" s="101"/>
      <c r="G880" s="103"/>
      <c r="H880" s="109"/>
      <c r="I880" s="4" t="s">
        <v>63</v>
      </c>
      <c r="J880" s="5" t="s">
        <v>261</v>
      </c>
      <c r="K880" s="17">
        <v>65</v>
      </c>
      <c r="L880" s="5">
        <v>0</v>
      </c>
      <c r="M880" s="5">
        <f t="shared" si="130"/>
        <v>0</v>
      </c>
      <c r="N880" s="5">
        <v>0</v>
      </c>
      <c r="O880" s="6">
        <f t="shared" si="131"/>
        <v>0</v>
      </c>
      <c r="P880" s="41"/>
      <c r="Q880" s="111" t="e">
        <f>#REF!*$Q$5</f>
        <v>#REF!</v>
      </c>
      <c r="R880" s="111"/>
      <c r="S880" s="111"/>
      <c r="T880" s="111">
        <v>0</v>
      </c>
      <c r="U880" s="92">
        <f t="shared" si="128"/>
        <v>0</v>
      </c>
      <c r="V880" s="179">
        <v>0</v>
      </c>
      <c r="W880" s="129">
        <f t="shared" si="129"/>
        <v>0</v>
      </c>
    </row>
    <row r="881" spans="1:23" ht="34.5" customHeight="1" outlineLevel="7" x14ac:dyDescent="0.2">
      <c r="A881" s="91"/>
      <c r="B881" s="93"/>
      <c r="C881" s="95"/>
      <c r="D881" s="95"/>
      <c r="E881" s="97"/>
      <c r="F881" s="101"/>
      <c r="G881" s="103"/>
      <c r="H881" s="109"/>
      <c r="I881" s="4" t="s">
        <v>64</v>
      </c>
      <c r="J881" s="5" t="s">
        <v>261</v>
      </c>
      <c r="K881" s="17">
        <v>65</v>
      </c>
      <c r="L881" s="5">
        <v>0</v>
      </c>
      <c r="M881" s="5">
        <f t="shared" si="130"/>
        <v>0</v>
      </c>
      <c r="N881" s="5">
        <v>0</v>
      </c>
      <c r="O881" s="6">
        <f t="shared" si="131"/>
        <v>0</v>
      </c>
      <c r="P881" s="41"/>
      <c r="Q881" s="111" t="e">
        <f>#REF!*$Q$5</f>
        <v>#REF!</v>
      </c>
      <c r="R881" s="111"/>
      <c r="S881" s="111"/>
      <c r="T881" s="111">
        <v>0</v>
      </c>
      <c r="U881" s="92">
        <f t="shared" si="128"/>
        <v>0</v>
      </c>
      <c r="V881" s="179">
        <v>0</v>
      </c>
      <c r="W881" s="129">
        <f t="shared" si="129"/>
        <v>0</v>
      </c>
    </row>
    <row r="882" spans="1:23" ht="34.5" customHeight="1" outlineLevel="7" x14ac:dyDescent="0.2">
      <c r="A882" s="91"/>
      <c r="B882" s="93"/>
      <c r="C882" s="95"/>
      <c r="D882" s="95"/>
      <c r="E882" s="97"/>
      <c r="F882" s="101"/>
      <c r="G882" s="103"/>
      <c r="H882" s="109"/>
      <c r="I882" s="4" t="s">
        <v>71</v>
      </c>
      <c r="J882" s="5" t="s">
        <v>261</v>
      </c>
      <c r="K882" s="17">
        <v>65</v>
      </c>
      <c r="L882" s="5">
        <v>0</v>
      </c>
      <c r="M882" s="5">
        <f t="shared" si="130"/>
        <v>0</v>
      </c>
      <c r="N882" s="5">
        <v>0</v>
      </c>
      <c r="O882" s="6">
        <f t="shared" si="131"/>
        <v>0</v>
      </c>
      <c r="P882" s="41"/>
      <c r="Q882" s="111" t="e">
        <f>#REF!*$Q$5</f>
        <v>#REF!</v>
      </c>
      <c r="R882" s="111"/>
      <c r="S882" s="111"/>
      <c r="T882" s="111">
        <v>0</v>
      </c>
      <c r="U882" s="92">
        <f t="shared" si="128"/>
        <v>0</v>
      </c>
      <c r="V882" s="179">
        <v>0</v>
      </c>
      <c r="W882" s="129">
        <f t="shared" si="129"/>
        <v>0</v>
      </c>
    </row>
    <row r="883" spans="1:23" ht="34.5" customHeight="1" outlineLevel="7" x14ac:dyDescent="0.2">
      <c r="A883" s="91"/>
      <c r="B883" s="93"/>
      <c r="C883" s="95"/>
      <c r="D883" s="95"/>
      <c r="E883" s="97"/>
      <c r="F883" s="101"/>
      <c r="G883" s="103"/>
      <c r="H883" s="109"/>
      <c r="I883" s="4" t="s">
        <v>51</v>
      </c>
      <c r="J883" s="5" t="s">
        <v>257</v>
      </c>
      <c r="K883" s="5">
        <v>100</v>
      </c>
      <c r="L883" s="5">
        <v>25</v>
      </c>
      <c r="M883" s="5">
        <f t="shared" si="130"/>
        <v>0</v>
      </c>
      <c r="N883" s="5">
        <v>25</v>
      </c>
      <c r="O883" s="6">
        <f t="shared" si="131"/>
        <v>0.25</v>
      </c>
      <c r="P883" s="41"/>
      <c r="Q883" s="111" t="e">
        <f>#REF!*$Q$5</f>
        <v>#REF!</v>
      </c>
      <c r="R883" s="111"/>
      <c r="S883" s="111"/>
      <c r="T883" s="111">
        <v>25</v>
      </c>
      <c r="U883" s="92">
        <f t="shared" si="128"/>
        <v>0</v>
      </c>
      <c r="V883" s="179">
        <v>25</v>
      </c>
      <c r="W883" s="129">
        <f t="shared" si="129"/>
        <v>0</v>
      </c>
    </row>
    <row r="884" spans="1:23" ht="34.5" customHeight="1" outlineLevel="6" x14ac:dyDescent="0.2">
      <c r="A884" s="91"/>
      <c r="B884" s="93"/>
      <c r="C884" s="95"/>
      <c r="D884" s="95"/>
      <c r="E884" s="97"/>
      <c r="F884" s="101"/>
      <c r="G884" s="103"/>
      <c r="H884" s="109"/>
      <c r="I884" s="27" t="s">
        <v>66</v>
      </c>
      <c r="J884" s="28"/>
      <c r="K884" s="28"/>
      <c r="L884" s="28"/>
      <c r="M884" s="28"/>
      <c r="N884" s="28"/>
      <c r="O884" s="29"/>
      <c r="P884" s="53"/>
      <c r="Q884" s="111" t="e">
        <f>#REF!*$Q$5</f>
        <v>#REF!</v>
      </c>
      <c r="R884" s="111"/>
      <c r="S884" s="111"/>
      <c r="T884" s="111"/>
      <c r="U884" s="92">
        <f t="shared" si="128"/>
        <v>0</v>
      </c>
      <c r="V884" s="179"/>
      <c r="W884" s="129">
        <f t="shared" si="129"/>
        <v>0</v>
      </c>
    </row>
    <row r="885" spans="1:23" ht="34.5" customHeight="1" outlineLevel="7" x14ac:dyDescent="0.2">
      <c r="A885" s="91"/>
      <c r="B885" s="93"/>
      <c r="C885" s="95"/>
      <c r="D885" s="95"/>
      <c r="E885" s="97"/>
      <c r="F885" s="101"/>
      <c r="G885" s="103"/>
      <c r="H885" s="109"/>
      <c r="I885" s="16" t="s">
        <v>68</v>
      </c>
      <c r="J885" s="17" t="s">
        <v>261</v>
      </c>
      <c r="K885" s="17">
        <v>41</v>
      </c>
      <c r="L885" s="17">
        <v>0</v>
      </c>
      <c r="M885" s="5">
        <f t="shared" si="130"/>
        <v>0</v>
      </c>
      <c r="N885" s="5">
        <v>0</v>
      </c>
      <c r="O885" s="6">
        <f t="shared" ref="O885:O893" si="132">N885/K885</f>
        <v>0</v>
      </c>
      <c r="P885" s="52"/>
      <c r="Q885" s="111" t="e">
        <f>#REF!*$Q$5</f>
        <v>#REF!</v>
      </c>
      <c r="R885" s="111"/>
      <c r="S885" s="111"/>
      <c r="T885" s="111">
        <v>0</v>
      </c>
      <c r="U885" s="92">
        <f t="shared" si="128"/>
        <v>0</v>
      </c>
      <c r="V885" s="179">
        <v>0</v>
      </c>
      <c r="W885" s="129">
        <f t="shared" si="129"/>
        <v>0</v>
      </c>
    </row>
    <row r="886" spans="1:23" ht="34.5" customHeight="1" outlineLevel="7" x14ac:dyDescent="0.2">
      <c r="A886" s="91"/>
      <c r="B886" s="93"/>
      <c r="C886" s="95"/>
      <c r="D886" s="95"/>
      <c r="E886" s="97"/>
      <c r="F886" s="101"/>
      <c r="G886" s="103"/>
      <c r="H886" s="109"/>
      <c r="I886" s="16" t="s">
        <v>247</v>
      </c>
      <c r="J886" s="17" t="s">
        <v>264</v>
      </c>
      <c r="K886" s="17">
        <v>1</v>
      </c>
      <c r="L886" s="5">
        <v>0</v>
      </c>
      <c r="M886" s="5">
        <f t="shared" si="130"/>
        <v>0</v>
      </c>
      <c r="N886" s="5">
        <v>0</v>
      </c>
      <c r="O886" s="6">
        <f t="shared" si="132"/>
        <v>0</v>
      </c>
      <c r="P886" s="41"/>
      <c r="Q886" s="111" t="e">
        <f>#REF!*$Q$5</f>
        <v>#REF!</v>
      </c>
      <c r="R886" s="111"/>
      <c r="S886" s="111"/>
      <c r="T886" s="111">
        <v>0</v>
      </c>
      <c r="U886" s="92">
        <f t="shared" si="128"/>
        <v>0</v>
      </c>
      <c r="V886" s="179">
        <v>0</v>
      </c>
      <c r="W886" s="129">
        <f t="shared" si="129"/>
        <v>0</v>
      </c>
    </row>
    <row r="887" spans="1:23" ht="34.5" customHeight="1" outlineLevel="7" x14ac:dyDescent="0.2">
      <c r="A887" s="91"/>
      <c r="B887" s="93"/>
      <c r="C887" s="95"/>
      <c r="D887" s="95"/>
      <c r="E887" s="97"/>
      <c r="F887" s="101"/>
      <c r="G887" s="103"/>
      <c r="H887" s="109"/>
      <c r="I887" s="4" t="s">
        <v>69</v>
      </c>
      <c r="J887" s="17" t="s">
        <v>261</v>
      </c>
      <c r="K887" s="17">
        <v>29</v>
      </c>
      <c r="L887" s="5">
        <v>0</v>
      </c>
      <c r="M887" s="5">
        <f t="shared" si="130"/>
        <v>0</v>
      </c>
      <c r="N887" s="5">
        <v>0</v>
      </c>
      <c r="O887" s="6">
        <f t="shared" si="132"/>
        <v>0</v>
      </c>
      <c r="P887" s="41"/>
      <c r="Q887" s="111" t="e">
        <f>#REF!*$Q$5</f>
        <v>#REF!</v>
      </c>
      <c r="R887" s="111"/>
      <c r="S887" s="111"/>
      <c r="T887" s="111">
        <v>0</v>
      </c>
      <c r="U887" s="92">
        <f t="shared" si="128"/>
        <v>0</v>
      </c>
      <c r="V887" s="179">
        <v>0</v>
      </c>
      <c r="W887" s="129">
        <f t="shared" si="129"/>
        <v>0</v>
      </c>
    </row>
    <row r="888" spans="1:23" ht="34.5" customHeight="1" outlineLevel="7" x14ac:dyDescent="0.2">
      <c r="A888" s="91"/>
      <c r="B888" s="93"/>
      <c r="C888" s="95"/>
      <c r="D888" s="95"/>
      <c r="E888" s="97"/>
      <c r="F888" s="101"/>
      <c r="G888" s="103"/>
      <c r="H888" s="109"/>
      <c r="I888" s="4" t="s">
        <v>70</v>
      </c>
      <c r="J888" s="5" t="s">
        <v>261</v>
      </c>
      <c r="K888" s="17">
        <v>380</v>
      </c>
      <c r="L888" s="5">
        <v>0</v>
      </c>
      <c r="M888" s="5">
        <f t="shared" si="130"/>
        <v>0</v>
      </c>
      <c r="N888" s="5">
        <v>0</v>
      </c>
      <c r="O888" s="6">
        <f t="shared" si="132"/>
        <v>0</v>
      </c>
      <c r="P888" s="41"/>
      <c r="Q888" s="111" t="e">
        <f>#REF!*$Q$5</f>
        <v>#REF!</v>
      </c>
      <c r="R888" s="111"/>
      <c r="S888" s="111"/>
      <c r="T888" s="111">
        <v>0</v>
      </c>
      <c r="U888" s="92">
        <f t="shared" si="128"/>
        <v>0</v>
      </c>
      <c r="V888" s="179">
        <v>0</v>
      </c>
      <c r="W888" s="129">
        <f t="shared" si="129"/>
        <v>0</v>
      </c>
    </row>
    <row r="889" spans="1:23" ht="34.5" customHeight="1" outlineLevel="7" x14ac:dyDescent="0.2">
      <c r="A889" s="91"/>
      <c r="B889" s="93"/>
      <c r="C889" s="95"/>
      <c r="D889" s="95"/>
      <c r="E889" s="97"/>
      <c r="F889" s="101"/>
      <c r="G889" s="103"/>
      <c r="H889" s="109"/>
      <c r="I889" s="4" t="s">
        <v>62</v>
      </c>
      <c r="J889" s="5" t="s">
        <v>261</v>
      </c>
      <c r="K889" s="17">
        <v>29</v>
      </c>
      <c r="L889" s="5">
        <v>0</v>
      </c>
      <c r="M889" s="5">
        <f t="shared" si="130"/>
        <v>0</v>
      </c>
      <c r="N889" s="5">
        <v>0</v>
      </c>
      <c r="O889" s="6">
        <f t="shared" si="132"/>
        <v>0</v>
      </c>
      <c r="P889" s="41"/>
      <c r="Q889" s="111" t="e">
        <f>#REF!*$Q$5</f>
        <v>#REF!</v>
      </c>
      <c r="R889" s="111"/>
      <c r="S889" s="111"/>
      <c r="T889" s="111">
        <v>0</v>
      </c>
      <c r="U889" s="92">
        <f t="shared" si="128"/>
        <v>0</v>
      </c>
      <c r="V889" s="179">
        <v>0</v>
      </c>
      <c r="W889" s="129">
        <f t="shared" si="129"/>
        <v>0</v>
      </c>
    </row>
    <row r="890" spans="1:23" ht="34.5" customHeight="1" outlineLevel="7" x14ac:dyDescent="0.2">
      <c r="A890" s="91"/>
      <c r="B890" s="93"/>
      <c r="C890" s="95"/>
      <c r="D890" s="95"/>
      <c r="E890" s="97"/>
      <c r="F890" s="101"/>
      <c r="G890" s="103"/>
      <c r="H890" s="109"/>
      <c r="I890" s="4" t="s">
        <v>63</v>
      </c>
      <c r="J890" s="5" t="s">
        <v>261</v>
      </c>
      <c r="K890" s="17">
        <v>29</v>
      </c>
      <c r="L890" s="5">
        <v>0</v>
      </c>
      <c r="M890" s="5">
        <f t="shared" si="130"/>
        <v>0</v>
      </c>
      <c r="N890" s="5">
        <v>0</v>
      </c>
      <c r="O890" s="6">
        <f t="shared" si="132"/>
        <v>0</v>
      </c>
      <c r="P890" s="41"/>
      <c r="Q890" s="111" t="e">
        <f>#REF!*$Q$5</f>
        <v>#REF!</v>
      </c>
      <c r="R890" s="111"/>
      <c r="S890" s="111"/>
      <c r="T890" s="111">
        <v>0</v>
      </c>
      <c r="U890" s="92">
        <f t="shared" si="128"/>
        <v>0</v>
      </c>
      <c r="V890" s="179">
        <v>0</v>
      </c>
      <c r="W890" s="129">
        <f t="shared" si="129"/>
        <v>0</v>
      </c>
    </row>
    <row r="891" spans="1:23" ht="34.5" customHeight="1" outlineLevel="7" x14ac:dyDescent="0.2">
      <c r="A891" s="91"/>
      <c r="B891" s="93"/>
      <c r="C891" s="95"/>
      <c r="D891" s="95"/>
      <c r="E891" s="97"/>
      <c r="F891" s="101"/>
      <c r="G891" s="103"/>
      <c r="H891" s="109"/>
      <c r="I891" s="4" t="s">
        <v>64</v>
      </c>
      <c r="J891" s="5" t="s">
        <v>261</v>
      </c>
      <c r="K891" s="17">
        <v>29</v>
      </c>
      <c r="L891" s="5">
        <v>0</v>
      </c>
      <c r="M891" s="5">
        <f t="shared" si="130"/>
        <v>0</v>
      </c>
      <c r="N891" s="5">
        <v>0</v>
      </c>
      <c r="O891" s="6">
        <f t="shared" si="132"/>
        <v>0</v>
      </c>
      <c r="P891" s="41"/>
      <c r="Q891" s="111" t="e">
        <f>#REF!*$Q$5</f>
        <v>#REF!</v>
      </c>
      <c r="R891" s="111"/>
      <c r="S891" s="111"/>
      <c r="T891" s="111">
        <v>0</v>
      </c>
      <c r="U891" s="92">
        <f t="shared" si="128"/>
        <v>0</v>
      </c>
      <c r="V891" s="179">
        <v>0</v>
      </c>
      <c r="W891" s="129">
        <f t="shared" si="129"/>
        <v>0</v>
      </c>
    </row>
    <row r="892" spans="1:23" ht="34.5" customHeight="1" outlineLevel="7" x14ac:dyDescent="0.2">
      <c r="A892" s="91"/>
      <c r="B892" s="93"/>
      <c r="C892" s="95"/>
      <c r="D892" s="95"/>
      <c r="E892" s="97"/>
      <c r="F892" s="101"/>
      <c r="G892" s="103"/>
      <c r="H892" s="109"/>
      <c r="I892" s="4" t="s">
        <v>71</v>
      </c>
      <c r="J892" s="5" t="s">
        <v>261</v>
      </c>
      <c r="K892" s="17">
        <v>29</v>
      </c>
      <c r="L892" s="5">
        <v>0</v>
      </c>
      <c r="M892" s="5">
        <f t="shared" si="130"/>
        <v>0</v>
      </c>
      <c r="N892" s="5">
        <v>0</v>
      </c>
      <c r="O892" s="6">
        <f t="shared" si="132"/>
        <v>0</v>
      </c>
      <c r="P892" s="41"/>
      <c r="Q892" s="111" t="e">
        <f>#REF!*$Q$5</f>
        <v>#REF!</v>
      </c>
      <c r="R892" s="111"/>
      <c r="S892" s="111"/>
      <c r="T892" s="111">
        <v>0</v>
      </c>
      <c r="U892" s="92">
        <f t="shared" si="128"/>
        <v>0</v>
      </c>
      <c r="V892" s="179">
        <v>0</v>
      </c>
      <c r="W892" s="129">
        <f t="shared" si="129"/>
        <v>0</v>
      </c>
    </row>
    <row r="893" spans="1:23" ht="34.5" customHeight="1" outlineLevel="7" x14ac:dyDescent="0.2">
      <c r="A893" s="91"/>
      <c r="B893" s="93"/>
      <c r="C893" s="95"/>
      <c r="D893" s="95"/>
      <c r="E893" s="97"/>
      <c r="F893" s="101"/>
      <c r="G893" s="103"/>
      <c r="H893" s="109"/>
      <c r="I893" s="4" t="s">
        <v>51</v>
      </c>
      <c r="J893" s="5" t="s">
        <v>257</v>
      </c>
      <c r="K893" s="5">
        <v>100</v>
      </c>
      <c r="L893" s="5">
        <v>25</v>
      </c>
      <c r="M893" s="5">
        <f t="shared" si="130"/>
        <v>0</v>
      </c>
      <c r="N893" s="5">
        <v>25</v>
      </c>
      <c r="O893" s="6">
        <f t="shared" si="132"/>
        <v>0.25</v>
      </c>
      <c r="P893" s="41"/>
      <c r="Q893" s="111" t="e">
        <f>#REF!*$Q$5</f>
        <v>#REF!</v>
      </c>
      <c r="R893" s="111"/>
      <c r="S893" s="111"/>
      <c r="T893" s="111">
        <v>25</v>
      </c>
      <c r="U893" s="92">
        <f t="shared" si="128"/>
        <v>0</v>
      </c>
      <c r="V893" s="179">
        <v>25</v>
      </c>
      <c r="W893" s="129">
        <f t="shared" si="129"/>
        <v>0</v>
      </c>
    </row>
    <row r="894" spans="1:23" ht="34.5" customHeight="1" outlineLevel="6" x14ac:dyDescent="0.2">
      <c r="A894" s="91"/>
      <c r="B894" s="93"/>
      <c r="C894" s="95"/>
      <c r="D894" s="95"/>
      <c r="E894" s="97"/>
      <c r="F894" s="101"/>
      <c r="G894" s="103"/>
      <c r="H894" s="109"/>
      <c r="I894" s="27" t="s">
        <v>233</v>
      </c>
      <c r="J894" s="28"/>
      <c r="K894" s="28"/>
      <c r="L894" s="28"/>
      <c r="M894" s="28"/>
      <c r="N894" s="28"/>
      <c r="O894" s="29"/>
      <c r="P894" s="53"/>
      <c r="Q894" s="111" t="e">
        <f>#REF!*$Q$5</f>
        <v>#REF!</v>
      </c>
      <c r="R894" s="111"/>
      <c r="S894" s="111"/>
      <c r="T894" s="111"/>
      <c r="U894" s="92">
        <f t="shared" si="128"/>
        <v>0</v>
      </c>
      <c r="V894" s="179"/>
      <c r="W894" s="129">
        <f t="shared" si="129"/>
        <v>0</v>
      </c>
    </row>
    <row r="895" spans="1:23" ht="34.5" customHeight="1" outlineLevel="7" x14ac:dyDescent="0.2">
      <c r="A895" s="91"/>
      <c r="B895" s="93"/>
      <c r="C895" s="95"/>
      <c r="D895" s="95"/>
      <c r="E895" s="97"/>
      <c r="F895" s="101"/>
      <c r="G895" s="103"/>
      <c r="H895" s="109"/>
      <c r="I895" s="16" t="s">
        <v>68</v>
      </c>
      <c r="J895" s="17" t="s">
        <v>261</v>
      </c>
      <c r="K895" s="17">
        <v>1971</v>
      </c>
      <c r="L895" s="17">
        <v>0</v>
      </c>
      <c r="M895" s="5">
        <f t="shared" si="130"/>
        <v>0</v>
      </c>
      <c r="N895" s="5">
        <v>0</v>
      </c>
      <c r="O895" s="6">
        <f t="shared" ref="O895:O903" si="133">N895/K895</f>
        <v>0</v>
      </c>
      <c r="P895" s="52"/>
      <c r="Q895" s="111" t="e">
        <f>#REF!*$Q$5</f>
        <v>#REF!</v>
      </c>
      <c r="R895" s="111"/>
      <c r="S895" s="111"/>
      <c r="T895" s="111">
        <v>0</v>
      </c>
      <c r="U895" s="92">
        <f t="shared" si="128"/>
        <v>0</v>
      </c>
      <c r="V895" s="179">
        <v>0</v>
      </c>
      <c r="W895" s="129">
        <f t="shared" si="129"/>
        <v>0</v>
      </c>
    </row>
    <row r="896" spans="1:23" ht="34.5" customHeight="1" outlineLevel="7" x14ac:dyDescent="0.2">
      <c r="A896" s="91"/>
      <c r="B896" s="93"/>
      <c r="C896" s="95"/>
      <c r="D896" s="95"/>
      <c r="E896" s="97"/>
      <c r="F896" s="101"/>
      <c r="G896" s="103"/>
      <c r="H896" s="109"/>
      <c r="I896" s="16" t="s">
        <v>247</v>
      </c>
      <c r="J896" s="17" t="s">
        <v>264</v>
      </c>
      <c r="K896" s="17">
        <v>1</v>
      </c>
      <c r="L896" s="5">
        <v>0</v>
      </c>
      <c r="M896" s="5">
        <f t="shared" si="130"/>
        <v>0</v>
      </c>
      <c r="N896" s="5">
        <v>0</v>
      </c>
      <c r="O896" s="6">
        <f t="shared" si="133"/>
        <v>0</v>
      </c>
      <c r="P896" s="41"/>
      <c r="Q896" s="111" t="e">
        <f>#REF!*$Q$5</f>
        <v>#REF!</v>
      </c>
      <c r="R896" s="111"/>
      <c r="S896" s="111"/>
      <c r="T896" s="111">
        <v>0</v>
      </c>
      <c r="U896" s="92">
        <f t="shared" si="128"/>
        <v>0</v>
      </c>
      <c r="V896" s="179">
        <v>0</v>
      </c>
      <c r="W896" s="129">
        <f t="shared" si="129"/>
        <v>0</v>
      </c>
    </row>
    <row r="897" spans="1:23" ht="34.5" customHeight="1" outlineLevel="7" x14ac:dyDescent="0.2">
      <c r="A897" s="91"/>
      <c r="B897" s="93"/>
      <c r="C897" s="95"/>
      <c r="D897" s="95"/>
      <c r="E897" s="97"/>
      <c r="F897" s="101"/>
      <c r="G897" s="103"/>
      <c r="H897" s="109"/>
      <c r="I897" s="4" t="s">
        <v>69</v>
      </c>
      <c r="J897" s="17" t="s">
        <v>261</v>
      </c>
      <c r="K897" s="17">
        <v>1380</v>
      </c>
      <c r="L897" s="5">
        <v>0</v>
      </c>
      <c r="M897" s="5">
        <f t="shared" si="130"/>
        <v>0</v>
      </c>
      <c r="N897" s="5">
        <v>0</v>
      </c>
      <c r="O897" s="6">
        <f t="shared" si="133"/>
        <v>0</v>
      </c>
      <c r="P897" s="41"/>
      <c r="Q897" s="111" t="e">
        <f>#REF!*$Q$5</f>
        <v>#REF!</v>
      </c>
      <c r="R897" s="111"/>
      <c r="S897" s="111"/>
      <c r="T897" s="111">
        <v>0</v>
      </c>
      <c r="U897" s="92">
        <f t="shared" si="128"/>
        <v>0</v>
      </c>
      <c r="V897" s="179">
        <v>0</v>
      </c>
      <c r="W897" s="129">
        <f t="shared" si="129"/>
        <v>0</v>
      </c>
    </row>
    <row r="898" spans="1:23" ht="34.5" customHeight="1" outlineLevel="7" x14ac:dyDescent="0.2">
      <c r="A898" s="91"/>
      <c r="B898" s="93"/>
      <c r="C898" s="95"/>
      <c r="D898" s="95"/>
      <c r="E898" s="97"/>
      <c r="F898" s="101"/>
      <c r="G898" s="103"/>
      <c r="H898" s="109"/>
      <c r="I898" s="4" t="s">
        <v>70</v>
      </c>
      <c r="J898" s="5" t="s">
        <v>261</v>
      </c>
      <c r="K898" s="17">
        <v>381</v>
      </c>
      <c r="L898" s="5">
        <v>0</v>
      </c>
      <c r="M898" s="5">
        <f t="shared" si="130"/>
        <v>0</v>
      </c>
      <c r="N898" s="5">
        <v>0</v>
      </c>
      <c r="O898" s="6">
        <f t="shared" si="133"/>
        <v>0</v>
      </c>
      <c r="P898" s="41"/>
      <c r="Q898" s="111" t="e">
        <f>#REF!*$Q$5</f>
        <v>#REF!</v>
      </c>
      <c r="R898" s="111"/>
      <c r="S898" s="111"/>
      <c r="T898" s="111">
        <v>0</v>
      </c>
      <c r="U898" s="92">
        <f t="shared" si="128"/>
        <v>0</v>
      </c>
      <c r="V898" s="179">
        <v>0</v>
      </c>
      <c r="W898" s="129">
        <f t="shared" si="129"/>
        <v>0</v>
      </c>
    </row>
    <row r="899" spans="1:23" ht="34.5" customHeight="1" outlineLevel="7" x14ac:dyDescent="0.2">
      <c r="A899" s="91"/>
      <c r="B899" s="93"/>
      <c r="C899" s="95"/>
      <c r="D899" s="95"/>
      <c r="E899" s="97"/>
      <c r="F899" s="101"/>
      <c r="G899" s="103"/>
      <c r="H899" s="109"/>
      <c r="I899" s="4" t="s">
        <v>62</v>
      </c>
      <c r="J899" s="5" t="s">
        <v>261</v>
      </c>
      <c r="K899" s="17">
        <v>1380</v>
      </c>
      <c r="L899" s="5">
        <v>0</v>
      </c>
      <c r="M899" s="5">
        <f t="shared" si="130"/>
        <v>0</v>
      </c>
      <c r="N899" s="5">
        <v>0</v>
      </c>
      <c r="O899" s="6">
        <f t="shared" si="133"/>
        <v>0</v>
      </c>
      <c r="P899" s="41"/>
      <c r="Q899" s="111" t="e">
        <f>#REF!*$Q$5</f>
        <v>#REF!</v>
      </c>
      <c r="R899" s="111"/>
      <c r="S899" s="111"/>
      <c r="T899" s="111">
        <v>0</v>
      </c>
      <c r="U899" s="92">
        <f t="shared" si="128"/>
        <v>0</v>
      </c>
      <c r="V899" s="179">
        <v>0</v>
      </c>
      <c r="W899" s="129">
        <f t="shared" si="129"/>
        <v>0</v>
      </c>
    </row>
    <row r="900" spans="1:23" ht="34.5" customHeight="1" outlineLevel="7" x14ac:dyDescent="0.2">
      <c r="A900" s="91"/>
      <c r="B900" s="93"/>
      <c r="C900" s="95"/>
      <c r="D900" s="95"/>
      <c r="E900" s="97"/>
      <c r="F900" s="101"/>
      <c r="G900" s="103"/>
      <c r="H900" s="109"/>
      <c r="I900" s="4" t="s">
        <v>63</v>
      </c>
      <c r="J900" s="5" t="s">
        <v>261</v>
      </c>
      <c r="K900" s="17">
        <v>1380</v>
      </c>
      <c r="L900" s="5">
        <v>0</v>
      </c>
      <c r="M900" s="5">
        <f t="shared" si="130"/>
        <v>0</v>
      </c>
      <c r="N900" s="5">
        <v>0</v>
      </c>
      <c r="O900" s="6">
        <f t="shared" si="133"/>
        <v>0</v>
      </c>
      <c r="P900" s="41"/>
      <c r="Q900" s="111" t="e">
        <f>#REF!*$Q$5</f>
        <v>#REF!</v>
      </c>
      <c r="R900" s="111"/>
      <c r="S900" s="111"/>
      <c r="T900" s="111">
        <v>0</v>
      </c>
      <c r="U900" s="92">
        <f t="shared" si="128"/>
        <v>0</v>
      </c>
      <c r="V900" s="179">
        <v>0</v>
      </c>
      <c r="W900" s="129">
        <f t="shared" si="129"/>
        <v>0</v>
      </c>
    </row>
    <row r="901" spans="1:23" ht="34.5" customHeight="1" outlineLevel="7" x14ac:dyDescent="0.2">
      <c r="A901" s="91"/>
      <c r="B901" s="93"/>
      <c r="C901" s="95"/>
      <c r="D901" s="95"/>
      <c r="E901" s="97"/>
      <c r="F901" s="101"/>
      <c r="G901" s="103"/>
      <c r="H901" s="109"/>
      <c r="I901" s="4" t="s">
        <v>64</v>
      </c>
      <c r="J901" s="5" t="s">
        <v>261</v>
      </c>
      <c r="K901" s="17">
        <v>1380</v>
      </c>
      <c r="L901" s="5">
        <v>0</v>
      </c>
      <c r="M901" s="5">
        <f t="shared" si="130"/>
        <v>0</v>
      </c>
      <c r="N901" s="5">
        <v>0</v>
      </c>
      <c r="O901" s="6">
        <f t="shared" si="133"/>
        <v>0</v>
      </c>
      <c r="P901" s="41"/>
      <c r="Q901" s="111" t="e">
        <f>#REF!*$Q$5</f>
        <v>#REF!</v>
      </c>
      <c r="R901" s="111"/>
      <c r="S901" s="111"/>
      <c r="T901" s="111">
        <v>0</v>
      </c>
      <c r="U901" s="92">
        <f t="shared" si="128"/>
        <v>0</v>
      </c>
      <c r="V901" s="179">
        <v>0</v>
      </c>
      <c r="W901" s="129">
        <f t="shared" si="129"/>
        <v>0</v>
      </c>
    </row>
    <row r="902" spans="1:23" ht="34.5" customHeight="1" outlineLevel="7" x14ac:dyDescent="0.2">
      <c r="A902" s="91"/>
      <c r="B902" s="93"/>
      <c r="C902" s="95"/>
      <c r="D902" s="95"/>
      <c r="E902" s="97"/>
      <c r="F902" s="101"/>
      <c r="G902" s="103"/>
      <c r="H902" s="109"/>
      <c r="I902" s="4" t="s">
        <v>71</v>
      </c>
      <c r="J902" s="5" t="s">
        <v>261</v>
      </c>
      <c r="K902" s="17">
        <v>1380</v>
      </c>
      <c r="L902" s="5">
        <v>0</v>
      </c>
      <c r="M902" s="5">
        <f t="shared" si="130"/>
        <v>0</v>
      </c>
      <c r="N902" s="5">
        <v>0</v>
      </c>
      <c r="O902" s="6">
        <f t="shared" si="133"/>
        <v>0</v>
      </c>
      <c r="P902" s="41"/>
      <c r="Q902" s="111" t="e">
        <f>#REF!*$Q$5</f>
        <v>#REF!</v>
      </c>
      <c r="R902" s="111"/>
      <c r="S902" s="111"/>
      <c r="T902" s="111">
        <v>0</v>
      </c>
      <c r="U902" s="92">
        <f t="shared" si="128"/>
        <v>0</v>
      </c>
      <c r="V902" s="179">
        <v>0</v>
      </c>
      <c r="W902" s="129">
        <f t="shared" si="129"/>
        <v>0</v>
      </c>
    </row>
    <row r="903" spans="1:23" ht="34.5" customHeight="1" outlineLevel="7" x14ac:dyDescent="0.2">
      <c r="A903" s="91"/>
      <c r="B903" s="93"/>
      <c r="C903" s="95"/>
      <c r="D903" s="95"/>
      <c r="E903" s="97"/>
      <c r="F903" s="101"/>
      <c r="G903" s="103"/>
      <c r="H903" s="109"/>
      <c r="I903" s="4" t="s">
        <v>51</v>
      </c>
      <c r="J903" s="5" t="s">
        <v>257</v>
      </c>
      <c r="K903" s="5">
        <v>100</v>
      </c>
      <c r="L903" s="5">
        <v>25</v>
      </c>
      <c r="M903" s="5">
        <f t="shared" si="130"/>
        <v>0</v>
      </c>
      <c r="N903" s="5">
        <v>25</v>
      </c>
      <c r="O903" s="6">
        <f t="shared" si="133"/>
        <v>0.25</v>
      </c>
      <c r="P903" s="41"/>
      <c r="Q903" s="111" t="e">
        <f>#REF!*$Q$5</f>
        <v>#REF!</v>
      </c>
      <c r="R903" s="111"/>
      <c r="S903" s="111"/>
      <c r="T903" s="111">
        <v>25</v>
      </c>
      <c r="U903" s="92">
        <f t="shared" si="128"/>
        <v>0</v>
      </c>
      <c r="V903" s="179">
        <v>25</v>
      </c>
      <c r="W903" s="129">
        <f t="shared" si="129"/>
        <v>0</v>
      </c>
    </row>
    <row r="904" spans="1:23" ht="34.5" customHeight="1" outlineLevel="6" x14ac:dyDescent="0.2">
      <c r="A904" s="91"/>
      <c r="B904" s="93"/>
      <c r="C904" s="95"/>
      <c r="D904" s="95"/>
      <c r="E904" s="97"/>
      <c r="F904" s="101"/>
      <c r="G904" s="103"/>
      <c r="H904" s="109"/>
      <c r="I904" s="27" t="s">
        <v>238</v>
      </c>
      <c r="J904" s="28"/>
      <c r="K904" s="28"/>
      <c r="L904" s="28"/>
      <c r="M904" s="28"/>
      <c r="N904" s="28"/>
      <c r="O904" s="29"/>
      <c r="P904" s="53"/>
      <c r="Q904" s="111" t="e">
        <f>#REF!*$Q$5</f>
        <v>#REF!</v>
      </c>
      <c r="R904" s="111"/>
      <c r="S904" s="111"/>
      <c r="T904" s="111"/>
      <c r="U904" s="92">
        <f t="shared" si="128"/>
        <v>0</v>
      </c>
      <c r="V904" s="179"/>
      <c r="W904" s="129">
        <f t="shared" si="129"/>
        <v>0</v>
      </c>
    </row>
    <row r="905" spans="1:23" ht="34.5" customHeight="1" outlineLevel="7" x14ac:dyDescent="0.2">
      <c r="A905" s="91"/>
      <c r="B905" s="93"/>
      <c r="C905" s="95"/>
      <c r="D905" s="95"/>
      <c r="E905" s="97"/>
      <c r="F905" s="101"/>
      <c r="G905" s="103"/>
      <c r="H905" s="109"/>
      <c r="I905" s="16" t="s">
        <v>68</v>
      </c>
      <c r="J905" s="17" t="s">
        <v>261</v>
      </c>
      <c r="K905" s="17">
        <v>5256</v>
      </c>
      <c r="L905" s="17">
        <v>0</v>
      </c>
      <c r="M905" s="5">
        <f t="shared" si="130"/>
        <v>0</v>
      </c>
      <c r="N905" s="5">
        <v>0</v>
      </c>
      <c r="O905" s="6">
        <f t="shared" ref="O905:O913" si="134">N905/K905</f>
        <v>0</v>
      </c>
      <c r="P905" s="52"/>
      <c r="Q905" s="111" t="e">
        <f>#REF!*$Q$5</f>
        <v>#REF!</v>
      </c>
      <c r="R905" s="111"/>
      <c r="S905" s="111"/>
      <c r="T905" s="111">
        <v>0</v>
      </c>
      <c r="U905" s="92">
        <f t="shared" si="128"/>
        <v>0</v>
      </c>
      <c r="V905" s="179">
        <v>0</v>
      </c>
      <c r="W905" s="129">
        <f t="shared" si="129"/>
        <v>0</v>
      </c>
    </row>
    <row r="906" spans="1:23" ht="34.5" customHeight="1" outlineLevel="7" x14ac:dyDescent="0.2">
      <c r="A906" s="91"/>
      <c r="B906" s="93"/>
      <c r="C906" s="95"/>
      <c r="D906" s="95"/>
      <c r="E906" s="97"/>
      <c r="F906" s="101"/>
      <c r="G906" s="103"/>
      <c r="H906" s="109"/>
      <c r="I906" s="16" t="s">
        <v>247</v>
      </c>
      <c r="J906" s="17" t="s">
        <v>264</v>
      </c>
      <c r="K906" s="17">
        <v>1</v>
      </c>
      <c r="L906" s="5">
        <v>0</v>
      </c>
      <c r="M906" s="5">
        <f t="shared" si="130"/>
        <v>0</v>
      </c>
      <c r="N906" s="5">
        <v>0</v>
      </c>
      <c r="O906" s="6">
        <f t="shared" si="134"/>
        <v>0</v>
      </c>
      <c r="P906" s="41"/>
      <c r="Q906" s="111" t="e">
        <f>#REF!*$Q$5</f>
        <v>#REF!</v>
      </c>
      <c r="R906" s="111"/>
      <c r="S906" s="111"/>
      <c r="T906" s="111">
        <v>0</v>
      </c>
      <c r="U906" s="92">
        <f t="shared" si="128"/>
        <v>0</v>
      </c>
      <c r="V906" s="179">
        <v>0</v>
      </c>
      <c r="W906" s="129">
        <f t="shared" si="129"/>
        <v>0</v>
      </c>
    </row>
    <row r="907" spans="1:23" ht="34.5" customHeight="1" outlineLevel="7" x14ac:dyDescent="0.2">
      <c r="A907" s="91"/>
      <c r="B907" s="93"/>
      <c r="C907" s="95"/>
      <c r="D907" s="95"/>
      <c r="E907" s="97"/>
      <c r="F907" s="101"/>
      <c r="G907" s="103"/>
      <c r="H907" s="109"/>
      <c r="I907" s="4" t="s">
        <v>69</v>
      </c>
      <c r="J907" s="17" t="s">
        <v>261</v>
      </c>
      <c r="K907" s="17">
        <v>3679</v>
      </c>
      <c r="L907" s="5">
        <v>0</v>
      </c>
      <c r="M907" s="5">
        <f t="shared" si="130"/>
        <v>0</v>
      </c>
      <c r="N907" s="5">
        <v>0</v>
      </c>
      <c r="O907" s="6">
        <f t="shared" si="134"/>
        <v>0</v>
      </c>
      <c r="P907" s="41"/>
      <c r="Q907" s="111" t="e">
        <f>#REF!*$Q$5</f>
        <v>#REF!</v>
      </c>
      <c r="R907" s="111"/>
      <c r="S907" s="111"/>
      <c r="T907" s="111">
        <v>0</v>
      </c>
      <c r="U907" s="92">
        <f t="shared" si="128"/>
        <v>0</v>
      </c>
      <c r="V907" s="179">
        <v>0</v>
      </c>
      <c r="W907" s="129">
        <f t="shared" si="129"/>
        <v>0</v>
      </c>
    </row>
    <row r="908" spans="1:23" ht="34.5" customHeight="1" outlineLevel="7" x14ac:dyDescent="0.2">
      <c r="A908" s="91"/>
      <c r="B908" s="93"/>
      <c r="C908" s="95"/>
      <c r="D908" s="95"/>
      <c r="E908" s="97"/>
      <c r="F908" s="101"/>
      <c r="G908" s="103"/>
      <c r="H908" s="109"/>
      <c r="I908" s="4" t="s">
        <v>70</v>
      </c>
      <c r="J908" s="5" t="s">
        <v>261</v>
      </c>
      <c r="K908" s="17">
        <v>380</v>
      </c>
      <c r="L908" s="5">
        <v>0</v>
      </c>
      <c r="M908" s="5">
        <f t="shared" si="130"/>
        <v>0</v>
      </c>
      <c r="N908" s="5">
        <v>0</v>
      </c>
      <c r="O908" s="6">
        <f t="shared" si="134"/>
        <v>0</v>
      </c>
      <c r="P908" s="41"/>
      <c r="Q908" s="111" t="e">
        <f>#REF!*$Q$5</f>
        <v>#REF!</v>
      </c>
      <c r="R908" s="111"/>
      <c r="S908" s="111"/>
      <c r="T908" s="111">
        <v>0</v>
      </c>
      <c r="U908" s="92">
        <f t="shared" si="128"/>
        <v>0</v>
      </c>
      <c r="V908" s="179">
        <v>0</v>
      </c>
      <c r="W908" s="129">
        <f t="shared" si="129"/>
        <v>0</v>
      </c>
    </row>
    <row r="909" spans="1:23" ht="34.5" customHeight="1" outlineLevel="7" x14ac:dyDescent="0.2">
      <c r="A909" s="91"/>
      <c r="B909" s="93"/>
      <c r="C909" s="95"/>
      <c r="D909" s="95"/>
      <c r="E909" s="97"/>
      <c r="F909" s="101"/>
      <c r="G909" s="103"/>
      <c r="H909" s="109"/>
      <c r="I909" s="4" t="s">
        <v>62</v>
      </c>
      <c r="J909" s="5" t="s">
        <v>261</v>
      </c>
      <c r="K909" s="17">
        <v>3679</v>
      </c>
      <c r="L909" s="5">
        <v>0</v>
      </c>
      <c r="M909" s="5">
        <f t="shared" si="130"/>
        <v>0</v>
      </c>
      <c r="N909" s="5">
        <v>0</v>
      </c>
      <c r="O909" s="6">
        <f t="shared" si="134"/>
        <v>0</v>
      </c>
      <c r="P909" s="41"/>
      <c r="Q909" s="111" t="e">
        <f>#REF!*$Q$5</f>
        <v>#REF!</v>
      </c>
      <c r="R909" s="111"/>
      <c r="S909" s="111"/>
      <c r="T909" s="111">
        <v>0</v>
      </c>
      <c r="U909" s="92">
        <f t="shared" si="128"/>
        <v>0</v>
      </c>
      <c r="V909" s="179">
        <v>0</v>
      </c>
      <c r="W909" s="129">
        <f t="shared" si="129"/>
        <v>0</v>
      </c>
    </row>
    <row r="910" spans="1:23" ht="34.5" customHeight="1" outlineLevel="7" x14ac:dyDescent="0.2">
      <c r="A910" s="91"/>
      <c r="B910" s="93"/>
      <c r="C910" s="95"/>
      <c r="D910" s="95"/>
      <c r="E910" s="97"/>
      <c r="F910" s="101"/>
      <c r="G910" s="103"/>
      <c r="H910" s="109"/>
      <c r="I910" s="4" t="s">
        <v>63</v>
      </c>
      <c r="J910" s="5" t="s">
        <v>261</v>
      </c>
      <c r="K910" s="17">
        <v>3679</v>
      </c>
      <c r="L910" s="5">
        <v>0</v>
      </c>
      <c r="M910" s="5">
        <f t="shared" si="130"/>
        <v>0</v>
      </c>
      <c r="N910" s="5">
        <v>0</v>
      </c>
      <c r="O910" s="6">
        <f t="shared" si="134"/>
        <v>0</v>
      </c>
      <c r="P910" s="41"/>
      <c r="Q910" s="111" t="e">
        <f>#REF!*$Q$5</f>
        <v>#REF!</v>
      </c>
      <c r="R910" s="111"/>
      <c r="S910" s="111"/>
      <c r="T910" s="111">
        <v>0</v>
      </c>
      <c r="U910" s="92">
        <f t="shared" si="128"/>
        <v>0</v>
      </c>
      <c r="V910" s="179">
        <v>0</v>
      </c>
      <c r="W910" s="129">
        <f t="shared" si="129"/>
        <v>0</v>
      </c>
    </row>
    <row r="911" spans="1:23" ht="34.5" customHeight="1" outlineLevel="7" x14ac:dyDescent="0.2">
      <c r="A911" s="91"/>
      <c r="B911" s="93"/>
      <c r="C911" s="95"/>
      <c r="D911" s="95"/>
      <c r="E911" s="97"/>
      <c r="F911" s="101"/>
      <c r="G911" s="103"/>
      <c r="H911" s="109"/>
      <c r="I911" s="4" t="s">
        <v>64</v>
      </c>
      <c r="J911" s="5" t="s">
        <v>261</v>
      </c>
      <c r="K911" s="17">
        <v>3679</v>
      </c>
      <c r="L911" s="5">
        <v>0</v>
      </c>
      <c r="M911" s="5">
        <f t="shared" si="130"/>
        <v>0</v>
      </c>
      <c r="N911" s="5">
        <v>0</v>
      </c>
      <c r="O911" s="6">
        <f t="shared" si="134"/>
        <v>0</v>
      </c>
      <c r="P911" s="41"/>
      <c r="Q911" s="111" t="e">
        <f>#REF!*$Q$5</f>
        <v>#REF!</v>
      </c>
      <c r="R911" s="111"/>
      <c r="S911" s="111"/>
      <c r="T911" s="111">
        <v>0</v>
      </c>
      <c r="U911" s="92">
        <f t="shared" si="128"/>
        <v>0</v>
      </c>
      <c r="V911" s="179">
        <v>0</v>
      </c>
      <c r="W911" s="129">
        <f t="shared" si="129"/>
        <v>0</v>
      </c>
    </row>
    <row r="912" spans="1:23" ht="34.5" customHeight="1" outlineLevel="7" x14ac:dyDescent="0.2">
      <c r="A912" s="91"/>
      <c r="B912" s="93"/>
      <c r="C912" s="95"/>
      <c r="D912" s="95"/>
      <c r="E912" s="97"/>
      <c r="F912" s="101"/>
      <c r="G912" s="103"/>
      <c r="H912" s="109"/>
      <c r="I912" s="4" t="s">
        <v>71</v>
      </c>
      <c r="J912" s="5" t="s">
        <v>261</v>
      </c>
      <c r="K912" s="17">
        <v>3679</v>
      </c>
      <c r="L912" s="5">
        <v>0</v>
      </c>
      <c r="M912" s="5">
        <f t="shared" si="130"/>
        <v>0</v>
      </c>
      <c r="N912" s="5">
        <v>0</v>
      </c>
      <c r="O912" s="6">
        <f t="shared" si="134"/>
        <v>0</v>
      </c>
      <c r="P912" s="41"/>
      <c r="Q912" s="111" t="e">
        <f>#REF!*$Q$5</f>
        <v>#REF!</v>
      </c>
      <c r="R912" s="111"/>
      <c r="S912" s="111"/>
      <c r="T912" s="111">
        <v>0</v>
      </c>
      <c r="U912" s="92">
        <f t="shared" si="128"/>
        <v>0</v>
      </c>
      <c r="V912" s="179">
        <v>0</v>
      </c>
      <c r="W912" s="129">
        <f t="shared" si="129"/>
        <v>0</v>
      </c>
    </row>
    <row r="913" spans="1:23" ht="34.5" customHeight="1" outlineLevel="7" x14ac:dyDescent="0.2">
      <c r="A913" s="91"/>
      <c r="B913" s="93"/>
      <c r="C913" s="95"/>
      <c r="D913" s="95"/>
      <c r="E913" s="97"/>
      <c r="F913" s="101"/>
      <c r="G913" s="103"/>
      <c r="H913" s="109"/>
      <c r="I913" s="4" t="s">
        <v>51</v>
      </c>
      <c r="J913" s="5" t="s">
        <v>257</v>
      </c>
      <c r="K913" s="5">
        <v>100</v>
      </c>
      <c r="L913" s="5">
        <v>25</v>
      </c>
      <c r="M913" s="5">
        <f t="shared" si="130"/>
        <v>0</v>
      </c>
      <c r="N913" s="5">
        <v>25</v>
      </c>
      <c r="O913" s="6">
        <f t="shared" si="134"/>
        <v>0.25</v>
      </c>
      <c r="P913" s="41"/>
      <c r="Q913" s="111" t="e">
        <f>#REF!*$Q$5</f>
        <v>#REF!</v>
      </c>
      <c r="R913" s="111"/>
      <c r="S913" s="111"/>
      <c r="T913" s="111">
        <v>25</v>
      </c>
      <c r="U913" s="92">
        <f t="shared" si="128"/>
        <v>0</v>
      </c>
      <c r="V913" s="179">
        <v>25</v>
      </c>
      <c r="W913" s="129">
        <f t="shared" si="129"/>
        <v>0</v>
      </c>
    </row>
    <row r="914" spans="1:23" ht="34.5" customHeight="1" outlineLevel="4" x14ac:dyDescent="0.2">
      <c r="A914" s="91"/>
      <c r="B914" s="93"/>
      <c r="C914" s="95"/>
      <c r="D914" s="95"/>
      <c r="E914" s="97"/>
      <c r="F914" s="101"/>
      <c r="G914" s="101"/>
      <c r="H914" s="101"/>
      <c r="I914" s="31" t="s">
        <v>224</v>
      </c>
      <c r="J914" s="20"/>
      <c r="K914" s="20"/>
      <c r="L914" s="20"/>
      <c r="M914" s="20"/>
      <c r="N914" s="20"/>
      <c r="O914" s="21"/>
      <c r="P914" s="49"/>
      <c r="Q914" s="111" t="e">
        <f>#REF!*$Q$5</f>
        <v>#REF!</v>
      </c>
      <c r="R914" s="111"/>
      <c r="S914" s="111"/>
      <c r="T914" s="111"/>
      <c r="U914" s="92">
        <f t="shared" si="128"/>
        <v>0</v>
      </c>
      <c r="V914" s="179"/>
      <c r="W914" s="129">
        <f t="shared" si="129"/>
        <v>0</v>
      </c>
    </row>
    <row r="915" spans="1:23" ht="34.5" customHeight="1" outlineLevel="5" x14ac:dyDescent="0.2">
      <c r="A915" s="91"/>
      <c r="B915" s="93"/>
      <c r="C915" s="95"/>
      <c r="D915" s="95"/>
      <c r="E915" s="97"/>
      <c r="F915" s="101"/>
      <c r="G915" s="103"/>
      <c r="H915" s="103"/>
      <c r="I915" s="22" t="s">
        <v>58</v>
      </c>
      <c r="J915" s="23"/>
      <c r="K915" s="23"/>
      <c r="L915" s="23"/>
      <c r="M915" s="23"/>
      <c r="N915" s="23"/>
      <c r="O915" s="24"/>
      <c r="P915" s="50"/>
      <c r="Q915" s="111" t="e">
        <f>#REF!*$Q$5</f>
        <v>#REF!</v>
      </c>
      <c r="R915" s="111"/>
      <c r="S915" s="111"/>
      <c r="T915" s="111"/>
      <c r="U915" s="92">
        <f t="shared" si="128"/>
        <v>0</v>
      </c>
      <c r="V915" s="179"/>
      <c r="W915" s="129">
        <f t="shared" si="129"/>
        <v>0</v>
      </c>
    </row>
    <row r="916" spans="1:23" ht="34.5" customHeight="1" outlineLevel="7" x14ac:dyDescent="0.2">
      <c r="A916" s="91"/>
      <c r="B916" s="93"/>
      <c r="C916" s="95"/>
      <c r="D916" s="95"/>
      <c r="E916" s="97"/>
      <c r="F916" s="101"/>
      <c r="G916" s="103"/>
      <c r="H916" s="103"/>
      <c r="I916" s="4" t="s">
        <v>72</v>
      </c>
      <c r="J916" s="5" t="s">
        <v>256</v>
      </c>
      <c r="K916" s="5">
        <v>10800</v>
      </c>
      <c r="L916" s="5">
        <v>0</v>
      </c>
      <c r="M916" s="5">
        <v>10800</v>
      </c>
      <c r="N916" s="5">
        <v>10800</v>
      </c>
      <c r="O916" s="6">
        <f>N916/K916</f>
        <v>1</v>
      </c>
      <c r="P916" s="47"/>
      <c r="Q916" s="111" t="e">
        <f>#REF!*$Q$5</f>
        <v>#REF!</v>
      </c>
      <c r="R916" s="111"/>
      <c r="S916" s="111"/>
      <c r="T916" s="111">
        <v>0</v>
      </c>
      <c r="U916" s="92">
        <f t="shared" si="128"/>
        <v>-10800</v>
      </c>
      <c r="V916" s="179">
        <v>0</v>
      </c>
      <c r="W916" s="129">
        <f t="shared" si="129"/>
        <v>-10800</v>
      </c>
    </row>
    <row r="917" spans="1:23" ht="34.5" customHeight="1" outlineLevel="7" x14ac:dyDescent="0.2">
      <c r="A917" s="91"/>
      <c r="B917" s="93"/>
      <c r="C917" s="95"/>
      <c r="D917" s="95"/>
      <c r="E917" s="97"/>
      <c r="F917" s="101"/>
      <c r="G917" s="103"/>
      <c r="H917" s="103"/>
      <c r="I917" s="4" t="s">
        <v>73</v>
      </c>
      <c r="J917" s="5" t="s">
        <v>256</v>
      </c>
      <c r="K917" s="5">
        <v>10800</v>
      </c>
      <c r="L917" s="5">
        <v>0</v>
      </c>
      <c r="M917" s="5">
        <v>10800</v>
      </c>
      <c r="N917" s="5">
        <v>10800</v>
      </c>
      <c r="O917" s="6">
        <f>N917/K917</f>
        <v>1</v>
      </c>
      <c r="P917" s="47"/>
      <c r="Q917" s="111" t="e">
        <f>#REF!*$Q$5</f>
        <v>#REF!</v>
      </c>
      <c r="R917" s="111"/>
      <c r="S917" s="111"/>
      <c r="T917" s="111">
        <v>0</v>
      </c>
      <c r="U917" s="92">
        <f t="shared" si="128"/>
        <v>-10800</v>
      </c>
      <c r="V917" s="179">
        <v>0</v>
      </c>
      <c r="W917" s="129">
        <f t="shared" si="129"/>
        <v>-10800</v>
      </c>
    </row>
    <row r="918" spans="1:23" ht="34.5" customHeight="1" outlineLevel="7" x14ac:dyDescent="0.2">
      <c r="A918" s="91"/>
      <c r="B918" s="93"/>
      <c r="C918" s="95"/>
      <c r="D918" s="95"/>
      <c r="E918" s="97"/>
      <c r="F918" s="101"/>
      <c r="G918" s="103"/>
      <c r="H918" s="103"/>
      <c r="I918" s="4" t="s">
        <v>74</v>
      </c>
      <c r="J918" s="5" t="s">
        <v>256</v>
      </c>
      <c r="K918" s="5">
        <v>10800</v>
      </c>
      <c r="L918" s="5">
        <v>0</v>
      </c>
      <c r="M918" s="5">
        <f t="shared" si="130"/>
        <v>10000</v>
      </c>
      <c r="N918" s="5">
        <v>10000</v>
      </c>
      <c r="O918" s="6">
        <f>N918/K918</f>
        <v>0.92592592592592593</v>
      </c>
      <c r="P918" s="47"/>
      <c r="Q918" s="111" t="e">
        <f>#REF!*$Q$5</f>
        <v>#REF!</v>
      </c>
      <c r="R918" s="111"/>
      <c r="S918" s="111"/>
      <c r="T918" s="111">
        <v>0</v>
      </c>
      <c r="U918" s="92">
        <f t="shared" si="128"/>
        <v>-10000</v>
      </c>
      <c r="V918" s="179">
        <v>0</v>
      </c>
      <c r="W918" s="129">
        <f t="shared" si="129"/>
        <v>-10000</v>
      </c>
    </row>
    <row r="919" spans="1:23" ht="34.5" customHeight="1" outlineLevel="7" x14ac:dyDescent="0.2">
      <c r="A919" s="91"/>
      <c r="B919" s="93"/>
      <c r="C919" s="95"/>
      <c r="D919" s="95"/>
      <c r="E919" s="97"/>
      <c r="F919" s="101"/>
      <c r="G919" s="103"/>
      <c r="H919" s="103"/>
      <c r="I919" s="4" t="s">
        <v>62</v>
      </c>
      <c r="J919" s="5" t="s">
        <v>256</v>
      </c>
      <c r="K919" s="5">
        <v>10800</v>
      </c>
      <c r="L919" s="5">
        <v>0</v>
      </c>
      <c r="M919" s="5">
        <f t="shared" si="130"/>
        <v>5000</v>
      </c>
      <c r="N919" s="5">
        <v>5000</v>
      </c>
      <c r="O919" s="6">
        <f>N919/K919</f>
        <v>0.46296296296296297</v>
      </c>
      <c r="P919" s="47"/>
      <c r="Q919" s="111" t="e">
        <f>#REF!*$Q$5</f>
        <v>#REF!</v>
      </c>
      <c r="R919" s="111"/>
      <c r="S919" s="111"/>
      <c r="T919" s="111">
        <v>0</v>
      </c>
      <c r="U919" s="92">
        <f t="shared" si="128"/>
        <v>-5000</v>
      </c>
      <c r="V919" s="179">
        <v>0</v>
      </c>
      <c r="W919" s="129">
        <f t="shared" si="129"/>
        <v>-5000</v>
      </c>
    </row>
    <row r="920" spans="1:23" ht="34.5" customHeight="1" outlineLevel="7" x14ac:dyDescent="0.2">
      <c r="A920" s="91"/>
      <c r="B920" s="93"/>
      <c r="C920" s="95"/>
      <c r="D920" s="95"/>
      <c r="E920" s="97"/>
      <c r="F920" s="101"/>
      <c r="G920" s="103"/>
      <c r="H920" s="103"/>
      <c r="I920" s="4" t="s">
        <v>51</v>
      </c>
      <c r="J920" s="5" t="s">
        <v>257</v>
      </c>
      <c r="K920" s="5">
        <v>100</v>
      </c>
      <c r="L920" s="5">
        <v>0</v>
      </c>
      <c r="M920" s="5">
        <f t="shared" si="130"/>
        <v>0</v>
      </c>
      <c r="N920" s="5">
        <v>0</v>
      </c>
      <c r="O920" s="6">
        <f>N920/K920</f>
        <v>0</v>
      </c>
      <c r="P920" s="47"/>
      <c r="Q920" s="111" t="e">
        <f>#REF!*$Q$5</f>
        <v>#REF!</v>
      </c>
      <c r="R920" s="111"/>
      <c r="S920" s="111"/>
      <c r="T920" s="111">
        <v>0</v>
      </c>
      <c r="U920" s="92">
        <f t="shared" si="128"/>
        <v>0</v>
      </c>
      <c r="V920" s="179">
        <v>0</v>
      </c>
      <c r="W920" s="129">
        <f t="shared" si="129"/>
        <v>0</v>
      </c>
    </row>
    <row r="921" spans="1:23" ht="34.5" customHeight="1" outlineLevel="5" x14ac:dyDescent="0.2">
      <c r="A921" s="91"/>
      <c r="B921" s="93"/>
      <c r="C921" s="95"/>
      <c r="D921" s="95"/>
      <c r="E921" s="97"/>
      <c r="F921" s="101"/>
      <c r="G921" s="103"/>
      <c r="H921" s="103"/>
      <c r="I921" s="22" t="s">
        <v>67</v>
      </c>
      <c r="J921" s="23"/>
      <c r="K921" s="23"/>
      <c r="L921" s="23"/>
      <c r="M921" s="23"/>
      <c r="N921" s="23"/>
      <c r="O921" s="24"/>
      <c r="P921" s="50"/>
      <c r="Q921" s="111" t="e">
        <f>#REF!*$Q$5</f>
        <v>#REF!</v>
      </c>
      <c r="R921" s="111"/>
      <c r="S921" s="111"/>
      <c r="T921" s="111"/>
      <c r="U921" s="92">
        <f t="shared" si="128"/>
        <v>0</v>
      </c>
      <c r="V921" s="179"/>
      <c r="W921" s="129">
        <f t="shared" si="129"/>
        <v>0</v>
      </c>
    </row>
    <row r="922" spans="1:23" ht="34.5" customHeight="1" outlineLevel="7" x14ac:dyDescent="0.2">
      <c r="A922" s="91"/>
      <c r="B922" s="93"/>
      <c r="C922" s="95"/>
      <c r="D922" s="95"/>
      <c r="E922" s="97"/>
      <c r="F922" s="101"/>
      <c r="G922" s="103"/>
      <c r="H922" s="103"/>
      <c r="I922" s="4" t="s">
        <v>68</v>
      </c>
      <c r="J922" s="5" t="s">
        <v>256</v>
      </c>
      <c r="K922" s="5">
        <v>10800</v>
      </c>
      <c r="L922" s="5">
        <v>0</v>
      </c>
      <c r="M922" s="5">
        <f t="shared" si="130"/>
        <v>0</v>
      </c>
      <c r="N922" s="5">
        <v>0</v>
      </c>
      <c r="O922" s="6">
        <f>N922/K922</f>
        <v>0</v>
      </c>
      <c r="P922" s="41"/>
      <c r="Q922" s="111" t="e">
        <f>#REF!*$Q$5</f>
        <v>#REF!</v>
      </c>
      <c r="R922" s="111"/>
      <c r="S922" s="111"/>
      <c r="T922" s="111">
        <v>0</v>
      </c>
      <c r="U922" s="92">
        <f t="shared" si="128"/>
        <v>0</v>
      </c>
      <c r="V922" s="179">
        <v>0</v>
      </c>
      <c r="W922" s="129">
        <f t="shared" si="129"/>
        <v>0</v>
      </c>
    </row>
    <row r="923" spans="1:23" ht="34.5" customHeight="1" outlineLevel="7" x14ac:dyDescent="0.2">
      <c r="A923" s="91"/>
      <c r="B923" s="93"/>
      <c r="C923" s="95"/>
      <c r="D923" s="95"/>
      <c r="E923" s="97"/>
      <c r="F923" s="101"/>
      <c r="G923" s="103"/>
      <c r="H923" s="103"/>
      <c r="I923" s="4" t="s">
        <v>75</v>
      </c>
      <c r="J923" s="5" t="s">
        <v>256</v>
      </c>
      <c r="K923" s="5">
        <v>10800</v>
      </c>
      <c r="L923" s="5">
        <v>0</v>
      </c>
      <c r="M923" s="5">
        <f t="shared" si="130"/>
        <v>0</v>
      </c>
      <c r="N923" s="5">
        <v>0</v>
      </c>
      <c r="O923" s="6">
        <f>N923/K923</f>
        <v>0</v>
      </c>
      <c r="P923" s="41"/>
      <c r="Q923" s="111" t="e">
        <f>#REF!*$Q$5</f>
        <v>#REF!</v>
      </c>
      <c r="R923" s="111"/>
      <c r="S923" s="111"/>
      <c r="T923" s="111">
        <v>0</v>
      </c>
      <c r="U923" s="92">
        <f t="shared" si="128"/>
        <v>0</v>
      </c>
      <c r="V923" s="179">
        <v>0</v>
      </c>
      <c r="W923" s="129">
        <f t="shared" si="129"/>
        <v>0</v>
      </c>
    </row>
    <row r="924" spans="1:23" ht="34.5" customHeight="1" outlineLevel="7" x14ac:dyDescent="0.2">
      <c r="A924" s="91"/>
      <c r="B924" s="93"/>
      <c r="C924" s="95"/>
      <c r="D924" s="95"/>
      <c r="E924" s="97"/>
      <c r="F924" s="101"/>
      <c r="G924" s="103"/>
      <c r="H924" s="103"/>
      <c r="I924" s="4" t="s">
        <v>62</v>
      </c>
      <c r="J924" s="5" t="s">
        <v>256</v>
      </c>
      <c r="K924" s="5">
        <v>10800</v>
      </c>
      <c r="L924" s="5">
        <v>0</v>
      </c>
      <c r="M924" s="5">
        <f t="shared" si="130"/>
        <v>0</v>
      </c>
      <c r="N924" s="5">
        <v>0</v>
      </c>
      <c r="O924" s="6">
        <f>N924/K924</f>
        <v>0</v>
      </c>
      <c r="P924" s="41"/>
      <c r="Q924" s="111" t="e">
        <f>#REF!*$Q$5</f>
        <v>#REF!</v>
      </c>
      <c r="R924" s="111"/>
      <c r="S924" s="111"/>
      <c r="T924" s="111">
        <v>0</v>
      </c>
      <c r="U924" s="92">
        <f t="shared" si="128"/>
        <v>0</v>
      </c>
      <c r="V924" s="179">
        <v>0</v>
      </c>
      <c r="W924" s="129">
        <f t="shared" si="129"/>
        <v>0</v>
      </c>
    </row>
    <row r="925" spans="1:23" ht="34.5" customHeight="1" outlineLevel="7" x14ac:dyDescent="0.2">
      <c r="A925" s="91"/>
      <c r="B925" s="93"/>
      <c r="C925" s="95"/>
      <c r="D925" s="95"/>
      <c r="E925" s="97"/>
      <c r="F925" s="101"/>
      <c r="G925" s="103"/>
      <c r="H925" s="103"/>
      <c r="I925" s="4" t="s">
        <v>63</v>
      </c>
      <c r="J925" s="5" t="s">
        <v>256</v>
      </c>
      <c r="K925" s="5">
        <v>10800</v>
      </c>
      <c r="L925" s="5">
        <v>0</v>
      </c>
      <c r="M925" s="5">
        <f t="shared" si="130"/>
        <v>0</v>
      </c>
      <c r="N925" s="5">
        <v>0</v>
      </c>
      <c r="O925" s="6">
        <f>N925/K925</f>
        <v>0</v>
      </c>
      <c r="P925" s="41"/>
      <c r="Q925" s="111" t="e">
        <f>#REF!*$Q$5</f>
        <v>#REF!</v>
      </c>
      <c r="R925" s="111"/>
      <c r="S925" s="111"/>
      <c r="T925" s="111">
        <v>0</v>
      </c>
      <c r="U925" s="92">
        <f t="shared" si="128"/>
        <v>0</v>
      </c>
      <c r="V925" s="179">
        <v>0</v>
      </c>
      <c r="W925" s="129">
        <f t="shared" si="129"/>
        <v>0</v>
      </c>
    </row>
    <row r="926" spans="1:23" ht="34.5" customHeight="1" outlineLevel="7" x14ac:dyDescent="0.2">
      <c r="A926" s="91"/>
      <c r="B926" s="93"/>
      <c r="C926" s="95"/>
      <c r="D926" s="95"/>
      <c r="E926" s="97"/>
      <c r="F926" s="101"/>
      <c r="G926" s="103"/>
      <c r="H926" s="103"/>
      <c r="I926" s="4" t="s">
        <v>51</v>
      </c>
      <c r="J926" s="5" t="s">
        <v>257</v>
      </c>
      <c r="K926" s="5">
        <v>100</v>
      </c>
      <c r="L926" s="5">
        <v>0</v>
      </c>
      <c r="M926" s="5">
        <f t="shared" si="130"/>
        <v>0</v>
      </c>
      <c r="N926" s="5">
        <v>0</v>
      </c>
      <c r="O926" s="6">
        <f>N926/K926</f>
        <v>0</v>
      </c>
      <c r="P926" s="41"/>
      <c r="Q926" s="111" t="e">
        <f>#REF!*$Q$5</f>
        <v>#REF!</v>
      </c>
      <c r="R926" s="111"/>
      <c r="S926" s="111"/>
      <c r="T926" s="111">
        <v>0</v>
      </c>
      <c r="U926" s="92">
        <f t="shared" si="128"/>
        <v>0</v>
      </c>
      <c r="V926" s="179">
        <v>0</v>
      </c>
      <c r="W926" s="129">
        <f t="shared" si="129"/>
        <v>0</v>
      </c>
    </row>
    <row r="927" spans="1:23" ht="36" customHeight="1" outlineLevel="3" x14ac:dyDescent="0.2">
      <c r="A927" s="91"/>
      <c r="B927" s="93"/>
      <c r="C927" s="95"/>
      <c r="D927" s="95"/>
      <c r="E927" s="97"/>
      <c r="F927" s="97"/>
      <c r="G927" s="97"/>
      <c r="H927" s="97"/>
      <c r="I927" s="13" t="s">
        <v>76</v>
      </c>
      <c r="J927" s="15"/>
      <c r="K927" s="14"/>
      <c r="L927" s="14"/>
      <c r="M927" s="14"/>
      <c r="N927" s="14"/>
      <c r="O927" s="15"/>
      <c r="P927" s="112"/>
      <c r="Q927" s="112"/>
      <c r="R927" s="187"/>
      <c r="S927" s="187"/>
      <c r="T927" s="187"/>
      <c r="U927" s="92">
        <f t="shared" si="128"/>
        <v>0</v>
      </c>
      <c r="V927" s="179"/>
      <c r="W927" s="129">
        <f t="shared" si="129"/>
        <v>0</v>
      </c>
    </row>
    <row r="928" spans="1:23" ht="36" customHeight="1" outlineLevel="7" x14ac:dyDescent="0.2">
      <c r="A928" s="91"/>
      <c r="B928" s="93"/>
      <c r="C928" s="95"/>
      <c r="D928" s="95"/>
      <c r="E928" s="97"/>
      <c r="F928" s="101"/>
      <c r="G928" s="101"/>
      <c r="H928" s="101"/>
      <c r="I928" s="19" t="s">
        <v>284</v>
      </c>
      <c r="J928" s="21"/>
      <c r="K928" s="20"/>
      <c r="L928" s="20"/>
      <c r="M928" s="20">
        <f t="shared" si="130"/>
        <v>0</v>
      </c>
      <c r="N928" s="20"/>
      <c r="O928" s="21"/>
      <c r="P928" s="106"/>
      <c r="Q928" s="106"/>
      <c r="R928" s="188"/>
      <c r="S928" s="188"/>
      <c r="T928" s="188"/>
      <c r="U928" s="92">
        <f t="shared" si="128"/>
        <v>0</v>
      </c>
      <c r="V928" s="179"/>
      <c r="W928" s="129">
        <f t="shared" si="129"/>
        <v>0</v>
      </c>
    </row>
    <row r="929" spans="1:23" ht="36" customHeight="1" outlineLevel="7" x14ac:dyDescent="0.2">
      <c r="A929" s="91"/>
      <c r="B929" s="93"/>
      <c r="C929" s="95"/>
      <c r="D929" s="95"/>
      <c r="E929" s="97"/>
      <c r="F929" s="101"/>
      <c r="G929" s="101"/>
      <c r="H929" s="101"/>
      <c r="I929" s="4" t="s">
        <v>285</v>
      </c>
      <c r="J929" s="6" t="s">
        <v>262</v>
      </c>
      <c r="K929" s="5">
        <v>11000</v>
      </c>
      <c r="L929" s="5">
        <v>4663.99</v>
      </c>
      <c r="M929" s="5">
        <f t="shared" si="130"/>
        <v>1255.2999999999993</v>
      </c>
      <c r="N929" s="5">
        <v>5919.2899999999991</v>
      </c>
      <c r="O929" s="6">
        <f t="shared" ref="O929:O934" si="135">N929/K929</f>
        <v>0.53811727272727261</v>
      </c>
      <c r="P929" s="113"/>
      <c r="Q929" s="113"/>
      <c r="R929" s="189"/>
      <c r="S929" s="189"/>
      <c r="T929" s="189">
        <v>4663.99</v>
      </c>
      <c r="U929" s="92">
        <f t="shared" si="128"/>
        <v>-1255.2999999999993</v>
      </c>
      <c r="V929" s="179">
        <v>4240.99</v>
      </c>
      <c r="W929" s="129">
        <f t="shared" si="129"/>
        <v>-1678.2999999999993</v>
      </c>
    </row>
    <row r="930" spans="1:23" ht="36" customHeight="1" outlineLevel="7" x14ac:dyDescent="0.2">
      <c r="A930" s="91"/>
      <c r="B930" s="93"/>
      <c r="C930" s="95"/>
      <c r="D930" s="95"/>
      <c r="E930" s="97"/>
      <c r="F930" s="101"/>
      <c r="G930" s="101"/>
      <c r="H930" s="101"/>
      <c r="I930" s="4" t="s">
        <v>286</v>
      </c>
      <c r="J930" s="6" t="s">
        <v>262</v>
      </c>
      <c r="K930" s="5">
        <v>11000</v>
      </c>
      <c r="L930" s="5">
        <v>4663.99</v>
      </c>
      <c r="M930" s="5">
        <f t="shared" si="130"/>
        <v>1255.2999999999993</v>
      </c>
      <c r="N930" s="5">
        <v>5919.2899999999991</v>
      </c>
      <c r="O930" s="6">
        <f t="shared" si="135"/>
        <v>0.53811727272727261</v>
      </c>
      <c r="P930" s="113"/>
      <c r="Q930" s="113"/>
      <c r="R930" s="189"/>
      <c r="S930" s="189"/>
      <c r="T930" s="189">
        <v>4663.99</v>
      </c>
      <c r="U930" s="92">
        <f t="shared" ref="U930:U993" si="136">T930-N930</f>
        <v>-1255.2999999999993</v>
      </c>
      <c r="V930" s="179">
        <v>4240.99</v>
      </c>
      <c r="W930" s="129">
        <f t="shared" ref="W930:W993" si="137">V930-N930</f>
        <v>-1678.2999999999993</v>
      </c>
    </row>
    <row r="931" spans="1:23" ht="36" customHeight="1" outlineLevel="7" x14ac:dyDescent="0.2">
      <c r="A931" s="91"/>
      <c r="B931" s="93"/>
      <c r="C931" s="95"/>
      <c r="D931" s="95"/>
      <c r="E931" s="97"/>
      <c r="F931" s="101"/>
      <c r="G931" s="101"/>
      <c r="H931" s="101"/>
      <c r="I931" s="4" t="s">
        <v>287</v>
      </c>
      <c r="J931" s="6" t="s">
        <v>262</v>
      </c>
      <c r="K931" s="5">
        <v>11000</v>
      </c>
      <c r="L931" s="5">
        <v>0</v>
      </c>
      <c r="M931" s="5">
        <f t="shared" ref="M931:M994" si="138">N931-L931</f>
        <v>0</v>
      </c>
      <c r="N931" s="5">
        <v>0</v>
      </c>
      <c r="O931" s="6">
        <f t="shared" si="135"/>
        <v>0</v>
      </c>
      <c r="P931" s="113"/>
      <c r="Q931" s="113"/>
      <c r="R931" s="189"/>
      <c r="S931" s="189"/>
      <c r="T931" s="189">
        <v>0</v>
      </c>
      <c r="U931" s="92">
        <f t="shared" si="136"/>
        <v>0</v>
      </c>
      <c r="V931" s="179">
        <v>0</v>
      </c>
      <c r="W931" s="129">
        <f t="shared" si="137"/>
        <v>0</v>
      </c>
    </row>
    <row r="932" spans="1:23" ht="36" customHeight="1" outlineLevel="7" x14ac:dyDescent="0.2">
      <c r="A932" s="91"/>
      <c r="B932" s="93"/>
      <c r="C932" s="95"/>
      <c r="D932" s="95"/>
      <c r="E932" s="97"/>
      <c r="F932" s="101"/>
      <c r="G932" s="101"/>
      <c r="H932" s="101"/>
      <c r="I932" s="4" t="s">
        <v>288</v>
      </c>
      <c r="J932" s="6" t="s">
        <v>262</v>
      </c>
      <c r="K932" s="5">
        <v>11000</v>
      </c>
      <c r="L932" s="5">
        <v>0</v>
      </c>
      <c r="M932" s="5">
        <f t="shared" si="138"/>
        <v>0</v>
      </c>
      <c r="N932" s="5">
        <v>0</v>
      </c>
      <c r="O932" s="6">
        <f t="shared" si="135"/>
        <v>0</v>
      </c>
      <c r="P932" s="113"/>
      <c r="Q932" s="113"/>
      <c r="R932" s="189"/>
      <c r="S932" s="189"/>
      <c r="T932" s="189">
        <v>0</v>
      </c>
      <c r="U932" s="92">
        <f t="shared" si="136"/>
        <v>0</v>
      </c>
      <c r="V932" s="179">
        <v>0</v>
      </c>
      <c r="W932" s="129">
        <f t="shared" si="137"/>
        <v>0</v>
      </c>
    </row>
    <row r="933" spans="1:23" ht="36" customHeight="1" outlineLevel="7" x14ac:dyDescent="0.2">
      <c r="A933" s="91"/>
      <c r="B933" s="93"/>
      <c r="C933" s="95"/>
      <c r="D933" s="95"/>
      <c r="E933" s="97"/>
      <c r="F933" s="101"/>
      <c r="G933" s="101"/>
      <c r="H933" s="101"/>
      <c r="I933" s="4" t="s">
        <v>289</v>
      </c>
      <c r="J933" s="6" t="s">
        <v>262</v>
      </c>
      <c r="K933" s="5">
        <v>11000</v>
      </c>
      <c r="L933" s="5">
        <v>0</v>
      </c>
      <c r="M933" s="5">
        <f t="shared" si="138"/>
        <v>0</v>
      </c>
      <c r="N933" s="5">
        <v>0</v>
      </c>
      <c r="O933" s="6">
        <f t="shared" si="135"/>
        <v>0</v>
      </c>
      <c r="P933" s="113"/>
      <c r="Q933" s="113"/>
      <c r="R933" s="189"/>
      <c r="S933" s="189"/>
      <c r="T933" s="189">
        <v>0</v>
      </c>
      <c r="U933" s="92">
        <f t="shared" si="136"/>
        <v>0</v>
      </c>
      <c r="V933" s="179">
        <v>0</v>
      </c>
      <c r="W933" s="129">
        <f t="shared" si="137"/>
        <v>0</v>
      </c>
    </row>
    <row r="934" spans="1:23" ht="36" customHeight="1" outlineLevel="7" x14ac:dyDescent="0.2">
      <c r="A934" s="91"/>
      <c r="B934" s="93"/>
      <c r="C934" s="95"/>
      <c r="D934" s="95"/>
      <c r="E934" s="97"/>
      <c r="F934" s="101"/>
      <c r="G934" s="101"/>
      <c r="H934" s="101"/>
      <c r="I934" s="4" t="s">
        <v>51</v>
      </c>
      <c r="J934" s="6" t="s">
        <v>257</v>
      </c>
      <c r="K934" s="5">
        <v>100</v>
      </c>
      <c r="L934" s="5">
        <v>0</v>
      </c>
      <c r="M934" s="5">
        <f t="shared" si="138"/>
        <v>0</v>
      </c>
      <c r="N934" s="5">
        <v>0</v>
      </c>
      <c r="O934" s="6">
        <f t="shared" si="135"/>
        <v>0</v>
      </c>
      <c r="P934" s="113"/>
      <c r="Q934" s="113"/>
      <c r="R934" s="189"/>
      <c r="S934" s="189"/>
      <c r="T934" s="189">
        <v>0</v>
      </c>
      <c r="U934" s="92">
        <f t="shared" si="136"/>
        <v>0</v>
      </c>
      <c r="V934" s="179">
        <v>0</v>
      </c>
      <c r="W934" s="129">
        <f t="shared" si="137"/>
        <v>0</v>
      </c>
    </row>
    <row r="935" spans="1:23" ht="36" customHeight="1" outlineLevel="7" x14ac:dyDescent="0.2">
      <c r="A935" s="91"/>
      <c r="B935" s="93"/>
      <c r="C935" s="95"/>
      <c r="D935" s="95"/>
      <c r="E935" s="97"/>
      <c r="F935" s="101"/>
      <c r="G935" s="101"/>
      <c r="H935" s="101"/>
      <c r="I935" s="19" t="s">
        <v>290</v>
      </c>
      <c r="J935" s="21"/>
      <c r="K935" s="20"/>
      <c r="L935" s="20"/>
      <c r="M935" s="20">
        <f t="shared" si="138"/>
        <v>0</v>
      </c>
      <c r="N935" s="20"/>
      <c r="O935" s="21"/>
      <c r="P935" s="106"/>
      <c r="Q935" s="106"/>
      <c r="R935" s="188"/>
      <c r="S935" s="188"/>
      <c r="T935" s="188"/>
      <c r="U935" s="92">
        <f t="shared" si="136"/>
        <v>0</v>
      </c>
      <c r="V935" s="179"/>
      <c r="W935" s="129">
        <f t="shared" si="137"/>
        <v>0</v>
      </c>
    </row>
    <row r="936" spans="1:23" ht="36" customHeight="1" outlineLevel="7" x14ac:dyDescent="0.2">
      <c r="A936" s="91"/>
      <c r="B936" s="93"/>
      <c r="C936" s="95"/>
      <c r="D936" s="95"/>
      <c r="E936" s="97"/>
      <c r="F936" s="101"/>
      <c r="G936" s="101"/>
      <c r="H936" s="101"/>
      <c r="I936" s="4" t="s">
        <v>285</v>
      </c>
      <c r="J936" s="6" t="s">
        <v>262</v>
      </c>
      <c r="K936" s="5">
        <v>1</v>
      </c>
      <c r="L936" s="5">
        <v>0</v>
      </c>
      <c r="M936" s="5">
        <f t="shared" si="138"/>
        <v>0</v>
      </c>
      <c r="N936" s="5">
        <v>0</v>
      </c>
      <c r="O936" s="6">
        <f t="shared" ref="O936:O941" si="139">N936/K936</f>
        <v>0</v>
      </c>
      <c r="P936" s="113"/>
      <c r="Q936" s="113"/>
      <c r="R936" s="189"/>
      <c r="S936" s="189"/>
      <c r="T936" s="189">
        <v>0</v>
      </c>
      <c r="U936" s="92">
        <f t="shared" si="136"/>
        <v>0</v>
      </c>
      <c r="V936" s="179">
        <v>0</v>
      </c>
      <c r="W936" s="129">
        <f t="shared" si="137"/>
        <v>0</v>
      </c>
    </row>
    <row r="937" spans="1:23" ht="36" customHeight="1" outlineLevel="7" x14ac:dyDescent="0.2">
      <c r="A937" s="91"/>
      <c r="B937" s="93"/>
      <c r="C937" s="95"/>
      <c r="D937" s="95"/>
      <c r="E937" s="97"/>
      <c r="F937" s="101"/>
      <c r="G937" s="101"/>
      <c r="H937" s="101"/>
      <c r="I937" s="4" t="s">
        <v>286</v>
      </c>
      <c r="J937" s="6" t="s">
        <v>262</v>
      </c>
      <c r="K937" s="5">
        <v>1</v>
      </c>
      <c r="L937" s="5">
        <v>0</v>
      </c>
      <c r="M937" s="5">
        <f t="shared" si="138"/>
        <v>0</v>
      </c>
      <c r="N937" s="5">
        <v>0</v>
      </c>
      <c r="O937" s="6">
        <f t="shared" si="139"/>
        <v>0</v>
      </c>
      <c r="P937" s="113"/>
      <c r="Q937" s="113"/>
      <c r="R937" s="189"/>
      <c r="S937" s="189"/>
      <c r="T937" s="189">
        <v>0</v>
      </c>
      <c r="U937" s="92">
        <f t="shared" si="136"/>
        <v>0</v>
      </c>
      <c r="V937" s="179">
        <v>0</v>
      </c>
      <c r="W937" s="129">
        <f t="shared" si="137"/>
        <v>0</v>
      </c>
    </row>
    <row r="938" spans="1:23" ht="36" customHeight="1" outlineLevel="7" x14ac:dyDescent="0.2">
      <c r="A938" s="91"/>
      <c r="B938" s="93"/>
      <c r="C938" s="95"/>
      <c r="D938" s="95"/>
      <c r="E938" s="97"/>
      <c r="F938" s="101"/>
      <c r="G938" s="101"/>
      <c r="H938" s="101"/>
      <c r="I938" s="4" t="s">
        <v>287</v>
      </c>
      <c r="J938" s="6" t="s">
        <v>262</v>
      </c>
      <c r="K938" s="5">
        <v>1</v>
      </c>
      <c r="L938" s="5">
        <v>0</v>
      </c>
      <c r="M938" s="5">
        <f t="shared" si="138"/>
        <v>0</v>
      </c>
      <c r="N938" s="5">
        <v>0</v>
      </c>
      <c r="O938" s="6">
        <f t="shared" si="139"/>
        <v>0</v>
      </c>
      <c r="P938" s="113"/>
      <c r="Q938" s="113"/>
      <c r="R938" s="189"/>
      <c r="S938" s="189"/>
      <c r="T938" s="189">
        <v>0</v>
      </c>
      <c r="U938" s="92">
        <f t="shared" si="136"/>
        <v>0</v>
      </c>
      <c r="V938" s="179">
        <v>0</v>
      </c>
      <c r="W938" s="129">
        <f t="shared" si="137"/>
        <v>0</v>
      </c>
    </row>
    <row r="939" spans="1:23" ht="36" customHeight="1" outlineLevel="7" x14ac:dyDescent="0.2">
      <c r="A939" s="91"/>
      <c r="B939" s="93"/>
      <c r="C939" s="95"/>
      <c r="D939" s="95"/>
      <c r="E939" s="97"/>
      <c r="F939" s="101"/>
      <c r="G939" s="101"/>
      <c r="H939" s="101"/>
      <c r="I939" s="4" t="s">
        <v>288</v>
      </c>
      <c r="J939" s="6" t="s">
        <v>262</v>
      </c>
      <c r="K939" s="5">
        <v>1</v>
      </c>
      <c r="L939" s="5">
        <v>0</v>
      </c>
      <c r="M939" s="5">
        <f t="shared" si="138"/>
        <v>0</v>
      </c>
      <c r="N939" s="5">
        <v>0</v>
      </c>
      <c r="O939" s="6">
        <f t="shared" si="139"/>
        <v>0</v>
      </c>
      <c r="P939" s="113"/>
      <c r="Q939" s="113"/>
      <c r="R939" s="189"/>
      <c r="S939" s="189"/>
      <c r="T939" s="189">
        <v>0</v>
      </c>
      <c r="U939" s="92">
        <f t="shared" si="136"/>
        <v>0</v>
      </c>
      <c r="V939" s="179">
        <v>0</v>
      </c>
      <c r="W939" s="129">
        <f t="shared" si="137"/>
        <v>0</v>
      </c>
    </row>
    <row r="940" spans="1:23" ht="36" customHeight="1" outlineLevel="7" x14ac:dyDescent="0.2">
      <c r="A940" s="91"/>
      <c r="B940" s="93"/>
      <c r="C940" s="95"/>
      <c r="D940" s="95"/>
      <c r="E940" s="97"/>
      <c r="F940" s="101"/>
      <c r="G940" s="101"/>
      <c r="H940" s="101"/>
      <c r="I940" s="4" t="s">
        <v>289</v>
      </c>
      <c r="J940" s="6" t="s">
        <v>262</v>
      </c>
      <c r="K940" s="5">
        <v>1</v>
      </c>
      <c r="L940" s="5">
        <v>0</v>
      </c>
      <c r="M940" s="5">
        <f t="shared" si="138"/>
        <v>0</v>
      </c>
      <c r="N940" s="5">
        <v>0</v>
      </c>
      <c r="O940" s="6">
        <f t="shared" si="139"/>
        <v>0</v>
      </c>
      <c r="P940" s="113"/>
      <c r="Q940" s="113"/>
      <c r="R940" s="189"/>
      <c r="S940" s="189"/>
      <c r="T940" s="189">
        <v>0</v>
      </c>
      <c r="U940" s="92">
        <f t="shared" si="136"/>
        <v>0</v>
      </c>
      <c r="V940" s="179">
        <v>0</v>
      </c>
      <c r="W940" s="129">
        <f t="shared" si="137"/>
        <v>0</v>
      </c>
    </row>
    <row r="941" spans="1:23" ht="36" customHeight="1" outlineLevel="7" x14ac:dyDescent="0.2">
      <c r="A941" s="91"/>
      <c r="B941" s="93"/>
      <c r="C941" s="95"/>
      <c r="D941" s="95"/>
      <c r="E941" s="97"/>
      <c r="F941" s="101"/>
      <c r="G941" s="101"/>
      <c r="H941" s="101"/>
      <c r="I941" s="4" t="s">
        <v>51</v>
      </c>
      <c r="J941" s="6" t="s">
        <v>257</v>
      </c>
      <c r="K941" s="5">
        <v>1</v>
      </c>
      <c r="L941" s="5">
        <v>0</v>
      </c>
      <c r="M941" s="5">
        <f t="shared" si="138"/>
        <v>0</v>
      </c>
      <c r="N941" s="5">
        <v>0</v>
      </c>
      <c r="O941" s="6">
        <f t="shared" si="139"/>
        <v>0</v>
      </c>
      <c r="P941" s="113"/>
      <c r="Q941" s="113"/>
      <c r="R941" s="189"/>
      <c r="S941" s="189"/>
      <c r="T941" s="189">
        <v>0</v>
      </c>
      <c r="U941" s="92">
        <f t="shared" si="136"/>
        <v>0</v>
      </c>
      <c r="V941" s="179">
        <v>0</v>
      </c>
      <c r="W941" s="129">
        <f t="shared" si="137"/>
        <v>0</v>
      </c>
    </row>
    <row r="942" spans="1:23" ht="34.5" customHeight="1" outlineLevel="3" x14ac:dyDescent="0.2">
      <c r="A942" s="91"/>
      <c r="B942" s="93"/>
      <c r="C942" s="95"/>
      <c r="D942" s="95"/>
      <c r="E942" s="97"/>
      <c r="F942" s="97"/>
      <c r="G942" s="97"/>
      <c r="H942" s="97"/>
      <c r="I942" s="13" t="s">
        <v>116</v>
      </c>
      <c r="J942" s="14"/>
      <c r="K942" s="14"/>
      <c r="L942" s="14"/>
      <c r="M942" s="14"/>
      <c r="N942" s="14"/>
      <c r="O942" s="15"/>
      <c r="P942" s="44"/>
      <c r="Q942" s="111" t="e">
        <f>#REF!*$Q$5</f>
        <v>#REF!</v>
      </c>
      <c r="R942" s="111"/>
      <c r="S942" s="111"/>
      <c r="T942" s="111"/>
      <c r="U942" s="92">
        <f t="shared" si="136"/>
        <v>0</v>
      </c>
      <c r="V942" s="179"/>
      <c r="W942" s="129">
        <f t="shared" si="137"/>
        <v>0</v>
      </c>
    </row>
    <row r="943" spans="1:23" ht="34.5" customHeight="1" outlineLevel="7" x14ac:dyDescent="0.2">
      <c r="A943" s="91"/>
      <c r="B943" s="93"/>
      <c r="C943" s="95"/>
      <c r="D943" s="95"/>
      <c r="E943" s="97"/>
      <c r="F943" s="97"/>
      <c r="G943" s="97"/>
      <c r="H943" s="97"/>
      <c r="I943" s="4" t="s">
        <v>117</v>
      </c>
      <c r="J943" s="17" t="s">
        <v>264</v>
      </c>
      <c r="K943" s="5">
        <v>1</v>
      </c>
      <c r="L943" s="5">
        <v>0</v>
      </c>
      <c r="M943" s="5">
        <f t="shared" si="138"/>
        <v>0</v>
      </c>
      <c r="N943" s="5">
        <v>0</v>
      </c>
      <c r="O943" s="6">
        <f>N943/K943</f>
        <v>0</v>
      </c>
      <c r="P943" s="41"/>
      <c r="Q943" s="111" t="e">
        <f>#REF!*$Q$5</f>
        <v>#REF!</v>
      </c>
      <c r="R943" s="111"/>
      <c r="S943" s="111"/>
      <c r="T943" s="111">
        <v>0</v>
      </c>
      <c r="U943" s="92">
        <f t="shared" si="136"/>
        <v>0</v>
      </c>
      <c r="V943" s="179">
        <v>0</v>
      </c>
      <c r="W943" s="129">
        <f t="shared" si="137"/>
        <v>0</v>
      </c>
    </row>
    <row r="944" spans="1:23" ht="34.5" customHeight="1" outlineLevel="7" x14ac:dyDescent="0.2">
      <c r="A944" s="91"/>
      <c r="B944" s="93"/>
      <c r="C944" s="95"/>
      <c r="D944" s="95"/>
      <c r="E944" s="97"/>
      <c r="F944" s="97"/>
      <c r="G944" s="97"/>
      <c r="H944" s="97"/>
      <c r="I944" s="4" t="s">
        <v>118</v>
      </c>
      <c r="J944" s="17" t="s">
        <v>264</v>
      </c>
      <c r="K944" s="5">
        <v>1</v>
      </c>
      <c r="L944" s="5">
        <v>0</v>
      </c>
      <c r="M944" s="5">
        <f t="shared" si="138"/>
        <v>0</v>
      </c>
      <c r="N944" s="5">
        <v>0</v>
      </c>
      <c r="O944" s="6">
        <f>N944/K944</f>
        <v>0</v>
      </c>
      <c r="P944" s="41"/>
      <c r="Q944" s="111" t="e">
        <f>#REF!*$Q$5</f>
        <v>#REF!</v>
      </c>
      <c r="R944" s="111"/>
      <c r="S944" s="111"/>
      <c r="T944" s="111">
        <v>0</v>
      </c>
      <c r="U944" s="92">
        <f t="shared" si="136"/>
        <v>0</v>
      </c>
      <c r="V944" s="179">
        <v>0</v>
      </c>
      <c r="W944" s="129">
        <f t="shared" si="137"/>
        <v>0</v>
      </c>
    </row>
    <row r="945" spans="1:23" ht="36" customHeight="1" outlineLevel="3" x14ac:dyDescent="0.2">
      <c r="A945" s="91"/>
      <c r="B945" s="93"/>
      <c r="C945" s="95"/>
      <c r="D945" s="95"/>
      <c r="E945" s="97"/>
      <c r="F945" s="97"/>
      <c r="G945" s="97"/>
      <c r="H945" s="97"/>
      <c r="I945" s="13" t="s">
        <v>119</v>
      </c>
      <c r="J945" s="15"/>
      <c r="K945" s="14"/>
      <c r="L945" s="14"/>
      <c r="M945" s="14"/>
      <c r="N945" s="14"/>
      <c r="O945" s="15"/>
      <c r="P945" s="112"/>
      <c r="Q945" s="112"/>
      <c r="R945" s="187"/>
      <c r="S945" s="187"/>
      <c r="T945" s="187"/>
      <c r="U945" s="92">
        <f t="shared" si="136"/>
        <v>0</v>
      </c>
      <c r="V945" s="179"/>
      <c r="W945" s="129">
        <f t="shared" si="137"/>
        <v>0</v>
      </c>
    </row>
    <row r="946" spans="1:23" ht="36" customHeight="1" outlineLevel="4" x14ac:dyDescent="0.2">
      <c r="A946" s="91"/>
      <c r="B946" s="93"/>
      <c r="C946" s="95"/>
      <c r="D946" s="95"/>
      <c r="E946" s="97"/>
      <c r="F946" s="101"/>
      <c r="G946" s="101"/>
      <c r="H946" s="101"/>
      <c r="I946" s="19" t="s">
        <v>120</v>
      </c>
      <c r="J946" s="21"/>
      <c r="K946" s="20"/>
      <c r="L946" s="20"/>
      <c r="M946" s="20"/>
      <c r="N946" s="20"/>
      <c r="O946" s="21"/>
      <c r="P946" s="105"/>
      <c r="Q946" s="105"/>
      <c r="R946" s="185"/>
      <c r="S946" s="185"/>
      <c r="T946" s="185"/>
      <c r="U946" s="92">
        <f t="shared" si="136"/>
        <v>0</v>
      </c>
      <c r="V946" s="179"/>
      <c r="W946" s="129">
        <f t="shared" si="137"/>
        <v>0</v>
      </c>
    </row>
    <row r="947" spans="1:23" ht="36" customHeight="1" outlineLevel="5" x14ac:dyDescent="0.2">
      <c r="A947" s="91"/>
      <c r="B947" s="93"/>
      <c r="C947" s="95"/>
      <c r="D947" s="95"/>
      <c r="E947" s="97"/>
      <c r="F947" s="101"/>
      <c r="G947" s="103"/>
      <c r="H947" s="103"/>
      <c r="I947" s="22" t="s">
        <v>163</v>
      </c>
      <c r="J947" s="24"/>
      <c r="K947" s="23"/>
      <c r="L947" s="23"/>
      <c r="M947" s="23"/>
      <c r="N947" s="23"/>
      <c r="O947" s="24"/>
      <c r="P947" s="115"/>
      <c r="Q947" s="115"/>
      <c r="R947" s="190"/>
      <c r="S947" s="190"/>
      <c r="T947" s="190"/>
      <c r="U947" s="92">
        <f t="shared" si="136"/>
        <v>0</v>
      </c>
      <c r="V947" s="179"/>
      <c r="W947" s="129">
        <f t="shared" si="137"/>
        <v>0</v>
      </c>
    </row>
    <row r="948" spans="1:23" ht="36" customHeight="1" outlineLevel="7" x14ac:dyDescent="0.2">
      <c r="A948" s="91"/>
      <c r="B948" s="93"/>
      <c r="C948" s="95"/>
      <c r="D948" s="95"/>
      <c r="E948" s="97"/>
      <c r="F948" s="101"/>
      <c r="G948" s="103"/>
      <c r="H948" s="103"/>
      <c r="I948" s="4" t="s">
        <v>291</v>
      </c>
      <c r="J948" s="6" t="s">
        <v>256</v>
      </c>
      <c r="K948" s="5">
        <v>10338</v>
      </c>
      <c r="L948" s="5">
        <v>0</v>
      </c>
      <c r="M948" s="5">
        <f t="shared" si="138"/>
        <v>0</v>
      </c>
      <c r="N948" s="5">
        <v>0</v>
      </c>
      <c r="O948" s="6">
        <f t="shared" ref="O948:O954" si="140">N948/K948</f>
        <v>0</v>
      </c>
      <c r="P948" s="116"/>
      <c r="Q948" s="116"/>
      <c r="R948" s="191"/>
      <c r="S948" s="191"/>
      <c r="T948" s="191">
        <v>0</v>
      </c>
      <c r="U948" s="92">
        <f t="shared" si="136"/>
        <v>0</v>
      </c>
      <c r="V948" s="179">
        <v>0</v>
      </c>
      <c r="W948" s="129">
        <f t="shared" si="137"/>
        <v>0</v>
      </c>
    </row>
    <row r="949" spans="1:23" ht="36" customHeight="1" outlineLevel="7" x14ac:dyDescent="0.2">
      <c r="A949" s="91"/>
      <c r="B949" s="93"/>
      <c r="C949" s="95"/>
      <c r="D949" s="95"/>
      <c r="E949" s="97"/>
      <c r="F949" s="101"/>
      <c r="G949" s="103"/>
      <c r="H949" s="103"/>
      <c r="I949" s="4" t="s">
        <v>292</v>
      </c>
      <c r="J949" s="6" t="s">
        <v>257</v>
      </c>
      <c r="K949" s="5">
        <v>100</v>
      </c>
      <c r="L949" s="5">
        <v>0</v>
      </c>
      <c r="M949" s="5">
        <f t="shared" si="138"/>
        <v>0</v>
      </c>
      <c r="N949" s="5">
        <v>0</v>
      </c>
      <c r="O949" s="6">
        <f t="shared" si="140"/>
        <v>0</v>
      </c>
      <c r="P949" s="116"/>
      <c r="Q949" s="116"/>
      <c r="R949" s="191"/>
      <c r="S949" s="191"/>
      <c r="T949" s="191">
        <v>0</v>
      </c>
      <c r="U949" s="92">
        <f t="shared" si="136"/>
        <v>0</v>
      </c>
      <c r="V949" s="179">
        <v>0</v>
      </c>
      <c r="W949" s="129">
        <f t="shared" si="137"/>
        <v>0</v>
      </c>
    </row>
    <row r="950" spans="1:23" ht="36" customHeight="1" outlineLevel="7" x14ac:dyDescent="0.2">
      <c r="A950" s="91"/>
      <c r="B950" s="93"/>
      <c r="C950" s="95"/>
      <c r="D950" s="95"/>
      <c r="E950" s="97"/>
      <c r="F950" s="101"/>
      <c r="G950" s="103"/>
      <c r="H950" s="103"/>
      <c r="I950" s="4" t="s">
        <v>231</v>
      </c>
      <c r="J950" s="6" t="s">
        <v>256</v>
      </c>
      <c r="K950" s="5">
        <v>10338</v>
      </c>
      <c r="L950" s="5">
        <v>0</v>
      </c>
      <c r="M950" s="5">
        <f t="shared" si="138"/>
        <v>0</v>
      </c>
      <c r="N950" s="5">
        <v>0</v>
      </c>
      <c r="O950" s="6">
        <f t="shared" si="140"/>
        <v>0</v>
      </c>
      <c r="P950" s="116"/>
      <c r="Q950" s="116"/>
      <c r="R950" s="191"/>
      <c r="S950" s="191"/>
      <c r="T950" s="191">
        <v>0</v>
      </c>
      <c r="U950" s="92">
        <f t="shared" si="136"/>
        <v>0</v>
      </c>
      <c r="V950" s="179">
        <v>0</v>
      </c>
      <c r="W950" s="129">
        <f t="shared" si="137"/>
        <v>0</v>
      </c>
    </row>
    <row r="951" spans="1:23" ht="36" customHeight="1" outlineLevel="7" x14ac:dyDescent="0.2">
      <c r="A951" s="91"/>
      <c r="B951" s="93"/>
      <c r="C951" s="95"/>
      <c r="D951" s="95"/>
      <c r="E951" s="97"/>
      <c r="F951" s="101"/>
      <c r="G951" s="103"/>
      <c r="H951" s="103"/>
      <c r="I951" s="4" t="s">
        <v>80</v>
      </c>
      <c r="J951" s="6" t="s">
        <v>256</v>
      </c>
      <c r="K951" s="5">
        <v>10338</v>
      </c>
      <c r="L951" s="5">
        <v>0</v>
      </c>
      <c r="M951" s="5">
        <f t="shared" si="138"/>
        <v>0</v>
      </c>
      <c r="N951" s="5">
        <v>0</v>
      </c>
      <c r="O951" s="6">
        <f t="shared" si="140"/>
        <v>0</v>
      </c>
      <c r="P951" s="116"/>
      <c r="Q951" s="116"/>
      <c r="R951" s="191"/>
      <c r="S951" s="191"/>
      <c r="T951" s="191">
        <v>0</v>
      </c>
      <c r="U951" s="92">
        <f t="shared" si="136"/>
        <v>0</v>
      </c>
      <c r="V951" s="179">
        <v>0</v>
      </c>
      <c r="W951" s="129">
        <f t="shared" si="137"/>
        <v>0</v>
      </c>
    </row>
    <row r="952" spans="1:23" ht="36" customHeight="1" outlineLevel="7" x14ac:dyDescent="0.2">
      <c r="A952" s="91"/>
      <c r="B952" s="93"/>
      <c r="C952" s="95"/>
      <c r="D952" s="95"/>
      <c r="E952" s="97"/>
      <c r="F952" s="101"/>
      <c r="G952" s="103"/>
      <c r="H952" s="103"/>
      <c r="I952" s="4" t="s">
        <v>82</v>
      </c>
      <c r="J952" s="6" t="s">
        <v>257</v>
      </c>
      <c r="K952" s="5">
        <v>100</v>
      </c>
      <c r="L952" s="5">
        <v>0</v>
      </c>
      <c r="M952" s="5">
        <f t="shared" si="138"/>
        <v>0</v>
      </c>
      <c r="N952" s="5">
        <v>0</v>
      </c>
      <c r="O952" s="6">
        <f t="shared" si="140"/>
        <v>0</v>
      </c>
      <c r="P952" s="116"/>
      <c r="Q952" s="116"/>
      <c r="R952" s="191"/>
      <c r="S952" s="191"/>
      <c r="T952" s="191">
        <v>0</v>
      </c>
      <c r="U952" s="92">
        <f t="shared" si="136"/>
        <v>0</v>
      </c>
      <c r="V952" s="179">
        <v>0</v>
      </c>
      <c r="W952" s="129">
        <f t="shared" si="137"/>
        <v>0</v>
      </c>
    </row>
    <row r="953" spans="1:23" ht="36" customHeight="1" outlineLevel="7" x14ac:dyDescent="0.2">
      <c r="A953" s="91"/>
      <c r="B953" s="93"/>
      <c r="C953" s="95"/>
      <c r="D953" s="95"/>
      <c r="E953" s="97"/>
      <c r="F953" s="101"/>
      <c r="G953" s="103"/>
      <c r="H953" s="103"/>
      <c r="I953" s="4" t="s">
        <v>293</v>
      </c>
      <c r="J953" s="6" t="s">
        <v>256</v>
      </c>
      <c r="K953" s="5">
        <v>10338</v>
      </c>
      <c r="L953" s="5">
        <v>0</v>
      </c>
      <c r="M953" s="5">
        <f t="shared" si="138"/>
        <v>0</v>
      </c>
      <c r="N953" s="5">
        <v>0</v>
      </c>
      <c r="O953" s="6">
        <f t="shared" si="140"/>
        <v>0</v>
      </c>
      <c r="P953" s="116"/>
      <c r="Q953" s="116"/>
      <c r="R953" s="191"/>
      <c r="S953" s="191"/>
      <c r="T953" s="191">
        <v>0</v>
      </c>
      <c r="U953" s="92">
        <f t="shared" si="136"/>
        <v>0</v>
      </c>
      <c r="V953" s="179">
        <v>0</v>
      </c>
      <c r="W953" s="129">
        <f t="shared" si="137"/>
        <v>0</v>
      </c>
    </row>
    <row r="954" spans="1:23" ht="36" customHeight="1" outlineLevel="7" x14ac:dyDescent="0.2">
      <c r="A954" s="91"/>
      <c r="B954" s="93"/>
      <c r="C954" s="95"/>
      <c r="D954" s="95"/>
      <c r="E954" s="97"/>
      <c r="F954" s="101"/>
      <c r="G954" s="103"/>
      <c r="H954" s="103"/>
      <c r="I954" s="4" t="s">
        <v>294</v>
      </c>
      <c r="J954" s="6" t="s">
        <v>257</v>
      </c>
      <c r="K954" s="5">
        <v>100</v>
      </c>
      <c r="L954" s="5">
        <v>0</v>
      </c>
      <c r="M954" s="5">
        <f t="shared" si="138"/>
        <v>0</v>
      </c>
      <c r="N954" s="5">
        <v>0</v>
      </c>
      <c r="O954" s="6">
        <f t="shared" si="140"/>
        <v>0</v>
      </c>
      <c r="P954" s="116"/>
      <c r="Q954" s="116"/>
      <c r="R954" s="191"/>
      <c r="S954" s="191"/>
      <c r="T954" s="191">
        <v>0</v>
      </c>
      <c r="U954" s="92">
        <f t="shared" si="136"/>
        <v>0</v>
      </c>
      <c r="V954" s="179">
        <v>0</v>
      </c>
      <c r="W954" s="129">
        <f t="shared" si="137"/>
        <v>0</v>
      </c>
    </row>
    <row r="955" spans="1:23" ht="36" customHeight="1" outlineLevel="5" x14ac:dyDescent="0.2">
      <c r="A955" s="91"/>
      <c r="B955" s="93"/>
      <c r="C955" s="95"/>
      <c r="D955" s="95"/>
      <c r="E955" s="97"/>
      <c r="F955" s="101"/>
      <c r="G955" s="103"/>
      <c r="H955" s="103"/>
      <c r="I955" s="22" t="s">
        <v>164</v>
      </c>
      <c r="J955" s="24"/>
      <c r="K955" s="23"/>
      <c r="L955" s="23"/>
      <c r="M955" s="23"/>
      <c r="N955" s="23"/>
      <c r="O955" s="24"/>
      <c r="P955" s="115"/>
      <c r="Q955" s="115"/>
      <c r="R955" s="190"/>
      <c r="S955" s="190"/>
      <c r="T955" s="190"/>
      <c r="U955" s="92">
        <f t="shared" si="136"/>
        <v>0</v>
      </c>
      <c r="V955" s="179"/>
      <c r="W955" s="129">
        <f t="shared" si="137"/>
        <v>0</v>
      </c>
    </row>
    <row r="956" spans="1:23" ht="36" customHeight="1" outlineLevel="7" x14ac:dyDescent="0.2">
      <c r="A956" s="91"/>
      <c r="B956" s="93"/>
      <c r="C956" s="95"/>
      <c r="D956" s="95"/>
      <c r="E956" s="97"/>
      <c r="F956" s="101"/>
      <c r="G956" s="103"/>
      <c r="H956" s="103"/>
      <c r="I956" s="4" t="s">
        <v>291</v>
      </c>
      <c r="J956" s="6" t="s">
        <v>256</v>
      </c>
      <c r="K956" s="5">
        <v>2920</v>
      </c>
      <c r="L956" s="5">
        <v>0</v>
      </c>
      <c r="M956" s="5">
        <f t="shared" si="138"/>
        <v>0</v>
      </c>
      <c r="N956" s="5">
        <v>0</v>
      </c>
      <c r="O956" s="6">
        <f t="shared" ref="O956:O962" si="141">N956/K956</f>
        <v>0</v>
      </c>
      <c r="P956" s="116"/>
      <c r="Q956" s="116"/>
      <c r="R956" s="191"/>
      <c r="S956" s="191"/>
      <c r="T956" s="191">
        <v>0</v>
      </c>
      <c r="U956" s="92">
        <f t="shared" si="136"/>
        <v>0</v>
      </c>
      <c r="V956" s="179">
        <v>0</v>
      </c>
      <c r="W956" s="129">
        <f t="shared" si="137"/>
        <v>0</v>
      </c>
    </row>
    <row r="957" spans="1:23" ht="36" customHeight="1" outlineLevel="7" x14ac:dyDescent="0.2">
      <c r="A957" s="91"/>
      <c r="B957" s="93"/>
      <c r="C957" s="95"/>
      <c r="D957" s="95"/>
      <c r="E957" s="97"/>
      <c r="F957" s="101"/>
      <c r="G957" s="103"/>
      <c r="H957" s="103"/>
      <c r="I957" s="4" t="s">
        <v>292</v>
      </c>
      <c r="J957" s="6" t="s">
        <v>257</v>
      </c>
      <c r="K957" s="5">
        <v>100</v>
      </c>
      <c r="L957" s="5">
        <v>0</v>
      </c>
      <c r="M957" s="5">
        <f t="shared" si="138"/>
        <v>0</v>
      </c>
      <c r="N957" s="5">
        <v>0</v>
      </c>
      <c r="O957" s="6">
        <f t="shared" si="141"/>
        <v>0</v>
      </c>
      <c r="P957" s="116"/>
      <c r="Q957" s="116"/>
      <c r="R957" s="191"/>
      <c r="S957" s="191"/>
      <c r="T957" s="191">
        <v>0</v>
      </c>
      <c r="U957" s="92">
        <f t="shared" si="136"/>
        <v>0</v>
      </c>
      <c r="V957" s="179">
        <v>0</v>
      </c>
      <c r="W957" s="129">
        <f t="shared" si="137"/>
        <v>0</v>
      </c>
    </row>
    <row r="958" spans="1:23" ht="36" customHeight="1" outlineLevel="7" x14ac:dyDescent="0.2">
      <c r="A958" s="91"/>
      <c r="B958" s="93"/>
      <c r="C958" s="95"/>
      <c r="D958" s="95"/>
      <c r="E958" s="97"/>
      <c r="F958" s="101"/>
      <c r="G958" s="103"/>
      <c r="H958" s="103"/>
      <c r="I958" s="4" t="s">
        <v>231</v>
      </c>
      <c r="J958" s="6" t="s">
        <v>256</v>
      </c>
      <c r="K958" s="5">
        <v>2920</v>
      </c>
      <c r="L958" s="5">
        <v>0</v>
      </c>
      <c r="M958" s="5">
        <f t="shared" si="138"/>
        <v>0</v>
      </c>
      <c r="N958" s="5">
        <v>0</v>
      </c>
      <c r="O958" s="6">
        <f t="shared" si="141"/>
        <v>0</v>
      </c>
      <c r="P958" s="116"/>
      <c r="Q958" s="116"/>
      <c r="R958" s="191"/>
      <c r="S958" s="191"/>
      <c r="T958" s="191">
        <v>0</v>
      </c>
      <c r="U958" s="92">
        <f t="shared" si="136"/>
        <v>0</v>
      </c>
      <c r="V958" s="179">
        <v>0</v>
      </c>
      <c r="W958" s="129">
        <f t="shared" si="137"/>
        <v>0</v>
      </c>
    </row>
    <row r="959" spans="1:23" ht="36" customHeight="1" outlineLevel="7" x14ac:dyDescent="0.2">
      <c r="A959" s="91"/>
      <c r="B959" s="93"/>
      <c r="C959" s="95"/>
      <c r="D959" s="95"/>
      <c r="E959" s="97"/>
      <c r="F959" s="101"/>
      <c r="G959" s="103"/>
      <c r="H959" s="103"/>
      <c r="I959" s="4" t="s">
        <v>80</v>
      </c>
      <c r="J959" s="6" t="s">
        <v>256</v>
      </c>
      <c r="K959" s="5">
        <v>2920</v>
      </c>
      <c r="L959" s="5">
        <v>0</v>
      </c>
      <c r="M959" s="5">
        <f t="shared" si="138"/>
        <v>0</v>
      </c>
      <c r="N959" s="5">
        <v>0</v>
      </c>
      <c r="O959" s="6">
        <f t="shared" si="141"/>
        <v>0</v>
      </c>
      <c r="P959" s="116"/>
      <c r="Q959" s="116"/>
      <c r="R959" s="191"/>
      <c r="S959" s="191"/>
      <c r="T959" s="191">
        <v>0</v>
      </c>
      <c r="U959" s="92">
        <f t="shared" si="136"/>
        <v>0</v>
      </c>
      <c r="V959" s="179">
        <v>0</v>
      </c>
      <c r="W959" s="129">
        <f t="shared" si="137"/>
        <v>0</v>
      </c>
    </row>
    <row r="960" spans="1:23" ht="36" customHeight="1" outlineLevel="7" x14ac:dyDescent="0.2">
      <c r="A960" s="91"/>
      <c r="B960" s="93"/>
      <c r="C960" s="95"/>
      <c r="D960" s="95"/>
      <c r="E960" s="97"/>
      <c r="F960" s="101"/>
      <c r="G960" s="103"/>
      <c r="H960" s="103"/>
      <c r="I960" s="4" t="s">
        <v>82</v>
      </c>
      <c r="J960" s="6" t="s">
        <v>257</v>
      </c>
      <c r="K960" s="5">
        <v>100</v>
      </c>
      <c r="L960" s="5">
        <v>0</v>
      </c>
      <c r="M960" s="5">
        <f t="shared" si="138"/>
        <v>0</v>
      </c>
      <c r="N960" s="5">
        <v>0</v>
      </c>
      <c r="O960" s="6">
        <f t="shared" si="141"/>
        <v>0</v>
      </c>
      <c r="P960" s="116"/>
      <c r="Q960" s="116"/>
      <c r="R960" s="191"/>
      <c r="S960" s="191"/>
      <c r="T960" s="191">
        <v>0</v>
      </c>
      <c r="U960" s="92">
        <f t="shared" si="136"/>
        <v>0</v>
      </c>
      <c r="V960" s="179">
        <v>0</v>
      </c>
      <c r="W960" s="129">
        <f t="shared" si="137"/>
        <v>0</v>
      </c>
    </row>
    <row r="961" spans="1:23" ht="36" customHeight="1" outlineLevel="7" x14ac:dyDescent="0.2">
      <c r="A961" s="91"/>
      <c r="B961" s="93"/>
      <c r="C961" s="95"/>
      <c r="D961" s="95"/>
      <c r="E961" s="97"/>
      <c r="F961" s="101"/>
      <c r="G961" s="103"/>
      <c r="H961" s="103"/>
      <c r="I961" s="4" t="s">
        <v>293</v>
      </c>
      <c r="J961" s="6" t="s">
        <v>256</v>
      </c>
      <c r="K961" s="5">
        <v>2920</v>
      </c>
      <c r="L961" s="5">
        <v>0</v>
      </c>
      <c r="M961" s="5">
        <f t="shared" si="138"/>
        <v>0</v>
      </c>
      <c r="N961" s="5">
        <v>0</v>
      </c>
      <c r="O961" s="6">
        <f t="shared" si="141"/>
        <v>0</v>
      </c>
      <c r="P961" s="116"/>
      <c r="Q961" s="116"/>
      <c r="R961" s="191"/>
      <c r="S961" s="191"/>
      <c r="T961" s="191">
        <v>0</v>
      </c>
      <c r="U961" s="92">
        <f t="shared" si="136"/>
        <v>0</v>
      </c>
      <c r="V961" s="179">
        <v>0</v>
      </c>
      <c r="W961" s="129">
        <f t="shared" si="137"/>
        <v>0</v>
      </c>
    </row>
    <row r="962" spans="1:23" ht="36" customHeight="1" outlineLevel="7" x14ac:dyDescent="0.2">
      <c r="A962" s="91"/>
      <c r="B962" s="93"/>
      <c r="C962" s="95"/>
      <c r="D962" s="95"/>
      <c r="E962" s="97"/>
      <c r="F962" s="101"/>
      <c r="G962" s="103"/>
      <c r="H962" s="103"/>
      <c r="I962" s="4" t="s">
        <v>294</v>
      </c>
      <c r="J962" s="6" t="s">
        <v>257</v>
      </c>
      <c r="K962" s="5">
        <v>100</v>
      </c>
      <c r="L962" s="5">
        <v>0</v>
      </c>
      <c r="M962" s="5">
        <f t="shared" si="138"/>
        <v>0</v>
      </c>
      <c r="N962" s="5">
        <v>0</v>
      </c>
      <c r="O962" s="6">
        <f t="shared" si="141"/>
        <v>0</v>
      </c>
      <c r="P962" s="116"/>
      <c r="Q962" s="116"/>
      <c r="R962" s="191"/>
      <c r="S962" s="191"/>
      <c r="T962" s="191">
        <v>0</v>
      </c>
      <c r="U962" s="92">
        <f t="shared" si="136"/>
        <v>0</v>
      </c>
      <c r="V962" s="179">
        <v>0</v>
      </c>
      <c r="W962" s="129">
        <f t="shared" si="137"/>
        <v>0</v>
      </c>
    </row>
    <row r="963" spans="1:23" ht="36" customHeight="1" outlineLevel="4" x14ac:dyDescent="0.2">
      <c r="A963" s="91"/>
      <c r="B963" s="93"/>
      <c r="C963" s="95"/>
      <c r="D963" s="95"/>
      <c r="E963" s="97"/>
      <c r="F963" s="101"/>
      <c r="G963" s="101"/>
      <c r="H963" s="101"/>
      <c r="I963" s="19" t="s">
        <v>137</v>
      </c>
      <c r="J963" s="21"/>
      <c r="K963" s="20"/>
      <c r="L963" s="20"/>
      <c r="M963" s="20"/>
      <c r="N963" s="20"/>
      <c r="O963" s="21"/>
      <c r="P963" s="105"/>
      <c r="Q963" s="105"/>
      <c r="R963" s="185"/>
      <c r="S963" s="185"/>
      <c r="T963" s="185"/>
      <c r="U963" s="92">
        <f t="shared" si="136"/>
        <v>0</v>
      </c>
      <c r="V963" s="179"/>
      <c r="W963" s="129">
        <f t="shared" si="137"/>
        <v>0</v>
      </c>
    </row>
    <row r="964" spans="1:23" ht="36" customHeight="1" outlineLevel="5" x14ac:dyDescent="0.2">
      <c r="A964" s="91"/>
      <c r="B964" s="93"/>
      <c r="C964" s="95"/>
      <c r="D964" s="95"/>
      <c r="E964" s="97"/>
      <c r="F964" s="101"/>
      <c r="G964" s="103"/>
      <c r="H964" s="103"/>
      <c r="I964" s="22" t="s">
        <v>165</v>
      </c>
      <c r="J964" s="24"/>
      <c r="K964" s="23"/>
      <c r="L964" s="23"/>
      <c r="M964" s="23"/>
      <c r="N964" s="23"/>
      <c r="O964" s="24"/>
      <c r="P964" s="115"/>
      <c r="Q964" s="115"/>
      <c r="R964" s="190"/>
      <c r="S964" s="190"/>
      <c r="T964" s="190"/>
      <c r="U964" s="92">
        <f t="shared" si="136"/>
        <v>0</v>
      </c>
      <c r="V964" s="179"/>
      <c r="W964" s="129">
        <f t="shared" si="137"/>
        <v>0</v>
      </c>
    </row>
    <row r="965" spans="1:23" ht="36" customHeight="1" outlineLevel="7" x14ac:dyDescent="0.2">
      <c r="A965" s="91"/>
      <c r="B965" s="93"/>
      <c r="C965" s="95"/>
      <c r="D965" s="95"/>
      <c r="E965" s="97"/>
      <c r="F965" s="101"/>
      <c r="G965" s="103"/>
      <c r="H965" s="103"/>
      <c r="I965" s="4" t="s">
        <v>291</v>
      </c>
      <c r="J965" s="6" t="s">
        <v>256</v>
      </c>
      <c r="K965" s="5">
        <v>1433</v>
      </c>
      <c r="L965" s="5">
        <v>0</v>
      </c>
      <c r="M965" s="5">
        <f t="shared" si="138"/>
        <v>0</v>
      </c>
      <c r="N965" s="5">
        <v>0</v>
      </c>
      <c r="O965" s="6">
        <f t="shared" ref="O965:O971" si="142">N965/K965</f>
        <v>0</v>
      </c>
      <c r="P965" s="116"/>
      <c r="Q965" s="116"/>
      <c r="R965" s="191"/>
      <c r="S965" s="191"/>
      <c r="T965" s="191">
        <v>0</v>
      </c>
      <c r="U965" s="92">
        <f t="shared" si="136"/>
        <v>0</v>
      </c>
      <c r="V965" s="179">
        <v>0</v>
      </c>
      <c r="W965" s="129">
        <f t="shared" si="137"/>
        <v>0</v>
      </c>
    </row>
    <row r="966" spans="1:23" ht="36" customHeight="1" outlineLevel="7" x14ac:dyDescent="0.2">
      <c r="A966" s="91"/>
      <c r="B966" s="93"/>
      <c r="C966" s="95"/>
      <c r="D966" s="95"/>
      <c r="E966" s="97"/>
      <c r="F966" s="101"/>
      <c r="G966" s="103"/>
      <c r="H966" s="103"/>
      <c r="I966" s="4" t="s">
        <v>292</v>
      </c>
      <c r="J966" s="6" t="s">
        <v>257</v>
      </c>
      <c r="K966" s="5">
        <v>100</v>
      </c>
      <c r="L966" s="5">
        <v>0</v>
      </c>
      <c r="M966" s="5">
        <f t="shared" si="138"/>
        <v>0</v>
      </c>
      <c r="N966" s="5">
        <v>0</v>
      </c>
      <c r="O966" s="6">
        <f t="shared" si="142"/>
        <v>0</v>
      </c>
      <c r="P966" s="116"/>
      <c r="Q966" s="116"/>
      <c r="R966" s="191"/>
      <c r="S966" s="191"/>
      <c r="T966" s="191">
        <v>0</v>
      </c>
      <c r="U966" s="92">
        <f t="shared" si="136"/>
        <v>0</v>
      </c>
      <c r="V966" s="179">
        <v>0</v>
      </c>
      <c r="W966" s="129">
        <f t="shared" si="137"/>
        <v>0</v>
      </c>
    </row>
    <row r="967" spans="1:23" ht="36" customHeight="1" outlineLevel="7" x14ac:dyDescent="0.2">
      <c r="A967" s="91"/>
      <c r="B967" s="93"/>
      <c r="C967" s="95"/>
      <c r="D967" s="95"/>
      <c r="E967" s="97"/>
      <c r="F967" s="101"/>
      <c r="G967" s="103"/>
      <c r="H967" s="103"/>
      <c r="I967" s="4" t="s">
        <v>231</v>
      </c>
      <c r="J967" s="6" t="s">
        <v>256</v>
      </c>
      <c r="K967" s="5">
        <v>1433</v>
      </c>
      <c r="L967" s="5">
        <v>0</v>
      </c>
      <c r="M967" s="5">
        <f t="shared" si="138"/>
        <v>0</v>
      </c>
      <c r="N967" s="5">
        <v>0</v>
      </c>
      <c r="O967" s="6">
        <f t="shared" si="142"/>
        <v>0</v>
      </c>
      <c r="P967" s="116"/>
      <c r="Q967" s="116"/>
      <c r="R967" s="191"/>
      <c r="S967" s="191"/>
      <c r="T967" s="191">
        <v>0</v>
      </c>
      <c r="U967" s="92">
        <f t="shared" si="136"/>
        <v>0</v>
      </c>
      <c r="V967" s="179">
        <v>0</v>
      </c>
      <c r="W967" s="129">
        <f t="shared" si="137"/>
        <v>0</v>
      </c>
    </row>
    <row r="968" spans="1:23" ht="36" customHeight="1" outlineLevel="7" x14ac:dyDescent="0.2">
      <c r="A968" s="91"/>
      <c r="B968" s="93"/>
      <c r="C968" s="95"/>
      <c r="D968" s="95"/>
      <c r="E968" s="97"/>
      <c r="F968" s="101"/>
      <c r="G968" s="103"/>
      <c r="H968" s="103"/>
      <c r="I968" s="4" t="s">
        <v>80</v>
      </c>
      <c r="J968" s="6" t="s">
        <v>256</v>
      </c>
      <c r="K968" s="5">
        <v>1433</v>
      </c>
      <c r="L968" s="5">
        <v>0</v>
      </c>
      <c r="M968" s="5">
        <f t="shared" si="138"/>
        <v>0</v>
      </c>
      <c r="N968" s="5">
        <v>0</v>
      </c>
      <c r="O968" s="6">
        <f t="shared" si="142"/>
        <v>0</v>
      </c>
      <c r="P968" s="116"/>
      <c r="Q968" s="116"/>
      <c r="R968" s="191"/>
      <c r="S968" s="191"/>
      <c r="T968" s="191">
        <v>0</v>
      </c>
      <c r="U968" s="92">
        <f t="shared" si="136"/>
        <v>0</v>
      </c>
      <c r="V968" s="179">
        <v>0</v>
      </c>
      <c r="W968" s="129">
        <f t="shared" si="137"/>
        <v>0</v>
      </c>
    </row>
    <row r="969" spans="1:23" ht="36" customHeight="1" outlineLevel="7" x14ac:dyDescent="0.2">
      <c r="A969" s="91"/>
      <c r="B969" s="93"/>
      <c r="C969" s="95"/>
      <c r="D969" s="95"/>
      <c r="E969" s="97"/>
      <c r="F969" s="101"/>
      <c r="G969" s="103"/>
      <c r="H969" s="103"/>
      <c r="I969" s="4" t="s">
        <v>82</v>
      </c>
      <c r="J969" s="6" t="s">
        <v>257</v>
      </c>
      <c r="K969" s="5">
        <v>100</v>
      </c>
      <c r="L969" s="5">
        <v>0</v>
      </c>
      <c r="M969" s="5">
        <f t="shared" si="138"/>
        <v>0</v>
      </c>
      <c r="N969" s="5">
        <v>0</v>
      </c>
      <c r="O969" s="6">
        <f t="shared" si="142"/>
        <v>0</v>
      </c>
      <c r="P969" s="116"/>
      <c r="Q969" s="116"/>
      <c r="R969" s="191"/>
      <c r="S969" s="191"/>
      <c r="T969" s="191">
        <v>0</v>
      </c>
      <c r="U969" s="92">
        <f t="shared" si="136"/>
        <v>0</v>
      </c>
      <c r="V969" s="179">
        <v>0</v>
      </c>
      <c r="W969" s="129">
        <f t="shared" si="137"/>
        <v>0</v>
      </c>
    </row>
    <row r="970" spans="1:23" ht="36" customHeight="1" outlineLevel="7" x14ac:dyDescent="0.2">
      <c r="A970" s="91"/>
      <c r="B970" s="93"/>
      <c r="C970" s="95"/>
      <c r="D970" s="95"/>
      <c r="E970" s="97"/>
      <c r="F970" s="101"/>
      <c r="G970" s="103"/>
      <c r="H970" s="103"/>
      <c r="I970" s="4" t="s">
        <v>293</v>
      </c>
      <c r="J970" s="6" t="s">
        <v>256</v>
      </c>
      <c r="K970" s="5">
        <v>1433</v>
      </c>
      <c r="L970" s="5">
        <v>0</v>
      </c>
      <c r="M970" s="5">
        <f t="shared" si="138"/>
        <v>0</v>
      </c>
      <c r="N970" s="5">
        <v>0</v>
      </c>
      <c r="O970" s="6">
        <f t="shared" si="142"/>
        <v>0</v>
      </c>
      <c r="P970" s="116"/>
      <c r="Q970" s="116"/>
      <c r="R970" s="191"/>
      <c r="S970" s="191"/>
      <c r="T970" s="191">
        <v>0</v>
      </c>
      <c r="U970" s="92">
        <f t="shared" si="136"/>
        <v>0</v>
      </c>
      <c r="V970" s="179">
        <v>0</v>
      </c>
      <c r="W970" s="129">
        <f t="shared" si="137"/>
        <v>0</v>
      </c>
    </row>
    <row r="971" spans="1:23" ht="36" customHeight="1" outlineLevel="7" x14ac:dyDescent="0.2">
      <c r="A971" s="91"/>
      <c r="B971" s="93"/>
      <c r="C971" s="95"/>
      <c r="D971" s="95"/>
      <c r="E971" s="97"/>
      <c r="F971" s="101"/>
      <c r="G971" s="103"/>
      <c r="H971" s="103"/>
      <c r="I971" s="4" t="s">
        <v>294</v>
      </c>
      <c r="J971" s="6" t="s">
        <v>257</v>
      </c>
      <c r="K971" s="5">
        <v>100</v>
      </c>
      <c r="L971" s="5">
        <v>0</v>
      </c>
      <c r="M971" s="5">
        <f t="shared" si="138"/>
        <v>0</v>
      </c>
      <c r="N971" s="5">
        <v>0</v>
      </c>
      <c r="O971" s="6">
        <f t="shared" si="142"/>
        <v>0</v>
      </c>
      <c r="P971" s="116"/>
      <c r="Q971" s="116"/>
      <c r="R971" s="191"/>
      <c r="S971" s="191"/>
      <c r="T971" s="191">
        <v>0</v>
      </c>
      <c r="U971" s="92">
        <f t="shared" si="136"/>
        <v>0</v>
      </c>
      <c r="V971" s="179">
        <v>0</v>
      </c>
      <c r="W971" s="129">
        <f t="shared" si="137"/>
        <v>0</v>
      </c>
    </row>
    <row r="972" spans="1:23" ht="36" customHeight="1" outlineLevel="5" x14ac:dyDescent="0.2">
      <c r="A972" s="91"/>
      <c r="B972" s="93"/>
      <c r="C972" s="95"/>
      <c r="D972" s="95"/>
      <c r="E972" s="97"/>
      <c r="F972" s="101"/>
      <c r="G972" s="103"/>
      <c r="H972" s="103"/>
      <c r="I972" s="22" t="s">
        <v>166</v>
      </c>
      <c r="J972" s="24"/>
      <c r="K972" s="23"/>
      <c r="L972" s="23"/>
      <c r="M972" s="23"/>
      <c r="N972" s="23"/>
      <c r="O972" s="24"/>
      <c r="P972" s="115"/>
      <c r="Q972" s="115"/>
      <c r="R972" s="190"/>
      <c r="S972" s="190"/>
      <c r="T972" s="190"/>
      <c r="U972" s="92">
        <f t="shared" si="136"/>
        <v>0</v>
      </c>
      <c r="V972" s="179"/>
      <c r="W972" s="129">
        <f t="shared" si="137"/>
        <v>0</v>
      </c>
    </row>
    <row r="973" spans="1:23" ht="36" customHeight="1" outlineLevel="7" x14ac:dyDescent="0.2">
      <c r="A973" s="91"/>
      <c r="B973" s="93"/>
      <c r="C973" s="95"/>
      <c r="D973" s="95"/>
      <c r="E973" s="97"/>
      <c r="F973" s="101"/>
      <c r="G973" s="103"/>
      <c r="H973" s="103"/>
      <c r="I973" s="4" t="s">
        <v>291</v>
      </c>
      <c r="J973" s="6" t="s">
        <v>256</v>
      </c>
      <c r="K973" s="5">
        <v>2634</v>
      </c>
      <c r="L973" s="5">
        <v>0</v>
      </c>
      <c r="M973" s="5">
        <f t="shared" si="138"/>
        <v>0</v>
      </c>
      <c r="N973" s="5">
        <v>0</v>
      </c>
      <c r="O973" s="6">
        <f t="shared" ref="O973:O979" si="143">N973/K973</f>
        <v>0</v>
      </c>
      <c r="P973" s="116"/>
      <c r="Q973" s="116"/>
      <c r="R973" s="191"/>
      <c r="S973" s="191"/>
      <c r="T973" s="191">
        <v>0</v>
      </c>
      <c r="U973" s="92">
        <f t="shared" si="136"/>
        <v>0</v>
      </c>
      <c r="V973" s="179">
        <v>0</v>
      </c>
      <c r="W973" s="129">
        <f t="shared" si="137"/>
        <v>0</v>
      </c>
    </row>
    <row r="974" spans="1:23" ht="36" customHeight="1" outlineLevel="7" x14ac:dyDescent="0.2">
      <c r="A974" s="91"/>
      <c r="B974" s="93"/>
      <c r="C974" s="95"/>
      <c r="D974" s="95"/>
      <c r="E974" s="97"/>
      <c r="F974" s="101"/>
      <c r="G974" s="103"/>
      <c r="H974" s="103"/>
      <c r="I974" s="4" t="s">
        <v>292</v>
      </c>
      <c r="J974" s="6" t="s">
        <v>257</v>
      </c>
      <c r="K974" s="5">
        <v>100</v>
      </c>
      <c r="L974" s="5">
        <v>0</v>
      </c>
      <c r="M974" s="5">
        <f t="shared" si="138"/>
        <v>0</v>
      </c>
      <c r="N974" s="5">
        <v>0</v>
      </c>
      <c r="O974" s="6">
        <f t="shared" si="143"/>
        <v>0</v>
      </c>
      <c r="P974" s="116"/>
      <c r="Q974" s="116"/>
      <c r="R974" s="191"/>
      <c r="S974" s="191"/>
      <c r="T974" s="191">
        <v>0</v>
      </c>
      <c r="U974" s="92">
        <f t="shared" si="136"/>
        <v>0</v>
      </c>
      <c r="V974" s="179">
        <v>0</v>
      </c>
      <c r="W974" s="129">
        <f t="shared" si="137"/>
        <v>0</v>
      </c>
    </row>
    <row r="975" spans="1:23" ht="36" customHeight="1" outlineLevel="7" x14ac:dyDescent="0.2">
      <c r="A975" s="91"/>
      <c r="B975" s="93"/>
      <c r="C975" s="95"/>
      <c r="D975" s="95"/>
      <c r="E975" s="97"/>
      <c r="F975" s="101"/>
      <c r="G975" s="103"/>
      <c r="H975" s="103"/>
      <c r="I975" s="4" t="s">
        <v>231</v>
      </c>
      <c r="J975" s="6" t="s">
        <v>256</v>
      </c>
      <c r="K975" s="5">
        <v>2634</v>
      </c>
      <c r="L975" s="5">
        <v>0</v>
      </c>
      <c r="M975" s="5">
        <f t="shared" si="138"/>
        <v>0</v>
      </c>
      <c r="N975" s="5">
        <v>0</v>
      </c>
      <c r="O975" s="6">
        <f t="shared" si="143"/>
        <v>0</v>
      </c>
      <c r="P975" s="116"/>
      <c r="Q975" s="116"/>
      <c r="R975" s="191"/>
      <c r="S975" s="191"/>
      <c r="T975" s="191">
        <v>0</v>
      </c>
      <c r="U975" s="92">
        <f t="shared" si="136"/>
        <v>0</v>
      </c>
      <c r="V975" s="179">
        <v>0</v>
      </c>
      <c r="W975" s="129">
        <f t="shared" si="137"/>
        <v>0</v>
      </c>
    </row>
    <row r="976" spans="1:23" ht="36" customHeight="1" outlineLevel="7" x14ac:dyDescent="0.2">
      <c r="A976" s="91"/>
      <c r="B976" s="93"/>
      <c r="C976" s="95"/>
      <c r="D976" s="95"/>
      <c r="E976" s="97"/>
      <c r="F976" s="101"/>
      <c r="G976" s="103"/>
      <c r="H976" s="103"/>
      <c r="I976" s="4" t="s">
        <v>80</v>
      </c>
      <c r="J976" s="6" t="s">
        <v>256</v>
      </c>
      <c r="K976" s="5">
        <v>2634</v>
      </c>
      <c r="L976" s="5">
        <v>0</v>
      </c>
      <c r="M976" s="5">
        <f t="shared" si="138"/>
        <v>0</v>
      </c>
      <c r="N976" s="5">
        <v>0</v>
      </c>
      <c r="O976" s="6">
        <f t="shared" si="143"/>
        <v>0</v>
      </c>
      <c r="P976" s="116"/>
      <c r="Q976" s="116"/>
      <c r="R976" s="191"/>
      <c r="S976" s="191"/>
      <c r="T976" s="191">
        <v>0</v>
      </c>
      <c r="U976" s="92">
        <f t="shared" si="136"/>
        <v>0</v>
      </c>
      <c r="V976" s="179">
        <v>0</v>
      </c>
      <c r="W976" s="129">
        <f t="shared" si="137"/>
        <v>0</v>
      </c>
    </row>
    <row r="977" spans="1:23" ht="36" customHeight="1" outlineLevel="7" x14ac:dyDescent="0.2">
      <c r="A977" s="91"/>
      <c r="B977" s="93"/>
      <c r="C977" s="95"/>
      <c r="D977" s="95"/>
      <c r="E977" s="97"/>
      <c r="F977" s="101"/>
      <c r="G977" s="103"/>
      <c r="H977" s="103"/>
      <c r="I977" s="4" t="s">
        <v>82</v>
      </c>
      <c r="J977" s="6" t="s">
        <v>257</v>
      </c>
      <c r="K977" s="5">
        <v>100</v>
      </c>
      <c r="L977" s="5">
        <v>0</v>
      </c>
      <c r="M977" s="5">
        <f t="shared" si="138"/>
        <v>0</v>
      </c>
      <c r="N977" s="5">
        <v>0</v>
      </c>
      <c r="O977" s="6">
        <f t="shared" si="143"/>
        <v>0</v>
      </c>
      <c r="P977" s="116"/>
      <c r="Q977" s="116"/>
      <c r="R977" s="191"/>
      <c r="S977" s="191"/>
      <c r="T977" s="191">
        <v>0</v>
      </c>
      <c r="U977" s="92">
        <f t="shared" si="136"/>
        <v>0</v>
      </c>
      <c r="V977" s="179">
        <v>0</v>
      </c>
      <c r="W977" s="129">
        <f t="shared" si="137"/>
        <v>0</v>
      </c>
    </row>
    <row r="978" spans="1:23" ht="36" customHeight="1" outlineLevel="7" x14ac:dyDescent="0.2">
      <c r="A978" s="91"/>
      <c r="B978" s="93"/>
      <c r="C978" s="95"/>
      <c r="D978" s="95"/>
      <c r="E978" s="97"/>
      <c r="F978" s="101"/>
      <c r="G978" s="103"/>
      <c r="H978" s="103"/>
      <c r="I978" s="4" t="s">
        <v>293</v>
      </c>
      <c r="J978" s="6" t="s">
        <v>256</v>
      </c>
      <c r="K978" s="5">
        <v>2634</v>
      </c>
      <c r="L978" s="5">
        <v>0</v>
      </c>
      <c r="M978" s="5">
        <f t="shared" si="138"/>
        <v>0</v>
      </c>
      <c r="N978" s="5">
        <v>0</v>
      </c>
      <c r="O978" s="6">
        <f t="shared" si="143"/>
        <v>0</v>
      </c>
      <c r="P978" s="116"/>
      <c r="Q978" s="116"/>
      <c r="R978" s="191"/>
      <c r="S978" s="191"/>
      <c r="T978" s="191">
        <v>0</v>
      </c>
      <c r="U978" s="92">
        <f t="shared" si="136"/>
        <v>0</v>
      </c>
      <c r="V978" s="179">
        <v>0</v>
      </c>
      <c r="W978" s="129">
        <f t="shared" si="137"/>
        <v>0</v>
      </c>
    </row>
    <row r="979" spans="1:23" ht="36" customHeight="1" outlineLevel="7" x14ac:dyDescent="0.2">
      <c r="A979" s="91"/>
      <c r="B979" s="93"/>
      <c r="C979" s="95"/>
      <c r="D979" s="95"/>
      <c r="E979" s="97"/>
      <c r="F979" s="101"/>
      <c r="G979" s="103"/>
      <c r="H979" s="103"/>
      <c r="I979" s="4" t="s">
        <v>294</v>
      </c>
      <c r="J979" s="6" t="s">
        <v>257</v>
      </c>
      <c r="K979" s="5">
        <v>100</v>
      </c>
      <c r="L979" s="5">
        <v>0</v>
      </c>
      <c r="M979" s="5">
        <f t="shared" si="138"/>
        <v>0</v>
      </c>
      <c r="N979" s="5">
        <v>0</v>
      </c>
      <c r="O979" s="6">
        <f t="shared" si="143"/>
        <v>0</v>
      </c>
      <c r="P979" s="116"/>
      <c r="Q979" s="116"/>
      <c r="R979" s="191"/>
      <c r="S979" s="191"/>
      <c r="T979" s="191">
        <v>0</v>
      </c>
      <c r="U979" s="92">
        <f t="shared" si="136"/>
        <v>0</v>
      </c>
      <c r="V979" s="179">
        <v>0</v>
      </c>
      <c r="W979" s="129">
        <f t="shared" si="137"/>
        <v>0</v>
      </c>
    </row>
    <row r="980" spans="1:23" ht="36" customHeight="1" outlineLevel="5" x14ac:dyDescent="0.2">
      <c r="A980" s="91"/>
      <c r="B980" s="93"/>
      <c r="C980" s="95"/>
      <c r="D980" s="95"/>
      <c r="E980" s="97"/>
      <c r="F980" s="101"/>
      <c r="G980" s="103"/>
      <c r="H980" s="103"/>
      <c r="I980" s="22" t="s">
        <v>167</v>
      </c>
      <c r="J980" s="24"/>
      <c r="K980" s="23"/>
      <c r="L980" s="23"/>
      <c r="M980" s="23"/>
      <c r="N980" s="23"/>
      <c r="O980" s="24"/>
      <c r="P980" s="115"/>
      <c r="Q980" s="115"/>
      <c r="R980" s="190"/>
      <c r="S980" s="190"/>
      <c r="T980" s="190"/>
      <c r="U980" s="92">
        <f t="shared" si="136"/>
        <v>0</v>
      </c>
      <c r="V980" s="179"/>
      <c r="W980" s="129">
        <f t="shared" si="137"/>
        <v>0</v>
      </c>
    </row>
    <row r="981" spans="1:23" ht="36" customHeight="1" outlineLevel="7" x14ac:dyDescent="0.2">
      <c r="A981" s="91"/>
      <c r="B981" s="93"/>
      <c r="C981" s="95"/>
      <c r="D981" s="95"/>
      <c r="E981" s="97"/>
      <c r="F981" s="101"/>
      <c r="G981" s="103"/>
      <c r="H981" s="103"/>
      <c r="I981" s="4" t="s">
        <v>291</v>
      </c>
      <c r="J981" s="6" t="s">
        <v>256</v>
      </c>
      <c r="K981" s="5">
        <v>1700</v>
      </c>
      <c r="L981" s="5">
        <v>0</v>
      </c>
      <c r="M981" s="5">
        <f t="shared" si="138"/>
        <v>0</v>
      </c>
      <c r="N981" s="5">
        <v>0</v>
      </c>
      <c r="O981" s="6">
        <f t="shared" ref="O981:O987" si="144">N981/K981</f>
        <v>0</v>
      </c>
      <c r="P981" s="116"/>
      <c r="Q981" s="116"/>
      <c r="R981" s="191"/>
      <c r="S981" s="191"/>
      <c r="T981" s="191">
        <v>0</v>
      </c>
      <c r="U981" s="92">
        <f t="shared" si="136"/>
        <v>0</v>
      </c>
      <c r="V981" s="179">
        <v>0</v>
      </c>
      <c r="W981" s="129">
        <f t="shared" si="137"/>
        <v>0</v>
      </c>
    </row>
    <row r="982" spans="1:23" ht="36" customHeight="1" outlineLevel="7" x14ac:dyDescent="0.2">
      <c r="A982" s="91"/>
      <c r="B982" s="93"/>
      <c r="C982" s="95"/>
      <c r="D982" s="95"/>
      <c r="E982" s="97"/>
      <c r="F982" s="101"/>
      <c r="G982" s="103"/>
      <c r="H982" s="103"/>
      <c r="I982" s="4" t="s">
        <v>292</v>
      </c>
      <c r="J982" s="6" t="s">
        <v>257</v>
      </c>
      <c r="K982" s="5">
        <v>100</v>
      </c>
      <c r="L982" s="5">
        <v>0</v>
      </c>
      <c r="M982" s="5">
        <f t="shared" si="138"/>
        <v>0</v>
      </c>
      <c r="N982" s="5">
        <v>0</v>
      </c>
      <c r="O982" s="6">
        <f t="shared" si="144"/>
        <v>0</v>
      </c>
      <c r="P982" s="116"/>
      <c r="Q982" s="116"/>
      <c r="R982" s="191"/>
      <c r="S982" s="191"/>
      <c r="T982" s="191">
        <v>0</v>
      </c>
      <c r="U982" s="92">
        <f t="shared" si="136"/>
        <v>0</v>
      </c>
      <c r="V982" s="179">
        <v>0</v>
      </c>
      <c r="W982" s="129">
        <f t="shared" si="137"/>
        <v>0</v>
      </c>
    </row>
    <row r="983" spans="1:23" ht="36" customHeight="1" outlineLevel="7" x14ac:dyDescent="0.2">
      <c r="A983" s="91"/>
      <c r="B983" s="93"/>
      <c r="C983" s="95"/>
      <c r="D983" s="95"/>
      <c r="E983" s="97"/>
      <c r="F983" s="101"/>
      <c r="G983" s="103"/>
      <c r="H983" s="103"/>
      <c r="I983" s="4" t="s">
        <v>231</v>
      </c>
      <c r="J983" s="6" t="s">
        <v>256</v>
      </c>
      <c r="K983" s="5">
        <v>1700</v>
      </c>
      <c r="L983" s="5">
        <v>0</v>
      </c>
      <c r="M983" s="5">
        <f t="shared" si="138"/>
        <v>0</v>
      </c>
      <c r="N983" s="5">
        <v>0</v>
      </c>
      <c r="O983" s="6">
        <f t="shared" si="144"/>
        <v>0</v>
      </c>
      <c r="P983" s="116"/>
      <c r="Q983" s="116"/>
      <c r="R983" s="191"/>
      <c r="S983" s="191"/>
      <c r="T983" s="191">
        <v>0</v>
      </c>
      <c r="U983" s="92">
        <f t="shared" si="136"/>
        <v>0</v>
      </c>
      <c r="V983" s="179">
        <v>0</v>
      </c>
      <c r="W983" s="129">
        <f t="shared" si="137"/>
        <v>0</v>
      </c>
    </row>
    <row r="984" spans="1:23" ht="36" customHeight="1" outlineLevel="7" x14ac:dyDescent="0.2">
      <c r="A984" s="91"/>
      <c r="B984" s="93"/>
      <c r="C984" s="95"/>
      <c r="D984" s="95"/>
      <c r="E984" s="97"/>
      <c r="F984" s="101"/>
      <c r="G984" s="103"/>
      <c r="H984" s="103"/>
      <c r="I984" s="4" t="s">
        <v>80</v>
      </c>
      <c r="J984" s="6" t="s">
        <v>256</v>
      </c>
      <c r="K984" s="5">
        <v>1700</v>
      </c>
      <c r="L984" s="5">
        <v>0</v>
      </c>
      <c r="M984" s="5">
        <f t="shared" si="138"/>
        <v>0</v>
      </c>
      <c r="N984" s="5">
        <v>0</v>
      </c>
      <c r="O984" s="6">
        <f t="shared" si="144"/>
        <v>0</v>
      </c>
      <c r="P984" s="116"/>
      <c r="Q984" s="116"/>
      <c r="R984" s="191"/>
      <c r="S984" s="191"/>
      <c r="T984" s="191">
        <v>0</v>
      </c>
      <c r="U984" s="92">
        <f t="shared" si="136"/>
        <v>0</v>
      </c>
      <c r="V984" s="179">
        <v>0</v>
      </c>
      <c r="W984" s="129">
        <f t="shared" si="137"/>
        <v>0</v>
      </c>
    </row>
    <row r="985" spans="1:23" ht="36" customHeight="1" outlineLevel="7" x14ac:dyDescent="0.2">
      <c r="A985" s="91"/>
      <c r="B985" s="93"/>
      <c r="C985" s="95"/>
      <c r="D985" s="95"/>
      <c r="E985" s="97"/>
      <c r="F985" s="101"/>
      <c r="G985" s="103"/>
      <c r="H985" s="103"/>
      <c r="I985" s="4" t="s">
        <v>82</v>
      </c>
      <c r="J985" s="6" t="s">
        <v>257</v>
      </c>
      <c r="K985" s="5">
        <v>100</v>
      </c>
      <c r="L985" s="5">
        <v>0</v>
      </c>
      <c r="M985" s="5">
        <f t="shared" si="138"/>
        <v>0</v>
      </c>
      <c r="N985" s="5">
        <v>0</v>
      </c>
      <c r="O985" s="6">
        <f t="shared" si="144"/>
        <v>0</v>
      </c>
      <c r="P985" s="116"/>
      <c r="Q985" s="116"/>
      <c r="R985" s="191"/>
      <c r="S985" s="191"/>
      <c r="T985" s="191">
        <v>0</v>
      </c>
      <c r="U985" s="92">
        <f t="shared" si="136"/>
        <v>0</v>
      </c>
      <c r="V985" s="179">
        <v>0</v>
      </c>
      <c r="W985" s="129">
        <f t="shared" si="137"/>
        <v>0</v>
      </c>
    </row>
    <row r="986" spans="1:23" ht="36" customHeight="1" outlineLevel="7" x14ac:dyDescent="0.2">
      <c r="A986" s="91"/>
      <c r="B986" s="93"/>
      <c r="C986" s="95"/>
      <c r="D986" s="95"/>
      <c r="E986" s="97"/>
      <c r="F986" s="101"/>
      <c r="G986" s="103"/>
      <c r="H986" s="103"/>
      <c r="I986" s="4" t="s">
        <v>293</v>
      </c>
      <c r="J986" s="6" t="s">
        <v>256</v>
      </c>
      <c r="K986" s="5">
        <v>1700</v>
      </c>
      <c r="L986" s="5">
        <v>0</v>
      </c>
      <c r="M986" s="5">
        <f t="shared" si="138"/>
        <v>0</v>
      </c>
      <c r="N986" s="5">
        <v>0</v>
      </c>
      <c r="O986" s="6">
        <f t="shared" si="144"/>
        <v>0</v>
      </c>
      <c r="P986" s="116"/>
      <c r="Q986" s="116"/>
      <c r="R986" s="191"/>
      <c r="S986" s="191"/>
      <c r="T986" s="191">
        <v>0</v>
      </c>
      <c r="U986" s="92">
        <f t="shared" si="136"/>
        <v>0</v>
      </c>
      <c r="V986" s="179">
        <v>0</v>
      </c>
      <c r="W986" s="129">
        <f t="shared" si="137"/>
        <v>0</v>
      </c>
    </row>
    <row r="987" spans="1:23" ht="36" customHeight="1" outlineLevel="7" x14ac:dyDescent="0.2">
      <c r="A987" s="91"/>
      <c r="B987" s="93"/>
      <c r="C987" s="95"/>
      <c r="D987" s="95"/>
      <c r="E987" s="97"/>
      <c r="F987" s="101"/>
      <c r="G987" s="103"/>
      <c r="H987" s="103"/>
      <c r="I987" s="4" t="s">
        <v>294</v>
      </c>
      <c r="J987" s="6" t="s">
        <v>257</v>
      </c>
      <c r="K987" s="5">
        <v>100</v>
      </c>
      <c r="L987" s="5">
        <v>0</v>
      </c>
      <c r="M987" s="5">
        <f t="shared" si="138"/>
        <v>0</v>
      </c>
      <c r="N987" s="5">
        <v>0</v>
      </c>
      <c r="O987" s="6">
        <f t="shared" si="144"/>
        <v>0</v>
      </c>
      <c r="P987" s="116"/>
      <c r="Q987" s="116"/>
      <c r="R987" s="191"/>
      <c r="S987" s="191"/>
      <c r="T987" s="191">
        <v>0</v>
      </c>
      <c r="U987" s="92">
        <f t="shared" si="136"/>
        <v>0</v>
      </c>
      <c r="V987" s="179">
        <v>0</v>
      </c>
      <c r="W987" s="129">
        <f t="shared" si="137"/>
        <v>0</v>
      </c>
    </row>
    <row r="988" spans="1:23" ht="36" customHeight="1" outlineLevel="5" x14ac:dyDescent="0.2">
      <c r="A988" s="91"/>
      <c r="B988" s="93"/>
      <c r="C988" s="95"/>
      <c r="D988" s="95"/>
      <c r="E988" s="97"/>
      <c r="F988" s="101"/>
      <c r="G988" s="103"/>
      <c r="H988" s="103"/>
      <c r="I988" s="22" t="s">
        <v>168</v>
      </c>
      <c r="J988" s="24"/>
      <c r="K988" s="23"/>
      <c r="L988" s="23"/>
      <c r="M988" s="23"/>
      <c r="N988" s="23"/>
      <c r="O988" s="24"/>
      <c r="P988" s="115"/>
      <c r="Q988" s="115"/>
      <c r="R988" s="190"/>
      <c r="S988" s="190"/>
      <c r="T988" s="190"/>
      <c r="U988" s="92">
        <f t="shared" si="136"/>
        <v>0</v>
      </c>
      <c r="V988" s="179"/>
      <c r="W988" s="129">
        <f t="shared" si="137"/>
        <v>0</v>
      </c>
    </row>
    <row r="989" spans="1:23" ht="36" customHeight="1" outlineLevel="7" x14ac:dyDescent="0.2">
      <c r="A989" s="91"/>
      <c r="B989" s="93"/>
      <c r="C989" s="95"/>
      <c r="D989" s="95"/>
      <c r="E989" s="97"/>
      <c r="F989" s="101"/>
      <c r="G989" s="103"/>
      <c r="H989" s="103"/>
      <c r="I989" s="4" t="s">
        <v>291</v>
      </c>
      <c r="J989" s="6" t="s">
        <v>256</v>
      </c>
      <c r="K989" s="5">
        <v>1700</v>
      </c>
      <c r="L989" s="5">
        <v>0</v>
      </c>
      <c r="M989" s="5">
        <f t="shared" si="138"/>
        <v>0</v>
      </c>
      <c r="N989" s="5">
        <v>0</v>
      </c>
      <c r="O989" s="6">
        <f t="shared" ref="O989:O995" si="145">N989/K989</f>
        <v>0</v>
      </c>
      <c r="P989" s="116"/>
      <c r="Q989" s="116"/>
      <c r="R989" s="191"/>
      <c r="S989" s="191"/>
      <c r="T989" s="191">
        <v>0</v>
      </c>
      <c r="U989" s="92">
        <f t="shared" si="136"/>
        <v>0</v>
      </c>
      <c r="V989" s="179">
        <v>0</v>
      </c>
      <c r="W989" s="129">
        <f t="shared" si="137"/>
        <v>0</v>
      </c>
    </row>
    <row r="990" spans="1:23" ht="36" customHeight="1" outlineLevel="7" x14ac:dyDescent="0.2">
      <c r="A990" s="91"/>
      <c r="B990" s="93"/>
      <c r="C990" s="95"/>
      <c r="D990" s="95"/>
      <c r="E990" s="97"/>
      <c r="F990" s="101"/>
      <c r="G990" s="103"/>
      <c r="H990" s="103"/>
      <c r="I990" s="4" t="s">
        <v>292</v>
      </c>
      <c r="J990" s="6" t="s">
        <v>257</v>
      </c>
      <c r="K990" s="5">
        <v>100</v>
      </c>
      <c r="L990" s="5">
        <v>0</v>
      </c>
      <c r="M990" s="5">
        <f t="shared" si="138"/>
        <v>0</v>
      </c>
      <c r="N990" s="5">
        <v>0</v>
      </c>
      <c r="O990" s="6">
        <f t="shared" si="145"/>
        <v>0</v>
      </c>
      <c r="P990" s="116"/>
      <c r="Q990" s="116"/>
      <c r="R990" s="191"/>
      <c r="S990" s="191"/>
      <c r="T990" s="191">
        <v>0</v>
      </c>
      <c r="U990" s="92">
        <f t="shared" si="136"/>
        <v>0</v>
      </c>
      <c r="V990" s="179">
        <v>0</v>
      </c>
      <c r="W990" s="129">
        <f t="shared" si="137"/>
        <v>0</v>
      </c>
    </row>
    <row r="991" spans="1:23" ht="36" customHeight="1" outlineLevel="7" x14ac:dyDescent="0.2">
      <c r="A991" s="91"/>
      <c r="B991" s="93"/>
      <c r="C991" s="95"/>
      <c r="D991" s="95"/>
      <c r="E991" s="97"/>
      <c r="F991" s="101"/>
      <c r="G991" s="103"/>
      <c r="H991" s="103"/>
      <c r="I991" s="4" t="s">
        <v>231</v>
      </c>
      <c r="J991" s="6" t="s">
        <v>256</v>
      </c>
      <c r="K991" s="5">
        <v>1700</v>
      </c>
      <c r="L991" s="5">
        <v>0</v>
      </c>
      <c r="M991" s="5">
        <f t="shared" si="138"/>
        <v>0</v>
      </c>
      <c r="N991" s="5">
        <v>0</v>
      </c>
      <c r="O991" s="6">
        <f t="shared" si="145"/>
        <v>0</v>
      </c>
      <c r="P991" s="116"/>
      <c r="Q991" s="116"/>
      <c r="R991" s="191"/>
      <c r="S991" s="191"/>
      <c r="T991" s="191">
        <v>0</v>
      </c>
      <c r="U991" s="92">
        <f t="shared" si="136"/>
        <v>0</v>
      </c>
      <c r="V991" s="179">
        <v>0</v>
      </c>
      <c r="W991" s="129">
        <f t="shared" si="137"/>
        <v>0</v>
      </c>
    </row>
    <row r="992" spans="1:23" ht="36" customHeight="1" outlineLevel="7" x14ac:dyDescent="0.2">
      <c r="A992" s="91"/>
      <c r="B992" s="93"/>
      <c r="C992" s="95"/>
      <c r="D992" s="95"/>
      <c r="E992" s="97"/>
      <c r="F992" s="101"/>
      <c r="G992" s="103"/>
      <c r="H992" s="103"/>
      <c r="I992" s="4" t="s">
        <v>80</v>
      </c>
      <c r="J992" s="6" t="s">
        <v>256</v>
      </c>
      <c r="K992" s="5">
        <v>1700</v>
      </c>
      <c r="L992" s="5">
        <v>0</v>
      </c>
      <c r="M992" s="5">
        <f t="shared" si="138"/>
        <v>0</v>
      </c>
      <c r="N992" s="5">
        <v>0</v>
      </c>
      <c r="O992" s="6">
        <f t="shared" si="145"/>
        <v>0</v>
      </c>
      <c r="P992" s="116"/>
      <c r="Q992" s="116"/>
      <c r="R992" s="191"/>
      <c r="S992" s="191"/>
      <c r="T992" s="191">
        <v>0</v>
      </c>
      <c r="U992" s="92">
        <f t="shared" si="136"/>
        <v>0</v>
      </c>
      <c r="V992" s="179">
        <v>0</v>
      </c>
      <c r="W992" s="129">
        <f t="shared" si="137"/>
        <v>0</v>
      </c>
    </row>
    <row r="993" spans="1:23" ht="36" customHeight="1" outlineLevel="7" x14ac:dyDescent="0.2">
      <c r="A993" s="91"/>
      <c r="B993" s="93"/>
      <c r="C993" s="95"/>
      <c r="D993" s="95"/>
      <c r="E993" s="97"/>
      <c r="F993" s="101"/>
      <c r="G993" s="103"/>
      <c r="H993" s="103"/>
      <c r="I993" s="4" t="s">
        <v>82</v>
      </c>
      <c r="J993" s="6" t="s">
        <v>257</v>
      </c>
      <c r="K993" s="5">
        <v>100</v>
      </c>
      <c r="L993" s="5">
        <v>0</v>
      </c>
      <c r="M993" s="5">
        <f t="shared" si="138"/>
        <v>0</v>
      </c>
      <c r="N993" s="5">
        <v>0</v>
      </c>
      <c r="O993" s="6">
        <f t="shared" si="145"/>
        <v>0</v>
      </c>
      <c r="P993" s="116"/>
      <c r="Q993" s="116"/>
      <c r="R993" s="191"/>
      <c r="S993" s="191"/>
      <c r="T993" s="191">
        <v>0</v>
      </c>
      <c r="U993" s="92">
        <f t="shared" si="136"/>
        <v>0</v>
      </c>
      <c r="V993" s="179">
        <v>0</v>
      </c>
      <c r="W993" s="129">
        <f t="shared" si="137"/>
        <v>0</v>
      </c>
    </row>
    <row r="994" spans="1:23" ht="36" customHeight="1" outlineLevel="7" x14ac:dyDescent="0.2">
      <c r="A994" s="91"/>
      <c r="B994" s="93"/>
      <c r="C994" s="95"/>
      <c r="D994" s="95"/>
      <c r="E994" s="97"/>
      <c r="F994" s="101"/>
      <c r="G994" s="103"/>
      <c r="H994" s="103"/>
      <c r="I994" s="4" t="s">
        <v>293</v>
      </c>
      <c r="J994" s="6" t="s">
        <v>256</v>
      </c>
      <c r="K994" s="5">
        <v>1700</v>
      </c>
      <c r="L994" s="5">
        <v>0</v>
      </c>
      <c r="M994" s="5">
        <f t="shared" si="138"/>
        <v>0</v>
      </c>
      <c r="N994" s="5">
        <v>0</v>
      </c>
      <c r="O994" s="6">
        <f t="shared" si="145"/>
        <v>0</v>
      </c>
      <c r="P994" s="116"/>
      <c r="Q994" s="116"/>
      <c r="R994" s="191"/>
      <c r="S994" s="191"/>
      <c r="T994" s="191">
        <v>0</v>
      </c>
      <c r="U994" s="92">
        <f t="shared" ref="U994:U1057" si="146">T994-N994</f>
        <v>0</v>
      </c>
      <c r="V994" s="179">
        <v>0</v>
      </c>
      <c r="W994" s="129">
        <f t="shared" ref="W994:W1057" si="147">V994-N994</f>
        <v>0</v>
      </c>
    </row>
    <row r="995" spans="1:23" ht="36" customHeight="1" outlineLevel="7" x14ac:dyDescent="0.2">
      <c r="A995" s="91"/>
      <c r="B995" s="93"/>
      <c r="C995" s="95"/>
      <c r="D995" s="95"/>
      <c r="E995" s="97"/>
      <c r="F995" s="101"/>
      <c r="G995" s="103"/>
      <c r="H995" s="103"/>
      <c r="I995" s="4" t="s">
        <v>294</v>
      </c>
      <c r="J995" s="6" t="s">
        <v>257</v>
      </c>
      <c r="K995" s="5">
        <v>100</v>
      </c>
      <c r="L995" s="5">
        <v>0</v>
      </c>
      <c r="M995" s="5">
        <f t="shared" ref="M995:M1058" si="148">N995-L995</f>
        <v>0</v>
      </c>
      <c r="N995" s="5">
        <v>0</v>
      </c>
      <c r="O995" s="6">
        <f t="shared" si="145"/>
        <v>0</v>
      </c>
      <c r="P995" s="116"/>
      <c r="Q995" s="116"/>
      <c r="R995" s="191"/>
      <c r="S995" s="191"/>
      <c r="T995" s="191">
        <v>0</v>
      </c>
      <c r="U995" s="92">
        <f t="shared" si="146"/>
        <v>0</v>
      </c>
      <c r="V995" s="179">
        <v>0</v>
      </c>
      <c r="W995" s="129">
        <f t="shared" si="147"/>
        <v>0</v>
      </c>
    </row>
    <row r="996" spans="1:23" ht="36" customHeight="1" outlineLevel="5" x14ac:dyDescent="0.2">
      <c r="A996" s="91"/>
      <c r="B996" s="93"/>
      <c r="C996" s="95"/>
      <c r="D996" s="95"/>
      <c r="E996" s="97"/>
      <c r="F996" s="101"/>
      <c r="G996" s="103"/>
      <c r="H996" s="103"/>
      <c r="I996" s="22" t="s">
        <v>169</v>
      </c>
      <c r="J996" s="24"/>
      <c r="K996" s="23"/>
      <c r="L996" s="23"/>
      <c r="M996" s="23"/>
      <c r="N996" s="23"/>
      <c r="O996" s="24"/>
      <c r="P996" s="115"/>
      <c r="Q996" s="115"/>
      <c r="R996" s="190"/>
      <c r="S996" s="190"/>
      <c r="T996" s="190"/>
      <c r="U996" s="92">
        <f t="shared" si="146"/>
        <v>0</v>
      </c>
      <c r="V996" s="179"/>
      <c r="W996" s="129">
        <f t="shared" si="147"/>
        <v>0</v>
      </c>
    </row>
    <row r="997" spans="1:23" ht="36" customHeight="1" outlineLevel="7" x14ac:dyDescent="0.2">
      <c r="A997" s="91"/>
      <c r="B997" s="93"/>
      <c r="C997" s="95"/>
      <c r="D997" s="95"/>
      <c r="E997" s="97"/>
      <c r="F997" s="101"/>
      <c r="G997" s="103"/>
      <c r="H997" s="103"/>
      <c r="I997" s="4" t="s">
        <v>291</v>
      </c>
      <c r="J997" s="6" t="s">
        <v>256</v>
      </c>
      <c r="K997" s="5">
        <v>1700</v>
      </c>
      <c r="L997" s="5">
        <v>0</v>
      </c>
      <c r="M997" s="5">
        <f t="shared" si="148"/>
        <v>0</v>
      </c>
      <c r="N997" s="5">
        <v>0</v>
      </c>
      <c r="O997" s="6">
        <f t="shared" ref="O997:O1003" si="149">N997/K997</f>
        <v>0</v>
      </c>
      <c r="P997" s="116"/>
      <c r="Q997" s="116"/>
      <c r="R997" s="191"/>
      <c r="S997" s="191"/>
      <c r="T997" s="191">
        <v>0</v>
      </c>
      <c r="U997" s="92">
        <f t="shared" si="146"/>
        <v>0</v>
      </c>
      <c r="V997" s="179">
        <v>0</v>
      </c>
      <c r="W997" s="129">
        <f t="shared" si="147"/>
        <v>0</v>
      </c>
    </row>
    <row r="998" spans="1:23" ht="36" customHeight="1" outlineLevel="7" x14ac:dyDescent="0.2">
      <c r="A998" s="91"/>
      <c r="B998" s="93"/>
      <c r="C998" s="95"/>
      <c r="D998" s="95"/>
      <c r="E998" s="97"/>
      <c r="F998" s="101"/>
      <c r="G998" s="103"/>
      <c r="H998" s="103"/>
      <c r="I998" s="4" t="s">
        <v>292</v>
      </c>
      <c r="J998" s="6" t="s">
        <v>257</v>
      </c>
      <c r="K998" s="5">
        <v>100</v>
      </c>
      <c r="L998" s="5">
        <v>0</v>
      </c>
      <c r="M998" s="5">
        <f t="shared" si="148"/>
        <v>0</v>
      </c>
      <c r="N998" s="5">
        <v>0</v>
      </c>
      <c r="O998" s="6">
        <f t="shared" si="149"/>
        <v>0</v>
      </c>
      <c r="P998" s="116"/>
      <c r="Q998" s="116"/>
      <c r="R998" s="191"/>
      <c r="S998" s="191"/>
      <c r="T998" s="191">
        <v>0</v>
      </c>
      <c r="U998" s="92">
        <f t="shared" si="146"/>
        <v>0</v>
      </c>
      <c r="V998" s="179">
        <v>0</v>
      </c>
      <c r="W998" s="129">
        <f t="shared" si="147"/>
        <v>0</v>
      </c>
    </row>
    <row r="999" spans="1:23" ht="36" customHeight="1" outlineLevel="7" x14ac:dyDescent="0.2">
      <c r="A999" s="91"/>
      <c r="B999" s="93"/>
      <c r="C999" s="95"/>
      <c r="D999" s="95"/>
      <c r="E999" s="97"/>
      <c r="F999" s="101"/>
      <c r="G999" s="103"/>
      <c r="H999" s="103"/>
      <c r="I999" s="4" t="s">
        <v>231</v>
      </c>
      <c r="J999" s="6" t="s">
        <v>256</v>
      </c>
      <c r="K999" s="5">
        <v>1700</v>
      </c>
      <c r="L999" s="5">
        <v>0</v>
      </c>
      <c r="M999" s="5">
        <f t="shared" si="148"/>
        <v>0</v>
      </c>
      <c r="N999" s="5">
        <v>0</v>
      </c>
      <c r="O999" s="6">
        <f t="shared" si="149"/>
        <v>0</v>
      </c>
      <c r="P999" s="116"/>
      <c r="Q999" s="116"/>
      <c r="R999" s="191"/>
      <c r="S999" s="191"/>
      <c r="T999" s="191">
        <v>0</v>
      </c>
      <c r="U999" s="92">
        <f t="shared" si="146"/>
        <v>0</v>
      </c>
      <c r="V999" s="179">
        <v>0</v>
      </c>
      <c r="W999" s="129">
        <f t="shared" si="147"/>
        <v>0</v>
      </c>
    </row>
    <row r="1000" spans="1:23" ht="36" customHeight="1" outlineLevel="7" x14ac:dyDescent="0.2">
      <c r="A1000" s="91"/>
      <c r="B1000" s="93"/>
      <c r="C1000" s="95"/>
      <c r="D1000" s="95"/>
      <c r="E1000" s="97"/>
      <c r="F1000" s="101"/>
      <c r="G1000" s="103"/>
      <c r="H1000" s="103"/>
      <c r="I1000" s="4" t="s">
        <v>80</v>
      </c>
      <c r="J1000" s="6" t="s">
        <v>256</v>
      </c>
      <c r="K1000" s="5">
        <v>1700</v>
      </c>
      <c r="L1000" s="5">
        <v>0</v>
      </c>
      <c r="M1000" s="5">
        <f t="shared" si="148"/>
        <v>0</v>
      </c>
      <c r="N1000" s="5">
        <v>0</v>
      </c>
      <c r="O1000" s="6">
        <f t="shared" si="149"/>
        <v>0</v>
      </c>
      <c r="P1000" s="116"/>
      <c r="Q1000" s="116"/>
      <c r="R1000" s="191"/>
      <c r="S1000" s="191"/>
      <c r="T1000" s="191">
        <v>0</v>
      </c>
      <c r="U1000" s="92">
        <f t="shared" si="146"/>
        <v>0</v>
      </c>
      <c r="V1000" s="179">
        <v>0</v>
      </c>
      <c r="W1000" s="129">
        <f t="shared" si="147"/>
        <v>0</v>
      </c>
    </row>
    <row r="1001" spans="1:23" ht="36" customHeight="1" outlineLevel="7" x14ac:dyDescent="0.2">
      <c r="A1001" s="91"/>
      <c r="B1001" s="93"/>
      <c r="C1001" s="95"/>
      <c r="D1001" s="95"/>
      <c r="E1001" s="97"/>
      <c r="F1001" s="101"/>
      <c r="G1001" s="103"/>
      <c r="H1001" s="103"/>
      <c r="I1001" s="4" t="s">
        <v>82</v>
      </c>
      <c r="J1001" s="6" t="s">
        <v>257</v>
      </c>
      <c r="K1001" s="5">
        <v>100</v>
      </c>
      <c r="L1001" s="5">
        <v>0</v>
      </c>
      <c r="M1001" s="5">
        <f t="shared" si="148"/>
        <v>0</v>
      </c>
      <c r="N1001" s="5">
        <v>0</v>
      </c>
      <c r="O1001" s="6">
        <f t="shared" si="149"/>
        <v>0</v>
      </c>
      <c r="P1001" s="116"/>
      <c r="Q1001" s="116"/>
      <c r="R1001" s="191"/>
      <c r="S1001" s="191"/>
      <c r="T1001" s="191">
        <v>0</v>
      </c>
      <c r="U1001" s="92">
        <f t="shared" si="146"/>
        <v>0</v>
      </c>
      <c r="V1001" s="179">
        <v>0</v>
      </c>
      <c r="W1001" s="129">
        <f t="shared" si="147"/>
        <v>0</v>
      </c>
    </row>
    <row r="1002" spans="1:23" ht="36" customHeight="1" outlineLevel="7" x14ac:dyDescent="0.2">
      <c r="A1002" s="91"/>
      <c r="B1002" s="93"/>
      <c r="C1002" s="95"/>
      <c r="D1002" s="95"/>
      <c r="E1002" s="97"/>
      <c r="F1002" s="101"/>
      <c r="G1002" s="103"/>
      <c r="H1002" s="103"/>
      <c r="I1002" s="4" t="s">
        <v>293</v>
      </c>
      <c r="J1002" s="6" t="s">
        <v>256</v>
      </c>
      <c r="K1002" s="5">
        <v>1700</v>
      </c>
      <c r="L1002" s="5">
        <v>0</v>
      </c>
      <c r="M1002" s="5">
        <f t="shared" si="148"/>
        <v>0</v>
      </c>
      <c r="N1002" s="5">
        <v>0</v>
      </c>
      <c r="O1002" s="6">
        <f t="shared" si="149"/>
        <v>0</v>
      </c>
      <c r="P1002" s="116"/>
      <c r="Q1002" s="116"/>
      <c r="R1002" s="191"/>
      <c r="S1002" s="191"/>
      <c r="T1002" s="191">
        <v>0</v>
      </c>
      <c r="U1002" s="92">
        <f t="shared" si="146"/>
        <v>0</v>
      </c>
      <c r="V1002" s="179">
        <v>0</v>
      </c>
      <c r="W1002" s="129">
        <f t="shared" si="147"/>
        <v>0</v>
      </c>
    </row>
    <row r="1003" spans="1:23" ht="36" customHeight="1" outlineLevel="7" x14ac:dyDescent="0.2">
      <c r="A1003" s="91"/>
      <c r="B1003" s="93"/>
      <c r="C1003" s="95"/>
      <c r="D1003" s="95"/>
      <c r="E1003" s="97"/>
      <c r="F1003" s="101"/>
      <c r="G1003" s="103"/>
      <c r="H1003" s="103"/>
      <c r="I1003" s="4" t="s">
        <v>294</v>
      </c>
      <c r="J1003" s="6" t="s">
        <v>257</v>
      </c>
      <c r="K1003" s="5">
        <v>100</v>
      </c>
      <c r="L1003" s="5">
        <v>0</v>
      </c>
      <c r="M1003" s="5">
        <f t="shared" si="148"/>
        <v>0</v>
      </c>
      <c r="N1003" s="5">
        <v>0</v>
      </c>
      <c r="O1003" s="6">
        <f t="shared" si="149"/>
        <v>0</v>
      </c>
      <c r="P1003" s="116"/>
      <c r="Q1003" s="116"/>
      <c r="R1003" s="191"/>
      <c r="S1003" s="191"/>
      <c r="T1003" s="191">
        <v>0</v>
      </c>
      <c r="U1003" s="92">
        <f t="shared" si="146"/>
        <v>0</v>
      </c>
      <c r="V1003" s="179">
        <v>0</v>
      </c>
      <c r="W1003" s="129">
        <f t="shared" si="147"/>
        <v>0</v>
      </c>
    </row>
    <row r="1004" spans="1:23" ht="36" customHeight="1" outlineLevel="5" x14ac:dyDescent="0.2">
      <c r="A1004" s="91"/>
      <c r="B1004" s="93"/>
      <c r="C1004" s="95"/>
      <c r="D1004" s="95"/>
      <c r="E1004" s="97"/>
      <c r="F1004" s="101"/>
      <c r="G1004" s="103"/>
      <c r="H1004" s="103"/>
      <c r="I1004" s="22" t="s">
        <v>170</v>
      </c>
      <c r="J1004" s="24"/>
      <c r="K1004" s="23"/>
      <c r="L1004" s="23"/>
      <c r="M1004" s="23"/>
      <c r="N1004" s="23"/>
      <c r="O1004" s="24"/>
      <c r="P1004" s="115"/>
      <c r="Q1004" s="115"/>
      <c r="R1004" s="190"/>
      <c r="S1004" s="190"/>
      <c r="T1004" s="190"/>
      <c r="U1004" s="92">
        <f t="shared" si="146"/>
        <v>0</v>
      </c>
      <c r="V1004" s="179"/>
      <c r="W1004" s="129">
        <f t="shared" si="147"/>
        <v>0</v>
      </c>
    </row>
    <row r="1005" spans="1:23" ht="36" customHeight="1" outlineLevel="7" x14ac:dyDescent="0.2">
      <c r="A1005" s="91"/>
      <c r="B1005" s="93"/>
      <c r="C1005" s="95"/>
      <c r="D1005" s="95"/>
      <c r="E1005" s="97"/>
      <c r="F1005" s="101"/>
      <c r="G1005" s="103"/>
      <c r="H1005" s="103"/>
      <c r="I1005" s="4" t="s">
        <v>291</v>
      </c>
      <c r="J1005" s="6" t="s">
        <v>256</v>
      </c>
      <c r="K1005" s="5">
        <v>879</v>
      </c>
      <c r="L1005" s="5">
        <v>0</v>
      </c>
      <c r="M1005" s="5">
        <f t="shared" si="148"/>
        <v>0</v>
      </c>
      <c r="N1005" s="5">
        <v>0</v>
      </c>
      <c r="O1005" s="6">
        <f t="shared" ref="O1005:O1011" si="150">N1005/K1005</f>
        <v>0</v>
      </c>
      <c r="P1005" s="116"/>
      <c r="Q1005" s="116"/>
      <c r="R1005" s="191"/>
      <c r="S1005" s="191"/>
      <c r="T1005" s="191">
        <v>0</v>
      </c>
      <c r="U1005" s="92">
        <f t="shared" si="146"/>
        <v>0</v>
      </c>
      <c r="V1005" s="179">
        <v>0</v>
      </c>
      <c r="W1005" s="129">
        <f t="shared" si="147"/>
        <v>0</v>
      </c>
    </row>
    <row r="1006" spans="1:23" ht="36" customHeight="1" outlineLevel="7" x14ac:dyDescent="0.2">
      <c r="A1006" s="91"/>
      <c r="B1006" s="93"/>
      <c r="C1006" s="95"/>
      <c r="D1006" s="95"/>
      <c r="E1006" s="97"/>
      <c r="F1006" s="101"/>
      <c r="G1006" s="103"/>
      <c r="H1006" s="103"/>
      <c r="I1006" s="4" t="s">
        <v>292</v>
      </c>
      <c r="J1006" s="6" t="s">
        <v>257</v>
      </c>
      <c r="K1006" s="5">
        <v>100</v>
      </c>
      <c r="L1006" s="5">
        <v>0</v>
      </c>
      <c r="M1006" s="5">
        <f t="shared" si="148"/>
        <v>0</v>
      </c>
      <c r="N1006" s="5">
        <v>0</v>
      </c>
      <c r="O1006" s="6">
        <f t="shared" si="150"/>
        <v>0</v>
      </c>
      <c r="P1006" s="116"/>
      <c r="Q1006" s="116"/>
      <c r="R1006" s="191"/>
      <c r="S1006" s="191"/>
      <c r="T1006" s="191">
        <v>0</v>
      </c>
      <c r="U1006" s="92">
        <f t="shared" si="146"/>
        <v>0</v>
      </c>
      <c r="V1006" s="179">
        <v>0</v>
      </c>
      <c r="W1006" s="129">
        <f t="shared" si="147"/>
        <v>0</v>
      </c>
    </row>
    <row r="1007" spans="1:23" ht="36" customHeight="1" outlineLevel="7" x14ac:dyDescent="0.2">
      <c r="A1007" s="91"/>
      <c r="B1007" s="93"/>
      <c r="C1007" s="95"/>
      <c r="D1007" s="95"/>
      <c r="E1007" s="97"/>
      <c r="F1007" s="101"/>
      <c r="G1007" s="103"/>
      <c r="H1007" s="103"/>
      <c r="I1007" s="4" t="s">
        <v>231</v>
      </c>
      <c r="J1007" s="6" t="s">
        <v>256</v>
      </c>
      <c r="K1007" s="5">
        <v>879</v>
      </c>
      <c r="L1007" s="5">
        <v>0</v>
      </c>
      <c r="M1007" s="5">
        <f t="shared" si="148"/>
        <v>0</v>
      </c>
      <c r="N1007" s="5">
        <v>0</v>
      </c>
      <c r="O1007" s="6">
        <f t="shared" si="150"/>
        <v>0</v>
      </c>
      <c r="P1007" s="116"/>
      <c r="Q1007" s="116"/>
      <c r="R1007" s="191"/>
      <c r="S1007" s="191"/>
      <c r="T1007" s="191">
        <v>0</v>
      </c>
      <c r="U1007" s="92">
        <f t="shared" si="146"/>
        <v>0</v>
      </c>
      <c r="V1007" s="179">
        <v>0</v>
      </c>
      <c r="W1007" s="129">
        <f t="shared" si="147"/>
        <v>0</v>
      </c>
    </row>
    <row r="1008" spans="1:23" ht="36" customHeight="1" outlineLevel="7" x14ac:dyDescent="0.2">
      <c r="A1008" s="91"/>
      <c r="B1008" s="93"/>
      <c r="C1008" s="95"/>
      <c r="D1008" s="95"/>
      <c r="E1008" s="97"/>
      <c r="F1008" s="101"/>
      <c r="G1008" s="103"/>
      <c r="H1008" s="103"/>
      <c r="I1008" s="4" t="s">
        <v>80</v>
      </c>
      <c r="J1008" s="6" t="s">
        <v>256</v>
      </c>
      <c r="K1008" s="5">
        <v>879</v>
      </c>
      <c r="L1008" s="5">
        <v>0</v>
      </c>
      <c r="M1008" s="5">
        <f t="shared" si="148"/>
        <v>0</v>
      </c>
      <c r="N1008" s="5">
        <v>0</v>
      </c>
      <c r="O1008" s="6">
        <f t="shared" si="150"/>
        <v>0</v>
      </c>
      <c r="P1008" s="116"/>
      <c r="Q1008" s="116"/>
      <c r="R1008" s="191"/>
      <c r="S1008" s="191"/>
      <c r="T1008" s="191">
        <v>0</v>
      </c>
      <c r="U1008" s="92">
        <f t="shared" si="146"/>
        <v>0</v>
      </c>
      <c r="V1008" s="179">
        <v>0</v>
      </c>
      <c r="W1008" s="129">
        <f t="shared" si="147"/>
        <v>0</v>
      </c>
    </row>
    <row r="1009" spans="1:23" ht="36" customHeight="1" outlineLevel="7" x14ac:dyDescent="0.2">
      <c r="A1009" s="91"/>
      <c r="B1009" s="93"/>
      <c r="C1009" s="95"/>
      <c r="D1009" s="95"/>
      <c r="E1009" s="97"/>
      <c r="F1009" s="101"/>
      <c r="G1009" s="103"/>
      <c r="H1009" s="103"/>
      <c r="I1009" s="4" t="s">
        <v>82</v>
      </c>
      <c r="J1009" s="6" t="s">
        <v>257</v>
      </c>
      <c r="K1009" s="5">
        <v>100</v>
      </c>
      <c r="L1009" s="5">
        <v>0</v>
      </c>
      <c r="M1009" s="5">
        <f t="shared" si="148"/>
        <v>0</v>
      </c>
      <c r="N1009" s="5">
        <v>0</v>
      </c>
      <c r="O1009" s="6">
        <f t="shared" si="150"/>
        <v>0</v>
      </c>
      <c r="P1009" s="116"/>
      <c r="Q1009" s="116"/>
      <c r="R1009" s="191"/>
      <c r="S1009" s="191"/>
      <c r="T1009" s="191">
        <v>0</v>
      </c>
      <c r="U1009" s="92">
        <f t="shared" si="146"/>
        <v>0</v>
      </c>
      <c r="V1009" s="179">
        <v>0</v>
      </c>
      <c r="W1009" s="129">
        <f t="shared" si="147"/>
        <v>0</v>
      </c>
    </row>
    <row r="1010" spans="1:23" ht="36" customHeight="1" outlineLevel="7" x14ac:dyDescent="0.2">
      <c r="A1010" s="91"/>
      <c r="B1010" s="93"/>
      <c r="C1010" s="95"/>
      <c r="D1010" s="95"/>
      <c r="E1010" s="97"/>
      <c r="F1010" s="101"/>
      <c r="G1010" s="103"/>
      <c r="H1010" s="103"/>
      <c r="I1010" s="4" t="s">
        <v>293</v>
      </c>
      <c r="J1010" s="6" t="s">
        <v>256</v>
      </c>
      <c r="K1010" s="5">
        <v>879</v>
      </c>
      <c r="L1010" s="5">
        <v>0</v>
      </c>
      <c r="M1010" s="5">
        <f t="shared" si="148"/>
        <v>0</v>
      </c>
      <c r="N1010" s="5">
        <v>0</v>
      </c>
      <c r="O1010" s="6">
        <f t="shared" si="150"/>
        <v>0</v>
      </c>
      <c r="P1010" s="116"/>
      <c r="Q1010" s="116"/>
      <c r="R1010" s="191"/>
      <c r="S1010" s="191"/>
      <c r="T1010" s="191">
        <v>0</v>
      </c>
      <c r="U1010" s="92">
        <f t="shared" si="146"/>
        <v>0</v>
      </c>
      <c r="V1010" s="179">
        <v>0</v>
      </c>
      <c r="W1010" s="129">
        <f t="shared" si="147"/>
        <v>0</v>
      </c>
    </row>
    <row r="1011" spans="1:23" ht="36" customHeight="1" outlineLevel="7" x14ac:dyDescent="0.2">
      <c r="A1011" s="91"/>
      <c r="B1011" s="93"/>
      <c r="C1011" s="95"/>
      <c r="D1011" s="95"/>
      <c r="E1011" s="97"/>
      <c r="F1011" s="101"/>
      <c r="G1011" s="103"/>
      <c r="H1011" s="103"/>
      <c r="I1011" s="4" t="s">
        <v>294</v>
      </c>
      <c r="J1011" s="6" t="s">
        <v>257</v>
      </c>
      <c r="K1011" s="5">
        <v>100</v>
      </c>
      <c r="L1011" s="5">
        <v>0</v>
      </c>
      <c r="M1011" s="5">
        <f t="shared" si="148"/>
        <v>0</v>
      </c>
      <c r="N1011" s="5">
        <v>0</v>
      </c>
      <c r="O1011" s="6">
        <f t="shared" si="150"/>
        <v>0</v>
      </c>
      <c r="P1011" s="116"/>
      <c r="Q1011" s="116"/>
      <c r="R1011" s="191"/>
      <c r="S1011" s="191"/>
      <c r="T1011" s="191">
        <v>0</v>
      </c>
      <c r="U1011" s="92">
        <f t="shared" si="146"/>
        <v>0</v>
      </c>
      <c r="V1011" s="179">
        <v>0</v>
      </c>
      <c r="W1011" s="129">
        <f t="shared" si="147"/>
        <v>0</v>
      </c>
    </row>
    <row r="1012" spans="1:23" ht="34.5" customHeight="1" outlineLevel="2" x14ac:dyDescent="0.2">
      <c r="A1012" s="91"/>
      <c r="B1012" s="93"/>
      <c r="C1012" s="95"/>
      <c r="D1012" s="95"/>
      <c r="E1012" s="95"/>
      <c r="F1012" s="95"/>
      <c r="G1012" s="95"/>
      <c r="H1012" s="95"/>
      <c r="I1012" s="10" t="s">
        <v>171</v>
      </c>
      <c r="J1012" s="11"/>
      <c r="K1012" s="11"/>
      <c r="L1012" s="11"/>
      <c r="M1012" s="11"/>
      <c r="N1012" s="11"/>
      <c r="O1012" s="12"/>
      <c r="P1012" s="43"/>
      <c r="Q1012" s="111" t="e">
        <f>#REF!*$Q$5</f>
        <v>#REF!</v>
      </c>
      <c r="R1012" s="111"/>
      <c r="S1012" s="111"/>
      <c r="T1012" s="111"/>
      <c r="U1012" s="92">
        <f t="shared" si="146"/>
        <v>0</v>
      </c>
      <c r="V1012" s="179"/>
      <c r="W1012" s="129">
        <f t="shared" si="147"/>
        <v>0</v>
      </c>
    </row>
    <row r="1013" spans="1:23" ht="34.5" customHeight="1" outlineLevel="3" x14ac:dyDescent="0.2">
      <c r="A1013" s="91"/>
      <c r="B1013" s="93"/>
      <c r="C1013" s="95"/>
      <c r="D1013" s="95"/>
      <c r="E1013" s="97"/>
      <c r="F1013" s="97"/>
      <c r="G1013" s="97"/>
      <c r="H1013" s="97"/>
      <c r="I1013" s="13" t="s">
        <v>21</v>
      </c>
      <c r="J1013" s="14"/>
      <c r="K1013" s="14"/>
      <c r="L1013" s="14"/>
      <c r="M1013" s="14"/>
      <c r="N1013" s="14"/>
      <c r="O1013" s="15"/>
      <c r="P1013" s="44"/>
      <c r="Q1013" s="111" t="e">
        <f>#REF!*$Q$5</f>
        <v>#REF!</v>
      </c>
      <c r="R1013" s="111"/>
      <c r="S1013" s="111"/>
      <c r="T1013" s="111"/>
      <c r="U1013" s="92">
        <f t="shared" si="146"/>
        <v>0</v>
      </c>
      <c r="V1013" s="179"/>
      <c r="W1013" s="129">
        <f t="shared" si="147"/>
        <v>0</v>
      </c>
    </row>
    <row r="1014" spans="1:23" ht="34.5" customHeight="1" outlineLevel="7" x14ac:dyDescent="0.2">
      <c r="A1014" s="91"/>
      <c r="B1014" s="93"/>
      <c r="C1014" s="95"/>
      <c r="D1014" s="95"/>
      <c r="E1014" s="97"/>
      <c r="F1014" s="97"/>
      <c r="G1014" s="97"/>
      <c r="H1014" s="97"/>
      <c r="I1014" s="4" t="s">
        <v>151</v>
      </c>
      <c r="J1014" s="5" t="s">
        <v>257</v>
      </c>
      <c r="K1014" s="5">
        <v>100</v>
      </c>
      <c r="L1014" s="5">
        <v>100</v>
      </c>
      <c r="M1014" s="5">
        <f t="shared" si="148"/>
        <v>0</v>
      </c>
      <c r="N1014" s="5">
        <v>100</v>
      </c>
      <c r="O1014" s="6">
        <f t="shared" ref="O1014:O1027" si="151">N1014/K1014</f>
        <v>1</v>
      </c>
      <c r="P1014" s="41"/>
      <c r="Q1014" s="111" t="e">
        <f>#REF!*$Q$5</f>
        <v>#REF!</v>
      </c>
      <c r="R1014" s="111"/>
      <c r="S1014" s="111"/>
      <c r="T1014" s="111">
        <v>100</v>
      </c>
      <c r="U1014" s="92">
        <f t="shared" si="146"/>
        <v>0</v>
      </c>
      <c r="V1014" s="179">
        <v>100</v>
      </c>
      <c r="W1014" s="129">
        <f t="shared" si="147"/>
        <v>0</v>
      </c>
    </row>
    <row r="1015" spans="1:23" ht="34.5" customHeight="1" outlineLevel="7" x14ac:dyDescent="0.2">
      <c r="A1015" s="91"/>
      <c r="B1015" s="93"/>
      <c r="C1015" s="95"/>
      <c r="D1015" s="95"/>
      <c r="E1015" s="97"/>
      <c r="F1015" s="97"/>
      <c r="G1015" s="97"/>
      <c r="H1015" s="97"/>
      <c r="I1015" s="4" t="s">
        <v>152</v>
      </c>
      <c r="J1015" s="5" t="s">
        <v>257</v>
      </c>
      <c r="K1015" s="5">
        <v>100</v>
      </c>
      <c r="L1015" s="5">
        <v>100</v>
      </c>
      <c r="M1015" s="5">
        <f t="shared" si="148"/>
        <v>0</v>
      </c>
      <c r="N1015" s="5">
        <v>100</v>
      </c>
      <c r="O1015" s="6">
        <f t="shared" si="151"/>
        <v>1</v>
      </c>
      <c r="P1015" s="41"/>
      <c r="Q1015" s="111" t="e">
        <f>#REF!*$Q$5</f>
        <v>#REF!</v>
      </c>
      <c r="R1015" s="111"/>
      <c r="S1015" s="111"/>
      <c r="T1015" s="111">
        <v>100</v>
      </c>
      <c r="U1015" s="92">
        <f t="shared" si="146"/>
        <v>0</v>
      </c>
      <c r="V1015" s="179">
        <v>100</v>
      </c>
      <c r="W1015" s="129">
        <f t="shared" si="147"/>
        <v>0</v>
      </c>
    </row>
    <row r="1016" spans="1:23" ht="34.5" customHeight="1" outlineLevel="7" x14ac:dyDescent="0.2">
      <c r="A1016" s="91"/>
      <c r="B1016" s="93"/>
      <c r="C1016" s="95"/>
      <c r="D1016" s="95"/>
      <c r="E1016" s="97"/>
      <c r="F1016" s="97"/>
      <c r="G1016" s="97"/>
      <c r="H1016" s="97"/>
      <c r="I1016" s="30" t="s">
        <v>153</v>
      </c>
      <c r="J1016" s="5" t="s">
        <v>257</v>
      </c>
      <c r="K1016" s="5">
        <v>100</v>
      </c>
      <c r="L1016" s="37">
        <v>100</v>
      </c>
      <c r="M1016" s="5">
        <f t="shared" si="148"/>
        <v>0</v>
      </c>
      <c r="N1016" s="5">
        <v>100</v>
      </c>
      <c r="O1016" s="6">
        <f t="shared" si="151"/>
        <v>1</v>
      </c>
      <c r="P1016" s="41"/>
      <c r="Q1016" s="111" t="e">
        <f>#REF!*$Q$5</f>
        <v>#REF!</v>
      </c>
      <c r="R1016" s="111"/>
      <c r="S1016" s="111"/>
      <c r="T1016" s="111">
        <v>50</v>
      </c>
      <c r="U1016" s="92">
        <f t="shared" si="146"/>
        <v>-50</v>
      </c>
      <c r="V1016" s="179">
        <v>50</v>
      </c>
      <c r="W1016" s="129">
        <f t="shared" si="147"/>
        <v>-50</v>
      </c>
    </row>
    <row r="1017" spans="1:23" ht="34.5" customHeight="1" outlineLevel="7" x14ac:dyDescent="0.2">
      <c r="A1017" s="91"/>
      <c r="B1017" s="93"/>
      <c r="C1017" s="95"/>
      <c r="D1017" s="95"/>
      <c r="E1017" s="97"/>
      <c r="F1017" s="97"/>
      <c r="G1017" s="97"/>
      <c r="H1017" s="97"/>
      <c r="I1017" s="30" t="s">
        <v>154</v>
      </c>
      <c r="J1017" s="5" t="s">
        <v>257</v>
      </c>
      <c r="K1017" s="5">
        <v>100</v>
      </c>
      <c r="L1017" s="37">
        <v>100</v>
      </c>
      <c r="M1017" s="5">
        <f t="shared" si="148"/>
        <v>0</v>
      </c>
      <c r="N1017" s="5">
        <v>100</v>
      </c>
      <c r="O1017" s="6">
        <f t="shared" si="151"/>
        <v>1</v>
      </c>
      <c r="P1017" s="41"/>
      <c r="Q1017" s="111" t="e">
        <f>#REF!*$Q$5</f>
        <v>#REF!</v>
      </c>
      <c r="R1017" s="111"/>
      <c r="S1017" s="111"/>
      <c r="T1017" s="111">
        <v>100</v>
      </c>
      <c r="U1017" s="92">
        <f t="shared" si="146"/>
        <v>0</v>
      </c>
      <c r="V1017" s="179">
        <v>100</v>
      </c>
      <c r="W1017" s="129">
        <f t="shared" si="147"/>
        <v>0</v>
      </c>
    </row>
    <row r="1018" spans="1:23" ht="34.5" customHeight="1" outlineLevel="7" x14ac:dyDescent="0.2">
      <c r="A1018" s="91"/>
      <c r="B1018" s="93"/>
      <c r="C1018" s="95"/>
      <c r="D1018" s="95"/>
      <c r="E1018" s="97"/>
      <c r="F1018" s="97"/>
      <c r="G1018" s="97"/>
      <c r="H1018" s="97"/>
      <c r="I1018" s="30" t="s">
        <v>155</v>
      </c>
      <c r="J1018" s="5" t="s">
        <v>257</v>
      </c>
      <c r="K1018" s="5">
        <v>100</v>
      </c>
      <c r="L1018" s="37">
        <v>100</v>
      </c>
      <c r="M1018" s="5">
        <f t="shared" si="148"/>
        <v>0</v>
      </c>
      <c r="N1018" s="5">
        <v>100</v>
      </c>
      <c r="O1018" s="6">
        <f t="shared" si="151"/>
        <v>1</v>
      </c>
      <c r="P1018" s="41"/>
      <c r="Q1018" s="111" t="e">
        <f>#REF!*$Q$5</f>
        <v>#REF!</v>
      </c>
      <c r="R1018" s="111"/>
      <c r="S1018" s="111"/>
      <c r="T1018" s="111">
        <v>100</v>
      </c>
      <c r="U1018" s="92">
        <f t="shared" si="146"/>
        <v>0</v>
      </c>
      <c r="V1018" s="179">
        <v>100</v>
      </c>
      <c r="W1018" s="129">
        <f t="shared" si="147"/>
        <v>0</v>
      </c>
    </row>
    <row r="1019" spans="1:23" ht="34.5" customHeight="1" outlineLevel="7" x14ac:dyDescent="0.2">
      <c r="A1019" s="91"/>
      <c r="B1019" s="93"/>
      <c r="C1019" s="95"/>
      <c r="D1019" s="95"/>
      <c r="E1019" s="97"/>
      <c r="F1019" s="97"/>
      <c r="G1019" s="97"/>
      <c r="H1019" s="97"/>
      <c r="I1019" s="30" t="s">
        <v>156</v>
      </c>
      <c r="J1019" s="5" t="s">
        <v>257</v>
      </c>
      <c r="K1019" s="5">
        <v>100</v>
      </c>
      <c r="L1019" s="37">
        <v>20</v>
      </c>
      <c r="M1019" s="5">
        <f t="shared" si="148"/>
        <v>80</v>
      </c>
      <c r="N1019" s="5">
        <v>100</v>
      </c>
      <c r="O1019" s="6">
        <f t="shared" si="151"/>
        <v>1</v>
      </c>
      <c r="P1019" s="41"/>
      <c r="Q1019" s="111" t="e">
        <f>#REF!*$Q$5</f>
        <v>#REF!</v>
      </c>
      <c r="R1019" s="111"/>
      <c r="S1019" s="111"/>
      <c r="T1019" s="111">
        <v>100</v>
      </c>
      <c r="U1019" s="92">
        <f t="shared" si="146"/>
        <v>0</v>
      </c>
      <c r="V1019" s="179">
        <v>0</v>
      </c>
      <c r="W1019" s="129">
        <f t="shared" si="147"/>
        <v>-100</v>
      </c>
    </row>
    <row r="1020" spans="1:23" ht="34.5" customHeight="1" outlineLevel="7" x14ac:dyDescent="0.2">
      <c r="A1020" s="91"/>
      <c r="B1020" s="93"/>
      <c r="C1020" s="95"/>
      <c r="D1020" s="95"/>
      <c r="E1020" s="97"/>
      <c r="F1020" s="97"/>
      <c r="G1020" s="97"/>
      <c r="H1020" s="97"/>
      <c r="I1020" s="4" t="s">
        <v>157</v>
      </c>
      <c r="J1020" s="5" t="s">
        <v>257</v>
      </c>
      <c r="K1020" s="5">
        <v>100</v>
      </c>
      <c r="L1020" s="5">
        <v>20</v>
      </c>
      <c r="M1020" s="5">
        <f t="shared" si="148"/>
        <v>80</v>
      </c>
      <c r="N1020" s="5">
        <v>100</v>
      </c>
      <c r="O1020" s="6">
        <f t="shared" si="151"/>
        <v>1</v>
      </c>
      <c r="P1020" s="41"/>
      <c r="Q1020" s="111" t="e">
        <f>#REF!*$Q$5</f>
        <v>#REF!</v>
      </c>
      <c r="R1020" s="111"/>
      <c r="S1020" s="111"/>
      <c r="T1020" s="111">
        <v>100</v>
      </c>
      <c r="U1020" s="92">
        <f t="shared" si="146"/>
        <v>0</v>
      </c>
      <c r="V1020" s="179">
        <v>0</v>
      </c>
      <c r="W1020" s="129">
        <f t="shared" si="147"/>
        <v>-100</v>
      </c>
    </row>
    <row r="1021" spans="1:23" ht="34.5" customHeight="1" outlineLevel="7" x14ac:dyDescent="0.2">
      <c r="A1021" s="91"/>
      <c r="B1021" s="93"/>
      <c r="C1021" s="95"/>
      <c r="D1021" s="95"/>
      <c r="E1021" s="97"/>
      <c r="F1021" s="97"/>
      <c r="G1021" s="97"/>
      <c r="H1021" s="97"/>
      <c r="I1021" s="4" t="s">
        <v>158</v>
      </c>
      <c r="J1021" s="5" t="s">
        <v>257</v>
      </c>
      <c r="K1021" s="5">
        <v>100</v>
      </c>
      <c r="L1021" s="5">
        <v>20</v>
      </c>
      <c r="M1021" s="5">
        <f t="shared" si="148"/>
        <v>80</v>
      </c>
      <c r="N1021" s="5">
        <v>100</v>
      </c>
      <c r="O1021" s="6">
        <f t="shared" si="151"/>
        <v>1</v>
      </c>
      <c r="P1021" s="41"/>
      <c r="Q1021" s="111" t="e">
        <f>#REF!*$Q$5</f>
        <v>#REF!</v>
      </c>
      <c r="R1021" s="111"/>
      <c r="S1021" s="111"/>
      <c r="T1021" s="111">
        <v>100</v>
      </c>
      <c r="U1021" s="92">
        <f t="shared" si="146"/>
        <v>0</v>
      </c>
      <c r="V1021" s="179">
        <v>0</v>
      </c>
      <c r="W1021" s="129">
        <f t="shared" si="147"/>
        <v>-100</v>
      </c>
    </row>
    <row r="1022" spans="1:23" ht="34.5" customHeight="1" outlineLevel="7" x14ac:dyDescent="0.2">
      <c r="A1022" s="91"/>
      <c r="B1022" s="93"/>
      <c r="C1022" s="95"/>
      <c r="D1022" s="95"/>
      <c r="E1022" s="97"/>
      <c r="F1022" s="97"/>
      <c r="G1022" s="97"/>
      <c r="H1022" s="97"/>
      <c r="I1022" s="30" t="s">
        <v>159</v>
      </c>
      <c r="J1022" s="5" t="s">
        <v>257</v>
      </c>
      <c r="K1022" s="5">
        <v>100</v>
      </c>
      <c r="L1022" s="37">
        <v>20</v>
      </c>
      <c r="M1022" s="5">
        <f t="shared" si="148"/>
        <v>80</v>
      </c>
      <c r="N1022" s="5">
        <v>100</v>
      </c>
      <c r="O1022" s="6">
        <f t="shared" si="151"/>
        <v>1</v>
      </c>
      <c r="P1022" s="41"/>
      <c r="Q1022" s="111" t="e">
        <f>#REF!*$Q$5</f>
        <v>#REF!</v>
      </c>
      <c r="R1022" s="111"/>
      <c r="S1022" s="111"/>
      <c r="T1022" s="111">
        <v>100</v>
      </c>
      <c r="U1022" s="92">
        <f t="shared" si="146"/>
        <v>0</v>
      </c>
      <c r="V1022" s="179">
        <v>0</v>
      </c>
      <c r="W1022" s="129">
        <f t="shared" si="147"/>
        <v>-100</v>
      </c>
    </row>
    <row r="1023" spans="1:23" ht="34.5" customHeight="1" outlineLevel="7" x14ac:dyDescent="0.2">
      <c r="A1023" s="91"/>
      <c r="B1023" s="93"/>
      <c r="C1023" s="95"/>
      <c r="D1023" s="95"/>
      <c r="E1023" s="97"/>
      <c r="F1023" s="97"/>
      <c r="G1023" s="97"/>
      <c r="H1023" s="97"/>
      <c r="I1023" s="4" t="s">
        <v>160</v>
      </c>
      <c r="J1023" s="5" t="s">
        <v>257</v>
      </c>
      <c r="K1023" s="5">
        <v>100</v>
      </c>
      <c r="L1023" s="5">
        <v>100</v>
      </c>
      <c r="M1023" s="5">
        <f t="shared" si="148"/>
        <v>0</v>
      </c>
      <c r="N1023" s="5">
        <v>100</v>
      </c>
      <c r="O1023" s="6">
        <f t="shared" si="151"/>
        <v>1</v>
      </c>
      <c r="P1023" s="41"/>
      <c r="Q1023" s="111" t="e">
        <f>#REF!*$Q$5</f>
        <v>#REF!</v>
      </c>
      <c r="R1023" s="111"/>
      <c r="S1023" s="111"/>
      <c r="T1023" s="111">
        <v>100</v>
      </c>
      <c r="U1023" s="92">
        <f t="shared" si="146"/>
        <v>0</v>
      </c>
      <c r="V1023" s="179">
        <v>50</v>
      </c>
      <c r="W1023" s="129">
        <f t="shared" si="147"/>
        <v>-50</v>
      </c>
    </row>
    <row r="1024" spans="1:23" ht="34.5" customHeight="1" outlineLevel="7" x14ac:dyDescent="0.2">
      <c r="A1024" s="91"/>
      <c r="B1024" s="93"/>
      <c r="C1024" s="95"/>
      <c r="D1024" s="95"/>
      <c r="E1024" s="97"/>
      <c r="F1024" s="97"/>
      <c r="G1024" s="97"/>
      <c r="H1024" s="97"/>
      <c r="I1024" s="30" t="s">
        <v>161</v>
      </c>
      <c r="J1024" s="5" t="s">
        <v>257</v>
      </c>
      <c r="K1024" s="5">
        <v>100</v>
      </c>
      <c r="L1024" s="37">
        <v>0</v>
      </c>
      <c r="M1024" s="5">
        <v>40</v>
      </c>
      <c r="N1024" s="5">
        <v>40</v>
      </c>
      <c r="O1024" s="6">
        <f t="shared" si="151"/>
        <v>0.4</v>
      </c>
      <c r="P1024" s="41"/>
      <c r="Q1024" s="111" t="e">
        <f>#REF!*$Q$5</f>
        <v>#REF!</v>
      </c>
      <c r="R1024" s="111"/>
      <c r="S1024" s="111"/>
      <c r="T1024" s="111">
        <v>0</v>
      </c>
      <c r="U1024" s="92">
        <f t="shared" si="146"/>
        <v>-40</v>
      </c>
      <c r="V1024" s="179">
        <v>0</v>
      </c>
      <c r="W1024" s="129">
        <f t="shared" si="147"/>
        <v>-40</v>
      </c>
    </row>
    <row r="1025" spans="1:23" ht="34.5" customHeight="1" outlineLevel="7" x14ac:dyDescent="0.2">
      <c r="A1025" s="91"/>
      <c r="B1025" s="93"/>
      <c r="C1025" s="95"/>
      <c r="D1025" s="95"/>
      <c r="E1025" s="97"/>
      <c r="F1025" s="97"/>
      <c r="G1025" s="97"/>
      <c r="H1025" s="97"/>
      <c r="I1025" s="30" t="s">
        <v>162</v>
      </c>
      <c r="J1025" s="5" t="s">
        <v>257</v>
      </c>
      <c r="K1025" s="5">
        <v>100</v>
      </c>
      <c r="L1025" s="37">
        <v>0</v>
      </c>
      <c r="M1025" s="5">
        <v>40</v>
      </c>
      <c r="N1025" s="5">
        <v>40</v>
      </c>
      <c r="O1025" s="6">
        <f t="shared" si="151"/>
        <v>0.4</v>
      </c>
      <c r="P1025" s="41"/>
      <c r="Q1025" s="111" t="e">
        <f>#REF!*$Q$5</f>
        <v>#REF!</v>
      </c>
      <c r="R1025" s="111"/>
      <c r="S1025" s="111"/>
      <c r="T1025" s="111">
        <v>0</v>
      </c>
      <c r="U1025" s="92">
        <f t="shared" si="146"/>
        <v>-40</v>
      </c>
      <c r="V1025" s="179">
        <v>0</v>
      </c>
      <c r="W1025" s="129">
        <f t="shared" si="147"/>
        <v>-40</v>
      </c>
    </row>
    <row r="1026" spans="1:23" ht="34.5" customHeight="1" outlineLevel="7" x14ac:dyDescent="0.2">
      <c r="A1026" s="91"/>
      <c r="B1026" s="93"/>
      <c r="C1026" s="95"/>
      <c r="D1026" s="95"/>
      <c r="E1026" s="97"/>
      <c r="F1026" s="97"/>
      <c r="G1026" s="97"/>
      <c r="H1026" s="97"/>
      <c r="I1026" s="4" t="s">
        <v>34</v>
      </c>
      <c r="J1026" s="5" t="s">
        <v>257</v>
      </c>
      <c r="K1026" s="5">
        <v>100</v>
      </c>
      <c r="L1026" s="5">
        <v>20</v>
      </c>
      <c r="M1026" s="5">
        <v>20</v>
      </c>
      <c r="N1026" s="5">
        <v>40</v>
      </c>
      <c r="O1026" s="6">
        <f t="shared" si="151"/>
        <v>0.4</v>
      </c>
      <c r="P1026" s="41"/>
      <c r="Q1026" s="111" t="e">
        <f>#REF!*$Q$5</f>
        <v>#REF!</v>
      </c>
      <c r="R1026" s="111"/>
      <c r="S1026" s="111"/>
      <c r="T1026" s="111">
        <v>0</v>
      </c>
      <c r="U1026" s="92">
        <f t="shared" si="146"/>
        <v>-40</v>
      </c>
      <c r="V1026" s="179">
        <v>0</v>
      </c>
      <c r="W1026" s="129">
        <f t="shared" si="147"/>
        <v>-40</v>
      </c>
    </row>
    <row r="1027" spans="1:23" ht="34.5" customHeight="1" outlineLevel="7" x14ac:dyDescent="0.2">
      <c r="A1027" s="91"/>
      <c r="B1027" s="93"/>
      <c r="C1027" s="95"/>
      <c r="D1027" s="95"/>
      <c r="E1027" s="97"/>
      <c r="F1027" s="97"/>
      <c r="G1027" s="97"/>
      <c r="H1027" s="97"/>
      <c r="I1027" s="4" t="s">
        <v>35</v>
      </c>
      <c r="J1027" s="5" t="s">
        <v>257</v>
      </c>
      <c r="K1027" s="5">
        <v>100</v>
      </c>
      <c r="L1027" s="5">
        <v>100.00006614972801</v>
      </c>
      <c r="M1027" s="5">
        <f t="shared" si="148"/>
        <v>0</v>
      </c>
      <c r="N1027" s="5">
        <v>100.00006614972801</v>
      </c>
      <c r="O1027" s="6">
        <f t="shared" si="151"/>
        <v>1.0000006614972801</v>
      </c>
      <c r="P1027" s="41"/>
      <c r="Q1027" s="111" t="e">
        <f>#REF!*$Q$5</f>
        <v>#REF!</v>
      </c>
      <c r="R1027" s="111"/>
      <c r="S1027" s="111"/>
      <c r="T1027" s="111">
        <v>100.00006614972801</v>
      </c>
      <c r="U1027" s="92">
        <f t="shared" si="146"/>
        <v>0</v>
      </c>
      <c r="V1027" s="179">
        <v>100.00006614972801</v>
      </c>
      <c r="W1027" s="129">
        <f t="shared" si="147"/>
        <v>0</v>
      </c>
    </row>
    <row r="1028" spans="1:23" ht="34.5" customHeight="1" outlineLevel="3" x14ac:dyDescent="0.2">
      <c r="A1028" s="91"/>
      <c r="B1028" s="93"/>
      <c r="C1028" s="95"/>
      <c r="D1028" s="95"/>
      <c r="E1028" s="97"/>
      <c r="F1028" s="97"/>
      <c r="G1028" s="97"/>
      <c r="H1028" s="97"/>
      <c r="I1028" s="13" t="s">
        <v>56</v>
      </c>
      <c r="J1028" s="14"/>
      <c r="K1028" s="14"/>
      <c r="L1028" s="14"/>
      <c r="M1028" s="14"/>
      <c r="N1028" s="14"/>
      <c r="O1028" s="15"/>
      <c r="P1028" s="44"/>
      <c r="Q1028" s="111" t="e">
        <f>#REF!*$Q$5</f>
        <v>#REF!</v>
      </c>
      <c r="R1028" s="111"/>
      <c r="S1028" s="111"/>
      <c r="T1028" s="111"/>
      <c r="U1028" s="92">
        <f t="shared" si="146"/>
        <v>0</v>
      </c>
      <c r="V1028" s="179"/>
      <c r="W1028" s="129">
        <f t="shared" si="147"/>
        <v>0</v>
      </c>
    </row>
    <row r="1029" spans="1:23" ht="34.5" customHeight="1" outlineLevel="4" x14ac:dyDescent="0.2">
      <c r="A1029" s="91"/>
      <c r="B1029" s="93"/>
      <c r="C1029" s="95"/>
      <c r="D1029" s="95"/>
      <c r="E1029" s="97"/>
      <c r="F1029" s="101"/>
      <c r="G1029" s="101"/>
      <c r="H1029" s="101"/>
      <c r="I1029" s="19" t="s">
        <v>57</v>
      </c>
      <c r="J1029" s="20"/>
      <c r="K1029" s="20"/>
      <c r="L1029" s="20"/>
      <c r="M1029" s="20"/>
      <c r="N1029" s="20"/>
      <c r="O1029" s="21"/>
      <c r="P1029" s="49"/>
      <c r="Q1029" s="111" t="e">
        <f>#REF!*$Q$5</f>
        <v>#REF!</v>
      </c>
      <c r="R1029" s="111"/>
      <c r="S1029" s="111"/>
      <c r="T1029" s="111"/>
      <c r="U1029" s="92">
        <f t="shared" si="146"/>
        <v>0</v>
      </c>
      <c r="V1029" s="179"/>
      <c r="W1029" s="129">
        <f t="shared" si="147"/>
        <v>0</v>
      </c>
    </row>
    <row r="1030" spans="1:23" ht="34.5" customHeight="1" outlineLevel="5" x14ac:dyDescent="0.2">
      <c r="A1030" s="91"/>
      <c r="B1030" s="93"/>
      <c r="C1030" s="95"/>
      <c r="D1030" s="95"/>
      <c r="E1030" s="97"/>
      <c r="F1030" s="101"/>
      <c r="G1030" s="103"/>
      <c r="H1030" s="103"/>
      <c r="I1030" s="22" t="s">
        <v>58</v>
      </c>
      <c r="J1030" s="23"/>
      <c r="K1030" s="23"/>
      <c r="L1030" s="23"/>
      <c r="M1030" s="23"/>
      <c r="N1030" s="23"/>
      <c r="O1030" s="24"/>
      <c r="P1030" s="50"/>
      <c r="Q1030" s="111" t="e">
        <f>#REF!*$Q$5</f>
        <v>#REF!</v>
      </c>
      <c r="R1030" s="111"/>
      <c r="S1030" s="111"/>
      <c r="T1030" s="111"/>
      <c r="U1030" s="92">
        <f t="shared" si="146"/>
        <v>0</v>
      </c>
      <c r="V1030" s="179"/>
      <c r="W1030" s="129">
        <f t="shared" si="147"/>
        <v>0</v>
      </c>
    </row>
    <row r="1031" spans="1:23" ht="34.5" customHeight="1" outlineLevel="6" x14ac:dyDescent="0.2">
      <c r="A1031" s="91"/>
      <c r="B1031" s="93"/>
      <c r="C1031" s="95"/>
      <c r="D1031" s="95"/>
      <c r="E1031" s="97"/>
      <c r="F1031" s="101"/>
      <c r="G1031" s="103"/>
      <c r="H1031" s="109"/>
      <c r="I1031" s="27" t="s">
        <v>59</v>
      </c>
      <c r="J1031" s="28"/>
      <c r="K1031" s="28"/>
      <c r="L1031" s="28"/>
      <c r="M1031" s="28"/>
      <c r="N1031" s="28"/>
      <c r="O1031" s="29"/>
      <c r="P1031" s="53"/>
      <c r="Q1031" s="111" t="e">
        <f>#REF!*$Q$5</f>
        <v>#REF!</v>
      </c>
      <c r="R1031" s="111"/>
      <c r="S1031" s="111"/>
      <c r="T1031" s="111"/>
      <c r="U1031" s="92">
        <f t="shared" si="146"/>
        <v>0</v>
      </c>
      <c r="V1031" s="179"/>
      <c r="W1031" s="129">
        <f t="shared" si="147"/>
        <v>0</v>
      </c>
    </row>
    <row r="1032" spans="1:23" ht="34.5" customHeight="1" outlineLevel="7" x14ac:dyDescent="0.2">
      <c r="A1032" s="91"/>
      <c r="B1032" s="93"/>
      <c r="C1032" s="95"/>
      <c r="D1032" s="95"/>
      <c r="E1032" s="97"/>
      <c r="F1032" s="101"/>
      <c r="G1032" s="103"/>
      <c r="H1032" s="109"/>
      <c r="I1032" s="16" t="s">
        <v>60</v>
      </c>
      <c r="J1032" s="17" t="s">
        <v>261</v>
      </c>
      <c r="K1032" s="17">
        <v>4934</v>
      </c>
      <c r="L1032" s="17">
        <v>1369</v>
      </c>
      <c r="M1032" s="5">
        <f t="shared" si="148"/>
        <v>64</v>
      </c>
      <c r="N1032" s="5">
        <v>1433</v>
      </c>
      <c r="O1032" s="6">
        <f t="shared" ref="O1032:O1037" si="152">N1032/K1032</f>
        <v>0.290433725172274</v>
      </c>
      <c r="P1032" s="52"/>
      <c r="Q1032" s="111" t="e">
        <f>#REF!*$Q$5</f>
        <v>#REF!</v>
      </c>
      <c r="R1032" s="111"/>
      <c r="S1032" s="111"/>
      <c r="T1032" s="111">
        <v>1369</v>
      </c>
      <c r="U1032" s="92">
        <f t="shared" si="146"/>
        <v>-64</v>
      </c>
      <c r="V1032" s="179">
        <v>600</v>
      </c>
      <c r="W1032" s="129">
        <f t="shared" si="147"/>
        <v>-833</v>
      </c>
    </row>
    <row r="1033" spans="1:23" ht="34.5" customHeight="1" outlineLevel="7" x14ac:dyDescent="0.2">
      <c r="A1033" s="91"/>
      <c r="B1033" s="93"/>
      <c r="C1033" s="95"/>
      <c r="D1033" s="95"/>
      <c r="E1033" s="97"/>
      <c r="F1033" s="101"/>
      <c r="G1033" s="103"/>
      <c r="H1033" s="109"/>
      <c r="I1033" s="16" t="s">
        <v>61</v>
      </c>
      <c r="J1033" s="17" t="s">
        <v>261</v>
      </c>
      <c r="K1033" s="17">
        <v>1480</v>
      </c>
      <c r="L1033" s="17">
        <v>80</v>
      </c>
      <c r="M1033" s="5">
        <f t="shared" si="148"/>
        <v>487</v>
      </c>
      <c r="N1033" s="5">
        <v>567</v>
      </c>
      <c r="O1033" s="6">
        <f t="shared" si="152"/>
        <v>0.38310810810810808</v>
      </c>
      <c r="P1033" s="52"/>
      <c r="Q1033" s="111" t="e">
        <f>#REF!*$Q$5</f>
        <v>#REF!</v>
      </c>
      <c r="R1033" s="111"/>
      <c r="S1033" s="111"/>
      <c r="T1033" s="111">
        <v>231</v>
      </c>
      <c r="U1033" s="92">
        <f t="shared" si="146"/>
        <v>-336</v>
      </c>
      <c r="V1033" s="179">
        <v>0</v>
      </c>
      <c r="W1033" s="129">
        <f t="shared" si="147"/>
        <v>-567</v>
      </c>
    </row>
    <row r="1034" spans="1:23" ht="34.5" customHeight="1" outlineLevel="7" x14ac:dyDescent="0.2">
      <c r="A1034" s="91"/>
      <c r="B1034" s="93"/>
      <c r="C1034" s="95"/>
      <c r="D1034" s="95"/>
      <c r="E1034" s="97"/>
      <c r="F1034" s="101"/>
      <c r="G1034" s="103"/>
      <c r="H1034" s="109"/>
      <c r="I1034" s="4" t="s">
        <v>62</v>
      </c>
      <c r="J1034" s="17" t="s">
        <v>261</v>
      </c>
      <c r="K1034" s="17">
        <v>1480</v>
      </c>
      <c r="L1034" s="5">
        <v>0</v>
      </c>
      <c r="M1034" s="5">
        <f t="shared" si="148"/>
        <v>374</v>
      </c>
      <c r="N1034" s="5">
        <v>374</v>
      </c>
      <c r="O1034" s="6">
        <f t="shared" si="152"/>
        <v>0.25270270270270268</v>
      </c>
      <c r="P1034" s="41"/>
      <c r="Q1034" s="111" t="e">
        <f>#REF!*$Q$5</f>
        <v>#REF!</v>
      </c>
      <c r="R1034" s="111"/>
      <c r="S1034" s="111"/>
      <c r="T1034" s="111">
        <v>236</v>
      </c>
      <c r="U1034" s="92">
        <f t="shared" si="146"/>
        <v>-138</v>
      </c>
      <c r="V1034" s="179">
        <v>0</v>
      </c>
      <c r="W1034" s="129">
        <f t="shared" si="147"/>
        <v>-374</v>
      </c>
    </row>
    <row r="1035" spans="1:23" ht="34.5" customHeight="1" outlineLevel="7" x14ac:dyDescent="0.2">
      <c r="A1035" s="91"/>
      <c r="B1035" s="93"/>
      <c r="C1035" s="95"/>
      <c r="D1035" s="95"/>
      <c r="E1035" s="97"/>
      <c r="F1035" s="101"/>
      <c r="G1035" s="103"/>
      <c r="H1035" s="109"/>
      <c r="I1035" s="4" t="s">
        <v>63</v>
      </c>
      <c r="J1035" s="17" t="s">
        <v>261</v>
      </c>
      <c r="K1035" s="17">
        <v>1480</v>
      </c>
      <c r="L1035" s="5">
        <v>0</v>
      </c>
      <c r="M1035" s="5">
        <f t="shared" si="148"/>
        <v>0</v>
      </c>
      <c r="N1035" s="5">
        <v>0</v>
      </c>
      <c r="O1035" s="6">
        <f t="shared" si="152"/>
        <v>0</v>
      </c>
      <c r="P1035" s="41"/>
      <c r="Q1035" s="111" t="e">
        <f>#REF!*$Q$5</f>
        <v>#REF!</v>
      </c>
      <c r="R1035" s="111"/>
      <c r="S1035" s="111"/>
      <c r="T1035" s="111">
        <v>0</v>
      </c>
      <c r="U1035" s="92">
        <f t="shared" si="146"/>
        <v>0</v>
      </c>
      <c r="V1035" s="179">
        <v>0</v>
      </c>
      <c r="W1035" s="129">
        <f t="shared" si="147"/>
        <v>0</v>
      </c>
    </row>
    <row r="1036" spans="1:23" ht="34.5" customHeight="1" outlineLevel="7" x14ac:dyDescent="0.2">
      <c r="A1036" s="91"/>
      <c r="B1036" s="93"/>
      <c r="C1036" s="95"/>
      <c r="D1036" s="95"/>
      <c r="E1036" s="97"/>
      <c r="F1036" s="101"/>
      <c r="G1036" s="103"/>
      <c r="H1036" s="109"/>
      <c r="I1036" s="4" t="s">
        <v>64</v>
      </c>
      <c r="J1036" s="17" t="s">
        <v>261</v>
      </c>
      <c r="K1036" s="17">
        <v>1480</v>
      </c>
      <c r="L1036" s="5">
        <v>0</v>
      </c>
      <c r="M1036" s="5">
        <f t="shared" si="148"/>
        <v>0</v>
      </c>
      <c r="N1036" s="5">
        <v>0</v>
      </c>
      <c r="O1036" s="6">
        <f t="shared" si="152"/>
        <v>0</v>
      </c>
      <c r="P1036" s="41"/>
      <c r="Q1036" s="111" t="e">
        <f>#REF!*$Q$5</f>
        <v>#REF!</v>
      </c>
      <c r="R1036" s="111"/>
      <c r="S1036" s="111"/>
      <c r="T1036" s="111">
        <v>0</v>
      </c>
      <c r="U1036" s="92">
        <f t="shared" si="146"/>
        <v>0</v>
      </c>
      <c r="V1036" s="179">
        <v>0</v>
      </c>
      <c r="W1036" s="129">
        <f t="shared" si="147"/>
        <v>0</v>
      </c>
    </row>
    <row r="1037" spans="1:23" ht="34.5" customHeight="1" outlineLevel="7" x14ac:dyDescent="0.2">
      <c r="A1037" s="91"/>
      <c r="B1037" s="93"/>
      <c r="C1037" s="95"/>
      <c r="D1037" s="95"/>
      <c r="E1037" s="97"/>
      <c r="F1037" s="101"/>
      <c r="G1037" s="103"/>
      <c r="H1037" s="109"/>
      <c r="I1037" s="4" t="s">
        <v>51</v>
      </c>
      <c r="J1037" s="5" t="s">
        <v>257</v>
      </c>
      <c r="K1037" s="5">
        <v>100</v>
      </c>
      <c r="L1037" s="5">
        <v>40</v>
      </c>
      <c r="M1037" s="5">
        <f t="shared" si="148"/>
        <v>0</v>
      </c>
      <c r="N1037" s="5">
        <v>40</v>
      </c>
      <c r="O1037" s="6">
        <f t="shared" si="152"/>
        <v>0.4</v>
      </c>
      <c r="P1037" s="41"/>
      <c r="Q1037" s="111" t="e">
        <f>#REF!*$Q$5</f>
        <v>#REF!</v>
      </c>
      <c r="R1037" s="111"/>
      <c r="S1037" s="111"/>
      <c r="T1037" s="111">
        <v>20</v>
      </c>
      <c r="U1037" s="92">
        <f t="shared" si="146"/>
        <v>-20</v>
      </c>
      <c r="V1037" s="179">
        <v>20</v>
      </c>
      <c r="W1037" s="129">
        <f t="shared" si="147"/>
        <v>-20</v>
      </c>
    </row>
    <row r="1038" spans="1:23" ht="34.5" customHeight="1" outlineLevel="6" x14ac:dyDescent="0.2">
      <c r="A1038" s="91"/>
      <c r="B1038" s="93"/>
      <c r="C1038" s="95"/>
      <c r="D1038" s="95"/>
      <c r="E1038" s="97"/>
      <c r="F1038" s="101"/>
      <c r="G1038" s="103"/>
      <c r="H1038" s="109"/>
      <c r="I1038" s="27" t="s">
        <v>65</v>
      </c>
      <c r="J1038" s="28"/>
      <c r="K1038" s="28"/>
      <c r="L1038" s="28"/>
      <c r="M1038" s="28"/>
      <c r="N1038" s="28"/>
      <c r="O1038" s="29"/>
      <c r="P1038" s="53"/>
      <c r="Q1038" s="111" t="e">
        <f>#REF!*$Q$5</f>
        <v>#REF!</v>
      </c>
      <c r="R1038" s="111"/>
      <c r="S1038" s="111"/>
      <c r="T1038" s="111"/>
      <c r="U1038" s="92">
        <f t="shared" si="146"/>
        <v>0</v>
      </c>
      <c r="V1038" s="179"/>
      <c r="W1038" s="129">
        <f t="shared" si="147"/>
        <v>0</v>
      </c>
    </row>
    <row r="1039" spans="1:23" ht="34.5" customHeight="1" outlineLevel="7" x14ac:dyDescent="0.2">
      <c r="A1039" s="91"/>
      <c r="B1039" s="93"/>
      <c r="C1039" s="95"/>
      <c r="D1039" s="95"/>
      <c r="E1039" s="97"/>
      <c r="F1039" s="101"/>
      <c r="G1039" s="103"/>
      <c r="H1039" s="109"/>
      <c r="I1039" s="16" t="s">
        <v>60</v>
      </c>
      <c r="J1039" s="17" t="s">
        <v>261</v>
      </c>
      <c r="K1039" s="17">
        <v>36676</v>
      </c>
      <c r="L1039" s="17">
        <v>0</v>
      </c>
      <c r="M1039" s="5">
        <f t="shared" si="148"/>
        <v>0</v>
      </c>
      <c r="N1039" s="5">
        <v>0</v>
      </c>
      <c r="O1039" s="6">
        <f t="shared" ref="O1039:O1044" si="153">N1039/K1039</f>
        <v>0</v>
      </c>
      <c r="P1039" s="52"/>
      <c r="Q1039" s="111" t="e">
        <f>#REF!*$Q$5</f>
        <v>#REF!</v>
      </c>
      <c r="R1039" s="111"/>
      <c r="S1039" s="111"/>
      <c r="T1039" s="111">
        <v>0</v>
      </c>
      <c r="U1039" s="92">
        <f t="shared" si="146"/>
        <v>0</v>
      </c>
      <c r="V1039" s="179">
        <v>0</v>
      </c>
      <c r="W1039" s="129">
        <f t="shared" si="147"/>
        <v>0</v>
      </c>
    </row>
    <row r="1040" spans="1:23" ht="34.5" customHeight="1" outlineLevel="7" x14ac:dyDescent="0.2">
      <c r="A1040" s="91"/>
      <c r="B1040" s="93"/>
      <c r="C1040" s="95"/>
      <c r="D1040" s="95"/>
      <c r="E1040" s="97"/>
      <c r="F1040" s="101"/>
      <c r="G1040" s="103"/>
      <c r="H1040" s="109"/>
      <c r="I1040" s="16" t="s">
        <v>61</v>
      </c>
      <c r="J1040" s="17" t="s">
        <v>261</v>
      </c>
      <c r="K1040" s="17">
        <v>11003</v>
      </c>
      <c r="L1040" s="17">
        <v>0</v>
      </c>
      <c r="M1040" s="5">
        <f t="shared" si="148"/>
        <v>0</v>
      </c>
      <c r="N1040" s="5">
        <v>0</v>
      </c>
      <c r="O1040" s="6">
        <f t="shared" si="153"/>
        <v>0</v>
      </c>
      <c r="P1040" s="52"/>
      <c r="Q1040" s="111" t="e">
        <f>#REF!*$Q$5</f>
        <v>#REF!</v>
      </c>
      <c r="R1040" s="111"/>
      <c r="S1040" s="111"/>
      <c r="T1040" s="111">
        <v>0</v>
      </c>
      <c r="U1040" s="92">
        <f t="shared" si="146"/>
        <v>0</v>
      </c>
      <c r="V1040" s="179">
        <v>0</v>
      </c>
      <c r="W1040" s="129">
        <f t="shared" si="147"/>
        <v>0</v>
      </c>
    </row>
    <row r="1041" spans="1:23" ht="34.5" customHeight="1" outlineLevel="7" x14ac:dyDescent="0.2">
      <c r="A1041" s="91"/>
      <c r="B1041" s="93"/>
      <c r="C1041" s="95"/>
      <c r="D1041" s="95"/>
      <c r="E1041" s="97"/>
      <c r="F1041" s="101"/>
      <c r="G1041" s="103"/>
      <c r="H1041" s="109"/>
      <c r="I1041" s="4" t="s">
        <v>62</v>
      </c>
      <c r="J1041" s="17" t="s">
        <v>261</v>
      </c>
      <c r="K1041" s="17">
        <v>11003</v>
      </c>
      <c r="L1041" s="5">
        <v>0</v>
      </c>
      <c r="M1041" s="5">
        <f t="shared" si="148"/>
        <v>0</v>
      </c>
      <c r="N1041" s="5">
        <v>0</v>
      </c>
      <c r="O1041" s="6">
        <f t="shared" si="153"/>
        <v>0</v>
      </c>
      <c r="P1041" s="41"/>
      <c r="Q1041" s="111" t="e">
        <f>#REF!*$Q$5</f>
        <v>#REF!</v>
      </c>
      <c r="R1041" s="111"/>
      <c r="S1041" s="111"/>
      <c r="T1041" s="111">
        <v>0</v>
      </c>
      <c r="U1041" s="92">
        <f t="shared" si="146"/>
        <v>0</v>
      </c>
      <c r="V1041" s="179">
        <v>0</v>
      </c>
      <c r="W1041" s="129">
        <f t="shared" si="147"/>
        <v>0</v>
      </c>
    </row>
    <row r="1042" spans="1:23" ht="34.5" customHeight="1" outlineLevel="7" x14ac:dyDescent="0.2">
      <c r="A1042" s="91"/>
      <c r="B1042" s="93"/>
      <c r="C1042" s="95"/>
      <c r="D1042" s="95"/>
      <c r="E1042" s="97"/>
      <c r="F1042" s="101"/>
      <c r="G1042" s="103"/>
      <c r="H1042" s="109"/>
      <c r="I1042" s="4" t="s">
        <v>63</v>
      </c>
      <c r="J1042" s="17" t="s">
        <v>261</v>
      </c>
      <c r="K1042" s="17">
        <v>11003</v>
      </c>
      <c r="L1042" s="5">
        <v>0</v>
      </c>
      <c r="M1042" s="5">
        <f t="shared" si="148"/>
        <v>0</v>
      </c>
      <c r="N1042" s="5">
        <v>0</v>
      </c>
      <c r="O1042" s="6">
        <f t="shared" si="153"/>
        <v>0</v>
      </c>
      <c r="P1042" s="41"/>
      <c r="Q1042" s="111" t="e">
        <f>#REF!*$Q$5</f>
        <v>#REF!</v>
      </c>
      <c r="R1042" s="111"/>
      <c r="S1042" s="111"/>
      <c r="T1042" s="111">
        <v>0</v>
      </c>
      <c r="U1042" s="92">
        <f t="shared" si="146"/>
        <v>0</v>
      </c>
      <c r="V1042" s="179">
        <v>0</v>
      </c>
      <c r="W1042" s="129">
        <f t="shared" si="147"/>
        <v>0</v>
      </c>
    </row>
    <row r="1043" spans="1:23" ht="34.5" customHeight="1" outlineLevel="7" x14ac:dyDescent="0.2">
      <c r="A1043" s="91"/>
      <c r="B1043" s="93"/>
      <c r="C1043" s="95"/>
      <c r="D1043" s="95"/>
      <c r="E1043" s="97"/>
      <c r="F1043" s="101"/>
      <c r="G1043" s="103"/>
      <c r="H1043" s="109"/>
      <c r="I1043" s="4" t="s">
        <v>64</v>
      </c>
      <c r="J1043" s="17" t="s">
        <v>261</v>
      </c>
      <c r="K1043" s="17">
        <v>11003</v>
      </c>
      <c r="L1043" s="5">
        <v>0</v>
      </c>
      <c r="M1043" s="5">
        <f t="shared" si="148"/>
        <v>0</v>
      </c>
      <c r="N1043" s="5">
        <v>0</v>
      </c>
      <c r="O1043" s="6">
        <f t="shared" si="153"/>
        <v>0</v>
      </c>
      <c r="P1043" s="41"/>
      <c r="Q1043" s="111" t="e">
        <f>#REF!*$Q$5</f>
        <v>#REF!</v>
      </c>
      <c r="R1043" s="111"/>
      <c r="S1043" s="111"/>
      <c r="T1043" s="111">
        <v>0</v>
      </c>
      <c r="U1043" s="92">
        <f t="shared" si="146"/>
        <v>0</v>
      </c>
      <c r="V1043" s="179">
        <v>0</v>
      </c>
      <c r="W1043" s="129">
        <f t="shared" si="147"/>
        <v>0</v>
      </c>
    </row>
    <row r="1044" spans="1:23" ht="34.5" customHeight="1" outlineLevel="7" x14ac:dyDescent="0.2">
      <c r="A1044" s="91"/>
      <c r="B1044" s="93"/>
      <c r="C1044" s="95"/>
      <c r="D1044" s="95"/>
      <c r="E1044" s="97"/>
      <c r="F1044" s="101"/>
      <c r="G1044" s="103"/>
      <c r="H1044" s="109"/>
      <c r="I1044" s="4" t="s">
        <v>51</v>
      </c>
      <c r="J1044" s="5" t="s">
        <v>257</v>
      </c>
      <c r="K1044" s="5">
        <v>100</v>
      </c>
      <c r="L1044" s="5">
        <v>40</v>
      </c>
      <c r="M1044" s="5">
        <f t="shared" si="148"/>
        <v>0</v>
      </c>
      <c r="N1044" s="5">
        <v>40</v>
      </c>
      <c r="O1044" s="6">
        <f t="shared" si="153"/>
        <v>0.4</v>
      </c>
      <c r="P1044" s="41"/>
      <c r="Q1044" s="111" t="e">
        <f>#REF!*$Q$5</f>
        <v>#REF!</v>
      </c>
      <c r="R1044" s="111"/>
      <c r="S1044" s="111"/>
      <c r="T1044" s="111">
        <v>20</v>
      </c>
      <c r="U1044" s="92">
        <f t="shared" si="146"/>
        <v>-20</v>
      </c>
      <c r="V1044" s="179">
        <v>20</v>
      </c>
      <c r="W1044" s="129">
        <f t="shared" si="147"/>
        <v>-20</v>
      </c>
    </row>
    <row r="1045" spans="1:23" ht="34.5" customHeight="1" outlineLevel="6" x14ac:dyDescent="0.2">
      <c r="A1045" s="91"/>
      <c r="B1045" s="93"/>
      <c r="C1045" s="95"/>
      <c r="D1045" s="95"/>
      <c r="E1045" s="97"/>
      <c r="F1045" s="101"/>
      <c r="G1045" s="103"/>
      <c r="H1045" s="109"/>
      <c r="I1045" s="27" t="s">
        <v>233</v>
      </c>
      <c r="J1045" s="28"/>
      <c r="K1045" s="28"/>
      <c r="L1045" s="28"/>
      <c r="M1045" s="28"/>
      <c r="N1045" s="28"/>
      <c r="O1045" s="29"/>
      <c r="P1045" s="53"/>
      <c r="Q1045" s="111" t="e">
        <f>#REF!*$Q$5</f>
        <v>#REF!</v>
      </c>
      <c r="R1045" s="111"/>
      <c r="S1045" s="111"/>
      <c r="T1045" s="111"/>
      <c r="U1045" s="92">
        <f t="shared" si="146"/>
        <v>0</v>
      </c>
      <c r="V1045" s="179"/>
      <c r="W1045" s="129">
        <f t="shared" si="147"/>
        <v>0</v>
      </c>
    </row>
    <row r="1046" spans="1:23" ht="34.5" customHeight="1" outlineLevel="7" x14ac:dyDescent="0.2">
      <c r="A1046" s="91"/>
      <c r="B1046" s="93"/>
      <c r="C1046" s="95"/>
      <c r="D1046" s="95"/>
      <c r="E1046" s="97"/>
      <c r="F1046" s="101"/>
      <c r="G1046" s="103"/>
      <c r="H1046" s="109"/>
      <c r="I1046" s="16" t="s">
        <v>60</v>
      </c>
      <c r="J1046" s="17" t="s">
        <v>261</v>
      </c>
      <c r="K1046" s="17">
        <v>544</v>
      </c>
      <c r="L1046" s="17">
        <v>0</v>
      </c>
      <c r="M1046" s="5">
        <f t="shared" si="148"/>
        <v>0</v>
      </c>
      <c r="N1046" s="5">
        <v>0</v>
      </c>
      <c r="O1046" s="6">
        <f t="shared" ref="O1046:O1051" si="154">N1046/K1046</f>
        <v>0</v>
      </c>
      <c r="P1046" s="52"/>
      <c r="Q1046" s="111" t="e">
        <f>#REF!*$Q$5</f>
        <v>#REF!</v>
      </c>
      <c r="R1046" s="111"/>
      <c r="S1046" s="111"/>
      <c r="T1046" s="111">
        <v>0</v>
      </c>
      <c r="U1046" s="92">
        <f t="shared" si="146"/>
        <v>0</v>
      </c>
      <c r="V1046" s="179">
        <v>0</v>
      </c>
      <c r="W1046" s="129">
        <f t="shared" si="147"/>
        <v>0</v>
      </c>
    </row>
    <row r="1047" spans="1:23" ht="34.5" customHeight="1" outlineLevel="7" x14ac:dyDescent="0.2">
      <c r="A1047" s="91"/>
      <c r="B1047" s="93"/>
      <c r="C1047" s="95"/>
      <c r="D1047" s="95"/>
      <c r="E1047" s="97"/>
      <c r="F1047" s="101"/>
      <c r="G1047" s="103"/>
      <c r="H1047" s="109"/>
      <c r="I1047" s="16" t="s">
        <v>61</v>
      </c>
      <c r="J1047" s="17" t="s">
        <v>261</v>
      </c>
      <c r="K1047" s="17">
        <v>163</v>
      </c>
      <c r="L1047" s="17">
        <v>0</v>
      </c>
      <c r="M1047" s="5">
        <f t="shared" si="148"/>
        <v>0</v>
      </c>
      <c r="N1047" s="5">
        <v>0</v>
      </c>
      <c r="O1047" s="6">
        <f t="shared" si="154"/>
        <v>0</v>
      </c>
      <c r="P1047" s="52"/>
      <c r="Q1047" s="111" t="e">
        <f>#REF!*$Q$5</f>
        <v>#REF!</v>
      </c>
      <c r="R1047" s="111"/>
      <c r="S1047" s="111"/>
      <c r="T1047" s="111">
        <v>0</v>
      </c>
      <c r="U1047" s="92">
        <f t="shared" si="146"/>
        <v>0</v>
      </c>
      <c r="V1047" s="179">
        <v>0</v>
      </c>
      <c r="W1047" s="129">
        <f t="shared" si="147"/>
        <v>0</v>
      </c>
    </row>
    <row r="1048" spans="1:23" ht="34.5" customHeight="1" outlineLevel="7" x14ac:dyDescent="0.2">
      <c r="A1048" s="91"/>
      <c r="B1048" s="93"/>
      <c r="C1048" s="95"/>
      <c r="D1048" s="95"/>
      <c r="E1048" s="97"/>
      <c r="F1048" s="101"/>
      <c r="G1048" s="103"/>
      <c r="H1048" s="109"/>
      <c r="I1048" s="4" t="s">
        <v>62</v>
      </c>
      <c r="J1048" s="17" t="s">
        <v>261</v>
      </c>
      <c r="K1048" s="17">
        <v>163</v>
      </c>
      <c r="L1048" s="5">
        <v>0</v>
      </c>
      <c r="M1048" s="5">
        <f t="shared" si="148"/>
        <v>0</v>
      </c>
      <c r="N1048" s="5">
        <v>0</v>
      </c>
      <c r="O1048" s="6">
        <f t="shared" si="154"/>
        <v>0</v>
      </c>
      <c r="P1048" s="41"/>
      <c r="Q1048" s="111" t="e">
        <f>#REF!*$Q$5</f>
        <v>#REF!</v>
      </c>
      <c r="R1048" s="111"/>
      <c r="S1048" s="111"/>
      <c r="T1048" s="111">
        <v>0</v>
      </c>
      <c r="U1048" s="92">
        <f t="shared" si="146"/>
        <v>0</v>
      </c>
      <c r="V1048" s="179">
        <v>0</v>
      </c>
      <c r="W1048" s="129">
        <f t="shared" si="147"/>
        <v>0</v>
      </c>
    </row>
    <row r="1049" spans="1:23" ht="34.5" customHeight="1" outlineLevel="7" x14ac:dyDescent="0.2">
      <c r="A1049" s="91"/>
      <c r="B1049" s="93"/>
      <c r="C1049" s="95"/>
      <c r="D1049" s="95"/>
      <c r="E1049" s="97"/>
      <c r="F1049" s="101"/>
      <c r="G1049" s="103"/>
      <c r="H1049" s="109"/>
      <c r="I1049" s="4" t="s">
        <v>63</v>
      </c>
      <c r="J1049" s="17" t="s">
        <v>261</v>
      </c>
      <c r="K1049" s="17">
        <v>163</v>
      </c>
      <c r="L1049" s="5">
        <v>0</v>
      </c>
      <c r="M1049" s="5">
        <f t="shared" si="148"/>
        <v>0</v>
      </c>
      <c r="N1049" s="5">
        <v>0</v>
      </c>
      <c r="O1049" s="6">
        <f t="shared" si="154"/>
        <v>0</v>
      </c>
      <c r="P1049" s="41"/>
      <c r="Q1049" s="111" t="e">
        <f>#REF!*$Q$5</f>
        <v>#REF!</v>
      </c>
      <c r="R1049" s="111"/>
      <c r="S1049" s="111"/>
      <c r="T1049" s="111">
        <v>0</v>
      </c>
      <c r="U1049" s="92">
        <f t="shared" si="146"/>
        <v>0</v>
      </c>
      <c r="V1049" s="179">
        <v>0</v>
      </c>
      <c r="W1049" s="129">
        <f t="shared" si="147"/>
        <v>0</v>
      </c>
    </row>
    <row r="1050" spans="1:23" ht="34.5" customHeight="1" outlineLevel="7" x14ac:dyDescent="0.2">
      <c r="A1050" s="91"/>
      <c r="B1050" s="93"/>
      <c r="C1050" s="95"/>
      <c r="D1050" s="95"/>
      <c r="E1050" s="97"/>
      <c r="F1050" s="101"/>
      <c r="G1050" s="103"/>
      <c r="H1050" s="109"/>
      <c r="I1050" s="4" t="s">
        <v>64</v>
      </c>
      <c r="J1050" s="17" t="s">
        <v>261</v>
      </c>
      <c r="K1050" s="17">
        <v>163</v>
      </c>
      <c r="L1050" s="5">
        <v>0</v>
      </c>
      <c r="M1050" s="5">
        <f t="shared" si="148"/>
        <v>0</v>
      </c>
      <c r="N1050" s="5">
        <v>0</v>
      </c>
      <c r="O1050" s="6">
        <f t="shared" si="154"/>
        <v>0</v>
      </c>
      <c r="P1050" s="41"/>
      <c r="Q1050" s="111" t="e">
        <f>#REF!*$Q$5</f>
        <v>#REF!</v>
      </c>
      <c r="R1050" s="111"/>
      <c r="S1050" s="111"/>
      <c r="T1050" s="111">
        <v>0</v>
      </c>
      <c r="U1050" s="92">
        <f t="shared" si="146"/>
        <v>0</v>
      </c>
      <c r="V1050" s="179">
        <v>0</v>
      </c>
      <c r="W1050" s="129">
        <f t="shared" si="147"/>
        <v>0</v>
      </c>
    </row>
    <row r="1051" spans="1:23" ht="34.5" customHeight="1" outlineLevel="7" x14ac:dyDescent="0.2">
      <c r="A1051" s="91"/>
      <c r="B1051" s="93"/>
      <c r="C1051" s="95"/>
      <c r="D1051" s="95"/>
      <c r="E1051" s="97"/>
      <c r="F1051" s="101"/>
      <c r="G1051" s="103"/>
      <c r="H1051" s="109"/>
      <c r="I1051" s="4" t="s">
        <v>51</v>
      </c>
      <c r="J1051" s="5" t="s">
        <v>257</v>
      </c>
      <c r="K1051" s="5">
        <v>100</v>
      </c>
      <c r="L1051" s="5">
        <v>40</v>
      </c>
      <c r="M1051" s="5">
        <f t="shared" si="148"/>
        <v>0</v>
      </c>
      <c r="N1051" s="5">
        <v>40</v>
      </c>
      <c r="O1051" s="6">
        <f t="shared" si="154"/>
        <v>0.4</v>
      </c>
      <c r="P1051" s="41"/>
      <c r="Q1051" s="111" t="e">
        <f>#REF!*$Q$5</f>
        <v>#REF!</v>
      </c>
      <c r="R1051" s="111"/>
      <c r="S1051" s="111"/>
      <c r="T1051" s="111">
        <v>20</v>
      </c>
      <c r="U1051" s="92">
        <f t="shared" si="146"/>
        <v>-20</v>
      </c>
      <c r="V1051" s="179">
        <v>20</v>
      </c>
      <c r="W1051" s="129">
        <f t="shared" si="147"/>
        <v>-20</v>
      </c>
    </row>
    <row r="1052" spans="1:23" ht="34.5" customHeight="1" outlineLevel="6" x14ac:dyDescent="0.2">
      <c r="A1052" s="91"/>
      <c r="B1052" s="93"/>
      <c r="C1052" s="95"/>
      <c r="D1052" s="95"/>
      <c r="E1052" s="97"/>
      <c r="F1052" s="101"/>
      <c r="G1052" s="103"/>
      <c r="H1052" s="109"/>
      <c r="I1052" s="27" t="s">
        <v>419</v>
      </c>
      <c r="J1052" s="28"/>
      <c r="K1052" s="28"/>
      <c r="L1052" s="28"/>
      <c r="M1052" s="28"/>
      <c r="N1052" s="28"/>
      <c r="O1052" s="29"/>
      <c r="P1052" s="53"/>
      <c r="Q1052" s="111" t="e">
        <f>#REF!*$Q$5</f>
        <v>#REF!</v>
      </c>
      <c r="R1052" s="111"/>
      <c r="S1052" s="111"/>
      <c r="T1052" s="111"/>
      <c r="U1052" s="92">
        <f t="shared" si="146"/>
        <v>0</v>
      </c>
      <c r="V1052" s="179"/>
      <c r="W1052" s="129">
        <f t="shared" si="147"/>
        <v>0</v>
      </c>
    </row>
    <row r="1053" spans="1:23" ht="34.5" customHeight="1" outlineLevel="7" x14ac:dyDescent="0.2">
      <c r="A1053" s="91"/>
      <c r="B1053" s="93"/>
      <c r="C1053" s="95"/>
      <c r="D1053" s="95"/>
      <c r="E1053" s="97"/>
      <c r="F1053" s="101"/>
      <c r="G1053" s="103"/>
      <c r="H1053" s="109"/>
      <c r="I1053" s="16" t="s">
        <v>60</v>
      </c>
      <c r="J1053" s="17" t="s">
        <v>261</v>
      </c>
      <c r="K1053" s="17">
        <v>578</v>
      </c>
      <c r="L1053" s="17">
        <v>0</v>
      </c>
      <c r="M1053" s="5">
        <f t="shared" si="148"/>
        <v>0</v>
      </c>
      <c r="N1053" s="5">
        <v>0</v>
      </c>
      <c r="O1053" s="6">
        <f t="shared" ref="O1053:O1058" si="155">N1053/K1053</f>
        <v>0</v>
      </c>
      <c r="P1053" s="52"/>
      <c r="Q1053" s="111" t="e">
        <f>#REF!*$Q$5</f>
        <v>#REF!</v>
      </c>
      <c r="R1053" s="111"/>
      <c r="S1053" s="111"/>
      <c r="T1053" s="111">
        <v>0</v>
      </c>
      <c r="U1053" s="92">
        <f t="shared" si="146"/>
        <v>0</v>
      </c>
      <c r="V1053" s="179">
        <v>0</v>
      </c>
      <c r="W1053" s="129">
        <f t="shared" si="147"/>
        <v>0</v>
      </c>
    </row>
    <row r="1054" spans="1:23" ht="34.5" customHeight="1" outlineLevel="7" x14ac:dyDescent="0.2">
      <c r="A1054" s="91"/>
      <c r="B1054" s="93"/>
      <c r="C1054" s="95"/>
      <c r="D1054" s="95"/>
      <c r="E1054" s="97"/>
      <c r="F1054" s="101"/>
      <c r="G1054" s="103"/>
      <c r="H1054" s="109"/>
      <c r="I1054" s="16" t="s">
        <v>61</v>
      </c>
      <c r="J1054" s="17" t="s">
        <v>261</v>
      </c>
      <c r="K1054" s="17">
        <v>173</v>
      </c>
      <c r="L1054" s="17">
        <v>0</v>
      </c>
      <c r="M1054" s="5">
        <f t="shared" si="148"/>
        <v>0</v>
      </c>
      <c r="N1054" s="5">
        <v>0</v>
      </c>
      <c r="O1054" s="6">
        <f t="shared" si="155"/>
        <v>0</v>
      </c>
      <c r="P1054" s="52"/>
      <c r="Q1054" s="111" t="e">
        <f>#REF!*$Q$5</f>
        <v>#REF!</v>
      </c>
      <c r="R1054" s="111"/>
      <c r="S1054" s="111"/>
      <c r="T1054" s="111">
        <v>0</v>
      </c>
      <c r="U1054" s="92">
        <f t="shared" si="146"/>
        <v>0</v>
      </c>
      <c r="V1054" s="179">
        <v>0</v>
      </c>
      <c r="W1054" s="129">
        <f t="shared" si="147"/>
        <v>0</v>
      </c>
    </row>
    <row r="1055" spans="1:23" ht="34.5" customHeight="1" outlineLevel="7" x14ac:dyDescent="0.2">
      <c r="A1055" s="91"/>
      <c r="B1055" s="93"/>
      <c r="C1055" s="95"/>
      <c r="D1055" s="95"/>
      <c r="E1055" s="97"/>
      <c r="F1055" s="101"/>
      <c r="G1055" s="103"/>
      <c r="H1055" s="109"/>
      <c r="I1055" s="4" t="s">
        <v>62</v>
      </c>
      <c r="J1055" s="17" t="s">
        <v>261</v>
      </c>
      <c r="K1055" s="5">
        <v>173</v>
      </c>
      <c r="L1055" s="5">
        <v>0</v>
      </c>
      <c r="M1055" s="5">
        <f t="shared" si="148"/>
        <v>0</v>
      </c>
      <c r="N1055" s="5">
        <v>0</v>
      </c>
      <c r="O1055" s="6">
        <f t="shared" si="155"/>
        <v>0</v>
      </c>
      <c r="P1055" s="41"/>
      <c r="Q1055" s="111" t="e">
        <f>#REF!*$Q$5</f>
        <v>#REF!</v>
      </c>
      <c r="R1055" s="111"/>
      <c r="S1055" s="111"/>
      <c r="T1055" s="111">
        <v>0</v>
      </c>
      <c r="U1055" s="92">
        <f t="shared" si="146"/>
        <v>0</v>
      </c>
      <c r="V1055" s="179">
        <v>0</v>
      </c>
      <c r="W1055" s="129">
        <f t="shared" si="147"/>
        <v>0</v>
      </c>
    </row>
    <row r="1056" spans="1:23" ht="34.5" customHeight="1" outlineLevel="7" x14ac:dyDescent="0.2">
      <c r="A1056" s="91"/>
      <c r="B1056" s="93"/>
      <c r="C1056" s="95"/>
      <c r="D1056" s="95"/>
      <c r="E1056" s="97"/>
      <c r="F1056" s="101"/>
      <c r="G1056" s="103"/>
      <c r="H1056" s="109"/>
      <c r="I1056" s="4" t="s">
        <v>63</v>
      </c>
      <c r="J1056" s="17" t="s">
        <v>261</v>
      </c>
      <c r="K1056" s="5">
        <v>173</v>
      </c>
      <c r="L1056" s="5">
        <v>0</v>
      </c>
      <c r="M1056" s="5">
        <f t="shared" si="148"/>
        <v>0</v>
      </c>
      <c r="N1056" s="5">
        <v>0</v>
      </c>
      <c r="O1056" s="6">
        <f t="shared" si="155"/>
        <v>0</v>
      </c>
      <c r="P1056" s="41"/>
      <c r="Q1056" s="111" t="e">
        <f>#REF!*$Q$5</f>
        <v>#REF!</v>
      </c>
      <c r="R1056" s="111"/>
      <c r="S1056" s="111"/>
      <c r="T1056" s="111">
        <v>0</v>
      </c>
      <c r="U1056" s="92">
        <f t="shared" si="146"/>
        <v>0</v>
      </c>
      <c r="V1056" s="179">
        <v>0</v>
      </c>
      <c r="W1056" s="129">
        <f t="shared" si="147"/>
        <v>0</v>
      </c>
    </row>
    <row r="1057" spans="1:23" ht="34.5" customHeight="1" outlineLevel="7" x14ac:dyDescent="0.2">
      <c r="A1057" s="91"/>
      <c r="B1057" s="93"/>
      <c r="C1057" s="95"/>
      <c r="D1057" s="95"/>
      <c r="E1057" s="97"/>
      <c r="F1057" s="101"/>
      <c r="G1057" s="103"/>
      <c r="H1057" s="109"/>
      <c r="I1057" s="4" t="s">
        <v>64</v>
      </c>
      <c r="J1057" s="17" t="s">
        <v>261</v>
      </c>
      <c r="K1057" s="5">
        <v>173</v>
      </c>
      <c r="L1057" s="5">
        <v>0</v>
      </c>
      <c r="M1057" s="5">
        <f t="shared" si="148"/>
        <v>0</v>
      </c>
      <c r="N1057" s="5">
        <v>0</v>
      </c>
      <c r="O1057" s="6">
        <f t="shared" si="155"/>
        <v>0</v>
      </c>
      <c r="P1057" s="41"/>
      <c r="Q1057" s="111" t="e">
        <f>#REF!*$Q$5</f>
        <v>#REF!</v>
      </c>
      <c r="R1057" s="111"/>
      <c r="S1057" s="111"/>
      <c r="T1057" s="111">
        <v>0</v>
      </c>
      <c r="U1057" s="92">
        <f t="shared" si="146"/>
        <v>0</v>
      </c>
      <c r="V1057" s="179">
        <v>0</v>
      </c>
      <c r="W1057" s="129">
        <f t="shared" si="147"/>
        <v>0</v>
      </c>
    </row>
    <row r="1058" spans="1:23" ht="34.5" customHeight="1" outlineLevel="7" x14ac:dyDescent="0.2">
      <c r="A1058" s="91"/>
      <c r="B1058" s="93"/>
      <c r="C1058" s="95"/>
      <c r="D1058" s="95"/>
      <c r="E1058" s="97"/>
      <c r="F1058" s="101"/>
      <c r="G1058" s="103"/>
      <c r="H1058" s="109"/>
      <c r="I1058" s="4" t="s">
        <v>51</v>
      </c>
      <c r="J1058" s="5" t="s">
        <v>257</v>
      </c>
      <c r="K1058" s="5">
        <v>100</v>
      </c>
      <c r="L1058" s="5">
        <v>40</v>
      </c>
      <c r="M1058" s="5">
        <f t="shared" si="148"/>
        <v>0</v>
      </c>
      <c r="N1058" s="5">
        <v>40</v>
      </c>
      <c r="O1058" s="6">
        <f t="shared" si="155"/>
        <v>0.4</v>
      </c>
      <c r="P1058" s="41"/>
      <c r="Q1058" s="111" t="e">
        <f>#REF!*$Q$5</f>
        <v>#REF!</v>
      </c>
      <c r="R1058" s="111"/>
      <c r="S1058" s="111"/>
      <c r="T1058" s="111">
        <v>20</v>
      </c>
      <c r="U1058" s="92">
        <f t="shared" ref="U1058:U1121" si="156">T1058-N1058</f>
        <v>-20</v>
      </c>
      <c r="V1058" s="179">
        <v>20</v>
      </c>
      <c r="W1058" s="129">
        <f t="shared" ref="W1058:W1121" si="157">V1058-N1058</f>
        <v>-20</v>
      </c>
    </row>
    <row r="1059" spans="1:23" ht="34.5" customHeight="1" outlineLevel="5" x14ac:dyDescent="0.2">
      <c r="A1059" s="91"/>
      <c r="B1059" s="93"/>
      <c r="C1059" s="95"/>
      <c r="D1059" s="95"/>
      <c r="E1059" s="97"/>
      <c r="F1059" s="101"/>
      <c r="G1059" s="103"/>
      <c r="H1059" s="103"/>
      <c r="I1059" s="22" t="s">
        <v>67</v>
      </c>
      <c r="J1059" s="23"/>
      <c r="K1059" s="23"/>
      <c r="L1059" s="23"/>
      <c r="M1059" s="23"/>
      <c r="N1059" s="23"/>
      <c r="O1059" s="24"/>
      <c r="P1059" s="50"/>
      <c r="Q1059" s="111" t="e">
        <f>#REF!*$Q$5</f>
        <v>#REF!</v>
      </c>
      <c r="R1059" s="111"/>
      <c r="S1059" s="111"/>
      <c r="T1059" s="111"/>
      <c r="U1059" s="92">
        <f t="shared" si="156"/>
        <v>0</v>
      </c>
      <c r="V1059" s="179"/>
      <c r="W1059" s="129">
        <f t="shared" si="157"/>
        <v>0</v>
      </c>
    </row>
    <row r="1060" spans="1:23" ht="34.5" customHeight="1" outlineLevel="6" x14ac:dyDescent="0.2">
      <c r="A1060" s="91"/>
      <c r="B1060" s="93"/>
      <c r="C1060" s="95"/>
      <c r="D1060" s="95"/>
      <c r="E1060" s="97"/>
      <c r="F1060" s="101"/>
      <c r="G1060" s="103"/>
      <c r="H1060" s="109"/>
      <c r="I1060" s="27" t="s">
        <v>59</v>
      </c>
      <c r="J1060" s="28"/>
      <c r="K1060" s="28"/>
      <c r="L1060" s="28"/>
      <c r="M1060" s="28"/>
      <c r="N1060" s="28"/>
      <c r="O1060" s="29"/>
      <c r="P1060" s="53"/>
      <c r="Q1060" s="111" t="e">
        <f>#REF!*$Q$5</f>
        <v>#REF!</v>
      </c>
      <c r="R1060" s="111"/>
      <c r="S1060" s="111"/>
      <c r="T1060" s="111"/>
      <c r="U1060" s="92">
        <f t="shared" si="156"/>
        <v>0</v>
      </c>
      <c r="V1060" s="179"/>
      <c r="W1060" s="129">
        <f t="shared" si="157"/>
        <v>0</v>
      </c>
    </row>
    <row r="1061" spans="1:23" ht="34.5" customHeight="1" outlineLevel="7" x14ac:dyDescent="0.2">
      <c r="A1061" s="91"/>
      <c r="B1061" s="93"/>
      <c r="C1061" s="95"/>
      <c r="D1061" s="95"/>
      <c r="E1061" s="97"/>
      <c r="F1061" s="101"/>
      <c r="G1061" s="103"/>
      <c r="H1061" s="109"/>
      <c r="I1061" s="16" t="s">
        <v>68</v>
      </c>
      <c r="J1061" s="17" t="s">
        <v>261</v>
      </c>
      <c r="K1061" s="17">
        <v>6223</v>
      </c>
      <c r="L1061" s="17">
        <v>0</v>
      </c>
      <c r="M1061" s="5">
        <f t="shared" ref="M1061:M1122" si="158">N1061-L1061</f>
        <v>0</v>
      </c>
      <c r="N1061" s="5">
        <v>0</v>
      </c>
      <c r="O1061" s="6">
        <f t="shared" ref="O1061:O1069" si="159">N1061/K1061</f>
        <v>0</v>
      </c>
      <c r="P1061" s="52"/>
      <c r="Q1061" s="111" t="e">
        <f>#REF!*$Q$5</f>
        <v>#REF!</v>
      </c>
      <c r="R1061" s="111"/>
      <c r="S1061" s="111"/>
      <c r="T1061" s="111">
        <v>0</v>
      </c>
      <c r="U1061" s="92">
        <f t="shared" si="156"/>
        <v>0</v>
      </c>
      <c r="V1061" s="179">
        <v>0</v>
      </c>
      <c r="W1061" s="129">
        <f t="shared" si="157"/>
        <v>0</v>
      </c>
    </row>
    <row r="1062" spans="1:23" ht="34.5" customHeight="1" outlineLevel="7" x14ac:dyDescent="0.2">
      <c r="A1062" s="91"/>
      <c r="B1062" s="93"/>
      <c r="C1062" s="95"/>
      <c r="D1062" s="95"/>
      <c r="E1062" s="97"/>
      <c r="F1062" s="101"/>
      <c r="G1062" s="103"/>
      <c r="H1062" s="109"/>
      <c r="I1062" s="16" t="s">
        <v>247</v>
      </c>
      <c r="J1062" s="17" t="s">
        <v>262</v>
      </c>
      <c r="K1062" s="17">
        <v>1</v>
      </c>
      <c r="L1062" s="5">
        <v>0</v>
      </c>
      <c r="M1062" s="5">
        <f t="shared" si="158"/>
        <v>0</v>
      </c>
      <c r="N1062" s="5">
        <v>0</v>
      </c>
      <c r="O1062" s="6">
        <f t="shared" si="159"/>
        <v>0</v>
      </c>
      <c r="P1062" s="41"/>
      <c r="Q1062" s="111" t="e">
        <f>#REF!*$Q$5</f>
        <v>#REF!</v>
      </c>
      <c r="R1062" s="111"/>
      <c r="S1062" s="111"/>
      <c r="T1062" s="111">
        <v>0</v>
      </c>
      <c r="U1062" s="92">
        <f t="shared" si="156"/>
        <v>0</v>
      </c>
      <c r="V1062" s="179">
        <v>0</v>
      </c>
      <c r="W1062" s="129">
        <f t="shared" si="157"/>
        <v>0</v>
      </c>
    </row>
    <row r="1063" spans="1:23" ht="34.5" customHeight="1" outlineLevel="7" x14ac:dyDescent="0.2">
      <c r="A1063" s="91"/>
      <c r="B1063" s="93"/>
      <c r="C1063" s="95"/>
      <c r="D1063" s="95"/>
      <c r="E1063" s="97"/>
      <c r="F1063" s="101"/>
      <c r="G1063" s="103"/>
      <c r="H1063" s="109"/>
      <c r="I1063" s="4" t="s">
        <v>69</v>
      </c>
      <c r="J1063" s="17" t="s">
        <v>261</v>
      </c>
      <c r="K1063" s="17">
        <v>4045</v>
      </c>
      <c r="L1063" s="5">
        <v>0</v>
      </c>
      <c r="M1063" s="5">
        <f t="shared" si="158"/>
        <v>0</v>
      </c>
      <c r="N1063" s="5">
        <v>0</v>
      </c>
      <c r="O1063" s="6">
        <f t="shared" si="159"/>
        <v>0</v>
      </c>
      <c r="P1063" s="41"/>
      <c r="Q1063" s="111" t="e">
        <f>#REF!*$Q$5</f>
        <v>#REF!</v>
      </c>
      <c r="R1063" s="111"/>
      <c r="S1063" s="111"/>
      <c r="T1063" s="111">
        <v>0</v>
      </c>
      <c r="U1063" s="92">
        <f t="shared" si="156"/>
        <v>0</v>
      </c>
      <c r="V1063" s="179">
        <v>0</v>
      </c>
      <c r="W1063" s="129">
        <f t="shared" si="157"/>
        <v>0</v>
      </c>
    </row>
    <row r="1064" spans="1:23" ht="34.5" customHeight="1" outlineLevel="7" x14ac:dyDescent="0.2">
      <c r="A1064" s="91"/>
      <c r="B1064" s="93"/>
      <c r="C1064" s="95"/>
      <c r="D1064" s="95"/>
      <c r="E1064" s="97"/>
      <c r="F1064" s="101"/>
      <c r="G1064" s="103"/>
      <c r="H1064" s="109"/>
      <c r="I1064" s="4" t="s">
        <v>70</v>
      </c>
      <c r="J1064" s="17" t="s">
        <v>261</v>
      </c>
      <c r="K1064" s="17">
        <v>1</v>
      </c>
      <c r="L1064" s="5">
        <v>0</v>
      </c>
      <c r="M1064" s="5">
        <f t="shared" si="158"/>
        <v>0</v>
      </c>
      <c r="N1064" s="5">
        <v>0</v>
      </c>
      <c r="O1064" s="6">
        <f t="shared" si="159"/>
        <v>0</v>
      </c>
      <c r="P1064" s="41"/>
      <c r="Q1064" s="111" t="e">
        <f>#REF!*$Q$5</f>
        <v>#REF!</v>
      </c>
      <c r="R1064" s="111"/>
      <c r="S1064" s="111"/>
      <c r="T1064" s="111">
        <v>0</v>
      </c>
      <c r="U1064" s="92">
        <f t="shared" si="156"/>
        <v>0</v>
      </c>
      <c r="V1064" s="179">
        <v>0</v>
      </c>
      <c r="W1064" s="129">
        <f t="shared" si="157"/>
        <v>0</v>
      </c>
    </row>
    <row r="1065" spans="1:23" ht="34.5" customHeight="1" outlineLevel="7" x14ac:dyDescent="0.2">
      <c r="A1065" s="91"/>
      <c r="B1065" s="93"/>
      <c r="C1065" s="95"/>
      <c r="D1065" s="95"/>
      <c r="E1065" s="97"/>
      <c r="F1065" s="101"/>
      <c r="G1065" s="103"/>
      <c r="H1065" s="109"/>
      <c r="I1065" s="4" t="s">
        <v>62</v>
      </c>
      <c r="J1065" s="17" t="s">
        <v>261</v>
      </c>
      <c r="K1065" s="17">
        <v>4045</v>
      </c>
      <c r="L1065" s="5">
        <v>0</v>
      </c>
      <c r="M1065" s="5">
        <f t="shared" si="158"/>
        <v>0</v>
      </c>
      <c r="N1065" s="5">
        <v>0</v>
      </c>
      <c r="O1065" s="6">
        <f t="shared" si="159"/>
        <v>0</v>
      </c>
      <c r="P1065" s="41"/>
      <c r="Q1065" s="111" t="e">
        <f>#REF!*$Q$5</f>
        <v>#REF!</v>
      </c>
      <c r="R1065" s="111"/>
      <c r="S1065" s="111"/>
      <c r="T1065" s="111">
        <v>0</v>
      </c>
      <c r="U1065" s="92">
        <f t="shared" si="156"/>
        <v>0</v>
      </c>
      <c r="V1065" s="179">
        <v>0</v>
      </c>
      <c r="W1065" s="129">
        <f t="shared" si="157"/>
        <v>0</v>
      </c>
    </row>
    <row r="1066" spans="1:23" ht="34.5" customHeight="1" outlineLevel="7" x14ac:dyDescent="0.2">
      <c r="A1066" s="91"/>
      <c r="B1066" s="93"/>
      <c r="C1066" s="95"/>
      <c r="D1066" s="95"/>
      <c r="E1066" s="97"/>
      <c r="F1066" s="101"/>
      <c r="G1066" s="103"/>
      <c r="H1066" s="109"/>
      <c r="I1066" s="4" t="s">
        <v>63</v>
      </c>
      <c r="J1066" s="17" t="s">
        <v>261</v>
      </c>
      <c r="K1066" s="17">
        <v>4045</v>
      </c>
      <c r="L1066" s="5">
        <v>0</v>
      </c>
      <c r="M1066" s="5">
        <f t="shared" si="158"/>
        <v>0</v>
      </c>
      <c r="N1066" s="5">
        <v>0</v>
      </c>
      <c r="O1066" s="6">
        <f t="shared" si="159"/>
        <v>0</v>
      </c>
      <c r="P1066" s="41"/>
      <c r="Q1066" s="111" t="e">
        <f>#REF!*$Q$5</f>
        <v>#REF!</v>
      </c>
      <c r="R1066" s="111"/>
      <c r="S1066" s="111"/>
      <c r="T1066" s="111">
        <v>0</v>
      </c>
      <c r="U1066" s="92">
        <f t="shared" si="156"/>
        <v>0</v>
      </c>
      <c r="V1066" s="179">
        <v>0</v>
      </c>
      <c r="W1066" s="129">
        <f t="shared" si="157"/>
        <v>0</v>
      </c>
    </row>
    <row r="1067" spans="1:23" ht="34.5" customHeight="1" outlineLevel="7" x14ac:dyDescent="0.2">
      <c r="A1067" s="91"/>
      <c r="B1067" s="93"/>
      <c r="C1067" s="95"/>
      <c r="D1067" s="95"/>
      <c r="E1067" s="97"/>
      <c r="F1067" s="101"/>
      <c r="G1067" s="103"/>
      <c r="H1067" s="109"/>
      <c r="I1067" s="4" t="s">
        <v>64</v>
      </c>
      <c r="J1067" s="17" t="s">
        <v>261</v>
      </c>
      <c r="K1067" s="17">
        <v>4045</v>
      </c>
      <c r="L1067" s="5">
        <v>0</v>
      </c>
      <c r="M1067" s="5">
        <f t="shared" si="158"/>
        <v>0</v>
      </c>
      <c r="N1067" s="5">
        <v>0</v>
      </c>
      <c r="O1067" s="6">
        <f t="shared" si="159"/>
        <v>0</v>
      </c>
      <c r="P1067" s="41"/>
      <c r="Q1067" s="111" t="e">
        <f>#REF!*$Q$5</f>
        <v>#REF!</v>
      </c>
      <c r="R1067" s="111"/>
      <c r="S1067" s="111"/>
      <c r="T1067" s="111">
        <v>0</v>
      </c>
      <c r="U1067" s="92">
        <f t="shared" si="156"/>
        <v>0</v>
      </c>
      <c r="V1067" s="179">
        <v>0</v>
      </c>
      <c r="W1067" s="129">
        <f t="shared" si="157"/>
        <v>0</v>
      </c>
    </row>
    <row r="1068" spans="1:23" ht="34.5" customHeight="1" outlineLevel="7" x14ac:dyDescent="0.2">
      <c r="A1068" s="91"/>
      <c r="B1068" s="93"/>
      <c r="C1068" s="95"/>
      <c r="D1068" s="95"/>
      <c r="E1068" s="97"/>
      <c r="F1068" s="101"/>
      <c r="G1068" s="103"/>
      <c r="H1068" s="109"/>
      <c r="I1068" s="4" t="s">
        <v>71</v>
      </c>
      <c r="J1068" s="17" t="s">
        <v>261</v>
      </c>
      <c r="K1068" s="17">
        <v>4045</v>
      </c>
      <c r="L1068" s="5">
        <v>0</v>
      </c>
      <c r="M1068" s="5">
        <f t="shared" si="158"/>
        <v>0</v>
      </c>
      <c r="N1068" s="5">
        <v>0</v>
      </c>
      <c r="O1068" s="6">
        <f t="shared" si="159"/>
        <v>0</v>
      </c>
      <c r="P1068" s="41"/>
      <c r="Q1068" s="111" t="e">
        <f>#REF!*$Q$5</f>
        <v>#REF!</v>
      </c>
      <c r="R1068" s="111"/>
      <c r="S1068" s="111"/>
      <c r="T1068" s="111">
        <v>0</v>
      </c>
      <c r="U1068" s="92">
        <f t="shared" si="156"/>
        <v>0</v>
      </c>
      <c r="V1068" s="179">
        <v>0</v>
      </c>
      <c r="W1068" s="129">
        <f t="shared" si="157"/>
        <v>0</v>
      </c>
    </row>
    <row r="1069" spans="1:23" ht="34.5" customHeight="1" outlineLevel="7" x14ac:dyDescent="0.2">
      <c r="A1069" s="91"/>
      <c r="B1069" s="93"/>
      <c r="C1069" s="95"/>
      <c r="D1069" s="95"/>
      <c r="E1069" s="97"/>
      <c r="F1069" s="101"/>
      <c r="G1069" s="103"/>
      <c r="H1069" s="109"/>
      <c r="I1069" s="4" t="s">
        <v>51</v>
      </c>
      <c r="J1069" s="5" t="s">
        <v>257</v>
      </c>
      <c r="K1069" s="5">
        <v>100</v>
      </c>
      <c r="L1069" s="5">
        <v>40</v>
      </c>
      <c r="M1069" s="5">
        <f t="shared" si="158"/>
        <v>0</v>
      </c>
      <c r="N1069" s="5">
        <v>40</v>
      </c>
      <c r="O1069" s="6">
        <f t="shared" si="159"/>
        <v>0.4</v>
      </c>
      <c r="P1069" s="41"/>
      <c r="Q1069" s="111" t="e">
        <f>#REF!*$Q$5</f>
        <v>#REF!</v>
      </c>
      <c r="R1069" s="111"/>
      <c r="S1069" s="111"/>
      <c r="T1069" s="111">
        <v>20</v>
      </c>
      <c r="U1069" s="92">
        <f t="shared" si="156"/>
        <v>-20</v>
      </c>
      <c r="V1069" s="179">
        <v>20</v>
      </c>
      <c r="W1069" s="129">
        <f t="shared" si="157"/>
        <v>-20</v>
      </c>
    </row>
    <row r="1070" spans="1:23" ht="34.5" customHeight="1" outlineLevel="6" x14ac:dyDescent="0.2">
      <c r="A1070" s="91"/>
      <c r="B1070" s="93"/>
      <c r="C1070" s="95"/>
      <c r="D1070" s="95"/>
      <c r="E1070" s="97"/>
      <c r="F1070" s="101"/>
      <c r="G1070" s="103"/>
      <c r="H1070" s="109"/>
      <c r="I1070" s="27" t="s">
        <v>65</v>
      </c>
      <c r="J1070" s="28"/>
      <c r="K1070" s="28"/>
      <c r="L1070" s="28"/>
      <c r="M1070" s="28"/>
      <c r="N1070" s="28"/>
      <c r="O1070" s="29"/>
      <c r="P1070" s="53"/>
      <c r="Q1070" s="111" t="e">
        <f>#REF!*$Q$5</f>
        <v>#REF!</v>
      </c>
      <c r="R1070" s="111"/>
      <c r="S1070" s="111"/>
      <c r="T1070" s="111"/>
      <c r="U1070" s="92">
        <f t="shared" si="156"/>
        <v>0</v>
      </c>
      <c r="V1070" s="179"/>
      <c r="W1070" s="129">
        <f t="shared" si="157"/>
        <v>0</v>
      </c>
    </row>
    <row r="1071" spans="1:23" ht="34.5" customHeight="1" outlineLevel="7" x14ac:dyDescent="0.2">
      <c r="A1071" s="91"/>
      <c r="B1071" s="93"/>
      <c r="C1071" s="95"/>
      <c r="D1071" s="95"/>
      <c r="E1071" s="97"/>
      <c r="F1071" s="101"/>
      <c r="G1071" s="103"/>
      <c r="H1071" s="109"/>
      <c r="I1071" s="16" t="s">
        <v>68</v>
      </c>
      <c r="J1071" s="17" t="s">
        <v>261</v>
      </c>
      <c r="K1071" s="17">
        <v>36676</v>
      </c>
      <c r="L1071" s="17">
        <v>0</v>
      </c>
      <c r="M1071" s="5">
        <f t="shared" si="158"/>
        <v>0</v>
      </c>
      <c r="N1071" s="5">
        <v>0</v>
      </c>
      <c r="O1071" s="6">
        <f t="shared" ref="O1071:O1079" si="160">N1071/K1071</f>
        <v>0</v>
      </c>
      <c r="P1071" s="52"/>
      <c r="Q1071" s="111" t="e">
        <f>#REF!*$Q$5</f>
        <v>#REF!</v>
      </c>
      <c r="R1071" s="111"/>
      <c r="S1071" s="111"/>
      <c r="T1071" s="111">
        <v>0</v>
      </c>
      <c r="U1071" s="92">
        <f t="shared" si="156"/>
        <v>0</v>
      </c>
      <c r="V1071" s="179">
        <v>0</v>
      </c>
      <c r="W1071" s="129">
        <f t="shared" si="157"/>
        <v>0</v>
      </c>
    </row>
    <row r="1072" spans="1:23" ht="34.5" customHeight="1" outlineLevel="7" x14ac:dyDescent="0.2">
      <c r="A1072" s="91"/>
      <c r="B1072" s="93"/>
      <c r="C1072" s="95"/>
      <c r="D1072" s="95"/>
      <c r="E1072" s="97"/>
      <c r="F1072" s="101"/>
      <c r="G1072" s="103"/>
      <c r="H1072" s="109"/>
      <c r="I1072" s="16" t="s">
        <v>247</v>
      </c>
      <c r="J1072" s="17" t="s">
        <v>262</v>
      </c>
      <c r="K1072" s="17">
        <v>1</v>
      </c>
      <c r="L1072" s="5">
        <v>0</v>
      </c>
      <c r="M1072" s="5">
        <f t="shared" si="158"/>
        <v>0</v>
      </c>
      <c r="N1072" s="5">
        <v>0</v>
      </c>
      <c r="O1072" s="6">
        <f t="shared" si="160"/>
        <v>0</v>
      </c>
      <c r="P1072" s="41"/>
      <c r="Q1072" s="111" t="e">
        <f>#REF!*$Q$5</f>
        <v>#REF!</v>
      </c>
      <c r="R1072" s="111"/>
      <c r="S1072" s="111"/>
      <c r="T1072" s="111">
        <v>0</v>
      </c>
      <c r="U1072" s="92">
        <f t="shared" si="156"/>
        <v>0</v>
      </c>
      <c r="V1072" s="179">
        <v>0</v>
      </c>
      <c r="W1072" s="129">
        <f t="shared" si="157"/>
        <v>0</v>
      </c>
    </row>
    <row r="1073" spans="1:23" ht="34.5" customHeight="1" outlineLevel="7" x14ac:dyDescent="0.2">
      <c r="A1073" s="91"/>
      <c r="B1073" s="93"/>
      <c r="C1073" s="95"/>
      <c r="D1073" s="95"/>
      <c r="E1073" s="97"/>
      <c r="F1073" s="101"/>
      <c r="G1073" s="103"/>
      <c r="H1073" s="109"/>
      <c r="I1073" s="4" t="s">
        <v>69</v>
      </c>
      <c r="J1073" s="17" t="s">
        <v>261</v>
      </c>
      <c r="K1073" s="17">
        <v>25673</v>
      </c>
      <c r="L1073" s="5">
        <v>0</v>
      </c>
      <c r="M1073" s="5">
        <f t="shared" si="158"/>
        <v>0</v>
      </c>
      <c r="N1073" s="5">
        <v>0</v>
      </c>
      <c r="O1073" s="6">
        <f t="shared" si="160"/>
        <v>0</v>
      </c>
      <c r="P1073" s="41"/>
      <c r="Q1073" s="111" t="e">
        <f>#REF!*$Q$5</f>
        <v>#REF!</v>
      </c>
      <c r="R1073" s="111"/>
      <c r="S1073" s="111"/>
      <c r="T1073" s="111">
        <v>0</v>
      </c>
      <c r="U1073" s="92">
        <f t="shared" si="156"/>
        <v>0</v>
      </c>
      <c r="V1073" s="179">
        <v>0</v>
      </c>
      <c r="W1073" s="129">
        <f t="shared" si="157"/>
        <v>0</v>
      </c>
    </row>
    <row r="1074" spans="1:23" ht="34.5" customHeight="1" outlineLevel="7" x14ac:dyDescent="0.2">
      <c r="A1074" s="91"/>
      <c r="B1074" s="93"/>
      <c r="C1074" s="95"/>
      <c r="D1074" s="95"/>
      <c r="E1074" s="97"/>
      <c r="F1074" s="101"/>
      <c r="G1074" s="103"/>
      <c r="H1074" s="109"/>
      <c r="I1074" s="4" t="s">
        <v>70</v>
      </c>
      <c r="J1074" s="17" t="s">
        <v>261</v>
      </c>
      <c r="K1074" s="17">
        <v>611</v>
      </c>
      <c r="L1074" s="5">
        <v>0</v>
      </c>
      <c r="M1074" s="5">
        <f t="shared" si="158"/>
        <v>0</v>
      </c>
      <c r="N1074" s="5">
        <v>0</v>
      </c>
      <c r="O1074" s="6">
        <f t="shared" si="160"/>
        <v>0</v>
      </c>
      <c r="P1074" s="41"/>
      <c r="Q1074" s="111" t="e">
        <f>#REF!*$Q$5</f>
        <v>#REF!</v>
      </c>
      <c r="R1074" s="111"/>
      <c r="S1074" s="111"/>
      <c r="T1074" s="111">
        <v>0</v>
      </c>
      <c r="U1074" s="92">
        <f t="shared" si="156"/>
        <v>0</v>
      </c>
      <c r="V1074" s="179">
        <v>0</v>
      </c>
      <c r="W1074" s="129">
        <f t="shared" si="157"/>
        <v>0</v>
      </c>
    </row>
    <row r="1075" spans="1:23" ht="34.5" customHeight="1" outlineLevel="7" x14ac:dyDescent="0.2">
      <c r="A1075" s="91"/>
      <c r="B1075" s="93"/>
      <c r="C1075" s="95"/>
      <c r="D1075" s="95"/>
      <c r="E1075" s="97"/>
      <c r="F1075" s="101"/>
      <c r="G1075" s="103"/>
      <c r="H1075" s="109"/>
      <c r="I1075" s="4" t="s">
        <v>62</v>
      </c>
      <c r="J1075" s="17" t="s">
        <v>261</v>
      </c>
      <c r="K1075" s="17">
        <v>25673</v>
      </c>
      <c r="L1075" s="5">
        <v>0</v>
      </c>
      <c r="M1075" s="5">
        <f t="shared" si="158"/>
        <v>0</v>
      </c>
      <c r="N1075" s="5">
        <v>0</v>
      </c>
      <c r="O1075" s="6">
        <f t="shared" si="160"/>
        <v>0</v>
      </c>
      <c r="P1075" s="41"/>
      <c r="Q1075" s="111" t="e">
        <f>#REF!*$Q$5</f>
        <v>#REF!</v>
      </c>
      <c r="R1075" s="111"/>
      <c r="S1075" s="111"/>
      <c r="T1075" s="111">
        <v>0</v>
      </c>
      <c r="U1075" s="92">
        <f t="shared" si="156"/>
        <v>0</v>
      </c>
      <c r="V1075" s="179">
        <v>0</v>
      </c>
      <c r="W1075" s="129">
        <f t="shared" si="157"/>
        <v>0</v>
      </c>
    </row>
    <row r="1076" spans="1:23" ht="34.5" customHeight="1" outlineLevel="7" x14ac:dyDescent="0.2">
      <c r="A1076" s="91"/>
      <c r="B1076" s="93"/>
      <c r="C1076" s="95"/>
      <c r="D1076" s="95"/>
      <c r="E1076" s="97"/>
      <c r="F1076" s="101"/>
      <c r="G1076" s="103"/>
      <c r="H1076" s="109"/>
      <c r="I1076" s="4" t="s">
        <v>63</v>
      </c>
      <c r="J1076" s="17" t="s">
        <v>261</v>
      </c>
      <c r="K1076" s="17">
        <v>25673</v>
      </c>
      <c r="L1076" s="5">
        <v>0</v>
      </c>
      <c r="M1076" s="5">
        <f t="shared" si="158"/>
        <v>0</v>
      </c>
      <c r="N1076" s="5">
        <v>0</v>
      </c>
      <c r="O1076" s="6">
        <f t="shared" si="160"/>
        <v>0</v>
      </c>
      <c r="P1076" s="41"/>
      <c r="Q1076" s="111" t="e">
        <f>#REF!*$Q$5</f>
        <v>#REF!</v>
      </c>
      <c r="R1076" s="111"/>
      <c r="S1076" s="111"/>
      <c r="T1076" s="111">
        <v>0</v>
      </c>
      <c r="U1076" s="92">
        <f t="shared" si="156"/>
        <v>0</v>
      </c>
      <c r="V1076" s="179">
        <v>0</v>
      </c>
      <c r="W1076" s="129">
        <f t="shared" si="157"/>
        <v>0</v>
      </c>
    </row>
    <row r="1077" spans="1:23" ht="34.5" customHeight="1" outlineLevel="7" x14ac:dyDescent="0.2">
      <c r="A1077" s="91"/>
      <c r="B1077" s="93"/>
      <c r="C1077" s="95"/>
      <c r="D1077" s="95"/>
      <c r="E1077" s="97"/>
      <c r="F1077" s="101"/>
      <c r="G1077" s="103"/>
      <c r="H1077" s="109"/>
      <c r="I1077" s="4" t="s">
        <v>64</v>
      </c>
      <c r="J1077" s="17" t="s">
        <v>261</v>
      </c>
      <c r="K1077" s="17">
        <v>25673</v>
      </c>
      <c r="L1077" s="5">
        <v>0</v>
      </c>
      <c r="M1077" s="5">
        <f t="shared" si="158"/>
        <v>0</v>
      </c>
      <c r="N1077" s="5">
        <v>0</v>
      </c>
      <c r="O1077" s="6">
        <f t="shared" si="160"/>
        <v>0</v>
      </c>
      <c r="P1077" s="41"/>
      <c r="Q1077" s="111" t="e">
        <f>#REF!*$Q$5</f>
        <v>#REF!</v>
      </c>
      <c r="R1077" s="111"/>
      <c r="S1077" s="111"/>
      <c r="T1077" s="111">
        <v>0</v>
      </c>
      <c r="U1077" s="92">
        <f t="shared" si="156"/>
        <v>0</v>
      </c>
      <c r="V1077" s="179">
        <v>0</v>
      </c>
      <c r="W1077" s="129">
        <f t="shared" si="157"/>
        <v>0</v>
      </c>
    </row>
    <row r="1078" spans="1:23" ht="34.5" customHeight="1" outlineLevel="7" x14ac:dyDescent="0.2">
      <c r="A1078" s="91"/>
      <c r="B1078" s="93"/>
      <c r="C1078" s="95"/>
      <c r="D1078" s="95"/>
      <c r="E1078" s="97"/>
      <c r="F1078" s="101"/>
      <c r="G1078" s="103"/>
      <c r="H1078" s="109"/>
      <c r="I1078" s="4" t="s">
        <v>71</v>
      </c>
      <c r="J1078" s="17" t="s">
        <v>261</v>
      </c>
      <c r="K1078" s="17">
        <v>25673</v>
      </c>
      <c r="L1078" s="5">
        <v>0</v>
      </c>
      <c r="M1078" s="5">
        <f t="shared" si="158"/>
        <v>0</v>
      </c>
      <c r="N1078" s="5">
        <v>0</v>
      </c>
      <c r="O1078" s="6">
        <f t="shared" si="160"/>
        <v>0</v>
      </c>
      <c r="P1078" s="41"/>
      <c r="Q1078" s="111" t="e">
        <f>#REF!*$Q$5</f>
        <v>#REF!</v>
      </c>
      <c r="R1078" s="111"/>
      <c r="S1078" s="111"/>
      <c r="T1078" s="111">
        <v>0</v>
      </c>
      <c r="U1078" s="92">
        <f t="shared" si="156"/>
        <v>0</v>
      </c>
      <c r="V1078" s="179">
        <v>0</v>
      </c>
      <c r="W1078" s="129">
        <f t="shared" si="157"/>
        <v>0</v>
      </c>
    </row>
    <row r="1079" spans="1:23" ht="34.5" customHeight="1" outlineLevel="7" x14ac:dyDescent="0.2">
      <c r="A1079" s="91"/>
      <c r="B1079" s="93"/>
      <c r="C1079" s="95"/>
      <c r="D1079" s="95"/>
      <c r="E1079" s="97"/>
      <c r="F1079" s="101"/>
      <c r="G1079" s="103"/>
      <c r="H1079" s="109"/>
      <c r="I1079" s="4" t="s">
        <v>51</v>
      </c>
      <c r="J1079" s="5" t="s">
        <v>257</v>
      </c>
      <c r="K1079" s="5">
        <v>100</v>
      </c>
      <c r="L1079" s="5">
        <v>40</v>
      </c>
      <c r="M1079" s="5">
        <f t="shared" si="158"/>
        <v>0</v>
      </c>
      <c r="N1079" s="5">
        <v>40</v>
      </c>
      <c r="O1079" s="6">
        <f t="shared" si="160"/>
        <v>0.4</v>
      </c>
      <c r="P1079" s="41"/>
      <c r="Q1079" s="111" t="e">
        <f>#REF!*$Q$5</f>
        <v>#REF!</v>
      </c>
      <c r="R1079" s="111"/>
      <c r="S1079" s="111"/>
      <c r="T1079" s="111">
        <v>20</v>
      </c>
      <c r="U1079" s="92">
        <f t="shared" si="156"/>
        <v>-20</v>
      </c>
      <c r="V1079" s="179">
        <v>20</v>
      </c>
      <c r="W1079" s="129">
        <f t="shared" si="157"/>
        <v>-20</v>
      </c>
    </row>
    <row r="1080" spans="1:23" ht="34.5" customHeight="1" outlineLevel="6" x14ac:dyDescent="0.2">
      <c r="A1080" s="91"/>
      <c r="B1080" s="93"/>
      <c r="C1080" s="95"/>
      <c r="D1080" s="95"/>
      <c r="E1080" s="97"/>
      <c r="F1080" s="101"/>
      <c r="G1080" s="103"/>
      <c r="H1080" s="109"/>
      <c r="I1080" s="27" t="s">
        <v>233</v>
      </c>
      <c r="J1080" s="28"/>
      <c r="K1080" s="28"/>
      <c r="L1080" s="28"/>
      <c r="M1080" s="28"/>
      <c r="N1080" s="28"/>
      <c r="O1080" s="29"/>
      <c r="P1080" s="53"/>
      <c r="Q1080" s="111" t="e">
        <f>#REF!*$Q$5</f>
        <v>#REF!</v>
      </c>
      <c r="R1080" s="111"/>
      <c r="S1080" s="111"/>
      <c r="T1080" s="111"/>
      <c r="U1080" s="92">
        <f t="shared" si="156"/>
        <v>0</v>
      </c>
      <c r="V1080" s="179"/>
      <c r="W1080" s="129">
        <f t="shared" si="157"/>
        <v>0</v>
      </c>
    </row>
    <row r="1081" spans="1:23" ht="34.5" customHeight="1" outlineLevel="7" x14ac:dyDescent="0.2">
      <c r="A1081" s="91"/>
      <c r="B1081" s="93"/>
      <c r="C1081" s="95"/>
      <c r="D1081" s="95"/>
      <c r="E1081" s="97"/>
      <c r="F1081" s="101"/>
      <c r="G1081" s="103"/>
      <c r="H1081" s="109"/>
      <c r="I1081" s="16" t="s">
        <v>68</v>
      </c>
      <c r="J1081" s="17" t="s">
        <v>261</v>
      </c>
      <c r="K1081" s="17">
        <v>544</v>
      </c>
      <c r="L1081" s="17">
        <v>0</v>
      </c>
      <c r="M1081" s="5">
        <f t="shared" si="158"/>
        <v>0</v>
      </c>
      <c r="N1081" s="5">
        <v>0</v>
      </c>
      <c r="O1081" s="6">
        <f t="shared" ref="O1081:O1089" si="161">N1081/K1081</f>
        <v>0</v>
      </c>
      <c r="P1081" s="52"/>
      <c r="Q1081" s="111" t="e">
        <f>#REF!*$Q$5</f>
        <v>#REF!</v>
      </c>
      <c r="R1081" s="111"/>
      <c r="S1081" s="111"/>
      <c r="T1081" s="111">
        <v>0</v>
      </c>
      <c r="U1081" s="92">
        <f t="shared" si="156"/>
        <v>0</v>
      </c>
      <c r="V1081" s="179">
        <v>0</v>
      </c>
      <c r="W1081" s="129">
        <f t="shared" si="157"/>
        <v>0</v>
      </c>
    </row>
    <row r="1082" spans="1:23" ht="34.5" customHeight="1" outlineLevel="7" x14ac:dyDescent="0.2">
      <c r="A1082" s="91"/>
      <c r="B1082" s="93"/>
      <c r="C1082" s="95"/>
      <c r="D1082" s="95"/>
      <c r="E1082" s="97"/>
      <c r="F1082" s="101"/>
      <c r="G1082" s="103"/>
      <c r="H1082" s="109"/>
      <c r="I1082" s="16" t="s">
        <v>247</v>
      </c>
      <c r="J1082" s="17" t="s">
        <v>262</v>
      </c>
      <c r="K1082" s="17">
        <v>1</v>
      </c>
      <c r="L1082" s="5">
        <v>0</v>
      </c>
      <c r="M1082" s="5">
        <f t="shared" si="158"/>
        <v>0</v>
      </c>
      <c r="N1082" s="5">
        <v>0</v>
      </c>
      <c r="O1082" s="6">
        <f t="shared" si="161"/>
        <v>0</v>
      </c>
      <c r="P1082" s="41"/>
      <c r="Q1082" s="111" t="e">
        <f>#REF!*$Q$5</f>
        <v>#REF!</v>
      </c>
      <c r="R1082" s="111"/>
      <c r="S1082" s="111"/>
      <c r="T1082" s="111">
        <v>0</v>
      </c>
      <c r="U1082" s="92">
        <f t="shared" si="156"/>
        <v>0</v>
      </c>
      <c r="V1082" s="179">
        <v>0</v>
      </c>
      <c r="W1082" s="129">
        <f t="shared" si="157"/>
        <v>0</v>
      </c>
    </row>
    <row r="1083" spans="1:23" ht="34.5" customHeight="1" outlineLevel="7" x14ac:dyDescent="0.2">
      <c r="A1083" s="91"/>
      <c r="B1083" s="93"/>
      <c r="C1083" s="95"/>
      <c r="D1083" s="95"/>
      <c r="E1083" s="97"/>
      <c r="F1083" s="101"/>
      <c r="G1083" s="103"/>
      <c r="H1083" s="109"/>
      <c r="I1083" s="4" t="s">
        <v>69</v>
      </c>
      <c r="J1083" s="17" t="s">
        <v>261</v>
      </c>
      <c r="K1083" s="17">
        <v>381</v>
      </c>
      <c r="L1083" s="5">
        <v>0</v>
      </c>
      <c r="M1083" s="5">
        <f t="shared" si="158"/>
        <v>0</v>
      </c>
      <c r="N1083" s="5">
        <v>0</v>
      </c>
      <c r="O1083" s="6">
        <f t="shared" si="161"/>
        <v>0</v>
      </c>
      <c r="P1083" s="41"/>
      <c r="Q1083" s="111" t="e">
        <f>#REF!*$Q$5</f>
        <v>#REF!</v>
      </c>
      <c r="R1083" s="111"/>
      <c r="S1083" s="111"/>
      <c r="T1083" s="111">
        <v>0</v>
      </c>
      <c r="U1083" s="92">
        <f t="shared" si="156"/>
        <v>0</v>
      </c>
      <c r="V1083" s="179">
        <v>0</v>
      </c>
      <c r="W1083" s="129">
        <f t="shared" si="157"/>
        <v>0</v>
      </c>
    </row>
    <row r="1084" spans="1:23" ht="34.5" customHeight="1" outlineLevel="7" x14ac:dyDescent="0.2">
      <c r="A1084" s="91"/>
      <c r="B1084" s="93"/>
      <c r="C1084" s="95"/>
      <c r="D1084" s="95"/>
      <c r="E1084" s="97"/>
      <c r="F1084" s="101"/>
      <c r="G1084" s="103"/>
      <c r="H1084" s="109"/>
      <c r="I1084" s="4" t="s">
        <v>70</v>
      </c>
      <c r="J1084" s="17" t="s">
        <v>261</v>
      </c>
      <c r="K1084" s="17">
        <v>611</v>
      </c>
      <c r="L1084" s="5">
        <v>0</v>
      </c>
      <c r="M1084" s="5">
        <f t="shared" si="158"/>
        <v>0</v>
      </c>
      <c r="N1084" s="5">
        <v>0</v>
      </c>
      <c r="O1084" s="6">
        <f t="shared" si="161"/>
        <v>0</v>
      </c>
      <c r="P1084" s="41"/>
      <c r="Q1084" s="111" t="e">
        <f>#REF!*$Q$5</f>
        <v>#REF!</v>
      </c>
      <c r="R1084" s="111"/>
      <c r="S1084" s="111"/>
      <c r="T1084" s="111">
        <v>0</v>
      </c>
      <c r="U1084" s="92">
        <f t="shared" si="156"/>
        <v>0</v>
      </c>
      <c r="V1084" s="179">
        <v>0</v>
      </c>
      <c r="W1084" s="129">
        <f t="shared" si="157"/>
        <v>0</v>
      </c>
    </row>
    <row r="1085" spans="1:23" ht="34.5" customHeight="1" outlineLevel="7" x14ac:dyDescent="0.2">
      <c r="A1085" s="91"/>
      <c r="B1085" s="93"/>
      <c r="C1085" s="95"/>
      <c r="D1085" s="95"/>
      <c r="E1085" s="97"/>
      <c r="F1085" s="101"/>
      <c r="G1085" s="103"/>
      <c r="H1085" s="109"/>
      <c r="I1085" s="4" t="s">
        <v>62</v>
      </c>
      <c r="J1085" s="17" t="s">
        <v>261</v>
      </c>
      <c r="K1085" s="17">
        <v>381</v>
      </c>
      <c r="L1085" s="5">
        <v>0</v>
      </c>
      <c r="M1085" s="5">
        <f t="shared" si="158"/>
        <v>0</v>
      </c>
      <c r="N1085" s="5">
        <v>0</v>
      </c>
      <c r="O1085" s="6">
        <f t="shared" si="161"/>
        <v>0</v>
      </c>
      <c r="P1085" s="41"/>
      <c r="Q1085" s="111" t="e">
        <f>#REF!*$Q$5</f>
        <v>#REF!</v>
      </c>
      <c r="R1085" s="111"/>
      <c r="S1085" s="111"/>
      <c r="T1085" s="111">
        <v>0</v>
      </c>
      <c r="U1085" s="92">
        <f t="shared" si="156"/>
        <v>0</v>
      </c>
      <c r="V1085" s="179">
        <v>0</v>
      </c>
      <c r="W1085" s="129">
        <f t="shared" si="157"/>
        <v>0</v>
      </c>
    </row>
    <row r="1086" spans="1:23" ht="34.5" customHeight="1" outlineLevel="7" x14ac:dyDescent="0.2">
      <c r="A1086" s="91"/>
      <c r="B1086" s="93"/>
      <c r="C1086" s="95"/>
      <c r="D1086" s="95"/>
      <c r="E1086" s="97"/>
      <c r="F1086" s="101"/>
      <c r="G1086" s="103"/>
      <c r="H1086" s="109"/>
      <c r="I1086" s="4" t="s">
        <v>63</v>
      </c>
      <c r="J1086" s="17" t="s">
        <v>261</v>
      </c>
      <c r="K1086" s="17">
        <v>381</v>
      </c>
      <c r="L1086" s="5">
        <v>0</v>
      </c>
      <c r="M1086" s="5">
        <f t="shared" si="158"/>
        <v>0</v>
      </c>
      <c r="N1086" s="5">
        <v>0</v>
      </c>
      <c r="O1086" s="6">
        <f t="shared" si="161"/>
        <v>0</v>
      </c>
      <c r="P1086" s="41"/>
      <c r="Q1086" s="111" t="e">
        <f>#REF!*$Q$5</f>
        <v>#REF!</v>
      </c>
      <c r="R1086" s="111"/>
      <c r="S1086" s="111"/>
      <c r="T1086" s="111">
        <v>0</v>
      </c>
      <c r="U1086" s="92">
        <f t="shared" si="156"/>
        <v>0</v>
      </c>
      <c r="V1086" s="179">
        <v>0</v>
      </c>
      <c r="W1086" s="129">
        <f t="shared" si="157"/>
        <v>0</v>
      </c>
    </row>
    <row r="1087" spans="1:23" ht="34.5" customHeight="1" outlineLevel="7" x14ac:dyDescent="0.2">
      <c r="A1087" s="91"/>
      <c r="B1087" s="93"/>
      <c r="C1087" s="95"/>
      <c r="D1087" s="95"/>
      <c r="E1087" s="97"/>
      <c r="F1087" s="101"/>
      <c r="G1087" s="103"/>
      <c r="H1087" s="109"/>
      <c r="I1087" s="4" t="s">
        <v>64</v>
      </c>
      <c r="J1087" s="17" t="s">
        <v>261</v>
      </c>
      <c r="K1087" s="17">
        <v>381</v>
      </c>
      <c r="L1087" s="5">
        <v>0</v>
      </c>
      <c r="M1087" s="5">
        <f t="shared" si="158"/>
        <v>0</v>
      </c>
      <c r="N1087" s="5">
        <v>0</v>
      </c>
      <c r="O1087" s="6">
        <f t="shared" si="161"/>
        <v>0</v>
      </c>
      <c r="P1087" s="41"/>
      <c r="Q1087" s="111" t="e">
        <f>#REF!*$Q$5</f>
        <v>#REF!</v>
      </c>
      <c r="R1087" s="111"/>
      <c r="S1087" s="111"/>
      <c r="T1087" s="111">
        <v>0</v>
      </c>
      <c r="U1087" s="92">
        <f t="shared" si="156"/>
        <v>0</v>
      </c>
      <c r="V1087" s="179">
        <v>0</v>
      </c>
      <c r="W1087" s="129">
        <f t="shared" si="157"/>
        <v>0</v>
      </c>
    </row>
    <row r="1088" spans="1:23" ht="34.5" customHeight="1" outlineLevel="7" x14ac:dyDescent="0.2">
      <c r="A1088" s="91"/>
      <c r="B1088" s="93"/>
      <c r="C1088" s="95"/>
      <c r="D1088" s="95"/>
      <c r="E1088" s="97"/>
      <c r="F1088" s="101"/>
      <c r="G1088" s="103"/>
      <c r="H1088" s="109"/>
      <c r="I1088" s="4" t="s">
        <v>71</v>
      </c>
      <c r="J1088" s="17" t="s">
        <v>261</v>
      </c>
      <c r="K1088" s="17">
        <v>381</v>
      </c>
      <c r="L1088" s="5">
        <v>0</v>
      </c>
      <c r="M1088" s="5">
        <f t="shared" si="158"/>
        <v>0</v>
      </c>
      <c r="N1088" s="5">
        <v>0</v>
      </c>
      <c r="O1088" s="6">
        <f t="shared" si="161"/>
        <v>0</v>
      </c>
      <c r="P1088" s="41"/>
      <c r="Q1088" s="111" t="e">
        <f>#REF!*$Q$5</f>
        <v>#REF!</v>
      </c>
      <c r="R1088" s="111"/>
      <c r="S1088" s="111"/>
      <c r="T1088" s="111">
        <v>0</v>
      </c>
      <c r="U1088" s="92">
        <f t="shared" si="156"/>
        <v>0</v>
      </c>
      <c r="V1088" s="179">
        <v>0</v>
      </c>
      <c r="W1088" s="129">
        <f t="shared" si="157"/>
        <v>0</v>
      </c>
    </row>
    <row r="1089" spans="1:23" ht="34.5" customHeight="1" outlineLevel="7" x14ac:dyDescent="0.2">
      <c r="A1089" s="91"/>
      <c r="B1089" s="93"/>
      <c r="C1089" s="95"/>
      <c r="D1089" s="95"/>
      <c r="E1089" s="97"/>
      <c r="F1089" s="101"/>
      <c r="G1089" s="103"/>
      <c r="H1089" s="109"/>
      <c r="I1089" s="4" t="s">
        <v>51</v>
      </c>
      <c r="J1089" s="5" t="s">
        <v>257</v>
      </c>
      <c r="K1089" s="5">
        <v>100</v>
      </c>
      <c r="L1089" s="5">
        <v>40</v>
      </c>
      <c r="M1089" s="5">
        <f t="shared" si="158"/>
        <v>0</v>
      </c>
      <c r="N1089" s="5">
        <v>40</v>
      </c>
      <c r="O1089" s="6">
        <f t="shared" si="161"/>
        <v>0.4</v>
      </c>
      <c r="P1089" s="41"/>
      <c r="Q1089" s="111" t="e">
        <f>#REF!*$Q$5</f>
        <v>#REF!</v>
      </c>
      <c r="R1089" s="111"/>
      <c r="S1089" s="111"/>
      <c r="T1089" s="111">
        <v>20</v>
      </c>
      <c r="U1089" s="92">
        <f t="shared" si="156"/>
        <v>-20</v>
      </c>
      <c r="V1089" s="179">
        <v>20</v>
      </c>
      <c r="W1089" s="129">
        <f t="shared" si="157"/>
        <v>-20</v>
      </c>
    </row>
    <row r="1090" spans="1:23" ht="34.5" customHeight="1" outlineLevel="6" x14ac:dyDescent="0.2">
      <c r="A1090" s="91"/>
      <c r="B1090" s="93"/>
      <c r="C1090" s="95"/>
      <c r="D1090" s="95"/>
      <c r="E1090" s="97"/>
      <c r="F1090" s="101"/>
      <c r="G1090" s="103"/>
      <c r="H1090" s="109"/>
      <c r="I1090" s="27" t="s">
        <v>234</v>
      </c>
      <c r="J1090" s="28"/>
      <c r="K1090" s="28"/>
      <c r="L1090" s="28"/>
      <c r="M1090" s="28"/>
      <c r="N1090" s="28"/>
      <c r="O1090" s="29"/>
      <c r="P1090" s="53"/>
      <c r="Q1090" s="111" t="e">
        <f>#REF!*$Q$5</f>
        <v>#REF!</v>
      </c>
      <c r="R1090" s="111"/>
      <c r="S1090" s="111"/>
      <c r="T1090" s="111"/>
      <c r="U1090" s="92">
        <f t="shared" si="156"/>
        <v>0</v>
      </c>
      <c r="V1090" s="179"/>
      <c r="W1090" s="129">
        <f t="shared" si="157"/>
        <v>0</v>
      </c>
    </row>
    <row r="1091" spans="1:23" ht="34.5" customHeight="1" outlineLevel="7" x14ac:dyDescent="0.2">
      <c r="A1091" s="91"/>
      <c r="B1091" s="93"/>
      <c r="C1091" s="95"/>
      <c r="D1091" s="95"/>
      <c r="E1091" s="97"/>
      <c r="F1091" s="101"/>
      <c r="G1091" s="103"/>
      <c r="H1091" s="109"/>
      <c r="I1091" s="16" t="s">
        <v>241</v>
      </c>
      <c r="J1091" s="17" t="s">
        <v>262</v>
      </c>
      <c r="K1091" s="5">
        <v>1</v>
      </c>
      <c r="L1091" s="17">
        <v>0</v>
      </c>
      <c r="M1091" s="5">
        <f t="shared" si="158"/>
        <v>0</v>
      </c>
      <c r="N1091" s="5">
        <v>0</v>
      </c>
      <c r="O1091" s="6">
        <f t="shared" ref="O1091:O1096" si="162">N1091/K1091</f>
        <v>0</v>
      </c>
      <c r="P1091" s="52"/>
      <c r="Q1091" s="111" t="e">
        <f>#REF!*$Q$5</f>
        <v>#REF!</v>
      </c>
      <c r="R1091" s="111"/>
      <c r="S1091" s="111"/>
      <c r="T1091" s="111">
        <v>0</v>
      </c>
      <c r="U1091" s="92">
        <f t="shared" si="156"/>
        <v>0</v>
      </c>
      <c r="V1091" s="179">
        <v>0</v>
      </c>
      <c r="W1091" s="129">
        <f t="shared" si="157"/>
        <v>0</v>
      </c>
    </row>
    <row r="1092" spans="1:23" ht="34.5" customHeight="1" outlineLevel="7" x14ac:dyDescent="0.2">
      <c r="A1092" s="91"/>
      <c r="B1092" s="93"/>
      <c r="C1092" s="95"/>
      <c r="D1092" s="95"/>
      <c r="E1092" s="97"/>
      <c r="F1092" s="101"/>
      <c r="G1092" s="103"/>
      <c r="H1092" s="109"/>
      <c r="I1092" s="4" t="s">
        <v>235</v>
      </c>
      <c r="J1092" s="17" t="s">
        <v>261</v>
      </c>
      <c r="K1092" s="5">
        <v>386</v>
      </c>
      <c r="L1092" s="5">
        <v>0</v>
      </c>
      <c r="M1092" s="5">
        <f t="shared" si="158"/>
        <v>0</v>
      </c>
      <c r="N1092" s="5">
        <v>0</v>
      </c>
      <c r="O1092" s="6">
        <f t="shared" si="162"/>
        <v>0</v>
      </c>
      <c r="P1092" s="41"/>
      <c r="Q1092" s="111" t="e">
        <f>#REF!*$Q$5</f>
        <v>#REF!</v>
      </c>
      <c r="R1092" s="111"/>
      <c r="S1092" s="111"/>
      <c r="T1092" s="111">
        <v>0</v>
      </c>
      <c r="U1092" s="92">
        <f t="shared" si="156"/>
        <v>0</v>
      </c>
      <c r="V1092" s="179">
        <v>0</v>
      </c>
      <c r="W1092" s="129">
        <f t="shared" si="157"/>
        <v>0</v>
      </c>
    </row>
    <row r="1093" spans="1:23" ht="34.5" customHeight="1" outlineLevel="7" x14ac:dyDescent="0.2">
      <c r="A1093" s="91"/>
      <c r="B1093" s="93"/>
      <c r="C1093" s="95"/>
      <c r="D1093" s="95"/>
      <c r="E1093" s="97"/>
      <c r="F1093" s="101"/>
      <c r="G1093" s="103"/>
      <c r="H1093" s="109"/>
      <c r="I1093" s="4" t="s">
        <v>236</v>
      </c>
      <c r="J1093" s="17" t="s">
        <v>261</v>
      </c>
      <c r="K1093" s="5">
        <v>270</v>
      </c>
      <c r="L1093" s="5">
        <v>0</v>
      </c>
      <c r="M1093" s="5">
        <f t="shared" si="158"/>
        <v>0</v>
      </c>
      <c r="N1093" s="5">
        <v>0</v>
      </c>
      <c r="O1093" s="6">
        <f t="shared" si="162"/>
        <v>0</v>
      </c>
      <c r="P1093" s="41"/>
      <c r="Q1093" s="111" t="e">
        <f>#REF!*$Q$5</f>
        <v>#REF!</v>
      </c>
      <c r="R1093" s="111"/>
      <c r="S1093" s="111"/>
      <c r="T1093" s="111">
        <v>0</v>
      </c>
      <c r="U1093" s="92">
        <f t="shared" si="156"/>
        <v>0</v>
      </c>
      <c r="V1093" s="179">
        <v>0</v>
      </c>
      <c r="W1093" s="129">
        <f t="shared" si="157"/>
        <v>0</v>
      </c>
    </row>
    <row r="1094" spans="1:23" ht="34.5" customHeight="1" outlineLevel="7" x14ac:dyDescent="0.2">
      <c r="A1094" s="91"/>
      <c r="B1094" s="93"/>
      <c r="C1094" s="95"/>
      <c r="D1094" s="95"/>
      <c r="E1094" s="97"/>
      <c r="F1094" s="101"/>
      <c r="G1094" s="103"/>
      <c r="H1094" s="109"/>
      <c r="I1094" s="4" t="s">
        <v>237</v>
      </c>
      <c r="J1094" s="17" t="s">
        <v>261</v>
      </c>
      <c r="K1094" s="5">
        <v>270</v>
      </c>
      <c r="L1094" s="5">
        <v>0</v>
      </c>
      <c r="M1094" s="5">
        <f t="shared" si="158"/>
        <v>0</v>
      </c>
      <c r="N1094" s="5">
        <v>0</v>
      </c>
      <c r="O1094" s="6">
        <f t="shared" si="162"/>
        <v>0</v>
      </c>
      <c r="P1094" s="41"/>
      <c r="Q1094" s="111" t="e">
        <f>#REF!*$Q$5</f>
        <v>#REF!</v>
      </c>
      <c r="R1094" s="111"/>
      <c r="S1094" s="111"/>
      <c r="T1094" s="111">
        <v>0</v>
      </c>
      <c r="U1094" s="92">
        <f t="shared" si="156"/>
        <v>0</v>
      </c>
      <c r="V1094" s="179">
        <v>0</v>
      </c>
      <c r="W1094" s="129">
        <f t="shared" si="157"/>
        <v>0</v>
      </c>
    </row>
    <row r="1095" spans="1:23" ht="34.5" customHeight="1" outlineLevel="7" x14ac:dyDescent="0.2">
      <c r="A1095" s="91"/>
      <c r="B1095" s="93"/>
      <c r="C1095" s="95"/>
      <c r="D1095" s="95"/>
      <c r="E1095" s="97"/>
      <c r="F1095" s="101"/>
      <c r="G1095" s="103"/>
      <c r="H1095" s="109"/>
      <c r="I1095" s="4" t="s">
        <v>71</v>
      </c>
      <c r="J1095" s="17" t="s">
        <v>261</v>
      </c>
      <c r="K1095" s="5">
        <v>270</v>
      </c>
      <c r="L1095" s="5">
        <v>0</v>
      </c>
      <c r="M1095" s="5">
        <f t="shared" si="158"/>
        <v>0</v>
      </c>
      <c r="N1095" s="5">
        <v>0</v>
      </c>
      <c r="O1095" s="6">
        <f t="shared" si="162"/>
        <v>0</v>
      </c>
      <c r="P1095" s="41"/>
      <c r="Q1095" s="111" t="e">
        <f>#REF!*$Q$5</f>
        <v>#REF!</v>
      </c>
      <c r="R1095" s="111"/>
      <c r="S1095" s="111"/>
      <c r="T1095" s="111">
        <v>0</v>
      </c>
      <c r="U1095" s="92">
        <f t="shared" si="156"/>
        <v>0</v>
      </c>
      <c r="V1095" s="179">
        <v>0</v>
      </c>
      <c r="W1095" s="129">
        <f t="shared" si="157"/>
        <v>0</v>
      </c>
    </row>
    <row r="1096" spans="1:23" ht="34.5" customHeight="1" outlineLevel="7" x14ac:dyDescent="0.2">
      <c r="A1096" s="91"/>
      <c r="B1096" s="93"/>
      <c r="C1096" s="95"/>
      <c r="D1096" s="95"/>
      <c r="E1096" s="97"/>
      <c r="F1096" s="101"/>
      <c r="G1096" s="103"/>
      <c r="H1096" s="109"/>
      <c r="I1096" s="4" t="s">
        <v>51</v>
      </c>
      <c r="J1096" s="5" t="s">
        <v>257</v>
      </c>
      <c r="K1096" s="5">
        <v>100</v>
      </c>
      <c r="L1096" s="5">
        <v>40</v>
      </c>
      <c r="M1096" s="5">
        <f t="shared" si="158"/>
        <v>0</v>
      </c>
      <c r="N1096" s="5">
        <v>40</v>
      </c>
      <c r="O1096" s="6">
        <f t="shared" si="162"/>
        <v>0.4</v>
      </c>
      <c r="P1096" s="41"/>
      <c r="Q1096" s="111" t="e">
        <f>#REF!*$Q$5</f>
        <v>#REF!</v>
      </c>
      <c r="R1096" s="111"/>
      <c r="S1096" s="111"/>
      <c r="T1096" s="111">
        <v>20</v>
      </c>
      <c r="U1096" s="92">
        <f t="shared" si="156"/>
        <v>-20</v>
      </c>
      <c r="V1096" s="179">
        <v>20</v>
      </c>
      <c r="W1096" s="129">
        <f t="shared" si="157"/>
        <v>-20</v>
      </c>
    </row>
    <row r="1097" spans="1:23" ht="34.5" customHeight="1" outlineLevel="6" x14ac:dyDescent="0.2">
      <c r="A1097" s="91"/>
      <c r="B1097" s="93"/>
      <c r="C1097" s="95"/>
      <c r="D1097" s="95"/>
      <c r="E1097" s="97"/>
      <c r="F1097" s="101"/>
      <c r="G1097" s="103"/>
      <c r="H1097" s="109"/>
      <c r="I1097" s="27" t="s">
        <v>66</v>
      </c>
      <c r="J1097" s="28"/>
      <c r="K1097" s="28"/>
      <c r="L1097" s="28"/>
      <c r="M1097" s="28"/>
      <c r="N1097" s="28"/>
      <c r="O1097" s="29"/>
      <c r="P1097" s="53"/>
      <c r="Q1097" s="111" t="e">
        <f>#REF!*$Q$5</f>
        <v>#REF!</v>
      </c>
      <c r="R1097" s="111"/>
      <c r="S1097" s="111"/>
      <c r="T1097" s="111"/>
      <c r="U1097" s="92">
        <f t="shared" si="156"/>
        <v>0</v>
      </c>
      <c r="V1097" s="179"/>
      <c r="W1097" s="129">
        <f t="shared" si="157"/>
        <v>0</v>
      </c>
    </row>
    <row r="1098" spans="1:23" ht="34.5" customHeight="1" outlineLevel="7" x14ac:dyDescent="0.2">
      <c r="A1098" s="91"/>
      <c r="B1098" s="93"/>
      <c r="C1098" s="95"/>
      <c r="D1098" s="95"/>
      <c r="E1098" s="97"/>
      <c r="F1098" s="101"/>
      <c r="G1098" s="103"/>
      <c r="H1098" s="109"/>
      <c r="I1098" s="16" t="s">
        <v>68</v>
      </c>
      <c r="J1098" s="17" t="s">
        <v>261</v>
      </c>
      <c r="K1098" s="17">
        <v>192</v>
      </c>
      <c r="L1098" s="17">
        <v>0</v>
      </c>
      <c r="M1098" s="5">
        <f t="shared" si="158"/>
        <v>0</v>
      </c>
      <c r="N1098" s="5">
        <v>0</v>
      </c>
      <c r="O1098" s="6">
        <f t="shared" ref="O1098:O1106" si="163">N1098/K1098</f>
        <v>0</v>
      </c>
      <c r="P1098" s="52"/>
      <c r="Q1098" s="111" t="e">
        <f>#REF!*$Q$5</f>
        <v>#REF!</v>
      </c>
      <c r="R1098" s="111"/>
      <c r="S1098" s="111"/>
      <c r="T1098" s="111">
        <v>0</v>
      </c>
      <c r="U1098" s="92">
        <f t="shared" si="156"/>
        <v>0</v>
      </c>
      <c r="V1098" s="179">
        <v>0</v>
      </c>
      <c r="W1098" s="129">
        <f t="shared" si="157"/>
        <v>0</v>
      </c>
    </row>
    <row r="1099" spans="1:23" ht="34.5" customHeight="1" outlineLevel="7" x14ac:dyDescent="0.2">
      <c r="A1099" s="91"/>
      <c r="B1099" s="93"/>
      <c r="C1099" s="95"/>
      <c r="D1099" s="95"/>
      <c r="E1099" s="97"/>
      <c r="F1099" s="101"/>
      <c r="G1099" s="103"/>
      <c r="H1099" s="109"/>
      <c r="I1099" s="16" t="s">
        <v>247</v>
      </c>
      <c r="J1099" s="17" t="s">
        <v>262</v>
      </c>
      <c r="K1099" s="17">
        <v>1</v>
      </c>
      <c r="L1099" s="5">
        <v>0</v>
      </c>
      <c r="M1099" s="5">
        <f t="shared" si="158"/>
        <v>0</v>
      </c>
      <c r="N1099" s="5">
        <v>0</v>
      </c>
      <c r="O1099" s="6">
        <f t="shared" si="163"/>
        <v>0</v>
      </c>
      <c r="P1099" s="41"/>
      <c r="Q1099" s="111" t="e">
        <f>#REF!*$Q$5</f>
        <v>#REF!</v>
      </c>
      <c r="R1099" s="111"/>
      <c r="S1099" s="111"/>
      <c r="T1099" s="111">
        <v>0</v>
      </c>
      <c r="U1099" s="92">
        <f t="shared" si="156"/>
        <v>0</v>
      </c>
      <c r="V1099" s="179">
        <v>0</v>
      </c>
      <c r="W1099" s="129">
        <f t="shared" si="157"/>
        <v>0</v>
      </c>
    </row>
    <row r="1100" spans="1:23" ht="34.5" customHeight="1" outlineLevel="7" x14ac:dyDescent="0.2">
      <c r="A1100" s="91"/>
      <c r="B1100" s="93"/>
      <c r="C1100" s="95"/>
      <c r="D1100" s="95"/>
      <c r="E1100" s="97"/>
      <c r="F1100" s="101"/>
      <c r="G1100" s="103"/>
      <c r="H1100" s="109"/>
      <c r="I1100" s="4" t="s">
        <v>69</v>
      </c>
      <c r="J1100" s="17" t="s">
        <v>261</v>
      </c>
      <c r="K1100" s="17">
        <v>134</v>
      </c>
      <c r="L1100" s="5">
        <v>0</v>
      </c>
      <c r="M1100" s="5">
        <f t="shared" si="158"/>
        <v>0</v>
      </c>
      <c r="N1100" s="5">
        <v>0</v>
      </c>
      <c r="O1100" s="6">
        <f t="shared" si="163"/>
        <v>0</v>
      </c>
      <c r="P1100" s="41"/>
      <c r="Q1100" s="111" t="e">
        <f>#REF!*$Q$5</f>
        <v>#REF!</v>
      </c>
      <c r="R1100" s="111"/>
      <c r="S1100" s="111"/>
      <c r="T1100" s="111">
        <v>0</v>
      </c>
      <c r="U1100" s="92">
        <f t="shared" si="156"/>
        <v>0</v>
      </c>
      <c r="V1100" s="179">
        <v>0</v>
      </c>
      <c r="W1100" s="129">
        <f t="shared" si="157"/>
        <v>0</v>
      </c>
    </row>
    <row r="1101" spans="1:23" ht="34.5" customHeight="1" outlineLevel="7" x14ac:dyDescent="0.2">
      <c r="A1101" s="91"/>
      <c r="B1101" s="93"/>
      <c r="C1101" s="95"/>
      <c r="D1101" s="95"/>
      <c r="E1101" s="97"/>
      <c r="F1101" s="101"/>
      <c r="G1101" s="103"/>
      <c r="H1101" s="109"/>
      <c r="I1101" s="4" t="s">
        <v>70</v>
      </c>
      <c r="J1101" s="17" t="s">
        <v>261</v>
      </c>
      <c r="K1101" s="5">
        <v>611</v>
      </c>
      <c r="L1101" s="5">
        <v>0</v>
      </c>
      <c r="M1101" s="5">
        <f t="shared" si="158"/>
        <v>0</v>
      </c>
      <c r="N1101" s="5">
        <v>0</v>
      </c>
      <c r="O1101" s="6">
        <f t="shared" si="163"/>
        <v>0</v>
      </c>
      <c r="P1101" s="41"/>
      <c r="Q1101" s="111" t="e">
        <f>#REF!*$Q$5</f>
        <v>#REF!</v>
      </c>
      <c r="R1101" s="111"/>
      <c r="S1101" s="111"/>
      <c r="T1101" s="111">
        <v>0</v>
      </c>
      <c r="U1101" s="92">
        <f t="shared" si="156"/>
        <v>0</v>
      </c>
      <c r="V1101" s="179">
        <v>0</v>
      </c>
      <c r="W1101" s="129">
        <f t="shared" si="157"/>
        <v>0</v>
      </c>
    </row>
    <row r="1102" spans="1:23" ht="34.5" customHeight="1" outlineLevel="7" x14ac:dyDescent="0.2">
      <c r="A1102" s="91"/>
      <c r="B1102" s="93"/>
      <c r="C1102" s="95"/>
      <c r="D1102" s="95"/>
      <c r="E1102" s="97"/>
      <c r="F1102" s="101"/>
      <c r="G1102" s="103"/>
      <c r="H1102" s="109"/>
      <c r="I1102" s="4" t="s">
        <v>62</v>
      </c>
      <c r="J1102" s="17" t="s">
        <v>261</v>
      </c>
      <c r="K1102" s="5">
        <v>134</v>
      </c>
      <c r="L1102" s="5">
        <v>0</v>
      </c>
      <c r="M1102" s="5">
        <f t="shared" si="158"/>
        <v>0</v>
      </c>
      <c r="N1102" s="5">
        <v>0</v>
      </c>
      <c r="O1102" s="6">
        <f t="shared" si="163"/>
        <v>0</v>
      </c>
      <c r="P1102" s="41"/>
      <c r="Q1102" s="111" t="e">
        <f>#REF!*$Q$5</f>
        <v>#REF!</v>
      </c>
      <c r="R1102" s="111"/>
      <c r="S1102" s="111"/>
      <c r="T1102" s="111">
        <v>0</v>
      </c>
      <c r="U1102" s="92">
        <f t="shared" si="156"/>
        <v>0</v>
      </c>
      <c r="V1102" s="179">
        <v>0</v>
      </c>
      <c r="W1102" s="129">
        <f t="shared" si="157"/>
        <v>0</v>
      </c>
    </row>
    <row r="1103" spans="1:23" ht="34.5" customHeight="1" outlineLevel="7" x14ac:dyDescent="0.2">
      <c r="A1103" s="91"/>
      <c r="B1103" s="93"/>
      <c r="C1103" s="95"/>
      <c r="D1103" s="95"/>
      <c r="E1103" s="97"/>
      <c r="F1103" s="101"/>
      <c r="G1103" s="103"/>
      <c r="H1103" s="109"/>
      <c r="I1103" s="4" t="s">
        <v>63</v>
      </c>
      <c r="J1103" s="17" t="s">
        <v>261</v>
      </c>
      <c r="K1103" s="5">
        <v>134</v>
      </c>
      <c r="L1103" s="5">
        <v>0</v>
      </c>
      <c r="M1103" s="5">
        <f t="shared" si="158"/>
        <v>0</v>
      </c>
      <c r="N1103" s="5">
        <v>0</v>
      </c>
      <c r="O1103" s="6">
        <f t="shared" si="163"/>
        <v>0</v>
      </c>
      <c r="P1103" s="41"/>
      <c r="Q1103" s="111" t="e">
        <f>#REF!*$Q$5</f>
        <v>#REF!</v>
      </c>
      <c r="R1103" s="111"/>
      <c r="S1103" s="111"/>
      <c r="T1103" s="111">
        <v>0</v>
      </c>
      <c r="U1103" s="92">
        <f t="shared" si="156"/>
        <v>0</v>
      </c>
      <c r="V1103" s="179">
        <v>0</v>
      </c>
      <c r="W1103" s="129">
        <f t="shared" si="157"/>
        <v>0</v>
      </c>
    </row>
    <row r="1104" spans="1:23" ht="34.5" customHeight="1" outlineLevel="7" x14ac:dyDescent="0.2">
      <c r="A1104" s="91"/>
      <c r="B1104" s="93"/>
      <c r="C1104" s="95"/>
      <c r="D1104" s="95"/>
      <c r="E1104" s="97"/>
      <c r="F1104" s="101"/>
      <c r="G1104" s="103"/>
      <c r="H1104" s="109"/>
      <c r="I1104" s="4" t="s">
        <v>64</v>
      </c>
      <c r="J1104" s="17" t="s">
        <v>261</v>
      </c>
      <c r="K1104" s="5">
        <v>134</v>
      </c>
      <c r="L1104" s="5">
        <v>0</v>
      </c>
      <c r="M1104" s="5">
        <f t="shared" si="158"/>
        <v>0</v>
      </c>
      <c r="N1104" s="5">
        <v>0</v>
      </c>
      <c r="O1104" s="6">
        <f t="shared" si="163"/>
        <v>0</v>
      </c>
      <c r="P1104" s="41"/>
      <c r="Q1104" s="111" t="e">
        <f>#REF!*$Q$5</f>
        <v>#REF!</v>
      </c>
      <c r="R1104" s="111"/>
      <c r="S1104" s="111"/>
      <c r="T1104" s="111">
        <v>0</v>
      </c>
      <c r="U1104" s="92">
        <f t="shared" si="156"/>
        <v>0</v>
      </c>
      <c r="V1104" s="179">
        <v>0</v>
      </c>
      <c r="W1104" s="129">
        <f t="shared" si="157"/>
        <v>0</v>
      </c>
    </row>
    <row r="1105" spans="1:23" ht="34.5" customHeight="1" outlineLevel="7" x14ac:dyDescent="0.2">
      <c r="A1105" s="91"/>
      <c r="B1105" s="93"/>
      <c r="C1105" s="95"/>
      <c r="D1105" s="95"/>
      <c r="E1105" s="97"/>
      <c r="F1105" s="101"/>
      <c r="G1105" s="103"/>
      <c r="H1105" s="109"/>
      <c r="I1105" s="4" t="s">
        <v>71</v>
      </c>
      <c r="J1105" s="17" t="s">
        <v>261</v>
      </c>
      <c r="K1105" s="5">
        <v>134</v>
      </c>
      <c r="L1105" s="5">
        <v>0</v>
      </c>
      <c r="M1105" s="5">
        <f t="shared" si="158"/>
        <v>0</v>
      </c>
      <c r="N1105" s="5">
        <v>0</v>
      </c>
      <c r="O1105" s="6">
        <f t="shared" si="163"/>
        <v>0</v>
      </c>
      <c r="P1105" s="41"/>
      <c r="Q1105" s="111" t="e">
        <f>#REF!*$Q$5</f>
        <v>#REF!</v>
      </c>
      <c r="R1105" s="111"/>
      <c r="S1105" s="111"/>
      <c r="T1105" s="111">
        <v>0</v>
      </c>
      <c r="U1105" s="92">
        <f t="shared" si="156"/>
        <v>0</v>
      </c>
      <c r="V1105" s="179">
        <v>0</v>
      </c>
      <c r="W1105" s="129">
        <f t="shared" si="157"/>
        <v>0</v>
      </c>
    </row>
    <row r="1106" spans="1:23" ht="34.5" customHeight="1" outlineLevel="7" x14ac:dyDescent="0.2">
      <c r="A1106" s="91"/>
      <c r="B1106" s="93"/>
      <c r="C1106" s="95"/>
      <c r="D1106" s="95"/>
      <c r="E1106" s="97"/>
      <c r="F1106" s="101"/>
      <c r="G1106" s="103"/>
      <c r="H1106" s="109"/>
      <c r="I1106" s="4" t="s">
        <v>51</v>
      </c>
      <c r="J1106" s="5" t="s">
        <v>257</v>
      </c>
      <c r="K1106" s="5">
        <v>100</v>
      </c>
      <c r="L1106" s="5">
        <v>40</v>
      </c>
      <c r="M1106" s="5">
        <f t="shared" si="158"/>
        <v>0</v>
      </c>
      <c r="N1106" s="5">
        <v>40</v>
      </c>
      <c r="O1106" s="6">
        <f t="shared" si="163"/>
        <v>0.4</v>
      </c>
      <c r="P1106" s="41"/>
      <c r="Q1106" s="111" t="e">
        <f>#REF!*$Q$5</f>
        <v>#REF!</v>
      </c>
      <c r="R1106" s="111"/>
      <c r="S1106" s="111"/>
      <c r="T1106" s="111">
        <v>20</v>
      </c>
      <c r="U1106" s="92">
        <f t="shared" si="156"/>
        <v>-20</v>
      </c>
      <c r="V1106" s="179">
        <v>20</v>
      </c>
      <c r="W1106" s="129">
        <f t="shared" si="157"/>
        <v>-20</v>
      </c>
    </row>
    <row r="1107" spans="1:23" ht="34.5" customHeight="1" outlineLevel="4" x14ac:dyDescent="0.2">
      <c r="A1107" s="91"/>
      <c r="B1107" s="93"/>
      <c r="C1107" s="95"/>
      <c r="D1107" s="95"/>
      <c r="E1107" s="97"/>
      <c r="F1107" s="101"/>
      <c r="G1107" s="101"/>
      <c r="H1107" s="101"/>
      <c r="I1107" s="19" t="s">
        <v>224</v>
      </c>
      <c r="J1107" s="20"/>
      <c r="K1107" s="20"/>
      <c r="L1107" s="20"/>
      <c r="M1107" s="20"/>
      <c r="N1107" s="20"/>
      <c r="O1107" s="21"/>
      <c r="P1107" s="49"/>
      <c r="Q1107" s="111" t="e">
        <f>#REF!*$Q$5</f>
        <v>#REF!</v>
      </c>
      <c r="R1107" s="111"/>
      <c r="S1107" s="111"/>
      <c r="T1107" s="111"/>
      <c r="U1107" s="92">
        <f t="shared" si="156"/>
        <v>0</v>
      </c>
      <c r="V1107" s="179"/>
      <c r="W1107" s="129">
        <f t="shared" si="157"/>
        <v>0</v>
      </c>
    </row>
    <row r="1108" spans="1:23" ht="34.5" customHeight="1" outlineLevel="5" x14ac:dyDescent="0.2">
      <c r="A1108" s="91"/>
      <c r="B1108" s="93"/>
      <c r="C1108" s="95"/>
      <c r="D1108" s="95"/>
      <c r="E1108" s="97"/>
      <c r="F1108" s="101"/>
      <c r="G1108" s="103"/>
      <c r="H1108" s="103"/>
      <c r="I1108" s="22" t="s">
        <v>58</v>
      </c>
      <c r="J1108" s="23"/>
      <c r="K1108" s="23"/>
      <c r="L1108" s="23"/>
      <c r="M1108" s="23"/>
      <c r="N1108" s="23"/>
      <c r="O1108" s="24"/>
      <c r="P1108" s="50"/>
      <c r="Q1108" s="111" t="e">
        <f>#REF!*$Q$5</f>
        <v>#REF!</v>
      </c>
      <c r="R1108" s="111"/>
      <c r="S1108" s="111"/>
      <c r="T1108" s="111"/>
      <c r="U1108" s="92">
        <f t="shared" si="156"/>
        <v>0</v>
      </c>
      <c r="V1108" s="179"/>
      <c r="W1108" s="129">
        <f t="shared" si="157"/>
        <v>0</v>
      </c>
    </row>
    <row r="1109" spans="1:23" ht="34.5" customHeight="1" outlineLevel="7" x14ac:dyDescent="0.2">
      <c r="A1109" s="91"/>
      <c r="B1109" s="93"/>
      <c r="C1109" s="95"/>
      <c r="D1109" s="95"/>
      <c r="E1109" s="97"/>
      <c r="F1109" s="101"/>
      <c r="G1109" s="103"/>
      <c r="H1109" s="103"/>
      <c r="I1109" s="4" t="s">
        <v>72</v>
      </c>
      <c r="J1109" s="5" t="s">
        <v>256</v>
      </c>
      <c r="K1109" s="5">
        <v>18000</v>
      </c>
      <c r="L1109" s="5">
        <v>0</v>
      </c>
      <c r="M1109" s="5">
        <f t="shared" si="158"/>
        <v>0</v>
      </c>
      <c r="N1109" s="5">
        <v>0</v>
      </c>
      <c r="O1109" s="6">
        <f>N1109/K1109</f>
        <v>0</v>
      </c>
      <c r="P1109" s="47"/>
      <c r="Q1109" s="111" t="e">
        <f>#REF!*$Q$5</f>
        <v>#REF!</v>
      </c>
      <c r="R1109" s="111"/>
      <c r="S1109" s="111"/>
      <c r="T1109" s="111">
        <v>0</v>
      </c>
      <c r="U1109" s="92">
        <f t="shared" si="156"/>
        <v>0</v>
      </c>
      <c r="V1109" s="179">
        <v>0</v>
      </c>
      <c r="W1109" s="129">
        <f t="shared" si="157"/>
        <v>0</v>
      </c>
    </row>
    <row r="1110" spans="1:23" ht="34.5" customHeight="1" outlineLevel="7" x14ac:dyDescent="0.2">
      <c r="A1110" s="91"/>
      <c r="B1110" s="93"/>
      <c r="C1110" s="95"/>
      <c r="D1110" s="95"/>
      <c r="E1110" s="97"/>
      <c r="F1110" s="101"/>
      <c r="G1110" s="103"/>
      <c r="H1110" s="103"/>
      <c r="I1110" s="4" t="s">
        <v>73</v>
      </c>
      <c r="J1110" s="5" t="s">
        <v>256</v>
      </c>
      <c r="K1110" s="5">
        <v>18000</v>
      </c>
      <c r="L1110" s="5">
        <v>0</v>
      </c>
      <c r="M1110" s="5">
        <f t="shared" si="158"/>
        <v>0</v>
      </c>
      <c r="N1110" s="5">
        <v>0</v>
      </c>
      <c r="O1110" s="6">
        <f>N1110/K1110</f>
        <v>0</v>
      </c>
      <c r="P1110" s="47"/>
      <c r="Q1110" s="111" t="e">
        <f>#REF!*$Q$5</f>
        <v>#REF!</v>
      </c>
      <c r="R1110" s="111"/>
      <c r="S1110" s="111"/>
      <c r="T1110" s="111">
        <v>0</v>
      </c>
      <c r="U1110" s="92">
        <f t="shared" si="156"/>
        <v>0</v>
      </c>
      <c r="V1110" s="179">
        <v>0</v>
      </c>
      <c r="W1110" s="129">
        <f t="shared" si="157"/>
        <v>0</v>
      </c>
    </row>
    <row r="1111" spans="1:23" ht="34.5" customHeight="1" outlineLevel="7" x14ac:dyDescent="0.2">
      <c r="A1111" s="91"/>
      <c r="B1111" s="93"/>
      <c r="C1111" s="95"/>
      <c r="D1111" s="95"/>
      <c r="E1111" s="97"/>
      <c r="F1111" s="101"/>
      <c r="G1111" s="103"/>
      <c r="H1111" s="103"/>
      <c r="I1111" s="4" t="s">
        <v>74</v>
      </c>
      <c r="J1111" s="5" t="s">
        <v>256</v>
      </c>
      <c r="K1111" s="5">
        <v>18000</v>
      </c>
      <c r="L1111" s="5">
        <v>0</v>
      </c>
      <c r="M1111" s="5">
        <f t="shared" si="158"/>
        <v>0</v>
      </c>
      <c r="N1111" s="5">
        <v>0</v>
      </c>
      <c r="O1111" s="6">
        <f>N1111/K1111</f>
        <v>0</v>
      </c>
      <c r="P1111" s="47"/>
      <c r="Q1111" s="111" t="e">
        <f>#REF!*$Q$5</f>
        <v>#REF!</v>
      </c>
      <c r="R1111" s="111"/>
      <c r="S1111" s="111"/>
      <c r="T1111" s="111">
        <v>0</v>
      </c>
      <c r="U1111" s="92">
        <f t="shared" si="156"/>
        <v>0</v>
      </c>
      <c r="V1111" s="179">
        <v>0</v>
      </c>
      <c r="W1111" s="129">
        <f t="shared" si="157"/>
        <v>0</v>
      </c>
    </row>
    <row r="1112" spans="1:23" ht="34.5" customHeight="1" outlineLevel="7" x14ac:dyDescent="0.2">
      <c r="A1112" s="91"/>
      <c r="B1112" s="93"/>
      <c r="C1112" s="95"/>
      <c r="D1112" s="95"/>
      <c r="E1112" s="97"/>
      <c r="F1112" s="101"/>
      <c r="G1112" s="103"/>
      <c r="H1112" s="103"/>
      <c r="I1112" s="4" t="s">
        <v>62</v>
      </c>
      <c r="J1112" s="5" t="s">
        <v>256</v>
      </c>
      <c r="K1112" s="5">
        <v>18000</v>
      </c>
      <c r="L1112" s="5">
        <v>0</v>
      </c>
      <c r="M1112" s="5">
        <f t="shared" si="158"/>
        <v>0</v>
      </c>
      <c r="N1112" s="5">
        <v>0</v>
      </c>
      <c r="O1112" s="6">
        <f>N1112/K1112</f>
        <v>0</v>
      </c>
      <c r="P1112" s="47"/>
      <c r="Q1112" s="111" t="e">
        <f>#REF!*$Q$5</f>
        <v>#REF!</v>
      </c>
      <c r="R1112" s="111"/>
      <c r="S1112" s="111"/>
      <c r="T1112" s="111">
        <v>0</v>
      </c>
      <c r="U1112" s="92">
        <f t="shared" si="156"/>
        <v>0</v>
      </c>
      <c r="V1112" s="179">
        <v>0</v>
      </c>
      <c r="W1112" s="129">
        <f t="shared" si="157"/>
        <v>0</v>
      </c>
    </row>
    <row r="1113" spans="1:23" ht="34.5" customHeight="1" outlineLevel="7" x14ac:dyDescent="0.2">
      <c r="A1113" s="91"/>
      <c r="B1113" s="93"/>
      <c r="C1113" s="95"/>
      <c r="D1113" s="95"/>
      <c r="E1113" s="97"/>
      <c r="F1113" s="101"/>
      <c r="G1113" s="103"/>
      <c r="H1113" s="103"/>
      <c r="I1113" s="4" t="s">
        <v>51</v>
      </c>
      <c r="J1113" s="5" t="s">
        <v>257</v>
      </c>
      <c r="K1113" s="5">
        <v>100</v>
      </c>
      <c r="L1113" s="5">
        <v>0</v>
      </c>
      <c r="M1113" s="5">
        <f t="shared" si="158"/>
        <v>0</v>
      </c>
      <c r="N1113" s="5">
        <v>0</v>
      </c>
      <c r="O1113" s="6">
        <f>N1113/K1113</f>
        <v>0</v>
      </c>
      <c r="P1113" s="47"/>
      <c r="Q1113" s="111" t="e">
        <f>#REF!*$Q$5</f>
        <v>#REF!</v>
      </c>
      <c r="R1113" s="111"/>
      <c r="S1113" s="111"/>
      <c r="T1113" s="111">
        <v>0</v>
      </c>
      <c r="U1113" s="92">
        <f t="shared" si="156"/>
        <v>0</v>
      </c>
      <c r="V1113" s="179">
        <v>0</v>
      </c>
      <c r="W1113" s="129">
        <f t="shared" si="157"/>
        <v>0</v>
      </c>
    </row>
    <row r="1114" spans="1:23" ht="34.5" customHeight="1" outlineLevel="5" x14ac:dyDescent="0.2">
      <c r="A1114" s="91"/>
      <c r="B1114" s="93"/>
      <c r="C1114" s="95"/>
      <c r="D1114" s="95"/>
      <c r="E1114" s="97"/>
      <c r="F1114" s="101"/>
      <c r="G1114" s="103"/>
      <c r="H1114" s="103"/>
      <c r="I1114" s="22" t="s">
        <v>67</v>
      </c>
      <c r="J1114" s="23"/>
      <c r="K1114" s="23"/>
      <c r="L1114" s="23"/>
      <c r="M1114" s="23"/>
      <c r="N1114" s="23"/>
      <c r="O1114" s="24"/>
      <c r="P1114" s="50"/>
      <c r="Q1114" s="111" t="e">
        <f>#REF!*$Q$5</f>
        <v>#REF!</v>
      </c>
      <c r="R1114" s="111"/>
      <c r="S1114" s="111"/>
      <c r="T1114" s="111"/>
      <c r="U1114" s="92">
        <f t="shared" si="156"/>
        <v>0</v>
      </c>
      <c r="V1114" s="179"/>
      <c r="W1114" s="129">
        <f t="shared" si="157"/>
        <v>0</v>
      </c>
    </row>
    <row r="1115" spans="1:23" ht="34.5" customHeight="1" outlineLevel="7" x14ac:dyDescent="0.2">
      <c r="A1115" s="91"/>
      <c r="B1115" s="93"/>
      <c r="C1115" s="95"/>
      <c r="D1115" s="95"/>
      <c r="E1115" s="97"/>
      <c r="F1115" s="101"/>
      <c r="G1115" s="103"/>
      <c r="H1115" s="103"/>
      <c r="I1115" s="4" t="s">
        <v>68</v>
      </c>
      <c r="J1115" s="5" t="s">
        <v>256</v>
      </c>
      <c r="K1115" s="5">
        <v>18000</v>
      </c>
      <c r="L1115" s="5">
        <v>0</v>
      </c>
      <c r="M1115" s="5">
        <f t="shared" si="158"/>
        <v>0</v>
      </c>
      <c r="N1115" s="5">
        <v>0</v>
      </c>
      <c r="O1115" s="6">
        <f>N1115/K1115</f>
        <v>0</v>
      </c>
      <c r="P1115" s="41"/>
      <c r="Q1115" s="111" t="e">
        <f>#REF!*$Q$5</f>
        <v>#REF!</v>
      </c>
      <c r="R1115" s="111"/>
      <c r="S1115" s="111"/>
      <c r="T1115" s="111">
        <v>0</v>
      </c>
      <c r="U1115" s="92">
        <f t="shared" si="156"/>
        <v>0</v>
      </c>
      <c r="V1115" s="179">
        <v>0</v>
      </c>
      <c r="W1115" s="129">
        <f t="shared" si="157"/>
        <v>0</v>
      </c>
    </row>
    <row r="1116" spans="1:23" ht="34.5" customHeight="1" outlineLevel="7" x14ac:dyDescent="0.2">
      <c r="A1116" s="91"/>
      <c r="B1116" s="93"/>
      <c r="C1116" s="95"/>
      <c r="D1116" s="95"/>
      <c r="E1116" s="97"/>
      <c r="F1116" s="101"/>
      <c r="G1116" s="103"/>
      <c r="H1116" s="103"/>
      <c r="I1116" s="4" t="s">
        <v>75</v>
      </c>
      <c r="J1116" s="5" t="s">
        <v>256</v>
      </c>
      <c r="K1116" s="5">
        <v>18000</v>
      </c>
      <c r="L1116" s="5">
        <v>0</v>
      </c>
      <c r="M1116" s="5">
        <f t="shared" si="158"/>
        <v>0</v>
      </c>
      <c r="N1116" s="5">
        <v>0</v>
      </c>
      <c r="O1116" s="6">
        <f>N1116/K1116</f>
        <v>0</v>
      </c>
      <c r="P1116" s="41"/>
      <c r="Q1116" s="111" t="e">
        <f>#REF!*$Q$5</f>
        <v>#REF!</v>
      </c>
      <c r="R1116" s="111"/>
      <c r="S1116" s="111"/>
      <c r="T1116" s="111">
        <v>0</v>
      </c>
      <c r="U1116" s="92">
        <f t="shared" si="156"/>
        <v>0</v>
      </c>
      <c r="V1116" s="179">
        <v>0</v>
      </c>
      <c r="W1116" s="129">
        <f t="shared" si="157"/>
        <v>0</v>
      </c>
    </row>
    <row r="1117" spans="1:23" ht="34.5" customHeight="1" outlineLevel="7" x14ac:dyDescent="0.2">
      <c r="A1117" s="91"/>
      <c r="B1117" s="93"/>
      <c r="C1117" s="95"/>
      <c r="D1117" s="95"/>
      <c r="E1117" s="97"/>
      <c r="F1117" s="101"/>
      <c r="G1117" s="103"/>
      <c r="H1117" s="103"/>
      <c r="I1117" s="4" t="s">
        <v>62</v>
      </c>
      <c r="J1117" s="5" t="s">
        <v>256</v>
      </c>
      <c r="K1117" s="5">
        <v>18000</v>
      </c>
      <c r="L1117" s="5">
        <v>0</v>
      </c>
      <c r="M1117" s="5">
        <f t="shared" si="158"/>
        <v>0</v>
      </c>
      <c r="N1117" s="5">
        <v>0</v>
      </c>
      <c r="O1117" s="6">
        <f>N1117/K1117</f>
        <v>0</v>
      </c>
      <c r="P1117" s="41"/>
      <c r="Q1117" s="111" t="e">
        <f>#REF!*$Q$5</f>
        <v>#REF!</v>
      </c>
      <c r="R1117" s="111"/>
      <c r="S1117" s="111"/>
      <c r="T1117" s="111">
        <v>0</v>
      </c>
      <c r="U1117" s="92">
        <f t="shared" si="156"/>
        <v>0</v>
      </c>
      <c r="V1117" s="179">
        <v>0</v>
      </c>
      <c r="W1117" s="129">
        <f t="shared" si="157"/>
        <v>0</v>
      </c>
    </row>
    <row r="1118" spans="1:23" ht="34.5" customHeight="1" outlineLevel="7" x14ac:dyDescent="0.2">
      <c r="A1118" s="91"/>
      <c r="B1118" s="93"/>
      <c r="C1118" s="95"/>
      <c r="D1118" s="95"/>
      <c r="E1118" s="97"/>
      <c r="F1118" s="101"/>
      <c r="G1118" s="103"/>
      <c r="H1118" s="103"/>
      <c r="I1118" s="4" t="s">
        <v>63</v>
      </c>
      <c r="J1118" s="5" t="s">
        <v>256</v>
      </c>
      <c r="K1118" s="5">
        <v>18000</v>
      </c>
      <c r="L1118" s="5">
        <v>0</v>
      </c>
      <c r="M1118" s="5">
        <f t="shared" si="158"/>
        <v>0</v>
      </c>
      <c r="N1118" s="5">
        <v>0</v>
      </c>
      <c r="O1118" s="6">
        <f>N1118/K1118</f>
        <v>0</v>
      </c>
      <c r="P1118" s="41"/>
      <c r="Q1118" s="111" t="e">
        <f>#REF!*$Q$5</f>
        <v>#REF!</v>
      </c>
      <c r="R1118" s="111"/>
      <c r="S1118" s="111"/>
      <c r="T1118" s="111">
        <v>0</v>
      </c>
      <c r="U1118" s="92">
        <f t="shared" si="156"/>
        <v>0</v>
      </c>
      <c r="V1118" s="179">
        <v>0</v>
      </c>
      <c r="W1118" s="129">
        <f t="shared" si="157"/>
        <v>0</v>
      </c>
    </row>
    <row r="1119" spans="1:23" ht="34.5" customHeight="1" outlineLevel="7" x14ac:dyDescent="0.2">
      <c r="A1119" s="91"/>
      <c r="B1119" s="93"/>
      <c r="C1119" s="95"/>
      <c r="D1119" s="95"/>
      <c r="E1119" s="97"/>
      <c r="F1119" s="101"/>
      <c r="G1119" s="103"/>
      <c r="H1119" s="103"/>
      <c r="I1119" s="4" t="s">
        <v>51</v>
      </c>
      <c r="J1119" s="5" t="s">
        <v>257</v>
      </c>
      <c r="K1119" s="5">
        <v>100</v>
      </c>
      <c r="L1119" s="5">
        <v>0</v>
      </c>
      <c r="M1119" s="5">
        <f t="shared" si="158"/>
        <v>0</v>
      </c>
      <c r="N1119" s="5">
        <v>0</v>
      </c>
      <c r="O1119" s="6">
        <f>N1119/K1119</f>
        <v>0</v>
      </c>
      <c r="P1119" s="41"/>
      <c r="Q1119" s="111" t="e">
        <f>#REF!*$Q$5</f>
        <v>#REF!</v>
      </c>
      <c r="R1119" s="111"/>
      <c r="S1119" s="111"/>
      <c r="T1119" s="111">
        <v>0</v>
      </c>
      <c r="U1119" s="92">
        <f t="shared" si="156"/>
        <v>0</v>
      </c>
      <c r="V1119" s="179">
        <v>0</v>
      </c>
      <c r="W1119" s="129">
        <f t="shared" si="157"/>
        <v>0</v>
      </c>
    </row>
    <row r="1120" spans="1:23" ht="36" customHeight="1" outlineLevel="3" x14ac:dyDescent="0.2">
      <c r="A1120" s="91"/>
      <c r="B1120" s="93"/>
      <c r="C1120" s="95"/>
      <c r="D1120" s="95"/>
      <c r="E1120" s="97"/>
      <c r="F1120" s="97"/>
      <c r="G1120" s="97"/>
      <c r="H1120" s="97"/>
      <c r="I1120" s="13" t="s">
        <v>76</v>
      </c>
      <c r="J1120" s="15"/>
      <c r="K1120" s="14"/>
      <c r="L1120" s="14"/>
      <c r="M1120" s="14"/>
      <c r="N1120" s="14"/>
      <c r="O1120" s="15"/>
      <c r="P1120" s="112"/>
      <c r="Q1120" s="112"/>
      <c r="R1120" s="187"/>
      <c r="S1120" s="187"/>
      <c r="T1120" s="187"/>
      <c r="U1120" s="92">
        <f t="shared" si="156"/>
        <v>0</v>
      </c>
      <c r="V1120" s="179"/>
      <c r="W1120" s="129">
        <f t="shared" si="157"/>
        <v>0</v>
      </c>
    </row>
    <row r="1121" spans="1:23" ht="36" customHeight="1" outlineLevel="7" x14ac:dyDescent="0.2">
      <c r="A1121" s="91"/>
      <c r="B1121" s="93"/>
      <c r="C1121" s="95"/>
      <c r="D1121" s="95"/>
      <c r="E1121" s="97"/>
      <c r="F1121" s="101"/>
      <c r="G1121" s="101"/>
      <c r="H1121" s="101"/>
      <c r="I1121" s="19" t="s">
        <v>284</v>
      </c>
      <c r="J1121" s="21"/>
      <c r="K1121" s="20"/>
      <c r="L1121" s="20"/>
      <c r="M1121" s="20">
        <f t="shared" si="158"/>
        <v>0</v>
      </c>
      <c r="N1121" s="20"/>
      <c r="O1121" s="21"/>
      <c r="P1121" s="106"/>
      <c r="Q1121" s="106"/>
      <c r="R1121" s="188"/>
      <c r="S1121" s="188"/>
      <c r="T1121" s="188"/>
      <c r="U1121" s="92">
        <f t="shared" si="156"/>
        <v>0</v>
      </c>
      <c r="V1121" s="179"/>
      <c r="W1121" s="129">
        <f t="shared" si="157"/>
        <v>0</v>
      </c>
    </row>
    <row r="1122" spans="1:23" ht="36" customHeight="1" outlineLevel="7" x14ac:dyDescent="0.2">
      <c r="A1122" s="91"/>
      <c r="B1122" s="93"/>
      <c r="C1122" s="95"/>
      <c r="D1122" s="95"/>
      <c r="E1122" s="97"/>
      <c r="F1122" s="101"/>
      <c r="G1122" s="101"/>
      <c r="H1122" s="101"/>
      <c r="I1122" s="4" t="s">
        <v>285</v>
      </c>
      <c r="J1122" s="6" t="s">
        <v>262</v>
      </c>
      <c r="K1122" s="5">
        <v>5200</v>
      </c>
      <c r="L1122" s="5">
        <v>429</v>
      </c>
      <c r="M1122" s="5">
        <f t="shared" si="158"/>
        <v>400.5</v>
      </c>
      <c r="N1122" s="5">
        <v>829.5</v>
      </c>
      <c r="O1122" s="6">
        <f t="shared" ref="O1122:O1127" si="164">N1122/K1122</f>
        <v>0.15951923076923077</v>
      </c>
      <c r="P1122" s="113"/>
      <c r="Q1122" s="113"/>
      <c r="R1122" s="189"/>
      <c r="S1122" s="189"/>
      <c r="T1122" s="189">
        <v>429</v>
      </c>
      <c r="U1122" s="92">
        <f t="shared" ref="U1122:U1185" si="165">T1122-N1122</f>
        <v>-400.5</v>
      </c>
      <c r="V1122" s="179">
        <v>415</v>
      </c>
      <c r="W1122" s="129">
        <f t="shared" ref="W1122:W1185" si="166">V1122-N1122</f>
        <v>-414.5</v>
      </c>
    </row>
    <row r="1123" spans="1:23" ht="36" customHeight="1" outlineLevel="7" x14ac:dyDescent="0.2">
      <c r="A1123" s="91"/>
      <c r="B1123" s="93"/>
      <c r="C1123" s="95"/>
      <c r="D1123" s="95"/>
      <c r="E1123" s="97"/>
      <c r="F1123" s="101"/>
      <c r="G1123" s="101"/>
      <c r="H1123" s="101"/>
      <c r="I1123" s="4" t="s">
        <v>286</v>
      </c>
      <c r="J1123" s="6" t="s">
        <v>262</v>
      </c>
      <c r="K1123" s="5">
        <v>5201</v>
      </c>
      <c r="L1123" s="5">
        <v>429</v>
      </c>
      <c r="M1123" s="5">
        <f t="shared" ref="M1123:M1186" si="167">N1123-L1123</f>
        <v>400.5</v>
      </c>
      <c r="N1123" s="5">
        <v>829.5</v>
      </c>
      <c r="O1123" s="6">
        <f t="shared" si="164"/>
        <v>0.15948855989232841</v>
      </c>
      <c r="P1123" s="113"/>
      <c r="Q1123" s="113"/>
      <c r="R1123" s="189"/>
      <c r="S1123" s="189"/>
      <c r="T1123" s="189">
        <v>429</v>
      </c>
      <c r="U1123" s="92">
        <f t="shared" si="165"/>
        <v>-400.5</v>
      </c>
      <c r="V1123" s="179">
        <v>415</v>
      </c>
      <c r="W1123" s="129">
        <f t="shared" si="166"/>
        <v>-414.5</v>
      </c>
    </row>
    <row r="1124" spans="1:23" ht="36" customHeight="1" outlineLevel="7" x14ac:dyDescent="0.2">
      <c r="A1124" s="91"/>
      <c r="B1124" s="93"/>
      <c r="C1124" s="95"/>
      <c r="D1124" s="95"/>
      <c r="E1124" s="97"/>
      <c r="F1124" s="101"/>
      <c r="G1124" s="101"/>
      <c r="H1124" s="101"/>
      <c r="I1124" s="4" t="s">
        <v>287</v>
      </c>
      <c r="J1124" s="6" t="s">
        <v>262</v>
      </c>
      <c r="K1124" s="5">
        <v>5202</v>
      </c>
      <c r="L1124" s="5">
        <v>0</v>
      </c>
      <c r="M1124" s="5">
        <f t="shared" si="167"/>
        <v>0</v>
      </c>
      <c r="N1124" s="5">
        <v>0</v>
      </c>
      <c r="O1124" s="6">
        <f t="shared" si="164"/>
        <v>0</v>
      </c>
      <c r="P1124" s="113"/>
      <c r="Q1124" s="113"/>
      <c r="R1124" s="189"/>
      <c r="S1124" s="189"/>
      <c r="T1124" s="189">
        <v>0</v>
      </c>
      <c r="U1124" s="92">
        <f t="shared" si="165"/>
        <v>0</v>
      </c>
      <c r="V1124" s="179">
        <v>0</v>
      </c>
      <c r="W1124" s="129">
        <f t="shared" si="166"/>
        <v>0</v>
      </c>
    </row>
    <row r="1125" spans="1:23" ht="36" customHeight="1" outlineLevel="7" x14ac:dyDescent="0.2">
      <c r="A1125" s="91"/>
      <c r="B1125" s="93"/>
      <c r="C1125" s="95"/>
      <c r="D1125" s="95"/>
      <c r="E1125" s="97"/>
      <c r="F1125" s="101"/>
      <c r="G1125" s="101"/>
      <c r="H1125" s="101"/>
      <c r="I1125" s="4" t="s">
        <v>288</v>
      </c>
      <c r="J1125" s="6" t="s">
        <v>262</v>
      </c>
      <c r="K1125" s="5">
        <v>5203</v>
      </c>
      <c r="L1125" s="5">
        <v>0</v>
      </c>
      <c r="M1125" s="5">
        <f t="shared" si="167"/>
        <v>0</v>
      </c>
      <c r="N1125" s="5">
        <v>0</v>
      </c>
      <c r="O1125" s="6">
        <f t="shared" si="164"/>
        <v>0</v>
      </c>
      <c r="P1125" s="113"/>
      <c r="Q1125" s="113"/>
      <c r="R1125" s="189"/>
      <c r="S1125" s="189"/>
      <c r="T1125" s="189">
        <v>0</v>
      </c>
      <c r="U1125" s="92">
        <f t="shared" si="165"/>
        <v>0</v>
      </c>
      <c r="V1125" s="179">
        <v>0</v>
      </c>
      <c r="W1125" s="129">
        <f t="shared" si="166"/>
        <v>0</v>
      </c>
    </row>
    <row r="1126" spans="1:23" ht="36" customHeight="1" outlineLevel="7" x14ac:dyDescent="0.2">
      <c r="A1126" s="91"/>
      <c r="B1126" s="93"/>
      <c r="C1126" s="95"/>
      <c r="D1126" s="95"/>
      <c r="E1126" s="97"/>
      <c r="F1126" s="101"/>
      <c r="G1126" s="101"/>
      <c r="H1126" s="101"/>
      <c r="I1126" s="4" t="s">
        <v>289</v>
      </c>
      <c r="J1126" s="6" t="s">
        <v>262</v>
      </c>
      <c r="K1126" s="5">
        <v>5204</v>
      </c>
      <c r="L1126" s="5">
        <v>0</v>
      </c>
      <c r="M1126" s="5">
        <f t="shared" si="167"/>
        <v>0</v>
      </c>
      <c r="N1126" s="5">
        <v>0</v>
      </c>
      <c r="O1126" s="6">
        <f t="shared" si="164"/>
        <v>0</v>
      </c>
      <c r="P1126" s="113"/>
      <c r="Q1126" s="113"/>
      <c r="R1126" s="189"/>
      <c r="S1126" s="189"/>
      <c r="T1126" s="189">
        <v>0</v>
      </c>
      <c r="U1126" s="92">
        <f t="shared" si="165"/>
        <v>0</v>
      </c>
      <c r="V1126" s="179">
        <v>0</v>
      </c>
      <c r="W1126" s="129">
        <f t="shared" si="166"/>
        <v>0</v>
      </c>
    </row>
    <row r="1127" spans="1:23" ht="36" customHeight="1" outlineLevel="7" x14ac:dyDescent="0.2">
      <c r="A1127" s="91"/>
      <c r="B1127" s="93"/>
      <c r="C1127" s="95"/>
      <c r="D1127" s="95"/>
      <c r="E1127" s="97"/>
      <c r="F1127" s="101"/>
      <c r="G1127" s="101"/>
      <c r="H1127" s="101"/>
      <c r="I1127" s="4" t="s">
        <v>51</v>
      </c>
      <c r="J1127" s="6" t="s">
        <v>257</v>
      </c>
      <c r="K1127" s="5">
        <v>100</v>
      </c>
      <c r="L1127" s="5">
        <v>0</v>
      </c>
      <c r="M1127" s="5">
        <f t="shared" si="167"/>
        <v>0</v>
      </c>
      <c r="N1127" s="5">
        <v>0</v>
      </c>
      <c r="O1127" s="6">
        <f t="shared" si="164"/>
        <v>0</v>
      </c>
      <c r="P1127" s="113"/>
      <c r="Q1127" s="113"/>
      <c r="R1127" s="189"/>
      <c r="S1127" s="189"/>
      <c r="T1127" s="189">
        <v>0</v>
      </c>
      <c r="U1127" s="92">
        <f t="shared" si="165"/>
        <v>0</v>
      </c>
      <c r="V1127" s="179">
        <v>0</v>
      </c>
      <c r="W1127" s="129">
        <f t="shared" si="166"/>
        <v>0</v>
      </c>
    </row>
    <row r="1128" spans="1:23" ht="36" customHeight="1" outlineLevel="7" x14ac:dyDescent="0.2">
      <c r="A1128" s="91"/>
      <c r="B1128" s="93"/>
      <c r="C1128" s="95"/>
      <c r="D1128" s="95"/>
      <c r="E1128" s="97"/>
      <c r="F1128" s="101"/>
      <c r="G1128" s="101"/>
      <c r="H1128" s="101"/>
      <c r="I1128" s="19" t="s">
        <v>290</v>
      </c>
      <c r="J1128" s="21"/>
      <c r="K1128" s="20"/>
      <c r="L1128" s="20"/>
      <c r="M1128" s="20">
        <f t="shared" si="167"/>
        <v>0</v>
      </c>
      <c r="N1128" s="20"/>
      <c r="O1128" s="21"/>
      <c r="P1128" s="106"/>
      <c r="Q1128" s="106"/>
      <c r="R1128" s="188"/>
      <c r="S1128" s="188"/>
      <c r="T1128" s="188"/>
      <c r="U1128" s="92">
        <f t="shared" si="165"/>
        <v>0</v>
      </c>
      <c r="V1128" s="179"/>
      <c r="W1128" s="129">
        <f t="shared" si="166"/>
        <v>0</v>
      </c>
    </row>
    <row r="1129" spans="1:23" ht="36" customHeight="1" outlineLevel="7" x14ac:dyDescent="0.2">
      <c r="A1129" s="91"/>
      <c r="B1129" s="93"/>
      <c r="C1129" s="95"/>
      <c r="D1129" s="95"/>
      <c r="E1129" s="97"/>
      <c r="F1129" s="101"/>
      <c r="G1129" s="101"/>
      <c r="H1129" s="101"/>
      <c r="I1129" s="4" t="s">
        <v>285</v>
      </c>
      <c r="J1129" s="6" t="s">
        <v>262</v>
      </c>
      <c r="K1129" s="5">
        <v>1</v>
      </c>
      <c r="L1129" s="5">
        <v>0</v>
      </c>
      <c r="M1129" s="5">
        <f t="shared" si="167"/>
        <v>0</v>
      </c>
      <c r="N1129" s="5">
        <v>0</v>
      </c>
      <c r="O1129" s="6">
        <f t="shared" ref="O1129:O1134" si="168">N1129/K1129</f>
        <v>0</v>
      </c>
      <c r="P1129" s="113"/>
      <c r="Q1129" s="113"/>
      <c r="R1129" s="189"/>
      <c r="S1129" s="189"/>
      <c r="T1129" s="189">
        <v>0</v>
      </c>
      <c r="U1129" s="92">
        <f t="shared" si="165"/>
        <v>0</v>
      </c>
      <c r="V1129" s="179">
        <v>0</v>
      </c>
      <c r="W1129" s="129">
        <f t="shared" si="166"/>
        <v>0</v>
      </c>
    </row>
    <row r="1130" spans="1:23" ht="36" customHeight="1" outlineLevel="7" x14ac:dyDescent="0.2">
      <c r="A1130" s="91"/>
      <c r="B1130" s="93"/>
      <c r="C1130" s="95"/>
      <c r="D1130" s="95"/>
      <c r="E1130" s="97"/>
      <c r="F1130" s="101"/>
      <c r="G1130" s="101"/>
      <c r="H1130" s="101"/>
      <c r="I1130" s="4" t="s">
        <v>286</v>
      </c>
      <c r="J1130" s="6" t="s">
        <v>262</v>
      </c>
      <c r="K1130" s="5">
        <v>1</v>
      </c>
      <c r="L1130" s="5">
        <v>0</v>
      </c>
      <c r="M1130" s="5">
        <f t="shared" si="167"/>
        <v>0</v>
      </c>
      <c r="N1130" s="5">
        <v>0</v>
      </c>
      <c r="O1130" s="6">
        <f t="shared" si="168"/>
        <v>0</v>
      </c>
      <c r="P1130" s="113"/>
      <c r="Q1130" s="113"/>
      <c r="R1130" s="189"/>
      <c r="S1130" s="189"/>
      <c r="T1130" s="189">
        <v>0</v>
      </c>
      <c r="U1130" s="92">
        <f t="shared" si="165"/>
        <v>0</v>
      </c>
      <c r="V1130" s="179">
        <v>0</v>
      </c>
      <c r="W1130" s="129">
        <f t="shared" si="166"/>
        <v>0</v>
      </c>
    </row>
    <row r="1131" spans="1:23" ht="36" customHeight="1" outlineLevel="7" x14ac:dyDescent="0.2">
      <c r="A1131" s="91"/>
      <c r="B1131" s="93"/>
      <c r="C1131" s="95"/>
      <c r="D1131" s="95"/>
      <c r="E1131" s="97"/>
      <c r="F1131" s="101"/>
      <c r="G1131" s="101"/>
      <c r="H1131" s="101"/>
      <c r="I1131" s="4" t="s">
        <v>287</v>
      </c>
      <c r="J1131" s="6" t="s">
        <v>262</v>
      </c>
      <c r="K1131" s="5">
        <v>1</v>
      </c>
      <c r="L1131" s="5">
        <v>0</v>
      </c>
      <c r="M1131" s="5">
        <f t="shared" si="167"/>
        <v>0</v>
      </c>
      <c r="N1131" s="5">
        <v>0</v>
      </c>
      <c r="O1131" s="6">
        <f t="shared" si="168"/>
        <v>0</v>
      </c>
      <c r="P1131" s="113"/>
      <c r="Q1131" s="113"/>
      <c r="R1131" s="189"/>
      <c r="S1131" s="189"/>
      <c r="T1131" s="189">
        <v>0</v>
      </c>
      <c r="U1131" s="92">
        <f t="shared" si="165"/>
        <v>0</v>
      </c>
      <c r="V1131" s="179">
        <v>0</v>
      </c>
      <c r="W1131" s="129">
        <f t="shared" si="166"/>
        <v>0</v>
      </c>
    </row>
    <row r="1132" spans="1:23" ht="36" customHeight="1" outlineLevel="7" x14ac:dyDescent="0.2">
      <c r="A1132" s="91"/>
      <c r="B1132" s="93"/>
      <c r="C1132" s="95"/>
      <c r="D1132" s="95"/>
      <c r="E1132" s="97"/>
      <c r="F1132" s="101"/>
      <c r="G1132" s="101"/>
      <c r="H1132" s="101"/>
      <c r="I1132" s="4" t="s">
        <v>288</v>
      </c>
      <c r="J1132" s="6" t="s">
        <v>262</v>
      </c>
      <c r="K1132" s="5">
        <v>1</v>
      </c>
      <c r="L1132" s="5">
        <v>0</v>
      </c>
      <c r="M1132" s="5">
        <f t="shared" si="167"/>
        <v>0</v>
      </c>
      <c r="N1132" s="5">
        <v>0</v>
      </c>
      <c r="O1132" s="6">
        <f t="shared" si="168"/>
        <v>0</v>
      </c>
      <c r="P1132" s="113"/>
      <c r="Q1132" s="113"/>
      <c r="R1132" s="189"/>
      <c r="S1132" s="189"/>
      <c r="T1132" s="189">
        <v>0</v>
      </c>
      <c r="U1132" s="92">
        <f t="shared" si="165"/>
        <v>0</v>
      </c>
      <c r="V1132" s="179">
        <v>0</v>
      </c>
      <c r="W1132" s="129">
        <f t="shared" si="166"/>
        <v>0</v>
      </c>
    </row>
    <row r="1133" spans="1:23" ht="36" customHeight="1" outlineLevel="7" x14ac:dyDescent="0.2">
      <c r="A1133" s="91"/>
      <c r="B1133" s="93"/>
      <c r="C1133" s="95"/>
      <c r="D1133" s="95"/>
      <c r="E1133" s="97"/>
      <c r="F1133" s="101"/>
      <c r="G1133" s="101"/>
      <c r="H1133" s="101"/>
      <c r="I1133" s="4" t="s">
        <v>289</v>
      </c>
      <c r="J1133" s="6" t="s">
        <v>262</v>
      </c>
      <c r="K1133" s="5">
        <v>1</v>
      </c>
      <c r="L1133" s="5">
        <v>0</v>
      </c>
      <c r="M1133" s="5">
        <f t="shared" si="167"/>
        <v>0</v>
      </c>
      <c r="N1133" s="5">
        <v>0</v>
      </c>
      <c r="O1133" s="6">
        <f t="shared" si="168"/>
        <v>0</v>
      </c>
      <c r="P1133" s="113"/>
      <c r="Q1133" s="113"/>
      <c r="R1133" s="189"/>
      <c r="S1133" s="189"/>
      <c r="T1133" s="189">
        <v>0</v>
      </c>
      <c r="U1133" s="92">
        <f t="shared" si="165"/>
        <v>0</v>
      </c>
      <c r="V1133" s="179">
        <v>0</v>
      </c>
      <c r="W1133" s="129">
        <f t="shared" si="166"/>
        <v>0</v>
      </c>
    </row>
    <row r="1134" spans="1:23" ht="36" customHeight="1" outlineLevel="7" x14ac:dyDescent="0.2">
      <c r="A1134" s="91"/>
      <c r="B1134" s="93"/>
      <c r="C1134" s="95"/>
      <c r="D1134" s="95"/>
      <c r="E1134" s="97"/>
      <c r="F1134" s="101"/>
      <c r="G1134" s="101"/>
      <c r="H1134" s="101"/>
      <c r="I1134" s="4" t="s">
        <v>51</v>
      </c>
      <c r="J1134" s="6" t="s">
        <v>257</v>
      </c>
      <c r="K1134" s="5">
        <v>1</v>
      </c>
      <c r="L1134" s="5">
        <v>0</v>
      </c>
      <c r="M1134" s="5">
        <f t="shared" si="167"/>
        <v>0</v>
      </c>
      <c r="N1134" s="5">
        <v>0</v>
      </c>
      <c r="O1134" s="6">
        <f t="shared" si="168"/>
        <v>0</v>
      </c>
      <c r="P1134" s="113"/>
      <c r="Q1134" s="113"/>
      <c r="R1134" s="189"/>
      <c r="S1134" s="189"/>
      <c r="T1134" s="189">
        <v>0</v>
      </c>
      <c r="U1134" s="92">
        <f t="shared" si="165"/>
        <v>0</v>
      </c>
      <c r="V1134" s="179">
        <v>0</v>
      </c>
      <c r="W1134" s="129">
        <f t="shared" si="166"/>
        <v>0</v>
      </c>
    </row>
    <row r="1135" spans="1:23" ht="34.5" customHeight="1" outlineLevel="3" x14ac:dyDescent="0.2">
      <c r="A1135" s="91"/>
      <c r="B1135" s="93"/>
      <c r="C1135" s="95"/>
      <c r="D1135" s="95"/>
      <c r="E1135" s="97"/>
      <c r="F1135" s="97"/>
      <c r="G1135" s="97"/>
      <c r="H1135" s="97"/>
      <c r="I1135" s="13" t="s">
        <v>116</v>
      </c>
      <c r="J1135" s="14"/>
      <c r="K1135" s="14"/>
      <c r="L1135" s="14"/>
      <c r="M1135" s="14"/>
      <c r="N1135" s="14"/>
      <c r="O1135" s="15"/>
      <c r="P1135" s="44"/>
      <c r="Q1135" s="111" t="e">
        <f>#REF!*$Q$5</f>
        <v>#REF!</v>
      </c>
      <c r="R1135" s="111"/>
      <c r="S1135" s="111"/>
      <c r="T1135" s="111"/>
      <c r="U1135" s="92">
        <f t="shared" si="165"/>
        <v>0</v>
      </c>
      <c r="V1135" s="179"/>
      <c r="W1135" s="129">
        <f t="shared" si="166"/>
        <v>0</v>
      </c>
    </row>
    <row r="1136" spans="1:23" ht="34.5" customHeight="1" outlineLevel="7" x14ac:dyDescent="0.2">
      <c r="A1136" s="91"/>
      <c r="B1136" s="93"/>
      <c r="C1136" s="95"/>
      <c r="D1136" s="95"/>
      <c r="E1136" s="97"/>
      <c r="F1136" s="97"/>
      <c r="G1136" s="97"/>
      <c r="H1136" s="97"/>
      <c r="I1136" s="4" t="s">
        <v>117</v>
      </c>
      <c r="J1136" s="17" t="s">
        <v>262</v>
      </c>
      <c r="K1136" s="5">
        <v>1</v>
      </c>
      <c r="L1136" s="5">
        <v>0</v>
      </c>
      <c r="M1136" s="5">
        <f t="shared" si="167"/>
        <v>0</v>
      </c>
      <c r="N1136" s="5">
        <v>0</v>
      </c>
      <c r="O1136" s="6">
        <f>N1136/K1136</f>
        <v>0</v>
      </c>
      <c r="P1136" s="41"/>
      <c r="Q1136" s="111" t="e">
        <f>#REF!*$Q$5</f>
        <v>#REF!</v>
      </c>
      <c r="R1136" s="111"/>
      <c r="S1136" s="111"/>
      <c r="T1136" s="111">
        <v>0</v>
      </c>
      <c r="U1136" s="92">
        <f t="shared" si="165"/>
        <v>0</v>
      </c>
      <c r="V1136" s="179">
        <v>0</v>
      </c>
      <c r="W1136" s="129">
        <f t="shared" si="166"/>
        <v>0</v>
      </c>
    </row>
    <row r="1137" spans="1:23" ht="34.5" customHeight="1" outlineLevel="7" x14ac:dyDescent="0.2">
      <c r="A1137" s="91"/>
      <c r="B1137" s="93"/>
      <c r="C1137" s="95"/>
      <c r="D1137" s="95"/>
      <c r="E1137" s="97"/>
      <c r="F1137" s="97"/>
      <c r="G1137" s="97"/>
      <c r="H1137" s="97"/>
      <c r="I1137" s="4" t="s">
        <v>118</v>
      </c>
      <c r="J1137" s="17" t="s">
        <v>262</v>
      </c>
      <c r="K1137" s="5">
        <v>1</v>
      </c>
      <c r="L1137" s="5">
        <v>0</v>
      </c>
      <c r="M1137" s="5">
        <f t="shared" si="167"/>
        <v>0</v>
      </c>
      <c r="N1137" s="5">
        <v>0</v>
      </c>
      <c r="O1137" s="6">
        <f>N1137/K1137</f>
        <v>0</v>
      </c>
      <c r="P1137" s="41"/>
      <c r="Q1137" s="111" t="e">
        <f>#REF!*$Q$5</f>
        <v>#REF!</v>
      </c>
      <c r="R1137" s="111"/>
      <c r="S1137" s="111"/>
      <c r="T1137" s="111">
        <v>0</v>
      </c>
      <c r="U1137" s="92">
        <f t="shared" si="165"/>
        <v>0</v>
      </c>
      <c r="V1137" s="179">
        <v>0</v>
      </c>
      <c r="W1137" s="129">
        <f t="shared" si="166"/>
        <v>0</v>
      </c>
    </row>
    <row r="1138" spans="1:23" ht="36" customHeight="1" outlineLevel="3" x14ac:dyDescent="0.2">
      <c r="A1138" s="91"/>
      <c r="B1138" s="93"/>
      <c r="C1138" s="95"/>
      <c r="D1138" s="95"/>
      <c r="E1138" s="97"/>
      <c r="F1138" s="97"/>
      <c r="G1138" s="97"/>
      <c r="H1138" s="97"/>
      <c r="I1138" s="13" t="s">
        <v>119</v>
      </c>
      <c r="J1138" s="15"/>
      <c r="K1138" s="14"/>
      <c r="L1138" s="14"/>
      <c r="M1138" s="14"/>
      <c r="N1138" s="14"/>
      <c r="O1138" s="15"/>
      <c r="P1138" s="112"/>
      <c r="Q1138" s="112"/>
      <c r="R1138" s="187"/>
      <c r="S1138" s="187"/>
      <c r="T1138" s="187"/>
      <c r="U1138" s="92">
        <f t="shared" si="165"/>
        <v>0</v>
      </c>
      <c r="V1138" s="179"/>
      <c r="W1138" s="129">
        <f t="shared" si="166"/>
        <v>0</v>
      </c>
    </row>
    <row r="1139" spans="1:23" ht="36" customHeight="1" outlineLevel="4" x14ac:dyDescent="0.2">
      <c r="A1139" s="91"/>
      <c r="B1139" s="93"/>
      <c r="C1139" s="95"/>
      <c r="D1139" s="95"/>
      <c r="E1139" s="97"/>
      <c r="F1139" s="101"/>
      <c r="G1139" s="101"/>
      <c r="H1139" s="101"/>
      <c r="I1139" s="19" t="s">
        <v>120</v>
      </c>
      <c r="J1139" s="21"/>
      <c r="K1139" s="20"/>
      <c r="L1139" s="20"/>
      <c r="M1139" s="20"/>
      <c r="N1139" s="20"/>
      <c r="O1139" s="21"/>
      <c r="P1139" s="105"/>
      <c r="Q1139" s="105"/>
      <c r="R1139" s="185"/>
      <c r="S1139" s="185"/>
      <c r="T1139" s="185"/>
      <c r="U1139" s="92">
        <f t="shared" si="165"/>
        <v>0</v>
      </c>
      <c r="V1139" s="179"/>
      <c r="W1139" s="129">
        <f t="shared" si="166"/>
        <v>0</v>
      </c>
    </row>
    <row r="1140" spans="1:23" ht="36" customHeight="1" outlineLevel="5" x14ac:dyDescent="0.2">
      <c r="A1140" s="91"/>
      <c r="B1140" s="93"/>
      <c r="C1140" s="95"/>
      <c r="D1140" s="95"/>
      <c r="E1140" s="97"/>
      <c r="F1140" s="101"/>
      <c r="G1140" s="103"/>
      <c r="H1140" s="103"/>
      <c r="I1140" s="22" t="s">
        <v>172</v>
      </c>
      <c r="J1140" s="24"/>
      <c r="K1140" s="23"/>
      <c r="L1140" s="23"/>
      <c r="M1140" s="23"/>
      <c r="N1140" s="23"/>
      <c r="O1140" s="24"/>
      <c r="P1140" s="115"/>
      <c r="Q1140" s="115"/>
      <c r="R1140" s="190"/>
      <c r="S1140" s="190"/>
      <c r="T1140" s="190"/>
      <c r="U1140" s="92">
        <f t="shared" si="165"/>
        <v>0</v>
      </c>
      <c r="V1140" s="179"/>
      <c r="W1140" s="129">
        <f t="shared" si="166"/>
        <v>0</v>
      </c>
    </row>
    <row r="1141" spans="1:23" ht="36" customHeight="1" outlineLevel="7" x14ac:dyDescent="0.2">
      <c r="A1141" s="91"/>
      <c r="B1141" s="93"/>
      <c r="C1141" s="95"/>
      <c r="D1141" s="95"/>
      <c r="E1141" s="97"/>
      <c r="F1141" s="101"/>
      <c r="G1141" s="103"/>
      <c r="H1141" s="103"/>
      <c r="I1141" s="4" t="s">
        <v>291</v>
      </c>
      <c r="J1141" s="6" t="s">
        <v>256</v>
      </c>
      <c r="K1141" s="5">
        <v>500000</v>
      </c>
      <c r="L1141" s="5">
        <v>0</v>
      </c>
      <c r="M1141" s="5">
        <f t="shared" si="167"/>
        <v>0</v>
      </c>
      <c r="N1141" s="5">
        <v>0</v>
      </c>
      <c r="O1141" s="6">
        <f t="shared" ref="O1141:O1147" si="169">N1141/K1141</f>
        <v>0</v>
      </c>
      <c r="P1141" s="116"/>
      <c r="Q1141" s="116"/>
      <c r="R1141" s="191"/>
      <c r="S1141" s="191"/>
      <c r="T1141" s="191">
        <v>0</v>
      </c>
      <c r="U1141" s="92">
        <f t="shared" si="165"/>
        <v>0</v>
      </c>
      <c r="V1141" s="179">
        <v>0</v>
      </c>
      <c r="W1141" s="129">
        <f t="shared" si="166"/>
        <v>0</v>
      </c>
    </row>
    <row r="1142" spans="1:23" ht="36" customHeight="1" outlineLevel="7" x14ac:dyDescent="0.2">
      <c r="A1142" s="91"/>
      <c r="B1142" s="93"/>
      <c r="C1142" s="95"/>
      <c r="D1142" s="95"/>
      <c r="E1142" s="97"/>
      <c r="F1142" s="101"/>
      <c r="G1142" s="103"/>
      <c r="H1142" s="103"/>
      <c r="I1142" s="4" t="s">
        <v>292</v>
      </c>
      <c r="J1142" s="6" t="s">
        <v>257</v>
      </c>
      <c r="K1142" s="5">
        <v>100</v>
      </c>
      <c r="L1142" s="5">
        <v>0</v>
      </c>
      <c r="M1142" s="5">
        <f t="shared" si="167"/>
        <v>0</v>
      </c>
      <c r="N1142" s="5">
        <v>0</v>
      </c>
      <c r="O1142" s="6">
        <f t="shared" si="169"/>
        <v>0</v>
      </c>
      <c r="P1142" s="116"/>
      <c r="Q1142" s="116"/>
      <c r="R1142" s="191"/>
      <c r="S1142" s="191"/>
      <c r="T1142" s="191">
        <v>0</v>
      </c>
      <c r="U1142" s="92">
        <f t="shared" si="165"/>
        <v>0</v>
      </c>
      <c r="V1142" s="179">
        <v>0</v>
      </c>
      <c r="W1142" s="129">
        <f t="shared" si="166"/>
        <v>0</v>
      </c>
    </row>
    <row r="1143" spans="1:23" ht="36" customHeight="1" outlineLevel="7" x14ac:dyDescent="0.2">
      <c r="A1143" s="91"/>
      <c r="B1143" s="93"/>
      <c r="C1143" s="95"/>
      <c r="D1143" s="95"/>
      <c r="E1143" s="97"/>
      <c r="F1143" s="101"/>
      <c r="G1143" s="103"/>
      <c r="H1143" s="103"/>
      <c r="I1143" s="4" t="s">
        <v>231</v>
      </c>
      <c r="J1143" s="6" t="s">
        <v>256</v>
      </c>
      <c r="K1143" s="5">
        <v>500000</v>
      </c>
      <c r="L1143" s="5">
        <v>0</v>
      </c>
      <c r="M1143" s="5">
        <f t="shared" si="167"/>
        <v>0</v>
      </c>
      <c r="N1143" s="5">
        <v>0</v>
      </c>
      <c r="O1143" s="6">
        <f t="shared" si="169"/>
        <v>0</v>
      </c>
      <c r="P1143" s="116"/>
      <c r="Q1143" s="116"/>
      <c r="R1143" s="191"/>
      <c r="S1143" s="191"/>
      <c r="T1143" s="191">
        <v>0</v>
      </c>
      <c r="U1143" s="92">
        <f t="shared" si="165"/>
        <v>0</v>
      </c>
      <c r="V1143" s="179">
        <v>0</v>
      </c>
      <c r="W1143" s="129">
        <f t="shared" si="166"/>
        <v>0</v>
      </c>
    </row>
    <row r="1144" spans="1:23" ht="36" customHeight="1" outlineLevel="7" x14ac:dyDescent="0.2">
      <c r="A1144" s="91"/>
      <c r="B1144" s="93"/>
      <c r="C1144" s="95"/>
      <c r="D1144" s="95"/>
      <c r="E1144" s="97"/>
      <c r="F1144" s="101"/>
      <c r="G1144" s="103"/>
      <c r="H1144" s="103"/>
      <c r="I1144" s="4" t="s">
        <v>80</v>
      </c>
      <c r="J1144" s="6" t="s">
        <v>256</v>
      </c>
      <c r="K1144" s="5">
        <v>500000</v>
      </c>
      <c r="L1144" s="5">
        <v>0</v>
      </c>
      <c r="M1144" s="5">
        <f t="shared" si="167"/>
        <v>0</v>
      </c>
      <c r="N1144" s="5">
        <v>0</v>
      </c>
      <c r="O1144" s="6">
        <f t="shared" si="169"/>
        <v>0</v>
      </c>
      <c r="P1144" s="116"/>
      <c r="Q1144" s="116"/>
      <c r="R1144" s="191"/>
      <c r="S1144" s="191"/>
      <c r="T1144" s="191">
        <v>0</v>
      </c>
      <c r="U1144" s="92">
        <f t="shared" si="165"/>
        <v>0</v>
      </c>
      <c r="V1144" s="179">
        <v>0</v>
      </c>
      <c r="W1144" s="129">
        <f t="shared" si="166"/>
        <v>0</v>
      </c>
    </row>
    <row r="1145" spans="1:23" ht="36" customHeight="1" outlineLevel="7" x14ac:dyDescent="0.2">
      <c r="A1145" s="91"/>
      <c r="B1145" s="93"/>
      <c r="C1145" s="95"/>
      <c r="D1145" s="95"/>
      <c r="E1145" s="97"/>
      <c r="F1145" s="101"/>
      <c r="G1145" s="103"/>
      <c r="H1145" s="103"/>
      <c r="I1145" s="4" t="s">
        <v>82</v>
      </c>
      <c r="J1145" s="6" t="s">
        <v>257</v>
      </c>
      <c r="K1145" s="5">
        <v>100</v>
      </c>
      <c r="L1145" s="5">
        <v>0</v>
      </c>
      <c r="M1145" s="5">
        <f t="shared" si="167"/>
        <v>0</v>
      </c>
      <c r="N1145" s="5">
        <v>0</v>
      </c>
      <c r="O1145" s="6">
        <f t="shared" si="169"/>
        <v>0</v>
      </c>
      <c r="P1145" s="116"/>
      <c r="Q1145" s="116"/>
      <c r="R1145" s="191"/>
      <c r="S1145" s="191"/>
      <c r="T1145" s="191">
        <v>0</v>
      </c>
      <c r="U1145" s="92">
        <f t="shared" si="165"/>
        <v>0</v>
      </c>
      <c r="V1145" s="179">
        <v>0</v>
      </c>
      <c r="W1145" s="129">
        <f t="shared" si="166"/>
        <v>0</v>
      </c>
    </row>
    <row r="1146" spans="1:23" ht="36" customHeight="1" outlineLevel="7" x14ac:dyDescent="0.2">
      <c r="A1146" s="91"/>
      <c r="B1146" s="93"/>
      <c r="C1146" s="95"/>
      <c r="D1146" s="95"/>
      <c r="E1146" s="97"/>
      <c r="F1146" s="101"/>
      <c r="G1146" s="103"/>
      <c r="H1146" s="103"/>
      <c r="I1146" s="4" t="s">
        <v>293</v>
      </c>
      <c r="J1146" s="6" t="s">
        <v>256</v>
      </c>
      <c r="K1146" s="5">
        <v>500000</v>
      </c>
      <c r="L1146" s="5">
        <v>0</v>
      </c>
      <c r="M1146" s="5">
        <f t="shared" si="167"/>
        <v>0</v>
      </c>
      <c r="N1146" s="5">
        <v>0</v>
      </c>
      <c r="O1146" s="6">
        <f t="shared" si="169"/>
        <v>0</v>
      </c>
      <c r="P1146" s="116"/>
      <c r="Q1146" s="116"/>
      <c r="R1146" s="191"/>
      <c r="S1146" s="191"/>
      <c r="T1146" s="191">
        <v>0</v>
      </c>
      <c r="U1146" s="92">
        <f t="shared" si="165"/>
        <v>0</v>
      </c>
      <c r="V1146" s="179">
        <v>0</v>
      </c>
      <c r="W1146" s="129">
        <f t="shared" si="166"/>
        <v>0</v>
      </c>
    </row>
    <row r="1147" spans="1:23" ht="36" customHeight="1" outlineLevel="7" x14ac:dyDescent="0.2">
      <c r="A1147" s="91"/>
      <c r="B1147" s="93"/>
      <c r="C1147" s="95"/>
      <c r="D1147" s="95"/>
      <c r="E1147" s="97"/>
      <c r="F1147" s="101"/>
      <c r="G1147" s="103"/>
      <c r="H1147" s="103"/>
      <c r="I1147" s="4" t="s">
        <v>294</v>
      </c>
      <c r="J1147" s="6" t="s">
        <v>257</v>
      </c>
      <c r="K1147" s="5">
        <v>100</v>
      </c>
      <c r="L1147" s="5">
        <v>0</v>
      </c>
      <c r="M1147" s="5">
        <f t="shared" si="167"/>
        <v>0</v>
      </c>
      <c r="N1147" s="5">
        <v>0</v>
      </c>
      <c r="O1147" s="6">
        <f t="shared" si="169"/>
        <v>0</v>
      </c>
      <c r="P1147" s="116"/>
      <c r="Q1147" s="116"/>
      <c r="R1147" s="191"/>
      <c r="S1147" s="191"/>
      <c r="T1147" s="191">
        <v>0</v>
      </c>
      <c r="U1147" s="92">
        <f t="shared" si="165"/>
        <v>0</v>
      </c>
      <c r="V1147" s="179">
        <v>0</v>
      </c>
      <c r="W1147" s="129">
        <f t="shared" si="166"/>
        <v>0</v>
      </c>
    </row>
    <row r="1148" spans="1:23" ht="36" customHeight="1" outlineLevel="5" x14ac:dyDescent="0.2">
      <c r="A1148" s="91"/>
      <c r="B1148" s="93"/>
      <c r="C1148" s="95"/>
      <c r="D1148" s="95"/>
      <c r="E1148" s="97"/>
      <c r="F1148" s="101"/>
      <c r="G1148" s="103"/>
      <c r="H1148" s="103"/>
      <c r="I1148" s="22" t="s">
        <v>173</v>
      </c>
      <c r="J1148" s="24"/>
      <c r="K1148" s="23"/>
      <c r="L1148" s="23"/>
      <c r="M1148" s="23"/>
      <c r="N1148" s="23"/>
      <c r="O1148" s="24"/>
      <c r="P1148" s="115"/>
      <c r="Q1148" s="115"/>
      <c r="R1148" s="190"/>
      <c r="S1148" s="190"/>
      <c r="T1148" s="190"/>
      <c r="U1148" s="92">
        <f t="shared" si="165"/>
        <v>0</v>
      </c>
      <c r="V1148" s="179"/>
      <c r="W1148" s="129">
        <f t="shared" si="166"/>
        <v>0</v>
      </c>
    </row>
    <row r="1149" spans="1:23" ht="36" customHeight="1" outlineLevel="7" x14ac:dyDescent="0.2">
      <c r="A1149" s="91"/>
      <c r="B1149" s="93"/>
      <c r="C1149" s="95"/>
      <c r="D1149" s="95"/>
      <c r="E1149" s="97"/>
      <c r="F1149" s="101"/>
      <c r="G1149" s="103"/>
      <c r="H1149" s="103"/>
      <c r="I1149" s="4" t="s">
        <v>291</v>
      </c>
      <c r="J1149" s="6" t="s">
        <v>256</v>
      </c>
      <c r="K1149" s="5">
        <v>20450</v>
      </c>
      <c r="L1149" s="5">
        <v>0</v>
      </c>
      <c r="M1149" s="5">
        <f t="shared" si="167"/>
        <v>0</v>
      </c>
      <c r="N1149" s="5">
        <v>0</v>
      </c>
      <c r="O1149" s="6">
        <f t="shared" ref="O1149:O1155" si="170">N1149/K1149</f>
        <v>0</v>
      </c>
      <c r="P1149" s="116"/>
      <c r="Q1149" s="116"/>
      <c r="R1149" s="191"/>
      <c r="S1149" s="191"/>
      <c r="T1149" s="191">
        <v>0</v>
      </c>
      <c r="U1149" s="92">
        <f t="shared" si="165"/>
        <v>0</v>
      </c>
      <c r="V1149" s="179">
        <v>0</v>
      </c>
      <c r="W1149" s="129">
        <f t="shared" si="166"/>
        <v>0</v>
      </c>
    </row>
    <row r="1150" spans="1:23" ht="36" customHeight="1" outlineLevel="7" x14ac:dyDescent="0.2">
      <c r="A1150" s="91"/>
      <c r="B1150" s="93"/>
      <c r="C1150" s="95"/>
      <c r="D1150" s="95"/>
      <c r="E1150" s="97"/>
      <c r="F1150" s="101"/>
      <c r="G1150" s="103"/>
      <c r="H1150" s="103"/>
      <c r="I1150" s="4" t="s">
        <v>292</v>
      </c>
      <c r="J1150" s="6" t="s">
        <v>257</v>
      </c>
      <c r="K1150" s="5">
        <v>100</v>
      </c>
      <c r="L1150" s="5">
        <v>0</v>
      </c>
      <c r="M1150" s="5">
        <f t="shared" si="167"/>
        <v>0</v>
      </c>
      <c r="N1150" s="5">
        <v>0</v>
      </c>
      <c r="O1150" s="6">
        <f t="shared" si="170"/>
        <v>0</v>
      </c>
      <c r="P1150" s="116"/>
      <c r="Q1150" s="116"/>
      <c r="R1150" s="191"/>
      <c r="S1150" s="191"/>
      <c r="T1150" s="191">
        <v>0</v>
      </c>
      <c r="U1150" s="92">
        <f t="shared" si="165"/>
        <v>0</v>
      </c>
      <c r="V1150" s="179">
        <v>0</v>
      </c>
      <c r="W1150" s="129">
        <f t="shared" si="166"/>
        <v>0</v>
      </c>
    </row>
    <row r="1151" spans="1:23" ht="36" customHeight="1" outlineLevel="7" x14ac:dyDescent="0.2">
      <c r="A1151" s="91"/>
      <c r="B1151" s="93"/>
      <c r="C1151" s="95"/>
      <c r="D1151" s="95"/>
      <c r="E1151" s="97"/>
      <c r="F1151" s="101"/>
      <c r="G1151" s="103"/>
      <c r="H1151" s="103"/>
      <c r="I1151" s="4" t="s">
        <v>231</v>
      </c>
      <c r="J1151" s="6" t="s">
        <v>256</v>
      </c>
      <c r="K1151" s="5">
        <v>20450</v>
      </c>
      <c r="L1151" s="5">
        <v>0</v>
      </c>
      <c r="M1151" s="5">
        <f t="shared" si="167"/>
        <v>0</v>
      </c>
      <c r="N1151" s="5">
        <v>0</v>
      </c>
      <c r="O1151" s="6">
        <f t="shared" si="170"/>
        <v>0</v>
      </c>
      <c r="P1151" s="116"/>
      <c r="Q1151" s="116"/>
      <c r="R1151" s="191"/>
      <c r="S1151" s="191"/>
      <c r="T1151" s="191">
        <v>0</v>
      </c>
      <c r="U1151" s="92">
        <f t="shared" si="165"/>
        <v>0</v>
      </c>
      <c r="V1151" s="179">
        <v>0</v>
      </c>
      <c r="W1151" s="129">
        <f t="shared" si="166"/>
        <v>0</v>
      </c>
    </row>
    <row r="1152" spans="1:23" ht="36" customHeight="1" outlineLevel="7" x14ac:dyDescent="0.2">
      <c r="A1152" s="91"/>
      <c r="B1152" s="93"/>
      <c r="C1152" s="95"/>
      <c r="D1152" s="95"/>
      <c r="E1152" s="97"/>
      <c r="F1152" s="101"/>
      <c r="G1152" s="103"/>
      <c r="H1152" s="103"/>
      <c r="I1152" s="4" t="s">
        <v>80</v>
      </c>
      <c r="J1152" s="6" t="s">
        <v>256</v>
      </c>
      <c r="K1152" s="5">
        <v>20450</v>
      </c>
      <c r="L1152" s="5">
        <v>0</v>
      </c>
      <c r="M1152" s="5">
        <f t="shared" si="167"/>
        <v>0</v>
      </c>
      <c r="N1152" s="5">
        <v>0</v>
      </c>
      <c r="O1152" s="6">
        <f t="shared" si="170"/>
        <v>0</v>
      </c>
      <c r="P1152" s="116"/>
      <c r="Q1152" s="116"/>
      <c r="R1152" s="191"/>
      <c r="S1152" s="191"/>
      <c r="T1152" s="191">
        <v>0</v>
      </c>
      <c r="U1152" s="92">
        <f t="shared" si="165"/>
        <v>0</v>
      </c>
      <c r="V1152" s="179">
        <v>0</v>
      </c>
      <c r="W1152" s="129">
        <f t="shared" si="166"/>
        <v>0</v>
      </c>
    </row>
    <row r="1153" spans="1:23" ht="36" customHeight="1" outlineLevel="7" x14ac:dyDescent="0.2">
      <c r="A1153" s="91"/>
      <c r="B1153" s="93"/>
      <c r="C1153" s="95"/>
      <c r="D1153" s="95"/>
      <c r="E1153" s="97"/>
      <c r="F1153" s="101"/>
      <c r="G1153" s="103"/>
      <c r="H1153" s="103"/>
      <c r="I1153" s="4" t="s">
        <v>82</v>
      </c>
      <c r="J1153" s="6" t="s">
        <v>257</v>
      </c>
      <c r="K1153" s="5">
        <v>100</v>
      </c>
      <c r="L1153" s="5">
        <v>0</v>
      </c>
      <c r="M1153" s="5">
        <f t="shared" si="167"/>
        <v>0</v>
      </c>
      <c r="N1153" s="5">
        <v>0</v>
      </c>
      <c r="O1153" s="6">
        <f t="shared" si="170"/>
        <v>0</v>
      </c>
      <c r="P1153" s="116"/>
      <c r="Q1153" s="116"/>
      <c r="R1153" s="191"/>
      <c r="S1153" s="191"/>
      <c r="T1153" s="191">
        <v>0</v>
      </c>
      <c r="U1153" s="92">
        <f t="shared" si="165"/>
        <v>0</v>
      </c>
      <c r="V1153" s="179">
        <v>0</v>
      </c>
      <c r="W1153" s="129">
        <f t="shared" si="166"/>
        <v>0</v>
      </c>
    </row>
    <row r="1154" spans="1:23" ht="36" customHeight="1" outlineLevel="7" x14ac:dyDescent="0.2">
      <c r="A1154" s="91"/>
      <c r="B1154" s="93"/>
      <c r="C1154" s="95"/>
      <c r="D1154" s="95"/>
      <c r="E1154" s="97"/>
      <c r="F1154" s="101"/>
      <c r="G1154" s="103"/>
      <c r="H1154" s="103"/>
      <c r="I1154" s="4" t="s">
        <v>293</v>
      </c>
      <c r="J1154" s="6" t="s">
        <v>256</v>
      </c>
      <c r="K1154" s="5">
        <v>20450</v>
      </c>
      <c r="L1154" s="5">
        <v>0</v>
      </c>
      <c r="M1154" s="5">
        <f t="shared" si="167"/>
        <v>0</v>
      </c>
      <c r="N1154" s="5">
        <v>0</v>
      </c>
      <c r="O1154" s="6">
        <f t="shared" si="170"/>
        <v>0</v>
      </c>
      <c r="P1154" s="116"/>
      <c r="Q1154" s="116"/>
      <c r="R1154" s="191"/>
      <c r="S1154" s="191"/>
      <c r="T1154" s="191">
        <v>0</v>
      </c>
      <c r="U1154" s="92">
        <f t="shared" si="165"/>
        <v>0</v>
      </c>
      <c r="V1154" s="179">
        <v>0</v>
      </c>
      <c r="W1154" s="129">
        <f t="shared" si="166"/>
        <v>0</v>
      </c>
    </row>
    <row r="1155" spans="1:23" ht="36" customHeight="1" outlineLevel="7" x14ac:dyDescent="0.2">
      <c r="A1155" s="91"/>
      <c r="B1155" s="93"/>
      <c r="C1155" s="95"/>
      <c r="D1155" s="95"/>
      <c r="E1155" s="97"/>
      <c r="F1155" s="101"/>
      <c r="G1155" s="103"/>
      <c r="H1155" s="103"/>
      <c r="I1155" s="4" t="s">
        <v>294</v>
      </c>
      <c r="J1155" s="6" t="s">
        <v>257</v>
      </c>
      <c r="K1155" s="5">
        <v>100</v>
      </c>
      <c r="L1155" s="5">
        <v>0</v>
      </c>
      <c r="M1155" s="5">
        <f t="shared" si="167"/>
        <v>0</v>
      </c>
      <c r="N1155" s="5">
        <v>0</v>
      </c>
      <c r="O1155" s="6">
        <f t="shared" si="170"/>
        <v>0</v>
      </c>
      <c r="P1155" s="116"/>
      <c r="Q1155" s="116"/>
      <c r="R1155" s="191"/>
      <c r="S1155" s="191"/>
      <c r="T1155" s="191">
        <v>0</v>
      </c>
      <c r="U1155" s="92">
        <f t="shared" si="165"/>
        <v>0</v>
      </c>
      <c r="V1155" s="179">
        <v>0</v>
      </c>
      <c r="W1155" s="129">
        <f t="shared" si="166"/>
        <v>0</v>
      </c>
    </row>
    <row r="1156" spans="1:23" ht="36" customHeight="1" outlineLevel="5" x14ac:dyDescent="0.2">
      <c r="A1156" s="91"/>
      <c r="B1156" s="93"/>
      <c r="C1156" s="95"/>
      <c r="D1156" s="95"/>
      <c r="E1156" s="97"/>
      <c r="F1156" s="101"/>
      <c r="G1156" s="103"/>
      <c r="H1156" s="103"/>
      <c r="I1156" s="22" t="s">
        <v>174</v>
      </c>
      <c r="J1156" s="24"/>
      <c r="K1156" s="23"/>
      <c r="L1156" s="23"/>
      <c r="M1156" s="23"/>
      <c r="N1156" s="23"/>
      <c r="O1156" s="24"/>
      <c r="P1156" s="115"/>
      <c r="Q1156" s="115"/>
      <c r="R1156" s="190"/>
      <c r="S1156" s="190"/>
      <c r="T1156" s="190"/>
      <c r="U1156" s="92">
        <f t="shared" si="165"/>
        <v>0</v>
      </c>
      <c r="V1156" s="179"/>
      <c r="W1156" s="129">
        <f t="shared" si="166"/>
        <v>0</v>
      </c>
    </row>
    <row r="1157" spans="1:23" ht="36" customHeight="1" outlineLevel="7" x14ac:dyDescent="0.2">
      <c r="A1157" s="91"/>
      <c r="B1157" s="93"/>
      <c r="C1157" s="95"/>
      <c r="D1157" s="95"/>
      <c r="E1157" s="97"/>
      <c r="F1157" s="101"/>
      <c r="G1157" s="103"/>
      <c r="H1157" s="103"/>
      <c r="I1157" s="4" t="s">
        <v>291</v>
      </c>
      <c r="J1157" s="6" t="s">
        <v>256</v>
      </c>
      <c r="K1157" s="5">
        <v>20450</v>
      </c>
      <c r="L1157" s="5">
        <v>0</v>
      </c>
      <c r="M1157" s="5">
        <f t="shared" si="167"/>
        <v>0</v>
      </c>
      <c r="N1157" s="5">
        <v>0</v>
      </c>
      <c r="O1157" s="6">
        <f t="shared" ref="O1157:O1163" si="171">N1157/K1157</f>
        <v>0</v>
      </c>
      <c r="P1157" s="116"/>
      <c r="Q1157" s="116"/>
      <c r="R1157" s="191"/>
      <c r="S1157" s="191"/>
      <c r="T1157" s="191">
        <v>0</v>
      </c>
      <c r="U1157" s="92">
        <f t="shared" si="165"/>
        <v>0</v>
      </c>
      <c r="V1157" s="179">
        <v>0</v>
      </c>
      <c r="W1157" s="129">
        <f t="shared" si="166"/>
        <v>0</v>
      </c>
    </row>
    <row r="1158" spans="1:23" ht="36" customHeight="1" outlineLevel="7" x14ac:dyDescent="0.2">
      <c r="A1158" s="91"/>
      <c r="B1158" s="93"/>
      <c r="C1158" s="95"/>
      <c r="D1158" s="95"/>
      <c r="E1158" s="97"/>
      <c r="F1158" s="101"/>
      <c r="G1158" s="103"/>
      <c r="H1158" s="103"/>
      <c r="I1158" s="4" t="s">
        <v>292</v>
      </c>
      <c r="J1158" s="6" t="s">
        <v>257</v>
      </c>
      <c r="K1158" s="5">
        <v>100</v>
      </c>
      <c r="L1158" s="5">
        <v>0</v>
      </c>
      <c r="M1158" s="5">
        <f t="shared" si="167"/>
        <v>0</v>
      </c>
      <c r="N1158" s="5">
        <v>0</v>
      </c>
      <c r="O1158" s="6">
        <f t="shared" si="171"/>
        <v>0</v>
      </c>
      <c r="P1158" s="116"/>
      <c r="Q1158" s="116"/>
      <c r="R1158" s="191"/>
      <c r="S1158" s="191"/>
      <c r="T1158" s="191">
        <v>0</v>
      </c>
      <c r="U1158" s="92">
        <f t="shared" si="165"/>
        <v>0</v>
      </c>
      <c r="V1158" s="179">
        <v>0</v>
      </c>
      <c r="W1158" s="129">
        <f t="shared" si="166"/>
        <v>0</v>
      </c>
    </row>
    <row r="1159" spans="1:23" ht="36" customHeight="1" outlineLevel="7" x14ac:dyDescent="0.2">
      <c r="A1159" s="91"/>
      <c r="B1159" s="93"/>
      <c r="C1159" s="95"/>
      <c r="D1159" s="95"/>
      <c r="E1159" s="97"/>
      <c r="F1159" s="101"/>
      <c r="G1159" s="103"/>
      <c r="H1159" s="103"/>
      <c r="I1159" s="4" t="s">
        <v>231</v>
      </c>
      <c r="J1159" s="6" t="s">
        <v>256</v>
      </c>
      <c r="K1159" s="5">
        <v>20450</v>
      </c>
      <c r="L1159" s="5">
        <v>0</v>
      </c>
      <c r="M1159" s="5">
        <f t="shared" si="167"/>
        <v>0</v>
      </c>
      <c r="N1159" s="5">
        <v>0</v>
      </c>
      <c r="O1159" s="6">
        <f t="shared" si="171"/>
        <v>0</v>
      </c>
      <c r="P1159" s="116"/>
      <c r="Q1159" s="116"/>
      <c r="R1159" s="191"/>
      <c r="S1159" s="191"/>
      <c r="T1159" s="191">
        <v>0</v>
      </c>
      <c r="U1159" s="92">
        <f t="shared" si="165"/>
        <v>0</v>
      </c>
      <c r="V1159" s="179">
        <v>0</v>
      </c>
      <c r="W1159" s="129">
        <f t="shared" si="166"/>
        <v>0</v>
      </c>
    </row>
    <row r="1160" spans="1:23" ht="36" customHeight="1" outlineLevel="7" x14ac:dyDescent="0.2">
      <c r="A1160" s="91"/>
      <c r="B1160" s="93"/>
      <c r="C1160" s="95"/>
      <c r="D1160" s="95"/>
      <c r="E1160" s="97"/>
      <c r="F1160" s="101"/>
      <c r="G1160" s="103"/>
      <c r="H1160" s="103"/>
      <c r="I1160" s="4" t="s">
        <v>80</v>
      </c>
      <c r="J1160" s="6" t="s">
        <v>256</v>
      </c>
      <c r="K1160" s="5">
        <v>20450</v>
      </c>
      <c r="L1160" s="5">
        <v>0</v>
      </c>
      <c r="M1160" s="5">
        <f t="shared" si="167"/>
        <v>0</v>
      </c>
      <c r="N1160" s="5">
        <v>0</v>
      </c>
      <c r="O1160" s="6">
        <f t="shared" si="171"/>
        <v>0</v>
      </c>
      <c r="P1160" s="116"/>
      <c r="Q1160" s="116"/>
      <c r="R1160" s="191"/>
      <c r="S1160" s="191"/>
      <c r="T1160" s="191">
        <v>0</v>
      </c>
      <c r="U1160" s="92">
        <f t="shared" si="165"/>
        <v>0</v>
      </c>
      <c r="V1160" s="179">
        <v>0</v>
      </c>
      <c r="W1160" s="129">
        <f t="shared" si="166"/>
        <v>0</v>
      </c>
    </row>
    <row r="1161" spans="1:23" ht="36" customHeight="1" outlineLevel="7" x14ac:dyDescent="0.2">
      <c r="A1161" s="91"/>
      <c r="B1161" s="93"/>
      <c r="C1161" s="95"/>
      <c r="D1161" s="95"/>
      <c r="E1161" s="97"/>
      <c r="F1161" s="101"/>
      <c r="G1161" s="103"/>
      <c r="H1161" s="103"/>
      <c r="I1161" s="4" t="s">
        <v>82</v>
      </c>
      <c r="J1161" s="6" t="s">
        <v>257</v>
      </c>
      <c r="K1161" s="5">
        <v>100</v>
      </c>
      <c r="L1161" s="5">
        <v>0</v>
      </c>
      <c r="M1161" s="5">
        <f t="shared" si="167"/>
        <v>0</v>
      </c>
      <c r="N1161" s="5">
        <v>0</v>
      </c>
      <c r="O1161" s="6">
        <f t="shared" si="171"/>
        <v>0</v>
      </c>
      <c r="P1161" s="116"/>
      <c r="Q1161" s="116"/>
      <c r="R1161" s="191"/>
      <c r="S1161" s="191"/>
      <c r="T1161" s="191">
        <v>0</v>
      </c>
      <c r="U1161" s="92">
        <f t="shared" si="165"/>
        <v>0</v>
      </c>
      <c r="V1161" s="179">
        <v>0</v>
      </c>
      <c r="W1161" s="129">
        <f t="shared" si="166"/>
        <v>0</v>
      </c>
    </row>
    <row r="1162" spans="1:23" ht="36" customHeight="1" outlineLevel="7" x14ac:dyDescent="0.2">
      <c r="A1162" s="91"/>
      <c r="B1162" s="93"/>
      <c r="C1162" s="95"/>
      <c r="D1162" s="95"/>
      <c r="E1162" s="97"/>
      <c r="F1162" s="101"/>
      <c r="G1162" s="103"/>
      <c r="H1162" s="103"/>
      <c r="I1162" s="4" t="s">
        <v>293</v>
      </c>
      <c r="J1162" s="6" t="s">
        <v>256</v>
      </c>
      <c r="K1162" s="5">
        <v>20450</v>
      </c>
      <c r="L1162" s="5">
        <v>0</v>
      </c>
      <c r="M1162" s="5">
        <f t="shared" si="167"/>
        <v>0</v>
      </c>
      <c r="N1162" s="5">
        <v>0</v>
      </c>
      <c r="O1162" s="6">
        <f t="shared" si="171"/>
        <v>0</v>
      </c>
      <c r="P1162" s="116"/>
      <c r="Q1162" s="116"/>
      <c r="R1162" s="191"/>
      <c r="S1162" s="191"/>
      <c r="T1162" s="191">
        <v>0</v>
      </c>
      <c r="U1162" s="92">
        <f t="shared" si="165"/>
        <v>0</v>
      </c>
      <c r="V1162" s="179">
        <v>0</v>
      </c>
      <c r="W1162" s="129">
        <f t="shared" si="166"/>
        <v>0</v>
      </c>
    </row>
    <row r="1163" spans="1:23" ht="36" customHeight="1" outlineLevel="7" x14ac:dyDescent="0.2">
      <c r="A1163" s="91"/>
      <c r="B1163" s="93"/>
      <c r="C1163" s="95"/>
      <c r="D1163" s="95"/>
      <c r="E1163" s="97"/>
      <c r="F1163" s="101"/>
      <c r="G1163" s="103"/>
      <c r="H1163" s="103"/>
      <c r="I1163" s="4" t="s">
        <v>294</v>
      </c>
      <c r="J1163" s="6" t="s">
        <v>257</v>
      </c>
      <c r="K1163" s="5">
        <v>100</v>
      </c>
      <c r="L1163" s="5">
        <v>0</v>
      </c>
      <c r="M1163" s="5">
        <f t="shared" si="167"/>
        <v>0</v>
      </c>
      <c r="N1163" s="5">
        <v>0</v>
      </c>
      <c r="O1163" s="6">
        <f t="shared" si="171"/>
        <v>0</v>
      </c>
      <c r="P1163" s="116"/>
      <c r="Q1163" s="116"/>
      <c r="R1163" s="191"/>
      <c r="S1163" s="191"/>
      <c r="T1163" s="191">
        <v>0</v>
      </c>
      <c r="U1163" s="92">
        <f t="shared" si="165"/>
        <v>0</v>
      </c>
      <c r="V1163" s="179">
        <v>0</v>
      </c>
      <c r="W1163" s="129">
        <f t="shared" si="166"/>
        <v>0</v>
      </c>
    </row>
    <row r="1164" spans="1:23" ht="36" customHeight="1" outlineLevel="5" x14ac:dyDescent="0.2">
      <c r="A1164" s="91"/>
      <c r="B1164" s="93"/>
      <c r="C1164" s="95"/>
      <c r="D1164" s="95"/>
      <c r="E1164" s="97"/>
      <c r="F1164" s="101"/>
      <c r="G1164" s="103"/>
      <c r="H1164" s="103"/>
      <c r="I1164" s="22" t="s">
        <v>175</v>
      </c>
      <c r="J1164" s="24"/>
      <c r="K1164" s="23"/>
      <c r="L1164" s="23"/>
      <c r="M1164" s="23"/>
      <c r="N1164" s="23"/>
      <c r="O1164" s="24"/>
      <c r="P1164" s="115"/>
      <c r="Q1164" s="115"/>
      <c r="R1164" s="190"/>
      <c r="S1164" s="190"/>
      <c r="T1164" s="190"/>
      <c r="U1164" s="92">
        <f t="shared" si="165"/>
        <v>0</v>
      </c>
      <c r="V1164" s="179"/>
      <c r="W1164" s="129">
        <f t="shared" si="166"/>
        <v>0</v>
      </c>
    </row>
    <row r="1165" spans="1:23" ht="36" customHeight="1" outlineLevel="7" x14ac:dyDescent="0.2">
      <c r="A1165" s="91"/>
      <c r="B1165" s="93"/>
      <c r="C1165" s="95"/>
      <c r="D1165" s="95"/>
      <c r="E1165" s="97"/>
      <c r="F1165" s="101"/>
      <c r="G1165" s="103"/>
      <c r="H1165" s="103"/>
      <c r="I1165" s="4" t="s">
        <v>291</v>
      </c>
      <c r="J1165" s="6" t="s">
        <v>256</v>
      </c>
      <c r="K1165" s="5">
        <v>10750</v>
      </c>
      <c r="L1165" s="5">
        <v>0</v>
      </c>
      <c r="M1165" s="5">
        <f t="shared" si="167"/>
        <v>0</v>
      </c>
      <c r="N1165" s="5">
        <v>0</v>
      </c>
      <c r="O1165" s="6">
        <f t="shared" ref="O1165:O1171" si="172">N1165/K1165</f>
        <v>0</v>
      </c>
      <c r="P1165" s="116"/>
      <c r="Q1165" s="116"/>
      <c r="R1165" s="191"/>
      <c r="S1165" s="191"/>
      <c r="T1165" s="191">
        <v>0</v>
      </c>
      <c r="U1165" s="92">
        <f t="shared" si="165"/>
        <v>0</v>
      </c>
      <c r="V1165" s="179">
        <v>0</v>
      </c>
      <c r="W1165" s="129">
        <f t="shared" si="166"/>
        <v>0</v>
      </c>
    </row>
    <row r="1166" spans="1:23" ht="36" customHeight="1" outlineLevel="7" x14ac:dyDescent="0.2">
      <c r="A1166" s="91"/>
      <c r="B1166" s="93"/>
      <c r="C1166" s="95"/>
      <c r="D1166" s="95"/>
      <c r="E1166" s="97"/>
      <c r="F1166" s="101"/>
      <c r="G1166" s="103"/>
      <c r="H1166" s="103"/>
      <c r="I1166" s="4" t="s">
        <v>292</v>
      </c>
      <c r="J1166" s="6" t="s">
        <v>257</v>
      </c>
      <c r="K1166" s="5">
        <v>100</v>
      </c>
      <c r="L1166" s="5">
        <v>0</v>
      </c>
      <c r="M1166" s="5">
        <f t="shared" si="167"/>
        <v>0</v>
      </c>
      <c r="N1166" s="5">
        <v>0</v>
      </c>
      <c r="O1166" s="6">
        <f t="shared" si="172"/>
        <v>0</v>
      </c>
      <c r="P1166" s="116"/>
      <c r="Q1166" s="116"/>
      <c r="R1166" s="191"/>
      <c r="S1166" s="191"/>
      <c r="T1166" s="191">
        <v>0</v>
      </c>
      <c r="U1166" s="92">
        <f t="shared" si="165"/>
        <v>0</v>
      </c>
      <c r="V1166" s="179">
        <v>0</v>
      </c>
      <c r="W1166" s="129">
        <f t="shared" si="166"/>
        <v>0</v>
      </c>
    </row>
    <row r="1167" spans="1:23" ht="36" customHeight="1" outlineLevel="7" x14ac:dyDescent="0.2">
      <c r="A1167" s="91"/>
      <c r="B1167" s="93"/>
      <c r="C1167" s="95"/>
      <c r="D1167" s="95"/>
      <c r="E1167" s="97"/>
      <c r="F1167" s="101"/>
      <c r="G1167" s="103"/>
      <c r="H1167" s="103"/>
      <c r="I1167" s="4" t="s">
        <v>231</v>
      </c>
      <c r="J1167" s="6" t="s">
        <v>256</v>
      </c>
      <c r="K1167" s="5">
        <v>10750</v>
      </c>
      <c r="L1167" s="5">
        <v>0</v>
      </c>
      <c r="M1167" s="5">
        <f t="shared" si="167"/>
        <v>0</v>
      </c>
      <c r="N1167" s="5">
        <v>0</v>
      </c>
      <c r="O1167" s="6">
        <f t="shared" si="172"/>
        <v>0</v>
      </c>
      <c r="P1167" s="116"/>
      <c r="Q1167" s="116"/>
      <c r="R1167" s="191"/>
      <c r="S1167" s="191"/>
      <c r="T1167" s="191">
        <v>0</v>
      </c>
      <c r="U1167" s="92">
        <f t="shared" si="165"/>
        <v>0</v>
      </c>
      <c r="V1167" s="179">
        <v>0</v>
      </c>
      <c r="W1167" s="129">
        <f t="shared" si="166"/>
        <v>0</v>
      </c>
    </row>
    <row r="1168" spans="1:23" ht="36" customHeight="1" outlineLevel="7" x14ac:dyDescent="0.2">
      <c r="A1168" s="91"/>
      <c r="B1168" s="93"/>
      <c r="C1168" s="95"/>
      <c r="D1168" s="95"/>
      <c r="E1168" s="97"/>
      <c r="F1168" s="101"/>
      <c r="G1168" s="103"/>
      <c r="H1168" s="103"/>
      <c r="I1168" s="4" t="s">
        <v>80</v>
      </c>
      <c r="J1168" s="6" t="s">
        <v>256</v>
      </c>
      <c r="K1168" s="5">
        <v>10750</v>
      </c>
      <c r="L1168" s="5">
        <v>0</v>
      </c>
      <c r="M1168" s="5">
        <f t="shared" si="167"/>
        <v>0</v>
      </c>
      <c r="N1168" s="5">
        <v>0</v>
      </c>
      <c r="O1168" s="6">
        <f t="shared" si="172"/>
        <v>0</v>
      </c>
      <c r="P1168" s="116"/>
      <c r="Q1168" s="116"/>
      <c r="R1168" s="191"/>
      <c r="S1168" s="191"/>
      <c r="T1168" s="191">
        <v>0</v>
      </c>
      <c r="U1168" s="92">
        <f t="shared" si="165"/>
        <v>0</v>
      </c>
      <c r="V1168" s="179">
        <v>0</v>
      </c>
      <c r="W1168" s="129">
        <f t="shared" si="166"/>
        <v>0</v>
      </c>
    </row>
    <row r="1169" spans="1:23" ht="36" customHeight="1" outlineLevel="7" x14ac:dyDescent="0.2">
      <c r="A1169" s="91"/>
      <c r="B1169" s="93"/>
      <c r="C1169" s="95"/>
      <c r="D1169" s="95"/>
      <c r="E1169" s="97"/>
      <c r="F1169" s="101"/>
      <c r="G1169" s="103"/>
      <c r="H1169" s="103"/>
      <c r="I1169" s="4" t="s">
        <v>82</v>
      </c>
      <c r="J1169" s="6" t="s">
        <v>257</v>
      </c>
      <c r="K1169" s="5">
        <v>100</v>
      </c>
      <c r="L1169" s="5">
        <v>0</v>
      </c>
      <c r="M1169" s="5">
        <f t="shared" si="167"/>
        <v>0</v>
      </c>
      <c r="N1169" s="5">
        <v>0</v>
      </c>
      <c r="O1169" s="6">
        <f t="shared" si="172"/>
        <v>0</v>
      </c>
      <c r="P1169" s="116"/>
      <c r="Q1169" s="116"/>
      <c r="R1169" s="191"/>
      <c r="S1169" s="191"/>
      <c r="T1169" s="191">
        <v>0</v>
      </c>
      <c r="U1169" s="92">
        <f t="shared" si="165"/>
        <v>0</v>
      </c>
      <c r="V1169" s="179">
        <v>0</v>
      </c>
      <c r="W1169" s="129">
        <f t="shared" si="166"/>
        <v>0</v>
      </c>
    </row>
    <row r="1170" spans="1:23" ht="36" customHeight="1" outlineLevel="7" x14ac:dyDescent="0.2">
      <c r="A1170" s="91"/>
      <c r="B1170" s="93"/>
      <c r="C1170" s="95"/>
      <c r="D1170" s="95"/>
      <c r="E1170" s="97"/>
      <c r="F1170" s="101"/>
      <c r="G1170" s="103"/>
      <c r="H1170" s="103"/>
      <c r="I1170" s="4" t="s">
        <v>293</v>
      </c>
      <c r="J1170" s="6" t="s">
        <v>256</v>
      </c>
      <c r="K1170" s="5">
        <v>10750</v>
      </c>
      <c r="L1170" s="5">
        <v>0</v>
      </c>
      <c r="M1170" s="5">
        <f t="shared" si="167"/>
        <v>0</v>
      </c>
      <c r="N1170" s="5">
        <v>0</v>
      </c>
      <c r="O1170" s="6">
        <f t="shared" si="172"/>
        <v>0</v>
      </c>
      <c r="P1170" s="116"/>
      <c r="Q1170" s="116"/>
      <c r="R1170" s="191"/>
      <c r="S1170" s="191"/>
      <c r="T1170" s="191">
        <v>0</v>
      </c>
      <c r="U1170" s="92">
        <f t="shared" si="165"/>
        <v>0</v>
      </c>
      <c r="V1170" s="179">
        <v>0</v>
      </c>
      <c r="W1170" s="129">
        <f t="shared" si="166"/>
        <v>0</v>
      </c>
    </row>
    <row r="1171" spans="1:23" ht="36" customHeight="1" outlineLevel="7" x14ac:dyDescent="0.2">
      <c r="A1171" s="91"/>
      <c r="B1171" s="93"/>
      <c r="C1171" s="95"/>
      <c r="D1171" s="95"/>
      <c r="E1171" s="97"/>
      <c r="F1171" s="101"/>
      <c r="G1171" s="103"/>
      <c r="H1171" s="103"/>
      <c r="I1171" s="4" t="s">
        <v>294</v>
      </c>
      <c r="J1171" s="6" t="s">
        <v>257</v>
      </c>
      <c r="K1171" s="5">
        <v>100</v>
      </c>
      <c r="L1171" s="5">
        <v>0</v>
      </c>
      <c r="M1171" s="5">
        <f t="shared" si="167"/>
        <v>0</v>
      </c>
      <c r="N1171" s="5">
        <v>0</v>
      </c>
      <c r="O1171" s="6">
        <f t="shared" si="172"/>
        <v>0</v>
      </c>
      <c r="P1171" s="116"/>
      <c r="Q1171" s="116"/>
      <c r="R1171" s="191"/>
      <c r="S1171" s="191"/>
      <c r="T1171" s="191">
        <v>0</v>
      </c>
      <c r="U1171" s="92">
        <f t="shared" si="165"/>
        <v>0</v>
      </c>
      <c r="V1171" s="179">
        <v>0</v>
      </c>
      <c r="W1171" s="129">
        <f t="shared" si="166"/>
        <v>0</v>
      </c>
    </row>
    <row r="1172" spans="1:23" ht="36" customHeight="1" outlineLevel="5" x14ac:dyDescent="0.2">
      <c r="A1172" s="91"/>
      <c r="B1172" s="93"/>
      <c r="C1172" s="95"/>
      <c r="D1172" s="95"/>
      <c r="E1172" s="97"/>
      <c r="F1172" s="101"/>
      <c r="G1172" s="103"/>
      <c r="H1172" s="103"/>
      <c r="I1172" s="22" t="s">
        <v>176</v>
      </c>
      <c r="J1172" s="24"/>
      <c r="K1172" s="23"/>
      <c r="L1172" s="23"/>
      <c r="M1172" s="23"/>
      <c r="N1172" s="23"/>
      <c r="O1172" s="24"/>
      <c r="P1172" s="115"/>
      <c r="Q1172" s="115"/>
      <c r="R1172" s="190"/>
      <c r="S1172" s="190"/>
      <c r="T1172" s="190"/>
      <c r="U1172" s="92">
        <f t="shared" si="165"/>
        <v>0</v>
      </c>
      <c r="V1172" s="179"/>
      <c r="W1172" s="129">
        <f t="shared" si="166"/>
        <v>0</v>
      </c>
    </row>
    <row r="1173" spans="1:23" ht="36" customHeight="1" outlineLevel="7" x14ac:dyDescent="0.2">
      <c r="A1173" s="91"/>
      <c r="B1173" s="93"/>
      <c r="C1173" s="95"/>
      <c r="D1173" s="95"/>
      <c r="E1173" s="97"/>
      <c r="F1173" s="101"/>
      <c r="G1173" s="103"/>
      <c r="H1173" s="103"/>
      <c r="I1173" s="4" t="s">
        <v>291</v>
      </c>
      <c r="J1173" s="6" t="s">
        <v>256</v>
      </c>
      <c r="K1173" s="5">
        <v>10750</v>
      </c>
      <c r="L1173" s="5">
        <v>0</v>
      </c>
      <c r="M1173" s="5">
        <f t="shared" si="167"/>
        <v>0</v>
      </c>
      <c r="N1173" s="5">
        <v>0</v>
      </c>
      <c r="O1173" s="6">
        <f t="shared" ref="O1173:O1179" si="173">N1173/K1173</f>
        <v>0</v>
      </c>
      <c r="P1173" s="116"/>
      <c r="Q1173" s="116"/>
      <c r="R1173" s="191"/>
      <c r="S1173" s="191"/>
      <c r="T1173" s="191">
        <v>0</v>
      </c>
      <c r="U1173" s="92">
        <f t="shared" si="165"/>
        <v>0</v>
      </c>
      <c r="V1173" s="179">
        <v>0</v>
      </c>
      <c r="W1173" s="129">
        <f t="shared" si="166"/>
        <v>0</v>
      </c>
    </row>
    <row r="1174" spans="1:23" ht="36" customHeight="1" outlineLevel="7" x14ac:dyDescent="0.2">
      <c r="A1174" s="91"/>
      <c r="B1174" s="93"/>
      <c r="C1174" s="95"/>
      <c r="D1174" s="95"/>
      <c r="E1174" s="97"/>
      <c r="F1174" s="101"/>
      <c r="G1174" s="103"/>
      <c r="H1174" s="103"/>
      <c r="I1174" s="4" t="s">
        <v>292</v>
      </c>
      <c r="J1174" s="6" t="s">
        <v>257</v>
      </c>
      <c r="K1174" s="5">
        <v>100</v>
      </c>
      <c r="L1174" s="5">
        <v>0</v>
      </c>
      <c r="M1174" s="5">
        <f t="shared" si="167"/>
        <v>0</v>
      </c>
      <c r="N1174" s="5">
        <v>0</v>
      </c>
      <c r="O1174" s="6">
        <f t="shared" si="173"/>
        <v>0</v>
      </c>
      <c r="P1174" s="116"/>
      <c r="Q1174" s="116"/>
      <c r="R1174" s="191"/>
      <c r="S1174" s="191"/>
      <c r="T1174" s="191">
        <v>0</v>
      </c>
      <c r="U1174" s="92">
        <f t="shared" si="165"/>
        <v>0</v>
      </c>
      <c r="V1174" s="179">
        <v>0</v>
      </c>
      <c r="W1174" s="129">
        <f t="shared" si="166"/>
        <v>0</v>
      </c>
    </row>
    <row r="1175" spans="1:23" ht="36" customHeight="1" outlineLevel="7" x14ac:dyDescent="0.2">
      <c r="A1175" s="91"/>
      <c r="B1175" s="93"/>
      <c r="C1175" s="95"/>
      <c r="D1175" s="95"/>
      <c r="E1175" s="97"/>
      <c r="F1175" s="101"/>
      <c r="G1175" s="103"/>
      <c r="H1175" s="103"/>
      <c r="I1175" s="4" t="s">
        <v>231</v>
      </c>
      <c r="J1175" s="6" t="s">
        <v>256</v>
      </c>
      <c r="K1175" s="5">
        <v>10750</v>
      </c>
      <c r="L1175" s="5">
        <v>0</v>
      </c>
      <c r="M1175" s="5">
        <f t="shared" si="167"/>
        <v>0</v>
      </c>
      <c r="N1175" s="5">
        <v>0</v>
      </c>
      <c r="O1175" s="6">
        <f t="shared" si="173"/>
        <v>0</v>
      </c>
      <c r="P1175" s="116"/>
      <c r="Q1175" s="116"/>
      <c r="R1175" s="191"/>
      <c r="S1175" s="191"/>
      <c r="T1175" s="191">
        <v>0</v>
      </c>
      <c r="U1175" s="92">
        <f t="shared" si="165"/>
        <v>0</v>
      </c>
      <c r="V1175" s="179">
        <v>0</v>
      </c>
      <c r="W1175" s="129">
        <f t="shared" si="166"/>
        <v>0</v>
      </c>
    </row>
    <row r="1176" spans="1:23" ht="36" customHeight="1" outlineLevel="7" x14ac:dyDescent="0.2">
      <c r="A1176" s="91"/>
      <c r="B1176" s="93"/>
      <c r="C1176" s="95"/>
      <c r="D1176" s="95"/>
      <c r="E1176" s="97"/>
      <c r="F1176" s="101"/>
      <c r="G1176" s="103"/>
      <c r="H1176" s="103"/>
      <c r="I1176" s="4" t="s">
        <v>80</v>
      </c>
      <c r="J1176" s="6" t="s">
        <v>256</v>
      </c>
      <c r="K1176" s="5">
        <v>10750</v>
      </c>
      <c r="L1176" s="5">
        <v>0</v>
      </c>
      <c r="M1176" s="5">
        <f t="shared" si="167"/>
        <v>0</v>
      </c>
      <c r="N1176" s="5">
        <v>0</v>
      </c>
      <c r="O1176" s="6">
        <f t="shared" si="173"/>
        <v>0</v>
      </c>
      <c r="P1176" s="116"/>
      <c r="Q1176" s="116"/>
      <c r="R1176" s="191"/>
      <c r="S1176" s="191"/>
      <c r="T1176" s="191">
        <v>0</v>
      </c>
      <c r="U1176" s="92">
        <f t="shared" si="165"/>
        <v>0</v>
      </c>
      <c r="V1176" s="179">
        <v>0</v>
      </c>
      <c r="W1176" s="129">
        <f t="shared" si="166"/>
        <v>0</v>
      </c>
    </row>
    <row r="1177" spans="1:23" ht="36" customHeight="1" outlineLevel="7" x14ac:dyDescent="0.2">
      <c r="A1177" s="91"/>
      <c r="B1177" s="93"/>
      <c r="C1177" s="95"/>
      <c r="D1177" s="95"/>
      <c r="E1177" s="97"/>
      <c r="F1177" s="101"/>
      <c r="G1177" s="103"/>
      <c r="H1177" s="103"/>
      <c r="I1177" s="4" t="s">
        <v>82</v>
      </c>
      <c r="J1177" s="6" t="s">
        <v>257</v>
      </c>
      <c r="K1177" s="5">
        <v>100</v>
      </c>
      <c r="L1177" s="5">
        <v>0</v>
      </c>
      <c r="M1177" s="5">
        <f t="shared" si="167"/>
        <v>0</v>
      </c>
      <c r="N1177" s="5">
        <v>0</v>
      </c>
      <c r="O1177" s="6">
        <f t="shared" si="173"/>
        <v>0</v>
      </c>
      <c r="P1177" s="116"/>
      <c r="Q1177" s="116"/>
      <c r="R1177" s="191"/>
      <c r="S1177" s="191"/>
      <c r="T1177" s="191">
        <v>0</v>
      </c>
      <c r="U1177" s="92">
        <f t="shared" si="165"/>
        <v>0</v>
      </c>
      <c r="V1177" s="179">
        <v>0</v>
      </c>
      <c r="W1177" s="129">
        <f t="shared" si="166"/>
        <v>0</v>
      </c>
    </row>
    <row r="1178" spans="1:23" ht="36" customHeight="1" outlineLevel="7" x14ac:dyDescent="0.2">
      <c r="A1178" s="91"/>
      <c r="B1178" s="93"/>
      <c r="C1178" s="95"/>
      <c r="D1178" s="95"/>
      <c r="E1178" s="97"/>
      <c r="F1178" s="101"/>
      <c r="G1178" s="103"/>
      <c r="H1178" s="103"/>
      <c r="I1178" s="4" t="s">
        <v>293</v>
      </c>
      <c r="J1178" s="6" t="s">
        <v>256</v>
      </c>
      <c r="K1178" s="5">
        <v>10750</v>
      </c>
      <c r="L1178" s="5">
        <v>0</v>
      </c>
      <c r="M1178" s="5">
        <f t="shared" si="167"/>
        <v>0</v>
      </c>
      <c r="N1178" s="5">
        <v>0</v>
      </c>
      <c r="O1178" s="6">
        <f t="shared" si="173"/>
        <v>0</v>
      </c>
      <c r="P1178" s="116"/>
      <c r="Q1178" s="116"/>
      <c r="R1178" s="191"/>
      <c r="S1178" s="191"/>
      <c r="T1178" s="191">
        <v>0</v>
      </c>
      <c r="U1178" s="92">
        <f t="shared" si="165"/>
        <v>0</v>
      </c>
      <c r="V1178" s="179">
        <v>0</v>
      </c>
      <c r="W1178" s="129">
        <f t="shared" si="166"/>
        <v>0</v>
      </c>
    </row>
    <row r="1179" spans="1:23" ht="36" customHeight="1" outlineLevel="7" x14ac:dyDescent="0.2">
      <c r="A1179" s="91"/>
      <c r="B1179" s="93"/>
      <c r="C1179" s="95"/>
      <c r="D1179" s="95"/>
      <c r="E1179" s="97"/>
      <c r="F1179" s="101"/>
      <c r="G1179" s="103"/>
      <c r="H1179" s="103"/>
      <c r="I1179" s="4" t="s">
        <v>294</v>
      </c>
      <c r="J1179" s="6" t="s">
        <v>257</v>
      </c>
      <c r="K1179" s="5">
        <v>100</v>
      </c>
      <c r="L1179" s="5">
        <v>0</v>
      </c>
      <c r="M1179" s="5">
        <f t="shared" si="167"/>
        <v>0</v>
      </c>
      <c r="N1179" s="5">
        <v>0</v>
      </c>
      <c r="O1179" s="6">
        <f t="shared" si="173"/>
        <v>0</v>
      </c>
      <c r="P1179" s="116"/>
      <c r="Q1179" s="116"/>
      <c r="R1179" s="191"/>
      <c r="S1179" s="191"/>
      <c r="T1179" s="191">
        <v>0</v>
      </c>
      <c r="U1179" s="92">
        <f t="shared" si="165"/>
        <v>0</v>
      </c>
      <c r="V1179" s="179">
        <v>0</v>
      </c>
      <c r="W1179" s="129">
        <f t="shared" si="166"/>
        <v>0</v>
      </c>
    </row>
    <row r="1180" spans="1:23" ht="36" customHeight="1" outlineLevel="5" x14ac:dyDescent="0.2">
      <c r="A1180" s="91"/>
      <c r="B1180" s="93"/>
      <c r="C1180" s="95"/>
      <c r="D1180" s="95"/>
      <c r="E1180" s="97"/>
      <c r="F1180" s="101"/>
      <c r="G1180" s="103"/>
      <c r="H1180" s="103"/>
      <c r="I1180" s="22" t="s">
        <v>177</v>
      </c>
      <c r="J1180" s="24"/>
      <c r="K1180" s="23"/>
      <c r="L1180" s="23"/>
      <c r="M1180" s="23"/>
      <c r="N1180" s="23"/>
      <c r="O1180" s="24"/>
      <c r="P1180" s="115"/>
      <c r="Q1180" s="115"/>
      <c r="R1180" s="190"/>
      <c r="S1180" s="190"/>
      <c r="T1180" s="190"/>
      <c r="U1180" s="92">
        <f t="shared" si="165"/>
        <v>0</v>
      </c>
      <c r="V1180" s="179"/>
      <c r="W1180" s="129">
        <f t="shared" si="166"/>
        <v>0</v>
      </c>
    </row>
    <row r="1181" spans="1:23" ht="36" customHeight="1" outlineLevel="7" x14ac:dyDescent="0.2">
      <c r="A1181" s="91"/>
      <c r="B1181" s="93"/>
      <c r="C1181" s="95"/>
      <c r="D1181" s="95"/>
      <c r="E1181" s="97"/>
      <c r="F1181" s="101"/>
      <c r="G1181" s="103"/>
      <c r="H1181" s="103"/>
      <c r="I1181" s="4" t="s">
        <v>291</v>
      </c>
      <c r="J1181" s="6" t="s">
        <v>256</v>
      </c>
      <c r="K1181" s="5">
        <v>11100</v>
      </c>
      <c r="L1181" s="5">
        <v>0</v>
      </c>
      <c r="M1181" s="5">
        <f t="shared" si="167"/>
        <v>0</v>
      </c>
      <c r="N1181" s="5">
        <v>0</v>
      </c>
      <c r="O1181" s="6">
        <f t="shared" ref="O1181:O1187" si="174">N1181/K1181</f>
        <v>0</v>
      </c>
      <c r="P1181" s="116"/>
      <c r="Q1181" s="116"/>
      <c r="R1181" s="191"/>
      <c r="S1181" s="191"/>
      <c r="T1181" s="191">
        <v>0</v>
      </c>
      <c r="U1181" s="92">
        <f t="shared" si="165"/>
        <v>0</v>
      </c>
      <c r="V1181" s="179">
        <v>0</v>
      </c>
      <c r="W1181" s="129">
        <f t="shared" si="166"/>
        <v>0</v>
      </c>
    </row>
    <row r="1182" spans="1:23" ht="36" customHeight="1" outlineLevel="7" x14ac:dyDescent="0.2">
      <c r="A1182" s="91"/>
      <c r="B1182" s="93"/>
      <c r="C1182" s="95"/>
      <c r="D1182" s="95"/>
      <c r="E1182" s="97"/>
      <c r="F1182" s="101"/>
      <c r="G1182" s="103"/>
      <c r="H1182" s="103"/>
      <c r="I1182" s="4" t="s">
        <v>292</v>
      </c>
      <c r="J1182" s="6" t="s">
        <v>257</v>
      </c>
      <c r="K1182" s="5">
        <v>100</v>
      </c>
      <c r="L1182" s="5">
        <v>0</v>
      </c>
      <c r="M1182" s="5">
        <f t="shared" si="167"/>
        <v>0</v>
      </c>
      <c r="N1182" s="5">
        <v>0</v>
      </c>
      <c r="O1182" s="6">
        <f t="shared" si="174"/>
        <v>0</v>
      </c>
      <c r="P1182" s="116"/>
      <c r="Q1182" s="116"/>
      <c r="R1182" s="191"/>
      <c r="S1182" s="191"/>
      <c r="T1182" s="191">
        <v>0</v>
      </c>
      <c r="U1182" s="92">
        <f t="shared" si="165"/>
        <v>0</v>
      </c>
      <c r="V1182" s="179">
        <v>0</v>
      </c>
      <c r="W1182" s="129">
        <f t="shared" si="166"/>
        <v>0</v>
      </c>
    </row>
    <row r="1183" spans="1:23" ht="36" customHeight="1" outlineLevel="7" x14ac:dyDescent="0.2">
      <c r="A1183" s="91"/>
      <c r="B1183" s="93"/>
      <c r="C1183" s="95"/>
      <c r="D1183" s="95"/>
      <c r="E1183" s="97"/>
      <c r="F1183" s="101"/>
      <c r="G1183" s="103"/>
      <c r="H1183" s="103"/>
      <c r="I1183" s="4" t="s">
        <v>231</v>
      </c>
      <c r="J1183" s="6" t="s">
        <v>256</v>
      </c>
      <c r="K1183" s="5">
        <v>11100</v>
      </c>
      <c r="L1183" s="5">
        <v>0</v>
      </c>
      <c r="M1183" s="5">
        <f t="shared" si="167"/>
        <v>0</v>
      </c>
      <c r="N1183" s="5">
        <v>0</v>
      </c>
      <c r="O1183" s="6">
        <f t="shared" si="174"/>
        <v>0</v>
      </c>
      <c r="P1183" s="116"/>
      <c r="Q1183" s="116"/>
      <c r="R1183" s="191"/>
      <c r="S1183" s="191"/>
      <c r="T1183" s="191">
        <v>0</v>
      </c>
      <c r="U1183" s="92">
        <f t="shared" si="165"/>
        <v>0</v>
      </c>
      <c r="V1183" s="179">
        <v>0</v>
      </c>
      <c r="W1183" s="129">
        <f t="shared" si="166"/>
        <v>0</v>
      </c>
    </row>
    <row r="1184" spans="1:23" ht="36" customHeight="1" outlineLevel="7" x14ac:dyDescent="0.2">
      <c r="A1184" s="91"/>
      <c r="B1184" s="93"/>
      <c r="C1184" s="95"/>
      <c r="D1184" s="95"/>
      <c r="E1184" s="97"/>
      <c r="F1184" s="101"/>
      <c r="G1184" s="103"/>
      <c r="H1184" s="103"/>
      <c r="I1184" s="4" t="s">
        <v>80</v>
      </c>
      <c r="J1184" s="6" t="s">
        <v>256</v>
      </c>
      <c r="K1184" s="5">
        <v>11100</v>
      </c>
      <c r="L1184" s="5">
        <v>0</v>
      </c>
      <c r="M1184" s="5">
        <f t="shared" si="167"/>
        <v>0</v>
      </c>
      <c r="N1184" s="5">
        <v>0</v>
      </c>
      <c r="O1184" s="6">
        <f t="shared" si="174"/>
        <v>0</v>
      </c>
      <c r="P1184" s="116"/>
      <c r="Q1184" s="116"/>
      <c r="R1184" s="191"/>
      <c r="S1184" s="191"/>
      <c r="T1184" s="191">
        <v>0</v>
      </c>
      <c r="U1184" s="92">
        <f t="shared" si="165"/>
        <v>0</v>
      </c>
      <c r="V1184" s="179">
        <v>0</v>
      </c>
      <c r="W1184" s="129">
        <f t="shared" si="166"/>
        <v>0</v>
      </c>
    </row>
    <row r="1185" spans="1:23" ht="36" customHeight="1" outlineLevel="7" x14ac:dyDescent="0.2">
      <c r="A1185" s="91"/>
      <c r="B1185" s="93"/>
      <c r="C1185" s="95"/>
      <c r="D1185" s="95"/>
      <c r="E1185" s="97"/>
      <c r="F1185" s="101"/>
      <c r="G1185" s="103"/>
      <c r="H1185" s="103"/>
      <c r="I1185" s="4" t="s">
        <v>82</v>
      </c>
      <c r="J1185" s="6" t="s">
        <v>257</v>
      </c>
      <c r="K1185" s="5">
        <v>100</v>
      </c>
      <c r="L1185" s="5">
        <v>0</v>
      </c>
      <c r="M1185" s="5">
        <f t="shared" si="167"/>
        <v>0</v>
      </c>
      <c r="N1185" s="5">
        <v>0</v>
      </c>
      <c r="O1185" s="6">
        <f t="shared" si="174"/>
        <v>0</v>
      </c>
      <c r="P1185" s="116"/>
      <c r="Q1185" s="116"/>
      <c r="R1185" s="191"/>
      <c r="S1185" s="191"/>
      <c r="T1185" s="191">
        <v>0</v>
      </c>
      <c r="U1185" s="92">
        <f t="shared" si="165"/>
        <v>0</v>
      </c>
      <c r="V1185" s="179">
        <v>0</v>
      </c>
      <c r="W1185" s="129">
        <f t="shared" si="166"/>
        <v>0</v>
      </c>
    </row>
    <row r="1186" spans="1:23" ht="36" customHeight="1" outlineLevel="7" x14ac:dyDescent="0.2">
      <c r="A1186" s="91"/>
      <c r="B1186" s="93"/>
      <c r="C1186" s="95"/>
      <c r="D1186" s="95"/>
      <c r="E1186" s="97"/>
      <c r="F1186" s="101"/>
      <c r="G1186" s="103"/>
      <c r="H1186" s="103"/>
      <c r="I1186" s="4" t="s">
        <v>293</v>
      </c>
      <c r="J1186" s="6" t="s">
        <v>256</v>
      </c>
      <c r="K1186" s="5">
        <v>11100</v>
      </c>
      <c r="L1186" s="5">
        <v>0</v>
      </c>
      <c r="M1186" s="5">
        <f t="shared" si="167"/>
        <v>0</v>
      </c>
      <c r="N1186" s="5">
        <v>0</v>
      </c>
      <c r="O1186" s="6">
        <f t="shared" si="174"/>
        <v>0</v>
      </c>
      <c r="P1186" s="116"/>
      <c r="Q1186" s="116"/>
      <c r="R1186" s="191"/>
      <c r="S1186" s="191"/>
      <c r="T1186" s="191">
        <v>0</v>
      </c>
      <c r="U1186" s="92">
        <f t="shared" ref="U1186:U1249" si="175">T1186-N1186</f>
        <v>0</v>
      </c>
      <c r="V1186" s="179">
        <v>0</v>
      </c>
      <c r="W1186" s="129">
        <f t="shared" ref="W1186:W1249" si="176">V1186-N1186</f>
        <v>0</v>
      </c>
    </row>
    <row r="1187" spans="1:23" ht="36" customHeight="1" outlineLevel="7" x14ac:dyDescent="0.2">
      <c r="A1187" s="91"/>
      <c r="B1187" s="93"/>
      <c r="C1187" s="95"/>
      <c r="D1187" s="95"/>
      <c r="E1187" s="97"/>
      <c r="F1187" s="101"/>
      <c r="G1187" s="103"/>
      <c r="H1187" s="103"/>
      <c r="I1187" s="4" t="s">
        <v>294</v>
      </c>
      <c r="J1187" s="6" t="s">
        <v>257</v>
      </c>
      <c r="K1187" s="5">
        <v>100</v>
      </c>
      <c r="L1187" s="5">
        <v>0</v>
      </c>
      <c r="M1187" s="5">
        <f t="shared" ref="M1187:M1250" si="177">N1187-L1187</f>
        <v>0</v>
      </c>
      <c r="N1187" s="5">
        <v>0</v>
      </c>
      <c r="O1187" s="6">
        <f t="shared" si="174"/>
        <v>0</v>
      </c>
      <c r="P1187" s="116"/>
      <c r="Q1187" s="116"/>
      <c r="R1187" s="191"/>
      <c r="S1187" s="191"/>
      <c r="T1187" s="191">
        <v>0</v>
      </c>
      <c r="U1187" s="92">
        <f t="shared" si="175"/>
        <v>0</v>
      </c>
      <c r="V1187" s="179">
        <v>0</v>
      </c>
      <c r="W1187" s="129">
        <f t="shared" si="176"/>
        <v>0</v>
      </c>
    </row>
    <row r="1188" spans="1:23" ht="36" customHeight="1" outlineLevel="5" x14ac:dyDescent="0.2">
      <c r="A1188" s="91"/>
      <c r="B1188" s="93"/>
      <c r="C1188" s="95"/>
      <c r="D1188" s="95"/>
      <c r="E1188" s="97"/>
      <c r="F1188" s="101"/>
      <c r="G1188" s="103"/>
      <c r="H1188" s="103"/>
      <c r="I1188" s="22" t="s">
        <v>178</v>
      </c>
      <c r="J1188" s="24"/>
      <c r="K1188" s="23"/>
      <c r="L1188" s="23"/>
      <c r="M1188" s="23"/>
      <c r="N1188" s="23"/>
      <c r="O1188" s="24"/>
      <c r="P1188" s="115"/>
      <c r="Q1188" s="115"/>
      <c r="R1188" s="190"/>
      <c r="S1188" s="190"/>
      <c r="T1188" s="190"/>
      <c r="U1188" s="92">
        <f t="shared" si="175"/>
        <v>0</v>
      </c>
      <c r="V1188" s="179"/>
      <c r="W1188" s="129">
        <f t="shared" si="176"/>
        <v>0</v>
      </c>
    </row>
    <row r="1189" spans="1:23" ht="36" customHeight="1" outlineLevel="7" x14ac:dyDescent="0.2">
      <c r="A1189" s="91"/>
      <c r="B1189" s="93"/>
      <c r="C1189" s="95"/>
      <c r="D1189" s="95"/>
      <c r="E1189" s="97"/>
      <c r="F1189" s="101"/>
      <c r="G1189" s="103"/>
      <c r="H1189" s="103"/>
      <c r="I1189" s="4" t="s">
        <v>291</v>
      </c>
      <c r="J1189" s="6" t="s">
        <v>256</v>
      </c>
      <c r="K1189" s="5">
        <v>11100</v>
      </c>
      <c r="L1189" s="5">
        <v>0</v>
      </c>
      <c r="M1189" s="5">
        <f t="shared" si="177"/>
        <v>0</v>
      </c>
      <c r="N1189" s="5">
        <v>0</v>
      </c>
      <c r="O1189" s="6">
        <f t="shared" ref="O1189:O1195" si="178">N1189/K1189</f>
        <v>0</v>
      </c>
      <c r="P1189" s="116"/>
      <c r="Q1189" s="116"/>
      <c r="R1189" s="191"/>
      <c r="S1189" s="191"/>
      <c r="T1189" s="191">
        <v>0</v>
      </c>
      <c r="U1189" s="92">
        <f t="shared" si="175"/>
        <v>0</v>
      </c>
      <c r="V1189" s="179">
        <v>0</v>
      </c>
      <c r="W1189" s="129">
        <f t="shared" si="176"/>
        <v>0</v>
      </c>
    </row>
    <row r="1190" spans="1:23" ht="36" customHeight="1" outlineLevel="7" x14ac:dyDescent="0.2">
      <c r="A1190" s="91"/>
      <c r="B1190" s="93"/>
      <c r="C1190" s="95"/>
      <c r="D1190" s="95"/>
      <c r="E1190" s="97"/>
      <c r="F1190" s="101"/>
      <c r="G1190" s="103"/>
      <c r="H1190" s="103"/>
      <c r="I1190" s="4" t="s">
        <v>292</v>
      </c>
      <c r="J1190" s="6" t="s">
        <v>257</v>
      </c>
      <c r="K1190" s="5">
        <v>100</v>
      </c>
      <c r="L1190" s="5">
        <v>0</v>
      </c>
      <c r="M1190" s="5">
        <f t="shared" si="177"/>
        <v>0</v>
      </c>
      <c r="N1190" s="5">
        <v>0</v>
      </c>
      <c r="O1190" s="6">
        <f t="shared" si="178"/>
        <v>0</v>
      </c>
      <c r="P1190" s="116"/>
      <c r="Q1190" s="116"/>
      <c r="R1190" s="191"/>
      <c r="S1190" s="191"/>
      <c r="T1190" s="191">
        <v>0</v>
      </c>
      <c r="U1190" s="92">
        <f t="shared" si="175"/>
        <v>0</v>
      </c>
      <c r="V1190" s="179">
        <v>0</v>
      </c>
      <c r="W1190" s="129">
        <f t="shared" si="176"/>
        <v>0</v>
      </c>
    </row>
    <row r="1191" spans="1:23" ht="36" customHeight="1" outlineLevel="7" x14ac:dyDescent="0.2">
      <c r="A1191" s="91"/>
      <c r="B1191" s="93"/>
      <c r="C1191" s="95"/>
      <c r="D1191" s="95"/>
      <c r="E1191" s="97"/>
      <c r="F1191" s="101"/>
      <c r="G1191" s="103"/>
      <c r="H1191" s="103"/>
      <c r="I1191" s="4" t="s">
        <v>231</v>
      </c>
      <c r="J1191" s="6" t="s">
        <v>256</v>
      </c>
      <c r="K1191" s="5">
        <v>11100</v>
      </c>
      <c r="L1191" s="5">
        <v>0</v>
      </c>
      <c r="M1191" s="5">
        <f t="shared" si="177"/>
        <v>0</v>
      </c>
      <c r="N1191" s="5">
        <v>0</v>
      </c>
      <c r="O1191" s="6">
        <f t="shared" si="178"/>
        <v>0</v>
      </c>
      <c r="P1191" s="116"/>
      <c r="Q1191" s="116"/>
      <c r="R1191" s="191"/>
      <c r="S1191" s="191"/>
      <c r="T1191" s="191">
        <v>0</v>
      </c>
      <c r="U1191" s="92">
        <f t="shared" si="175"/>
        <v>0</v>
      </c>
      <c r="V1191" s="179">
        <v>0</v>
      </c>
      <c r="W1191" s="129">
        <f t="shared" si="176"/>
        <v>0</v>
      </c>
    </row>
    <row r="1192" spans="1:23" ht="36" customHeight="1" outlineLevel="7" x14ac:dyDescent="0.2">
      <c r="A1192" s="91"/>
      <c r="B1192" s="93"/>
      <c r="C1192" s="95"/>
      <c r="D1192" s="95"/>
      <c r="E1192" s="97"/>
      <c r="F1192" s="101"/>
      <c r="G1192" s="103"/>
      <c r="H1192" s="103"/>
      <c r="I1192" s="4" t="s">
        <v>80</v>
      </c>
      <c r="J1192" s="6" t="s">
        <v>256</v>
      </c>
      <c r="K1192" s="5">
        <v>11100</v>
      </c>
      <c r="L1192" s="5">
        <v>0</v>
      </c>
      <c r="M1192" s="5">
        <f t="shared" si="177"/>
        <v>0</v>
      </c>
      <c r="N1192" s="5">
        <v>0</v>
      </c>
      <c r="O1192" s="6">
        <f t="shared" si="178"/>
        <v>0</v>
      </c>
      <c r="P1192" s="116"/>
      <c r="Q1192" s="116"/>
      <c r="R1192" s="191"/>
      <c r="S1192" s="191"/>
      <c r="T1192" s="191">
        <v>0</v>
      </c>
      <c r="U1192" s="92">
        <f t="shared" si="175"/>
        <v>0</v>
      </c>
      <c r="V1192" s="179">
        <v>0</v>
      </c>
      <c r="W1192" s="129">
        <f t="shared" si="176"/>
        <v>0</v>
      </c>
    </row>
    <row r="1193" spans="1:23" ht="36" customHeight="1" outlineLevel="7" x14ac:dyDescent="0.2">
      <c r="A1193" s="91"/>
      <c r="B1193" s="93"/>
      <c r="C1193" s="95"/>
      <c r="D1193" s="95"/>
      <c r="E1193" s="97"/>
      <c r="F1193" s="101"/>
      <c r="G1193" s="103"/>
      <c r="H1193" s="103"/>
      <c r="I1193" s="4" t="s">
        <v>82</v>
      </c>
      <c r="J1193" s="6" t="s">
        <v>257</v>
      </c>
      <c r="K1193" s="5">
        <v>100</v>
      </c>
      <c r="L1193" s="5">
        <v>0</v>
      </c>
      <c r="M1193" s="5">
        <f t="shared" si="177"/>
        <v>0</v>
      </c>
      <c r="N1193" s="5">
        <v>0</v>
      </c>
      <c r="O1193" s="6">
        <f t="shared" si="178"/>
        <v>0</v>
      </c>
      <c r="P1193" s="116"/>
      <c r="Q1193" s="116"/>
      <c r="R1193" s="191"/>
      <c r="S1193" s="191"/>
      <c r="T1193" s="191">
        <v>0</v>
      </c>
      <c r="U1193" s="92">
        <f t="shared" si="175"/>
        <v>0</v>
      </c>
      <c r="V1193" s="179">
        <v>0</v>
      </c>
      <c r="W1193" s="129">
        <f t="shared" si="176"/>
        <v>0</v>
      </c>
    </row>
    <row r="1194" spans="1:23" ht="36" customHeight="1" outlineLevel="7" x14ac:dyDescent="0.2">
      <c r="A1194" s="91"/>
      <c r="B1194" s="93"/>
      <c r="C1194" s="95"/>
      <c r="D1194" s="95"/>
      <c r="E1194" s="97"/>
      <c r="F1194" s="101"/>
      <c r="G1194" s="103"/>
      <c r="H1194" s="103"/>
      <c r="I1194" s="4" t="s">
        <v>293</v>
      </c>
      <c r="J1194" s="6" t="s">
        <v>256</v>
      </c>
      <c r="K1194" s="5">
        <v>11100</v>
      </c>
      <c r="L1194" s="5">
        <v>0</v>
      </c>
      <c r="M1194" s="5">
        <f t="shared" si="177"/>
        <v>0</v>
      </c>
      <c r="N1194" s="5">
        <v>0</v>
      </c>
      <c r="O1194" s="6">
        <f t="shared" si="178"/>
        <v>0</v>
      </c>
      <c r="P1194" s="116"/>
      <c r="Q1194" s="116"/>
      <c r="R1194" s="191"/>
      <c r="S1194" s="191"/>
      <c r="T1194" s="191">
        <v>0</v>
      </c>
      <c r="U1194" s="92">
        <f t="shared" si="175"/>
        <v>0</v>
      </c>
      <c r="V1194" s="179">
        <v>0</v>
      </c>
      <c r="W1194" s="129">
        <f t="shared" si="176"/>
        <v>0</v>
      </c>
    </row>
    <row r="1195" spans="1:23" ht="36" customHeight="1" outlineLevel="7" x14ac:dyDescent="0.2">
      <c r="A1195" s="91"/>
      <c r="B1195" s="93"/>
      <c r="C1195" s="95"/>
      <c r="D1195" s="95"/>
      <c r="E1195" s="97"/>
      <c r="F1195" s="101"/>
      <c r="G1195" s="103"/>
      <c r="H1195" s="103"/>
      <c r="I1195" s="4" t="s">
        <v>294</v>
      </c>
      <c r="J1195" s="6" t="s">
        <v>257</v>
      </c>
      <c r="K1195" s="5">
        <v>100</v>
      </c>
      <c r="L1195" s="5">
        <v>0</v>
      </c>
      <c r="M1195" s="5">
        <f t="shared" si="177"/>
        <v>0</v>
      </c>
      <c r="N1195" s="5">
        <v>0</v>
      </c>
      <c r="O1195" s="6">
        <f t="shared" si="178"/>
        <v>0</v>
      </c>
      <c r="P1195" s="116"/>
      <c r="Q1195" s="116"/>
      <c r="R1195" s="191"/>
      <c r="S1195" s="191"/>
      <c r="T1195" s="191">
        <v>0</v>
      </c>
      <c r="U1195" s="92">
        <f t="shared" si="175"/>
        <v>0</v>
      </c>
      <c r="V1195" s="179">
        <v>0</v>
      </c>
      <c r="W1195" s="129">
        <f t="shared" si="176"/>
        <v>0</v>
      </c>
    </row>
    <row r="1196" spans="1:23" ht="36" customHeight="1" outlineLevel="5" x14ac:dyDescent="0.2">
      <c r="A1196" s="91"/>
      <c r="B1196" s="93"/>
      <c r="C1196" s="95"/>
      <c r="D1196" s="95"/>
      <c r="E1196" s="97"/>
      <c r="F1196" s="101"/>
      <c r="G1196" s="103"/>
      <c r="H1196" s="103"/>
      <c r="I1196" s="22" t="s">
        <v>179</v>
      </c>
      <c r="J1196" s="24"/>
      <c r="K1196" s="23"/>
      <c r="L1196" s="23"/>
      <c r="M1196" s="23"/>
      <c r="N1196" s="23"/>
      <c r="O1196" s="24"/>
      <c r="P1196" s="115"/>
      <c r="Q1196" s="115"/>
      <c r="R1196" s="190"/>
      <c r="S1196" s="190"/>
      <c r="T1196" s="190"/>
      <c r="U1196" s="92">
        <f t="shared" si="175"/>
        <v>0</v>
      </c>
      <c r="V1196" s="179"/>
      <c r="W1196" s="129">
        <f t="shared" si="176"/>
        <v>0</v>
      </c>
    </row>
    <row r="1197" spans="1:23" ht="36" customHeight="1" outlineLevel="7" x14ac:dyDescent="0.2">
      <c r="A1197" s="91"/>
      <c r="B1197" s="93"/>
      <c r="C1197" s="95"/>
      <c r="D1197" s="95"/>
      <c r="E1197" s="97"/>
      <c r="F1197" s="101"/>
      <c r="G1197" s="103"/>
      <c r="H1197" s="103"/>
      <c r="I1197" s="4" t="s">
        <v>291</v>
      </c>
      <c r="J1197" s="6" t="s">
        <v>256</v>
      </c>
      <c r="K1197" s="5">
        <v>60900</v>
      </c>
      <c r="L1197" s="5">
        <v>0</v>
      </c>
      <c r="M1197" s="5">
        <f t="shared" si="177"/>
        <v>0</v>
      </c>
      <c r="N1197" s="5">
        <v>0</v>
      </c>
      <c r="O1197" s="6">
        <f t="shared" ref="O1197:O1203" si="179">N1197/K1197</f>
        <v>0</v>
      </c>
      <c r="P1197" s="116"/>
      <c r="Q1197" s="116"/>
      <c r="R1197" s="191"/>
      <c r="S1197" s="191"/>
      <c r="T1197" s="191">
        <v>0</v>
      </c>
      <c r="U1197" s="92">
        <f t="shared" si="175"/>
        <v>0</v>
      </c>
      <c r="V1197" s="179">
        <v>0</v>
      </c>
      <c r="W1197" s="129">
        <f t="shared" si="176"/>
        <v>0</v>
      </c>
    </row>
    <row r="1198" spans="1:23" ht="36" customHeight="1" outlineLevel="7" x14ac:dyDescent="0.2">
      <c r="A1198" s="91"/>
      <c r="B1198" s="93"/>
      <c r="C1198" s="95"/>
      <c r="D1198" s="95"/>
      <c r="E1198" s="97"/>
      <c r="F1198" s="101"/>
      <c r="G1198" s="103"/>
      <c r="H1198" s="103"/>
      <c r="I1198" s="4" t="s">
        <v>292</v>
      </c>
      <c r="J1198" s="6" t="s">
        <v>257</v>
      </c>
      <c r="K1198" s="5">
        <v>100</v>
      </c>
      <c r="L1198" s="5">
        <v>0</v>
      </c>
      <c r="M1198" s="5">
        <f t="shared" si="177"/>
        <v>0</v>
      </c>
      <c r="N1198" s="5">
        <v>0</v>
      </c>
      <c r="O1198" s="6">
        <f t="shared" si="179"/>
        <v>0</v>
      </c>
      <c r="P1198" s="116"/>
      <c r="Q1198" s="116"/>
      <c r="R1198" s="191"/>
      <c r="S1198" s="191"/>
      <c r="T1198" s="191">
        <v>0</v>
      </c>
      <c r="U1198" s="92">
        <f t="shared" si="175"/>
        <v>0</v>
      </c>
      <c r="V1198" s="179">
        <v>0</v>
      </c>
      <c r="W1198" s="129">
        <f t="shared" si="176"/>
        <v>0</v>
      </c>
    </row>
    <row r="1199" spans="1:23" ht="36" customHeight="1" outlineLevel="7" x14ac:dyDescent="0.2">
      <c r="A1199" s="91"/>
      <c r="B1199" s="93"/>
      <c r="C1199" s="95"/>
      <c r="D1199" s="95"/>
      <c r="E1199" s="97"/>
      <c r="F1199" s="101"/>
      <c r="G1199" s="103"/>
      <c r="H1199" s="103"/>
      <c r="I1199" s="4" t="s">
        <v>231</v>
      </c>
      <c r="J1199" s="6" t="s">
        <v>256</v>
      </c>
      <c r="K1199" s="5">
        <v>60900</v>
      </c>
      <c r="L1199" s="5">
        <v>0</v>
      </c>
      <c r="M1199" s="5">
        <f t="shared" si="177"/>
        <v>0</v>
      </c>
      <c r="N1199" s="5">
        <v>0</v>
      </c>
      <c r="O1199" s="6">
        <f t="shared" si="179"/>
        <v>0</v>
      </c>
      <c r="P1199" s="116"/>
      <c r="Q1199" s="116"/>
      <c r="R1199" s="191"/>
      <c r="S1199" s="191"/>
      <c r="T1199" s="191">
        <v>0</v>
      </c>
      <c r="U1199" s="92">
        <f t="shared" si="175"/>
        <v>0</v>
      </c>
      <c r="V1199" s="179">
        <v>0</v>
      </c>
      <c r="W1199" s="129">
        <f t="shared" si="176"/>
        <v>0</v>
      </c>
    </row>
    <row r="1200" spans="1:23" ht="36" customHeight="1" outlineLevel="7" x14ac:dyDescent="0.2">
      <c r="A1200" s="91"/>
      <c r="B1200" s="93"/>
      <c r="C1200" s="95"/>
      <c r="D1200" s="95"/>
      <c r="E1200" s="97"/>
      <c r="F1200" s="101"/>
      <c r="G1200" s="103"/>
      <c r="H1200" s="103"/>
      <c r="I1200" s="4" t="s">
        <v>80</v>
      </c>
      <c r="J1200" s="6" t="s">
        <v>256</v>
      </c>
      <c r="K1200" s="5">
        <v>60900</v>
      </c>
      <c r="L1200" s="5">
        <v>0</v>
      </c>
      <c r="M1200" s="5">
        <f t="shared" si="177"/>
        <v>0</v>
      </c>
      <c r="N1200" s="5">
        <v>0</v>
      </c>
      <c r="O1200" s="6">
        <f t="shared" si="179"/>
        <v>0</v>
      </c>
      <c r="P1200" s="116"/>
      <c r="Q1200" s="116"/>
      <c r="R1200" s="191"/>
      <c r="S1200" s="191"/>
      <c r="T1200" s="191">
        <v>0</v>
      </c>
      <c r="U1200" s="92">
        <f t="shared" si="175"/>
        <v>0</v>
      </c>
      <c r="V1200" s="179">
        <v>0</v>
      </c>
      <c r="W1200" s="129">
        <f t="shared" si="176"/>
        <v>0</v>
      </c>
    </row>
    <row r="1201" spans="1:23" ht="36" customHeight="1" outlineLevel="7" x14ac:dyDescent="0.2">
      <c r="A1201" s="91"/>
      <c r="B1201" s="93"/>
      <c r="C1201" s="95"/>
      <c r="D1201" s="95"/>
      <c r="E1201" s="97"/>
      <c r="F1201" s="101"/>
      <c r="G1201" s="103"/>
      <c r="H1201" s="103"/>
      <c r="I1201" s="4" t="s">
        <v>82</v>
      </c>
      <c r="J1201" s="6" t="s">
        <v>257</v>
      </c>
      <c r="K1201" s="5">
        <v>100</v>
      </c>
      <c r="L1201" s="5">
        <v>0</v>
      </c>
      <c r="M1201" s="5">
        <f t="shared" si="177"/>
        <v>0</v>
      </c>
      <c r="N1201" s="5">
        <v>0</v>
      </c>
      <c r="O1201" s="6">
        <f t="shared" si="179"/>
        <v>0</v>
      </c>
      <c r="P1201" s="116"/>
      <c r="Q1201" s="116"/>
      <c r="R1201" s="191"/>
      <c r="S1201" s="191"/>
      <c r="T1201" s="191">
        <v>0</v>
      </c>
      <c r="U1201" s="92">
        <f t="shared" si="175"/>
        <v>0</v>
      </c>
      <c r="V1201" s="179">
        <v>0</v>
      </c>
      <c r="W1201" s="129">
        <f t="shared" si="176"/>
        <v>0</v>
      </c>
    </row>
    <row r="1202" spans="1:23" ht="36" customHeight="1" outlineLevel="7" x14ac:dyDescent="0.2">
      <c r="A1202" s="91"/>
      <c r="B1202" s="93"/>
      <c r="C1202" s="95"/>
      <c r="D1202" s="95"/>
      <c r="E1202" s="97"/>
      <c r="F1202" s="101"/>
      <c r="G1202" s="103"/>
      <c r="H1202" s="103"/>
      <c r="I1202" s="4" t="s">
        <v>293</v>
      </c>
      <c r="J1202" s="6" t="s">
        <v>256</v>
      </c>
      <c r="K1202" s="5">
        <v>60900</v>
      </c>
      <c r="L1202" s="5">
        <v>0</v>
      </c>
      <c r="M1202" s="5">
        <f t="shared" si="177"/>
        <v>0</v>
      </c>
      <c r="N1202" s="5">
        <v>0</v>
      </c>
      <c r="O1202" s="6">
        <f t="shared" si="179"/>
        <v>0</v>
      </c>
      <c r="P1202" s="116"/>
      <c r="Q1202" s="116"/>
      <c r="R1202" s="191"/>
      <c r="S1202" s="191"/>
      <c r="T1202" s="191">
        <v>0</v>
      </c>
      <c r="U1202" s="92">
        <f t="shared" si="175"/>
        <v>0</v>
      </c>
      <c r="V1202" s="179">
        <v>0</v>
      </c>
      <c r="W1202" s="129">
        <f t="shared" si="176"/>
        <v>0</v>
      </c>
    </row>
    <row r="1203" spans="1:23" ht="36" customHeight="1" outlineLevel="7" x14ac:dyDescent="0.2">
      <c r="A1203" s="91"/>
      <c r="B1203" s="93"/>
      <c r="C1203" s="95"/>
      <c r="D1203" s="95"/>
      <c r="E1203" s="97"/>
      <c r="F1203" s="101"/>
      <c r="G1203" s="103"/>
      <c r="H1203" s="103"/>
      <c r="I1203" s="4" t="s">
        <v>294</v>
      </c>
      <c r="J1203" s="6" t="s">
        <v>257</v>
      </c>
      <c r="K1203" s="5">
        <v>100</v>
      </c>
      <c r="L1203" s="5">
        <v>0</v>
      </c>
      <c r="M1203" s="5">
        <f t="shared" si="177"/>
        <v>0</v>
      </c>
      <c r="N1203" s="5">
        <v>0</v>
      </c>
      <c r="O1203" s="6">
        <f t="shared" si="179"/>
        <v>0</v>
      </c>
      <c r="P1203" s="116"/>
      <c r="Q1203" s="116"/>
      <c r="R1203" s="191"/>
      <c r="S1203" s="191"/>
      <c r="T1203" s="191">
        <v>0</v>
      </c>
      <c r="U1203" s="92">
        <f t="shared" si="175"/>
        <v>0</v>
      </c>
      <c r="V1203" s="179">
        <v>0</v>
      </c>
      <c r="W1203" s="129">
        <f t="shared" si="176"/>
        <v>0</v>
      </c>
    </row>
    <row r="1204" spans="1:23" ht="36" customHeight="1" outlineLevel="5" x14ac:dyDescent="0.2">
      <c r="A1204" s="91"/>
      <c r="B1204" s="93"/>
      <c r="C1204" s="95"/>
      <c r="D1204" s="95"/>
      <c r="E1204" s="97"/>
      <c r="F1204" s="101"/>
      <c r="G1204" s="103"/>
      <c r="H1204" s="103"/>
      <c r="I1204" s="22" t="s">
        <v>180</v>
      </c>
      <c r="J1204" s="24"/>
      <c r="K1204" s="23"/>
      <c r="L1204" s="23"/>
      <c r="M1204" s="23"/>
      <c r="N1204" s="23"/>
      <c r="O1204" s="24"/>
      <c r="P1204" s="115"/>
      <c r="Q1204" s="115"/>
      <c r="R1204" s="190"/>
      <c r="S1204" s="190"/>
      <c r="T1204" s="190"/>
      <c r="U1204" s="92">
        <f t="shared" si="175"/>
        <v>0</v>
      </c>
      <c r="V1204" s="179"/>
      <c r="W1204" s="129">
        <f t="shared" si="176"/>
        <v>0</v>
      </c>
    </row>
    <row r="1205" spans="1:23" ht="36" customHeight="1" outlineLevel="7" x14ac:dyDescent="0.2">
      <c r="A1205" s="91"/>
      <c r="B1205" s="93"/>
      <c r="C1205" s="95"/>
      <c r="D1205" s="95"/>
      <c r="E1205" s="97"/>
      <c r="F1205" s="101"/>
      <c r="G1205" s="103"/>
      <c r="H1205" s="103"/>
      <c r="I1205" s="4" t="s">
        <v>291</v>
      </c>
      <c r="J1205" s="6" t="s">
        <v>256</v>
      </c>
      <c r="K1205" s="5">
        <v>13200</v>
      </c>
      <c r="L1205" s="5">
        <v>0</v>
      </c>
      <c r="M1205" s="5">
        <f t="shared" si="177"/>
        <v>0</v>
      </c>
      <c r="N1205" s="5">
        <v>0</v>
      </c>
      <c r="O1205" s="6">
        <f t="shared" ref="O1205:O1211" si="180">N1205/K1205</f>
        <v>0</v>
      </c>
      <c r="P1205" s="116"/>
      <c r="Q1205" s="116"/>
      <c r="R1205" s="191"/>
      <c r="S1205" s="191"/>
      <c r="T1205" s="191">
        <v>0</v>
      </c>
      <c r="U1205" s="92">
        <f t="shared" si="175"/>
        <v>0</v>
      </c>
      <c r="V1205" s="179">
        <v>0</v>
      </c>
      <c r="W1205" s="129">
        <f t="shared" si="176"/>
        <v>0</v>
      </c>
    </row>
    <row r="1206" spans="1:23" ht="36" customHeight="1" outlineLevel="7" x14ac:dyDescent="0.2">
      <c r="A1206" s="91"/>
      <c r="B1206" s="93"/>
      <c r="C1206" s="95"/>
      <c r="D1206" s="95"/>
      <c r="E1206" s="97"/>
      <c r="F1206" s="101"/>
      <c r="G1206" s="103"/>
      <c r="H1206" s="103"/>
      <c r="I1206" s="4" t="s">
        <v>292</v>
      </c>
      <c r="J1206" s="6" t="s">
        <v>257</v>
      </c>
      <c r="K1206" s="5">
        <v>100</v>
      </c>
      <c r="L1206" s="5">
        <v>0</v>
      </c>
      <c r="M1206" s="5">
        <f t="shared" si="177"/>
        <v>0</v>
      </c>
      <c r="N1206" s="5">
        <v>0</v>
      </c>
      <c r="O1206" s="6">
        <f t="shared" si="180"/>
        <v>0</v>
      </c>
      <c r="P1206" s="116"/>
      <c r="Q1206" s="116"/>
      <c r="R1206" s="191"/>
      <c r="S1206" s="191"/>
      <c r="T1206" s="191">
        <v>0</v>
      </c>
      <c r="U1206" s="92">
        <f t="shared" si="175"/>
        <v>0</v>
      </c>
      <c r="V1206" s="179">
        <v>0</v>
      </c>
      <c r="W1206" s="129">
        <f t="shared" si="176"/>
        <v>0</v>
      </c>
    </row>
    <row r="1207" spans="1:23" ht="36" customHeight="1" outlineLevel="7" x14ac:dyDescent="0.2">
      <c r="A1207" s="91"/>
      <c r="B1207" s="93"/>
      <c r="C1207" s="95"/>
      <c r="D1207" s="95"/>
      <c r="E1207" s="97"/>
      <c r="F1207" s="101"/>
      <c r="G1207" s="103"/>
      <c r="H1207" s="103"/>
      <c r="I1207" s="4" t="s">
        <v>231</v>
      </c>
      <c r="J1207" s="6" t="s">
        <v>256</v>
      </c>
      <c r="K1207" s="5">
        <v>13200</v>
      </c>
      <c r="L1207" s="5">
        <v>0</v>
      </c>
      <c r="M1207" s="5">
        <f t="shared" si="177"/>
        <v>0</v>
      </c>
      <c r="N1207" s="5">
        <v>0</v>
      </c>
      <c r="O1207" s="6">
        <f t="shared" si="180"/>
        <v>0</v>
      </c>
      <c r="P1207" s="116"/>
      <c r="Q1207" s="116"/>
      <c r="R1207" s="191"/>
      <c r="S1207" s="191"/>
      <c r="T1207" s="191">
        <v>0</v>
      </c>
      <c r="U1207" s="92">
        <f t="shared" si="175"/>
        <v>0</v>
      </c>
      <c r="V1207" s="179">
        <v>0</v>
      </c>
      <c r="W1207" s="129">
        <f t="shared" si="176"/>
        <v>0</v>
      </c>
    </row>
    <row r="1208" spans="1:23" ht="36" customHeight="1" outlineLevel="7" x14ac:dyDescent="0.2">
      <c r="A1208" s="91"/>
      <c r="B1208" s="93"/>
      <c r="C1208" s="95"/>
      <c r="D1208" s="95"/>
      <c r="E1208" s="97"/>
      <c r="F1208" s="101"/>
      <c r="G1208" s="103"/>
      <c r="H1208" s="103"/>
      <c r="I1208" s="4" t="s">
        <v>80</v>
      </c>
      <c r="J1208" s="6" t="s">
        <v>256</v>
      </c>
      <c r="K1208" s="5">
        <v>13200</v>
      </c>
      <c r="L1208" s="5">
        <v>0</v>
      </c>
      <c r="M1208" s="5">
        <f t="shared" si="177"/>
        <v>0</v>
      </c>
      <c r="N1208" s="5">
        <v>0</v>
      </c>
      <c r="O1208" s="6">
        <f t="shared" si="180"/>
        <v>0</v>
      </c>
      <c r="P1208" s="116"/>
      <c r="Q1208" s="116"/>
      <c r="R1208" s="191"/>
      <c r="S1208" s="191"/>
      <c r="T1208" s="191">
        <v>0</v>
      </c>
      <c r="U1208" s="92">
        <f t="shared" si="175"/>
        <v>0</v>
      </c>
      <c r="V1208" s="179">
        <v>0</v>
      </c>
      <c r="W1208" s="129">
        <f t="shared" si="176"/>
        <v>0</v>
      </c>
    </row>
    <row r="1209" spans="1:23" ht="36" customHeight="1" outlineLevel="7" x14ac:dyDescent="0.2">
      <c r="A1209" s="91"/>
      <c r="B1209" s="93"/>
      <c r="C1209" s="95"/>
      <c r="D1209" s="95"/>
      <c r="E1209" s="97"/>
      <c r="F1209" s="101"/>
      <c r="G1209" s="103"/>
      <c r="H1209" s="103"/>
      <c r="I1209" s="4" t="s">
        <v>82</v>
      </c>
      <c r="J1209" s="6" t="s">
        <v>257</v>
      </c>
      <c r="K1209" s="5">
        <v>100</v>
      </c>
      <c r="L1209" s="5">
        <v>0</v>
      </c>
      <c r="M1209" s="5">
        <f t="shared" si="177"/>
        <v>0</v>
      </c>
      <c r="N1209" s="5">
        <v>0</v>
      </c>
      <c r="O1209" s="6">
        <f t="shared" si="180"/>
        <v>0</v>
      </c>
      <c r="P1209" s="116"/>
      <c r="Q1209" s="116"/>
      <c r="R1209" s="191"/>
      <c r="S1209" s="191"/>
      <c r="T1209" s="191">
        <v>0</v>
      </c>
      <c r="U1209" s="92">
        <f t="shared" si="175"/>
        <v>0</v>
      </c>
      <c r="V1209" s="179">
        <v>0</v>
      </c>
      <c r="W1209" s="129">
        <f t="shared" si="176"/>
        <v>0</v>
      </c>
    </row>
    <row r="1210" spans="1:23" ht="36" customHeight="1" outlineLevel="7" x14ac:dyDescent="0.2">
      <c r="A1210" s="91"/>
      <c r="B1210" s="93"/>
      <c r="C1210" s="95"/>
      <c r="D1210" s="95"/>
      <c r="E1210" s="97"/>
      <c r="F1210" s="101"/>
      <c r="G1210" s="103"/>
      <c r="H1210" s="103"/>
      <c r="I1210" s="4" t="s">
        <v>293</v>
      </c>
      <c r="J1210" s="6" t="s">
        <v>256</v>
      </c>
      <c r="K1210" s="5">
        <v>13200</v>
      </c>
      <c r="L1210" s="5">
        <v>0</v>
      </c>
      <c r="M1210" s="5">
        <f t="shared" si="177"/>
        <v>0</v>
      </c>
      <c r="N1210" s="5">
        <v>0</v>
      </c>
      <c r="O1210" s="6">
        <f t="shared" si="180"/>
        <v>0</v>
      </c>
      <c r="P1210" s="116"/>
      <c r="Q1210" s="116"/>
      <c r="R1210" s="191"/>
      <c r="S1210" s="191"/>
      <c r="T1210" s="191">
        <v>0</v>
      </c>
      <c r="U1210" s="92">
        <f t="shared" si="175"/>
        <v>0</v>
      </c>
      <c r="V1210" s="179">
        <v>0</v>
      </c>
      <c r="W1210" s="129">
        <f t="shared" si="176"/>
        <v>0</v>
      </c>
    </row>
    <row r="1211" spans="1:23" ht="36" customHeight="1" outlineLevel="7" x14ac:dyDescent="0.2">
      <c r="A1211" s="91"/>
      <c r="B1211" s="93"/>
      <c r="C1211" s="95"/>
      <c r="D1211" s="95"/>
      <c r="E1211" s="97"/>
      <c r="F1211" s="101"/>
      <c r="G1211" s="103"/>
      <c r="H1211" s="103"/>
      <c r="I1211" s="4" t="s">
        <v>294</v>
      </c>
      <c r="J1211" s="6" t="s">
        <v>257</v>
      </c>
      <c r="K1211" s="5">
        <v>100</v>
      </c>
      <c r="L1211" s="5">
        <v>0</v>
      </c>
      <c r="M1211" s="5">
        <f t="shared" si="177"/>
        <v>0</v>
      </c>
      <c r="N1211" s="5">
        <v>0</v>
      </c>
      <c r="O1211" s="6">
        <f t="shared" si="180"/>
        <v>0</v>
      </c>
      <c r="P1211" s="116"/>
      <c r="Q1211" s="116"/>
      <c r="R1211" s="191"/>
      <c r="S1211" s="191"/>
      <c r="T1211" s="191">
        <v>0</v>
      </c>
      <c r="U1211" s="92">
        <f t="shared" si="175"/>
        <v>0</v>
      </c>
      <c r="V1211" s="179">
        <v>0</v>
      </c>
      <c r="W1211" s="129">
        <f t="shared" si="176"/>
        <v>0</v>
      </c>
    </row>
    <row r="1212" spans="1:23" ht="36" customHeight="1" outlineLevel="5" x14ac:dyDescent="0.2">
      <c r="A1212" s="91"/>
      <c r="B1212" s="93"/>
      <c r="C1212" s="95"/>
      <c r="D1212" s="95"/>
      <c r="E1212" s="97"/>
      <c r="F1212" s="101"/>
      <c r="G1212" s="103"/>
      <c r="H1212" s="103"/>
      <c r="I1212" s="22" t="s">
        <v>181</v>
      </c>
      <c r="J1212" s="24"/>
      <c r="K1212" s="23"/>
      <c r="L1212" s="23"/>
      <c r="M1212" s="23"/>
      <c r="N1212" s="23"/>
      <c r="O1212" s="24"/>
      <c r="P1212" s="115"/>
      <c r="Q1212" s="115"/>
      <c r="R1212" s="190"/>
      <c r="S1212" s="190"/>
      <c r="T1212" s="190"/>
      <c r="U1212" s="92">
        <f t="shared" si="175"/>
        <v>0</v>
      </c>
      <c r="V1212" s="179"/>
      <c r="W1212" s="129">
        <f t="shared" si="176"/>
        <v>0</v>
      </c>
    </row>
    <row r="1213" spans="1:23" ht="36" customHeight="1" outlineLevel="7" x14ac:dyDescent="0.2">
      <c r="A1213" s="91"/>
      <c r="B1213" s="93"/>
      <c r="C1213" s="95"/>
      <c r="D1213" s="95"/>
      <c r="E1213" s="97"/>
      <c r="F1213" s="101"/>
      <c r="G1213" s="103"/>
      <c r="H1213" s="103"/>
      <c r="I1213" s="4" t="s">
        <v>291</v>
      </c>
      <c r="J1213" s="6" t="s">
        <v>256</v>
      </c>
      <c r="K1213" s="5">
        <v>6800</v>
      </c>
      <c r="L1213" s="5">
        <v>0</v>
      </c>
      <c r="M1213" s="5">
        <f t="shared" si="177"/>
        <v>0</v>
      </c>
      <c r="N1213" s="5">
        <v>0</v>
      </c>
      <c r="O1213" s="6">
        <f t="shared" ref="O1213:O1219" si="181">N1213/K1213</f>
        <v>0</v>
      </c>
      <c r="P1213" s="116"/>
      <c r="Q1213" s="116"/>
      <c r="R1213" s="191"/>
      <c r="S1213" s="191"/>
      <c r="T1213" s="191">
        <v>0</v>
      </c>
      <c r="U1213" s="92">
        <f t="shared" si="175"/>
        <v>0</v>
      </c>
      <c r="V1213" s="179">
        <v>0</v>
      </c>
      <c r="W1213" s="129">
        <f t="shared" si="176"/>
        <v>0</v>
      </c>
    </row>
    <row r="1214" spans="1:23" ht="36" customHeight="1" outlineLevel="7" x14ac:dyDescent="0.2">
      <c r="A1214" s="91"/>
      <c r="B1214" s="93"/>
      <c r="C1214" s="95"/>
      <c r="D1214" s="95"/>
      <c r="E1214" s="97"/>
      <c r="F1214" s="101"/>
      <c r="G1214" s="103"/>
      <c r="H1214" s="103"/>
      <c r="I1214" s="4" t="s">
        <v>292</v>
      </c>
      <c r="J1214" s="6" t="s">
        <v>257</v>
      </c>
      <c r="K1214" s="5">
        <v>100</v>
      </c>
      <c r="L1214" s="5">
        <v>0</v>
      </c>
      <c r="M1214" s="5">
        <f t="shared" si="177"/>
        <v>0</v>
      </c>
      <c r="N1214" s="5">
        <v>0</v>
      </c>
      <c r="O1214" s="6">
        <f t="shared" si="181"/>
        <v>0</v>
      </c>
      <c r="P1214" s="116"/>
      <c r="Q1214" s="116"/>
      <c r="R1214" s="191"/>
      <c r="S1214" s="191"/>
      <c r="T1214" s="191">
        <v>0</v>
      </c>
      <c r="U1214" s="92">
        <f t="shared" si="175"/>
        <v>0</v>
      </c>
      <c r="V1214" s="179">
        <v>0</v>
      </c>
      <c r="W1214" s="129">
        <f t="shared" si="176"/>
        <v>0</v>
      </c>
    </row>
    <row r="1215" spans="1:23" ht="36" customHeight="1" outlineLevel="7" x14ac:dyDescent="0.2">
      <c r="A1215" s="91"/>
      <c r="B1215" s="93"/>
      <c r="C1215" s="95"/>
      <c r="D1215" s="95"/>
      <c r="E1215" s="97"/>
      <c r="F1215" s="101"/>
      <c r="G1215" s="103"/>
      <c r="H1215" s="103"/>
      <c r="I1215" s="4" t="s">
        <v>231</v>
      </c>
      <c r="J1215" s="6" t="s">
        <v>256</v>
      </c>
      <c r="K1215" s="5">
        <v>6800</v>
      </c>
      <c r="L1215" s="5">
        <v>0</v>
      </c>
      <c r="M1215" s="5">
        <f t="shared" si="177"/>
        <v>0</v>
      </c>
      <c r="N1215" s="5">
        <v>0</v>
      </c>
      <c r="O1215" s="6">
        <f t="shared" si="181"/>
        <v>0</v>
      </c>
      <c r="P1215" s="116"/>
      <c r="Q1215" s="116"/>
      <c r="R1215" s="191"/>
      <c r="S1215" s="191"/>
      <c r="T1215" s="191">
        <v>0</v>
      </c>
      <c r="U1215" s="92">
        <f t="shared" si="175"/>
        <v>0</v>
      </c>
      <c r="V1215" s="179">
        <v>0</v>
      </c>
      <c r="W1215" s="129">
        <f t="shared" si="176"/>
        <v>0</v>
      </c>
    </row>
    <row r="1216" spans="1:23" ht="36" customHeight="1" outlineLevel="7" x14ac:dyDescent="0.2">
      <c r="A1216" s="91"/>
      <c r="B1216" s="93"/>
      <c r="C1216" s="95"/>
      <c r="D1216" s="95"/>
      <c r="E1216" s="97"/>
      <c r="F1216" s="101"/>
      <c r="G1216" s="103"/>
      <c r="H1216" s="103"/>
      <c r="I1216" s="4" t="s">
        <v>80</v>
      </c>
      <c r="J1216" s="6" t="s">
        <v>256</v>
      </c>
      <c r="K1216" s="5">
        <v>6800</v>
      </c>
      <c r="L1216" s="5">
        <v>0</v>
      </c>
      <c r="M1216" s="5">
        <f t="shared" si="177"/>
        <v>0</v>
      </c>
      <c r="N1216" s="5">
        <v>0</v>
      </c>
      <c r="O1216" s="6">
        <f t="shared" si="181"/>
        <v>0</v>
      </c>
      <c r="P1216" s="116"/>
      <c r="Q1216" s="116"/>
      <c r="R1216" s="191"/>
      <c r="S1216" s="191"/>
      <c r="T1216" s="191">
        <v>0</v>
      </c>
      <c r="U1216" s="92">
        <f t="shared" si="175"/>
        <v>0</v>
      </c>
      <c r="V1216" s="179">
        <v>0</v>
      </c>
      <c r="W1216" s="129">
        <f t="shared" si="176"/>
        <v>0</v>
      </c>
    </row>
    <row r="1217" spans="1:23" ht="36" customHeight="1" outlineLevel="7" x14ac:dyDescent="0.2">
      <c r="A1217" s="91"/>
      <c r="B1217" s="93"/>
      <c r="C1217" s="95"/>
      <c r="D1217" s="95"/>
      <c r="E1217" s="97"/>
      <c r="F1217" s="101"/>
      <c r="G1217" s="103"/>
      <c r="H1217" s="103"/>
      <c r="I1217" s="4" t="s">
        <v>82</v>
      </c>
      <c r="J1217" s="6" t="s">
        <v>257</v>
      </c>
      <c r="K1217" s="5">
        <v>100</v>
      </c>
      <c r="L1217" s="5">
        <v>0</v>
      </c>
      <c r="M1217" s="5">
        <f t="shared" si="177"/>
        <v>0</v>
      </c>
      <c r="N1217" s="5">
        <v>0</v>
      </c>
      <c r="O1217" s="6">
        <f t="shared" si="181"/>
        <v>0</v>
      </c>
      <c r="P1217" s="116"/>
      <c r="Q1217" s="116"/>
      <c r="R1217" s="191"/>
      <c r="S1217" s="191"/>
      <c r="T1217" s="191">
        <v>0</v>
      </c>
      <c r="U1217" s="92">
        <f t="shared" si="175"/>
        <v>0</v>
      </c>
      <c r="V1217" s="179">
        <v>0</v>
      </c>
      <c r="W1217" s="129">
        <f t="shared" si="176"/>
        <v>0</v>
      </c>
    </row>
    <row r="1218" spans="1:23" ht="36" customHeight="1" outlineLevel="7" x14ac:dyDescent="0.2">
      <c r="A1218" s="91"/>
      <c r="B1218" s="93"/>
      <c r="C1218" s="95"/>
      <c r="D1218" s="95"/>
      <c r="E1218" s="97"/>
      <c r="F1218" s="101"/>
      <c r="G1218" s="103"/>
      <c r="H1218" s="103"/>
      <c r="I1218" s="4" t="s">
        <v>293</v>
      </c>
      <c r="J1218" s="6" t="s">
        <v>256</v>
      </c>
      <c r="K1218" s="5">
        <v>6800</v>
      </c>
      <c r="L1218" s="5">
        <v>0</v>
      </c>
      <c r="M1218" s="5">
        <f t="shared" si="177"/>
        <v>0</v>
      </c>
      <c r="N1218" s="5">
        <v>0</v>
      </c>
      <c r="O1218" s="6">
        <f t="shared" si="181"/>
        <v>0</v>
      </c>
      <c r="P1218" s="116"/>
      <c r="Q1218" s="116"/>
      <c r="R1218" s="191"/>
      <c r="S1218" s="191"/>
      <c r="T1218" s="191">
        <v>0</v>
      </c>
      <c r="U1218" s="92">
        <f t="shared" si="175"/>
        <v>0</v>
      </c>
      <c r="V1218" s="179">
        <v>0</v>
      </c>
      <c r="W1218" s="129">
        <f t="shared" si="176"/>
        <v>0</v>
      </c>
    </row>
    <row r="1219" spans="1:23" ht="36" customHeight="1" outlineLevel="7" x14ac:dyDescent="0.2">
      <c r="A1219" s="91"/>
      <c r="B1219" s="93"/>
      <c r="C1219" s="95"/>
      <c r="D1219" s="95"/>
      <c r="E1219" s="97"/>
      <c r="F1219" s="101"/>
      <c r="G1219" s="103"/>
      <c r="H1219" s="103"/>
      <c r="I1219" s="4" t="s">
        <v>294</v>
      </c>
      <c r="J1219" s="6" t="s">
        <v>257</v>
      </c>
      <c r="K1219" s="5">
        <v>100</v>
      </c>
      <c r="L1219" s="5">
        <v>0</v>
      </c>
      <c r="M1219" s="5">
        <f t="shared" si="177"/>
        <v>0</v>
      </c>
      <c r="N1219" s="5">
        <v>0</v>
      </c>
      <c r="O1219" s="6">
        <f t="shared" si="181"/>
        <v>0</v>
      </c>
      <c r="P1219" s="116"/>
      <c r="Q1219" s="116"/>
      <c r="R1219" s="191"/>
      <c r="S1219" s="191"/>
      <c r="T1219" s="191">
        <v>0</v>
      </c>
      <c r="U1219" s="92">
        <f t="shared" si="175"/>
        <v>0</v>
      </c>
      <c r="V1219" s="179">
        <v>0</v>
      </c>
      <c r="W1219" s="129">
        <f t="shared" si="176"/>
        <v>0</v>
      </c>
    </row>
    <row r="1220" spans="1:23" ht="36" customHeight="1" outlineLevel="5" x14ac:dyDescent="0.2">
      <c r="A1220" s="91"/>
      <c r="B1220" s="93"/>
      <c r="C1220" s="95"/>
      <c r="D1220" s="95"/>
      <c r="E1220" s="97"/>
      <c r="F1220" s="101"/>
      <c r="G1220" s="103"/>
      <c r="H1220" s="103"/>
      <c r="I1220" s="22" t="s">
        <v>182</v>
      </c>
      <c r="J1220" s="24"/>
      <c r="K1220" s="23"/>
      <c r="L1220" s="23"/>
      <c r="M1220" s="23"/>
      <c r="N1220" s="23"/>
      <c r="O1220" s="24"/>
      <c r="P1220" s="115"/>
      <c r="Q1220" s="115"/>
      <c r="R1220" s="190"/>
      <c r="S1220" s="190"/>
      <c r="T1220" s="190"/>
      <c r="U1220" s="92">
        <f t="shared" si="175"/>
        <v>0</v>
      </c>
      <c r="V1220" s="179"/>
      <c r="W1220" s="129">
        <f t="shared" si="176"/>
        <v>0</v>
      </c>
    </row>
    <row r="1221" spans="1:23" ht="36" customHeight="1" outlineLevel="7" x14ac:dyDescent="0.2">
      <c r="A1221" s="91"/>
      <c r="B1221" s="93"/>
      <c r="C1221" s="95"/>
      <c r="D1221" s="95"/>
      <c r="E1221" s="97"/>
      <c r="F1221" s="101"/>
      <c r="G1221" s="103"/>
      <c r="H1221" s="103"/>
      <c r="I1221" s="4" t="s">
        <v>291</v>
      </c>
      <c r="J1221" s="6" t="s">
        <v>256</v>
      </c>
      <c r="K1221" s="5">
        <v>13000</v>
      </c>
      <c r="L1221" s="5">
        <v>0</v>
      </c>
      <c r="M1221" s="5">
        <f t="shared" si="177"/>
        <v>0</v>
      </c>
      <c r="N1221" s="5">
        <v>0</v>
      </c>
      <c r="O1221" s="6">
        <f t="shared" ref="O1221:O1227" si="182">N1221/K1221</f>
        <v>0</v>
      </c>
      <c r="P1221" s="116"/>
      <c r="Q1221" s="116"/>
      <c r="R1221" s="191"/>
      <c r="S1221" s="191"/>
      <c r="T1221" s="191">
        <v>0</v>
      </c>
      <c r="U1221" s="92">
        <f t="shared" si="175"/>
        <v>0</v>
      </c>
      <c r="V1221" s="179">
        <v>0</v>
      </c>
      <c r="W1221" s="129">
        <f t="shared" si="176"/>
        <v>0</v>
      </c>
    </row>
    <row r="1222" spans="1:23" ht="36" customHeight="1" outlineLevel="7" x14ac:dyDescent="0.2">
      <c r="A1222" s="91"/>
      <c r="B1222" s="93"/>
      <c r="C1222" s="95"/>
      <c r="D1222" s="95"/>
      <c r="E1222" s="97"/>
      <c r="F1222" s="101"/>
      <c r="G1222" s="103"/>
      <c r="H1222" s="103"/>
      <c r="I1222" s="4" t="s">
        <v>292</v>
      </c>
      <c r="J1222" s="6" t="s">
        <v>257</v>
      </c>
      <c r="K1222" s="5">
        <v>100</v>
      </c>
      <c r="L1222" s="5">
        <v>0</v>
      </c>
      <c r="M1222" s="5">
        <f t="shared" si="177"/>
        <v>0</v>
      </c>
      <c r="N1222" s="5">
        <v>0</v>
      </c>
      <c r="O1222" s="6">
        <f t="shared" si="182"/>
        <v>0</v>
      </c>
      <c r="P1222" s="116"/>
      <c r="Q1222" s="116"/>
      <c r="R1222" s="191"/>
      <c r="S1222" s="191"/>
      <c r="T1222" s="191">
        <v>0</v>
      </c>
      <c r="U1222" s="92">
        <f t="shared" si="175"/>
        <v>0</v>
      </c>
      <c r="V1222" s="179">
        <v>0</v>
      </c>
      <c r="W1222" s="129">
        <f t="shared" si="176"/>
        <v>0</v>
      </c>
    </row>
    <row r="1223" spans="1:23" ht="36" customHeight="1" outlineLevel="7" x14ac:dyDescent="0.2">
      <c r="A1223" s="91"/>
      <c r="B1223" s="93"/>
      <c r="C1223" s="95"/>
      <c r="D1223" s="95"/>
      <c r="E1223" s="97"/>
      <c r="F1223" s="101"/>
      <c r="G1223" s="103"/>
      <c r="H1223" s="103"/>
      <c r="I1223" s="4" t="s">
        <v>231</v>
      </c>
      <c r="J1223" s="6" t="s">
        <v>256</v>
      </c>
      <c r="K1223" s="5">
        <v>13000</v>
      </c>
      <c r="L1223" s="5">
        <v>0</v>
      </c>
      <c r="M1223" s="5">
        <f t="shared" si="177"/>
        <v>0</v>
      </c>
      <c r="N1223" s="5">
        <v>0</v>
      </c>
      <c r="O1223" s="6">
        <f t="shared" si="182"/>
        <v>0</v>
      </c>
      <c r="P1223" s="116"/>
      <c r="Q1223" s="116"/>
      <c r="R1223" s="191"/>
      <c r="S1223" s="191"/>
      <c r="T1223" s="191">
        <v>0</v>
      </c>
      <c r="U1223" s="92">
        <f t="shared" si="175"/>
        <v>0</v>
      </c>
      <c r="V1223" s="179">
        <v>0</v>
      </c>
      <c r="W1223" s="129">
        <f t="shared" si="176"/>
        <v>0</v>
      </c>
    </row>
    <row r="1224" spans="1:23" ht="36" customHeight="1" outlineLevel="7" x14ac:dyDescent="0.2">
      <c r="A1224" s="91"/>
      <c r="B1224" s="93"/>
      <c r="C1224" s="95"/>
      <c r="D1224" s="95"/>
      <c r="E1224" s="97"/>
      <c r="F1224" s="101"/>
      <c r="G1224" s="103"/>
      <c r="H1224" s="103"/>
      <c r="I1224" s="4" t="s">
        <v>80</v>
      </c>
      <c r="J1224" s="6" t="s">
        <v>256</v>
      </c>
      <c r="K1224" s="5">
        <v>13000</v>
      </c>
      <c r="L1224" s="5">
        <v>0</v>
      </c>
      <c r="M1224" s="5">
        <f t="shared" si="177"/>
        <v>0</v>
      </c>
      <c r="N1224" s="5">
        <v>0</v>
      </c>
      <c r="O1224" s="6">
        <f t="shared" si="182"/>
        <v>0</v>
      </c>
      <c r="P1224" s="116"/>
      <c r="Q1224" s="116"/>
      <c r="R1224" s="191"/>
      <c r="S1224" s="191"/>
      <c r="T1224" s="191">
        <v>0</v>
      </c>
      <c r="U1224" s="92">
        <f t="shared" si="175"/>
        <v>0</v>
      </c>
      <c r="V1224" s="179">
        <v>0</v>
      </c>
      <c r="W1224" s="129">
        <f t="shared" si="176"/>
        <v>0</v>
      </c>
    </row>
    <row r="1225" spans="1:23" ht="36" customHeight="1" outlineLevel="7" x14ac:dyDescent="0.2">
      <c r="A1225" s="91"/>
      <c r="B1225" s="93"/>
      <c r="C1225" s="95"/>
      <c r="D1225" s="95"/>
      <c r="E1225" s="97"/>
      <c r="F1225" s="101"/>
      <c r="G1225" s="103"/>
      <c r="H1225" s="103"/>
      <c r="I1225" s="4" t="s">
        <v>82</v>
      </c>
      <c r="J1225" s="6" t="s">
        <v>257</v>
      </c>
      <c r="K1225" s="5">
        <v>100</v>
      </c>
      <c r="L1225" s="5">
        <v>0</v>
      </c>
      <c r="M1225" s="5">
        <f t="shared" si="177"/>
        <v>0</v>
      </c>
      <c r="N1225" s="5">
        <v>0</v>
      </c>
      <c r="O1225" s="6">
        <f t="shared" si="182"/>
        <v>0</v>
      </c>
      <c r="P1225" s="116"/>
      <c r="Q1225" s="116"/>
      <c r="R1225" s="191"/>
      <c r="S1225" s="191"/>
      <c r="T1225" s="191">
        <v>0</v>
      </c>
      <c r="U1225" s="92">
        <f t="shared" si="175"/>
        <v>0</v>
      </c>
      <c r="V1225" s="179">
        <v>0</v>
      </c>
      <c r="W1225" s="129">
        <f t="shared" si="176"/>
        <v>0</v>
      </c>
    </row>
    <row r="1226" spans="1:23" ht="36" customHeight="1" outlineLevel="7" x14ac:dyDescent="0.2">
      <c r="A1226" s="91"/>
      <c r="B1226" s="93"/>
      <c r="C1226" s="95"/>
      <c r="D1226" s="95"/>
      <c r="E1226" s="97"/>
      <c r="F1226" s="101"/>
      <c r="G1226" s="103"/>
      <c r="H1226" s="103"/>
      <c r="I1226" s="4" t="s">
        <v>293</v>
      </c>
      <c r="J1226" s="6" t="s">
        <v>256</v>
      </c>
      <c r="K1226" s="5">
        <v>13000</v>
      </c>
      <c r="L1226" s="5">
        <v>0</v>
      </c>
      <c r="M1226" s="5">
        <f t="shared" si="177"/>
        <v>0</v>
      </c>
      <c r="N1226" s="5">
        <v>0</v>
      </c>
      <c r="O1226" s="6">
        <f t="shared" si="182"/>
        <v>0</v>
      </c>
      <c r="P1226" s="116"/>
      <c r="Q1226" s="116"/>
      <c r="R1226" s="191"/>
      <c r="S1226" s="191"/>
      <c r="T1226" s="191">
        <v>0</v>
      </c>
      <c r="U1226" s="92">
        <f t="shared" si="175"/>
        <v>0</v>
      </c>
      <c r="V1226" s="179">
        <v>0</v>
      </c>
      <c r="W1226" s="129">
        <f t="shared" si="176"/>
        <v>0</v>
      </c>
    </row>
    <row r="1227" spans="1:23" ht="36" customHeight="1" outlineLevel="7" x14ac:dyDescent="0.2">
      <c r="A1227" s="91"/>
      <c r="B1227" s="93"/>
      <c r="C1227" s="95"/>
      <c r="D1227" s="95"/>
      <c r="E1227" s="97"/>
      <c r="F1227" s="101"/>
      <c r="G1227" s="103"/>
      <c r="H1227" s="103"/>
      <c r="I1227" s="4" t="s">
        <v>294</v>
      </c>
      <c r="J1227" s="6" t="s">
        <v>257</v>
      </c>
      <c r="K1227" s="5">
        <v>100</v>
      </c>
      <c r="L1227" s="5">
        <v>0</v>
      </c>
      <c r="M1227" s="5">
        <f t="shared" si="177"/>
        <v>0</v>
      </c>
      <c r="N1227" s="5">
        <v>0</v>
      </c>
      <c r="O1227" s="6">
        <f t="shared" si="182"/>
        <v>0</v>
      </c>
      <c r="P1227" s="116"/>
      <c r="Q1227" s="116"/>
      <c r="R1227" s="191"/>
      <c r="S1227" s="191"/>
      <c r="T1227" s="191">
        <v>0</v>
      </c>
      <c r="U1227" s="92">
        <f t="shared" si="175"/>
        <v>0</v>
      </c>
      <c r="V1227" s="179">
        <v>0</v>
      </c>
      <c r="W1227" s="129">
        <f t="shared" si="176"/>
        <v>0</v>
      </c>
    </row>
    <row r="1228" spans="1:23" ht="36" customHeight="1" outlineLevel="5" x14ac:dyDescent="0.2">
      <c r="A1228" s="91"/>
      <c r="B1228" s="93"/>
      <c r="C1228" s="95"/>
      <c r="D1228" s="95"/>
      <c r="E1228" s="97"/>
      <c r="F1228" s="101"/>
      <c r="G1228" s="103"/>
      <c r="H1228" s="103"/>
      <c r="I1228" s="22" t="s">
        <v>183</v>
      </c>
      <c r="J1228" s="24"/>
      <c r="K1228" s="23"/>
      <c r="L1228" s="23"/>
      <c r="M1228" s="23"/>
      <c r="N1228" s="23"/>
      <c r="O1228" s="24"/>
      <c r="P1228" s="115"/>
      <c r="Q1228" s="115"/>
      <c r="R1228" s="190"/>
      <c r="S1228" s="190"/>
      <c r="T1228" s="190"/>
      <c r="U1228" s="92">
        <f t="shared" si="175"/>
        <v>0</v>
      </c>
      <c r="V1228" s="179"/>
      <c r="W1228" s="129">
        <f t="shared" si="176"/>
        <v>0</v>
      </c>
    </row>
    <row r="1229" spans="1:23" ht="36" customHeight="1" outlineLevel="7" x14ac:dyDescent="0.2">
      <c r="A1229" s="91"/>
      <c r="B1229" s="93"/>
      <c r="C1229" s="95"/>
      <c r="D1229" s="95"/>
      <c r="E1229" s="97"/>
      <c r="F1229" s="101"/>
      <c r="G1229" s="103"/>
      <c r="H1229" s="103"/>
      <c r="I1229" s="4" t="s">
        <v>291</v>
      </c>
      <c r="J1229" s="6" t="s">
        <v>256</v>
      </c>
      <c r="K1229" s="5">
        <v>100</v>
      </c>
      <c r="L1229" s="5">
        <v>0</v>
      </c>
      <c r="M1229" s="5">
        <f t="shared" si="177"/>
        <v>0</v>
      </c>
      <c r="N1229" s="5">
        <v>0</v>
      </c>
      <c r="O1229" s="6">
        <f t="shared" ref="O1229:O1235" si="183">N1229/K1229</f>
        <v>0</v>
      </c>
      <c r="P1229" s="116"/>
      <c r="Q1229" s="116"/>
      <c r="R1229" s="191"/>
      <c r="S1229" s="191"/>
      <c r="T1229" s="191">
        <v>0</v>
      </c>
      <c r="U1229" s="92">
        <f t="shared" si="175"/>
        <v>0</v>
      </c>
      <c r="V1229" s="179">
        <v>0</v>
      </c>
      <c r="W1229" s="129">
        <f t="shared" si="176"/>
        <v>0</v>
      </c>
    </row>
    <row r="1230" spans="1:23" ht="36" customHeight="1" outlineLevel="7" x14ac:dyDescent="0.2">
      <c r="A1230" s="91"/>
      <c r="B1230" s="93"/>
      <c r="C1230" s="95"/>
      <c r="D1230" s="95"/>
      <c r="E1230" s="97"/>
      <c r="F1230" s="101"/>
      <c r="G1230" s="103"/>
      <c r="H1230" s="103"/>
      <c r="I1230" s="4" t="s">
        <v>292</v>
      </c>
      <c r="J1230" s="6" t="s">
        <v>257</v>
      </c>
      <c r="K1230" s="5">
        <v>100</v>
      </c>
      <c r="L1230" s="5">
        <v>0</v>
      </c>
      <c r="M1230" s="5">
        <f t="shared" si="177"/>
        <v>0</v>
      </c>
      <c r="N1230" s="5">
        <v>0</v>
      </c>
      <c r="O1230" s="6">
        <f t="shared" si="183"/>
        <v>0</v>
      </c>
      <c r="P1230" s="116"/>
      <c r="Q1230" s="116"/>
      <c r="R1230" s="191"/>
      <c r="S1230" s="191"/>
      <c r="T1230" s="191">
        <v>0</v>
      </c>
      <c r="U1230" s="92">
        <f t="shared" si="175"/>
        <v>0</v>
      </c>
      <c r="V1230" s="179">
        <v>0</v>
      </c>
      <c r="W1230" s="129">
        <f t="shared" si="176"/>
        <v>0</v>
      </c>
    </row>
    <row r="1231" spans="1:23" ht="36" customHeight="1" outlineLevel="7" x14ac:dyDescent="0.2">
      <c r="A1231" s="91"/>
      <c r="B1231" s="93"/>
      <c r="C1231" s="95"/>
      <c r="D1231" s="95"/>
      <c r="E1231" s="97"/>
      <c r="F1231" s="101"/>
      <c r="G1231" s="103"/>
      <c r="H1231" s="103"/>
      <c r="I1231" s="4" t="s">
        <v>231</v>
      </c>
      <c r="J1231" s="6" t="s">
        <v>256</v>
      </c>
      <c r="K1231" s="5">
        <v>100</v>
      </c>
      <c r="L1231" s="5">
        <v>0</v>
      </c>
      <c r="M1231" s="5">
        <f t="shared" si="177"/>
        <v>0</v>
      </c>
      <c r="N1231" s="5">
        <v>0</v>
      </c>
      <c r="O1231" s="6">
        <f t="shared" si="183"/>
        <v>0</v>
      </c>
      <c r="P1231" s="116"/>
      <c r="Q1231" s="116"/>
      <c r="R1231" s="191"/>
      <c r="S1231" s="191"/>
      <c r="T1231" s="191">
        <v>0</v>
      </c>
      <c r="U1231" s="92">
        <f t="shared" si="175"/>
        <v>0</v>
      </c>
      <c r="V1231" s="179">
        <v>0</v>
      </c>
      <c r="W1231" s="129">
        <f t="shared" si="176"/>
        <v>0</v>
      </c>
    </row>
    <row r="1232" spans="1:23" ht="36" customHeight="1" outlineLevel="7" x14ac:dyDescent="0.2">
      <c r="A1232" s="91"/>
      <c r="B1232" s="93"/>
      <c r="C1232" s="95"/>
      <c r="D1232" s="95"/>
      <c r="E1232" s="97"/>
      <c r="F1232" s="101"/>
      <c r="G1232" s="103"/>
      <c r="H1232" s="103"/>
      <c r="I1232" s="4" t="s">
        <v>80</v>
      </c>
      <c r="J1232" s="6" t="s">
        <v>256</v>
      </c>
      <c r="K1232" s="5">
        <v>100</v>
      </c>
      <c r="L1232" s="5">
        <v>0</v>
      </c>
      <c r="M1232" s="5">
        <f t="shared" si="177"/>
        <v>0</v>
      </c>
      <c r="N1232" s="5">
        <v>0</v>
      </c>
      <c r="O1232" s="6">
        <f t="shared" si="183"/>
        <v>0</v>
      </c>
      <c r="P1232" s="116"/>
      <c r="Q1232" s="116"/>
      <c r="R1232" s="191"/>
      <c r="S1232" s="191"/>
      <c r="T1232" s="191">
        <v>0</v>
      </c>
      <c r="U1232" s="92">
        <f t="shared" si="175"/>
        <v>0</v>
      </c>
      <c r="V1232" s="179">
        <v>0</v>
      </c>
      <c r="W1232" s="129">
        <f t="shared" si="176"/>
        <v>0</v>
      </c>
    </row>
    <row r="1233" spans="1:23" ht="36" customHeight="1" outlineLevel="7" x14ac:dyDescent="0.2">
      <c r="A1233" s="91"/>
      <c r="B1233" s="93"/>
      <c r="C1233" s="95"/>
      <c r="D1233" s="95"/>
      <c r="E1233" s="97"/>
      <c r="F1233" s="101"/>
      <c r="G1233" s="103"/>
      <c r="H1233" s="103"/>
      <c r="I1233" s="4" t="s">
        <v>82</v>
      </c>
      <c r="J1233" s="6" t="s">
        <v>257</v>
      </c>
      <c r="K1233" s="5">
        <v>100</v>
      </c>
      <c r="L1233" s="5">
        <v>0</v>
      </c>
      <c r="M1233" s="5">
        <f t="shared" si="177"/>
        <v>0</v>
      </c>
      <c r="N1233" s="5">
        <v>0</v>
      </c>
      <c r="O1233" s="6">
        <f t="shared" si="183"/>
        <v>0</v>
      </c>
      <c r="P1233" s="116"/>
      <c r="Q1233" s="116"/>
      <c r="R1233" s="191"/>
      <c r="S1233" s="191"/>
      <c r="T1233" s="191">
        <v>0</v>
      </c>
      <c r="U1233" s="92">
        <f t="shared" si="175"/>
        <v>0</v>
      </c>
      <c r="V1233" s="179">
        <v>0</v>
      </c>
      <c r="W1233" s="129">
        <f t="shared" si="176"/>
        <v>0</v>
      </c>
    </row>
    <row r="1234" spans="1:23" ht="36" customHeight="1" outlineLevel="7" x14ac:dyDescent="0.2">
      <c r="A1234" s="91"/>
      <c r="B1234" s="93"/>
      <c r="C1234" s="95"/>
      <c r="D1234" s="95"/>
      <c r="E1234" s="97"/>
      <c r="F1234" s="101"/>
      <c r="G1234" s="103"/>
      <c r="H1234" s="103"/>
      <c r="I1234" s="4" t="s">
        <v>293</v>
      </c>
      <c r="J1234" s="6" t="s">
        <v>256</v>
      </c>
      <c r="K1234" s="5">
        <v>100</v>
      </c>
      <c r="L1234" s="5">
        <v>0</v>
      </c>
      <c r="M1234" s="5">
        <f t="shared" si="177"/>
        <v>0</v>
      </c>
      <c r="N1234" s="5">
        <v>0</v>
      </c>
      <c r="O1234" s="6">
        <f t="shared" si="183"/>
        <v>0</v>
      </c>
      <c r="P1234" s="116"/>
      <c r="Q1234" s="116"/>
      <c r="R1234" s="191"/>
      <c r="S1234" s="191"/>
      <c r="T1234" s="191">
        <v>0</v>
      </c>
      <c r="U1234" s="92">
        <f t="shared" si="175"/>
        <v>0</v>
      </c>
      <c r="V1234" s="179">
        <v>0</v>
      </c>
      <c r="W1234" s="129">
        <f t="shared" si="176"/>
        <v>0</v>
      </c>
    </row>
    <row r="1235" spans="1:23" ht="36" customHeight="1" outlineLevel="7" x14ac:dyDescent="0.2">
      <c r="A1235" s="91"/>
      <c r="B1235" s="93"/>
      <c r="C1235" s="95"/>
      <c r="D1235" s="95"/>
      <c r="E1235" s="97"/>
      <c r="F1235" s="101"/>
      <c r="G1235" s="103"/>
      <c r="H1235" s="103"/>
      <c r="I1235" s="4" t="s">
        <v>294</v>
      </c>
      <c r="J1235" s="6" t="s">
        <v>257</v>
      </c>
      <c r="K1235" s="5">
        <v>100</v>
      </c>
      <c r="L1235" s="5">
        <v>0</v>
      </c>
      <c r="M1235" s="5">
        <f t="shared" si="177"/>
        <v>0</v>
      </c>
      <c r="N1235" s="5">
        <v>0</v>
      </c>
      <c r="O1235" s="6">
        <f t="shared" si="183"/>
        <v>0</v>
      </c>
      <c r="P1235" s="116"/>
      <c r="Q1235" s="116"/>
      <c r="R1235" s="191"/>
      <c r="S1235" s="191"/>
      <c r="T1235" s="191">
        <v>0</v>
      </c>
      <c r="U1235" s="92">
        <f t="shared" si="175"/>
        <v>0</v>
      </c>
      <c r="V1235" s="179">
        <v>0</v>
      </c>
      <c r="W1235" s="129">
        <f t="shared" si="176"/>
        <v>0</v>
      </c>
    </row>
    <row r="1236" spans="1:23" ht="36" customHeight="1" outlineLevel="5" x14ac:dyDescent="0.2">
      <c r="A1236" s="91"/>
      <c r="B1236" s="93"/>
      <c r="C1236" s="95"/>
      <c r="D1236" s="95"/>
      <c r="E1236" s="97"/>
      <c r="F1236" s="101"/>
      <c r="G1236" s="103"/>
      <c r="H1236" s="103"/>
      <c r="I1236" s="22" t="s">
        <v>184</v>
      </c>
      <c r="J1236" s="24"/>
      <c r="K1236" s="23"/>
      <c r="L1236" s="23"/>
      <c r="M1236" s="23"/>
      <c r="N1236" s="23"/>
      <c r="O1236" s="24"/>
      <c r="P1236" s="115"/>
      <c r="Q1236" s="115"/>
      <c r="R1236" s="190"/>
      <c r="S1236" s="190"/>
      <c r="T1236" s="190"/>
      <c r="U1236" s="92">
        <f t="shared" si="175"/>
        <v>0</v>
      </c>
      <c r="V1236" s="179"/>
      <c r="W1236" s="129">
        <f t="shared" si="176"/>
        <v>0</v>
      </c>
    </row>
    <row r="1237" spans="1:23" ht="36" customHeight="1" outlineLevel="7" x14ac:dyDescent="0.2">
      <c r="A1237" s="91"/>
      <c r="B1237" s="93"/>
      <c r="C1237" s="95"/>
      <c r="D1237" s="95"/>
      <c r="E1237" s="97"/>
      <c r="F1237" s="101"/>
      <c r="G1237" s="103"/>
      <c r="H1237" s="103"/>
      <c r="I1237" s="4" t="s">
        <v>291</v>
      </c>
      <c r="J1237" s="107" t="s">
        <v>256</v>
      </c>
      <c r="K1237" s="17">
        <v>16440</v>
      </c>
      <c r="L1237" s="17">
        <v>16060</v>
      </c>
      <c r="M1237" s="17">
        <f t="shared" si="177"/>
        <v>380</v>
      </c>
      <c r="N1237" s="17">
        <v>16440</v>
      </c>
      <c r="O1237" s="107">
        <f t="shared" ref="O1237:O1243" si="184">N1237/K1237</f>
        <v>1</v>
      </c>
      <c r="P1237" s="116"/>
      <c r="Q1237" s="116"/>
      <c r="R1237" s="191"/>
      <c r="S1237" s="191"/>
      <c r="T1237" s="191">
        <v>16440</v>
      </c>
      <c r="U1237" s="92">
        <f t="shared" si="175"/>
        <v>0</v>
      </c>
      <c r="V1237" s="179">
        <v>0</v>
      </c>
      <c r="W1237" s="129">
        <f t="shared" si="176"/>
        <v>-16440</v>
      </c>
    </row>
    <row r="1238" spans="1:23" ht="36" customHeight="1" outlineLevel="7" x14ac:dyDescent="0.2">
      <c r="A1238" s="91"/>
      <c r="B1238" s="93"/>
      <c r="C1238" s="95"/>
      <c r="D1238" s="95"/>
      <c r="E1238" s="97"/>
      <c r="F1238" s="101"/>
      <c r="G1238" s="103"/>
      <c r="H1238" s="103"/>
      <c r="I1238" s="4" t="s">
        <v>292</v>
      </c>
      <c r="J1238" s="107" t="s">
        <v>257</v>
      </c>
      <c r="K1238" s="17">
        <v>100</v>
      </c>
      <c r="L1238" s="17">
        <v>100</v>
      </c>
      <c r="M1238" s="17">
        <f t="shared" si="177"/>
        <v>0</v>
      </c>
      <c r="N1238" s="17">
        <v>100</v>
      </c>
      <c r="O1238" s="107">
        <f t="shared" si="184"/>
        <v>1</v>
      </c>
      <c r="P1238" s="116"/>
      <c r="Q1238" s="116"/>
      <c r="R1238" s="191"/>
      <c r="S1238" s="191"/>
      <c r="T1238" s="191">
        <v>100</v>
      </c>
      <c r="U1238" s="92">
        <f t="shared" si="175"/>
        <v>0</v>
      </c>
      <c r="V1238" s="179">
        <v>0</v>
      </c>
      <c r="W1238" s="129">
        <f t="shared" si="176"/>
        <v>-100</v>
      </c>
    </row>
    <row r="1239" spans="1:23" ht="36" customHeight="1" outlineLevel="7" x14ac:dyDescent="0.2">
      <c r="A1239" s="91"/>
      <c r="B1239" s="93"/>
      <c r="C1239" s="95"/>
      <c r="D1239" s="95"/>
      <c r="E1239" s="97"/>
      <c r="F1239" s="101"/>
      <c r="G1239" s="103"/>
      <c r="H1239" s="103"/>
      <c r="I1239" s="4" t="s">
        <v>231</v>
      </c>
      <c r="J1239" s="107" t="s">
        <v>256</v>
      </c>
      <c r="K1239" s="17">
        <v>16440</v>
      </c>
      <c r="L1239" s="17">
        <v>0</v>
      </c>
      <c r="M1239" s="17">
        <f t="shared" si="177"/>
        <v>16440</v>
      </c>
      <c r="N1239" s="17">
        <v>16440</v>
      </c>
      <c r="O1239" s="107">
        <f t="shared" si="184"/>
        <v>1</v>
      </c>
      <c r="P1239" s="116"/>
      <c r="Q1239" s="116"/>
      <c r="R1239" s="191"/>
      <c r="S1239" s="191"/>
      <c r="T1239" s="191">
        <v>0</v>
      </c>
      <c r="U1239" s="92">
        <f t="shared" si="175"/>
        <v>-16440</v>
      </c>
      <c r="V1239" s="179">
        <v>0</v>
      </c>
      <c r="W1239" s="129">
        <f t="shared" si="176"/>
        <v>-16440</v>
      </c>
    </row>
    <row r="1240" spans="1:23" ht="36" customHeight="1" outlineLevel="7" x14ac:dyDescent="0.2">
      <c r="A1240" s="91"/>
      <c r="B1240" s="93"/>
      <c r="C1240" s="95"/>
      <c r="D1240" s="95"/>
      <c r="E1240" s="97"/>
      <c r="F1240" s="101"/>
      <c r="G1240" s="103"/>
      <c r="H1240" s="103"/>
      <c r="I1240" s="4" t="s">
        <v>80</v>
      </c>
      <c r="J1240" s="107" t="s">
        <v>256</v>
      </c>
      <c r="K1240" s="17">
        <v>16440</v>
      </c>
      <c r="L1240" s="17">
        <v>0</v>
      </c>
      <c r="M1240" s="17">
        <f t="shared" si="177"/>
        <v>0</v>
      </c>
      <c r="N1240" s="17">
        <v>0</v>
      </c>
      <c r="O1240" s="107">
        <f t="shared" si="184"/>
        <v>0</v>
      </c>
      <c r="P1240" s="116"/>
      <c r="Q1240" s="116"/>
      <c r="R1240" s="191"/>
      <c r="S1240" s="191"/>
      <c r="T1240" s="191">
        <v>0</v>
      </c>
      <c r="U1240" s="92">
        <f t="shared" si="175"/>
        <v>0</v>
      </c>
      <c r="V1240" s="179">
        <v>0</v>
      </c>
      <c r="W1240" s="129">
        <f t="shared" si="176"/>
        <v>0</v>
      </c>
    </row>
    <row r="1241" spans="1:23" ht="36" customHeight="1" outlineLevel="7" x14ac:dyDescent="0.2">
      <c r="A1241" s="91"/>
      <c r="B1241" s="93"/>
      <c r="C1241" s="95"/>
      <c r="D1241" s="95"/>
      <c r="E1241" s="97"/>
      <c r="F1241" s="101"/>
      <c r="G1241" s="103"/>
      <c r="H1241" s="103"/>
      <c r="I1241" s="4" t="s">
        <v>82</v>
      </c>
      <c r="J1241" s="107" t="s">
        <v>257</v>
      </c>
      <c r="K1241" s="17">
        <v>100</v>
      </c>
      <c r="L1241" s="17">
        <v>0</v>
      </c>
      <c r="M1241" s="17">
        <f t="shared" si="177"/>
        <v>0</v>
      </c>
      <c r="N1241" s="17">
        <v>0</v>
      </c>
      <c r="O1241" s="107">
        <f t="shared" si="184"/>
        <v>0</v>
      </c>
      <c r="P1241" s="116"/>
      <c r="Q1241" s="116"/>
      <c r="R1241" s="191"/>
      <c r="S1241" s="191"/>
      <c r="T1241" s="191">
        <v>0</v>
      </c>
      <c r="U1241" s="92">
        <f t="shared" si="175"/>
        <v>0</v>
      </c>
      <c r="V1241" s="179">
        <v>0</v>
      </c>
      <c r="W1241" s="129">
        <f t="shared" si="176"/>
        <v>0</v>
      </c>
    </row>
    <row r="1242" spans="1:23" ht="36" customHeight="1" outlineLevel="7" x14ac:dyDescent="0.2">
      <c r="A1242" s="91"/>
      <c r="B1242" s="93"/>
      <c r="C1242" s="95"/>
      <c r="D1242" s="95"/>
      <c r="E1242" s="97"/>
      <c r="F1242" s="101"/>
      <c r="G1242" s="103"/>
      <c r="H1242" s="103"/>
      <c r="I1242" s="4" t="s">
        <v>293</v>
      </c>
      <c r="J1242" s="107" t="s">
        <v>256</v>
      </c>
      <c r="K1242" s="17">
        <v>1</v>
      </c>
      <c r="L1242" s="17">
        <v>0</v>
      </c>
      <c r="M1242" s="17">
        <f t="shared" si="177"/>
        <v>0</v>
      </c>
      <c r="N1242" s="17">
        <v>0</v>
      </c>
      <c r="O1242" s="107">
        <f t="shared" si="184"/>
        <v>0</v>
      </c>
      <c r="P1242" s="116"/>
      <c r="Q1242" s="116"/>
      <c r="R1242" s="191"/>
      <c r="S1242" s="191"/>
      <c r="T1242" s="191">
        <v>0</v>
      </c>
      <c r="U1242" s="92">
        <f t="shared" si="175"/>
        <v>0</v>
      </c>
      <c r="V1242" s="179">
        <v>0</v>
      </c>
      <c r="W1242" s="129">
        <f t="shared" si="176"/>
        <v>0</v>
      </c>
    </row>
    <row r="1243" spans="1:23" ht="36" customHeight="1" outlineLevel="7" x14ac:dyDescent="0.2">
      <c r="A1243" s="91"/>
      <c r="B1243" s="93"/>
      <c r="C1243" s="95"/>
      <c r="D1243" s="95"/>
      <c r="E1243" s="97"/>
      <c r="F1243" s="101"/>
      <c r="G1243" s="103"/>
      <c r="H1243" s="103"/>
      <c r="I1243" s="4" t="s">
        <v>294</v>
      </c>
      <c r="J1243" s="107" t="s">
        <v>257</v>
      </c>
      <c r="K1243" s="17">
        <v>100</v>
      </c>
      <c r="L1243" s="17">
        <v>0</v>
      </c>
      <c r="M1243" s="17">
        <f t="shared" si="177"/>
        <v>0</v>
      </c>
      <c r="N1243" s="17">
        <v>0</v>
      </c>
      <c r="O1243" s="107">
        <f t="shared" si="184"/>
        <v>0</v>
      </c>
      <c r="P1243" s="116"/>
      <c r="Q1243" s="116"/>
      <c r="R1243" s="191"/>
      <c r="S1243" s="191"/>
      <c r="T1243" s="191">
        <v>0</v>
      </c>
      <c r="U1243" s="92">
        <f t="shared" si="175"/>
        <v>0</v>
      </c>
      <c r="V1243" s="179">
        <v>0</v>
      </c>
      <c r="W1243" s="129">
        <f t="shared" si="176"/>
        <v>0</v>
      </c>
    </row>
    <row r="1244" spans="1:23" ht="36" customHeight="1" outlineLevel="5" x14ac:dyDescent="0.2">
      <c r="A1244" s="91"/>
      <c r="B1244" s="93"/>
      <c r="C1244" s="95"/>
      <c r="D1244" s="95"/>
      <c r="E1244" s="97"/>
      <c r="F1244" s="101"/>
      <c r="G1244" s="103"/>
      <c r="H1244" s="103"/>
      <c r="I1244" s="22" t="s">
        <v>185</v>
      </c>
      <c r="J1244" s="24"/>
      <c r="K1244" s="23"/>
      <c r="L1244" s="23"/>
      <c r="M1244" s="23"/>
      <c r="N1244" s="23"/>
      <c r="O1244" s="24"/>
      <c r="P1244" s="115"/>
      <c r="Q1244" s="115"/>
      <c r="R1244" s="190"/>
      <c r="S1244" s="190"/>
      <c r="T1244" s="190"/>
      <c r="U1244" s="92">
        <f t="shared" si="175"/>
        <v>0</v>
      </c>
      <c r="V1244" s="179"/>
      <c r="W1244" s="129">
        <f t="shared" si="176"/>
        <v>0</v>
      </c>
    </row>
    <row r="1245" spans="1:23" ht="36" customHeight="1" outlineLevel="7" x14ac:dyDescent="0.2">
      <c r="A1245" s="91"/>
      <c r="B1245" s="93"/>
      <c r="C1245" s="95"/>
      <c r="D1245" s="95"/>
      <c r="E1245" s="97"/>
      <c r="F1245" s="101"/>
      <c r="G1245" s="103"/>
      <c r="H1245" s="103"/>
      <c r="I1245" s="4" t="s">
        <v>291</v>
      </c>
      <c r="J1245" s="6" t="s">
        <v>256</v>
      </c>
      <c r="K1245" s="5">
        <v>35205</v>
      </c>
      <c r="L1245" s="5">
        <v>0</v>
      </c>
      <c r="M1245" s="5">
        <f t="shared" si="177"/>
        <v>0</v>
      </c>
      <c r="N1245" s="5">
        <v>0</v>
      </c>
      <c r="O1245" s="6">
        <f t="shared" ref="O1245:O1251" si="185">N1245/K1245</f>
        <v>0</v>
      </c>
      <c r="P1245" s="116"/>
      <c r="Q1245" s="116"/>
      <c r="R1245" s="191"/>
      <c r="S1245" s="191"/>
      <c r="T1245" s="191">
        <v>0</v>
      </c>
      <c r="U1245" s="92">
        <f t="shared" si="175"/>
        <v>0</v>
      </c>
      <c r="V1245" s="179">
        <v>0</v>
      </c>
      <c r="W1245" s="129">
        <f t="shared" si="176"/>
        <v>0</v>
      </c>
    </row>
    <row r="1246" spans="1:23" ht="36" customHeight="1" outlineLevel="7" x14ac:dyDescent="0.2">
      <c r="A1246" s="91"/>
      <c r="B1246" s="93"/>
      <c r="C1246" s="95"/>
      <c r="D1246" s="95"/>
      <c r="E1246" s="97"/>
      <c r="F1246" s="101"/>
      <c r="G1246" s="103"/>
      <c r="H1246" s="103"/>
      <c r="I1246" s="4" t="s">
        <v>292</v>
      </c>
      <c r="J1246" s="6" t="s">
        <v>257</v>
      </c>
      <c r="K1246" s="5">
        <v>100</v>
      </c>
      <c r="L1246" s="5">
        <v>0</v>
      </c>
      <c r="M1246" s="5">
        <f t="shared" si="177"/>
        <v>0</v>
      </c>
      <c r="N1246" s="5">
        <v>0</v>
      </c>
      <c r="O1246" s="6">
        <f t="shared" si="185"/>
        <v>0</v>
      </c>
      <c r="P1246" s="116"/>
      <c r="Q1246" s="116"/>
      <c r="R1246" s="191"/>
      <c r="S1246" s="191"/>
      <c r="T1246" s="191">
        <v>0</v>
      </c>
      <c r="U1246" s="92">
        <f t="shared" si="175"/>
        <v>0</v>
      </c>
      <c r="V1246" s="179">
        <v>0</v>
      </c>
      <c r="W1246" s="129">
        <f t="shared" si="176"/>
        <v>0</v>
      </c>
    </row>
    <row r="1247" spans="1:23" ht="36" customHeight="1" outlineLevel="7" x14ac:dyDescent="0.2">
      <c r="A1247" s="91"/>
      <c r="B1247" s="93"/>
      <c r="C1247" s="95"/>
      <c r="D1247" s="95"/>
      <c r="E1247" s="97"/>
      <c r="F1247" s="101"/>
      <c r="G1247" s="103"/>
      <c r="H1247" s="103"/>
      <c r="I1247" s="4" t="s">
        <v>231</v>
      </c>
      <c r="J1247" s="6" t="s">
        <v>256</v>
      </c>
      <c r="K1247" s="5">
        <v>35205</v>
      </c>
      <c r="L1247" s="5">
        <v>0</v>
      </c>
      <c r="M1247" s="5">
        <f t="shared" si="177"/>
        <v>0</v>
      </c>
      <c r="N1247" s="5">
        <v>0</v>
      </c>
      <c r="O1247" s="6">
        <f t="shared" si="185"/>
        <v>0</v>
      </c>
      <c r="P1247" s="116"/>
      <c r="Q1247" s="116"/>
      <c r="R1247" s="191"/>
      <c r="S1247" s="191"/>
      <c r="T1247" s="191">
        <v>0</v>
      </c>
      <c r="U1247" s="92">
        <f t="shared" si="175"/>
        <v>0</v>
      </c>
      <c r="V1247" s="179">
        <v>0</v>
      </c>
      <c r="W1247" s="129">
        <f t="shared" si="176"/>
        <v>0</v>
      </c>
    </row>
    <row r="1248" spans="1:23" ht="36" customHeight="1" outlineLevel="7" x14ac:dyDescent="0.2">
      <c r="A1248" s="91"/>
      <c r="B1248" s="93"/>
      <c r="C1248" s="95"/>
      <c r="D1248" s="95"/>
      <c r="E1248" s="97"/>
      <c r="F1248" s="101"/>
      <c r="G1248" s="103"/>
      <c r="H1248" s="103"/>
      <c r="I1248" s="4" t="s">
        <v>80</v>
      </c>
      <c r="J1248" s="6" t="s">
        <v>256</v>
      </c>
      <c r="K1248" s="5">
        <v>35205</v>
      </c>
      <c r="L1248" s="5">
        <v>0</v>
      </c>
      <c r="M1248" s="5">
        <f t="shared" si="177"/>
        <v>0</v>
      </c>
      <c r="N1248" s="5">
        <v>0</v>
      </c>
      <c r="O1248" s="6">
        <f t="shared" si="185"/>
        <v>0</v>
      </c>
      <c r="P1248" s="116"/>
      <c r="Q1248" s="116"/>
      <c r="R1248" s="191"/>
      <c r="S1248" s="191"/>
      <c r="T1248" s="191">
        <v>0</v>
      </c>
      <c r="U1248" s="92">
        <f t="shared" si="175"/>
        <v>0</v>
      </c>
      <c r="V1248" s="179">
        <v>0</v>
      </c>
      <c r="W1248" s="129">
        <f t="shared" si="176"/>
        <v>0</v>
      </c>
    </row>
    <row r="1249" spans="1:23" ht="36" customHeight="1" outlineLevel="7" x14ac:dyDescent="0.2">
      <c r="A1249" s="91"/>
      <c r="B1249" s="93"/>
      <c r="C1249" s="95"/>
      <c r="D1249" s="95"/>
      <c r="E1249" s="97"/>
      <c r="F1249" s="101"/>
      <c r="G1249" s="103"/>
      <c r="H1249" s="103"/>
      <c r="I1249" s="4" t="s">
        <v>82</v>
      </c>
      <c r="J1249" s="6" t="s">
        <v>257</v>
      </c>
      <c r="K1249" s="5">
        <v>100</v>
      </c>
      <c r="L1249" s="5">
        <v>0</v>
      </c>
      <c r="M1249" s="5">
        <f t="shared" si="177"/>
        <v>0</v>
      </c>
      <c r="N1249" s="5">
        <v>0</v>
      </c>
      <c r="O1249" s="6">
        <f t="shared" si="185"/>
        <v>0</v>
      </c>
      <c r="P1249" s="116"/>
      <c r="Q1249" s="116"/>
      <c r="R1249" s="191"/>
      <c r="S1249" s="191"/>
      <c r="T1249" s="191">
        <v>0</v>
      </c>
      <c r="U1249" s="92">
        <f t="shared" si="175"/>
        <v>0</v>
      </c>
      <c r="V1249" s="179">
        <v>0</v>
      </c>
      <c r="W1249" s="129">
        <f t="shared" si="176"/>
        <v>0</v>
      </c>
    </row>
    <row r="1250" spans="1:23" ht="36" customHeight="1" outlineLevel="7" x14ac:dyDescent="0.2">
      <c r="A1250" s="91"/>
      <c r="B1250" s="93"/>
      <c r="C1250" s="95"/>
      <c r="D1250" s="95"/>
      <c r="E1250" s="97"/>
      <c r="F1250" s="101"/>
      <c r="G1250" s="103"/>
      <c r="H1250" s="103"/>
      <c r="I1250" s="4" t="s">
        <v>293</v>
      </c>
      <c r="J1250" s="6" t="s">
        <v>256</v>
      </c>
      <c r="K1250" s="5">
        <v>35205</v>
      </c>
      <c r="L1250" s="5">
        <v>0</v>
      </c>
      <c r="M1250" s="5">
        <f t="shared" si="177"/>
        <v>0</v>
      </c>
      <c r="N1250" s="5">
        <v>0</v>
      </c>
      <c r="O1250" s="6">
        <f t="shared" si="185"/>
        <v>0</v>
      </c>
      <c r="P1250" s="116"/>
      <c r="Q1250" s="116"/>
      <c r="R1250" s="191"/>
      <c r="S1250" s="191"/>
      <c r="T1250" s="191">
        <v>0</v>
      </c>
      <c r="U1250" s="92">
        <f t="shared" ref="U1250:U1313" si="186">T1250-N1250</f>
        <v>0</v>
      </c>
      <c r="V1250" s="179">
        <v>0</v>
      </c>
      <c r="W1250" s="129">
        <f t="shared" ref="W1250:W1313" si="187">V1250-N1250</f>
        <v>0</v>
      </c>
    </row>
    <row r="1251" spans="1:23" ht="36" customHeight="1" outlineLevel="7" x14ac:dyDescent="0.2">
      <c r="A1251" s="91"/>
      <c r="B1251" s="93"/>
      <c r="C1251" s="95"/>
      <c r="D1251" s="95"/>
      <c r="E1251" s="97"/>
      <c r="F1251" s="101"/>
      <c r="G1251" s="103"/>
      <c r="H1251" s="103"/>
      <c r="I1251" s="4" t="s">
        <v>294</v>
      </c>
      <c r="J1251" s="6" t="s">
        <v>257</v>
      </c>
      <c r="K1251" s="5">
        <v>100</v>
      </c>
      <c r="L1251" s="5">
        <v>0</v>
      </c>
      <c r="M1251" s="5">
        <f t="shared" ref="M1251:M1314" si="188">N1251-L1251</f>
        <v>0</v>
      </c>
      <c r="N1251" s="5">
        <v>0</v>
      </c>
      <c r="O1251" s="6">
        <f t="shared" si="185"/>
        <v>0</v>
      </c>
      <c r="P1251" s="116"/>
      <c r="Q1251" s="116"/>
      <c r="R1251" s="191"/>
      <c r="S1251" s="191"/>
      <c r="T1251" s="191">
        <v>0</v>
      </c>
      <c r="U1251" s="92">
        <f t="shared" si="186"/>
        <v>0</v>
      </c>
      <c r="V1251" s="179">
        <v>0</v>
      </c>
      <c r="W1251" s="129">
        <f t="shared" si="187"/>
        <v>0</v>
      </c>
    </row>
    <row r="1252" spans="1:23" ht="36" customHeight="1" outlineLevel="5" x14ac:dyDescent="0.2">
      <c r="A1252" s="91"/>
      <c r="B1252" s="93"/>
      <c r="C1252" s="95"/>
      <c r="D1252" s="95"/>
      <c r="E1252" s="97"/>
      <c r="F1252" s="101"/>
      <c r="G1252" s="103"/>
      <c r="H1252" s="103"/>
      <c r="I1252" s="22" t="s">
        <v>186</v>
      </c>
      <c r="J1252" s="24"/>
      <c r="K1252" s="23"/>
      <c r="L1252" s="23"/>
      <c r="M1252" s="23"/>
      <c r="N1252" s="23"/>
      <c r="O1252" s="24"/>
      <c r="P1252" s="115"/>
      <c r="Q1252" s="115"/>
      <c r="R1252" s="190"/>
      <c r="S1252" s="190"/>
      <c r="T1252" s="190"/>
      <c r="U1252" s="92">
        <f t="shared" si="186"/>
        <v>0</v>
      </c>
      <c r="V1252" s="179"/>
      <c r="W1252" s="129">
        <f t="shared" si="187"/>
        <v>0</v>
      </c>
    </row>
    <row r="1253" spans="1:23" ht="36" customHeight="1" outlineLevel="7" x14ac:dyDescent="0.2">
      <c r="A1253" s="91"/>
      <c r="B1253" s="93"/>
      <c r="C1253" s="95"/>
      <c r="D1253" s="95"/>
      <c r="E1253" s="97"/>
      <c r="F1253" s="101"/>
      <c r="G1253" s="103"/>
      <c r="H1253" s="103"/>
      <c r="I1253" s="4" t="s">
        <v>291</v>
      </c>
      <c r="J1253" s="6" t="s">
        <v>256</v>
      </c>
      <c r="K1253" s="5">
        <v>5300</v>
      </c>
      <c r="L1253" s="5">
        <v>0</v>
      </c>
      <c r="M1253" s="5">
        <f t="shared" si="188"/>
        <v>0</v>
      </c>
      <c r="N1253" s="5">
        <v>0</v>
      </c>
      <c r="O1253" s="6">
        <f t="shared" ref="O1253:O1259" si="189">N1253/K1253</f>
        <v>0</v>
      </c>
      <c r="P1253" s="116"/>
      <c r="Q1253" s="116"/>
      <c r="R1253" s="191"/>
      <c r="S1253" s="191"/>
      <c r="T1253" s="191">
        <v>0</v>
      </c>
      <c r="U1253" s="92">
        <f t="shared" si="186"/>
        <v>0</v>
      </c>
      <c r="V1253" s="179">
        <v>0</v>
      </c>
      <c r="W1253" s="129">
        <f t="shared" si="187"/>
        <v>0</v>
      </c>
    </row>
    <row r="1254" spans="1:23" ht="36" customHeight="1" outlineLevel="7" x14ac:dyDescent="0.2">
      <c r="A1254" s="91"/>
      <c r="B1254" s="93"/>
      <c r="C1254" s="95"/>
      <c r="D1254" s="95"/>
      <c r="E1254" s="97"/>
      <c r="F1254" s="101"/>
      <c r="G1254" s="103"/>
      <c r="H1254" s="103"/>
      <c r="I1254" s="4" t="s">
        <v>292</v>
      </c>
      <c r="J1254" s="6" t="s">
        <v>257</v>
      </c>
      <c r="K1254" s="5">
        <v>100</v>
      </c>
      <c r="L1254" s="5">
        <v>0</v>
      </c>
      <c r="M1254" s="5">
        <f t="shared" si="188"/>
        <v>0</v>
      </c>
      <c r="N1254" s="5">
        <v>0</v>
      </c>
      <c r="O1254" s="6">
        <f t="shared" si="189"/>
        <v>0</v>
      </c>
      <c r="P1254" s="116"/>
      <c r="Q1254" s="116"/>
      <c r="R1254" s="191"/>
      <c r="S1254" s="191"/>
      <c r="T1254" s="191">
        <v>0</v>
      </c>
      <c r="U1254" s="92">
        <f t="shared" si="186"/>
        <v>0</v>
      </c>
      <c r="V1254" s="179">
        <v>0</v>
      </c>
      <c r="W1254" s="129">
        <f t="shared" si="187"/>
        <v>0</v>
      </c>
    </row>
    <row r="1255" spans="1:23" ht="36" customHeight="1" outlineLevel="7" x14ac:dyDescent="0.2">
      <c r="A1255" s="91"/>
      <c r="B1255" s="93"/>
      <c r="C1255" s="95"/>
      <c r="D1255" s="95"/>
      <c r="E1255" s="97"/>
      <c r="F1255" s="101"/>
      <c r="G1255" s="103"/>
      <c r="H1255" s="103"/>
      <c r="I1255" s="4" t="s">
        <v>231</v>
      </c>
      <c r="J1255" s="6" t="s">
        <v>256</v>
      </c>
      <c r="K1255" s="5">
        <v>5300</v>
      </c>
      <c r="L1255" s="5">
        <v>0</v>
      </c>
      <c r="M1255" s="5">
        <f t="shared" si="188"/>
        <v>0</v>
      </c>
      <c r="N1255" s="5">
        <v>0</v>
      </c>
      <c r="O1255" s="6">
        <f t="shared" si="189"/>
        <v>0</v>
      </c>
      <c r="P1255" s="116"/>
      <c r="Q1255" s="116"/>
      <c r="R1255" s="191"/>
      <c r="S1255" s="191"/>
      <c r="T1255" s="191">
        <v>0</v>
      </c>
      <c r="U1255" s="92">
        <f t="shared" si="186"/>
        <v>0</v>
      </c>
      <c r="V1255" s="179">
        <v>0</v>
      </c>
      <c r="W1255" s="129">
        <f t="shared" si="187"/>
        <v>0</v>
      </c>
    </row>
    <row r="1256" spans="1:23" ht="36" customHeight="1" outlineLevel="7" x14ac:dyDescent="0.2">
      <c r="A1256" s="91"/>
      <c r="B1256" s="93"/>
      <c r="C1256" s="95"/>
      <c r="D1256" s="95"/>
      <c r="E1256" s="97"/>
      <c r="F1256" s="101"/>
      <c r="G1256" s="103"/>
      <c r="H1256" s="103"/>
      <c r="I1256" s="4" t="s">
        <v>80</v>
      </c>
      <c r="J1256" s="6" t="s">
        <v>256</v>
      </c>
      <c r="K1256" s="5">
        <v>5300</v>
      </c>
      <c r="L1256" s="5">
        <v>0</v>
      </c>
      <c r="M1256" s="5">
        <f t="shared" si="188"/>
        <v>0</v>
      </c>
      <c r="N1256" s="5">
        <v>0</v>
      </c>
      <c r="O1256" s="6">
        <f t="shared" si="189"/>
        <v>0</v>
      </c>
      <c r="P1256" s="116"/>
      <c r="Q1256" s="116"/>
      <c r="R1256" s="191"/>
      <c r="S1256" s="191"/>
      <c r="T1256" s="191">
        <v>0</v>
      </c>
      <c r="U1256" s="92">
        <f t="shared" si="186"/>
        <v>0</v>
      </c>
      <c r="V1256" s="179">
        <v>0</v>
      </c>
      <c r="W1256" s="129">
        <f t="shared" si="187"/>
        <v>0</v>
      </c>
    </row>
    <row r="1257" spans="1:23" ht="36" customHeight="1" outlineLevel="7" x14ac:dyDescent="0.2">
      <c r="A1257" s="91"/>
      <c r="B1257" s="93"/>
      <c r="C1257" s="95"/>
      <c r="D1257" s="95"/>
      <c r="E1257" s="97"/>
      <c r="F1257" s="101"/>
      <c r="G1257" s="103"/>
      <c r="H1257" s="103"/>
      <c r="I1257" s="4" t="s">
        <v>82</v>
      </c>
      <c r="J1257" s="6" t="s">
        <v>257</v>
      </c>
      <c r="K1257" s="5">
        <v>100</v>
      </c>
      <c r="L1257" s="5">
        <v>0</v>
      </c>
      <c r="M1257" s="5">
        <f t="shared" si="188"/>
        <v>0</v>
      </c>
      <c r="N1257" s="5">
        <v>0</v>
      </c>
      <c r="O1257" s="6">
        <f t="shared" si="189"/>
        <v>0</v>
      </c>
      <c r="P1257" s="116"/>
      <c r="Q1257" s="116"/>
      <c r="R1257" s="191"/>
      <c r="S1257" s="191"/>
      <c r="T1257" s="191">
        <v>0</v>
      </c>
      <c r="U1257" s="92">
        <f t="shared" si="186"/>
        <v>0</v>
      </c>
      <c r="V1257" s="179">
        <v>0</v>
      </c>
      <c r="W1257" s="129">
        <f t="shared" si="187"/>
        <v>0</v>
      </c>
    </row>
    <row r="1258" spans="1:23" ht="36" customHeight="1" outlineLevel="7" x14ac:dyDescent="0.2">
      <c r="A1258" s="91"/>
      <c r="B1258" s="93"/>
      <c r="C1258" s="95"/>
      <c r="D1258" s="95"/>
      <c r="E1258" s="97"/>
      <c r="F1258" s="101"/>
      <c r="G1258" s="103"/>
      <c r="H1258" s="103"/>
      <c r="I1258" s="4" t="s">
        <v>293</v>
      </c>
      <c r="J1258" s="6" t="s">
        <v>256</v>
      </c>
      <c r="K1258" s="5">
        <v>5300</v>
      </c>
      <c r="L1258" s="5">
        <v>0</v>
      </c>
      <c r="M1258" s="5">
        <f t="shared" si="188"/>
        <v>0</v>
      </c>
      <c r="N1258" s="5">
        <v>0</v>
      </c>
      <c r="O1258" s="6">
        <f t="shared" si="189"/>
        <v>0</v>
      </c>
      <c r="P1258" s="116"/>
      <c r="Q1258" s="116"/>
      <c r="R1258" s="191"/>
      <c r="S1258" s="191"/>
      <c r="T1258" s="191">
        <v>0</v>
      </c>
      <c r="U1258" s="92">
        <f t="shared" si="186"/>
        <v>0</v>
      </c>
      <c r="V1258" s="179">
        <v>0</v>
      </c>
      <c r="W1258" s="129">
        <f t="shared" si="187"/>
        <v>0</v>
      </c>
    </row>
    <row r="1259" spans="1:23" ht="36" customHeight="1" outlineLevel="7" x14ac:dyDescent="0.2">
      <c r="A1259" s="91"/>
      <c r="B1259" s="93"/>
      <c r="C1259" s="95"/>
      <c r="D1259" s="95"/>
      <c r="E1259" s="97"/>
      <c r="F1259" s="101"/>
      <c r="G1259" s="103"/>
      <c r="H1259" s="103"/>
      <c r="I1259" s="4" t="s">
        <v>294</v>
      </c>
      <c r="J1259" s="6" t="s">
        <v>257</v>
      </c>
      <c r="K1259" s="5">
        <v>100</v>
      </c>
      <c r="L1259" s="5">
        <v>0</v>
      </c>
      <c r="M1259" s="5">
        <f t="shared" si="188"/>
        <v>0</v>
      </c>
      <c r="N1259" s="5">
        <v>0</v>
      </c>
      <c r="O1259" s="6">
        <f t="shared" si="189"/>
        <v>0</v>
      </c>
      <c r="P1259" s="116"/>
      <c r="Q1259" s="116"/>
      <c r="R1259" s="191"/>
      <c r="S1259" s="191"/>
      <c r="T1259" s="191">
        <v>0</v>
      </c>
      <c r="U1259" s="92">
        <f t="shared" si="186"/>
        <v>0</v>
      </c>
      <c r="V1259" s="179">
        <v>0</v>
      </c>
      <c r="W1259" s="129">
        <f t="shared" si="187"/>
        <v>0</v>
      </c>
    </row>
    <row r="1260" spans="1:23" ht="36" customHeight="1" outlineLevel="5" x14ac:dyDescent="0.2">
      <c r="A1260" s="91"/>
      <c r="B1260" s="93"/>
      <c r="C1260" s="95"/>
      <c r="D1260" s="95"/>
      <c r="E1260" s="97"/>
      <c r="F1260" s="101"/>
      <c r="G1260" s="103"/>
      <c r="H1260" s="103"/>
      <c r="I1260" s="22" t="s">
        <v>187</v>
      </c>
      <c r="J1260" s="24"/>
      <c r="K1260" s="23"/>
      <c r="L1260" s="23"/>
      <c r="M1260" s="23"/>
      <c r="N1260" s="23"/>
      <c r="O1260" s="24"/>
      <c r="P1260" s="115"/>
      <c r="Q1260" s="115"/>
      <c r="R1260" s="190"/>
      <c r="S1260" s="190"/>
      <c r="T1260" s="190"/>
      <c r="U1260" s="92">
        <f t="shared" si="186"/>
        <v>0</v>
      </c>
      <c r="V1260" s="179"/>
      <c r="W1260" s="129">
        <f t="shared" si="187"/>
        <v>0</v>
      </c>
    </row>
    <row r="1261" spans="1:23" ht="36" customHeight="1" outlineLevel="7" x14ac:dyDescent="0.2">
      <c r="A1261" s="91"/>
      <c r="B1261" s="93"/>
      <c r="C1261" s="95"/>
      <c r="D1261" s="95"/>
      <c r="E1261" s="97"/>
      <c r="F1261" s="101"/>
      <c r="G1261" s="103"/>
      <c r="H1261" s="103"/>
      <c r="I1261" s="4" t="s">
        <v>291</v>
      </c>
      <c r="J1261" s="6" t="s">
        <v>256</v>
      </c>
      <c r="K1261" s="5">
        <v>124</v>
      </c>
      <c r="L1261" s="5">
        <v>0</v>
      </c>
      <c r="M1261" s="5">
        <f t="shared" si="188"/>
        <v>0</v>
      </c>
      <c r="N1261" s="5">
        <v>0</v>
      </c>
      <c r="O1261" s="6">
        <f t="shared" ref="O1261:O1267" si="190">N1261/K1261</f>
        <v>0</v>
      </c>
      <c r="P1261" s="116"/>
      <c r="Q1261" s="116"/>
      <c r="R1261" s="191"/>
      <c r="S1261" s="191"/>
      <c r="T1261" s="191">
        <v>0</v>
      </c>
      <c r="U1261" s="92">
        <f t="shared" si="186"/>
        <v>0</v>
      </c>
      <c r="V1261" s="179">
        <v>0</v>
      </c>
      <c r="W1261" s="129">
        <f t="shared" si="187"/>
        <v>0</v>
      </c>
    </row>
    <row r="1262" spans="1:23" ht="36" customHeight="1" outlineLevel="7" x14ac:dyDescent="0.2">
      <c r="A1262" s="91"/>
      <c r="B1262" s="93"/>
      <c r="C1262" s="95"/>
      <c r="D1262" s="95"/>
      <c r="E1262" s="97"/>
      <c r="F1262" s="101"/>
      <c r="G1262" s="103"/>
      <c r="H1262" s="103"/>
      <c r="I1262" s="4" t="s">
        <v>292</v>
      </c>
      <c r="J1262" s="6" t="s">
        <v>257</v>
      </c>
      <c r="K1262" s="5">
        <v>100</v>
      </c>
      <c r="L1262" s="5">
        <v>0</v>
      </c>
      <c r="M1262" s="5">
        <f t="shared" si="188"/>
        <v>0</v>
      </c>
      <c r="N1262" s="5">
        <v>0</v>
      </c>
      <c r="O1262" s="6">
        <f t="shared" si="190"/>
        <v>0</v>
      </c>
      <c r="P1262" s="116"/>
      <c r="Q1262" s="116"/>
      <c r="R1262" s="191"/>
      <c r="S1262" s="191"/>
      <c r="T1262" s="191">
        <v>0</v>
      </c>
      <c r="U1262" s="92">
        <f t="shared" si="186"/>
        <v>0</v>
      </c>
      <c r="V1262" s="179">
        <v>0</v>
      </c>
      <c r="W1262" s="129">
        <f t="shared" si="187"/>
        <v>0</v>
      </c>
    </row>
    <row r="1263" spans="1:23" ht="36" customHeight="1" outlineLevel="7" x14ac:dyDescent="0.2">
      <c r="A1263" s="91"/>
      <c r="B1263" s="93"/>
      <c r="C1263" s="95"/>
      <c r="D1263" s="95"/>
      <c r="E1263" s="97"/>
      <c r="F1263" s="101"/>
      <c r="G1263" s="103"/>
      <c r="H1263" s="103"/>
      <c r="I1263" s="4" t="s">
        <v>231</v>
      </c>
      <c r="J1263" s="6" t="s">
        <v>256</v>
      </c>
      <c r="K1263" s="5">
        <v>124</v>
      </c>
      <c r="L1263" s="5">
        <v>0</v>
      </c>
      <c r="M1263" s="5">
        <f t="shared" si="188"/>
        <v>0</v>
      </c>
      <c r="N1263" s="5">
        <v>0</v>
      </c>
      <c r="O1263" s="6">
        <f t="shared" si="190"/>
        <v>0</v>
      </c>
      <c r="P1263" s="116"/>
      <c r="Q1263" s="116"/>
      <c r="R1263" s="191"/>
      <c r="S1263" s="191"/>
      <c r="T1263" s="191">
        <v>0</v>
      </c>
      <c r="U1263" s="92">
        <f t="shared" si="186"/>
        <v>0</v>
      </c>
      <c r="V1263" s="179">
        <v>0</v>
      </c>
      <c r="W1263" s="129">
        <f t="shared" si="187"/>
        <v>0</v>
      </c>
    </row>
    <row r="1264" spans="1:23" ht="36" customHeight="1" outlineLevel="7" x14ac:dyDescent="0.2">
      <c r="A1264" s="91"/>
      <c r="B1264" s="93"/>
      <c r="C1264" s="95"/>
      <c r="D1264" s="95"/>
      <c r="E1264" s="97"/>
      <c r="F1264" s="101"/>
      <c r="G1264" s="103"/>
      <c r="H1264" s="103"/>
      <c r="I1264" s="4" t="s">
        <v>80</v>
      </c>
      <c r="J1264" s="6" t="s">
        <v>256</v>
      </c>
      <c r="K1264" s="5">
        <v>124</v>
      </c>
      <c r="L1264" s="5">
        <v>0</v>
      </c>
      <c r="M1264" s="5">
        <f t="shared" si="188"/>
        <v>0</v>
      </c>
      <c r="N1264" s="5">
        <v>0</v>
      </c>
      <c r="O1264" s="6">
        <f t="shared" si="190"/>
        <v>0</v>
      </c>
      <c r="P1264" s="116"/>
      <c r="Q1264" s="116"/>
      <c r="R1264" s="191"/>
      <c r="S1264" s="191"/>
      <c r="T1264" s="191">
        <v>0</v>
      </c>
      <c r="U1264" s="92">
        <f t="shared" si="186"/>
        <v>0</v>
      </c>
      <c r="V1264" s="179">
        <v>0</v>
      </c>
      <c r="W1264" s="129">
        <f t="shared" si="187"/>
        <v>0</v>
      </c>
    </row>
    <row r="1265" spans="1:23" ht="36" customHeight="1" outlineLevel="7" x14ac:dyDescent="0.2">
      <c r="A1265" s="91"/>
      <c r="B1265" s="93"/>
      <c r="C1265" s="95"/>
      <c r="D1265" s="95"/>
      <c r="E1265" s="97"/>
      <c r="F1265" s="101"/>
      <c r="G1265" s="103"/>
      <c r="H1265" s="103"/>
      <c r="I1265" s="4" t="s">
        <v>82</v>
      </c>
      <c r="J1265" s="6" t="s">
        <v>257</v>
      </c>
      <c r="K1265" s="5">
        <v>100</v>
      </c>
      <c r="L1265" s="5">
        <v>0</v>
      </c>
      <c r="M1265" s="5">
        <f t="shared" si="188"/>
        <v>0</v>
      </c>
      <c r="N1265" s="5">
        <v>0</v>
      </c>
      <c r="O1265" s="6">
        <f t="shared" si="190"/>
        <v>0</v>
      </c>
      <c r="P1265" s="116"/>
      <c r="Q1265" s="116"/>
      <c r="R1265" s="191"/>
      <c r="S1265" s="191"/>
      <c r="T1265" s="191">
        <v>0</v>
      </c>
      <c r="U1265" s="92">
        <f t="shared" si="186"/>
        <v>0</v>
      </c>
      <c r="V1265" s="179">
        <v>0</v>
      </c>
      <c r="W1265" s="129">
        <f t="shared" si="187"/>
        <v>0</v>
      </c>
    </row>
    <row r="1266" spans="1:23" ht="36" customHeight="1" outlineLevel="7" x14ac:dyDescent="0.2">
      <c r="A1266" s="91"/>
      <c r="B1266" s="93"/>
      <c r="C1266" s="95"/>
      <c r="D1266" s="95"/>
      <c r="E1266" s="97"/>
      <c r="F1266" s="101"/>
      <c r="G1266" s="103"/>
      <c r="H1266" s="103"/>
      <c r="I1266" s="4" t="s">
        <v>293</v>
      </c>
      <c r="J1266" s="6" t="s">
        <v>256</v>
      </c>
      <c r="K1266" s="5">
        <v>124</v>
      </c>
      <c r="L1266" s="5">
        <v>0</v>
      </c>
      <c r="M1266" s="5">
        <f t="shared" si="188"/>
        <v>0</v>
      </c>
      <c r="N1266" s="5">
        <v>0</v>
      </c>
      <c r="O1266" s="6">
        <f t="shared" si="190"/>
        <v>0</v>
      </c>
      <c r="P1266" s="116"/>
      <c r="Q1266" s="116"/>
      <c r="R1266" s="191"/>
      <c r="S1266" s="191"/>
      <c r="T1266" s="191">
        <v>0</v>
      </c>
      <c r="U1266" s="92">
        <f t="shared" si="186"/>
        <v>0</v>
      </c>
      <c r="V1266" s="179">
        <v>0</v>
      </c>
      <c r="W1266" s="129">
        <f t="shared" si="187"/>
        <v>0</v>
      </c>
    </row>
    <row r="1267" spans="1:23" ht="36" customHeight="1" outlineLevel="7" x14ac:dyDescent="0.2">
      <c r="A1267" s="91"/>
      <c r="B1267" s="93"/>
      <c r="C1267" s="95"/>
      <c r="D1267" s="95"/>
      <c r="E1267" s="97"/>
      <c r="F1267" s="101"/>
      <c r="G1267" s="103"/>
      <c r="H1267" s="103"/>
      <c r="I1267" s="4" t="s">
        <v>294</v>
      </c>
      <c r="J1267" s="6" t="s">
        <v>257</v>
      </c>
      <c r="K1267" s="5">
        <v>100</v>
      </c>
      <c r="L1267" s="5">
        <v>0</v>
      </c>
      <c r="M1267" s="5">
        <f t="shared" si="188"/>
        <v>0</v>
      </c>
      <c r="N1267" s="5">
        <v>0</v>
      </c>
      <c r="O1267" s="6">
        <f t="shared" si="190"/>
        <v>0</v>
      </c>
      <c r="P1267" s="116"/>
      <c r="Q1267" s="116"/>
      <c r="R1267" s="191"/>
      <c r="S1267" s="191"/>
      <c r="T1267" s="191">
        <v>0</v>
      </c>
      <c r="U1267" s="92">
        <f t="shared" si="186"/>
        <v>0</v>
      </c>
      <c r="V1267" s="179">
        <v>0</v>
      </c>
      <c r="W1267" s="129">
        <f t="shared" si="187"/>
        <v>0</v>
      </c>
    </row>
    <row r="1268" spans="1:23" ht="36" customHeight="1" outlineLevel="5" x14ac:dyDescent="0.2">
      <c r="A1268" s="91"/>
      <c r="B1268" s="93"/>
      <c r="C1268" s="95"/>
      <c r="D1268" s="95"/>
      <c r="E1268" s="97"/>
      <c r="F1268" s="101"/>
      <c r="G1268" s="103"/>
      <c r="H1268" s="103"/>
      <c r="I1268" s="22" t="s">
        <v>188</v>
      </c>
      <c r="J1268" s="24"/>
      <c r="K1268" s="23"/>
      <c r="L1268" s="23"/>
      <c r="M1268" s="23"/>
      <c r="N1268" s="23"/>
      <c r="O1268" s="24"/>
      <c r="P1268" s="115"/>
      <c r="Q1268" s="115"/>
      <c r="R1268" s="190"/>
      <c r="S1268" s="190"/>
      <c r="T1268" s="190"/>
      <c r="U1268" s="92">
        <f t="shared" si="186"/>
        <v>0</v>
      </c>
      <c r="V1268" s="179"/>
      <c r="W1268" s="129">
        <f t="shared" si="187"/>
        <v>0</v>
      </c>
    </row>
    <row r="1269" spans="1:23" ht="36" customHeight="1" outlineLevel="7" x14ac:dyDescent="0.2">
      <c r="A1269" s="91"/>
      <c r="B1269" s="93"/>
      <c r="C1269" s="95"/>
      <c r="D1269" s="95"/>
      <c r="E1269" s="97"/>
      <c r="F1269" s="101"/>
      <c r="G1269" s="103"/>
      <c r="H1269" s="103"/>
      <c r="I1269" s="4" t="s">
        <v>291</v>
      </c>
      <c r="J1269" s="6" t="s">
        <v>256</v>
      </c>
      <c r="K1269" s="5">
        <v>235</v>
      </c>
      <c r="L1269" s="5">
        <v>0</v>
      </c>
      <c r="M1269" s="5">
        <f t="shared" si="188"/>
        <v>0</v>
      </c>
      <c r="N1269" s="5">
        <v>0</v>
      </c>
      <c r="O1269" s="6">
        <f t="shared" ref="O1269:O1275" si="191">N1269/K1269</f>
        <v>0</v>
      </c>
      <c r="P1269" s="116"/>
      <c r="Q1269" s="116"/>
      <c r="R1269" s="191"/>
      <c r="S1269" s="191"/>
      <c r="T1269" s="191">
        <v>0</v>
      </c>
      <c r="U1269" s="92">
        <f t="shared" si="186"/>
        <v>0</v>
      </c>
      <c r="V1269" s="179">
        <v>0</v>
      </c>
      <c r="W1269" s="129">
        <f t="shared" si="187"/>
        <v>0</v>
      </c>
    </row>
    <row r="1270" spans="1:23" ht="36" customHeight="1" outlineLevel="7" x14ac:dyDescent="0.2">
      <c r="A1270" s="91"/>
      <c r="B1270" s="93"/>
      <c r="C1270" s="95"/>
      <c r="D1270" s="95"/>
      <c r="E1270" s="97"/>
      <c r="F1270" s="101"/>
      <c r="G1270" s="103"/>
      <c r="H1270" s="103"/>
      <c r="I1270" s="4" t="s">
        <v>292</v>
      </c>
      <c r="J1270" s="6" t="s">
        <v>257</v>
      </c>
      <c r="K1270" s="5">
        <v>100</v>
      </c>
      <c r="L1270" s="5">
        <v>0</v>
      </c>
      <c r="M1270" s="5">
        <f t="shared" si="188"/>
        <v>0</v>
      </c>
      <c r="N1270" s="5">
        <v>0</v>
      </c>
      <c r="O1270" s="6">
        <f t="shared" si="191"/>
        <v>0</v>
      </c>
      <c r="P1270" s="116"/>
      <c r="Q1270" s="116"/>
      <c r="R1270" s="191"/>
      <c r="S1270" s="191"/>
      <c r="T1270" s="191">
        <v>0</v>
      </c>
      <c r="U1270" s="92">
        <f t="shared" si="186"/>
        <v>0</v>
      </c>
      <c r="V1270" s="179">
        <v>0</v>
      </c>
      <c r="W1270" s="129">
        <f t="shared" si="187"/>
        <v>0</v>
      </c>
    </row>
    <row r="1271" spans="1:23" ht="36" customHeight="1" outlineLevel="7" x14ac:dyDescent="0.2">
      <c r="A1271" s="91"/>
      <c r="B1271" s="93"/>
      <c r="C1271" s="95"/>
      <c r="D1271" s="95"/>
      <c r="E1271" s="97"/>
      <c r="F1271" s="101"/>
      <c r="G1271" s="103"/>
      <c r="H1271" s="103"/>
      <c r="I1271" s="4" t="s">
        <v>231</v>
      </c>
      <c r="J1271" s="6" t="s">
        <v>256</v>
      </c>
      <c r="K1271" s="5">
        <v>235</v>
      </c>
      <c r="L1271" s="5">
        <v>0</v>
      </c>
      <c r="M1271" s="5">
        <f t="shared" si="188"/>
        <v>0</v>
      </c>
      <c r="N1271" s="5">
        <v>0</v>
      </c>
      <c r="O1271" s="6">
        <f t="shared" si="191"/>
        <v>0</v>
      </c>
      <c r="P1271" s="116"/>
      <c r="Q1271" s="116"/>
      <c r="R1271" s="191"/>
      <c r="S1271" s="191"/>
      <c r="T1271" s="191">
        <v>0</v>
      </c>
      <c r="U1271" s="92">
        <f t="shared" si="186"/>
        <v>0</v>
      </c>
      <c r="V1271" s="179">
        <v>0</v>
      </c>
      <c r="W1271" s="129">
        <f t="shared" si="187"/>
        <v>0</v>
      </c>
    </row>
    <row r="1272" spans="1:23" ht="36" customHeight="1" outlineLevel="7" x14ac:dyDescent="0.2">
      <c r="A1272" s="91"/>
      <c r="B1272" s="93"/>
      <c r="C1272" s="95"/>
      <c r="D1272" s="95"/>
      <c r="E1272" s="97"/>
      <c r="F1272" s="101"/>
      <c r="G1272" s="103"/>
      <c r="H1272" s="103"/>
      <c r="I1272" s="4" t="s">
        <v>80</v>
      </c>
      <c r="J1272" s="6" t="s">
        <v>256</v>
      </c>
      <c r="K1272" s="5">
        <v>235</v>
      </c>
      <c r="L1272" s="5">
        <v>0</v>
      </c>
      <c r="M1272" s="5">
        <f t="shared" si="188"/>
        <v>0</v>
      </c>
      <c r="N1272" s="5">
        <v>0</v>
      </c>
      <c r="O1272" s="6">
        <f t="shared" si="191"/>
        <v>0</v>
      </c>
      <c r="P1272" s="116"/>
      <c r="Q1272" s="116"/>
      <c r="R1272" s="191"/>
      <c r="S1272" s="191"/>
      <c r="T1272" s="191">
        <v>0</v>
      </c>
      <c r="U1272" s="92">
        <f t="shared" si="186"/>
        <v>0</v>
      </c>
      <c r="V1272" s="179">
        <v>0</v>
      </c>
      <c r="W1272" s="129">
        <f t="shared" si="187"/>
        <v>0</v>
      </c>
    </row>
    <row r="1273" spans="1:23" ht="36" customHeight="1" outlineLevel="7" x14ac:dyDescent="0.2">
      <c r="A1273" s="91"/>
      <c r="B1273" s="93"/>
      <c r="C1273" s="95"/>
      <c r="D1273" s="95"/>
      <c r="E1273" s="97"/>
      <c r="F1273" s="101"/>
      <c r="G1273" s="103"/>
      <c r="H1273" s="103"/>
      <c r="I1273" s="4" t="s">
        <v>82</v>
      </c>
      <c r="J1273" s="6" t="s">
        <v>257</v>
      </c>
      <c r="K1273" s="5">
        <v>100</v>
      </c>
      <c r="L1273" s="5">
        <v>0</v>
      </c>
      <c r="M1273" s="5">
        <f t="shared" si="188"/>
        <v>0</v>
      </c>
      <c r="N1273" s="5">
        <v>0</v>
      </c>
      <c r="O1273" s="6">
        <f t="shared" si="191"/>
        <v>0</v>
      </c>
      <c r="P1273" s="116"/>
      <c r="Q1273" s="116"/>
      <c r="R1273" s="191"/>
      <c r="S1273" s="191"/>
      <c r="T1273" s="191">
        <v>0</v>
      </c>
      <c r="U1273" s="92">
        <f t="shared" si="186"/>
        <v>0</v>
      </c>
      <c r="V1273" s="179">
        <v>0</v>
      </c>
      <c r="W1273" s="129">
        <f t="shared" si="187"/>
        <v>0</v>
      </c>
    </row>
    <row r="1274" spans="1:23" ht="36" customHeight="1" outlineLevel="7" x14ac:dyDescent="0.2">
      <c r="A1274" s="91"/>
      <c r="B1274" s="93"/>
      <c r="C1274" s="95"/>
      <c r="D1274" s="95"/>
      <c r="E1274" s="97"/>
      <c r="F1274" s="101"/>
      <c r="G1274" s="103"/>
      <c r="H1274" s="103"/>
      <c r="I1274" s="4" t="s">
        <v>293</v>
      </c>
      <c r="J1274" s="6" t="s">
        <v>256</v>
      </c>
      <c r="K1274" s="5">
        <v>235</v>
      </c>
      <c r="L1274" s="5">
        <v>0</v>
      </c>
      <c r="M1274" s="5">
        <f t="shared" si="188"/>
        <v>0</v>
      </c>
      <c r="N1274" s="5">
        <v>0</v>
      </c>
      <c r="O1274" s="6">
        <f t="shared" si="191"/>
        <v>0</v>
      </c>
      <c r="P1274" s="116"/>
      <c r="Q1274" s="116"/>
      <c r="R1274" s="191"/>
      <c r="S1274" s="191"/>
      <c r="T1274" s="191">
        <v>0</v>
      </c>
      <c r="U1274" s="92">
        <f t="shared" si="186"/>
        <v>0</v>
      </c>
      <c r="V1274" s="179">
        <v>0</v>
      </c>
      <c r="W1274" s="129">
        <f t="shared" si="187"/>
        <v>0</v>
      </c>
    </row>
    <row r="1275" spans="1:23" ht="36" customHeight="1" outlineLevel="7" x14ac:dyDescent="0.2">
      <c r="A1275" s="91"/>
      <c r="B1275" s="93"/>
      <c r="C1275" s="95"/>
      <c r="D1275" s="95"/>
      <c r="E1275" s="97"/>
      <c r="F1275" s="101"/>
      <c r="G1275" s="103"/>
      <c r="H1275" s="103"/>
      <c r="I1275" s="4" t="s">
        <v>294</v>
      </c>
      <c r="J1275" s="6" t="s">
        <v>257</v>
      </c>
      <c r="K1275" s="5">
        <v>100</v>
      </c>
      <c r="L1275" s="5">
        <v>0</v>
      </c>
      <c r="M1275" s="5">
        <f t="shared" si="188"/>
        <v>0</v>
      </c>
      <c r="N1275" s="5">
        <v>0</v>
      </c>
      <c r="O1275" s="6">
        <f t="shared" si="191"/>
        <v>0</v>
      </c>
      <c r="P1275" s="116"/>
      <c r="Q1275" s="116"/>
      <c r="R1275" s="191"/>
      <c r="S1275" s="191"/>
      <c r="T1275" s="191">
        <v>0</v>
      </c>
      <c r="U1275" s="92">
        <f t="shared" si="186"/>
        <v>0</v>
      </c>
      <c r="V1275" s="179">
        <v>0</v>
      </c>
      <c r="W1275" s="129">
        <f t="shared" si="187"/>
        <v>0</v>
      </c>
    </row>
    <row r="1276" spans="1:23" ht="36" customHeight="1" outlineLevel="5" x14ac:dyDescent="0.2">
      <c r="A1276" s="91"/>
      <c r="B1276" s="93"/>
      <c r="C1276" s="95"/>
      <c r="D1276" s="95"/>
      <c r="E1276" s="97"/>
      <c r="F1276" s="101"/>
      <c r="G1276" s="103"/>
      <c r="H1276" s="103"/>
      <c r="I1276" s="22" t="s">
        <v>189</v>
      </c>
      <c r="J1276" s="24"/>
      <c r="K1276" s="23"/>
      <c r="L1276" s="23"/>
      <c r="M1276" s="23"/>
      <c r="N1276" s="23"/>
      <c r="O1276" s="24"/>
      <c r="P1276" s="115"/>
      <c r="Q1276" s="115"/>
      <c r="R1276" s="190"/>
      <c r="S1276" s="190"/>
      <c r="T1276" s="190"/>
      <c r="U1276" s="92">
        <f t="shared" si="186"/>
        <v>0</v>
      </c>
      <c r="V1276" s="179"/>
      <c r="W1276" s="129">
        <f t="shared" si="187"/>
        <v>0</v>
      </c>
    </row>
    <row r="1277" spans="1:23" ht="36" customHeight="1" outlineLevel="7" x14ac:dyDescent="0.2">
      <c r="A1277" s="91"/>
      <c r="B1277" s="93"/>
      <c r="C1277" s="95"/>
      <c r="D1277" s="95"/>
      <c r="E1277" s="97"/>
      <c r="F1277" s="101"/>
      <c r="G1277" s="103"/>
      <c r="H1277" s="103"/>
      <c r="I1277" s="4" t="s">
        <v>291</v>
      </c>
      <c r="J1277" s="6" t="s">
        <v>256</v>
      </c>
      <c r="K1277" s="5">
        <v>195</v>
      </c>
      <c r="L1277" s="5">
        <v>0</v>
      </c>
      <c r="M1277" s="5">
        <f t="shared" si="188"/>
        <v>0</v>
      </c>
      <c r="N1277" s="5">
        <v>0</v>
      </c>
      <c r="O1277" s="6">
        <f t="shared" ref="O1277:O1283" si="192">N1277/K1277</f>
        <v>0</v>
      </c>
      <c r="P1277" s="116"/>
      <c r="Q1277" s="116"/>
      <c r="R1277" s="191"/>
      <c r="S1277" s="191"/>
      <c r="T1277" s="191">
        <v>0</v>
      </c>
      <c r="U1277" s="92">
        <f t="shared" si="186"/>
        <v>0</v>
      </c>
      <c r="V1277" s="179">
        <v>0</v>
      </c>
      <c r="W1277" s="129">
        <f t="shared" si="187"/>
        <v>0</v>
      </c>
    </row>
    <row r="1278" spans="1:23" ht="36" customHeight="1" outlineLevel="7" x14ac:dyDescent="0.2">
      <c r="A1278" s="91"/>
      <c r="B1278" s="93"/>
      <c r="C1278" s="95"/>
      <c r="D1278" s="95"/>
      <c r="E1278" s="97"/>
      <c r="F1278" s="101"/>
      <c r="G1278" s="103"/>
      <c r="H1278" s="103"/>
      <c r="I1278" s="4" t="s">
        <v>292</v>
      </c>
      <c r="J1278" s="6" t="s">
        <v>257</v>
      </c>
      <c r="K1278" s="5">
        <v>100</v>
      </c>
      <c r="L1278" s="5">
        <v>0</v>
      </c>
      <c r="M1278" s="5">
        <f t="shared" si="188"/>
        <v>0</v>
      </c>
      <c r="N1278" s="5">
        <v>0</v>
      </c>
      <c r="O1278" s="6">
        <f t="shared" si="192"/>
        <v>0</v>
      </c>
      <c r="P1278" s="116"/>
      <c r="Q1278" s="116"/>
      <c r="R1278" s="191"/>
      <c r="S1278" s="191"/>
      <c r="T1278" s="191">
        <v>0</v>
      </c>
      <c r="U1278" s="92">
        <f t="shared" si="186"/>
        <v>0</v>
      </c>
      <c r="V1278" s="179">
        <v>0</v>
      </c>
      <c r="W1278" s="129">
        <f t="shared" si="187"/>
        <v>0</v>
      </c>
    </row>
    <row r="1279" spans="1:23" ht="36" customHeight="1" outlineLevel="7" x14ac:dyDescent="0.2">
      <c r="A1279" s="91"/>
      <c r="B1279" s="93"/>
      <c r="C1279" s="95"/>
      <c r="D1279" s="95"/>
      <c r="E1279" s="97"/>
      <c r="F1279" s="101"/>
      <c r="G1279" s="103"/>
      <c r="H1279" s="103"/>
      <c r="I1279" s="4" t="s">
        <v>231</v>
      </c>
      <c r="J1279" s="6" t="s">
        <v>256</v>
      </c>
      <c r="K1279" s="5">
        <v>195</v>
      </c>
      <c r="L1279" s="5">
        <v>0</v>
      </c>
      <c r="M1279" s="5">
        <f t="shared" si="188"/>
        <v>0</v>
      </c>
      <c r="N1279" s="5">
        <v>0</v>
      </c>
      <c r="O1279" s="6">
        <f t="shared" si="192"/>
        <v>0</v>
      </c>
      <c r="P1279" s="116"/>
      <c r="Q1279" s="116"/>
      <c r="R1279" s="191"/>
      <c r="S1279" s="191"/>
      <c r="T1279" s="191">
        <v>0</v>
      </c>
      <c r="U1279" s="92">
        <f t="shared" si="186"/>
        <v>0</v>
      </c>
      <c r="V1279" s="179">
        <v>0</v>
      </c>
      <c r="W1279" s="129">
        <f t="shared" si="187"/>
        <v>0</v>
      </c>
    </row>
    <row r="1280" spans="1:23" ht="36" customHeight="1" outlineLevel="7" x14ac:dyDescent="0.2">
      <c r="A1280" s="91"/>
      <c r="B1280" s="93"/>
      <c r="C1280" s="95"/>
      <c r="D1280" s="95"/>
      <c r="E1280" s="97"/>
      <c r="F1280" s="101"/>
      <c r="G1280" s="103"/>
      <c r="H1280" s="103"/>
      <c r="I1280" s="4" t="s">
        <v>80</v>
      </c>
      <c r="J1280" s="6" t="s">
        <v>256</v>
      </c>
      <c r="K1280" s="5">
        <v>195</v>
      </c>
      <c r="L1280" s="5">
        <v>0</v>
      </c>
      <c r="M1280" s="5">
        <f t="shared" si="188"/>
        <v>0</v>
      </c>
      <c r="N1280" s="5">
        <v>0</v>
      </c>
      <c r="O1280" s="6">
        <f t="shared" si="192"/>
        <v>0</v>
      </c>
      <c r="P1280" s="116"/>
      <c r="Q1280" s="116"/>
      <c r="R1280" s="191"/>
      <c r="S1280" s="191"/>
      <c r="T1280" s="191">
        <v>0</v>
      </c>
      <c r="U1280" s="92">
        <f t="shared" si="186"/>
        <v>0</v>
      </c>
      <c r="V1280" s="179">
        <v>0</v>
      </c>
      <c r="W1280" s="129">
        <f t="shared" si="187"/>
        <v>0</v>
      </c>
    </row>
    <row r="1281" spans="1:23" ht="36" customHeight="1" outlineLevel="7" x14ac:dyDescent="0.2">
      <c r="A1281" s="91"/>
      <c r="B1281" s="93"/>
      <c r="C1281" s="95"/>
      <c r="D1281" s="95"/>
      <c r="E1281" s="97"/>
      <c r="F1281" s="101"/>
      <c r="G1281" s="103"/>
      <c r="H1281" s="103"/>
      <c r="I1281" s="4" t="s">
        <v>82</v>
      </c>
      <c r="J1281" s="6" t="s">
        <v>257</v>
      </c>
      <c r="K1281" s="5">
        <v>100</v>
      </c>
      <c r="L1281" s="5">
        <v>0</v>
      </c>
      <c r="M1281" s="5">
        <f t="shared" si="188"/>
        <v>0</v>
      </c>
      <c r="N1281" s="5">
        <v>0</v>
      </c>
      <c r="O1281" s="6">
        <f t="shared" si="192"/>
        <v>0</v>
      </c>
      <c r="P1281" s="116"/>
      <c r="Q1281" s="116"/>
      <c r="R1281" s="191"/>
      <c r="S1281" s="191"/>
      <c r="T1281" s="191">
        <v>0</v>
      </c>
      <c r="U1281" s="92">
        <f t="shared" si="186"/>
        <v>0</v>
      </c>
      <c r="V1281" s="179">
        <v>0</v>
      </c>
      <c r="W1281" s="129">
        <f t="shared" si="187"/>
        <v>0</v>
      </c>
    </row>
    <row r="1282" spans="1:23" ht="36" customHeight="1" outlineLevel="7" x14ac:dyDescent="0.2">
      <c r="A1282" s="91"/>
      <c r="B1282" s="93"/>
      <c r="C1282" s="95"/>
      <c r="D1282" s="95"/>
      <c r="E1282" s="97"/>
      <c r="F1282" s="101"/>
      <c r="G1282" s="103"/>
      <c r="H1282" s="103"/>
      <c r="I1282" s="4" t="s">
        <v>293</v>
      </c>
      <c r="J1282" s="6" t="s">
        <v>256</v>
      </c>
      <c r="K1282" s="5">
        <v>195</v>
      </c>
      <c r="L1282" s="5">
        <v>0</v>
      </c>
      <c r="M1282" s="5">
        <f t="shared" si="188"/>
        <v>0</v>
      </c>
      <c r="N1282" s="5">
        <v>0</v>
      </c>
      <c r="O1282" s="6">
        <f t="shared" si="192"/>
        <v>0</v>
      </c>
      <c r="P1282" s="116"/>
      <c r="Q1282" s="116"/>
      <c r="R1282" s="191"/>
      <c r="S1282" s="191"/>
      <c r="T1282" s="191">
        <v>0</v>
      </c>
      <c r="U1282" s="92">
        <f t="shared" si="186"/>
        <v>0</v>
      </c>
      <c r="V1282" s="179">
        <v>0</v>
      </c>
      <c r="W1282" s="129">
        <f t="shared" si="187"/>
        <v>0</v>
      </c>
    </row>
    <row r="1283" spans="1:23" ht="36" customHeight="1" outlineLevel="7" x14ac:dyDescent="0.2">
      <c r="A1283" s="91"/>
      <c r="B1283" s="93"/>
      <c r="C1283" s="95"/>
      <c r="D1283" s="95"/>
      <c r="E1283" s="97"/>
      <c r="F1283" s="101"/>
      <c r="G1283" s="103"/>
      <c r="H1283" s="103"/>
      <c r="I1283" s="4" t="s">
        <v>294</v>
      </c>
      <c r="J1283" s="6" t="s">
        <v>257</v>
      </c>
      <c r="K1283" s="5">
        <v>100</v>
      </c>
      <c r="L1283" s="5">
        <v>0</v>
      </c>
      <c r="M1283" s="5">
        <f t="shared" si="188"/>
        <v>0</v>
      </c>
      <c r="N1283" s="5">
        <v>0</v>
      </c>
      <c r="O1283" s="6">
        <f t="shared" si="192"/>
        <v>0</v>
      </c>
      <c r="P1283" s="116"/>
      <c r="Q1283" s="116"/>
      <c r="R1283" s="191"/>
      <c r="S1283" s="191"/>
      <c r="T1283" s="191">
        <v>0</v>
      </c>
      <c r="U1283" s="92">
        <f t="shared" si="186"/>
        <v>0</v>
      </c>
      <c r="V1283" s="179">
        <v>0</v>
      </c>
      <c r="W1283" s="129">
        <f t="shared" si="187"/>
        <v>0</v>
      </c>
    </row>
    <row r="1284" spans="1:23" ht="36" customHeight="1" outlineLevel="5" x14ac:dyDescent="0.2">
      <c r="A1284" s="91"/>
      <c r="B1284" s="93"/>
      <c r="C1284" s="95"/>
      <c r="D1284" s="95"/>
      <c r="E1284" s="97"/>
      <c r="F1284" s="101"/>
      <c r="G1284" s="103"/>
      <c r="H1284" s="103"/>
      <c r="I1284" s="22" t="s">
        <v>190</v>
      </c>
      <c r="J1284" s="24"/>
      <c r="K1284" s="23"/>
      <c r="L1284" s="23"/>
      <c r="M1284" s="23"/>
      <c r="N1284" s="23"/>
      <c r="O1284" s="24"/>
      <c r="P1284" s="115"/>
      <c r="Q1284" s="115"/>
      <c r="R1284" s="190"/>
      <c r="S1284" s="190"/>
      <c r="T1284" s="190"/>
      <c r="U1284" s="92">
        <f t="shared" si="186"/>
        <v>0</v>
      </c>
      <c r="V1284" s="179"/>
      <c r="W1284" s="129">
        <f t="shared" si="187"/>
        <v>0</v>
      </c>
    </row>
    <row r="1285" spans="1:23" ht="36" customHeight="1" outlineLevel="7" x14ac:dyDescent="0.2">
      <c r="A1285" s="91"/>
      <c r="B1285" s="93"/>
      <c r="C1285" s="95"/>
      <c r="D1285" s="95"/>
      <c r="E1285" s="97"/>
      <c r="F1285" s="101"/>
      <c r="G1285" s="103"/>
      <c r="H1285" s="103"/>
      <c r="I1285" s="4" t="s">
        <v>291</v>
      </c>
      <c r="J1285" s="6" t="s">
        <v>256</v>
      </c>
      <c r="K1285" s="5">
        <v>244</v>
      </c>
      <c r="L1285" s="5">
        <v>0</v>
      </c>
      <c r="M1285" s="5">
        <f t="shared" si="188"/>
        <v>0</v>
      </c>
      <c r="N1285" s="5">
        <v>0</v>
      </c>
      <c r="O1285" s="6">
        <f t="shared" ref="O1285:O1291" si="193">N1285/K1285</f>
        <v>0</v>
      </c>
      <c r="P1285" s="116"/>
      <c r="Q1285" s="116"/>
      <c r="R1285" s="191"/>
      <c r="S1285" s="191"/>
      <c r="T1285" s="191">
        <v>0</v>
      </c>
      <c r="U1285" s="92">
        <f t="shared" si="186"/>
        <v>0</v>
      </c>
      <c r="V1285" s="179">
        <v>0</v>
      </c>
      <c r="W1285" s="129">
        <f t="shared" si="187"/>
        <v>0</v>
      </c>
    </row>
    <row r="1286" spans="1:23" ht="36" customHeight="1" outlineLevel="7" x14ac:dyDescent="0.2">
      <c r="A1286" s="91"/>
      <c r="B1286" s="93"/>
      <c r="C1286" s="95"/>
      <c r="D1286" s="95"/>
      <c r="E1286" s="97"/>
      <c r="F1286" s="101"/>
      <c r="G1286" s="103"/>
      <c r="H1286" s="103"/>
      <c r="I1286" s="4" t="s">
        <v>292</v>
      </c>
      <c r="J1286" s="6" t="s">
        <v>257</v>
      </c>
      <c r="K1286" s="5">
        <v>100</v>
      </c>
      <c r="L1286" s="5">
        <v>0</v>
      </c>
      <c r="M1286" s="5">
        <f t="shared" si="188"/>
        <v>0</v>
      </c>
      <c r="N1286" s="5">
        <v>0</v>
      </c>
      <c r="O1286" s="6">
        <f t="shared" si="193"/>
        <v>0</v>
      </c>
      <c r="P1286" s="116"/>
      <c r="Q1286" s="116"/>
      <c r="R1286" s="191"/>
      <c r="S1286" s="191"/>
      <c r="T1286" s="191">
        <v>0</v>
      </c>
      <c r="U1286" s="92">
        <f t="shared" si="186"/>
        <v>0</v>
      </c>
      <c r="V1286" s="179">
        <v>0</v>
      </c>
      <c r="W1286" s="129">
        <f t="shared" si="187"/>
        <v>0</v>
      </c>
    </row>
    <row r="1287" spans="1:23" ht="36" customHeight="1" outlineLevel="7" x14ac:dyDescent="0.2">
      <c r="A1287" s="91"/>
      <c r="B1287" s="93"/>
      <c r="C1287" s="95"/>
      <c r="D1287" s="95"/>
      <c r="E1287" s="97"/>
      <c r="F1287" s="101"/>
      <c r="G1287" s="103"/>
      <c r="H1287" s="103"/>
      <c r="I1287" s="4" t="s">
        <v>231</v>
      </c>
      <c r="J1287" s="6" t="s">
        <v>256</v>
      </c>
      <c r="K1287" s="5">
        <v>244</v>
      </c>
      <c r="L1287" s="5">
        <v>0</v>
      </c>
      <c r="M1287" s="5">
        <f t="shared" si="188"/>
        <v>0</v>
      </c>
      <c r="N1287" s="5">
        <v>0</v>
      </c>
      <c r="O1287" s="6">
        <f t="shared" si="193"/>
        <v>0</v>
      </c>
      <c r="P1287" s="116"/>
      <c r="Q1287" s="116"/>
      <c r="R1287" s="191"/>
      <c r="S1287" s="191"/>
      <c r="T1287" s="191">
        <v>0</v>
      </c>
      <c r="U1287" s="92">
        <f t="shared" si="186"/>
        <v>0</v>
      </c>
      <c r="V1287" s="179">
        <v>0</v>
      </c>
      <c r="W1287" s="129">
        <f t="shared" si="187"/>
        <v>0</v>
      </c>
    </row>
    <row r="1288" spans="1:23" ht="36" customHeight="1" outlineLevel="7" x14ac:dyDescent="0.2">
      <c r="A1288" s="91"/>
      <c r="B1288" s="93"/>
      <c r="C1288" s="95"/>
      <c r="D1288" s="95"/>
      <c r="E1288" s="97"/>
      <c r="F1288" s="101"/>
      <c r="G1288" s="103"/>
      <c r="H1288" s="103"/>
      <c r="I1288" s="4" t="s">
        <v>80</v>
      </c>
      <c r="J1288" s="6" t="s">
        <v>256</v>
      </c>
      <c r="K1288" s="5">
        <v>244</v>
      </c>
      <c r="L1288" s="5">
        <v>0</v>
      </c>
      <c r="M1288" s="5">
        <f t="shared" si="188"/>
        <v>0</v>
      </c>
      <c r="N1288" s="5">
        <v>0</v>
      </c>
      <c r="O1288" s="6">
        <f t="shared" si="193"/>
        <v>0</v>
      </c>
      <c r="P1288" s="116"/>
      <c r="Q1288" s="116"/>
      <c r="R1288" s="191"/>
      <c r="S1288" s="191"/>
      <c r="T1288" s="191">
        <v>0</v>
      </c>
      <c r="U1288" s="92">
        <f t="shared" si="186"/>
        <v>0</v>
      </c>
      <c r="V1288" s="179">
        <v>0</v>
      </c>
      <c r="W1288" s="129">
        <f t="shared" si="187"/>
        <v>0</v>
      </c>
    </row>
    <row r="1289" spans="1:23" ht="36" customHeight="1" outlineLevel="7" x14ac:dyDescent="0.2">
      <c r="A1289" s="91"/>
      <c r="B1289" s="93"/>
      <c r="C1289" s="95"/>
      <c r="D1289" s="95"/>
      <c r="E1289" s="97"/>
      <c r="F1289" s="101"/>
      <c r="G1289" s="103"/>
      <c r="H1289" s="103"/>
      <c r="I1289" s="4" t="s">
        <v>82</v>
      </c>
      <c r="J1289" s="6" t="s">
        <v>257</v>
      </c>
      <c r="K1289" s="5">
        <v>100</v>
      </c>
      <c r="L1289" s="5">
        <v>0</v>
      </c>
      <c r="M1289" s="5">
        <f t="shared" si="188"/>
        <v>0</v>
      </c>
      <c r="N1289" s="5">
        <v>0</v>
      </c>
      <c r="O1289" s="6">
        <f t="shared" si="193"/>
        <v>0</v>
      </c>
      <c r="P1289" s="116"/>
      <c r="Q1289" s="116"/>
      <c r="R1289" s="191"/>
      <c r="S1289" s="191"/>
      <c r="T1289" s="191">
        <v>0</v>
      </c>
      <c r="U1289" s="92">
        <f t="shared" si="186"/>
        <v>0</v>
      </c>
      <c r="V1289" s="179">
        <v>0</v>
      </c>
      <c r="W1289" s="129">
        <f t="shared" si="187"/>
        <v>0</v>
      </c>
    </row>
    <row r="1290" spans="1:23" ht="36" customHeight="1" outlineLevel="7" x14ac:dyDescent="0.2">
      <c r="A1290" s="91"/>
      <c r="B1290" s="93"/>
      <c r="C1290" s="95"/>
      <c r="D1290" s="95"/>
      <c r="E1290" s="97"/>
      <c r="F1290" s="101"/>
      <c r="G1290" s="103"/>
      <c r="H1290" s="103"/>
      <c r="I1290" s="4" t="s">
        <v>293</v>
      </c>
      <c r="J1290" s="6" t="s">
        <v>256</v>
      </c>
      <c r="K1290" s="5">
        <v>244</v>
      </c>
      <c r="L1290" s="5">
        <v>0</v>
      </c>
      <c r="M1290" s="5">
        <f t="shared" si="188"/>
        <v>0</v>
      </c>
      <c r="N1290" s="5">
        <v>0</v>
      </c>
      <c r="O1290" s="6">
        <f t="shared" si="193"/>
        <v>0</v>
      </c>
      <c r="P1290" s="116"/>
      <c r="Q1290" s="116"/>
      <c r="R1290" s="191"/>
      <c r="S1290" s="191"/>
      <c r="T1290" s="191">
        <v>0</v>
      </c>
      <c r="U1290" s="92">
        <f t="shared" si="186"/>
        <v>0</v>
      </c>
      <c r="V1290" s="179">
        <v>0</v>
      </c>
      <c r="W1290" s="129">
        <f t="shared" si="187"/>
        <v>0</v>
      </c>
    </row>
    <row r="1291" spans="1:23" ht="36" customHeight="1" outlineLevel="7" x14ac:dyDescent="0.2">
      <c r="A1291" s="91"/>
      <c r="B1291" s="93"/>
      <c r="C1291" s="95"/>
      <c r="D1291" s="95"/>
      <c r="E1291" s="97"/>
      <c r="F1291" s="101"/>
      <c r="G1291" s="103"/>
      <c r="H1291" s="103"/>
      <c r="I1291" s="4" t="s">
        <v>294</v>
      </c>
      <c r="J1291" s="6" t="s">
        <v>257</v>
      </c>
      <c r="K1291" s="5">
        <v>100</v>
      </c>
      <c r="L1291" s="5">
        <v>0</v>
      </c>
      <c r="M1291" s="5">
        <f t="shared" si="188"/>
        <v>0</v>
      </c>
      <c r="N1291" s="5">
        <v>0</v>
      </c>
      <c r="O1291" s="6">
        <f t="shared" si="193"/>
        <v>0</v>
      </c>
      <c r="P1291" s="116"/>
      <c r="Q1291" s="116"/>
      <c r="R1291" s="191"/>
      <c r="S1291" s="191"/>
      <c r="T1291" s="191">
        <v>0</v>
      </c>
      <c r="U1291" s="92">
        <f t="shared" si="186"/>
        <v>0</v>
      </c>
      <c r="V1291" s="179">
        <v>0</v>
      </c>
      <c r="W1291" s="129">
        <f t="shared" si="187"/>
        <v>0</v>
      </c>
    </row>
    <row r="1292" spans="1:23" ht="36" customHeight="1" outlineLevel="5" x14ac:dyDescent="0.2">
      <c r="A1292" s="91"/>
      <c r="B1292" s="93"/>
      <c r="C1292" s="95"/>
      <c r="D1292" s="95"/>
      <c r="E1292" s="97"/>
      <c r="F1292" s="101"/>
      <c r="G1292" s="103"/>
      <c r="H1292" s="103"/>
      <c r="I1292" s="22" t="s">
        <v>191</v>
      </c>
      <c r="J1292" s="24"/>
      <c r="K1292" s="23"/>
      <c r="L1292" s="23"/>
      <c r="M1292" s="23"/>
      <c r="N1292" s="23"/>
      <c r="O1292" s="24"/>
      <c r="P1292" s="115"/>
      <c r="Q1292" s="115"/>
      <c r="R1292" s="190"/>
      <c r="S1292" s="190"/>
      <c r="T1292" s="190"/>
      <c r="U1292" s="92">
        <f t="shared" si="186"/>
        <v>0</v>
      </c>
      <c r="V1292" s="179"/>
      <c r="W1292" s="129">
        <f t="shared" si="187"/>
        <v>0</v>
      </c>
    </row>
    <row r="1293" spans="1:23" ht="36" customHeight="1" outlineLevel="7" x14ac:dyDescent="0.2">
      <c r="A1293" s="91"/>
      <c r="B1293" s="93"/>
      <c r="C1293" s="95"/>
      <c r="D1293" s="95"/>
      <c r="E1293" s="97"/>
      <c r="F1293" s="101"/>
      <c r="G1293" s="103"/>
      <c r="H1293" s="103"/>
      <c r="I1293" s="4" t="s">
        <v>291</v>
      </c>
      <c r="J1293" s="6" t="s">
        <v>256</v>
      </c>
      <c r="K1293" s="5">
        <v>25000</v>
      </c>
      <c r="L1293" s="5">
        <v>0</v>
      </c>
      <c r="M1293" s="5">
        <f t="shared" si="188"/>
        <v>0</v>
      </c>
      <c r="N1293" s="5">
        <v>0</v>
      </c>
      <c r="O1293" s="6">
        <f t="shared" ref="O1293:O1299" si="194">N1293/K1293</f>
        <v>0</v>
      </c>
      <c r="P1293" s="116"/>
      <c r="Q1293" s="116"/>
      <c r="R1293" s="191"/>
      <c r="S1293" s="191"/>
      <c r="T1293" s="191">
        <v>0</v>
      </c>
      <c r="U1293" s="92">
        <f t="shared" si="186"/>
        <v>0</v>
      </c>
      <c r="V1293" s="179">
        <v>0</v>
      </c>
      <c r="W1293" s="129">
        <f t="shared" si="187"/>
        <v>0</v>
      </c>
    </row>
    <row r="1294" spans="1:23" ht="36" customHeight="1" outlineLevel="7" x14ac:dyDescent="0.2">
      <c r="A1294" s="91"/>
      <c r="B1294" s="93"/>
      <c r="C1294" s="95"/>
      <c r="D1294" s="95"/>
      <c r="E1294" s="97"/>
      <c r="F1294" s="101"/>
      <c r="G1294" s="103"/>
      <c r="H1294" s="103"/>
      <c r="I1294" s="4" t="s">
        <v>292</v>
      </c>
      <c r="J1294" s="6" t="s">
        <v>257</v>
      </c>
      <c r="K1294" s="5">
        <v>100</v>
      </c>
      <c r="L1294" s="5">
        <v>0</v>
      </c>
      <c r="M1294" s="5">
        <f t="shared" si="188"/>
        <v>0</v>
      </c>
      <c r="N1294" s="5">
        <v>0</v>
      </c>
      <c r="O1294" s="6">
        <f t="shared" si="194"/>
        <v>0</v>
      </c>
      <c r="P1294" s="116"/>
      <c r="Q1294" s="116"/>
      <c r="R1294" s="191"/>
      <c r="S1294" s="191"/>
      <c r="T1294" s="191">
        <v>0</v>
      </c>
      <c r="U1294" s="92">
        <f t="shared" si="186"/>
        <v>0</v>
      </c>
      <c r="V1294" s="179">
        <v>0</v>
      </c>
      <c r="W1294" s="129">
        <f t="shared" si="187"/>
        <v>0</v>
      </c>
    </row>
    <row r="1295" spans="1:23" ht="36" customHeight="1" outlineLevel="7" x14ac:dyDescent="0.2">
      <c r="A1295" s="91"/>
      <c r="B1295" s="93"/>
      <c r="C1295" s="95"/>
      <c r="D1295" s="95"/>
      <c r="E1295" s="97"/>
      <c r="F1295" s="101"/>
      <c r="G1295" s="103"/>
      <c r="H1295" s="103"/>
      <c r="I1295" s="4" t="s">
        <v>231</v>
      </c>
      <c r="J1295" s="6" t="s">
        <v>256</v>
      </c>
      <c r="K1295" s="5">
        <v>25000</v>
      </c>
      <c r="L1295" s="5">
        <v>0</v>
      </c>
      <c r="M1295" s="5">
        <f t="shared" si="188"/>
        <v>0</v>
      </c>
      <c r="N1295" s="5">
        <v>0</v>
      </c>
      <c r="O1295" s="6">
        <f t="shared" si="194"/>
        <v>0</v>
      </c>
      <c r="P1295" s="116"/>
      <c r="Q1295" s="116"/>
      <c r="R1295" s="191"/>
      <c r="S1295" s="191"/>
      <c r="T1295" s="191">
        <v>0</v>
      </c>
      <c r="U1295" s="92">
        <f t="shared" si="186"/>
        <v>0</v>
      </c>
      <c r="V1295" s="179">
        <v>0</v>
      </c>
      <c r="W1295" s="129">
        <f t="shared" si="187"/>
        <v>0</v>
      </c>
    </row>
    <row r="1296" spans="1:23" ht="36" customHeight="1" outlineLevel="7" x14ac:dyDescent="0.2">
      <c r="A1296" s="91"/>
      <c r="B1296" s="93"/>
      <c r="C1296" s="95"/>
      <c r="D1296" s="95"/>
      <c r="E1296" s="97"/>
      <c r="F1296" s="101"/>
      <c r="G1296" s="103"/>
      <c r="H1296" s="103"/>
      <c r="I1296" s="4" t="s">
        <v>80</v>
      </c>
      <c r="J1296" s="6" t="s">
        <v>256</v>
      </c>
      <c r="K1296" s="5">
        <v>25000</v>
      </c>
      <c r="L1296" s="5">
        <v>0</v>
      </c>
      <c r="M1296" s="5">
        <f t="shared" si="188"/>
        <v>0</v>
      </c>
      <c r="N1296" s="5">
        <v>0</v>
      </c>
      <c r="O1296" s="6">
        <f t="shared" si="194"/>
        <v>0</v>
      </c>
      <c r="P1296" s="116"/>
      <c r="Q1296" s="116"/>
      <c r="R1296" s="191"/>
      <c r="S1296" s="191"/>
      <c r="T1296" s="191">
        <v>0</v>
      </c>
      <c r="U1296" s="92">
        <f t="shared" si="186"/>
        <v>0</v>
      </c>
      <c r="V1296" s="179">
        <v>0</v>
      </c>
      <c r="W1296" s="129">
        <f t="shared" si="187"/>
        <v>0</v>
      </c>
    </row>
    <row r="1297" spans="1:23" ht="36" customHeight="1" outlineLevel="7" x14ac:dyDescent="0.2">
      <c r="A1297" s="91"/>
      <c r="B1297" s="93"/>
      <c r="C1297" s="95"/>
      <c r="D1297" s="95"/>
      <c r="E1297" s="97"/>
      <c r="F1297" s="101"/>
      <c r="G1297" s="103"/>
      <c r="H1297" s="103"/>
      <c r="I1297" s="4" t="s">
        <v>82</v>
      </c>
      <c r="J1297" s="6" t="s">
        <v>257</v>
      </c>
      <c r="K1297" s="5">
        <v>100</v>
      </c>
      <c r="L1297" s="5">
        <v>0</v>
      </c>
      <c r="M1297" s="5">
        <f t="shared" si="188"/>
        <v>0</v>
      </c>
      <c r="N1297" s="5">
        <v>0</v>
      </c>
      <c r="O1297" s="6">
        <f t="shared" si="194"/>
        <v>0</v>
      </c>
      <c r="P1297" s="116"/>
      <c r="Q1297" s="116"/>
      <c r="R1297" s="191"/>
      <c r="S1297" s="191"/>
      <c r="T1297" s="191">
        <v>0</v>
      </c>
      <c r="U1297" s="92">
        <f t="shared" si="186"/>
        <v>0</v>
      </c>
      <c r="V1297" s="179">
        <v>0</v>
      </c>
      <c r="W1297" s="129">
        <f t="shared" si="187"/>
        <v>0</v>
      </c>
    </row>
    <row r="1298" spans="1:23" ht="36" customHeight="1" outlineLevel="7" x14ac:dyDescent="0.2">
      <c r="A1298" s="91"/>
      <c r="B1298" s="93"/>
      <c r="C1298" s="95"/>
      <c r="D1298" s="95"/>
      <c r="E1298" s="97"/>
      <c r="F1298" s="101"/>
      <c r="G1298" s="103"/>
      <c r="H1298" s="103"/>
      <c r="I1298" s="4" t="s">
        <v>293</v>
      </c>
      <c r="J1298" s="6" t="s">
        <v>256</v>
      </c>
      <c r="K1298" s="5">
        <v>25000</v>
      </c>
      <c r="L1298" s="5">
        <v>0</v>
      </c>
      <c r="M1298" s="5">
        <f t="shared" si="188"/>
        <v>0</v>
      </c>
      <c r="N1298" s="5">
        <v>0</v>
      </c>
      <c r="O1298" s="6">
        <f t="shared" si="194"/>
        <v>0</v>
      </c>
      <c r="P1298" s="116"/>
      <c r="Q1298" s="116"/>
      <c r="R1298" s="191"/>
      <c r="S1298" s="191"/>
      <c r="T1298" s="191">
        <v>0</v>
      </c>
      <c r="U1298" s="92">
        <f t="shared" si="186"/>
        <v>0</v>
      </c>
      <c r="V1298" s="179">
        <v>0</v>
      </c>
      <c r="W1298" s="129">
        <f t="shared" si="187"/>
        <v>0</v>
      </c>
    </row>
    <row r="1299" spans="1:23" ht="36" customHeight="1" outlineLevel="7" x14ac:dyDescent="0.2">
      <c r="A1299" s="91"/>
      <c r="B1299" s="93"/>
      <c r="C1299" s="95"/>
      <c r="D1299" s="95"/>
      <c r="E1299" s="97"/>
      <c r="F1299" s="101"/>
      <c r="G1299" s="103"/>
      <c r="H1299" s="103"/>
      <c r="I1299" s="4" t="s">
        <v>294</v>
      </c>
      <c r="J1299" s="6" t="s">
        <v>257</v>
      </c>
      <c r="K1299" s="5">
        <v>100</v>
      </c>
      <c r="L1299" s="5">
        <v>0</v>
      </c>
      <c r="M1299" s="5">
        <f t="shared" si="188"/>
        <v>0</v>
      </c>
      <c r="N1299" s="5">
        <v>0</v>
      </c>
      <c r="O1299" s="6">
        <f t="shared" si="194"/>
        <v>0</v>
      </c>
      <c r="P1299" s="116"/>
      <c r="Q1299" s="116"/>
      <c r="R1299" s="191"/>
      <c r="S1299" s="191"/>
      <c r="T1299" s="191">
        <v>0</v>
      </c>
      <c r="U1299" s="92">
        <f t="shared" si="186"/>
        <v>0</v>
      </c>
      <c r="V1299" s="179">
        <v>0</v>
      </c>
      <c r="W1299" s="129">
        <f t="shared" si="187"/>
        <v>0</v>
      </c>
    </row>
    <row r="1300" spans="1:23" ht="36" customHeight="1" outlineLevel="5" x14ac:dyDescent="0.2">
      <c r="A1300" s="91"/>
      <c r="B1300" s="93"/>
      <c r="C1300" s="95"/>
      <c r="D1300" s="95"/>
      <c r="E1300" s="97"/>
      <c r="F1300" s="101"/>
      <c r="G1300" s="103"/>
      <c r="H1300" s="103"/>
      <c r="I1300" s="22" t="s">
        <v>192</v>
      </c>
      <c r="J1300" s="24"/>
      <c r="K1300" s="23"/>
      <c r="L1300" s="23"/>
      <c r="M1300" s="23"/>
      <c r="N1300" s="23"/>
      <c r="O1300" s="24"/>
      <c r="P1300" s="115"/>
      <c r="Q1300" s="115"/>
      <c r="R1300" s="190"/>
      <c r="S1300" s="190"/>
      <c r="T1300" s="190"/>
      <c r="U1300" s="92">
        <f t="shared" si="186"/>
        <v>0</v>
      </c>
      <c r="V1300" s="179"/>
      <c r="W1300" s="129">
        <f t="shared" si="187"/>
        <v>0</v>
      </c>
    </row>
    <row r="1301" spans="1:23" ht="36" customHeight="1" outlineLevel="7" x14ac:dyDescent="0.2">
      <c r="A1301" s="91"/>
      <c r="B1301" s="93"/>
      <c r="C1301" s="95"/>
      <c r="D1301" s="95"/>
      <c r="E1301" s="97"/>
      <c r="F1301" s="101"/>
      <c r="G1301" s="103"/>
      <c r="H1301" s="103"/>
      <c r="I1301" s="4" t="s">
        <v>291</v>
      </c>
      <c r="J1301" s="6" t="s">
        <v>256</v>
      </c>
      <c r="K1301" s="5">
        <v>9890</v>
      </c>
      <c r="L1301" s="5">
        <v>0</v>
      </c>
      <c r="M1301" s="5">
        <f t="shared" si="188"/>
        <v>0</v>
      </c>
      <c r="N1301" s="5">
        <v>0</v>
      </c>
      <c r="O1301" s="6">
        <f t="shared" ref="O1301:O1307" si="195">N1301/K1301</f>
        <v>0</v>
      </c>
      <c r="P1301" s="116"/>
      <c r="Q1301" s="116"/>
      <c r="R1301" s="191"/>
      <c r="S1301" s="191"/>
      <c r="T1301" s="191">
        <v>0</v>
      </c>
      <c r="U1301" s="92">
        <f t="shared" si="186"/>
        <v>0</v>
      </c>
      <c r="V1301" s="179">
        <v>0</v>
      </c>
      <c r="W1301" s="129">
        <f t="shared" si="187"/>
        <v>0</v>
      </c>
    </row>
    <row r="1302" spans="1:23" ht="36" customHeight="1" outlineLevel="7" x14ac:dyDescent="0.2">
      <c r="A1302" s="91"/>
      <c r="B1302" s="93"/>
      <c r="C1302" s="95"/>
      <c r="D1302" s="95"/>
      <c r="E1302" s="97"/>
      <c r="F1302" s="101"/>
      <c r="G1302" s="103"/>
      <c r="H1302" s="103"/>
      <c r="I1302" s="4" t="s">
        <v>292</v>
      </c>
      <c r="J1302" s="6" t="s">
        <v>257</v>
      </c>
      <c r="K1302" s="5">
        <v>100</v>
      </c>
      <c r="L1302" s="5">
        <v>0</v>
      </c>
      <c r="M1302" s="5">
        <f t="shared" si="188"/>
        <v>0</v>
      </c>
      <c r="N1302" s="5">
        <v>0</v>
      </c>
      <c r="O1302" s="6">
        <f t="shared" si="195"/>
        <v>0</v>
      </c>
      <c r="P1302" s="116"/>
      <c r="Q1302" s="116"/>
      <c r="R1302" s="191"/>
      <c r="S1302" s="191"/>
      <c r="T1302" s="191">
        <v>0</v>
      </c>
      <c r="U1302" s="92">
        <f t="shared" si="186"/>
        <v>0</v>
      </c>
      <c r="V1302" s="179">
        <v>0</v>
      </c>
      <c r="W1302" s="129">
        <f t="shared" si="187"/>
        <v>0</v>
      </c>
    </row>
    <row r="1303" spans="1:23" ht="36" customHeight="1" outlineLevel="7" x14ac:dyDescent="0.2">
      <c r="A1303" s="91"/>
      <c r="B1303" s="93"/>
      <c r="C1303" s="95"/>
      <c r="D1303" s="95"/>
      <c r="E1303" s="97"/>
      <c r="F1303" s="101"/>
      <c r="G1303" s="103"/>
      <c r="H1303" s="103"/>
      <c r="I1303" s="4" t="s">
        <v>231</v>
      </c>
      <c r="J1303" s="6" t="s">
        <v>256</v>
      </c>
      <c r="K1303" s="5">
        <v>9890</v>
      </c>
      <c r="L1303" s="5">
        <v>0</v>
      </c>
      <c r="M1303" s="5">
        <f t="shared" si="188"/>
        <v>0</v>
      </c>
      <c r="N1303" s="5">
        <v>0</v>
      </c>
      <c r="O1303" s="6">
        <f t="shared" si="195"/>
        <v>0</v>
      </c>
      <c r="P1303" s="116"/>
      <c r="Q1303" s="116"/>
      <c r="R1303" s="191"/>
      <c r="S1303" s="191"/>
      <c r="T1303" s="191">
        <v>0</v>
      </c>
      <c r="U1303" s="92">
        <f t="shared" si="186"/>
        <v>0</v>
      </c>
      <c r="V1303" s="179">
        <v>0</v>
      </c>
      <c r="W1303" s="129">
        <f t="shared" si="187"/>
        <v>0</v>
      </c>
    </row>
    <row r="1304" spans="1:23" ht="36" customHeight="1" outlineLevel="7" x14ac:dyDescent="0.2">
      <c r="A1304" s="91"/>
      <c r="B1304" s="93"/>
      <c r="C1304" s="95"/>
      <c r="D1304" s="95"/>
      <c r="E1304" s="97"/>
      <c r="F1304" s="101"/>
      <c r="G1304" s="103"/>
      <c r="H1304" s="103"/>
      <c r="I1304" s="4" t="s">
        <v>80</v>
      </c>
      <c r="J1304" s="6" t="s">
        <v>256</v>
      </c>
      <c r="K1304" s="5">
        <v>9890</v>
      </c>
      <c r="L1304" s="5">
        <v>0</v>
      </c>
      <c r="M1304" s="5">
        <f t="shared" si="188"/>
        <v>0</v>
      </c>
      <c r="N1304" s="5">
        <v>0</v>
      </c>
      <c r="O1304" s="6">
        <f t="shared" si="195"/>
        <v>0</v>
      </c>
      <c r="P1304" s="116"/>
      <c r="Q1304" s="116"/>
      <c r="R1304" s="191"/>
      <c r="S1304" s="191"/>
      <c r="T1304" s="191">
        <v>0</v>
      </c>
      <c r="U1304" s="92">
        <f t="shared" si="186"/>
        <v>0</v>
      </c>
      <c r="V1304" s="179">
        <v>0</v>
      </c>
      <c r="W1304" s="129">
        <f t="shared" si="187"/>
        <v>0</v>
      </c>
    </row>
    <row r="1305" spans="1:23" ht="36" customHeight="1" outlineLevel="7" x14ac:dyDescent="0.2">
      <c r="A1305" s="91"/>
      <c r="B1305" s="93"/>
      <c r="C1305" s="95"/>
      <c r="D1305" s="95"/>
      <c r="E1305" s="97"/>
      <c r="F1305" s="101"/>
      <c r="G1305" s="103"/>
      <c r="H1305" s="103"/>
      <c r="I1305" s="4" t="s">
        <v>82</v>
      </c>
      <c r="J1305" s="6" t="s">
        <v>257</v>
      </c>
      <c r="K1305" s="5">
        <v>100</v>
      </c>
      <c r="L1305" s="5">
        <v>0</v>
      </c>
      <c r="M1305" s="5">
        <f t="shared" si="188"/>
        <v>0</v>
      </c>
      <c r="N1305" s="5">
        <v>0</v>
      </c>
      <c r="O1305" s="6">
        <f t="shared" si="195"/>
        <v>0</v>
      </c>
      <c r="P1305" s="116"/>
      <c r="Q1305" s="116"/>
      <c r="R1305" s="191"/>
      <c r="S1305" s="191"/>
      <c r="T1305" s="191">
        <v>0</v>
      </c>
      <c r="U1305" s="92">
        <f t="shared" si="186"/>
        <v>0</v>
      </c>
      <c r="V1305" s="179">
        <v>0</v>
      </c>
      <c r="W1305" s="129">
        <f t="shared" si="187"/>
        <v>0</v>
      </c>
    </row>
    <row r="1306" spans="1:23" ht="36" customHeight="1" outlineLevel="7" x14ac:dyDescent="0.2">
      <c r="A1306" s="91"/>
      <c r="B1306" s="93"/>
      <c r="C1306" s="95"/>
      <c r="D1306" s="95"/>
      <c r="E1306" s="97"/>
      <c r="F1306" s="101"/>
      <c r="G1306" s="103"/>
      <c r="H1306" s="103"/>
      <c r="I1306" s="4" t="s">
        <v>293</v>
      </c>
      <c r="J1306" s="6" t="s">
        <v>256</v>
      </c>
      <c r="K1306" s="5">
        <v>9890</v>
      </c>
      <c r="L1306" s="5">
        <v>0</v>
      </c>
      <c r="M1306" s="5">
        <f t="shared" si="188"/>
        <v>0</v>
      </c>
      <c r="N1306" s="5">
        <v>0</v>
      </c>
      <c r="O1306" s="6">
        <f t="shared" si="195"/>
        <v>0</v>
      </c>
      <c r="P1306" s="116"/>
      <c r="Q1306" s="116"/>
      <c r="R1306" s="191"/>
      <c r="S1306" s="191"/>
      <c r="T1306" s="191">
        <v>0</v>
      </c>
      <c r="U1306" s="92">
        <f t="shared" si="186"/>
        <v>0</v>
      </c>
      <c r="V1306" s="179">
        <v>0</v>
      </c>
      <c r="W1306" s="129">
        <f t="shared" si="187"/>
        <v>0</v>
      </c>
    </row>
    <row r="1307" spans="1:23" ht="36" customHeight="1" outlineLevel="7" x14ac:dyDescent="0.2">
      <c r="A1307" s="91"/>
      <c r="B1307" s="93"/>
      <c r="C1307" s="95"/>
      <c r="D1307" s="95"/>
      <c r="E1307" s="97"/>
      <c r="F1307" s="101"/>
      <c r="G1307" s="103"/>
      <c r="H1307" s="103"/>
      <c r="I1307" s="4" t="s">
        <v>294</v>
      </c>
      <c r="J1307" s="6" t="s">
        <v>257</v>
      </c>
      <c r="K1307" s="5">
        <v>100</v>
      </c>
      <c r="L1307" s="5">
        <v>0</v>
      </c>
      <c r="M1307" s="5">
        <f t="shared" si="188"/>
        <v>0</v>
      </c>
      <c r="N1307" s="5">
        <v>0</v>
      </c>
      <c r="O1307" s="6">
        <f t="shared" si="195"/>
        <v>0</v>
      </c>
      <c r="P1307" s="116"/>
      <c r="Q1307" s="116"/>
      <c r="R1307" s="191"/>
      <c r="S1307" s="191"/>
      <c r="T1307" s="191">
        <v>0</v>
      </c>
      <c r="U1307" s="92">
        <f t="shared" si="186"/>
        <v>0</v>
      </c>
      <c r="V1307" s="179">
        <v>0</v>
      </c>
      <c r="W1307" s="129">
        <f t="shared" si="187"/>
        <v>0</v>
      </c>
    </row>
    <row r="1308" spans="1:23" ht="36" customHeight="1" outlineLevel="5" x14ac:dyDescent="0.2">
      <c r="A1308" s="91"/>
      <c r="B1308" s="93"/>
      <c r="C1308" s="95"/>
      <c r="D1308" s="95"/>
      <c r="E1308" s="97"/>
      <c r="F1308" s="101"/>
      <c r="G1308" s="103"/>
      <c r="H1308" s="103"/>
      <c r="I1308" s="22" t="s">
        <v>193</v>
      </c>
      <c r="J1308" s="24"/>
      <c r="K1308" s="23"/>
      <c r="L1308" s="23"/>
      <c r="M1308" s="23"/>
      <c r="N1308" s="23"/>
      <c r="O1308" s="24"/>
      <c r="P1308" s="115"/>
      <c r="Q1308" s="115"/>
      <c r="R1308" s="190"/>
      <c r="S1308" s="190"/>
      <c r="T1308" s="190"/>
      <c r="U1308" s="92">
        <f t="shared" si="186"/>
        <v>0</v>
      </c>
      <c r="V1308" s="179"/>
      <c r="W1308" s="129">
        <f t="shared" si="187"/>
        <v>0</v>
      </c>
    </row>
    <row r="1309" spans="1:23" ht="36" customHeight="1" outlineLevel="7" x14ac:dyDescent="0.2">
      <c r="A1309" s="91"/>
      <c r="B1309" s="93"/>
      <c r="C1309" s="95"/>
      <c r="D1309" s="95"/>
      <c r="E1309" s="97"/>
      <c r="F1309" s="101"/>
      <c r="G1309" s="103"/>
      <c r="H1309" s="103"/>
      <c r="I1309" s="4" t="s">
        <v>291</v>
      </c>
      <c r="J1309" s="6" t="s">
        <v>256</v>
      </c>
      <c r="K1309" s="5">
        <v>20700</v>
      </c>
      <c r="L1309" s="5">
        <v>0</v>
      </c>
      <c r="M1309" s="5">
        <f t="shared" si="188"/>
        <v>0</v>
      </c>
      <c r="N1309" s="5">
        <v>0</v>
      </c>
      <c r="O1309" s="6">
        <f t="shared" ref="O1309:O1315" si="196">N1309/K1309</f>
        <v>0</v>
      </c>
      <c r="P1309" s="116"/>
      <c r="Q1309" s="116"/>
      <c r="R1309" s="191"/>
      <c r="S1309" s="191"/>
      <c r="T1309" s="191">
        <v>0</v>
      </c>
      <c r="U1309" s="92">
        <f t="shared" si="186"/>
        <v>0</v>
      </c>
      <c r="V1309" s="179">
        <v>0</v>
      </c>
      <c r="W1309" s="129">
        <f t="shared" si="187"/>
        <v>0</v>
      </c>
    </row>
    <row r="1310" spans="1:23" ht="36" customHeight="1" outlineLevel="7" x14ac:dyDescent="0.2">
      <c r="A1310" s="91"/>
      <c r="B1310" s="93"/>
      <c r="C1310" s="95"/>
      <c r="D1310" s="95"/>
      <c r="E1310" s="97"/>
      <c r="F1310" s="101"/>
      <c r="G1310" s="103"/>
      <c r="H1310" s="103"/>
      <c r="I1310" s="4" t="s">
        <v>292</v>
      </c>
      <c r="J1310" s="6" t="s">
        <v>257</v>
      </c>
      <c r="K1310" s="5">
        <v>100</v>
      </c>
      <c r="L1310" s="5">
        <v>0</v>
      </c>
      <c r="M1310" s="5">
        <f t="shared" si="188"/>
        <v>0</v>
      </c>
      <c r="N1310" s="5">
        <v>0</v>
      </c>
      <c r="O1310" s="6">
        <f t="shared" si="196"/>
        <v>0</v>
      </c>
      <c r="P1310" s="116"/>
      <c r="Q1310" s="116"/>
      <c r="R1310" s="191"/>
      <c r="S1310" s="191"/>
      <c r="T1310" s="191">
        <v>0</v>
      </c>
      <c r="U1310" s="92">
        <f t="shared" si="186"/>
        <v>0</v>
      </c>
      <c r="V1310" s="179">
        <v>0</v>
      </c>
      <c r="W1310" s="129">
        <f t="shared" si="187"/>
        <v>0</v>
      </c>
    </row>
    <row r="1311" spans="1:23" ht="36" customHeight="1" outlineLevel="7" x14ac:dyDescent="0.2">
      <c r="A1311" s="91"/>
      <c r="B1311" s="93"/>
      <c r="C1311" s="95"/>
      <c r="D1311" s="95"/>
      <c r="E1311" s="97"/>
      <c r="F1311" s="101"/>
      <c r="G1311" s="103"/>
      <c r="H1311" s="103"/>
      <c r="I1311" s="4" t="s">
        <v>231</v>
      </c>
      <c r="J1311" s="6" t="s">
        <v>256</v>
      </c>
      <c r="K1311" s="5">
        <v>20700</v>
      </c>
      <c r="L1311" s="5">
        <v>0</v>
      </c>
      <c r="M1311" s="5">
        <f t="shared" si="188"/>
        <v>0</v>
      </c>
      <c r="N1311" s="5">
        <v>0</v>
      </c>
      <c r="O1311" s="6">
        <f t="shared" si="196"/>
        <v>0</v>
      </c>
      <c r="P1311" s="116"/>
      <c r="Q1311" s="116"/>
      <c r="R1311" s="191"/>
      <c r="S1311" s="191"/>
      <c r="T1311" s="191">
        <v>0</v>
      </c>
      <c r="U1311" s="92">
        <f t="shared" si="186"/>
        <v>0</v>
      </c>
      <c r="V1311" s="179">
        <v>0</v>
      </c>
      <c r="W1311" s="129">
        <f t="shared" si="187"/>
        <v>0</v>
      </c>
    </row>
    <row r="1312" spans="1:23" ht="36" customHeight="1" outlineLevel="7" x14ac:dyDescent="0.2">
      <c r="A1312" s="91"/>
      <c r="B1312" s="93"/>
      <c r="C1312" s="95"/>
      <c r="D1312" s="95"/>
      <c r="E1312" s="97"/>
      <c r="F1312" s="101"/>
      <c r="G1312" s="103"/>
      <c r="H1312" s="103"/>
      <c r="I1312" s="4" t="s">
        <v>80</v>
      </c>
      <c r="J1312" s="6" t="s">
        <v>256</v>
      </c>
      <c r="K1312" s="5">
        <v>20700</v>
      </c>
      <c r="L1312" s="5">
        <v>0</v>
      </c>
      <c r="M1312" s="5">
        <f t="shared" si="188"/>
        <v>0</v>
      </c>
      <c r="N1312" s="5">
        <v>0</v>
      </c>
      <c r="O1312" s="6">
        <f t="shared" si="196"/>
        <v>0</v>
      </c>
      <c r="P1312" s="116"/>
      <c r="Q1312" s="116"/>
      <c r="R1312" s="191"/>
      <c r="S1312" s="191"/>
      <c r="T1312" s="191">
        <v>0</v>
      </c>
      <c r="U1312" s="92">
        <f t="shared" si="186"/>
        <v>0</v>
      </c>
      <c r="V1312" s="179">
        <v>0</v>
      </c>
      <c r="W1312" s="129">
        <f t="shared" si="187"/>
        <v>0</v>
      </c>
    </row>
    <row r="1313" spans="1:23" ht="36" customHeight="1" outlineLevel="7" x14ac:dyDescent="0.2">
      <c r="A1313" s="91"/>
      <c r="B1313" s="93"/>
      <c r="C1313" s="95"/>
      <c r="D1313" s="95"/>
      <c r="E1313" s="97"/>
      <c r="F1313" s="101"/>
      <c r="G1313" s="103"/>
      <c r="H1313" s="103"/>
      <c r="I1313" s="4" t="s">
        <v>82</v>
      </c>
      <c r="J1313" s="6" t="s">
        <v>257</v>
      </c>
      <c r="K1313" s="5">
        <v>100</v>
      </c>
      <c r="L1313" s="5">
        <v>0</v>
      </c>
      <c r="M1313" s="5">
        <f t="shared" si="188"/>
        <v>0</v>
      </c>
      <c r="N1313" s="5">
        <v>0</v>
      </c>
      <c r="O1313" s="6">
        <f t="shared" si="196"/>
        <v>0</v>
      </c>
      <c r="P1313" s="116"/>
      <c r="Q1313" s="116"/>
      <c r="R1313" s="191"/>
      <c r="S1313" s="191"/>
      <c r="T1313" s="191">
        <v>0</v>
      </c>
      <c r="U1313" s="92">
        <f t="shared" si="186"/>
        <v>0</v>
      </c>
      <c r="V1313" s="179">
        <v>0</v>
      </c>
      <c r="W1313" s="129">
        <f t="shared" si="187"/>
        <v>0</v>
      </c>
    </row>
    <row r="1314" spans="1:23" ht="36" customHeight="1" outlineLevel="7" x14ac:dyDescent="0.2">
      <c r="A1314" s="91"/>
      <c r="B1314" s="93"/>
      <c r="C1314" s="95"/>
      <c r="D1314" s="95"/>
      <c r="E1314" s="97"/>
      <c r="F1314" s="101"/>
      <c r="G1314" s="103"/>
      <c r="H1314" s="103"/>
      <c r="I1314" s="4" t="s">
        <v>293</v>
      </c>
      <c r="J1314" s="6" t="s">
        <v>256</v>
      </c>
      <c r="K1314" s="5">
        <v>20700</v>
      </c>
      <c r="L1314" s="5">
        <v>0</v>
      </c>
      <c r="M1314" s="5">
        <f t="shared" si="188"/>
        <v>0</v>
      </c>
      <c r="N1314" s="5">
        <v>0</v>
      </c>
      <c r="O1314" s="6">
        <f t="shared" si="196"/>
        <v>0</v>
      </c>
      <c r="P1314" s="116"/>
      <c r="Q1314" s="116"/>
      <c r="R1314" s="191"/>
      <c r="S1314" s="191"/>
      <c r="T1314" s="191">
        <v>0</v>
      </c>
      <c r="U1314" s="92">
        <f t="shared" ref="U1314:U1377" si="197">T1314-N1314</f>
        <v>0</v>
      </c>
      <c r="V1314" s="179">
        <v>0</v>
      </c>
      <c r="W1314" s="129">
        <f t="shared" ref="W1314:W1377" si="198">V1314-N1314</f>
        <v>0</v>
      </c>
    </row>
    <row r="1315" spans="1:23" ht="36" customHeight="1" outlineLevel="7" x14ac:dyDescent="0.2">
      <c r="A1315" s="91"/>
      <c r="B1315" s="93"/>
      <c r="C1315" s="95"/>
      <c r="D1315" s="95"/>
      <c r="E1315" s="97"/>
      <c r="F1315" s="101"/>
      <c r="G1315" s="103"/>
      <c r="H1315" s="103"/>
      <c r="I1315" s="4" t="s">
        <v>294</v>
      </c>
      <c r="J1315" s="6" t="s">
        <v>257</v>
      </c>
      <c r="K1315" s="5">
        <v>100</v>
      </c>
      <c r="L1315" s="5">
        <v>0</v>
      </c>
      <c r="M1315" s="5">
        <f t="shared" ref="M1315:M1378" si="199">N1315-L1315</f>
        <v>0</v>
      </c>
      <c r="N1315" s="5">
        <v>0</v>
      </c>
      <c r="O1315" s="6">
        <f t="shared" si="196"/>
        <v>0</v>
      </c>
      <c r="P1315" s="116"/>
      <c r="Q1315" s="116"/>
      <c r="R1315" s="191"/>
      <c r="S1315" s="191"/>
      <c r="T1315" s="191">
        <v>0</v>
      </c>
      <c r="U1315" s="92">
        <f t="shared" si="197"/>
        <v>0</v>
      </c>
      <c r="V1315" s="179">
        <v>0</v>
      </c>
      <c r="W1315" s="129">
        <f t="shared" si="198"/>
        <v>0</v>
      </c>
    </row>
    <row r="1316" spans="1:23" ht="36" customHeight="1" outlineLevel="5" x14ac:dyDescent="0.2">
      <c r="A1316" s="91"/>
      <c r="B1316" s="93"/>
      <c r="C1316" s="95"/>
      <c r="D1316" s="95"/>
      <c r="E1316" s="97"/>
      <c r="F1316" s="101"/>
      <c r="G1316" s="103"/>
      <c r="H1316" s="103"/>
      <c r="I1316" s="22" t="s">
        <v>194</v>
      </c>
      <c r="J1316" s="24"/>
      <c r="K1316" s="23"/>
      <c r="L1316" s="23"/>
      <c r="M1316" s="23"/>
      <c r="N1316" s="23"/>
      <c r="O1316" s="24"/>
      <c r="P1316" s="115"/>
      <c r="Q1316" s="115"/>
      <c r="R1316" s="190"/>
      <c r="S1316" s="190"/>
      <c r="T1316" s="190"/>
      <c r="U1316" s="92">
        <f t="shared" si="197"/>
        <v>0</v>
      </c>
      <c r="V1316" s="179"/>
      <c r="W1316" s="129">
        <f t="shared" si="198"/>
        <v>0</v>
      </c>
    </row>
    <row r="1317" spans="1:23" ht="36" customHeight="1" outlineLevel="7" x14ac:dyDescent="0.2">
      <c r="A1317" s="91"/>
      <c r="B1317" s="93"/>
      <c r="C1317" s="95"/>
      <c r="D1317" s="95"/>
      <c r="E1317" s="97"/>
      <c r="F1317" s="101"/>
      <c r="G1317" s="103"/>
      <c r="H1317" s="103"/>
      <c r="I1317" s="4" t="s">
        <v>291</v>
      </c>
      <c r="J1317" s="6" t="s">
        <v>256</v>
      </c>
      <c r="K1317" s="5">
        <v>13600</v>
      </c>
      <c r="L1317" s="5">
        <v>0</v>
      </c>
      <c r="M1317" s="5">
        <f t="shared" si="199"/>
        <v>0</v>
      </c>
      <c r="N1317" s="5">
        <v>0</v>
      </c>
      <c r="O1317" s="6">
        <f t="shared" ref="O1317:O1323" si="200">N1317/K1317</f>
        <v>0</v>
      </c>
      <c r="P1317" s="116"/>
      <c r="Q1317" s="116"/>
      <c r="R1317" s="191"/>
      <c r="S1317" s="191"/>
      <c r="T1317" s="191">
        <v>0</v>
      </c>
      <c r="U1317" s="92">
        <f t="shared" si="197"/>
        <v>0</v>
      </c>
      <c r="V1317" s="179">
        <v>0</v>
      </c>
      <c r="W1317" s="129">
        <f t="shared" si="198"/>
        <v>0</v>
      </c>
    </row>
    <row r="1318" spans="1:23" ht="36" customHeight="1" outlineLevel="7" x14ac:dyDescent="0.2">
      <c r="A1318" s="91"/>
      <c r="B1318" s="93"/>
      <c r="C1318" s="95"/>
      <c r="D1318" s="95"/>
      <c r="E1318" s="97"/>
      <c r="F1318" s="101"/>
      <c r="G1318" s="103"/>
      <c r="H1318" s="103"/>
      <c r="I1318" s="4" t="s">
        <v>292</v>
      </c>
      <c r="J1318" s="6" t="s">
        <v>257</v>
      </c>
      <c r="K1318" s="5">
        <v>100</v>
      </c>
      <c r="L1318" s="5">
        <v>0</v>
      </c>
      <c r="M1318" s="5">
        <f t="shared" si="199"/>
        <v>0</v>
      </c>
      <c r="N1318" s="5">
        <v>0</v>
      </c>
      <c r="O1318" s="6">
        <f t="shared" si="200"/>
        <v>0</v>
      </c>
      <c r="P1318" s="116"/>
      <c r="Q1318" s="116"/>
      <c r="R1318" s="191"/>
      <c r="S1318" s="191"/>
      <c r="T1318" s="191">
        <v>0</v>
      </c>
      <c r="U1318" s="92">
        <f t="shared" si="197"/>
        <v>0</v>
      </c>
      <c r="V1318" s="179">
        <v>0</v>
      </c>
      <c r="W1318" s="129">
        <f t="shared" si="198"/>
        <v>0</v>
      </c>
    </row>
    <row r="1319" spans="1:23" ht="36" customHeight="1" outlineLevel="7" x14ac:dyDescent="0.2">
      <c r="A1319" s="91"/>
      <c r="B1319" s="93"/>
      <c r="C1319" s="95"/>
      <c r="D1319" s="95"/>
      <c r="E1319" s="97"/>
      <c r="F1319" s="101"/>
      <c r="G1319" s="103"/>
      <c r="H1319" s="103"/>
      <c r="I1319" s="4" t="s">
        <v>231</v>
      </c>
      <c r="J1319" s="6" t="s">
        <v>256</v>
      </c>
      <c r="K1319" s="5">
        <v>13600</v>
      </c>
      <c r="L1319" s="5">
        <v>0</v>
      </c>
      <c r="M1319" s="5">
        <f t="shared" si="199"/>
        <v>0</v>
      </c>
      <c r="N1319" s="5">
        <v>0</v>
      </c>
      <c r="O1319" s="6">
        <f t="shared" si="200"/>
        <v>0</v>
      </c>
      <c r="P1319" s="116"/>
      <c r="Q1319" s="116"/>
      <c r="R1319" s="191"/>
      <c r="S1319" s="191"/>
      <c r="T1319" s="191">
        <v>0</v>
      </c>
      <c r="U1319" s="92">
        <f t="shared" si="197"/>
        <v>0</v>
      </c>
      <c r="V1319" s="179">
        <v>0</v>
      </c>
      <c r="W1319" s="129">
        <f t="shared" si="198"/>
        <v>0</v>
      </c>
    </row>
    <row r="1320" spans="1:23" ht="36" customHeight="1" outlineLevel="7" x14ac:dyDescent="0.2">
      <c r="A1320" s="91"/>
      <c r="B1320" s="93"/>
      <c r="C1320" s="95"/>
      <c r="D1320" s="95"/>
      <c r="E1320" s="97"/>
      <c r="F1320" s="101"/>
      <c r="G1320" s="103"/>
      <c r="H1320" s="103"/>
      <c r="I1320" s="4" t="s">
        <v>80</v>
      </c>
      <c r="J1320" s="6" t="s">
        <v>256</v>
      </c>
      <c r="K1320" s="5">
        <v>13600</v>
      </c>
      <c r="L1320" s="5">
        <v>0</v>
      </c>
      <c r="M1320" s="5">
        <f t="shared" si="199"/>
        <v>0</v>
      </c>
      <c r="N1320" s="5">
        <v>0</v>
      </c>
      <c r="O1320" s="6">
        <f t="shared" si="200"/>
        <v>0</v>
      </c>
      <c r="P1320" s="116"/>
      <c r="Q1320" s="116"/>
      <c r="R1320" s="191"/>
      <c r="S1320" s="191"/>
      <c r="T1320" s="191">
        <v>0</v>
      </c>
      <c r="U1320" s="92">
        <f t="shared" si="197"/>
        <v>0</v>
      </c>
      <c r="V1320" s="179">
        <v>0</v>
      </c>
      <c r="W1320" s="129">
        <f t="shared" si="198"/>
        <v>0</v>
      </c>
    </row>
    <row r="1321" spans="1:23" ht="36" customHeight="1" outlineLevel="7" x14ac:dyDescent="0.2">
      <c r="A1321" s="91"/>
      <c r="B1321" s="93"/>
      <c r="C1321" s="95"/>
      <c r="D1321" s="95"/>
      <c r="E1321" s="97"/>
      <c r="F1321" s="101"/>
      <c r="G1321" s="103"/>
      <c r="H1321" s="103"/>
      <c r="I1321" s="4" t="s">
        <v>82</v>
      </c>
      <c r="J1321" s="6" t="s">
        <v>257</v>
      </c>
      <c r="K1321" s="5">
        <v>100</v>
      </c>
      <c r="L1321" s="5">
        <v>0</v>
      </c>
      <c r="M1321" s="5">
        <f t="shared" si="199"/>
        <v>0</v>
      </c>
      <c r="N1321" s="5">
        <v>0</v>
      </c>
      <c r="O1321" s="6">
        <f t="shared" si="200"/>
        <v>0</v>
      </c>
      <c r="P1321" s="116"/>
      <c r="Q1321" s="116"/>
      <c r="R1321" s="191"/>
      <c r="S1321" s="191"/>
      <c r="T1321" s="191">
        <v>0</v>
      </c>
      <c r="U1321" s="92">
        <f t="shared" si="197"/>
        <v>0</v>
      </c>
      <c r="V1321" s="179">
        <v>0</v>
      </c>
      <c r="W1321" s="129">
        <f t="shared" si="198"/>
        <v>0</v>
      </c>
    </row>
    <row r="1322" spans="1:23" ht="36" customHeight="1" outlineLevel="7" x14ac:dyDescent="0.2">
      <c r="A1322" s="91"/>
      <c r="B1322" s="93"/>
      <c r="C1322" s="95"/>
      <c r="D1322" s="95"/>
      <c r="E1322" s="97"/>
      <c r="F1322" s="101"/>
      <c r="G1322" s="103"/>
      <c r="H1322" s="103"/>
      <c r="I1322" s="4" t="s">
        <v>293</v>
      </c>
      <c r="J1322" s="6" t="s">
        <v>256</v>
      </c>
      <c r="K1322" s="5">
        <v>13600</v>
      </c>
      <c r="L1322" s="5">
        <v>0</v>
      </c>
      <c r="M1322" s="5">
        <f t="shared" si="199"/>
        <v>0</v>
      </c>
      <c r="N1322" s="5">
        <v>0</v>
      </c>
      <c r="O1322" s="6">
        <f t="shared" si="200"/>
        <v>0</v>
      </c>
      <c r="P1322" s="116"/>
      <c r="Q1322" s="116"/>
      <c r="R1322" s="191"/>
      <c r="S1322" s="191"/>
      <c r="T1322" s="191">
        <v>0</v>
      </c>
      <c r="U1322" s="92">
        <f t="shared" si="197"/>
        <v>0</v>
      </c>
      <c r="V1322" s="179">
        <v>0</v>
      </c>
      <c r="W1322" s="129">
        <f t="shared" si="198"/>
        <v>0</v>
      </c>
    </row>
    <row r="1323" spans="1:23" ht="36" customHeight="1" outlineLevel="7" x14ac:dyDescent="0.2">
      <c r="A1323" s="91"/>
      <c r="B1323" s="93"/>
      <c r="C1323" s="95"/>
      <c r="D1323" s="95"/>
      <c r="E1323" s="97"/>
      <c r="F1323" s="101"/>
      <c r="G1323" s="103"/>
      <c r="H1323" s="103"/>
      <c r="I1323" s="4" t="s">
        <v>294</v>
      </c>
      <c r="J1323" s="6" t="s">
        <v>257</v>
      </c>
      <c r="K1323" s="5">
        <v>100</v>
      </c>
      <c r="L1323" s="5">
        <v>0</v>
      </c>
      <c r="M1323" s="5">
        <f t="shared" si="199"/>
        <v>0</v>
      </c>
      <c r="N1323" s="5">
        <v>0</v>
      </c>
      <c r="O1323" s="6">
        <f t="shared" si="200"/>
        <v>0</v>
      </c>
      <c r="P1323" s="116"/>
      <c r="Q1323" s="116"/>
      <c r="R1323" s="191"/>
      <c r="S1323" s="191"/>
      <c r="T1323" s="191">
        <v>0</v>
      </c>
      <c r="U1323" s="92">
        <f t="shared" si="197"/>
        <v>0</v>
      </c>
      <c r="V1323" s="179">
        <v>0</v>
      </c>
      <c r="W1323" s="129">
        <f t="shared" si="198"/>
        <v>0</v>
      </c>
    </row>
    <row r="1324" spans="1:23" ht="36" customHeight="1" outlineLevel="5" x14ac:dyDescent="0.2">
      <c r="A1324" s="91"/>
      <c r="B1324" s="93"/>
      <c r="C1324" s="95"/>
      <c r="D1324" s="95"/>
      <c r="E1324" s="97"/>
      <c r="F1324" s="101"/>
      <c r="G1324" s="103"/>
      <c r="H1324" s="103"/>
      <c r="I1324" s="22" t="s">
        <v>195</v>
      </c>
      <c r="J1324" s="24"/>
      <c r="K1324" s="23"/>
      <c r="L1324" s="23"/>
      <c r="M1324" s="23"/>
      <c r="N1324" s="23"/>
      <c r="O1324" s="24"/>
      <c r="P1324" s="115"/>
      <c r="Q1324" s="115"/>
      <c r="R1324" s="190"/>
      <c r="S1324" s="190"/>
      <c r="T1324" s="190"/>
      <c r="U1324" s="92">
        <f t="shared" si="197"/>
        <v>0</v>
      </c>
      <c r="V1324" s="179"/>
      <c r="W1324" s="129">
        <f t="shared" si="198"/>
        <v>0</v>
      </c>
    </row>
    <row r="1325" spans="1:23" ht="36" customHeight="1" outlineLevel="7" x14ac:dyDescent="0.2">
      <c r="A1325" s="91"/>
      <c r="B1325" s="93"/>
      <c r="C1325" s="95"/>
      <c r="D1325" s="95"/>
      <c r="E1325" s="97"/>
      <c r="F1325" s="101"/>
      <c r="G1325" s="103"/>
      <c r="H1325" s="103"/>
      <c r="I1325" s="4" t="s">
        <v>291</v>
      </c>
      <c r="J1325" s="6" t="s">
        <v>256</v>
      </c>
      <c r="K1325" s="5">
        <v>7000</v>
      </c>
      <c r="L1325" s="5">
        <v>0</v>
      </c>
      <c r="M1325" s="5">
        <f t="shared" si="199"/>
        <v>0</v>
      </c>
      <c r="N1325" s="5">
        <v>0</v>
      </c>
      <c r="O1325" s="6">
        <f t="shared" ref="O1325:O1331" si="201">N1325/K1325</f>
        <v>0</v>
      </c>
      <c r="P1325" s="116"/>
      <c r="Q1325" s="116"/>
      <c r="R1325" s="191"/>
      <c r="S1325" s="191"/>
      <c r="T1325" s="191">
        <v>0</v>
      </c>
      <c r="U1325" s="92">
        <f t="shared" si="197"/>
        <v>0</v>
      </c>
      <c r="V1325" s="179">
        <v>0</v>
      </c>
      <c r="W1325" s="129">
        <f t="shared" si="198"/>
        <v>0</v>
      </c>
    </row>
    <row r="1326" spans="1:23" ht="36" customHeight="1" outlineLevel="7" x14ac:dyDescent="0.2">
      <c r="A1326" s="91"/>
      <c r="B1326" s="93"/>
      <c r="C1326" s="95"/>
      <c r="D1326" s="95"/>
      <c r="E1326" s="97"/>
      <c r="F1326" s="101"/>
      <c r="G1326" s="103"/>
      <c r="H1326" s="103"/>
      <c r="I1326" s="4" t="s">
        <v>292</v>
      </c>
      <c r="J1326" s="6" t="s">
        <v>257</v>
      </c>
      <c r="K1326" s="5">
        <v>100</v>
      </c>
      <c r="L1326" s="5">
        <v>0</v>
      </c>
      <c r="M1326" s="5">
        <f t="shared" si="199"/>
        <v>0</v>
      </c>
      <c r="N1326" s="5">
        <v>0</v>
      </c>
      <c r="O1326" s="6">
        <f t="shared" si="201"/>
        <v>0</v>
      </c>
      <c r="P1326" s="116"/>
      <c r="Q1326" s="116"/>
      <c r="R1326" s="191"/>
      <c r="S1326" s="191"/>
      <c r="T1326" s="191">
        <v>0</v>
      </c>
      <c r="U1326" s="92">
        <f t="shared" si="197"/>
        <v>0</v>
      </c>
      <c r="V1326" s="179">
        <v>0</v>
      </c>
      <c r="W1326" s="129">
        <f t="shared" si="198"/>
        <v>0</v>
      </c>
    </row>
    <row r="1327" spans="1:23" ht="36" customHeight="1" outlineLevel="7" x14ac:dyDescent="0.2">
      <c r="A1327" s="91"/>
      <c r="B1327" s="93"/>
      <c r="C1327" s="95"/>
      <c r="D1327" s="95"/>
      <c r="E1327" s="97"/>
      <c r="F1327" s="101"/>
      <c r="G1327" s="103"/>
      <c r="H1327" s="103"/>
      <c r="I1327" s="4" t="s">
        <v>231</v>
      </c>
      <c r="J1327" s="6" t="s">
        <v>256</v>
      </c>
      <c r="K1327" s="5">
        <v>7000</v>
      </c>
      <c r="L1327" s="5">
        <v>0</v>
      </c>
      <c r="M1327" s="5">
        <f t="shared" si="199"/>
        <v>0</v>
      </c>
      <c r="N1327" s="5">
        <v>0</v>
      </c>
      <c r="O1327" s="6">
        <f t="shared" si="201"/>
        <v>0</v>
      </c>
      <c r="P1327" s="116"/>
      <c r="Q1327" s="116"/>
      <c r="R1327" s="191"/>
      <c r="S1327" s="191"/>
      <c r="T1327" s="191">
        <v>0</v>
      </c>
      <c r="U1327" s="92">
        <f t="shared" si="197"/>
        <v>0</v>
      </c>
      <c r="V1327" s="179">
        <v>0</v>
      </c>
      <c r="W1327" s="129">
        <f t="shared" si="198"/>
        <v>0</v>
      </c>
    </row>
    <row r="1328" spans="1:23" ht="36" customHeight="1" outlineLevel="7" x14ac:dyDescent="0.2">
      <c r="A1328" s="91"/>
      <c r="B1328" s="93"/>
      <c r="C1328" s="95"/>
      <c r="D1328" s="95"/>
      <c r="E1328" s="97"/>
      <c r="F1328" s="101"/>
      <c r="G1328" s="103"/>
      <c r="H1328" s="103"/>
      <c r="I1328" s="4" t="s">
        <v>80</v>
      </c>
      <c r="J1328" s="6" t="s">
        <v>256</v>
      </c>
      <c r="K1328" s="5">
        <v>7000</v>
      </c>
      <c r="L1328" s="5">
        <v>0</v>
      </c>
      <c r="M1328" s="5">
        <f t="shared" si="199"/>
        <v>0</v>
      </c>
      <c r="N1328" s="5">
        <v>0</v>
      </c>
      <c r="O1328" s="6">
        <f t="shared" si="201"/>
        <v>0</v>
      </c>
      <c r="P1328" s="116"/>
      <c r="Q1328" s="116"/>
      <c r="R1328" s="191"/>
      <c r="S1328" s="191"/>
      <c r="T1328" s="191">
        <v>0</v>
      </c>
      <c r="U1328" s="92">
        <f t="shared" si="197"/>
        <v>0</v>
      </c>
      <c r="V1328" s="179">
        <v>0</v>
      </c>
      <c r="W1328" s="129">
        <f t="shared" si="198"/>
        <v>0</v>
      </c>
    </row>
    <row r="1329" spans="1:23" ht="36" customHeight="1" outlineLevel="7" x14ac:dyDescent="0.2">
      <c r="A1329" s="91"/>
      <c r="B1329" s="93"/>
      <c r="C1329" s="95"/>
      <c r="D1329" s="95"/>
      <c r="E1329" s="97"/>
      <c r="F1329" s="101"/>
      <c r="G1329" s="103"/>
      <c r="H1329" s="103"/>
      <c r="I1329" s="4" t="s">
        <v>82</v>
      </c>
      <c r="J1329" s="6" t="s">
        <v>257</v>
      </c>
      <c r="K1329" s="5">
        <v>100</v>
      </c>
      <c r="L1329" s="5">
        <v>0</v>
      </c>
      <c r="M1329" s="5">
        <f t="shared" si="199"/>
        <v>0</v>
      </c>
      <c r="N1329" s="5">
        <v>0</v>
      </c>
      <c r="O1329" s="6">
        <f t="shared" si="201"/>
        <v>0</v>
      </c>
      <c r="P1329" s="116"/>
      <c r="Q1329" s="116"/>
      <c r="R1329" s="191"/>
      <c r="S1329" s="191"/>
      <c r="T1329" s="191">
        <v>0</v>
      </c>
      <c r="U1329" s="92">
        <f t="shared" si="197"/>
        <v>0</v>
      </c>
      <c r="V1329" s="179">
        <v>0</v>
      </c>
      <c r="W1329" s="129">
        <f t="shared" si="198"/>
        <v>0</v>
      </c>
    </row>
    <row r="1330" spans="1:23" ht="36" customHeight="1" outlineLevel="7" x14ac:dyDescent="0.2">
      <c r="A1330" s="91"/>
      <c r="B1330" s="93"/>
      <c r="C1330" s="95"/>
      <c r="D1330" s="95"/>
      <c r="E1330" s="97"/>
      <c r="F1330" s="101"/>
      <c r="G1330" s="103"/>
      <c r="H1330" s="103"/>
      <c r="I1330" s="4" t="s">
        <v>293</v>
      </c>
      <c r="J1330" s="6" t="s">
        <v>256</v>
      </c>
      <c r="K1330" s="5">
        <v>7000</v>
      </c>
      <c r="L1330" s="5">
        <v>0</v>
      </c>
      <c r="M1330" s="5">
        <f t="shared" si="199"/>
        <v>0</v>
      </c>
      <c r="N1330" s="5">
        <v>0</v>
      </c>
      <c r="O1330" s="6">
        <f t="shared" si="201"/>
        <v>0</v>
      </c>
      <c r="P1330" s="116"/>
      <c r="Q1330" s="116"/>
      <c r="R1330" s="191"/>
      <c r="S1330" s="191"/>
      <c r="T1330" s="191">
        <v>0</v>
      </c>
      <c r="U1330" s="92">
        <f t="shared" si="197"/>
        <v>0</v>
      </c>
      <c r="V1330" s="179">
        <v>0</v>
      </c>
      <c r="W1330" s="129">
        <f t="shared" si="198"/>
        <v>0</v>
      </c>
    </row>
    <row r="1331" spans="1:23" ht="36" customHeight="1" outlineLevel="7" x14ac:dyDescent="0.2">
      <c r="A1331" s="91"/>
      <c r="B1331" s="93"/>
      <c r="C1331" s="95"/>
      <c r="D1331" s="95"/>
      <c r="E1331" s="97"/>
      <c r="F1331" s="101"/>
      <c r="G1331" s="103"/>
      <c r="H1331" s="103"/>
      <c r="I1331" s="4" t="s">
        <v>294</v>
      </c>
      <c r="J1331" s="6" t="s">
        <v>257</v>
      </c>
      <c r="K1331" s="5">
        <v>100</v>
      </c>
      <c r="L1331" s="5">
        <v>0</v>
      </c>
      <c r="M1331" s="5">
        <f t="shared" si="199"/>
        <v>0</v>
      </c>
      <c r="N1331" s="5">
        <v>0</v>
      </c>
      <c r="O1331" s="6">
        <f t="shared" si="201"/>
        <v>0</v>
      </c>
      <c r="P1331" s="116"/>
      <c r="Q1331" s="116"/>
      <c r="R1331" s="191"/>
      <c r="S1331" s="191"/>
      <c r="T1331" s="191">
        <v>0</v>
      </c>
      <c r="U1331" s="92">
        <f t="shared" si="197"/>
        <v>0</v>
      </c>
      <c r="V1331" s="179">
        <v>0</v>
      </c>
      <c r="W1331" s="129">
        <f t="shared" si="198"/>
        <v>0</v>
      </c>
    </row>
    <row r="1332" spans="1:23" ht="36" customHeight="1" outlineLevel="4" x14ac:dyDescent="0.2">
      <c r="A1332" s="91"/>
      <c r="B1332" s="93"/>
      <c r="C1332" s="95"/>
      <c r="D1332" s="95"/>
      <c r="E1332" s="97"/>
      <c r="F1332" s="101"/>
      <c r="G1332" s="101"/>
      <c r="H1332" s="101"/>
      <c r="I1332" s="19" t="s">
        <v>137</v>
      </c>
      <c r="J1332" s="21"/>
      <c r="K1332" s="20"/>
      <c r="L1332" s="20"/>
      <c r="M1332" s="20"/>
      <c r="N1332" s="20"/>
      <c r="O1332" s="21"/>
      <c r="P1332" s="105"/>
      <c r="Q1332" s="105"/>
      <c r="R1332" s="185"/>
      <c r="S1332" s="185"/>
      <c r="T1332" s="185"/>
      <c r="U1332" s="92">
        <f t="shared" si="197"/>
        <v>0</v>
      </c>
      <c r="V1332" s="179"/>
      <c r="W1332" s="129">
        <f t="shared" si="198"/>
        <v>0</v>
      </c>
    </row>
    <row r="1333" spans="1:23" ht="36" customHeight="1" outlineLevel="5" x14ac:dyDescent="0.2">
      <c r="A1333" s="91"/>
      <c r="B1333" s="93"/>
      <c r="C1333" s="95"/>
      <c r="D1333" s="95"/>
      <c r="E1333" s="97"/>
      <c r="F1333" s="101"/>
      <c r="G1333" s="103"/>
      <c r="H1333" s="103"/>
      <c r="I1333" s="22" t="s">
        <v>196</v>
      </c>
      <c r="J1333" s="24"/>
      <c r="K1333" s="23"/>
      <c r="L1333" s="23"/>
      <c r="M1333" s="23"/>
      <c r="N1333" s="23"/>
      <c r="O1333" s="24"/>
      <c r="P1333" s="115"/>
      <c r="Q1333" s="115"/>
      <c r="R1333" s="190"/>
      <c r="S1333" s="190"/>
      <c r="T1333" s="190"/>
      <c r="U1333" s="92">
        <f t="shared" si="197"/>
        <v>0</v>
      </c>
      <c r="V1333" s="179"/>
      <c r="W1333" s="129">
        <f t="shared" si="198"/>
        <v>0</v>
      </c>
    </row>
    <row r="1334" spans="1:23" ht="36" customHeight="1" outlineLevel="7" x14ac:dyDescent="0.2">
      <c r="A1334" s="91"/>
      <c r="B1334" s="93"/>
      <c r="C1334" s="95"/>
      <c r="D1334" s="95"/>
      <c r="E1334" s="97"/>
      <c r="F1334" s="101"/>
      <c r="G1334" s="103"/>
      <c r="H1334" s="103"/>
      <c r="I1334" s="4" t="s">
        <v>291</v>
      </c>
      <c r="J1334" s="6" t="s">
        <v>256</v>
      </c>
      <c r="K1334" s="5">
        <v>132600</v>
      </c>
      <c r="L1334" s="5">
        <v>0</v>
      </c>
      <c r="M1334" s="5">
        <f t="shared" si="199"/>
        <v>0</v>
      </c>
      <c r="N1334" s="5">
        <v>0</v>
      </c>
      <c r="O1334" s="6">
        <f t="shared" ref="O1334:O1340" si="202">N1334/K1334</f>
        <v>0</v>
      </c>
      <c r="P1334" s="116"/>
      <c r="Q1334" s="116"/>
      <c r="R1334" s="191"/>
      <c r="S1334" s="191"/>
      <c r="T1334" s="191">
        <v>0</v>
      </c>
      <c r="U1334" s="92">
        <f t="shared" si="197"/>
        <v>0</v>
      </c>
      <c r="V1334" s="179">
        <v>0</v>
      </c>
      <c r="W1334" s="129">
        <f t="shared" si="198"/>
        <v>0</v>
      </c>
    </row>
    <row r="1335" spans="1:23" ht="36" customHeight="1" outlineLevel="7" x14ac:dyDescent="0.2">
      <c r="A1335" s="91"/>
      <c r="B1335" s="93"/>
      <c r="C1335" s="95"/>
      <c r="D1335" s="95"/>
      <c r="E1335" s="97"/>
      <c r="F1335" s="101"/>
      <c r="G1335" s="103"/>
      <c r="H1335" s="103"/>
      <c r="I1335" s="4" t="s">
        <v>292</v>
      </c>
      <c r="J1335" s="6" t="s">
        <v>257</v>
      </c>
      <c r="K1335" s="5">
        <v>100</v>
      </c>
      <c r="L1335" s="5">
        <v>0</v>
      </c>
      <c r="M1335" s="5">
        <f t="shared" si="199"/>
        <v>0</v>
      </c>
      <c r="N1335" s="5">
        <v>0</v>
      </c>
      <c r="O1335" s="6">
        <f t="shared" si="202"/>
        <v>0</v>
      </c>
      <c r="P1335" s="116"/>
      <c r="Q1335" s="116"/>
      <c r="R1335" s="191"/>
      <c r="S1335" s="191"/>
      <c r="T1335" s="191">
        <v>0</v>
      </c>
      <c r="U1335" s="92">
        <f t="shared" si="197"/>
        <v>0</v>
      </c>
      <c r="V1335" s="179">
        <v>0</v>
      </c>
      <c r="W1335" s="129">
        <f t="shared" si="198"/>
        <v>0</v>
      </c>
    </row>
    <row r="1336" spans="1:23" ht="36" customHeight="1" outlineLevel="7" x14ac:dyDescent="0.2">
      <c r="A1336" s="91"/>
      <c r="B1336" s="93"/>
      <c r="C1336" s="95"/>
      <c r="D1336" s="95"/>
      <c r="E1336" s="97"/>
      <c r="F1336" s="101"/>
      <c r="G1336" s="103"/>
      <c r="H1336" s="103"/>
      <c r="I1336" s="4" t="s">
        <v>231</v>
      </c>
      <c r="J1336" s="6" t="s">
        <v>256</v>
      </c>
      <c r="K1336" s="5">
        <v>132600</v>
      </c>
      <c r="L1336" s="5">
        <v>0</v>
      </c>
      <c r="M1336" s="5">
        <f t="shared" si="199"/>
        <v>0</v>
      </c>
      <c r="N1336" s="5">
        <v>0</v>
      </c>
      <c r="O1336" s="6">
        <f t="shared" si="202"/>
        <v>0</v>
      </c>
      <c r="P1336" s="116"/>
      <c r="Q1336" s="116"/>
      <c r="R1336" s="191"/>
      <c r="S1336" s="191"/>
      <c r="T1336" s="191">
        <v>0</v>
      </c>
      <c r="U1336" s="92">
        <f t="shared" si="197"/>
        <v>0</v>
      </c>
      <c r="V1336" s="179">
        <v>0</v>
      </c>
      <c r="W1336" s="129">
        <f t="shared" si="198"/>
        <v>0</v>
      </c>
    </row>
    <row r="1337" spans="1:23" ht="36" customHeight="1" outlineLevel="7" x14ac:dyDescent="0.2">
      <c r="A1337" s="91"/>
      <c r="B1337" s="93"/>
      <c r="C1337" s="95"/>
      <c r="D1337" s="95"/>
      <c r="E1337" s="97"/>
      <c r="F1337" s="101"/>
      <c r="G1337" s="103"/>
      <c r="H1337" s="103"/>
      <c r="I1337" s="4" t="s">
        <v>80</v>
      </c>
      <c r="J1337" s="6" t="s">
        <v>256</v>
      </c>
      <c r="K1337" s="5">
        <v>132600</v>
      </c>
      <c r="L1337" s="5">
        <v>0</v>
      </c>
      <c r="M1337" s="5">
        <f t="shared" si="199"/>
        <v>0</v>
      </c>
      <c r="N1337" s="5">
        <v>0</v>
      </c>
      <c r="O1337" s="6">
        <f t="shared" si="202"/>
        <v>0</v>
      </c>
      <c r="P1337" s="116"/>
      <c r="Q1337" s="116"/>
      <c r="R1337" s="191"/>
      <c r="S1337" s="191"/>
      <c r="T1337" s="191">
        <v>0</v>
      </c>
      <c r="U1337" s="92">
        <f t="shared" si="197"/>
        <v>0</v>
      </c>
      <c r="V1337" s="179">
        <v>0</v>
      </c>
      <c r="W1337" s="129">
        <f t="shared" si="198"/>
        <v>0</v>
      </c>
    </row>
    <row r="1338" spans="1:23" ht="36" customHeight="1" outlineLevel="7" x14ac:dyDescent="0.2">
      <c r="A1338" s="91"/>
      <c r="B1338" s="93"/>
      <c r="C1338" s="95"/>
      <c r="D1338" s="95"/>
      <c r="E1338" s="97"/>
      <c r="F1338" s="101"/>
      <c r="G1338" s="103"/>
      <c r="H1338" s="103"/>
      <c r="I1338" s="4" t="s">
        <v>82</v>
      </c>
      <c r="J1338" s="6" t="s">
        <v>257</v>
      </c>
      <c r="K1338" s="5">
        <v>100</v>
      </c>
      <c r="L1338" s="5">
        <v>0</v>
      </c>
      <c r="M1338" s="5">
        <f t="shared" si="199"/>
        <v>0</v>
      </c>
      <c r="N1338" s="5">
        <v>0</v>
      </c>
      <c r="O1338" s="6">
        <f t="shared" si="202"/>
        <v>0</v>
      </c>
      <c r="P1338" s="116"/>
      <c r="Q1338" s="116"/>
      <c r="R1338" s="191"/>
      <c r="S1338" s="191"/>
      <c r="T1338" s="191">
        <v>0</v>
      </c>
      <c r="U1338" s="92">
        <f t="shared" si="197"/>
        <v>0</v>
      </c>
      <c r="V1338" s="179">
        <v>0</v>
      </c>
      <c r="W1338" s="129">
        <f t="shared" si="198"/>
        <v>0</v>
      </c>
    </row>
    <row r="1339" spans="1:23" ht="36" customHeight="1" outlineLevel="7" x14ac:dyDescent="0.2">
      <c r="A1339" s="91"/>
      <c r="B1339" s="93"/>
      <c r="C1339" s="95"/>
      <c r="D1339" s="95"/>
      <c r="E1339" s="97"/>
      <c r="F1339" s="101"/>
      <c r="G1339" s="103"/>
      <c r="H1339" s="103"/>
      <c r="I1339" s="4" t="s">
        <v>293</v>
      </c>
      <c r="J1339" s="6" t="s">
        <v>256</v>
      </c>
      <c r="K1339" s="5">
        <v>132600</v>
      </c>
      <c r="L1339" s="5">
        <v>0</v>
      </c>
      <c r="M1339" s="5">
        <f t="shared" si="199"/>
        <v>0</v>
      </c>
      <c r="N1339" s="5">
        <v>0</v>
      </c>
      <c r="O1339" s="6">
        <f t="shared" si="202"/>
        <v>0</v>
      </c>
      <c r="P1339" s="116"/>
      <c r="Q1339" s="116"/>
      <c r="R1339" s="191"/>
      <c r="S1339" s="191"/>
      <c r="T1339" s="191">
        <v>0</v>
      </c>
      <c r="U1339" s="92">
        <f t="shared" si="197"/>
        <v>0</v>
      </c>
      <c r="V1339" s="179">
        <v>0</v>
      </c>
      <c r="W1339" s="129">
        <f t="shared" si="198"/>
        <v>0</v>
      </c>
    </row>
    <row r="1340" spans="1:23" ht="36" customHeight="1" outlineLevel="7" x14ac:dyDescent="0.2">
      <c r="A1340" s="91"/>
      <c r="B1340" s="93"/>
      <c r="C1340" s="95"/>
      <c r="D1340" s="95"/>
      <c r="E1340" s="97"/>
      <c r="F1340" s="101"/>
      <c r="G1340" s="103"/>
      <c r="H1340" s="103"/>
      <c r="I1340" s="4" t="s">
        <v>294</v>
      </c>
      <c r="J1340" s="6" t="s">
        <v>257</v>
      </c>
      <c r="K1340" s="5">
        <v>100</v>
      </c>
      <c r="L1340" s="5">
        <v>0</v>
      </c>
      <c r="M1340" s="5">
        <f t="shared" si="199"/>
        <v>0</v>
      </c>
      <c r="N1340" s="5">
        <v>0</v>
      </c>
      <c r="O1340" s="6">
        <f t="shared" si="202"/>
        <v>0</v>
      </c>
      <c r="P1340" s="116"/>
      <c r="Q1340" s="116"/>
      <c r="R1340" s="191"/>
      <c r="S1340" s="191"/>
      <c r="T1340" s="191">
        <v>0</v>
      </c>
      <c r="U1340" s="92">
        <f t="shared" si="197"/>
        <v>0</v>
      </c>
      <c r="V1340" s="179">
        <v>0</v>
      </c>
      <c r="W1340" s="129">
        <f t="shared" si="198"/>
        <v>0</v>
      </c>
    </row>
    <row r="1341" spans="1:23" ht="36" customHeight="1" outlineLevel="5" x14ac:dyDescent="0.2">
      <c r="A1341" s="91"/>
      <c r="B1341" s="93"/>
      <c r="C1341" s="95"/>
      <c r="D1341" s="95"/>
      <c r="E1341" s="97"/>
      <c r="F1341" s="101"/>
      <c r="G1341" s="103"/>
      <c r="H1341" s="103"/>
      <c r="I1341" s="22" t="s">
        <v>197</v>
      </c>
      <c r="J1341" s="24"/>
      <c r="K1341" s="23"/>
      <c r="L1341" s="23"/>
      <c r="M1341" s="23"/>
      <c r="N1341" s="23"/>
      <c r="O1341" s="24"/>
      <c r="P1341" s="115"/>
      <c r="Q1341" s="115"/>
      <c r="R1341" s="190"/>
      <c r="S1341" s="190"/>
      <c r="T1341" s="190"/>
      <c r="U1341" s="92">
        <f t="shared" si="197"/>
        <v>0</v>
      </c>
      <c r="V1341" s="179"/>
      <c r="W1341" s="129">
        <f t="shared" si="198"/>
        <v>0</v>
      </c>
    </row>
    <row r="1342" spans="1:23" ht="36" customHeight="1" outlineLevel="7" x14ac:dyDescent="0.2">
      <c r="A1342" s="91"/>
      <c r="B1342" s="93"/>
      <c r="C1342" s="95"/>
      <c r="D1342" s="95"/>
      <c r="E1342" s="97"/>
      <c r="F1342" s="101"/>
      <c r="G1342" s="103"/>
      <c r="H1342" s="103"/>
      <c r="I1342" s="4" t="s">
        <v>291</v>
      </c>
      <c r="J1342" s="6" t="s">
        <v>256</v>
      </c>
      <c r="K1342" s="5">
        <v>132600</v>
      </c>
      <c r="L1342" s="5">
        <v>0</v>
      </c>
      <c r="M1342" s="5">
        <f t="shared" si="199"/>
        <v>0</v>
      </c>
      <c r="N1342" s="5">
        <v>0</v>
      </c>
      <c r="O1342" s="6">
        <f t="shared" ref="O1342:O1348" si="203">N1342/K1342</f>
        <v>0</v>
      </c>
      <c r="P1342" s="116"/>
      <c r="Q1342" s="116"/>
      <c r="R1342" s="191"/>
      <c r="S1342" s="191"/>
      <c r="T1342" s="191">
        <v>0</v>
      </c>
      <c r="U1342" s="92">
        <f t="shared" si="197"/>
        <v>0</v>
      </c>
      <c r="V1342" s="179">
        <v>0</v>
      </c>
      <c r="W1342" s="129">
        <f t="shared" si="198"/>
        <v>0</v>
      </c>
    </row>
    <row r="1343" spans="1:23" ht="36" customHeight="1" outlineLevel="7" x14ac:dyDescent="0.2">
      <c r="A1343" s="91"/>
      <c r="B1343" s="93"/>
      <c r="C1343" s="95"/>
      <c r="D1343" s="95"/>
      <c r="E1343" s="97"/>
      <c r="F1343" s="101"/>
      <c r="G1343" s="103"/>
      <c r="H1343" s="103"/>
      <c r="I1343" s="4" t="s">
        <v>292</v>
      </c>
      <c r="J1343" s="6" t="s">
        <v>257</v>
      </c>
      <c r="K1343" s="5">
        <v>100</v>
      </c>
      <c r="L1343" s="5">
        <v>0</v>
      </c>
      <c r="M1343" s="5">
        <f t="shared" si="199"/>
        <v>0</v>
      </c>
      <c r="N1343" s="5">
        <v>0</v>
      </c>
      <c r="O1343" s="6">
        <f t="shared" si="203"/>
        <v>0</v>
      </c>
      <c r="P1343" s="116"/>
      <c r="Q1343" s="116"/>
      <c r="R1343" s="191"/>
      <c r="S1343" s="191"/>
      <c r="T1343" s="191">
        <v>0</v>
      </c>
      <c r="U1343" s="92">
        <f t="shared" si="197"/>
        <v>0</v>
      </c>
      <c r="V1343" s="179">
        <v>0</v>
      </c>
      <c r="W1343" s="129">
        <f t="shared" si="198"/>
        <v>0</v>
      </c>
    </row>
    <row r="1344" spans="1:23" ht="36" customHeight="1" outlineLevel="7" x14ac:dyDescent="0.2">
      <c r="A1344" s="91"/>
      <c r="B1344" s="93"/>
      <c r="C1344" s="95"/>
      <c r="D1344" s="95"/>
      <c r="E1344" s="97"/>
      <c r="F1344" s="101"/>
      <c r="G1344" s="103"/>
      <c r="H1344" s="103"/>
      <c r="I1344" s="4" t="s">
        <v>231</v>
      </c>
      <c r="J1344" s="6" t="s">
        <v>256</v>
      </c>
      <c r="K1344" s="5">
        <v>132600</v>
      </c>
      <c r="L1344" s="5">
        <v>0</v>
      </c>
      <c r="M1344" s="5">
        <f t="shared" si="199"/>
        <v>0</v>
      </c>
      <c r="N1344" s="5">
        <v>0</v>
      </c>
      <c r="O1344" s="6">
        <f t="shared" si="203"/>
        <v>0</v>
      </c>
      <c r="P1344" s="116"/>
      <c r="Q1344" s="116"/>
      <c r="R1344" s="191"/>
      <c r="S1344" s="191"/>
      <c r="T1344" s="191">
        <v>0</v>
      </c>
      <c r="U1344" s="92">
        <f t="shared" si="197"/>
        <v>0</v>
      </c>
      <c r="V1344" s="179">
        <v>0</v>
      </c>
      <c r="W1344" s="129">
        <f t="shared" si="198"/>
        <v>0</v>
      </c>
    </row>
    <row r="1345" spans="1:23" ht="36" customHeight="1" outlineLevel="7" x14ac:dyDescent="0.2">
      <c r="A1345" s="91"/>
      <c r="B1345" s="93"/>
      <c r="C1345" s="95"/>
      <c r="D1345" s="95"/>
      <c r="E1345" s="97"/>
      <c r="F1345" s="101"/>
      <c r="G1345" s="103"/>
      <c r="H1345" s="103"/>
      <c r="I1345" s="4" t="s">
        <v>80</v>
      </c>
      <c r="J1345" s="6" t="s">
        <v>256</v>
      </c>
      <c r="K1345" s="5">
        <v>132600</v>
      </c>
      <c r="L1345" s="5">
        <v>0</v>
      </c>
      <c r="M1345" s="5">
        <f t="shared" si="199"/>
        <v>0</v>
      </c>
      <c r="N1345" s="5">
        <v>0</v>
      </c>
      <c r="O1345" s="6">
        <f t="shared" si="203"/>
        <v>0</v>
      </c>
      <c r="P1345" s="116"/>
      <c r="Q1345" s="116"/>
      <c r="R1345" s="191"/>
      <c r="S1345" s="191"/>
      <c r="T1345" s="191">
        <v>0</v>
      </c>
      <c r="U1345" s="92">
        <f t="shared" si="197"/>
        <v>0</v>
      </c>
      <c r="V1345" s="179">
        <v>0</v>
      </c>
      <c r="W1345" s="129">
        <f t="shared" si="198"/>
        <v>0</v>
      </c>
    </row>
    <row r="1346" spans="1:23" ht="36" customHeight="1" outlineLevel="7" x14ac:dyDescent="0.2">
      <c r="A1346" s="91"/>
      <c r="B1346" s="93"/>
      <c r="C1346" s="95"/>
      <c r="D1346" s="95"/>
      <c r="E1346" s="97"/>
      <c r="F1346" s="101"/>
      <c r="G1346" s="103"/>
      <c r="H1346" s="103"/>
      <c r="I1346" s="4" t="s">
        <v>82</v>
      </c>
      <c r="J1346" s="6" t="s">
        <v>257</v>
      </c>
      <c r="K1346" s="5">
        <v>100</v>
      </c>
      <c r="L1346" s="5">
        <v>0</v>
      </c>
      <c r="M1346" s="5">
        <f t="shared" si="199"/>
        <v>0</v>
      </c>
      <c r="N1346" s="5">
        <v>0</v>
      </c>
      <c r="O1346" s="6">
        <f t="shared" si="203"/>
        <v>0</v>
      </c>
      <c r="P1346" s="116"/>
      <c r="Q1346" s="116"/>
      <c r="R1346" s="191"/>
      <c r="S1346" s="191"/>
      <c r="T1346" s="191">
        <v>0</v>
      </c>
      <c r="U1346" s="92">
        <f t="shared" si="197"/>
        <v>0</v>
      </c>
      <c r="V1346" s="179">
        <v>0</v>
      </c>
      <c r="W1346" s="129">
        <f t="shared" si="198"/>
        <v>0</v>
      </c>
    </row>
    <row r="1347" spans="1:23" ht="36" customHeight="1" outlineLevel="7" x14ac:dyDescent="0.2">
      <c r="A1347" s="91"/>
      <c r="B1347" s="93"/>
      <c r="C1347" s="95"/>
      <c r="D1347" s="95"/>
      <c r="E1347" s="97"/>
      <c r="F1347" s="101"/>
      <c r="G1347" s="103"/>
      <c r="H1347" s="103"/>
      <c r="I1347" s="4" t="s">
        <v>293</v>
      </c>
      <c r="J1347" s="6" t="s">
        <v>256</v>
      </c>
      <c r="K1347" s="5">
        <v>132600</v>
      </c>
      <c r="L1347" s="5">
        <v>0</v>
      </c>
      <c r="M1347" s="5">
        <f t="shared" si="199"/>
        <v>0</v>
      </c>
      <c r="N1347" s="5">
        <v>0</v>
      </c>
      <c r="O1347" s="6">
        <f t="shared" si="203"/>
        <v>0</v>
      </c>
      <c r="P1347" s="116"/>
      <c r="Q1347" s="116"/>
      <c r="R1347" s="191"/>
      <c r="S1347" s="191"/>
      <c r="T1347" s="191">
        <v>0</v>
      </c>
      <c r="U1347" s="92">
        <f t="shared" si="197"/>
        <v>0</v>
      </c>
      <c r="V1347" s="179">
        <v>0</v>
      </c>
      <c r="W1347" s="129">
        <f t="shared" si="198"/>
        <v>0</v>
      </c>
    </row>
    <row r="1348" spans="1:23" ht="36" customHeight="1" outlineLevel="7" x14ac:dyDescent="0.2">
      <c r="A1348" s="91"/>
      <c r="B1348" s="93"/>
      <c r="C1348" s="95"/>
      <c r="D1348" s="95"/>
      <c r="E1348" s="97"/>
      <c r="F1348" s="101"/>
      <c r="G1348" s="103"/>
      <c r="H1348" s="103"/>
      <c r="I1348" s="4" t="s">
        <v>294</v>
      </c>
      <c r="J1348" s="6" t="s">
        <v>257</v>
      </c>
      <c r="K1348" s="5">
        <v>100</v>
      </c>
      <c r="L1348" s="5">
        <v>0</v>
      </c>
      <c r="M1348" s="5">
        <f t="shared" si="199"/>
        <v>0</v>
      </c>
      <c r="N1348" s="5">
        <v>0</v>
      </c>
      <c r="O1348" s="6">
        <f t="shared" si="203"/>
        <v>0</v>
      </c>
      <c r="P1348" s="116"/>
      <c r="Q1348" s="116"/>
      <c r="R1348" s="191"/>
      <c r="S1348" s="191"/>
      <c r="T1348" s="191">
        <v>0</v>
      </c>
      <c r="U1348" s="92">
        <f t="shared" si="197"/>
        <v>0</v>
      </c>
      <c r="V1348" s="179">
        <v>0</v>
      </c>
      <c r="W1348" s="129">
        <f t="shared" si="198"/>
        <v>0</v>
      </c>
    </row>
    <row r="1349" spans="1:23" ht="36" customHeight="1" outlineLevel="5" x14ac:dyDescent="0.2">
      <c r="A1349" s="91"/>
      <c r="B1349" s="93"/>
      <c r="C1349" s="95"/>
      <c r="D1349" s="95"/>
      <c r="E1349" s="97"/>
      <c r="F1349" s="101"/>
      <c r="G1349" s="103"/>
      <c r="H1349" s="103"/>
      <c r="I1349" s="22" t="s">
        <v>198</v>
      </c>
      <c r="J1349" s="24"/>
      <c r="K1349" s="23"/>
      <c r="L1349" s="23"/>
      <c r="M1349" s="23"/>
      <c r="N1349" s="23"/>
      <c r="O1349" s="24"/>
      <c r="P1349" s="115"/>
      <c r="Q1349" s="115"/>
      <c r="R1349" s="190"/>
      <c r="S1349" s="190"/>
      <c r="T1349" s="190"/>
      <c r="U1349" s="92">
        <f t="shared" si="197"/>
        <v>0</v>
      </c>
      <c r="V1349" s="179"/>
      <c r="W1349" s="129">
        <f t="shared" si="198"/>
        <v>0</v>
      </c>
    </row>
    <row r="1350" spans="1:23" ht="36" customHeight="1" outlineLevel="7" x14ac:dyDescent="0.2">
      <c r="A1350" s="91"/>
      <c r="B1350" s="93"/>
      <c r="C1350" s="95"/>
      <c r="D1350" s="95"/>
      <c r="E1350" s="97"/>
      <c r="F1350" s="101"/>
      <c r="G1350" s="103"/>
      <c r="H1350" s="103"/>
      <c r="I1350" s="4" t="s">
        <v>291</v>
      </c>
      <c r="J1350" s="6" t="s">
        <v>256</v>
      </c>
      <c r="K1350" s="5">
        <v>48000</v>
      </c>
      <c r="L1350" s="5">
        <v>0</v>
      </c>
      <c r="M1350" s="5">
        <f t="shared" si="199"/>
        <v>0</v>
      </c>
      <c r="N1350" s="5">
        <v>0</v>
      </c>
      <c r="O1350" s="6">
        <f t="shared" ref="O1350:O1356" si="204">N1350/K1350</f>
        <v>0</v>
      </c>
      <c r="P1350" s="116"/>
      <c r="Q1350" s="116"/>
      <c r="R1350" s="191"/>
      <c r="S1350" s="191"/>
      <c r="T1350" s="191">
        <v>0</v>
      </c>
      <c r="U1350" s="92">
        <f t="shared" si="197"/>
        <v>0</v>
      </c>
      <c r="V1350" s="179">
        <v>0</v>
      </c>
      <c r="W1350" s="129">
        <f t="shared" si="198"/>
        <v>0</v>
      </c>
    </row>
    <row r="1351" spans="1:23" ht="36" customHeight="1" outlineLevel="7" x14ac:dyDescent="0.2">
      <c r="A1351" s="91"/>
      <c r="B1351" s="93"/>
      <c r="C1351" s="95"/>
      <c r="D1351" s="95"/>
      <c r="E1351" s="97"/>
      <c r="F1351" s="101"/>
      <c r="G1351" s="103"/>
      <c r="H1351" s="103"/>
      <c r="I1351" s="4" t="s">
        <v>292</v>
      </c>
      <c r="J1351" s="6" t="s">
        <v>257</v>
      </c>
      <c r="K1351" s="5">
        <v>100</v>
      </c>
      <c r="L1351" s="5">
        <v>0</v>
      </c>
      <c r="M1351" s="5">
        <f t="shared" si="199"/>
        <v>0</v>
      </c>
      <c r="N1351" s="5">
        <v>0</v>
      </c>
      <c r="O1351" s="6">
        <f t="shared" si="204"/>
        <v>0</v>
      </c>
      <c r="P1351" s="116"/>
      <c r="Q1351" s="116"/>
      <c r="R1351" s="191"/>
      <c r="S1351" s="191"/>
      <c r="T1351" s="191">
        <v>0</v>
      </c>
      <c r="U1351" s="92">
        <f t="shared" si="197"/>
        <v>0</v>
      </c>
      <c r="V1351" s="179">
        <v>0</v>
      </c>
      <c r="W1351" s="129">
        <f t="shared" si="198"/>
        <v>0</v>
      </c>
    </row>
    <row r="1352" spans="1:23" ht="36" customHeight="1" outlineLevel="7" x14ac:dyDescent="0.2">
      <c r="A1352" s="91"/>
      <c r="B1352" s="93"/>
      <c r="C1352" s="95"/>
      <c r="D1352" s="95"/>
      <c r="E1352" s="97"/>
      <c r="F1352" s="101"/>
      <c r="G1352" s="103"/>
      <c r="H1352" s="103"/>
      <c r="I1352" s="4" t="s">
        <v>231</v>
      </c>
      <c r="J1352" s="6" t="s">
        <v>256</v>
      </c>
      <c r="K1352" s="5">
        <v>48000</v>
      </c>
      <c r="L1352" s="5">
        <v>0</v>
      </c>
      <c r="M1352" s="5">
        <f t="shared" si="199"/>
        <v>0</v>
      </c>
      <c r="N1352" s="5">
        <v>0</v>
      </c>
      <c r="O1352" s="6">
        <f t="shared" si="204"/>
        <v>0</v>
      </c>
      <c r="P1352" s="116"/>
      <c r="Q1352" s="116"/>
      <c r="R1352" s="191"/>
      <c r="S1352" s="191"/>
      <c r="T1352" s="191">
        <v>0</v>
      </c>
      <c r="U1352" s="92">
        <f t="shared" si="197"/>
        <v>0</v>
      </c>
      <c r="V1352" s="179">
        <v>0</v>
      </c>
      <c r="W1352" s="129">
        <f t="shared" si="198"/>
        <v>0</v>
      </c>
    </row>
    <row r="1353" spans="1:23" ht="36" customHeight="1" outlineLevel="7" x14ac:dyDescent="0.2">
      <c r="A1353" s="91"/>
      <c r="B1353" s="93"/>
      <c r="C1353" s="95"/>
      <c r="D1353" s="95"/>
      <c r="E1353" s="97"/>
      <c r="F1353" s="101"/>
      <c r="G1353" s="103"/>
      <c r="H1353" s="103"/>
      <c r="I1353" s="4" t="s">
        <v>80</v>
      </c>
      <c r="J1353" s="6" t="s">
        <v>256</v>
      </c>
      <c r="K1353" s="5">
        <v>48000</v>
      </c>
      <c r="L1353" s="5">
        <v>0</v>
      </c>
      <c r="M1353" s="5">
        <f t="shared" si="199"/>
        <v>0</v>
      </c>
      <c r="N1353" s="5">
        <v>0</v>
      </c>
      <c r="O1353" s="6">
        <f t="shared" si="204"/>
        <v>0</v>
      </c>
      <c r="P1353" s="116"/>
      <c r="Q1353" s="116"/>
      <c r="R1353" s="191"/>
      <c r="S1353" s="191"/>
      <c r="T1353" s="191">
        <v>0</v>
      </c>
      <c r="U1353" s="92">
        <f t="shared" si="197"/>
        <v>0</v>
      </c>
      <c r="V1353" s="179">
        <v>0</v>
      </c>
      <c r="W1353" s="129">
        <f t="shared" si="198"/>
        <v>0</v>
      </c>
    </row>
    <row r="1354" spans="1:23" ht="36" customHeight="1" outlineLevel="7" x14ac:dyDescent="0.2">
      <c r="A1354" s="91"/>
      <c r="B1354" s="93"/>
      <c r="C1354" s="95"/>
      <c r="D1354" s="95"/>
      <c r="E1354" s="97"/>
      <c r="F1354" s="101"/>
      <c r="G1354" s="103"/>
      <c r="H1354" s="103"/>
      <c r="I1354" s="4" t="s">
        <v>82</v>
      </c>
      <c r="J1354" s="6" t="s">
        <v>257</v>
      </c>
      <c r="K1354" s="5">
        <v>100</v>
      </c>
      <c r="L1354" s="5">
        <v>0</v>
      </c>
      <c r="M1354" s="5">
        <f t="shared" si="199"/>
        <v>0</v>
      </c>
      <c r="N1354" s="5">
        <v>0</v>
      </c>
      <c r="O1354" s="6">
        <f t="shared" si="204"/>
        <v>0</v>
      </c>
      <c r="P1354" s="116"/>
      <c r="Q1354" s="116"/>
      <c r="R1354" s="191"/>
      <c r="S1354" s="191"/>
      <c r="T1354" s="191">
        <v>0</v>
      </c>
      <c r="U1354" s="92">
        <f t="shared" si="197"/>
        <v>0</v>
      </c>
      <c r="V1354" s="179">
        <v>0</v>
      </c>
      <c r="W1354" s="129">
        <f t="shared" si="198"/>
        <v>0</v>
      </c>
    </row>
    <row r="1355" spans="1:23" ht="36" customHeight="1" outlineLevel="7" x14ac:dyDescent="0.2">
      <c r="A1355" s="91"/>
      <c r="B1355" s="93"/>
      <c r="C1355" s="95"/>
      <c r="D1355" s="95"/>
      <c r="E1355" s="97"/>
      <c r="F1355" s="101"/>
      <c r="G1355" s="103"/>
      <c r="H1355" s="103"/>
      <c r="I1355" s="4" t="s">
        <v>293</v>
      </c>
      <c r="J1355" s="6" t="s">
        <v>256</v>
      </c>
      <c r="K1355" s="5">
        <v>48000</v>
      </c>
      <c r="L1355" s="5">
        <v>0</v>
      </c>
      <c r="M1355" s="5">
        <f t="shared" si="199"/>
        <v>0</v>
      </c>
      <c r="N1355" s="5">
        <v>0</v>
      </c>
      <c r="O1355" s="6">
        <f t="shared" si="204"/>
        <v>0</v>
      </c>
      <c r="P1355" s="116"/>
      <c r="Q1355" s="116"/>
      <c r="R1355" s="191"/>
      <c r="S1355" s="191"/>
      <c r="T1355" s="191">
        <v>0</v>
      </c>
      <c r="U1355" s="92">
        <f t="shared" si="197"/>
        <v>0</v>
      </c>
      <c r="V1355" s="179">
        <v>0</v>
      </c>
      <c r="W1355" s="129">
        <f t="shared" si="198"/>
        <v>0</v>
      </c>
    </row>
    <row r="1356" spans="1:23" ht="36" customHeight="1" outlineLevel="7" x14ac:dyDescent="0.2">
      <c r="A1356" s="91"/>
      <c r="B1356" s="93"/>
      <c r="C1356" s="95"/>
      <c r="D1356" s="95"/>
      <c r="E1356" s="97"/>
      <c r="F1356" s="101"/>
      <c r="G1356" s="103"/>
      <c r="H1356" s="103"/>
      <c r="I1356" s="4" t="s">
        <v>294</v>
      </c>
      <c r="J1356" s="6" t="s">
        <v>257</v>
      </c>
      <c r="K1356" s="5">
        <v>100</v>
      </c>
      <c r="L1356" s="5">
        <v>0</v>
      </c>
      <c r="M1356" s="5">
        <f t="shared" si="199"/>
        <v>0</v>
      </c>
      <c r="N1356" s="5">
        <v>0</v>
      </c>
      <c r="O1356" s="6">
        <f t="shared" si="204"/>
        <v>0</v>
      </c>
      <c r="P1356" s="116"/>
      <c r="Q1356" s="116"/>
      <c r="R1356" s="191"/>
      <c r="S1356" s="191"/>
      <c r="T1356" s="191">
        <v>0</v>
      </c>
      <c r="U1356" s="92">
        <f t="shared" si="197"/>
        <v>0</v>
      </c>
      <c r="V1356" s="179">
        <v>0</v>
      </c>
      <c r="W1356" s="129">
        <f t="shared" si="198"/>
        <v>0</v>
      </c>
    </row>
    <row r="1357" spans="1:23" ht="36" customHeight="1" outlineLevel="5" x14ac:dyDescent="0.2">
      <c r="A1357" s="91"/>
      <c r="B1357" s="93"/>
      <c r="C1357" s="95"/>
      <c r="D1357" s="95"/>
      <c r="E1357" s="97"/>
      <c r="F1357" s="101"/>
      <c r="G1357" s="103"/>
      <c r="H1357" s="103"/>
      <c r="I1357" s="22" t="s">
        <v>420</v>
      </c>
      <c r="J1357" s="24"/>
      <c r="K1357" s="23"/>
      <c r="L1357" s="23"/>
      <c r="M1357" s="23"/>
      <c r="N1357" s="23"/>
      <c r="O1357" s="24"/>
      <c r="P1357" s="115"/>
      <c r="Q1357" s="115"/>
      <c r="R1357" s="190"/>
      <c r="S1357" s="190"/>
      <c r="T1357" s="190"/>
      <c r="U1357" s="92">
        <f t="shared" si="197"/>
        <v>0</v>
      </c>
      <c r="V1357" s="179"/>
      <c r="W1357" s="129">
        <f t="shared" si="198"/>
        <v>0</v>
      </c>
    </row>
    <row r="1358" spans="1:23" ht="36" customHeight="1" outlineLevel="7" x14ac:dyDescent="0.2">
      <c r="A1358" s="91"/>
      <c r="B1358" s="93"/>
      <c r="C1358" s="95"/>
      <c r="D1358" s="95"/>
      <c r="E1358" s="97"/>
      <c r="F1358" s="101"/>
      <c r="G1358" s="103"/>
      <c r="H1358" s="103"/>
      <c r="I1358" s="4" t="s">
        <v>291</v>
      </c>
      <c r="J1358" s="6" t="s">
        <v>256</v>
      </c>
      <c r="K1358" s="5">
        <v>48000</v>
      </c>
      <c r="L1358" s="5">
        <v>0</v>
      </c>
      <c r="M1358" s="5">
        <f t="shared" si="199"/>
        <v>0</v>
      </c>
      <c r="N1358" s="5">
        <v>0</v>
      </c>
      <c r="O1358" s="6">
        <f t="shared" ref="O1358:O1364" si="205">N1358/K1358</f>
        <v>0</v>
      </c>
      <c r="P1358" s="116"/>
      <c r="Q1358" s="116"/>
      <c r="R1358" s="191"/>
      <c r="S1358" s="191"/>
      <c r="T1358" s="191">
        <v>0</v>
      </c>
      <c r="U1358" s="92">
        <f t="shared" si="197"/>
        <v>0</v>
      </c>
      <c r="V1358" s="179">
        <v>0</v>
      </c>
      <c r="W1358" s="129">
        <f t="shared" si="198"/>
        <v>0</v>
      </c>
    </row>
    <row r="1359" spans="1:23" ht="36" customHeight="1" outlineLevel="7" x14ac:dyDescent="0.2">
      <c r="A1359" s="91"/>
      <c r="B1359" s="93"/>
      <c r="C1359" s="95"/>
      <c r="D1359" s="95"/>
      <c r="E1359" s="97"/>
      <c r="F1359" s="101"/>
      <c r="G1359" s="103"/>
      <c r="H1359" s="103"/>
      <c r="I1359" s="4" t="s">
        <v>292</v>
      </c>
      <c r="J1359" s="6" t="s">
        <v>257</v>
      </c>
      <c r="K1359" s="5">
        <v>100</v>
      </c>
      <c r="L1359" s="5">
        <v>0</v>
      </c>
      <c r="M1359" s="5">
        <f t="shared" si="199"/>
        <v>0</v>
      </c>
      <c r="N1359" s="5">
        <v>0</v>
      </c>
      <c r="O1359" s="6">
        <f t="shared" si="205"/>
        <v>0</v>
      </c>
      <c r="P1359" s="116"/>
      <c r="Q1359" s="116"/>
      <c r="R1359" s="191"/>
      <c r="S1359" s="191"/>
      <c r="T1359" s="191">
        <v>0</v>
      </c>
      <c r="U1359" s="92">
        <f t="shared" si="197"/>
        <v>0</v>
      </c>
      <c r="V1359" s="179">
        <v>0</v>
      </c>
      <c r="W1359" s="129">
        <f t="shared" si="198"/>
        <v>0</v>
      </c>
    </row>
    <row r="1360" spans="1:23" ht="36" customHeight="1" outlineLevel="7" x14ac:dyDescent="0.2">
      <c r="A1360" s="91"/>
      <c r="B1360" s="93"/>
      <c r="C1360" s="95"/>
      <c r="D1360" s="95"/>
      <c r="E1360" s="97"/>
      <c r="F1360" s="101"/>
      <c r="G1360" s="103"/>
      <c r="H1360" s="103"/>
      <c r="I1360" s="4" t="s">
        <v>231</v>
      </c>
      <c r="J1360" s="6" t="s">
        <v>256</v>
      </c>
      <c r="K1360" s="5">
        <v>48000</v>
      </c>
      <c r="L1360" s="5">
        <v>0</v>
      </c>
      <c r="M1360" s="5">
        <f t="shared" si="199"/>
        <v>0</v>
      </c>
      <c r="N1360" s="5">
        <v>0</v>
      </c>
      <c r="O1360" s="6">
        <f t="shared" si="205"/>
        <v>0</v>
      </c>
      <c r="P1360" s="116"/>
      <c r="Q1360" s="116"/>
      <c r="R1360" s="191"/>
      <c r="S1360" s="191"/>
      <c r="T1360" s="191">
        <v>0</v>
      </c>
      <c r="U1360" s="92">
        <f t="shared" si="197"/>
        <v>0</v>
      </c>
      <c r="V1360" s="179">
        <v>0</v>
      </c>
      <c r="W1360" s="129">
        <f t="shared" si="198"/>
        <v>0</v>
      </c>
    </row>
    <row r="1361" spans="1:23" ht="36" customHeight="1" outlineLevel="7" x14ac:dyDescent="0.2">
      <c r="A1361" s="91"/>
      <c r="B1361" s="93"/>
      <c r="C1361" s="95"/>
      <c r="D1361" s="95"/>
      <c r="E1361" s="97"/>
      <c r="F1361" s="101"/>
      <c r="G1361" s="103"/>
      <c r="H1361" s="103"/>
      <c r="I1361" s="4" t="s">
        <v>80</v>
      </c>
      <c r="J1361" s="6" t="s">
        <v>256</v>
      </c>
      <c r="K1361" s="5">
        <v>48000</v>
      </c>
      <c r="L1361" s="5">
        <v>0</v>
      </c>
      <c r="M1361" s="5">
        <f t="shared" si="199"/>
        <v>0</v>
      </c>
      <c r="N1361" s="5">
        <v>0</v>
      </c>
      <c r="O1361" s="6">
        <f t="shared" si="205"/>
        <v>0</v>
      </c>
      <c r="P1361" s="116"/>
      <c r="Q1361" s="116"/>
      <c r="R1361" s="191"/>
      <c r="S1361" s="191"/>
      <c r="T1361" s="191">
        <v>0</v>
      </c>
      <c r="U1361" s="92">
        <f t="shared" si="197"/>
        <v>0</v>
      </c>
      <c r="V1361" s="179">
        <v>0</v>
      </c>
      <c r="W1361" s="129">
        <f t="shared" si="198"/>
        <v>0</v>
      </c>
    </row>
    <row r="1362" spans="1:23" ht="36" customHeight="1" outlineLevel="7" x14ac:dyDescent="0.2">
      <c r="A1362" s="91"/>
      <c r="B1362" s="93"/>
      <c r="C1362" s="95"/>
      <c r="D1362" s="95"/>
      <c r="E1362" s="97"/>
      <c r="F1362" s="101"/>
      <c r="G1362" s="103"/>
      <c r="H1362" s="103"/>
      <c r="I1362" s="4" t="s">
        <v>82</v>
      </c>
      <c r="J1362" s="6" t="s">
        <v>257</v>
      </c>
      <c r="K1362" s="5">
        <v>100</v>
      </c>
      <c r="L1362" s="5">
        <v>0</v>
      </c>
      <c r="M1362" s="5">
        <f t="shared" si="199"/>
        <v>0</v>
      </c>
      <c r="N1362" s="5">
        <v>0</v>
      </c>
      <c r="O1362" s="6">
        <f t="shared" si="205"/>
        <v>0</v>
      </c>
      <c r="P1362" s="116"/>
      <c r="Q1362" s="116"/>
      <c r="R1362" s="191"/>
      <c r="S1362" s="191"/>
      <c r="T1362" s="191">
        <v>0</v>
      </c>
      <c r="U1362" s="92">
        <f t="shared" si="197"/>
        <v>0</v>
      </c>
      <c r="V1362" s="179">
        <v>0</v>
      </c>
      <c r="W1362" s="129">
        <f t="shared" si="198"/>
        <v>0</v>
      </c>
    </row>
    <row r="1363" spans="1:23" ht="36" customHeight="1" outlineLevel="7" x14ac:dyDescent="0.2">
      <c r="A1363" s="91"/>
      <c r="B1363" s="93"/>
      <c r="C1363" s="95"/>
      <c r="D1363" s="95"/>
      <c r="E1363" s="97"/>
      <c r="F1363" s="101"/>
      <c r="G1363" s="103"/>
      <c r="H1363" s="103"/>
      <c r="I1363" s="4" t="s">
        <v>293</v>
      </c>
      <c r="J1363" s="6" t="s">
        <v>256</v>
      </c>
      <c r="K1363" s="5">
        <v>48000</v>
      </c>
      <c r="L1363" s="5">
        <v>0</v>
      </c>
      <c r="M1363" s="5">
        <f t="shared" si="199"/>
        <v>0</v>
      </c>
      <c r="N1363" s="5">
        <v>0</v>
      </c>
      <c r="O1363" s="6">
        <f t="shared" si="205"/>
        <v>0</v>
      </c>
      <c r="P1363" s="116"/>
      <c r="Q1363" s="116"/>
      <c r="R1363" s="191"/>
      <c r="S1363" s="191"/>
      <c r="T1363" s="191">
        <v>0</v>
      </c>
      <c r="U1363" s="92">
        <f t="shared" si="197"/>
        <v>0</v>
      </c>
      <c r="V1363" s="179">
        <v>0</v>
      </c>
      <c r="W1363" s="129">
        <f t="shared" si="198"/>
        <v>0</v>
      </c>
    </row>
    <row r="1364" spans="1:23" ht="36" customHeight="1" outlineLevel="7" x14ac:dyDescent="0.2">
      <c r="A1364" s="91"/>
      <c r="B1364" s="93"/>
      <c r="C1364" s="95"/>
      <c r="D1364" s="95"/>
      <c r="E1364" s="97"/>
      <c r="F1364" s="101"/>
      <c r="G1364" s="103"/>
      <c r="H1364" s="103"/>
      <c r="I1364" s="4" t="s">
        <v>294</v>
      </c>
      <c r="J1364" s="6" t="s">
        <v>257</v>
      </c>
      <c r="K1364" s="5">
        <v>100</v>
      </c>
      <c r="L1364" s="5">
        <v>0</v>
      </c>
      <c r="M1364" s="5">
        <f t="shared" si="199"/>
        <v>0</v>
      </c>
      <c r="N1364" s="5">
        <v>0</v>
      </c>
      <c r="O1364" s="6">
        <f t="shared" si="205"/>
        <v>0</v>
      </c>
      <c r="P1364" s="116"/>
      <c r="Q1364" s="116"/>
      <c r="R1364" s="191"/>
      <c r="S1364" s="191"/>
      <c r="T1364" s="191">
        <v>0</v>
      </c>
      <c r="U1364" s="92">
        <f t="shared" si="197"/>
        <v>0</v>
      </c>
      <c r="V1364" s="179">
        <v>0</v>
      </c>
      <c r="W1364" s="129">
        <f t="shared" si="198"/>
        <v>0</v>
      </c>
    </row>
    <row r="1365" spans="1:23" ht="36" customHeight="1" outlineLevel="5" x14ac:dyDescent="0.2">
      <c r="A1365" s="91"/>
      <c r="B1365" s="93"/>
      <c r="C1365" s="95"/>
      <c r="D1365" s="95"/>
      <c r="E1365" s="97"/>
      <c r="F1365" s="101"/>
      <c r="G1365" s="103"/>
      <c r="H1365" s="103"/>
      <c r="I1365" s="22" t="s">
        <v>199</v>
      </c>
      <c r="J1365" s="24"/>
      <c r="K1365" s="23"/>
      <c r="L1365" s="23"/>
      <c r="M1365" s="23"/>
      <c r="N1365" s="23"/>
      <c r="O1365" s="24"/>
      <c r="P1365" s="115"/>
      <c r="Q1365" s="115"/>
      <c r="R1365" s="190"/>
      <c r="S1365" s="190"/>
      <c r="T1365" s="190"/>
      <c r="U1365" s="92">
        <f t="shared" si="197"/>
        <v>0</v>
      </c>
      <c r="V1365" s="179"/>
      <c r="W1365" s="129">
        <f t="shared" si="198"/>
        <v>0</v>
      </c>
    </row>
    <row r="1366" spans="1:23" ht="36" customHeight="1" outlineLevel="7" x14ac:dyDescent="0.2">
      <c r="A1366" s="91"/>
      <c r="B1366" s="93"/>
      <c r="C1366" s="95"/>
      <c r="D1366" s="95"/>
      <c r="E1366" s="97"/>
      <c r="F1366" s="101"/>
      <c r="G1366" s="103"/>
      <c r="H1366" s="103"/>
      <c r="I1366" s="4" t="s">
        <v>291</v>
      </c>
      <c r="J1366" s="6" t="s">
        <v>256</v>
      </c>
      <c r="K1366" s="5">
        <v>1800</v>
      </c>
      <c r="L1366" s="5">
        <v>0</v>
      </c>
      <c r="M1366" s="5">
        <f t="shared" si="199"/>
        <v>0</v>
      </c>
      <c r="N1366" s="5">
        <v>0</v>
      </c>
      <c r="O1366" s="6">
        <f t="shared" ref="O1366:O1372" si="206">N1366/K1366</f>
        <v>0</v>
      </c>
      <c r="P1366" s="116"/>
      <c r="Q1366" s="116"/>
      <c r="R1366" s="191"/>
      <c r="S1366" s="191"/>
      <c r="T1366" s="191">
        <v>0</v>
      </c>
      <c r="U1366" s="92">
        <f t="shared" si="197"/>
        <v>0</v>
      </c>
      <c r="V1366" s="179">
        <v>0</v>
      </c>
      <c r="W1366" s="129">
        <f t="shared" si="198"/>
        <v>0</v>
      </c>
    </row>
    <row r="1367" spans="1:23" ht="36" customHeight="1" outlineLevel="7" x14ac:dyDescent="0.2">
      <c r="A1367" s="91"/>
      <c r="B1367" s="93"/>
      <c r="C1367" s="95"/>
      <c r="D1367" s="95"/>
      <c r="E1367" s="97"/>
      <c r="F1367" s="101"/>
      <c r="G1367" s="103"/>
      <c r="H1367" s="103"/>
      <c r="I1367" s="4" t="s">
        <v>292</v>
      </c>
      <c r="J1367" s="6" t="s">
        <v>257</v>
      </c>
      <c r="K1367" s="5">
        <v>100</v>
      </c>
      <c r="L1367" s="5">
        <v>0</v>
      </c>
      <c r="M1367" s="5">
        <f t="shared" si="199"/>
        <v>0</v>
      </c>
      <c r="N1367" s="5">
        <v>0</v>
      </c>
      <c r="O1367" s="6">
        <f t="shared" si="206"/>
        <v>0</v>
      </c>
      <c r="P1367" s="116"/>
      <c r="Q1367" s="116"/>
      <c r="R1367" s="191"/>
      <c r="S1367" s="191"/>
      <c r="T1367" s="191">
        <v>0</v>
      </c>
      <c r="U1367" s="92">
        <f t="shared" si="197"/>
        <v>0</v>
      </c>
      <c r="V1367" s="179">
        <v>0</v>
      </c>
      <c r="W1367" s="129">
        <f t="shared" si="198"/>
        <v>0</v>
      </c>
    </row>
    <row r="1368" spans="1:23" ht="36" customHeight="1" outlineLevel="7" x14ac:dyDescent="0.2">
      <c r="A1368" s="91"/>
      <c r="B1368" s="93"/>
      <c r="C1368" s="95"/>
      <c r="D1368" s="95"/>
      <c r="E1368" s="97"/>
      <c r="F1368" s="101"/>
      <c r="G1368" s="103"/>
      <c r="H1368" s="103"/>
      <c r="I1368" s="4" t="s">
        <v>231</v>
      </c>
      <c r="J1368" s="6" t="s">
        <v>256</v>
      </c>
      <c r="K1368" s="5">
        <v>1800</v>
      </c>
      <c r="L1368" s="5">
        <v>0</v>
      </c>
      <c r="M1368" s="5">
        <f t="shared" si="199"/>
        <v>0</v>
      </c>
      <c r="N1368" s="5">
        <v>0</v>
      </c>
      <c r="O1368" s="6">
        <f t="shared" si="206"/>
        <v>0</v>
      </c>
      <c r="P1368" s="116"/>
      <c r="Q1368" s="116"/>
      <c r="R1368" s="191"/>
      <c r="S1368" s="191"/>
      <c r="T1368" s="191">
        <v>0</v>
      </c>
      <c r="U1368" s="92">
        <f t="shared" si="197"/>
        <v>0</v>
      </c>
      <c r="V1368" s="179">
        <v>0</v>
      </c>
      <c r="W1368" s="129">
        <f t="shared" si="198"/>
        <v>0</v>
      </c>
    </row>
    <row r="1369" spans="1:23" ht="36" customHeight="1" outlineLevel="7" x14ac:dyDescent="0.2">
      <c r="A1369" s="91"/>
      <c r="B1369" s="93"/>
      <c r="C1369" s="95"/>
      <c r="D1369" s="95"/>
      <c r="E1369" s="97"/>
      <c r="F1369" s="101"/>
      <c r="G1369" s="103"/>
      <c r="H1369" s="103"/>
      <c r="I1369" s="4" t="s">
        <v>80</v>
      </c>
      <c r="J1369" s="6" t="s">
        <v>256</v>
      </c>
      <c r="K1369" s="5">
        <v>1800</v>
      </c>
      <c r="L1369" s="5">
        <v>0</v>
      </c>
      <c r="M1369" s="5">
        <f t="shared" si="199"/>
        <v>0</v>
      </c>
      <c r="N1369" s="5">
        <v>0</v>
      </c>
      <c r="O1369" s="6">
        <f t="shared" si="206"/>
        <v>0</v>
      </c>
      <c r="P1369" s="116"/>
      <c r="Q1369" s="116"/>
      <c r="R1369" s="191"/>
      <c r="S1369" s="191"/>
      <c r="T1369" s="191">
        <v>0</v>
      </c>
      <c r="U1369" s="92">
        <f t="shared" si="197"/>
        <v>0</v>
      </c>
      <c r="V1369" s="179">
        <v>0</v>
      </c>
      <c r="W1369" s="129">
        <f t="shared" si="198"/>
        <v>0</v>
      </c>
    </row>
    <row r="1370" spans="1:23" ht="36" customHeight="1" outlineLevel="7" x14ac:dyDescent="0.2">
      <c r="A1370" s="91"/>
      <c r="B1370" s="93"/>
      <c r="C1370" s="95"/>
      <c r="D1370" s="95"/>
      <c r="E1370" s="97"/>
      <c r="F1370" s="101"/>
      <c r="G1370" s="103"/>
      <c r="H1370" s="103"/>
      <c r="I1370" s="4" t="s">
        <v>82</v>
      </c>
      <c r="J1370" s="6" t="s">
        <v>257</v>
      </c>
      <c r="K1370" s="5">
        <v>100</v>
      </c>
      <c r="L1370" s="5">
        <v>0</v>
      </c>
      <c r="M1370" s="5">
        <f t="shared" si="199"/>
        <v>0</v>
      </c>
      <c r="N1370" s="5">
        <v>0</v>
      </c>
      <c r="O1370" s="6">
        <f t="shared" si="206"/>
        <v>0</v>
      </c>
      <c r="P1370" s="116"/>
      <c r="Q1370" s="116"/>
      <c r="R1370" s="191"/>
      <c r="S1370" s="191"/>
      <c r="T1370" s="191">
        <v>0</v>
      </c>
      <c r="U1370" s="92">
        <f t="shared" si="197"/>
        <v>0</v>
      </c>
      <c r="V1370" s="179">
        <v>0</v>
      </c>
      <c r="W1370" s="129">
        <f t="shared" si="198"/>
        <v>0</v>
      </c>
    </row>
    <row r="1371" spans="1:23" ht="36" customHeight="1" outlineLevel="7" x14ac:dyDescent="0.2">
      <c r="A1371" s="91"/>
      <c r="B1371" s="93"/>
      <c r="C1371" s="95"/>
      <c r="D1371" s="95"/>
      <c r="E1371" s="97"/>
      <c r="F1371" s="101"/>
      <c r="G1371" s="103"/>
      <c r="H1371" s="103"/>
      <c r="I1371" s="4" t="s">
        <v>293</v>
      </c>
      <c r="J1371" s="6" t="s">
        <v>256</v>
      </c>
      <c r="K1371" s="5">
        <v>1800</v>
      </c>
      <c r="L1371" s="5">
        <v>0</v>
      </c>
      <c r="M1371" s="5">
        <f t="shared" si="199"/>
        <v>0</v>
      </c>
      <c r="N1371" s="5">
        <v>0</v>
      </c>
      <c r="O1371" s="6">
        <f t="shared" si="206"/>
        <v>0</v>
      </c>
      <c r="P1371" s="116"/>
      <c r="Q1371" s="116"/>
      <c r="R1371" s="191"/>
      <c r="S1371" s="191"/>
      <c r="T1371" s="191">
        <v>0</v>
      </c>
      <c r="U1371" s="92">
        <f t="shared" si="197"/>
        <v>0</v>
      </c>
      <c r="V1371" s="179">
        <v>0</v>
      </c>
      <c r="W1371" s="129">
        <f t="shared" si="198"/>
        <v>0</v>
      </c>
    </row>
    <row r="1372" spans="1:23" ht="36" customHeight="1" outlineLevel="7" x14ac:dyDescent="0.2">
      <c r="A1372" s="91"/>
      <c r="B1372" s="93"/>
      <c r="C1372" s="95"/>
      <c r="D1372" s="95"/>
      <c r="E1372" s="97"/>
      <c r="F1372" s="101"/>
      <c r="G1372" s="103"/>
      <c r="H1372" s="103"/>
      <c r="I1372" s="4" t="s">
        <v>294</v>
      </c>
      <c r="J1372" s="6" t="s">
        <v>257</v>
      </c>
      <c r="K1372" s="5">
        <v>100</v>
      </c>
      <c r="L1372" s="5">
        <v>0</v>
      </c>
      <c r="M1372" s="5">
        <f t="shared" si="199"/>
        <v>0</v>
      </c>
      <c r="N1372" s="5">
        <v>0</v>
      </c>
      <c r="O1372" s="6">
        <f t="shared" si="206"/>
        <v>0</v>
      </c>
      <c r="P1372" s="116"/>
      <c r="Q1372" s="116"/>
      <c r="R1372" s="191"/>
      <c r="S1372" s="191"/>
      <c r="T1372" s="191">
        <v>0</v>
      </c>
      <c r="U1372" s="92">
        <f t="shared" si="197"/>
        <v>0</v>
      </c>
      <c r="V1372" s="179">
        <v>0</v>
      </c>
      <c r="W1372" s="129">
        <f t="shared" si="198"/>
        <v>0</v>
      </c>
    </row>
    <row r="1373" spans="1:23" ht="36" customHeight="1" outlineLevel="5" x14ac:dyDescent="0.2">
      <c r="A1373" s="91"/>
      <c r="B1373" s="93"/>
      <c r="C1373" s="95"/>
      <c r="D1373" s="95"/>
      <c r="E1373" s="97"/>
      <c r="F1373" s="101"/>
      <c r="G1373" s="103"/>
      <c r="H1373" s="103"/>
      <c r="I1373" s="22" t="s">
        <v>200</v>
      </c>
      <c r="J1373" s="24"/>
      <c r="K1373" s="23"/>
      <c r="L1373" s="23"/>
      <c r="M1373" s="23"/>
      <c r="N1373" s="23"/>
      <c r="O1373" s="24"/>
      <c r="P1373" s="115"/>
      <c r="Q1373" s="115"/>
      <c r="R1373" s="190"/>
      <c r="S1373" s="190"/>
      <c r="T1373" s="190"/>
      <c r="U1373" s="92">
        <f t="shared" si="197"/>
        <v>0</v>
      </c>
      <c r="V1373" s="179"/>
      <c r="W1373" s="129">
        <f t="shared" si="198"/>
        <v>0</v>
      </c>
    </row>
    <row r="1374" spans="1:23" ht="36" customHeight="1" outlineLevel="7" x14ac:dyDescent="0.2">
      <c r="A1374" s="91"/>
      <c r="B1374" s="93"/>
      <c r="C1374" s="95"/>
      <c r="D1374" s="95"/>
      <c r="E1374" s="97"/>
      <c r="F1374" s="101"/>
      <c r="G1374" s="103"/>
      <c r="H1374" s="103"/>
      <c r="I1374" s="4" t="s">
        <v>291</v>
      </c>
      <c r="J1374" s="6" t="s">
        <v>256</v>
      </c>
      <c r="K1374" s="5">
        <v>1800</v>
      </c>
      <c r="L1374" s="5">
        <v>0</v>
      </c>
      <c r="M1374" s="5">
        <f t="shared" si="199"/>
        <v>0</v>
      </c>
      <c r="N1374" s="5">
        <v>0</v>
      </c>
      <c r="O1374" s="6">
        <f t="shared" ref="O1374:O1380" si="207">N1374/K1374</f>
        <v>0</v>
      </c>
      <c r="P1374" s="116"/>
      <c r="Q1374" s="116"/>
      <c r="R1374" s="191"/>
      <c r="S1374" s="191"/>
      <c r="T1374" s="191">
        <v>0</v>
      </c>
      <c r="U1374" s="92">
        <f t="shared" si="197"/>
        <v>0</v>
      </c>
      <c r="V1374" s="179">
        <v>0</v>
      </c>
      <c r="W1374" s="129">
        <f t="shared" si="198"/>
        <v>0</v>
      </c>
    </row>
    <row r="1375" spans="1:23" ht="36" customHeight="1" outlineLevel="7" x14ac:dyDescent="0.2">
      <c r="A1375" s="91"/>
      <c r="B1375" s="93"/>
      <c r="C1375" s="95"/>
      <c r="D1375" s="95"/>
      <c r="E1375" s="97"/>
      <c r="F1375" s="101"/>
      <c r="G1375" s="103"/>
      <c r="H1375" s="103"/>
      <c r="I1375" s="4" t="s">
        <v>292</v>
      </c>
      <c r="J1375" s="6" t="s">
        <v>257</v>
      </c>
      <c r="K1375" s="5">
        <v>100</v>
      </c>
      <c r="L1375" s="5">
        <v>0</v>
      </c>
      <c r="M1375" s="5">
        <f t="shared" si="199"/>
        <v>0</v>
      </c>
      <c r="N1375" s="5">
        <v>0</v>
      </c>
      <c r="O1375" s="6">
        <f t="shared" si="207"/>
        <v>0</v>
      </c>
      <c r="P1375" s="116"/>
      <c r="Q1375" s="116"/>
      <c r="R1375" s="191"/>
      <c r="S1375" s="191"/>
      <c r="T1375" s="191">
        <v>0</v>
      </c>
      <c r="U1375" s="92">
        <f t="shared" si="197"/>
        <v>0</v>
      </c>
      <c r="V1375" s="179">
        <v>0</v>
      </c>
      <c r="W1375" s="129">
        <f t="shared" si="198"/>
        <v>0</v>
      </c>
    </row>
    <row r="1376" spans="1:23" ht="36" customHeight="1" outlineLevel="7" x14ac:dyDescent="0.2">
      <c r="A1376" s="91"/>
      <c r="B1376" s="93"/>
      <c r="C1376" s="95"/>
      <c r="D1376" s="95"/>
      <c r="E1376" s="97"/>
      <c r="F1376" s="101"/>
      <c r="G1376" s="103"/>
      <c r="H1376" s="103"/>
      <c r="I1376" s="4" t="s">
        <v>231</v>
      </c>
      <c r="J1376" s="6" t="s">
        <v>256</v>
      </c>
      <c r="K1376" s="5">
        <v>1800</v>
      </c>
      <c r="L1376" s="5">
        <v>0</v>
      </c>
      <c r="M1376" s="5">
        <f t="shared" si="199"/>
        <v>0</v>
      </c>
      <c r="N1376" s="5">
        <v>0</v>
      </c>
      <c r="O1376" s="6">
        <f t="shared" si="207"/>
        <v>0</v>
      </c>
      <c r="P1376" s="116"/>
      <c r="Q1376" s="116"/>
      <c r="R1376" s="191"/>
      <c r="S1376" s="191"/>
      <c r="T1376" s="191">
        <v>0</v>
      </c>
      <c r="U1376" s="92">
        <f t="shared" si="197"/>
        <v>0</v>
      </c>
      <c r="V1376" s="179">
        <v>0</v>
      </c>
      <c r="W1376" s="129">
        <f t="shared" si="198"/>
        <v>0</v>
      </c>
    </row>
    <row r="1377" spans="1:23" ht="36" customHeight="1" outlineLevel="7" x14ac:dyDescent="0.2">
      <c r="A1377" s="91"/>
      <c r="B1377" s="93"/>
      <c r="C1377" s="95"/>
      <c r="D1377" s="95"/>
      <c r="E1377" s="97"/>
      <c r="F1377" s="101"/>
      <c r="G1377" s="103"/>
      <c r="H1377" s="103"/>
      <c r="I1377" s="4" t="s">
        <v>80</v>
      </c>
      <c r="J1377" s="6" t="s">
        <v>256</v>
      </c>
      <c r="K1377" s="5">
        <v>1800</v>
      </c>
      <c r="L1377" s="5">
        <v>0</v>
      </c>
      <c r="M1377" s="5">
        <f t="shared" si="199"/>
        <v>0</v>
      </c>
      <c r="N1377" s="5">
        <v>0</v>
      </c>
      <c r="O1377" s="6">
        <f t="shared" si="207"/>
        <v>0</v>
      </c>
      <c r="P1377" s="116"/>
      <c r="Q1377" s="116"/>
      <c r="R1377" s="191"/>
      <c r="S1377" s="191"/>
      <c r="T1377" s="191">
        <v>0</v>
      </c>
      <c r="U1377" s="92">
        <f t="shared" si="197"/>
        <v>0</v>
      </c>
      <c r="V1377" s="179">
        <v>0</v>
      </c>
      <c r="W1377" s="129">
        <f t="shared" si="198"/>
        <v>0</v>
      </c>
    </row>
    <row r="1378" spans="1:23" ht="36" customHeight="1" outlineLevel="7" x14ac:dyDescent="0.2">
      <c r="A1378" s="91"/>
      <c r="B1378" s="93"/>
      <c r="C1378" s="95"/>
      <c r="D1378" s="95"/>
      <c r="E1378" s="97"/>
      <c r="F1378" s="101"/>
      <c r="G1378" s="103"/>
      <c r="H1378" s="103"/>
      <c r="I1378" s="4" t="s">
        <v>82</v>
      </c>
      <c r="J1378" s="6" t="s">
        <v>257</v>
      </c>
      <c r="K1378" s="5">
        <v>100</v>
      </c>
      <c r="L1378" s="5">
        <v>0</v>
      </c>
      <c r="M1378" s="5">
        <f t="shared" si="199"/>
        <v>0</v>
      </c>
      <c r="N1378" s="5">
        <v>0</v>
      </c>
      <c r="O1378" s="6">
        <f t="shared" si="207"/>
        <v>0</v>
      </c>
      <c r="P1378" s="116"/>
      <c r="Q1378" s="116"/>
      <c r="R1378" s="191"/>
      <c r="S1378" s="191"/>
      <c r="T1378" s="191">
        <v>0</v>
      </c>
      <c r="U1378" s="92">
        <f t="shared" ref="U1378:U1441" si="208">T1378-N1378</f>
        <v>0</v>
      </c>
      <c r="V1378" s="179">
        <v>0</v>
      </c>
      <c r="W1378" s="129">
        <f t="shared" ref="W1378:W1441" si="209">V1378-N1378</f>
        <v>0</v>
      </c>
    </row>
    <row r="1379" spans="1:23" ht="36" customHeight="1" outlineLevel="7" x14ac:dyDescent="0.2">
      <c r="A1379" s="91"/>
      <c r="B1379" s="93"/>
      <c r="C1379" s="95"/>
      <c r="D1379" s="95"/>
      <c r="E1379" s="97"/>
      <c r="F1379" s="101"/>
      <c r="G1379" s="103"/>
      <c r="H1379" s="103"/>
      <c r="I1379" s="4" t="s">
        <v>293</v>
      </c>
      <c r="J1379" s="6" t="s">
        <v>256</v>
      </c>
      <c r="K1379" s="5">
        <v>1800</v>
      </c>
      <c r="L1379" s="5">
        <v>0</v>
      </c>
      <c r="M1379" s="5">
        <f t="shared" ref="M1379:M1442" si="210">N1379-L1379</f>
        <v>0</v>
      </c>
      <c r="N1379" s="5">
        <v>0</v>
      </c>
      <c r="O1379" s="6">
        <f t="shared" si="207"/>
        <v>0</v>
      </c>
      <c r="P1379" s="116"/>
      <c r="Q1379" s="116"/>
      <c r="R1379" s="191"/>
      <c r="S1379" s="191"/>
      <c r="T1379" s="191">
        <v>0</v>
      </c>
      <c r="U1379" s="92">
        <f t="shared" si="208"/>
        <v>0</v>
      </c>
      <c r="V1379" s="179">
        <v>0</v>
      </c>
      <c r="W1379" s="129">
        <f t="shared" si="209"/>
        <v>0</v>
      </c>
    </row>
    <row r="1380" spans="1:23" ht="36" customHeight="1" outlineLevel="7" x14ac:dyDescent="0.2">
      <c r="A1380" s="91"/>
      <c r="B1380" s="93"/>
      <c r="C1380" s="95"/>
      <c r="D1380" s="95"/>
      <c r="E1380" s="97"/>
      <c r="F1380" s="101"/>
      <c r="G1380" s="103"/>
      <c r="H1380" s="103"/>
      <c r="I1380" s="4" t="s">
        <v>294</v>
      </c>
      <c r="J1380" s="6" t="s">
        <v>257</v>
      </c>
      <c r="K1380" s="5">
        <v>100</v>
      </c>
      <c r="L1380" s="5">
        <v>0</v>
      </c>
      <c r="M1380" s="5">
        <f t="shared" si="210"/>
        <v>0</v>
      </c>
      <c r="N1380" s="5">
        <v>0</v>
      </c>
      <c r="O1380" s="6">
        <f t="shared" si="207"/>
        <v>0</v>
      </c>
      <c r="P1380" s="116"/>
      <c r="Q1380" s="116"/>
      <c r="R1380" s="191"/>
      <c r="S1380" s="191"/>
      <c r="T1380" s="191">
        <v>0</v>
      </c>
      <c r="U1380" s="92">
        <f t="shared" si="208"/>
        <v>0</v>
      </c>
      <c r="V1380" s="179">
        <v>0</v>
      </c>
      <c r="W1380" s="129">
        <f t="shared" si="209"/>
        <v>0</v>
      </c>
    </row>
    <row r="1381" spans="1:23" ht="36" customHeight="1" outlineLevel="5" x14ac:dyDescent="0.2">
      <c r="A1381" s="91"/>
      <c r="B1381" s="93"/>
      <c r="C1381" s="95"/>
      <c r="D1381" s="95"/>
      <c r="E1381" s="97"/>
      <c r="F1381" s="101"/>
      <c r="G1381" s="103"/>
      <c r="H1381" s="103"/>
      <c r="I1381" s="22" t="s">
        <v>201</v>
      </c>
      <c r="J1381" s="24"/>
      <c r="K1381" s="23"/>
      <c r="L1381" s="23"/>
      <c r="M1381" s="23"/>
      <c r="N1381" s="23"/>
      <c r="O1381" s="24"/>
      <c r="P1381" s="115"/>
      <c r="Q1381" s="115"/>
      <c r="R1381" s="190"/>
      <c r="S1381" s="190"/>
      <c r="T1381" s="190"/>
      <c r="U1381" s="92">
        <f t="shared" si="208"/>
        <v>0</v>
      </c>
      <c r="V1381" s="179"/>
      <c r="W1381" s="129">
        <f t="shared" si="209"/>
        <v>0</v>
      </c>
    </row>
    <row r="1382" spans="1:23" ht="36" customHeight="1" outlineLevel="7" x14ac:dyDescent="0.2">
      <c r="A1382" s="91"/>
      <c r="B1382" s="93"/>
      <c r="C1382" s="95"/>
      <c r="D1382" s="95"/>
      <c r="E1382" s="97"/>
      <c r="F1382" s="101"/>
      <c r="G1382" s="103"/>
      <c r="H1382" s="103"/>
      <c r="I1382" s="4" t="s">
        <v>291</v>
      </c>
      <c r="J1382" s="6" t="s">
        <v>256</v>
      </c>
      <c r="K1382" s="5">
        <v>1800</v>
      </c>
      <c r="L1382" s="5">
        <v>0</v>
      </c>
      <c r="M1382" s="5">
        <f t="shared" si="210"/>
        <v>0</v>
      </c>
      <c r="N1382" s="5">
        <v>0</v>
      </c>
      <c r="O1382" s="6">
        <f t="shared" ref="O1382:O1388" si="211">N1382/K1382</f>
        <v>0</v>
      </c>
      <c r="P1382" s="116"/>
      <c r="Q1382" s="116"/>
      <c r="R1382" s="191"/>
      <c r="S1382" s="191"/>
      <c r="T1382" s="191">
        <v>0</v>
      </c>
      <c r="U1382" s="92">
        <f t="shared" si="208"/>
        <v>0</v>
      </c>
      <c r="V1382" s="179">
        <v>0</v>
      </c>
      <c r="W1382" s="129">
        <f t="shared" si="209"/>
        <v>0</v>
      </c>
    </row>
    <row r="1383" spans="1:23" ht="36" customHeight="1" outlineLevel="7" x14ac:dyDescent="0.2">
      <c r="A1383" s="91"/>
      <c r="B1383" s="93"/>
      <c r="C1383" s="95"/>
      <c r="D1383" s="95"/>
      <c r="E1383" s="97"/>
      <c r="F1383" s="101"/>
      <c r="G1383" s="103"/>
      <c r="H1383" s="103"/>
      <c r="I1383" s="4" t="s">
        <v>292</v>
      </c>
      <c r="J1383" s="6" t="s">
        <v>257</v>
      </c>
      <c r="K1383" s="5">
        <v>100</v>
      </c>
      <c r="L1383" s="5">
        <v>0</v>
      </c>
      <c r="M1383" s="5">
        <f t="shared" si="210"/>
        <v>0</v>
      </c>
      <c r="N1383" s="5">
        <v>0</v>
      </c>
      <c r="O1383" s="6">
        <f t="shared" si="211"/>
        <v>0</v>
      </c>
      <c r="P1383" s="116"/>
      <c r="Q1383" s="116"/>
      <c r="R1383" s="191"/>
      <c r="S1383" s="191"/>
      <c r="T1383" s="191">
        <v>0</v>
      </c>
      <c r="U1383" s="92">
        <f t="shared" si="208"/>
        <v>0</v>
      </c>
      <c r="V1383" s="179">
        <v>0</v>
      </c>
      <c r="W1383" s="129">
        <f t="shared" si="209"/>
        <v>0</v>
      </c>
    </row>
    <row r="1384" spans="1:23" ht="36" customHeight="1" outlineLevel="7" x14ac:dyDescent="0.2">
      <c r="A1384" s="91"/>
      <c r="B1384" s="93"/>
      <c r="C1384" s="95"/>
      <c r="D1384" s="95"/>
      <c r="E1384" s="97"/>
      <c r="F1384" s="101"/>
      <c r="G1384" s="103"/>
      <c r="H1384" s="103"/>
      <c r="I1384" s="4" t="s">
        <v>231</v>
      </c>
      <c r="J1384" s="6" t="s">
        <v>256</v>
      </c>
      <c r="K1384" s="5">
        <v>1800</v>
      </c>
      <c r="L1384" s="5">
        <v>0</v>
      </c>
      <c r="M1384" s="5">
        <f t="shared" si="210"/>
        <v>0</v>
      </c>
      <c r="N1384" s="5">
        <v>0</v>
      </c>
      <c r="O1384" s="6">
        <f t="shared" si="211"/>
        <v>0</v>
      </c>
      <c r="P1384" s="116"/>
      <c r="Q1384" s="116"/>
      <c r="R1384" s="191"/>
      <c r="S1384" s="191"/>
      <c r="T1384" s="191">
        <v>0</v>
      </c>
      <c r="U1384" s="92">
        <f t="shared" si="208"/>
        <v>0</v>
      </c>
      <c r="V1384" s="179">
        <v>0</v>
      </c>
      <c r="W1384" s="129">
        <f t="shared" si="209"/>
        <v>0</v>
      </c>
    </row>
    <row r="1385" spans="1:23" ht="36" customHeight="1" outlineLevel="7" x14ac:dyDescent="0.2">
      <c r="A1385" s="91"/>
      <c r="B1385" s="93"/>
      <c r="C1385" s="95"/>
      <c r="D1385" s="95"/>
      <c r="E1385" s="97"/>
      <c r="F1385" s="101"/>
      <c r="G1385" s="103"/>
      <c r="H1385" s="103"/>
      <c r="I1385" s="4" t="s">
        <v>80</v>
      </c>
      <c r="J1385" s="6" t="s">
        <v>256</v>
      </c>
      <c r="K1385" s="5">
        <v>1800</v>
      </c>
      <c r="L1385" s="5">
        <v>0</v>
      </c>
      <c r="M1385" s="5">
        <f t="shared" si="210"/>
        <v>0</v>
      </c>
      <c r="N1385" s="5">
        <v>0</v>
      </c>
      <c r="O1385" s="6">
        <f t="shared" si="211"/>
        <v>0</v>
      </c>
      <c r="P1385" s="116"/>
      <c r="Q1385" s="116"/>
      <c r="R1385" s="191"/>
      <c r="S1385" s="191"/>
      <c r="T1385" s="191">
        <v>0</v>
      </c>
      <c r="U1385" s="92">
        <f t="shared" si="208"/>
        <v>0</v>
      </c>
      <c r="V1385" s="179">
        <v>0</v>
      </c>
      <c r="W1385" s="129">
        <f t="shared" si="209"/>
        <v>0</v>
      </c>
    </row>
    <row r="1386" spans="1:23" ht="36" customHeight="1" outlineLevel="7" x14ac:dyDescent="0.2">
      <c r="A1386" s="91"/>
      <c r="B1386" s="93"/>
      <c r="C1386" s="95"/>
      <c r="D1386" s="95"/>
      <c r="E1386" s="97"/>
      <c r="F1386" s="101"/>
      <c r="G1386" s="103"/>
      <c r="H1386" s="103"/>
      <c r="I1386" s="4" t="s">
        <v>82</v>
      </c>
      <c r="J1386" s="6" t="s">
        <v>257</v>
      </c>
      <c r="K1386" s="5">
        <v>100</v>
      </c>
      <c r="L1386" s="5">
        <v>0</v>
      </c>
      <c r="M1386" s="5">
        <f t="shared" si="210"/>
        <v>0</v>
      </c>
      <c r="N1386" s="5">
        <v>0</v>
      </c>
      <c r="O1386" s="6">
        <f t="shared" si="211"/>
        <v>0</v>
      </c>
      <c r="P1386" s="116"/>
      <c r="Q1386" s="116"/>
      <c r="R1386" s="191"/>
      <c r="S1386" s="191"/>
      <c r="T1386" s="191">
        <v>0</v>
      </c>
      <c r="U1386" s="92">
        <f t="shared" si="208"/>
        <v>0</v>
      </c>
      <c r="V1386" s="179">
        <v>0</v>
      </c>
      <c r="W1386" s="129">
        <f t="shared" si="209"/>
        <v>0</v>
      </c>
    </row>
    <row r="1387" spans="1:23" ht="36" customHeight="1" outlineLevel="7" x14ac:dyDescent="0.2">
      <c r="A1387" s="91"/>
      <c r="B1387" s="93"/>
      <c r="C1387" s="95"/>
      <c r="D1387" s="95"/>
      <c r="E1387" s="97"/>
      <c r="F1387" s="101"/>
      <c r="G1387" s="103"/>
      <c r="H1387" s="103"/>
      <c r="I1387" s="4" t="s">
        <v>293</v>
      </c>
      <c r="J1387" s="6" t="s">
        <v>256</v>
      </c>
      <c r="K1387" s="5">
        <v>1800</v>
      </c>
      <c r="L1387" s="5">
        <v>0</v>
      </c>
      <c r="M1387" s="5">
        <f t="shared" si="210"/>
        <v>0</v>
      </c>
      <c r="N1387" s="5">
        <v>0</v>
      </c>
      <c r="O1387" s="6">
        <f t="shared" si="211"/>
        <v>0</v>
      </c>
      <c r="P1387" s="116"/>
      <c r="Q1387" s="116"/>
      <c r="R1387" s="191"/>
      <c r="S1387" s="191"/>
      <c r="T1387" s="191">
        <v>0</v>
      </c>
      <c r="U1387" s="92">
        <f t="shared" si="208"/>
        <v>0</v>
      </c>
      <c r="V1387" s="179">
        <v>0</v>
      </c>
      <c r="W1387" s="129">
        <f t="shared" si="209"/>
        <v>0</v>
      </c>
    </row>
    <row r="1388" spans="1:23" ht="36" customHeight="1" outlineLevel="7" x14ac:dyDescent="0.2">
      <c r="A1388" s="91"/>
      <c r="B1388" s="93"/>
      <c r="C1388" s="95"/>
      <c r="D1388" s="95"/>
      <c r="E1388" s="97"/>
      <c r="F1388" s="101"/>
      <c r="G1388" s="103"/>
      <c r="H1388" s="103"/>
      <c r="I1388" s="4" t="s">
        <v>294</v>
      </c>
      <c r="J1388" s="6" t="s">
        <v>257</v>
      </c>
      <c r="K1388" s="5">
        <v>100</v>
      </c>
      <c r="L1388" s="5">
        <v>0</v>
      </c>
      <c r="M1388" s="5">
        <f t="shared" si="210"/>
        <v>0</v>
      </c>
      <c r="N1388" s="5">
        <v>0</v>
      </c>
      <c r="O1388" s="6">
        <f t="shared" si="211"/>
        <v>0</v>
      </c>
      <c r="P1388" s="116"/>
      <c r="Q1388" s="116"/>
      <c r="R1388" s="191"/>
      <c r="S1388" s="191"/>
      <c r="T1388" s="191">
        <v>0</v>
      </c>
      <c r="U1388" s="92">
        <f t="shared" si="208"/>
        <v>0</v>
      </c>
      <c r="V1388" s="179">
        <v>0</v>
      </c>
      <c r="W1388" s="129">
        <f t="shared" si="209"/>
        <v>0</v>
      </c>
    </row>
    <row r="1389" spans="1:23" ht="36" customHeight="1" outlineLevel="5" x14ac:dyDescent="0.2">
      <c r="A1389" s="91"/>
      <c r="B1389" s="93"/>
      <c r="C1389" s="95"/>
      <c r="D1389" s="95"/>
      <c r="E1389" s="97"/>
      <c r="F1389" s="101"/>
      <c r="G1389" s="103"/>
      <c r="H1389" s="103"/>
      <c r="I1389" s="22" t="s">
        <v>202</v>
      </c>
      <c r="J1389" s="24"/>
      <c r="K1389" s="23"/>
      <c r="L1389" s="23"/>
      <c r="M1389" s="23"/>
      <c r="N1389" s="23"/>
      <c r="O1389" s="24"/>
      <c r="P1389" s="115"/>
      <c r="Q1389" s="115"/>
      <c r="R1389" s="190"/>
      <c r="S1389" s="190"/>
      <c r="T1389" s="190"/>
      <c r="U1389" s="92">
        <f t="shared" si="208"/>
        <v>0</v>
      </c>
      <c r="V1389" s="179"/>
      <c r="W1389" s="129">
        <f t="shared" si="209"/>
        <v>0</v>
      </c>
    </row>
    <row r="1390" spans="1:23" ht="36" customHeight="1" outlineLevel="7" x14ac:dyDescent="0.2">
      <c r="A1390" s="91"/>
      <c r="B1390" s="93"/>
      <c r="C1390" s="95"/>
      <c r="D1390" s="95"/>
      <c r="E1390" s="97"/>
      <c r="F1390" s="101"/>
      <c r="G1390" s="103"/>
      <c r="H1390" s="103"/>
      <c r="I1390" s="4" t="s">
        <v>291</v>
      </c>
      <c r="J1390" s="6" t="s">
        <v>256</v>
      </c>
      <c r="K1390" s="5">
        <v>500</v>
      </c>
      <c r="L1390" s="5">
        <v>0</v>
      </c>
      <c r="M1390" s="5">
        <f t="shared" si="210"/>
        <v>0</v>
      </c>
      <c r="N1390" s="5">
        <v>0</v>
      </c>
      <c r="O1390" s="6">
        <f t="shared" ref="O1390:O1396" si="212">N1390/K1390</f>
        <v>0</v>
      </c>
      <c r="P1390" s="116"/>
      <c r="Q1390" s="116"/>
      <c r="R1390" s="191"/>
      <c r="S1390" s="191"/>
      <c r="T1390" s="191">
        <v>0</v>
      </c>
      <c r="U1390" s="92">
        <f t="shared" si="208"/>
        <v>0</v>
      </c>
      <c r="V1390" s="179">
        <v>0</v>
      </c>
      <c r="W1390" s="129">
        <f t="shared" si="209"/>
        <v>0</v>
      </c>
    </row>
    <row r="1391" spans="1:23" ht="36" customHeight="1" outlineLevel="7" x14ac:dyDescent="0.2">
      <c r="A1391" s="91"/>
      <c r="B1391" s="93"/>
      <c r="C1391" s="95"/>
      <c r="D1391" s="95"/>
      <c r="E1391" s="97"/>
      <c r="F1391" s="101"/>
      <c r="G1391" s="103"/>
      <c r="H1391" s="103"/>
      <c r="I1391" s="4" t="s">
        <v>292</v>
      </c>
      <c r="J1391" s="6" t="s">
        <v>257</v>
      </c>
      <c r="K1391" s="5">
        <v>100</v>
      </c>
      <c r="L1391" s="5">
        <v>0</v>
      </c>
      <c r="M1391" s="5">
        <f t="shared" si="210"/>
        <v>0</v>
      </c>
      <c r="N1391" s="5">
        <v>0</v>
      </c>
      <c r="O1391" s="6">
        <f t="shared" si="212"/>
        <v>0</v>
      </c>
      <c r="P1391" s="116"/>
      <c r="Q1391" s="116"/>
      <c r="R1391" s="191"/>
      <c r="S1391" s="191"/>
      <c r="T1391" s="191">
        <v>0</v>
      </c>
      <c r="U1391" s="92">
        <f t="shared" si="208"/>
        <v>0</v>
      </c>
      <c r="V1391" s="179">
        <v>0</v>
      </c>
      <c r="W1391" s="129">
        <f t="shared" si="209"/>
        <v>0</v>
      </c>
    </row>
    <row r="1392" spans="1:23" ht="36" customHeight="1" outlineLevel="7" x14ac:dyDescent="0.2">
      <c r="A1392" s="91"/>
      <c r="B1392" s="93"/>
      <c r="C1392" s="95"/>
      <c r="D1392" s="95"/>
      <c r="E1392" s="97"/>
      <c r="F1392" s="101"/>
      <c r="G1392" s="103"/>
      <c r="H1392" s="103"/>
      <c r="I1392" s="4" t="s">
        <v>231</v>
      </c>
      <c r="J1392" s="6" t="s">
        <v>256</v>
      </c>
      <c r="K1392" s="5">
        <v>500</v>
      </c>
      <c r="L1392" s="5">
        <v>0</v>
      </c>
      <c r="M1392" s="5">
        <f t="shared" si="210"/>
        <v>0</v>
      </c>
      <c r="N1392" s="5">
        <v>0</v>
      </c>
      <c r="O1392" s="6">
        <f t="shared" si="212"/>
        <v>0</v>
      </c>
      <c r="P1392" s="116"/>
      <c r="Q1392" s="116"/>
      <c r="R1392" s="191"/>
      <c r="S1392" s="191"/>
      <c r="T1392" s="191">
        <v>0</v>
      </c>
      <c r="U1392" s="92">
        <f t="shared" si="208"/>
        <v>0</v>
      </c>
      <c r="V1392" s="179">
        <v>0</v>
      </c>
      <c r="W1392" s="129">
        <f t="shared" si="209"/>
        <v>0</v>
      </c>
    </row>
    <row r="1393" spans="1:23" ht="36" customHeight="1" outlineLevel="7" x14ac:dyDescent="0.2">
      <c r="A1393" s="91"/>
      <c r="B1393" s="93"/>
      <c r="C1393" s="95"/>
      <c r="D1393" s="95"/>
      <c r="E1393" s="97"/>
      <c r="F1393" s="101"/>
      <c r="G1393" s="103"/>
      <c r="H1393" s="103"/>
      <c r="I1393" s="4" t="s">
        <v>80</v>
      </c>
      <c r="J1393" s="6" t="s">
        <v>256</v>
      </c>
      <c r="K1393" s="5">
        <v>500</v>
      </c>
      <c r="L1393" s="5">
        <v>0</v>
      </c>
      <c r="M1393" s="5">
        <f t="shared" si="210"/>
        <v>0</v>
      </c>
      <c r="N1393" s="5">
        <v>0</v>
      </c>
      <c r="O1393" s="6">
        <f t="shared" si="212"/>
        <v>0</v>
      </c>
      <c r="P1393" s="116"/>
      <c r="Q1393" s="116"/>
      <c r="R1393" s="191"/>
      <c r="S1393" s="191"/>
      <c r="T1393" s="191">
        <v>0</v>
      </c>
      <c r="U1393" s="92">
        <f t="shared" si="208"/>
        <v>0</v>
      </c>
      <c r="V1393" s="179">
        <v>0</v>
      </c>
      <c r="W1393" s="129">
        <f t="shared" si="209"/>
        <v>0</v>
      </c>
    </row>
    <row r="1394" spans="1:23" ht="36" customHeight="1" outlineLevel="7" x14ac:dyDescent="0.2">
      <c r="A1394" s="91"/>
      <c r="B1394" s="93"/>
      <c r="C1394" s="95"/>
      <c r="D1394" s="95"/>
      <c r="E1394" s="97"/>
      <c r="F1394" s="101"/>
      <c r="G1394" s="103"/>
      <c r="H1394" s="103"/>
      <c r="I1394" s="4" t="s">
        <v>82</v>
      </c>
      <c r="J1394" s="6" t="s">
        <v>257</v>
      </c>
      <c r="K1394" s="5">
        <v>100</v>
      </c>
      <c r="L1394" s="5">
        <v>0</v>
      </c>
      <c r="M1394" s="5">
        <f t="shared" si="210"/>
        <v>0</v>
      </c>
      <c r="N1394" s="5">
        <v>0</v>
      </c>
      <c r="O1394" s="6">
        <f t="shared" si="212"/>
        <v>0</v>
      </c>
      <c r="P1394" s="116"/>
      <c r="Q1394" s="116"/>
      <c r="R1394" s="191"/>
      <c r="S1394" s="191"/>
      <c r="T1394" s="191">
        <v>0</v>
      </c>
      <c r="U1394" s="92">
        <f t="shared" si="208"/>
        <v>0</v>
      </c>
      <c r="V1394" s="179">
        <v>0</v>
      </c>
      <c r="W1394" s="129">
        <f t="shared" si="209"/>
        <v>0</v>
      </c>
    </row>
    <row r="1395" spans="1:23" ht="36" customHeight="1" outlineLevel="7" x14ac:dyDescent="0.2">
      <c r="A1395" s="91"/>
      <c r="B1395" s="93"/>
      <c r="C1395" s="95"/>
      <c r="D1395" s="95"/>
      <c r="E1395" s="97"/>
      <c r="F1395" s="101"/>
      <c r="G1395" s="103"/>
      <c r="H1395" s="103"/>
      <c r="I1395" s="4" t="s">
        <v>293</v>
      </c>
      <c r="J1395" s="6" t="s">
        <v>256</v>
      </c>
      <c r="K1395" s="5">
        <v>500</v>
      </c>
      <c r="L1395" s="5">
        <v>0</v>
      </c>
      <c r="M1395" s="5">
        <f t="shared" si="210"/>
        <v>0</v>
      </c>
      <c r="N1395" s="5">
        <v>0</v>
      </c>
      <c r="O1395" s="6">
        <f t="shared" si="212"/>
        <v>0</v>
      </c>
      <c r="P1395" s="116"/>
      <c r="Q1395" s="116"/>
      <c r="R1395" s="191"/>
      <c r="S1395" s="191"/>
      <c r="T1395" s="191">
        <v>0</v>
      </c>
      <c r="U1395" s="92">
        <f t="shared" si="208"/>
        <v>0</v>
      </c>
      <c r="V1395" s="179">
        <v>0</v>
      </c>
      <c r="W1395" s="129">
        <f t="shared" si="209"/>
        <v>0</v>
      </c>
    </row>
    <row r="1396" spans="1:23" ht="36" customHeight="1" outlineLevel="7" x14ac:dyDescent="0.2">
      <c r="A1396" s="91"/>
      <c r="B1396" s="93"/>
      <c r="C1396" s="95"/>
      <c r="D1396" s="95"/>
      <c r="E1396" s="97"/>
      <c r="F1396" s="101"/>
      <c r="G1396" s="103"/>
      <c r="H1396" s="103"/>
      <c r="I1396" s="4" t="s">
        <v>294</v>
      </c>
      <c r="J1396" s="6" t="s">
        <v>257</v>
      </c>
      <c r="K1396" s="5">
        <v>100</v>
      </c>
      <c r="L1396" s="5">
        <v>0</v>
      </c>
      <c r="M1396" s="5">
        <f t="shared" si="210"/>
        <v>0</v>
      </c>
      <c r="N1396" s="5">
        <v>0</v>
      </c>
      <c r="O1396" s="6">
        <f t="shared" si="212"/>
        <v>0</v>
      </c>
      <c r="P1396" s="116"/>
      <c r="Q1396" s="116"/>
      <c r="R1396" s="191"/>
      <c r="S1396" s="191"/>
      <c r="T1396" s="191">
        <v>0</v>
      </c>
      <c r="U1396" s="92">
        <f t="shared" si="208"/>
        <v>0</v>
      </c>
      <c r="V1396" s="179">
        <v>0</v>
      </c>
      <c r="W1396" s="129">
        <f t="shared" si="209"/>
        <v>0</v>
      </c>
    </row>
    <row r="1397" spans="1:23" ht="36" customHeight="1" outlineLevel="5" x14ac:dyDescent="0.2">
      <c r="A1397" s="91"/>
      <c r="B1397" s="93"/>
      <c r="C1397" s="95"/>
      <c r="D1397" s="95"/>
      <c r="E1397" s="97"/>
      <c r="F1397" s="101"/>
      <c r="G1397" s="103"/>
      <c r="H1397" s="103"/>
      <c r="I1397" s="22" t="s">
        <v>203</v>
      </c>
      <c r="J1397" s="24"/>
      <c r="K1397" s="23"/>
      <c r="L1397" s="23"/>
      <c r="M1397" s="23"/>
      <c r="N1397" s="23"/>
      <c r="O1397" s="24"/>
      <c r="P1397" s="115"/>
      <c r="Q1397" s="115"/>
      <c r="R1397" s="190"/>
      <c r="S1397" s="190"/>
      <c r="T1397" s="190"/>
      <c r="U1397" s="92">
        <f t="shared" si="208"/>
        <v>0</v>
      </c>
      <c r="V1397" s="179"/>
      <c r="W1397" s="129">
        <f t="shared" si="209"/>
        <v>0</v>
      </c>
    </row>
    <row r="1398" spans="1:23" ht="36" customHeight="1" outlineLevel="7" x14ac:dyDescent="0.2">
      <c r="A1398" s="91"/>
      <c r="B1398" s="93"/>
      <c r="C1398" s="95"/>
      <c r="D1398" s="95"/>
      <c r="E1398" s="97"/>
      <c r="F1398" s="101"/>
      <c r="G1398" s="103"/>
      <c r="H1398" s="103"/>
      <c r="I1398" s="4" t="s">
        <v>291</v>
      </c>
      <c r="J1398" s="6" t="s">
        <v>256</v>
      </c>
      <c r="K1398" s="5">
        <v>500</v>
      </c>
      <c r="L1398" s="5">
        <v>0</v>
      </c>
      <c r="M1398" s="5">
        <f t="shared" si="210"/>
        <v>0</v>
      </c>
      <c r="N1398" s="5">
        <v>0</v>
      </c>
      <c r="O1398" s="6">
        <f t="shared" ref="O1398:O1404" si="213">N1398/K1398</f>
        <v>0</v>
      </c>
      <c r="P1398" s="116"/>
      <c r="Q1398" s="116"/>
      <c r="R1398" s="191"/>
      <c r="S1398" s="191"/>
      <c r="T1398" s="191">
        <v>0</v>
      </c>
      <c r="U1398" s="92">
        <f t="shared" si="208"/>
        <v>0</v>
      </c>
      <c r="V1398" s="179">
        <v>0</v>
      </c>
      <c r="W1398" s="129">
        <f t="shared" si="209"/>
        <v>0</v>
      </c>
    </row>
    <row r="1399" spans="1:23" ht="36" customHeight="1" outlineLevel="7" x14ac:dyDescent="0.2">
      <c r="A1399" s="91"/>
      <c r="B1399" s="93"/>
      <c r="C1399" s="95"/>
      <c r="D1399" s="95"/>
      <c r="E1399" s="97"/>
      <c r="F1399" s="101"/>
      <c r="G1399" s="103"/>
      <c r="H1399" s="103"/>
      <c r="I1399" s="4" t="s">
        <v>292</v>
      </c>
      <c r="J1399" s="6" t="s">
        <v>257</v>
      </c>
      <c r="K1399" s="5">
        <v>100</v>
      </c>
      <c r="L1399" s="5">
        <v>0</v>
      </c>
      <c r="M1399" s="5">
        <f t="shared" si="210"/>
        <v>0</v>
      </c>
      <c r="N1399" s="5">
        <v>0</v>
      </c>
      <c r="O1399" s="6">
        <f t="shared" si="213"/>
        <v>0</v>
      </c>
      <c r="P1399" s="116"/>
      <c r="Q1399" s="116"/>
      <c r="R1399" s="191"/>
      <c r="S1399" s="191"/>
      <c r="T1399" s="191">
        <v>0</v>
      </c>
      <c r="U1399" s="92">
        <f t="shared" si="208"/>
        <v>0</v>
      </c>
      <c r="V1399" s="179">
        <v>0</v>
      </c>
      <c r="W1399" s="129">
        <f t="shared" si="209"/>
        <v>0</v>
      </c>
    </row>
    <row r="1400" spans="1:23" ht="36" customHeight="1" outlineLevel="7" x14ac:dyDescent="0.2">
      <c r="A1400" s="91"/>
      <c r="B1400" s="93"/>
      <c r="C1400" s="95"/>
      <c r="D1400" s="95"/>
      <c r="E1400" s="97"/>
      <c r="F1400" s="101"/>
      <c r="G1400" s="103"/>
      <c r="H1400" s="103"/>
      <c r="I1400" s="4" t="s">
        <v>231</v>
      </c>
      <c r="J1400" s="6" t="s">
        <v>256</v>
      </c>
      <c r="K1400" s="5">
        <v>500</v>
      </c>
      <c r="L1400" s="5">
        <v>0</v>
      </c>
      <c r="M1400" s="5">
        <f t="shared" si="210"/>
        <v>0</v>
      </c>
      <c r="N1400" s="5">
        <v>0</v>
      </c>
      <c r="O1400" s="6">
        <f t="shared" si="213"/>
        <v>0</v>
      </c>
      <c r="P1400" s="116"/>
      <c r="Q1400" s="116"/>
      <c r="R1400" s="191"/>
      <c r="S1400" s="191"/>
      <c r="T1400" s="191">
        <v>0</v>
      </c>
      <c r="U1400" s="92">
        <f t="shared" si="208"/>
        <v>0</v>
      </c>
      <c r="V1400" s="179">
        <v>0</v>
      </c>
      <c r="W1400" s="129">
        <f t="shared" si="209"/>
        <v>0</v>
      </c>
    </row>
    <row r="1401" spans="1:23" ht="36" customHeight="1" outlineLevel="7" x14ac:dyDescent="0.2">
      <c r="A1401" s="91"/>
      <c r="B1401" s="93"/>
      <c r="C1401" s="95"/>
      <c r="D1401" s="95"/>
      <c r="E1401" s="97"/>
      <c r="F1401" s="101"/>
      <c r="G1401" s="103"/>
      <c r="H1401" s="103"/>
      <c r="I1401" s="4" t="s">
        <v>80</v>
      </c>
      <c r="J1401" s="6" t="s">
        <v>256</v>
      </c>
      <c r="K1401" s="5">
        <v>500</v>
      </c>
      <c r="L1401" s="5">
        <v>0</v>
      </c>
      <c r="M1401" s="5">
        <f t="shared" si="210"/>
        <v>0</v>
      </c>
      <c r="N1401" s="5">
        <v>0</v>
      </c>
      <c r="O1401" s="6">
        <f t="shared" si="213"/>
        <v>0</v>
      </c>
      <c r="P1401" s="116"/>
      <c r="Q1401" s="116"/>
      <c r="R1401" s="191"/>
      <c r="S1401" s="191"/>
      <c r="T1401" s="191">
        <v>0</v>
      </c>
      <c r="U1401" s="92">
        <f t="shared" si="208"/>
        <v>0</v>
      </c>
      <c r="V1401" s="179">
        <v>0</v>
      </c>
      <c r="W1401" s="129">
        <f t="shared" si="209"/>
        <v>0</v>
      </c>
    </row>
    <row r="1402" spans="1:23" ht="36" customHeight="1" outlineLevel="7" x14ac:dyDescent="0.2">
      <c r="A1402" s="91"/>
      <c r="B1402" s="93"/>
      <c r="C1402" s="95"/>
      <c r="D1402" s="95"/>
      <c r="E1402" s="97"/>
      <c r="F1402" s="101"/>
      <c r="G1402" s="103"/>
      <c r="H1402" s="103"/>
      <c r="I1402" s="4" t="s">
        <v>82</v>
      </c>
      <c r="J1402" s="6" t="s">
        <v>257</v>
      </c>
      <c r="K1402" s="5">
        <v>100</v>
      </c>
      <c r="L1402" s="5">
        <v>0</v>
      </c>
      <c r="M1402" s="5">
        <f t="shared" si="210"/>
        <v>0</v>
      </c>
      <c r="N1402" s="5">
        <v>0</v>
      </c>
      <c r="O1402" s="6">
        <f t="shared" si="213"/>
        <v>0</v>
      </c>
      <c r="P1402" s="116"/>
      <c r="Q1402" s="116"/>
      <c r="R1402" s="191"/>
      <c r="S1402" s="191"/>
      <c r="T1402" s="191">
        <v>0</v>
      </c>
      <c r="U1402" s="92">
        <f t="shared" si="208"/>
        <v>0</v>
      </c>
      <c r="V1402" s="179">
        <v>0</v>
      </c>
      <c r="W1402" s="129">
        <f t="shared" si="209"/>
        <v>0</v>
      </c>
    </row>
    <row r="1403" spans="1:23" ht="36" customHeight="1" outlineLevel="7" x14ac:dyDescent="0.2">
      <c r="A1403" s="91"/>
      <c r="B1403" s="93"/>
      <c r="C1403" s="95"/>
      <c r="D1403" s="95"/>
      <c r="E1403" s="97"/>
      <c r="F1403" s="101"/>
      <c r="G1403" s="103"/>
      <c r="H1403" s="103"/>
      <c r="I1403" s="4" t="s">
        <v>293</v>
      </c>
      <c r="J1403" s="6" t="s">
        <v>256</v>
      </c>
      <c r="K1403" s="5">
        <v>500</v>
      </c>
      <c r="L1403" s="5">
        <v>0</v>
      </c>
      <c r="M1403" s="5">
        <f t="shared" si="210"/>
        <v>0</v>
      </c>
      <c r="N1403" s="5">
        <v>0</v>
      </c>
      <c r="O1403" s="6">
        <f t="shared" si="213"/>
        <v>0</v>
      </c>
      <c r="P1403" s="116"/>
      <c r="Q1403" s="116"/>
      <c r="R1403" s="191"/>
      <c r="S1403" s="191"/>
      <c r="T1403" s="191">
        <v>0</v>
      </c>
      <c r="U1403" s="92">
        <f t="shared" si="208"/>
        <v>0</v>
      </c>
      <c r="V1403" s="179">
        <v>0</v>
      </c>
      <c r="W1403" s="129">
        <f t="shared" si="209"/>
        <v>0</v>
      </c>
    </row>
    <row r="1404" spans="1:23" ht="36" customHeight="1" outlineLevel="7" x14ac:dyDescent="0.2">
      <c r="A1404" s="91"/>
      <c r="B1404" s="93"/>
      <c r="C1404" s="95"/>
      <c r="D1404" s="95"/>
      <c r="E1404" s="97"/>
      <c r="F1404" s="101"/>
      <c r="G1404" s="103"/>
      <c r="H1404" s="103"/>
      <c r="I1404" s="4" t="s">
        <v>294</v>
      </c>
      <c r="J1404" s="6" t="s">
        <v>257</v>
      </c>
      <c r="K1404" s="5">
        <v>100</v>
      </c>
      <c r="L1404" s="5">
        <v>0</v>
      </c>
      <c r="M1404" s="5">
        <f t="shared" si="210"/>
        <v>0</v>
      </c>
      <c r="N1404" s="5">
        <v>0</v>
      </c>
      <c r="O1404" s="6">
        <f t="shared" si="213"/>
        <v>0</v>
      </c>
      <c r="P1404" s="116"/>
      <c r="Q1404" s="116"/>
      <c r="R1404" s="191"/>
      <c r="S1404" s="191"/>
      <c r="T1404" s="191">
        <v>0</v>
      </c>
      <c r="U1404" s="92">
        <f t="shared" si="208"/>
        <v>0</v>
      </c>
      <c r="V1404" s="179">
        <v>0</v>
      </c>
      <c r="W1404" s="129">
        <f t="shared" si="209"/>
        <v>0</v>
      </c>
    </row>
    <row r="1405" spans="1:23" ht="36" customHeight="1" outlineLevel="5" x14ac:dyDescent="0.2">
      <c r="A1405" s="91"/>
      <c r="B1405" s="93"/>
      <c r="C1405" s="95"/>
      <c r="D1405" s="95"/>
      <c r="E1405" s="97"/>
      <c r="F1405" s="101"/>
      <c r="G1405" s="103"/>
      <c r="H1405" s="103"/>
      <c r="I1405" s="22" t="s">
        <v>204</v>
      </c>
      <c r="J1405" s="24"/>
      <c r="K1405" s="23"/>
      <c r="L1405" s="23"/>
      <c r="M1405" s="23"/>
      <c r="N1405" s="23"/>
      <c r="O1405" s="24"/>
      <c r="P1405" s="115"/>
      <c r="Q1405" s="115"/>
      <c r="R1405" s="190"/>
      <c r="S1405" s="190"/>
      <c r="T1405" s="190"/>
      <c r="U1405" s="92">
        <f t="shared" si="208"/>
        <v>0</v>
      </c>
      <c r="V1405" s="179"/>
      <c r="W1405" s="129">
        <f t="shared" si="209"/>
        <v>0</v>
      </c>
    </row>
    <row r="1406" spans="1:23" ht="36" customHeight="1" outlineLevel="7" x14ac:dyDescent="0.2">
      <c r="A1406" s="91"/>
      <c r="B1406" s="93"/>
      <c r="C1406" s="95"/>
      <c r="D1406" s="95"/>
      <c r="E1406" s="97"/>
      <c r="F1406" s="101"/>
      <c r="G1406" s="103"/>
      <c r="H1406" s="103"/>
      <c r="I1406" s="4" t="s">
        <v>291</v>
      </c>
      <c r="J1406" s="6" t="s">
        <v>256</v>
      </c>
      <c r="K1406" s="5">
        <v>500</v>
      </c>
      <c r="L1406" s="5">
        <v>0</v>
      </c>
      <c r="M1406" s="5">
        <f t="shared" si="210"/>
        <v>0</v>
      </c>
      <c r="N1406" s="5">
        <v>0</v>
      </c>
      <c r="O1406" s="6">
        <f t="shared" ref="O1406:O1412" si="214">N1406/K1406</f>
        <v>0</v>
      </c>
      <c r="P1406" s="116"/>
      <c r="Q1406" s="116"/>
      <c r="R1406" s="191"/>
      <c r="S1406" s="191"/>
      <c r="T1406" s="191">
        <v>0</v>
      </c>
      <c r="U1406" s="92">
        <f t="shared" si="208"/>
        <v>0</v>
      </c>
      <c r="V1406" s="179">
        <v>0</v>
      </c>
      <c r="W1406" s="129">
        <f t="shared" si="209"/>
        <v>0</v>
      </c>
    </row>
    <row r="1407" spans="1:23" ht="36" customHeight="1" outlineLevel="7" x14ac:dyDescent="0.2">
      <c r="A1407" s="91"/>
      <c r="B1407" s="93"/>
      <c r="C1407" s="95"/>
      <c r="D1407" s="95"/>
      <c r="E1407" s="97"/>
      <c r="F1407" s="101"/>
      <c r="G1407" s="103"/>
      <c r="H1407" s="103"/>
      <c r="I1407" s="4" t="s">
        <v>292</v>
      </c>
      <c r="J1407" s="6" t="s">
        <v>257</v>
      </c>
      <c r="K1407" s="5">
        <v>100</v>
      </c>
      <c r="L1407" s="5">
        <v>0</v>
      </c>
      <c r="M1407" s="5">
        <f t="shared" si="210"/>
        <v>0</v>
      </c>
      <c r="N1407" s="5">
        <v>0</v>
      </c>
      <c r="O1407" s="6">
        <f t="shared" si="214"/>
        <v>0</v>
      </c>
      <c r="P1407" s="116"/>
      <c r="Q1407" s="116"/>
      <c r="R1407" s="191"/>
      <c r="S1407" s="191"/>
      <c r="T1407" s="191">
        <v>0</v>
      </c>
      <c r="U1407" s="92">
        <f t="shared" si="208"/>
        <v>0</v>
      </c>
      <c r="V1407" s="179">
        <v>0</v>
      </c>
      <c r="W1407" s="129">
        <f t="shared" si="209"/>
        <v>0</v>
      </c>
    </row>
    <row r="1408" spans="1:23" ht="36" customHeight="1" outlineLevel="7" x14ac:dyDescent="0.2">
      <c r="A1408" s="91"/>
      <c r="B1408" s="93"/>
      <c r="C1408" s="95"/>
      <c r="D1408" s="95"/>
      <c r="E1408" s="97"/>
      <c r="F1408" s="101"/>
      <c r="G1408" s="103"/>
      <c r="H1408" s="103"/>
      <c r="I1408" s="4" t="s">
        <v>231</v>
      </c>
      <c r="J1408" s="6" t="s">
        <v>256</v>
      </c>
      <c r="K1408" s="5">
        <v>500</v>
      </c>
      <c r="L1408" s="5">
        <v>0</v>
      </c>
      <c r="M1408" s="5">
        <f t="shared" si="210"/>
        <v>0</v>
      </c>
      <c r="N1408" s="5">
        <v>0</v>
      </c>
      <c r="O1408" s="6">
        <f t="shared" si="214"/>
        <v>0</v>
      </c>
      <c r="P1408" s="116"/>
      <c r="Q1408" s="116"/>
      <c r="R1408" s="191"/>
      <c r="S1408" s="191"/>
      <c r="T1408" s="191">
        <v>0</v>
      </c>
      <c r="U1408" s="92">
        <f t="shared" si="208"/>
        <v>0</v>
      </c>
      <c r="V1408" s="179">
        <v>0</v>
      </c>
      <c r="W1408" s="129">
        <f t="shared" si="209"/>
        <v>0</v>
      </c>
    </row>
    <row r="1409" spans="1:23" ht="36" customHeight="1" outlineLevel="7" x14ac:dyDescent="0.2">
      <c r="A1409" s="91"/>
      <c r="B1409" s="93"/>
      <c r="C1409" s="95"/>
      <c r="D1409" s="95"/>
      <c r="E1409" s="97"/>
      <c r="F1409" s="101"/>
      <c r="G1409" s="103"/>
      <c r="H1409" s="103"/>
      <c r="I1409" s="4" t="s">
        <v>80</v>
      </c>
      <c r="J1409" s="6" t="s">
        <v>256</v>
      </c>
      <c r="K1409" s="5">
        <v>500</v>
      </c>
      <c r="L1409" s="5">
        <v>0</v>
      </c>
      <c r="M1409" s="5">
        <f t="shared" si="210"/>
        <v>0</v>
      </c>
      <c r="N1409" s="5">
        <v>0</v>
      </c>
      <c r="O1409" s="6">
        <f t="shared" si="214"/>
        <v>0</v>
      </c>
      <c r="P1409" s="116"/>
      <c r="Q1409" s="116"/>
      <c r="R1409" s="191"/>
      <c r="S1409" s="191"/>
      <c r="T1409" s="191">
        <v>0</v>
      </c>
      <c r="U1409" s="92">
        <f t="shared" si="208"/>
        <v>0</v>
      </c>
      <c r="V1409" s="179">
        <v>0</v>
      </c>
      <c r="W1409" s="129">
        <f t="shared" si="209"/>
        <v>0</v>
      </c>
    </row>
    <row r="1410" spans="1:23" ht="36" customHeight="1" outlineLevel="7" x14ac:dyDescent="0.2">
      <c r="A1410" s="91"/>
      <c r="B1410" s="93"/>
      <c r="C1410" s="95"/>
      <c r="D1410" s="95"/>
      <c r="E1410" s="97"/>
      <c r="F1410" s="101"/>
      <c r="G1410" s="103"/>
      <c r="H1410" s="103"/>
      <c r="I1410" s="4" t="s">
        <v>82</v>
      </c>
      <c r="J1410" s="6" t="s">
        <v>257</v>
      </c>
      <c r="K1410" s="5">
        <v>100</v>
      </c>
      <c r="L1410" s="5">
        <v>0</v>
      </c>
      <c r="M1410" s="5">
        <f t="shared" si="210"/>
        <v>0</v>
      </c>
      <c r="N1410" s="5">
        <v>0</v>
      </c>
      <c r="O1410" s="6">
        <f t="shared" si="214"/>
        <v>0</v>
      </c>
      <c r="P1410" s="116"/>
      <c r="Q1410" s="116"/>
      <c r="R1410" s="191"/>
      <c r="S1410" s="191"/>
      <c r="T1410" s="191">
        <v>0</v>
      </c>
      <c r="U1410" s="92">
        <f t="shared" si="208"/>
        <v>0</v>
      </c>
      <c r="V1410" s="179">
        <v>0</v>
      </c>
      <c r="W1410" s="129">
        <f t="shared" si="209"/>
        <v>0</v>
      </c>
    </row>
    <row r="1411" spans="1:23" ht="36" customHeight="1" outlineLevel="7" x14ac:dyDescent="0.2">
      <c r="A1411" s="91"/>
      <c r="B1411" s="93"/>
      <c r="C1411" s="95"/>
      <c r="D1411" s="95"/>
      <c r="E1411" s="97"/>
      <c r="F1411" s="101"/>
      <c r="G1411" s="103"/>
      <c r="H1411" s="103"/>
      <c r="I1411" s="4" t="s">
        <v>293</v>
      </c>
      <c r="J1411" s="6" t="s">
        <v>256</v>
      </c>
      <c r="K1411" s="5">
        <v>500</v>
      </c>
      <c r="L1411" s="5">
        <v>0</v>
      </c>
      <c r="M1411" s="5">
        <f t="shared" si="210"/>
        <v>0</v>
      </c>
      <c r="N1411" s="5">
        <v>0</v>
      </c>
      <c r="O1411" s="6">
        <f t="shared" si="214"/>
        <v>0</v>
      </c>
      <c r="P1411" s="116"/>
      <c r="Q1411" s="116"/>
      <c r="R1411" s="191"/>
      <c r="S1411" s="191"/>
      <c r="T1411" s="191">
        <v>0</v>
      </c>
      <c r="U1411" s="92">
        <f t="shared" si="208"/>
        <v>0</v>
      </c>
      <c r="V1411" s="179">
        <v>0</v>
      </c>
      <c r="W1411" s="129">
        <f t="shared" si="209"/>
        <v>0</v>
      </c>
    </row>
    <row r="1412" spans="1:23" ht="36" customHeight="1" outlineLevel="7" x14ac:dyDescent="0.2">
      <c r="A1412" s="91"/>
      <c r="B1412" s="93"/>
      <c r="C1412" s="95"/>
      <c r="D1412" s="95"/>
      <c r="E1412" s="97"/>
      <c r="F1412" s="101"/>
      <c r="G1412" s="103"/>
      <c r="H1412" s="103"/>
      <c r="I1412" s="4" t="s">
        <v>294</v>
      </c>
      <c r="J1412" s="6" t="s">
        <v>257</v>
      </c>
      <c r="K1412" s="5">
        <v>100</v>
      </c>
      <c r="L1412" s="5">
        <v>0</v>
      </c>
      <c r="M1412" s="5">
        <f t="shared" si="210"/>
        <v>0</v>
      </c>
      <c r="N1412" s="5">
        <v>0</v>
      </c>
      <c r="O1412" s="6">
        <f t="shared" si="214"/>
        <v>0</v>
      </c>
      <c r="P1412" s="116"/>
      <c r="Q1412" s="116"/>
      <c r="R1412" s="191"/>
      <c r="S1412" s="191"/>
      <c r="T1412" s="191">
        <v>0</v>
      </c>
      <c r="U1412" s="92">
        <f t="shared" si="208"/>
        <v>0</v>
      </c>
      <c r="V1412" s="179">
        <v>0</v>
      </c>
      <c r="W1412" s="129">
        <f t="shared" si="209"/>
        <v>0</v>
      </c>
    </row>
    <row r="1413" spans="1:23" ht="36" customHeight="1" outlineLevel="5" x14ac:dyDescent="0.2">
      <c r="A1413" s="91"/>
      <c r="B1413" s="93"/>
      <c r="C1413" s="95"/>
      <c r="D1413" s="95"/>
      <c r="E1413" s="97"/>
      <c r="F1413" s="101"/>
      <c r="G1413" s="103"/>
      <c r="H1413" s="103"/>
      <c r="I1413" s="22" t="s">
        <v>205</v>
      </c>
      <c r="J1413" s="24"/>
      <c r="K1413" s="23"/>
      <c r="L1413" s="23"/>
      <c r="M1413" s="23"/>
      <c r="N1413" s="23"/>
      <c r="O1413" s="24"/>
      <c r="P1413" s="115"/>
      <c r="Q1413" s="115"/>
      <c r="R1413" s="190"/>
      <c r="S1413" s="190"/>
      <c r="T1413" s="190"/>
      <c r="U1413" s="92">
        <f t="shared" si="208"/>
        <v>0</v>
      </c>
      <c r="V1413" s="179"/>
      <c r="W1413" s="129">
        <f t="shared" si="209"/>
        <v>0</v>
      </c>
    </row>
    <row r="1414" spans="1:23" ht="36" customHeight="1" outlineLevel="7" x14ac:dyDescent="0.2">
      <c r="A1414" s="91"/>
      <c r="B1414" s="93"/>
      <c r="C1414" s="95"/>
      <c r="D1414" s="95"/>
      <c r="E1414" s="97"/>
      <c r="F1414" s="101"/>
      <c r="G1414" s="103"/>
      <c r="H1414" s="103"/>
      <c r="I1414" s="4" t="s">
        <v>291</v>
      </c>
      <c r="J1414" s="6" t="s">
        <v>256</v>
      </c>
      <c r="K1414" s="5">
        <v>500</v>
      </c>
      <c r="L1414" s="5">
        <v>0</v>
      </c>
      <c r="M1414" s="5">
        <f t="shared" si="210"/>
        <v>0</v>
      </c>
      <c r="N1414" s="5">
        <v>0</v>
      </c>
      <c r="O1414" s="6">
        <f t="shared" ref="O1414:O1420" si="215">N1414/K1414</f>
        <v>0</v>
      </c>
      <c r="P1414" s="116"/>
      <c r="Q1414" s="116"/>
      <c r="R1414" s="191"/>
      <c r="S1414" s="191"/>
      <c r="T1414" s="191">
        <v>0</v>
      </c>
      <c r="U1414" s="92">
        <f t="shared" si="208"/>
        <v>0</v>
      </c>
      <c r="V1414" s="179">
        <v>0</v>
      </c>
      <c r="W1414" s="129">
        <f t="shared" si="209"/>
        <v>0</v>
      </c>
    </row>
    <row r="1415" spans="1:23" ht="36" customHeight="1" outlineLevel="7" x14ac:dyDescent="0.2">
      <c r="A1415" s="91"/>
      <c r="B1415" s="93"/>
      <c r="C1415" s="95"/>
      <c r="D1415" s="95"/>
      <c r="E1415" s="97"/>
      <c r="F1415" s="101"/>
      <c r="G1415" s="103"/>
      <c r="H1415" s="103"/>
      <c r="I1415" s="4" t="s">
        <v>292</v>
      </c>
      <c r="J1415" s="6" t="s">
        <v>257</v>
      </c>
      <c r="K1415" s="5">
        <v>100</v>
      </c>
      <c r="L1415" s="5">
        <v>0</v>
      </c>
      <c r="M1415" s="5">
        <f t="shared" si="210"/>
        <v>0</v>
      </c>
      <c r="N1415" s="5">
        <v>0</v>
      </c>
      <c r="O1415" s="6">
        <f t="shared" si="215"/>
        <v>0</v>
      </c>
      <c r="P1415" s="116"/>
      <c r="Q1415" s="116"/>
      <c r="R1415" s="191"/>
      <c r="S1415" s="191"/>
      <c r="T1415" s="191">
        <v>0</v>
      </c>
      <c r="U1415" s="92">
        <f t="shared" si="208"/>
        <v>0</v>
      </c>
      <c r="V1415" s="179">
        <v>0</v>
      </c>
      <c r="W1415" s="129">
        <f t="shared" si="209"/>
        <v>0</v>
      </c>
    </row>
    <row r="1416" spans="1:23" ht="36" customHeight="1" outlineLevel="7" x14ac:dyDescent="0.2">
      <c r="A1416" s="91"/>
      <c r="B1416" s="93"/>
      <c r="C1416" s="95"/>
      <c r="D1416" s="95"/>
      <c r="E1416" s="97"/>
      <c r="F1416" s="101"/>
      <c r="G1416" s="103"/>
      <c r="H1416" s="103"/>
      <c r="I1416" s="4" t="s">
        <v>231</v>
      </c>
      <c r="J1416" s="6" t="s">
        <v>256</v>
      </c>
      <c r="K1416" s="5">
        <v>500</v>
      </c>
      <c r="L1416" s="5">
        <v>0</v>
      </c>
      <c r="M1416" s="5">
        <f t="shared" si="210"/>
        <v>0</v>
      </c>
      <c r="N1416" s="5">
        <v>0</v>
      </c>
      <c r="O1416" s="6">
        <f t="shared" si="215"/>
        <v>0</v>
      </c>
      <c r="P1416" s="116"/>
      <c r="Q1416" s="116"/>
      <c r="R1416" s="191"/>
      <c r="S1416" s="191"/>
      <c r="T1416" s="191">
        <v>0</v>
      </c>
      <c r="U1416" s="92">
        <f t="shared" si="208"/>
        <v>0</v>
      </c>
      <c r="V1416" s="179">
        <v>0</v>
      </c>
      <c r="W1416" s="129">
        <f t="shared" si="209"/>
        <v>0</v>
      </c>
    </row>
    <row r="1417" spans="1:23" ht="36" customHeight="1" outlineLevel="7" x14ac:dyDescent="0.2">
      <c r="A1417" s="91"/>
      <c r="B1417" s="93"/>
      <c r="C1417" s="95"/>
      <c r="D1417" s="95"/>
      <c r="E1417" s="97"/>
      <c r="F1417" s="101"/>
      <c r="G1417" s="103"/>
      <c r="H1417" s="103"/>
      <c r="I1417" s="4" t="s">
        <v>80</v>
      </c>
      <c r="J1417" s="6" t="s">
        <v>256</v>
      </c>
      <c r="K1417" s="5">
        <v>500</v>
      </c>
      <c r="L1417" s="5">
        <v>0</v>
      </c>
      <c r="M1417" s="5">
        <f t="shared" si="210"/>
        <v>0</v>
      </c>
      <c r="N1417" s="5">
        <v>0</v>
      </c>
      <c r="O1417" s="6">
        <f t="shared" si="215"/>
        <v>0</v>
      </c>
      <c r="P1417" s="116"/>
      <c r="Q1417" s="116"/>
      <c r="R1417" s="191"/>
      <c r="S1417" s="191"/>
      <c r="T1417" s="191">
        <v>0</v>
      </c>
      <c r="U1417" s="92">
        <f t="shared" si="208"/>
        <v>0</v>
      </c>
      <c r="V1417" s="179">
        <v>0</v>
      </c>
      <c r="W1417" s="129">
        <f t="shared" si="209"/>
        <v>0</v>
      </c>
    </row>
    <row r="1418" spans="1:23" ht="36" customHeight="1" outlineLevel="7" x14ac:dyDescent="0.2">
      <c r="A1418" s="91"/>
      <c r="B1418" s="93"/>
      <c r="C1418" s="95"/>
      <c r="D1418" s="95"/>
      <c r="E1418" s="97"/>
      <c r="F1418" s="101"/>
      <c r="G1418" s="103"/>
      <c r="H1418" s="103"/>
      <c r="I1418" s="4" t="s">
        <v>82</v>
      </c>
      <c r="J1418" s="6" t="s">
        <v>257</v>
      </c>
      <c r="K1418" s="5">
        <v>100</v>
      </c>
      <c r="L1418" s="5">
        <v>0</v>
      </c>
      <c r="M1418" s="5">
        <f t="shared" si="210"/>
        <v>0</v>
      </c>
      <c r="N1418" s="5">
        <v>0</v>
      </c>
      <c r="O1418" s="6">
        <f t="shared" si="215"/>
        <v>0</v>
      </c>
      <c r="P1418" s="116"/>
      <c r="Q1418" s="116"/>
      <c r="R1418" s="191"/>
      <c r="S1418" s="191"/>
      <c r="T1418" s="191">
        <v>0</v>
      </c>
      <c r="U1418" s="92">
        <f t="shared" si="208"/>
        <v>0</v>
      </c>
      <c r="V1418" s="179">
        <v>0</v>
      </c>
      <c r="W1418" s="129">
        <f t="shared" si="209"/>
        <v>0</v>
      </c>
    </row>
    <row r="1419" spans="1:23" ht="36" customHeight="1" outlineLevel="7" x14ac:dyDescent="0.2">
      <c r="A1419" s="91"/>
      <c r="B1419" s="93"/>
      <c r="C1419" s="95"/>
      <c r="D1419" s="95"/>
      <c r="E1419" s="97"/>
      <c r="F1419" s="101"/>
      <c r="G1419" s="103"/>
      <c r="H1419" s="103"/>
      <c r="I1419" s="4" t="s">
        <v>293</v>
      </c>
      <c r="J1419" s="6" t="s">
        <v>256</v>
      </c>
      <c r="K1419" s="5">
        <v>500</v>
      </c>
      <c r="L1419" s="5">
        <v>0</v>
      </c>
      <c r="M1419" s="5">
        <f t="shared" si="210"/>
        <v>0</v>
      </c>
      <c r="N1419" s="5">
        <v>0</v>
      </c>
      <c r="O1419" s="6">
        <f t="shared" si="215"/>
        <v>0</v>
      </c>
      <c r="P1419" s="116"/>
      <c r="Q1419" s="116"/>
      <c r="R1419" s="191"/>
      <c r="S1419" s="191"/>
      <c r="T1419" s="191">
        <v>0</v>
      </c>
      <c r="U1419" s="92">
        <f t="shared" si="208"/>
        <v>0</v>
      </c>
      <c r="V1419" s="179">
        <v>0</v>
      </c>
      <c r="W1419" s="129">
        <f t="shared" si="209"/>
        <v>0</v>
      </c>
    </row>
    <row r="1420" spans="1:23" ht="36" customHeight="1" outlineLevel="7" x14ac:dyDescent="0.2">
      <c r="A1420" s="91"/>
      <c r="B1420" s="93"/>
      <c r="C1420" s="95"/>
      <c r="D1420" s="95"/>
      <c r="E1420" s="97"/>
      <c r="F1420" s="101"/>
      <c r="G1420" s="103"/>
      <c r="H1420" s="103"/>
      <c r="I1420" s="4" t="s">
        <v>294</v>
      </c>
      <c r="J1420" s="6" t="s">
        <v>257</v>
      </c>
      <c r="K1420" s="5">
        <v>100</v>
      </c>
      <c r="L1420" s="5">
        <v>0</v>
      </c>
      <c r="M1420" s="5">
        <f t="shared" si="210"/>
        <v>0</v>
      </c>
      <c r="N1420" s="5">
        <v>0</v>
      </c>
      <c r="O1420" s="6">
        <f t="shared" si="215"/>
        <v>0</v>
      </c>
      <c r="P1420" s="116"/>
      <c r="Q1420" s="116"/>
      <c r="R1420" s="191"/>
      <c r="S1420" s="191"/>
      <c r="T1420" s="191">
        <v>0</v>
      </c>
      <c r="U1420" s="92">
        <f t="shared" si="208"/>
        <v>0</v>
      </c>
      <c r="V1420" s="179">
        <v>0</v>
      </c>
      <c r="W1420" s="129">
        <f t="shared" si="209"/>
        <v>0</v>
      </c>
    </row>
    <row r="1421" spans="1:23" ht="36" customHeight="1" outlineLevel="5" x14ac:dyDescent="0.2">
      <c r="A1421" s="91"/>
      <c r="B1421" s="93"/>
      <c r="C1421" s="95"/>
      <c r="D1421" s="95"/>
      <c r="E1421" s="97"/>
      <c r="F1421" s="101"/>
      <c r="G1421" s="103"/>
      <c r="H1421" s="103"/>
      <c r="I1421" s="22" t="s">
        <v>206</v>
      </c>
      <c r="J1421" s="24"/>
      <c r="K1421" s="23"/>
      <c r="L1421" s="23"/>
      <c r="M1421" s="23"/>
      <c r="N1421" s="23"/>
      <c r="O1421" s="24"/>
      <c r="P1421" s="115"/>
      <c r="Q1421" s="115"/>
      <c r="R1421" s="190"/>
      <c r="S1421" s="190"/>
      <c r="T1421" s="190"/>
      <c r="U1421" s="92">
        <f t="shared" si="208"/>
        <v>0</v>
      </c>
      <c r="V1421" s="179"/>
      <c r="W1421" s="129">
        <f t="shared" si="209"/>
        <v>0</v>
      </c>
    </row>
    <row r="1422" spans="1:23" ht="36" customHeight="1" outlineLevel="7" x14ac:dyDescent="0.2">
      <c r="A1422" s="91"/>
      <c r="B1422" s="93"/>
      <c r="C1422" s="95"/>
      <c r="D1422" s="95"/>
      <c r="E1422" s="97"/>
      <c r="F1422" s="101"/>
      <c r="G1422" s="103"/>
      <c r="H1422" s="103"/>
      <c r="I1422" s="4" t="s">
        <v>291</v>
      </c>
      <c r="J1422" s="6" t="s">
        <v>256</v>
      </c>
      <c r="K1422" s="5">
        <v>500</v>
      </c>
      <c r="L1422" s="5">
        <v>0</v>
      </c>
      <c r="M1422" s="5">
        <f t="shared" si="210"/>
        <v>0</v>
      </c>
      <c r="N1422" s="5">
        <v>0</v>
      </c>
      <c r="O1422" s="6">
        <f t="shared" ref="O1422:O1428" si="216">N1422/K1422</f>
        <v>0</v>
      </c>
      <c r="P1422" s="116"/>
      <c r="Q1422" s="116"/>
      <c r="R1422" s="191"/>
      <c r="S1422" s="191"/>
      <c r="T1422" s="191">
        <v>0</v>
      </c>
      <c r="U1422" s="92">
        <f t="shared" si="208"/>
        <v>0</v>
      </c>
      <c r="V1422" s="179">
        <v>0</v>
      </c>
      <c r="W1422" s="129">
        <f t="shared" si="209"/>
        <v>0</v>
      </c>
    </row>
    <row r="1423" spans="1:23" ht="36" customHeight="1" outlineLevel="7" x14ac:dyDescent="0.2">
      <c r="A1423" s="91"/>
      <c r="B1423" s="93"/>
      <c r="C1423" s="95"/>
      <c r="D1423" s="95"/>
      <c r="E1423" s="97"/>
      <c r="F1423" s="101"/>
      <c r="G1423" s="103"/>
      <c r="H1423" s="103"/>
      <c r="I1423" s="4" t="s">
        <v>292</v>
      </c>
      <c r="J1423" s="6" t="s">
        <v>257</v>
      </c>
      <c r="K1423" s="5">
        <v>100</v>
      </c>
      <c r="L1423" s="5">
        <v>0</v>
      </c>
      <c r="M1423" s="5">
        <f t="shared" si="210"/>
        <v>0</v>
      </c>
      <c r="N1423" s="5">
        <v>0</v>
      </c>
      <c r="O1423" s="6">
        <f t="shared" si="216"/>
        <v>0</v>
      </c>
      <c r="P1423" s="116"/>
      <c r="Q1423" s="116"/>
      <c r="R1423" s="191"/>
      <c r="S1423" s="191"/>
      <c r="T1423" s="191">
        <v>0</v>
      </c>
      <c r="U1423" s="92">
        <f t="shared" si="208"/>
        <v>0</v>
      </c>
      <c r="V1423" s="179">
        <v>0</v>
      </c>
      <c r="W1423" s="129">
        <f t="shared" si="209"/>
        <v>0</v>
      </c>
    </row>
    <row r="1424" spans="1:23" ht="36" customHeight="1" outlineLevel="7" x14ac:dyDescent="0.2">
      <c r="A1424" s="91"/>
      <c r="B1424" s="93"/>
      <c r="C1424" s="95"/>
      <c r="D1424" s="95"/>
      <c r="E1424" s="97"/>
      <c r="F1424" s="101"/>
      <c r="G1424" s="103"/>
      <c r="H1424" s="103"/>
      <c r="I1424" s="4" t="s">
        <v>231</v>
      </c>
      <c r="J1424" s="6" t="s">
        <v>256</v>
      </c>
      <c r="K1424" s="5">
        <v>500</v>
      </c>
      <c r="L1424" s="5">
        <v>0</v>
      </c>
      <c r="M1424" s="5">
        <f t="shared" si="210"/>
        <v>0</v>
      </c>
      <c r="N1424" s="5">
        <v>0</v>
      </c>
      <c r="O1424" s="6">
        <f t="shared" si="216"/>
        <v>0</v>
      </c>
      <c r="P1424" s="116"/>
      <c r="Q1424" s="116"/>
      <c r="R1424" s="191"/>
      <c r="S1424" s="191"/>
      <c r="T1424" s="191">
        <v>0</v>
      </c>
      <c r="U1424" s="92">
        <f t="shared" si="208"/>
        <v>0</v>
      </c>
      <c r="V1424" s="179">
        <v>0</v>
      </c>
      <c r="W1424" s="129">
        <f t="shared" si="209"/>
        <v>0</v>
      </c>
    </row>
    <row r="1425" spans="1:23" ht="36" customHeight="1" outlineLevel="7" x14ac:dyDescent="0.2">
      <c r="A1425" s="91"/>
      <c r="B1425" s="93"/>
      <c r="C1425" s="95"/>
      <c r="D1425" s="95"/>
      <c r="E1425" s="97"/>
      <c r="F1425" s="101"/>
      <c r="G1425" s="103"/>
      <c r="H1425" s="103"/>
      <c r="I1425" s="4" t="s">
        <v>80</v>
      </c>
      <c r="J1425" s="6" t="s">
        <v>256</v>
      </c>
      <c r="K1425" s="5">
        <v>500</v>
      </c>
      <c r="L1425" s="5">
        <v>0</v>
      </c>
      <c r="M1425" s="5">
        <f t="shared" si="210"/>
        <v>0</v>
      </c>
      <c r="N1425" s="5">
        <v>0</v>
      </c>
      <c r="O1425" s="6">
        <f t="shared" si="216"/>
        <v>0</v>
      </c>
      <c r="P1425" s="116"/>
      <c r="Q1425" s="116"/>
      <c r="R1425" s="191"/>
      <c r="S1425" s="191"/>
      <c r="T1425" s="191">
        <v>0</v>
      </c>
      <c r="U1425" s="92">
        <f t="shared" si="208"/>
        <v>0</v>
      </c>
      <c r="V1425" s="179">
        <v>0</v>
      </c>
      <c r="W1425" s="129">
        <f t="shared" si="209"/>
        <v>0</v>
      </c>
    </row>
    <row r="1426" spans="1:23" ht="36" customHeight="1" outlineLevel="7" x14ac:dyDescent="0.2">
      <c r="A1426" s="91"/>
      <c r="B1426" s="93"/>
      <c r="C1426" s="95"/>
      <c r="D1426" s="95"/>
      <c r="E1426" s="97"/>
      <c r="F1426" s="101"/>
      <c r="G1426" s="103"/>
      <c r="H1426" s="103"/>
      <c r="I1426" s="4" t="s">
        <v>82</v>
      </c>
      <c r="J1426" s="6" t="s">
        <v>257</v>
      </c>
      <c r="K1426" s="5">
        <v>100</v>
      </c>
      <c r="L1426" s="5">
        <v>0</v>
      </c>
      <c r="M1426" s="5">
        <f t="shared" si="210"/>
        <v>0</v>
      </c>
      <c r="N1426" s="5">
        <v>0</v>
      </c>
      <c r="O1426" s="6">
        <f t="shared" si="216"/>
        <v>0</v>
      </c>
      <c r="P1426" s="116"/>
      <c r="Q1426" s="116"/>
      <c r="R1426" s="191"/>
      <c r="S1426" s="191"/>
      <c r="T1426" s="191">
        <v>0</v>
      </c>
      <c r="U1426" s="92">
        <f t="shared" si="208"/>
        <v>0</v>
      </c>
      <c r="V1426" s="179">
        <v>0</v>
      </c>
      <c r="W1426" s="129">
        <f t="shared" si="209"/>
        <v>0</v>
      </c>
    </row>
    <row r="1427" spans="1:23" ht="36" customHeight="1" outlineLevel="7" x14ac:dyDescent="0.2">
      <c r="A1427" s="91"/>
      <c r="B1427" s="93"/>
      <c r="C1427" s="95"/>
      <c r="D1427" s="95"/>
      <c r="E1427" s="97"/>
      <c r="F1427" s="101"/>
      <c r="G1427" s="103"/>
      <c r="H1427" s="103"/>
      <c r="I1427" s="4" t="s">
        <v>293</v>
      </c>
      <c r="J1427" s="6" t="s">
        <v>256</v>
      </c>
      <c r="K1427" s="5">
        <v>500</v>
      </c>
      <c r="L1427" s="5">
        <v>0</v>
      </c>
      <c r="M1427" s="5">
        <f t="shared" si="210"/>
        <v>0</v>
      </c>
      <c r="N1427" s="5">
        <v>0</v>
      </c>
      <c r="O1427" s="6">
        <f t="shared" si="216"/>
        <v>0</v>
      </c>
      <c r="P1427" s="116"/>
      <c r="Q1427" s="116"/>
      <c r="R1427" s="191"/>
      <c r="S1427" s="191"/>
      <c r="T1427" s="191">
        <v>0</v>
      </c>
      <c r="U1427" s="92">
        <f t="shared" si="208"/>
        <v>0</v>
      </c>
      <c r="V1427" s="179">
        <v>0</v>
      </c>
      <c r="W1427" s="129">
        <f t="shared" si="209"/>
        <v>0</v>
      </c>
    </row>
    <row r="1428" spans="1:23" ht="36" customHeight="1" outlineLevel="7" x14ac:dyDescent="0.2">
      <c r="A1428" s="91"/>
      <c r="B1428" s="93"/>
      <c r="C1428" s="95"/>
      <c r="D1428" s="95"/>
      <c r="E1428" s="97"/>
      <c r="F1428" s="101"/>
      <c r="G1428" s="103"/>
      <c r="H1428" s="103"/>
      <c r="I1428" s="4" t="s">
        <v>294</v>
      </c>
      <c r="J1428" s="6" t="s">
        <v>257</v>
      </c>
      <c r="K1428" s="5">
        <v>100</v>
      </c>
      <c r="L1428" s="5">
        <v>0</v>
      </c>
      <c r="M1428" s="5">
        <f t="shared" si="210"/>
        <v>0</v>
      </c>
      <c r="N1428" s="5">
        <v>0</v>
      </c>
      <c r="O1428" s="6">
        <f t="shared" si="216"/>
        <v>0</v>
      </c>
      <c r="P1428" s="116"/>
      <c r="Q1428" s="116"/>
      <c r="R1428" s="191"/>
      <c r="S1428" s="191"/>
      <c r="T1428" s="191">
        <v>0</v>
      </c>
      <c r="U1428" s="92">
        <f t="shared" si="208"/>
        <v>0</v>
      </c>
      <c r="V1428" s="179">
        <v>0</v>
      </c>
      <c r="W1428" s="129">
        <f t="shared" si="209"/>
        <v>0</v>
      </c>
    </row>
    <row r="1429" spans="1:23" ht="36" customHeight="1" outlineLevel="5" x14ac:dyDescent="0.2">
      <c r="A1429" s="91"/>
      <c r="B1429" s="93"/>
      <c r="C1429" s="95"/>
      <c r="D1429" s="95"/>
      <c r="E1429" s="97"/>
      <c r="F1429" s="101"/>
      <c r="G1429" s="103"/>
      <c r="H1429" s="103"/>
      <c r="I1429" s="22" t="s">
        <v>207</v>
      </c>
      <c r="J1429" s="24"/>
      <c r="K1429" s="23"/>
      <c r="L1429" s="23"/>
      <c r="M1429" s="23"/>
      <c r="N1429" s="23"/>
      <c r="O1429" s="24"/>
      <c r="P1429" s="115"/>
      <c r="Q1429" s="115"/>
      <c r="R1429" s="190"/>
      <c r="S1429" s="190"/>
      <c r="T1429" s="190"/>
      <c r="U1429" s="92">
        <f t="shared" si="208"/>
        <v>0</v>
      </c>
      <c r="V1429" s="179"/>
      <c r="W1429" s="129">
        <f t="shared" si="209"/>
        <v>0</v>
      </c>
    </row>
    <row r="1430" spans="1:23" ht="36" customHeight="1" outlineLevel="7" x14ac:dyDescent="0.2">
      <c r="A1430" s="91"/>
      <c r="B1430" s="93"/>
      <c r="C1430" s="95"/>
      <c r="D1430" s="95"/>
      <c r="E1430" s="97"/>
      <c r="F1430" s="101"/>
      <c r="G1430" s="103"/>
      <c r="H1430" s="103"/>
      <c r="I1430" s="4" t="s">
        <v>291</v>
      </c>
      <c r="J1430" s="6" t="s">
        <v>256</v>
      </c>
      <c r="K1430" s="5">
        <v>1120</v>
      </c>
      <c r="L1430" s="5">
        <v>0</v>
      </c>
      <c r="M1430" s="5">
        <f t="shared" si="210"/>
        <v>0</v>
      </c>
      <c r="N1430" s="5">
        <v>0</v>
      </c>
      <c r="O1430" s="6">
        <f t="shared" ref="O1430:O1436" si="217">N1430/K1430</f>
        <v>0</v>
      </c>
      <c r="P1430" s="116"/>
      <c r="Q1430" s="116"/>
      <c r="R1430" s="191"/>
      <c r="S1430" s="191"/>
      <c r="T1430" s="191">
        <v>0</v>
      </c>
      <c r="U1430" s="92">
        <f t="shared" si="208"/>
        <v>0</v>
      </c>
      <c r="V1430" s="179">
        <v>0</v>
      </c>
      <c r="W1430" s="129">
        <f t="shared" si="209"/>
        <v>0</v>
      </c>
    </row>
    <row r="1431" spans="1:23" ht="36" customHeight="1" outlineLevel="7" x14ac:dyDescent="0.2">
      <c r="A1431" s="91"/>
      <c r="B1431" s="93"/>
      <c r="C1431" s="95"/>
      <c r="D1431" s="95"/>
      <c r="E1431" s="97"/>
      <c r="F1431" s="101"/>
      <c r="G1431" s="103"/>
      <c r="H1431" s="103"/>
      <c r="I1431" s="4" t="s">
        <v>292</v>
      </c>
      <c r="J1431" s="6" t="s">
        <v>257</v>
      </c>
      <c r="K1431" s="5">
        <v>100</v>
      </c>
      <c r="L1431" s="5">
        <v>0</v>
      </c>
      <c r="M1431" s="5">
        <f t="shared" si="210"/>
        <v>0</v>
      </c>
      <c r="N1431" s="5">
        <v>0</v>
      </c>
      <c r="O1431" s="6">
        <f t="shared" si="217"/>
        <v>0</v>
      </c>
      <c r="P1431" s="116"/>
      <c r="Q1431" s="116"/>
      <c r="R1431" s="191"/>
      <c r="S1431" s="191"/>
      <c r="T1431" s="191">
        <v>0</v>
      </c>
      <c r="U1431" s="92">
        <f t="shared" si="208"/>
        <v>0</v>
      </c>
      <c r="V1431" s="179">
        <v>0</v>
      </c>
      <c r="W1431" s="129">
        <f t="shared" si="209"/>
        <v>0</v>
      </c>
    </row>
    <row r="1432" spans="1:23" ht="36" customHeight="1" outlineLevel="7" x14ac:dyDescent="0.2">
      <c r="A1432" s="91"/>
      <c r="B1432" s="93"/>
      <c r="C1432" s="95"/>
      <c r="D1432" s="95"/>
      <c r="E1432" s="97"/>
      <c r="F1432" s="101"/>
      <c r="G1432" s="103"/>
      <c r="H1432" s="103"/>
      <c r="I1432" s="4" t="s">
        <v>231</v>
      </c>
      <c r="J1432" s="6" t="s">
        <v>256</v>
      </c>
      <c r="K1432" s="5">
        <v>1120</v>
      </c>
      <c r="L1432" s="5">
        <v>0</v>
      </c>
      <c r="M1432" s="5">
        <f t="shared" si="210"/>
        <v>0</v>
      </c>
      <c r="N1432" s="5">
        <v>0</v>
      </c>
      <c r="O1432" s="6">
        <f t="shared" si="217"/>
        <v>0</v>
      </c>
      <c r="P1432" s="116"/>
      <c r="Q1432" s="116"/>
      <c r="R1432" s="191"/>
      <c r="S1432" s="191"/>
      <c r="T1432" s="191">
        <v>0</v>
      </c>
      <c r="U1432" s="92">
        <f t="shared" si="208"/>
        <v>0</v>
      </c>
      <c r="V1432" s="179">
        <v>0</v>
      </c>
      <c r="W1432" s="129">
        <f t="shared" si="209"/>
        <v>0</v>
      </c>
    </row>
    <row r="1433" spans="1:23" ht="36" customHeight="1" outlineLevel="7" x14ac:dyDescent="0.2">
      <c r="A1433" s="91"/>
      <c r="B1433" s="93"/>
      <c r="C1433" s="95"/>
      <c r="D1433" s="95"/>
      <c r="E1433" s="97"/>
      <c r="F1433" s="101"/>
      <c r="G1433" s="103"/>
      <c r="H1433" s="103"/>
      <c r="I1433" s="4" t="s">
        <v>80</v>
      </c>
      <c r="J1433" s="6" t="s">
        <v>256</v>
      </c>
      <c r="K1433" s="5">
        <v>1120</v>
      </c>
      <c r="L1433" s="5">
        <v>0</v>
      </c>
      <c r="M1433" s="5">
        <f t="shared" si="210"/>
        <v>0</v>
      </c>
      <c r="N1433" s="5">
        <v>0</v>
      </c>
      <c r="O1433" s="6">
        <f t="shared" si="217"/>
        <v>0</v>
      </c>
      <c r="P1433" s="116"/>
      <c r="Q1433" s="116"/>
      <c r="R1433" s="191"/>
      <c r="S1433" s="191"/>
      <c r="T1433" s="191">
        <v>0</v>
      </c>
      <c r="U1433" s="92">
        <f t="shared" si="208"/>
        <v>0</v>
      </c>
      <c r="V1433" s="179">
        <v>0</v>
      </c>
      <c r="W1433" s="129">
        <f t="shared" si="209"/>
        <v>0</v>
      </c>
    </row>
    <row r="1434" spans="1:23" ht="36" customHeight="1" outlineLevel="7" x14ac:dyDescent="0.2">
      <c r="A1434" s="91"/>
      <c r="B1434" s="93"/>
      <c r="C1434" s="95"/>
      <c r="D1434" s="95"/>
      <c r="E1434" s="97"/>
      <c r="F1434" s="101"/>
      <c r="G1434" s="103"/>
      <c r="H1434" s="103"/>
      <c r="I1434" s="4" t="s">
        <v>82</v>
      </c>
      <c r="J1434" s="6" t="s">
        <v>257</v>
      </c>
      <c r="K1434" s="5">
        <v>100</v>
      </c>
      <c r="L1434" s="5">
        <v>0</v>
      </c>
      <c r="M1434" s="5">
        <f t="shared" si="210"/>
        <v>0</v>
      </c>
      <c r="N1434" s="5">
        <v>0</v>
      </c>
      <c r="O1434" s="6">
        <f t="shared" si="217"/>
        <v>0</v>
      </c>
      <c r="P1434" s="116"/>
      <c r="Q1434" s="116"/>
      <c r="R1434" s="191"/>
      <c r="S1434" s="191"/>
      <c r="T1434" s="191">
        <v>0</v>
      </c>
      <c r="U1434" s="92">
        <f t="shared" si="208"/>
        <v>0</v>
      </c>
      <c r="V1434" s="179">
        <v>0</v>
      </c>
      <c r="W1434" s="129">
        <f t="shared" si="209"/>
        <v>0</v>
      </c>
    </row>
    <row r="1435" spans="1:23" ht="36" customHeight="1" outlineLevel="7" x14ac:dyDescent="0.2">
      <c r="A1435" s="91"/>
      <c r="B1435" s="93"/>
      <c r="C1435" s="95"/>
      <c r="D1435" s="95"/>
      <c r="E1435" s="97"/>
      <c r="F1435" s="101"/>
      <c r="G1435" s="103"/>
      <c r="H1435" s="103"/>
      <c r="I1435" s="4" t="s">
        <v>293</v>
      </c>
      <c r="J1435" s="6" t="s">
        <v>256</v>
      </c>
      <c r="K1435" s="5">
        <v>1120</v>
      </c>
      <c r="L1435" s="5">
        <v>0</v>
      </c>
      <c r="M1435" s="5">
        <f t="shared" si="210"/>
        <v>0</v>
      </c>
      <c r="N1435" s="5">
        <v>0</v>
      </c>
      <c r="O1435" s="6">
        <f t="shared" si="217"/>
        <v>0</v>
      </c>
      <c r="P1435" s="116"/>
      <c r="Q1435" s="116"/>
      <c r="R1435" s="191"/>
      <c r="S1435" s="191"/>
      <c r="T1435" s="191">
        <v>0</v>
      </c>
      <c r="U1435" s="92">
        <f t="shared" si="208"/>
        <v>0</v>
      </c>
      <c r="V1435" s="179">
        <v>0</v>
      </c>
      <c r="W1435" s="129">
        <f t="shared" si="209"/>
        <v>0</v>
      </c>
    </row>
    <row r="1436" spans="1:23" ht="36" customHeight="1" outlineLevel="7" x14ac:dyDescent="0.2">
      <c r="A1436" s="91"/>
      <c r="B1436" s="93"/>
      <c r="C1436" s="95"/>
      <c r="D1436" s="95"/>
      <c r="E1436" s="97"/>
      <c r="F1436" s="101"/>
      <c r="G1436" s="103"/>
      <c r="H1436" s="103"/>
      <c r="I1436" s="4" t="s">
        <v>294</v>
      </c>
      <c r="J1436" s="6" t="s">
        <v>257</v>
      </c>
      <c r="K1436" s="5">
        <v>100</v>
      </c>
      <c r="L1436" s="5">
        <v>0</v>
      </c>
      <c r="M1436" s="5">
        <f t="shared" si="210"/>
        <v>0</v>
      </c>
      <c r="N1436" s="5">
        <v>0</v>
      </c>
      <c r="O1436" s="6">
        <f t="shared" si="217"/>
        <v>0</v>
      </c>
      <c r="P1436" s="116"/>
      <c r="Q1436" s="116"/>
      <c r="R1436" s="191"/>
      <c r="S1436" s="191"/>
      <c r="T1436" s="191">
        <v>0</v>
      </c>
      <c r="U1436" s="92">
        <f t="shared" si="208"/>
        <v>0</v>
      </c>
      <c r="V1436" s="179">
        <v>0</v>
      </c>
      <c r="W1436" s="129">
        <f t="shared" si="209"/>
        <v>0</v>
      </c>
    </row>
    <row r="1437" spans="1:23" ht="36" customHeight="1" outlineLevel="5" x14ac:dyDescent="0.2">
      <c r="A1437" s="91"/>
      <c r="B1437" s="93"/>
      <c r="C1437" s="95"/>
      <c r="D1437" s="95"/>
      <c r="E1437" s="97"/>
      <c r="F1437" s="101"/>
      <c r="G1437" s="103"/>
      <c r="H1437" s="103"/>
      <c r="I1437" s="22" t="s">
        <v>208</v>
      </c>
      <c r="J1437" s="24"/>
      <c r="K1437" s="23"/>
      <c r="L1437" s="23"/>
      <c r="M1437" s="23"/>
      <c r="N1437" s="23"/>
      <c r="O1437" s="24"/>
      <c r="P1437" s="115"/>
      <c r="Q1437" s="115"/>
      <c r="R1437" s="190"/>
      <c r="S1437" s="190"/>
      <c r="T1437" s="190"/>
      <c r="U1437" s="92">
        <f t="shared" si="208"/>
        <v>0</v>
      </c>
      <c r="V1437" s="179"/>
      <c r="W1437" s="129">
        <f t="shared" si="209"/>
        <v>0</v>
      </c>
    </row>
    <row r="1438" spans="1:23" ht="36" customHeight="1" outlineLevel="7" x14ac:dyDescent="0.2">
      <c r="A1438" s="91"/>
      <c r="B1438" s="93"/>
      <c r="C1438" s="95"/>
      <c r="D1438" s="95"/>
      <c r="E1438" s="97"/>
      <c r="F1438" s="101"/>
      <c r="G1438" s="103"/>
      <c r="H1438" s="103"/>
      <c r="I1438" s="4" t="s">
        <v>291</v>
      </c>
      <c r="J1438" s="6" t="s">
        <v>256</v>
      </c>
      <c r="K1438" s="5">
        <v>1046</v>
      </c>
      <c r="L1438" s="5">
        <v>0</v>
      </c>
      <c r="M1438" s="5">
        <f t="shared" si="210"/>
        <v>0</v>
      </c>
      <c r="N1438" s="5">
        <v>0</v>
      </c>
      <c r="O1438" s="6">
        <f t="shared" ref="O1438:O1444" si="218">N1438/K1438</f>
        <v>0</v>
      </c>
      <c r="P1438" s="116"/>
      <c r="Q1438" s="116"/>
      <c r="R1438" s="191"/>
      <c r="S1438" s="191"/>
      <c r="T1438" s="191">
        <v>0</v>
      </c>
      <c r="U1438" s="92">
        <f t="shared" si="208"/>
        <v>0</v>
      </c>
      <c r="V1438" s="179">
        <v>0</v>
      </c>
      <c r="W1438" s="129">
        <f t="shared" si="209"/>
        <v>0</v>
      </c>
    </row>
    <row r="1439" spans="1:23" ht="36" customHeight="1" outlineLevel="7" x14ac:dyDescent="0.2">
      <c r="A1439" s="91"/>
      <c r="B1439" s="93"/>
      <c r="C1439" s="95"/>
      <c r="D1439" s="95"/>
      <c r="E1439" s="97"/>
      <c r="F1439" s="101"/>
      <c r="G1439" s="103"/>
      <c r="H1439" s="103"/>
      <c r="I1439" s="4" t="s">
        <v>292</v>
      </c>
      <c r="J1439" s="6" t="s">
        <v>257</v>
      </c>
      <c r="K1439" s="5">
        <v>100</v>
      </c>
      <c r="L1439" s="5">
        <v>0</v>
      </c>
      <c r="M1439" s="5">
        <f t="shared" si="210"/>
        <v>0</v>
      </c>
      <c r="N1439" s="5">
        <v>0</v>
      </c>
      <c r="O1439" s="6">
        <f t="shared" si="218"/>
        <v>0</v>
      </c>
      <c r="P1439" s="116"/>
      <c r="Q1439" s="116"/>
      <c r="R1439" s="191"/>
      <c r="S1439" s="191"/>
      <c r="T1439" s="191">
        <v>0</v>
      </c>
      <c r="U1439" s="92">
        <f t="shared" si="208"/>
        <v>0</v>
      </c>
      <c r="V1439" s="179">
        <v>0</v>
      </c>
      <c r="W1439" s="129">
        <f t="shared" si="209"/>
        <v>0</v>
      </c>
    </row>
    <row r="1440" spans="1:23" ht="36" customHeight="1" outlineLevel="7" x14ac:dyDescent="0.2">
      <c r="A1440" s="91"/>
      <c r="B1440" s="93"/>
      <c r="C1440" s="95"/>
      <c r="D1440" s="95"/>
      <c r="E1440" s="97"/>
      <c r="F1440" s="101"/>
      <c r="G1440" s="103"/>
      <c r="H1440" s="103"/>
      <c r="I1440" s="4" t="s">
        <v>231</v>
      </c>
      <c r="J1440" s="6" t="s">
        <v>256</v>
      </c>
      <c r="K1440" s="5">
        <v>1046</v>
      </c>
      <c r="L1440" s="5">
        <v>0</v>
      </c>
      <c r="M1440" s="5">
        <f t="shared" si="210"/>
        <v>0</v>
      </c>
      <c r="N1440" s="5">
        <v>0</v>
      </c>
      <c r="O1440" s="6">
        <f t="shared" si="218"/>
        <v>0</v>
      </c>
      <c r="P1440" s="116"/>
      <c r="Q1440" s="116"/>
      <c r="R1440" s="191"/>
      <c r="S1440" s="191"/>
      <c r="T1440" s="191">
        <v>0</v>
      </c>
      <c r="U1440" s="92">
        <f t="shared" si="208"/>
        <v>0</v>
      </c>
      <c r="V1440" s="179">
        <v>0</v>
      </c>
      <c r="W1440" s="129">
        <f t="shared" si="209"/>
        <v>0</v>
      </c>
    </row>
    <row r="1441" spans="1:23" ht="36" customHeight="1" outlineLevel="7" x14ac:dyDescent="0.2">
      <c r="A1441" s="91"/>
      <c r="B1441" s="93"/>
      <c r="C1441" s="95"/>
      <c r="D1441" s="95"/>
      <c r="E1441" s="97"/>
      <c r="F1441" s="101"/>
      <c r="G1441" s="103"/>
      <c r="H1441" s="103"/>
      <c r="I1441" s="4" t="s">
        <v>80</v>
      </c>
      <c r="J1441" s="6" t="s">
        <v>256</v>
      </c>
      <c r="K1441" s="5">
        <v>1046</v>
      </c>
      <c r="L1441" s="5">
        <v>0</v>
      </c>
      <c r="M1441" s="5">
        <f t="shared" si="210"/>
        <v>0</v>
      </c>
      <c r="N1441" s="5">
        <v>0</v>
      </c>
      <c r="O1441" s="6">
        <f t="shared" si="218"/>
        <v>0</v>
      </c>
      <c r="P1441" s="116"/>
      <c r="Q1441" s="116"/>
      <c r="R1441" s="191"/>
      <c r="S1441" s="191"/>
      <c r="T1441" s="191">
        <v>0</v>
      </c>
      <c r="U1441" s="92">
        <f t="shared" si="208"/>
        <v>0</v>
      </c>
      <c r="V1441" s="179">
        <v>0</v>
      </c>
      <c r="W1441" s="129">
        <f t="shared" si="209"/>
        <v>0</v>
      </c>
    </row>
    <row r="1442" spans="1:23" ht="36" customHeight="1" outlineLevel="7" x14ac:dyDescent="0.2">
      <c r="A1442" s="91"/>
      <c r="B1442" s="93"/>
      <c r="C1442" s="95"/>
      <c r="D1442" s="95"/>
      <c r="E1442" s="97"/>
      <c r="F1442" s="101"/>
      <c r="G1442" s="103"/>
      <c r="H1442" s="103"/>
      <c r="I1442" s="4" t="s">
        <v>82</v>
      </c>
      <c r="J1442" s="6" t="s">
        <v>257</v>
      </c>
      <c r="K1442" s="5">
        <v>100</v>
      </c>
      <c r="L1442" s="5">
        <v>0</v>
      </c>
      <c r="M1442" s="5">
        <f t="shared" si="210"/>
        <v>0</v>
      </c>
      <c r="N1442" s="5">
        <v>0</v>
      </c>
      <c r="O1442" s="6">
        <f t="shared" si="218"/>
        <v>0</v>
      </c>
      <c r="P1442" s="116"/>
      <c r="Q1442" s="116"/>
      <c r="R1442" s="191"/>
      <c r="S1442" s="191"/>
      <c r="T1442" s="191">
        <v>0</v>
      </c>
      <c r="U1442" s="92">
        <f t="shared" ref="U1442:U1505" si="219">T1442-N1442</f>
        <v>0</v>
      </c>
      <c r="V1442" s="179">
        <v>0</v>
      </c>
      <c r="W1442" s="129">
        <f t="shared" ref="W1442:W1505" si="220">V1442-N1442</f>
        <v>0</v>
      </c>
    </row>
    <row r="1443" spans="1:23" ht="36" customHeight="1" outlineLevel="7" x14ac:dyDescent="0.2">
      <c r="A1443" s="91"/>
      <c r="B1443" s="93"/>
      <c r="C1443" s="95"/>
      <c r="D1443" s="95"/>
      <c r="E1443" s="97"/>
      <c r="F1443" s="101"/>
      <c r="G1443" s="103"/>
      <c r="H1443" s="103"/>
      <c r="I1443" s="4" t="s">
        <v>293</v>
      </c>
      <c r="J1443" s="6" t="s">
        <v>256</v>
      </c>
      <c r="K1443" s="5">
        <v>1046</v>
      </c>
      <c r="L1443" s="5">
        <v>0</v>
      </c>
      <c r="M1443" s="5">
        <f t="shared" ref="M1443:M1506" si="221">N1443-L1443</f>
        <v>0</v>
      </c>
      <c r="N1443" s="5">
        <v>0</v>
      </c>
      <c r="O1443" s="6">
        <f t="shared" si="218"/>
        <v>0</v>
      </c>
      <c r="P1443" s="116"/>
      <c r="Q1443" s="116"/>
      <c r="R1443" s="191"/>
      <c r="S1443" s="191"/>
      <c r="T1443" s="191">
        <v>0</v>
      </c>
      <c r="U1443" s="92">
        <f t="shared" si="219"/>
        <v>0</v>
      </c>
      <c r="V1443" s="179">
        <v>0</v>
      </c>
      <c r="W1443" s="129">
        <f t="shared" si="220"/>
        <v>0</v>
      </c>
    </row>
    <row r="1444" spans="1:23" ht="36" customHeight="1" outlineLevel="7" x14ac:dyDescent="0.2">
      <c r="A1444" s="91"/>
      <c r="B1444" s="93"/>
      <c r="C1444" s="95"/>
      <c r="D1444" s="95"/>
      <c r="E1444" s="97"/>
      <c r="F1444" s="101"/>
      <c r="G1444" s="103"/>
      <c r="H1444" s="103"/>
      <c r="I1444" s="4" t="s">
        <v>294</v>
      </c>
      <c r="J1444" s="6" t="s">
        <v>257</v>
      </c>
      <c r="K1444" s="5">
        <v>100</v>
      </c>
      <c r="L1444" s="5">
        <v>0</v>
      </c>
      <c r="M1444" s="5">
        <f t="shared" si="221"/>
        <v>0</v>
      </c>
      <c r="N1444" s="5">
        <v>0</v>
      </c>
      <c r="O1444" s="6">
        <f t="shared" si="218"/>
        <v>0</v>
      </c>
      <c r="P1444" s="116"/>
      <c r="Q1444" s="116"/>
      <c r="R1444" s="191"/>
      <c r="S1444" s="191"/>
      <c r="T1444" s="191">
        <v>0</v>
      </c>
      <c r="U1444" s="92">
        <f t="shared" si="219"/>
        <v>0</v>
      </c>
      <c r="V1444" s="179">
        <v>0</v>
      </c>
      <c r="W1444" s="129">
        <f t="shared" si="220"/>
        <v>0</v>
      </c>
    </row>
    <row r="1445" spans="1:23" ht="36" customHeight="1" outlineLevel="5" x14ac:dyDescent="0.2">
      <c r="A1445" s="91"/>
      <c r="B1445" s="93"/>
      <c r="C1445" s="95"/>
      <c r="D1445" s="95"/>
      <c r="E1445" s="97"/>
      <c r="F1445" s="101"/>
      <c r="G1445" s="103"/>
      <c r="H1445" s="103"/>
      <c r="I1445" s="22" t="s">
        <v>209</v>
      </c>
      <c r="J1445" s="24"/>
      <c r="K1445" s="23"/>
      <c r="L1445" s="23"/>
      <c r="M1445" s="23"/>
      <c r="N1445" s="23"/>
      <c r="O1445" s="24"/>
      <c r="P1445" s="115"/>
      <c r="Q1445" s="115"/>
      <c r="R1445" s="190"/>
      <c r="S1445" s="190"/>
      <c r="T1445" s="190"/>
      <c r="U1445" s="92">
        <f t="shared" si="219"/>
        <v>0</v>
      </c>
      <c r="V1445" s="179"/>
      <c r="W1445" s="129">
        <f t="shared" si="220"/>
        <v>0</v>
      </c>
    </row>
    <row r="1446" spans="1:23" ht="36" customHeight="1" outlineLevel="7" x14ac:dyDescent="0.2">
      <c r="A1446" s="91"/>
      <c r="B1446" s="93"/>
      <c r="C1446" s="95"/>
      <c r="D1446" s="95"/>
      <c r="E1446" s="97"/>
      <c r="F1446" s="101"/>
      <c r="G1446" s="103"/>
      <c r="H1446" s="103"/>
      <c r="I1446" s="4" t="s">
        <v>291</v>
      </c>
      <c r="J1446" s="6" t="s">
        <v>256</v>
      </c>
      <c r="K1446" s="5">
        <v>955</v>
      </c>
      <c r="L1446" s="5">
        <v>0</v>
      </c>
      <c r="M1446" s="5">
        <f t="shared" si="221"/>
        <v>0</v>
      </c>
      <c r="N1446" s="5">
        <v>0</v>
      </c>
      <c r="O1446" s="6">
        <f t="shared" ref="O1446:O1452" si="222">N1446/K1446</f>
        <v>0</v>
      </c>
      <c r="P1446" s="116"/>
      <c r="Q1446" s="116"/>
      <c r="R1446" s="191"/>
      <c r="S1446" s="191"/>
      <c r="T1446" s="191">
        <v>0</v>
      </c>
      <c r="U1446" s="92">
        <f t="shared" si="219"/>
        <v>0</v>
      </c>
      <c r="V1446" s="179">
        <v>0</v>
      </c>
      <c r="W1446" s="129">
        <f t="shared" si="220"/>
        <v>0</v>
      </c>
    </row>
    <row r="1447" spans="1:23" ht="36" customHeight="1" outlineLevel="7" x14ac:dyDescent="0.2">
      <c r="A1447" s="91"/>
      <c r="B1447" s="93"/>
      <c r="C1447" s="95"/>
      <c r="D1447" s="95"/>
      <c r="E1447" s="97"/>
      <c r="F1447" s="101"/>
      <c r="G1447" s="103"/>
      <c r="H1447" s="103"/>
      <c r="I1447" s="4" t="s">
        <v>292</v>
      </c>
      <c r="J1447" s="6" t="s">
        <v>257</v>
      </c>
      <c r="K1447" s="5">
        <v>100</v>
      </c>
      <c r="L1447" s="5">
        <v>0</v>
      </c>
      <c r="M1447" s="5">
        <f t="shared" si="221"/>
        <v>0</v>
      </c>
      <c r="N1447" s="5">
        <v>0</v>
      </c>
      <c r="O1447" s="6">
        <f t="shared" si="222"/>
        <v>0</v>
      </c>
      <c r="P1447" s="116"/>
      <c r="Q1447" s="116"/>
      <c r="R1447" s="191"/>
      <c r="S1447" s="191"/>
      <c r="T1447" s="191">
        <v>0</v>
      </c>
      <c r="U1447" s="92">
        <f t="shared" si="219"/>
        <v>0</v>
      </c>
      <c r="V1447" s="179">
        <v>0</v>
      </c>
      <c r="W1447" s="129">
        <f t="shared" si="220"/>
        <v>0</v>
      </c>
    </row>
    <row r="1448" spans="1:23" ht="36" customHeight="1" outlineLevel="7" x14ac:dyDescent="0.2">
      <c r="A1448" s="91"/>
      <c r="B1448" s="93"/>
      <c r="C1448" s="95"/>
      <c r="D1448" s="95"/>
      <c r="E1448" s="97"/>
      <c r="F1448" s="101"/>
      <c r="G1448" s="103"/>
      <c r="H1448" s="103"/>
      <c r="I1448" s="4" t="s">
        <v>231</v>
      </c>
      <c r="J1448" s="6" t="s">
        <v>256</v>
      </c>
      <c r="K1448" s="5">
        <v>955</v>
      </c>
      <c r="L1448" s="5">
        <v>0</v>
      </c>
      <c r="M1448" s="5">
        <f t="shared" si="221"/>
        <v>0</v>
      </c>
      <c r="N1448" s="5">
        <v>0</v>
      </c>
      <c r="O1448" s="6">
        <f t="shared" si="222"/>
        <v>0</v>
      </c>
      <c r="P1448" s="116"/>
      <c r="Q1448" s="116"/>
      <c r="R1448" s="191"/>
      <c r="S1448" s="191"/>
      <c r="T1448" s="191">
        <v>0</v>
      </c>
      <c r="U1448" s="92">
        <f t="shared" si="219"/>
        <v>0</v>
      </c>
      <c r="V1448" s="179">
        <v>0</v>
      </c>
      <c r="W1448" s="129">
        <f t="shared" si="220"/>
        <v>0</v>
      </c>
    </row>
    <row r="1449" spans="1:23" ht="36" customHeight="1" outlineLevel="7" x14ac:dyDescent="0.2">
      <c r="A1449" s="91"/>
      <c r="B1449" s="93"/>
      <c r="C1449" s="95"/>
      <c r="D1449" s="95"/>
      <c r="E1449" s="97"/>
      <c r="F1449" s="101"/>
      <c r="G1449" s="103"/>
      <c r="H1449" s="103"/>
      <c r="I1449" s="4" t="s">
        <v>80</v>
      </c>
      <c r="J1449" s="6" t="s">
        <v>256</v>
      </c>
      <c r="K1449" s="5">
        <v>955</v>
      </c>
      <c r="L1449" s="5">
        <v>0</v>
      </c>
      <c r="M1449" s="5">
        <f t="shared" si="221"/>
        <v>0</v>
      </c>
      <c r="N1449" s="5">
        <v>0</v>
      </c>
      <c r="O1449" s="6">
        <f t="shared" si="222"/>
        <v>0</v>
      </c>
      <c r="P1449" s="116"/>
      <c r="Q1449" s="116"/>
      <c r="R1449" s="191"/>
      <c r="S1449" s="191"/>
      <c r="T1449" s="191">
        <v>0</v>
      </c>
      <c r="U1449" s="92">
        <f t="shared" si="219"/>
        <v>0</v>
      </c>
      <c r="V1449" s="179">
        <v>0</v>
      </c>
      <c r="W1449" s="129">
        <f t="shared" si="220"/>
        <v>0</v>
      </c>
    </row>
    <row r="1450" spans="1:23" ht="36" customHeight="1" outlineLevel="7" x14ac:dyDescent="0.2">
      <c r="A1450" s="91"/>
      <c r="B1450" s="93"/>
      <c r="C1450" s="95"/>
      <c r="D1450" s="95"/>
      <c r="E1450" s="97"/>
      <c r="F1450" s="101"/>
      <c r="G1450" s="103"/>
      <c r="H1450" s="103"/>
      <c r="I1450" s="4" t="s">
        <v>82</v>
      </c>
      <c r="J1450" s="6" t="s">
        <v>257</v>
      </c>
      <c r="K1450" s="5">
        <v>100</v>
      </c>
      <c r="L1450" s="5">
        <v>0</v>
      </c>
      <c r="M1450" s="5">
        <f t="shared" si="221"/>
        <v>0</v>
      </c>
      <c r="N1450" s="5">
        <v>0</v>
      </c>
      <c r="O1450" s="6">
        <f t="shared" si="222"/>
        <v>0</v>
      </c>
      <c r="P1450" s="116"/>
      <c r="Q1450" s="116"/>
      <c r="R1450" s="191"/>
      <c r="S1450" s="191"/>
      <c r="T1450" s="191">
        <v>0</v>
      </c>
      <c r="U1450" s="92">
        <f t="shared" si="219"/>
        <v>0</v>
      </c>
      <c r="V1450" s="179">
        <v>0</v>
      </c>
      <c r="W1450" s="129">
        <f t="shared" si="220"/>
        <v>0</v>
      </c>
    </row>
    <row r="1451" spans="1:23" ht="36" customHeight="1" outlineLevel="7" x14ac:dyDescent="0.2">
      <c r="A1451" s="91"/>
      <c r="B1451" s="93"/>
      <c r="C1451" s="95"/>
      <c r="D1451" s="95"/>
      <c r="E1451" s="97"/>
      <c r="F1451" s="101"/>
      <c r="G1451" s="103"/>
      <c r="H1451" s="103"/>
      <c r="I1451" s="4" t="s">
        <v>293</v>
      </c>
      <c r="J1451" s="6" t="s">
        <v>256</v>
      </c>
      <c r="K1451" s="5">
        <v>955</v>
      </c>
      <c r="L1451" s="5">
        <v>0</v>
      </c>
      <c r="M1451" s="5">
        <f t="shared" si="221"/>
        <v>0</v>
      </c>
      <c r="N1451" s="5">
        <v>0</v>
      </c>
      <c r="O1451" s="6">
        <f t="shared" si="222"/>
        <v>0</v>
      </c>
      <c r="P1451" s="116"/>
      <c r="Q1451" s="116"/>
      <c r="R1451" s="191"/>
      <c r="S1451" s="191"/>
      <c r="T1451" s="191">
        <v>0</v>
      </c>
      <c r="U1451" s="92">
        <f t="shared" si="219"/>
        <v>0</v>
      </c>
      <c r="V1451" s="179">
        <v>0</v>
      </c>
      <c r="W1451" s="129">
        <f t="shared" si="220"/>
        <v>0</v>
      </c>
    </row>
    <row r="1452" spans="1:23" ht="36" customHeight="1" outlineLevel="7" x14ac:dyDescent="0.2">
      <c r="A1452" s="91"/>
      <c r="B1452" s="93"/>
      <c r="C1452" s="95"/>
      <c r="D1452" s="95"/>
      <c r="E1452" s="97"/>
      <c r="F1452" s="101"/>
      <c r="G1452" s="103"/>
      <c r="H1452" s="103"/>
      <c r="I1452" s="4" t="s">
        <v>294</v>
      </c>
      <c r="J1452" s="6" t="s">
        <v>257</v>
      </c>
      <c r="K1452" s="5">
        <v>100</v>
      </c>
      <c r="L1452" s="5">
        <v>0</v>
      </c>
      <c r="M1452" s="5">
        <f t="shared" si="221"/>
        <v>0</v>
      </c>
      <c r="N1452" s="5">
        <v>0</v>
      </c>
      <c r="O1452" s="6">
        <f t="shared" si="222"/>
        <v>0</v>
      </c>
      <c r="P1452" s="116"/>
      <c r="Q1452" s="116"/>
      <c r="R1452" s="191"/>
      <c r="S1452" s="191"/>
      <c r="T1452" s="191">
        <v>0</v>
      </c>
      <c r="U1452" s="92">
        <f t="shared" si="219"/>
        <v>0</v>
      </c>
      <c r="V1452" s="179">
        <v>0</v>
      </c>
      <c r="W1452" s="129">
        <f t="shared" si="220"/>
        <v>0</v>
      </c>
    </row>
    <row r="1453" spans="1:23" ht="36" customHeight="1" outlineLevel="5" x14ac:dyDescent="0.2">
      <c r="A1453" s="91"/>
      <c r="B1453" s="93"/>
      <c r="C1453" s="95"/>
      <c r="D1453" s="95"/>
      <c r="E1453" s="97"/>
      <c r="F1453" s="101"/>
      <c r="G1453" s="103"/>
      <c r="H1453" s="103"/>
      <c r="I1453" s="22" t="s">
        <v>210</v>
      </c>
      <c r="J1453" s="24"/>
      <c r="K1453" s="23"/>
      <c r="L1453" s="23"/>
      <c r="M1453" s="23"/>
      <c r="N1453" s="23"/>
      <c r="O1453" s="24"/>
      <c r="P1453" s="115"/>
      <c r="Q1453" s="115"/>
      <c r="R1453" s="190"/>
      <c r="S1453" s="190"/>
      <c r="T1453" s="190"/>
      <c r="U1453" s="92">
        <f t="shared" si="219"/>
        <v>0</v>
      </c>
      <c r="V1453" s="179"/>
      <c r="W1453" s="129">
        <f t="shared" si="220"/>
        <v>0</v>
      </c>
    </row>
    <row r="1454" spans="1:23" ht="36" customHeight="1" outlineLevel="7" x14ac:dyDescent="0.2">
      <c r="A1454" s="91"/>
      <c r="B1454" s="93"/>
      <c r="C1454" s="95"/>
      <c r="D1454" s="95"/>
      <c r="E1454" s="97"/>
      <c r="F1454" s="101"/>
      <c r="G1454" s="103"/>
      <c r="H1454" s="103"/>
      <c r="I1454" s="4" t="s">
        <v>291</v>
      </c>
      <c r="J1454" s="6" t="s">
        <v>256</v>
      </c>
      <c r="K1454" s="5">
        <v>930</v>
      </c>
      <c r="L1454" s="5">
        <v>0</v>
      </c>
      <c r="M1454" s="5">
        <f t="shared" si="221"/>
        <v>0</v>
      </c>
      <c r="N1454" s="5">
        <v>0</v>
      </c>
      <c r="O1454" s="6">
        <f t="shared" ref="O1454:O1460" si="223">N1454/K1454</f>
        <v>0</v>
      </c>
      <c r="P1454" s="116"/>
      <c r="Q1454" s="116"/>
      <c r="R1454" s="191"/>
      <c r="S1454" s="191"/>
      <c r="T1454" s="191">
        <v>0</v>
      </c>
      <c r="U1454" s="92">
        <f t="shared" si="219"/>
        <v>0</v>
      </c>
      <c r="V1454" s="179">
        <v>0</v>
      </c>
      <c r="W1454" s="129">
        <f t="shared" si="220"/>
        <v>0</v>
      </c>
    </row>
    <row r="1455" spans="1:23" ht="36" customHeight="1" outlineLevel="7" x14ac:dyDescent="0.2">
      <c r="A1455" s="91"/>
      <c r="B1455" s="93"/>
      <c r="C1455" s="95"/>
      <c r="D1455" s="95"/>
      <c r="E1455" s="97"/>
      <c r="F1455" s="101"/>
      <c r="G1455" s="103"/>
      <c r="H1455" s="103"/>
      <c r="I1455" s="4" t="s">
        <v>292</v>
      </c>
      <c r="J1455" s="6" t="s">
        <v>257</v>
      </c>
      <c r="K1455" s="5">
        <v>100</v>
      </c>
      <c r="L1455" s="5">
        <v>0</v>
      </c>
      <c r="M1455" s="5">
        <f t="shared" si="221"/>
        <v>0</v>
      </c>
      <c r="N1455" s="5">
        <v>0</v>
      </c>
      <c r="O1455" s="6">
        <f t="shared" si="223"/>
        <v>0</v>
      </c>
      <c r="P1455" s="116"/>
      <c r="Q1455" s="116"/>
      <c r="R1455" s="191"/>
      <c r="S1455" s="191"/>
      <c r="T1455" s="191">
        <v>0</v>
      </c>
      <c r="U1455" s="92">
        <f t="shared" si="219"/>
        <v>0</v>
      </c>
      <c r="V1455" s="179">
        <v>0</v>
      </c>
      <c r="W1455" s="129">
        <f t="shared" si="220"/>
        <v>0</v>
      </c>
    </row>
    <row r="1456" spans="1:23" ht="36" customHeight="1" outlineLevel="7" x14ac:dyDescent="0.2">
      <c r="A1456" s="91"/>
      <c r="B1456" s="93"/>
      <c r="C1456" s="95"/>
      <c r="D1456" s="95"/>
      <c r="E1456" s="97"/>
      <c r="F1456" s="101"/>
      <c r="G1456" s="103"/>
      <c r="H1456" s="103"/>
      <c r="I1456" s="4" t="s">
        <v>231</v>
      </c>
      <c r="J1456" s="6" t="s">
        <v>256</v>
      </c>
      <c r="K1456" s="5">
        <v>930</v>
      </c>
      <c r="L1456" s="5">
        <v>0</v>
      </c>
      <c r="M1456" s="5">
        <f t="shared" si="221"/>
        <v>0</v>
      </c>
      <c r="N1456" s="5">
        <v>0</v>
      </c>
      <c r="O1456" s="6">
        <f t="shared" si="223"/>
        <v>0</v>
      </c>
      <c r="P1456" s="116"/>
      <c r="Q1456" s="116"/>
      <c r="R1456" s="191"/>
      <c r="S1456" s="191"/>
      <c r="T1456" s="191">
        <v>0</v>
      </c>
      <c r="U1456" s="92">
        <f t="shared" si="219"/>
        <v>0</v>
      </c>
      <c r="V1456" s="179">
        <v>0</v>
      </c>
      <c r="W1456" s="129">
        <f t="shared" si="220"/>
        <v>0</v>
      </c>
    </row>
    <row r="1457" spans="1:23" ht="36" customHeight="1" outlineLevel="7" x14ac:dyDescent="0.2">
      <c r="A1457" s="91"/>
      <c r="B1457" s="93"/>
      <c r="C1457" s="95"/>
      <c r="D1457" s="95"/>
      <c r="E1457" s="97"/>
      <c r="F1457" s="101"/>
      <c r="G1457" s="103"/>
      <c r="H1457" s="103"/>
      <c r="I1457" s="4" t="s">
        <v>80</v>
      </c>
      <c r="J1457" s="6" t="s">
        <v>256</v>
      </c>
      <c r="K1457" s="5">
        <v>930</v>
      </c>
      <c r="L1457" s="5">
        <v>0</v>
      </c>
      <c r="M1457" s="5">
        <f t="shared" si="221"/>
        <v>0</v>
      </c>
      <c r="N1457" s="5">
        <v>0</v>
      </c>
      <c r="O1457" s="6">
        <f t="shared" si="223"/>
        <v>0</v>
      </c>
      <c r="P1457" s="116"/>
      <c r="Q1457" s="116"/>
      <c r="R1457" s="191"/>
      <c r="S1457" s="191"/>
      <c r="T1457" s="191">
        <v>0</v>
      </c>
      <c r="U1457" s="92">
        <f t="shared" si="219"/>
        <v>0</v>
      </c>
      <c r="V1457" s="179">
        <v>0</v>
      </c>
      <c r="W1457" s="129">
        <f t="shared" si="220"/>
        <v>0</v>
      </c>
    </row>
    <row r="1458" spans="1:23" ht="36" customHeight="1" outlineLevel="7" x14ac:dyDescent="0.2">
      <c r="A1458" s="91"/>
      <c r="B1458" s="93"/>
      <c r="C1458" s="95"/>
      <c r="D1458" s="95"/>
      <c r="E1458" s="97"/>
      <c r="F1458" s="101"/>
      <c r="G1458" s="103"/>
      <c r="H1458" s="103"/>
      <c r="I1458" s="4" t="s">
        <v>82</v>
      </c>
      <c r="J1458" s="6" t="s">
        <v>257</v>
      </c>
      <c r="K1458" s="5">
        <v>100</v>
      </c>
      <c r="L1458" s="5">
        <v>0</v>
      </c>
      <c r="M1458" s="5">
        <f t="shared" si="221"/>
        <v>0</v>
      </c>
      <c r="N1458" s="5">
        <v>0</v>
      </c>
      <c r="O1458" s="6">
        <f t="shared" si="223"/>
        <v>0</v>
      </c>
      <c r="P1458" s="116"/>
      <c r="Q1458" s="116"/>
      <c r="R1458" s="191"/>
      <c r="S1458" s="191"/>
      <c r="T1458" s="191">
        <v>0</v>
      </c>
      <c r="U1458" s="92">
        <f t="shared" si="219"/>
        <v>0</v>
      </c>
      <c r="V1458" s="179">
        <v>0</v>
      </c>
      <c r="W1458" s="129">
        <f t="shared" si="220"/>
        <v>0</v>
      </c>
    </row>
    <row r="1459" spans="1:23" ht="36" customHeight="1" outlineLevel="7" x14ac:dyDescent="0.2">
      <c r="A1459" s="91"/>
      <c r="B1459" s="93"/>
      <c r="C1459" s="95"/>
      <c r="D1459" s="95"/>
      <c r="E1459" s="97"/>
      <c r="F1459" s="101"/>
      <c r="G1459" s="103"/>
      <c r="H1459" s="103"/>
      <c r="I1459" s="4" t="s">
        <v>293</v>
      </c>
      <c r="J1459" s="6" t="s">
        <v>256</v>
      </c>
      <c r="K1459" s="5">
        <v>930</v>
      </c>
      <c r="L1459" s="5">
        <v>0</v>
      </c>
      <c r="M1459" s="5">
        <f t="shared" si="221"/>
        <v>0</v>
      </c>
      <c r="N1459" s="5">
        <v>0</v>
      </c>
      <c r="O1459" s="6">
        <f t="shared" si="223"/>
        <v>0</v>
      </c>
      <c r="P1459" s="116"/>
      <c r="Q1459" s="116"/>
      <c r="R1459" s="191"/>
      <c r="S1459" s="191"/>
      <c r="T1459" s="191">
        <v>0</v>
      </c>
      <c r="U1459" s="92">
        <f t="shared" si="219"/>
        <v>0</v>
      </c>
      <c r="V1459" s="179">
        <v>0</v>
      </c>
      <c r="W1459" s="129">
        <f t="shared" si="220"/>
        <v>0</v>
      </c>
    </row>
    <row r="1460" spans="1:23" ht="36" customHeight="1" outlineLevel="7" x14ac:dyDescent="0.2">
      <c r="A1460" s="91"/>
      <c r="B1460" s="93"/>
      <c r="C1460" s="95"/>
      <c r="D1460" s="95"/>
      <c r="E1460" s="97"/>
      <c r="F1460" s="101"/>
      <c r="G1460" s="103"/>
      <c r="H1460" s="103"/>
      <c r="I1460" s="4" t="s">
        <v>294</v>
      </c>
      <c r="J1460" s="6" t="s">
        <v>257</v>
      </c>
      <c r="K1460" s="5">
        <v>100</v>
      </c>
      <c r="L1460" s="5">
        <v>0</v>
      </c>
      <c r="M1460" s="5">
        <f t="shared" si="221"/>
        <v>0</v>
      </c>
      <c r="N1460" s="5">
        <v>0</v>
      </c>
      <c r="O1460" s="6">
        <f t="shared" si="223"/>
        <v>0</v>
      </c>
      <c r="P1460" s="116"/>
      <c r="Q1460" s="116"/>
      <c r="R1460" s="191"/>
      <c r="S1460" s="191"/>
      <c r="T1460" s="191">
        <v>0</v>
      </c>
      <c r="U1460" s="92">
        <f t="shared" si="219"/>
        <v>0</v>
      </c>
      <c r="V1460" s="179">
        <v>0</v>
      </c>
      <c r="W1460" s="129">
        <f t="shared" si="220"/>
        <v>0</v>
      </c>
    </row>
    <row r="1461" spans="1:23" ht="36" customHeight="1" outlineLevel="5" x14ac:dyDescent="0.2">
      <c r="A1461" s="91"/>
      <c r="B1461" s="93"/>
      <c r="C1461" s="95"/>
      <c r="D1461" s="95"/>
      <c r="E1461" s="97"/>
      <c r="F1461" s="101"/>
      <c r="G1461" s="103"/>
      <c r="H1461" s="103"/>
      <c r="I1461" s="22" t="s">
        <v>211</v>
      </c>
      <c r="J1461" s="24"/>
      <c r="K1461" s="23"/>
      <c r="L1461" s="23"/>
      <c r="M1461" s="23"/>
      <c r="N1461" s="23"/>
      <c r="O1461" s="24"/>
      <c r="P1461" s="115"/>
      <c r="Q1461" s="115"/>
      <c r="R1461" s="190"/>
      <c r="S1461" s="190"/>
      <c r="T1461" s="190"/>
      <c r="U1461" s="92">
        <f t="shared" si="219"/>
        <v>0</v>
      </c>
      <c r="V1461" s="179"/>
      <c r="W1461" s="129">
        <f t="shared" si="220"/>
        <v>0</v>
      </c>
    </row>
    <row r="1462" spans="1:23" ht="36" customHeight="1" outlineLevel="7" x14ac:dyDescent="0.2">
      <c r="A1462" s="91"/>
      <c r="B1462" s="93"/>
      <c r="C1462" s="95"/>
      <c r="D1462" s="95"/>
      <c r="E1462" s="97"/>
      <c r="F1462" s="101"/>
      <c r="G1462" s="103"/>
      <c r="H1462" s="103"/>
      <c r="I1462" s="4" t="s">
        <v>291</v>
      </c>
      <c r="J1462" s="6" t="s">
        <v>256</v>
      </c>
      <c r="K1462" s="5">
        <v>930</v>
      </c>
      <c r="L1462" s="5">
        <v>0</v>
      </c>
      <c r="M1462" s="5">
        <f t="shared" si="221"/>
        <v>0</v>
      </c>
      <c r="N1462" s="5">
        <v>0</v>
      </c>
      <c r="O1462" s="6">
        <f t="shared" ref="O1462:O1468" si="224">N1462/K1462</f>
        <v>0</v>
      </c>
      <c r="P1462" s="116"/>
      <c r="Q1462" s="116"/>
      <c r="R1462" s="191"/>
      <c r="S1462" s="191"/>
      <c r="T1462" s="191">
        <v>0</v>
      </c>
      <c r="U1462" s="92">
        <f t="shared" si="219"/>
        <v>0</v>
      </c>
      <c r="V1462" s="179">
        <v>0</v>
      </c>
      <c r="W1462" s="129">
        <f t="shared" si="220"/>
        <v>0</v>
      </c>
    </row>
    <row r="1463" spans="1:23" ht="36" customHeight="1" outlineLevel="7" x14ac:dyDescent="0.2">
      <c r="A1463" s="91"/>
      <c r="B1463" s="93"/>
      <c r="C1463" s="95"/>
      <c r="D1463" s="95"/>
      <c r="E1463" s="97"/>
      <c r="F1463" s="101"/>
      <c r="G1463" s="103"/>
      <c r="H1463" s="103"/>
      <c r="I1463" s="4" t="s">
        <v>292</v>
      </c>
      <c r="J1463" s="6" t="s">
        <v>257</v>
      </c>
      <c r="K1463" s="5">
        <v>100</v>
      </c>
      <c r="L1463" s="5">
        <v>0</v>
      </c>
      <c r="M1463" s="5">
        <f t="shared" si="221"/>
        <v>0</v>
      </c>
      <c r="N1463" s="5">
        <v>0</v>
      </c>
      <c r="O1463" s="6">
        <f t="shared" si="224"/>
        <v>0</v>
      </c>
      <c r="P1463" s="116"/>
      <c r="Q1463" s="116"/>
      <c r="R1463" s="191"/>
      <c r="S1463" s="191"/>
      <c r="T1463" s="191">
        <v>0</v>
      </c>
      <c r="U1463" s="92">
        <f t="shared" si="219"/>
        <v>0</v>
      </c>
      <c r="V1463" s="179">
        <v>0</v>
      </c>
      <c r="W1463" s="129">
        <f t="shared" si="220"/>
        <v>0</v>
      </c>
    </row>
    <row r="1464" spans="1:23" ht="36" customHeight="1" outlineLevel="7" x14ac:dyDescent="0.2">
      <c r="A1464" s="91"/>
      <c r="B1464" s="93"/>
      <c r="C1464" s="95"/>
      <c r="D1464" s="95"/>
      <c r="E1464" s="97"/>
      <c r="F1464" s="101"/>
      <c r="G1464" s="103"/>
      <c r="H1464" s="103"/>
      <c r="I1464" s="4" t="s">
        <v>231</v>
      </c>
      <c r="J1464" s="6" t="s">
        <v>256</v>
      </c>
      <c r="K1464" s="5">
        <v>930</v>
      </c>
      <c r="L1464" s="5">
        <v>0</v>
      </c>
      <c r="M1464" s="5">
        <f t="shared" si="221"/>
        <v>0</v>
      </c>
      <c r="N1464" s="5">
        <v>0</v>
      </c>
      <c r="O1464" s="6">
        <f t="shared" si="224"/>
        <v>0</v>
      </c>
      <c r="P1464" s="116"/>
      <c r="Q1464" s="116"/>
      <c r="R1464" s="191"/>
      <c r="S1464" s="191"/>
      <c r="T1464" s="191">
        <v>0</v>
      </c>
      <c r="U1464" s="92">
        <f t="shared" si="219"/>
        <v>0</v>
      </c>
      <c r="V1464" s="179">
        <v>0</v>
      </c>
      <c r="W1464" s="129">
        <f t="shared" si="220"/>
        <v>0</v>
      </c>
    </row>
    <row r="1465" spans="1:23" ht="36" customHeight="1" outlineLevel="7" x14ac:dyDescent="0.2">
      <c r="A1465" s="91"/>
      <c r="B1465" s="93"/>
      <c r="C1465" s="95"/>
      <c r="D1465" s="95"/>
      <c r="E1465" s="97"/>
      <c r="F1465" s="101"/>
      <c r="G1465" s="103"/>
      <c r="H1465" s="103"/>
      <c r="I1465" s="4" t="s">
        <v>80</v>
      </c>
      <c r="J1465" s="6" t="s">
        <v>256</v>
      </c>
      <c r="K1465" s="5">
        <v>930</v>
      </c>
      <c r="L1465" s="5">
        <v>0</v>
      </c>
      <c r="M1465" s="5">
        <f t="shared" si="221"/>
        <v>0</v>
      </c>
      <c r="N1465" s="5">
        <v>0</v>
      </c>
      <c r="O1465" s="6">
        <f t="shared" si="224"/>
        <v>0</v>
      </c>
      <c r="P1465" s="116"/>
      <c r="Q1465" s="116"/>
      <c r="R1465" s="191"/>
      <c r="S1465" s="191"/>
      <c r="T1465" s="191">
        <v>0</v>
      </c>
      <c r="U1465" s="92">
        <f t="shared" si="219"/>
        <v>0</v>
      </c>
      <c r="V1465" s="179">
        <v>0</v>
      </c>
      <c r="W1465" s="129">
        <f t="shared" si="220"/>
        <v>0</v>
      </c>
    </row>
    <row r="1466" spans="1:23" ht="36" customHeight="1" outlineLevel="7" x14ac:dyDescent="0.2">
      <c r="A1466" s="91"/>
      <c r="B1466" s="93"/>
      <c r="C1466" s="95"/>
      <c r="D1466" s="95"/>
      <c r="E1466" s="97"/>
      <c r="F1466" s="101"/>
      <c r="G1466" s="103"/>
      <c r="H1466" s="103"/>
      <c r="I1466" s="4" t="s">
        <v>82</v>
      </c>
      <c r="J1466" s="6" t="s">
        <v>257</v>
      </c>
      <c r="K1466" s="5">
        <v>100</v>
      </c>
      <c r="L1466" s="5">
        <v>0</v>
      </c>
      <c r="M1466" s="5">
        <f t="shared" si="221"/>
        <v>0</v>
      </c>
      <c r="N1466" s="5">
        <v>0</v>
      </c>
      <c r="O1466" s="6">
        <f t="shared" si="224"/>
        <v>0</v>
      </c>
      <c r="P1466" s="116"/>
      <c r="Q1466" s="116"/>
      <c r="R1466" s="191"/>
      <c r="S1466" s="191"/>
      <c r="T1466" s="191">
        <v>0</v>
      </c>
      <c r="U1466" s="92">
        <f t="shared" si="219"/>
        <v>0</v>
      </c>
      <c r="V1466" s="179">
        <v>0</v>
      </c>
      <c r="W1466" s="129">
        <f t="shared" si="220"/>
        <v>0</v>
      </c>
    </row>
    <row r="1467" spans="1:23" ht="36" customHeight="1" outlineLevel="7" x14ac:dyDescent="0.2">
      <c r="A1467" s="91"/>
      <c r="B1467" s="93"/>
      <c r="C1467" s="95"/>
      <c r="D1467" s="95"/>
      <c r="E1467" s="97"/>
      <c r="F1467" s="101"/>
      <c r="G1467" s="103"/>
      <c r="H1467" s="103"/>
      <c r="I1467" s="4" t="s">
        <v>293</v>
      </c>
      <c r="J1467" s="6" t="s">
        <v>256</v>
      </c>
      <c r="K1467" s="5">
        <v>930</v>
      </c>
      <c r="L1467" s="5">
        <v>0</v>
      </c>
      <c r="M1467" s="5">
        <f t="shared" si="221"/>
        <v>0</v>
      </c>
      <c r="N1467" s="5">
        <v>0</v>
      </c>
      <c r="O1467" s="6">
        <f t="shared" si="224"/>
        <v>0</v>
      </c>
      <c r="P1467" s="116"/>
      <c r="Q1467" s="116"/>
      <c r="R1467" s="191"/>
      <c r="S1467" s="191"/>
      <c r="T1467" s="191">
        <v>0</v>
      </c>
      <c r="U1467" s="92">
        <f t="shared" si="219"/>
        <v>0</v>
      </c>
      <c r="V1467" s="179">
        <v>0</v>
      </c>
      <c r="W1467" s="129">
        <f t="shared" si="220"/>
        <v>0</v>
      </c>
    </row>
    <row r="1468" spans="1:23" ht="36" customHeight="1" outlineLevel="7" x14ac:dyDescent="0.2">
      <c r="A1468" s="91"/>
      <c r="B1468" s="93"/>
      <c r="C1468" s="95"/>
      <c r="D1468" s="95"/>
      <c r="E1468" s="97"/>
      <c r="F1468" s="101"/>
      <c r="G1468" s="103"/>
      <c r="H1468" s="103"/>
      <c r="I1468" s="4" t="s">
        <v>294</v>
      </c>
      <c r="J1468" s="6" t="s">
        <v>257</v>
      </c>
      <c r="K1468" s="5">
        <v>100</v>
      </c>
      <c r="L1468" s="5">
        <v>0</v>
      </c>
      <c r="M1468" s="5">
        <f t="shared" si="221"/>
        <v>0</v>
      </c>
      <c r="N1468" s="5">
        <v>0</v>
      </c>
      <c r="O1468" s="6">
        <f t="shared" si="224"/>
        <v>0</v>
      </c>
      <c r="P1468" s="116"/>
      <c r="Q1468" s="116"/>
      <c r="R1468" s="191"/>
      <c r="S1468" s="191"/>
      <c r="T1468" s="191">
        <v>0</v>
      </c>
      <c r="U1468" s="92">
        <f t="shared" si="219"/>
        <v>0</v>
      </c>
      <c r="V1468" s="179">
        <v>0</v>
      </c>
      <c r="W1468" s="129">
        <f t="shared" si="220"/>
        <v>0</v>
      </c>
    </row>
    <row r="1469" spans="1:23" ht="36" customHeight="1" outlineLevel="5" x14ac:dyDescent="0.2">
      <c r="A1469" s="91"/>
      <c r="B1469" s="93"/>
      <c r="C1469" s="95"/>
      <c r="D1469" s="95"/>
      <c r="E1469" s="97"/>
      <c r="F1469" s="101"/>
      <c r="G1469" s="103"/>
      <c r="H1469" s="103"/>
      <c r="I1469" s="22" t="s">
        <v>212</v>
      </c>
      <c r="J1469" s="24"/>
      <c r="K1469" s="23"/>
      <c r="L1469" s="23"/>
      <c r="M1469" s="23"/>
      <c r="N1469" s="23"/>
      <c r="O1469" s="24"/>
      <c r="P1469" s="115"/>
      <c r="Q1469" s="115"/>
      <c r="R1469" s="190"/>
      <c r="S1469" s="190"/>
      <c r="T1469" s="190"/>
      <c r="U1469" s="92">
        <f t="shared" si="219"/>
        <v>0</v>
      </c>
      <c r="V1469" s="179"/>
      <c r="W1469" s="129">
        <f t="shared" si="220"/>
        <v>0</v>
      </c>
    </row>
    <row r="1470" spans="1:23" ht="36" customHeight="1" outlineLevel="7" x14ac:dyDescent="0.2">
      <c r="A1470" s="91"/>
      <c r="B1470" s="93"/>
      <c r="C1470" s="95"/>
      <c r="D1470" s="95"/>
      <c r="E1470" s="97"/>
      <c r="F1470" s="101"/>
      <c r="G1470" s="103"/>
      <c r="H1470" s="103"/>
      <c r="I1470" s="4" t="s">
        <v>291</v>
      </c>
      <c r="J1470" s="6" t="s">
        <v>256</v>
      </c>
      <c r="K1470" s="5">
        <v>1000</v>
      </c>
      <c r="L1470" s="5">
        <v>0</v>
      </c>
      <c r="M1470" s="5">
        <f t="shared" si="221"/>
        <v>0</v>
      </c>
      <c r="N1470" s="5">
        <v>0</v>
      </c>
      <c r="O1470" s="6">
        <f t="shared" ref="O1470:O1476" si="225">N1470/K1470</f>
        <v>0</v>
      </c>
      <c r="P1470" s="116"/>
      <c r="Q1470" s="116"/>
      <c r="R1470" s="191"/>
      <c r="S1470" s="191"/>
      <c r="T1470" s="191">
        <v>0</v>
      </c>
      <c r="U1470" s="92">
        <f t="shared" si="219"/>
        <v>0</v>
      </c>
      <c r="V1470" s="179">
        <v>0</v>
      </c>
      <c r="W1470" s="129">
        <f t="shared" si="220"/>
        <v>0</v>
      </c>
    </row>
    <row r="1471" spans="1:23" ht="36" customHeight="1" outlineLevel="7" x14ac:dyDescent="0.2">
      <c r="A1471" s="91"/>
      <c r="B1471" s="93"/>
      <c r="C1471" s="95"/>
      <c r="D1471" s="95"/>
      <c r="E1471" s="97"/>
      <c r="F1471" s="101"/>
      <c r="G1471" s="103"/>
      <c r="H1471" s="103"/>
      <c r="I1471" s="4" t="s">
        <v>292</v>
      </c>
      <c r="J1471" s="6" t="s">
        <v>257</v>
      </c>
      <c r="K1471" s="5">
        <v>100</v>
      </c>
      <c r="L1471" s="5">
        <v>0</v>
      </c>
      <c r="M1471" s="5">
        <f t="shared" si="221"/>
        <v>0</v>
      </c>
      <c r="N1471" s="5">
        <v>0</v>
      </c>
      <c r="O1471" s="6">
        <f t="shared" si="225"/>
        <v>0</v>
      </c>
      <c r="P1471" s="116"/>
      <c r="Q1471" s="116"/>
      <c r="R1471" s="191"/>
      <c r="S1471" s="191"/>
      <c r="T1471" s="191">
        <v>0</v>
      </c>
      <c r="U1471" s="92">
        <f t="shared" si="219"/>
        <v>0</v>
      </c>
      <c r="V1471" s="179">
        <v>0</v>
      </c>
      <c r="W1471" s="129">
        <f t="shared" si="220"/>
        <v>0</v>
      </c>
    </row>
    <row r="1472" spans="1:23" ht="36" customHeight="1" outlineLevel="7" x14ac:dyDescent="0.2">
      <c r="A1472" s="91"/>
      <c r="B1472" s="93"/>
      <c r="C1472" s="95"/>
      <c r="D1472" s="95"/>
      <c r="E1472" s="97"/>
      <c r="F1472" s="101"/>
      <c r="G1472" s="103"/>
      <c r="H1472" s="103"/>
      <c r="I1472" s="4" t="s">
        <v>231</v>
      </c>
      <c r="J1472" s="6" t="s">
        <v>256</v>
      </c>
      <c r="K1472" s="5">
        <v>1000</v>
      </c>
      <c r="L1472" s="5">
        <v>0</v>
      </c>
      <c r="M1472" s="5">
        <f t="shared" si="221"/>
        <v>0</v>
      </c>
      <c r="N1472" s="5">
        <v>0</v>
      </c>
      <c r="O1472" s="6">
        <f t="shared" si="225"/>
        <v>0</v>
      </c>
      <c r="P1472" s="116"/>
      <c r="Q1472" s="116"/>
      <c r="R1472" s="191"/>
      <c r="S1472" s="191"/>
      <c r="T1472" s="191">
        <v>0</v>
      </c>
      <c r="U1472" s="92">
        <f t="shared" si="219"/>
        <v>0</v>
      </c>
      <c r="V1472" s="179">
        <v>0</v>
      </c>
      <c r="W1472" s="129">
        <f t="shared" si="220"/>
        <v>0</v>
      </c>
    </row>
    <row r="1473" spans="1:23" ht="36" customHeight="1" outlineLevel="7" x14ac:dyDescent="0.2">
      <c r="A1473" s="91"/>
      <c r="B1473" s="93"/>
      <c r="C1473" s="95"/>
      <c r="D1473" s="95"/>
      <c r="E1473" s="97"/>
      <c r="F1473" s="101"/>
      <c r="G1473" s="103"/>
      <c r="H1473" s="103"/>
      <c r="I1473" s="4" t="s">
        <v>80</v>
      </c>
      <c r="J1473" s="6" t="s">
        <v>256</v>
      </c>
      <c r="K1473" s="5">
        <v>1000</v>
      </c>
      <c r="L1473" s="5">
        <v>0</v>
      </c>
      <c r="M1473" s="5">
        <f t="shared" si="221"/>
        <v>0</v>
      </c>
      <c r="N1473" s="5">
        <v>0</v>
      </c>
      <c r="O1473" s="6">
        <f t="shared" si="225"/>
        <v>0</v>
      </c>
      <c r="P1473" s="116"/>
      <c r="Q1473" s="116"/>
      <c r="R1473" s="191"/>
      <c r="S1473" s="191"/>
      <c r="T1473" s="191">
        <v>0</v>
      </c>
      <c r="U1473" s="92">
        <f t="shared" si="219"/>
        <v>0</v>
      </c>
      <c r="V1473" s="179">
        <v>0</v>
      </c>
      <c r="W1473" s="129">
        <f t="shared" si="220"/>
        <v>0</v>
      </c>
    </row>
    <row r="1474" spans="1:23" ht="36" customHeight="1" outlineLevel="7" x14ac:dyDescent="0.2">
      <c r="A1474" s="91"/>
      <c r="B1474" s="93"/>
      <c r="C1474" s="95"/>
      <c r="D1474" s="95"/>
      <c r="E1474" s="97"/>
      <c r="F1474" s="101"/>
      <c r="G1474" s="103"/>
      <c r="H1474" s="103"/>
      <c r="I1474" s="4" t="s">
        <v>82</v>
      </c>
      <c r="J1474" s="6" t="s">
        <v>257</v>
      </c>
      <c r="K1474" s="5">
        <v>100</v>
      </c>
      <c r="L1474" s="5">
        <v>0</v>
      </c>
      <c r="M1474" s="5">
        <f t="shared" si="221"/>
        <v>0</v>
      </c>
      <c r="N1474" s="5">
        <v>0</v>
      </c>
      <c r="O1474" s="6">
        <f t="shared" si="225"/>
        <v>0</v>
      </c>
      <c r="P1474" s="116"/>
      <c r="Q1474" s="116"/>
      <c r="R1474" s="191"/>
      <c r="S1474" s="191"/>
      <c r="T1474" s="191">
        <v>0</v>
      </c>
      <c r="U1474" s="92">
        <f t="shared" si="219"/>
        <v>0</v>
      </c>
      <c r="V1474" s="179">
        <v>0</v>
      </c>
      <c r="W1474" s="129">
        <f t="shared" si="220"/>
        <v>0</v>
      </c>
    </row>
    <row r="1475" spans="1:23" ht="36" customHeight="1" outlineLevel="7" x14ac:dyDescent="0.2">
      <c r="A1475" s="91"/>
      <c r="B1475" s="93"/>
      <c r="C1475" s="95"/>
      <c r="D1475" s="95"/>
      <c r="E1475" s="97"/>
      <c r="F1475" s="101"/>
      <c r="G1475" s="103"/>
      <c r="H1475" s="103"/>
      <c r="I1475" s="4" t="s">
        <v>293</v>
      </c>
      <c r="J1475" s="6" t="s">
        <v>256</v>
      </c>
      <c r="K1475" s="5">
        <v>1000</v>
      </c>
      <c r="L1475" s="5">
        <v>0</v>
      </c>
      <c r="M1475" s="5">
        <f t="shared" si="221"/>
        <v>0</v>
      </c>
      <c r="N1475" s="5">
        <v>0</v>
      </c>
      <c r="O1475" s="6">
        <f t="shared" si="225"/>
        <v>0</v>
      </c>
      <c r="P1475" s="116"/>
      <c r="Q1475" s="116"/>
      <c r="R1475" s="191"/>
      <c r="S1475" s="191"/>
      <c r="T1475" s="191">
        <v>0</v>
      </c>
      <c r="U1475" s="92">
        <f t="shared" si="219"/>
        <v>0</v>
      </c>
      <c r="V1475" s="179">
        <v>0</v>
      </c>
      <c r="W1475" s="129">
        <f t="shared" si="220"/>
        <v>0</v>
      </c>
    </row>
    <row r="1476" spans="1:23" ht="36" customHeight="1" outlineLevel="7" x14ac:dyDescent="0.2">
      <c r="A1476" s="91"/>
      <c r="B1476" s="93"/>
      <c r="C1476" s="95"/>
      <c r="D1476" s="95"/>
      <c r="E1476" s="97"/>
      <c r="F1476" s="101"/>
      <c r="G1476" s="103"/>
      <c r="H1476" s="103"/>
      <c r="I1476" s="4" t="s">
        <v>294</v>
      </c>
      <c r="J1476" s="6" t="s">
        <v>257</v>
      </c>
      <c r="K1476" s="5">
        <v>100</v>
      </c>
      <c r="L1476" s="5">
        <v>0</v>
      </c>
      <c r="M1476" s="5">
        <f t="shared" si="221"/>
        <v>0</v>
      </c>
      <c r="N1476" s="5">
        <v>0</v>
      </c>
      <c r="O1476" s="6">
        <f t="shared" si="225"/>
        <v>0</v>
      </c>
      <c r="P1476" s="116"/>
      <c r="Q1476" s="116"/>
      <c r="R1476" s="191"/>
      <c r="S1476" s="191"/>
      <c r="T1476" s="191">
        <v>0</v>
      </c>
      <c r="U1476" s="92">
        <f t="shared" si="219"/>
        <v>0</v>
      </c>
      <c r="V1476" s="179">
        <v>0</v>
      </c>
      <c r="W1476" s="129">
        <f t="shared" si="220"/>
        <v>0</v>
      </c>
    </row>
    <row r="1477" spans="1:23" ht="36" customHeight="1" outlineLevel="5" x14ac:dyDescent="0.2">
      <c r="A1477" s="91"/>
      <c r="B1477" s="93"/>
      <c r="C1477" s="95"/>
      <c r="D1477" s="95"/>
      <c r="E1477" s="97"/>
      <c r="F1477" s="101"/>
      <c r="G1477" s="103"/>
      <c r="H1477" s="103"/>
      <c r="I1477" s="22" t="s">
        <v>213</v>
      </c>
      <c r="J1477" s="24"/>
      <c r="K1477" s="23"/>
      <c r="L1477" s="23"/>
      <c r="M1477" s="23"/>
      <c r="N1477" s="23"/>
      <c r="O1477" s="24"/>
      <c r="P1477" s="115"/>
      <c r="Q1477" s="115"/>
      <c r="R1477" s="190"/>
      <c r="S1477" s="190"/>
      <c r="T1477" s="190"/>
      <c r="U1477" s="92">
        <f t="shared" si="219"/>
        <v>0</v>
      </c>
      <c r="V1477" s="179"/>
      <c r="W1477" s="129">
        <f t="shared" si="220"/>
        <v>0</v>
      </c>
    </row>
    <row r="1478" spans="1:23" ht="36" customHeight="1" outlineLevel="7" x14ac:dyDescent="0.2">
      <c r="A1478" s="91"/>
      <c r="B1478" s="93"/>
      <c r="C1478" s="95"/>
      <c r="D1478" s="95"/>
      <c r="E1478" s="97"/>
      <c r="F1478" s="101"/>
      <c r="G1478" s="103"/>
      <c r="H1478" s="103"/>
      <c r="I1478" s="4" t="s">
        <v>291</v>
      </c>
      <c r="J1478" s="6" t="s">
        <v>256</v>
      </c>
      <c r="K1478" s="5">
        <v>1000</v>
      </c>
      <c r="L1478" s="5">
        <v>0</v>
      </c>
      <c r="M1478" s="5">
        <f t="shared" si="221"/>
        <v>0</v>
      </c>
      <c r="N1478" s="5">
        <v>0</v>
      </c>
      <c r="O1478" s="6">
        <f t="shared" ref="O1478:O1484" si="226">N1478/K1478</f>
        <v>0</v>
      </c>
      <c r="P1478" s="116"/>
      <c r="Q1478" s="116"/>
      <c r="R1478" s="191"/>
      <c r="S1478" s="191"/>
      <c r="T1478" s="191">
        <v>0</v>
      </c>
      <c r="U1478" s="92">
        <f t="shared" si="219"/>
        <v>0</v>
      </c>
      <c r="V1478" s="179">
        <v>0</v>
      </c>
      <c r="W1478" s="129">
        <f t="shared" si="220"/>
        <v>0</v>
      </c>
    </row>
    <row r="1479" spans="1:23" ht="36" customHeight="1" outlineLevel="7" x14ac:dyDescent="0.2">
      <c r="A1479" s="91"/>
      <c r="B1479" s="93"/>
      <c r="C1479" s="95"/>
      <c r="D1479" s="95"/>
      <c r="E1479" s="97"/>
      <c r="F1479" s="101"/>
      <c r="G1479" s="103"/>
      <c r="H1479" s="103"/>
      <c r="I1479" s="4" t="s">
        <v>292</v>
      </c>
      <c r="J1479" s="6" t="s">
        <v>257</v>
      </c>
      <c r="K1479" s="5">
        <v>100</v>
      </c>
      <c r="L1479" s="5">
        <v>0</v>
      </c>
      <c r="M1479" s="5">
        <f t="shared" si="221"/>
        <v>0</v>
      </c>
      <c r="N1479" s="5">
        <v>0</v>
      </c>
      <c r="O1479" s="6">
        <f t="shared" si="226"/>
        <v>0</v>
      </c>
      <c r="P1479" s="116"/>
      <c r="Q1479" s="116"/>
      <c r="R1479" s="191"/>
      <c r="S1479" s="191"/>
      <c r="T1479" s="191">
        <v>0</v>
      </c>
      <c r="U1479" s="92">
        <f t="shared" si="219"/>
        <v>0</v>
      </c>
      <c r="V1479" s="179">
        <v>0</v>
      </c>
      <c r="W1479" s="129">
        <f t="shared" si="220"/>
        <v>0</v>
      </c>
    </row>
    <row r="1480" spans="1:23" ht="36" customHeight="1" outlineLevel="7" x14ac:dyDescent="0.2">
      <c r="A1480" s="91"/>
      <c r="B1480" s="93"/>
      <c r="C1480" s="95"/>
      <c r="D1480" s="95"/>
      <c r="E1480" s="97"/>
      <c r="F1480" s="101"/>
      <c r="G1480" s="103"/>
      <c r="H1480" s="103"/>
      <c r="I1480" s="4" t="s">
        <v>231</v>
      </c>
      <c r="J1480" s="6" t="s">
        <v>256</v>
      </c>
      <c r="K1480" s="5">
        <v>1000</v>
      </c>
      <c r="L1480" s="5">
        <v>0</v>
      </c>
      <c r="M1480" s="5">
        <f t="shared" si="221"/>
        <v>0</v>
      </c>
      <c r="N1480" s="5">
        <v>0</v>
      </c>
      <c r="O1480" s="6">
        <f t="shared" si="226"/>
        <v>0</v>
      </c>
      <c r="P1480" s="116"/>
      <c r="Q1480" s="116"/>
      <c r="R1480" s="191"/>
      <c r="S1480" s="191"/>
      <c r="T1480" s="191">
        <v>0</v>
      </c>
      <c r="U1480" s="92">
        <f t="shared" si="219"/>
        <v>0</v>
      </c>
      <c r="V1480" s="179">
        <v>0</v>
      </c>
      <c r="W1480" s="129">
        <f t="shared" si="220"/>
        <v>0</v>
      </c>
    </row>
    <row r="1481" spans="1:23" ht="36" customHeight="1" outlineLevel="7" x14ac:dyDescent="0.2">
      <c r="A1481" s="91"/>
      <c r="B1481" s="93"/>
      <c r="C1481" s="95"/>
      <c r="D1481" s="95"/>
      <c r="E1481" s="97"/>
      <c r="F1481" s="101"/>
      <c r="G1481" s="103"/>
      <c r="H1481" s="103"/>
      <c r="I1481" s="4" t="s">
        <v>80</v>
      </c>
      <c r="J1481" s="6" t="s">
        <v>256</v>
      </c>
      <c r="K1481" s="5">
        <v>1000</v>
      </c>
      <c r="L1481" s="5">
        <v>0</v>
      </c>
      <c r="M1481" s="5">
        <f t="shared" si="221"/>
        <v>0</v>
      </c>
      <c r="N1481" s="5">
        <v>0</v>
      </c>
      <c r="O1481" s="6">
        <f t="shared" si="226"/>
        <v>0</v>
      </c>
      <c r="P1481" s="116"/>
      <c r="Q1481" s="116"/>
      <c r="R1481" s="191"/>
      <c r="S1481" s="191"/>
      <c r="T1481" s="191">
        <v>0</v>
      </c>
      <c r="U1481" s="92">
        <f t="shared" si="219"/>
        <v>0</v>
      </c>
      <c r="V1481" s="179">
        <v>0</v>
      </c>
      <c r="W1481" s="129">
        <f t="shared" si="220"/>
        <v>0</v>
      </c>
    </row>
    <row r="1482" spans="1:23" ht="36" customHeight="1" outlineLevel="7" x14ac:dyDescent="0.2">
      <c r="A1482" s="91"/>
      <c r="B1482" s="93"/>
      <c r="C1482" s="95"/>
      <c r="D1482" s="95"/>
      <c r="E1482" s="97"/>
      <c r="F1482" s="101"/>
      <c r="G1482" s="103"/>
      <c r="H1482" s="103"/>
      <c r="I1482" s="4" t="s">
        <v>82</v>
      </c>
      <c r="J1482" s="6" t="s">
        <v>257</v>
      </c>
      <c r="K1482" s="5">
        <v>100</v>
      </c>
      <c r="L1482" s="5">
        <v>0</v>
      </c>
      <c r="M1482" s="5">
        <f t="shared" si="221"/>
        <v>0</v>
      </c>
      <c r="N1482" s="5">
        <v>0</v>
      </c>
      <c r="O1482" s="6">
        <f t="shared" si="226"/>
        <v>0</v>
      </c>
      <c r="P1482" s="116"/>
      <c r="Q1482" s="116"/>
      <c r="R1482" s="191"/>
      <c r="S1482" s="191"/>
      <c r="T1482" s="191">
        <v>0</v>
      </c>
      <c r="U1482" s="92">
        <f t="shared" si="219"/>
        <v>0</v>
      </c>
      <c r="V1482" s="179">
        <v>0</v>
      </c>
      <c r="W1482" s="129">
        <f t="shared" si="220"/>
        <v>0</v>
      </c>
    </row>
    <row r="1483" spans="1:23" ht="36" customHeight="1" outlineLevel="7" x14ac:dyDescent="0.2">
      <c r="A1483" s="91"/>
      <c r="B1483" s="93"/>
      <c r="C1483" s="95"/>
      <c r="D1483" s="95"/>
      <c r="E1483" s="97"/>
      <c r="F1483" s="101"/>
      <c r="G1483" s="103"/>
      <c r="H1483" s="103"/>
      <c r="I1483" s="4" t="s">
        <v>293</v>
      </c>
      <c r="J1483" s="6" t="s">
        <v>256</v>
      </c>
      <c r="K1483" s="5">
        <v>1000</v>
      </c>
      <c r="L1483" s="5">
        <v>0</v>
      </c>
      <c r="M1483" s="5">
        <f t="shared" si="221"/>
        <v>0</v>
      </c>
      <c r="N1483" s="5">
        <v>0</v>
      </c>
      <c r="O1483" s="6">
        <f t="shared" si="226"/>
        <v>0</v>
      </c>
      <c r="P1483" s="116"/>
      <c r="Q1483" s="116"/>
      <c r="R1483" s="191"/>
      <c r="S1483" s="191"/>
      <c r="T1483" s="191">
        <v>0</v>
      </c>
      <c r="U1483" s="92">
        <f t="shared" si="219"/>
        <v>0</v>
      </c>
      <c r="V1483" s="179">
        <v>0</v>
      </c>
      <c r="W1483" s="129">
        <f t="shared" si="220"/>
        <v>0</v>
      </c>
    </row>
    <row r="1484" spans="1:23" ht="36" customHeight="1" outlineLevel="7" x14ac:dyDescent="0.2">
      <c r="A1484" s="91"/>
      <c r="B1484" s="93"/>
      <c r="C1484" s="95"/>
      <c r="D1484" s="95"/>
      <c r="E1484" s="97"/>
      <c r="F1484" s="101"/>
      <c r="G1484" s="103"/>
      <c r="H1484" s="103"/>
      <c r="I1484" s="4" t="s">
        <v>294</v>
      </c>
      <c r="J1484" s="6" t="s">
        <v>257</v>
      </c>
      <c r="K1484" s="5">
        <v>100</v>
      </c>
      <c r="L1484" s="5">
        <v>0</v>
      </c>
      <c r="M1484" s="5">
        <f t="shared" si="221"/>
        <v>0</v>
      </c>
      <c r="N1484" s="5">
        <v>0</v>
      </c>
      <c r="O1484" s="6">
        <f t="shared" si="226"/>
        <v>0</v>
      </c>
      <c r="P1484" s="116"/>
      <c r="Q1484" s="116"/>
      <c r="R1484" s="191"/>
      <c r="S1484" s="191"/>
      <c r="T1484" s="191">
        <v>0</v>
      </c>
      <c r="U1484" s="92">
        <f t="shared" si="219"/>
        <v>0</v>
      </c>
      <c r="V1484" s="179">
        <v>0</v>
      </c>
      <c r="W1484" s="129">
        <f t="shared" si="220"/>
        <v>0</v>
      </c>
    </row>
    <row r="1485" spans="1:23" ht="36" customHeight="1" outlineLevel="5" x14ac:dyDescent="0.2">
      <c r="A1485" s="91"/>
      <c r="B1485" s="93"/>
      <c r="C1485" s="95"/>
      <c r="D1485" s="95"/>
      <c r="E1485" s="97"/>
      <c r="F1485" s="101"/>
      <c r="G1485" s="103"/>
      <c r="H1485" s="103"/>
      <c r="I1485" s="22" t="s">
        <v>214</v>
      </c>
      <c r="J1485" s="24"/>
      <c r="K1485" s="23"/>
      <c r="L1485" s="23"/>
      <c r="M1485" s="23"/>
      <c r="N1485" s="23"/>
      <c r="O1485" s="24"/>
      <c r="P1485" s="115"/>
      <c r="Q1485" s="115"/>
      <c r="R1485" s="190"/>
      <c r="S1485" s="190"/>
      <c r="T1485" s="190"/>
      <c r="U1485" s="92">
        <f t="shared" si="219"/>
        <v>0</v>
      </c>
      <c r="V1485" s="179"/>
      <c r="W1485" s="129">
        <f t="shared" si="220"/>
        <v>0</v>
      </c>
    </row>
    <row r="1486" spans="1:23" ht="36" customHeight="1" outlineLevel="7" x14ac:dyDescent="0.2">
      <c r="A1486" s="91"/>
      <c r="B1486" s="93"/>
      <c r="C1486" s="95"/>
      <c r="D1486" s="95"/>
      <c r="E1486" s="97"/>
      <c r="F1486" s="101"/>
      <c r="G1486" s="103"/>
      <c r="H1486" s="103"/>
      <c r="I1486" s="4" t="s">
        <v>291</v>
      </c>
      <c r="J1486" s="6" t="s">
        <v>256</v>
      </c>
      <c r="K1486" s="5">
        <v>1000</v>
      </c>
      <c r="L1486" s="5">
        <v>0</v>
      </c>
      <c r="M1486" s="5">
        <f t="shared" si="221"/>
        <v>0</v>
      </c>
      <c r="N1486" s="5">
        <v>0</v>
      </c>
      <c r="O1486" s="6">
        <f t="shared" ref="O1486:O1492" si="227">N1486/K1486</f>
        <v>0</v>
      </c>
      <c r="P1486" s="116"/>
      <c r="Q1486" s="116"/>
      <c r="R1486" s="191"/>
      <c r="S1486" s="191"/>
      <c r="T1486" s="191">
        <v>0</v>
      </c>
      <c r="U1486" s="92">
        <f t="shared" si="219"/>
        <v>0</v>
      </c>
      <c r="V1486" s="179">
        <v>0</v>
      </c>
      <c r="W1486" s="129">
        <f t="shared" si="220"/>
        <v>0</v>
      </c>
    </row>
    <row r="1487" spans="1:23" ht="36" customHeight="1" outlineLevel="7" x14ac:dyDescent="0.2">
      <c r="A1487" s="91"/>
      <c r="B1487" s="93"/>
      <c r="C1487" s="95"/>
      <c r="D1487" s="95"/>
      <c r="E1487" s="97"/>
      <c r="F1487" s="101"/>
      <c r="G1487" s="103"/>
      <c r="H1487" s="103"/>
      <c r="I1487" s="4" t="s">
        <v>292</v>
      </c>
      <c r="J1487" s="6" t="s">
        <v>257</v>
      </c>
      <c r="K1487" s="5">
        <v>100</v>
      </c>
      <c r="L1487" s="5">
        <v>0</v>
      </c>
      <c r="M1487" s="5">
        <f t="shared" si="221"/>
        <v>0</v>
      </c>
      <c r="N1487" s="5">
        <v>0</v>
      </c>
      <c r="O1487" s="6">
        <f t="shared" si="227"/>
        <v>0</v>
      </c>
      <c r="P1487" s="116"/>
      <c r="Q1487" s="116"/>
      <c r="R1487" s="191"/>
      <c r="S1487" s="191"/>
      <c r="T1487" s="191">
        <v>0</v>
      </c>
      <c r="U1487" s="92">
        <f t="shared" si="219"/>
        <v>0</v>
      </c>
      <c r="V1487" s="179">
        <v>0</v>
      </c>
      <c r="W1487" s="129">
        <f t="shared" si="220"/>
        <v>0</v>
      </c>
    </row>
    <row r="1488" spans="1:23" ht="36" customHeight="1" outlineLevel="7" x14ac:dyDescent="0.2">
      <c r="A1488" s="91"/>
      <c r="B1488" s="93"/>
      <c r="C1488" s="95"/>
      <c r="D1488" s="95"/>
      <c r="E1488" s="97"/>
      <c r="F1488" s="101"/>
      <c r="G1488" s="103"/>
      <c r="H1488" s="103"/>
      <c r="I1488" s="4" t="s">
        <v>231</v>
      </c>
      <c r="J1488" s="6" t="s">
        <v>256</v>
      </c>
      <c r="K1488" s="5">
        <v>1000</v>
      </c>
      <c r="L1488" s="5">
        <v>0</v>
      </c>
      <c r="M1488" s="5">
        <f t="shared" si="221"/>
        <v>0</v>
      </c>
      <c r="N1488" s="5">
        <v>0</v>
      </c>
      <c r="O1488" s="6">
        <f t="shared" si="227"/>
        <v>0</v>
      </c>
      <c r="P1488" s="116"/>
      <c r="Q1488" s="116"/>
      <c r="R1488" s="191"/>
      <c r="S1488" s="191"/>
      <c r="T1488" s="191">
        <v>0</v>
      </c>
      <c r="U1488" s="92">
        <f t="shared" si="219"/>
        <v>0</v>
      </c>
      <c r="V1488" s="179">
        <v>0</v>
      </c>
      <c r="W1488" s="129">
        <f t="shared" si="220"/>
        <v>0</v>
      </c>
    </row>
    <row r="1489" spans="1:23" ht="36" customHeight="1" outlineLevel="7" x14ac:dyDescent="0.2">
      <c r="A1489" s="91"/>
      <c r="B1489" s="93"/>
      <c r="C1489" s="95"/>
      <c r="D1489" s="95"/>
      <c r="E1489" s="97"/>
      <c r="F1489" s="101"/>
      <c r="G1489" s="103"/>
      <c r="H1489" s="103"/>
      <c r="I1489" s="4" t="s">
        <v>80</v>
      </c>
      <c r="J1489" s="6" t="s">
        <v>256</v>
      </c>
      <c r="K1489" s="5">
        <v>1000</v>
      </c>
      <c r="L1489" s="5">
        <v>0</v>
      </c>
      <c r="M1489" s="5">
        <f t="shared" si="221"/>
        <v>0</v>
      </c>
      <c r="N1489" s="5">
        <v>0</v>
      </c>
      <c r="O1489" s="6">
        <f t="shared" si="227"/>
        <v>0</v>
      </c>
      <c r="P1489" s="116"/>
      <c r="Q1489" s="116"/>
      <c r="R1489" s="191"/>
      <c r="S1489" s="191"/>
      <c r="T1489" s="191">
        <v>0</v>
      </c>
      <c r="U1489" s="92">
        <f t="shared" si="219"/>
        <v>0</v>
      </c>
      <c r="V1489" s="179">
        <v>0</v>
      </c>
      <c r="W1489" s="129">
        <f t="shared" si="220"/>
        <v>0</v>
      </c>
    </row>
    <row r="1490" spans="1:23" ht="36" customHeight="1" outlineLevel="7" x14ac:dyDescent="0.2">
      <c r="A1490" s="91"/>
      <c r="B1490" s="93"/>
      <c r="C1490" s="95"/>
      <c r="D1490" s="95"/>
      <c r="E1490" s="97"/>
      <c r="F1490" s="101"/>
      <c r="G1490" s="103"/>
      <c r="H1490" s="103"/>
      <c r="I1490" s="4" t="s">
        <v>82</v>
      </c>
      <c r="J1490" s="6" t="s">
        <v>257</v>
      </c>
      <c r="K1490" s="5">
        <v>100</v>
      </c>
      <c r="L1490" s="5">
        <v>0</v>
      </c>
      <c r="M1490" s="5">
        <f t="shared" si="221"/>
        <v>0</v>
      </c>
      <c r="N1490" s="5">
        <v>0</v>
      </c>
      <c r="O1490" s="6">
        <f t="shared" si="227"/>
        <v>0</v>
      </c>
      <c r="P1490" s="116"/>
      <c r="Q1490" s="116"/>
      <c r="R1490" s="191"/>
      <c r="S1490" s="191"/>
      <c r="T1490" s="191">
        <v>0</v>
      </c>
      <c r="U1490" s="92">
        <f t="shared" si="219"/>
        <v>0</v>
      </c>
      <c r="V1490" s="179">
        <v>0</v>
      </c>
      <c r="W1490" s="129">
        <f t="shared" si="220"/>
        <v>0</v>
      </c>
    </row>
    <row r="1491" spans="1:23" ht="36" customHeight="1" outlineLevel="7" x14ac:dyDescent="0.2">
      <c r="A1491" s="91"/>
      <c r="B1491" s="93"/>
      <c r="C1491" s="95"/>
      <c r="D1491" s="95"/>
      <c r="E1491" s="97"/>
      <c r="F1491" s="101"/>
      <c r="G1491" s="103"/>
      <c r="H1491" s="103"/>
      <c r="I1491" s="4" t="s">
        <v>293</v>
      </c>
      <c r="J1491" s="6" t="s">
        <v>256</v>
      </c>
      <c r="K1491" s="5">
        <v>1000</v>
      </c>
      <c r="L1491" s="5">
        <v>0</v>
      </c>
      <c r="M1491" s="5">
        <f t="shared" si="221"/>
        <v>0</v>
      </c>
      <c r="N1491" s="5">
        <v>0</v>
      </c>
      <c r="O1491" s="6">
        <f t="shared" si="227"/>
        <v>0</v>
      </c>
      <c r="P1491" s="116"/>
      <c r="Q1491" s="116"/>
      <c r="R1491" s="191"/>
      <c r="S1491" s="191"/>
      <c r="T1491" s="191">
        <v>0</v>
      </c>
      <c r="U1491" s="92">
        <f t="shared" si="219"/>
        <v>0</v>
      </c>
      <c r="V1491" s="179">
        <v>0</v>
      </c>
      <c r="W1491" s="129">
        <f t="shared" si="220"/>
        <v>0</v>
      </c>
    </row>
    <row r="1492" spans="1:23" ht="36" customHeight="1" outlineLevel="7" x14ac:dyDescent="0.2">
      <c r="A1492" s="91"/>
      <c r="B1492" s="93"/>
      <c r="C1492" s="95"/>
      <c r="D1492" s="95"/>
      <c r="E1492" s="97"/>
      <c r="F1492" s="101"/>
      <c r="G1492" s="103"/>
      <c r="H1492" s="103"/>
      <c r="I1492" s="4" t="s">
        <v>294</v>
      </c>
      <c r="J1492" s="6" t="s">
        <v>257</v>
      </c>
      <c r="K1492" s="5">
        <v>100</v>
      </c>
      <c r="L1492" s="5">
        <v>0</v>
      </c>
      <c r="M1492" s="5">
        <f t="shared" si="221"/>
        <v>0</v>
      </c>
      <c r="N1492" s="5">
        <v>0</v>
      </c>
      <c r="O1492" s="6">
        <f t="shared" si="227"/>
        <v>0</v>
      </c>
      <c r="P1492" s="116"/>
      <c r="Q1492" s="116"/>
      <c r="R1492" s="191"/>
      <c r="S1492" s="191"/>
      <c r="T1492" s="191">
        <v>0</v>
      </c>
      <c r="U1492" s="92">
        <f t="shared" si="219"/>
        <v>0</v>
      </c>
      <c r="V1492" s="179">
        <v>0</v>
      </c>
      <c r="W1492" s="129">
        <f t="shared" si="220"/>
        <v>0</v>
      </c>
    </row>
    <row r="1493" spans="1:23" ht="36" customHeight="1" outlineLevel="5" x14ac:dyDescent="0.2">
      <c r="A1493" s="91"/>
      <c r="B1493" s="93"/>
      <c r="C1493" s="95"/>
      <c r="D1493" s="95"/>
      <c r="E1493" s="97"/>
      <c r="F1493" s="101"/>
      <c r="G1493" s="103"/>
      <c r="H1493" s="103"/>
      <c r="I1493" s="22" t="s">
        <v>215</v>
      </c>
      <c r="J1493" s="24"/>
      <c r="K1493" s="23"/>
      <c r="L1493" s="23"/>
      <c r="M1493" s="23"/>
      <c r="N1493" s="23"/>
      <c r="O1493" s="24"/>
      <c r="P1493" s="115"/>
      <c r="Q1493" s="115"/>
      <c r="R1493" s="190"/>
      <c r="S1493" s="190"/>
      <c r="T1493" s="190"/>
      <c r="U1493" s="92">
        <f t="shared" si="219"/>
        <v>0</v>
      </c>
      <c r="V1493" s="179"/>
      <c r="W1493" s="129">
        <f t="shared" si="220"/>
        <v>0</v>
      </c>
    </row>
    <row r="1494" spans="1:23" ht="36" customHeight="1" outlineLevel="7" x14ac:dyDescent="0.2">
      <c r="A1494" s="91"/>
      <c r="B1494" s="93"/>
      <c r="C1494" s="95"/>
      <c r="D1494" s="95"/>
      <c r="E1494" s="97"/>
      <c r="F1494" s="101"/>
      <c r="G1494" s="103"/>
      <c r="H1494" s="103"/>
      <c r="I1494" s="4" t="s">
        <v>291</v>
      </c>
      <c r="J1494" s="6" t="s">
        <v>256</v>
      </c>
      <c r="K1494" s="5">
        <v>500</v>
      </c>
      <c r="L1494" s="5">
        <v>0</v>
      </c>
      <c r="M1494" s="5">
        <f t="shared" si="221"/>
        <v>0</v>
      </c>
      <c r="N1494" s="5">
        <v>0</v>
      </c>
      <c r="O1494" s="6">
        <f t="shared" ref="O1494:O1500" si="228">N1494/K1494</f>
        <v>0</v>
      </c>
      <c r="P1494" s="116"/>
      <c r="Q1494" s="116"/>
      <c r="R1494" s="191"/>
      <c r="S1494" s="191"/>
      <c r="T1494" s="191">
        <v>0</v>
      </c>
      <c r="U1494" s="92">
        <f t="shared" si="219"/>
        <v>0</v>
      </c>
      <c r="V1494" s="179">
        <v>0</v>
      </c>
      <c r="W1494" s="129">
        <f t="shared" si="220"/>
        <v>0</v>
      </c>
    </row>
    <row r="1495" spans="1:23" ht="36" customHeight="1" outlineLevel="7" x14ac:dyDescent="0.2">
      <c r="A1495" s="91"/>
      <c r="B1495" s="93"/>
      <c r="C1495" s="95"/>
      <c r="D1495" s="95"/>
      <c r="E1495" s="97"/>
      <c r="F1495" s="101"/>
      <c r="G1495" s="103"/>
      <c r="H1495" s="103"/>
      <c r="I1495" s="4" t="s">
        <v>292</v>
      </c>
      <c r="J1495" s="6" t="s">
        <v>257</v>
      </c>
      <c r="K1495" s="5">
        <v>100</v>
      </c>
      <c r="L1495" s="5">
        <v>0</v>
      </c>
      <c r="M1495" s="5">
        <f t="shared" si="221"/>
        <v>0</v>
      </c>
      <c r="N1495" s="5">
        <v>0</v>
      </c>
      <c r="O1495" s="6">
        <f t="shared" si="228"/>
        <v>0</v>
      </c>
      <c r="P1495" s="116"/>
      <c r="Q1495" s="116"/>
      <c r="R1495" s="191"/>
      <c r="S1495" s="191"/>
      <c r="T1495" s="191">
        <v>0</v>
      </c>
      <c r="U1495" s="92">
        <f t="shared" si="219"/>
        <v>0</v>
      </c>
      <c r="V1495" s="179">
        <v>0</v>
      </c>
      <c r="W1495" s="129">
        <f t="shared" si="220"/>
        <v>0</v>
      </c>
    </row>
    <row r="1496" spans="1:23" ht="36" customHeight="1" outlineLevel="7" x14ac:dyDescent="0.2">
      <c r="A1496" s="91"/>
      <c r="B1496" s="93"/>
      <c r="C1496" s="95"/>
      <c r="D1496" s="95"/>
      <c r="E1496" s="97"/>
      <c r="F1496" s="101"/>
      <c r="G1496" s="103"/>
      <c r="H1496" s="103"/>
      <c r="I1496" s="4" t="s">
        <v>231</v>
      </c>
      <c r="J1496" s="6" t="s">
        <v>256</v>
      </c>
      <c r="K1496" s="5">
        <v>500</v>
      </c>
      <c r="L1496" s="5">
        <v>0</v>
      </c>
      <c r="M1496" s="5">
        <f t="shared" si="221"/>
        <v>0</v>
      </c>
      <c r="N1496" s="5">
        <v>0</v>
      </c>
      <c r="O1496" s="6">
        <f t="shared" si="228"/>
        <v>0</v>
      </c>
      <c r="P1496" s="116"/>
      <c r="Q1496" s="116"/>
      <c r="R1496" s="191"/>
      <c r="S1496" s="191"/>
      <c r="T1496" s="191">
        <v>0</v>
      </c>
      <c r="U1496" s="92">
        <f t="shared" si="219"/>
        <v>0</v>
      </c>
      <c r="V1496" s="179">
        <v>0</v>
      </c>
      <c r="W1496" s="129">
        <f t="shared" si="220"/>
        <v>0</v>
      </c>
    </row>
    <row r="1497" spans="1:23" ht="36" customHeight="1" outlineLevel="7" x14ac:dyDescent="0.2">
      <c r="A1497" s="91"/>
      <c r="B1497" s="93"/>
      <c r="C1497" s="95"/>
      <c r="D1497" s="95"/>
      <c r="E1497" s="97"/>
      <c r="F1497" s="101"/>
      <c r="G1497" s="103"/>
      <c r="H1497" s="103"/>
      <c r="I1497" s="4" t="s">
        <v>80</v>
      </c>
      <c r="J1497" s="6" t="s">
        <v>256</v>
      </c>
      <c r="K1497" s="5">
        <v>500</v>
      </c>
      <c r="L1497" s="5">
        <v>0</v>
      </c>
      <c r="M1497" s="5">
        <f t="shared" si="221"/>
        <v>0</v>
      </c>
      <c r="N1497" s="5">
        <v>0</v>
      </c>
      <c r="O1497" s="6">
        <f t="shared" si="228"/>
        <v>0</v>
      </c>
      <c r="P1497" s="116"/>
      <c r="Q1497" s="116"/>
      <c r="R1497" s="191"/>
      <c r="S1497" s="191"/>
      <c r="T1497" s="191">
        <v>0</v>
      </c>
      <c r="U1497" s="92">
        <f t="shared" si="219"/>
        <v>0</v>
      </c>
      <c r="V1497" s="179">
        <v>0</v>
      </c>
      <c r="W1497" s="129">
        <f t="shared" si="220"/>
        <v>0</v>
      </c>
    </row>
    <row r="1498" spans="1:23" ht="36" customHeight="1" outlineLevel="7" x14ac:dyDescent="0.2">
      <c r="A1498" s="91"/>
      <c r="B1498" s="93"/>
      <c r="C1498" s="95"/>
      <c r="D1498" s="95"/>
      <c r="E1498" s="97"/>
      <c r="F1498" s="101"/>
      <c r="G1498" s="103"/>
      <c r="H1498" s="103"/>
      <c r="I1498" s="4" t="s">
        <v>82</v>
      </c>
      <c r="J1498" s="6" t="s">
        <v>257</v>
      </c>
      <c r="K1498" s="5">
        <v>100</v>
      </c>
      <c r="L1498" s="5">
        <v>0</v>
      </c>
      <c r="M1498" s="5">
        <f t="shared" si="221"/>
        <v>0</v>
      </c>
      <c r="N1498" s="5">
        <v>0</v>
      </c>
      <c r="O1498" s="6">
        <f t="shared" si="228"/>
        <v>0</v>
      </c>
      <c r="P1498" s="116"/>
      <c r="Q1498" s="116"/>
      <c r="R1498" s="191"/>
      <c r="S1498" s="191"/>
      <c r="T1498" s="191">
        <v>0</v>
      </c>
      <c r="U1498" s="92">
        <f t="shared" si="219"/>
        <v>0</v>
      </c>
      <c r="V1498" s="179">
        <v>0</v>
      </c>
      <c r="W1498" s="129">
        <f t="shared" si="220"/>
        <v>0</v>
      </c>
    </row>
    <row r="1499" spans="1:23" ht="36" customHeight="1" outlineLevel="7" x14ac:dyDescent="0.2">
      <c r="A1499" s="91"/>
      <c r="B1499" s="93"/>
      <c r="C1499" s="95"/>
      <c r="D1499" s="95"/>
      <c r="E1499" s="97"/>
      <c r="F1499" s="101"/>
      <c r="G1499" s="103"/>
      <c r="H1499" s="103"/>
      <c r="I1499" s="4" t="s">
        <v>293</v>
      </c>
      <c r="J1499" s="6" t="s">
        <v>256</v>
      </c>
      <c r="K1499" s="5">
        <v>500</v>
      </c>
      <c r="L1499" s="5">
        <v>0</v>
      </c>
      <c r="M1499" s="5">
        <f t="shared" si="221"/>
        <v>0</v>
      </c>
      <c r="N1499" s="5">
        <v>0</v>
      </c>
      <c r="O1499" s="6">
        <f t="shared" si="228"/>
        <v>0</v>
      </c>
      <c r="P1499" s="116"/>
      <c r="Q1499" s="116"/>
      <c r="R1499" s="191"/>
      <c r="S1499" s="191"/>
      <c r="T1499" s="191">
        <v>0</v>
      </c>
      <c r="U1499" s="92">
        <f t="shared" si="219"/>
        <v>0</v>
      </c>
      <c r="V1499" s="179">
        <v>0</v>
      </c>
      <c r="W1499" s="129">
        <f t="shared" si="220"/>
        <v>0</v>
      </c>
    </row>
    <row r="1500" spans="1:23" ht="36" customHeight="1" outlineLevel="7" x14ac:dyDescent="0.2">
      <c r="A1500" s="91"/>
      <c r="B1500" s="93"/>
      <c r="C1500" s="95"/>
      <c r="D1500" s="95"/>
      <c r="E1500" s="97"/>
      <c r="F1500" s="101"/>
      <c r="G1500" s="103"/>
      <c r="H1500" s="103"/>
      <c r="I1500" s="4" t="s">
        <v>294</v>
      </c>
      <c r="J1500" s="6" t="s">
        <v>257</v>
      </c>
      <c r="K1500" s="5">
        <v>100</v>
      </c>
      <c r="L1500" s="5">
        <v>0</v>
      </c>
      <c r="M1500" s="5">
        <f t="shared" si="221"/>
        <v>0</v>
      </c>
      <c r="N1500" s="5">
        <v>0</v>
      </c>
      <c r="O1500" s="6">
        <f t="shared" si="228"/>
        <v>0</v>
      </c>
      <c r="P1500" s="116"/>
      <c r="Q1500" s="116"/>
      <c r="R1500" s="191"/>
      <c r="S1500" s="191"/>
      <c r="T1500" s="191">
        <v>0</v>
      </c>
      <c r="U1500" s="92">
        <f t="shared" si="219"/>
        <v>0</v>
      </c>
      <c r="V1500" s="179">
        <v>0</v>
      </c>
      <c r="W1500" s="129">
        <f t="shared" si="220"/>
        <v>0</v>
      </c>
    </row>
    <row r="1501" spans="1:23" ht="36" customHeight="1" outlineLevel="5" x14ac:dyDescent="0.2">
      <c r="A1501" s="91"/>
      <c r="B1501" s="93"/>
      <c r="C1501" s="95"/>
      <c r="D1501" s="95"/>
      <c r="E1501" s="97"/>
      <c r="F1501" s="101"/>
      <c r="G1501" s="103"/>
      <c r="H1501" s="103"/>
      <c r="I1501" s="22" t="s">
        <v>216</v>
      </c>
      <c r="J1501" s="24"/>
      <c r="K1501" s="23"/>
      <c r="L1501" s="23"/>
      <c r="M1501" s="23"/>
      <c r="N1501" s="23"/>
      <c r="O1501" s="24"/>
      <c r="P1501" s="115"/>
      <c r="Q1501" s="115"/>
      <c r="R1501" s="190"/>
      <c r="S1501" s="190"/>
      <c r="T1501" s="190"/>
      <c r="U1501" s="92">
        <f t="shared" si="219"/>
        <v>0</v>
      </c>
      <c r="V1501" s="179"/>
      <c r="W1501" s="129">
        <f t="shared" si="220"/>
        <v>0</v>
      </c>
    </row>
    <row r="1502" spans="1:23" ht="36" customHeight="1" outlineLevel="7" x14ac:dyDescent="0.2">
      <c r="A1502" s="91"/>
      <c r="B1502" s="93"/>
      <c r="C1502" s="95"/>
      <c r="D1502" s="95"/>
      <c r="E1502" s="97"/>
      <c r="F1502" s="101"/>
      <c r="G1502" s="103"/>
      <c r="H1502" s="103"/>
      <c r="I1502" s="4" t="s">
        <v>291</v>
      </c>
      <c r="J1502" s="6" t="s">
        <v>256</v>
      </c>
      <c r="K1502" s="5">
        <v>500</v>
      </c>
      <c r="L1502" s="5">
        <v>0</v>
      </c>
      <c r="M1502" s="5">
        <f t="shared" si="221"/>
        <v>0</v>
      </c>
      <c r="N1502" s="5">
        <v>0</v>
      </c>
      <c r="O1502" s="6">
        <f t="shared" ref="O1502:O1508" si="229">N1502/K1502</f>
        <v>0</v>
      </c>
      <c r="P1502" s="116"/>
      <c r="Q1502" s="116"/>
      <c r="R1502" s="191"/>
      <c r="S1502" s="191"/>
      <c r="T1502" s="191">
        <v>0</v>
      </c>
      <c r="U1502" s="92">
        <f t="shared" si="219"/>
        <v>0</v>
      </c>
      <c r="V1502" s="179">
        <v>0</v>
      </c>
      <c r="W1502" s="129">
        <f t="shared" si="220"/>
        <v>0</v>
      </c>
    </row>
    <row r="1503" spans="1:23" ht="36" customHeight="1" outlineLevel="7" x14ac:dyDescent="0.2">
      <c r="A1503" s="91"/>
      <c r="B1503" s="93"/>
      <c r="C1503" s="95"/>
      <c r="D1503" s="95"/>
      <c r="E1503" s="97"/>
      <c r="F1503" s="101"/>
      <c r="G1503" s="103"/>
      <c r="H1503" s="103"/>
      <c r="I1503" s="4" t="s">
        <v>292</v>
      </c>
      <c r="J1503" s="6" t="s">
        <v>257</v>
      </c>
      <c r="K1503" s="5">
        <v>100</v>
      </c>
      <c r="L1503" s="5">
        <v>0</v>
      </c>
      <c r="M1503" s="5">
        <f t="shared" si="221"/>
        <v>0</v>
      </c>
      <c r="N1503" s="5">
        <v>0</v>
      </c>
      <c r="O1503" s="6">
        <f t="shared" si="229"/>
        <v>0</v>
      </c>
      <c r="P1503" s="116"/>
      <c r="Q1503" s="116"/>
      <c r="R1503" s="191"/>
      <c r="S1503" s="191"/>
      <c r="T1503" s="191">
        <v>0</v>
      </c>
      <c r="U1503" s="92">
        <f t="shared" si="219"/>
        <v>0</v>
      </c>
      <c r="V1503" s="179">
        <v>0</v>
      </c>
      <c r="W1503" s="129">
        <f t="shared" si="220"/>
        <v>0</v>
      </c>
    </row>
    <row r="1504" spans="1:23" ht="36" customHeight="1" outlineLevel="7" x14ac:dyDescent="0.2">
      <c r="A1504" s="91"/>
      <c r="B1504" s="93"/>
      <c r="C1504" s="95"/>
      <c r="D1504" s="95"/>
      <c r="E1504" s="97"/>
      <c r="F1504" s="101"/>
      <c r="G1504" s="103"/>
      <c r="H1504" s="103"/>
      <c r="I1504" s="4" t="s">
        <v>231</v>
      </c>
      <c r="J1504" s="6" t="s">
        <v>256</v>
      </c>
      <c r="K1504" s="5">
        <v>500</v>
      </c>
      <c r="L1504" s="5">
        <v>0</v>
      </c>
      <c r="M1504" s="5">
        <f t="shared" si="221"/>
        <v>0</v>
      </c>
      <c r="N1504" s="5">
        <v>0</v>
      </c>
      <c r="O1504" s="6">
        <f t="shared" si="229"/>
        <v>0</v>
      </c>
      <c r="P1504" s="116"/>
      <c r="Q1504" s="116"/>
      <c r="R1504" s="191"/>
      <c r="S1504" s="191"/>
      <c r="T1504" s="191">
        <v>0</v>
      </c>
      <c r="U1504" s="92">
        <f t="shared" si="219"/>
        <v>0</v>
      </c>
      <c r="V1504" s="179">
        <v>0</v>
      </c>
      <c r="W1504" s="129">
        <f t="shared" si="220"/>
        <v>0</v>
      </c>
    </row>
    <row r="1505" spans="1:23" ht="36" customHeight="1" outlineLevel="7" x14ac:dyDescent="0.2">
      <c r="A1505" s="91"/>
      <c r="B1505" s="93"/>
      <c r="C1505" s="95"/>
      <c r="D1505" s="95"/>
      <c r="E1505" s="97"/>
      <c r="F1505" s="101"/>
      <c r="G1505" s="103"/>
      <c r="H1505" s="103"/>
      <c r="I1505" s="4" t="s">
        <v>80</v>
      </c>
      <c r="J1505" s="6" t="s">
        <v>256</v>
      </c>
      <c r="K1505" s="5">
        <v>500</v>
      </c>
      <c r="L1505" s="5">
        <v>0</v>
      </c>
      <c r="M1505" s="5">
        <f t="shared" si="221"/>
        <v>0</v>
      </c>
      <c r="N1505" s="5">
        <v>0</v>
      </c>
      <c r="O1505" s="6">
        <f t="shared" si="229"/>
        <v>0</v>
      </c>
      <c r="P1505" s="116"/>
      <c r="Q1505" s="116"/>
      <c r="R1505" s="191"/>
      <c r="S1505" s="191"/>
      <c r="T1505" s="191">
        <v>0</v>
      </c>
      <c r="U1505" s="92">
        <f t="shared" si="219"/>
        <v>0</v>
      </c>
      <c r="V1505" s="179">
        <v>0</v>
      </c>
      <c r="W1505" s="129">
        <f t="shared" si="220"/>
        <v>0</v>
      </c>
    </row>
    <row r="1506" spans="1:23" ht="36" customHeight="1" outlineLevel="7" x14ac:dyDescent="0.2">
      <c r="A1506" s="91"/>
      <c r="B1506" s="93"/>
      <c r="C1506" s="95"/>
      <c r="D1506" s="95"/>
      <c r="E1506" s="97"/>
      <c r="F1506" s="101"/>
      <c r="G1506" s="103"/>
      <c r="H1506" s="103"/>
      <c r="I1506" s="4" t="s">
        <v>82</v>
      </c>
      <c r="J1506" s="6" t="s">
        <v>257</v>
      </c>
      <c r="K1506" s="5">
        <v>100</v>
      </c>
      <c r="L1506" s="5">
        <v>0</v>
      </c>
      <c r="M1506" s="5">
        <f t="shared" si="221"/>
        <v>0</v>
      </c>
      <c r="N1506" s="5">
        <v>0</v>
      </c>
      <c r="O1506" s="6">
        <f t="shared" si="229"/>
        <v>0</v>
      </c>
      <c r="P1506" s="116"/>
      <c r="Q1506" s="116"/>
      <c r="R1506" s="191"/>
      <c r="S1506" s="191"/>
      <c r="T1506" s="191">
        <v>0</v>
      </c>
      <c r="U1506" s="92">
        <f t="shared" ref="U1506:U1533" si="230">T1506-N1506</f>
        <v>0</v>
      </c>
      <c r="V1506" s="179">
        <v>0</v>
      </c>
      <c r="W1506" s="129">
        <f t="shared" ref="W1506:W1533" si="231">V1506-N1506</f>
        <v>0</v>
      </c>
    </row>
    <row r="1507" spans="1:23" ht="36" customHeight="1" outlineLevel="7" x14ac:dyDescent="0.2">
      <c r="A1507" s="91"/>
      <c r="B1507" s="93"/>
      <c r="C1507" s="95"/>
      <c r="D1507" s="95"/>
      <c r="E1507" s="97"/>
      <c r="F1507" s="101"/>
      <c r="G1507" s="103"/>
      <c r="H1507" s="103"/>
      <c r="I1507" s="4" t="s">
        <v>293</v>
      </c>
      <c r="J1507" s="6" t="s">
        <v>256</v>
      </c>
      <c r="K1507" s="5">
        <v>500</v>
      </c>
      <c r="L1507" s="5">
        <v>0</v>
      </c>
      <c r="M1507" s="5">
        <f t="shared" ref="M1507:M1532" si="232">N1507-L1507</f>
        <v>0</v>
      </c>
      <c r="N1507" s="5">
        <v>0</v>
      </c>
      <c r="O1507" s="6">
        <f t="shared" si="229"/>
        <v>0</v>
      </c>
      <c r="P1507" s="116"/>
      <c r="Q1507" s="116"/>
      <c r="R1507" s="191"/>
      <c r="S1507" s="191"/>
      <c r="T1507" s="191">
        <v>0</v>
      </c>
      <c r="U1507" s="92">
        <f t="shared" si="230"/>
        <v>0</v>
      </c>
      <c r="V1507" s="179">
        <v>0</v>
      </c>
      <c r="W1507" s="129">
        <f t="shared" si="231"/>
        <v>0</v>
      </c>
    </row>
    <row r="1508" spans="1:23" ht="36" customHeight="1" outlineLevel="7" x14ac:dyDescent="0.2">
      <c r="A1508" s="91"/>
      <c r="B1508" s="93"/>
      <c r="C1508" s="95"/>
      <c r="D1508" s="95"/>
      <c r="E1508" s="97"/>
      <c r="F1508" s="101"/>
      <c r="G1508" s="103"/>
      <c r="H1508" s="103"/>
      <c r="I1508" s="4" t="s">
        <v>294</v>
      </c>
      <c r="J1508" s="6" t="s">
        <v>257</v>
      </c>
      <c r="K1508" s="5">
        <v>100</v>
      </c>
      <c r="L1508" s="5">
        <v>0</v>
      </c>
      <c r="M1508" s="5">
        <f t="shared" si="232"/>
        <v>0</v>
      </c>
      <c r="N1508" s="5">
        <v>0</v>
      </c>
      <c r="O1508" s="6">
        <f t="shared" si="229"/>
        <v>0</v>
      </c>
      <c r="P1508" s="116"/>
      <c r="Q1508" s="116"/>
      <c r="R1508" s="191"/>
      <c r="S1508" s="191"/>
      <c r="T1508" s="191">
        <v>0</v>
      </c>
      <c r="U1508" s="92">
        <f t="shared" si="230"/>
        <v>0</v>
      </c>
      <c r="V1508" s="179">
        <v>0</v>
      </c>
      <c r="W1508" s="129">
        <f t="shared" si="231"/>
        <v>0</v>
      </c>
    </row>
    <row r="1509" spans="1:23" ht="36" customHeight="1" outlineLevel="5" x14ac:dyDescent="0.2">
      <c r="A1509" s="91"/>
      <c r="B1509" s="93"/>
      <c r="C1509" s="95"/>
      <c r="D1509" s="95"/>
      <c r="E1509" s="97"/>
      <c r="F1509" s="101"/>
      <c r="G1509" s="103"/>
      <c r="H1509" s="103"/>
      <c r="I1509" s="22" t="s">
        <v>217</v>
      </c>
      <c r="J1509" s="24"/>
      <c r="K1509" s="23"/>
      <c r="L1509" s="23"/>
      <c r="M1509" s="23"/>
      <c r="N1509" s="23"/>
      <c r="O1509" s="24"/>
      <c r="P1509" s="115"/>
      <c r="Q1509" s="115"/>
      <c r="R1509" s="190"/>
      <c r="S1509" s="190"/>
      <c r="T1509" s="190"/>
      <c r="U1509" s="92">
        <f t="shared" si="230"/>
        <v>0</v>
      </c>
      <c r="V1509" s="179"/>
      <c r="W1509" s="129">
        <f t="shared" si="231"/>
        <v>0</v>
      </c>
    </row>
    <row r="1510" spans="1:23" ht="36" customHeight="1" outlineLevel="7" x14ac:dyDescent="0.2">
      <c r="A1510" s="91"/>
      <c r="B1510" s="93"/>
      <c r="C1510" s="95"/>
      <c r="D1510" s="95"/>
      <c r="E1510" s="97"/>
      <c r="F1510" s="101"/>
      <c r="G1510" s="103"/>
      <c r="H1510" s="103"/>
      <c r="I1510" s="4" t="s">
        <v>291</v>
      </c>
      <c r="J1510" s="6" t="s">
        <v>256</v>
      </c>
      <c r="K1510" s="5">
        <v>500</v>
      </c>
      <c r="L1510" s="5">
        <v>0</v>
      </c>
      <c r="M1510" s="5">
        <f t="shared" si="232"/>
        <v>0</v>
      </c>
      <c r="N1510" s="5">
        <v>0</v>
      </c>
      <c r="O1510" s="6">
        <f t="shared" ref="O1510:O1516" si="233">N1510/K1510</f>
        <v>0</v>
      </c>
      <c r="P1510" s="116"/>
      <c r="Q1510" s="116"/>
      <c r="R1510" s="191"/>
      <c r="S1510" s="191"/>
      <c r="T1510" s="191">
        <v>0</v>
      </c>
      <c r="U1510" s="92">
        <f t="shared" si="230"/>
        <v>0</v>
      </c>
      <c r="V1510" s="179">
        <v>0</v>
      </c>
      <c r="W1510" s="129">
        <f t="shared" si="231"/>
        <v>0</v>
      </c>
    </row>
    <row r="1511" spans="1:23" ht="36" customHeight="1" outlineLevel="7" x14ac:dyDescent="0.2">
      <c r="A1511" s="91"/>
      <c r="B1511" s="93"/>
      <c r="C1511" s="95"/>
      <c r="D1511" s="95"/>
      <c r="E1511" s="97"/>
      <c r="F1511" s="101"/>
      <c r="G1511" s="103"/>
      <c r="H1511" s="103"/>
      <c r="I1511" s="4" t="s">
        <v>292</v>
      </c>
      <c r="J1511" s="6" t="s">
        <v>257</v>
      </c>
      <c r="K1511" s="5">
        <v>100</v>
      </c>
      <c r="L1511" s="5">
        <v>0</v>
      </c>
      <c r="M1511" s="5">
        <f t="shared" si="232"/>
        <v>0</v>
      </c>
      <c r="N1511" s="5">
        <v>0</v>
      </c>
      <c r="O1511" s="6">
        <f t="shared" si="233"/>
        <v>0</v>
      </c>
      <c r="P1511" s="116"/>
      <c r="Q1511" s="116"/>
      <c r="R1511" s="191"/>
      <c r="S1511" s="191"/>
      <c r="T1511" s="191">
        <v>0</v>
      </c>
      <c r="U1511" s="92">
        <f t="shared" si="230"/>
        <v>0</v>
      </c>
      <c r="V1511" s="179">
        <v>0</v>
      </c>
      <c r="W1511" s="129">
        <f t="shared" si="231"/>
        <v>0</v>
      </c>
    </row>
    <row r="1512" spans="1:23" ht="36" customHeight="1" outlineLevel="7" x14ac:dyDescent="0.2">
      <c r="A1512" s="91"/>
      <c r="B1512" s="93"/>
      <c r="C1512" s="95"/>
      <c r="D1512" s="95"/>
      <c r="E1512" s="97"/>
      <c r="F1512" s="101"/>
      <c r="G1512" s="103"/>
      <c r="H1512" s="103"/>
      <c r="I1512" s="4" t="s">
        <v>231</v>
      </c>
      <c r="J1512" s="6" t="s">
        <v>256</v>
      </c>
      <c r="K1512" s="5">
        <v>500</v>
      </c>
      <c r="L1512" s="5">
        <v>0</v>
      </c>
      <c r="M1512" s="5">
        <f t="shared" si="232"/>
        <v>0</v>
      </c>
      <c r="N1512" s="5">
        <v>0</v>
      </c>
      <c r="O1512" s="6">
        <f t="shared" si="233"/>
        <v>0</v>
      </c>
      <c r="P1512" s="116"/>
      <c r="Q1512" s="116"/>
      <c r="R1512" s="191"/>
      <c r="S1512" s="191"/>
      <c r="T1512" s="191">
        <v>0</v>
      </c>
      <c r="U1512" s="92">
        <f t="shared" si="230"/>
        <v>0</v>
      </c>
      <c r="V1512" s="179">
        <v>0</v>
      </c>
      <c r="W1512" s="129">
        <f t="shared" si="231"/>
        <v>0</v>
      </c>
    </row>
    <row r="1513" spans="1:23" ht="36" customHeight="1" outlineLevel="7" x14ac:dyDescent="0.2">
      <c r="A1513" s="91"/>
      <c r="B1513" s="93"/>
      <c r="C1513" s="95"/>
      <c r="D1513" s="95"/>
      <c r="E1513" s="97"/>
      <c r="F1513" s="101"/>
      <c r="G1513" s="103"/>
      <c r="H1513" s="103"/>
      <c r="I1513" s="4" t="s">
        <v>80</v>
      </c>
      <c r="J1513" s="6" t="s">
        <v>256</v>
      </c>
      <c r="K1513" s="5">
        <v>500</v>
      </c>
      <c r="L1513" s="5">
        <v>0</v>
      </c>
      <c r="M1513" s="5">
        <f t="shared" si="232"/>
        <v>0</v>
      </c>
      <c r="N1513" s="5">
        <v>0</v>
      </c>
      <c r="O1513" s="6">
        <f t="shared" si="233"/>
        <v>0</v>
      </c>
      <c r="P1513" s="116"/>
      <c r="Q1513" s="116"/>
      <c r="R1513" s="191"/>
      <c r="S1513" s="191"/>
      <c r="T1513" s="191">
        <v>0</v>
      </c>
      <c r="U1513" s="92">
        <f t="shared" si="230"/>
        <v>0</v>
      </c>
      <c r="V1513" s="179">
        <v>0</v>
      </c>
      <c r="W1513" s="129">
        <f t="shared" si="231"/>
        <v>0</v>
      </c>
    </row>
    <row r="1514" spans="1:23" ht="36" customHeight="1" outlineLevel="7" x14ac:dyDescent="0.2">
      <c r="A1514" s="91"/>
      <c r="B1514" s="93"/>
      <c r="C1514" s="95"/>
      <c r="D1514" s="95"/>
      <c r="E1514" s="97"/>
      <c r="F1514" s="101"/>
      <c r="G1514" s="103"/>
      <c r="H1514" s="103"/>
      <c r="I1514" s="4" t="s">
        <v>82</v>
      </c>
      <c r="J1514" s="6" t="s">
        <v>257</v>
      </c>
      <c r="K1514" s="5">
        <v>100</v>
      </c>
      <c r="L1514" s="5">
        <v>0</v>
      </c>
      <c r="M1514" s="5">
        <f t="shared" si="232"/>
        <v>0</v>
      </c>
      <c r="N1514" s="5">
        <v>0</v>
      </c>
      <c r="O1514" s="6">
        <f t="shared" si="233"/>
        <v>0</v>
      </c>
      <c r="P1514" s="116"/>
      <c r="Q1514" s="116"/>
      <c r="R1514" s="191"/>
      <c r="S1514" s="191"/>
      <c r="T1514" s="191">
        <v>0</v>
      </c>
      <c r="U1514" s="92">
        <f t="shared" si="230"/>
        <v>0</v>
      </c>
      <c r="V1514" s="179">
        <v>0</v>
      </c>
      <c r="W1514" s="129">
        <f t="shared" si="231"/>
        <v>0</v>
      </c>
    </row>
    <row r="1515" spans="1:23" ht="36" customHeight="1" outlineLevel="7" x14ac:dyDescent="0.2">
      <c r="A1515" s="91"/>
      <c r="B1515" s="93"/>
      <c r="C1515" s="95"/>
      <c r="D1515" s="95"/>
      <c r="E1515" s="97"/>
      <c r="F1515" s="101"/>
      <c r="G1515" s="103"/>
      <c r="H1515" s="103"/>
      <c r="I1515" s="4" t="s">
        <v>293</v>
      </c>
      <c r="J1515" s="6" t="s">
        <v>256</v>
      </c>
      <c r="K1515" s="5">
        <v>500</v>
      </c>
      <c r="L1515" s="5">
        <v>0</v>
      </c>
      <c r="M1515" s="5">
        <f t="shared" si="232"/>
        <v>0</v>
      </c>
      <c r="N1515" s="5">
        <v>0</v>
      </c>
      <c r="O1515" s="6">
        <f t="shared" si="233"/>
        <v>0</v>
      </c>
      <c r="P1515" s="116"/>
      <c r="Q1515" s="116"/>
      <c r="R1515" s="191"/>
      <c r="S1515" s="191"/>
      <c r="T1515" s="191">
        <v>0</v>
      </c>
      <c r="U1515" s="92">
        <f t="shared" si="230"/>
        <v>0</v>
      </c>
      <c r="V1515" s="179">
        <v>0</v>
      </c>
      <c r="W1515" s="129">
        <f t="shared" si="231"/>
        <v>0</v>
      </c>
    </row>
    <row r="1516" spans="1:23" ht="36" customHeight="1" outlineLevel="7" x14ac:dyDescent="0.2">
      <c r="A1516" s="91"/>
      <c r="B1516" s="93"/>
      <c r="C1516" s="95"/>
      <c r="D1516" s="95"/>
      <c r="E1516" s="97"/>
      <c r="F1516" s="101"/>
      <c r="G1516" s="103"/>
      <c r="H1516" s="103"/>
      <c r="I1516" s="4" t="s">
        <v>294</v>
      </c>
      <c r="J1516" s="6" t="s">
        <v>257</v>
      </c>
      <c r="K1516" s="5">
        <v>100</v>
      </c>
      <c r="L1516" s="5">
        <v>0</v>
      </c>
      <c r="M1516" s="5">
        <f t="shared" si="232"/>
        <v>0</v>
      </c>
      <c r="N1516" s="5">
        <v>0</v>
      </c>
      <c r="O1516" s="6">
        <f t="shared" si="233"/>
        <v>0</v>
      </c>
      <c r="P1516" s="116"/>
      <c r="Q1516" s="116"/>
      <c r="R1516" s="191"/>
      <c r="S1516" s="191"/>
      <c r="T1516" s="191">
        <v>0</v>
      </c>
      <c r="U1516" s="92">
        <f t="shared" si="230"/>
        <v>0</v>
      </c>
      <c r="V1516" s="179">
        <v>0</v>
      </c>
      <c r="W1516" s="129">
        <f t="shared" si="231"/>
        <v>0</v>
      </c>
    </row>
    <row r="1517" spans="1:23" ht="36" customHeight="1" outlineLevel="5" x14ac:dyDescent="0.2">
      <c r="A1517" s="91"/>
      <c r="B1517" s="93"/>
      <c r="C1517" s="95"/>
      <c r="D1517" s="95"/>
      <c r="E1517" s="97"/>
      <c r="F1517" s="101"/>
      <c r="G1517" s="103"/>
      <c r="H1517" s="103"/>
      <c r="I1517" s="22" t="s">
        <v>218</v>
      </c>
      <c r="J1517" s="24"/>
      <c r="K1517" s="23"/>
      <c r="L1517" s="23"/>
      <c r="M1517" s="23"/>
      <c r="N1517" s="23"/>
      <c r="O1517" s="24"/>
      <c r="P1517" s="115"/>
      <c r="Q1517" s="115"/>
      <c r="R1517" s="190"/>
      <c r="S1517" s="190"/>
      <c r="T1517" s="190"/>
      <c r="U1517" s="92">
        <f t="shared" si="230"/>
        <v>0</v>
      </c>
      <c r="V1517" s="179"/>
      <c r="W1517" s="129">
        <f t="shared" si="231"/>
        <v>0</v>
      </c>
    </row>
    <row r="1518" spans="1:23" ht="36" customHeight="1" outlineLevel="7" x14ac:dyDescent="0.2">
      <c r="A1518" s="91"/>
      <c r="B1518" s="93"/>
      <c r="C1518" s="95"/>
      <c r="D1518" s="95"/>
      <c r="E1518" s="97"/>
      <c r="F1518" s="101"/>
      <c r="G1518" s="103"/>
      <c r="H1518" s="103"/>
      <c r="I1518" s="4" t="s">
        <v>291</v>
      </c>
      <c r="J1518" s="6" t="s">
        <v>256</v>
      </c>
      <c r="K1518" s="5">
        <v>500</v>
      </c>
      <c r="L1518" s="5">
        <v>0</v>
      </c>
      <c r="M1518" s="5">
        <f t="shared" si="232"/>
        <v>0</v>
      </c>
      <c r="N1518" s="5">
        <v>0</v>
      </c>
      <c r="O1518" s="6">
        <f t="shared" ref="O1518:O1524" si="234">N1518/K1518</f>
        <v>0</v>
      </c>
      <c r="P1518" s="116"/>
      <c r="Q1518" s="116"/>
      <c r="R1518" s="191"/>
      <c r="S1518" s="191"/>
      <c r="T1518" s="191">
        <v>0</v>
      </c>
      <c r="U1518" s="92">
        <f t="shared" si="230"/>
        <v>0</v>
      </c>
      <c r="V1518" s="179">
        <v>0</v>
      </c>
      <c r="W1518" s="129">
        <f t="shared" si="231"/>
        <v>0</v>
      </c>
    </row>
    <row r="1519" spans="1:23" ht="36" customHeight="1" outlineLevel="7" x14ac:dyDescent="0.2">
      <c r="A1519" s="91"/>
      <c r="B1519" s="93"/>
      <c r="C1519" s="95"/>
      <c r="D1519" s="95"/>
      <c r="E1519" s="97"/>
      <c r="F1519" s="101"/>
      <c r="G1519" s="103"/>
      <c r="H1519" s="103"/>
      <c r="I1519" s="4" t="s">
        <v>292</v>
      </c>
      <c r="J1519" s="6" t="s">
        <v>257</v>
      </c>
      <c r="K1519" s="5">
        <v>100</v>
      </c>
      <c r="L1519" s="5">
        <v>0</v>
      </c>
      <c r="M1519" s="5">
        <f t="shared" si="232"/>
        <v>0</v>
      </c>
      <c r="N1519" s="5">
        <v>0</v>
      </c>
      <c r="O1519" s="6">
        <f t="shared" si="234"/>
        <v>0</v>
      </c>
      <c r="P1519" s="116"/>
      <c r="Q1519" s="116"/>
      <c r="R1519" s="191"/>
      <c r="S1519" s="191"/>
      <c r="T1519" s="191">
        <v>0</v>
      </c>
      <c r="U1519" s="92">
        <f t="shared" si="230"/>
        <v>0</v>
      </c>
      <c r="V1519" s="179">
        <v>0</v>
      </c>
      <c r="W1519" s="129">
        <f t="shared" si="231"/>
        <v>0</v>
      </c>
    </row>
    <row r="1520" spans="1:23" ht="36" customHeight="1" outlineLevel="7" x14ac:dyDescent="0.2">
      <c r="A1520" s="91"/>
      <c r="B1520" s="93"/>
      <c r="C1520" s="95"/>
      <c r="D1520" s="95"/>
      <c r="E1520" s="97"/>
      <c r="F1520" s="101"/>
      <c r="G1520" s="103"/>
      <c r="H1520" s="103"/>
      <c r="I1520" s="4" t="s">
        <v>231</v>
      </c>
      <c r="J1520" s="6" t="s">
        <v>256</v>
      </c>
      <c r="K1520" s="5">
        <v>500</v>
      </c>
      <c r="L1520" s="5">
        <v>0</v>
      </c>
      <c r="M1520" s="5">
        <f t="shared" si="232"/>
        <v>0</v>
      </c>
      <c r="N1520" s="5">
        <v>0</v>
      </c>
      <c r="O1520" s="6">
        <f t="shared" si="234"/>
        <v>0</v>
      </c>
      <c r="P1520" s="116"/>
      <c r="Q1520" s="116"/>
      <c r="R1520" s="191"/>
      <c r="S1520" s="191"/>
      <c r="T1520" s="191">
        <v>0</v>
      </c>
      <c r="U1520" s="92">
        <f t="shared" si="230"/>
        <v>0</v>
      </c>
      <c r="V1520" s="179">
        <v>0</v>
      </c>
      <c r="W1520" s="129">
        <f t="shared" si="231"/>
        <v>0</v>
      </c>
    </row>
    <row r="1521" spans="1:23" ht="36" customHeight="1" outlineLevel="7" x14ac:dyDescent="0.2">
      <c r="A1521" s="91"/>
      <c r="B1521" s="93"/>
      <c r="C1521" s="95"/>
      <c r="D1521" s="95"/>
      <c r="E1521" s="97"/>
      <c r="F1521" s="101"/>
      <c r="G1521" s="103"/>
      <c r="H1521" s="103"/>
      <c r="I1521" s="4" t="s">
        <v>80</v>
      </c>
      <c r="J1521" s="6" t="s">
        <v>256</v>
      </c>
      <c r="K1521" s="5">
        <v>500</v>
      </c>
      <c r="L1521" s="5">
        <v>0</v>
      </c>
      <c r="M1521" s="5">
        <f t="shared" si="232"/>
        <v>0</v>
      </c>
      <c r="N1521" s="5">
        <v>0</v>
      </c>
      <c r="O1521" s="6">
        <f t="shared" si="234"/>
        <v>0</v>
      </c>
      <c r="P1521" s="116"/>
      <c r="Q1521" s="116"/>
      <c r="R1521" s="191"/>
      <c r="S1521" s="191"/>
      <c r="T1521" s="191">
        <v>0</v>
      </c>
      <c r="U1521" s="92">
        <f t="shared" si="230"/>
        <v>0</v>
      </c>
      <c r="V1521" s="179">
        <v>0</v>
      </c>
      <c r="W1521" s="129">
        <f t="shared" si="231"/>
        <v>0</v>
      </c>
    </row>
    <row r="1522" spans="1:23" ht="36" customHeight="1" outlineLevel="7" x14ac:dyDescent="0.2">
      <c r="A1522" s="91"/>
      <c r="B1522" s="93"/>
      <c r="C1522" s="95"/>
      <c r="D1522" s="95"/>
      <c r="E1522" s="97"/>
      <c r="F1522" s="101"/>
      <c r="G1522" s="103"/>
      <c r="H1522" s="103"/>
      <c r="I1522" s="4" t="s">
        <v>82</v>
      </c>
      <c r="J1522" s="6" t="s">
        <v>257</v>
      </c>
      <c r="K1522" s="5">
        <v>100</v>
      </c>
      <c r="L1522" s="5">
        <v>0</v>
      </c>
      <c r="M1522" s="5">
        <f t="shared" si="232"/>
        <v>0</v>
      </c>
      <c r="N1522" s="5">
        <v>0</v>
      </c>
      <c r="O1522" s="6">
        <f t="shared" si="234"/>
        <v>0</v>
      </c>
      <c r="P1522" s="116"/>
      <c r="Q1522" s="116"/>
      <c r="R1522" s="191"/>
      <c r="S1522" s="191"/>
      <c r="T1522" s="191">
        <v>0</v>
      </c>
      <c r="U1522" s="92">
        <f t="shared" si="230"/>
        <v>0</v>
      </c>
      <c r="V1522" s="179">
        <v>0</v>
      </c>
      <c r="W1522" s="129">
        <f t="shared" si="231"/>
        <v>0</v>
      </c>
    </row>
    <row r="1523" spans="1:23" ht="36" customHeight="1" outlineLevel="7" x14ac:dyDescent="0.2">
      <c r="A1523" s="91"/>
      <c r="B1523" s="93"/>
      <c r="C1523" s="95"/>
      <c r="D1523" s="95"/>
      <c r="E1523" s="97"/>
      <c r="F1523" s="101"/>
      <c r="G1523" s="103"/>
      <c r="H1523" s="103"/>
      <c r="I1523" s="4" t="s">
        <v>293</v>
      </c>
      <c r="J1523" s="6" t="s">
        <v>256</v>
      </c>
      <c r="K1523" s="5">
        <v>500</v>
      </c>
      <c r="L1523" s="5">
        <v>0</v>
      </c>
      <c r="M1523" s="5">
        <f t="shared" si="232"/>
        <v>0</v>
      </c>
      <c r="N1523" s="5">
        <v>0</v>
      </c>
      <c r="O1523" s="6">
        <f t="shared" si="234"/>
        <v>0</v>
      </c>
      <c r="P1523" s="116"/>
      <c r="Q1523" s="116"/>
      <c r="R1523" s="191"/>
      <c r="S1523" s="191"/>
      <c r="T1523" s="191">
        <v>0</v>
      </c>
      <c r="U1523" s="92">
        <f t="shared" si="230"/>
        <v>0</v>
      </c>
      <c r="V1523" s="179">
        <v>0</v>
      </c>
      <c r="W1523" s="129">
        <f t="shared" si="231"/>
        <v>0</v>
      </c>
    </row>
    <row r="1524" spans="1:23" ht="36" customHeight="1" outlineLevel="7" x14ac:dyDescent="0.2">
      <c r="A1524" s="91"/>
      <c r="B1524" s="93"/>
      <c r="C1524" s="95"/>
      <c r="D1524" s="95"/>
      <c r="E1524" s="97"/>
      <c r="F1524" s="101"/>
      <c r="G1524" s="103"/>
      <c r="H1524" s="103"/>
      <c r="I1524" s="4" t="s">
        <v>294</v>
      </c>
      <c r="J1524" s="6" t="s">
        <v>257</v>
      </c>
      <c r="K1524" s="5">
        <v>100</v>
      </c>
      <c r="L1524" s="5">
        <v>0</v>
      </c>
      <c r="M1524" s="5">
        <f t="shared" si="232"/>
        <v>0</v>
      </c>
      <c r="N1524" s="5">
        <v>0</v>
      </c>
      <c r="O1524" s="6">
        <f t="shared" si="234"/>
        <v>0</v>
      </c>
      <c r="P1524" s="116"/>
      <c r="Q1524" s="116"/>
      <c r="R1524" s="191"/>
      <c r="S1524" s="191"/>
      <c r="T1524" s="191">
        <v>0</v>
      </c>
      <c r="U1524" s="92">
        <f t="shared" si="230"/>
        <v>0</v>
      </c>
      <c r="V1524" s="179">
        <v>0</v>
      </c>
      <c r="W1524" s="129">
        <f t="shared" si="231"/>
        <v>0</v>
      </c>
    </row>
    <row r="1525" spans="1:23" ht="36" customHeight="1" outlineLevel="5" x14ac:dyDescent="0.2">
      <c r="A1525" s="91"/>
      <c r="B1525" s="93"/>
      <c r="C1525" s="95"/>
      <c r="D1525" s="95"/>
      <c r="E1525" s="97"/>
      <c r="F1525" s="101"/>
      <c r="G1525" s="103"/>
      <c r="H1525" s="103"/>
      <c r="I1525" s="22" t="s">
        <v>219</v>
      </c>
      <c r="J1525" s="24"/>
      <c r="K1525" s="23"/>
      <c r="L1525" s="23"/>
      <c r="M1525" s="23"/>
      <c r="N1525" s="23"/>
      <c r="O1525" s="24"/>
      <c r="P1525" s="115"/>
      <c r="Q1525" s="115"/>
      <c r="R1525" s="190"/>
      <c r="S1525" s="190"/>
      <c r="T1525" s="190"/>
      <c r="U1525" s="92">
        <f t="shared" si="230"/>
        <v>0</v>
      </c>
      <c r="V1525" s="179"/>
      <c r="W1525" s="129">
        <f t="shared" si="231"/>
        <v>0</v>
      </c>
    </row>
    <row r="1526" spans="1:23" ht="36" customHeight="1" outlineLevel="7" x14ac:dyDescent="0.2">
      <c r="A1526" s="91"/>
      <c r="B1526" s="93"/>
      <c r="C1526" s="95"/>
      <c r="D1526" s="95"/>
      <c r="E1526" s="97"/>
      <c r="F1526" s="101"/>
      <c r="G1526" s="103"/>
      <c r="H1526" s="103"/>
      <c r="I1526" s="4" t="s">
        <v>291</v>
      </c>
      <c r="J1526" s="6" t="s">
        <v>256</v>
      </c>
      <c r="K1526" s="5">
        <v>500</v>
      </c>
      <c r="L1526" s="5">
        <v>0</v>
      </c>
      <c r="M1526" s="5">
        <f t="shared" si="232"/>
        <v>0</v>
      </c>
      <c r="N1526" s="5">
        <v>0</v>
      </c>
      <c r="O1526" s="6">
        <f t="shared" ref="O1526:O1532" si="235">N1526/K1526</f>
        <v>0</v>
      </c>
      <c r="P1526" s="116"/>
      <c r="Q1526" s="116"/>
      <c r="R1526" s="191"/>
      <c r="S1526" s="191"/>
      <c r="T1526" s="191">
        <v>0</v>
      </c>
      <c r="U1526" s="92">
        <f t="shared" si="230"/>
        <v>0</v>
      </c>
      <c r="V1526" s="179">
        <v>0</v>
      </c>
      <c r="W1526" s="129">
        <f t="shared" si="231"/>
        <v>0</v>
      </c>
    </row>
    <row r="1527" spans="1:23" ht="36" customHeight="1" outlineLevel="7" x14ac:dyDescent="0.2">
      <c r="A1527" s="91"/>
      <c r="B1527" s="93"/>
      <c r="C1527" s="95"/>
      <c r="D1527" s="95"/>
      <c r="E1527" s="97"/>
      <c r="F1527" s="101"/>
      <c r="G1527" s="103"/>
      <c r="H1527" s="103"/>
      <c r="I1527" s="4" t="s">
        <v>292</v>
      </c>
      <c r="J1527" s="6" t="s">
        <v>257</v>
      </c>
      <c r="K1527" s="5">
        <v>100</v>
      </c>
      <c r="L1527" s="5">
        <v>0</v>
      </c>
      <c r="M1527" s="5">
        <f t="shared" si="232"/>
        <v>0</v>
      </c>
      <c r="N1527" s="5">
        <v>0</v>
      </c>
      <c r="O1527" s="6">
        <f t="shared" si="235"/>
        <v>0</v>
      </c>
      <c r="P1527" s="116"/>
      <c r="Q1527" s="116"/>
      <c r="R1527" s="191"/>
      <c r="S1527" s="191"/>
      <c r="T1527" s="191">
        <v>0</v>
      </c>
      <c r="U1527" s="92">
        <f t="shared" si="230"/>
        <v>0</v>
      </c>
      <c r="V1527" s="179">
        <v>0</v>
      </c>
      <c r="W1527" s="129">
        <f t="shared" si="231"/>
        <v>0</v>
      </c>
    </row>
    <row r="1528" spans="1:23" ht="36" customHeight="1" outlineLevel="7" x14ac:dyDescent="0.2">
      <c r="A1528" s="91"/>
      <c r="B1528" s="93"/>
      <c r="C1528" s="95"/>
      <c r="D1528" s="95"/>
      <c r="E1528" s="97"/>
      <c r="F1528" s="101"/>
      <c r="G1528" s="103"/>
      <c r="H1528" s="103"/>
      <c r="I1528" s="4" t="s">
        <v>231</v>
      </c>
      <c r="J1528" s="6" t="s">
        <v>256</v>
      </c>
      <c r="K1528" s="5">
        <v>500</v>
      </c>
      <c r="L1528" s="5">
        <v>0</v>
      </c>
      <c r="M1528" s="5">
        <f t="shared" si="232"/>
        <v>0</v>
      </c>
      <c r="N1528" s="5">
        <v>0</v>
      </c>
      <c r="O1528" s="6">
        <f t="shared" si="235"/>
        <v>0</v>
      </c>
      <c r="P1528" s="116"/>
      <c r="Q1528" s="116"/>
      <c r="R1528" s="191"/>
      <c r="S1528" s="191"/>
      <c r="T1528" s="191">
        <v>0</v>
      </c>
      <c r="U1528" s="92">
        <f t="shared" si="230"/>
        <v>0</v>
      </c>
      <c r="V1528" s="179">
        <v>0</v>
      </c>
      <c r="W1528" s="129">
        <f t="shared" si="231"/>
        <v>0</v>
      </c>
    </row>
    <row r="1529" spans="1:23" ht="36" customHeight="1" outlineLevel="7" x14ac:dyDescent="0.2">
      <c r="A1529" s="91"/>
      <c r="B1529" s="93"/>
      <c r="C1529" s="95"/>
      <c r="D1529" s="95"/>
      <c r="E1529" s="97"/>
      <c r="F1529" s="101"/>
      <c r="G1529" s="103"/>
      <c r="H1529" s="103"/>
      <c r="I1529" s="4" t="s">
        <v>80</v>
      </c>
      <c r="J1529" s="6" t="s">
        <v>256</v>
      </c>
      <c r="K1529" s="5">
        <v>500</v>
      </c>
      <c r="L1529" s="5">
        <v>0</v>
      </c>
      <c r="M1529" s="5">
        <f t="shared" si="232"/>
        <v>0</v>
      </c>
      <c r="N1529" s="5">
        <v>0</v>
      </c>
      <c r="O1529" s="6">
        <f t="shared" si="235"/>
        <v>0</v>
      </c>
      <c r="P1529" s="116"/>
      <c r="Q1529" s="116"/>
      <c r="R1529" s="191"/>
      <c r="S1529" s="191"/>
      <c r="T1529" s="191">
        <v>0</v>
      </c>
      <c r="U1529" s="92">
        <f t="shared" si="230"/>
        <v>0</v>
      </c>
      <c r="V1529" s="179">
        <v>0</v>
      </c>
      <c r="W1529" s="129">
        <f t="shared" si="231"/>
        <v>0</v>
      </c>
    </row>
    <row r="1530" spans="1:23" ht="36" customHeight="1" outlineLevel="7" x14ac:dyDescent="0.2">
      <c r="A1530" s="91"/>
      <c r="B1530" s="93"/>
      <c r="C1530" s="95"/>
      <c r="D1530" s="95"/>
      <c r="E1530" s="97"/>
      <c r="F1530" s="101"/>
      <c r="G1530" s="103"/>
      <c r="H1530" s="103"/>
      <c r="I1530" s="4" t="s">
        <v>82</v>
      </c>
      <c r="J1530" s="6" t="s">
        <v>257</v>
      </c>
      <c r="K1530" s="5">
        <v>100</v>
      </c>
      <c r="L1530" s="5">
        <v>0</v>
      </c>
      <c r="M1530" s="5">
        <f t="shared" si="232"/>
        <v>0</v>
      </c>
      <c r="N1530" s="5">
        <v>0</v>
      </c>
      <c r="O1530" s="6">
        <f t="shared" si="235"/>
        <v>0</v>
      </c>
      <c r="P1530" s="116"/>
      <c r="Q1530" s="116"/>
      <c r="R1530" s="191"/>
      <c r="S1530" s="191"/>
      <c r="T1530" s="191">
        <v>0</v>
      </c>
      <c r="U1530" s="92">
        <f t="shared" si="230"/>
        <v>0</v>
      </c>
      <c r="V1530" s="179">
        <v>0</v>
      </c>
      <c r="W1530" s="129">
        <f t="shared" si="231"/>
        <v>0</v>
      </c>
    </row>
    <row r="1531" spans="1:23" ht="36" customHeight="1" outlineLevel="7" x14ac:dyDescent="0.2">
      <c r="A1531" s="91"/>
      <c r="B1531" s="93"/>
      <c r="C1531" s="95"/>
      <c r="D1531" s="95"/>
      <c r="E1531" s="97"/>
      <c r="F1531" s="101"/>
      <c r="G1531" s="103"/>
      <c r="H1531" s="103"/>
      <c r="I1531" s="4" t="s">
        <v>293</v>
      </c>
      <c r="J1531" s="6" t="s">
        <v>256</v>
      </c>
      <c r="K1531" s="5">
        <v>500</v>
      </c>
      <c r="L1531" s="5">
        <v>0</v>
      </c>
      <c r="M1531" s="5">
        <f t="shared" si="232"/>
        <v>0</v>
      </c>
      <c r="N1531" s="5">
        <v>0</v>
      </c>
      <c r="O1531" s="6">
        <f t="shared" si="235"/>
        <v>0</v>
      </c>
      <c r="P1531" s="116"/>
      <c r="Q1531" s="116"/>
      <c r="R1531" s="191"/>
      <c r="S1531" s="191"/>
      <c r="T1531" s="191">
        <v>0</v>
      </c>
      <c r="U1531" s="92">
        <f t="shared" si="230"/>
        <v>0</v>
      </c>
      <c r="V1531" s="179">
        <v>0</v>
      </c>
      <c r="W1531" s="129">
        <f t="shared" si="231"/>
        <v>0</v>
      </c>
    </row>
    <row r="1532" spans="1:23" ht="36" customHeight="1" outlineLevel="7" thickBot="1" x14ac:dyDescent="0.25">
      <c r="A1532" s="117"/>
      <c r="B1532" s="118"/>
      <c r="C1532" s="119"/>
      <c r="D1532" s="119"/>
      <c r="E1532" s="120"/>
      <c r="F1532" s="121"/>
      <c r="G1532" s="122"/>
      <c r="H1532" s="122"/>
      <c r="I1532" s="32" t="s">
        <v>294</v>
      </c>
      <c r="J1532" s="33" t="s">
        <v>257</v>
      </c>
      <c r="K1532" s="160">
        <v>100</v>
      </c>
      <c r="L1532" s="160">
        <v>0</v>
      </c>
      <c r="M1532" s="160">
        <f t="shared" si="232"/>
        <v>0</v>
      </c>
      <c r="N1532" s="160">
        <v>0</v>
      </c>
      <c r="O1532" s="33">
        <f t="shared" si="235"/>
        <v>0</v>
      </c>
      <c r="P1532" s="123"/>
      <c r="Q1532" s="123"/>
      <c r="R1532" s="191"/>
      <c r="S1532" s="191"/>
      <c r="T1532" s="191">
        <v>0</v>
      </c>
      <c r="U1532" s="92">
        <f t="shared" si="230"/>
        <v>0</v>
      </c>
      <c r="V1532" s="179">
        <v>0</v>
      </c>
      <c r="W1532" s="129">
        <f t="shared" si="231"/>
        <v>0</v>
      </c>
    </row>
    <row r="1533" spans="1:23" ht="19.5" customHeight="1" x14ac:dyDescent="0.2">
      <c r="A1533" s="124"/>
      <c r="B1533" s="125"/>
      <c r="C1533" s="126"/>
      <c r="D1533" s="126"/>
      <c r="U1533" s="92">
        <f t="shared" si="230"/>
        <v>0</v>
      </c>
      <c r="V1533" s="179"/>
      <c r="W1533" s="129">
        <f t="shared" si="231"/>
        <v>0</v>
      </c>
    </row>
    <row r="1535" spans="1:23" ht="19.5" customHeight="1" x14ac:dyDescent="0.2">
      <c r="K1535" s="127"/>
      <c r="L1535" s="127"/>
      <c r="N1535" s="180"/>
    </row>
    <row r="1536" spans="1:23" ht="19.5" customHeight="1" x14ac:dyDescent="0.2">
      <c r="Q1536" s="82">
        <f>SUM(Q1537:Q1541)</f>
        <v>232049999999.99994</v>
      </c>
    </row>
    <row r="1537" spans="17:17" ht="19.5" customHeight="1" x14ac:dyDescent="0.2">
      <c r="Q1537" s="82">
        <v>9825103953.4883747</v>
      </c>
    </row>
    <row r="1538" spans="17:17" ht="19.5" customHeight="1" x14ac:dyDescent="0.2">
      <c r="Q1538" s="82">
        <v>1761398233.3764136</v>
      </c>
    </row>
    <row r="1539" spans="17:17" ht="19.5" customHeight="1" x14ac:dyDescent="0.2">
      <c r="Q1539" s="82">
        <v>120317904475.38756</v>
      </c>
    </row>
    <row r="1540" spans="17:17" ht="19.5" customHeight="1" x14ac:dyDescent="0.2">
      <c r="Q1540" s="82">
        <v>40837741910.022873</v>
      </c>
    </row>
    <row r="1541" spans="17:17" ht="19.5" customHeight="1" x14ac:dyDescent="0.2">
      <c r="Q1541" s="82">
        <v>59307851427.724724</v>
      </c>
    </row>
  </sheetData>
  <autoFilter ref="A5:W1533"/>
  <mergeCells count="8">
    <mergeCell ref="C7:H33"/>
    <mergeCell ref="Q3:Q4"/>
    <mergeCell ref="J2:M2"/>
    <mergeCell ref="A1:P1"/>
    <mergeCell ref="A3:I4"/>
    <mergeCell ref="J3:L3"/>
    <mergeCell ref="O3:O4"/>
    <mergeCell ref="P3:P4"/>
  </mergeCells>
  <printOptions horizontalCentered="1"/>
  <pageMargins left="0" right="0" top="0" bottom="2" header="0" footer="0"/>
  <pageSetup scale="33" fitToHeight="52" orientation="landscape" r:id="rId1"/>
  <headerFooter>
    <oddFooter>&amp;C&amp;G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3" shapeId="2049" r:id="rId5">
          <objectPr defaultSize="0" autoPict="0" r:id="rId6">
            <anchor moveWithCells="1" sizeWithCells="1">
              <from>
                <xdr:col>4</xdr:col>
                <xdr:colOff>133350</xdr:colOff>
                <xdr:row>0</xdr:row>
                <xdr:rowOff>238125</xdr:rowOff>
              </from>
              <to>
                <xdr:col>8</xdr:col>
                <xdr:colOff>1485900</xdr:colOff>
                <xdr:row>0</xdr:row>
                <xdr:rowOff>2028825</xdr:rowOff>
              </to>
            </anchor>
          </objectPr>
        </oleObject>
      </mc:Choice>
      <mc:Fallback>
        <oleObject progId="CorelDRAW.Graphic.13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Z1534"/>
  <sheetViews>
    <sheetView zoomScale="40" zoomScaleNormal="40" zoomScaleSheetLayoutView="40" zoomScalePageLayoutView="10" workbookViewId="0">
      <pane xSplit="9" ySplit="5" topLeftCell="J77" activePane="bottomRight" state="frozen"/>
      <selection pane="topRight" activeCell="J1" sqref="J1"/>
      <selection pane="bottomLeft" activeCell="A6" sqref="A6"/>
      <selection pane="bottomRight" activeCell="O83" sqref="O83"/>
    </sheetView>
  </sheetViews>
  <sheetFormatPr defaultColWidth="9.125" defaultRowHeight="19.5" customHeight="1" outlineLevelRow="7" x14ac:dyDescent="0.2"/>
  <cols>
    <col min="1" max="8" width="2.25" style="198" customWidth="1"/>
    <col min="9" max="9" width="138.375" style="198" customWidth="1"/>
    <col min="10" max="10" width="23.375" style="304" customWidth="1"/>
    <col min="11" max="11" width="49.125" style="304" customWidth="1"/>
    <col min="12" max="12" width="45.875" style="320" customWidth="1"/>
    <col min="13" max="13" width="45.875" style="304" hidden="1" customWidth="1"/>
    <col min="14" max="14" width="45.875" style="304" customWidth="1"/>
    <col min="15" max="15" width="45.875" style="305" customWidth="1"/>
    <col min="16" max="16" width="22.25" style="305" hidden="1" customWidth="1"/>
    <col min="17" max="17" width="20.75" style="306" hidden="1" customWidth="1"/>
    <col min="18" max="18" width="49.625" style="206" customWidth="1"/>
    <col min="19" max="23" width="21.625" style="198" customWidth="1"/>
    <col min="24" max="24" width="9.125" style="198"/>
    <col min="25" max="26" width="24.125" style="199" customWidth="1"/>
    <col min="27" max="16384" width="9.125" style="198"/>
  </cols>
  <sheetData>
    <row r="1" spans="1:26" ht="158.25" customHeight="1" thickBot="1" x14ac:dyDescent="0.25">
      <c r="A1" s="308"/>
      <c r="B1" s="309"/>
      <c r="C1" s="309"/>
      <c r="D1" s="309"/>
      <c r="E1" s="309"/>
      <c r="F1" s="309"/>
      <c r="G1" s="309"/>
      <c r="H1" s="309"/>
      <c r="I1" s="309"/>
      <c r="J1" s="636" t="s">
        <v>450</v>
      </c>
      <c r="K1" s="636"/>
      <c r="L1" s="636"/>
      <c r="M1" s="636"/>
      <c r="N1" s="636"/>
      <c r="O1" s="309"/>
      <c r="P1" s="309"/>
      <c r="Q1" s="309"/>
      <c r="R1" s="415"/>
    </row>
    <row r="2" spans="1:26" ht="64.5" customHeight="1" thickBot="1" x14ac:dyDescent="0.25">
      <c r="A2" s="416"/>
      <c r="B2" s="417"/>
      <c r="C2" s="417"/>
      <c r="D2" s="417"/>
      <c r="E2" s="417"/>
      <c r="F2" s="417"/>
      <c r="G2" s="417"/>
      <c r="H2" s="417"/>
      <c r="I2" s="418" t="s">
        <v>433</v>
      </c>
      <c r="J2" s="635">
        <f>[17]TOTAL!A7</f>
        <v>41517</v>
      </c>
      <c r="K2" s="635"/>
      <c r="L2" s="314"/>
      <c r="M2" s="310"/>
      <c r="N2" s="310"/>
      <c r="O2" s="310"/>
      <c r="P2" s="310"/>
      <c r="Q2" s="310"/>
      <c r="R2" s="419"/>
    </row>
    <row r="3" spans="1:26" ht="61.5" customHeight="1" x14ac:dyDescent="0.2">
      <c r="A3" s="643" t="s">
        <v>221</v>
      </c>
      <c r="B3" s="644"/>
      <c r="C3" s="644"/>
      <c r="D3" s="644"/>
      <c r="E3" s="644"/>
      <c r="F3" s="644"/>
      <c r="G3" s="644"/>
      <c r="H3" s="644"/>
      <c r="I3" s="645"/>
      <c r="J3" s="647" t="s">
        <v>251</v>
      </c>
      <c r="K3" s="649" t="s">
        <v>276</v>
      </c>
      <c r="L3" s="644"/>
      <c r="M3" s="644"/>
      <c r="N3" s="645"/>
      <c r="O3" s="637" t="s">
        <v>434</v>
      </c>
      <c r="P3" s="321" t="s">
        <v>449</v>
      </c>
      <c r="Q3" s="639" t="s">
        <v>435</v>
      </c>
      <c r="R3" s="323" t="s">
        <v>437</v>
      </c>
    </row>
    <row r="4" spans="1:26" ht="54" x14ac:dyDescent="0.2">
      <c r="A4" s="646"/>
      <c r="B4" s="626"/>
      <c r="C4" s="626"/>
      <c r="D4" s="626"/>
      <c r="E4" s="626"/>
      <c r="F4" s="626"/>
      <c r="G4" s="626"/>
      <c r="H4" s="626"/>
      <c r="I4" s="627"/>
      <c r="J4" s="648"/>
      <c r="K4" s="322" t="s">
        <v>252</v>
      </c>
      <c r="L4" s="327" t="s">
        <v>253</v>
      </c>
      <c r="M4" s="322"/>
      <c r="N4" s="322" t="s">
        <v>254</v>
      </c>
      <c r="O4" s="638"/>
      <c r="P4" s="208"/>
      <c r="Q4" s="640"/>
      <c r="R4" s="324" t="s">
        <v>438</v>
      </c>
      <c r="T4" s="198">
        <v>58</v>
      </c>
    </row>
    <row r="5" spans="1:26" s="219" customFormat="1" ht="58.5" customHeight="1" x14ac:dyDescent="0.2">
      <c r="A5" s="211"/>
      <c r="B5" s="212"/>
      <c r="C5" s="212"/>
      <c r="D5" s="212"/>
      <c r="E5" s="212"/>
      <c r="F5" s="212"/>
      <c r="G5" s="212"/>
      <c r="H5" s="212"/>
      <c r="I5" s="212" t="s">
        <v>220</v>
      </c>
      <c r="J5" s="213"/>
      <c r="K5" s="213"/>
      <c r="L5" s="315"/>
      <c r="M5" s="311"/>
      <c r="N5" s="213"/>
      <c r="O5" s="214"/>
      <c r="P5" s="214"/>
      <c r="Q5" s="215">
        <v>0.99999999999999989</v>
      </c>
      <c r="R5" s="325">
        <f>(R6*Q6+R34*Q34)/Q5</f>
        <v>0.27842634803140748</v>
      </c>
      <c r="T5" s="220">
        <v>2.6</v>
      </c>
      <c r="Y5" s="199"/>
      <c r="Z5" s="199"/>
    </row>
    <row r="6" spans="1:26" s="225" customFormat="1" ht="68.25" customHeight="1" outlineLevel="1" x14ac:dyDescent="0.2">
      <c r="A6" s="221"/>
      <c r="B6" s="222"/>
      <c r="C6" s="222"/>
      <c r="D6" s="222"/>
      <c r="E6" s="222"/>
      <c r="F6" s="222"/>
      <c r="G6" s="222"/>
      <c r="H6" s="222"/>
      <c r="I6" s="399" t="s">
        <v>0</v>
      </c>
      <c r="J6" s="223" t="s">
        <v>442</v>
      </c>
      <c r="K6" s="223"/>
      <c r="L6" s="316"/>
      <c r="M6" s="420">
        <v>0.76060000000000005</v>
      </c>
      <c r="N6" s="421"/>
      <c r="O6" s="422"/>
      <c r="P6" s="2"/>
      <c r="Q6" s="3">
        <v>0.15</v>
      </c>
      <c r="R6" s="423">
        <f>(R7*Q7+R11*Q11+R15*Q15+R19*Q19+R23*Q23+R27*Q27+R30*Q30)/Q6</f>
        <v>0.76072610679777719</v>
      </c>
      <c r="T6" s="226">
        <v>6826</v>
      </c>
      <c r="Y6" s="199"/>
      <c r="Z6" s="199"/>
    </row>
    <row r="7" spans="1:26" s="225" customFormat="1" ht="36" customHeight="1" outlineLevel="2" x14ac:dyDescent="0.2">
      <c r="A7" s="221"/>
      <c r="B7" s="227"/>
      <c r="C7" s="641"/>
      <c r="D7" s="641"/>
      <c r="E7" s="641"/>
      <c r="F7" s="641"/>
      <c r="G7" s="641"/>
      <c r="H7" s="641"/>
      <c r="I7" s="400" t="s">
        <v>1</v>
      </c>
      <c r="J7" s="228" t="s">
        <v>442</v>
      </c>
      <c r="K7" s="228"/>
      <c r="L7" s="317"/>
      <c r="M7" s="312"/>
      <c r="N7" s="307"/>
      <c r="O7" s="229"/>
      <c r="P7" s="229"/>
      <c r="Q7" s="230">
        <v>1.9873909054733555E-3</v>
      </c>
      <c r="R7" s="326">
        <f>SUMPRODUCT(R8:R10,Q8:Q10)/Q7</f>
        <v>0</v>
      </c>
      <c r="T7" s="226">
        <v>29</v>
      </c>
      <c r="Y7" s="199"/>
      <c r="Z7" s="199"/>
    </row>
    <row r="8" spans="1:26" s="225" customFormat="1" ht="36" customHeight="1" outlineLevel="7" x14ac:dyDescent="0.2">
      <c r="A8" s="221"/>
      <c r="B8" s="227"/>
      <c r="C8" s="642"/>
      <c r="D8" s="642"/>
      <c r="E8" s="642"/>
      <c r="F8" s="642"/>
      <c r="G8" s="642"/>
      <c r="H8" s="642"/>
      <c r="I8" s="401" t="s">
        <v>392</v>
      </c>
      <c r="J8" s="233" t="s">
        <v>259</v>
      </c>
      <c r="K8" s="233">
        <v>200</v>
      </c>
      <c r="L8" s="318"/>
      <c r="M8" s="313"/>
      <c r="N8" s="233"/>
      <c r="O8" s="234"/>
      <c r="P8" s="234"/>
      <c r="Q8" s="235">
        <v>4.9684772636833887E-4</v>
      </c>
      <c r="R8" s="45">
        <f>O8/K8</f>
        <v>0</v>
      </c>
      <c r="T8" s="226">
        <v>35</v>
      </c>
      <c r="Y8" s="199"/>
      <c r="Z8" s="199"/>
    </row>
    <row r="9" spans="1:26" s="225" customFormat="1" ht="36" customHeight="1" outlineLevel="7" x14ac:dyDescent="0.2">
      <c r="A9" s="221"/>
      <c r="B9" s="227"/>
      <c r="C9" s="642"/>
      <c r="D9" s="642"/>
      <c r="E9" s="642"/>
      <c r="F9" s="642"/>
      <c r="G9" s="642"/>
      <c r="H9" s="642"/>
      <c r="I9" s="401" t="s">
        <v>393</v>
      </c>
      <c r="J9" s="233" t="s">
        <v>259</v>
      </c>
      <c r="K9" s="233">
        <v>200</v>
      </c>
      <c r="L9" s="318"/>
      <c r="M9" s="313"/>
      <c r="N9" s="233"/>
      <c r="O9" s="234"/>
      <c r="P9" s="234"/>
      <c r="Q9" s="235">
        <v>1.1924345432840133E-3</v>
      </c>
      <c r="R9" s="45">
        <f>O9/K9</f>
        <v>0</v>
      </c>
      <c r="T9" s="226">
        <v>2275</v>
      </c>
      <c r="Y9" s="199"/>
      <c r="Z9" s="199"/>
    </row>
    <row r="10" spans="1:26" s="225" customFormat="1" ht="36" customHeight="1" outlineLevel="7" x14ac:dyDescent="0.2">
      <c r="A10" s="221"/>
      <c r="B10" s="227"/>
      <c r="C10" s="642"/>
      <c r="D10" s="642"/>
      <c r="E10" s="642"/>
      <c r="F10" s="642"/>
      <c r="G10" s="642"/>
      <c r="H10" s="642"/>
      <c r="I10" s="401" t="s">
        <v>394</v>
      </c>
      <c r="J10" s="233" t="s">
        <v>259</v>
      </c>
      <c r="K10" s="233">
        <v>200</v>
      </c>
      <c r="L10" s="318"/>
      <c r="M10" s="313"/>
      <c r="N10" s="233"/>
      <c r="O10" s="234"/>
      <c r="P10" s="234"/>
      <c r="Q10" s="235">
        <v>2.9810863582100332E-4</v>
      </c>
      <c r="R10" s="45">
        <f>O10/K10</f>
        <v>0</v>
      </c>
      <c r="T10" s="226">
        <v>103</v>
      </c>
      <c r="Y10" s="199"/>
      <c r="Z10" s="199"/>
    </row>
    <row r="11" spans="1:26" s="225" customFormat="1" ht="36" customHeight="1" outlineLevel="2" x14ac:dyDescent="0.2">
      <c r="A11" s="221"/>
      <c r="B11" s="227"/>
      <c r="C11" s="642"/>
      <c r="D11" s="642"/>
      <c r="E11" s="642"/>
      <c r="F11" s="642"/>
      <c r="G11" s="642"/>
      <c r="H11" s="642"/>
      <c r="I11" s="402" t="s">
        <v>240</v>
      </c>
      <c r="J11" s="238" t="s">
        <v>442</v>
      </c>
      <c r="K11" s="238"/>
      <c r="L11" s="317"/>
      <c r="M11" s="312"/>
      <c r="N11" s="307"/>
      <c r="O11" s="229"/>
      <c r="P11" s="229"/>
      <c r="Q11" s="239">
        <v>4.3729872894337753E-2</v>
      </c>
      <c r="R11" s="326">
        <f>SUMPRODUCT(R12:R14,Q12:Q14)/Q11</f>
        <v>0.99999999999999989</v>
      </c>
      <c r="S11" s="225">
        <v>308693</v>
      </c>
      <c r="T11" s="226">
        <v>28</v>
      </c>
      <c r="Y11" s="199"/>
      <c r="Z11" s="199"/>
    </row>
    <row r="12" spans="1:26" s="225" customFormat="1" ht="36" customHeight="1" outlineLevel="7" x14ac:dyDescent="0.2">
      <c r="A12" s="221"/>
      <c r="B12" s="227"/>
      <c r="C12" s="642"/>
      <c r="D12" s="642"/>
      <c r="E12" s="642"/>
      <c r="F12" s="642"/>
      <c r="G12" s="642"/>
      <c r="H12" s="642"/>
      <c r="I12" s="401" t="s">
        <v>392</v>
      </c>
      <c r="J12" s="233" t="s">
        <v>256</v>
      </c>
      <c r="K12" s="233">
        <v>308693</v>
      </c>
      <c r="L12" s="318"/>
      <c r="M12" s="313"/>
      <c r="N12" s="233"/>
      <c r="O12" s="234">
        <v>308693</v>
      </c>
      <c r="P12" s="234"/>
      <c r="Q12" s="235">
        <v>1.0932468223584438E-2</v>
      </c>
      <c r="R12" s="45">
        <f>O12/K12</f>
        <v>1</v>
      </c>
      <c r="T12" s="226">
        <v>100</v>
      </c>
      <c r="Y12" s="199"/>
      <c r="Z12" s="199"/>
    </row>
    <row r="13" spans="1:26" s="225" customFormat="1" ht="36" customHeight="1" outlineLevel="7" x14ac:dyDescent="0.2">
      <c r="A13" s="221"/>
      <c r="B13" s="227"/>
      <c r="C13" s="642"/>
      <c r="D13" s="642"/>
      <c r="E13" s="642"/>
      <c r="F13" s="642"/>
      <c r="G13" s="642"/>
      <c r="H13" s="642"/>
      <c r="I13" s="401" t="s">
        <v>393</v>
      </c>
      <c r="J13" s="233" t="s">
        <v>256</v>
      </c>
      <c r="K13" s="233">
        <v>308693</v>
      </c>
      <c r="L13" s="318"/>
      <c r="M13" s="313"/>
      <c r="N13" s="233"/>
      <c r="O13" s="234">
        <v>308693</v>
      </c>
      <c r="P13" s="234"/>
      <c r="Q13" s="235">
        <v>2.623792373660265E-2</v>
      </c>
      <c r="R13" s="45">
        <f>O13/K13</f>
        <v>1</v>
      </c>
      <c r="T13" s="226">
        <v>150</v>
      </c>
      <c r="Y13" s="199"/>
      <c r="Z13" s="199"/>
    </row>
    <row r="14" spans="1:26" s="225" customFormat="1" ht="36" customHeight="1" outlineLevel="7" x14ac:dyDescent="0.2">
      <c r="A14" s="221"/>
      <c r="B14" s="227"/>
      <c r="C14" s="642"/>
      <c r="D14" s="642"/>
      <c r="E14" s="642"/>
      <c r="F14" s="642"/>
      <c r="G14" s="642"/>
      <c r="H14" s="642"/>
      <c r="I14" s="401" t="s">
        <v>394</v>
      </c>
      <c r="J14" s="233" t="s">
        <v>256</v>
      </c>
      <c r="K14" s="233">
        <v>308693</v>
      </c>
      <c r="L14" s="318"/>
      <c r="M14" s="313"/>
      <c r="N14" s="233"/>
      <c r="O14" s="234">
        <v>308693</v>
      </c>
      <c r="P14" s="234"/>
      <c r="Q14" s="235">
        <v>6.5594809341506626E-3</v>
      </c>
      <c r="R14" s="45">
        <f>O14/K14</f>
        <v>1</v>
      </c>
      <c r="T14" s="226">
        <v>1000</v>
      </c>
      <c r="Y14" s="199"/>
      <c r="Z14" s="199"/>
    </row>
    <row r="15" spans="1:26" s="225" customFormat="1" ht="36" customHeight="1" outlineLevel="2" x14ac:dyDescent="0.2">
      <c r="A15" s="221"/>
      <c r="B15" s="227"/>
      <c r="C15" s="642"/>
      <c r="D15" s="642"/>
      <c r="E15" s="642"/>
      <c r="F15" s="642"/>
      <c r="G15" s="642"/>
      <c r="H15" s="642"/>
      <c r="I15" s="402" t="s">
        <v>2</v>
      </c>
      <c r="J15" s="238" t="s">
        <v>442</v>
      </c>
      <c r="K15" s="238"/>
      <c r="L15" s="317"/>
      <c r="M15" s="312"/>
      <c r="N15" s="307"/>
      <c r="O15" s="229"/>
      <c r="P15" s="229"/>
      <c r="Q15" s="239">
        <v>9.3397089419581681E-3</v>
      </c>
      <c r="R15" s="326">
        <f>SUMPRODUCT(R16:R18,Q16:Q18)/Q15</f>
        <v>0.84999999999999987</v>
      </c>
      <c r="T15" s="226">
        <v>100</v>
      </c>
      <c r="Y15" s="199"/>
      <c r="Z15" s="199"/>
    </row>
    <row r="16" spans="1:26" s="225" customFormat="1" ht="36" customHeight="1" outlineLevel="7" x14ac:dyDescent="0.2">
      <c r="A16" s="221"/>
      <c r="B16" s="227"/>
      <c r="C16" s="642"/>
      <c r="D16" s="642"/>
      <c r="E16" s="642"/>
      <c r="F16" s="642"/>
      <c r="G16" s="642"/>
      <c r="H16" s="642"/>
      <c r="I16" s="401" t="s">
        <v>392</v>
      </c>
      <c r="J16" s="233" t="s">
        <v>256</v>
      </c>
      <c r="K16" s="233">
        <v>72000</v>
      </c>
      <c r="L16" s="318"/>
      <c r="M16" s="313"/>
      <c r="N16" s="233"/>
      <c r="O16" s="234">
        <v>72000</v>
      </c>
      <c r="P16" s="234"/>
      <c r="Q16" s="235">
        <v>2.334927235489542E-3</v>
      </c>
      <c r="R16" s="45">
        <f>O16/K16</f>
        <v>1</v>
      </c>
      <c r="T16" s="226"/>
      <c r="Y16" s="199"/>
      <c r="Z16" s="199"/>
    </row>
    <row r="17" spans="1:26" s="225" customFormat="1" ht="36" customHeight="1" outlineLevel="7" x14ac:dyDescent="0.2">
      <c r="A17" s="221"/>
      <c r="B17" s="227"/>
      <c r="C17" s="642"/>
      <c r="D17" s="642"/>
      <c r="E17" s="642"/>
      <c r="F17" s="642"/>
      <c r="G17" s="642"/>
      <c r="H17" s="642"/>
      <c r="I17" s="401" t="s">
        <v>393</v>
      </c>
      <c r="J17" s="233" t="s">
        <v>256</v>
      </c>
      <c r="K17" s="233">
        <v>72000</v>
      </c>
      <c r="L17" s="318"/>
      <c r="M17" s="313"/>
      <c r="N17" s="233"/>
      <c r="O17" s="234">
        <v>72000</v>
      </c>
      <c r="P17" s="234"/>
      <c r="Q17" s="235">
        <v>5.6038253651749005E-3</v>
      </c>
      <c r="R17" s="45">
        <f>O17/K17</f>
        <v>1</v>
      </c>
      <c r="T17" s="226"/>
      <c r="Y17" s="199"/>
      <c r="Z17" s="199"/>
    </row>
    <row r="18" spans="1:26" s="225" customFormat="1" ht="36" customHeight="1" outlineLevel="7" x14ac:dyDescent="0.2">
      <c r="A18" s="221"/>
      <c r="B18" s="227"/>
      <c r="C18" s="642"/>
      <c r="D18" s="642"/>
      <c r="E18" s="642"/>
      <c r="F18" s="642"/>
      <c r="G18" s="642"/>
      <c r="H18" s="642"/>
      <c r="I18" s="401" t="s">
        <v>394</v>
      </c>
      <c r="J18" s="233" t="s">
        <v>256</v>
      </c>
      <c r="K18" s="233">
        <v>72000</v>
      </c>
      <c r="L18" s="318"/>
      <c r="M18" s="313"/>
      <c r="N18" s="233"/>
      <c r="O18" s="234"/>
      <c r="P18" s="234"/>
      <c r="Q18" s="235">
        <v>1.4009563412937251E-3</v>
      </c>
      <c r="R18" s="45">
        <f>O18/K18</f>
        <v>0</v>
      </c>
      <c r="T18" s="226"/>
      <c r="Y18" s="199"/>
      <c r="Z18" s="199"/>
    </row>
    <row r="19" spans="1:26" s="225" customFormat="1" ht="36" customHeight="1" outlineLevel="2" x14ac:dyDescent="0.2">
      <c r="A19" s="221"/>
      <c r="B19" s="227"/>
      <c r="C19" s="642"/>
      <c r="D19" s="642"/>
      <c r="E19" s="642"/>
      <c r="F19" s="642"/>
      <c r="G19" s="642"/>
      <c r="H19" s="642"/>
      <c r="I19" s="402" t="s">
        <v>3</v>
      </c>
      <c r="J19" s="238" t="s">
        <v>442</v>
      </c>
      <c r="K19" s="238"/>
      <c r="L19" s="317"/>
      <c r="M19" s="312"/>
      <c r="N19" s="307"/>
      <c r="O19" s="229"/>
      <c r="P19" s="229"/>
      <c r="Q19" s="239">
        <v>7.7973048528643058E-3</v>
      </c>
      <c r="R19" s="326">
        <f>SUMPRODUCT(R20:R22,Q20:Q22)/Q19</f>
        <v>0</v>
      </c>
      <c r="T19" s="226">
        <f>S19-O19</f>
        <v>0</v>
      </c>
      <c r="Y19" s="199"/>
      <c r="Z19" s="199"/>
    </row>
    <row r="20" spans="1:26" s="225" customFormat="1" ht="36" customHeight="1" outlineLevel="7" x14ac:dyDescent="0.2">
      <c r="A20" s="221"/>
      <c r="B20" s="227"/>
      <c r="C20" s="642"/>
      <c r="D20" s="642"/>
      <c r="E20" s="642"/>
      <c r="F20" s="642"/>
      <c r="G20" s="642"/>
      <c r="H20" s="642"/>
      <c r="I20" s="401" t="s">
        <v>392</v>
      </c>
      <c r="J20" s="233" t="s">
        <v>259</v>
      </c>
      <c r="K20" s="233">
        <v>5862</v>
      </c>
      <c r="L20" s="318"/>
      <c r="M20" s="313"/>
      <c r="N20" s="233"/>
      <c r="O20" s="234"/>
      <c r="P20" s="234"/>
      <c r="Q20" s="235">
        <v>1.9493262132160764E-3</v>
      </c>
      <c r="R20" s="45">
        <f>O20/K20</f>
        <v>0</v>
      </c>
      <c r="T20" s="226"/>
      <c r="Y20" s="199"/>
      <c r="Z20" s="199"/>
    </row>
    <row r="21" spans="1:26" s="225" customFormat="1" ht="36" customHeight="1" outlineLevel="7" x14ac:dyDescent="0.2">
      <c r="A21" s="221"/>
      <c r="B21" s="227"/>
      <c r="C21" s="642"/>
      <c r="D21" s="642"/>
      <c r="E21" s="642"/>
      <c r="F21" s="642"/>
      <c r="G21" s="642"/>
      <c r="H21" s="642"/>
      <c r="I21" s="401" t="s">
        <v>393</v>
      </c>
      <c r="J21" s="233" t="s">
        <v>259</v>
      </c>
      <c r="K21" s="233">
        <v>5862</v>
      </c>
      <c r="L21" s="318"/>
      <c r="M21" s="313"/>
      <c r="N21" s="233"/>
      <c r="O21" s="234"/>
      <c r="P21" s="234"/>
      <c r="Q21" s="235">
        <v>4.6783829117185835E-3</v>
      </c>
      <c r="R21" s="45">
        <f>O21/K21</f>
        <v>0</v>
      </c>
      <c r="T21" s="226"/>
      <c r="Y21" s="199"/>
      <c r="Z21" s="199"/>
    </row>
    <row r="22" spans="1:26" s="225" customFormat="1" ht="36" customHeight="1" outlineLevel="7" x14ac:dyDescent="0.2">
      <c r="A22" s="221"/>
      <c r="B22" s="227"/>
      <c r="C22" s="642"/>
      <c r="D22" s="642"/>
      <c r="E22" s="642"/>
      <c r="F22" s="642"/>
      <c r="G22" s="642"/>
      <c r="H22" s="642"/>
      <c r="I22" s="401" t="s">
        <v>394</v>
      </c>
      <c r="J22" s="233" t="s">
        <v>259</v>
      </c>
      <c r="K22" s="233">
        <v>5862</v>
      </c>
      <c r="L22" s="318"/>
      <c r="M22" s="313"/>
      <c r="N22" s="233"/>
      <c r="O22" s="234"/>
      <c r="P22" s="234"/>
      <c r="Q22" s="235">
        <v>1.1695957279296459E-3</v>
      </c>
      <c r="R22" s="45">
        <f>O22/K22</f>
        <v>0</v>
      </c>
      <c r="T22" s="226"/>
      <c r="Y22" s="199"/>
      <c r="Z22" s="199"/>
    </row>
    <row r="23" spans="1:26" s="225" customFormat="1" ht="36" customHeight="1" outlineLevel="2" x14ac:dyDescent="0.2">
      <c r="A23" s="221"/>
      <c r="B23" s="227"/>
      <c r="C23" s="642"/>
      <c r="D23" s="642"/>
      <c r="E23" s="642"/>
      <c r="F23" s="642"/>
      <c r="G23" s="642"/>
      <c r="H23" s="642"/>
      <c r="I23" s="402" t="s">
        <v>4</v>
      </c>
      <c r="J23" s="238" t="s">
        <v>442</v>
      </c>
      <c r="K23" s="238"/>
      <c r="L23" s="317"/>
      <c r="M23" s="312"/>
      <c r="N23" s="307"/>
      <c r="O23" s="229"/>
      <c r="P23" s="229"/>
      <c r="Q23" s="239">
        <v>5.2088443882321095E-3</v>
      </c>
      <c r="R23" s="326">
        <f>SUMPRODUCT(R24:R26,Q24:Q26)/Q23</f>
        <v>0</v>
      </c>
      <c r="T23" s="226">
        <f>S23-O23</f>
        <v>0</v>
      </c>
      <c r="Y23" s="199"/>
      <c r="Z23" s="199"/>
    </row>
    <row r="24" spans="1:26" s="225" customFormat="1" ht="36" customHeight="1" outlineLevel="7" x14ac:dyDescent="0.2">
      <c r="A24" s="221"/>
      <c r="B24" s="227"/>
      <c r="C24" s="642"/>
      <c r="D24" s="642"/>
      <c r="E24" s="642"/>
      <c r="F24" s="642"/>
      <c r="G24" s="642"/>
      <c r="H24" s="642"/>
      <c r="I24" s="401" t="s">
        <v>392</v>
      </c>
      <c r="J24" s="233" t="s">
        <v>259</v>
      </c>
      <c r="K24" s="233">
        <v>2937</v>
      </c>
      <c r="L24" s="318"/>
      <c r="M24" s="313"/>
      <c r="N24" s="233"/>
      <c r="O24" s="234"/>
      <c r="P24" s="234"/>
      <c r="Q24" s="235">
        <v>1.3022110970580274E-3</v>
      </c>
      <c r="R24" s="45">
        <f>O24/K24</f>
        <v>0</v>
      </c>
      <c r="T24" s="226"/>
      <c r="Y24" s="199"/>
      <c r="Z24" s="199"/>
    </row>
    <row r="25" spans="1:26" s="225" customFormat="1" ht="36" customHeight="1" outlineLevel="7" x14ac:dyDescent="0.2">
      <c r="A25" s="221"/>
      <c r="B25" s="227"/>
      <c r="C25" s="642"/>
      <c r="D25" s="642"/>
      <c r="E25" s="642"/>
      <c r="F25" s="642"/>
      <c r="G25" s="642"/>
      <c r="H25" s="642"/>
      <c r="I25" s="401" t="s">
        <v>393</v>
      </c>
      <c r="J25" s="233" t="s">
        <v>259</v>
      </c>
      <c r="K25" s="233">
        <v>2937</v>
      </c>
      <c r="L25" s="318"/>
      <c r="M25" s="313"/>
      <c r="N25" s="233"/>
      <c r="O25" s="234"/>
      <c r="P25" s="234"/>
      <c r="Q25" s="235">
        <v>3.1253066329392657E-3</v>
      </c>
      <c r="R25" s="45">
        <f>O25/K25</f>
        <v>0</v>
      </c>
      <c r="T25" s="226"/>
      <c r="Y25" s="199"/>
      <c r="Z25" s="199"/>
    </row>
    <row r="26" spans="1:26" s="225" customFormat="1" ht="36" customHeight="1" outlineLevel="7" x14ac:dyDescent="0.2">
      <c r="A26" s="221"/>
      <c r="B26" s="227"/>
      <c r="C26" s="642"/>
      <c r="D26" s="642"/>
      <c r="E26" s="642"/>
      <c r="F26" s="642"/>
      <c r="G26" s="642"/>
      <c r="H26" s="642"/>
      <c r="I26" s="401" t="s">
        <v>394</v>
      </c>
      <c r="J26" s="233" t="s">
        <v>259</v>
      </c>
      <c r="K26" s="233">
        <v>2937</v>
      </c>
      <c r="L26" s="318"/>
      <c r="M26" s="313"/>
      <c r="N26" s="233"/>
      <c r="O26" s="234"/>
      <c r="P26" s="234"/>
      <c r="Q26" s="235">
        <v>7.8132665823481642E-4</v>
      </c>
      <c r="R26" s="45">
        <f>O26/K26</f>
        <v>0</v>
      </c>
      <c r="T26" s="226"/>
      <c r="Y26" s="199"/>
      <c r="Z26" s="199"/>
    </row>
    <row r="27" spans="1:26" s="225" customFormat="1" ht="36" hidden="1" customHeight="1" outlineLevel="2" x14ac:dyDescent="0.2">
      <c r="A27" s="221"/>
      <c r="B27" s="227"/>
      <c r="C27" s="642"/>
      <c r="D27" s="642"/>
      <c r="E27" s="642"/>
      <c r="F27" s="642"/>
      <c r="G27" s="642"/>
      <c r="H27" s="642"/>
      <c r="I27" s="402" t="s">
        <v>5</v>
      </c>
      <c r="J27" s="238" t="s">
        <v>442</v>
      </c>
      <c r="K27" s="238"/>
      <c r="L27" s="317"/>
      <c r="M27" s="312"/>
      <c r="N27" s="307"/>
      <c r="O27" s="229"/>
      <c r="P27" s="229"/>
      <c r="Q27" s="239">
        <v>5.5600024368769707E-2</v>
      </c>
      <c r="R27" s="326">
        <f>SUMPRODUCT(R28:R29,Q28:Q29)/Q27</f>
        <v>0.80583333333333329</v>
      </c>
      <c r="S27" s="225">
        <v>13900</v>
      </c>
      <c r="T27" s="226">
        <f>S27-O27</f>
        <v>13900</v>
      </c>
      <c r="Y27" s="199"/>
      <c r="Z27" s="199"/>
    </row>
    <row r="28" spans="1:26" s="225" customFormat="1" ht="36" customHeight="1" outlineLevel="7" x14ac:dyDescent="0.2">
      <c r="A28" s="221"/>
      <c r="B28" s="227"/>
      <c r="C28" s="642"/>
      <c r="D28" s="642"/>
      <c r="E28" s="642"/>
      <c r="F28" s="642"/>
      <c r="G28" s="642"/>
      <c r="H28" s="642"/>
      <c r="I28" s="401" t="s">
        <v>392</v>
      </c>
      <c r="J28" s="233" t="s">
        <v>256</v>
      </c>
      <c r="K28" s="233">
        <v>57000</v>
      </c>
      <c r="L28" s="318"/>
      <c r="M28" s="313"/>
      <c r="N28" s="233"/>
      <c r="O28" s="234">
        <v>57000</v>
      </c>
      <c r="P28" s="234"/>
      <c r="Q28" s="235">
        <v>4.170001827657728E-2</v>
      </c>
      <c r="R28" s="45">
        <f>O28/K28</f>
        <v>1</v>
      </c>
      <c r="T28" s="226"/>
      <c r="Y28" s="199"/>
      <c r="Z28" s="199"/>
    </row>
    <row r="29" spans="1:26" s="225" customFormat="1" ht="36" hidden="1" customHeight="1" outlineLevel="7" x14ac:dyDescent="0.2">
      <c r="A29" s="221"/>
      <c r="B29" s="227"/>
      <c r="C29" s="642"/>
      <c r="D29" s="642"/>
      <c r="E29" s="642"/>
      <c r="F29" s="642"/>
      <c r="G29" s="642"/>
      <c r="H29" s="642"/>
      <c r="I29" s="401" t="s">
        <v>394</v>
      </c>
      <c r="J29" s="233" t="s">
        <v>256</v>
      </c>
      <c r="K29" s="233">
        <v>57000</v>
      </c>
      <c r="L29" s="318"/>
      <c r="M29" s="313"/>
      <c r="N29" s="233"/>
      <c r="O29" s="234">
        <v>12730</v>
      </c>
      <c r="P29" s="234"/>
      <c r="Q29" s="235">
        <v>1.3900006092192427E-2</v>
      </c>
      <c r="R29" s="45">
        <f>O29/K29</f>
        <v>0.22333333333333333</v>
      </c>
      <c r="T29" s="226"/>
      <c r="Y29" s="199"/>
      <c r="Z29" s="199"/>
    </row>
    <row r="30" spans="1:26" s="225" customFormat="1" ht="36" hidden="1" customHeight="1" outlineLevel="2" x14ac:dyDescent="0.2">
      <c r="A30" s="221"/>
      <c r="B30" s="227"/>
      <c r="C30" s="642"/>
      <c r="D30" s="642"/>
      <c r="E30" s="642"/>
      <c r="F30" s="642"/>
      <c r="G30" s="642"/>
      <c r="H30" s="642"/>
      <c r="I30" s="402" t="s">
        <v>6</v>
      </c>
      <c r="J30" s="238" t="s">
        <v>442</v>
      </c>
      <c r="K30" s="238"/>
      <c r="L30" s="317"/>
      <c r="M30" s="312"/>
      <c r="N30" s="307"/>
      <c r="O30" s="229"/>
      <c r="P30" s="229"/>
      <c r="Q30" s="239">
        <v>2.6336853648364595E-2</v>
      </c>
      <c r="R30" s="326">
        <f>SUMPRODUCT(R31:R33,Q31:Q33)/Q30</f>
        <v>0.66962962962962946</v>
      </c>
      <c r="S30" s="225">
        <v>18080</v>
      </c>
      <c r="T30" s="226">
        <f>S30-O30</f>
        <v>18080</v>
      </c>
      <c r="Y30" s="199"/>
      <c r="Z30" s="199"/>
    </row>
    <row r="31" spans="1:26" s="225" customFormat="1" ht="36" hidden="1" customHeight="1" outlineLevel="7" x14ac:dyDescent="0.2">
      <c r="A31" s="221"/>
      <c r="B31" s="227"/>
      <c r="C31" s="642"/>
      <c r="D31" s="642"/>
      <c r="E31" s="642"/>
      <c r="F31" s="642"/>
      <c r="G31" s="642"/>
      <c r="H31" s="642"/>
      <c r="I31" s="401" t="s">
        <v>392</v>
      </c>
      <c r="J31" s="233" t="s">
        <v>256</v>
      </c>
      <c r="K31" s="233">
        <v>27000</v>
      </c>
      <c r="L31" s="318"/>
      <c r="M31" s="313"/>
      <c r="N31" s="233"/>
      <c r="O31" s="234">
        <v>18080</v>
      </c>
      <c r="P31" s="234"/>
      <c r="Q31" s="235">
        <v>6.5842134120911487E-3</v>
      </c>
      <c r="R31" s="45">
        <f>O31/K31</f>
        <v>0.66962962962962957</v>
      </c>
      <c r="T31" s="226"/>
      <c r="Y31" s="199"/>
      <c r="Z31" s="199"/>
    </row>
    <row r="32" spans="1:26" s="225" customFormat="1" ht="36" hidden="1" customHeight="1" outlineLevel="7" x14ac:dyDescent="0.2">
      <c r="A32" s="221"/>
      <c r="B32" s="227"/>
      <c r="C32" s="642"/>
      <c r="D32" s="642"/>
      <c r="E32" s="642"/>
      <c r="F32" s="642"/>
      <c r="G32" s="642"/>
      <c r="H32" s="642"/>
      <c r="I32" s="401" t="s">
        <v>393</v>
      </c>
      <c r="J32" s="233" t="s">
        <v>256</v>
      </c>
      <c r="K32" s="233">
        <v>27000</v>
      </c>
      <c r="L32" s="318"/>
      <c r="M32" s="313"/>
      <c r="N32" s="233"/>
      <c r="O32" s="234">
        <v>18080</v>
      </c>
      <c r="P32" s="234"/>
      <c r="Q32" s="235">
        <v>1.5802112189018756E-2</v>
      </c>
      <c r="R32" s="45">
        <f>O32/K32</f>
        <v>0.66962962962962957</v>
      </c>
      <c r="T32" s="226"/>
      <c r="Y32" s="199"/>
      <c r="Z32" s="199"/>
    </row>
    <row r="33" spans="1:26" s="225" customFormat="1" ht="36" hidden="1" customHeight="1" outlineLevel="7" x14ac:dyDescent="0.2">
      <c r="A33" s="221"/>
      <c r="B33" s="227"/>
      <c r="C33" s="642"/>
      <c r="D33" s="642"/>
      <c r="E33" s="642"/>
      <c r="F33" s="642"/>
      <c r="G33" s="642"/>
      <c r="H33" s="642"/>
      <c r="I33" s="401" t="s">
        <v>394</v>
      </c>
      <c r="J33" s="233" t="s">
        <v>256</v>
      </c>
      <c r="K33" s="233">
        <v>27000</v>
      </c>
      <c r="L33" s="318"/>
      <c r="M33" s="313"/>
      <c r="N33" s="233"/>
      <c r="O33" s="234">
        <v>18080</v>
      </c>
      <c r="P33" s="234"/>
      <c r="Q33" s="235">
        <v>3.9505280472546889E-3</v>
      </c>
      <c r="R33" s="45">
        <f>O33/K33</f>
        <v>0.66962962962962957</v>
      </c>
      <c r="T33" s="226"/>
      <c r="Y33" s="199"/>
      <c r="Z33" s="199"/>
    </row>
    <row r="34" spans="1:26" s="225" customFormat="1" ht="64.5" customHeight="1" outlineLevel="1" x14ac:dyDescent="0.2">
      <c r="A34" s="221"/>
      <c r="B34" s="222"/>
      <c r="C34" s="222"/>
      <c r="D34" s="222"/>
      <c r="E34" s="222"/>
      <c r="F34" s="222"/>
      <c r="G34" s="222"/>
      <c r="H34" s="222"/>
      <c r="I34" s="403" t="s">
        <v>7</v>
      </c>
      <c r="J34" s="328"/>
      <c r="K34" s="328"/>
      <c r="L34" s="329"/>
      <c r="M34" s="330">
        <v>0.18890000000000001</v>
      </c>
      <c r="N34" s="328"/>
      <c r="O34" s="331"/>
      <c r="P34" s="331"/>
      <c r="Q34" s="332">
        <v>0.84999999999999987</v>
      </c>
      <c r="R34" s="333">
        <f>(R35*Q35+R41*Q41+R60*Q60+R809*Q809+R1012*Q1012)/Q34</f>
        <v>0.19331462589616569</v>
      </c>
      <c r="T34" s="226">
        <f t="shared" ref="T34:T97" si="0">S34-O34</f>
        <v>0</v>
      </c>
      <c r="Y34" s="199"/>
      <c r="Z34" s="199"/>
    </row>
    <row r="35" spans="1:26" s="225" customFormat="1" ht="47.25" customHeight="1" outlineLevel="2" x14ac:dyDescent="0.2">
      <c r="A35" s="221"/>
      <c r="B35" s="227"/>
      <c r="C35" s="248"/>
      <c r="D35" s="248"/>
      <c r="E35" s="248"/>
      <c r="F35" s="248"/>
      <c r="G35" s="248"/>
      <c r="H35" s="248"/>
      <c r="I35" s="404" t="s">
        <v>8</v>
      </c>
      <c r="J35" s="334"/>
      <c r="K35" s="334"/>
      <c r="L35" s="335"/>
      <c r="M35" s="336">
        <v>0.47489999999999999</v>
      </c>
      <c r="N35" s="334"/>
      <c r="O35" s="337"/>
      <c r="P35" s="337"/>
      <c r="Q35" s="338">
        <v>3.5989391771019688E-2</v>
      </c>
      <c r="R35" s="339">
        <f>(R36*Q36+R39*Q39)/Q35</f>
        <v>0.49657730090411251</v>
      </c>
      <c r="T35" s="226">
        <f t="shared" si="0"/>
        <v>0</v>
      </c>
      <c r="Y35" s="199"/>
      <c r="Z35" s="199"/>
    </row>
    <row r="36" spans="1:26" s="225" customFormat="1" ht="47.25" customHeight="1" outlineLevel="3" x14ac:dyDescent="0.2">
      <c r="A36" s="221"/>
      <c r="B36" s="227"/>
      <c r="C36" s="248"/>
      <c r="D36" s="254"/>
      <c r="E36" s="254"/>
      <c r="F36" s="254"/>
      <c r="G36" s="254"/>
      <c r="H36" s="254"/>
      <c r="I36" s="405" t="s">
        <v>9</v>
      </c>
      <c r="J36" s="340"/>
      <c r="K36" s="340"/>
      <c r="L36" s="341"/>
      <c r="M36" s="342"/>
      <c r="N36" s="340"/>
      <c r="O36" s="343"/>
      <c r="P36" s="343"/>
      <c r="Q36" s="344">
        <v>3.2493663685152066E-2</v>
      </c>
      <c r="R36" s="345">
        <f>(R37*Q37+R38*Q38)/Q36</f>
        <v>0.54999999999999993</v>
      </c>
      <c r="T36" s="226">
        <f t="shared" si="0"/>
        <v>0</v>
      </c>
      <c r="Y36" s="199"/>
      <c r="Z36" s="199"/>
    </row>
    <row r="37" spans="1:26" s="225" customFormat="1" ht="47.25" customHeight="1" outlineLevel="7" x14ac:dyDescent="0.2">
      <c r="A37" s="221"/>
      <c r="B37" s="227"/>
      <c r="C37" s="248"/>
      <c r="D37" s="254"/>
      <c r="E37" s="254"/>
      <c r="F37" s="254"/>
      <c r="G37" s="254"/>
      <c r="H37" s="254"/>
      <c r="I37" s="406" t="s">
        <v>10</v>
      </c>
      <c r="J37" s="346" t="s">
        <v>257</v>
      </c>
      <c r="K37" s="346">
        <v>100</v>
      </c>
      <c r="L37" s="347">
        <f t="shared" ref="L37:L75" si="1">M37*K37</f>
        <v>100</v>
      </c>
      <c r="M37" s="348">
        <v>1</v>
      </c>
      <c r="N37" s="349">
        <f>O37-L37</f>
        <v>0</v>
      </c>
      <c r="O37" s="350">
        <v>100</v>
      </c>
      <c r="P37" s="350"/>
      <c r="Q37" s="351">
        <v>1.2997465474060825E-2</v>
      </c>
      <c r="R37" s="352">
        <f>O37/K37</f>
        <v>1</v>
      </c>
      <c r="S37" s="225">
        <v>100</v>
      </c>
      <c r="T37" s="226">
        <f t="shared" si="0"/>
        <v>0</v>
      </c>
      <c r="Y37" s="199"/>
      <c r="Z37" s="199"/>
    </row>
    <row r="38" spans="1:26" s="225" customFormat="1" ht="47.25" customHeight="1" outlineLevel="7" x14ac:dyDescent="0.2">
      <c r="A38" s="221"/>
      <c r="B38" s="227"/>
      <c r="C38" s="248"/>
      <c r="D38" s="254"/>
      <c r="E38" s="254"/>
      <c r="F38" s="254"/>
      <c r="G38" s="254"/>
      <c r="H38" s="254"/>
      <c r="I38" s="406" t="s">
        <v>11</v>
      </c>
      <c r="J38" s="346" t="s">
        <v>257</v>
      </c>
      <c r="K38" s="346">
        <v>100</v>
      </c>
      <c r="L38" s="347">
        <f t="shared" si="1"/>
        <v>21</v>
      </c>
      <c r="M38" s="348">
        <v>0.21</v>
      </c>
      <c r="N38" s="353">
        <f t="shared" ref="N38:N93" si="2">O38-L38</f>
        <v>4</v>
      </c>
      <c r="O38" s="350">
        <v>25</v>
      </c>
      <c r="P38" s="350"/>
      <c r="Q38" s="351">
        <v>1.9496198211091238E-2</v>
      </c>
      <c r="R38" s="352">
        <f>O38/K38</f>
        <v>0.25</v>
      </c>
      <c r="S38" s="225">
        <v>27</v>
      </c>
      <c r="T38" s="226">
        <f t="shared" si="0"/>
        <v>2</v>
      </c>
      <c r="Y38" s="199"/>
      <c r="Z38" s="199"/>
    </row>
    <row r="39" spans="1:26" s="225" customFormat="1" ht="47.25" customHeight="1" outlineLevel="3" collapsed="1" x14ac:dyDescent="0.2">
      <c r="A39" s="221"/>
      <c r="B39" s="227"/>
      <c r="C39" s="248"/>
      <c r="D39" s="254"/>
      <c r="E39" s="254"/>
      <c r="F39" s="254"/>
      <c r="G39" s="254"/>
      <c r="H39" s="254"/>
      <c r="I39" s="405" t="s">
        <v>12</v>
      </c>
      <c r="J39" s="340"/>
      <c r="K39" s="340"/>
      <c r="L39" s="341"/>
      <c r="M39" s="342"/>
      <c r="N39" s="340">
        <f t="shared" si="2"/>
        <v>0</v>
      </c>
      <c r="O39" s="343"/>
      <c r="P39" s="343"/>
      <c r="Q39" s="344">
        <v>3.4957280858676212E-3</v>
      </c>
      <c r="R39" s="345">
        <f>R40</f>
        <v>0</v>
      </c>
      <c r="T39" s="226">
        <f t="shared" si="0"/>
        <v>0</v>
      </c>
      <c r="Y39" s="199"/>
      <c r="Z39" s="199"/>
    </row>
    <row r="40" spans="1:26" s="225" customFormat="1" ht="47.25" hidden="1" customHeight="1" outlineLevel="7" x14ac:dyDescent="0.2">
      <c r="A40" s="221"/>
      <c r="B40" s="227"/>
      <c r="C40" s="248"/>
      <c r="D40" s="254"/>
      <c r="E40" s="254"/>
      <c r="F40" s="254"/>
      <c r="G40" s="254"/>
      <c r="H40" s="254"/>
      <c r="I40" s="407" t="s">
        <v>12</v>
      </c>
      <c r="J40" s="354" t="s">
        <v>257</v>
      </c>
      <c r="K40" s="354">
        <v>100</v>
      </c>
      <c r="L40" s="355">
        <f t="shared" si="1"/>
        <v>0</v>
      </c>
      <c r="M40" s="356">
        <v>0</v>
      </c>
      <c r="N40" s="357">
        <f t="shared" si="2"/>
        <v>0</v>
      </c>
      <c r="O40" s="350">
        <v>0</v>
      </c>
      <c r="P40" s="350"/>
      <c r="Q40" s="351">
        <v>3.4957280858676212E-3</v>
      </c>
      <c r="R40" s="352">
        <f>O40/K40</f>
        <v>0</v>
      </c>
      <c r="T40" s="226">
        <f t="shared" si="0"/>
        <v>0</v>
      </c>
      <c r="Y40" s="199"/>
      <c r="Z40" s="199"/>
    </row>
    <row r="41" spans="1:26" s="225" customFormat="1" ht="47.25" customHeight="1" outlineLevel="2" x14ac:dyDescent="0.2">
      <c r="A41" s="221"/>
      <c r="B41" s="227"/>
      <c r="C41" s="248"/>
      <c r="D41" s="248"/>
      <c r="E41" s="248"/>
      <c r="F41" s="248"/>
      <c r="G41" s="248"/>
      <c r="H41" s="248"/>
      <c r="I41" s="404" t="s">
        <v>13</v>
      </c>
      <c r="J41" s="334" t="s">
        <v>443</v>
      </c>
      <c r="K41" s="334"/>
      <c r="L41" s="335"/>
      <c r="M41" s="336">
        <v>0.2</v>
      </c>
      <c r="N41" s="334">
        <f t="shared" si="2"/>
        <v>0</v>
      </c>
      <c r="O41" s="337"/>
      <c r="P41" s="337"/>
      <c r="Q41" s="338">
        <v>6.452008180865984E-3</v>
      </c>
      <c r="R41" s="358">
        <f>(R42*Q42+R48*Q48+R51*Q51+R54*Q54+R56*Q56+R58*Q58)/Q41</f>
        <v>0.25</v>
      </c>
      <c r="T41" s="226">
        <f t="shared" si="0"/>
        <v>0</v>
      </c>
      <c r="Y41" s="199"/>
      <c r="Z41" s="199"/>
    </row>
    <row r="42" spans="1:26" s="225" customFormat="1" ht="47.25" customHeight="1" outlineLevel="3" x14ac:dyDescent="0.2">
      <c r="A42" s="221"/>
      <c r="B42" s="227"/>
      <c r="C42" s="248"/>
      <c r="D42" s="254"/>
      <c r="E42" s="254"/>
      <c r="F42" s="254"/>
      <c r="G42" s="254"/>
      <c r="H42" s="254"/>
      <c r="I42" s="405" t="s">
        <v>14</v>
      </c>
      <c r="J42" s="340" t="s">
        <v>443</v>
      </c>
      <c r="K42" s="340"/>
      <c r="L42" s="341"/>
      <c r="M42" s="342">
        <v>0.8</v>
      </c>
      <c r="N42" s="340">
        <f t="shared" si="2"/>
        <v>0</v>
      </c>
      <c r="O42" s="343"/>
      <c r="P42" s="343"/>
      <c r="Q42" s="344">
        <v>1.613002045216496E-3</v>
      </c>
      <c r="R42" s="345">
        <f>SUMPRODUCT(R43:R47,$Q$43:$Q$47)/$Q$42</f>
        <v>1</v>
      </c>
      <c r="T42" s="226">
        <f t="shared" si="0"/>
        <v>0</v>
      </c>
      <c r="Y42" s="199"/>
      <c r="Z42" s="199"/>
    </row>
    <row r="43" spans="1:26" s="225" customFormat="1" ht="47.25" customHeight="1" outlineLevel="7" x14ac:dyDescent="0.2">
      <c r="A43" s="221"/>
      <c r="B43" s="227"/>
      <c r="C43" s="248"/>
      <c r="D43" s="254"/>
      <c r="E43" s="254" t="s">
        <v>223</v>
      </c>
      <c r="F43" s="254"/>
      <c r="G43" s="254"/>
      <c r="H43" s="254"/>
      <c r="I43" s="406" t="s">
        <v>225</v>
      </c>
      <c r="J43" s="346" t="s">
        <v>257</v>
      </c>
      <c r="K43" s="354">
        <v>100</v>
      </c>
      <c r="L43" s="355">
        <f t="shared" si="1"/>
        <v>100</v>
      </c>
      <c r="M43" s="356">
        <v>1</v>
      </c>
      <c r="N43" s="357">
        <f t="shared" si="2"/>
        <v>0</v>
      </c>
      <c r="O43" s="350">
        <v>100</v>
      </c>
      <c r="P43" s="350"/>
      <c r="Q43" s="351">
        <v>4.8390061356494879E-4</v>
      </c>
      <c r="R43" s="352">
        <f>O43/K43</f>
        <v>1</v>
      </c>
      <c r="S43" s="225">
        <v>100</v>
      </c>
      <c r="T43" s="226">
        <f t="shared" si="0"/>
        <v>0</v>
      </c>
      <c r="Y43" s="199"/>
      <c r="Z43" s="199"/>
    </row>
    <row r="44" spans="1:26" s="225" customFormat="1" ht="47.25" customHeight="1" outlineLevel="7" x14ac:dyDescent="0.2">
      <c r="A44" s="221"/>
      <c r="B44" s="227"/>
      <c r="C44" s="248"/>
      <c r="D44" s="254"/>
      <c r="E44" s="254"/>
      <c r="F44" s="254"/>
      <c r="G44" s="254"/>
      <c r="H44" s="254"/>
      <c r="I44" s="406" t="s">
        <v>229</v>
      </c>
      <c r="J44" s="346" t="s">
        <v>257</v>
      </c>
      <c r="K44" s="354">
        <v>100</v>
      </c>
      <c r="L44" s="355">
        <f t="shared" si="1"/>
        <v>100</v>
      </c>
      <c r="M44" s="356">
        <v>1</v>
      </c>
      <c r="N44" s="357">
        <f t="shared" si="2"/>
        <v>0</v>
      </c>
      <c r="O44" s="350">
        <v>100</v>
      </c>
      <c r="P44" s="350"/>
      <c r="Q44" s="351">
        <v>4.8390061356494879E-4</v>
      </c>
      <c r="R44" s="352">
        <f>O44/K44</f>
        <v>1</v>
      </c>
      <c r="S44" s="225">
        <v>100</v>
      </c>
      <c r="T44" s="226">
        <f t="shared" si="0"/>
        <v>0</v>
      </c>
      <c r="Y44" s="199"/>
      <c r="Z44" s="199"/>
    </row>
    <row r="45" spans="1:26" s="225" customFormat="1" ht="47.25" customHeight="1" outlineLevel="7" x14ac:dyDescent="0.2">
      <c r="A45" s="221"/>
      <c r="B45" s="227"/>
      <c r="C45" s="248"/>
      <c r="D45" s="254"/>
      <c r="E45" s="254"/>
      <c r="F45" s="254"/>
      <c r="G45" s="254"/>
      <c r="H45" s="254"/>
      <c r="I45" s="406" t="s">
        <v>228</v>
      </c>
      <c r="J45" s="346" t="s">
        <v>257</v>
      </c>
      <c r="K45" s="354">
        <v>100</v>
      </c>
      <c r="L45" s="355">
        <f t="shared" si="1"/>
        <v>0</v>
      </c>
      <c r="M45" s="356">
        <v>0</v>
      </c>
      <c r="N45" s="357">
        <f t="shared" si="2"/>
        <v>100</v>
      </c>
      <c r="O45" s="350">
        <v>100</v>
      </c>
      <c r="P45" s="350"/>
      <c r="Q45" s="351">
        <v>1.6130020452164961E-4</v>
      </c>
      <c r="R45" s="352">
        <f>O45/K45</f>
        <v>1</v>
      </c>
      <c r="T45" s="226">
        <f t="shared" si="0"/>
        <v>-100</v>
      </c>
      <c r="Y45" s="199"/>
      <c r="Z45" s="199"/>
    </row>
    <row r="46" spans="1:26" s="225" customFormat="1" ht="47.25" customHeight="1" outlineLevel="7" x14ac:dyDescent="0.2">
      <c r="A46" s="221"/>
      <c r="B46" s="227"/>
      <c r="C46" s="248"/>
      <c r="D46" s="254"/>
      <c r="E46" s="254"/>
      <c r="F46" s="254"/>
      <c r="G46" s="254"/>
      <c r="H46" s="254"/>
      <c r="I46" s="406" t="s">
        <v>226</v>
      </c>
      <c r="J46" s="346" t="s">
        <v>257</v>
      </c>
      <c r="K46" s="354">
        <v>100</v>
      </c>
      <c r="L46" s="355">
        <f t="shared" si="1"/>
        <v>0</v>
      </c>
      <c r="M46" s="356">
        <v>0</v>
      </c>
      <c r="N46" s="357">
        <f t="shared" si="2"/>
        <v>100</v>
      </c>
      <c r="O46" s="350">
        <v>100</v>
      </c>
      <c r="P46" s="350"/>
      <c r="Q46" s="351">
        <v>1.6130020452164961E-4</v>
      </c>
      <c r="R46" s="352">
        <f>O46/K46</f>
        <v>1</v>
      </c>
      <c r="T46" s="226">
        <f t="shared" si="0"/>
        <v>-100</v>
      </c>
      <c r="Y46" s="199"/>
      <c r="Z46" s="199"/>
    </row>
    <row r="47" spans="1:26" s="225" customFormat="1" ht="47.25" customHeight="1" outlineLevel="7" x14ac:dyDescent="0.2">
      <c r="A47" s="221"/>
      <c r="B47" s="227"/>
      <c r="C47" s="248"/>
      <c r="D47" s="254"/>
      <c r="E47" s="254"/>
      <c r="F47" s="254"/>
      <c r="G47" s="254"/>
      <c r="H47" s="254"/>
      <c r="I47" s="406" t="s">
        <v>227</v>
      </c>
      <c r="J47" s="346" t="s">
        <v>257</v>
      </c>
      <c r="K47" s="354">
        <v>100</v>
      </c>
      <c r="L47" s="355">
        <f t="shared" si="1"/>
        <v>100</v>
      </c>
      <c r="M47" s="356">
        <v>1</v>
      </c>
      <c r="N47" s="357">
        <f t="shared" si="2"/>
        <v>0</v>
      </c>
      <c r="O47" s="350">
        <v>100</v>
      </c>
      <c r="P47" s="350"/>
      <c r="Q47" s="351">
        <v>3.2260040904329921E-4</v>
      </c>
      <c r="R47" s="352">
        <f>O47/K47</f>
        <v>1</v>
      </c>
      <c r="S47" s="225">
        <v>95</v>
      </c>
      <c r="T47" s="226">
        <f t="shared" si="0"/>
        <v>-5</v>
      </c>
      <c r="Y47" s="199"/>
      <c r="Z47" s="199"/>
    </row>
    <row r="48" spans="1:26" s="225" customFormat="1" ht="47.25" customHeight="1" outlineLevel="3" collapsed="1" x14ac:dyDescent="0.2">
      <c r="A48" s="221"/>
      <c r="B48" s="227"/>
      <c r="C48" s="248"/>
      <c r="D48" s="254"/>
      <c r="E48" s="254"/>
      <c r="F48" s="254"/>
      <c r="G48" s="254"/>
      <c r="H48" s="254"/>
      <c r="I48" s="405" t="s">
        <v>15</v>
      </c>
      <c r="J48" s="340" t="s">
        <v>443</v>
      </c>
      <c r="K48" s="340"/>
      <c r="L48" s="341"/>
      <c r="M48" s="342">
        <v>0</v>
      </c>
      <c r="N48" s="340">
        <f t="shared" si="2"/>
        <v>0</v>
      </c>
      <c r="O48" s="343"/>
      <c r="P48" s="343"/>
      <c r="Q48" s="344">
        <v>6.4520081808659843E-4</v>
      </c>
      <c r="R48" s="345">
        <f>(R49*Q49+R50*Q50)/Q48</f>
        <v>0</v>
      </c>
      <c r="T48" s="226">
        <f t="shared" si="0"/>
        <v>0</v>
      </c>
      <c r="Y48" s="199"/>
      <c r="Z48" s="199"/>
    </row>
    <row r="49" spans="1:26" s="225" customFormat="1" ht="47.25" hidden="1" customHeight="1" outlineLevel="7" x14ac:dyDescent="0.2">
      <c r="A49" s="221"/>
      <c r="B49" s="227"/>
      <c r="C49" s="248"/>
      <c r="D49" s="254"/>
      <c r="E49" s="254"/>
      <c r="F49" s="254"/>
      <c r="G49" s="254"/>
      <c r="H49" s="254"/>
      <c r="I49" s="406" t="s">
        <v>230</v>
      </c>
      <c r="J49" s="346" t="s">
        <v>257</v>
      </c>
      <c r="K49" s="354">
        <v>100</v>
      </c>
      <c r="L49" s="355">
        <f>M49*K49</f>
        <v>0</v>
      </c>
      <c r="M49" s="356">
        <v>0</v>
      </c>
      <c r="N49" s="357">
        <f t="shared" si="2"/>
        <v>0</v>
      </c>
      <c r="O49" s="350">
        <v>0</v>
      </c>
      <c r="P49" s="350"/>
      <c r="Q49" s="351">
        <v>4.5164057266061891E-4</v>
      </c>
      <c r="R49" s="352">
        <f>O49/K49</f>
        <v>0</v>
      </c>
      <c r="T49" s="226">
        <f t="shared" si="0"/>
        <v>0</v>
      </c>
      <c r="Y49" s="199"/>
      <c r="Z49" s="199"/>
    </row>
    <row r="50" spans="1:26" s="225" customFormat="1" ht="47.25" hidden="1" customHeight="1" outlineLevel="7" x14ac:dyDescent="0.2">
      <c r="A50" s="221"/>
      <c r="B50" s="227"/>
      <c r="C50" s="248"/>
      <c r="D50" s="254"/>
      <c r="E50" s="254"/>
      <c r="F50" s="254"/>
      <c r="G50" s="254"/>
      <c r="H50" s="254"/>
      <c r="I50" s="406" t="s">
        <v>231</v>
      </c>
      <c r="J50" s="346" t="s">
        <v>257</v>
      </c>
      <c r="K50" s="354">
        <v>100</v>
      </c>
      <c r="L50" s="355">
        <f t="shared" si="1"/>
        <v>0</v>
      </c>
      <c r="M50" s="356">
        <v>0</v>
      </c>
      <c r="N50" s="357">
        <f t="shared" si="2"/>
        <v>0</v>
      </c>
      <c r="O50" s="350">
        <v>0</v>
      </c>
      <c r="P50" s="350"/>
      <c r="Q50" s="351">
        <v>1.9356024542597952E-4</v>
      </c>
      <c r="R50" s="352">
        <f>O50/K50</f>
        <v>0</v>
      </c>
      <c r="T50" s="226">
        <f t="shared" si="0"/>
        <v>0</v>
      </c>
      <c r="Y50" s="199"/>
      <c r="Z50" s="199"/>
    </row>
    <row r="51" spans="1:26" s="225" customFormat="1" ht="47.25" customHeight="1" outlineLevel="3" collapsed="1" x14ac:dyDescent="0.2">
      <c r="A51" s="221"/>
      <c r="B51" s="227"/>
      <c r="C51" s="248"/>
      <c r="D51" s="254"/>
      <c r="E51" s="254"/>
      <c r="F51" s="254"/>
      <c r="G51" s="254"/>
      <c r="H51" s="254"/>
      <c r="I51" s="405" t="s">
        <v>16</v>
      </c>
      <c r="J51" s="340" t="s">
        <v>443</v>
      </c>
      <c r="K51" s="340"/>
      <c r="L51" s="341"/>
      <c r="M51" s="342">
        <v>0</v>
      </c>
      <c r="N51" s="340">
        <f t="shared" si="2"/>
        <v>0</v>
      </c>
      <c r="O51" s="343"/>
      <c r="P51" s="343"/>
      <c r="Q51" s="344">
        <v>6.4520081808659843E-4</v>
      </c>
      <c r="R51" s="345">
        <f>(R52*Q52+R53*Q53)/Q51</f>
        <v>0</v>
      </c>
      <c r="T51" s="226">
        <f t="shared" si="0"/>
        <v>0</v>
      </c>
      <c r="Y51" s="199"/>
      <c r="Z51" s="199"/>
    </row>
    <row r="52" spans="1:26" s="225" customFormat="1" ht="47.25" hidden="1" customHeight="1" outlineLevel="7" x14ac:dyDescent="0.2">
      <c r="A52" s="221"/>
      <c r="B52" s="227"/>
      <c r="C52" s="248"/>
      <c r="D52" s="254"/>
      <c r="E52" s="254"/>
      <c r="F52" s="254"/>
      <c r="G52" s="254"/>
      <c r="H52" s="254"/>
      <c r="I52" s="406" t="s">
        <v>232</v>
      </c>
      <c r="J52" s="346" t="s">
        <v>257</v>
      </c>
      <c r="K52" s="354">
        <v>100</v>
      </c>
      <c r="L52" s="355">
        <f t="shared" si="1"/>
        <v>0</v>
      </c>
      <c r="M52" s="356">
        <v>0</v>
      </c>
      <c r="N52" s="357">
        <f t="shared" si="2"/>
        <v>0</v>
      </c>
      <c r="O52" s="350">
        <v>0</v>
      </c>
      <c r="P52" s="350"/>
      <c r="Q52" s="351">
        <v>4.5164057266061891E-4</v>
      </c>
      <c r="R52" s="352">
        <f>O52/K52</f>
        <v>0</v>
      </c>
      <c r="T52" s="226">
        <f t="shared" si="0"/>
        <v>0</v>
      </c>
      <c r="Y52" s="199"/>
      <c r="Z52" s="199"/>
    </row>
    <row r="53" spans="1:26" s="225" customFormat="1" ht="47.25" hidden="1" customHeight="1" outlineLevel="7" x14ac:dyDescent="0.2">
      <c r="A53" s="221"/>
      <c r="B53" s="227"/>
      <c r="C53" s="248"/>
      <c r="D53" s="254"/>
      <c r="E53" s="254"/>
      <c r="F53" s="254"/>
      <c r="G53" s="254"/>
      <c r="H53" s="254"/>
      <c r="I53" s="406" t="s">
        <v>231</v>
      </c>
      <c r="J53" s="346" t="s">
        <v>257</v>
      </c>
      <c r="K53" s="354">
        <v>100</v>
      </c>
      <c r="L53" s="355">
        <f t="shared" si="1"/>
        <v>0</v>
      </c>
      <c r="M53" s="356">
        <v>0</v>
      </c>
      <c r="N53" s="357">
        <f t="shared" si="2"/>
        <v>0</v>
      </c>
      <c r="O53" s="350">
        <v>0</v>
      </c>
      <c r="P53" s="350"/>
      <c r="Q53" s="351">
        <v>1.9356024542597952E-4</v>
      </c>
      <c r="R53" s="352">
        <f>O53/K53</f>
        <v>0</v>
      </c>
      <c r="T53" s="226">
        <f t="shared" si="0"/>
        <v>0</v>
      </c>
      <c r="Y53" s="199"/>
      <c r="Z53" s="199"/>
    </row>
    <row r="54" spans="1:26" s="225" customFormat="1" ht="47.25" customHeight="1" outlineLevel="3" collapsed="1" x14ac:dyDescent="0.2">
      <c r="A54" s="221"/>
      <c r="B54" s="227"/>
      <c r="C54" s="248"/>
      <c r="D54" s="254"/>
      <c r="E54" s="254"/>
      <c r="F54" s="254"/>
      <c r="G54" s="254"/>
      <c r="H54" s="254"/>
      <c r="I54" s="405" t="s">
        <v>17</v>
      </c>
      <c r="J54" s="340" t="s">
        <v>443</v>
      </c>
      <c r="K54" s="340"/>
      <c r="L54" s="341"/>
      <c r="M54" s="342">
        <v>0</v>
      </c>
      <c r="N54" s="340">
        <f t="shared" si="2"/>
        <v>0</v>
      </c>
      <c r="O54" s="343"/>
      <c r="P54" s="343"/>
      <c r="Q54" s="344">
        <v>1.2904016361731971E-3</v>
      </c>
      <c r="R54" s="345">
        <f>R55</f>
        <v>0</v>
      </c>
      <c r="T54" s="226">
        <f t="shared" si="0"/>
        <v>0</v>
      </c>
      <c r="Y54" s="199"/>
      <c r="Z54" s="199"/>
    </row>
    <row r="55" spans="1:26" s="225" customFormat="1" ht="47.25" hidden="1" customHeight="1" outlineLevel="7" x14ac:dyDescent="0.2">
      <c r="A55" s="221"/>
      <c r="B55" s="227"/>
      <c r="C55" s="248"/>
      <c r="D55" s="254"/>
      <c r="E55" s="254"/>
      <c r="F55" s="254"/>
      <c r="G55" s="254"/>
      <c r="H55" s="254"/>
      <c r="I55" s="406" t="s">
        <v>17</v>
      </c>
      <c r="J55" s="346" t="s">
        <v>257</v>
      </c>
      <c r="K55" s="354">
        <v>100</v>
      </c>
      <c r="L55" s="355">
        <f t="shared" si="1"/>
        <v>0</v>
      </c>
      <c r="M55" s="356">
        <v>0</v>
      </c>
      <c r="N55" s="357">
        <f t="shared" si="2"/>
        <v>0</v>
      </c>
      <c r="O55" s="350">
        <v>0</v>
      </c>
      <c r="P55" s="350"/>
      <c r="Q55" s="351">
        <v>1.2904016361731971E-3</v>
      </c>
      <c r="R55" s="352">
        <f>O55/K55</f>
        <v>0</v>
      </c>
      <c r="T55" s="226">
        <f t="shared" si="0"/>
        <v>0</v>
      </c>
      <c r="Y55" s="199"/>
      <c r="Z55" s="199"/>
    </row>
    <row r="56" spans="1:26" s="225" customFormat="1" ht="47.25" customHeight="1" outlineLevel="3" collapsed="1" x14ac:dyDescent="0.2">
      <c r="A56" s="221"/>
      <c r="B56" s="227"/>
      <c r="C56" s="248"/>
      <c r="D56" s="254"/>
      <c r="E56" s="254"/>
      <c r="F56" s="254"/>
      <c r="G56" s="254"/>
      <c r="H56" s="254"/>
      <c r="I56" s="405" t="s">
        <v>18</v>
      </c>
      <c r="J56" s="340" t="s">
        <v>443</v>
      </c>
      <c r="K56" s="340"/>
      <c r="L56" s="341"/>
      <c r="M56" s="342">
        <v>0</v>
      </c>
      <c r="N56" s="340">
        <f t="shared" si="2"/>
        <v>0</v>
      </c>
      <c r="O56" s="343"/>
      <c r="P56" s="343"/>
      <c r="Q56" s="344">
        <v>1.9356024542597956E-3</v>
      </c>
      <c r="R56" s="345">
        <f>R57</f>
        <v>0</v>
      </c>
      <c r="T56" s="226">
        <f t="shared" si="0"/>
        <v>0</v>
      </c>
      <c r="Y56" s="199"/>
      <c r="Z56" s="199"/>
    </row>
    <row r="57" spans="1:26" s="225" customFormat="1" ht="47.25" hidden="1" customHeight="1" outlineLevel="7" x14ac:dyDescent="0.2">
      <c r="A57" s="221"/>
      <c r="B57" s="227"/>
      <c r="C57" s="248"/>
      <c r="D57" s="254"/>
      <c r="E57" s="254"/>
      <c r="F57" s="254"/>
      <c r="G57" s="254"/>
      <c r="H57" s="254"/>
      <c r="I57" s="406" t="s">
        <v>18</v>
      </c>
      <c r="J57" s="346" t="s">
        <v>257</v>
      </c>
      <c r="K57" s="354">
        <v>100</v>
      </c>
      <c r="L57" s="355">
        <f t="shared" si="1"/>
        <v>0</v>
      </c>
      <c r="M57" s="356">
        <v>0</v>
      </c>
      <c r="N57" s="357">
        <f t="shared" si="2"/>
        <v>0</v>
      </c>
      <c r="O57" s="350">
        <v>0</v>
      </c>
      <c r="P57" s="350"/>
      <c r="Q57" s="351">
        <v>1.9356024542597956E-3</v>
      </c>
      <c r="R57" s="352">
        <f>O57/K57</f>
        <v>0</v>
      </c>
      <c r="T57" s="226">
        <f t="shared" si="0"/>
        <v>0</v>
      </c>
      <c r="Y57" s="199"/>
      <c r="Z57" s="199"/>
    </row>
    <row r="58" spans="1:26" s="225" customFormat="1" ht="47.25" customHeight="1" outlineLevel="3" collapsed="1" x14ac:dyDescent="0.2">
      <c r="A58" s="221"/>
      <c r="B58" s="227"/>
      <c r="C58" s="248"/>
      <c r="D58" s="254"/>
      <c r="E58" s="254"/>
      <c r="F58" s="254"/>
      <c r="G58" s="254"/>
      <c r="H58" s="254"/>
      <c r="I58" s="405" t="s">
        <v>19</v>
      </c>
      <c r="J58" s="340" t="s">
        <v>443</v>
      </c>
      <c r="K58" s="340"/>
      <c r="L58" s="341"/>
      <c r="M58" s="342">
        <v>0</v>
      </c>
      <c r="N58" s="340">
        <f t="shared" si="2"/>
        <v>0</v>
      </c>
      <c r="O58" s="343"/>
      <c r="P58" s="343"/>
      <c r="Q58" s="344">
        <v>3.2260040904329927E-4</v>
      </c>
      <c r="R58" s="345">
        <f>R59</f>
        <v>0</v>
      </c>
      <c r="T58" s="226">
        <f t="shared" si="0"/>
        <v>0</v>
      </c>
      <c r="Y58" s="199"/>
      <c r="Z58" s="199"/>
    </row>
    <row r="59" spans="1:26" s="225" customFormat="1" ht="47.25" hidden="1" customHeight="1" outlineLevel="7" x14ac:dyDescent="0.2">
      <c r="A59" s="221"/>
      <c r="B59" s="227"/>
      <c r="C59" s="248"/>
      <c r="D59" s="254"/>
      <c r="E59" s="254"/>
      <c r="F59" s="254"/>
      <c r="G59" s="254"/>
      <c r="H59" s="254"/>
      <c r="I59" s="406" t="s">
        <v>19</v>
      </c>
      <c r="J59" s="346" t="s">
        <v>257</v>
      </c>
      <c r="K59" s="354">
        <v>100</v>
      </c>
      <c r="L59" s="355">
        <f t="shared" si="1"/>
        <v>0</v>
      </c>
      <c r="M59" s="356">
        <v>0</v>
      </c>
      <c r="N59" s="357">
        <f t="shared" si="2"/>
        <v>0</v>
      </c>
      <c r="O59" s="350">
        <v>0</v>
      </c>
      <c r="P59" s="350"/>
      <c r="Q59" s="351">
        <v>3.2260040904329927E-4</v>
      </c>
      <c r="R59" s="352">
        <f>O59/K59</f>
        <v>0</v>
      </c>
      <c r="T59" s="226">
        <f t="shared" si="0"/>
        <v>0</v>
      </c>
      <c r="Y59" s="199"/>
      <c r="Z59" s="199"/>
    </row>
    <row r="60" spans="1:26" s="225" customFormat="1" ht="47.25" customHeight="1" outlineLevel="2" x14ac:dyDescent="0.2">
      <c r="A60" s="221"/>
      <c r="B60" s="227"/>
      <c r="C60" s="248"/>
      <c r="D60" s="248"/>
      <c r="E60" s="248"/>
      <c r="F60" s="248"/>
      <c r="G60" s="248"/>
      <c r="H60" s="248"/>
      <c r="I60" s="404" t="s">
        <v>20</v>
      </c>
      <c r="J60" s="334"/>
      <c r="K60" s="334"/>
      <c r="L60" s="335"/>
      <c r="M60" s="336">
        <v>0.27039999999999997</v>
      </c>
      <c r="N60" s="334">
        <f t="shared" si="2"/>
        <v>0</v>
      </c>
      <c r="O60" s="337"/>
      <c r="P60" s="337"/>
      <c r="Q60" s="338">
        <v>0.43738063922338838</v>
      </c>
      <c r="R60" s="358">
        <f>(R61*Q61+R76*Q76+R211*Q211+R296*Q296+R311*Q311+R579*Q579+R582*Q582)/Q60</f>
        <v>0.28310059074715621</v>
      </c>
      <c r="T60" s="226">
        <f t="shared" si="0"/>
        <v>0</v>
      </c>
      <c r="Y60" s="199"/>
      <c r="Z60" s="199"/>
    </row>
    <row r="61" spans="1:26" s="225" customFormat="1" ht="47.25" customHeight="1" outlineLevel="3" x14ac:dyDescent="0.2">
      <c r="A61" s="221"/>
      <c r="B61" s="227"/>
      <c r="C61" s="248"/>
      <c r="D61" s="248"/>
      <c r="E61" s="254"/>
      <c r="F61" s="254"/>
      <c r="G61" s="254"/>
      <c r="H61" s="254"/>
      <c r="I61" s="405" t="s">
        <v>21</v>
      </c>
      <c r="J61" s="340" t="s">
        <v>444</v>
      </c>
      <c r="K61" s="340"/>
      <c r="L61" s="341"/>
      <c r="M61" s="342">
        <v>0.30199999999999999</v>
      </c>
      <c r="N61" s="340">
        <f t="shared" si="2"/>
        <v>0</v>
      </c>
      <c r="O61" s="343"/>
      <c r="P61" s="343"/>
      <c r="Q61" s="344">
        <v>2.5269960524327492E-2</v>
      </c>
      <c r="R61" s="345">
        <f>SUMPRODUCT(R62:R75,$Q$62:$Q$75)/$Q$61</f>
        <v>0.62000000000000011</v>
      </c>
      <c r="T61" s="226">
        <f t="shared" si="0"/>
        <v>0</v>
      </c>
      <c r="Y61" s="199"/>
      <c r="Z61" s="199"/>
    </row>
    <row r="62" spans="1:26" s="225" customFormat="1" ht="47.25" customHeight="1" outlineLevel="7" x14ac:dyDescent="0.2">
      <c r="A62" s="221"/>
      <c r="B62" s="227"/>
      <c r="C62" s="248"/>
      <c r="D62" s="248"/>
      <c r="E62" s="254"/>
      <c r="F62" s="254"/>
      <c r="G62" s="254"/>
      <c r="H62" s="254"/>
      <c r="I62" s="407" t="s">
        <v>22</v>
      </c>
      <c r="J62" s="354" t="s">
        <v>257</v>
      </c>
      <c r="K62" s="354">
        <v>100</v>
      </c>
      <c r="L62" s="355">
        <f t="shared" si="1"/>
        <v>100</v>
      </c>
      <c r="M62" s="356">
        <v>1</v>
      </c>
      <c r="N62" s="357">
        <f t="shared" si="2"/>
        <v>0</v>
      </c>
      <c r="O62" s="350">
        <v>100</v>
      </c>
      <c r="P62" s="350"/>
      <c r="Q62" s="351">
        <v>1.2634980262163749E-4</v>
      </c>
      <c r="R62" s="352">
        <f>O62/K62</f>
        <v>1</v>
      </c>
      <c r="S62" s="225">
        <v>100</v>
      </c>
      <c r="T62" s="226">
        <f t="shared" si="0"/>
        <v>0</v>
      </c>
      <c r="Y62" s="199"/>
      <c r="Z62" s="199"/>
    </row>
    <row r="63" spans="1:26" s="225" customFormat="1" ht="47.25" customHeight="1" outlineLevel="7" x14ac:dyDescent="0.2">
      <c r="A63" s="221"/>
      <c r="B63" s="227"/>
      <c r="C63" s="248"/>
      <c r="D63" s="248"/>
      <c r="E63" s="254"/>
      <c r="F63" s="254"/>
      <c r="G63" s="254"/>
      <c r="H63" s="254"/>
      <c r="I63" s="407" t="s">
        <v>23</v>
      </c>
      <c r="J63" s="354" t="s">
        <v>257</v>
      </c>
      <c r="K63" s="354">
        <v>100</v>
      </c>
      <c r="L63" s="355">
        <f t="shared" si="1"/>
        <v>100</v>
      </c>
      <c r="M63" s="356">
        <v>1</v>
      </c>
      <c r="N63" s="357">
        <f t="shared" si="2"/>
        <v>0</v>
      </c>
      <c r="O63" s="350">
        <v>100</v>
      </c>
      <c r="P63" s="350"/>
      <c r="Q63" s="351">
        <v>1.2634980262163749E-4</v>
      </c>
      <c r="R63" s="352">
        <f>O63/K63</f>
        <v>1</v>
      </c>
      <c r="S63" s="225">
        <v>100</v>
      </c>
      <c r="T63" s="226">
        <f t="shared" si="0"/>
        <v>0</v>
      </c>
      <c r="Y63" s="199"/>
      <c r="Z63" s="199"/>
    </row>
    <row r="64" spans="1:26" s="225" customFormat="1" ht="47.25" customHeight="1" outlineLevel="7" x14ac:dyDescent="0.2">
      <c r="A64" s="221"/>
      <c r="B64" s="227"/>
      <c r="C64" s="248"/>
      <c r="D64" s="248"/>
      <c r="E64" s="254"/>
      <c r="F64" s="254"/>
      <c r="G64" s="254"/>
      <c r="H64" s="254"/>
      <c r="I64" s="407" t="s">
        <v>24</v>
      </c>
      <c r="J64" s="354" t="s">
        <v>257</v>
      </c>
      <c r="K64" s="354">
        <v>100</v>
      </c>
      <c r="L64" s="355">
        <f t="shared" si="1"/>
        <v>100</v>
      </c>
      <c r="M64" s="356">
        <v>1</v>
      </c>
      <c r="N64" s="357">
        <f t="shared" si="2"/>
        <v>0</v>
      </c>
      <c r="O64" s="350">
        <v>100</v>
      </c>
      <c r="P64" s="350"/>
      <c r="Q64" s="351">
        <v>1.2634980262163749E-4</v>
      </c>
      <c r="R64" s="352">
        <f>O64/K64</f>
        <v>1</v>
      </c>
      <c r="S64" s="225">
        <v>100</v>
      </c>
      <c r="T64" s="226">
        <f t="shared" si="0"/>
        <v>0</v>
      </c>
      <c r="Y64" s="199"/>
      <c r="Z64" s="199"/>
    </row>
    <row r="65" spans="1:26" s="225" customFormat="1" ht="47.25" customHeight="1" outlineLevel="7" x14ac:dyDescent="0.2">
      <c r="A65" s="221"/>
      <c r="B65" s="227"/>
      <c r="C65" s="248"/>
      <c r="D65" s="248"/>
      <c r="E65" s="254"/>
      <c r="F65" s="254"/>
      <c r="G65" s="254"/>
      <c r="H65" s="254"/>
      <c r="I65" s="407" t="s">
        <v>25</v>
      </c>
      <c r="J65" s="354" t="s">
        <v>257</v>
      </c>
      <c r="K65" s="354">
        <v>100</v>
      </c>
      <c r="L65" s="355">
        <f t="shared" si="1"/>
        <v>100</v>
      </c>
      <c r="M65" s="356">
        <v>1</v>
      </c>
      <c r="N65" s="357">
        <f t="shared" si="2"/>
        <v>0</v>
      </c>
      <c r="O65" s="350">
        <v>100</v>
      </c>
      <c r="P65" s="350"/>
      <c r="Q65" s="351">
        <v>1.2634980262163749E-4</v>
      </c>
      <c r="R65" s="352">
        <f>O65/K65</f>
        <v>1</v>
      </c>
      <c r="S65" s="225">
        <v>100</v>
      </c>
      <c r="T65" s="226">
        <f t="shared" si="0"/>
        <v>0</v>
      </c>
      <c r="Y65" s="199"/>
      <c r="Z65" s="199"/>
    </row>
    <row r="66" spans="1:26" s="225" customFormat="1" ht="47.25" customHeight="1" outlineLevel="7" x14ac:dyDescent="0.2">
      <c r="A66" s="221"/>
      <c r="B66" s="227"/>
      <c r="C66" s="248"/>
      <c r="D66" s="248"/>
      <c r="E66" s="254"/>
      <c r="F66" s="254"/>
      <c r="G66" s="254"/>
      <c r="H66" s="254"/>
      <c r="I66" s="407" t="s">
        <v>26</v>
      </c>
      <c r="J66" s="354" t="s">
        <v>257</v>
      </c>
      <c r="K66" s="354">
        <v>100</v>
      </c>
      <c r="L66" s="355">
        <f t="shared" si="1"/>
        <v>100</v>
      </c>
      <c r="M66" s="356">
        <v>1</v>
      </c>
      <c r="N66" s="357">
        <f t="shared" si="2"/>
        <v>0</v>
      </c>
      <c r="O66" s="350">
        <v>100</v>
      </c>
      <c r="P66" s="350"/>
      <c r="Q66" s="351">
        <v>1.2634980262163749E-4</v>
      </c>
      <c r="R66" s="352">
        <f>O66/K66</f>
        <v>1</v>
      </c>
      <c r="S66" s="225">
        <v>100</v>
      </c>
      <c r="T66" s="226">
        <f t="shared" si="0"/>
        <v>0</v>
      </c>
      <c r="Y66" s="199"/>
      <c r="Z66" s="199"/>
    </row>
    <row r="67" spans="1:26" s="225" customFormat="1" ht="47.25" customHeight="1" outlineLevel="7" x14ac:dyDescent="0.2">
      <c r="A67" s="221"/>
      <c r="B67" s="227"/>
      <c r="C67" s="248"/>
      <c r="D67" s="248"/>
      <c r="E67" s="254"/>
      <c r="F67" s="254"/>
      <c r="G67" s="254"/>
      <c r="H67" s="254"/>
      <c r="I67" s="407" t="s">
        <v>27</v>
      </c>
      <c r="J67" s="354" t="s">
        <v>257</v>
      </c>
      <c r="K67" s="354">
        <v>100</v>
      </c>
      <c r="L67" s="355">
        <f t="shared" si="1"/>
        <v>50</v>
      </c>
      <c r="M67" s="356">
        <v>0.5</v>
      </c>
      <c r="N67" s="357">
        <f t="shared" si="2"/>
        <v>5</v>
      </c>
      <c r="O67" s="350">
        <v>55</v>
      </c>
      <c r="P67" s="350"/>
      <c r="Q67" s="351">
        <v>7.5809881572982477E-3</v>
      </c>
      <c r="R67" s="352">
        <v>1</v>
      </c>
      <c r="T67" s="226">
        <f t="shared" si="0"/>
        <v>-55</v>
      </c>
      <c r="Y67" s="199"/>
      <c r="Z67" s="199"/>
    </row>
    <row r="68" spans="1:26" s="225" customFormat="1" ht="47.25" customHeight="1" outlineLevel="7" x14ac:dyDescent="0.2">
      <c r="A68" s="221"/>
      <c r="B68" s="227"/>
      <c r="C68" s="248"/>
      <c r="D68" s="248"/>
      <c r="E68" s="254"/>
      <c r="F68" s="254"/>
      <c r="G68" s="254"/>
      <c r="H68" s="254"/>
      <c r="I68" s="407" t="s">
        <v>28</v>
      </c>
      <c r="J68" s="354" t="s">
        <v>257</v>
      </c>
      <c r="K68" s="354">
        <v>100</v>
      </c>
      <c r="L68" s="355">
        <f t="shared" si="1"/>
        <v>20</v>
      </c>
      <c r="M68" s="356">
        <v>0.2</v>
      </c>
      <c r="N68" s="357">
        <f t="shared" si="2"/>
        <v>5</v>
      </c>
      <c r="O68" s="350">
        <v>25</v>
      </c>
      <c r="P68" s="350"/>
      <c r="Q68" s="351">
        <v>1.2634980262163749E-4</v>
      </c>
      <c r="R68" s="352">
        <v>1</v>
      </c>
      <c r="T68" s="226">
        <f t="shared" si="0"/>
        <v>-25</v>
      </c>
      <c r="Y68" s="199"/>
      <c r="Z68" s="199"/>
    </row>
    <row r="69" spans="1:26" s="225" customFormat="1" ht="47.25" customHeight="1" outlineLevel="7" x14ac:dyDescent="0.2">
      <c r="A69" s="221"/>
      <c r="B69" s="227"/>
      <c r="C69" s="248"/>
      <c r="D69" s="248"/>
      <c r="E69" s="254"/>
      <c r="F69" s="254"/>
      <c r="G69" s="254"/>
      <c r="H69" s="254"/>
      <c r="I69" s="407" t="s">
        <v>29</v>
      </c>
      <c r="J69" s="354" t="s">
        <v>257</v>
      </c>
      <c r="K69" s="354">
        <v>100</v>
      </c>
      <c r="L69" s="355">
        <f t="shared" si="1"/>
        <v>20</v>
      </c>
      <c r="M69" s="356">
        <v>0.2</v>
      </c>
      <c r="N69" s="357">
        <f t="shared" si="2"/>
        <v>5</v>
      </c>
      <c r="O69" s="350">
        <v>25</v>
      </c>
      <c r="P69" s="350"/>
      <c r="Q69" s="351">
        <v>1.2634980262163749E-4</v>
      </c>
      <c r="R69" s="352">
        <v>1</v>
      </c>
      <c r="T69" s="226">
        <f t="shared" si="0"/>
        <v>-25</v>
      </c>
      <c r="Y69" s="199"/>
      <c r="Z69" s="199"/>
    </row>
    <row r="70" spans="1:26" s="225" customFormat="1" ht="47.25" customHeight="1" outlineLevel="7" x14ac:dyDescent="0.2">
      <c r="A70" s="221"/>
      <c r="B70" s="227"/>
      <c r="C70" s="248"/>
      <c r="D70" s="248"/>
      <c r="E70" s="254"/>
      <c r="F70" s="254"/>
      <c r="G70" s="254"/>
      <c r="H70" s="254"/>
      <c r="I70" s="407" t="s">
        <v>30</v>
      </c>
      <c r="J70" s="354" t="s">
        <v>257</v>
      </c>
      <c r="K70" s="354">
        <v>100</v>
      </c>
      <c r="L70" s="355">
        <f t="shared" si="1"/>
        <v>20</v>
      </c>
      <c r="M70" s="356">
        <v>0.2</v>
      </c>
      <c r="N70" s="357">
        <f t="shared" si="2"/>
        <v>5</v>
      </c>
      <c r="O70" s="350">
        <v>25</v>
      </c>
      <c r="P70" s="350"/>
      <c r="Q70" s="351">
        <v>2.0215968419461999E-3</v>
      </c>
      <c r="R70" s="352">
        <v>1</v>
      </c>
      <c r="T70" s="226">
        <f t="shared" si="0"/>
        <v>-25</v>
      </c>
      <c r="Y70" s="199"/>
      <c r="Z70" s="199"/>
    </row>
    <row r="71" spans="1:26" s="225" customFormat="1" ht="47.25" customHeight="1" outlineLevel="7" x14ac:dyDescent="0.2">
      <c r="A71" s="221"/>
      <c r="B71" s="227"/>
      <c r="C71" s="248"/>
      <c r="D71" s="248"/>
      <c r="E71" s="254"/>
      <c r="F71" s="254"/>
      <c r="G71" s="254"/>
      <c r="H71" s="254"/>
      <c r="I71" s="407" t="s">
        <v>31</v>
      </c>
      <c r="J71" s="354" t="s">
        <v>257</v>
      </c>
      <c r="K71" s="354">
        <v>100</v>
      </c>
      <c r="L71" s="355">
        <f t="shared" si="1"/>
        <v>100</v>
      </c>
      <c r="M71" s="356">
        <v>1</v>
      </c>
      <c r="N71" s="357">
        <f t="shared" si="2"/>
        <v>0</v>
      </c>
      <c r="O71" s="350">
        <v>100</v>
      </c>
      <c r="P71" s="350"/>
      <c r="Q71" s="351">
        <v>2.0215968419461999E-3</v>
      </c>
      <c r="R71" s="352">
        <v>1</v>
      </c>
      <c r="S71" s="225">
        <v>100</v>
      </c>
      <c r="T71" s="226">
        <f t="shared" si="0"/>
        <v>0</v>
      </c>
      <c r="Y71" s="199"/>
      <c r="Z71" s="199"/>
    </row>
    <row r="72" spans="1:26" s="225" customFormat="1" ht="47.25" customHeight="1" outlineLevel="7" x14ac:dyDescent="0.2">
      <c r="A72" s="221"/>
      <c r="B72" s="227"/>
      <c r="C72" s="248"/>
      <c r="D72" s="248"/>
      <c r="E72" s="254"/>
      <c r="F72" s="254"/>
      <c r="G72" s="254"/>
      <c r="H72" s="254"/>
      <c r="I72" s="407" t="s">
        <v>32</v>
      </c>
      <c r="J72" s="354" t="s">
        <v>257</v>
      </c>
      <c r="K72" s="354">
        <v>100</v>
      </c>
      <c r="L72" s="355">
        <f t="shared" si="1"/>
        <v>0</v>
      </c>
      <c r="M72" s="356">
        <v>0</v>
      </c>
      <c r="N72" s="357">
        <f t="shared" si="2"/>
        <v>0</v>
      </c>
      <c r="O72" s="350">
        <v>0</v>
      </c>
      <c r="P72" s="350"/>
      <c r="Q72" s="351">
        <v>6.3174901310818748E-3</v>
      </c>
      <c r="R72" s="352">
        <f>O72/K72</f>
        <v>0</v>
      </c>
      <c r="T72" s="226">
        <f t="shared" si="0"/>
        <v>0</v>
      </c>
      <c r="Y72" s="199"/>
      <c r="Z72" s="199"/>
    </row>
    <row r="73" spans="1:26" s="225" customFormat="1" ht="47.25" customHeight="1" outlineLevel="7" x14ac:dyDescent="0.2">
      <c r="A73" s="221"/>
      <c r="B73" s="227"/>
      <c r="C73" s="248"/>
      <c r="D73" s="248"/>
      <c r="E73" s="254"/>
      <c r="F73" s="254"/>
      <c r="G73" s="254"/>
      <c r="H73" s="254"/>
      <c r="I73" s="407" t="s">
        <v>33</v>
      </c>
      <c r="J73" s="354" t="s">
        <v>257</v>
      </c>
      <c r="K73" s="354">
        <v>100</v>
      </c>
      <c r="L73" s="355">
        <f t="shared" si="1"/>
        <v>0</v>
      </c>
      <c r="M73" s="356">
        <v>0</v>
      </c>
      <c r="N73" s="357">
        <f t="shared" si="2"/>
        <v>0</v>
      </c>
      <c r="O73" s="350">
        <v>0</v>
      </c>
      <c r="P73" s="350"/>
      <c r="Q73" s="351">
        <v>3.2850948681625741E-3</v>
      </c>
      <c r="R73" s="352">
        <f>O73/K73</f>
        <v>0</v>
      </c>
      <c r="T73" s="226">
        <f t="shared" si="0"/>
        <v>0</v>
      </c>
      <c r="Y73" s="199"/>
      <c r="Z73" s="199"/>
    </row>
    <row r="74" spans="1:26" s="225" customFormat="1" ht="47.25" customHeight="1" outlineLevel="7" x14ac:dyDescent="0.2">
      <c r="A74" s="221"/>
      <c r="B74" s="227"/>
      <c r="C74" s="248"/>
      <c r="D74" s="248"/>
      <c r="E74" s="254"/>
      <c r="F74" s="254"/>
      <c r="G74" s="254"/>
      <c r="H74" s="254"/>
      <c r="I74" s="407" t="s">
        <v>34</v>
      </c>
      <c r="J74" s="354" t="s">
        <v>257</v>
      </c>
      <c r="K74" s="354">
        <v>100</v>
      </c>
      <c r="L74" s="355">
        <f t="shared" si="1"/>
        <v>20</v>
      </c>
      <c r="M74" s="356">
        <v>0.2</v>
      </c>
      <c r="N74" s="357">
        <f t="shared" si="2"/>
        <v>5</v>
      </c>
      <c r="O74" s="350">
        <v>25</v>
      </c>
      <c r="P74" s="350"/>
      <c r="Q74" s="351">
        <v>3.0323952629192994E-3</v>
      </c>
      <c r="R74" s="352">
        <v>1</v>
      </c>
      <c r="T74" s="226">
        <f t="shared" si="0"/>
        <v>-25</v>
      </c>
      <c r="Y74" s="199"/>
      <c r="Z74" s="199"/>
    </row>
    <row r="75" spans="1:26" s="225" customFormat="1" ht="47.25" customHeight="1" outlineLevel="7" x14ac:dyDescent="0.2">
      <c r="A75" s="221"/>
      <c r="B75" s="227"/>
      <c r="C75" s="248"/>
      <c r="D75" s="248"/>
      <c r="E75" s="254"/>
      <c r="F75" s="254"/>
      <c r="G75" s="254"/>
      <c r="H75" s="254"/>
      <c r="I75" s="407" t="s">
        <v>35</v>
      </c>
      <c r="J75" s="354" t="s">
        <v>257</v>
      </c>
      <c r="K75" s="354">
        <v>100</v>
      </c>
      <c r="L75" s="355">
        <f t="shared" si="1"/>
        <v>100</v>
      </c>
      <c r="M75" s="356">
        <v>1</v>
      </c>
      <c r="N75" s="357">
        <f t="shared" si="2"/>
        <v>0</v>
      </c>
      <c r="O75" s="350">
        <v>100</v>
      </c>
      <c r="P75" s="350"/>
      <c r="Q75" s="351">
        <v>1.2634980262163749E-4</v>
      </c>
      <c r="R75" s="352">
        <f>O75/K75</f>
        <v>1</v>
      </c>
      <c r="S75" s="225">
        <v>100</v>
      </c>
      <c r="T75" s="226">
        <f t="shared" si="0"/>
        <v>0</v>
      </c>
      <c r="Y75" s="199"/>
      <c r="Z75" s="199"/>
    </row>
    <row r="76" spans="1:26" s="225" customFormat="1" ht="47.25" customHeight="1" outlineLevel="3" x14ac:dyDescent="0.2">
      <c r="A76" s="221"/>
      <c r="B76" s="227"/>
      <c r="C76" s="248"/>
      <c r="D76" s="248"/>
      <c r="E76" s="254"/>
      <c r="F76" s="254"/>
      <c r="G76" s="254"/>
      <c r="H76" s="254"/>
      <c r="I76" s="405" t="s">
        <v>36</v>
      </c>
      <c r="J76" s="340" t="s">
        <v>443</v>
      </c>
      <c r="K76" s="340"/>
      <c r="L76" s="341"/>
      <c r="M76" s="342">
        <v>0.4839</v>
      </c>
      <c r="N76" s="340"/>
      <c r="O76" s="343"/>
      <c r="P76" s="343"/>
      <c r="Q76" s="344">
        <v>5.5113732341915203E-2</v>
      </c>
      <c r="R76" s="345">
        <f>(R77*Q77+R138*Q138)/Q76</f>
        <v>0.35290261415847896</v>
      </c>
      <c r="T76" s="226">
        <f t="shared" si="0"/>
        <v>0</v>
      </c>
      <c r="Y76" s="199"/>
      <c r="Z76" s="199"/>
    </row>
    <row r="77" spans="1:26" s="225" customFormat="1" ht="47.25" customHeight="1" outlineLevel="4" x14ac:dyDescent="0.2">
      <c r="A77" s="221"/>
      <c r="B77" s="227"/>
      <c r="C77" s="248"/>
      <c r="D77" s="248"/>
      <c r="E77" s="254"/>
      <c r="F77" s="265"/>
      <c r="G77" s="265"/>
      <c r="H77" s="265"/>
      <c r="I77" s="408" t="s">
        <v>282</v>
      </c>
      <c r="J77" s="359"/>
      <c r="K77" s="359"/>
      <c r="L77" s="360"/>
      <c r="M77" s="361">
        <v>0.81469999999999998</v>
      </c>
      <c r="N77" s="359"/>
      <c r="O77" s="362"/>
      <c r="P77" s="362"/>
      <c r="Q77" s="363">
        <v>2.5673951808610262E-2</v>
      </c>
      <c r="R77" s="364">
        <f>(R78*Q78+R93*Q93+R108*Q108+R123*Q123)/Q77</f>
        <v>0.60613159720185394</v>
      </c>
      <c r="T77" s="226">
        <f t="shared" si="0"/>
        <v>0</v>
      </c>
      <c r="Y77" s="199"/>
      <c r="Z77" s="199"/>
    </row>
    <row r="78" spans="1:26" s="225" customFormat="1" ht="47.25" customHeight="1" outlineLevel="5" x14ac:dyDescent="0.2">
      <c r="A78" s="221"/>
      <c r="B78" s="227"/>
      <c r="C78" s="248"/>
      <c r="D78" s="248"/>
      <c r="E78" s="254"/>
      <c r="F78" s="265"/>
      <c r="G78" s="270"/>
      <c r="H78" s="270"/>
      <c r="I78" s="409" t="s">
        <v>37</v>
      </c>
      <c r="J78" s="365"/>
      <c r="K78" s="365"/>
      <c r="L78" s="366"/>
      <c r="M78" s="367">
        <v>0.88900000000000001</v>
      </c>
      <c r="N78" s="365"/>
      <c r="O78" s="368"/>
      <c r="P78" s="368"/>
      <c r="Q78" s="369">
        <v>1.09659037706518E-2</v>
      </c>
      <c r="R78" s="370">
        <f>SUMPRODUCT(R79:R92,Q79:Q92)/Q78</f>
        <v>0.58524770495502965</v>
      </c>
      <c r="T78" s="226">
        <f t="shared" si="0"/>
        <v>0</v>
      </c>
      <c r="Y78" s="199"/>
      <c r="Z78" s="199"/>
    </row>
    <row r="79" spans="1:26" s="225" customFormat="1" ht="47.25" customHeight="1" outlineLevel="7" x14ac:dyDescent="0.2">
      <c r="A79" s="221"/>
      <c r="B79" s="227"/>
      <c r="C79" s="248"/>
      <c r="D79" s="248"/>
      <c r="E79" s="254"/>
      <c r="F79" s="265"/>
      <c r="G79" s="270"/>
      <c r="H79" s="270"/>
      <c r="I79" s="407" t="s">
        <v>38</v>
      </c>
      <c r="J79" s="354" t="s">
        <v>258</v>
      </c>
      <c r="K79" s="354">
        <v>1983</v>
      </c>
      <c r="L79" s="355">
        <f>M79*K79</f>
        <v>1983</v>
      </c>
      <c r="M79" s="356">
        <v>1</v>
      </c>
      <c r="N79" s="371">
        <f>K79-O79</f>
        <v>218</v>
      </c>
      <c r="O79" s="350">
        <v>1765</v>
      </c>
      <c r="P79" s="350">
        <v>539</v>
      </c>
      <c r="Q79" s="351">
        <v>8.7727230165214403E-4</v>
      </c>
      <c r="R79" s="352">
        <f t="shared" ref="R79:R89" si="3">O79/K79</f>
        <v>0.89006555723651037</v>
      </c>
      <c r="S79" s="225">
        <v>1385</v>
      </c>
      <c r="T79" s="226">
        <f t="shared" si="0"/>
        <v>-380</v>
      </c>
      <c r="Y79" s="199"/>
      <c r="Z79" s="199"/>
    </row>
    <row r="80" spans="1:26" s="225" customFormat="1" ht="47.25" customHeight="1" outlineLevel="7" x14ac:dyDescent="0.2">
      <c r="A80" s="221"/>
      <c r="B80" s="227"/>
      <c r="C80" s="248"/>
      <c r="D80" s="248"/>
      <c r="E80" s="254"/>
      <c r="F80" s="265"/>
      <c r="G80" s="270"/>
      <c r="H80" s="270"/>
      <c r="I80" s="407" t="s">
        <v>39</v>
      </c>
      <c r="J80" s="354" t="s">
        <v>259</v>
      </c>
      <c r="K80" s="354">
        <v>851</v>
      </c>
      <c r="L80" s="355">
        <f t="shared" ref="L80:L92" si="4">M80*K80</f>
        <v>851</v>
      </c>
      <c r="M80" s="356">
        <v>1</v>
      </c>
      <c r="N80" s="371">
        <f t="shared" ref="N80:N92" si="5">K80-O80</f>
        <v>146</v>
      </c>
      <c r="O80" s="350">
        <v>705</v>
      </c>
      <c r="P80" s="350">
        <v>269</v>
      </c>
      <c r="Q80" s="351">
        <v>2.1931807541303601E-4</v>
      </c>
      <c r="R80" s="352">
        <f t="shared" si="3"/>
        <v>0.8284371327849589</v>
      </c>
      <c r="S80" s="225">
        <v>588</v>
      </c>
      <c r="T80" s="226">
        <f t="shared" si="0"/>
        <v>-117</v>
      </c>
      <c r="Y80" s="199"/>
      <c r="Z80" s="199"/>
    </row>
    <row r="81" spans="1:26" s="225" customFormat="1" ht="47.25" customHeight="1" outlineLevel="7" x14ac:dyDescent="0.2">
      <c r="A81" s="221"/>
      <c r="B81" s="227"/>
      <c r="C81" s="248"/>
      <c r="D81" s="248"/>
      <c r="E81" s="254"/>
      <c r="F81" s="265"/>
      <c r="G81" s="270"/>
      <c r="H81" s="270"/>
      <c r="I81" s="407" t="s">
        <v>40</v>
      </c>
      <c r="J81" s="354" t="s">
        <v>258</v>
      </c>
      <c r="K81" s="354">
        <v>36.57</v>
      </c>
      <c r="L81" s="355">
        <f t="shared" si="4"/>
        <v>36.57</v>
      </c>
      <c r="M81" s="356">
        <v>1</v>
      </c>
      <c r="N81" s="371">
        <f t="shared" si="5"/>
        <v>4.57</v>
      </c>
      <c r="O81" s="350">
        <v>32</v>
      </c>
      <c r="P81" s="350">
        <v>9</v>
      </c>
      <c r="Q81" s="351">
        <v>1.09659037706518E-4</v>
      </c>
      <c r="R81" s="352">
        <f t="shared" si="3"/>
        <v>0.87503418102269614</v>
      </c>
      <c r="S81" s="225">
        <v>40</v>
      </c>
      <c r="T81" s="226">
        <f t="shared" si="0"/>
        <v>8</v>
      </c>
      <c r="Y81" s="199"/>
      <c r="Z81" s="199"/>
    </row>
    <row r="82" spans="1:26" s="225" customFormat="1" ht="47.25" customHeight="1" outlineLevel="7" x14ac:dyDescent="0.2">
      <c r="A82" s="221"/>
      <c r="B82" s="227"/>
      <c r="C82" s="248"/>
      <c r="D82" s="248"/>
      <c r="E82" s="254"/>
      <c r="F82" s="265"/>
      <c r="G82" s="270"/>
      <c r="H82" s="270"/>
      <c r="I82" s="407" t="s">
        <v>41</v>
      </c>
      <c r="J82" s="354" t="s">
        <v>256</v>
      </c>
      <c r="K82" s="354">
        <v>33778</v>
      </c>
      <c r="L82" s="355">
        <f t="shared" si="4"/>
        <v>33778</v>
      </c>
      <c r="M82" s="356">
        <v>1</v>
      </c>
      <c r="N82" s="371">
        <f t="shared" si="5"/>
        <v>30910</v>
      </c>
      <c r="O82" s="350">
        <v>2868</v>
      </c>
      <c r="P82" s="350">
        <f>11185*0.7</f>
        <v>7829.4999999999991</v>
      </c>
      <c r="Q82" s="351">
        <v>1.5352265278912522E-3</v>
      </c>
      <c r="R82" s="352">
        <f t="shared" si="3"/>
        <v>8.4907336135946476E-2</v>
      </c>
      <c r="S82" s="225">
        <v>25188</v>
      </c>
      <c r="T82" s="226">
        <f t="shared" si="0"/>
        <v>22320</v>
      </c>
      <c r="Y82" s="199"/>
      <c r="Z82" s="199"/>
    </row>
    <row r="83" spans="1:26" s="225" customFormat="1" ht="47.25" customHeight="1" outlineLevel="7" x14ac:dyDescent="0.2">
      <c r="A83" s="221"/>
      <c r="B83" s="227"/>
      <c r="C83" s="248"/>
      <c r="D83" s="248"/>
      <c r="E83" s="254"/>
      <c r="F83" s="265"/>
      <c r="G83" s="270"/>
      <c r="H83" s="270"/>
      <c r="I83" s="407" t="s">
        <v>42</v>
      </c>
      <c r="J83" s="354" t="s">
        <v>259</v>
      </c>
      <c r="K83" s="354">
        <v>309</v>
      </c>
      <c r="L83" s="355">
        <f t="shared" si="4"/>
        <v>309</v>
      </c>
      <c r="M83" s="356">
        <v>1</v>
      </c>
      <c r="N83" s="371">
        <f t="shared" si="5"/>
        <v>132</v>
      </c>
      <c r="O83" s="350">
        <f t="shared" ref="O83:O92" si="6">K83-P83</f>
        <v>177</v>
      </c>
      <c r="P83" s="350">
        <v>132</v>
      </c>
      <c r="Q83" s="351">
        <v>1.1514198959184391E-3</v>
      </c>
      <c r="R83" s="352">
        <f t="shared" si="3"/>
        <v>0.57281553398058249</v>
      </c>
      <c r="S83" s="225">
        <v>195</v>
      </c>
      <c r="T83" s="226">
        <f t="shared" si="0"/>
        <v>18</v>
      </c>
      <c r="Y83" s="199"/>
      <c r="Z83" s="199"/>
    </row>
    <row r="84" spans="1:26" s="225" customFormat="1" ht="47.25" customHeight="1" outlineLevel="7" x14ac:dyDescent="0.2">
      <c r="A84" s="221"/>
      <c r="B84" s="227"/>
      <c r="C84" s="248"/>
      <c r="D84" s="248"/>
      <c r="E84" s="254"/>
      <c r="F84" s="265"/>
      <c r="G84" s="270"/>
      <c r="H84" s="270"/>
      <c r="I84" s="407" t="s">
        <v>43</v>
      </c>
      <c r="J84" s="354" t="s">
        <v>258</v>
      </c>
      <c r="K84" s="354">
        <v>448</v>
      </c>
      <c r="L84" s="355">
        <f t="shared" si="4"/>
        <v>448</v>
      </c>
      <c r="M84" s="356">
        <v>1</v>
      </c>
      <c r="N84" s="371">
        <f t="shared" si="5"/>
        <v>90</v>
      </c>
      <c r="O84" s="350">
        <f t="shared" si="6"/>
        <v>358</v>
      </c>
      <c r="P84" s="350">
        <v>90</v>
      </c>
      <c r="Q84" s="351">
        <v>2.3028397918368783E-3</v>
      </c>
      <c r="R84" s="352">
        <f t="shared" si="3"/>
        <v>0.7991071428571429</v>
      </c>
      <c r="S84" s="225">
        <v>343</v>
      </c>
      <c r="T84" s="226">
        <f t="shared" si="0"/>
        <v>-15</v>
      </c>
      <c r="Y84" s="199"/>
      <c r="Z84" s="199"/>
    </row>
    <row r="85" spans="1:26" s="225" customFormat="1" ht="47.25" customHeight="1" outlineLevel="7" x14ac:dyDescent="0.2">
      <c r="A85" s="221"/>
      <c r="B85" s="227"/>
      <c r="C85" s="248"/>
      <c r="D85" s="248"/>
      <c r="E85" s="254"/>
      <c r="F85" s="265"/>
      <c r="G85" s="270"/>
      <c r="H85" s="270"/>
      <c r="I85" s="407" t="s">
        <v>44</v>
      </c>
      <c r="J85" s="354" t="s">
        <v>256</v>
      </c>
      <c r="K85" s="354">
        <v>22520</v>
      </c>
      <c r="L85" s="355">
        <f t="shared" si="4"/>
        <v>22520</v>
      </c>
      <c r="M85" s="356">
        <v>1</v>
      </c>
      <c r="N85" s="371">
        <f t="shared" si="5"/>
        <v>3355.5</v>
      </c>
      <c r="O85" s="350">
        <f t="shared" si="6"/>
        <v>19164.5</v>
      </c>
      <c r="P85" s="350">
        <f>11185*0.3</f>
        <v>3355.5</v>
      </c>
      <c r="Q85" s="351">
        <v>6.5795422623910794E-4</v>
      </c>
      <c r="R85" s="352">
        <f t="shared" si="3"/>
        <v>0.8509991119005329</v>
      </c>
      <c r="S85" s="225">
        <v>11666</v>
      </c>
      <c r="T85" s="226">
        <f t="shared" si="0"/>
        <v>-7498.5</v>
      </c>
      <c r="Y85" s="199"/>
      <c r="Z85" s="199"/>
    </row>
    <row r="86" spans="1:26" s="225" customFormat="1" ht="47.25" customHeight="1" outlineLevel="7" x14ac:dyDescent="0.2">
      <c r="A86" s="221"/>
      <c r="B86" s="227"/>
      <c r="C86" s="248"/>
      <c r="D86" s="248"/>
      <c r="E86" s="254"/>
      <c r="F86" s="265"/>
      <c r="G86" s="270"/>
      <c r="H86" s="270"/>
      <c r="I86" s="407" t="s">
        <v>45</v>
      </c>
      <c r="J86" s="354" t="s">
        <v>259</v>
      </c>
      <c r="K86" s="354">
        <v>376</v>
      </c>
      <c r="L86" s="355">
        <f t="shared" si="4"/>
        <v>376</v>
      </c>
      <c r="M86" s="356">
        <v>1</v>
      </c>
      <c r="N86" s="371">
        <f t="shared" si="5"/>
        <v>132</v>
      </c>
      <c r="O86" s="350">
        <f t="shared" si="6"/>
        <v>244</v>
      </c>
      <c r="P86" s="350">
        <v>132</v>
      </c>
      <c r="Q86" s="351">
        <v>4.9346566967933109E-4</v>
      </c>
      <c r="R86" s="352">
        <f t="shared" si="3"/>
        <v>0.64893617021276595</v>
      </c>
      <c r="S86" s="225">
        <v>225</v>
      </c>
      <c r="T86" s="226">
        <f t="shared" si="0"/>
        <v>-19</v>
      </c>
      <c r="Y86" s="199"/>
      <c r="Z86" s="199"/>
    </row>
    <row r="87" spans="1:26" s="225" customFormat="1" ht="47.25" customHeight="1" outlineLevel="7" x14ac:dyDescent="0.2">
      <c r="A87" s="221"/>
      <c r="B87" s="227"/>
      <c r="C87" s="248"/>
      <c r="D87" s="248"/>
      <c r="E87" s="254"/>
      <c r="F87" s="265"/>
      <c r="G87" s="270"/>
      <c r="H87" s="270"/>
      <c r="I87" s="407" t="s">
        <v>46</v>
      </c>
      <c r="J87" s="354" t="s">
        <v>260</v>
      </c>
      <c r="K87" s="354">
        <v>418</v>
      </c>
      <c r="L87" s="355">
        <f t="shared" si="4"/>
        <v>418</v>
      </c>
      <c r="M87" s="356">
        <v>1</v>
      </c>
      <c r="N87" s="371">
        <f t="shared" si="5"/>
        <v>166</v>
      </c>
      <c r="O87" s="350">
        <f t="shared" si="6"/>
        <v>252</v>
      </c>
      <c r="P87" s="350">
        <v>166</v>
      </c>
      <c r="Q87" s="351">
        <v>5.4829518853259001E-4</v>
      </c>
      <c r="R87" s="352">
        <f t="shared" si="3"/>
        <v>0.60287081339712922</v>
      </c>
      <c r="S87" s="225">
        <v>98</v>
      </c>
      <c r="T87" s="226">
        <f t="shared" si="0"/>
        <v>-154</v>
      </c>
      <c r="Y87" s="199"/>
      <c r="Z87" s="199"/>
    </row>
    <row r="88" spans="1:26" s="225" customFormat="1" ht="47.25" customHeight="1" outlineLevel="7" x14ac:dyDescent="0.2">
      <c r="A88" s="221"/>
      <c r="B88" s="227"/>
      <c r="C88" s="248"/>
      <c r="D88" s="248"/>
      <c r="E88" s="254"/>
      <c r="F88" s="265"/>
      <c r="G88" s="270"/>
      <c r="H88" s="270"/>
      <c r="I88" s="407" t="s">
        <v>47</v>
      </c>
      <c r="J88" s="354" t="s">
        <v>258</v>
      </c>
      <c r="K88" s="354">
        <v>146</v>
      </c>
      <c r="L88" s="355">
        <f t="shared" si="4"/>
        <v>138.75839999999999</v>
      </c>
      <c r="M88" s="356">
        <v>0.95040000000000002</v>
      </c>
      <c r="N88" s="371">
        <f t="shared" si="5"/>
        <v>26</v>
      </c>
      <c r="O88" s="350">
        <f t="shared" si="6"/>
        <v>120</v>
      </c>
      <c r="P88" s="350">
        <v>26</v>
      </c>
      <c r="Q88" s="351">
        <v>9.8693133935866218E-4</v>
      </c>
      <c r="R88" s="352">
        <f t="shared" si="3"/>
        <v>0.82191780821917804</v>
      </c>
      <c r="S88" s="225">
        <v>12</v>
      </c>
      <c r="T88" s="226">
        <f t="shared" si="0"/>
        <v>-108</v>
      </c>
      <c r="Y88" s="199"/>
      <c r="Z88" s="199"/>
    </row>
    <row r="89" spans="1:26" s="225" customFormat="1" ht="47.25" customHeight="1" outlineLevel="7" x14ac:dyDescent="0.2">
      <c r="A89" s="221"/>
      <c r="B89" s="227"/>
      <c r="C89" s="248"/>
      <c r="D89" s="248"/>
      <c r="E89" s="254"/>
      <c r="F89" s="265"/>
      <c r="G89" s="270"/>
      <c r="H89" s="270"/>
      <c r="I89" s="407" t="s">
        <v>48</v>
      </c>
      <c r="J89" s="354" t="s">
        <v>257</v>
      </c>
      <c r="K89" s="354">
        <v>100</v>
      </c>
      <c r="L89" s="355">
        <f t="shared" si="4"/>
        <v>85</v>
      </c>
      <c r="M89" s="356">
        <v>0.85</v>
      </c>
      <c r="N89" s="371">
        <f t="shared" si="5"/>
        <v>80</v>
      </c>
      <c r="O89" s="350">
        <f t="shared" si="6"/>
        <v>20</v>
      </c>
      <c r="P89" s="350">
        <v>80</v>
      </c>
      <c r="Q89" s="351">
        <v>1.09659037706518E-4</v>
      </c>
      <c r="R89" s="352">
        <f t="shared" si="3"/>
        <v>0.2</v>
      </c>
      <c r="S89" s="225">
        <v>75</v>
      </c>
      <c r="T89" s="226">
        <f t="shared" si="0"/>
        <v>55</v>
      </c>
      <c r="Y89" s="199"/>
      <c r="Z89" s="199"/>
    </row>
    <row r="90" spans="1:26" s="225" customFormat="1" ht="47.25" customHeight="1" outlineLevel="7" x14ac:dyDescent="0.2">
      <c r="A90" s="221"/>
      <c r="B90" s="227"/>
      <c r="C90" s="248"/>
      <c r="D90" s="248"/>
      <c r="E90" s="254"/>
      <c r="F90" s="265"/>
      <c r="G90" s="270"/>
      <c r="H90" s="270"/>
      <c r="I90" s="407" t="s">
        <v>49</v>
      </c>
      <c r="J90" s="354" t="s">
        <v>259</v>
      </c>
      <c r="K90" s="354">
        <v>1174</v>
      </c>
      <c r="L90" s="355">
        <f t="shared" si="4"/>
        <v>997.9</v>
      </c>
      <c r="M90" s="356">
        <v>0.85</v>
      </c>
      <c r="N90" s="371">
        <f t="shared" si="5"/>
        <v>391</v>
      </c>
      <c r="O90" s="350">
        <f t="shared" si="6"/>
        <v>783</v>
      </c>
      <c r="P90" s="350">
        <v>391</v>
      </c>
      <c r="Q90" s="351">
        <v>3.2897711311955397E-4</v>
      </c>
      <c r="R90" s="352">
        <v>0.85</v>
      </c>
      <c r="S90" s="225">
        <v>400</v>
      </c>
      <c r="T90" s="226">
        <f t="shared" si="0"/>
        <v>-383</v>
      </c>
      <c r="Y90" s="199"/>
      <c r="Z90" s="199"/>
    </row>
    <row r="91" spans="1:26" s="225" customFormat="1" ht="47.25" customHeight="1" outlineLevel="7" x14ac:dyDescent="0.2">
      <c r="A91" s="221"/>
      <c r="B91" s="227"/>
      <c r="C91" s="248"/>
      <c r="D91" s="248"/>
      <c r="E91" s="254"/>
      <c r="F91" s="265"/>
      <c r="G91" s="270"/>
      <c r="H91" s="270"/>
      <c r="I91" s="407" t="s">
        <v>50</v>
      </c>
      <c r="J91" s="354" t="s">
        <v>258</v>
      </c>
      <c r="K91" s="354">
        <v>1402</v>
      </c>
      <c r="L91" s="355">
        <f t="shared" si="4"/>
        <v>280.40000000000003</v>
      </c>
      <c r="M91" s="356">
        <v>0.2</v>
      </c>
      <c r="N91" s="371">
        <f t="shared" si="5"/>
        <v>265</v>
      </c>
      <c r="O91" s="350">
        <f t="shared" si="6"/>
        <v>1137</v>
      </c>
      <c r="P91" s="350">
        <v>265</v>
      </c>
      <c r="Q91" s="351">
        <v>1.09659037706518E-3</v>
      </c>
      <c r="R91" s="352">
        <v>0.2</v>
      </c>
      <c r="S91" s="225">
        <v>0</v>
      </c>
      <c r="T91" s="226">
        <f t="shared" si="0"/>
        <v>-1137</v>
      </c>
      <c r="Y91" s="199"/>
      <c r="Z91" s="199"/>
    </row>
    <row r="92" spans="1:26" s="225" customFormat="1" ht="47.25" customHeight="1" outlineLevel="7" x14ac:dyDescent="0.2">
      <c r="A92" s="221"/>
      <c r="B92" s="227"/>
      <c r="C92" s="248"/>
      <c r="D92" s="248"/>
      <c r="E92" s="254"/>
      <c r="F92" s="265"/>
      <c r="G92" s="270"/>
      <c r="H92" s="270"/>
      <c r="I92" s="407" t="s">
        <v>51</v>
      </c>
      <c r="J92" s="354" t="s">
        <v>257</v>
      </c>
      <c r="K92" s="354">
        <v>100</v>
      </c>
      <c r="L92" s="355">
        <f t="shared" si="4"/>
        <v>59</v>
      </c>
      <c r="M92" s="356">
        <v>0.59</v>
      </c>
      <c r="N92" s="371">
        <f t="shared" si="5"/>
        <v>66</v>
      </c>
      <c r="O92" s="350">
        <f t="shared" si="6"/>
        <v>34</v>
      </c>
      <c r="P92" s="350">
        <v>66</v>
      </c>
      <c r="Q92" s="351">
        <v>5.4829518853259001E-4</v>
      </c>
      <c r="R92" s="352">
        <f>O92/K92</f>
        <v>0.34</v>
      </c>
      <c r="S92" s="225">
        <v>50</v>
      </c>
      <c r="T92" s="226">
        <f t="shared" si="0"/>
        <v>16</v>
      </c>
      <c r="Y92" s="199"/>
      <c r="Z92" s="199"/>
    </row>
    <row r="93" spans="1:26" s="225" customFormat="1" ht="47.25" customHeight="1" outlineLevel="5" x14ac:dyDescent="0.2">
      <c r="A93" s="221"/>
      <c r="B93" s="227"/>
      <c r="C93" s="248"/>
      <c r="D93" s="248"/>
      <c r="E93" s="254"/>
      <c r="F93" s="265"/>
      <c r="G93" s="270"/>
      <c r="H93" s="270"/>
      <c r="I93" s="409" t="s">
        <v>52</v>
      </c>
      <c r="J93" s="365"/>
      <c r="K93" s="365"/>
      <c r="L93" s="366"/>
      <c r="M93" s="367">
        <v>0.86360000000000003</v>
      </c>
      <c r="N93" s="365">
        <f t="shared" si="2"/>
        <v>0</v>
      </c>
      <c r="O93" s="368"/>
      <c r="P93" s="368"/>
      <c r="Q93" s="369">
        <v>1.0776428111547665E-2</v>
      </c>
      <c r="R93" s="370">
        <f>SUMPRODUCT(R94:R107,Q94:Q107)/Q93</f>
        <v>0.74182599021898366</v>
      </c>
      <c r="T93" s="226">
        <f t="shared" si="0"/>
        <v>0</v>
      </c>
      <c r="Y93" s="199"/>
      <c r="Z93" s="199"/>
    </row>
    <row r="94" spans="1:26" s="225" customFormat="1" ht="47.25" customHeight="1" outlineLevel="7" x14ac:dyDescent="0.2">
      <c r="A94" s="221"/>
      <c r="B94" s="227"/>
      <c r="C94" s="248"/>
      <c r="D94" s="248"/>
      <c r="E94" s="254"/>
      <c r="F94" s="265"/>
      <c r="G94" s="270"/>
      <c r="H94" s="270"/>
      <c r="I94" s="407" t="s">
        <v>38</v>
      </c>
      <c r="J94" s="354" t="s">
        <v>258</v>
      </c>
      <c r="K94" s="354">
        <v>1983</v>
      </c>
      <c r="L94" s="355">
        <f>M94*K94</f>
        <v>1983</v>
      </c>
      <c r="M94" s="356">
        <v>1</v>
      </c>
      <c r="N94" s="357">
        <v>0</v>
      </c>
      <c r="O94" s="350">
        <f>K94-P94</f>
        <v>1444</v>
      </c>
      <c r="P94" s="350">
        <v>539</v>
      </c>
      <c r="Q94" s="351">
        <v>8.6211424892381329E-4</v>
      </c>
      <c r="R94" s="352">
        <f t="shared" ref="R94:R106" si="7">O94/K94</f>
        <v>0.72818961169944529</v>
      </c>
      <c r="S94" s="225">
        <v>1358</v>
      </c>
      <c r="T94" s="226">
        <f t="shared" si="0"/>
        <v>-86</v>
      </c>
      <c r="Y94" s="199"/>
      <c r="Z94" s="199"/>
    </row>
    <row r="95" spans="1:26" s="225" customFormat="1" ht="47.25" customHeight="1" outlineLevel="7" x14ac:dyDescent="0.2">
      <c r="A95" s="221"/>
      <c r="B95" s="227"/>
      <c r="C95" s="248"/>
      <c r="D95" s="248"/>
      <c r="E95" s="254"/>
      <c r="F95" s="265"/>
      <c r="G95" s="270"/>
      <c r="H95" s="270"/>
      <c r="I95" s="407" t="s">
        <v>39</v>
      </c>
      <c r="J95" s="354" t="s">
        <v>259</v>
      </c>
      <c r="K95" s="354">
        <v>845</v>
      </c>
      <c r="L95" s="355">
        <f t="shared" ref="L95:L107" si="8">M95*K95</f>
        <v>845</v>
      </c>
      <c r="M95" s="356">
        <v>1</v>
      </c>
      <c r="N95" s="357">
        <v>0</v>
      </c>
      <c r="O95" s="350">
        <f t="shared" ref="O95:O107" si="9">K95-P95</f>
        <v>583</v>
      </c>
      <c r="P95" s="350">
        <v>262</v>
      </c>
      <c r="Q95" s="351">
        <v>2.1552856223095332E-4</v>
      </c>
      <c r="R95" s="352">
        <f t="shared" si="7"/>
        <v>0.68994082840236681</v>
      </c>
      <c r="S95" s="225">
        <v>575</v>
      </c>
      <c r="T95" s="226">
        <f t="shared" si="0"/>
        <v>-8</v>
      </c>
      <c r="Y95" s="199"/>
      <c r="Z95" s="199"/>
    </row>
    <row r="96" spans="1:26" s="225" customFormat="1" ht="47.25" customHeight="1" outlineLevel="7" x14ac:dyDescent="0.2">
      <c r="A96" s="221"/>
      <c r="B96" s="227"/>
      <c r="C96" s="248"/>
      <c r="D96" s="248"/>
      <c r="E96" s="254"/>
      <c r="F96" s="265"/>
      <c r="G96" s="270"/>
      <c r="H96" s="270"/>
      <c r="I96" s="407" t="s">
        <v>40</v>
      </c>
      <c r="J96" s="354" t="s">
        <v>258</v>
      </c>
      <c r="K96" s="354">
        <v>36</v>
      </c>
      <c r="L96" s="355">
        <f t="shared" si="8"/>
        <v>36</v>
      </c>
      <c r="M96" s="356">
        <v>1</v>
      </c>
      <c r="N96" s="357">
        <v>0</v>
      </c>
      <c r="O96" s="350">
        <f t="shared" si="9"/>
        <v>27</v>
      </c>
      <c r="P96" s="350">
        <v>9</v>
      </c>
      <c r="Q96" s="351">
        <v>1.0776428111547666E-4</v>
      </c>
      <c r="R96" s="352">
        <f t="shared" si="7"/>
        <v>0.75</v>
      </c>
      <c r="S96" s="225">
        <v>39</v>
      </c>
      <c r="T96" s="226">
        <f t="shared" si="0"/>
        <v>12</v>
      </c>
      <c r="Y96" s="199"/>
      <c r="Z96" s="199"/>
    </row>
    <row r="97" spans="1:26" s="225" customFormat="1" ht="47.25" customHeight="1" outlineLevel="7" x14ac:dyDescent="0.2">
      <c r="A97" s="221"/>
      <c r="B97" s="227"/>
      <c r="C97" s="248"/>
      <c r="D97" s="248"/>
      <c r="E97" s="254"/>
      <c r="F97" s="265"/>
      <c r="G97" s="270"/>
      <c r="H97" s="270"/>
      <c r="I97" s="407" t="s">
        <v>41</v>
      </c>
      <c r="J97" s="354" t="s">
        <v>256</v>
      </c>
      <c r="K97" s="354">
        <v>33471</v>
      </c>
      <c r="L97" s="355">
        <f t="shared" si="8"/>
        <v>33471</v>
      </c>
      <c r="M97" s="356">
        <v>1</v>
      </c>
      <c r="N97" s="357">
        <v>0</v>
      </c>
      <c r="O97" s="350">
        <f t="shared" si="9"/>
        <v>25641</v>
      </c>
      <c r="P97" s="350">
        <v>7830</v>
      </c>
      <c r="Q97" s="351">
        <v>1.5086999356166738E-3</v>
      </c>
      <c r="R97" s="352">
        <f t="shared" si="7"/>
        <v>0.76606614681365959</v>
      </c>
      <c r="S97" s="225">
        <v>26445</v>
      </c>
      <c r="T97" s="226">
        <f t="shared" si="0"/>
        <v>804</v>
      </c>
      <c r="Y97" s="199"/>
      <c r="Z97" s="199"/>
    </row>
    <row r="98" spans="1:26" s="225" customFormat="1" ht="47.25" customHeight="1" outlineLevel="7" x14ac:dyDescent="0.2">
      <c r="A98" s="221"/>
      <c r="B98" s="227"/>
      <c r="C98" s="248"/>
      <c r="D98" s="248"/>
      <c r="E98" s="254"/>
      <c r="F98" s="265"/>
      <c r="G98" s="270"/>
      <c r="H98" s="270"/>
      <c r="I98" s="407" t="s">
        <v>42</v>
      </c>
      <c r="J98" s="354" t="s">
        <v>259</v>
      </c>
      <c r="K98" s="354">
        <v>298</v>
      </c>
      <c r="L98" s="355">
        <f t="shared" si="8"/>
        <v>298</v>
      </c>
      <c r="M98" s="356">
        <v>1</v>
      </c>
      <c r="N98" s="357">
        <v>0</v>
      </c>
      <c r="O98" s="350">
        <f t="shared" si="9"/>
        <v>177</v>
      </c>
      <c r="P98" s="350">
        <v>121</v>
      </c>
      <c r="Q98" s="351">
        <v>1.1315249517125051E-3</v>
      </c>
      <c r="R98" s="352">
        <f t="shared" si="7"/>
        <v>0.59395973154362414</v>
      </c>
      <c r="S98" s="225">
        <v>200</v>
      </c>
      <c r="T98" s="226">
        <f t="shared" ref="T98:T161" si="10">S98-O98</f>
        <v>23</v>
      </c>
      <c r="Y98" s="199"/>
      <c r="Z98" s="199"/>
    </row>
    <row r="99" spans="1:26" s="225" customFormat="1" ht="47.25" customHeight="1" outlineLevel="7" x14ac:dyDescent="0.2">
      <c r="A99" s="221"/>
      <c r="B99" s="227"/>
      <c r="C99" s="248"/>
      <c r="D99" s="248"/>
      <c r="E99" s="254"/>
      <c r="F99" s="265"/>
      <c r="G99" s="270"/>
      <c r="H99" s="270"/>
      <c r="I99" s="407" t="s">
        <v>43</v>
      </c>
      <c r="J99" s="354" t="s">
        <v>258</v>
      </c>
      <c r="K99" s="354">
        <v>444</v>
      </c>
      <c r="L99" s="355">
        <f t="shared" si="8"/>
        <v>444</v>
      </c>
      <c r="M99" s="356">
        <v>1</v>
      </c>
      <c r="N99" s="357">
        <v>0</v>
      </c>
      <c r="O99" s="350">
        <f t="shared" si="9"/>
        <v>359</v>
      </c>
      <c r="P99" s="350">
        <v>85</v>
      </c>
      <c r="Q99" s="351">
        <v>2.2630499034250102E-3</v>
      </c>
      <c r="R99" s="352">
        <f t="shared" si="7"/>
        <v>0.80855855855855852</v>
      </c>
      <c r="S99" s="225">
        <v>358</v>
      </c>
      <c r="T99" s="226">
        <f t="shared" si="10"/>
        <v>-1</v>
      </c>
      <c r="Y99" s="199"/>
      <c r="Z99" s="199"/>
    </row>
    <row r="100" spans="1:26" s="225" customFormat="1" ht="47.25" customHeight="1" outlineLevel="7" x14ac:dyDescent="0.2">
      <c r="A100" s="221"/>
      <c r="B100" s="227"/>
      <c r="C100" s="248"/>
      <c r="D100" s="248"/>
      <c r="E100" s="254"/>
      <c r="F100" s="265"/>
      <c r="G100" s="270"/>
      <c r="H100" s="270"/>
      <c r="I100" s="407" t="s">
        <v>44</v>
      </c>
      <c r="J100" s="354" t="s">
        <v>256</v>
      </c>
      <c r="K100" s="354">
        <v>21315</v>
      </c>
      <c r="L100" s="355">
        <f t="shared" si="8"/>
        <v>21315</v>
      </c>
      <c r="M100" s="356">
        <v>1</v>
      </c>
      <c r="N100" s="357">
        <v>0</v>
      </c>
      <c r="O100" s="350">
        <f t="shared" si="9"/>
        <v>17959</v>
      </c>
      <c r="P100" s="350">
        <v>3356</v>
      </c>
      <c r="Q100" s="351">
        <v>6.4658568669285999E-4</v>
      </c>
      <c r="R100" s="352">
        <f t="shared" si="7"/>
        <v>0.84255219329110953</v>
      </c>
      <c r="S100" s="225">
        <v>12103</v>
      </c>
      <c r="T100" s="226">
        <f t="shared" si="10"/>
        <v>-5856</v>
      </c>
      <c r="Y100" s="199"/>
      <c r="Z100" s="199"/>
    </row>
    <row r="101" spans="1:26" s="225" customFormat="1" ht="47.25" customHeight="1" outlineLevel="7" x14ac:dyDescent="0.2">
      <c r="A101" s="221"/>
      <c r="B101" s="227"/>
      <c r="C101" s="248"/>
      <c r="D101" s="248"/>
      <c r="E101" s="254"/>
      <c r="F101" s="265"/>
      <c r="G101" s="270"/>
      <c r="H101" s="270"/>
      <c r="I101" s="407" t="s">
        <v>45</v>
      </c>
      <c r="J101" s="354" t="s">
        <v>259</v>
      </c>
      <c r="K101" s="354">
        <v>389</v>
      </c>
      <c r="L101" s="355">
        <f t="shared" si="8"/>
        <v>389</v>
      </c>
      <c r="M101" s="356">
        <v>1</v>
      </c>
      <c r="N101" s="357">
        <v>0</v>
      </c>
      <c r="O101" s="350">
        <f t="shared" si="9"/>
        <v>244</v>
      </c>
      <c r="P101" s="350">
        <v>145</v>
      </c>
      <c r="Q101" s="351">
        <v>4.8493926501964494E-4</v>
      </c>
      <c r="R101" s="352">
        <f t="shared" si="7"/>
        <v>0.62724935732647813</v>
      </c>
      <c r="S101" s="225">
        <v>235</v>
      </c>
      <c r="T101" s="226">
        <f t="shared" si="10"/>
        <v>-9</v>
      </c>
      <c r="Y101" s="199"/>
      <c r="Z101" s="199"/>
    </row>
    <row r="102" spans="1:26" s="225" customFormat="1" ht="47.25" customHeight="1" outlineLevel="7" x14ac:dyDescent="0.2">
      <c r="A102" s="221"/>
      <c r="B102" s="227"/>
      <c r="C102" s="248"/>
      <c r="D102" s="248"/>
      <c r="E102" s="254"/>
      <c r="F102" s="265"/>
      <c r="G102" s="270"/>
      <c r="H102" s="270"/>
      <c r="I102" s="407" t="s">
        <v>46</v>
      </c>
      <c r="J102" s="354" t="s">
        <v>260</v>
      </c>
      <c r="K102" s="354">
        <v>420</v>
      </c>
      <c r="L102" s="355">
        <f t="shared" si="8"/>
        <v>420</v>
      </c>
      <c r="M102" s="356">
        <v>1</v>
      </c>
      <c r="N102" s="357">
        <v>0</v>
      </c>
      <c r="O102" s="350">
        <f t="shared" si="9"/>
        <v>252</v>
      </c>
      <c r="P102" s="350">
        <v>168</v>
      </c>
      <c r="Q102" s="351">
        <v>5.3882140557738329E-4</v>
      </c>
      <c r="R102" s="352">
        <f t="shared" si="7"/>
        <v>0.6</v>
      </c>
      <c r="S102" s="225">
        <v>132</v>
      </c>
      <c r="T102" s="226">
        <f t="shared" si="10"/>
        <v>-120</v>
      </c>
      <c r="Y102" s="199"/>
      <c r="Z102" s="199"/>
    </row>
    <row r="103" spans="1:26" s="225" customFormat="1" ht="47.25" customHeight="1" outlineLevel="7" x14ac:dyDescent="0.2">
      <c r="A103" s="221"/>
      <c r="B103" s="227"/>
      <c r="C103" s="248"/>
      <c r="D103" s="248"/>
      <c r="E103" s="254"/>
      <c r="F103" s="265"/>
      <c r="G103" s="270"/>
      <c r="H103" s="270"/>
      <c r="I103" s="407" t="s">
        <v>47</v>
      </c>
      <c r="J103" s="354" t="s">
        <v>258</v>
      </c>
      <c r="K103" s="354">
        <v>146</v>
      </c>
      <c r="L103" s="355">
        <f t="shared" si="8"/>
        <v>103.4118</v>
      </c>
      <c r="M103" s="356">
        <v>0.70830000000000004</v>
      </c>
      <c r="N103" s="357">
        <v>0</v>
      </c>
      <c r="O103" s="350">
        <f t="shared" si="9"/>
        <v>117</v>
      </c>
      <c r="P103" s="350">
        <v>29</v>
      </c>
      <c r="Q103" s="351">
        <v>9.6987853003928988E-4</v>
      </c>
      <c r="R103" s="352">
        <f t="shared" si="7"/>
        <v>0.80136986301369861</v>
      </c>
      <c r="S103" s="225">
        <v>60</v>
      </c>
      <c r="T103" s="226">
        <f t="shared" si="10"/>
        <v>-57</v>
      </c>
      <c r="Y103" s="199"/>
      <c r="Z103" s="199"/>
    </row>
    <row r="104" spans="1:26" s="225" customFormat="1" ht="47.25" customHeight="1" outlineLevel="7" x14ac:dyDescent="0.2">
      <c r="A104" s="221"/>
      <c r="B104" s="227"/>
      <c r="C104" s="248"/>
      <c r="D104" s="248"/>
      <c r="E104" s="254"/>
      <c r="F104" s="265"/>
      <c r="G104" s="270"/>
      <c r="H104" s="270"/>
      <c r="I104" s="407" t="s">
        <v>48</v>
      </c>
      <c r="J104" s="354" t="s">
        <v>257</v>
      </c>
      <c r="K104" s="354">
        <v>100</v>
      </c>
      <c r="L104" s="355">
        <f t="shared" si="8"/>
        <v>85</v>
      </c>
      <c r="M104" s="356">
        <v>0.85</v>
      </c>
      <c r="N104" s="357">
        <v>0</v>
      </c>
      <c r="O104" s="350">
        <f t="shared" si="9"/>
        <v>20</v>
      </c>
      <c r="P104" s="350">
        <v>80</v>
      </c>
      <c r="Q104" s="351">
        <v>1.0776428111547666E-4</v>
      </c>
      <c r="R104" s="352">
        <f t="shared" si="7"/>
        <v>0.2</v>
      </c>
      <c r="S104" s="225">
        <v>60</v>
      </c>
      <c r="T104" s="226">
        <f t="shared" si="10"/>
        <v>40</v>
      </c>
      <c r="Y104" s="199"/>
      <c r="Z104" s="199"/>
    </row>
    <row r="105" spans="1:26" s="225" customFormat="1" ht="47.25" customHeight="1" outlineLevel="7" x14ac:dyDescent="0.2">
      <c r="A105" s="221"/>
      <c r="B105" s="227"/>
      <c r="C105" s="248"/>
      <c r="D105" s="248"/>
      <c r="E105" s="254"/>
      <c r="F105" s="265"/>
      <c r="G105" s="270"/>
      <c r="H105" s="270"/>
      <c r="I105" s="407" t="s">
        <v>49</v>
      </c>
      <c r="J105" s="354" t="s">
        <v>259</v>
      </c>
      <c r="K105" s="354">
        <v>1173</v>
      </c>
      <c r="L105" s="355">
        <f t="shared" si="8"/>
        <v>821.09999999999991</v>
      </c>
      <c r="M105" s="356">
        <v>0.7</v>
      </c>
      <c r="N105" s="357">
        <v>0</v>
      </c>
      <c r="O105" s="350">
        <f t="shared" si="9"/>
        <v>792</v>
      </c>
      <c r="P105" s="350">
        <v>381</v>
      </c>
      <c r="Q105" s="351">
        <v>3.2329284334643E-4</v>
      </c>
      <c r="R105" s="352">
        <f t="shared" si="7"/>
        <v>0.67519181585677746</v>
      </c>
      <c r="S105" s="225">
        <v>500</v>
      </c>
      <c r="T105" s="226">
        <f t="shared" si="10"/>
        <v>-292</v>
      </c>
      <c r="Y105" s="199"/>
      <c r="Z105" s="199"/>
    </row>
    <row r="106" spans="1:26" s="225" customFormat="1" ht="47.25" customHeight="1" outlineLevel="7" x14ac:dyDescent="0.2">
      <c r="A106" s="221"/>
      <c r="B106" s="227"/>
      <c r="C106" s="248"/>
      <c r="D106" s="248"/>
      <c r="E106" s="254"/>
      <c r="F106" s="265"/>
      <c r="G106" s="270"/>
      <c r="H106" s="270"/>
      <c r="I106" s="407" t="s">
        <v>50</v>
      </c>
      <c r="J106" s="354" t="s">
        <v>258</v>
      </c>
      <c r="K106" s="354">
        <v>1406</v>
      </c>
      <c r="L106" s="355">
        <f t="shared" si="8"/>
        <v>313.81920000000002</v>
      </c>
      <c r="M106" s="356">
        <v>0.22320000000000001</v>
      </c>
      <c r="N106" s="357">
        <v>0</v>
      </c>
      <c r="O106" s="350">
        <f t="shared" si="9"/>
        <v>980</v>
      </c>
      <c r="P106" s="350">
        <v>426</v>
      </c>
      <c r="Q106" s="351">
        <v>1.0776428111547666E-3</v>
      </c>
      <c r="R106" s="352">
        <f t="shared" si="7"/>
        <v>0.69701280227596019</v>
      </c>
      <c r="S106" s="225">
        <v>0</v>
      </c>
      <c r="T106" s="226">
        <f t="shared" si="10"/>
        <v>-980</v>
      </c>
      <c r="Y106" s="199"/>
      <c r="Z106" s="199"/>
    </row>
    <row r="107" spans="1:26" s="225" customFormat="1" ht="47.25" customHeight="1" outlineLevel="7" x14ac:dyDescent="0.2">
      <c r="A107" s="221"/>
      <c r="B107" s="227"/>
      <c r="C107" s="248"/>
      <c r="D107" s="248"/>
      <c r="E107" s="254"/>
      <c r="F107" s="265"/>
      <c r="G107" s="270"/>
      <c r="H107" s="270"/>
      <c r="I107" s="407" t="s">
        <v>51</v>
      </c>
      <c r="J107" s="354" t="s">
        <v>257</v>
      </c>
      <c r="K107" s="354">
        <v>100</v>
      </c>
      <c r="L107" s="355">
        <f t="shared" si="8"/>
        <v>56.000000000000007</v>
      </c>
      <c r="M107" s="356">
        <v>0.56000000000000005</v>
      </c>
      <c r="N107" s="357">
        <v>0</v>
      </c>
      <c r="O107" s="350">
        <f t="shared" si="9"/>
        <v>100</v>
      </c>
      <c r="P107" s="350"/>
      <c r="Q107" s="351">
        <v>5.3882140557738329E-4</v>
      </c>
      <c r="R107" s="352">
        <f>O107/K107</f>
        <v>1</v>
      </c>
      <c r="S107" s="225">
        <v>52</v>
      </c>
      <c r="T107" s="226">
        <f t="shared" si="10"/>
        <v>-48</v>
      </c>
      <c r="Y107" s="199"/>
      <c r="Z107" s="199"/>
    </row>
    <row r="108" spans="1:26" s="225" customFormat="1" ht="47.25" customHeight="1" outlineLevel="5" x14ac:dyDescent="0.2">
      <c r="A108" s="221"/>
      <c r="B108" s="227"/>
      <c r="C108" s="248"/>
      <c r="D108" s="248"/>
      <c r="E108" s="254"/>
      <c r="F108" s="265"/>
      <c r="G108" s="270"/>
      <c r="H108" s="270"/>
      <c r="I108" s="409" t="s">
        <v>53</v>
      </c>
      <c r="J108" s="365"/>
      <c r="K108" s="365"/>
      <c r="L108" s="366"/>
      <c r="M108" s="367">
        <v>0.96499999999999997</v>
      </c>
      <c r="N108" s="365">
        <f t="shared" ref="N108:N165" si="11">O108-L108</f>
        <v>0</v>
      </c>
      <c r="O108" s="368"/>
      <c r="P108" s="368"/>
      <c r="Q108" s="369">
        <v>1.7052809319372132E-3</v>
      </c>
      <c r="R108" s="370">
        <f>SUMPRODUCT(R109:R122,Q109:Q122)/Q108</f>
        <v>0.53390470031935389</v>
      </c>
      <c r="T108" s="226">
        <f t="shared" si="10"/>
        <v>0</v>
      </c>
      <c r="Y108" s="199"/>
      <c r="Z108" s="199"/>
    </row>
    <row r="109" spans="1:26" s="225" customFormat="1" ht="47.25" customHeight="1" outlineLevel="7" x14ac:dyDescent="0.2">
      <c r="A109" s="221"/>
      <c r="B109" s="227"/>
      <c r="C109" s="248"/>
      <c r="D109" s="248"/>
      <c r="E109" s="254"/>
      <c r="F109" s="265"/>
      <c r="G109" s="270"/>
      <c r="H109" s="270"/>
      <c r="I109" s="407" t="s">
        <v>38</v>
      </c>
      <c r="J109" s="354" t="s">
        <v>258</v>
      </c>
      <c r="K109" s="354">
        <v>397</v>
      </c>
      <c r="L109" s="355">
        <f>M109*K109</f>
        <v>397</v>
      </c>
      <c r="M109" s="356">
        <v>1</v>
      </c>
      <c r="N109" s="357">
        <v>0</v>
      </c>
      <c r="O109" s="350">
        <f>K109-P109</f>
        <v>206</v>
      </c>
      <c r="P109" s="350">
        <v>191</v>
      </c>
      <c r="Q109" s="351">
        <v>1.3642247455497705E-4</v>
      </c>
      <c r="R109" s="352">
        <f>O109/K109</f>
        <v>0.51889168765743077</v>
      </c>
      <c r="S109" s="225">
        <v>145</v>
      </c>
      <c r="T109" s="226">
        <f t="shared" si="10"/>
        <v>-61</v>
      </c>
      <c r="Y109" s="199"/>
      <c r="Z109" s="199"/>
    </row>
    <row r="110" spans="1:26" s="225" customFormat="1" ht="47.25" customHeight="1" outlineLevel="7" x14ac:dyDescent="0.2">
      <c r="A110" s="221"/>
      <c r="B110" s="227"/>
      <c r="C110" s="248"/>
      <c r="D110" s="248"/>
      <c r="E110" s="254"/>
      <c r="F110" s="265"/>
      <c r="G110" s="270"/>
      <c r="H110" s="270"/>
      <c r="I110" s="407" t="s">
        <v>39</v>
      </c>
      <c r="J110" s="354" t="s">
        <v>259</v>
      </c>
      <c r="K110" s="354">
        <v>218</v>
      </c>
      <c r="L110" s="355">
        <f t="shared" ref="L110:L122" si="12">M110*K110</f>
        <v>218</v>
      </c>
      <c r="M110" s="356">
        <v>1</v>
      </c>
      <c r="N110" s="357">
        <v>0</v>
      </c>
      <c r="O110" s="350">
        <f t="shared" ref="O110:O121" si="13">K110-P110</f>
        <v>112</v>
      </c>
      <c r="P110" s="350">
        <v>106</v>
      </c>
      <c r="Q110" s="351">
        <v>3.4105618638744263E-5</v>
      </c>
      <c r="R110" s="352">
        <f t="shared" ref="R110:R122" si="14">O110/K110</f>
        <v>0.51376146788990829</v>
      </c>
      <c r="S110" s="225">
        <v>99</v>
      </c>
      <c r="T110" s="226">
        <f t="shared" si="10"/>
        <v>-13</v>
      </c>
      <c r="Y110" s="199"/>
      <c r="Z110" s="199"/>
    </row>
    <row r="111" spans="1:26" s="225" customFormat="1" ht="47.25" customHeight="1" outlineLevel="7" x14ac:dyDescent="0.2">
      <c r="A111" s="221"/>
      <c r="B111" s="227"/>
      <c r="C111" s="248"/>
      <c r="D111" s="248"/>
      <c r="E111" s="254"/>
      <c r="F111" s="265"/>
      <c r="G111" s="270"/>
      <c r="H111" s="270"/>
      <c r="I111" s="407" t="s">
        <v>40</v>
      </c>
      <c r="J111" s="354" t="s">
        <v>258</v>
      </c>
      <c r="K111" s="354">
        <v>7</v>
      </c>
      <c r="L111" s="355">
        <f t="shared" si="12"/>
        <v>7</v>
      </c>
      <c r="M111" s="356">
        <v>1</v>
      </c>
      <c r="N111" s="357">
        <v>0</v>
      </c>
      <c r="O111" s="350">
        <f t="shared" si="13"/>
        <v>3.7</v>
      </c>
      <c r="P111" s="350">
        <v>3.3</v>
      </c>
      <c r="Q111" s="351">
        <v>1.7052809319372131E-5</v>
      </c>
      <c r="R111" s="352">
        <f t="shared" si="14"/>
        <v>0.52857142857142858</v>
      </c>
      <c r="S111" s="225">
        <v>5</v>
      </c>
      <c r="T111" s="226">
        <f t="shared" si="10"/>
        <v>1.2999999999999998</v>
      </c>
      <c r="Y111" s="199"/>
      <c r="Z111" s="199"/>
    </row>
    <row r="112" spans="1:26" s="225" customFormat="1" ht="47.25" customHeight="1" outlineLevel="7" x14ac:dyDescent="0.2">
      <c r="A112" s="221"/>
      <c r="B112" s="227"/>
      <c r="C112" s="248"/>
      <c r="D112" s="248"/>
      <c r="E112" s="254"/>
      <c r="F112" s="265"/>
      <c r="G112" s="270"/>
      <c r="H112" s="270"/>
      <c r="I112" s="407" t="s">
        <v>41</v>
      </c>
      <c r="J112" s="354" t="s">
        <v>256</v>
      </c>
      <c r="K112" s="354">
        <v>7260</v>
      </c>
      <c r="L112" s="355">
        <f t="shared" si="12"/>
        <v>7260</v>
      </c>
      <c r="M112" s="356">
        <v>1</v>
      </c>
      <c r="N112" s="357">
        <v>0</v>
      </c>
      <c r="O112" s="350">
        <f t="shared" si="13"/>
        <v>3344.9</v>
      </c>
      <c r="P112" s="350">
        <f>5593*0.7</f>
        <v>3915.1</v>
      </c>
      <c r="Q112" s="351">
        <v>2.3873933047120991E-4</v>
      </c>
      <c r="R112" s="352">
        <f t="shared" si="14"/>
        <v>0.46073002754820935</v>
      </c>
      <c r="S112" s="225">
        <v>6702</v>
      </c>
      <c r="T112" s="226">
        <f t="shared" si="10"/>
        <v>3357.1</v>
      </c>
      <c r="Y112" s="199"/>
      <c r="Z112" s="199"/>
    </row>
    <row r="113" spans="1:26" s="225" customFormat="1" ht="47.25" customHeight="1" outlineLevel="7" x14ac:dyDescent="0.2">
      <c r="A113" s="221"/>
      <c r="B113" s="227"/>
      <c r="C113" s="248"/>
      <c r="D113" s="248"/>
      <c r="E113" s="254"/>
      <c r="F113" s="265"/>
      <c r="G113" s="270"/>
      <c r="H113" s="270"/>
      <c r="I113" s="407" t="s">
        <v>42</v>
      </c>
      <c r="J113" s="354" t="s">
        <v>259</v>
      </c>
      <c r="K113" s="354">
        <v>100</v>
      </c>
      <c r="L113" s="355">
        <f t="shared" si="12"/>
        <v>100</v>
      </c>
      <c r="M113" s="356">
        <v>1</v>
      </c>
      <c r="N113" s="357">
        <v>0</v>
      </c>
      <c r="O113" s="350">
        <f t="shared" si="13"/>
        <v>49</v>
      </c>
      <c r="P113" s="350">
        <v>51</v>
      </c>
      <c r="Q113" s="351">
        <v>1.790544978534074E-4</v>
      </c>
      <c r="R113" s="352">
        <f t="shared" si="14"/>
        <v>0.49</v>
      </c>
      <c r="S113" s="225">
        <v>71</v>
      </c>
      <c r="T113" s="226">
        <f t="shared" si="10"/>
        <v>22</v>
      </c>
      <c r="Y113" s="199"/>
      <c r="Z113" s="199"/>
    </row>
    <row r="114" spans="1:26" s="225" customFormat="1" ht="47.25" customHeight="1" outlineLevel="7" x14ac:dyDescent="0.2">
      <c r="A114" s="221"/>
      <c r="B114" s="227"/>
      <c r="C114" s="248"/>
      <c r="D114" s="248"/>
      <c r="E114" s="254"/>
      <c r="F114" s="265"/>
      <c r="G114" s="270"/>
      <c r="H114" s="270"/>
      <c r="I114" s="407" t="s">
        <v>43</v>
      </c>
      <c r="J114" s="354" t="s">
        <v>258</v>
      </c>
      <c r="K114" s="354">
        <v>65</v>
      </c>
      <c r="L114" s="355">
        <f t="shared" si="12"/>
        <v>65</v>
      </c>
      <c r="M114" s="356">
        <v>1</v>
      </c>
      <c r="N114" s="357">
        <v>0</v>
      </c>
      <c r="O114" s="350">
        <f t="shared" si="13"/>
        <v>34.75</v>
      </c>
      <c r="P114" s="350">
        <v>30.25</v>
      </c>
      <c r="Q114" s="351">
        <v>3.5810899570681479E-4</v>
      </c>
      <c r="R114" s="352">
        <f t="shared" si="14"/>
        <v>0.5346153846153846</v>
      </c>
      <c r="S114" s="225">
        <v>18</v>
      </c>
      <c r="T114" s="226">
        <f t="shared" si="10"/>
        <v>-16.75</v>
      </c>
      <c r="Y114" s="199"/>
      <c r="Z114" s="199"/>
    </row>
    <row r="115" spans="1:26" s="225" customFormat="1" ht="47.25" customHeight="1" outlineLevel="7" x14ac:dyDescent="0.2">
      <c r="A115" s="221"/>
      <c r="B115" s="227"/>
      <c r="C115" s="248"/>
      <c r="D115" s="248"/>
      <c r="E115" s="254"/>
      <c r="F115" s="265"/>
      <c r="G115" s="270"/>
      <c r="H115" s="270"/>
      <c r="I115" s="407" t="s">
        <v>44</v>
      </c>
      <c r="J115" s="354" t="s">
        <v>256</v>
      </c>
      <c r="K115" s="354">
        <v>4840</v>
      </c>
      <c r="L115" s="355">
        <f t="shared" si="12"/>
        <v>4840</v>
      </c>
      <c r="M115" s="356">
        <v>1</v>
      </c>
      <c r="N115" s="357">
        <v>0</v>
      </c>
      <c r="O115" s="350">
        <f t="shared" si="13"/>
        <v>3162.1000000000004</v>
      </c>
      <c r="P115" s="350">
        <f>5593*0.3</f>
        <v>1677.8999999999999</v>
      </c>
      <c r="Q115" s="351">
        <v>1.023168559162328E-4</v>
      </c>
      <c r="R115" s="352">
        <f t="shared" si="14"/>
        <v>0.65332644628099179</v>
      </c>
      <c r="S115" s="225">
        <v>2300</v>
      </c>
      <c r="T115" s="226">
        <f t="shared" si="10"/>
        <v>-862.10000000000036</v>
      </c>
      <c r="Y115" s="199"/>
      <c r="Z115" s="199"/>
    </row>
    <row r="116" spans="1:26" s="225" customFormat="1" ht="47.25" customHeight="1" outlineLevel="7" x14ac:dyDescent="0.2">
      <c r="A116" s="221"/>
      <c r="B116" s="227"/>
      <c r="C116" s="248"/>
      <c r="D116" s="248"/>
      <c r="E116" s="254"/>
      <c r="F116" s="265"/>
      <c r="G116" s="270"/>
      <c r="H116" s="270"/>
      <c r="I116" s="407" t="s">
        <v>45</v>
      </c>
      <c r="J116" s="354" t="s">
        <v>259</v>
      </c>
      <c r="K116" s="354">
        <v>107</v>
      </c>
      <c r="L116" s="355">
        <f t="shared" si="12"/>
        <v>107</v>
      </c>
      <c r="M116" s="356">
        <v>1</v>
      </c>
      <c r="N116" s="357">
        <v>0</v>
      </c>
      <c r="O116" s="350">
        <f t="shared" si="13"/>
        <v>56</v>
      </c>
      <c r="P116" s="350">
        <v>51</v>
      </c>
      <c r="Q116" s="351">
        <v>7.6737641937174608E-5</v>
      </c>
      <c r="R116" s="352">
        <f t="shared" si="14"/>
        <v>0.52336448598130836</v>
      </c>
      <c r="S116" s="225">
        <v>41</v>
      </c>
      <c r="T116" s="226">
        <f t="shared" si="10"/>
        <v>-15</v>
      </c>
      <c r="Y116" s="199"/>
      <c r="Z116" s="199"/>
    </row>
    <row r="117" spans="1:26" s="225" customFormat="1" ht="47.25" customHeight="1" outlineLevel="7" x14ac:dyDescent="0.2">
      <c r="A117" s="221"/>
      <c r="B117" s="227"/>
      <c r="C117" s="248"/>
      <c r="D117" s="248"/>
      <c r="E117" s="254"/>
      <c r="F117" s="265"/>
      <c r="G117" s="270"/>
      <c r="H117" s="270"/>
      <c r="I117" s="407" t="s">
        <v>46</v>
      </c>
      <c r="J117" s="354" t="s">
        <v>260</v>
      </c>
      <c r="K117" s="354">
        <v>120</v>
      </c>
      <c r="L117" s="355">
        <f t="shared" si="12"/>
        <v>120</v>
      </c>
      <c r="M117" s="356">
        <v>1</v>
      </c>
      <c r="N117" s="357">
        <v>0</v>
      </c>
      <c r="O117" s="350">
        <f t="shared" si="13"/>
        <v>56</v>
      </c>
      <c r="P117" s="350">
        <v>64</v>
      </c>
      <c r="Q117" s="351">
        <v>8.5264046596860677E-5</v>
      </c>
      <c r="R117" s="352">
        <f t="shared" si="14"/>
        <v>0.46666666666666667</v>
      </c>
      <c r="S117" s="225">
        <v>29</v>
      </c>
      <c r="T117" s="226">
        <f t="shared" si="10"/>
        <v>-27</v>
      </c>
      <c r="Y117" s="199"/>
      <c r="Z117" s="199"/>
    </row>
    <row r="118" spans="1:26" s="225" customFormat="1" ht="47.25" customHeight="1" outlineLevel="7" x14ac:dyDescent="0.2">
      <c r="A118" s="221"/>
      <c r="B118" s="227"/>
      <c r="C118" s="248"/>
      <c r="D118" s="248"/>
      <c r="E118" s="254"/>
      <c r="F118" s="265"/>
      <c r="G118" s="270"/>
      <c r="H118" s="270"/>
      <c r="I118" s="407" t="s">
        <v>47</v>
      </c>
      <c r="J118" s="354" t="s">
        <v>258</v>
      </c>
      <c r="K118" s="354">
        <v>35</v>
      </c>
      <c r="L118" s="355">
        <f t="shared" si="12"/>
        <v>31.5</v>
      </c>
      <c r="M118" s="356">
        <v>0.9</v>
      </c>
      <c r="N118" s="357">
        <v>0</v>
      </c>
      <c r="O118" s="350">
        <f t="shared" si="13"/>
        <v>25.5</v>
      </c>
      <c r="P118" s="350">
        <v>9.5</v>
      </c>
      <c r="Q118" s="351">
        <v>1.5347528387434922E-4</v>
      </c>
      <c r="R118" s="352">
        <f t="shared" si="14"/>
        <v>0.72857142857142854</v>
      </c>
      <c r="S118" s="225">
        <v>21</v>
      </c>
      <c r="T118" s="226">
        <f t="shared" si="10"/>
        <v>-4.5</v>
      </c>
      <c r="Y118" s="199"/>
      <c r="Z118" s="199"/>
    </row>
    <row r="119" spans="1:26" s="225" customFormat="1" ht="47.25" customHeight="1" outlineLevel="7" x14ac:dyDescent="0.2">
      <c r="A119" s="221"/>
      <c r="B119" s="227"/>
      <c r="C119" s="248"/>
      <c r="D119" s="248"/>
      <c r="E119" s="254"/>
      <c r="F119" s="265"/>
      <c r="G119" s="270"/>
      <c r="H119" s="270"/>
      <c r="I119" s="407" t="s">
        <v>48</v>
      </c>
      <c r="J119" s="354" t="s">
        <v>257</v>
      </c>
      <c r="K119" s="354">
        <v>100</v>
      </c>
      <c r="L119" s="355">
        <f t="shared" si="12"/>
        <v>65</v>
      </c>
      <c r="M119" s="356">
        <v>0.65</v>
      </c>
      <c r="N119" s="357">
        <v>0</v>
      </c>
      <c r="O119" s="350">
        <f t="shared" si="13"/>
        <v>20</v>
      </c>
      <c r="P119" s="350">
        <v>80</v>
      </c>
      <c r="Q119" s="351">
        <v>1.7052809319372131E-5</v>
      </c>
      <c r="R119" s="352">
        <f t="shared" si="14"/>
        <v>0.2</v>
      </c>
      <c r="S119" s="225">
        <v>40</v>
      </c>
      <c r="T119" s="226">
        <f t="shared" si="10"/>
        <v>20</v>
      </c>
      <c r="Y119" s="199"/>
      <c r="Z119" s="199"/>
    </row>
    <row r="120" spans="1:26" s="225" customFormat="1" ht="47.25" customHeight="1" outlineLevel="7" x14ac:dyDescent="0.2">
      <c r="A120" s="221"/>
      <c r="B120" s="227"/>
      <c r="C120" s="248"/>
      <c r="D120" s="248"/>
      <c r="E120" s="254"/>
      <c r="F120" s="265"/>
      <c r="G120" s="270"/>
      <c r="H120" s="270"/>
      <c r="I120" s="407" t="s">
        <v>49</v>
      </c>
      <c r="J120" s="354" t="s">
        <v>259</v>
      </c>
      <c r="K120" s="354">
        <v>384</v>
      </c>
      <c r="L120" s="355">
        <f t="shared" si="12"/>
        <v>249.60000000000002</v>
      </c>
      <c r="M120" s="356">
        <v>0.65</v>
      </c>
      <c r="N120" s="357">
        <v>0</v>
      </c>
      <c r="O120" s="350">
        <f t="shared" si="13"/>
        <v>230</v>
      </c>
      <c r="P120" s="350">
        <v>154</v>
      </c>
      <c r="Q120" s="351">
        <v>5.1158427958116401E-5</v>
      </c>
      <c r="R120" s="352">
        <f t="shared" si="14"/>
        <v>0.59895833333333337</v>
      </c>
      <c r="S120" s="225">
        <v>0</v>
      </c>
      <c r="T120" s="226">
        <f t="shared" si="10"/>
        <v>-230</v>
      </c>
      <c r="Y120" s="199"/>
      <c r="Z120" s="199"/>
    </row>
    <row r="121" spans="1:26" s="225" customFormat="1" ht="47.25" customHeight="1" outlineLevel="7" x14ac:dyDescent="0.2">
      <c r="A121" s="221"/>
      <c r="B121" s="227"/>
      <c r="C121" s="248"/>
      <c r="D121" s="248"/>
      <c r="E121" s="254"/>
      <c r="F121" s="265"/>
      <c r="G121" s="270"/>
      <c r="H121" s="270"/>
      <c r="I121" s="407" t="s">
        <v>50</v>
      </c>
      <c r="J121" s="354" t="s">
        <v>258</v>
      </c>
      <c r="K121" s="354">
        <v>296</v>
      </c>
      <c r="L121" s="355">
        <f t="shared" si="12"/>
        <v>266.40000000000003</v>
      </c>
      <c r="M121" s="356">
        <v>0.9</v>
      </c>
      <c r="N121" s="357">
        <v>0</v>
      </c>
      <c r="O121" s="350">
        <f t="shared" si="13"/>
        <v>145</v>
      </c>
      <c r="P121" s="350">
        <v>151</v>
      </c>
      <c r="Q121" s="351">
        <v>1.7052809319372135E-4</v>
      </c>
      <c r="R121" s="352">
        <f t="shared" si="14"/>
        <v>0.48986486486486486</v>
      </c>
      <c r="S121" s="225">
        <v>0</v>
      </c>
      <c r="T121" s="226">
        <f t="shared" si="10"/>
        <v>-145</v>
      </c>
      <c r="Y121" s="199"/>
      <c r="Z121" s="199"/>
    </row>
    <row r="122" spans="1:26" s="225" customFormat="1" ht="47.25" customHeight="1" outlineLevel="7" x14ac:dyDescent="0.2">
      <c r="A122" s="221"/>
      <c r="B122" s="227"/>
      <c r="C122" s="248"/>
      <c r="D122" s="248"/>
      <c r="E122" s="254"/>
      <c r="F122" s="265"/>
      <c r="G122" s="270"/>
      <c r="H122" s="270"/>
      <c r="I122" s="407" t="s">
        <v>51</v>
      </c>
      <c r="J122" s="354" t="s">
        <v>257</v>
      </c>
      <c r="K122" s="354">
        <v>100</v>
      </c>
      <c r="L122" s="355">
        <f t="shared" si="12"/>
        <v>55.000000000000007</v>
      </c>
      <c r="M122" s="356">
        <v>0.55000000000000004</v>
      </c>
      <c r="N122" s="357">
        <v>0</v>
      </c>
      <c r="O122" s="350">
        <v>56</v>
      </c>
      <c r="P122" s="350">
        <v>53</v>
      </c>
      <c r="Q122" s="351">
        <v>8.5264046596860677E-5</v>
      </c>
      <c r="R122" s="352">
        <f t="shared" si="14"/>
        <v>0.56000000000000005</v>
      </c>
      <c r="S122" s="225">
        <v>39</v>
      </c>
      <c r="T122" s="226">
        <f t="shared" si="10"/>
        <v>-17</v>
      </c>
      <c r="Y122" s="199"/>
      <c r="Z122" s="199"/>
    </row>
    <row r="123" spans="1:26" s="225" customFormat="1" ht="47.25" customHeight="1" outlineLevel="5" x14ac:dyDescent="0.2">
      <c r="A123" s="221"/>
      <c r="B123" s="227"/>
      <c r="C123" s="248"/>
      <c r="D123" s="248"/>
      <c r="E123" s="254"/>
      <c r="F123" s="265"/>
      <c r="G123" s="270"/>
      <c r="H123" s="270"/>
      <c r="I123" s="409" t="s">
        <v>54</v>
      </c>
      <c r="J123" s="365"/>
      <c r="K123" s="365"/>
      <c r="L123" s="366"/>
      <c r="M123" s="367">
        <v>0.105</v>
      </c>
      <c r="N123" s="365">
        <f t="shared" si="11"/>
        <v>0</v>
      </c>
      <c r="O123" s="368"/>
      <c r="P123" s="368"/>
      <c r="Q123" s="369">
        <v>2.2263389944735838E-3</v>
      </c>
      <c r="R123" s="370">
        <f>SUMPRODUCT(R124:R137,Q124:Q137)/Q123</f>
        <v>0.10749999999999998</v>
      </c>
      <c r="T123" s="226">
        <f t="shared" si="10"/>
        <v>0</v>
      </c>
      <c r="Y123" s="199"/>
      <c r="Z123" s="199"/>
    </row>
    <row r="124" spans="1:26" s="225" customFormat="1" ht="47.25" customHeight="1" outlineLevel="7" x14ac:dyDescent="0.2">
      <c r="A124" s="221"/>
      <c r="B124" s="227"/>
      <c r="C124" s="248"/>
      <c r="D124" s="248"/>
      <c r="E124" s="254"/>
      <c r="F124" s="265"/>
      <c r="G124" s="270"/>
      <c r="H124" s="270"/>
      <c r="I124" s="407" t="s">
        <v>38</v>
      </c>
      <c r="J124" s="354" t="s">
        <v>258</v>
      </c>
      <c r="K124" s="354">
        <v>397</v>
      </c>
      <c r="L124" s="355">
        <f t="shared" ref="L124:L137" si="15">M124*K124</f>
        <v>397</v>
      </c>
      <c r="M124" s="356">
        <v>1</v>
      </c>
      <c r="N124" s="357">
        <f t="shared" si="11"/>
        <v>0</v>
      </c>
      <c r="O124" s="350">
        <f>K124-P124</f>
        <v>397</v>
      </c>
      <c r="P124" s="350">
        <v>0</v>
      </c>
      <c r="Q124" s="351">
        <v>1.781071195578867E-4</v>
      </c>
      <c r="R124" s="352">
        <f t="shared" ref="R124:R137" si="16">O124/K124</f>
        <v>1</v>
      </c>
      <c r="S124" s="225">
        <v>214</v>
      </c>
      <c r="T124" s="226">
        <f t="shared" si="10"/>
        <v>-183</v>
      </c>
      <c r="Y124" s="199"/>
      <c r="Z124" s="199"/>
    </row>
    <row r="125" spans="1:26" s="225" customFormat="1" ht="47.25" customHeight="1" outlineLevel="7" x14ac:dyDescent="0.2">
      <c r="A125" s="221"/>
      <c r="B125" s="227"/>
      <c r="C125" s="248"/>
      <c r="D125" s="248"/>
      <c r="E125" s="254"/>
      <c r="F125" s="265"/>
      <c r="G125" s="270"/>
      <c r="H125" s="270"/>
      <c r="I125" s="407" t="s">
        <v>39</v>
      </c>
      <c r="J125" s="354" t="s">
        <v>259</v>
      </c>
      <c r="K125" s="354">
        <v>218</v>
      </c>
      <c r="L125" s="355">
        <f>M125*K125</f>
        <v>218</v>
      </c>
      <c r="M125" s="356">
        <v>1</v>
      </c>
      <c r="N125" s="357">
        <f t="shared" si="11"/>
        <v>0</v>
      </c>
      <c r="O125" s="350">
        <f t="shared" ref="O125" si="17">K125-P125</f>
        <v>218</v>
      </c>
      <c r="P125" s="350"/>
      <c r="Q125" s="351">
        <v>4.4526779889471674E-5</v>
      </c>
      <c r="R125" s="352">
        <f t="shared" si="16"/>
        <v>1</v>
      </c>
      <c r="S125" s="225">
        <v>138</v>
      </c>
      <c r="T125" s="226">
        <f t="shared" si="10"/>
        <v>-80</v>
      </c>
      <c r="Y125" s="199"/>
      <c r="Z125" s="199"/>
    </row>
    <row r="126" spans="1:26" s="225" customFormat="1" ht="47.25" customHeight="1" outlineLevel="7" x14ac:dyDescent="0.2">
      <c r="A126" s="221"/>
      <c r="B126" s="227"/>
      <c r="C126" s="248"/>
      <c r="D126" s="248"/>
      <c r="E126" s="254"/>
      <c r="F126" s="265"/>
      <c r="G126" s="270"/>
      <c r="H126" s="270"/>
      <c r="I126" s="407" t="s">
        <v>40</v>
      </c>
      <c r="J126" s="354" t="s">
        <v>258</v>
      </c>
      <c r="K126" s="354">
        <v>7</v>
      </c>
      <c r="L126" s="355">
        <f t="shared" si="15"/>
        <v>0</v>
      </c>
      <c r="M126" s="356"/>
      <c r="N126" s="357">
        <f t="shared" si="11"/>
        <v>0</v>
      </c>
      <c r="O126" s="350">
        <v>0</v>
      </c>
      <c r="P126" s="350"/>
      <c r="Q126" s="351">
        <v>2.2263389944735837E-5</v>
      </c>
      <c r="R126" s="352">
        <f t="shared" si="16"/>
        <v>0</v>
      </c>
      <c r="T126" s="226">
        <f t="shared" si="10"/>
        <v>0</v>
      </c>
      <c r="Y126" s="199"/>
      <c r="Z126" s="199"/>
    </row>
    <row r="127" spans="1:26" s="225" customFormat="1" ht="47.25" customHeight="1" outlineLevel="7" x14ac:dyDescent="0.2">
      <c r="A127" s="221"/>
      <c r="B127" s="227"/>
      <c r="C127" s="248"/>
      <c r="D127" s="248"/>
      <c r="E127" s="254"/>
      <c r="F127" s="265"/>
      <c r="G127" s="270"/>
      <c r="H127" s="270"/>
      <c r="I127" s="407" t="s">
        <v>41</v>
      </c>
      <c r="J127" s="354" t="s">
        <v>256</v>
      </c>
      <c r="K127" s="354">
        <v>7260</v>
      </c>
      <c r="L127" s="355">
        <f t="shared" si="15"/>
        <v>0</v>
      </c>
      <c r="M127" s="356"/>
      <c r="N127" s="357">
        <f t="shared" si="11"/>
        <v>0</v>
      </c>
      <c r="O127" s="350">
        <v>0</v>
      </c>
      <c r="P127" s="350"/>
      <c r="Q127" s="351">
        <v>3.1168745922630184E-4</v>
      </c>
      <c r="R127" s="352">
        <f t="shared" si="16"/>
        <v>0</v>
      </c>
      <c r="T127" s="226">
        <f t="shared" si="10"/>
        <v>0</v>
      </c>
      <c r="Y127" s="199"/>
      <c r="Z127" s="199"/>
    </row>
    <row r="128" spans="1:26" s="225" customFormat="1" ht="47.25" customHeight="1" outlineLevel="7" x14ac:dyDescent="0.2">
      <c r="A128" s="221"/>
      <c r="B128" s="227"/>
      <c r="C128" s="248"/>
      <c r="D128" s="248"/>
      <c r="E128" s="254"/>
      <c r="F128" s="265"/>
      <c r="G128" s="270"/>
      <c r="H128" s="270"/>
      <c r="I128" s="407" t="s">
        <v>42</v>
      </c>
      <c r="J128" s="354" t="s">
        <v>259</v>
      </c>
      <c r="K128" s="354">
        <v>102</v>
      </c>
      <c r="L128" s="355">
        <f t="shared" si="15"/>
        <v>0</v>
      </c>
      <c r="M128" s="356"/>
      <c r="N128" s="357">
        <f t="shared" si="11"/>
        <v>0</v>
      </c>
      <c r="O128" s="350">
        <v>0</v>
      </c>
      <c r="P128" s="350"/>
      <c r="Q128" s="351">
        <v>2.3376559441972629E-4</v>
      </c>
      <c r="R128" s="352">
        <f t="shared" si="16"/>
        <v>0</v>
      </c>
      <c r="T128" s="226">
        <f t="shared" si="10"/>
        <v>0</v>
      </c>
      <c r="Y128" s="199"/>
      <c r="Z128" s="199"/>
    </row>
    <row r="129" spans="1:26" s="225" customFormat="1" ht="47.25" customHeight="1" outlineLevel="7" x14ac:dyDescent="0.2">
      <c r="A129" s="221"/>
      <c r="B129" s="227"/>
      <c r="C129" s="248"/>
      <c r="D129" s="248"/>
      <c r="E129" s="254"/>
      <c r="F129" s="265"/>
      <c r="G129" s="270"/>
      <c r="H129" s="270"/>
      <c r="I129" s="407" t="s">
        <v>43</v>
      </c>
      <c r="J129" s="354" t="s">
        <v>258</v>
      </c>
      <c r="K129" s="354">
        <v>65</v>
      </c>
      <c r="L129" s="355">
        <f t="shared" si="15"/>
        <v>0</v>
      </c>
      <c r="M129" s="356"/>
      <c r="N129" s="357">
        <f t="shared" si="11"/>
        <v>0</v>
      </c>
      <c r="O129" s="350">
        <v>0</v>
      </c>
      <c r="P129" s="350"/>
      <c r="Q129" s="351">
        <v>4.6753118883945257E-4</v>
      </c>
      <c r="R129" s="352">
        <f t="shared" si="16"/>
        <v>0</v>
      </c>
      <c r="T129" s="226">
        <f t="shared" si="10"/>
        <v>0</v>
      </c>
      <c r="Y129" s="199"/>
      <c r="Z129" s="199"/>
    </row>
    <row r="130" spans="1:26" s="225" customFormat="1" ht="47.25" customHeight="1" outlineLevel="7" x14ac:dyDescent="0.2">
      <c r="A130" s="221"/>
      <c r="B130" s="227"/>
      <c r="C130" s="248"/>
      <c r="D130" s="248"/>
      <c r="E130" s="254"/>
      <c r="F130" s="265"/>
      <c r="G130" s="270"/>
      <c r="H130" s="270"/>
      <c r="I130" s="407" t="s">
        <v>44</v>
      </c>
      <c r="J130" s="354" t="s">
        <v>256</v>
      </c>
      <c r="K130" s="354">
        <v>4840</v>
      </c>
      <c r="L130" s="355">
        <f t="shared" si="15"/>
        <v>0</v>
      </c>
      <c r="M130" s="356"/>
      <c r="N130" s="357">
        <f t="shared" si="11"/>
        <v>0</v>
      </c>
      <c r="O130" s="350">
        <v>0</v>
      </c>
      <c r="P130" s="350"/>
      <c r="Q130" s="351">
        <v>1.3358033966841504E-4</v>
      </c>
      <c r="R130" s="352">
        <f t="shared" si="16"/>
        <v>0</v>
      </c>
      <c r="T130" s="226">
        <f t="shared" si="10"/>
        <v>0</v>
      </c>
      <c r="Y130" s="199"/>
      <c r="Z130" s="199"/>
    </row>
    <row r="131" spans="1:26" s="225" customFormat="1" ht="47.25" customHeight="1" outlineLevel="7" x14ac:dyDescent="0.2">
      <c r="A131" s="221"/>
      <c r="B131" s="227"/>
      <c r="C131" s="248"/>
      <c r="D131" s="248"/>
      <c r="E131" s="254"/>
      <c r="F131" s="265"/>
      <c r="G131" s="270"/>
      <c r="H131" s="270"/>
      <c r="I131" s="407" t="s">
        <v>45</v>
      </c>
      <c r="J131" s="354" t="s">
        <v>259</v>
      </c>
      <c r="K131" s="354">
        <v>107</v>
      </c>
      <c r="L131" s="355">
        <f t="shared" si="15"/>
        <v>0</v>
      </c>
      <c r="M131" s="356"/>
      <c r="N131" s="357">
        <f t="shared" si="11"/>
        <v>0</v>
      </c>
      <c r="O131" s="350">
        <v>0</v>
      </c>
      <c r="P131" s="350"/>
      <c r="Q131" s="351">
        <v>1.001852547513113E-4</v>
      </c>
      <c r="R131" s="352">
        <f t="shared" si="16"/>
        <v>0</v>
      </c>
      <c r="T131" s="226">
        <f t="shared" si="10"/>
        <v>0</v>
      </c>
      <c r="Y131" s="199"/>
      <c r="Z131" s="199"/>
    </row>
    <row r="132" spans="1:26" s="225" customFormat="1" ht="47.25" customHeight="1" outlineLevel="7" x14ac:dyDescent="0.2">
      <c r="A132" s="221"/>
      <c r="B132" s="227"/>
      <c r="C132" s="248"/>
      <c r="D132" s="248"/>
      <c r="E132" s="254"/>
      <c r="F132" s="265"/>
      <c r="G132" s="270"/>
      <c r="H132" s="270"/>
      <c r="I132" s="407" t="s">
        <v>46</v>
      </c>
      <c r="J132" s="354" t="s">
        <v>260</v>
      </c>
      <c r="K132" s="354">
        <v>120</v>
      </c>
      <c r="L132" s="355">
        <f t="shared" si="15"/>
        <v>0</v>
      </c>
      <c r="M132" s="356"/>
      <c r="N132" s="357">
        <f t="shared" si="11"/>
        <v>0</v>
      </c>
      <c r="O132" s="350">
        <v>0</v>
      </c>
      <c r="P132" s="350"/>
      <c r="Q132" s="351">
        <v>1.1131694972367921E-4</v>
      </c>
      <c r="R132" s="352">
        <f t="shared" si="16"/>
        <v>0</v>
      </c>
      <c r="T132" s="226">
        <f t="shared" si="10"/>
        <v>0</v>
      </c>
      <c r="Y132" s="199"/>
      <c r="Z132" s="199"/>
    </row>
    <row r="133" spans="1:26" s="225" customFormat="1" ht="47.25" customHeight="1" outlineLevel="7" x14ac:dyDescent="0.2">
      <c r="A133" s="221"/>
      <c r="B133" s="227"/>
      <c r="C133" s="248"/>
      <c r="D133" s="248"/>
      <c r="E133" s="254"/>
      <c r="F133" s="265"/>
      <c r="G133" s="270"/>
      <c r="H133" s="270"/>
      <c r="I133" s="407" t="s">
        <v>47</v>
      </c>
      <c r="J133" s="354" t="s">
        <v>258</v>
      </c>
      <c r="K133" s="354">
        <v>35</v>
      </c>
      <c r="L133" s="355">
        <f t="shared" si="15"/>
        <v>0</v>
      </c>
      <c r="M133" s="356"/>
      <c r="N133" s="357">
        <f t="shared" si="11"/>
        <v>0</v>
      </c>
      <c r="O133" s="350">
        <v>0</v>
      </c>
      <c r="P133" s="350"/>
      <c r="Q133" s="351">
        <v>2.0037050950262261E-4</v>
      </c>
      <c r="R133" s="352">
        <f t="shared" si="16"/>
        <v>0</v>
      </c>
      <c r="T133" s="226">
        <f t="shared" si="10"/>
        <v>0</v>
      </c>
      <c r="Y133" s="199"/>
      <c r="Z133" s="199"/>
    </row>
    <row r="134" spans="1:26" s="225" customFormat="1" ht="47.25" customHeight="1" outlineLevel="7" x14ac:dyDescent="0.2">
      <c r="A134" s="221"/>
      <c r="B134" s="227"/>
      <c r="C134" s="248"/>
      <c r="D134" s="248"/>
      <c r="E134" s="254"/>
      <c r="F134" s="265"/>
      <c r="G134" s="270"/>
      <c r="H134" s="270"/>
      <c r="I134" s="407" t="s">
        <v>48</v>
      </c>
      <c r="J134" s="354" t="s">
        <v>257</v>
      </c>
      <c r="K134" s="354">
        <v>100</v>
      </c>
      <c r="L134" s="355">
        <f t="shared" si="15"/>
        <v>0</v>
      </c>
      <c r="M134" s="356"/>
      <c r="N134" s="357">
        <f t="shared" si="11"/>
        <v>0</v>
      </c>
      <c r="O134" s="350">
        <v>0</v>
      </c>
      <c r="P134" s="350"/>
      <c r="Q134" s="351">
        <v>2.2263389944735837E-5</v>
      </c>
      <c r="R134" s="352">
        <f t="shared" si="16"/>
        <v>0</v>
      </c>
      <c r="T134" s="226">
        <f t="shared" si="10"/>
        <v>0</v>
      </c>
      <c r="Y134" s="199"/>
      <c r="Z134" s="199"/>
    </row>
    <row r="135" spans="1:26" s="225" customFormat="1" ht="47.25" customHeight="1" outlineLevel="7" x14ac:dyDescent="0.2">
      <c r="A135" s="221"/>
      <c r="B135" s="227"/>
      <c r="C135" s="248"/>
      <c r="D135" s="248"/>
      <c r="E135" s="254"/>
      <c r="F135" s="265"/>
      <c r="G135" s="270"/>
      <c r="H135" s="270"/>
      <c r="I135" s="407" t="s">
        <v>49</v>
      </c>
      <c r="J135" s="354" t="s">
        <v>259</v>
      </c>
      <c r="K135" s="354">
        <v>384</v>
      </c>
      <c r="L135" s="355">
        <f t="shared" si="15"/>
        <v>0</v>
      </c>
      <c r="M135" s="356"/>
      <c r="N135" s="357">
        <f t="shared" si="11"/>
        <v>0</v>
      </c>
      <c r="O135" s="350">
        <v>0</v>
      </c>
      <c r="P135" s="350"/>
      <c r="Q135" s="351">
        <v>6.6790169834207518E-5</v>
      </c>
      <c r="R135" s="352">
        <f t="shared" si="16"/>
        <v>0</v>
      </c>
      <c r="T135" s="226">
        <f t="shared" si="10"/>
        <v>0</v>
      </c>
      <c r="Y135" s="199"/>
      <c r="Z135" s="199"/>
    </row>
    <row r="136" spans="1:26" s="225" customFormat="1" ht="47.25" customHeight="1" outlineLevel="7" x14ac:dyDescent="0.2">
      <c r="A136" s="221"/>
      <c r="B136" s="227"/>
      <c r="C136" s="248"/>
      <c r="D136" s="248"/>
      <c r="E136" s="254"/>
      <c r="F136" s="265"/>
      <c r="G136" s="270"/>
      <c r="H136" s="270"/>
      <c r="I136" s="407" t="s">
        <v>50</v>
      </c>
      <c r="J136" s="354" t="s">
        <v>258</v>
      </c>
      <c r="K136" s="354">
        <v>296</v>
      </c>
      <c r="L136" s="355">
        <f t="shared" si="15"/>
        <v>0</v>
      </c>
      <c r="M136" s="356"/>
      <c r="N136" s="357">
        <f t="shared" si="11"/>
        <v>0</v>
      </c>
      <c r="O136" s="350">
        <v>0</v>
      </c>
      <c r="P136" s="350"/>
      <c r="Q136" s="351">
        <v>2.2263389944735841E-4</v>
      </c>
      <c r="R136" s="352">
        <f t="shared" si="16"/>
        <v>0</v>
      </c>
      <c r="T136" s="226">
        <f t="shared" si="10"/>
        <v>0</v>
      </c>
      <c r="Y136" s="199"/>
      <c r="Z136" s="199"/>
    </row>
    <row r="137" spans="1:26" s="225" customFormat="1" ht="47.25" customHeight="1" outlineLevel="7" x14ac:dyDescent="0.2">
      <c r="A137" s="221"/>
      <c r="B137" s="227"/>
      <c r="C137" s="248"/>
      <c r="D137" s="248"/>
      <c r="E137" s="254"/>
      <c r="F137" s="265"/>
      <c r="G137" s="270"/>
      <c r="H137" s="270"/>
      <c r="I137" s="407" t="s">
        <v>51</v>
      </c>
      <c r="J137" s="354" t="s">
        <v>257</v>
      </c>
      <c r="K137" s="354">
        <v>100</v>
      </c>
      <c r="L137" s="355">
        <f t="shared" si="15"/>
        <v>10</v>
      </c>
      <c r="M137" s="356">
        <v>0.1</v>
      </c>
      <c r="N137" s="357">
        <f t="shared" si="11"/>
        <v>5</v>
      </c>
      <c r="O137" s="350">
        <v>15</v>
      </c>
      <c r="P137" s="350"/>
      <c r="Q137" s="351">
        <v>1.1131694972367921E-4</v>
      </c>
      <c r="R137" s="352">
        <f t="shared" si="16"/>
        <v>0.15</v>
      </c>
      <c r="S137" s="225">
        <v>10</v>
      </c>
      <c r="T137" s="226">
        <f t="shared" si="10"/>
        <v>-5</v>
      </c>
      <c r="Y137" s="199"/>
      <c r="Z137" s="199"/>
    </row>
    <row r="138" spans="1:26" s="225" customFormat="1" ht="47.25" customHeight="1" outlineLevel="4" collapsed="1" x14ac:dyDescent="0.2">
      <c r="A138" s="221"/>
      <c r="B138" s="227"/>
      <c r="C138" s="248"/>
      <c r="D138" s="248"/>
      <c r="E138" s="254"/>
      <c r="F138" s="265"/>
      <c r="G138" s="265"/>
      <c r="H138" s="265"/>
      <c r="I138" s="408" t="s">
        <v>55</v>
      </c>
      <c r="J138" s="359"/>
      <c r="K138" s="359"/>
      <c r="L138" s="360"/>
      <c r="M138" s="361">
        <v>0.2019</v>
      </c>
      <c r="N138" s="359">
        <f t="shared" si="11"/>
        <v>0</v>
      </c>
      <c r="O138" s="362"/>
      <c r="P138" s="362"/>
      <c r="Q138" s="363">
        <v>2.8489780533304941E-2</v>
      </c>
      <c r="R138" s="364">
        <f>(R139*Q139+R153*Q153+R167*Q167+R181*Q181+R195*Q195)/Q138</f>
        <v>0.13646952452691272</v>
      </c>
      <c r="T138" s="226">
        <f t="shared" si="10"/>
        <v>0</v>
      </c>
      <c r="Y138" s="199"/>
      <c r="Z138" s="199"/>
    </row>
    <row r="139" spans="1:26" s="225" customFormat="1" ht="47.25" hidden="1" customHeight="1" outlineLevel="5" x14ac:dyDescent="0.2">
      <c r="A139" s="221"/>
      <c r="B139" s="227"/>
      <c r="C139" s="248"/>
      <c r="D139" s="248"/>
      <c r="E139" s="254"/>
      <c r="F139" s="265"/>
      <c r="G139" s="270"/>
      <c r="H139" s="270"/>
      <c r="I139" s="410" t="s">
        <v>242</v>
      </c>
      <c r="J139" s="365"/>
      <c r="K139" s="365"/>
      <c r="L139" s="366"/>
      <c r="M139" s="367">
        <v>0.04</v>
      </c>
      <c r="N139" s="365">
        <f t="shared" si="11"/>
        <v>0</v>
      </c>
      <c r="O139" s="368"/>
      <c r="P139" s="368"/>
      <c r="Q139" s="369">
        <v>1.9023747258763556E-2</v>
      </c>
      <c r="R139" s="370">
        <f>SUMPRODUCT(R140:R152,Q140:Q152)/Q139</f>
        <v>4.1999999999999996E-2</v>
      </c>
      <c r="T139" s="226">
        <f t="shared" si="10"/>
        <v>0</v>
      </c>
      <c r="Y139" s="199"/>
      <c r="Z139" s="199"/>
    </row>
    <row r="140" spans="1:26" s="225" customFormat="1" ht="47.25" hidden="1" customHeight="1" outlineLevel="7" x14ac:dyDescent="0.2">
      <c r="A140" s="221"/>
      <c r="B140" s="227"/>
      <c r="C140" s="248"/>
      <c r="D140" s="248"/>
      <c r="E140" s="254"/>
      <c r="F140" s="265"/>
      <c r="G140" s="270"/>
      <c r="H140" s="270"/>
      <c r="I140" s="411" t="s">
        <v>38</v>
      </c>
      <c r="J140" s="354" t="s">
        <v>258</v>
      </c>
      <c r="K140" s="354">
        <v>2750</v>
      </c>
      <c r="L140" s="355">
        <f>M140*K140</f>
        <v>1375</v>
      </c>
      <c r="M140" s="356">
        <v>0.5</v>
      </c>
      <c r="N140" s="357">
        <f t="shared" si="11"/>
        <v>375</v>
      </c>
      <c r="O140" s="350">
        <f>+K140-P140</f>
        <v>1750</v>
      </c>
      <c r="P140" s="350">
        <v>1000</v>
      </c>
      <c r="Q140" s="351">
        <v>1.5218997807010845E-3</v>
      </c>
      <c r="R140" s="352">
        <v>0.5</v>
      </c>
      <c r="T140" s="226">
        <f t="shared" si="10"/>
        <v>-1750</v>
      </c>
      <c r="Y140" s="199"/>
      <c r="Z140" s="199"/>
    </row>
    <row r="141" spans="1:26" s="225" customFormat="1" ht="47.25" hidden="1" customHeight="1" outlineLevel="7" x14ac:dyDescent="0.2">
      <c r="A141" s="221"/>
      <c r="B141" s="227"/>
      <c r="C141" s="248"/>
      <c r="D141" s="248"/>
      <c r="E141" s="254"/>
      <c r="F141" s="265"/>
      <c r="G141" s="270"/>
      <c r="H141" s="270"/>
      <c r="I141" s="411" t="s">
        <v>39</v>
      </c>
      <c r="J141" s="354" t="s">
        <v>259</v>
      </c>
      <c r="K141" s="354">
        <v>275</v>
      </c>
      <c r="L141" s="355">
        <f t="shared" ref="L141:L152" si="18">M141*K141</f>
        <v>0</v>
      </c>
      <c r="M141" s="356"/>
      <c r="N141" s="357">
        <f t="shared" si="11"/>
        <v>0</v>
      </c>
      <c r="O141" s="350">
        <f>+K141-P141</f>
        <v>0</v>
      </c>
      <c r="P141" s="350">
        <v>275</v>
      </c>
      <c r="Q141" s="351">
        <v>3.8047494517527112E-4</v>
      </c>
      <c r="R141" s="352">
        <f t="shared" ref="R141:R152" si="19">O141/K141</f>
        <v>0</v>
      </c>
      <c r="T141" s="226">
        <f t="shared" si="10"/>
        <v>0</v>
      </c>
      <c r="Y141" s="199"/>
      <c r="Z141" s="199"/>
    </row>
    <row r="142" spans="1:26" s="225" customFormat="1" ht="47.25" hidden="1" customHeight="1" outlineLevel="7" x14ac:dyDescent="0.2">
      <c r="A142" s="221"/>
      <c r="B142" s="227"/>
      <c r="C142" s="248"/>
      <c r="D142" s="248"/>
      <c r="E142" s="254"/>
      <c r="F142" s="265"/>
      <c r="G142" s="270"/>
      <c r="H142" s="270"/>
      <c r="I142" s="411" t="s">
        <v>40</v>
      </c>
      <c r="J142" s="354" t="s">
        <v>258</v>
      </c>
      <c r="K142" s="354">
        <v>46</v>
      </c>
      <c r="L142" s="355">
        <f t="shared" si="18"/>
        <v>0</v>
      </c>
      <c r="M142" s="356"/>
      <c r="N142" s="357">
        <f t="shared" si="11"/>
        <v>0</v>
      </c>
      <c r="O142" s="350">
        <f t="shared" ref="O142:O151" si="20">+K142-P142</f>
        <v>0</v>
      </c>
      <c r="P142" s="350">
        <v>46</v>
      </c>
      <c r="Q142" s="351">
        <v>1.9023747258763556E-4</v>
      </c>
      <c r="R142" s="352">
        <f t="shared" si="19"/>
        <v>0</v>
      </c>
      <c r="T142" s="226">
        <f t="shared" si="10"/>
        <v>0</v>
      </c>
      <c r="Y142" s="199"/>
      <c r="Z142" s="199"/>
    </row>
    <row r="143" spans="1:26" s="225" customFormat="1" ht="47.25" hidden="1" customHeight="1" outlineLevel="7" x14ac:dyDescent="0.2">
      <c r="A143" s="221"/>
      <c r="B143" s="227"/>
      <c r="C143" s="248"/>
      <c r="D143" s="248"/>
      <c r="E143" s="254"/>
      <c r="F143" s="265"/>
      <c r="G143" s="270"/>
      <c r="H143" s="270"/>
      <c r="I143" s="411" t="s">
        <v>41</v>
      </c>
      <c r="J143" s="354" t="s">
        <v>256</v>
      </c>
      <c r="K143" s="354">
        <v>54855</v>
      </c>
      <c r="L143" s="355">
        <f t="shared" si="18"/>
        <v>0</v>
      </c>
      <c r="M143" s="356"/>
      <c r="N143" s="357">
        <f t="shared" si="11"/>
        <v>0</v>
      </c>
      <c r="O143" s="350">
        <f t="shared" si="20"/>
        <v>0</v>
      </c>
      <c r="P143" s="350">
        <v>54855</v>
      </c>
      <c r="Q143" s="351">
        <v>2.6633246162268988E-3</v>
      </c>
      <c r="R143" s="352">
        <f t="shared" si="19"/>
        <v>0</v>
      </c>
      <c r="T143" s="226">
        <f t="shared" si="10"/>
        <v>0</v>
      </c>
      <c r="Y143" s="199"/>
      <c r="Z143" s="199"/>
    </row>
    <row r="144" spans="1:26" s="225" customFormat="1" ht="47.25" hidden="1" customHeight="1" outlineLevel="7" x14ac:dyDescent="0.2">
      <c r="A144" s="221"/>
      <c r="B144" s="227"/>
      <c r="C144" s="248"/>
      <c r="D144" s="248"/>
      <c r="E144" s="254"/>
      <c r="F144" s="265"/>
      <c r="G144" s="270"/>
      <c r="H144" s="270"/>
      <c r="I144" s="411" t="s">
        <v>42</v>
      </c>
      <c r="J144" s="354" t="s">
        <v>259</v>
      </c>
      <c r="K144" s="354">
        <v>200</v>
      </c>
      <c r="L144" s="355">
        <f t="shared" si="18"/>
        <v>0</v>
      </c>
      <c r="M144" s="356"/>
      <c r="N144" s="357">
        <f t="shared" si="11"/>
        <v>0</v>
      </c>
      <c r="O144" s="350">
        <f t="shared" si="20"/>
        <v>0</v>
      </c>
      <c r="P144" s="350">
        <v>200</v>
      </c>
      <c r="Q144" s="351">
        <v>1.9974934621701732E-3</v>
      </c>
      <c r="R144" s="352">
        <f t="shared" si="19"/>
        <v>0</v>
      </c>
      <c r="T144" s="226">
        <f t="shared" si="10"/>
        <v>0</v>
      </c>
      <c r="Y144" s="199"/>
      <c r="Z144" s="199"/>
    </row>
    <row r="145" spans="1:26" s="225" customFormat="1" ht="47.25" hidden="1" customHeight="1" outlineLevel="7" x14ac:dyDescent="0.2">
      <c r="A145" s="221"/>
      <c r="B145" s="227"/>
      <c r="C145" s="248"/>
      <c r="D145" s="248"/>
      <c r="E145" s="254"/>
      <c r="F145" s="265"/>
      <c r="G145" s="270"/>
      <c r="H145" s="270"/>
      <c r="I145" s="411" t="s">
        <v>43</v>
      </c>
      <c r="J145" s="354" t="s">
        <v>258</v>
      </c>
      <c r="K145" s="354">
        <v>400</v>
      </c>
      <c r="L145" s="355">
        <f t="shared" si="18"/>
        <v>0</v>
      </c>
      <c r="M145" s="356"/>
      <c r="N145" s="357">
        <f t="shared" si="11"/>
        <v>0</v>
      </c>
      <c r="O145" s="350">
        <f t="shared" si="20"/>
        <v>0</v>
      </c>
      <c r="P145" s="350">
        <v>400</v>
      </c>
      <c r="Q145" s="351">
        <v>3.9949869243403463E-3</v>
      </c>
      <c r="R145" s="352">
        <f t="shared" si="19"/>
        <v>0</v>
      </c>
      <c r="T145" s="226">
        <f t="shared" si="10"/>
        <v>0</v>
      </c>
      <c r="Y145" s="199"/>
      <c r="Z145" s="199"/>
    </row>
    <row r="146" spans="1:26" s="225" customFormat="1" ht="47.25" hidden="1" customHeight="1" outlineLevel="7" x14ac:dyDescent="0.2">
      <c r="A146" s="221"/>
      <c r="B146" s="227"/>
      <c r="C146" s="248"/>
      <c r="D146" s="248"/>
      <c r="E146" s="254"/>
      <c r="F146" s="265"/>
      <c r="G146" s="270"/>
      <c r="H146" s="270"/>
      <c r="I146" s="411" t="s">
        <v>248</v>
      </c>
      <c r="J146" s="354" t="s">
        <v>256</v>
      </c>
      <c r="K146" s="354">
        <v>18285</v>
      </c>
      <c r="L146" s="355">
        <f t="shared" si="18"/>
        <v>0</v>
      </c>
      <c r="M146" s="356"/>
      <c r="N146" s="357">
        <f t="shared" si="11"/>
        <v>0</v>
      </c>
      <c r="O146" s="350">
        <f t="shared" si="20"/>
        <v>0</v>
      </c>
      <c r="P146" s="350">
        <v>18285</v>
      </c>
      <c r="Q146" s="351">
        <v>1.1414248355258135E-3</v>
      </c>
      <c r="R146" s="352">
        <f t="shared" si="19"/>
        <v>0</v>
      </c>
      <c r="T146" s="226">
        <f t="shared" si="10"/>
        <v>0</v>
      </c>
      <c r="Y146" s="199"/>
      <c r="Z146" s="199"/>
    </row>
    <row r="147" spans="1:26" s="225" customFormat="1" ht="47.25" hidden="1" customHeight="1" outlineLevel="7" x14ac:dyDescent="0.2">
      <c r="A147" s="221"/>
      <c r="B147" s="227"/>
      <c r="C147" s="248"/>
      <c r="D147" s="248"/>
      <c r="E147" s="254"/>
      <c r="F147" s="265"/>
      <c r="G147" s="270"/>
      <c r="H147" s="270"/>
      <c r="I147" s="411" t="s">
        <v>249</v>
      </c>
      <c r="J147" s="354" t="s">
        <v>259</v>
      </c>
      <c r="K147" s="354">
        <v>760</v>
      </c>
      <c r="L147" s="355">
        <f t="shared" si="18"/>
        <v>0</v>
      </c>
      <c r="M147" s="356"/>
      <c r="N147" s="357">
        <f t="shared" si="11"/>
        <v>0</v>
      </c>
      <c r="O147" s="350">
        <f t="shared" si="20"/>
        <v>0</v>
      </c>
      <c r="P147" s="350">
        <v>760</v>
      </c>
      <c r="Q147" s="351">
        <v>8.5606862664436029E-4</v>
      </c>
      <c r="R147" s="352">
        <f t="shared" si="19"/>
        <v>0</v>
      </c>
      <c r="T147" s="226">
        <f t="shared" si="10"/>
        <v>0</v>
      </c>
      <c r="Y147" s="199"/>
      <c r="Z147" s="199"/>
    </row>
    <row r="148" spans="1:26" s="225" customFormat="1" ht="47.25" hidden="1" customHeight="1" outlineLevel="7" x14ac:dyDescent="0.2">
      <c r="A148" s="221"/>
      <c r="B148" s="227"/>
      <c r="C148" s="248"/>
      <c r="D148" s="248"/>
      <c r="E148" s="254"/>
      <c r="F148" s="265"/>
      <c r="G148" s="270"/>
      <c r="H148" s="270"/>
      <c r="I148" s="411" t="s">
        <v>250</v>
      </c>
      <c r="J148" s="354" t="s">
        <v>258</v>
      </c>
      <c r="K148" s="354">
        <v>370</v>
      </c>
      <c r="L148" s="355">
        <f t="shared" si="18"/>
        <v>0</v>
      </c>
      <c r="M148" s="356"/>
      <c r="N148" s="357">
        <f t="shared" si="11"/>
        <v>0</v>
      </c>
      <c r="O148" s="350">
        <f t="shared" si="20"/>
        <v>0</v>
      </c>
      <c r="P148" s="350">
        <v>370</v>
      </c>
      <c r="Q148" s="351">
        <v>2.663324616226898E-3</v>
      </c>
      <c r="R148" s="352">
        <f t="shared" si="19"/>
        <v>0</v>
      </c>
      <c r="T148" s="226">
        <f t="shared" si="10"/>
        <v>0</v>
      </c>
      <c r="Y148" s="199"/>
      <c r="Z148" s="199"/>
    </row>
    <row r="149" spans="1:26" s="225" customFormat="1" ht="47.25" hidden="1" customHeight="1" outlineLevel="7" x14ac:dyDescent="0.2">
      <c r="A149" s="221"/>
      <c r="B149" s="227"/>
      <c r="C149" s="248"/>
      <c r="D149" s="248"/>
      <c r="E149" s="254"/>
      <c r="F149" s="265"/>
      <c r="G149" s="270"/>
      <c r="H149" s="270"/>
      <c r="I149" s="411" t="s">
        <v>48</v>
      </c>
      <c r="J149" s="354" t="s">
        <v>257</v>
      </c>
      <c r="K149" s="354">
        <v>100</v>
      </c>
      <c r="L149" s="355">
        <f t="shared" si="18"/>
        <v>0</v>
      </c>
      <c r="M149" s="356"/>
      <c r="N149" s="357">
        <f t="shared" si="11"/>
        <v>0</v>
      </c>
      <c r="O149" s="350">
        <f t="shared" si="20"/>
        <v>0</v>
      </c>
      <c r="P149" s="350">
        <v>100</v>
      </c>
      <c r="Q149" s="351">
        <v>1.9023747258763556E-4</v>
      </c>
      <c r="R149" s="352">
        <f t="shared" si="19"/>
        <v>0</v>
      </c>
      <c r="T149" s="226">
        <f t="shared" si="10"/>
        <v>0</v>
      </c>
      <c r="Y149" s="199"/>
      <c r="Z149" s="199"/>
    </row>
    <row r="150" spans="1:26" s="225" customFormat="1" ht="47.25" hidden="1" customHeight="1" outlineLevel="7" x14ac:dyDescent="0.2">
      <c r="A150" s="221"/>
      <c r="B150" s="227"/>
      <c r="C150" s="248"/>
      <c r="D150" s="248"/>
      <c r="E150" s="254"/>
      <c r="F150" s="265"/>
      <c r="G150" s="270"/>
      <c r="H150" s="270"/>
      <c r="I150" s="411" t="s">
        <v>49</v>
      </c>
      <c r="J150" s="354" t="s">
        <v>259</v>
      </c>
      <c r="K150" s="354">
        <v>1206</v>
      </c>
      <c r="L150" s="355">
        <f t="shared" si="18"/>
        <v>0</v>
      </c>
      <c r="M150" s="356"/>
      <c r="N150" s="357">
        <f t="shared" si="11"/>
        <v>0</v>
      </c>
      <c r="O150" s="350">
        <f t="shared" si="20"/>
        <v>0</v>
      </c>
      <c r="P150" s="350">
        <v>1206</v>
      </c>
      <c r="Q150" s="351">
        <v>5.7071241776290675E-4</v>
      </c>
      <c r="R150" s="352">
        <f t="shared" si="19"/>
        <v>0</v>
      </c>
      <c r="T150" s="226">
        <f t="shared" si="10"/>
        <v>0</v>
      </c>
      <c r="Y150" s="199"/>
      <c r="Z150" s="199"/>
    </row>
    <row r="151" spans="1:26" s="225" customFormat="1" ht="47.25" hidden="1" customHeight="1" outlineLevel="7" x14ac:dyDescent="0.2">
      <c r="A151" s="221"/>
      <c r="B151" s="227"/>
      <c r="C151" s="248"/>
      <c r="D151" s="248"/>
      <c r="E151" s="254"/>
      <c r="F151" s="265"/>
      <c r="G151" s="270"/>
      <c r="H151" s="270"/>
      <c r="I151" s="411" t="s">
        <v>50</v>
      </c>
      <c r="J151" s="354" t="s">
        <v>258</v>
      </c>
      <c r="K151" s="354">
        <v>4000</v>
      </c>
      <c r="L151" s="355">
        <f t="shared" si="18"/>
        <v>0</v>
      </c>
      <c r="M151" s="356"/>
      <c r="N151" s="357">
        <f t="shared" si="11"/>
        <v>0</v>
      </c>
      <c r="O151" s="350">
        <f t="shared" si="20"/>
        <v>0</v>
      </c>
      <c r="P151" s="350">
        <v>4000</v>
      </c>
      <c r="Q151" s="351">
        <v>1.9023747258763561E-3</v>
      </c>
      <c r="R151" s="352">
        <f t="shared" si="19"/>
        <v>0</v>
      </c>
      <c r="T151" s="226">
        <f t="shared" si="10"/>
        <v>0</v>
      </c>
      <c r="Y151" s="199"/>
      <c r="Z151" s="199"/>
    </row>
    <row r="152" spans="1:26" s="225" customFormat="1" ht="47.25" hidden="1" customHeight="1" outlineLevel="7" x14ac:dyDescent="0.2">
      <c r="A152" s="221"/>
      <c r="B152" s="227"/>
      <c r="C152" s="248"/>
      <c r="D152" s="248"/>
      <c r="E152" s="254"/>
      <c r="F152" s="265"/>
      <c r="G152" s="270"/>
      <c r="H152" s="270"/>
      <c r="I152" s="411" t="s">
        <v>51</v>
      </c>
      <c r="J152" s="354" t="s">
        <v>257</v>
      </c>
      <c r="K152" s="354">
        <v>100</v>
      </c>
      <c r="L152" s="355">
        <f t="shared" si="18"/>
        <v>0</v>
      </c>
      <c r="M152" s="356"/>
      <c r="N152" s="357">
        <f t="shared" si="11"/>
        <v>4</v>
      </c>
      <c r="O152" s="350">
        <v>4</v>
      </c>
      <c r="P152" s="350">
        <v>100</v>
      </c>
      <c r="Q152" s="351">
        <v>9.5118736293817803E-4</v>
      </c>
      <c r="R152" s="352">
        <f t="shared" si="19"/>
        <v>0.04</v>
      </c>
      <c r="T152" s="226">
        <f t="shared" si="10"/>
        <v>-4</v>
      </c>
      <c r="Y152" s="199"/>
      <c r="Z152" s="199"/>
    </row>
    <row r="153" spans="1:26" s="225" customFormat="1" ht="47.25" hidden="1" customHeight="1" outlineLevel="5" x14ac:dyDescent="0.2">
      <c r="A153" s="221"/>
      <c r="B153" s="227"/>
      <c r="C153" s="248"/>
      <c r="D153" s="248"/>
      <c r="E153" s="254"/>
      <c r="F153" s="265"/>
      <c r="G153" s="270"/>
      <c r="H153" s="270"/>
      <c r="I153" s="410" t="s">
        <v>243</v>
      </c>
      <c r="J153" s="365"/>
      <c r="K153" s="365"/>
      <c r="L153" s="366"/>
      <c r="M153" s="367">
        <v>0.86</v>
      </c>
      <c r="N153" s="365">
        <f t="shared" si="11"/>
        <v>0</v>
      </c>
      <c r="O153" s="368"/>
      <c r="P153" s="368"/>
      <c r="Q153" s="369">
        <v>2.2920177420197056E-3</v>
      </c>
      <c r="R153" s="370">
        <f>SUMPRODUCT(R154:R166,Q154:Q166)/Q153</f>
        <v>0.88449999999999995</v>
      </c>
      <c r="T153" s="226">
        <f t="shared" si="10"/>
        <v>0</v>
      </c>
      <c r="Y153" s="199"/>
      <c r="Z153" s="199"/>
    </row>
    <row r="154" spans="1:26" s="225" customFormat="1" ht="47.25" hidden="1" customHeight="1" outlineLevel="7" x14ac:dyDescent="0.2">
      <c r="A154" s="221"/>
      <c r="B154" s="227"/>
      <c r="C154" s="248"/>
      <c r="D154" s="248"/>
      <c r="E154" s="254"/>
      <c r="F154" s="265"/>
      <c r="G154" s="270"/>
      <c r="H154" s="270"/>
      <c r="I154" s="411" t="s">
        <v>38</v>
      </c>
      <c r="J154" s="354" t="s">
        <v>258</v>
      </c>
      <c r="K154" s="354">
        <v>316</v>
      </c>
      <c r="L154" s="355">
        <f>M154*K154</f>
        <v>316</v>
      </c>
      <c r="M154" s="356">
        <v>1</v>
      </c>
      <c r="N154" s="357">
        <f t="shared" si="11"/>
        <v>0</v>
      </c>
      <c r="O154" s="350">
        <f>+K154-P154</f>
        <v>316</v>
      </c>
      <c r="P154" s="350">
        <v>0</v>
      </c>
      <c r="Q154" s="351">
        <v>1.8336141936157644E-4</v>
      </c>
      <c r="R154" s="352">
        <f>O154/K154</f>
        <v>1</v>
      </c>
      <c r="S154" s="225">
        <v>316</v>
      </c>
      <c r="T154" s="226">
        <f t="shared" si="10"/>
        <v>0</v>
      </c>
      <c r="Y154" s="199"/>
      <c r="Z154" s="199"/>
    </row>
    <row r="155" spans="1:26" s="225" customFormat="1" ht="47.25" hidden="1" customHeight="1" outlineLevel="7" x14ac:dyDescent="0.2">
      <c r="A155" s="221"/>
      <c r="B155" s="227"/>
      <c r="C155" s="248"/>
      <c r="D155" s="248"/>
      <c r="E155" s="254"/>
      <c r="F155" s="265"/>
      <c r="G155" s="270"/>
      <c r="H155" s="270"/>
      <c r="I155" s="411" t="s">
        <v>39</v>
      </c>
      <c r="J155" s="354" t="s">
        <v>259</v>
      </c>
      <c r="K155" s="354">
        <v>128</v>
      </c>
      <c r="L155" s="355">
        <f t="shared" ref="L155:L166" si="21">M155*K155</f>
        <v>128</v>
      </c>
      <c r="M155" s="356">
        <v>1</v>
      </c>
      <c r="N155" s="357">
        <f t="shared" si="11"/>
        <v>0</v>
      </c>
      <c r="O155" s="350">
        <f t="shared" ref="O155:O166" si="22">+K155-P155</f>
        <v>128</v>
      </c>
      <c r="P155" s="350">
        <v>0</v>
      </c>
      <c r="Q155" s="351">
        <v>4.584035484039411E-5</v>
      </c>
      <c r="R155" s="352">
        <f>O155/K155</f>
        <v>1</v>
      </c>
      <c r="S155" s="225">
        <v>128</v>
      </c>
      <c r="T155" s="226">
        <f t="shared" si="10"/>
        <v>0</v>
      </c>
      <c r="Y155" s="199"/>
      <c r="Z155" s="199"/>
    </row>
    <row r="156" spans="1:26" s="225" customFormat="1" ht="47.25" hidden="1" customHeight="1" outlineLevel="7" x14ac:dyDescent="0.2">
      <c r="A156" s="221"/>
      <c r="B156" s="227"/>
      <c r="C156" s="248"/>
      <c r="D156" s="248"/>
      <c r="E156" s="254"/>
      <c r="F156" s="265"/>
      <c r="G156" s="270"/>
      <c r="H156" s="270"/>
      <c r="I156" s="411" t="s">
        <v>40</v>
      </c>
      <c r="J156" s="354" t="s">
        <v>258</v>
      </c>
      <c r="K156" s="354">
        <v>4</v>
      </c>
      <c r="L156" s="355">
        <f t="shared" si="21"/>
        <v>4</v>
      </c>
      <c r="M156" s="356">
        <v>1</v>
      </c>
      <c r="N156" s="357">
        <f t="shared" si="11"/>
        <v>0</v>
      </c>
      <c r="O156" s="350">
        <f t="shared" si="22"/>
        <v>4</v>
      </c>
      <c r="P156" s="350">
        <v>0</v>
      </c>
      <c r="Q156" s="351">
        <v>2.2920177420197055E-5</v>
      </c>
      <c r="R156" s="352">
        <f>O156/K156</f>
        <v>1</v>
      </c>
      <c r="S156" s="225">
        <v>4</v>
      </c>
      <c r="T156" s="226">
        <f t="shared" si="10"/>
        <v>0</v>
      </c>
      <c r="Y156" s="199"/>
      <c r="Z156" s="199"/>
    </row>
    <row r="157" spans="1:26" s="225" customFormat="1" ht="47.25" hidden="1" customHeight="1" outlineLevel="7" x14ac:dyDescent="0.2">
      <c r="A157" s="221"/>
      <c r="B157" s="227"/>
      <c r="C157" s="248"/>
      <c r="D157" s="248"/>
      <c r="E157" s="254"/>
      <c r="F157" s="265"/>
      <c r="G157" s="270"/>
      <c r="H157" s="270"/>
      <c r="I157" s="411" t="s">
        <v>41</v>
      </c>
      <c r="J157" s="354" t="s">
        <v>256</v>
      </c>
      <c r="K157" s="354">
        <v>10025</v>
      </c>
      <c r="L157" s="355">
        <f t="shared" si="21"/>
        <v>10025</v>
      </c>
      <c r="M157" s="356">
        <v>1</v>
      </c>
      <c r="N157" s="357">
        <f t="shared" si="11"/>
        <v>0</v>
      </c>
      <c r="O157" s="350">
        <f t="shared" si="22"/>
        <v>10025</v>
      </c>
      <c r="P157" s="350">
        <v>0</v>
      </c>
      <c r="Q157" s="351">
        <v>3.2088248388275888E-4</v>
      </c>
      <c r="R157" s="352">
        <f>O157/K157</f>
        <v>1</v>
      </c>
      <c r="S157" s="225">
        <v>10025</v>
      </c>
      <c r="T157" s="226">
        <f t="shared" si="10"/>
        <v>0</v>
      </c>
      <c r="Y157" s="199"/>
      <c r="Z157" s="199"/>
    </row>
    <row r="158" spans="1:26" s="225" customFormat="1" ht="47.25" hidden="1" customHeight="1" outlineLevel="7" x14ac:dyDescent="0.2">
      <c r="A158" s="221"/>
      <c r="B158" s="227"/>
      <c r="C158" s="248"/>
      <c r="D158" s="248"/>
      <c r="E158" s="254"/>
      <c r="F158" s="265"/>
      <c r="G158" s="270"/>
      <c r="H158" s="270"/>
      <c r="I158" s="411" t="s">
        <v>42</v>
      </c>
      <c r="J158" s="354" t="s">
        <v>259</v>
      </c>
      <c r="K158" s="354">
        <v>45</v>
      </c>
      <c r="L158" s="355">
        <f t="shared" si="21"/>
        <v>45</v>
      </c>
      <c r="M158" s="356">
        <v>1</v>
      </c>
      <c r="N158" s="357">
        <f t="shared" si="11"/>
        <v>0</v>
      </c>
      <c r="O158" s="350">
        <f t="shared" si="22"/>
        <v>45</v>
      </c>
      <c r="P158" s="350">
        <v>0</v>
      </c>
      <c r="Q158" s="351">
        <v>2.4066186291206909E-4</v>
      </c>
      <c r="R158" s="352">
        <f>O158/K158</f>
        <v>1</v>
      </c>
      <c r="S158" s="225">
        <v>45</v>
      </c>
      <c r="T158" s="226">
        <f t="shared" si="10"/>
        <v>0</v>
      </c>
      <c r="Y158" s="199"/>
      <c r="Z158" s="199"/>
    </row>
    <row r="159" spans="1:26" s="225" customFormat="1" ht="47.25" hidden="1" customHeight="1" outlineLevel="7" x14ac:dyDescent="0.2">
      <c r="A159" s="221"/>
      <c r="B159" s="227"/>
      <c r="C159" s="248"/>
      <c r="D159" s="248"/>
      <c r="E159" s="254"/>
      <c r="F159" s="265"/>
      <c r="G159" s="270"/>
      <c r="H159" s="270"/>
      <c r="I159" s="411" t="s">
        <v>43</v>
      </c>
      <c r="J159" s="354" t="s">
        <v>258</v>
      </c>
      <c r="K159" s="354">
        <v>58</v>
      </c>
      <c r="L159" s="355">
        <f t="shared" si="21"/>
        <v>58</v>
      </c>
      <c r="M159" s="356">
        <v>1</v>
      </c>
      <c r="N159" s="357">
        <f t="shared" si="11"/>
        <v>0</v>
      </c>
      <c r="O159" s="350">
        <f t="shared" si="22"/>
        <v>58</v>
      </c>
      <c r="P159" s="350">
        <v>0</v>
      </c>
      <c r="Q159" s="351">
        <v>4.8132372582413818E-4</v>
      </c>
      <c r="R159" s="352">
        <v>1</v>
      </c>
      <c r="T159" s="226">
        <f t="shared" si="10"/>
        <v>-58</v>
      </c>
      <c r="Y159" s="199"/>
      <c r="Z159" s="199"/>
    </row>
    <row r="160" spans="1:26" s="225" customFormat="1" ht="47.25" hidden="1" customHeight="1" outlineLevel="7" x14ac:dyDescent="0.2">
      <c r="A160" s="221"/>
      <c r="B160" s="227"/>
      <c r="C160" s="248"/>
      <c r="D160" s="248"/>
      <c r="E160" s="254"/>
      <c r="F160" s="265"/>
      <c r="G160" s="270"/>
      <c r="H160" s="270"/>
      <c r="I160" s="411" t="s">
        <v>248</v>
      </c>
      <c r="J160" s="354" t="s">
        <v>256</v>
      </c>
      <c r="K160" s="354">
        <v>10100</v>
      </c>
      <c r="L160" s="355">
        <f t="shared" si="21"/>
        <v>10100</v>
      </c>
      <c r="M160" s="356">
        <v>1</v>
      </c>
      <c r="N160" s="357">
        <f t="shared" si="11"/>
        <v>0</v>
      </c>
      <c r="O160" s="350">
        <f t="shared" si="22"/>
        <v>10100</v>
      </c>
      <c r="P160" s="350">
        <v>0</v>
      </c>
      <c r="Q160" s="351">
        <v>1.3752106452118236E-4</v>
      </c>
      <c r="R160" s="352">
        <f>O160/K160</f>
        <v>1</v>
      </c>
      <c r="T160" s="226">
        <f t="shared" si="10"/>
        <v>-10100</v>
      </c>
      <c r="Y160" s="199"/>
      <c r="Z160" s="199"/>
    </row>
    <row r="161" spans="1:26" s="225" customFormat="1" ht="47.25" hidden="1" customHeight="1" outlineLevel="7" x14ac:dyDescent="0.2">
      <c r="A161" s="221"/>
      <c r="B161" s="227"/>
      <c r="C161" s="248"/>
      <c r="D161" s="248"/>
      <c r="E161" s="254"/>
      <c r="F161" s="265"/>
      <c r="G161" s="270"/>
      <c r="H161" s="270"/>
      <c r="I161" s="411" t="s">
        <v>249</v>
      </c>
      <c r="J161" s="354" t="s">
        <v>259</v>
      </c>
      <c r="K161" s="354">
        <v>195</v>
      </c>
      <c r="L161" s="355">
        <f t="shared" si="21"/>
        <v>195</v>
      </c>
      <c r="M161" s="356">
        <v>1</v>
      </c>
      <c r="N161" s="357">
        <f t="shared" si="11"/>
        <v>0</v>
      </c>
      <c r="O161" s="350">
        <f t="shared" si="22"/>
        <v>195</v>
      </c>
      <c r="P161" s="350">
        <v>0</v>
      </c>
      <c r="Q161" s="351">
        <v>1.0314079839088677E-4</v>
      </c>
      <c r="R161" s="352">
        <v>1</v>
      </c>
      <c r="T161" s="226">
        <f t="shared" si="10"/>
        <v>-195</v>
      </c>
      <c r="Y161" s="199"/>
      <c r="Z161" s="199"/>
    </row>
    <row r="162" spans="1:26" s="225" customFormat="1" ht="47.25" hidden="1" customHeight="1" outlineLevel="7" x14ac:dyDescent="0.2">
      <c r="A162" s="221"/>
      <c r="B162" s="227"/>
      <c r="C162" s="248"/>
      <c r="D162" s="248"/>
      <c r="E162" s="254"/>
      <c r="F162" s="265"/>
      <c r="G162" s="270"/>
      <c r="H162" s="270"/>
      <c r="I162" s="411" t="s">
        <v>250</v>
      </c>
      <c r="J162" s="354" t="s">
        <v>258</v>
      </c>
      <c r="K162" s="354">
        <v>56</v>
      </c>
      <c r="L162" s="355">
        <f t="shared" si="21"/>
        <v>56</v>
      </c>
      <c r="M162" s="356">
        <v>1</v>
      </c>
      <c r="N162" s="357">
        <f t="shared" si="11"/>
        <v>0</v>
      </c>
      <c r="O162" s="350">
        <f t="shared" si="22"/>
        <v>56</v>
      </c>
      <c r="P162" s="350">
        <v>0</v>
      </c>
      <c r="Q162" s="351">
        <v>3.2088248388275882E-4</v>
      </c>
      <c r="R162" s="352">
        <v>1</v>
      </c>
      <c r="T162" s="226">
        <f t="shared" ref="T162:T225" si="23">S162-O162</f>
        <v>-56</v>
      </c>
      <c r="Y162" s="199"/>
      <c r="Z162" s="199"/>
    </row>
    <row r="163" spans="1:26" s="225" customFormat="1" ht="47.25" hidden="1" customHeight="1" outlineLevel="7" x14ac:dyDescent="0.2">
      <c r="A163" s="221"/>
      <c r="B163" s="227"/>
      <c r="C163" s="248"/>
      <c r="D163" s="248"/>
      <c r="E163" s="254"/>
      <c r="F163" s="265"/>
      <c r="G163" s="270"/>
      <c r="H163" s="270"/>
      <c r="I163" s="411" t="s">
        <v>48</v>
      </c>
      <c r="J163" s="354" t="s">
        <v>257</v>
      </c>
      <c r="K163" s="354">
        <v>100</v>
      </c>
      <c r="L163" s="355">
        <f t="shared" si="21"/>
        <v>65</v>
      </c>
      <c r="M163" s="356">
        <v>0.65</v>
      </c>
      <c r="N163" s="357">
        <f t="shared" si="11"/>
        <v>35</v>
      </c>
      <c r="O163" s="350">
        <f t="shared" si="22"/>
        <v>100</v>
      </c>
      <c r="P163" s="350">
        <v>0</v>
      </c>
      <c r="Q163" s="351">
        <v>2.2920177420197055E-5</v>
      </c>
      <c r="R163" s="352">
        <v>0.65</v>
      </c>
      <c r="T163" s="226">
        <f t="shared" si="23"/>
        <v>-100</v>
      </c>
      <c r="Y163" s="199"/>
      <c r="Z163" s="199"/>
    </row>
    <row r="164" spans="1:26" s="225" customFormat="1" ht="47.25" hidden="1" customHeight="1" outlineLevel="7" x14ac:dyDescent="0.2">
      <c r="A164" s="221"/>
      <c r="B164" s="227"/>
      <c r="C164" s="248"/>
      <c r="D164" s="248"/>
      <c r="E164" s="254"/>
      <c r="F164" s="265"/>
      <c r="G164" s="270"/>
      <c r="H164" s="270"/>
      <c r="I164" s="411" t="s">
        <v>49</v>
      </c>
      <c r="J164" s="354" t="s">
        <v>259</v>
      </c>
      <c r="K164" s="354">
        <v>145</v>
      </c>
      <c r="L164" s="355">
        <f t="shared" si="21"/>
        <v>87</v>
      </c>
      <c r="M164" s="356">
        <v>0.6</v>
      </c>
      <c r="N164" s="357">
        <f t="shared" si="11"/>
        <v>58</v>
      </c>
      <c r="O164" s="350">
        <f t="shared" si="22"/>
        <v>145</v>
      </c>
      <c r="P164" s="350">
        <v>0</v>
      </c>
      <c r="Q164" s="351">
        <v>6.8760532260591178E-5</v>
      </c>
      <c r="R164" s="352">
        <v>0.6</v>
      </c>
      <c r="T164" s="226">
        <f t="shared" si="23"/>
        <v>-145</v>
      </c>
      <c r="Y164" s="199"/>
      <c r="Z164" s="199"/>
    </row>
    <row r="165" spans="1:26" s="225" customFormat="1" ht="47.25" hidden="1" customHeight="1" outlineLevel="7" x14ac:dyDescent="0.2">
      <c r="A165" s="221"/>
      <c r="B165" s="227"/>
      <c r="C165" s="248"/>
      <c r="D165" s="248"/>
      <c r="E165" s="254"/>
      <c r="F165" s="265"/>
      <c r="G165" s="270"/>
      <c r="H165" s="270"/>
      <c r="I165" s="411" t="s">
        <v>50</v>
      </c>
      <c r="J165" s="354" t="s">
        <v>258</v>
      </c>
      <c r="K165" s="354">
        <v>166</v>
      </c>
      <c r="L165" s="355">
        <f t="shared" si="21"/>
        <v>0</v>
      </c>
      <c r="M165" s="356">
        <v>0</v>
      </c>
      <c r="N165" s="357">
        <f t="shared" si="11"/>
        <v>166</v>
      </c>
      <c r="O165" s="350">
        <f t="shared" si="22"/>
        <v>166</v>
      </c>
      <c r="P165" s="350">
        <v>0</v>
      </c>
      <c r="Q165" s="351">
        <v>2.292017742019706E-4</v>
      </c>
      <c r="R165" s="352">
        <v>0</v>
      </c>
      <c r="T165" s="226">
        <f t="shared" si="23"/>
        <v>-166</v>
      </c>
      <c r="Y165" s="199"/>
      <c r="Z165" s="199"/>
    </row>
    <row r="166" spans="1:26" s="225" customFormat="1" ht="47.25" hidden="1" customHeight="1" outlineLevel="7" x14ac:dyDescent="0.2">
      <c r="A166" s="221"/>
      <c r="B166" s="227"/>
      <c r="C166" s="248"/>
      <c r="D166" s="248"/>
      <c r="E166" s="254"/>
      <c r="F166" s="265"/>
      <c r="G166" s="270"/>
      <c r="H166" s="270"/>
      <c r="I166" s="411" t="s">
        <v>51</v>
      </c>
      <c r="J166" s="354" t="s">
        <v>257</v>
      </c>
      <c r="K166" s="354">
        <v>100</v>
      </c>
      <c r="L166" s="355">
        <f t="shared" si="21"/>
        <v>51</v>
      </c>
      <c r="M166" s="356">
        <v>0.51</v>
      </c>
      <c r="N166" s="357">
        <f t="shared" ref="N166:N229" si="24">O166-L166</f>
        <v>49</v>
      </c>
      <c r="O166" s="350">
        <f t="shared" si="22"/>
        <v>100</v>
      </c>
      <c r="P166" s="350">
        <v>0</v>
      </c>
      <c r="Q166" s="351">
        <v>1.146008871009853E-4</v>
      </c>
      <c r="R166" s="352">
        <f>O166/K166</f>
        <v>1</v>
      </c>
      <c r="S166" s="225">
        <v>20</v>
      </c>
      <c r="T166" s="226">
        <f t="shared" si="23"/>
        <v>-80</v>
      </c>
      <c r="Y166" s="199"/>
      <c r="Z166" s="199"/>
    </row>
    <row r="167" spans="1:26" s="225" customFormat="1" ht="47.25" hidden="1" customHeight="1" outlineLevel="5" x14ac:dyDescent="0.2">
      <c r="A167" s="221"/>
      <c r="B167" s="227"/>
      <c r="C167" s="248"/>
      <c r="D167" s="248"/>
      <c r="E167" s="254"/>
      <c r="F167" s="265"/>
      <c r="G167" s="270"/>
      <c r="H167" s="270"/>
      <c r="I167" s="410" t="s">
        <v>244</v>
      </c>
      <c r="J167" s="365"/>
      <c r="K167" s="365"/>
      <c r="L167" s="366"/>
      <c r="M167" s="367">
        <v>0</v>
      </c>
      <c r="N167" s="365">
        <f t="shared" si="24"/>
        <v>0</v>
      </c>
      <c r="O167" s="368"/>
      <c r="P167" s="368"/>
      <c r="Q167" s="369">
        <v>2.2920177420197056E-3</v>
      </c>
      <c r="R167" s="370">
        <f>SUMPRODUCT(R168:R180,Q168:Q180)/Q167</f>
        <v>6.5352941176470586E-2</v>
      </c>
      <c r="T167" s="226">
        <f t="shared" si="23"/>
        <v>0</v>
      </c>
      <c r="Y167" s="199"/>
      <c r="Z167" s="199"/>
    </row>
    <row r="168" spans="1:26" s="225" customFormat="1" ht="47.25" hidden="1" customHeight="1" outlineLevel="7" x14ac:dyDescent="0.2">
      <c r="A168" s="221"/>
      <c r="B168" s="227"/>
      <c r="C168" s="248"/>
      <c r="D168" s="248"/>
      <c r="E168" s="254"/>
      <c r="F168" s="265"/>
      <c r="G168" s="270"/>
      <c r="H168" s="270"/>
      <c r="I168" s="411" t="s">
        <v>38</v>
      </c>
      <c r="J168" s="354" t="s">
        <v>258</v>
      </c>
      <c r="K168" s="354">
        <v>850</v>
      </c>
      <c r="L168" s="355">
        <f>M168*K168</f>
        <v>0</v>
      </c>
      <c r="M168" s="356">
        <v>0</v>
      </c>
      <c r="N168" s="357">
        <f t="shared" si="24"/>
        <v>650</v>
      </c>
      <c r="O168" s="350">
        <f>+K168-P168</f>
        <v>650</v>
      </c>
      <c r="P168" s="350">
        <v>200</v>
      </c>
      <c r="Q168" s="351">
        <v>1.8336141936157644E-4</v>
      </c>
      <c r="R168" s="352">
        <f t="shared" ref="R168:R180" si="25">O168/K168</f>
        <v>0.76470588235294112</v>
      </c>
      <c r="T168" s="226">
        <f t="shared" si="23"/>
        <v>-650</v>
      </c>
      <c r="Y168" s="199"/>
      <c r="Z168" s="199"/>
    </row>
    <row r="169" spans="1:26" s="225" customFormat="1" ht="47.25" hidden="1" customHeight="1" outlineLevel="7" x14ac:dyDescent="0.2">
      <c r="A169" s="221"/>
      <c r="B169" s="227"/>
      <c r="C169" s="248"/>
      <c r="D169" s="248"/>
      <c r="E169" s="254"/>
      <c r="F169" s="265"/>
      <c r="G169" s="270"/>
      <c r="H169" s="270"/>
      <c r="I169" s="411" t="s">
        <v>39</v>
      </c>
      <c r="J169" s="354" t="s">
        <v>259</v>
      </c>
      <c r="K169" s="354">
        <v>55</v>
      </c>
      <c r="L169" s="355">
        <f t="shared" ref="L169:L180" si="26">M169*K169</f>
        <v>0</v>
      </c>
      <c r="M169" s="356">
        <v>0</v>
      </c>
      <c r="N169" s="357">
        <f t="shared" si="24"/>
        <v>0</v>
      </c>
      <c r="O169" s="350">
        <f t="shared" ref="O169:O180" si="27">+K169-P169</f>
        <v>0</v>
      </c>
      <c r="P169" s="350">
        <v>55</v>
      </c>
      <c r="Q169" s="351">
        <v>4.584035484039411E-5</v>
      </c>
      <c r="R169" s="352">
        <f t="shared" si="25"/>
        <v>0</v>
      </c>
      <c r="T169" s="226">
        <f t="shared" si="23"/>
        <v>0</v>
      </c>
      <c r="Y169" s="199"/>
      <c r="Z169" s="199"/>
    </row>
    <row r="170" spans="1:26" s="225" customFormat="1" ht="47.25" hidden="1" customHeight="1" outlineLevel="7" x14ac:dyDescent="0.2">
      <c r="A170" s="221"/>
      <c r="B170" s="227"/>
      <c r="C170" s="248"/>
      <c r="D170" s="248"/>
      <c r="E170" s="254"/>
      <c r="F170" s="265"/>
      <c r="G170" s="270"/>
      <c r="H170" s="270"/>
      <c r="I170" s="411" t="s">
        <v>40</v>
      </c>
      <c r="J170" s="354" t="s">
        <v>258</v>
      </c>
      <c r="K170" s="354">
        <v>3.4</v>
      </c>
      <c r="L170" s="355">
        <f t="shared" si="26"/>
        <v>0</v>
      </c>
      <c r="M170" s="356">
        <v>0</v>
      </c>
      <c r="N170" s="357">
        <f t="shared" si="24"/>
        <v>0.39999999999999991</v>
      </c>
      <c r="O170" s="350">
        <f t="shared" si="27"/>
        <v>0.39999999999999991</v>
      </c>
      <c r="P170" s="350">
        <v>3</v>
      </c>
      <c r="Q170" s="351">
        <v>2.2920177420197055E-5</v>
      </c>
      <c r="R170" s="352">
        <f t="shared" si="25"/>
        <v>0.11764705882352938</v>
      </c>
      <c r="T170" s="226">
        <f t="shared" si="23"/>
        <v>-0.39999999999999991</v>
      </c>
      <c r="Y170" s="199"/>
      <c r="Z170" s="199"/>
    </row>
    <row r="171" spans="1:26" s="225" customFormat="1" ht="47.25" hidden="1" customHeight="1" outlineLevel="7" x14ac:dyDescent="0.2">
      <c r="A171" s="221"/>
      <c r="B171" s="227"/>
      <c r="C171" s="248"/>
      <c r="D171" s="248"/>
      <c r="E171" s="254"/>
      <c r="F171" s="265"/>
      <c r="G171" s="270"/>
      <c r="H171" s="270"/>
      <c r="I171" s="411" t="s">
        <v>41</v>
      </c>
      <c r="J171" s="354" t="s">
        <v>256</v>
      </c>
      <c r="K171" s="354">
        <v>8400</v>
      </c>
      <c r="L171" s="355">
        <f t="shared" si="26"/>
        <v>0</v>
      </c>
      <c r="M171" s="356">
        <v>0</v>
      </c>
      <c r="N171" s="357">
        <f t="shared" si="24"/>
        <v>0</v>
      </c>
      <c r="O171" s="350">
        <f t="shared" si="27"/>
        <v>0</v>
      </c>
      <c r="P171" s="350">
        <v>8400</v>
      </c>
      <c r="Q171" s="351">
        <v>3.2088248388275888E-4</v>
      </c>
      <c r="R171" s="352">
        <f t="shared" si="25"/>
        <v>0</v>
      </c>
      <c r="T171" s="226">
        <f t="shared" si="23"/>
        <v>0</v>
      </c>
      <c r="Y171" s="199"/>
      <c r="Z171" s="199"/>
    </row>
    <row r="172" spans="1:26" s="225" customFormat="1" ht="47.25" hidden="1" customHeight="1" outlineLevel="7" x14ac:dyDescent="0.2">
      <c r="A172" s="221"/>
      <c r="B172" s="227"/>
      <c r="C172" s="248"/>
      <c r="D172" s="248"/>
      <c r="E172" s="254"/>
      <c r="F172" s="265"/>
      <c r="G172" s="270"/>
      <c r="H172" s="270"/>
      <c r="I172" s="411" t="s">
        <v>42</v>
      </c>
      <c r="J172" s="354" t="s">
        <v>259</v>
      </c>
      <c r="K172" s="354">
        <v>50</v>
      </c>
      <c r="L172" s="355">
        <f t="shared" si="26"/>
        <v>0</v>
      </c>
      <c r="M172" s="356">
        <v>0</v>
      </c>
      <c r="N172" s="357">
        <f t="shared" si="24"/>
        <v>0</v>
      </c>
      <c r="O172" s="350">
        <f t="shared" si="27"/>
        <v>0</v>
      </c>
      <c r="P172" s="350">
        <v>50</v>
      </c>
      <c r="Q172" s="351">
        <v>2.4066186291206909E-4</v>
      </c>
      <c r="R172" s="352">
        <f t="shared" si="25"/>
        <v>0</v>
      </c>
      <c r="T172" s="226">
        <f t="shared" si="23"/>
        <v>0</v>
      </c>
      <c r="Y172" s="199"/>
      <c r="Z172" s="199"/>
    </row>
    <row r="173" spans="1:26" s="225" customFormat="1" ht="47.25" hidden="1" customHeight="1" outlineLevel="7" x14ac:dyDescent="0.2">
      <c r="A173" s="221"/>
      <c r="B173" s="227"/>
      <c r="C173" s="248"/>
      <c r="D173" s="248"/>
      <c r="E173" s="254"/>
      <c r="F173" s="265"/>
      <c r="G173" s="270"/>
      <c r="H173" s="270"/>
      <c r="I173" s="411" t="s">
        <v>43</v>
      </c>
      <c r="J173" s="354" t="s">
        <v>258</v>
      </c>
      <c r="K173" s="354">
        <v>73</v>
      </c>
      <c r="L173" s="355">
        <f t="shared" si="26"/>
        <v>0</v>
      </c>
      <c r="M173" s="356">
        <v>0</v>
      </c>
      <c r="N173" s="357">
        <f t="shared" si="24"/>
        <v>0</v>
      </c>
      <c r="O173" s="350">
        <f t="shared" si="27"/>
        <v>0</v>
      </c>
      <c r="P173" s="350">
        <v>73</v>
      </c>
      <c r="Q173" s="351">
        <v>4.8132372582413818E-4</v>
      </c>
      <c r="R173" s="352">
        <f t="shared" si="25"/>
        <v>0</v>
      </c>
      <c r="T173" s="226">
        <f t="shared" si="23"/>
        <v>0</v>
      </c>
      <c r="Y173" s="199"/>
      <c r="Z173" s="199"/>
    </row>
    <row r="174" spans="1:26" s="225" customFormat="1" ht="47.25" hidden="1" customHeight="1" outlineLevel="7" x14ac:dyDescent="0.2">
      <c r="A174" s="221"/>
      <c r="B174" s="227"/>
      <c r="C174" s="248"/>
      <c r="D174" s="248"/>
      <c r="E174" s="254"/>
      <c r="F174" s="265"/>
      <c r="G174" s="270"/>
      <c r="H174" s="270"/>
      <c r="I174" s="411" t="s">
        <v>248</v>
      </c>
      <c r="J174" s="354" t="s">
        <v>256</v>
      </c>
      <c r="K174" s="354">
        <v>2800</v>
      </c>
      <c r="L174" s="355">
        <f t="shared" si="26"/>
        <v>0</v>
      </c>
      <c r="M174" s="356">
        <v>0</v>
      </c>
      <c r="N174" s="357">
        <f t="shared" si="24"/>
        <v>0</v>
      </c>
      <c r="O174" s="350">
        <f t="shared" si="27"/>
        <v>0</v>
      </c>
      <c r="P174" s="350">
        <v>2800</v>
      </c>
      <c r="Q174" s="351">
        <v>1.3752106452118236E-4</v>
      </c>
      <c r="R174" s="352">
        <f t="shared" si="25"/>
        <v>0</v>
      </c>
      <c r="T174" s="226">
        <f t="shared" si="23"/>
        <v>0</v>
      </c>
      <c r="Y174" s="199"/>
      <c r="Z174" s="199"/>
    </row>
    <row r="175" spans="1:26" s="225" customFormat="1" ht="47.25" hidden="1" customHeight="1" outlineLevel="7" x14ac:dyDescent="0.2">
      <c r="A175" s="221"/>
      <c r="B175" s="227"/>
      <c r="C175" s="248"/>
      <c r="D175" s="248"/>
      <c r="E175" s="254"/>
      <c r="F175" s="265"/>
      <c r="G175" s="270"/>
      <c r="H175" s="270"/>
      <c r="I175" s="411" t="s">
        <v>249</v>
      </c>
      <c r="J175" s="354" t="s">
        <v>259</v>
      </c>
      <c r="K175" s="354">
        <v>159</v>
      </c>
      <c r="L175" s="355">
        <f t="shared" si="26"/>
        <v>0</v>
      </c>
      <c r="M175" s="356">
        <v>0</v>
      </c>
      <c r="N175" s="357">
        <f t="shared" si="24"/>
        <v>0</v>
      </c>
      <c r="O175" s="350">
        <f t="shared" si="27"/>
        <v>0</v>
      </c>
      <c r="P175" s="350">
        <v>159</v>
      </c>
      <c r="Q175" s="351">
        <v>1.0314079839088677E-4</v>
      </c>
      <c r="R175" s="352">
        <f t="shared" si="25"/>
        <v>0</v>
      </c>
      <c r="T175" s="226">
        <f t="shared" si="23"/>
        <v>0</v>
      </c>
      <c r="Y175" s="199"/>
      <c r="Z175" s="199"/>
    </row>
    <row r="176" spans="1:26" s="225" customFormat="1" ht="47.25" hidden="1" customHeight="1" outlineLevel="7" x14ac:dyDescent="0.2">
      <c r="A176" s="221"/>
      <c r="B176" s="227"/>
      <c r="C176" s="248"/>
      <c r="D176" s="248"/>
      <c r="E176" s="254"/>
      <c r="F176" s="265"/>
      <c r="G176" s="270"/>
      <c r="H176" s="270"/>
      <c r="I176" s="411" t="s">
        <v>250</v>
      </c>
      <c r="J176" s="354" t="s">
        <v>258</v>
      </c>
      <c r="K176" s="354">
        <v>76</v>
      </c>
      <c r="L176" s="355">
        <f t="shared" si="26"/>
        <v>0</v>
      </c>
      <c r="M176" s="356">
        <v>0</v>
      </c>
      <c r="N176" s="357">
        <f t="shared" si="24"/>
        <v>0</v>
      </c>
      <c r="O176" s="350">
        <f t="shared" si="27"/>
        <v>0</v>
      </c>
      <c r="P176" s="350">
        <v>76</v>
      </c>
      <c r="Q176" s="351">
        <v>3.2088248388275882E-4</v>
      </c>
      <c r="R176" s="352">
        <f t="shared" si="25"/>
        <v>0</v>
      </c>
      <c r="T176" s="226">
        <f t="shared" si="23"/>
        <v>0</v>
      </c>
      <c r="Y176" s="199"/>
      <c r="Z176" s="199"/>
    </row>
    <row r="177" spans="1:26" s="225" customFormat="1" ht="47.25" hidden="1" customHeight="1" outlineLevel="7" x14ac:dyDescent="0.2">
      <c r="A177" s="221"/>
      <c r="B177" s="227"/>
      <c r="C177" s="248"/>
      <c r="D177" s="248"/>
      <c r="E177" s="254"/>
      <c r="F177" s="265"/>
      <c r="G177" s="270"/>
      <c r="H177" s="270"/>
      <c r="I177" s="411" t="s">
        <v>48</v>
      </c>
      <c r="J177" s="354" t="s">
        <v>257</v>
      </c>
      <c r="K177" s="354">
        <v>100</v>
      </c>
      <c r="L177" s="355">
        <f t="shared" si="26"/>
        <v>0</v>
      </c>
      <c r="M177" s="356">
        <v>0</v>
      </c>
      <c r="N177" s="357">
        <f t="shared" si="24"/>
        <v>0</v>
      </c>
      <c r="O177" s="350">
        <f t="shared" si="27"/>
        <v>0</v>
      </c>
      <c r="P177" s="350">
        <v>100</v>
      </c>
      <c r="Q177" s="351">
        <v>2.2920177420197055E-5</v>
      </c>
      <c r="R177" s="352">
        <f t="shared" si="25"/>
        <v>0</v>
      </c>
      <c r="T177" s="226">
        <f t="shared" si="23"/>
        <v>0</v>
      </c>
      <c r="Y177" s="199"/>
      <c r="Z177" s="199"/>
    </row>
    <row r="178" spans="1:26" s="225" customFormat="1" ht="47.25" hidden="1" customHeight="1" outlineLevel="7" x14ac:dyDescent="0.2">
      <c r="A178" s="221"/>
      <c r="B178" s="227"/>
      <c r="C178" s="248"/>
      <c r="D178" s="248"/>
      <c r="E178" s="254"/>
      <c r="F178" s="265"/>
      <c r="G178" s="270"/>
      <c r="H178" s="270"/>
      <c r="I178" s="411" t="s">
        <v>49</v>
      </c>
      <c r="J178" s="354" t="s">
        <v>259</v>
      </c>
      <c r="K178" s="354">
        <v>251</v>
      </c>
      <c r="L178" s="355">
        <f t="shared" si="26"/>
        <v>0</v>
      </c>
      <c r="M178" s="356">
        <v>0</v>
      </c>
      <c r="N178" s="357">
        <f t="shared" si="24"/>
        <v>0</v>
      </c>
      <c r="O178" s="350">
        <f t="shared" si="27"/>
        <v>0</v>
      </c>
      <c r="P178" s="350">
        <v>251</v>
      </c>
      <c r="Q178" s="351">
        <v>6.8760532260591178E-5</v>
      </c>
      <c r="R178" s="352">
        <f t="shared" si="25"/>
        <v>0</v>
      </c>
      <c r="T178" s="226">
        <f t="shared" si="23"/>
        <v>0</v>
      </c>
      <c r="Y178" s="199"/>
      <c r="Z178" s="199"/>
    </row>
    <row r="179" spans="1:26" s="225" customFormat="1" ht="47.25" hidden="1" customHeight="1" outlineLevel="7" x14ac:dyDescent="0.2">
      <c r="A179" s="221"/>
      <c r="B179" s="227"/>
      <c r="C179" s="248"/>
      <c r="D179" s="248"/>
      <c r="E179" s="254"/>
      <c r="F179" s="265"/>
      <c r="G179" s="270"/>
      <c r="H179" s="270"/>
      <c r="I179" s="411" t="s">
        <v>50</v>
      </c>
      <c r="J179" s="354" t="s">
        <v>258</v>
      </c>
      <c r="K179" s="354">
        <v>1500</v>
      </c>
      <c r="L179" s="355">
        <f t="shared" si="26"/>
        <v>0</v>
      </c>
      <c r="M179" s="356">
        <v>0</v>
      </c>
      <c r="N179" s="357">
        <f t="shared" si="24"/>
        <v>0</v>
      </c>
      <c r="O179" s="350">
        <f t="shared" si="27"/>
        <v>0</v>
      </c>
      <c r="P179" s="350">
        <v>1500</v>
      </c>
      <c r="Q179" s="351">
        <v>2.292017742019706E-4</v>
      </c>
      <c r="R179" s="352">
        <f t="shared" si="25"/>
        <v>0</v>
      </c>
      <c r="T179" s="226">
        <f t="shared" si="23"/>
        <v>0</v>
      </c>
      <c r="Y179" s="199"/>
      <c r="Z179" s="199"/>
    </row>
    <row r="180" spans="1:26" s="225" customFormat="1" ht="47.25" hidden="1" customHeight="1" outlineLevel="7" x14ac:dyDescent="0.2">
      <c r="A180" s="221"/>
      <c r="B180" s="227"/>
      <c r="C180" s="248"/>
      <c r="D180" s="248"/>
      <c r="E180" s="254"/>
      <c r="F180" s="265"/>
      <c r="G180" s="270"/>
      <c r="H180" s="270"/>
      <c r="I180" s="411" t="s">
        <v>51</v>
      </c>
      <c r="J180" s="354" t="s">
        <v>257</v>
      </c>
      <c r="K180" s="354">
        <v>100</v>
      </c>
      <c r="L180" s="355">
        <f t="shared" si="26"/>
        <v>0</v>
      </c>
      <c r="M180" s="356">
        <v>0</v>
      </c>
      <c r="N180" s="357">
        <f t="shared" si="24"/>
        <v>6</v>
      </c>
      <c r="O180" s="350">
        <f t="shared" si="27"/>
        <v>6</v>
      </c>
      <c r="P180" s="350">
        <v>94</v>
      </c>
      <c r="Q180" s="351">
        <v>1.146008871009853E-4</v>
      </c>
      <c r="R180" s="352">
        <f t="shared" si="25"/>
        <v>0.06</v>
      </c>
      <c r="T180" s="226">
        <f t="shared" si="23"/>
        <v>-6</v>
      </c>
      <c r="Y180" s="199"/>
      <c r="Z180" s="199"/>
    </row>
    <row r="181" spans="1:26" s="225" customFormat="1" ht="47.25" hidden="1" customHeight="1" outlineLevel="5" collapsed="1" x14ac:dyDescent="0.2">
      <c r="A181" s="221"/>
      <c r="B181" s="227"/>
      <c r="C181" s="248"/>
      <c r="D181" s="248"/>
      <c r="E181" s="254"/>
      <c r="F181" s="265"/>
      <c r="G181" s="270"/>
      <c r="H181" s="270"/>
      <c r="I181" s="410" t="s">
        <v>245</v>
      </c>
      <c r="J181" s="365"/>
      <c r="K181" s="365"/>
      <c r="L181" s="366"/>
      <c r="M181" s="367">
        <v>0.878</v>
      </c>
      <c r="N181" s="365">
        <f t="shared" si="24"/>
        <v>0</v>
      </c>
      <c r="O181" s="368"/>
      <c r="P181" s="368"/>
      <c r="Q181" s="369">
        <v>3.4380266130295584E-3</v>
      </c>
      <c r="R181" s="370">
        <f>SUMPRODUCT(R182:R194,Q182:Q194)/Q181</f>
        <v>0</v>
      </c>
      <c r="T181" s="226">
        <f t="shared" si="23"/>
        <v>0</v>
      </c>
      <c r="Y181" s="199"/>
      <c r="Z181" s="199"/>
    </row>
    <row r="182" spans="1:26" s="225" customFormat="1" ht="47.25" hidden="1" customHeight="1" outlineLevel="7" x14ac:dyDescent="0.2">
      <c r="A182" s="221"/>
      <c r="B182" s="227"/>
      <c r="C182" s="248"/>
      <c r="D182" s="248"/>
      <c r="E182" s="254"/>
      <c r="F182" s="265"/>
      <c r="G182" s="270"/>
      <c r="H182" s="270"/>
      <c r="I182" s="411" t="s">
        <v>38</v>
      </c>
      <c r="J182" s="354" t="s">
        <v>258</v>
      </c>
      <c r="K182" s="354">
        <v>316</v>
      </c>
      <c r="L182" s="372">
        <f>M182*K182</f>
        <v>316</v>
      </c>
      <c r="M182" s="373">
        <v>1</v>
      </c>
      <c r="N182" s="354">
        <v>0</v>
      </c>
      <c r="O182" s="350">
        <f>+K182-P182</f>
        <v>0</v>
      </c>
      <c r="P182" s="350">
        <f>+L182-Q182</f>
        <v>316</v>
      </c>
      <c r="Q182" s="350">
        <v>0</v>
      </c>
      <c r="R182" s="352">
        <f t="shared" ref="R182:R190" si="28">O182/K182</f>
        <v>0</v>
      </c>
      <c r="S182" s="225">
        <v>316</v>
      </c>
      <c r="T182" s="226">
        <f t="shared" si="23"/>
        <v>316</v>
      </c>
      <c r="Y182" s="199"/>
      <c r="Z182" s="199"/>
    </row>
    <row r="183" spans="1:26" s="225" customFormat="1" ht="47.25" hidden="1" customHeight="1" outlineLevel="7" x14ac:dyDescent="0.2">
      <c r="A183" s="221"/>
      <c r="B183" s="227"/>
      <c r="C183" s="248"/>
      <c r="D183" s="248"/>
      <c r="E183" s="254"/>
      <c r="F183" s="265"/>
      <c r="G183" s="270"/>
      <c r="H183" s="270"/>
      <c r="I183" s="411" t="s">
        <v>39</v>
      </c>
      <c r="J183" s="354" t="s">
        <v>259</v>
      </c>
      <c r="K183" s="354">
        <v>128</v>
      </c>
      <c r="L183" s="372">
        <f t="shared" ref="L183:L194" si="29">M183*K183</f>
        <v>128</v>
      </c>
      <c r="M183" s="373">
        <v>1</v>
      </c>
      <c r="N183" s="354">
        <v>0</v>
      </c>
      <c r="O183" s="350">
        <f t="shared" ref="O183:O194" si="30">+K183-P183</f>
        <v>0</v>
      </c>
      <c r="P183" s="350">
        <f t="shared" ref="P183:P194" si="31">+L183-Q183</f>
        <v>128</v>
      </c>
      <c r="Q183" s="350">
        <v>0</v>
      </c>
      <c r="R183" s="352">
        <f t="shared" si="28"/>
        <v>0</v>
      </c>
      <c r="S183" s="225">
        <v>128</v>
      </c>
      <c r="T183" s="226">
        <f t="shared" si="23"/>
        <v>128</v>
      </c>
      <c r="Y183" s="199"/>
      <c r="Z183" s="199"/>
    </row>
    <row r="184" spans="1:26" s="225" customFormat="1" ht="47.25" hidden="1" customHeight="1" outlineLevel="7" x14ac:dyDescent="0.2">
      <c r="A184" s="221"/>
      <c r="B184" s="227"/>
      <c r="C184" s="248"/>
      <c r="D184" s="248"/>
      <c r="E184" s="254"/>
      <c r="F184" s="265"/>
      <c r="G184" s="270"/>
      <c r="H184" s="270"/>
      <c r="I184" s="411" t="s">
        <v>40</v>
      </c>
      <c r="J184" s="354" t="s">
        <v>258</v>
      </c>
      <c r="K184" s="354">
        <v>5</v>
      </c>
      <c r="L184" s="372">
        <f t="shared" si="29"/>
        <v>5</v>
      </c>
      <c r="M184" s="373">
        <v>1</v>
      </c>
      <c r="N184" s="354">
        <v>0</v>
      </c>
      <c r="O184" s="350">
        <f t="shared" si="30"/>
        <v>0</v>
      </c>
      <c r="P184" s="350">
        <f t="shared" si="31"/>
        <v>5</v>
      </c>
      <c r="Q184" s="350">
        <v>0</v>
      </c>
      <c r="R184" s="352">
        <f t="shared" si="28"/>
        <v>0</v>
      </c>
      <c r="T184" s="226">
        <f t="shared" si="23"/>
        <v>0</v>
      </c>
      <c r="Y184" s="199"/>
      <c r="Z184" s="199"/>
    </row>
    <row r="185" spans="1:26" s="225" customFormat="1" ht="47.25" hidden="1" customHeight="1" outlineLevel="7" x14ac:dyDescent="0.2">
      <c r="A185" s="221"/>
      <c r="B185" s="227"/>
      <c r="C185" s="248"/>
      <c r="D185" s="248"/>
      <c r="E185" s="254"/>
      <c r="F185" s="265"/>
      <c r="G185" s="270"/>
      <c r="H185" s="270"/>
      <c r="I185" s="411" t="s">
        <v>41</v>
      </c>
      <c r="J185" s="354" t="s">
        <v>256</v>
      </c>
      <c r="K185" s="354">
        <v>10025</v>
      </c>
      <c r="L185" s="372">
        <f t="shared" si="29"/>
        <v>10025</v>
      </c>
      <c r="M185" s="373">
        <v>1</v>
      </c>
      <c r="N185" s="354">
        <v>0</v>
      </c>
      <c r="O185" s="350">
        <f t="shared" si="30"/>
        <v>0</v>
      </c>
      <c r="P185" s="350">
        <f t="shared" si="31"/>
        <v>10025</v>
      </c>
      <c r="Q185" s="350">
        <v>0</v>
      </c>
      <c r="R185" s="352">
        <f t="shared" si="28"/>
        <v>0</v>
      </c>
      <c r="T185" s="226">
        <f t="shared" si="23"/>
        <v>0</v>
      </c>
      <c r="Y185" s="199"/>
      <c r="Z185" s="199"/>
    </row>
    <row r="186" spans="1:26" s="225" customFormat="1" ht="47.25" hidden="1" customHeight="1" outlineLevel="7" x14ac:dyDescent="0.2">
      <c r="A186" s="221"/>
      <c r="B186" s="227"/>
      <c r="C186" s="248"/>
      <c r="D186" s="248"/>
      <c r="E186" s="254"/>
      <c r="F186" s="265"/>
      <c r="G186" s="270"/>
      <c r="H186" s="270"/>
      <c r="I186" s="411" t="s">
        <v>42</v>
      </c>
      <c r="J186" s="354" t="s">
        <v>259</v>
      </c>
      <c r="K186" s="354">
        <v>45</v>
      </c>
      <c r="L186" s="372">
        <f t="shared" si="29"/>
        <v>45</v>
      </c>
      <c r="M186" s="373">
        <v>1</v>
      </c>
      <c r="N186" s="354">
        <v>0</v>
      </c>
      <c r="O186" s="350">
        <f t="shared" si="30"/>
        <v>0</v>
      </c>
      <c r="P186" s="350">
        <f t="shared" si="31"/>
        <v>45</v>
      </c>
      <c r="Q186" s="350">
        <v>0</v>
      </c>
      <c r="R186" s="352">
        <f t="shared" si="28"/>
        <v>0</v>
      </c>
      <c r="T186" s="226">
        <f t="shared" si="23"/>
        <v>0</v>
      </c>
      <c r="Y186" s="199"/>
      <c r="Z186" s="199"/>
    </row>
    <row r="187" spans="1:26" s="225" customFormat="1" ht="47.25" hidden="1" customHeight="1" outlineLevel="7" x14ac:dyDescent="0.2">
      <c r="A187" s="221"/>
      <c r="B187" s="227"/>
      <c r="C187" s="248"/>
      <c r="D187" s="248"/>
      <c r="E187" s="254"/>
      <c r="F187" s="265"/>
      <c r="G187" s="270"/>
      <c r="H187" s="270"/>
      <c r="I187" s="411" t="s">
        <v>43</v>
      </c>
      <c r="J187" s="354" t="s">
        <v>258</v>
      </c>
      <c r="K187" s="354">
        <v>50</v>
      </c>
      <c r="L187" s="372">
        <f t="shared" si="29"/>
        <v>50</v>
      </c>
      <c r="M187" s="373">
        <v>1</v>
      </c>
      <c r="N187" s="354">
        <v>0</v>
      </c>
      <c r="O187" s="350">
        <f t="shared" si="30"/>
        <v>0</v>
      </c>
      <c r="P187" s="350">
        <f t="shared" si="31"/>
        <v>50</v>
      </c>
      <c r="Q187" s="350">
        <v>0</v>
      </c>
      <c r="R187" s="352">
        <f t="shared" si="28"/>
        <v>0</v>
      </c>
      <c r="T187" s="226">
        <f t="shared" si="23"/>
        <v>0</v>
      </c>
      <c r="Y187" s="199"/>
      <c r="Z187" s="199"/>
    </row>
    <row r="188" spans="1:26" s="225" customFormat="1" ht="47.25" hidden="1" customHeight="1" outlineLevel="7" x14ac:dyDescent="0.2">
      <c r="A188" s="221"/>
      <c r="B188" s="227"/>
      <c r="C188" s="248"/>
      <c r="D188" s="248"/>
      <c r="E188" s="254"/>
      <c r="F188" s="265"/>
      <c r="G188" s="270"/>
      <c r="H188" s="270"/>
      <c r="I188" s="411" t="s">
        <v>248</v>
      </c>
      <c r="J188" s="354" t="s">
        <v>256</v>
      </c>
      <c r="K188" s="354">
        <v>10100</v>
      </c>
      <c r="L188" s="372">
        <f t="shared" si="29"/>
        <v>10100</v>
      </c>
      <c r="M188" s="373">
        <v>1</v>
      </c>
      <c r="N188" s="354">
        <v>0</v>
      </c>
      <c r="O188" s="350">
        <f t="shared" si="30"/>
        <v>0</v>
      </c>
      <c r="P188" s="350">
        <f t="shared" si="31"/>
        <v>10100</v>
      </c>
      <c r="Q188" s="350">
        <v>0</v>
      </c>
      <c r="R188" s="352">
        <f t="shared" si="28"/>
        <v>0</v>
      </c>
      <c r="T188" s="226">
        <f t="shared" si="23"/>
        <v>0</v>
      </c>
      <c r="Y188" s="199"/>
      <c r="Z188" s="199"/>
    </row>
    <row r="189" spans="1:26" s="225" customFormat="1" ht="47.25" hidden="1" customHeight="1" outlineLevel="7" x14ac:dyDescent="0.2">
      <c r="A189" s="221"/>
      <c r="B189" s="227"/>
      <c r="C189" s="248"/>
      <c r="D189" s="248"/>
      <c r="E189" s="254"/>
      <c r="F189" s="265"/>
      <c r="G189" s="270"/>
      <c r="H189" s="270"/>
      <c r="I189" s="411" t="s">
        <v>249</v>
      </c>
      <c r="J189" s="354" t="s">
        <v>259</v>
      </c>
      <c r="K189" s="354">
        <v>195</v>
      </c>
      <c r="L189" s="372">
        <f t="shared" si="29"/>
        <v>195</v>
      </c>
      <c r="M189" s="373">
        <v>1</v>
      </c>
      <c r="N189" s="354">
        <v>0</v>
      </c>
      <c r="O189" s="350">
        <f t="shared" si="30"/>
        <v>0</v>
      </c>
      <c r="P189" s="350">
        <f t="shared" si="31"/>
        <v>195</v>
      </c>
      <c r="Q189" s="350">
        <v>0</v>
      </c>
      <c r="R189" s="352">
        <f t="shared" si="28"/>
        <v>0</v>
      </c>
      <c r="T189" s="226">
        <f t="shared" si="23"/>
        <v>0</v>
      </c>
      <c r="Y189" s="199"/>
      <c r="Z189" s="199"/>
    </row>
    <row r="190" spans="1:26" s="225" customFormat="1" ht="47.25" hidden="1" customHeight="1" outlineLevel="7" x14ac:dyDescent="0.2">
      <c r="A190" s="221"/>
      <c r="B190" s="227"/>
      <c r="C190" s="248"/>
      <c r="D190" s="248"/>
      <c r="E190" s="254"/>
      <c r="F190" s="265"/>
      <c r="G190" s="270"/>
      <c r="H190" s="270"/>
      <c r="I190" s="411" t="s">
        <v>250</v>
      </c>
      <c r="J190" s="354" t="s">
        <v>258</v>
      </c>
      <c r="K190" s="354">
        <v>64</v>
      </c>
      <c r="L190" s="372">
        <f t="shared" si="29"/>
        <v>64</v>
      </c>
      <c r="M190" s="373">
        <v>1</v>
      </c>
      <c r="N190" s="354">
        <v>0</v>
      </c>
      <c r="O190" s="350">
        <f t="shared" si="30"/>
        <v>0</v>
      </c>
      <c r="P190" s="350">
        <f t="shared" si="31"/>
        <v>64</v>
      </c>
      <c r="Q190" s="350">
        <v>0</v>
      </c>
      <c r="R190" s="352">
        <f t="shared" si="28"/>
        <v>0</v>
      </c>
      <c r="T190" s="226">
        <f t="shared" si="23"/>
        <v>0</v>
      </c>
      <c r="Y190" s="199"/>
      <c r="Z190" s="199"/>
    </row>
    <row r="191" spans="1:26" s="225" customFormat="1" ht="47.25" hidden="1" customHeight="1" outlineLevel="7" x14ac:dyDescent="0.2">
      <c r="A191" s="221"/>
      <c r="B191" s="227"/>
      <c r="C191" s="248"/>
      <c r="D191" s="248"/>
      <c r="E191" s="254"/>
      <c r="F191" s="265"/>
      <c r="G191" s="270"/>
      <c r="H191" s="270"/>
      <c r="I191" s="411" t="s">
        <v>48</v>
      </c>
      <c r="J191" s="354" t="s">
        <v>257</v>
      </c>
      <c r="K191" s="354">
        <v>100</v>
      </c>
      <c r="L191" s="372">
        <f t="shared" si="29"/>
        <v>100</v>
      </c>
      <c r="M191" s="373">
        <v>1</v>
      </c>
      <c r="N191" s="354">
        <v>0</v>
      </c>
      <c r="O191" s="350">
        <f t="shared" si="30"/>
        <v>0</v>
      </c>
      <c r="P191" s="350">
        <f t="shared" si="31"/>
        <v>100</v>
      </c>
      <c r="Q191" s="350">
        <v>0</v>
      </c>
      <c r="R191" s="352">
        <v>1</v>
      </c>
      <c r="T191" s="226">
        <f t="shared" si="23"/>
        <v>0</v>
      </c>
      <c r="Y191" s="199"/>
      <c r="Z191" s="199"/>
    </row>
    <row r="192" spans="1:26" s="225" customFormat="1" ht="47.25" hidden="1" customHeight="1" outlineLevel="7" x14ac:dyDescent="0.2">
      <c r="A192" s="221"/>
      <c r="B192" s="227"/>
      <c r="C192" s="248"/>
      <c r="D192" s="248"/>
      <c r="E192" s="254"/>
      <c r="F192" s="265"/>
      <c r="G192" s="270"/>
      <c r="H192" s="270"/>
      <c r="I192" s="411" t="s">
        <v>49</v>
      </c>
      <c r="J192" s="354" t="s">
        <v>259</v>
      </c>
      <c r="K192" s="354">
        <v>145</v>
      </c>
      <c r="L192" s="372">
        <f t="shared" si="29"/>
        <v>145</v>
      </c>
      <c r="M192" s="373">
        <v>1</v>
      </c>
      <c r="N192" s="354">
        <v>0</v>
      </c>
      <c r="O192" s="350">
        <f t="shared" si="30"/>
        <v>0</v>
      </c>
      <c r="P192" s="350">
        <f t="shared" si="31"/>
        <v>145</v>
      </c>
      <c r="Q192" s="350">
        <v>0</v>
      </c>
      <c r="R192" s="352">
        <v>1</v>
      </c>
      <c r="T192" s="226">
        <f t="shared" si="23"/>
        <v>0</v>
      </c>
      <c r="Y192" s="199"/>
      <c r="Z192" s="199"/>
    </row>
    <row r="193" spans="1:26" s="225" customFormat="1" ht="47.25" hidden="1" customHeight="1" outlineLevel="7" x14ac:dyDescent="0.2">
      <c r="A193" s="221"/>
      <c r="B193" s="227"/>
      <c r="C193" s="248"/>
      <c r="D193" s="248"/>
      <c r="E193" s="254"/>
      <c r="F193" s="265"/>
      <c r="G193" s="270"/>
      <c r="H193" s="270"/>
      <c r="I193" s="411" t="s">
        <v>50</v>
      </c>
      <c r="J193" s="354" t="s">
        <v>258</v>
      </c>
      <c r="K193" s="354">
        <v>166</v>
      </c>
      <c r="L193" s="372">
        <f t="shared" si="29"/>
        <v>0</v>
      </c>
      <c r="M193" s="373">
        <v>0</v>
      </c>
      <c r="N193" s="354">
        <f t="shared" si="24"/>
        <v>166</v>
      </c>
      <c r="O193" s="350">
        <f t="shared" si="30"/>
        <v>166</v>
      </c>
      <c r="P193" s="350">
        <f t="shared" si="31"/>
        <v>0</v>
      </c>
      <c r="Q193" s="350">
        <v>0</v>
      </c>
      <c r="R193" s="352">
        <f>O193/K193</f>
        <v>1</v>
      </c>
      <c r="T193" s="226">
        <f t="shared" si="23"/>
        <v>-166</v>
      </c>
      <c r="Y193" s="199"/>
      <c r="Z193" s="199"/>
    </row>
    <row r="194" spans="1:26" s="225" customFormat="1" ht="47.25" hidden="1" customHeight="1" outlineLevel="7" x14ac:dyDescent="0.2">
      <c r="A194" s="221"/>
      <c r="B194" s="227"/>
      <c r="C194" s="248"/>
      <c r="D194" s="248"/>
      <c r="E194" s="254"/>
      <c r="F194" s="265"/>
      <c r="G194" s="270"/>
      <c r="H194" s="270"/>
      <c r="I194" s="411" t="s">
        <v>51</v>
      </c>
      <c r="J194" s="354" t="s">
        <v>257</v>
      </c>
      <c r="K194" s="354">
        <v>100</v>
      </c>
      <c r="L194" s="372">
        <f t="shared" si="29"/>
        <v>56.000000000000007</v>
      </c>
      <c r="M194" s="373">
        <v>0.56000000000000005</v>
      </c>
      <c r="N194" s="354">
        <v>0</v>
      </c>
      <c r="O194" s="350">
        <f t="shared" si="30"/>
        <v>43.999999999999993</v>
      </c>
      <c r="P194" s="350">
        <f t="shared" si="31"/>
        <v>56.000000000000007</v>
      </c>
      <c r="Q194" s="350">
        <v>0</v>
      </c>
      <c r="R194" s="352">
        <f>O194/K194</f>
        <v>0.43999999999999995</v>
      </c>
      <c r="S194" s="225">
        <v>8</v>
      </c>
      <c r="T194" s="226">
        <f t="shared" si="23"/>
        <v>-35.999999999999993</v>
      </c>
      <c r="Y194" s="199"/>
      <c r="Z194" s="199"/>
    </row>
    <row r="195" spans="1:26" s="225" customFormat="1" ht="47.25" hidden="1" customHeight="1" outlineLevel="5" x14ac:dyDescent="0.2">
      <c r="A195" s="221"/>
      <c r="B195" s="227"/>
      <c r="C195" s="248"/>
      <c r="D195" s="248"/>
      <c r="E195" s="254"/>
      <c r="F195" s="265"/>
      <c r="G195" s="270"/>
      <c r="H195" s="270"/>
      <c r="I195" s="410" t="s">
        <v>246</v>
      </c>
      <c r="J195" s="365"/>
      <c r="K195" s="365"/>
      <c r="L195" s="366"/>
      <c r="M195" s="367">
        <v>0</v>
      </c>
      <c r="N195" s="365">
        <f t="shared" si="24"/>
        <v>0</v>
      </c>
      <c r="O195" s="368"/>
      <c r="P195" s="368"/>
      <c r="Q195" s="369">
        <v>1.4439711774724146E-3</v>
      </c>
      <c r="R195" s="370">
        <f>SUMPRODUCT(R196:R208,Q196:Q208)/Q195</f>
        <v>0.63152896617945165</v>
      </c>
      <c r="T195" s="226">
        <f t="shared" si="23"/>
        <v>0</v>
      </c>
      <c r="Y195" s="199"/>
      <c r="Z195" s="199"/>
    </row>
    <row r="196" spans="1:26" s="225" customFormat="1" ht="47.25" hidden="1" customHeight="1" outlineLevel="7" x14ac:dyDescent="0.2">
      <c r="A196" s="221"/>
      <c r="B196" s="227"/>
      <c r="C196" s="248"/>
      <c r="D196" s="248"/>
      <c r="E196" s="254"/>
      <c r="F196" s="265"/>
      <c r="G196" s="270"/>
      <c r="H196" s="270"/>
      <c r="I196" s="407" t="s">
        <v>38</v>
      </c>
      <c r="J196" s="354" t="s">
        <v>258</v>
      </c>
      <c r="K196" s="354">
        <v>600</v>
      </c>
      <c r="L196" s="355">
        <f t="shared" ref="L196:L207" si="32">M196*K196</f>
        <v>0</v>
      </c>
      <c r="M196" s="356"/>
      <c r="N196" s="357">
        <f t="shared" si="24"/>
        <v>600</v>
      </c>
      <c r="O196" s="350">
        <f>+K196-P196</f>
        <v>600</v>
      </c>
      <c r="P196" s="350">
        <v>0</v>
      </c>
      <c r="Q196" s="351">
        <v>1.1551769419779317E-4</v>
      </c>
      <c r="R196" s="352">
        <f t="shared" ref="R196:R208" si="33">O196/K196</f>
        <v>1</v>
      </c>
      <c r="T196" s="226">
        <f t="shared" si="23"/>
        <v>-600</v>
      </c>
      <c r="Y196" s="199"/>
      <c r="Z196" s="199"/>
    </row>
    <row r="197" spans="1:26" s="225" customFormat="1" ht="47.25" hidden="1" customHeight="1" outlineLevel="7" x14ac:dyDescent="0.2">
      <c r="A197" s="221"/>
      <c r="B197" s="227"/>
      <c r="C197" s="248"/>
      <c r="D197" s="248"/>
      <c r="E197" s="254"/>
      <c r="F197" s="265"/>
      <c r="G197" s="270"/>
      <c r="H197" s="270"/>
      <c r="I197" s="407" t="s">
        <v>39</v>
      </c>
      <c r="J197" s="354" t="s">
        <v>259</v>
      </c>
      <c r="K197" s="354">
        <v>58</v>
      </c>
      <c r="L197" s="355">
        <f t="shared" si="32"/>
        <v>0</v>
      </c>
      <c r="M197" s="356"/>
      <c r="N197" s="357">
        <f t="shared" si="24"/>
        <v>58</v>
      </c>
      <c r="O197" s="350">
        <f t="shared" ref="O197:O208" si="34">+K197-P197</f>
        <v>58</v>
      </c>
      <c r="P197" s="350">
        <v>0</v>
      </c>
      <c r="Q197" s="351">
        <v>2.8879423549448294E-5</v>
      </c>
      <c r="R197" s="352">
        <f t="shared" si="33"/>
        <v>1</v>
      </c>
      <c r="T197" s="226">
        <f t="shared" si="23"/>
        <v>-58</v>
      </c>
      <c r="Y197" s="199"/>
      <c r="Z197" s="199"/>
    </row>
    <row r="198" spans="1:26" s="225" customFormat="1" ht="47.25" hidden="1" customHeight="1" outlineLevel="7" x14ac:dyDescent="0.2">
      <c r="A198" s="221"/>
      <c r="B198" s="227"/>
      <c r="C198" s="248"/>
      <c r="D198" s="248"/>
      <c r="E198" s="254"/>
      <c r="F198" s="265"/>
      <c r="G198" s="270"/>
      <c r="H198" s="270"/>
      <c r="I198" s="407" t="s">
        <v>40</v>
      </c>
      <c r="J198" s="354" t="s">
        <v>258</v>
      </c>
      <c r="K198" s="354">
        <v>2.6</v>
      </c>
      <c r="L198" s="355">
        <f t="shared" si="32"/>
        <v>0</v>
      </c>
      <c r="M198" s="356"/>
      <c r="N198" s="357">
        <f t="shared" si="24"/>
        <v>2.6</v>
      </c>
      <c r="O198" s="350">
        <f t="shared" si="34"/>
        <v>2.6</v>
      </c>
      <c r="P198" s="350">
        <v>0</v>
      </c>
      <c r="Q198" s="351">
        <v>1.4439711774724147E-5</v>
      </c>
      <c r="R198" s="352">
        <f t="shared" si="33"/>
        <v>1</v>
      </c>
      <c r="T198" s="226">
        <f t="shared" si="23"/>
        <v>-2.6</v>
      </c>
      <c r="Y198" s="199"/>
      <c r="Z198" s="199"/>
    </row>
    <row r="199" spans="1:26" s="225" customFormat="1" ht="47.25" hidden="1" customHeight="1" outlineLevel="7" x14ac:dyDescent="0.2">
      <c r="A199" s="221"/>
      <c r="B199" s="227"/>
      <c r="C199" s="248"/>
      <c r="D199" s="248"/>
      <c r="E199" s="254"/>
      <c r="F199" s="265"/>
      <c r="G199" s="270"/>
      <c r="H199" s="270"/>
      <c r="I199" s="407" t="s">
        <v>41</v>
      </c>
      <c r="J199" s="354" t="s">
        <v>256</v>
      </c>
      <c r="K199" s="354">
        <v>6826</v>
      </c>
      <c r="L199" s="355">
        <f t="shared" si="32"/>
        <v>0</v>
      </c>
      <c r="M199" s="356"/>
      <c r="N199" s="357">
        <f t="shared" si="24"/>
        <v>6826</v>
      </c>
      <c r="O199" s="350">
        <f t="shared" si="34"/>
        <v>6826</v>
      </c>
      <c r="P199" s="350">
        <v>0</v>
      </c>
      <c r="Q199" s="351">
        <v>2.021559648461381E-4</v>
      </c>
      <c r="R199" s="352">
        <f t="shared" si="33"/>
        <v>1</v>
      </c>
      <c r="T199" s="226">
        <f t="shared" si="23"/>
        <v>-6826</v>
      </c>
      <c r="Y199" s="199"/>
      <c r="Z199" s="199"/>
    </row>
    <row r="200" spans="1:26" s="225" customFormat="1" ht="47.25" hidden="1" customHeight="1" outlineLevel="7" x14ac:dyDescent="0.2">
      <c r="A200" s="221"/>
      <c r="B200" s="227"/>
      <c r="C200" s="248"/>
      <c r="D200" s="248"/>
      <c r="E200" s="254"/>
      <c r="F200" s="265"/>
      <c r="G200" s="270"/>
      <c r="H200" s="270"/>
      <c r="I200" s="407" t="s">
        <v>42</v>
      </c>
      <c r="J200" s="354" t="s">
        <v>259</v>
      </c>
      <c r="K200" s="354">
        <v>29</v>
      </c>
      <c r="L200" s="355">
        <f t="shared" si="32"/>
        <v>0</v>
      </c>
      <c r="M200" s="356"/>
      <c r="N200" s="357">
        <f t="shared" si="24"/>
        <v>29</v>
      </c>
      <c r="O200" s="350">
        <f t="shared" si="34"/>
        <v>29</v>
      </c>
      <c r="P200" s="350">
        <v>0</v>
      </c>
      <c r="Q200" s="351">
        <v>1.5161697363460353E-4</v>
      </c>
      <c r="R200" s="352">
        <f t="shared" si="33"/>
        <v>1</v>
      </c>
      <c r="T200" s="226">
        <f t="shared" si="23"/>
        <v>-29</v>
      </c>
      <c r="Y200" s="199"/>
      <c r="Z200" s="199"/>
    </row>
    <row r="201" spans="1:26" s="225" customFormat="1" ht="47.25" hidden="1" customHeight="1" outlineLevel="7" x14ac:dyDescent="0.2">
      <c r="A201" s="221"/>
      <c r="B201" s="227"/>
      <c r="C201" s="248"/>
      <c r="D201" s="248"/>
      <c r="E201" s="254"/>
      <c r="F201" s="265"/>
      <c r="G201" s="270"/>
      <c r="H201" s="270"/>
      <c r="I201" s="407" t="s">
        <v>43</v>
      </c>
      <c r="J201" s="354" t="s">
        <v>258</v>
      </c>
      <c r="K201" s="354">
        <v>35</v>
      </c>
      <c r="L201" s="355">
        <f t="shared" si="32"/>
        <v>0</v>
      </c>
      <c r="M201" s="356"/>
      <c r="N201" s="357">
        <f t="shared" si="24"/>
        <v>35</v>
      </c>
      <c r="O201" s="350">
        <f t="shared" si="34"/>
        <v>35</v>
      </c>
      <c r="P201" s="350">
        <v>0</v>
      </c>
      <c r="Q201" s="351">
        <v>3.0323394726920706E-4</v>
      </c>
      <c r="R201" s="352">
        <f t="shared" si="33"/>
        <v>1</v>
      </c>
      <c r="T201" s="226">
        <f t="shared" si="23"/>
        <v>-35</v>
      </c>
      <c r="Y201" s="199"/>
      <c r="Z201" s="199"/>
    </row>
    <row r="202" spans="1:26" s="225" customFormat="1" ht="47.25" hidden="1" customHeight="1" outlineLevel="7" x14ac:dyDescent="0.2">
      <c r="A202" s="221"/>
      <c r="B202" s="227"/>
      <c r="C202" s="248"/>
      <c r="D202" s="248"/>
      <c r="E202" s="254"/>
      <c r="F202" s="265"/>
      <c r="G202" s="270"/>
      <c r="H202" s="270"/>
      <c r="I202" s="407" t="s">
        <v>248</v>
      </c>
      <c r="J202" s="354" t="s">
        <v>256</v>
      </c>
      <c r="K202" s="354">
        <v>2275</v>
      </c>
      <c r="L202" s="355">
        <f t="shared" si="32"/>
        <v>0</v>
      </c>
      <c r="M202" s="356"/>
      <c r="N202" s="357">
        <f t="shared" si="24"/>
        <v>1000</v>
      </c>
      <c r="O202" s="350">
        <f t="shared" si="34"/>
        <v>1000</v>
      </c>
      <c r="P202" s="350">
        <v>1275</v>
      </c>
      <c r="Q202" s="351">
        <v>8.6638270648344888E-5</v>
      </c>
      <c r="R202" s="352">
        <f t="shared" si="33"/>
        <v>0.43956043956043955</v>
      </c>
      <c r="T202" s="226">
        <f t="shared" si="23"/>
        <v>-1000</v>
      </c>
      <c r="Y202" s="199"/>
      <c r="Z202" s="199"/>
    </row>
    <row r="203" spans="1:26" s="225" customFormat="1" ht="47.25" hidden="1" customHeight="1" outlineLevel="7" x14ac:dyDescent="0.2">
      <c r="A203" s="221"/>
      <c r="B203" s="227"/>
      <c r="C203" s="248"/>
      <c r="D203" s="248"/>
      <c r="E203" s="254"/>
      <c r="F203" s="265"/>
      <c r="G203" s="270"/>
      <c r="H203" s="270"/>
      <c r="I203" s="407" t="s">
        <v>249</v>
      </c>
      <c r="J203" s="354" t="s">
        <v>259</v>
      </c>
      <c r="K203" s="354">
        <v>103</v>
      </c>
      <c r="L203" s="355">
        <f t="shared" si="32"/>
        <v>0</v>
      </c>
      <c r="M203" s="356"/>
      <c r="N203" s="357">
        <f t="shared" si="24"/>
        <v>53</v>
      </c>
      <c r="O203" s="350">
        <f t="shared" si="34"/>
        <v>53</v>
      </c>
      <c r="P203" s="350">
        <v>50</v>
      </c>
      <c r="Q203" s="351">
        <v>6.4978702986258683E-5</v>
      </c>
      <c r="R203" s="352">
        <f t="shared" si="33"/>
        <v>0.5145631067961165</v>
      </c>
      <c r="T203" s="226">
        <f t="shared" si="23"/>
        <v>-53</v>
      </c>
      <c r="Y203" s="199"/>
      <c r="Z203" s="199"/>
    </row>
    <row r="204" spans="1:26" s="225" customFormat="1" ht="47.25" hidden="1" customHeight="1" outlineLevel="7" x14ac:dyDescent="0.2">
      <c r="A204" s="221"/>
      <c r="B204" s="227"/>
      <c r="C204" s="248"/>
      <c r="D204" s="248"/>
      <c r="E204" s="254"/>
      <c r="F204" s="265"/>
      <c r="G204" s="270"/>
      <c r="H204" s="270"/>
      <c r="I204" s="407" t="s">
        <v>250</v>
      </c>
      <c r="J204" s="354" t="s">
        <v>258</v>
      </c>
      <c r="K204" s="354">
        <v>28</v>
      </c>
      <c r="L204" s="355">
        <f t="shared" si="32"/>
        <v>0</v>
      </c>
      <c r="M204" s="356"/>
      <c r="N204" s="357">
        <f t="shared" si="24"/>
        <v>0</v>
      </c>
      <c r="O204" s="350">
        <f t="shared" si="34"/>
        <v>0</v>
      </c>
      <c r="P204" s="350">
        <v>28</v>
      </c>
      <c r="Q204" s="351">
        <v>2.0215596484613808E-4</v>
      </c>
      <c r="R204" s="352">
        <f t="shared" si="33"/>
        <v>0</v>
      </c>
      <c r="T204" s="226">
        <f t="shared" si="23"/>
        <v>0</v>
      </c>
      <c r="Y204" s="199"/>
      <c r="Z204" s="199"/>
    </row>
    <row r="205" spans="1:26" s="225" customFormat="1" ht="47.25" hidden="1" customHeight="1" outlineLevel="7" x14ac:dyDescent="0.2">
      <c r="A205" s="221"/>
      <c r="B205" s="227"/>
      <c r="C205" s="248"/>
      <c r="D205" s="248"/>
      <c r="E205" s="254"/>
      <c r="F205" s="265"/>
      <c r="G205" s="270"/>
      <c r="H205" s="270"/>
      <c r="I205" s="407" t="s">
        <v>48</v>
      </c>
      <c r="J205" s="354" t="s">
        <v>257</v>
      </c>
      <c r="K205" s="354">
        <v>100</v>
      </c>
      <c r="L205" s="355">
        <f t="shared" si="32"/>
        <v>0</v>
      </c>
      <c r="M205" s="356"/>
      <c r="N205" s="357">
        <f t="shared" si="24"/>
        <v>0</v>
      </c>
      <c r="O205" s="350">
        <f t="shared" si="34"/>
        <v>0</v>
      </c>
      <c r="P205" s="350">
        <v>100</v>
      </c>
      <c r="Q205" s="351">
        <v>1.4439711774724147E-5</v>
      </c>
      <c r="R205" s="352">
        <f t="shared" si="33"/>
        <v>0</v>
      </c>
      <c r="T205" s="226">
        <f t="shared" si="23"/>
        <v>0</v>
      </c>
      <c r="Y205" s="199"/>
      <c r="Z205" s="199"/>
    </row>
    <row r="206" spans="1:26" s="225" customFormat="1" ht="47.25" hidden="1" customHeight="1" outlineLevel="7" x14ac:dyDescent="0.2">
      <c r="A206" s="221"/>
      <c r="B206" s="227"/>
      <c r="C206" s="248"/>
      <c r="D206" s="248"/>
      <c r="E206" s="254"/>
      <c r="F206" s="265"/>
      <c r="G206" s="270"/>
      <c r="H206" s="270"/>
      <c r="I206" s="407" t="s">
        <v>49</v>
      </c>
      <c r="J206" s="354" t="s">
        <v>259</v>
      </c>
      <c r="K206" s="354">
        <v>150</v>
      </c>
      <c r="L206" s="355">
        <f t="shared" si="32"/>
        <v>0</v>
      </c>
      <c r="M206" s="356"/>
      <c r="N206" s="357">
        <f t="shared" si="24"/>
        <v>0</v>
      </c>
      <c r="O206" s="350">
        <f t="shared" si="34"/>
        <v>0</v>
      </c>
      <c r="P206" s="350">
        <v>150</v>
      </c>
      <c r="Q206" s="351">
        <v>4.3319135324172444E-5</v>
      </c>
      <c r="R206" s="352">
        <f t="shared" si="33"/>
        <v>0</v>
      </c>
      <c r="T206" s="226">
        <f t="shared" si="23"/>
        <v>0</v>
      </c>
      <c r="Y206" s="199"/>
      <c r="Z206" s="199"/>
    </row>
    <row r="207" spans="1:26" s="225" customFormat="1" ht="47.25" hidden="1" customHeight="1" outlineLevel="7" x14ac:dyDescent="0.2">
      <c r="A207" s="221"/>
      <c r="B207" s="227"/>
      <c r="C207" s="248"/>
      <c r="D207" s="248"/>
      <c r="E207" s="254"/>
      <c r="F207" s="265"/>
      <c r="G207" s="270"/>
      <c r="H207" s="270"/>
      <c r="I207" s="407" t="s">
        <v>50</v>
      </c>
      <c r="J207" s="354" t="s">
        <v>258</v>
      </c>
      <c r="K207" s="354">
        <v>1000</v>
      </c>
      <c r="L207" s="355">
        <f t="shared" si="32"/>
        <v>0</v>
      </c>
      <c r="M207" s="356"/>
      <c r="N207" s="357">
        <f t="shared" si="24"/>
        <v>0</v>
      </c>
      <c r="O207" s="350">
        <f t="shared" si="34"/>
        <v>0</v>
      </c>
      <c r="P207" s="350">
        <v>1000</v>
      </c>
      <c r="Q207" s="351">
        <v>1.443971177472415E-4</v>
      </c>
      <c r="R207" s="352">
        <f t="shared" si="33"/>
        <v>0</v>
      </c>
      <c r="T207" s="226">
        <f t="shared" si="23"/>
        <v>0</v>
      </c>
      <c r="Y207" s="199"/>
      <c r="Z207" s="199"/>
    </row>
    <row r="208" spans="1:26" s="225" customFormat="1" ht="47.25" hidden="1" customHeight="1" outlineLevel="7" x14ac:dyDescent="0.2">
      <c r="A208" s="221"/>
      <c r="B208" s="227"/>
      <c r="C208" s="248"/>
      <c r="D208" s="248"/>
      <c r="E208" s="254"/>
      <c r="F208" s="265"/>
      <c r="G208" s="270"/>
      <c r="H208" s="270"/>
      <c r="I208" s="407" t="s">
        <v>51</v>
      </c>
      <c r="J208" s="354" t="s">
        <v>257</v>
      </c>
      <c r="K208" s="354">
        <v>100</v>
      </c>
      <c r="L208" s="355">
        <f>M208*K208</f>
        <v>0</v>
      </c>
      <c r="M208" s="356"/>
      <c r="N208" s="357">
        <f t="shared" si="24"/>
        <v>34</v>
      </c>
      <c r="O208" s="350">
        <f t="shared" si="34"/>
        <v>34</v>
      </c>
      <c r="P208" s="350">
        <v>66</v>
      </c>
      <c r="Q208" s="351">
        <v>7.2198558873620751E-5</v>
      </c>
      <c r="R208" s="352">
        <f t="shared" si="33"/>
        <v>0.34</v>
      </c>
      <c r="T208" s="226">
        <f t="shared" si="23"/>
        <v>-34</v>
      </c>
      <c r="Y208" s="199"/>
      <c r="Z208" s="199"/>
    </row>
    <row r="209" spans="1:26" s="225" customFormat="1" ht="47.25" hidden="1" customHeight="1" outlineLevel="5" collapsed="1" x14ac:dyDescent="0.2">
      <c r="A209" s="221"/>
      <c r="B209" s="227"/>
      <c r="C209" s="248"/>
      <c r="D209" s="248"/>
      <c r="E209" s="254"/>
      <c r="F209" s="265"/>
      <c r="G209" s="265"/>
      <c r="H209" s="265"/>
      <c r="I209" s="408" t="s">
        <v>283</v>
      </c>
      <c r="J209" s="359"/>
      <c r="K209" s="359"/>
      <c r="L209" s="360">
        <f t="shared" ref="L209:L272" si="35">M209*K209</f>
        <v>0</v>
      </c>
      <c r="M209" s="361">
        <v>0</v>
      </c>
      <c r="N209" s="359">
        <f t="shared" si="24"/>
        <v>0</v>
      </c>
      <c r="O209" s="374"/>
      <c r="P209" s="374"/>
      <c r="Q209" s="363">
        <v>9.5E-4</v>
      </c>
      <c r="R209" s="375">
        <f>R210</f>
        <v>0</v>
      </c>
      <c r="T209" s="226">
        <f t="shared" si="23"/>
        <v>0</v>
      </c>
      <c r="Y209" s="199"/>
      <c r="Z209" s="199"/>
    </row>
    <row r="210" spans="1:26" s="225" customFormat="1" ht="47.25" hidden="1" customHeight="1" outlineLevel="7" x14ac:dyDescent="0.2">
      <c r="A210" s="221"/>
      <c r="B210" s="227"/>
      <c r="C210" s="248"/>
      <c r="D210" s="248"/>
      <c r="E210" s="254"/>
      <c r="F210" s="265"/>
      <c r="G210" s="265"/>
      <c r="H210" s="265"/>
      <c r="I210" s="407" t="s">
        <v>283</v>
      </c>
      <c r="J210" s="354" t="s">
        <v>258</v>
      </c>
      <c r="K210" s="354">
        <v>560</v>
      </c>
      <c r="L210" s="355">
        <f t="shared" si="35"/>
        <v>0</v>
      </c>
      <c r="M210" s="356">
        <v>0</v>
      </c>
      <c r="N210" s="357">
        <f t="shared" si="24"/>
        <v>0</v>
      </c>
      <c r="O210" s="350">
        <v>0</v>
      </c>
      <c r="P210" s="350"/>
      <c r="Q210" s="351">
        <v>9.5E-4</v>
      </c>
      <c r="R210" s="352">
        <f>O210/K210</f>
        <v>0</v>
      </c>
      <c r="T210" s="226">
        <f t="shared" si="23"/>
        <v>0</v>
      </c>
      <c r="Y210" s="199"/>
      <c r="Z210" s="199"/>
    </row>
    <row r="211" spans="1:26" s="225" customFormat="1" ht="47.25" customHeight="1" outlineLevel="3" x14ac:dyDescent="0.2">
      <c r="A211" s="221"/>
      <c r="B211" s="227"/>
      <c r="C211" s="248"/>
      <c r="D211" s="248"/>
      <c r="E211" s="254"/>
      <c r="F211" s="254"/>
      <c r="G211" s="254"/>
      <c r="H211" s="254"/>
      <c r="I211" s="405" t="s">
        <v>56</v>
      </c>
      <c r="J211" s="340" t="s">
        <v>444</v>
      </c>
      <c r="K211" s="340"/>
      <c r="L211" s="341">
        <f t="shared" si="35"/>
        <v>0</v>
      </c>
      <c r="M211" s="342">
        <v>0.1133</v>
      </c>
      <c r="N211" s="340">
        <f t="shared" si="24"/>
        <v>0</v>
      </c>
      <c r="O211" s="376"/>
      <c r="P211" s="376"/>
      <c r="Q211" s="344">
        <v>0.19523466623978397</v>
      </c>
      <c r="R211" s="345">
        <f>(R212*Q212+R283*Q283)/Q211</f>
        <v>0.12838456384365871</v>
      </c>
      <c r="T211" s="226">
        <f t="shared" si="23"/>
        <v>0</v>
      </c>
      <c r="Y211" s="199"/>
      <c r="Z211" s="199"/>
    </row>
    <row r="212" spans="1:26" s="225" customFormat="1" ht="47.25" customHeight="1" outlineLevel="4" x14ac:dyDescent="0.2">
      <c r="A212" s="221"/>
      <c r="B212" s="227"/>
      <c r="C212" s="248"/>
      <c r="D212" s="248"/>
      <c r="E212" s="254"/>
      <c r="F212" s="265"/>
      <c r="G212" s="265"/>
      <c r="H212" s="265"/>
      <c r="I212" s="408" t="s">
        <v>57</v>
      </c>
      <c r="J212" s="359"/>
      <c r="K212" s="359"/>
      <c r="L212" s="360">
        <f t="shared" si="35"/>
        <v>0</v>
      </c>
      <c r="M212" s="361">
        <v>0.1145</v>
      </c>
      <c r="N212" s="359">
        <f t="shared" si="24"/>
        <v>0</v>
      </c>
      <c r="O212" s="374"/>
      <c r="P212" s="374"/>
      <c r="Q212" s="377">
        <v>0.193239686486848</v>
      </c>
      <c r="R212" s="364">
        <f>(R213*Q213+R242*Q242)/Q212</f>
        <v>0.12717525327594259</v>
      </c>
      <c r="T212" s="226">
        <f t="shared" si="23"/>
        <v>0</v>
      </c>
      <c r="Y212" s="199"/>
      <c r="Z212" s="199"/>
    </row>
    <row r="213" spans="1:26" s="225" customFormat="1" ht="47.25" customHeight="1" outlineLevel="5" x14ac:dyDescent="0.2">
      <c r="A213" s="221"/>
      <c r="B213" s="227"/>
      <c r="C213" s="248"/>
      <c r="D213" s="248"/>
      <c r="E213" s="254"/>
      <c r="F213" s="265"/>
      <c r="G213" s="270"/>
      <c r="H213" s="270"/>
      <c r="I213" s="409" t="s">
        <v>58</v>
      </c>
      <c r="J213" s="365"/>
      <c r="K213" s="365"/>
      <c r="L213" s="366">
        <f t="shared" si="35"/>
        <v>0</v>
      </c>
      <c r="M213" s="367">
        <v>4.9299999999999997E-2</v>
      </c>
      <c r="N213" s="365">
        <f t="shared" si="24"/>
        <v>0</v>
      </c>
      <c r="O213" s="378"/>
      <c r="P213" s="378"/>
      <c r="Q213" s="369">
        <v>6.763389027039679E-2</v>
      </c>
      <c r="R213" s="370">
        <f>(R214*Q214+R221*Q221+R228*Q228+R235*Q235)/Q213</f>
        <v>4.9962944003697718E-2</v>
      </c>
      <c r="T213" s="226">
        <f t="shared" si="23"/>
        <v>0</v>
      </c>
      <c r="Y213" s="199"/>
      <c r="Z213" s="199"/>
    </row>
    <row r="214" spans="1:26" s="225" customFormat="1" ht="47.25" customHeight="1" outlineLevel="6" x14ac:dyDescent="0.2">
      <c r="A214" s="221"/>
      <c r="B214" s="227"/>
      <c r="C214" s="248"/>
      <c r="D214" s="248"/>
      <c r="E214" s="254"/>
      <c r="F214" s="265"/>
      <c r="G214" s="270"/>
      <c r="H214" s="278"/>
      <c r="I214" s="412" t="s">
        <v>59</v>
      </c>
      <c r="J214" s="379"/>
      <c r="K214" s="379"/>
      <c r="L214" s="380">
        <f t="shared" si="35"/>
        <v>0</v>
      </c>
      <c r="M214" s="381">
        <v>6.7400000000000002E-2</v>
      </c>
      <c r="N214" s="379">
        <f t="shared" si="24"/>
        <v>0</v>
      </c>
      <c r="O214" s="382"/>
      <c r="P214" s="382"/>
      <c r="Q214" s="383">
        <v>3.4885001901667927E-2</v>
      </c>
      <c r="R214" s="384">
        <f>SUMPRODUCT(R215:R220,Q215:Q220)/Q214</f>
        <v>6.7425000000000013E-2</v>
      </c>
      <c r="T214" s="226">
        <f t="shared" si="23"/>
        <v>0</v>
      </c>
      <c r="Y214" s="199"/>
      <c r="Z214" s="199"/>
    </row>
    <row r="215" spans="1:26" s="225" customFormat="1" ht="47.25" customHeight="1" outlineLevel="7" x14ac:dyDescent="0.2">
      <c r="A215" s="221"/>
      <c r="B215" s="227"/>
      <c r="C215" s="248"/>
      <c r="D215" s="248"/>
      <c r="E215" s="254"/>
      <c r="F215" s="265"/>
      <c r="G215" s="270"/>
      <c r="H215" s="278"/>
      <c r="I215" s="407" t="s">
        <v>60</v>
      </c>
      <c r="J215" s="354" t="s">
        <v>261</v>
      </c>
      <c r="K215" s="354">
        <v>42944</v>
      </c>
      <c r="L215" s="355">
        <f>M215*K215</f>
        <v>14708.320000000002</v>
      </c>
      <c r="M215" s="356">
        <v>0.34250000000000003</v>
      </c>
      <c r="N215" s="357">
        <f t="shared" si="24"/>
        <v>10889.679999999998</v>
      </c>
      <c r="O215" s="350">
        <v>25598</v>
      </c>
      <c r="P215" s="350"/>
      <c r="Q215" s="385">
        <v>1.7442500950833964E-3</v>
      </c>
      <c r="R215" s="352">
        <v>0.34250000000000003</v>
      </c>
      <c r="S215" s="225">
        <v>3390</v>
      </c>
      <c r="T215" s="226">
        <f t="shared" si="23"/>
        <v>-22208</v>
      </c>
      <c r="Y215" s="199"/>
      <c r="Z215" s="199"/>
    </row>
    <row r="216" spans="1:26" s="225" customFormat="1" ht="47.25" customHeight="1" outlineLevel="7" x14ac:dyDescent="0.2">
      <c r="A216" s="221"/>
      <c r="B216" s="227"/>
      <c r="C216" s="248"/>
      <c r="D216" s="248"/>
      <c r="E216" s="254"/>
      <c r="F216" s="265"/>
      <c r="G216" s="270"/>
      <c r="H216" s="278"/>
      <c r="I216" s="407" t="s">
        <v>61</v>
      </c>
      <c r="J216" s="354" t="s">
        <v>261</v>
      </c>
      <c r="K216" s="354">
        <v>12883</v>
      </c>
      <c r="L216" s="355">
        <f t="shared" si="35"/>
        <v>523.0498</v>
      </c>
      <c r="M216" s="356">
        <v>4.0599999999999997E-2</v>
      </c>
      <c r="N216" s="357">
        <f t="shared" si="24"/>
        <v>6409.9502000000002</v>
      </c>
      <c r="O216" s="350">
        <v>6933</v>
      </c>
      <c r="P216" s="350"/>
      <c r="Q216" s="385">
        <v>1.2209750665583774E-2</v>
      </c>
      <c r="R216" s="352">
        <v>4.0599999999999997E-2</v>
      </c>
      <c r="T216" s="226">
        <f t="shared" si="23"/>
        <v>-6933</v>
      </c>
      <c r="Y216" s="199"/>
      <c r="Z216" s="199"/>
    </row>
    <row r="217" spans="1:26" s="225" customFormat="1" ht="47.25" customHeight="1" outlineLevel="7" x14ac:dyDescent="0.2">
      <c r="A217" s="221"/>
      <c r="B217" s="227"/>
      <c r="C217" s="248"/>
      <c r="D217" s="248"/>
      <c r="E217" s="254"/>
      <c r="F217" s="265"/>
      <c r="G217" s="270"/>
      <c r="H217" s="278"/>
      <c r="I217" s="406" t="s">
        <v>62</v>
      </c>
      <c r="J217" s="346" t="s">
        <v>261</v>
      </c>
      <c r="K217" s="346">
        <v>12883</v>
      </c>
      <c r="L217" s="347">
        <f t="shared" si="35"/>
        <v>224.16419999999999</v>
      </c>
      <c r="M217" s="348">
        <v>1.7399999999999999E-2</v>
      </c>
      <c r="N217" s="353">
        <f t="shared" si="24"/>
        <v>5632.8357999999998</v>
      </c>
      <c r="O217" s="350">
        <v>5857</v>
      </c>
      <c r="P217" s="350"/>
      <c r="Q217" s="385">
        <v>1.2209750665583774E-2</v>
      </c>
      <c r="R217" s="352">
        <v>1.7399999999999999E-2</v>
      </c>
      <c r="T217" s="226">
        <f t="shared" si="23"/>
        <v>-5857</v>
      </c>
      <c r="Y217" s="199"/>
      <c r="Z217" s="199"/>
    </row>
    <row r="218" spans="1:26" s="225" customFormat="1" ht="47.25" customHeight="1" outlineLevel="7" x14ac:dyDescent="0.2">
      <c r="A218" s="221"/>
      <c r="B218" s="227"/>
      <c r="C218" s="248"/>
      <c r="D218" s="248"/>
      <c r="E218" s="254"/>
      <c r="F218" s="265"/>
      <c r="G218" s="270"/>
      <c r="H218" s="278"/>
      <c r="I218" s="406" t="s">
        <v>63</v>
      </c>
      <c r="J218" s="346" t="s">
        <v>261</v>
      </c>
      <c r="K218" s="346">
        <v>12883</v>
      </c>
      <c r="L218" s="347">
        <f t="shared" si="35"/>
        <v>0</v>
      </c>
      <c r="M218" s="348">
        <v>0</v>
      </c>
      <c r="N218" s="353">
        <f t="shared" si="24"/>
        <v>0</v>
      </c>
      <c r="O218" s="350">
        <v>0</v>
      </c>
      <c r="P218" s="350"/>
      <c r="Q218" s="385">
        <v>1.7442500950833964E-3</v>
      </c>
      <c r="R218" s="352">
        <v>0</v>
      </c>
      <c r="T218" s="226">
        <f t="shared" si="23"/>
        <v>0</v>
      </c>
      <c r="Y218" s="199"/>
      <c r="Z218" s="199"/>
    </row>
    <row r="219" spans="1:26" s="225" customFormat="1" ht="47.25" customHeight="1" outlineLevel="7" x14ac:dyDescent="0.2">
      <c r="A219" s="221"/>
      <c r="B219" s="227"/>
      <c r="C219" s="248"/>
      <c r="D219" s="248"/>
      <c r="E219" s="254"/>
      <c r="F219" s="265"/>
      <c r="G219" s="270"/>
      <c r="H219" s="278"/>
      <c r="I219" s="406" t="s">
        <v>64</v>
      </c>
      <c r="J219" s="346" t="s">
        <v>261</v>
      </c>
      <c r="K219" s="346">
        <v>12883</v>
      </c>
      <c r="L219" s="347">
        <f t="shared" si="35"/>
        <v>0</v>
      </c>
      <c r="M219" s="348">
        <v>0</v>
      </c>
      <c r="N219" s="353">
        <f t="shared" si="24"/>
        <v>0</v>
      </c>
      <c r="O219" s="350">
        <v>0</v>
      </c>
      <c r="P219" s="350"/>
      <c r="Q219" s="385">
        <v>1.7442500950833964E-3</v>
      </c>
      <c r="R219" s="352">
        <v>0</v>
      </c>
      <c r="T219" s="226">
        <f t="shared" si="23"/>
        <v>0</v>
      </c>
      <c r="Y219" s="199"/>
      <c r="Z219" s="199"/>
    </row>
    <row r="220" spans="1:26" s="225" customFormat="1" ht="47.25" customHeight="1" outlineLevel="7" x14ac:dyDescent="0.2">
      <c r="A220" s="221"/>
      <c r="B220" s="227"/>
      <c r="C220" s="248"/>
      <c r="D220" s="248"/>
      <c r="E220" s="254"/>
      <c r="F220" s="265"/>
      <c r="G220" s="270"/>
      <c r="H220" s="278"/>
      <c r="I220" s="406" t="s">
        <v>51</v>
      </c>
      <c r="J220" s="346" t="s">
        <v>257</v>
      </c>
      <c r="K220" s="346">
        <v>100</v>
      </c>
      <c r="L220" s="347">
        <f t="shared" si="35"/>
        <v>20</v>
      </c>
      <c r="M220" s="348">
        <v>0.2</v>
      </c>
      <c r="N220" s="353">
        <f t="shared" si="24"/>
        <v>0</v>
      </c>
      <c r="O220" s="350">
        <v>20</v>
      </c>
      <c r="P220" s="350"/>
      <c r="Q220" s="385">
        <v>5.2327502852501885E-3</v>
      </c>
      <c r="R220" s="352">
        <v>0.2</v>
      </c>
      <c r="S220" s="225">
        <v>20</v>
      </c>
      <c r="T220" s="226">
        <f t="shared" si="23"/>
        <v>0</v>
      </c>
      <c r="Y220" s="199"/>
      <c r="Z220" s="199"/>
    </row>
    <row r="221" spans="1:26" s="225" customFormat="1" ht="47.25" customHeight="1" outlineLevel="6" x14ac:dyDescent="0.2">
      <c r="A221" s="221"/>
      <c r="B221" s="227"/>
      <c r="C221" s="248"/>
      <c r="D221" s="248"/>
      <c r="E221" s="254"/>
      <c r="F221" s="265"/>
      <c r="G221" s="270"/>
      <c r="H221" s="278"/>
      <c r="I221" s="412" t="s">
        <v>65</v>
      </c>
      <c r="J221" s="379"/>
      <c r="K221" s="379"/>
      <c r="L221" s="380">
        <f t="shared" si="35"/>
        <v>0</v>
      </c>
      <c r="M221" s="381">
        <v>0.03</v>
      </c>
      <c r="N221" s="379">
        <f t="shared" si="24"/>
        <v>0</v>
      </c>
      <c r="O221" s="386"/>
      <c r="P221" s="386"/>
      <c r="Q221" s="383">
        <v>1.9933648470405199E-2</v>
      </c>
      <c r="R221" s="384">
        <f>SUMPRODUCT(R222:R227,Q222:Q227)/Q221</f>
        <v>3.2237441285094481E-2</v>
      </c>
      <c r="T221" s="226">
        <f t="shared" si="23"/>
        <v>0</v>
      </c>
      <c r="Y221" s="199"/>
      <c r="Z221" s="199"/>
    </row>
    <row r="222" spans="1:26" s="225" customFormat="1" ht="47.25" customHeight="1" outlineLevel="7" x14ac:dyDescent="0.2">
      <c r="A222" s="221"/>
      <c r="B222" s="227"/>
      <c r="C222" s="248"/>
      <c r="D222" s="248"/>
      <c r="E222" s="254"/>
      <c r="F222" s="265"/>
      <c r="G222" s="270"/>
      <c r="H222" s="278"/>
      <c r="I222" s="407" t="s">
        <v>60</v>
      </c>
      <c r="J222" s="354" t="s">
        <v>261</v>
      </c>
      <c r="K222" s="354">
        <v>27889</v>
      </c>
      <c r="L222" s="355">
        <f t="shared" si="35"/>
        <v>0</v>
      </c>
      <c r="M222" s="356"/>
      <c r="N222" s="357">
        <f t="shared" si="24"/>
        <v>1248</v>
      </c>
      <c r="O222" s="350">
        <v>1248</v>
      </c>
      <c r="P222" s="350"/>
      <c r="Q222" s="385">
        <v>9.9668242352025991E-4</v>
      </c>
      <c r="R222" s="352">
        <f t="shared" ref="R222:R227" si="36">O222/K222</f>
        <v>4.4748825701889636E-2</v>
      </c>
      <c r="T222" s="226">
        <f t="shared" si="23"/>
        <v>-1248</v>
      </c>
      <c r="Y222" s="199"/>
      <c r="Z222" s="199"/>
    </row>
    <row r="223" spans="1:26" s="225" customFormat="1" ht="47.25" customHeight="1" outlineLevel="7" x14ac:dyDescent="0.2">
      <c r="A223" s="221"/>
      <c r="B223" s="227"/>
      <c r="C223" s="248"/>
      <c r="D223" s="248"/>
      <c r="E223" s="254"/>
      <c r="F223" s="265"/>
      <c r="G223" s="270"/>
      <c r="H223" s="278"/>
      <c r="I223" s="407" t="s">
        <v>61</v>
      </c>
      <c r="J223" s="354" t="s">
        <v>261</v>
      </c>
      <c r="K223" s="354">
        <v>8367</v>
      </c>
      <c r="L223" s="355">
        <f t="shared" si="35"/>
        <v>0</v>
      </c>
      <c r="M223" s="356"/>
      <c r="N223" s="357">
        <f t="shared" si="24"/>
        <v>0</v>
      </c>
      <c r="O223" s="350">
        <v>0</v>
      </c>
      <c r="P223" s="350"/>
      <c r="Q223" s="385">
        <v>6.9767769646418192E-3</v>
      </c>
      <c r="R223" s="352">
        <f t="shared" si="36"/>
        <v>0</v>
      </c>
      <c r="T223" s="226">
        <f t="shared" si="23"/>
        <v>0</v>
      </c>
      <c r="Y223" s="199"/>
      <c r="Z223" s="199"/>
    </row>
    <row r="224" spans="1:26" s="225" customFormat="1" ht="47.25" customHeight="1" outlineLevel="7" x14ac:dyDescent="0.2">
      <c r="A224" s="221"/>
      <c r="B224" s="227"/>
      <c r="C224" s="248"/>
      <c r="D224" s="248"/>
      <c r="E224" s="254"/>
      <c r="F224" s="265"/>
      <c r="G224" s="270"/>
      <c r="H224" s="278"/>
      <c r="I224" s="406" t="s">
        <v>62</v>
      </c>
      <c r="J224" s="346" t="s">
        <v>261</v>
      </c>
      <c r="K224" s="346">
        <v>8367</v>
      </c>
      <c r="L224" s="347">
        <f t="shared" si="35"/>
        <v>0</v>
      </c>
      <c r="M224" s="348"/>
      <c r="N224" s="353">
        <f t="shared" si="24"/>
        <v>0</v>
      </c>
      <c r="O224" s="350">
        <v>0</v>
      </c>
      <c r="P224" s="350"/>
      <c r="Q224" s="385">
        <v>6.9767769646418192E-3</v>
      </c>
      <c r="R224" s="352">
        <f t="shared" si="36"/>
        <v>0</v>
      </c>
      <c r="T224" s="226">
        <f t="shared" si="23"/>
        <v>0</v>
      </c>
      <c r="Y224" s="199"/>
      <c r="Z224" s="199"/>
    </row>
    <row r="225" spans="1:26" s="225" customFormat="1" ht="47.25" customHeight="1" outlineLevel="7" x14ac:dyDescent="0.2">
      <c r="A225" s="221"/>
      <c r="B225" s="227"/>
      <c r="C225" s="248"/>
      <c r="D225" s="248"/>
      <c r="E225" s="254"/>
      <c r="F225" s="265"/>
      <c r="G225" s="270"/>
      <c r="H225" s="278"/>
      <c r="I225" s="406" t="s">
        <v>63</v>
      </c>
      <c r="J225" s="346" t="s">
        <v>261</v>
      </c>
      <c r="K225" s="346">
        <v>8367</v>
      </c>
      <c r="L225" s="347">
        <f t="shared" si="35"/>
        <v>0</v>
      </c>
      <c r="M225" s="348"/>
      <c r="N225" s="353">
        <f t="shared" si="24"/>
        <v>0</v>
      </c>
      <c r="O225" s="350">
        <v>0</v>
      </c>
      <c r="P225" s="350"/>
      <c r="Q225" s="385">
        <v>9.9668242352025991E-4</v>
      </c>
      <c r="R225" s="352">
        <f t="shared" si="36"/>
        <v>0</v>
      </c>
      <c r="T225" s="226">
        <f t="shared" si="23"/>
        <v>0</v>
      </c>
      <c r="Y225" s="199"/>
      <c r="Z225" s="199"/>
    </row>
    <row r="226" spans="1:26" s="225" customFormat="1" ht="47.25" customHeight="1" outlineLevel="7" x14ac:dyDescent="0.2">
      <c r="A226" s="221"/>
      <c r="B226" s="227"/>
      <c r="C226" s="248"/>
      <c r="D226" s="248"/>
      <c r="E226" s="254"/>
      <c r="F226" s="265"/>
      <c r="G226" s="270"/>
      <c r="H226" s="278"/>
      <c r="I226" s="406" t="s">
        <v>64</v>
      </c>
      <c r="J226" s="346" t="s">
        <v>261</v>
      </c>
      <c r="K226" s="346">
        <v>1</v>
      </c>
      <c r="L226" s="347">
        <f t="shared" si="35"/>
        <v>0</v>
      </c>
      <c r="M226" s="348"/>
      <c r="N226" s="353">
        <f t="shared" si="24"/>
        <v>0</v>
      </c>
      <c r="O226" s="350">
        <v>0</v>
      </c>
      <c r="P226" s="350"/>
      <c r="Q226" s="385">
        <v>9.9668242352025991E-4</v>
      </c>
      <c r="R226" s="352">
        <f t="shared" si="36"/>
        <v>0</v>
      </c>
      <c r="T226" s="226">
        <f t="shared" ref="T226:T289" si="37">S226-O226</f>
        <v>0</v>
      </c>
      <c r="Y226" s="199"/>
      <c r="Z226" s="199"/>
    </row>
    <row r="227" spans="1:26" s="225" customFormat="1" ht="47.25" customHeight="1" outlineLevel="7" x14ac:dyDescent="0.2">
      <c r="A227" s="221"/>
      <c r="B227" s="227"/>
      <c r="C227" s="248"/>
      <c r="D227" s="248"/>
      <c r="E227" s="254"/>
      <c r="F227" s="265"/>
      <c r="G227" s="270"/>
      <c r="H227" s="278"/>
      <c r="I227" s="406" t="s">
        <v>51</v>
      </c>
      <c r="J227" s="346" t="s">
        <v>257</v>
      </c>
      <c r="K227" s="346">
        <v>100</v>
      </c>
      <c r="L227" s="347">
        <f t="shared" si="35"/>
        <v>20</v>
      </c>
      <c r="M227" s="348">
        <v>0.2</v>
      </c>
      <c r="N227" s="353">
        <f t="shared" si="24"/>
        <v>0</v>
      </c>
      <c r="O227" s="350">
        <v>20</v>
      </c>
      <c r="P227" s="350"/>
      <c r="Q227" s="385">
        <v>2.99004727056078E-3</v>
      </c>
      <c r="R227" s="352">
        <f t="shared" si="36"/>
        <v>0.2</v>
      </c>
      <c r="S227" s="225">
        <v>20</v>
      </c>
      <c r="T227" s="226">
        <f t="shared" si="37"/>
        <v>0</v>
      </c>
      <c r="Y227" s="199"/>
      <c r="Z227" s="199"/>
    </row>
    <row r="228" spans="1:26" s="225" customFormat="1" ht="47.25" customHeight="1" outlineLevel="6" collapsed="1" x14ac:dyDescent="0.2">
      <c r="A228" s="221"/>
      <c r="B228" s="227"/>
      <c r="C228" s="248"/>
      <c r="D228" s="248"/>
      <c r="E228" s="254"/>
      <c r="F228" s="265"/>
      <c r="G228" s="270"/>
      <c r="H228" s="278"/>
      <c r="I228" s="412" t="s">
        <v>66</v>
      </c>
      <c r="J228" s="379"/>
      <c r="K228" s="379"/>
      <c r="L228" s="380">
        <f t="shared" si="35"/>
        <v>0</v>
      </c>
      <c r="M228" s="381">
        <v>0.03</v>
      </c>
      <c r="N228" s="379">
        <f t="shared" si="24"/>
        <v>0</v>
      </c>
      <c r="O228" s="386"/>
      <c r="P228" s="386"/>
      <c r="Q228" s="383">
        <v>1.1665257133881637E-2</v>
      </c>
      <c r="R228" s="384">
        <f>SUMPRODUCT(R229:R234,Q229:Q234)/Q228</f>
        <v>3.0000000000000002E-2</v>
      </c>
      <c r="T228" s="226">
        <f t="shared" si="37"/>
        <v>0</v>
      </c>
      <c r="Y228" s="199"/>
      <c r="Z228" s="199"/>
    </row>
    <row r="229" spans="1:26" s="225" customFormat="1" ht="47.25" hidden="1" customHeight="1" outlineLevel="7" x14ac:dyDescent="0.2">
      <c r="A229" s="221"/>
      <c r="B229" s="227"/>
      <c r="C229" s="248"/>
      <c r="D229" s="248"/>
      <c r="E229" s="254"/>
      <c r="F229" s="265"/>
      <c r="G229" s="270"/>
      <c r="H229" s="278"/>
      <c r="I229" s="407" t="s">
        <v>60</v>
      </c>
      <c r="J229" s="354" t="s">
        <v>261</v>
      </c>
      <c r="K229" s="354">
        <v>1</v>
      </c>
      <c r="L229" s="355">
        <f t="shared" si="35"/>
        <v>0</v>
      </c>
      <c r="M229" s="356"/>
      <c r="N229" s="357">
        <f t="shared" si="24"/>
        <v>0</v>
      </c>
      <c r="O229" s="350">
        <v>0</v>
      </c>
      <c r="P229" s="350"/>
      <c r="Q229" s="385">
        <v>5.8326285669408186E-4</v>
      </c>
      <c r="R229" s="352">
        <f t="shared" ref="R229:R234" si="38">O229/K229</f>
        <v>0</v>
      </c>
      <c r="T229" s="226">
        <f t="shared" si="37"/>
        <v>0</v>
      </c>
      <c r="Y229" s="199"/>
      <c r="Z229" s="199"/>
    </row>
    <row r="230" spans="1:26" s="225" customFormat="1" ht="47.25" hidden="1" customHeight="1" outlineLevel="7" x14ac:dyDescent="0.2">
      <c r="A230" s="221"/>
      <c r="B230" s="227"/>
      <c r="C230" s="248"/>
      <c r="D230" s="248"/>
      <c r="E230" s="254"/>
      <c r="F230" s="265"/>
      <c r="G230" s="270"/>
      <c r="H230" s="278"/>
      <c r="I230" s="407" t="s">
        <v>61</v>
      </c>
      <c r="J230" s="354" t="s">
        <v>261</v>
      </c>
      <c r="K230" s="354">
        <v>1</v>
      </c>
      <c r="L230" s="355">
        <f t="shared" si="35"/>
        <v>0</v>
      </c>
      <c r="M230" s="356"/>
      <c r="N230" s="357">
        <f t="shared" ref="N230:N293" si="39">O230-L230</f>
        <v>0</v>
      </c>
      <c r="O230" s="350">
        <v>0</v>
      </c>
      <c r="P230" s="350"/>
      <c r="Q230" s="385">
        <v>4.0828399968585727E-3</v>
      </c>
      <c r="R230" s="352">
        <f t="shared" si="38"/>
        <v>0</v>
      </c>
      <c r="T230" s="226">
        <f t="shared" si="37"/>
        <v>0</v>
      </c>
      <c r="Y230" s="199"/>
      <c r="Z230" s="199"/>
    </row>
    <row r="231" spans="1:26" s="225" customFormat="1" ht="47.25" hidden="1" customHeight="1" outlineLevel="7" x14ac:dyDescent="0.2">
      <c r="A231" s="221"/>
      <c r="B231" s="227"/>
      <c r="C231" s="248"/>
      <c r="D231" s="248"/>
      <c r="E231" s="254"/>
      <c r="F231" s="265"/>
      <c r="G231" s="270"/>
      <c r="H231" s="278"/>
      <c r="I231" s="406" t="s">
        <v>62</v>
      </c>
      <c r="J231" s="346" t="s">
        <v>261</v>
      </c>
      <c r="K231" s="346">
        <v>1</v>
      </c>
      <c r="L231" s="347">
        <f t="shared" si="35"/>
        <v>0</v>
      </c>
      <c r="M231" s="348"/>
      <c r="N231" s="353">
        <f t="shared" si="39"/>
        <v>0</v>
      </c>
      <c r="O231" s="350">
        <v>0</v>
      </c>
      <c r="P231" s="350"/>
      <c r="Q231" s="385">
        <v>4.0828399968585727E-3</v>
      </c>
      <c r="R231" s="352">
        <f t="shared" si="38"/>
        <v>0</v>
      </c>
      <c r="T231" s="226">
        <f t="shared" si="37"/>
        <v>0</v>
      </c>
      <c r="Y231" s="199"/>
      <c r="Z231" s="199"/>
    </row>
    <row r="232" spans="1:26" s="225" customFormat="1" ht="47.25" hidden="1" customHeight="1" outlineLevel="7" x14ac:dyDescent="0.2">
      <c r="A232" s="221"/>
      <c r="B232" s="227"/>
      <c r="C232" s="248"/>
      <c r="D232" s="248"/>
      <c r="E232" s="254"/>
      <c r="F232" s="265"/>
      <c r="G232" s="270"/>
      <c r="H232" s="278"/>
      <c r="I232" s="406" t="s">
        <v>63</v>
      </c>
      <c r="J232" s="346" t="s">
        <v>261</v>
      </c>
      <c r="K232" s="346">
        <v>1</v>
      </c>
      <c r="L232" s="347">
        <f t="shared" si="35"/>
        <v>0</v>
      </c>
      <c r="M232" s="348"/>
      <c r="N232" s="353">
        <f t="shared" si="39"/>
        <v>0</v>
      </c>
      <c r="O232" s="350">
        <v>0</v>
      </c>
      <c r="P232" s="350"/>
      <c r="Q232" s="385">
        <v>5.8326285669408186E-4</v>
      </c>
      <c r="R232" s="352">
        <f t="shared" si="38"/>
        <v>0</v>
      </c>
      <c r="T232" s="226">
        <f t="shared" si="37"/>
        <v>0</v>
      </c>
      <c r="Y232" s="199"/>
      <c r="Z232" s="199"/>
    </row>
    <row r="233" spans="1:26" s="225" customFormat="1" ht="47.25" hidden="1" customHeight="1" outlineLevel="7" x14ac:dyDescent="0.2">
      <c r="A233" s="221"/>
      <c r="B233" s="227"/>
      <c r="C233" s="248"/>
      <c r="D233" s="248"/>
      <c r="E233" s="254"/>
      <c r="F233" s="265"/>
      <c r="G233" s="270"/>
      <c r="H233" s="278"/>
      <c r="I233" s="406" t="s">
        <v>64</v>
      </c>
      <c r="J233" s="346" t="s">
        <v>261</v>
      </c>
      <c r="K233" s="346">
        <v>1</v>
      </c>
      <c r="L233" s="347">
        <f t="shared" si="35"/>
        <v>0</v>
      </c>
      <c r="M233" s="348"/>
      <c r="N233" s="353">
        <f t="shared" si="39"/>
        <v>0</v>
      </c>
      <c r="O233" s="350">
        <v>0</v>
      </c>
      <c r="P233" s="350"/>
      <c r="Q233" s="385">
        <v>5.8326285669408186E-4</v>
      </c>
      <c r="R233" s="352">
        <f t="shared" si="38"/>
        <v>0</v>
      </c>
      <c r="T233" s="226">
        <f t="shared" si="37"/>
        <v>0</v>
      </c>
      <c r="Y233" s="199"/>
      <c r="Z233" s="199"/>
    </row>
    <row r="234" spans="1:26" s="225" customFormat="1" ht="47.25" hidden="1" customHeight="1" outlineLevel="7" x14ac:dyDescent="0.2">
      <c r="A234" s="221"/>
      <c r="B234" s="227"/>
      <c r="C234" s="248"/>
      <c r="D234" s="248"/>
      <c r="E234" s="254"/>
      <c r="F234" s="265"/>
      <c r="G234" s="270"/>
      <c r="H234" s="278"/>
      <c r="I234" s="406" t="s">
        <v>51</v>
      </c>
      <c r="J234" s="346" t="s">
        <v>257</v>
      </c>
      <c r="K234" s="346">
        <v>100</v>
      </c>
      <c r="L234" s="347">
        <f t="shared" si="35"/>
        <v>20</v>
      </c>
      <c r="M234" s="348">
        <v>0.2</v>
      </c>
      <c r="N234" s="353">
        <f t="shared" si="39"/>
        <v>0</v>
      </c>
      <c r="O234" s="350">
        <v>20</v>
      </c>
      <c r="P234" s="350"/>
      <c r="Q234" s="385">
        <v>1.7497885700822455E-3</v>
      </c>
      <c r="R234" s="352">
        <f t="shared" si="38"/>
        <v>0.2</v>
      </c>
      <c r="S234" s="225">
        <v>20</v>
      </c>
      <c r="T234" s="226">
        <f t="shared" si="37"/>
        <v>0</v>
      </c>
      <c r="Y234" s="199"/>
      <c r="Z234" s="199"/>
    </row>
    <row r="235" spans="1:26" s="225" customFormat="1" ht="47.25" customHeight="1" outlineLevel="6" collapsed="1" x14ac:dyDescent="0.2">
      <c r="A235" s="221"/>
      <c r="B235" s="227"/>
      <c r="C235" s="248"/>
      <c r="D235" s="248"/>
      <c r="E235" s="254"/>
      <c r="F235" s="265"/>
      <c r="G235" s="270"/>
      <c r="H235" s="278"/>
      <c r="I235" s="412" t="s">
        <v>233</v>
      </c>
      <c r="J235" s="379"/>
      <c r="K235" s="379"/>
      <c r="L235" s="380">
        <f t="shared" si="35"/>
        <v>0</v>
      </c>
      <c r="M235" s="381">
        <v>0.03</v>
      </c>
      <c r="N235" s="379">
        <f t="shared" si="39"/>
        <v>0</v>
      </c>
      <c r="O235" s="386"/>
      <c r="P235" s="386"/>
      <c r="Q235" s="383">
        <v>1.1499827644420239E-3</v>
      </c>
      <c r="R235" s="384">
        <f>SUMPRODUCT(R236:R241,Q236:Q241)/Q235</f>
        <v>2.9999999999999995E-2</v>
      </c>
      <c r="T235" s="226">
        <f t="shared" si="37"/>
        <v>0</v>
      </c>
      <c r="Y235" s="199"/>
      <c r="Z235" s="199"/>
    </row>
    <row r="236" spans="1:26" s="225" customFormat="1" ht="47.25" hidden="1" customHeight="1" outlineLevel="7" x14ac:dyDescent="0.2">
      <c r="A236" s="221"/>
      <c r="B236" s="227"/>
      <c r="C236" s="248"/>
      <c r="D236" s="248"/>
      <c r="E236" s="254"/>
      <c r="F236" s="265"/>
      <c r="G236" s="270"/>
      <c r="H236" s="278"/>
      <c r="I236" s="407" t="s">
        <v>60</v>
      </c>
      <c r="J236" s="354" t="s">
        <v>261</v>
      </c>
      <c r="K236" s="354">
        <v>1</v>
      </c>
      <c r="L236" s="355">
        <f t="shared" si="35"/>
        <v>0</v>
      </c>
      <c r="M236" s="356"/>
      <c r="N236" s="357">
        <f t="shared" si="39"/>
        <v>0</v>
      </c>
      <c r="O236" s="350">
        <v>0</v>
      </c>
      <c r="P236" s="350"/>
      <c r="Q236" s="385">
        <v>5.7499138222101197E-5</v>
      </c>
      <c r="R236" s="352">
        <f t="shared" ref="R236:R241" si="40">O236/K236</f>
        <v>0</v>
      </c>
      <c r="T236" s="226">
        <f t="shared" si="37"/>
        <v>0</v>
      </c>
      <c r="Y236" s="199"/>
      <c r="Z236" s="199"/>
    </row>
    <row r="237" spans="1:26" s="225" customFormat="1" ht="47.25" hidden="1" customHeight="1" outlineLevel="7" x14ac:dyDescent="0.2">
      <c r="A237" s="221"/>
      <c r="B237" s="227"/>
      <c r="C237" s="248"/>
      <c r="D237" s="248"/>
      <c r="E237" s="254"/>
      <c r="F237" s="265"/>
      <c r="G237" s="270"/>
      <c r="H237" s="278"/>
      <c r="I237" s="407" t="s">
        <v>61</v>
      </c>
      <c r="J237" s="354" t="s">
        <v>261</v>
      </c>
      <c r="K237" s="354">
        <v>1</v>
      </c>
      <c r="L237" s="355">
        <f t="shared" si="35"/>
        <v>0</v>
      </c>
      <c r="M237" s="356"/>
      <c r="N237" s="357">
        <f t="shared" si="39"/>
        <v>0</v>
      </c>
      <c r="O237" s="350">
        <v>0</v>
      </c>
      <c r="P237" s="350"/>
      <c r="Q237" s="385">
        <v>4.0249396755470836E-4</v>
      </c>
      <c r="R237" s="352">
        <f t="shared" si="40"/>
        <v>0</v>
      </c>
      <c r="T237" s="226">
        <f t="shared" si="37"/>
        <v>0</v>
      </c>
      <c r="Y237" s="199"/>
      <c r="Z237" s="199"/>
    </row>
    <row r="238" spans="1:26" s="225" customFormat="1" ht="47.25" hidden="1" customHeight="1" outlineLevel="7" x14ac:dyDescent="0.2">
      <c r="A238" s="221"/>
      <c r="B238" s="227"/>
      <c r="C238" s="248"/>
      <c r="D238" s="248"/>
      <c r="E238" s="254"/>
      <c r="F238" s="265"/>
      <c r="G238" s="270"/>
      <c r="H238" s="278"/>
      <c r="I238" s="406" t="s">
        <v>62</v>
      </c>
      <c r="J238" s="346" t="s">
        <v>261</v>
      </c>
      <c r="K238" s="346">
        <v>1</v>
      </c>
      <c r="L238" s="347">
        <f t="shared" si="35"/>
        <v>0</v>
      </c>
      <c r="M238" s="348"/>
      <c r="N238" s="353">
        <f t="shared" si="39"/>
        <v>0</v>
      </c>
      <c r="O238" s="350">
        <v>0</v>
      </c>
      <c r="P238" s="350"/>
      <c r="Q238" s="385">
        <v>4.0249396755470836E-4</v>
      </c>
      <c r="R238" s="352">
        <f t="shared" si="40"/>
        <v>0</v>
      </c>
      <c r="T238" s="226">
        <f t="shared" si="37"/>
        <v>0</v>
      </c>
      <c r="Y238" s="199"/>
      <c r="Z238" s="199"/>
    </row>
    <row r="239" spans="1:26" s="225" customFormat="1" ht="47.25" hidden="1" customHeight="1" outlineLevel="7" x14ac:dyDescent="0.2">
      <c r="A239" s="221"/>
      <c r="B239" s="227"/>
      <c r="C239" s="248"/>
      <c r="D239" s="248"/>
      <c r="E239" s="254"/>
      <c r="F239" s="265"/>
      <c r="G239" s="270"/>
      <c r="H239" s="278"/>
      <c r="I239" s="406" t="s">
        <v>63</v>
      </c>
      <c r="J239" s="346" t="s">
        <v>261</v>
      </c>
      <c r="K239" s="346">
        <v>1</v>
      </c>
      <c r="L239" s="347">
        <f t="shared" si="35"/>
        <v>0</v>
      </c>
      <c r="M239" s="348"/>
      <c r="N239" s="353">
        <f t="shared" si="39"/>
        <v>0</v>
      </c>
      <c r="O239" s="350">
        <v>0</v>
      </c>
      <c r="P239" s="350"/>
      <c r="Q239" s="385">
        <v>5.7499138222101197E-5</v>
      </c>
      <c r="R239" s="352">
        <f t="shared" si="40"/>
        <v>0</v>
      </c>
      <c r="T239" s="226">
        <f t="shared" si="37"/>
        <v>0</v>
      </c>
      <c r="Y239" s="199"/>
      <c r="Z239" s="199"/>
    </row>
    <row r="240" spans="1:26" s="225" customFormat="1" ht="47.25" hidden="1" customHeight="1" outlineLevel="7" x14ac:dyDescent="0.2">
      <c r="A240" s="221"/>
      <c r="B240" s="227"/>
      <c r="C240" s="248"/>
      <c r="D240" s="248"/>
      <c r="E240" s="254"/>
      <c r="F240" s="265"/>
      <c r="G240" s="270"/>
      <c r="H240" s="278"/>
      <c r="I240" s="406" t="s">
        <v>64</v>
      </c>
      <c r="J240" s="346" t="s">
        <v>261</v>
      </c>
      <c r="K240" s="346">
        <v>1</v>
      </c>
      <c r="L240" s="347">
        <f t="shared" si="35"/>
        <v>0</v>
      </c>
      <c r="M240" s="348"/>
      <c r="N240" s="353">
        <f t="shared" si="39"/>
        <v>0</v>
      </c>
      <c r="O240" s="350">
        <v>0</v>
      </c>
      <c r="P240" s="350"/>
      <c r="Q240" s="385">
        <v>5.7499138222101197E-5</v>
      </c>
      <c r="R240" s="352">
        <f t="shared" si="40"/>
        <v>0</v>
      </c>
      <c r="T240" s="226">
        <f t="shared" si="37"/>
        <v>0</v>
      </c>
      <c r="Y240" s="199"/>
      <c r="Z240" s="199"/>
    </row>
    <row r="241" spans="1:26" s="225" customFormat="1" ht="47.25" hidden="1" customHeight="1" outlineLevel="7" x14ac:dyDescent="0.2">
      <c r="A241" s="221"/>
      <c r="B241" s="227"/>
      <c r="C241" s="248"/>
      <c r="D241" s="248"/>
      <c r="E241" s="254"/>
      <c r="F241" s="265"/>
      <c r="G241" s="270"/>
      <c r="H241" s="278"/>
      <c r="I241" s="406" t="s">
        <v>51</v>
      </c>
      <c r="J241" s="346" t="s">
        <v>257</v>
      </c>
      <c r="K241" s="346">
        <v>100</v>
      </c>
      <c r="L241" s="347">
        <f t="shared" si="35"/>
        <v>20</v>
      </c>
      <c r="M241" s="348">
        <v>0.2</v>
      </c>
      <c r="N241" s="353">
        <f t="shared" si="39"/>
        <v>0</v>
      </c>
      <c r="O241" s="350">
        <v>20</v>
      </c>
      <c r="P241" s="350"/>
      <c r="Q241" s="385">
        <v>1.7249741466630357E-4</v>
      </c>
      <c r="R241" s="352">
        <f t="shared" si="40"/>
        <v>0.2</v>
      </c>
      <c r="S241" s="225">
        <v>20</v>
      </c>
      <c r="T241" s="226">
        <f t="shared" si="37"/>
        <v>0</v>
      </c>
      <c r="Y241" s="199"/>
      <c r="Z241" s="199"/>
    </row>
    <row r="242" spans="1:26" s="225" customFormat="1" ht="47.25" customHeight="1" outlineLevel="5" x14ac:dyDescent="0.2">
      <c r="A242" s="221"/>
      <c r="B242" s="227"/>
      <c r="C242" s="248"/>
      <c r="D242" s="248"/>
      <c r="E242" s="254"/>
      <c r="F242" s="265"/>
      <c r="G242" s="270"/>
      <c r="H242" s="270"/>
      <c r="I242" s="409" t="s">
        <v>67</v>
      </c>
      <c r="J242" s="365"/>
      <c r="K242" s="365"/>
      <c r="L242" s="366">
        <f t="shared" si="35"/>
        <v>0</v>
      </c>
      <c r="M242" s="367">
        <v>0.14960000000000001</v>
      </c>
      <c r="N242" s="365">
        <f t="shared" si="39"/>
        <v>0</v>
      </c>
      <c r="O242" s="368"/>
      <c r="P242" s="368"/>
      <c r="Q242" s="369">
        <v>0.12560579621645121</v>
      </c>
      <c r="R242" s="370">
        <f>(R243*Q243+R253*Q253+R263*Q263+R273*Q273)/Q242</f>
        <v>0.16875111211484364</v>
      </c>
      <c r="T242" s="226">
        <f t="shared" si="37"/>
        <v>0</v>
      </c>
      <c r="Y242" s="199"/>
      <c r="Z242" s="199"/>
    </row>
    <row r="243" spans="1:26" s="225" customFormat="1" ht="47.25" customHeight="1" outlineLevel="6" x14ac:dyDescent="0.2">
      <c r="A243" s="221"/>
      <c r="B243" s="227"/>
      <c r="C243" s="248"/>
      <c r="D243" s="248"/>
      <c r="E243" s="254"/>
      <c r="F243" s="265"/>
      <c r="G243" s="270"/>
      <c r="H243" s="278"/>
      <c r="I243" s="412" t="s">
        <v>59</v>
      </c>
      <c r="J243" s="379"/>
      <c r="K243" s="379"/>
      <c r="L243" s="380">
        <f t="shared" si="35"/>
        <v>0</v>
      </c>
      <c r="M243" s="381">
        <v>0.17249999999999999</v>
      </c>
      <c r="N243" s="379">
        <f t="shared" si="39"/>
        <v>0</v>
      </c>
      <c r="O243" s="386"/>
      <c r="P243" s="386"/>
      <c r="Q243" s="383">
        <v>6.4784978470571547E-2</v>
      </c>
      <c r="R243" s="384">
        <f>SUMPRODUCT(R244:R252,Q244:Q252)/Q243</f>
        <v>0.17254800000000001</v>
      </c>
      <c r="T243" s="226">
        <f t="shared" si="37"/>
        <v>0</v>
      </c>
      <c r="Y243" s="199"/>
      <c r="Z243" s="199"/>
    </row>
    <row r="244" spans="1:26" s="225" customFormat="1" ht="47.25" customHeight="1" outlineLevel="7" x14ac:dyDescent="0.2">
      <c r="A244" s="221"/>
      <c r="B244" s="227"/>
      <c r="C244" s="248"/>
      <c r="D244" s="248"/>
      <c r="E244" s="254"/>
      <c r="F244" s="265"/>
      <c r="G244" s="270"/>
      <c r="H244" s="278"/>
      <c r="I244" s="407" t="s">
        <v>68</v>
      </c>
      <c r="J244" s="354" t="s">
        <v>261</v>
      </c>
      <c r="K244" s="354">
        <v>42944</v>
      </c>
      <c r="L244" s="355">
        <f t="shared" si="35"/>
        <v>3409.7536</v>
      </c>
      <c r="M244" s="356">
        <v>7.9399999999999998E-2</v>
      </c>
      <c r="N244" s="357">
        <f t="shared" si="39"/>
        <v>2597.2464</v>
      </c>
      <c r="O244" s="350">
        <v>6007</v>
      </c>
      <c r="P244" s="350"/>
      <c r="Q244" s="385">
        <v>3.2392489235285775E-3</v>
      </c>
      <c r="R244" s="352">
        <v>7.9399999999999998E-2</v>
      </c>
      <c r="S244" s="225">
        <v>452</v>
      </c>
      <c r="T244" s="226">
        <f t="shared" si="37"/>
        <v>-5555</v>
      </c>
      <c r="Y244" s="199"/>
      <c r="Z244" s="199"/>
    </row>
    <row r="245" spans="1:26" s="225" customFormat="1" ht="47.25" customHeight="1" outlineLevel="7" x14ac:dyDescent="0.2">
      <c r="A245" s="221"/>
      <c r="B245" s="227"/>
      <c r="C245" s="248"/>
      <c r="D245" s="248"/>
      <c r="E245" s="254"/>
      <c r="F245" s="265"/>
      <c r="G245" s="270"/>
      <c r="H245" s="278"/>
      <c r="I245" s="407" t="s">
        <v>247</v>
      </c>
      <c r="J245" s="354" t="s">
        <v>259</v>
      </c>
      <c r="K245" s="354">
        <v>8000</v>
      </c>
      <c r="L245" s="355">
        <f t="shared" si="35"/>
        <v>6646.4</v>
      </c>
      <c r="M245" s="356">
        <v>0.83079999999999998</v>
      </c>
      <c r="N245" s="357">
        <f t="shared" si="39"/>
        <v>702.60000000000036</v>
      </c>
      <c r="O245" s="350">
        <v>7349</v>
      </c>
      <c r="P245" s="350"/>
      <c r="Q245" s="385">
        <v>8.4220472011743014E-3</v>
      </c>
      <c r="R245" s="352">
        <v>0.83079999999999998</v>
      </c>
      <c r="S245" s="225">
        <v>2350</v>
      </c>
      <c r="T245" s="226">
        <f t="shared" si="37"/>
        <v>-4999</v>
      </c>
      <c r="Y245" s="199"/>
      <c r="Z245" s="199"/>
    </row>
    <row r="246" spans="1:26" s="225" customFormat="1" ht="47.25" customHeight="1" outlineLevel="7" x14ac:dyDescent="0.2">
      <c r="A246" s="221"/>
      <c r="B246" s="227"/>
      <c r="C246" s="248"/>
      <c r="D246" s="248"/>
      <c r="E246" s="254"/>
      <c r="F246" s="265"/>
      <c r="G246" s="270"/>
      <c r="H246" s="278"/>
      <c r="I246" s="406" t="s">
        <v>69</v>
      </c>
      <c r="J246" s="346" t="s">
        <v>261</v>
      </c>
      <c r="K246" s="346">
        <v>30060</v>
      </c>
      <c r="L246" s="347">
        <f t="shared" si="35"/>
        <v>1605.2040000000002</v>
      </c>
      <c r="M246" s="348">
        <v>5.3400000000000003E-2</v>
      </c>
      <c r="N246" s="353">
        <f t="shared" si="39"/>
        <v>2013.7959999999998</v>
      </c>
      <c r="O246" s="350">
        <v>3619</v>
      </c>
      <c r="P246" s="350"/>
      <c r="Q246" s="385">
        <v>1.2309145909408592E-2</v>
      </c>
      <c r="R246" s="352">
        <v>5.3400000000000003E-2</v>
      </c>
      <c r="S246" s="225">
        <v>452</v>
      </c>
      <c r="T246" s="226">
        <f t="shared" si="37"/>
        <v>-3167</v>
      </c>
      <c r="Y246" s="199"/>
      <c r="Z246" s="199"/>
    </row>
    <row r="247" spans="1:26" s="225" customFormat="1" ht="47.25" customHeight="1" outlineLevel="7" x14ac:dyDescent="0.2">
      <c r="A247" s="221"/>
      <c r="B247" s="227"/>
      <c r="C247" s="248"/>
      <c r="D247" s="248"/>
      <c r="E247" s="254"/>
      <c r="F247" s="265"/>
      <c r="G247" s="270"/>
      <c r="H247" s="278"/>
      <c r="I247" s="406" t="s">
        <v>70</v>
      </c>
      <c r="J247" s="346" t="s">
        <v>261</v>
      </c>
      <c r="K247" s="346">
        <v>280</v>
      </c>
      <c r="L247" s="347">
        <f t="shared" si="35"/>
        <v>0</v>
      </c>
      <c r="M247" s="348">
        <v>0</v>
      </c>
      <c r="N247" s="353">
        <f t="shared" si="39"/>
        <v>0</v>
      </c>
      <c r="O247" s="350">
        <v>0</v>
      </c>
      <c r="P247" s="350"/>
      <c r="Q247" s="385">
        <v>3.2392489235285775E-3</v>
      </c>
      <c r="R247" s="352">
        <f>O247/K247</f>
        <v>0</v>
      </c>
      <c r="T247" s="226">
        <f t="shared" si="37"/>
        <v>0</v>
      </c>
      <c r="Y247" s="199"/>
      <c r="Z247" s="199"/>
    </row>
    <row r="248" spans="1:26" s="225" customFormat="1" ht="47.25" customHeight="1" outlineLevel="7" x14ac:dyDescent="0.2">
      <c r="A248" s="221"/>
      <c r="B248" s="227"/>
      <c r="C248" s="248"/>
      <c r="D248" s="248"/>
      <c r="E248" s="254"/>
      <c r="F248" s="265"/>
      <c r="G248" s="270"/>
      <c r="H248" s="278"/>
      <c r="I248" s="406" t="s">
        <v>62</v>
      </c>
      <c r="J248" s="346" t="s">
        <v>261</v>
      </c>
      <c r="K248" s="346">
        <v>30060</v>
      </c>
      <c r="L248" s="347">
        <f t="shared" si="35"/>
        <v>949.89600000000007</v>
      </c>
      <c r="M248" s="348">
        <v>3.1600000000000003E-2</v>
      </c>
      <c r="N248" s="353">
        <f t="shared" si="39"/>
        <v>2481.1039999999998</v>
      </c>
      <c r="O248" s="350">
        <v>3431</v>
      </c>
      <c r="P248" s="350"/>
      <c r="Q248" s="385">
        <v>2.1379042895288611E-2</v>
      </c>
      <c r="R248" s="352">
        <v>3.1600000000000003E-2</v>
      </c>
      <c r="S248" s="225">
        <v>408</v>
      </c>
      <c r="T248" s="226">
        <f t="shared" si="37"/>
        <v>-3023</v>
      </c>
      <c r="Y248" s="199"/>
      <c r="Z248" s="199"/>
    </row>
    <row r="249" spans="1:26" s="225" customFormat="1" ht="47.25" customHeight="1" outlineLevel="7" x14ac:dyDescent="0.2">
      <c r="A249" s="221"/>
      <c r="B249" s="227"/>
      <c r="C249" s="248"/>
      <c r="D249" s="248"/>
      <c r="E249" s="254"/>
      <c r="F249" s="265"/>
      <c r="G249" s="270"/>
      <c r="H249" s="278"/>
      <c r="I249" s="406" t="s">
        <v>63</v>
      </c>
      <c r="J249" s="346" t="s">
        <v>261</v>
      </c>
      <c r="K249" s="346">
        <v>30060</v>
      </c>
      <c r="L249" s="347">
        <f t="shared" si="35"/>
        <v>0</v>
      </c>
      <c r="M249" s="348"/>
      <c r="N249" s="353">
        <f t="shared" si="39"/>
        <v>0</v>
      </c>
      <c r="O249" s="350">
        <v>0</v>
      </c>
      <c r="P249" s="350"/>
      <c r="Q249" s="385">
        <v>1.6196244617642888E-3</v>
      </c>
      <c r="R249" s="352">
        <f>O249/K249</f>
        <v>0</v>
      </c>
      <c r="T249" s="226">
        <f t="shared" si="37"/>
        <v>0</v>
      </c>
      <c r="Y249" s="199"/>
      <c r="Z249" s="199"/>
    </row>
    <row r="250" spans="1:26" s="225" customFormat="1" ht="47.25" customHeight="1" outlineLevel="7" x14ac:dyDescent="0.2">
      <c r="A250" s="221"/>
      <c r="B250" s="227"/>
      <c r="C250" s="248"/>
      <c r="D250" s="248"/>
      <c r="E250" s="254"/>
      <c r="F250" s="265"/>
      <c r="G250" s="270"/>
      <c r="H250" s="278"/>
      <c r="I250" s="406" t="s">
        <v>64</v>
      </c>
      <c r="J250" s="346" t="s">
        <v>261</v>
      </c>
      <c r="K250" s="346">
        <v>30060</v>
      </c>
      <c r="L250" s="347">
        <f t="shared" si="35"/>
        <v>0</v>
      </c>
      <c r="M250" s="348"/>
      <c r="N250" s="353">
        <f t="shared" si="39"/>
        <v>0</v>
      </c>
      <c r="O250" s="350">
        <v>0</v>
      </c>
      <c r="P250" s="350"/>
      <c r="Q250" s="385">
        <v>1.9435493541171463E-3</v>
      </c>
      <c r="R250" s="352">
        <f>O250/K250</f>
        <v>0</v>
      </c>
      <c r="T250" s="226">
        <f t="shared" si="37"/>
        <v>0</v>
      </c>
      <c r="Y250" s="199"/>
      <c r="Z250" s="199"/>
    </row>
    <row r="251" spans="1:26" s="225" customFormat="1" ht="47.25" customHeight="1" outlineLevel="7" x14ac:dyDescent="0.2">
      <c r="A251" s="221"/>
      <c r="B251" s="227"/>
      <c r="C251" s="248"/>
      <c r="D251" s="248"/>
      <c r="E251" s="254"/>
      <c r="F251" s="265"/>
      <c r="G251" s="270"/>
      <c r="H251" s="278"/>
      <c r="I251" s="406" t="s">
        <v>71</v>
      </c>
      <c r="J251" s="346" t="s">
        <v>261</v>
      </c>
      <c r="K251" s="346">
        <v>30060</v>
      </c>
      <c r="L251" s="347">
        <f t="shared" si="35"/>
        <v>0</v>
      </c>
      <c r="M251" s="348"/>
      <c r="N251" s="353">
        <f t="shared" si="39"/>
        <v>0</v>
      </c>
      <c r="O251" s="350">
        <v>0</v>
      </c>
      <c r="P251" s="350"/>
      <c r="Q251" s="385">
        <v>6.1545729547042962E-3</v>
      </c>
      <c r="R251" s="352">
        <f>O251/K251</f>
        <v>0</v>
      </c>
      <c r="T251" s="226">
        <f t="shared" si="37"/>
        <v>0</v>
      </c>
      <c r="Y251" s="199"/>
      <c r="Z251" s="199"/>
    </row>
    <row r="252" spans="1:26" s="225" customFormat="1" ht="47.25" customHeight="1" outlineLevel="7" x14ac:dyDescent="0.2">
      <c r="A252" s="221"/>
      <c r="B252" s="227"/>
      <c r="C252" s="248"/>
      <c r="D252" s="248"/>
      <c r="E252" s="254"/>
      <c r="F252" s="265"/>
      <c r="G252" s="270"/>
      <c r="H252" s="278"/>
      <c r="I252" s="406" t="s">
        <v>51</v>
      </c>
      <c r="J252" s="346" t="s">
        <v>257</v>
      </c>
      <c r="K252" s="346">
        <v>100</v>
      </c>
      <c r="L252" s="347">
        <f t="shared" si="35"/>
        <v>40</v>
      </c>
      <c r="M252" s="348">
        <v>0.4</v>
      </c>
      <c r="N252" s="353">
        <f t="shared" si="39"/>
        <v>0</v>
      </c>
      <c r="O252" s="350">
        <v>40</v>
      </c>
      <c r="P252" s="350"/>
      <c r="Q252" s="385">
        <v>6.478497847057155E-3</v>
      </c>
      <c r="R252" s="352">
        <f>O252/K252</f>
        <v>0.4</v>
      </c>
      <c r="S252" s="225">
        <v>40</v>
      </c>
      <c r="T252" s="226">
        <f t="shared" si="37"/>
        <v>0</v>
      </c>
      <c r="Y252" s="199"/>
      <c r="Z252" s="199"/>
    </row>
    <row r="253" spans="1:26" s="225" customFormat="1" ht="47.25" customHeight="1" outlineLevel="6" x14ac:dyDescent="0.2">
      <c r="A253" s="221"/>
      <c r="B253" s="227"/>
      <c r="C253" s="248"/>
      <c r="D253" s="248"/>
      <c r="E253" s="254"/>
      <c r="F253" s="265"/>
      <c r="G253" s="270"/>
      <c r="H253" s="278"/>
      <c r="I253" s="412" t="s">
        <v>65</v>
      </c>
      <c r="J253" s="379"/>
      <c r="K253" s="379"/>
      <c r="L253" s="380">
        <f t="shared" si="35"/>
        <v>0</v>
      </c>
      <c r="M253" s="381">
        <v>0.12520000000000001</v>
      </c>
      <c r="N253" s="379">
        <f t="shared" si="39"/>
        <v>0</v>
      </c>
      <c r="O253" s="386"/>
      <c r="P253" s="386"/>
      <c r="Q253" s="383">
        <v>3.7020521354504683E-2</v>
      </c>
      <c r="R253" s="384">
        <f>SUMPRODUCT(R254:R262,Q254:Q262)/Q253</f>
        <v>0.16810477285770689</v>
      </c>
      <c r="T253" s="226">
        <f t="shared" si="37"/>
        <v>0</v>
      </c>
      <c r="Y253" s="199"/>
      <c r="Z253" s="199"/>
    </row>
    <row r="254" spans="1:26" s="225" customFormat="1" ht="47.25" customHeight="1" outlineLevel="7" x14ac:dyDescent="0.2">
      <c r="A254" s="221"/>
      <c r="B254" s="227"/>
      <c r="C254" s="248"/>
      <c r="D254" s="248"/>
      <c r="E254" s="254"/>
      <c r="F254" s="265"/>
      <c r="G254" s="270"/>
      <c r="H254" s="278"/>
      <c r="I254" s="407" t="s">
        <v>68</v>
      </c>
      <c r="J254" s="354" t="s">
        <v>261</v>
      </c>
      <c r="K254" s="354">
        <v>27889</v>
      </c>
      <c r="L254" s="355">
        <f t="shared" si="35"/>
        <v>0</v>
      </c>
      <c r="M254" s="356">
        <v>0</v>
      </c>
      <c r="N254" s="357">
        <f t="shared" si="39"/>
        <v>496</v>
      </c>
      <c r="O254" s="350">
        <v>496</v>
      </c>
      <c r="P254" s="350"/>
      <c r="Q254" s="385">
        <v>1.8510260677252342E-3</v>
      </c>
      <c r="R254" s="352">
        <f t="shared" ref="R254:R262" si="41">O254/K254</f>
        <v>1.7784789702033059E-2</v>
      </c>
      <c r="T254" s="226">
        <f t="shared" si="37"/>
        <v>-496</v>
      </c>
      <c r="Y254" s="199"/>
      <c r="Z254" s="199"/>
    </row>
    <row r="255" spans="1:26" s="225" customFormat="1" ht="47.25" customHeight="1" outlineLevel="7" x14ac:dyDescent="0.2">
      <c r="A255" s="221"/>
      <c r="B255" s="227"/>
      <c r="C255" s="248"/>
      <c r="D255" s="248"/>
      <c r="E255" s="254"/>
      <c r="F255" s="265"/>
      <c r="G255" s="270"/>
      <c r="H255" s="278"/>
      <c r="I255" s="407" t="s">
        <v>247</v>
      </c>
      <c r="J255" s="354" t="s">
        <v>259</v>
      </c>
      <c r="K255" s="354">
        <v>8000</v>
      </c>
      <c r="L255" s="355">
        <f t="shared" si="35"/>
        <v>5244.7999999999993</v>
      </c>
      <c r="M255" s="356">
        <v>0.65559999999999996</v>
      </c>
      <c r="N255" s="357">
        <f t="shared" si="39"/>
        <v>2104.2000000000007</v>
      </c>
      <c r="O255" s="350">
        <v>7349</v>
      </c>
      <c r="P255" s="350"/>
      <c r="Q255" s="385">
        <v>4.8126677760856086E-3</v>
      </c>
      <c r="R255" s="352">
        <f t="shared" si="41"/>
        <v>0.91862500000000002</v>
      </c>
      <c r="S255" s="225">
        <v>2350</v>
      </c>
      <c r="T255" s="226">
        <f t="shared" si="37"/>
        <v>-4999</v>
      </c>
      <c r="Y255" s="199"/>
      <c r="Z255" s="199"/>
    </row>
    <row r="256" spans="1:26" s="225" customFormat="1" ht="47.25" customHeight="1" outlineLevel="7" x14ac:dyDescent="0.2">
      <c r="A256" s="221"/>
      <c r="B256" s="227"/>
      <c r="C256" s="248"/>
      <c r="D256" s="248"/>
      <c r="E256" s="254"/>
      <c r="F256" s="265"/>
      <c r="G256" s="270"/>
      <c r="H256" s="278"/>
      <c r="I256" s="406" t="s">
        <v>69</v>
      </c>
      <c r="J256" s="346" t="s">
        <v>261</v>
      </c>
      <c r="K256" s="346">
        <v>19522</v>
      </c>
      <c r="L256" s="347">
        <f t="shared" si="35"/>
        <v>0</v>
      </c>
      <c r="M256" s="348">
        <v>0</v>
      </c>
      <c r="N256" s="353">
        <f t="shared" si="39"/>
        <v>384</v>
      </c>
      <c r="O256" s="350">
        <v>384</v>
      </c>
      <c r="P256" s="350"/>
      <c r="Q256" s="385">
        <v>7.0338990573558888E-3</v>
      </c>
      <c r="R256" s="352">
        <f t="shared" si="41"/>
        <v>1.967011576682717E-2</v>
      </c>
      <c r="T256" s="226">
        <f t="shared" si="37"/>
        <v>-384</v>
      </c>
      <c r="Y256" s="199"/>
      <c r="Z256" s="199"/>
    </row>
    <row r="257" spans="1:26" s="225" customFormat="1" ht="47.25" customHeight="1" outlineLevel="7" x14ac:dyDescent="0.2">
      <c r="A257" s="221"/>
      <c r="B257" s="227"/>
      <c r="C257" s="248"/>
      <c r="D257" s="248"/>
      <c r="E257" s="254"/>
      <c r="F257" s="265"/>
      <c r="G257" s="270"/>
      <c r="H257" s="278"/>
      <c r="I257" s="406" t="s">
        <v>70</v>
      </c>
      <c r="J257" s="346" t="s">
        <v>261</v>
      </c>
      <c r="K257" s="346">
        <v>280</v>
      </c>
      <c r="L257" s="347">
        <f t="shared" si="35"/>
        <v>0</v>
      </c>
      <c r="M257" s="348"/>
      <c r="N257" s="353">
        <f t="shared" si="39"/>
        <v>0</v>
      </c>
      <c r="O257" s="350">
        <v>0</v>
      </c>
      <c r="P257" s="350"/>
      <c r="Q257" s="385">
        <v>1.8510260677252342E-3</v>
      </c>
      <c r="R257" s="352">
        <f t="shared" si="41"/>
        <v>0</v>
      </c>
      <c r="T257" s="226">
        <f t="shared" si="37"/>
        <v>0</v>
      </c>
      <c r="Y257" s="199"/>
      <c r="Z257" s="199"/>
    </row>
    <row r="258" spans="1:26" s="225" customFormat="1" ht="47.25" customHeight="1" outlineLevel="7" x14ac:dyDescent="0.2">
      <c r="A258" s="221"/>
      <c r="B258" s="227"/>
      <c r="C258" s="248"/>
      <c r="D258" s="248"/>
      <c r="E258" s="254"/>
      <c r="F258" s="265"/>
      <c r="G258" s="270"/>
      <c r="H258" s="278"/>
      <c r="I258" s="406" t="s">
        <v>62</v>
      </c>
      <c r="J258" s="346" t="s">
        <v>261</v>
      </c>
      <c r="K258" s="346">
        <v>19522</v>
      </c>
      <c r="L258" s="347">
        <f t="shared" si="35"/>
        <v>0</v>
      </c>
      <c r="M258" s="348"/>
      <c r="N258" s="353">
        <f t="shared" si="39"/>
        <v>240</v>
      </c>
      <c r="O258" s="350">
        <v>240</v>
      </c>
      <c r="P258" s="350"/>
      <c r="Q258" s="385">
        <v>1.2216772046986546E-2</v>
      </c>
      <c r="R258" s="352">
        <f t="shared" si="41"/>
        <v>1.2293822354266981E-2</v>
      </c>
      <c r="T258" s="226">
        <f t="shared" si="37"/>
        <v>-240</v>
      </c>
      <c r="Y258" s="199"/>
      <c r="Z258" s="199"/>
    </row>
    <row r="259" spans="1:26" s="225" customFormat="1" ht="47.25" customHeight="1" outlineLevel="7" x14ac:dyDescent="0.2">
      <c r="A259" s="221"/>
      <c r="B259" s="227"/>
      <c r="C259" s="248"/>
      <c r="D259" s="248"/>
      <c r="E259" s="254"/>
      <c r="F259" s="265"/>
      <c r="G259" s="270"/>
      <c r="H259" s="278"/>
      <c r="I259" s="406" t="s">
        <v>63</v>
      </c>
      <c r="J259" s="346" t="s">
        <v>261</v>
      </c>
      <c r="K259" s="346">
        <v>19522</v>
      </c>
      <c r="L259" s="347">
        <f t="shared" si="35"/>
        <v>0</v>
      </c>
      <c r="M259" s="348"/>
      <c r="N259" s="353">
        <f t="shared" si="39"/>
        <v>0</v>
      </c>
      <c r="O259" s="350">
        <v>0</v>
      </c>
      <c r="P259" s="350"/>
      <c r="Q259" s="385">
        <v>9.2551303386261712E-4</v>
      </c>
      <c r="R259" s="352">
        <f t="shared" si="41"/>
        <v>0</v>
      </c>
      <c r="T259" s="226">
        <f t="shared" si="37"/>
        <v>0</v>
      </c>
      <c r="Y259" s="199"/>
      <c r="Z259" s="199"/>
    </row>
    <row r="260" spans="1:26" s="225" customFormat="1" ht="47.25" customHeight="1" outlineLevel="7" x14ac:dyDescent="0.2">
      <c r="A260" s="221"/>
      <c r="B260" s="227"/>
      <c r="C260" s="248"/>
      <c r="D260" s="248"/>
      <c r="E260" s="254"/>
      <c r="F260" s="265"/>
      <c r="G260" s="270"/>
      <c r="H260" s="278"/>
      <c r="I260" s="406" t="s">
        <v>64</v>
      </c>
      <c r="J260" s="346" t="s">
        <v>261</v>
      </c>
      <c r="K260" s="346">
        <v>19522</v>
      </c>
      <c r="L260" s="347">
        <f t="shared" si="35"/>
        <v>0</v>
      </c>
      <c r="M260" s="348"/>
      <c r="N260" s="353">
        <f t="shared" si="39"/>
        <v>0</v>
      </c>
      <c r="O260" s="350">
        <v>0</v>
      </c>
      <c r="P260" s="350"/>
      <c r="Q260" s="385">
        <v>1.1106156406351405E-3</v>
      </c>
      <c r="R260" s="352">
        <f t="shared" si="41"/>
        <v>0</v>
      </c>
      <c r="T260" s="226">
        <f t="shared" si="37"/>
        <v>0</v>
      </c>
      <c r="Y260" s="199"/>
      <c r="Z260" s="199"/>
    </row>
    <row r="261" spans="1:26" s="225" customFormat="1" ht="47.25" customHeight="1" outlineLevel="7" x14ac:dyDescent="0.2">
      <c r="A261" s="221"/>
      <c r="B261" s="227"/>
      <c r="C261" s="248"/>
      <c r="D261" s="248"/>
      <c r="E261" s="254"/>
      <c r="F261" s="265"/>
      <c r="G261" s="270"/>
      <c r="H261" s="278"/>
      <c r="I261" s="406" t="s">
        <v>71</v>
      </c>
      <c r="J261" s="346" t="s">
        <v>261</v>
      </c>
      <c r="K261" s="346">
        <v>19522</v>
      </c>
      <c r="L261" s="347">
        <f t="shared" si="35"/>
        <v>0</v>
      </c>
      <c r="M261" s="348"/>
      <c r="N261" s="353">
        <f t="shared" si="39"/>
        <v>0</v>
      </c>
      <c r="O261" s="350">
        <v>0</v>
      </c>
      <c r="P261" s="350"/>
      <c r="Q261" s="385">
        <v>3.5169495286779444E-3</v>
      </c>
      <c r="R261" s="352">
        <f t="shared" si="41"/>
        <v>0</v>
      </c>
      <c r="T261" s="226">
        <f t="shared" si="37"/>
        <v>0</v>
      </c>
      <c r="Y261" s="199"/>
      <c r="Z261" s="199"/>
    </row>
    <row r="262" spans="1:26" s="225" customFormat="1" ht="47.25" customHeight="1" outlineLevel="7" x14ac:dyDescent="0.2">
      <c r="A262" s="221"/>
      <c r="B262" s="227"/>
      <c r="C262" s="248"/>
      <c r="D262" s="248"/>
      <c r="E262" s="254"/>
      <c r="F262" s="265"/>
      <c r="G262" s="270"/>
      <c r="H262" s="278"/>
      <c r="I262" s="406" t="s">
        <v>51</v>
      </c>
      <c r="J262" s="346" t="s">
        <v>257</v>
      </c>
      <c r="K262" s="346">
        <v>100</v>
      </c>
      <c r="L262" s="347">
        <f t="shared" si="35"/>
        <v>40</v>
      </c>
      <c r="M262" s="348">
        <v>0.4</v>
      </c>
      <c r="N262" s="353">
        <f t="shared" si="39"/>
        <v>0</v>
      </c>
      <c r="O262" s="350">
        <v>40</v>
      </c>
      <c r="P262" s="350"/>
      <c r="Q262" s="385">
        <v>3.7020521354504685E-3</v>
      </c>
      <c r="R262" s="352">
        <f t="shared" si="41"/>
        <v>0.4</v>
      </c>
      <c r="S262" s="225">
        <v>40</v>
      </c>
      <c r="T262" s="226">
        <f t="shared" si="37"/>
        <v>0</v>
      </c>
      <c r="Y262" s="199"/>
      <c r="Z262" s="199"/>
    </row>
    <row r="263" spans="1:26" s="225" customFormat="1" ht="47.25" customHeight="1" outlineLevel="6" x14ac:dyDescent="0.2">
      <c r="A263" s="221"/>
      <c r="B263" s="227"/>
      <c r="C263" s="248"/>
      <c r="D263" s="248"/>
      <c r="E263" s="254"/>
      <c r="F263" s="265"/>
      <c r="G263" s="270"/>
      <c r="H263" s="278"/>
      <c r="I263" s="412" t="s">
        <v>66</v>
      </c>
      <c r="J263" s="379"/>
      <c r="K263" s="379"/>
      <c r="L263" s="380">
        <f t="shared" si="35"/>
        <v>0</v>
      </c>
      <c r="M263" s="381">
        <v>0.12520000000000001</v>
      </c>
      <c r="N263" s="379">
        <f t="shared" si="39"/>
        <v>0</v>
      </c>
      <c r="O263" s="386"/>
      <c r="P263" s="386"/>
      <c r="Q263" s="383">
        <v>2.1664563146334546E-2</v>
      </c>
      <c r="R263" s="384">
        <f>SUMPRODUCT(R264:R272,Q264:Q272)/Q263</f>
        <v>0.15942125000000001</v>
      </c>
      <c r="T263" s="226">
        <f t="shared" si="37"/>
        <v>0</v>
      </c>
      <c r="Y263" s="199"/>
      <c r="Z263" s="199"/>
    </row>
    <row r="264" spans="1:26" s="225" customFormat="1" ht="47.25" customHeight="1" outlineLevel="7" x14ac:dyDescent="0.2">
      <c r="A264" s="221"/>
      <c r="B264" s="227"/>
      <c r="C264" s="248"/>
      <c r="D264" s="248"/>
      <c r="E264" s="254"/>
      <c r="F264" s="265"/>
      <c r="G264" s="270"/>
      <c r="H264" s="278"/>
      <c r="I264" s="407" t="s">
        <v>68</v>
      </c>
      <c r="J264" s="354" t="s">
        <v>261</v>
      </c>
      <c r="K264" s="354">
        <v>13845</v>
      </c>
      <c r="L264" s="355">
        <f t="shared" si="35"/>
        <v>0</v>
      </c>
      <c r="M264" s="356">
        <v>0</v>
      </c>
      <c r="N264" s="357">
        <f t="shared" si="39"/>
        <v>0</v>
      </c>
      <c r="O264" s="350">
        <v>0</v>
      </c>
      <c r="P264" s="350"/>
      <c r="Q264" s="385">
        <v>1.0832281573167275E-3</v>
      </c>
      <c r="R264" s="352">
        <f t="shared" ref="R264:R272" si="42">O264/K264</f>
        <v>0</v>
      </c>
      <c r="T264" s="226">
        <f t="shared" si="37"/>
        <v>0</v>
      </c>
      <c r="Y264" s="199"/>
      <c r="Z264" s="199"/>
    </row>
    <row r="265" spans="1:26" s="225" customFormat="1" ht="47.25" customHeight="1" outlineLevel="7" x14ac:dyDescent="0.2">
      <c r="A265" s="221"/>
      <c r="B265" s="227"/>
      <c r="C265" s="248"/>
      <c r="D265" s="248"/>
      <c r="E265" s="254"/>
      <c r="F265" s="265"/>
      <c r="G265" s="270"/>
      <c r="H265" s="278"/>
      <c r="I265" s="407" t="s">
        <v>247</v>
      </c>
      <c r="J265" s="354" t="s">
        <v>259</v>
      </c>
      <c r="K265" s="354">
        <v>8000</v>
      </c>
      <c r="L265" s="355">
        <f t="shared" si="35"/>
        <v>5200</v>
      </c>
      <c r="M265" s="356">
        <v>0.65</v>
      </c>
      <c r="N265" s="357">
        <f t="shared" si="39"/>
        <v>2149</v>
      </c>
      <c r="O265" s="350">
        <v>7349</v>
      </c>
      <c r="P265" s="350"/>
      <c r="Q265" s="385">
        <v>2.8163932090234912E-3</v>
      </c>
      <c r="R265" s="352">
        <f t="shared" si="42"/>
        <v>0.91862500000000002</v>
      </c>
      <c r="S265" s="225">
        <v>2350</v>
      </c>
      <c r="T265" s="226">
        <f t="shared" si="37"/>
        <v>-4999</v>
      </c>
      <c r="Y265" s="199"/>
      <c r="Z265" s="199"/>
    </row>
    <row r="266" spans="1:26" s="225" customFormat="1" ht="47.25" customHeight="1" outlineLevel="7" x14ac:dyDescent="0.2">
      <c r="A266" s="221"/>
      <c r="B266" s="227"/>
      <c r="C266" s="248"/>
      <c r="D266" s="248"/>
      <c r="E266" s="254"/>
      <c r="F266" s="265"/>
      <c r="G266" s="270"/>
      <c r="H266" s="278"/>
      <c r="I266" s="406" t="s">
        <v>69</v>
      </c>
      <c r="J266" s="346" t="s">
        <v>261</v>
      </c>
      <c r="K266" s="346">
        <v>9692</v>
      </c>
      <c r="L266" s="347">
        <f t="shared" si="35"/>
        <v>0</v>
      </c>
      <c r="M266" s="348"/>
      <c r="N266" s="353">
        <f t="shared" si="39"/>
        <v>0</v>
      </c>
      <c r="O266" s="350">
        <v>0</v>
      </c>
      <c r="P266" s="350"/>
      <c r="Q266" s="385">
        <v>4.1162669978035632E-3</v>
      </c>
      <c r="R266" s="352">
        <f t="shared" si="42"/>
        <v>0</v>
      </c>
      <c r="T266" s="226">
        <f t="shared" si="37"/>
        <v>0</v>
      </c>
      <c r="Y266" s="199"/>
      <c r="Z266" s="199"/>
    </row>
    <row r="267" spans="1:26" s="225" customFormat="1" ht="47.25" customHeight="1" outlineLevel="7" x14ac:dyDescent="0.2">
      <c r="A267" s="221"/>
      <c r="B267" s="227"/>
      <c r="C267" s="248"/>
      <c r="D267" s="248"/>
      <c r="E267" s="254"/>
      <c r="F267" s="265"/>
      <c r="G267" s="270"/>
      <c r="H267" s="278"/>
      <c r="I267" s="406" t="s">
        <v>70</v>
      </c>
      <c r="J267" s="346" t="s">
        <v>261</v>
      </c>
      <c r="K267" s="346">
        <v>280</v>
      </c>
      <c r="L267" s="347">
        <f t="shared" si="35"/>
        <v>0</v>
      </c>
      <c r="M267" s="348"/>
      <c r="N267" s="353">
        <f t="shared" si="39"/>
        <v>0</v>
      </c>
      <c r="O267" s="350">
        <v>0</v>
      </c>
      <c r="P267" s="350"/>
      <c r="Q267" s="385">
        <v>1.0832281573167275E-3</v>
      </c>
      <c r="R267" s="352">
        <f t="shared" si="42"/>
        <v>0</v>
      </c>
      <c r="T267" s="226">
        <f t="shared" si="37"/>
        <v>0</v>
      </c>
      <c r="Y267" s="199"/>
      <c r="Z267" s="199"/>
    </row>
    <row r="268" spans="1:26" s="225" customFormat="1" ht="47.25" customHeight="1" outlineLevel="7" x14ac:dyDescent="0.2">
      <c r="A268" s="221"/>
      <c r="B268" s="227"/>
      <c r="C268" s="248"/>
      <c r="D268" s="248"/>
      <c r="E268" s="254"/>
      <c r="F268" s="265"/>
      <c r="G268" s="270"/>
      <c r="H268" s="278"/>
      <c r="I268" s="406" t="s">
        <v>62</v>
      </c>
      <c r="J268" s="346" t="s">
        <v>261</v>
      </c>
      <c r="K268" s="346">
        <v>9692</v>
      </c>
      <c r="L268" s="347">
        <f t="shared" si="35"/>
        <v>0</v>
      </c>
      <c r="M268" s="348"/>
      <c r="N268" s="353">
        <f t="shared" si="39"/>
        <v>0</v>
      </c>
      <c r="O268" s="350">
        <v>0</v>
      </c>
      <c r="P268" s="350"/>
      <c r="Q268" s="385">
        <v>7.1493058382904005E-3</v>
      </c>
      <c r="R268" s="352">
        <f t="shared" si="42"/>
        <v>0</v>
      </c>
      <c r="T268" s="226">
        <f t="shared" si="37"/>
        <v>0</v>
      </c>
      <c r="Y268" s="199"/>
      <c r="Z268" s="199"/>
    </row>
    <row r="269" spans="1:26" s="225" customFormat="1" ht="47.25" customHeight="1" outlineLevel="7" x14ac:dyDescent="0.2">
      <c r="A269" s="221"/>
      <c r="B269" s="227"/>
      <c r="C269" s="248"/>
      <c r="D269" s="248"/>
      <c r="E269" s="254"/>
      <c r="F269" s="265"/>
      <c r="G269" s="270"/>
      <c r="H269" s="278"/>
      <c r="I269" s="406" t="s">
        <v>63</v>
      </c>
      <c r="J269" s="346" t="s">
        <v>261</v>
      </c>
      <c r="K269" s="346">
        <v>9692</v>
      </c>
      <c r="L269" s="347">
        <f t="shared" si="35"/>
        <v>0</v>
      </c>
      <c r="M269" s="348"/>
      <c r="N269" s="353">
        <f t="shared" si="39"/>
        <v>0</v>
      </c>
      <c r="O269" s="350">
        <v>0</v>
      </c>
      <c r="P269" s="350"/>
      <c r="Q269" s="385">
        <v>5.4161407865836373E-4</v>
      </c>
      <c r="R269" s="352">
        <f t="shared" si="42"/>
        <v>0</v>
      </c>
      <c r="T269" s="226">
        <f t="shared" si="37"/>
        <v>0</v>
      </c>
      <c r="Y269" s="199"/>
      <c r="Z269" s="199"/>
    </row>
    <row r="270" spans="1:26" s="225" customFormat="1" ht="47.25" customHeight="1" outlineLevel="7" x14ac:dyDescent="0.2">
      <c r="A270" s="221"/>
      <c r="B270" s="227"/>
      <c r="C270" s="248"/>
      <c r="D270" s="248"/>
      <c r="E270" s="254"/>
      <c r="F270" s="265"/>
      <c r="G270" s="270"/>
      <c r="H270" s="278"/>
      <c r="I270" s="406" t="s">
        <v>64</v>
      </c>
      <c r="J270" s="346" t="s">
        <v>261</v>
      </c>
      <c r="K270" s="346">
        <v>9692</v>
      </c>
      <c r="L270" s="347">
        <f t="shared" si="35"/>
        <v>0</v>
      </c>
      <c r="M270" s="348"/>
      <c r="N270" s="353">
        <f t="shared" si="39"/>
        <v>0</v>
      </c>
      <c r="O270" s="350">
        <v>0</v>
      </c>
      <c r="P270" s="350"/>
      <c r="Q270" s="385">
        <v>6.4993689439003636E-4</v>
      </c>
      <c r="R270" s="352">
        <f t="shared" si="42"/>
        <v>0</v>
      </c>
      <c r="T270" s="226">
        <f t="shared" si="37"/>
        <v>0</v>
      </c>
      <c r="Y270" s="199"/>
      <c r="Z270" s="199"/>
    </row>
    <row r="271" spans="1:26" s="225" customFormat="1" ht="47.25" customHeight="1" outlineLevel="7" x14ac:dyDescent="0.2">
      <c r="A271" s="221"/>
      <c r="B271" s="227"/>
      <c r="C271" s="248"/>
      <c r="D271" s="248"/>
      <c r="E271" s="254"/>
      <c r="F271" s="265"/>
      <c r="G271" s="270"/>
      <c r="H271" s="278"/>
      <c r="I271" s="406" t="s">
        <v>71</v>
      </c>
      <c r="J271" s="346" t="s">
        <v>261</v>
      </c>
      <c r="K271" s="346">
        <v>9692</v>
      </c>
      <c r="L271" s="347">
        <f t="shared" si="35"/>
        <v>0</v>
      </c>
      <c r="M271" s="348"/>
      <c r="N271" s="353">
        <f t="shared" si="39"/>
        <v>0</v>
      </c>
      <c r="O271" s="350">
        <v>0</v>
      </c>
      <c r="P271" s="350"/>
      <c r="Q271" s="385">
        <v>2.0581334989017816E-3</v>
      </c>
      <c r="R271" s="352">
        <f t="shared" si="42"/>
        <v>0</v>
      </c>
      <c r="T271" s="226">
        <f t="shared" si="37"/>
        <v>0</v>
      </c>
      <c r="Y271" s="199"/>
      <c r="Z271" s="199"/>
    </row>
    <row r="272" spans="1:26" s="225" customFormat="1" ht="47.25" customHeight="1" outlineLevel="7" x14ac:dyDescent="0.2">
      <c r="A272" s="221"/>
      <c r="B272" s="227"/>
      <c r="C272" s="248"/>
      <c r="D272" s="248"/>
      <c r="E272" s="254"/>
      <c r="F272" s="265"/>
      <c r="G272" s="270"/>
      <c r="H272" s="278"/>
      <c r="I272" s="406" t="s">
        <v>51</v>
      </c>
      <c r="J272" s="346" t="s">
        <v>257</v>
      </c>
      <c r="K272" s="346">
        <v>100</v>
      </c>
      <c r="L272" s="347">
        <f t="shared" si="35"/>
        <v>40</v>
      </c>
      <c r="M272" s="348">
        <v>0.4</v>
      </c>
      <c r="N272" s="353">
        <f t="shared" si="39"/>
        <v>0</v>
      </c>
      <c r="O272" s="350">
        <v>40</v>
      </c>
      <c r="P272" s="350"/>
      <c r="Q272" s="385">
        <v>2.1664563146334549E-3</v>
      </c>
      <c r="R272" s="352">
        <f t="shared" si="42"/>
        <v>0.4</v>
      </c>
      <c r="S272" s="225">
        <v>40</v>
      </c>
      <c r="T272" s="226">
        <f t="shared" si="37"/>
        <v>0</v>
      </c>
      <c r="Y272" s="199"/>
      <c r="Z272" s="199"/>
    </row>
    <row r="273" spans="1:26" s="225" customFormat="1" ht="47.25" customHeight="1" outlineLevel="6" x14ac:dyDescent="0.2">
      <c r="A273" s="221"/>
      <c r="B273" s="227"/>
      <c r="C273" s="248"/>
      <c r="D273" s="248"/>
      <c r="E273" s="254"/>
      <c r="F273" s="265"/>
      <c r="G273" s="270"/>
      <c r="H273" s="278"/>
      <c r="I273" s="412" t="s">
        <v>233</v>
      </c>
      <c r="J273" s="379"/>
      <c r="K273" s="379"/>
      <c r="L273" s="380">
        <f t="shared" ref="L273:L336" si="43">M273*K273</f>
        <v>0</v>
      </c>
      <c r="M273" s="381">
        <v>0.12520000000000001</v>
      </c>
      <c r="N273" s="379">
        <f t="shared" si="39"/>
        <v>0</v>
      </c>
      <c r="O273" s="386"/>
      <c r="P273" s="386"/>
      <c r="Q273" s="383">
        <v>2.1357332450404162E-3</v>
      </c>
      <c r="R273" s="384">
        <f>SUMPRODUCT(R274:R282,Q274:Q282)/Q273</f>
        <v>0.15942125000000001</v>
      </c>
      <c r="T273" s="226">
        <f t="shared" si="37"/>
        <v>0</v>
      </c>
      <c r="Y273" s="199"/>
      <c r="Z273" s="199"/>
    </row>
    <row r="274" spans="1:26" s="225" customFormat="1" ht="47.25" customHeight="1" outlineLevel="7" x14ac:dyDescent="0.2">
      <c r="A274" s="221"/>
      <c r="B274" s="227"/>
      <c r="C274" s="248"/>
      <c r="D274" s="248"/>
      <c r="E274" s="254"/>
      <c r="F274" s="265"/>
      <c r="G274" s="270"/>
      <c r="H274" s="278"/>
      <c r="I274" s="407" t="s">
        <v>68</v>
      </c>
      <c r="J274" s="354" t="s">
        <v>261</v>
      </c>
      <c r="K274" s="354">
        <v>2645</v>
      </c>
      <c r="L274" s="355">
        <f t="shared" si="43"/>
        <v>0</v>
      </c>
      <c r="M274" s="356">
        <v>0</v>
      </c>
      <c r="N274" s="357">
        <f t="shared" si="39"/>
        <v>0</v>
      </c>
      <c r="O274" s="350">
        <v>0</v>
      </c>
      <c r="P274" s="350"/>
      <c r="Q274" s="385">
        <v>1.0678666225202082E-4</v>
      </c>
      <c r="R274" s="352">
        <f t="shared" ref="R274:R282" si="44">O274/K274</f>
        <v>0</v>
      </c>
      <c r="T274" s="226">
        <f t="shared" si="37"/>
        <v>0</v>
      </c>
      <c r="Y274" s="199"/>
      <c r="Z274" s="199"/>
    </row>
    <row r="275" spans="1:26" s="225" customFormat="1" ht="47.25" customHeight="1" outlineLevel="7" x14ac:dyDescent="0.2">
      <c r="A275" s="221"/>
      <c r="B275" s="227"/>
      <c r="C275" s="248"/>
      <c r="D275" s="248"/>
      <c r="E275" s="254"/>
      <c r="F275" s="265"/>
      <c r="G275" s="270"/>
      <c r="H275" s="278"/>
      <c r="I275" s="407" t="s">
        <v>247</v>
      </c>
      <c r="J275" s="354" t="s">
        <v>259</v>
      </c>
      <c r="K275" s="354">
        <v>8000</v>
      </c>
      <c r="L275" s="355">
        <f t="shared" si="43"/>
        <v>5244.7999999999993</v>
      </c>
      <c r="M275" s="356">
        <v>0.65559999999999996</v>
      </c>
      <c r="N275" s="357">
        <f t="shared" si="39"/>
        <v>2104.2000000000007</v>
      </c>
      <c r="O275" s="350">
        <v>7349</v>
      </c>
      <c r="P275" s="350"/>
      <c r="Q275" s="385">
        <v>2.7764532185525412E-4</v>
      </c>
      <c r="R275" s="352">
        <f t="shared" si="44"/>
        <v>0.91862500000000002</v>
      </c>
      <c r="S275" s="225">
        <v>2350</v>
      </c>
      <c r="T275" s="226">
        <f t="shared" si="37"/>
        <v>-4999</v>
      </c>
      <c r="Y275" s="199"/>
      <c r="Z275" s="199"/>
    </row>
    <row r="276" spans="1:26" s="225" customFormat="1" ht="47.25" customHeight="1" outlineLevel="7" x14ac:dyDescent="0.2">
      <c r="A276" s="221"/>
      <c r="B276" s="227"/>
      <c r="C276" s="248"/>
      <c r="D276" s="248"/>
      <c r="E276" s="254"/>
      <c r="F276" s="265"/>
      <c r="G276" s="270"/>
      <c r="H276" s="278"/>
      <c r="I276" s="406" t="s">
        <v>69</v>
      </c>
      <c r="J276" s="346" t="s">
        <v>261</v>
      </c>
      <c r="K276" s="346">
        <v>1852</v>
      </c>
      <c r="L276" s="347">
        <f t="shared" si="43"/>
        <v>0</v>
      </c>
      <c r="M276" s="348"/>
      <c r="N276" s="353">
        <f t="shared" si="39"/>
        <v>0</v>
      </c>
      <c r="O276" s="350">
        <v>0</v>
      </c>
      <c r="P276" s="350"/>
      <c r="Q276" s="385">
        <v>4.0578931655767904E-4</v>
      </c>
      <c r="R276" s="352">
        <f t="shared" si="44"/>
        <v>0</v>
      </c>
      <c r="T276" s="226">
        <f t="shared" si="37"/>
        <v>0</v>
      </c>
      <c r="Y276" s="199"/>
      <c r="Z276" s="199"/>
    </row>
    <row r="277" spans="1:26" s="225" customFormat="1" ht="47.25" customHeight="1" outlineLevel="7" x14ac:dyDescent="0.2">
      <c r="A277" s="221"/>
      <c r="B277" s="227"/>
      <c r="C277" s="248"/>
      <c r="D277" s="248"/>
      <c r="E277" s="254"/>
      <c r="F277" s="265"/>
      <c r="G277" s="270"/>
      <c r="H277" s="278"/>
      <c r="I277" s="406" t="s">
        <v>70</v>
      </c>
      <c r="J277" s="346" t="s">
        <v>261</v>
      </c>
      <c r="K277" s="346">
        <v>280</v>
      </c>
      <c r="L277" s="347">
        <f t="shared" si="43"/>
        <v>0</v>
      </c>
      <c r="M277" s="348"/>
      <c r="N277" s="353">
        <f t="shared" si="39"/>
        <v>0</v>
      </c>
      <c r="O277" s="350">
        <v>0</v>
      </c>
      <c r="P277" s="350"/>
      <c r="Q277" s="385">
        <v>1.0678666225202082E-4</v>
      </c>
      <c r="R277" s="352">
        <f t="shared" si="44"/>
        <v>0</v>
      </c>
      <c r="T277" s="226">
        <f t="shared" si="37"/>
        <v>0</v>
      </c>
      <c r="Y277" s="199"/>
      <c r="Z277" s="199"/>
    </row>
    <row r="278" spans="1:26" s="225" customFormat="1" ht="47.25" customHeight="1" outlineLevel="7" x14ac:dyDescent="0.2">
      <c r="A278" s="221"/>
      <c r="B278" s="227"/>
      <c r="C278" s="248"/>
      <c r="D278" s="248"/>
      <c r="E278" s="254"/>
      <c r="F278" s="265"/>
      <c r="G278" s="270"/>
      <c r="H278" s="278"/>
      <c r="I278" s="406" t="s">
        <v>62</v>
      </c>
      <c r="J278" s="346" t="s">
        <v>261</v>
      </c>
      <c r="K278" s="346">
        <v>1852</v>
      </c>
      <c r="L278" s="347">
        <f t="shared" si="43"/>
        <v>0</v>
      </c>
      <c r="M278" s="348"/>
      <c r="N278" s="353">
        <f t="shared" si="39"/>
        <v>0</v>
      </c>
      <c r="O278" s="350">
        <v>0</v>
      </c>
      <c r="P278" s="350"/>
      <c r="Q278" s="385">
        <v>7.0479197086333739E-4</v>
      </c>
      <c r="R278" s="352">
        <f t="shared" si="44"/>
        <v>0</v>
      </c>
      <c r="T278" s="226">
        <f t="shared" si="37"/>
        <v>0</v>
      </c>
      <c r="Y278" s="199"/>
      <c r="Z278" s="199"/>
    </row>
    <row r="279" spans="1:26" s="225" customFormat="1" ht="47.25" customHeight="1" outlineLevel="7" x14ac:dyDescent="0.2">
      <c r="A279" s="221"/>
      <c r="B279" s="227"/>
      <c r="C279" s="248"/>
      <c r="D279" s="248"/>
      <c r="E279" s="254"/>
      <c r="F279" s="265"/>
      <c r="G279" s="270"/>
      <c r="H279" s="278"/>
      <c r="I279" s="406" t="s">
        <v>63</v>
      </c>
      <c r="J279" s="346" t="s">
        <v>261</v>
      </c>
      <c r="K279" s="346">
        <v>1852</v>
      </c>
      <c r="L279" s="347">
        <f t="shared" si="43"/>
        <v>0</v>
      </c>
      <c r="M279" s="348"/>
      <c r="N279" s="353">
        <f t="shared" si="39"/>
        <v>0</v>
      </c>
      <c r="O279" s="350">
        <v>0</v>
      </c>
      <c r="P279" s="350"/>
      <c r="Q279" s="385">
        <v>5.3393331126010409E-5</v>
      </c>
      <c r="R279" s="352">
        <f t="shared" si="44"/>
        <v>0</v>
      </c>
      <c r="T279" s="226">
        <f t="shared" si="37"/>
        <v>0</v>
      </c>
      <c r="Y279" s="199"/>
      <c r="Z279" s="199"/>
    </row>
    <row r="280" spans="1:26" s="225" customFormat="1" ht="47.25" customHeight="1" outlineLevel="7" x14ac:dyDescent="0.2">
      <c r="A280" s="221"/>
      <c r="B280" s="227"/>
      <c r="C280" s="248"/>
      <c r="D280" s="248"/>
      <c r="E280" s="254"/>
      <c r="F280" s="265"/>
      <c r="G280" s="270"/>
      <c r="H280" s="278"/>
      <c r="I280" s="406" t="s">
        <v>64</v>
      </c>
      <c r="J280" s="346" t="s">
        <v>261</v>
      </c>
      <c r="K280" s="346">
        <v>1852</v>
      </c>
      <c r="L280" s="347">
        <f t="shared" si="43"/>
        <v>0</v>
      </c>
      <c r="M280" s="348"/>
      <c r="N280" s="353">
        <f t="shared" si="39"/>
        <v>0</v>
      </c>
      <c r="O280" s="350">
        <v>0</v>
      </c>
      <c r="P280" s="350"/>
      <c r="Q280" s="385">
        <v>6.4071997351212485E-5</v>
      </c>
      <c r="R280" s="352">
        <f t="shared" si="44"/>
        <v>0</v>
      </c>
      <c r="T280" s="226">
        <f t="shared" si="37"/>
        <v>0</v>
      </c>
      <c r="Y280" s="199"/>
      <c r="Z280" s="199"/>
    </row>
    <row r="281" spans="1:26" s="225" customFormat="1" ht="47.25" customHeight="1" outlineLevel="7" x14ac:dyDescent="0.2">
      <c r="A281" s="221"/>
      <c r="B281" s="227"/>
      <c r="C281" s="248"/>
      <c r="D281" s="248"/>
      <c r="E281" s="254"/>
      <c r="F281" s="265"/>
      <c r="G281" s="270"/>
      <c r="H281" s="278"/>
      <c r="I281" s="406" t="s">
        <v>71</v>
      </c>
      <c r="J281" s="346" t="s">
        <v>261</v>
      </c>
      <c r="K281" s="346">
        <v>1852</v>
      </c>
      <c r="L281" s="347">
        <f t="shared" si="43"/>
        <v>0</v>
      </c>
      <c r="M281" s="348"/>
      <c r="N281" s="353">
        <f t="shared" si="39"/>
        <v>0</v>
      </c>
      <c r="O281" s="350">
        <v>0</v>
      </c>
      <c r="P281" s="350"/>
      <c r="Q281" s="385">
        <v>2.0289465827883952E-4</v>
      </c>
      <c r="R281" s="352">
        <f t="shared" si="44"/>
        <v>0</v>
      </c>
      <c r="T281" s="226">
        <f t="shared" si="37"/>
        <v>0</v>
      </c>
      <c r="Y281" s="199"/>
      <c r="Z281" s="199"/>
    </row>
    <row r="282" spans="1:26" s="225" customFormat="1" ht="47.25" customHeight="1" outlineLevel="7" x14ac:dyDescent="0.2">
      <c r="A282" s="221"/>
      <c r="B282" s="227"/>
      <c r="C282" s="248"/>
      <c r="D282" s="248"/>
      <c r="E282" s="254"/>
      <c r="F282" s="265"/>
      <c r="G282" s="270"/>
      <c r="H282" s="278"/>
      <c r="I282" s="406" t="s">
        <v>51</v>
      </c>
      <c r="J282" s="346" t="s">
        <v>257</v>
      </c>
      <c r="K282" s="346">
        <v>100</v>
      </c>
      <c r="L282" s="347">
        <f t="shared" si="43"/>
        <v>40</v>
      </c>
      <c r="M282" s="348">
        <v>0.4</v>
      </c>
      <c r="N282" s="353">
        <f t="shared" si="39"/>
        <v>0</v>
      </c>
      <c r="O282" s="350">
        <v>40</v>
      </c>
      <c r="P282" s="350"/>
      <c r="Q282" s="385">
        <v>2.1357332450404164E-4</v>
      </c>
      <c r="R282" s="352">
        <f t="shared" si="44"/>
        <v>0.4</v>
      </c>
      <c r="S282" s="225">
        <v>40</v>
      </c>
      <c r="T282" s="226">
        <f t="shared" si="37"/>
        <v>0</v>
      </c>
      <c r="Y282" s="199"/>
      <c r="Z282" s="199"/>
    </row>
    <row r="283" spans="1:26" s="225" customFormat="1" ht="47.25" customHeight="1" outlineLevel="4" x14ac:dyDescent="0.2">
      <c r="A283" s="221"/>
      <c r="B283" s="227"/>
      <c r="C283" s="248"/>
      <c r="D283" s="248"/>
      <c r="E283" s="254"/>
      <c r="F283" s="265"/>
      <c r="G283" s="265"/>
      <c r="H283" s="265"/>
      <c r="I283" s="408" t="s">
        <v>224</v>
      </c>
      <c r="J283" s="359"/>
      <c r="K283" s="359"/>
      <c r="L283" s="360">
        <f t="shared" si="43"/>
        <v>0</v>
      </c>
      <c r="M283" s="361">
        <v>0</v>
      </c>
      <c r="N283" s="359">
        <f t="shared" si="39"/>
        <v>0</v>
      </c>
      <c r="O283" s="374"/>
      <c r="P283" s="374"/>
      <c r="Q283" s="363">
        <v>1.9949797529359597E-3</v>
      </c>
      <c r="R283" s="364">
        <f>(R284*Q284+R290*Q290)/Q283</f>
        <v>0.2455219907407408</v>
      </c>
      <c r="T283" s="226">
        <f t="shared" si="37"/>
        <v>0</v>
      </c>
      <c r="Y283" s="199"/>
      <c r="Z283" s="199"/>
    </row>
    <row r="284" spans="1:26" s="225" customFormat="1" ht="47.25" customHeight="1" outlineLevel="5" x14ac:dyDescent="0.2">
      <c r="A284" s="221"/>
      <c r="B284" s="227"/>
      <c r="C284" s="248"/>
      <c r="D284" s="248"/>
      <c r="E284" s="254"/>
      <c r="F284" s="265"/>
      <c r="G284" s="270"/>
      <c r="H284" s="270"/>
      <c r="I284" s="409" t="s">
        <v>58</v>
      </c>
      <c r="J284" s="365"/>
      <c r="K284" s="365"/>
      <c r="L284" s="366">
        <f t="shared" si="43"/>
        <v>0</v>
      </c>
      <c r="M284" s="367">
        <v>0</v>
      </c>
      <c r="N284" s="365">
        <f t="shared" si="39"/>
        <v>0</v>
      </c>
      <c r="O284" s="378"/>
      <c r="P284" s="378"/>
      <c r="Q284" s="369">
        <v>6.9824291352758589E-4</v>
      </c>
      <c r="R284" s="370">
        <f>SUMPRODUCT(R285:R289,Q285:Q289)/Q284</f>
        <v>0.66129629629629638</v>
      </c>
      <c r="T284" s="226">
        <f t="shared" si="37"/>
        <v>0</v>
      </c>
      <c r="Y284" s="199"/>
      <c r="Z284" s="199"/>
    </row>
    <row r="285" spans="1:26" s="225" customFormat="1" ht="47.25" customHeight="1" outlineLevel="7" x14ac:dyDescent="0.2">
      <c r="A285" s="221"/>
      <c r="B285" s="227"/>
      <c r="C285" s="248"/>
      <c r="D285" s="248"/>
      <c r="E285" s="254"/>
      <c r="F285" s="265"/>
      <c r="G285" s="270"/>
      <c r="H285" s="270"/>
      <c r="I285" s="406" t="s">
        <v>72</v>
      </c>
      <c r="J285" s="346" t="s">
        <v>256</v>
      </c>
      <c r="K285" s="346">
        <v>43200</v>
      </c>
      <c r="L285" s="347">
        <f t="shared" si="43"/>
        <v>0</v>
      </c>
      <c r="M285" s="348"/>
      <c r="N285" s="353">
        <f t="shared" si="39"/>
        <v>43200</v>
      </c>
      <c r="O285" s="350">
        <v>43200</v>
      </c>
      <c r="P285" s="350"/>
      <c r="Q285" s="351">
        <v>7.6806720488034451E-5</v>
      </c>
      <c r="R285" s="352">
        <f>O285/K285</f>
        <v>1</v>
      </c>
      <c r="T285" s="226">
        <f t="shared" si="37"/>
        <v>-43200</v>
      </c>
      <c r="Y285" s="199"/>
      <c r="Z285" s="199"/>
    </row>
    <row r="286" spans="1:26" s="225" customFormat="1" ht="47.25" customHeight="1" outlineLevel="7" x14ac:dyDescent="0.2">
      <c r="A286" s="221"/>
      <c r="B286" s="227"/>
      <c r="C286" s="248"/>
      <c r="D286" s="248"/>
      <c r="E286" s="254"/>
      <c r="F286" s="265"/>
      <c r="G286" s="270"/>
      <c r="H286" s="270"/>
      <c r="I286" s="406" t="s">
        <v>73</v>
      </c>
      <c r="J286" s="346" t="s">
        <v>256</v>
      </c>
      <c r="K286" s="346">
        <v>43200</v>
      </c>
      <c r="L286" s="347">
        <f t="shared" si="43"/>
        <v>0</v>
      </c>
      <c r="M286" s="348"/>
      <c r="N286" s="353">
        <f t="shared" si="39"/>
        <v>100</v>
      </c>
      <c r="O286" s="350">
        <v>100</v>
      </c>
      <c r="P286" s="350"/>
      <c r="Q286" s="351">
        <v>1.1171886616441374E-4</v>
      </c>
      <c r="R286" s="352">
        <f>O286/K286</f>
        <v>2.3148148148148147E-3</v>
      </c>
      <c r="T286" s="226">
        <f t="shared" si="37"/>
        <v>-100</v>
      </c>
      <c r="Y286" s="199"/>
      <c r="Z286" s="199"/>
    </row>
    <row r="287" spans="1:26" s="225" customFormat="1" ht="47.25" customHeight="1" outlineLevel="7" x14ac:dyDescent="0.2">
      <c r="A287" s="221"/>
      <c r="B287" s="227"/>
      <c r="C287" s="248"/>
      <c r="D287" s="248"/>
      <c r="E287" s="254"/>
      <c r="F287" s="265"/>
      <c r="G287" s="270"/>
      <c r="H287" s="270"/>
      <c r="I287" s="406" t="s">
        <v>74</v>
      </c>
      <c r="J287" s="346" t="s">
        <v>256</v>
      </c>
      <c r="K287" s="346">
        <v>43200</v>
      </c>
      <c r="L287" s="347">
        <f t="shared" si="43"/>
        <v>0</v>
      </c>
      <c r="M287" s="348"/>
      <c r="N287" s="353">
        <f t="shared" si="39"/>
        <v>35000</v>
      </c>
      <c r="O287" s="350">
        <v>35000</v>
      </c>
      <c r="P287" s="350"/>
      <c r="Q287" s="351">
        <v>1.536134409760689E-4</v>
      </c>
      <c r="R287" s="352">
        <f>O287/K287</f>
        <v>0.81018518518518523</v>
      </c>
      <c r="T287" s="226">
        <f t="shared" si="37"/>
        <v>-35000</v>
      </c>
      <c r="Y287" s="199"/>
      <c r="Z287" s="199"/>
    </row>
    <row r="288" spans="1:26" s="225" customFormat="1" ht="47.25" customHeight="1" outlineLevel="7" x14ac:dyDescent="0.2">
      <c r="A288" s="221"/>
      <c r="B288" s="227"/>
      <c r="C288" s="248"/>
      <c r="D288" s="248"/>
      <c r="E288" s="254"/>
      <c r="F288" s="265"/>
      <c r="G288" s="270"/>
      <c r="H288" s="270"/>
      <c r="I288" s="406" t="s">
        <v>62</v>
      </c>
      <c r="J288" s="346" t="s">
        <v>256</v>
      </c>
      <c r="K288" s="346">
        <v>43200</v>
      </c>
      <c r="L288" s="347">
        <f t="shared" si="43"/>
        <v>0</v>
      </c>
      <c r="M288" s="348"/>
      <c r="N288" s="353">
        <f t="shared" si="39"/>
        <v>35000</v>
      </c>
      <c r="O288" s="350">
        <v>35000</v>
      </c>
      <c r="P288" s="350"/>
      <c r="Q288" s="351">
        <v>3.2119174022268954E-4</v>
      </c>
      <c r="R288" s="352">
        <f>O288/K288</f>
        <v>0.81018518518518523</v>
      </c>
      <c r="T288" s="226">
        <f t="shared" si="37"/>
        <v>-35000</v>
      </c>
      <c r="Y288" s="199"/>
      <c r="Z288" s="199"/>
    </row>
    <row r="289" spans="1:26" s="225" customFormat="1" ht="47.25" customHeight="1" outlineLevel="7" x14ac:dyDescent="0.2">
      <c r="A289" s="221"/>
      <c r="B289" s="227"/>
      <c r="C289" s="248"/>
      <c r="D289" s="248"/>
      <c r="E289" s="254"/>
      <c r="F289" s="265"/>
      <c r="G289" s="270"/>
      <c r="H289" s="270"/>
      <c r="I289" s="406" t="s">
        <v>51</v>
      </c>
      <c r="J289" s="346" t="s">
        <v>257</v>
      </c>
      <c r="K289" s="346">
        <v>100</v>
      </c>
      <c r="L289" s="347">
        <f t="shared" si="43"/>
        <v>0</v>
      </c>
      <c r="M289" s="348"/>
      <c r="N289" s="353">
        <f t="shared" si="39"/>
        <v>0</v>
      </c>
      <c r="O289" s="350">
        <v>0</v>
      </c>
      <c r="P289" s="350"/>
      <c r="Q289" s="351">
        <v>3.4912145676379299E-5</v>
      </c>
      <c r="R289" s="352">
        <f>O289/K289</f>
        <v>0</v>
      </c>
      <c r="T289" s="226">
        <f t="shared" si="37"/>
        <v>0</v>
      </c>
      <c r="Y289" s="199"/>
      <c r="Z289" s="199"/>
    </row>
    <row r="290" spans="1:26" s="225" customFormat="1" ht="47.25" customHeight="1" outlineLevel="5" x14ac:dyDescent="0.2">
      <c r="A290" s="221"/>
      <c r="B290" s="227"/>
      <c r="C290" s="248"/>
      <c r="D290" s="248"/>
      <c r="E290" s="254"/>
      <c r="F290" s="265"/>
      <c r="G290" s="270"/>
      <c r="H290" s="270"/>
      <c r="I290" s="409" t="s">
        <v>67</v>
      </c>
      <c r="J290" s="365"/>
      <c r="K290" s="365"/>
      <c r="L290" s="366">
        <f t="shared" si="43"/>
        <v>0</v>
      </c>
      <c r="M290" s="367">
        <v>0</v>
      </c>
      <c r="N290" s="365">
        <f t="shared" si="39"/>
        <v>0</v>
      </c>
      <c r="O290" s="378"/>
      <c r="P290" s="378"/>
      <c r="Q290" s="369">
        <v>1.2967368394083739E-3</v>
      </c>
      <c r="R290" s="370">
        <f>SUMPRODUCT(R291:R295,Q291:Q295)/Q290</f>
        <v>2.1643518518518524E-2</v>
      </c>
      <c r="T290" s="226">
        <f t="shared" ref="T290:T353" si="45">S290-O290</f>
        <v>0</v>
      </c>
      <c r="Y290" s="199"/>
      <c r="Z290" s="199"/>
    </row>
    <row r="291" spans="1:26" s="225" customFormat="1" ht="47.25" customHeight="1" outlineLevel="7" x14ac:dyDescent="0.2">
      <c r="A291" s="221"/>
      <c r="B291" s="227"/>
      <c r="C291" s="248"/>
      <c r="D291" s="248"/>
      <c r="E291" s="254"/>
      <c r="F291" s="265"/>
      <c r="G291" s="270"/>
      <c r="H291" s="270"/>
      <c r="I291" s="406" t="s">
        <v>68</v>
      </c>
      <c r="J291" s="346" t="s">
        <v>256</v>
      </c>
      <c r="K291" s="346">
        <v>43200</v>
      </c>
      <c r="L291" s="347">
        <f t="shared" si="43"/>
        <v>0</v>
      </c>
      <c r="M291" s="348"/>
      <c r="N291" s="353">
        <f t="shared" si="39"/>
        <v>8500</v>
      </c>
      <c r="O291" s="350">
        <v>8500</v>
      </c>
      <c r="P291" s="350"/>
      <c r="Q291" s="351">
        <v>1.4264105233492114E-4</v>
      </c>
      <c r="R291" s="352">
        <f>O291/K291</f>
        <v>0.19675925925925927</v>
      </c>
      <c r="T291" s="226">
        <f t="shared" si="45"/>
        <v>-8500</v>
      </c>
      <c r="Y291" s="199"/>
      <c r="Z291" s="199"/>
    </row>
    <row r="292" spans="1:26" s="225" customFormat="1" ht="47.25" customHeight="1" outlineLevel="7" x14ac:dyDescent="0.2">
      <c r="A292" s="221"/>
      <c r="B292" s="227"/>
      <c r="C292" s="248"/>
      <c r="D292" s="248"/>
      <c r="E292" s="254"/>
      <c r="F292" s="265"/>
      <c r="G292" s="270"/>
      <c r="H292" s="270"/>
      <c r="I292" s="406" t="s">
        <v>75</v>
      </c>
      <c r="J292" s="346" t="s">
        <v>256</v>
      </c>
      <c r="K292" s="346">
        <v>43200</v>
      </c>
      <c r="L292" s="347">
        <f t="shared" si="43"/>
        <v>0</v>
      </c>
      <c r="M292" s="348"/>
      <c r="N292" s="353">
        <f t="shared" si="39"/>
        <v>0</v>
      </c>
      <c r="O292" s="350">
        <v>0</v>
      </c>
      <c r="P292" s="350"/>
      <c r="Q292" s="351">
        <v>2.7231473627575852E-4</v>
      </c>
      <c r="R292" s="352">
        <f>O292/K292</f>
        <v>0</v>
      </c>
      <c r="T292" s="226">
        <f t="shared" si="45"/>
        <v>0</v>
      </c>
      <c r="Y292" s="199"/>
      <c r="Z292" s="199"/>
    </row>
    <row r="293" spans="1:26" s="225" customFormat="1" ht="47.25" customHeight="1" outlineLevel="7" x14ac:dyDescent="0.2">
      <c r="A293" s="221"/>
      <c r="B293" s="227"/>
      <c r="C293" s="248"/>
      <c r="D293" s="248"/>
      <c r="E293" s="254"/>
      <c r="F293" s="265"/>
      <c r="G293" s="270"/>
      <c r="H293" s="270"/>
      <c r="I293" s="406" t="s">
        <v>62</v>
      </c>
      <c r="J293" s="346" t="s">
        <v>256</v>
      </c>
      <c r="K293" s="346">
        <v>43200</v>
      </c>
      <c r="L293" s="347">
        <f t="shared" si="43"/>
        <v>0</v>
      </c>
      <c r="M293" s="348"/>
      <c r="N293" s="353">
        <f t="shared" si="39"/>
        <v>0</v>
      </c>
      <c r="O293" s="350">
        <v>0</v>
      </c>
      <c r="P293" s="350"/>
      <c r="Q293" s="351">
        <v>6.7430315649235446E-4</v>
      </c>
      <c r="R293" s="352">
        <f>O293/K293</f>
        <v>0</v>
      </c>
      <c r="T293" s="226">
        <f t="shared" si="45"/>
        <v>0</v>
      </c>
      <c r="Y293" s="199"/>
      <c r="Z293" s="199"/>
    </row>
    <row r="294" spans="1:26" s="225" customFormat="1" ht="47.25" customHeight="1" outlineLevel="7" x14ac:dyDescent="0.2">
      <c r="A294" s="221"/>
      <c r="B294" s="227"/>
      <c r="C294" s="248"/>
      <c r="D294" s="248"/>
      <c r="E294" s="254"/>
      <c r="F294" s="265"/>
      <c r="G294" s="270"/>
      <c r="H294" s="270"/>
      <c r="I294" s="406" t="s">
        <v>63</v>
      </c>
      <c r="J294" s="346" t="s">
        <v>256</v>
      </c>
      <c r="K294" s="346">
        <v>43200</v>
      </c>
      <c r="L294" s="347">
        <f t="shared" si="43"/>
        <v>0</v>
      </c>
      <c r="M294" s="348"/>
      <c r="N294" s="353">
        <f t="shared" ref="N294:N357" si="46">O294-L294</f>
        <v>0</v>
      </c>
      <c r="O294" s="350">
        <v>0</v>
      </c>
      <c r="P294" s="350"/>
      <c r="Q294" s="351">
        <v>1.4264105233492114E-4</v>
      </c>
      <c r="R294" s="352">
        <f>O294/K294</f>
        <v>0</v>
      </c>
      <c r="T294" s="226">
        <f t="shared" si="45"/>
        <v>0</v>
      </c>
      <c r="Y294" s="199"/>
      <c r="Z294" s="199"/>
    </row>
    <row r="295" spans="1:26" s="225" customFormat="1" ht="47.25" customHeight="1" outlineLevel="7" x14ac:dyDescent="0.2">
      <c r="A295" s="221"/>
      <c r="B295" s="227"/>
      <c r="C295" s="248"/>
      <c r="D295" s="248"/>
      <c r="E295" s="254"/>
      <c r="F295" s="265"/>
      <c r="G295" s="270"/>
      <c r="H295" s="270"/>
      <c r="I295" s="406" t="s">
        <v>51</v>
      </c>
      <c r="J295" s="346" t="s">
        <v>257</v>
      </c>
      <c r="K295" s="346">
        <v>100</v>
      </c>
      <c r="L295" s="347">
        <f t="shared" si="43"/>
        <v>0</v>
      </c>
      <c r="M295" s="348"/>
      <c r="N295" s="353">
        <f t="shared" si="46"/>
        <v>0</v>
      </c>
      <c r="O295" s="350">
        <v>0</v>
      </c>
      <c r="P295" s="350"/>
      <c r="Q295" s="351">
        <v>6.4836841970418693E-5</v>
      </c>
      <c r="R295" s="352">
        <f>O295/K295</f>
        <v>0</v>
      </c>
      <c r="T295" s="226">
        <f t="shared" si="45"/>
        <v>0</v>
      </c>
      <c r="Y295" s="199"/>
      <c r="Z295" s="199"/>
    </row>
    <row r="296" spans="1:26" s="225" customFormat="1" ht="47.25" customHeight="1" outlineLevel="3" x14ac:dyDescent="0.2">
      <c r="A296" s="221"/>
      <c r="B296" s="227"/>
      <c r="C296" s="248"/>
      <c r="D296" s="248"/>
      <c r="E296" s="254"/>
      <c r="F296" s="254"/>
      <c r="G296" s="254"/>
      <c r="H296" s="254"/>
      <c r="I296" s="405" t="s">
        <v>76</v>
      </c>
      <c r="J296" s="340" t="s">
        <v>445</v>
      </c>
      <c r="K296" s="340"/>
      <c r="L296" s="341">
        <f t="shared" si="43"/>
        <v>0</v>
      </c>
      <c r="M296" s="342">
        <v>3.2399999999999998E-2</v>
      </c>
      <c r="N296" s="340">
        <f t="shared" si="46"/>
        <v>0</v>
      </c>
      <c r="O296" s="376"/>
      <c r="P296" s="376"/>
      <c r="Q296" s="344">
        <v>2.5572386348849407E-2</v>
      </c>
      <c r="R296" s="345">
        <f>(R297*Q297+R304*Q304)/Q296</f>
        <v>3.2662793841304633E-2</v>
      </c>
      <c r="T296" s="226">
        <f t="shared" si="45"/>
        <v>0</v>
      </c>
      <c r="Y296" s="199"/>
      <c r="Z296" s="199"/>
    </row>
    <row r="297" spans="1:26" s="225" customFormat="1" ht="47.25" customHeight="1" outlineLevel="4" x14ac:dyDescent="0.2">
      <c r="A297" s="221"/>
      <c r="B297" s="227"/>
      <c r="C297" s="248"/>
      <c r="D297" s="248"/>
      <c r="E297" s="254"/>
      <c r="F297" s="265"/>
      <c r="G297" s="265"/>
      <c r="H297" s="265"/>
      <c r="I297" s="408" t="s">
        <v>284</v>
      </c>
      <c r="J297" s="359"/>
      <c r="K297" s="359"/>
      <c r="L297" s="360">
        <f t="shared" si="43"/>
        <v>0</v>
      </c>
      <c r="M297" s="361">
        <v>3.3000000000000002E-2</v>
      </c>
      <c r="N297" s="359">
        <f t="shared" si="46"/>
        <v>0</v>
      </c>
      <c r="O297" s="374"/>
      <c r="P297" s="374"/>
      <c r="Q297" s="363">
        <v>2.5311078283110942E-2</v>
      </c>
      <c r="R297" s="364">
        <f>SUMPRODUCT(R298:R303,Q298:Q303)/Q297</f>
        <v>3.3000000000000002E-2</v>
      </c>
      <c r="T297" s="226">
        <f t="shared" si="45"/>
        <v>0</v>
      </c>
      <c r="Y297" s="199"/>
      <c r="Z297" s="199"/>
    </row>
    <row r="298" spans="1:26" s="225" customFormat="1" ht="47.25" customHeight="1" outlineLevel="7" x14ac:dyDescent="0.2">
      <c r="A298" s="221"/>
      <c r="B298" s="227"/>
      <c r="C298" s="248"/>
      <c r="D298" s="248"/>
      <c r="E298" s="254"/>
      <c r="F298" s="265"/>
      <c r="G298" s="265"/>
      <c r="H298" s="265"/>
      <c r="I298" s="406" t="s">
        <v>285</v>
      </c>
      <c r="J298" s="346" t="s">
        <v>259</v>
      </c>
      <c r="K298" s="346">
        <v>39250</v>
      </c>
      <c r="L298" s="347">
        <f t="shared" si="43"/>
        <v>8635</v>
      </c>
      <c r="M298" s="348">
        <v>0.22</v>
      </c>
      <c r="N298" s="353">
        <f t="shared" si="46"/>
        <v>5916</v>
      </c>
      <c r="O298" s="350">
        <v>14551</v>
      </c>
      <c r="P298" s="350"/>
      <c r="Q298" s="351">
        <v>3.7966617424666409E-3</v>
      </c>
      <c r="R298" s="352">
        <v>0.22</v>
      </c>
      <c r="S298" s="225">
        <v>1886</v>
      </c>
      <c r="T298" s="226">
        <f t="shared" si="45"/>
        <v>-12665</v>
      </c>
      <c r="Y298" s="199"/>
      <c r="Z298" s="199"/>
    </row>
    <row r="299" spans="1:26" s="225" customFormat="1" ht="47.25" customHeight="1" outlineLevel="7" x14ac:dyDescent="0.2">
      <c r="A299" s="221"/>
      <c r="B299" s="227"/>
      <c r="C299" s="248"/>
      <c r="D299" s="248"/>
      <c r="E299" s="254"/>
      <c r="F299" s="265"/>
      <c r="G299" s="265"/>
      <c r="H299" s="265"/>
      <c r="I299" s="406" t="s">
        <v>286</v>
      </c>
      <c r="J299" s="346" t="s">
        <v>259</v>
      </c>
      <c r="K299" s="346">
        <v>39250</v>
      </c>
      <c r="L299" s="347">
        <f t="shared" si="43"/>
        <v>0</v>
      </c>
      <c r="M299" s="348"/>
      <c r="N299" s="353">
        <f t="shared" si="46"/>
        <v>14551</v>
      </c>
      <c r="O299" s="350">
        <v>14551</v>
      </c>
      <c r="P299" s="350"/>
      <c r="Q299" s="351">
        <v>5.062215656622189E-3</v>
      </c>
      <c r="R299" s="352">
        <v>0</v>
      </c>
      <c r="S299" s="225">
        <v>1886</v>
      </c>
      <c r="T299" s="226">
        <f t="shared" si="45"/>
        <v>-12665</v>
      </c>
      <c r="Y299" s="199"/>
      <c r="Z299" s="199"/>
    </row>
    <row r="300" spans="1:26" s="225" customFormat="1" ht="47.25" customHeight="1" outlineLevel="7" x14ac:dyDescent="0.2">
      <c r="A300" s="221"/>
      <c r="B300" s="227"/>
      <c r="C300" s="248"/>
      <c r="D300" s="248"/>
      <c r="E300" s="254"/>
      <c r="F300" s="265"/>
      <c r="G300" s="265"/>
      <c r="H300" s="265"/>
      <c r="I300" s="406" t="s">
        <v>287</v>
      </c>
      <c r="J300" s="346" t="s">
        <v>259</v>
      </c>
      <c r="K300" s="346">
        <v>39250</v>
      </c>
      <c r="L300" s="347">
        <f t="shared" si="43"/>
        <v>0</v>
      </c>
      <c r="M300" s="348"/>
      <c r="N300" s="353">
        <f t="shared" si="46"/>
        <v>0</v>
      </c>
      <c r="O300" s="350">
        <v>0</v>
      </c>
      <c r="P300" s="350"/>
      <c r="Q300" s="351">
        <v>8.8588773990888291E-3</v>
      </c>
      <c r="R300" s="352">
        <f>O300/K300</f>
        <v>0</v>
      </c>
      <c r="T300" s="226">
        <f t="shared" si="45"/>
        <v>0</v>
      </c>
      <c r="Y300" s="199"/>
      <c r="Z300" s="199"/>
    </row>
    <row r="301" spans="1:26" s="225" customFormat="1" ht="47.25" customHeight="1" outlineLevel="7" x14ac:dyDescent="0.2">
      <c r="A301" s="221"/>
      <c r="B301" s="227"/>
      <c r="C301" s="248"/>
      <c r="D301" s="248"/>
      <c r="E301" s="254"/>
      <c r="F301" s="265"/>
      <c r="G301" s="265"/>
      <c r="H301" s="265"/>
      <c r="I301" s="406" t="s">
        <v>288</v>
      </c>
      <c r="J301" s="346" t="s">
        <v>259</v>
      </c>
      <c r="K301" s="346">
        <v>39250</v>
      </c>
      <c r="L301" s="347">
        <f t="shared" si="43"/>
        <v>0</v>
      </c>
      <c r="M301" s="348"/>
      <c r="N301" s="353">
        <f t="shared" si="46"/>
        <v>0</v>
      </c>
      <c r="O301" s="350">
        <v>0</v>
      </c>
      <c r="P301" s="350"/>
      <c r="Q301" s="351">
        <v>5.062215656622189E-3</v>
      </c>
      <c r="R301" s="352">
        <f>O301/K301</f>
        <v>0</v>
      </c>
      <c r="T301" s="226">
        <f t="shared" si="45"/>
        <v>0</v>
      </c>
      <c r="Y301" s="199"/>
      <c r="Z301" s="199"/>
    </row>
    <row r="302" spans="1:26" s="225" customFormat="1" ht="47.25" customHeight="1" outlineLevel="7" x14ac:dyDescent="0.2">
      <c r="A302" s="221"/>
      <c r="B302" s="227"/>
      <c r="C302" s="248"/>
      <c r="D302" s="248"/>
      <c r="E302" s="254"/>
      <c r="F302" s="265"/>
      <c r="G302" s="265"/>
      <c r="H302" s="265"/>
      <c r="I302" s="406" t="s">
        <v>289</v>
      </c>
      <c r="J302" s="346" t="s">
        <v>259</v>
      </c>
      <c r="K302" s="346">
        <v>39250</v>
      </c>
      <c r="L302" s="347">
        <f t="shared" si="43"/>
        <v>0</v>
      </c>
      <c r="M302" s="348"/>
      <c r="N302" s="353">
        <f t="shared" si="46"/>
        <v>0</v>
      </c>
      <c r="O302" s="350">
        <v>0</v>
      </c>
      <c r="P302" s="350"/>
      <c r="Q302" s="351">
        <v>1.2655539141555473E-3</v>
      </c>
      <c r="R302" s="352">
        <f>O302/K302</f>
        <v>0</v>
      </c>
      <c r="T302" s="226">
        <f t="shared" si="45"/>
        <v>0</v>
      </c>
      <c r="Y302" s="199"/>
      <c r="Z302" s="199"/>
    </row>
    <row r="303" spans="1:26" s="225" customFormat="1" ht="47.25" customHeight="1" outlineLevel="7" x14ac:dyDescent="0.2">
      <c r="A303" s="221"/>
      <c r="B303" s="227"/>
      <c r="C303" s="248"/>
      <c r="D303" s="248"/>
      <c r="E303" s="254"/>
      <c r="F303" s="265"/>
      <c r="G303" s="265"/>
      <c r="H303" s="265"/>
      <c r="I303" s="406" t="s">
        <v>51</v>
      </c>
      <c r="J303" s="346" t="s">
        <v>257</v>
      </c>
      <c r="K303" s="346">
        <v>100</v>
      </c>
      <c r="L303" s="347">
        <f t="shared" si="43"/>
        <v>0</v>
      </c>
      <c r="M303" s="348"/>
      <c r="N303" s="353">
        <f t="shared" si="46"/>
        <v>0</v>
      </c>
      <c r="O303" s="350">
        <v>0</v>
      </c>
      <c r="P303" s="350"/>
      <c r="Q303" s="351">
        <v>1.2655539141555473E-3</v>
      </c>
      <c r="R303" s="352">
        <f>O303/K303</f>
        <v>0</v>
      </c>
      <c r="T303" s="226">
        <f t="shared" si="45"/>
        <v>0</v>
      </c>
      <c r="Y303" s="199"/>
      <c r="Z303" s="199"/>
    </row>
    <row r="304" spans="1:26" s="225" customFormat="1" ht="47.25" customHeight="1" outlineLevel="4" collapsed="1" x14ac:dyDescent="0.2">
      <c r="A304" s="221"/>
      <c r="B304" s="227"/>
      <c r="C304" s="248"/>
      <c r="D304" s="248"/>
      <c r="E304" s="254"/>
      <c r="F304" s="265"/>
      <c r="G304" s="265"/>
      <c r="H304" s="265"/>
      <c r="I304" s="408" t="s">
        <v>290</v>
      </c>
      <c r="J304" s="359"/>
      <c r="K304" s="359"/>
      <c r="L304" s="360">
        <f t="shared" si="43"/>
        <v>0</v>
      </c>
      <c r="M304" s="361">
        <v>0</v>
      </c>
      <c r="N304" s="359">
        <f t="shared" si="46"/>
        <v>0</v>
      </c>
      <c r="O304" s="374"/>
      <c r="P304" s="374"/>
      <c r="Q304" s="363">
        <v>2.613080657384535E-4</v>
      </c>
      <c r="R304" s="364">
        <f>SUMPRODUCT(R305:R310,Q305:Q310)/Q304</f>
        <v>0</v>
      </c>
      <c r="T304" s="226">
        <f t="shared" si="45"/>
        <v>0</v>
      </c>
      <c r="U304" s="284"/>
      <c r="Y304" s="199"/>
      <c r="Z304" s="199"/>
    </row>
    <row r="305" spans="1:26" s="225" customFormat="1" ht="47.25" hidden="1" customHeight="1" outlineLevel="7" x14ac:dyDescent="0.2">
      <c r="A305" s="221"/>
      <c r="B305" s="227"/>
      <c r="C305" s="248"/>
      <c r="D305" s="248"/>
      <c r="E305" s="254"/>
      <c r="F305" s="265"/>
      <c r="G305" s="265"/>
      <c r="H305" s="265"/>
      <c r="I305" s="406" t="s">
        <v>285</v>
      </c>
      <c r="J305" s="346" t="s">
        <v>259</v>
      </c>
      <c r="K305" s="346">
        <v>1</v>
      </c>
      <c r="L305" s="347">
        <f t="shared" si="43"/>
        <v>0</v>
      </c>
      <c r="M305" s="348"/>
      <c r="N305" s="353">
        <f t="shared" si="46"/>
        <v>0</v>
      </c>
      <c r="O305" s="350">
        <v>0</v>
      </c>
      <c r="P305" s="350"/>
      <c r="Q305" s="351">
        <v>3.9196209860768021E-5</v>
      </c>
      <c r="R305" s="352">
        <f t="shared" ref="R305:R310" si="47">O305/K305</f>
        <v>0</v>
      </c>
      <c r="T305" s="226">
        <f t="shared" si="45"/>
        <v>0</v>
      </c>
      <c r="Y305" s="199"/>
      <c r="Z305" s="199"/>
    </row>
    <row r="306" spans="1:26" s="225" customFormat="1" ht="47.25" hidden="1" customHeight="1" outlineLevel="7" x14ac:dyDescent="0.2">
      <c r="A306" s="221"/>
      <c r="B306" s="227"/>
      <c r="C306" s="248"/>
      <c r="D306" s="248"/>
      <c r="E306" s="254"/>
      <c r="F306" s="265"/>
      <c r="G306" s="265"/>
      <c r="H306" s="265"/>
      <c r="I306" s="406" t="s">
        <v>286</v>
      </c>
      <c r="J306" s="346" t="s">
        <v>259</v>
      </c>
      <c r="K306" s="346">
        <v>1</v>
      </c>
      <c r="L306" s="347">
        <f t="shared" si="43"/>
        <v>0</v>
      </c>
      <c r="M306" s="348"/>
      <c r="N306" s="353">
        <f t="shared" si="46"/>
        <v>0</v>
      </c>
      <c r="O306" s="350">
        <v>0</v>
      </c>
      <c r="P306" s="350"/>
      <c r="Q306" s="351">
        <v>5.2261613147690701E-5</v>
      </c>
      <c r="R306" s="352">
        <f t="shared" si="47"/>
        <v>0</v>
      </c>
      <c r="T306" s="226">
        <f t="shared" si="45"/>
        <v>0</v>
      </c>
      <c r="Y306" s="199"/>
      <c r="Z306" s="199"/>
    </row>
    <row r="307" spans="1:26" s="225" customFormat="1" ht="47.25" hidden="1" customHeight="1" outlineLevel="7" x14ac:dyDescent="0.2">
      <c r="A307" s="221"/>
      <c r="B307" s="227"/>
      <c r="C307" s="248"/>
      <c r="D307" s="248"/>
      <c r="E307" s="254"/>
      <c r="F307" s="265"/>
      <c r="G307" s="265"/>
      <c r="H307" s="265"/>
      <c r="I307" s="406" t="s">
        <v>287</v>
      </c>
      <c r="J307" s="346" t="s">
        <v>259</v>
      </c>
      <c r="K307" s="346">
        <v>1</v>
      </c>
      <c r="L307" s="347">
        <f t="shared" si="43"/>
        <v>0</v>
      </c>
      <c r="M307" s="348"/>
      <c r="N307" s="353">
        <f t="shared" si="46"/>
        <v>0</v>
      </c>
      <c r="O307" s="350">
        <v>0</v>
      </c>
      <c r="P307" s="350"/>
      <c r="Q307" s="351">
        <v>9.1457823008458722E-5</v>
      </c>
      <c r="R307" s="352">
        <f t="shared" si="47"/>
        <v>0</v>
      </c>
      <c r="T307" s="226">
        <f t="shared" si="45"/>
        <v>0</v>
      </c>
      <c r="Y307" s="199"/>
      <c r="Z307" s="199"/>
    </row>
    <row r="308" spans="1:26" s="225" customFormat="1" ht="47.25" hidden="1" customHeight="1" outlineLevel="7" x14ac:dyDescent="0.2">
      <c r="A308" s="221"/>
      <c r="B308" s="227"/>
      <c r="C308" s="248"/>
      <c r="D308" s="248"/>
      <c r="E308" s="254"/>
      <c r="F308" s="265"/>
      <c r="G308" s="265"/>
      <c r="H308" s="265"/>
      <c r="I308" s="406" t="s">
        <v>288</v>
      </c>
      <c r="J308" s="346" t="s">
        <v>259</v>
      </c>
      <c r="K308" s="346">
        <v>1</v>
      </c>
      <c r="L308" s="347">
        <f t="shared" si="43"/>
        <v>0</v>
      </c>
      <c r="M308" s="348"/>
      <c r="N308" s="353">
        <f t="shared" si="46"/>
        <v>0</v>
      </c>
      <c r="O308" s="350">
        <v>0</v>
      </c>
      <c r="P308" s="350"/>
      <c r="Q308" s="351">
        <v>5.2261613147690701E-5</v>
      </c>
      <c r="R308" s="352">
        <f t="shared" si="47"/>
        <v>0</v>
      </c>
      <c r="T308" s="226">
        <f t="shared" si="45"/>
        <v>0</v>
      </c>
      <c r="Y308" s="199"/>
      <c r="Z308" s="199"/>
    </row>
    <row r="309" spans="1:26" s="225" customFormat="1" ht="47.25" hidden="1" customHeight="1" outlineLevel="7" x14ac:dyDescent="0.2">
      <c r="A309" s="221"/>
      <c r="B309" s="227"/>
      <c r="C309" s="248"/>
      <c r="D309" s="248"/>
      <c r="E309" s="254"/>
      <c r="F309" s="265"/>
      <c r="G309" s="265"/>
      <c r="H309" s="265"/>
      <c r="I309" s="406" t="s">
        <v>289</v>
      </c>
      <c r="J309" s="346" t="s">
        <v>259</v>
      </c>
      <c r="K309" s="346">
        <v>1</v>
      </c>
      <c r="L309" s="347">
        <f t="shared" si="43"/>
        <v>0</v>
      </c>
      <c r="M309" s="348"/>
      <c r="N309" s="353">
        <f t="shared" si="46"/>
        <v>0</v>
      </c>
      <c r="O309" s="350">
        <v>0</v>
      </c>
      <c r="P309" s="350"/>
      <c r="Q309" s="351">
        <v>1.3065403286922675E-5</v>
      </c>
      <c r="R309" s="352">
        <f t="shared" si="47"/>
        <v>0</v>
      </c>
      <c r="T309" s="226">
        <f t="shared" si="45"/>
        <v>0</v>
      </c>
      <c r="Y309" s="199"/>
      <c r="Z309" s="199"/>
    </row>
    <row r="310" spans="1:26" s="225" customFormat="1" ht="47.25" hidden="1" customHeight="1" outlineLevel="7" x14ac:dyDescent="0.2">
      <c r="A310" s="221"/>
      <c r="B310" s="227"/>
      <c r="C310" s="248"/>
      <c r="D310" s="248"/>
      <c r="E310" s="254"/>
      <c r="F310" s="265"/>
      <c r="G310" s="265"/>
      <c r="H310" s="265"/>
      <c r="I310" s="406" t="s">
        <v>51</v>
      </c>
      <c r="J310" s="346" t="s">
        <v>257</v>
      </c>
      <c r="K310" s="346">
        <v>100</v>
      </c>
      <c r="L310" s="347">
        <f t="shared" si="43"/>
        <v>0</v>
      </c>
      <c r="M310" s="348"/>
      <c r="N310" s="353">
        <f t="shared" si="46"/>
        <v>0</v>
      </c>
      <c r="O310" s="350">
        <v>0</v>
      </c>
      <c r="P310" s="350"/>
      <c r="Q310" s="351">
        <v>1.3065403286922675E-5</v>
      </c>
      <c r="R310" s="352">
        <f t="shared" si="47"/>
        <v>0</v>
      </c>
      <c r="T310" s="226">
        <f t="shared" si="45"/>
        <v>0</v>
      </c>
      <c r="Y310" s="199"/>
      <c r="Z310" s="199"/>
    </row>
    <row r="311" spans="1:26" s="225" customFormat="1" ht="47.25" customHeight="1" outlineLevel="3" x14ac:dyDescent="0.2">
      <c r="A311" s="221"/>
      <c r="B311" s="227"/>
      <c r="C311" s="248"/>
      <c r="D311" s="248"/>
      <c r="E311" s="254"/>
      <c r="F311" s="254"/>
      <c r="G311" s="254"/>
      <c r="H311" s="254"/>
      <c r="I311" s="405" t="s">
        <v>77</v>
      </c>
      <c r="J311" s="340" t="s">
        <v>446</v>
      </c>
      <c r="K311" s="340"/>
      <c r="L311" s="341">
        <f t="shared" si="43"/>
        <v>0</v>
      </c>
      <c r="M311" s="342">
        <v>0.80200000000000005</v>
      </c>
      <c r="N311" s="340">
        <f t="shared" si="46"/>
        <v>0</v>
      </c>
      <c r="O311" s="376"/>
      <c r="P311" s="376"/>
      <c r="Q311" s="344">
        <v>7.4659932473441298E-2</v>
      </c>
      <c r="R311" s="345">
        <f>(R312*Q312+R577*Q577)/Q311</f>
        <v>0.84121665349183716</v>
      </c>
      <c r="T311" s="226">
        <f t="shared" si="45"/>
        <v>0</v>
      </c>
      <c r="Y311" s="199"/>
      <c r="Z311" s="199"/>
    </row>
    <row r="312" spans="1:26" s="225" customFormat="1" ht="47.25" customHeight="1" outlineLevel="4" x14ac:dyDescent="0.2">
      <c r="A312" s="221"/>
      <c r="B312" s="227"/>
      <c r="C312" s="248"/>
      <c r="D312" s="248"/>
      <c r="E312" s="254"/>
      <c r="F312" s="265"/>
      <c r="G312" s="265"/>
      <c r="H312" s="265"/>
      <c r="I312" s="408" t="s">
        <v>78</v>
      </c>
      <c r="J312" s="359"/>
      <c r="K312" s="359"/>
      <c r="L312" s="360">
        <f t="shared" si="43"/>
        <v>0</v>
      </c>
      <c r="M312" s="361">
        <v>0.80930000000000002</v>
      </c>
      <c r="N312" s="359">
        <f t="shared" si="46"/>
        <v>0</v>
      </c>
      <c r="O312" s="374"/>
      <c r="P312" s="374"/>
      <c r="Q312" s="363">
        <v>7.3989356217745342E-2</v>
      </c>
      <c r="R312" s="364">
        <f>(R313*$Q$313+R321*$Q$321+R329*$Q$329+R337*$Q$337+R345*$Q$345+R353*$Q$353+R361*$Q$361+R369*$Q$369+R377*$Q$377+R385*$Q$385+R393*$Q$393+R401*$Q$401+R409*$Q$409+R417*$Q$417+R425*$Q$425+R433*$Q$433+R441*$Q$441+R449*$Q$449+R457*$Q$457+R465*$Q$465+R473*$Q$473+R481*$Q$481+R489*$Q$489+R497*$Q$497+R505*$Q$505+R513*$Q$513+R521*$Q$521+R529*$Q$529+R537*$Q$537+R545*$Q$545+R553*$Q$553+R561*$Q$561+R569*$Q$569)/$Q$312</f>
        <v>0.84884072190604987</v>
      </c>
      <c r="T312" s="226">
        <f t="shared" si="45"/>
        <v>0</v>
      </c>
      <c r="Y312" s="199"/>
      <c r="Z312" s="199"/>
    </row>
    <row r="313" spans="1:26" s="225" customFormat="1" ht="47.25" customHeight="1" outlineLevel="5" x14ac:dyDescent="0.2">
      <c r="A313" s="221"/>
      <c r="B313" s="227"/>
      <c r="C313" s="248"/>
      <c r="D313" s="248"/>
      <c r="E313" s="254"/>
      <c r="F313" s="265"/>
      <c r="G313" s="270"/>
      <c r="H313" s="270"/>
      <c r="I313" s="409" t="s">
        <v>79</v>
      </c>
      <c r="J313" s="365"/>
      <c r="K313" s="365"/>
      <c r="L313" s="366">
        <f t="shared" si="43"/>
        <v>0</v>
      </c>
      <c r="M313" s="367">
        <v>0.95050000000000001</v>
      </c>
      <c r="N313" s="365">
        <f t="shared" si="46"/>
        <v>0</v>
      </c>
      <c r="O313" s="378"/>
      <c r="P313" s="378"/>
      <c r="Q313" s="369">
        <v>2.473524258496286E-3</v>
      </c>
      <c r="R313" s="370">
        <f>SUMPRODUCT(R314:R320,Q314:Q320)/Q313</f>
        <v>0.99250000000000005</v>
      </c>
      <c r="T313" s="226">
        <f t="shared" si="45"/>
        <v>0</v>
      </c>
      <c r="Y313" s="199"/>
      <c r="Z313" s="199"/>
    </row>
    <row r="314" spans="1:26" s="225" customFormat="1" ht="47.25" customHeight="1" outlineLevel="7" x14ac:dyDescent="0.2">
      <c r="A314" s="221"/>
      <c r="B314" s="227"/>
      <c r="C314" s="248"/>
      <c r="D314" s="248"/>
      <c r="E314" s="254"/>
      <c r="F314" s="265"/>
      <c r="G314" s="270"/>
      <c r="H314" s="270"/>
      <c r="I314" s="406" t="s">
        <v>72</v>
      </c>
      <c r="J314" s="346" t="s">
        <v>256</v>
      </c>
      <c r="K314" s="346">
        <v>94004</v>
      </c>
      <c r="L314" s="347">
        <f t="shared" si="43"/>
        <v>94004</v>
      </c>
      <c r="M314" s="348">
        <v>1</v>
      </c>
      <c r="N314" s="353">
        <f t="shared" si="46"/>
        <v>0</v>
      </c>
      <c r="O314" s="350">
        <v>94004</v>
      </c>
      <c r="P314" s="350"/>
      <c r="Q314" s="351">
        <v>2.4735242584962862E-4</v>
      </c>
      <c r="R314" s="352">
        <f t="shared" ref="R314:R320" si="48">O314/K314</f>
        <v>1</v>
      </c>
      <c r="S314" s="225">
        <v>94004</v>
      </c>
      <c r="T314" s="226">
        <f t="shared" si="45"/>
        <v>0</v>
      </c>
      <c r="Y314" s="199"/>
      <c r="Z314" s="199"/>
    </row>
    <row r="315" spans="1:26" s="225" customFormat="1" ht="47.25" customHeight="1" outlineLevel="7" x14ac:dyDescent="0.2">
      <c r="A315" s="221"/>
      <c r="B315" s="227"/>
      <c r="C315" s="248"/>
      <c r="D315" s="248"/>
      <c r="E315" s="254"/>
      <c r="F315" s="265"/>
      <c r="G315" s="270"/>
      <c r="H315" s="270"/>
      <c r="I315" s="406" t="s">
        <v>239</v>
      </c>
      <c r="J315" s="346" t="s">
        <v>263</v>
      </c>
      <c r="K315" s="346">
        <v>14</v>
      </c>
      <c r="L315" s="347">
        <f t="shared" si="43"/>
        <v>14</v>
      </c>
      <c r="M315" s="348">
        <v>1</v>
      </c>
      <c r="N315" s="353">
        <f t="shared" si="46"/>
        <v>0</v>
      </c>
      <c r="O315" s="350">
        <v>14</v>
      </c>
      <c r="P315" s="350"/>
      <c r="Q315" s="351">
        <v>1.2367621292481428E-4</v>
      </c>
      <c r="R315" s="352">
        <f t="shared" si="48"/>
        <v>1</v>
      </c>
      <c r="S315" s="225">
        <v>14</v>
      </c>
      <c r="T315" s="226">
        <f t="shared" si="45"/>
        <v>0</v>
      </c>
      <c r="Y315" s="199"/>
      <c r="Z315" s="199"/>
    </row>
    <row r="316" spans="1:26" s="225" customFormat="1" ht="47.25" customHeight="1" outlineLevel="7" x14ac:dyDescent="0.2">
      <c r="A316" s="221"/>
      <c r="B316" s="227"/>
      <c r="C316" s="248"/>
      <c r="D316" s="248"/>
      <c r="E316" s="254"/>
      <c r="F316" s="265"/>
      <c r="G316" s="270"/>
      <c r="H316" s="270"/>
      <c r="I316" s="406" t="s">
        <v>75</v>
      </c>
      <c r="J316" s="346" t="s">
        <v>256</v>
      </c>
      <c r="K316" s="346">
        <v>94004</v>
      </c>
      <c r="L316" s="347">
        <f t="shared" si="43"/>
        <v>94004</v>
      </c>
      <c r="M316" s="348">
        <v>1</v>
      </c>
      <c r="N316" s="353">
        <f t="shared" si="46"/>
        <v>0</v>
      </c>
      <c r="O316" s="350">
        <v>94004</v>
      </c>
      <c r="P316" s="350"/>
      <c r="Q316" s="351">
        <v>9.8940970339851447E-4</v>
      </c>
      <c r="R316" s="352">
        <f t="shared" si="48"/>
        <v>1</v>
      </c>
      <c r="S316" s="225">
        <v>94004</v>
      </c>
      <c r="T316" s="226">
        <f t="shared" si="45"/>
        <v>0</v>
      </c>
      <c r="Y316" s="199"/>
      <c r="Z316" s="199"/>
    </row>
    <row r="317" spans="1:26" s="225" customFormat="1" ht="47.25" customHeight="1" outlineLevel="7" x14ac:dyDescent="0.2">
      <c r="A317" s="221"/>
      <c r="B317" s="227"/>
      <c r="C317" s="248"/>
      <c r="D317" s="248"/>
      <c r="E317" s="254"/>
      <c r="F317" s="265"/>
      <c r="G317" s="270"/>
      <c r="H317" s="270"/>
      <c r="I317" s="406" t="s">
        <v>80</v>
      </c>
      <c r="J317" s="346" t="s">
        <v>256</v>
      </c>
      <c r="K317" s="346">
        <v>94004</v>
      </c>
      <c r="L317" s="347">
        <f t="shared" si="43"/>
        <v>94004</v>
      </c>
      <c r="M317" s="348">
        <v>1</v>
      </c>
      <c r="N317" s="353">
        <f t="shared" si="46"/>
        <v>0</v>
      </c>
      <c r="O317" s="350">
        <v>94004</v>
      </c>
      <c r="P317" s="350"/>
      <c r="Q317" s="351">
        <v>2.9682291101955431E-4</v>
      </c>
      <c r="R317" s="352">
        <f t="shared" si="48"/>
        <v>1</v>
      </c>
      <c r="S317" s="225">
        <v>94004</v>
      </c>
      <c r="T317" s="226">
        <f t="shared" si="45"/>
        <v>0</v>
      </c>
      <c r="Y317" s="199"/>
      <c r="Z317" s="199"/>
    </row>
    <row r="318" spans="1:26" s="225" customFormat="1" ht="47.25" customHeight="1" outlineLevel="7" x14ac:dyDescent="0.2">
      <c r="A318" s="221"/>
      <c r="B318" s="227"/>
      <c r="C318" s="248"/>
      <c r="D318" s="248"/>
      <c r="E318" s="254"/>
      <c r="F318" s="265"/>
      <c r="G318" s="270"/>
      <c r="H318" s="270"/>
      <c r="I318" s="406" t="s">
        <v>81</v>
      </c>
      <c r="J318" s="346" t="s">
        <v>256</v>
      </c>
      <c r="K318" s="346">
        <v>94004</v>
      </c>
      <c r="L318" s="347">
        <f t="shared" si="43"/>
        <v>94004</v>
      </c>
      <c r="M318" s="348">
        <v>1</v>
      </c>
      <c r="N318" s="353">
        <f t="shared" si="46"/>
        <v>0</v>
      </c>
      <c r="O318" s="350">
        <v>94004</v>
      </c>
      <c r="P318" s="350"/>
      <c r="Q318" s="351">
        <v>1.9788194067970287E-4</v>
      </c>
      <c r="R318" s="352">
        <f t="shared" si="48"/>
        <v>1</v>
      </c>
      <c r="S318" s="225">
        <v>94004</v>
      </c>
      <c r="T318" s="226">
        <f t="shared" si="45"/>
        <v>0</v>
      </c>
      <c r="Y318" s="199"/>
      <c r="Z318" s="199"/>
    </row>
    <row r="319" spans="1:26" s="225" customFormat="1" ht="47.25" customHeight="1" outlineLevel="7" x14ac:dyDescent="0.2">
      <c r="A319" s="221"/>
      <c r="B319" s="227"/>
      <c r="C319" s="248"/>
      <c r="D319" s="248"/>
      <c r="E319" s="254"/>
      <c r="F319" s="265"/>
      <c r="G319" s="270"/>
      <c r="H319" s="270"/>
      <c r="I319" s="406" t="s">
        <v>82</v>
      </c>
      <c r="J319" s="346" t="s">
        <v>263</v>
      </c>
      <c r="K319" s="346">
        <v>14</v>
      </c>
      <c r="L319" s="347">
        <f t="shared" si="43"/>
        <v>14</v>
      </c>
      <c r="M319" s="348">
        <v>1</v>
      </c>
      <c r="N319" s="353">
        <f t="shared" si="46"/>
        <v>0</v>
      </c>
      <c r="O319" s="350">
        <v>14</v>
      </c>
      <c r="P319" s="350"/>
      <c r="Q319" s="351">
        <v>2.4735242584962862E-4</v>
      </c>
      <c r="R319" s="352">
        <f t="shared" si="48"/>
        <v>1</v>
      </c>
      <c r="S319" s="225">
        <v>14</v>
      </c>
      <c r="T319" s="226">
        <f t="shared" si="45"/>
        <v>0</v>
      </c>
      <c r="Y319" s="199"/>
      <c r="Z319" s="199"/>
    </row>
    <row r="320" spans="1:26" s="225" customFormat="1" ht="47.25" customHeight="1" outlineLevel="7" x14ac:dyDescent="0.2">
      <c r="A320" s="221"/>
      <c r="B320" s="227"/>
      <c r="C320" s="248"/>
      <c r="D320" s="248"/>
      <c r="E320" s="254"/>
      <c r="F320" s="265"/>
      <c r="G320" s="270"/>
      <c r="H320" s="270"/>
      <c r="I320" s="406" t="s">
        <v>83</v>
      </c>
      <c r="J320" s="346" t="s">
        <v>257</v>
      </c>
      <c r="K320" s="346">
        <v>100</v>
      </c>
      <c r="L320" s="347">
        <f t="shared" si="43"/>
        <v>67</v>
      </c>
      <c r="M320" s="348">
        <v>0.67</v>
      </c>
      <c r="N320" s="353">
        <f t="shared" si="46"/>
        <v>28</v>
      </c>
      <c r="O320" s="350">
        <v>95</v>
      </c>
      <c r="P320" s="350"/>
      <c r="Q320" s="351">
        <v>3.7102863877444293E-4</v>
      </c>
      <c r="R320" s="352">
        <f t="shared" si="48"/>
        <v>0.95</v>
      </c>
      <c r="S320" s="225">
        <v>62</v>
      </c>
      <c r="T320" s="226">
        <f t="shared" si="45"/>
        <v>-33</v>
      </c>
      <c r="Y320" s="199"/>
      <c r="Z320" s="199"/>
    </row>
    <row r="321" spans="1:26" s="225" customFormat="1" ht="47.25" customHeight="1" outlineLevel="5" x14ac:dyDescent="0.2">
      <c r="A321" s="221"/>
      <c r="B321" s="227"/>
      <c r="C321" s="248"/>
      <c r="D321" s="248"/>
      <c r="E321" s="254"/>
      <c r="F321" s="265"/>
      <c r="G321" s="270"/>
      <c r="H321" s="270"/>
      <c r="I321" s="409" t="s">
        <v>84</v>
      </c>
      <c r="J321" s="365"/>
      <c r="K321" s="365"/>
      <c r="L321" s="366">
        <f t="shared" si="43"/>
        <v>0</v>
      </c>
      <c r="M321" s="367">
        <v>0.95050000000000001</v>
      </c>
      <c r="N321" s="365">
        <f t="shared" si="46"/>
        <v>0</v>
      </c>
      <c r="O321" s="368"/>
      <c r="P321" s="368"/>
      <c r="Q321" s="369">
        <v>3.5945356408280736E-3</v>
      </c>
      <c r="R321" s="370">
        <f>SUMPRODUCT(R322:R328,Q322:Q328)/Q321</f>
        <v>0.99249999999999994</v>
      </c>
      <c r="T321" s="226">
        <f t="shared" si="45"/>
        <v>0</v>
      </c>
      <c r="Y321" s="199"/>
      <c r="Z321" s="199"/>
    </row>
    <row r="322" spans="1:26" s="225" customFormat="1" ht="47.25" customHeight="1" outlineLevel="7" x14ac:dyDescent="0.2">
      <c r="A322" s="221"/>
      <c r="B322" s="227"/>
      <c r="C322" s="248"/>
      <c r="D322" s="248"/>
      <c r="E322" s="254"/>
      <c r="F322" s="265"/>
      <c r="G322" s="270"/>
      <c r="H322" s="270"/>
      <c r="I322" s="406" t="s">
        <v>72</v>
      </c>
      <c r="J322" s="346" t="s">
        <v>256</v>
      </c>
      <c r="K322" s="346">
        <v>136607</v>
      </c>
      <c r="L322" s="347">
        <f t="shared" si="43"/>
        <v>136607</v>
      </c>
      <c r="M322" s="348">
        <v>1</v>
      </c>
      <c r="N322" s="353">
        <f t="shared" si="46"/>
        <v>0</v>
      </c>
      <c r="O322" s="350">
        <v>136607</v>
      </c>
      <c r="P322" s="350"/>
      <c r="Q322" s="351">
        <v>3.594535640828074E-4</v>
      </c>
      <c r="R322" s="352">
        <f t="shared" ref="R322:R328" si="49">O322/K322</f>
        <v>1</v>
      </c>
      <c r="S322" s="225">
        <v>136607</v>
      </c>
      <c r="T322" s="226">
        <f t="shared" si="45"/>
        <v>0</v>
      </c>
      <c r="Y322" s="199"/>
      <c r="Z322" s="199"/>
    </row>
    <row r="323" spans="1:26" s="225" customFormat="1" ht="47.25" customHeight="1" outlineLevel="7" x14ac:dyDescent="0.2">
      <c r="A323" s="221"/>
      <c r="B323" s="227"/>
      <c r="C323" s="248"/>
      <c r="D323" s="248"/>
      <c r="E323" s="254"/>
      <c r="F323" s="265"/>
      <c r="G323" s="270"/>
      <c r="H323" s="270"/>
      <c r="I323" s="406" t="s">
        <v>239</v>
      </c>
      <c r="J323" s="346" t="s">
        <v>263</v>
      </c>
      <c r="K323" s="346">
        <v>16</v>
      </c>
      <c r="L323" s="347">
        <f t="shared" si="43"/>
        <v>16</v>
      </c>
      <c r="M323" s="348">
        <v>1</v>
      </c>
      <c r="N323" s="353">
        <f t="shared" si="46"/>
        <v>0</v>
      </c>
      <c r="O323" s="350">
        <v>16</v>
      </c>
      <c r="P323" s="350"/>
      <c r="Q323" s="351">
        <v>1.7972678204140367E-4</v>
      </c>
      <c r="R323" s="352">
        <f t="shared" si="49"/>
        <v>1</v>
      </c>
      <c r="S323" s="225">
        <v>16</v>
      </c>
      <c r="T323" s="226">
        <f t="shared" si="45"/>
        <v>0</v>
      </c>
      <c r="Y323" s="199"/>
      <c r="Z323" s="199"/>
    </row>
    <row r="324" spans="1:26" s="225" customFormat="1" ht="47.25" customHeight="1" outlineLevel="7" x14ac:dyDescent="0.2">
      <c r="A324" s="221"/>
      <c r="B324" s="227"/>
      <c r="C324" s="248"/>
      <c r="D324" s="248"/>
      <c r="E324" s="254"/>
      <c r="F324" s="265"/>
      <c r="G324" s="270"/>
      <c r="H324" s="270"/>
      <c r="I324" s="406" t="s">
        <v>75</v>
      </c>
      <c r="J324" s="346" t="s">
        <v>256</v>
      </c>
      <c r="K324" s="346">
        <v>136607</v>
      </c>
      <c r="L324" s="347">
        <f t="shared" si="43"/>
        <v>136607</v>
      </c>
      <c r="M324" s="348">
        <v>1</v>
      </c>
      <c r="N324" s="353">
        <f t="shared" si="46"/>
        <v>0</v>
      </c>
      <c r="O324" s="350">
        <v>136607</v>
      </c>
      <c r="P324" s="350"/>
      <c r="Q324" s="351">
        <v>1.4378142563312296E-3</v>
      </c>
      <c r="R324" s="352">
        <f t="shared" si="49"/>
        <v>1</v>
      </c>
      <c r="S324" s="225">
        <v>136607</v>
      </c>
      <c r="T324" s="226">
        <f t="shared" si="45"/>
        <v>0</v>
      </c>
      <c r="Y324" s="199"/>
      <c r="Z324" s="199"/>
    </row>
    <row r="325" spans="1:26" s="225" customFormat="1" ht="47.25" customHeight="1" outlineLevel="7" x14ac:dyDescent="0.2">
      <c r="A325" s="221"/>
      <c r="B325" s="227"/>
      <c r="C325" s="248"/>
      <c r="D325" s="248"/>
      <c r="E325" s="254"/>
      <c r="F325" s="265"/>
      <c r="G325" s="270"/>
      <c r="H325" s="270"/>
      <c r="I325" s="406" t="s">
        <v>80</v>
      </c>
      <c r="J325" s="346" t="s">
        <v>256</v>
      </c>
      <c r="K325" s="346">
        <v>136607</v>
      </c>
      <c r="L325" s="347">
        <f t="shared" si="43"/>
        <v>136607</v>
      </c>
      <c r="M325" s="348">
        <v>1</v>
      </c>
      <c r="N325" s="353">
        <f t="shared" si="46"/>
        <v>0</v>
      </c>
      <c r="O325" s="350">
        <v>136607</v>
      </c>
      <c r="P325" s="350"/>
      <c r="Q325" s="351">
        <v>4.3134427689936873E-4</v>
      </c>
      <c r="R325" s="352">
        <f t="shared" si="49"/>
        <v>1</v>
      </c>
      <c r="S325" s="225">
        <v>136607</v>
      </c>
      <c r="T325" s="226">
        <f t="shared" si="45"/>
        <v>0</v>
      </c>
      <c r="Y325" s="199"/>
      <c r="Z325" s="199"/>
    </row>
    <row r="326" spans="1:26" s="225" customFormat="1" ht="47.25" customHeight="1" outlineLevel="7" x14ac:dyDescent="0.2">
      <c r="A326" s="221"/>
      <c r="B326" s="227"/>
      <c r="C326" s="248"/>
      <c r="D326" s="248"/>
      <c r="E326" s="254"/>
      <c r="F326" s="265"/>
      <c r="G326" s="270"/>
      <c r="H326" s="270"/>
      <c r="I326" s="406" t="s">
        <v>81</v>
      </c>
      <c r="J326" s="346" t="s">
        <v>256</v>
      </c>
      <c r="K326" s="346">
        <v>136607</v>
      </c>
      <c r="L326" s="347">
        <f t="shared" si="43"/>
        <v>136607</v>
      </c>
      <c r="M326" s="348">
        <v>1</v>
      </c>
      <c r="N326" s="353">
        <f t="shared" si="46"/>
        <v>0</v>
      </c>
      <c r="O326" s="350">
        <v>136607</v>
      </c>
      <c r="P326" s="350"/>
      <c r="Q326" s="351">
        <v>2.8756285126624586E-4</v>
      </c>
      <c r="R326" s="352">
        <f t="shared" si="49"/>
        <v>1</v>
      </c>
      <c r="S326" s="225">
        <v>136607</v>
      </c>
      <c r="T326" s="226">
        <f t="shared" si="45"/>
        <v>0</v>
      </c>
      <c r="Y326" s="199"/>
      <c r="Z326" s="199"/>
    </row>
    <row r="327" spans="1:26" s="225" customFormat="1" ht="47.25" customHeight="1" outlineLevel="7" x14ac:dyDescent="0.2">
      <c r="A327" s="221"/>
      <c r="B327" s="227"/>
      <c r="C327" s="248"/>
      <c r="D327" s="248"/>
      <c r="E327" s="254"/>
      <c r="F327" s="265"/>
      <c r="G327" s="270"/>
      <c r="H327" s="270"/>
      <c r="I327" s="406" t="s">
        <v>82</v>
      </c>
      <c r="J327" s="346" t="s">
        <v>263</v>
      </c>
      <c r="K327" s="346">
        <v>16</v>
      </c>
      <c r="L327" s="347">
        <f t="shared" si="43"/>
        <v>16</v>
      </c>
      <c r="M327" s="348">
        <v>1</v>
      </c>
      <c r="N327" s="353">
        <f t="shared" si="46"/>
        <v>0</v>
      </c>
      <c r="O327" s="350">
        <v>16</v>
      </c>
      <c r="P327" s="350"/>
      <c r="Q327" s="351">
        <v>3.594535640828074E-4</v>
      </c>
      <c r="R327" s="352">
        <f t="shared" si="49"/>
        <v>1</v>
      </c>
      <c r="S327" s="225">
        <v>16</v>
      </c>
      <c r="T327" s="226">
        <f t="shared" si="45"/>
        <v>0</v>
      </c>
      <c r="Y327" s="199"/>
      <c r="Z327" s="199"/>
    </row>
    <row r="328" spans="1:26" s="225" customFormat="1" ht="47.25" customHeight="1" outlineLevel="7" x14ac:dyDescent="0.2">
      <c r="A328" s="221"/>
      <c r="B328" s="227"/>
      <c r="C328" s="248"/>
      <c r="D328" s="248"/>
      <c r="E328" s="254"/>
      <c r="F328" s="265"/>
      <c r="G328" s="270"/>
      <c r="H328" s="270"/>
      <c r="I328" s="406" t="s">
        <v>83</v>
      </c>
      <c r="J328" s="346" t="s">
        <v>257</v>
      </c>
      <c r="K328" s="346">
        <v>100</v>
      </c>
      <c r="L328" s="347">
        <f t="shared" si="43"/>
        <v>67</v>
      </c>
      <c r="M328" s="348">
        <v>0.67</v>
      </c>
      <c r="N328" s="353">
        <f t="shared" si="46"/>
        <v>28</v>
      </c>
      <c r="O328" s="350">
        <v>95</v>
      </c>
      <c r="P328" s="350"/>
      <c r="Q328" s="351">
        <v>5.391803461242111E-4</v>
      </c>
      <c r="R328" s="352">
        <f t="shared" si="49"/>
        <v>0.95</v>
      </c>
      <c r="S328" s="225">
        <v>63</v>
      </c>
      <c r="T328" s="226">
        <f t="shared" si="45"/>
        <v>-32</v>
      </c>
      <c r="Y328" s="199"/>
      <c r="Z328" s="199"/>
    </row>
    <row r="329" spans="1:26" s="225" customFormat="1" ht="47.25" customHeight="1" outlineLevel="5" x14ac:dyDescent="0.2">
      <c r="A329" s="221"/>
      <c r="B329" s="227"/>
      <c r="C329" s="248"/>
      <c r="D329" s="248"/>
      <c r="E329" s="254"/>
      <c r="F329" s="265"/>
      <c r="G329" s="270"/>
      <c r="H329" s="270"/>
      <c r="I329" s="409" t="s">
        <v>85</v>
      </c>
      <c r="J329" s="365"/>
      <c r="K329" s="365"/>
      <c r="L329" s="366">
        <f t="shared" si="43"/>
        <v>0</v>
      </c>
      <c r="M329" s="367">
        <v>0.95050000000000001</v>
      </c>
      <c r="N329" s="365">
        <f t="shared" si="46"/>
        <v>0</v>
      </c>
      <c r="O329" s="368"/>
      <c r="P329" s="368"/>
      <c r="Q329" s="369">
        <v>2.1260878269701287E-3</v>
      </c>
      <c r="R329" s="370">
        <f>SUMPRODUCT(R330:R336,Q330:Q336)/Q329</f>
        <v>0.99250000000000016</v>
      </c>
      <c r="T329" s="226">
        <f t="shared" si="45"/>
        <v>0</v>
      </c>
      <c r="Y329" s="199"/>
      <c r="Z329" s="199"/>
    </row>
    <row r="330" spans="1:26" s="225" customFormat="1" ht="47.25" customHeight="1" outlineLevel="7" x14ac:dyDescent="0.2">
      <c r="A330" s="221"/>
      <c r="B330" s="227"/>
      <c r="C330" s="248"/>
      <c r="D330" s="248"/>
      <c r="E330" s="254"/>
      <c r="F330" s="265"/>
      <c r="G330" s="270"/>
      <c r="H330" s="270"/>
      <c r="I330" s="406" t="s">
        <v>72</v>
      </c>
      <c r="J330" s="346" t="s">
        <v>256</v>
      </c>
      <c r="K330" s="346">
        <v>80800</v>
      </c>
      <c r="L330" s="347">
        <f t="shared" si="43"/>
        <v>80800</v>
      </c>
      <c r="M330" s="348">
        <v>1</v>
      </c>
      <c r="N330" s="353">
        <f t="shared" si="46"/>
        <v>0</v>
      </c>
      <c r="O330" s="350">
        <v>80800</v>
      </c>
      <c r="P330" s="350"/>
      <c r="Q330" s="351">
        <v>2.1260878269701287E-4</v>
      </c>
      <c r="R330" s="352">
        <f t="shared" ref="R330:R336" si="50">O330/K330</f>
        <v>1</v>
      </c>
      <c r="S330" s="225">
        <v>80800</v>
      </c>
      <c r="T330" s="226">
        <f t="shared" si="45"/>
        <v>0</v>
      </c>
      <c r="Y330" s="199"/>
      <c r="Z330" s="199"/>
    </row>
    <row r="331" spans="1:26" s="225" customFormat="1" ht="47.25" customHeight="1" outlineLevel="7" x14ac:dyDescent="0.2">
      <c r="A331" s="221"/>
      <c r="B331" s="227"/>
      <c r="C331" s="248"/>
      <c r="D331" s="248"/>
      <c r="E331" s="254"/>
      <c r="F331" s="265"/>
      <c r="G331" s="270"/>
      <c r="H331" s="270"/>
      <c r="I331" s="406" t="s">
        <v>239</v>
      </c>
      <c r="J331" s="346" t="s">
        <v>263</v>
      </c>
      <c r="K331" s="346">
        <v>16</v>
      </c>
      <c r="L331" s="347">
        <f t="shared" si="43"/>
        <v>16</v>
      </c>
      <c r="M331" s="348">
        <v>1</v>
      </c>
      <c r="N331" s="353">
        <f t="shared" si="46"/>
        <v>0</v>
      </c>
      <c r="O331" s="350">
        <v>16</v>
      </c>
      <c r="P331" s="350"/>
      <c r="Q331" s="351">
        <v>1.0630439134850641E-4</v>
      </c>
      <c r="R331" s="352">
        <f t="shared" si="50"/>
        <v>1</v>
      </c>
      <c r="S331" s="225">
        <v>16</v>
      </c>
      <c r="T331" s="226">
        <f t="shared" si="45"/>
        <v>0</v>
      </c>
      <c r="Y331" s="199"/>
      <c r="Z331" s="199"/>
    </row>
    <row r="332" spans="1:26" s="225" customFormat="1" ht="47.25" customHeight="1" outlineLevel="7" x14ac:dyDescent="0.2">
      <c r="A332" s="221"/>
      <c r="B332" s="227"/>
      <c r="C332" s="248"/>
      <c r="D332" s="248"/>
      <c r="E332" s="254"/>
      <c r="F332" s="265"/>
      <c r="G332" s="270"/>
      <c r="H332" s="270"/>
      <c r="I332" s="406" t="s">
        <v>75</v>
      </c>
      <c r="J332" s="346" t="s">
        <v>256</v>
      </c>
      <c r="K332" s="346">
        <v>80800</v>
      </c>
      <c r="L332" s="347">
        <f t="shared" si="43"/>
        <v>80800</v>
      </c>
      <c r="M332" s="348">
        <v>1</v>
      </c>
      <c r="N332" s="353">
        <f t="shared" si="46"/>
        <v>0</v>
      </c>
      <c r="O332" s="350">
        <v>80800</v>
      </c>
      <c r="P332" s="350"/>
      <c r="Q332" s="351">
        <v>8.5043513078805148E-4</v>
      </c>
      <c r="R332" s="352">
        <f t="shared" si="50"/>
        <v>1</v>
      </c>
      <c r="S332" s="225">
        <v>80800</v>
      </c>
      <c r="T332" s="226">
        <f t="shared" si="45"/>
        <v>0</v>
      </c>
      <c r="Y332" s="199"/>
      <c r="Z332" s="199"/>
    </row>
    <row r="333" spans="1:26" s="225" customFormat="1" ht="47.25" customHeight="1" outlineLevel="7" x14ac:dyDescent="0.2">
      <c r="A333" s="221"/>
      <c r="B333" s="227"/>
      <c r="C333" s="248"/>
      <c r="D333" s="248"/>
      <c r="E333" s="254"/>
      <c r="F333" s="265"/>
      <c r="G333" s="270"/>
      <c r="H333" s="270"/>
      <c r="I333" s="406" t="s">
        <v>80</v>
      </c>
      <c r="J333" s="346" t="s">
        <v>256</v>
      </c>
      <c r="K333" s="346">
        <v>80800</v>
      </c>
      <c r="L333" s="347">
        <f t="shared" si="43"/>
        <v>80800</v>
      </c>
      <c r="M333" s="348">
        <v>1</v>
      </c>
      <c r="N333" s="353">
        <f t="shared" si="46"/>
        <v>0</v>
      </c>
      <c r="O333" s="350">
        <v>80800</v>
      </c>
      <c r="P333" s="350"/>
      <c r="Q333" s="351">
        <v>2.5513053923641535E-4</v>
      </c>
      <c r="R333" s="352">
        <f t="shared" si="50"/>
        <v>1</v>
      </c>
      <c r="S333" s="225">
        <v>80800</v>
      </c>
      <c r="T333" s="226">
        <f t="shared" si="45"/>
        <v>0</v>
      </c>
      <c r="Y333" s="199"/>
      <c r="Z333" s="199"/>
    </row>
    <row r="334" spans="1:26" s="225" customFormat="1" ht="47.25" customHeight="1" outlineLevel="7" x14ac:dyDescent="0.2">
      <c r="A334" s="221"/>
      <c r="B334" s="227"/>
      <c r="C334" s="248"/>
      <c r="D334" s="248"/>
      <c r="E334" s="254"/>
      <c r="F334" s="265"/>
      <c r="G334" s="270"/>
      <c r="H334" s="270"/>
      <c r="I334" s="406" t="s">
        <v>81</v>
      </c>
      <c r="J334" s="346" t="s">
        <v>256</v>
      </c>
      <c r="K334" s="346">
        <v>80800</v>
      </c>
      <c r="L334" s="347">
        <f t="shared" si="43"/>
        <v>80800</v>
      </c>
      <c r="M334" s="348">
        <v>1</v>
      </c>
      <c r="N334" s="353">
        <f t="shared" si="46"/>
        <v>0</v>
      </c>
      <c r="O334" s="350">
        <v>80800</v>
      </c>
      <c r="P334" s="350"/>
      <c r="Q334" s="351">
        <v>1.7008702615761031E-4</v>
      </c>
      <c r="R334" s="352">
        <f t="shared" si="50"/>
        <v>1</v>
      </c>
      <c r="S334" s="225">
        <v>80800</v>
      </c>
      <c r="T334" s="226">
        <f t="shared" si="45"/>
        <v>0</v>
      </c>
      <c r="Y334" s="199"/>
      <c r="Z334" s="199"/>
    </row>
    <row r="335" spans="1:26" s="225" customFormat="1" ht="47.25" customHeight="1" outlineLevel="7" x14ac:dyDescent="0.2">
      <c r="A335" s="221"/>
      <c r="B335" s="227"/>
      <c r="C335" s="248"/>
      <c r="D335" s="248"/>
      <c r="E335" s="254"/>
      <c r="F335" s="265"/>
      <c r="G335" s="270"/>
      <c r="H335" s="270"/>
      <c r="I335" s="406" t="s">
        <v>82</v>
      </c>
      <c r="J335" s="346" t="s">
        <v>263</v>
      </c>
      <c r="K335" s="346">
        <v>16</v>
      </c>
      <c r="L335" s="347">
        <f t="shared" si="43"/>
        <v>16</v>
      </c>
      <c r="M335" s="348">
        <v>1</v>
      </c>
      <c r="N335" s="353">
        <f t="shared" si="46"/>
        <v>0</v>
      </c>
      <c r="O335" s="350">
        <v>16</v>
      </c>
      <c r="P335" s="350"/>
      <c r="Q335" s="351">
        <v>2.1260878269701287E-4</v>
      </c>
      <c r="R335" s="352">
        <f t="shared" si="50"/>
        <v>1</v>
      </c>
      <c r="S335" s="225">
        <v>16</v>
      </c>
      <c r="T335" s="226">
        <f t="shared" si="45"/>
        <v>0</v>
      </c>
      <c r="Y335" s="199"/>
      <c r="Z335" s="199"/>
    </row>
    <row r="336" spans="1:26" s="225" customFormat="1" ht="47.25" customHeight="1" outlineLevel="7" x14ac:dyDescent="0.2">
      <c r="A336" s="221"/>
      <c r="B336" s="227"/>
      <c r="C336" s="248"/>
      <c r="D336" s="248"/>
      <c r="E336" s="254"/>
      <c r="F336" s="265"/>
      <c r="G336" s="270"/>
      <c r="H336" s="270"/>
      <c r="I336" s="406" t="s">
        <v>83</v>
      </c>
      <c r="J336" s="346" t="s">
        <v>257</v>
      </c>
      <c r="K336" s="346">
        <v>100</v>
      </c>
      <c r="L336" s="347">
        <f t="shared" si="43"/>
        <v>67</v>
      </c>
      <c r="M336" s="348">
        <v>0.67</v>
      </c>
      <c r="N336" s="353">
        <f t="shared" si="46"/>
        <v>28</v>
      </c>
      <c r="O336" s="350">
        <v>95</v>
      </c>
      <c r="P336" s="350"/>
      <c r="Q336" s="351">
        <v>3.189131740455193E-4</v>
      </c>
      <c r="R336" s="352">
        <f t="shared" si="50"/>
        <v>0.95</v>
      </c>
      <c r="S336" s="225">
        <v>63</v>
      </c>
      <c r="T336" s="226">
        <f t="shared" si="45"/>
        <v>-32</v>
      </c>
      <c r="Y336" s="199"/>
      <c r="Z336" s="199"/>
    </row>
    <row r="337" spans="1:26" s="225" customFormat="1" ht="47.25" customHeight="1" outlineLevel="5" x14ac:dyDescent="0.2">
      <c r="A337" s="221"/>
      <c r="B337" s="227"/>
      <c r="C337" s="248"/>
      <c r="D337" s="248"/>
      <c r="E337" s="254"/>
      <c r="F337" s="265"/>
      <c r="G337" s="270"/>
      <c r="H337" s="270"/>
      <c r="I337" s="409" t="s">
        <v>86</v>
      </c>
      <c r="J337" s="365"/>
      <c r="K337" s="365"/>
      <c r="L337" s="366">
        <f t="shared" ref="L337:L400" si="51">M337*K337</f>
        <v>0</v>
      </c>
      <c r="M337" s="367">
        <v>0.95050000000000001</v>
      </c>
      <c r="N337" s="365">
        <f t="shared" si="46"/>
        <v>0</v>
      </c>
      <c r="O337" s="368"/>
      <c r="P337" s="368"/>
      <c r="Q337" s="369">
        <v>1.6485600808828279E-3</v>
      </c>
      <c r="R337" s="370">
        <f>SUMPRODUCT(R338:R344,Q338:Q344)/Q337</f>
        <v>0.99250000000000005</v>
      </c>
      <c r="T337" s="226">
        <f t="shared" si="45"/>
        <v>0</v>
      </c>
      <c r="Y337" s="199"/>
      <c r="Z337" s="199"/>
    </row>
    <row r="338" spans="1:26" s="225" customFormat="1" ht="47.25" customHeight="1" outlineLevel="7" x14ac:dyDescent="0.2">
      <c r="A338" s="221"/>
      <c r="B338" s="227"/>
      <c r="C338" s="248"/>
      <c r="D338" s="248"/>
      <c r="E338" s="254"/>
      <c r="F338" s="265"/>
      <c r="G338" s="270"/>
      <c r="H338" s="270"/>
      <c r="I338" s="406" t="s">
        <v>72</v>
      </c>
      <c r="J338" s="346" t="s">
        <v>256</v>
      </c>
      <c r="K338" s="346">
        <v>62652</v>
      </c>
      <c r="L338" s="347">
        <f t="shared" si="51"/>
        <v>62652</v>
      </c>
      <c r="M338" s="348">
        <v>1</v>
      </c>
      <c r="N338" s="353">
        <f t="shared" si="46"/>
        <v>0</v>
      </c>
      <c r="O338" s="350">
        <v>62652</v>
      </c>
      <c r="P338" s="350"/>
      <c r="Q338" s="351">
        <v>1.6485600808828282E-4</v>
      </c>
      <c r="R338" s="352">
        <f t="shared" ref="R338:R344" si="52">O338/K338</f>
        <v>1</v>
      </c>
      <c r="S338" s="225">
        <v>62652</v>
      </c>
      <c r="T338" s="226">
        <f t="shared" si="45"/>
        <v>0</v>
      </c>
      <c r="Y338" s="199"/>
      <c r="Z338" s="199"/>
    </row>
    <row r="339" spans="1:26" s="225" customFormat="1" ht="47.25" customHeight="1" outlineLevel="7" x14ac:dyDescent="0.2">
      <c r="A339" s="221"/>
      <c r="B339" s="227"/>
      <c r="C339" s="248"/>
      <c r="D339" s="248"/>
      <c r="E339" s="254"/>
      <c r="F339" s="265"/>
      <c r="G339" s="270"/>
      <c r="H339" s="270"/>
      <c r="I339" s="406" t="s">
        <v>239</v>
      </c>
      <c r="J339" s="346" t="s">
        <v>263</v>
      </c>
      <c r="K339" s="346">
        <v>14</v>
      </c>
      <c r="L339" s="347">
        <f t="shared" si="51"/>
        <v>14</v>
      </c>
      <c r="M339" s="348">
        <v>1</v>
      </c>
      <c r="N339" s="353">
        <f t="shared" si="46"/>
        <v>0</v>
      </c>
      <c r="O339" s="350">
        <v>14</v>
      </c>
      <c r="P339" s="350"/>
      <c r="Q339" s="351">
        <v>8.2428004044141396E-5</v>
      </c>
      <c r="R339" s="352">
        <f t="shared" si="52"/>
        <v>1</v>
      </c>
      <c r="S339" s="225">
        <v>14</v>
      </c>
      <c r="T339" s="226">
        <f t="shared" si="45"/>
        <v>0</v>
      </c>
      <c r="Y339" s="199"/>
      <c r="Z339" s="199"/>
    </row>
    <row r="340" spans="1:26" s="225" customFormat="1" ht="47.25" customHeight="1" outlineLevel="7" x14ac:dyDescent="0.2">
      <c r="A340" s="221"/>
      <c r="B340" s="227"/>
      <c r="C340" s="248"/>
      <c r="D340" s="248"/>
      <c r="E340" s="254"/>
      <c r="F340" s="265"/>
      <c r="G340" s="270"/>
      <c r="H340" s="270"/>
      <c r="I340" s="406" t="s">
        <v>75</v>
      </c>
      <c r="J340" s="346" t="s">
        <v>256</v>
      </c>
      <c r="K340" s="346">
        <v>62652</v>
      </c>
      <c r="L340" s="347">
        <f t="shared" si="51"/>
        <v>62652</v>
      </c>
      <c r="M340" s="348">
        <v>1</v>
      </c>
      <c r="N340" s="353">
        <f t="shared" si="46"/>
        <v>0</v>
      </c>
      <c r="O340" s="350">
        <v>62652</v>
      </c>
      <c r="P340" s="350"/>
      <c r="Q340" s="351">
        <v>6.5942403235313128E-4</v>
      </c>
      <c r="R340" s="352">
        <f t="shared" si="52"/>
        <v>1</v>
      </c>
      <c r="S340" s="225">
        <v>62652</v>
      </c>
      <c r="T340" s="226">
        <f t="shared" si="45"/>
        <v>0</v>
      </c>
      <c r="Y340" s="199"/>
      <c r="Z340" s="199"/>
    </row>
    <row r="341" spans="1:26" s="225" customFormat="1" ht="47.25" customHeight="1" outlineLevel="7" x14ac:dyDescent="0.2">
      <c r="A341" s="221"/>
      <c r="B341" s="227"/>
      <c r="C341" s="248"/>
      <c r="D341" s="248"/>
      <c r="E341" s="254"/>
      <c r="F341" s="265"/>
      <c r="G341" s="270"/>
      <c r="H341" s="270"/>
      <c r="I341" s="406" t="s">
        <v>80</v>
      </c>
      <c r="J341" s="346" t="s">
        <v>256</v>
      </c>
      <c r="K341" s="346">
        <v>62652</v>
      </c>
      <c r="L341" s="347">
        <f t="shared" si="51"/>
        <v>62652</v>
      </c>
      <c r="M341" s="348">
        <v>1</v>
      </c>
      <c r="N341" s="353">
        <f t="shared" si="46"/>
        <v>0</v>
      </c>
      <c r="O341" s="350">
        <v>62652</v>
      </c>
      <c r="P341" s="350"/>
      <c r="Q341" s="351">
        <v>1.9782720970593933E-4</v>
      </c>
      <c r="R341" s="352">
        <f t="shared" si="52"/>
        <v>1</v>
      </c>
      <c r="S341" s="225">
        <v>62652</v>
      </c>
      <c r="T341" s="226">
        <f t="shared" si="45"/>
        <v>0</v>
      </c>
      <c r="Y341" s="199"/>
      <c r="Z341" s="199"/>
    </row>
    <row r="342" spans="1:26" s="225" customFormat="1" ht="47.25" customHeight="1" outlineLevel="7" x14ac:dyDescent="0.2">
      <c r="A342" s="221"/>
      <c r="B342" s="227"/>
      <c r="C342" s="248"/>
      <c r="D342" s="248"/>
      <c r="E342" s="254"/>
      <c r="F342" s="265"/>
      <c r="G342" s="270"/>
      <c r="H342" s="270"/>
      <c r="I342" s="406" t="s">
        <v>81</v>
      </c>
      <c r="J342" s="346" t="s">
        <v>256</v>
      </c>
      <c r="K342" s="346">
        <v>62652</v>
      </c>
      <c r="L342" s="347">
        <f t="shared" si="51"/>
        <v>62652</v>
      </c>
      <c r="M342" s="348">
        <v>1</v>
      </c>
      <c r="N342" s="353">
        <f t="shared" si="46"/>
        <v>0</v>
      </c>
      <c r="O342" s="350">
        <v>62652</v>
      </c>
      <c r="P342" s="350"/>
      <c r="Q342" s="351">
        <v>1.3188480647062623E-4</v>
      </c>
      <c r="R342" s="352">
        <f t="shared" si="52"/>
        <v>1</v>
      </c>
      <c r="S342" s="225">
        <v>62652</v>
      </c>
      <c r="T342" s="226">
        <f t="shared" si="45"/>
        <v>0</v>
      </c>
      <c r="Y342" s="199"/>
      <c r="Z342" s="199"/>
    </row>
    <row r="343" spans="1:26" s="225" customFormat="1" ht="47.25" customHeight="1" outlineLevel="7" x14ac:dyDescent="0.2">
      <c r="A343" s="221"/>
      <c r="B343" s="227"/>
      <c r="C343" s="248"/>
      <c r="D343" s="248"/>
      <c r="E343" s="254"/>
      <c r="F343" s="265"/>
      <c r="G343" s="270"/>
      <c r="H343" s="270"/>
      <c r="I343" s="406" t="s">
        <v>82</v>
      </c>
      <c r="J343" s="346" t="s">
        <v>263</v>
      </c>
      <c r="K343" s="346">
        <v>14</v>
      </c>
      <c r="L343" s="347">
        <f t="shared" si="51"/>
        <v>14</v>
      </c>
      <c r="M343" s="348">
        <v>1</v>
      </c>
      <c r="N343" s="353">
        <f t="shared" si="46"/>
        <v>0</v>
      </c>
      <c r="O343" s="350">
        <v>14</v>
      </c>
      <c r="P343" s="350"/>
      <c r="Q343" s="351">
        <v>1.6485600808828282E-4</v>
      </c>
      <c r="R343" s="352">
        <f t="shared" si="52"/>
        <v>1</v>
      </c>
      <c r="S343" s="225">
        <v>14</v>
      </c>
      <c r="T343" s="226">
        <f t="shared" si="45"/>
        <v>0</v>
      </c>
      <c r="Y343" s="199"/>
      <c r="Z343" s="199"/>
    </row>
    <row r="344" spans="1:26" s="225" customFormat="1" ht="47.25" customHeight="1" outlineLevel="7" x14ac:dyDescent="0.2">
      <c r="A344" s="221"/>
      <c r="B344" s="227"/>
      <c r="C344" s="248"/>
      <c r="D344" s="248"/>
      <c r="E344" s="254"/>
      <c r="F344" s="265"/>
      <c r="G344" s="270"/>
      <c r="H344" s="270"/>
      <c r="I344" s="406" t="s">
        <v>83</v>
      </c>
      <c r="J344" s="346" t="s">
        <v>257</v>
      </c>
      <c r="K344" s="346">
        <v>100</v>
      </c>
      <c r="L344" s="347">
        <f t="shared" si="51"/>
        <v>67</v>
      </c>
      <c r="M344" s="348">
        <v>0.67</v>
      </c>
      <c r="N344" s="353">
        <f t="shared" si="46"/>
        <v>28</v>
      </c>
      <c r="O344" s="350">
        <v>95</v>
      </c>
      <c r="P344" s="350"/>
      <c r="Q344" s="351">
        <v>2.472840121324242E-4</v>
      </c>
      <c r="R344" s="352">
        <f t="shared" si="52"/>
        <v>0.95</v>
      </c>
      <c r="S344" s="225">
        <v>62</v>
      </c>
      <c r="T344" s="226">
        <f t="shared" si="45"/>
        <v>-33</v>
      </c>
      <c r="Y344" s="199"/>
      <c r="Z344" s="199"/>
    </row>
    <row r="345" spans="1:26" s="225" customFormat="1" ht="47.25" customHeight="1" outlineLevel="5" x14ac:dyDescent="0.2">
      <c r="A345" s="221"/>
      <c r="B345" s="227"/>
      <c r="C345" s="248"/>
      <c r="D345" s="248"/>
      <c r="E345" s="254"/>
      <c r="F345" s="265"/>
      <c r="G345" s="270"/>
      <c r="H345" s="270"/>
      <c r="I345" s="409" t="s">
        <v>87</v>
      </c>
      <c r="J345" s="365"/>
      <c r="K345" s="365"/>
      <c r="L345" s="366">
        <f t="shared" si="51"/>
        <v>0</v>
      </c>
      <c r="M345" s="367">
        <v>0.95050000000000001</v>
      </c>
      <c r="N345" s="365">
        <f t="shared" si="46"/>
        <v>0</v>
      </c>
      <c r="O345" s="368"/>
      <c r="P345" s="368"/>
      <c r="Q345" s="369">
        <v>4.7291245147281355E-3</v>
      </c>
      <c r="R345" s="370">
        <f>SUMPRODUCT(R346:R352,Q346:Q352)/Q345</f>
        <v>0.99250000000000005</v>
      </c>
      <c r="T345" s="226">
        <f t="shared" si="45"/>
        <v>0</v>
      </c>
      <c r="Y345" s="199"/>
      <c r="Z345" s="199"/>
    </row>
    <row r="346" spans="1:26" s="225" customFormat="1" ht="47.25" customHeight="1" outlineLevel="7" x14ac:dyDescent="0.2">
      <c r="A346" s="221"/>
      <c r="B346" s="227"/>
      <c r="C346" s="248"/>
      <c r="D346" s="248"/>
      <c r="E346" s="254"/>
      <c r="F346" s="265"/>
      <c r="G346" s="270"/>
      <c r="H346" s="270"/>
      <c r="I346" s="406" t="s">
        <v>72</v>
      </c>
      <c r="J346" s="346" t="s">
        <v>256</v>
      </c>
      <c r="K346" s="346">
        <v>179726</v>
      </c>
      <c r="L346" s="347">
        <f t="shared" si="51"/>
        <v>179726</v>
      </c>
      <c r="M346" s="348">
        <v>1</v>
      </c>
      <c r="N346" s="353">
        <f t="shared" si="46"/>
        <v>0</v>
      </c>
      <c r="O346" s="350">
        <v>179726</v>
      </c>
      <c r="P346" s="350"/>
      <c r="Q346" s="351">
        <v>4.7291245147281354E-4</v>
      </c>
      <c r="R346" s="352">
        <f t="shared" ref="R346:R352" si="53">O346/K346</f>
        <v>1</v>
      </c>
      <c r="S346" s="225">
        <v>179726</v>
      </c>
      <c r="T346" s="226">
        <f t="shared" si="45"/>
        <v>0</v>
      </c>
      <c r="Y346" s="199"/>
      <c r="Z346" s="199"/>
    </row>
    <row r="347" spans="1:26" s="225" customFormat="1" ht="47.25" customHeight="1" outlineLevel="7" x14ac:dyDescent="0.2">
      <c r="A347" s="221"/>
      <c r="B347" s="227"/>
      <c r="C347" s="248"/>
      <c r="D347" s="248"/>
      <c r="E347" s="254"/>
      <c r="F347" s="265"/>
      <c r="G347" s="270"/>
      <c r="H347" s="270"/>
      <c r="I347" s="406" t="s">
        <v>239</v>
      </c>
      <c r="J347" s="346" t="s">
        <v>263</v>
      </c>
      <c r="K347" s="346">
        <v>32</v>
      </c>
      <c r="L347" s="347">
        <f t="shared" si="51"/>
        <v>32</v>
      </c>
      <c r="M347" s="348">
        <v>1</v>
      </c>
      <c r="N347" s="353">
        <f t="shared" si="46"/>
        <v>0</v>
      </c>
      <c r="O347" s="350">
        <v>32</v>
      </c>
      <c r="P347" s="350"/>
      <c r="Q347" s="351">
        <v>2.3645622573640671E-4</v>
      </c>
      <c r="R347" s="352">
        <f t="shared" si="53"/>
        <v>1</v>
      </c>
      <c r="S347" s="225">
        <v>32</v>
      </c>
      <c r="T347" s="226">
        <f t="shared" si="45"/>
        <v>0</v>
      </c>
      <c r="Y347" s="199"/>
      <c r="Z347" s="199"/>
    </row>
    <row r="348" spans="1:26" s="225" customFormat="1" ht="47.25" customHeight="1" outlineLevel="7" x14ac:dyDescent="0.2">
      <c r="A348" s="221"/>
      <c r="B348" s="227"/>
      <c r="C348" s="248"/>
      <c r="D348" s="248"/>
      <c r="E348" s="254"/>
      <c r="F348" s="265"/>
      <c r="G348" s="270"/>
      <c r="H348" s="270"/>
      <c r="I348" s="406" t="s">
        <v>75</v>
      </c>
      <c r="J348" s="346" t="s">
        <v>256</v>
      </c>
      <c r="K348" s="346">
        <v>179726</v>
      </c>
      <c r="L348" s="347">
        <f t="shared" si="51"/>
        <v>179726</v>
      </c>
      <c r="M348" s="348">
        <v>1</v>
      </c>
      <c r="N348" s="353">
        <f t="shared" si="46"/>
        <v>0</v>
      </c>
      <c r="O348" s="350">
        <v>179726</v>
      </c>
      <c r="P348" s="350"/>
      <c r="Q348" s="351">
        <v>1.8916498058912541E-3</v>
      </c>
      <c r="R348" s="352">
        <f t="shared" si="53"/>
        <v>1</v>
      </c>
      <c r="S348" s="225">
        <v>179726</v>
      </c>
      <c r="T348" s="226">
        <f t="shared" si="45"/>
        <v>0</v>
      </c>
      <c r="Y348" s="199"/>
      <c r="Z348" s="199"/>
    </row>
    <row r="349" spans="1:26" s="225" customFormat="1" ht="47.25" customHeight="1" outlineLevel="7" x14ac:dyDescent="0.2">
      <c r="A349" s="221"/>
      <c r="B349" s="227"/>
      <c r="C349" s="248"/>
      <c r="D349" s="248"/>
      <c r="E349" s="254"/>
      <c r="F349" s="265"/>
      <c r="G349" s="270"/>
      <c r="H349" s="270"/>
      <c r="I349" s="406" t="s">
        <v>80</v>
      </c>
      <c r="J349" s="346" t="s">
        <v>256</v>
      </c>
      <c r="K349" s="346">
        <v>179726</v>
      </c>
      <c r="L349" s="347">
        <f t="shared" si="51"/>
        <v>179726</v>
      </c>
      <c r="M349" s="348">
        <v>1</v>
      </c>
      <c r="N349" s="353">
        <f t="shared" si="46"/>
        <v>0</v>
      </c>
      <c r="O349" s="350">
        <v>179726</v>
      </c>
      <c r="P349" s="350"/>
      <c r="Q349" s="351">
        <v>5.6749494176737609E-4</v>
      </c>
      <c r="R349" s="352">
        <f t="shared" si="53"/>
        <v>1</v>
      </c>
      <c r="S349" s="225">
        <v>179726</v>
      </c>
      <c r="T349" s="226">
        <f t="shared" si="45"/>
        <v>0</v>
      </c>
      <c r="Y349" s="199"/>
      <c r="Z349" s="199"/>
    </row>
    <row r="350" spans="1:26" s="225" customFormat="1" ht="47.25" customHeight="1" outlineLevel="7" x14ac:dyDescent="0.2">
      <c r="A350" s="221"/>
      <c r="B350" s="227"/>
      <c r="C350" s="248"/>
      <c r="D350" s="248"/>
      <c r="E350" s="254"/>
      <c r="F350" s="265"/>
      <c r="G350" s="270"/>
      <c r="H350" s="270"/>
      <c r="I350" s="406" t="s">
        <v>81</v>
      </c>
      <c r="J350" s="346" t="s">
        <v>256</v>
      </c>
      <c r="K350" s="346">
        <v>179726</v>
      </c>
      <c r="L350" s="347">
        <f t="shared" si="51"/>
        <v>179726</v>
      </c>
      <c r="M350" s="348">
        <v>1</v>
      </c>
      <c r="N350" s="353">
        <f t="shared" si="46"/>
        <v>0</v>
      </c>
      <c r="O350" s="350">
        <v>179726</v>
      </c>
      <c r="P350" s="350"/>
      <c r="Q350" s="351">
        <v>3.7832996117825071E-4</v>
      </c>
      <c r="R350" s="352">
        <f t="shared" si="53"/>
        <v>1</v>
      </c>
      <c r="S350" s="225">
        <v>179726</v>
      </c>
      <c r="T350" s="226">
        <f t="shared" si="45"/>
        <v>0</v>
      </c>
      <c r="Y350" s="199"/>
      <c r="Z350" s="199"/>
    </row>
    <row r="351" spans="1:26" s="225" customFormat="1" ht="47.25" customHeight="1" outlineLevel="7" x14ac:dyDescent="0.2">
      <c r="A351" s="221"/>
      <c r="B351" s="227"/>
      <c r="C351" s="248"/>
      <c r="D351" s="248"/>
      <c r="E351" s="254"/>
      <c r="F351" s="265"/>
      <c r="G351" s="270"/>
      <c r="H351" s="270"/>
      <c r="I351" s="406" t="s">
        <v>82</v>
      </c>
      <c r="J351" s="346" t="s">
        <v>263</v>
      </c>
      <c r="K351" s="346">
        <v>32</v>
      </c>
      <c r="L351" s="347">
        <f t="shared" si="51"/>
        <v>32</v>
      </c>
      <c r="M351" s="348">
        <v>1</v>
      </c>
      <c r="N351" s="353">
        <f t="shared" si="46"/>
        <v>0</v>
      </c>
      <c r="O351" s="350">
        <v>32</v>
      </c>
      <c r="P351" s="350"/>
      <c r="Q351" s="351">
        <v>4.7291245147281354E-4</v>
      </c>
      <c r="R351" s="352">
        <f t="shared" si="53"/>
        <v>1</v>
      </c>
      <c r="S351" s="225">
        <v>32</v>
      </c>
      <c r="T351" s="226">
        <f t="shared" si="45"/>
        <v>0</v>
      </c>
      <c r="Y351" s="199"/>
      <c r="Z351" s="199"/>
    </row>
    <row r="352" spans="1:26" s="225" customFormat="1" ht="47.25" customHeight="1" outlineLevel="7" x14ac:dyDescent="0.2">
      <c r="A352" s="221"/>
      <c r="B352" s="227"/>
      <c r="C352" s="248"/>
      <c r="D352" s="248"/>
      <c r="E352" s="254"/>
      <c r="F352" s="265"/>
      <c r="G352" s="270"/>
      <c r="H352" s="270"/>
      <c r="I352" s="406" t="s">
        <v>83</v>
      </c>
      <c r="J352" s="346" t="s">
        <v>257</v>
      </c>
      <c r="K352" s="346">
        <v>100</v>
      </c>
      <c r="L352" s="347">
        <f t="shared" si="51"/>
        <v>67</v>
      </c>
      <c r="M352" s="348">
        <v>0.67</v>
      </c>
      <c r="N352" s="353">
        <f t="shared" si="46"/>
        <v>28</v>
      </c>
      <c r="O352" s="350">
        <v>95</v>
      </c>
      <c r="P352" s="350"/>
      <c r="Q352" s="351">
        <v>7.0936867720922028E-4</v>
      </c>
      <c r="R352" s="352">
        <f t="shared" si="53"/>
        <v>0.95</v>
      </c>
      <c r="S352" s="225">
        <v>64</v>
      </c>
      <c r="T352" s="226">
        <f t="shared" si="45"/>
        <v>-31</v>
      </c>
      <c r="Y352" s="199"/>
      <c r="Z352" s="199"/>
    </row>
    <row r="353" spans="1:26" s="225" customFormat="1" ht="47.25" customHeight="1" outlineLevel="5" x14ac:dyDescent="0.2">
      <c r="A353" s="221"/>
      <c r="B353" s="227"/>
      <c r="C353" s="248"/>
      <c r="D353" s="248"/>
      <c r="E353" s="254"/>
      <c r="F353" s="265"/>
      <c r="G353" s="270"/>
      <c r="H353" s="270"/>
      <c r="I353" s="409" t="s">
        <v>440</v>
      </c>
      <c r="J353" s="365"/>
      <c r="K353" s="365"/>
      <c r="L353" s="366">
        <f t="shared" si="51"/>
        <v>0</v>
      </c>
      <c r="M353" s="367">
        <v>0.9486</v>
      </c>
      <c r="N353" s="365">
        <f t="shared" si="46"/>
        <v>0</v>
      </c>
      <c r="O353" s="368"/>
      <c r="P353" s="368"/>
      <c r="Q353" s="369">
        <v>3.5674069706596806E-3</v>
      </c>
      <c r="R353" s="370">
        <f>SUMPRODUCT(R354:R360,Q354:Q360)/Q353</f>
        <v>0.98905865344898813</v>
      </c>
      <c r="T353" s="226">
        <f t="shared" si="45"/>
        <v>0</v>
      </c>
      <c r="Y353" s="199"/>
      <c r="Z353" s="199"/>
    </row>
    <row r="354" spans="1:26" s="225" customFormat="1" ht="47.25" customHeight="1" outlineLevel="7" x14ac:dyDescent="0.2">
      <c r="A354" s="221"/>
      <c r="B354" s="227"/>
      <c r="C354" s="248"/>
      <c r="D354" s="248"/>
      <c r="E354" s="254"/>
      <c r="F354" s="265"/>
      <c r="G354" s="270"/>
      <c r="H354" s="270"/>
      <c r="I354" s="406" t="s">
        <v>72</v>
      </c>
      <c r="J354" s="346" t="s">
        <v>256</v>
      </c>
      <c r="K354" s="346">
        <v>135576</v>
      </c>
      <c r="L354" s="347">
        <f t="shared" si="51"/>
        <v>135196.3872</v>
      </c>
      <c r="M354" s="348">
        <v>0.99719999999999998</v>
      </c>
      <c r="N354" s="353">
        <f t="shared" si="46"/>
        <v>3.6128000000026077</v>
      </c>
      <c r="O354" s="350">
        <v>135200</v>
      </c>
      <c r="P354" s="350"/>
      <c r="Q354" s="351">
        <v>3.5674069706596807E-4</v>
      </c>
      <c r="R354" s="352">
        <f t="shared" ref="R354:R360" si="54">O354/K354</f>
        <v>0.99722664778426862</v>
      </c>
      <c r="S354" s="225">
        <v>135200</v>
      </c>
      <c r="T354" s="226">
        <f t="shared" ref="T354:T417" si="55">S354-O354</f>
        <v>0</v>
      </c>
      <c r="Y354" s="199"/>
      <c r="Z354" s="199"/>
    </row>
    <row r="355" spans="1:26" s="225" customFormat="1" ht="47.25" customHeight="1" outlineLevel="7" x14ac:dyDescent="0.2">
      <c r="A355" s="221"/>
      <c r="B355" s="227"/>
      <c r="C355" s="248"/>
      <c r="D355" s="248"/>
      <c r="E355" s="254"/>
      <c r="F355" s="265"/>
      <c r="G355" s="270"/>
      <c r="H355" s="270"/>
      <c r="I355" s="406" t="s">
        <v>239</v>
      </c>
      <c r="J355" s="346" t="s">
        <v>263</v>
      </c>
      <c r="K355" s="346">
        <v>33</v>
      </c>
      <c r="L355" s="347">
        <f t="shared" si="51"/>
        <v>33</v>
      </c>
      <c r="M355" s="348">
        <v>1</v>
      </c>
      <c r="N355" s="353">
        <f t="shared" si="46"/>
        <v>0</v>
      </c>
      <c r="O355" s="350">
        <v>33</v>
      </c>
      <c r="P355" s="350"/>
      <c r="Q355" s="351">
        <v>1.7837034853298398E-4</v>
      </c>
      <c r="R355" s="352">
        <f t="shared" si="54"/>
        <v>1</v>
      </c>
      <c r="S355" s="225">
        <v>33</v>
      </c>
      <c r="T355" s="226">
        <f t="shared" si="55"/>
        <v>0</v>
      </c>
      <c r="Y355" s="199"/>
      <c r="Z355" s="199"/>
    </row>
    <row r="356" spans="1:26" s="225" customFormat="1" ht="47.25" customHeight="1" outlineLevel="7" x14ac:dyDescent="0.2">
      <c r="A356" s="221"/>
      <c r="B356" s="227"/>
      <c r="C356" s="248"/>
      <c r="D356" s="248"/>
      <c r="E356" s="254"/>
      <c r="F356" s="265"/>
      <c r="G356" s="270"/>
      <c r="H356" s="270"/>
      <c r="I356" s="406" t="s">
        <v>75</v>
      </c>
      <c r="J356" s="346" t="s">
        <v>256</v>
      </c>
      <c r="K356" s="346">
        <v>135576</v>
      </c>
      <c r="L356" s="347">
        <f t="shared" si="51"/>
        <v>135196.3872</v>
      </c>
      <c r="M356" s="348">
        <v>0.99719999999999998</v>
      </c>
      <c r="N356" s="353">
        <f t="shared" si="46"/>
        <v>3.6128000000026077</v>
      </c>
      <c r="O356" s="350">
        <v>135200</v>
      </c>
      <c r="P356" s="350"/>
      <c r="Q356" s="351">
        <v>1.4269627882638723E-3</v>
      </c>
      <c r="R356" s="352">
        <f t="shared" si="54"/>
        <v>0.99722664778426862</v>
      </c>
      <c r="S356" s="225">
        <v>135199</v>
      </c>
      <c r="T356" s="226">
        <f t="shared" si="55"/>
        <v>-1</v>
      </c>
      <c r="Y356" s="199"/>
      <c r="Z356" s="199"/>
    </row>
    <row r="357" spans="1:26" s="225" customFormat="1" ht="47.25" customHeight="1" outlineLevel="7" x14ac:dyDescent="0.2">
      <c r="A357" s="221"/>
      <c r="B357" s="227"/>
      <c r="C357" s="248"/>
      <c r="D357" s="248"/>
      <c r="E357" s="254"/>
      <c r="F357" s="265"/>
      <c r="G357" s="270"/>
      <c r="H357" s="270"/>
      <c r="I357" s="406" t="s">
        <v>80</v>
      </c>
      <c r="J357" s="346" t="s">
        <v>256</v>
      </c>
      <c r="K357" s="346">
        <v>135576</v>
      </c>
      <c r="L357" s="347">
        <f t="shared" si="51"/>
        <v>135196.3872</v>
      </c>
      <c r="M357" s="348">
        <v>0.99719999999999998</v>
      </c>
      <c r="N357" s="353">
        <f t="shared" si="46"/>
        <v>3.6128000000026077</v>
      </c>
      <c r="O357" s="350">
        <v>135200</v>
      </c>
      <c r="P357" s="350"/>
      <c r="Q357" s="351">
        <v>4.2808883647916162E-4</v>
      </c>
      <c r="R357" s="352">
        <f t="shared" si="54"/>
        <v>0.99722664778426862</v>
      </c>
      <c r="S357" s="225">
        <v>135199</v>
      </c>
      <c r="T357" s="226">
        <f t="shared" si="55"/>
        <v>-1</v>
      </c>
      <c r="Y357" s="199"/>
      <c r="Z357" s="199"/>
    </row>
    <row r="358" spans="1:26" s="225" customFormat="1" ht="47.25" customHeight="1" outlineLevel="7" x14ac:dyDescent="0.2">
      <c r="A358" s="221"/>
      <c r="B358" s="227"/>
      <c r="C358" s="248"/>
      <c r="D358" s="248"/>
      <c r="E358" s="254"/>
      <c r="F358" s="265"/>
      <c r="G358" s="270"/>
      <c r="H358" s="270"/>
      <c r="I358" s="406" t="s">
        <v>81</v>
      </c>
      <c r="J358" s="346" t="s">
        <v>256</v>
      </c>
      <c r="K358" s="346">
        <v>135576</v>
      </c>
      <c r="L358" s="347">
        <f t="shared" si="51"/>
        <v>135196.3872</v>
      </c>
      <c r="M358" s="348">
        <v>0.99719999999999998</v>
      </c>
      <c r="N358" s="353">
        <f t="shared" ref="N358:N421" si="56">O358-L358</f>
        <v>3.6128000000026077</v>
      </c>
      <c r="O358" s="350">
        <v>135200</v>
      </c>
      <c r="P358" s="350"/>
      <c r="Q358" s="351">
        <v>2.8539255765277442E-4</v>
      </c>
      <c r="R358" s="352">
        <f t="shared" si="54"/>
        <v>0.99722664778426862</v>
      </c>
      <c r="S358" s="225">
        <v>135199</v>
      </c>
      <c r="T358" s="226">
        <f t="shared" si="55"/>
        <v>-1</v>
      </c>
      <c r="Y358" s="199"/>
      <c r="Z358" s="199"/>
    </row>
    <row r="359" spans="1:26" s="225" customFormat="1" ht="47.25" customHeight="1" outlineLevel="7" x14ac:dyDescent="0.2">
      <c r="A359" s="221"/>
      <c r="B359" s="227"/>
      <c r="C359" s="248"/>
      <c r="D359" s="248"/>
      <c r="E359" s="254"/>
      <c r="F359" s="265"/>
      <c r="G359" s="270"/>
      <c r="H359" s="270"/>
      <c r="I359" s="406" t="s">
        <v>82</v>
      </c>
      <c r="J359" s="346" t="s">
        <v>263</v>
      </c>
      <c r="K359" s="346">
        <v>33</v>
      </c>
      <c r="L359" s="347">
        <f t="shared" si="51"/>
        <v>33</v>
      </c>
      <c r="M359" s="348">
        <v>1</v>
      </c>
      <c r="N359" s="353">
        <f t="shared" si="56"/>
        <v>0</v>
      </c>
      <c r="O359" s="350">
        <v>33</v>
      </c>
      <c r="P359" s="350"/>
      <c r="Q359" s="351">
        <v>3.5674069706596807E-4</v>
      </c>
      <c r="R359" s="352">
        <f t="shared" si="54"/>
        <v>1</v>
      </c>
      <c r="S359" s="225">
        <v>33</v>
      </c>
      <c r="T359" s="226">
        <f t="shared" si="55"/>
        <v>0</v>
      </c>
      <c r="Y359" s="199"/>
      <c r="Z359" s="199"/>
    </row>
    <row r="360" spans="1:26" s="225" customFormat="1" ht="47.25" customHeight="1" outlineLevel="7" x14ac:dyDescent="0.2">
      <c r="A360" s="221"/>
      <c r="B360" s="227"/>
      <c r="C360" s="248"/>
      <c r="D360" s="248"/>
      <c r="E360" s="254"/>
      <c r="F360" s="265"/>
      <c r="G360" s="270"/>
      <c r="H360" s="270"/>
      <c r="I360" s="406" t="s">
        <v>83</v>
      </c>
      <c r="J360" s="346" t="s">
        <v>257</v>
      </c>
      <c r="K360" s="346">
        <v>100</v>
      </c>
      <c r="L360" s="347">
        <f t="shared" si="51"/>
        <v>67</v>
      </c>
      <c r="M360" s="348">
        <v>0.67</v>
      </c>
      <c r="N360" s="353">
        <f t="shared" si="56"/>
        <v>27</v>
      </c>
      <c r="O360" s="350">
        <v>94</v>
      </c>
      <c r="P360" s="350"/>
      <c r="Q360" s="351">
        <v>5.3511104559895203E-4</v>
      </c>
      <c r="R360" s="352">
        <f t="shared" si="54"/>
        <v>0.94</v>
      </c>
      <c r="S360" s="225">
        <v>64</v>
      </c>
      <c r="T360" s="226">
        <f t="shared" si="55"/>
        <v>-30</v>
      </c>
      <c r="Y360" s="199"/>
      <c r="Z360" s="199"/>
    </row>
    <row r="361" spans="1:26" s="225" customFormat="1" ht="47.25" customHeight="1" outlineLevel="5" x14ac:dyDescent="0.2">
      <c r="A361" s="221"/>
      <c r="B361" s="227"/>
      <c r="C361" s="248"/>
      <c r="D361" s="248"/>
      <c r="E361" s="254"/>
      <c r="F361" s="265"/>
      <c r="G361" s="270"/>
      <c r="H361" s="270"/>
      <c r="I361" s="409" t="s">
        <v>88</v>
      </c>
      <c r="J361" s="365"/>
      <c r="K361" s="365"/>
      <c r="L361" s="366">
        <f t="shared" si="51"/>
        <v>0</v>
      </c>
      <c r="M361" s="367">
        <v>0.14000000000000001</v>
      </c>
      <c r="N361" s="365">
        <f t="shared" si="56"/>
        <v>0</v>
      </c>
      <c r="O361" s="368"/>
      <c r="P361" s="368"/>
      <c r="Q361" s="369">
        <v>1.5378877368204973E-3</v>
      </c>
      <c r="R361" s="370">
        <f>SUMPRODUCT(R362:R368,Q362:Q368)/Q361</f>
        <v>0.14599999999999996</v>
      </c>
      <c r="T361" s="226">
        <f t="shared" si="55"/>
        <v>0</v>
      </c>
      <c r="Y361" s="199"/>
      <c r="Z361" s="199"/>
    </row>
    <row r="362" spans="1:26" s="225" customFormat="1" ht="47.25" customHeight="1" outlineLevel="7" x14ac:dyDescent="0.2">
      <c r="A362" s="221"/>
      <c r="B362" s="227"/>
      <c r="C362" s="248"/>
      <c r="D362" s="248"/>
      <c r="E362" s="254"/>
      <c r="F362" s="265"/>
      <c r="G362" s="270"/>
      <c r="H362" s="270"/>
      <c r="I362" s="406" t="s">
        <v>72</v>
      </c>
      <c r="J362" s="346" t="s">
        <v>256</v>
      </c>
      <c r="K362" s="346">
        <v>58446</v>
      </c>
      <c r="L362" s="347">
        <f t="shared" si="51"/>
        <v>58446</v>
      </c>
      <c r="M362" s="348">
        <v>1</v>
      </c>
      <c r="N362" s="353">
        <f t="shared" si="56"/>
        <v>0</v>
      </c>
      <c r="O362" s="350">
        <v>58446</v>
      </c>
      <c r="P362" s="350"/>
      <c r="Q362" s="351">
        <v>1.5378877368204971E-4</v>
      </c>
      <c r="R362" s="352">
        <f t="shared" ref="R362:R368" si="57">O362/K362</f>
        <v>1</v>
      </c>
      <c r="S362" s="225">
        <v>58446</v>
      </c>
      <c r="T362" s="226">
        <f t="shared" si="55"/>
        <v>0</v>
      </c>
      <c r="Y362" s="199"/>
      <c r="Z362" s="199"/>
    </row>
    <row r="363" spans="1:26" s="225" customFormat="1" ht="47.25" customHeight="1" outlineLevel="7" x14ac:dyDescent="0.2">
      <c r="A363" s="221"/>
      <c r="B363" s="227"/>
      <c r="C363" s="248"/>
      <c r="D363" s="248"/>
      <c r="E363" s="254"/>
      <c r="F363" s="265"/>
      <c r="G363" s="270"/>
      <c r="H363" s="270"/>
      <c r="I363" s="406" t="s">
        <v>239</v>
      </c>
      <c r="J363" s="346" t="s">
        <v>263</v>
      </c>
      <c r="K363" s="346">
        <v>16</v>
      </c>
      <c r="L363" s="347">
        <f t="shared" si="51"/>
        <v>8</v>
      </c>
      <c r="M363" s="348">
        <v>0.5</v>
      </c>
      <c r="N363" s="353">
        <f t="shared" si="56"/>
        <v>0</v>
      </c>
      <c r="O363" s="350">
        <v>8</v>
      </c>
      <c r="P363" s="350"/>
      <c r="Q363" s="351">
        <v>7.6894386841024843E-5</v>
      </c>
      <c r="R363" s="352">
        <f t="shared" si="57"/>
        <v>0.5</v>
      </c>
      <c r="S363" s="225">
        <v>8</v>
      </c>
      <c r="T363" s="226">
        <f t="shared" si="55"/>
        <v>0</v>
      </c>
      <c r="Y363" s="199"/>
      <c r="Z363" s="199"/>
    </row>
    <row r="364" spans="1:26" s="225" customFormat="1" ht="47.25" customHeight="1" outlineLevel="7" x14ac:dyDescent="0.2">
      <c r="A364" s="221"/>
      <c r="B364" s="227"/>
      <c r="C364" s="248"/>
      <c r="D364" s="248"/>
      <c r="E364" s="254"/>
      <c r="F364" s="265"/>
      <c r="G364" s="270"/>
      <c r="H364" s="270"/>
      <c r="I364" s="406" t="s">
        <v>75</v>
      </c>
      <c r="J364" s="346" t="s">
        <v>256</v>
      </c>
      <c r="K364" s="346">
        <v>58446</v>
      </c>
      <c r="L364" s="347">
        <f t="shared" si="51"/>
        <v>0</v>
      </c>
      <c r="M364" s="348"/>
      <c r="N364" s="353">
        <f t="shared" si="56"/>
        <v>0</v>
      </c>
      <c r="O364" s="350">
        <v>0</v>
      </c>
      <c r="P364" s="350"/>
      <c r="Q364" s="351">
        <v>6.1515509472819885E-4</v>
      </c>
      <c r="R364" s="352">
        <f t="shared" si="57"/>
        <v>0</v>
      </c>
      <c r="S364" s="225">
        <v>0</v>
      </c>
      <c r="T364" s="226">
        <f t="shared" si="55"/>
        <v>0</v>
      </c>
      <c r="Y364" s="199"/>
      <c r="Z364" s="199"/>
    </row>
    <row r="365" spans="1:26" s="225" customFormat="1" ht="47.25" customHeight="1" outlineLevel="7" x14ac:dyDescent="0.2">
      <c r="A365" s="221"/>
      <c r="B365" s="227"/>
      <c r="C365" s="248"/>
      <c r="D365" s="248"/>
      <c r="E365" s="254"/>
      <c r="F365" s="265"/>
      <c r="G365" s="270"/>
      <c r="H365" s="270"/>
      <c r="I365" s="406" t="s">
        <v>80</v>
      </c>
      <c r="J365" s="346" t="s">
        <v>256</v>
      </c>
      <c r="K365" s="346">
        <v>58446</v>
      </c>
      <c r="L365" s="347">
        <f t="shared" si="51"/>
        <v>0</v>
      </c>
      <c r="M365" s="348"/>
      <c r="N365" s="353">
        <f t="shared" si="56"/>
        <v>0</v>
      </c>
      <c r="O365" s="350">
        <v>0</v>
      </c>
      <c r="P365" s="350"/>
      <c r="Q365" s="351">
        <v>1.845465284184596E-4</v>
      </c>
      <c r="R365" s="352">
        <f t="shared" si="57"/>
        <v>0</v>
      </c>
      <c r="S365" s="225">
        <v>0</v>
      </c>
      <c r="T365" s="226">
        <f t="shared" si="55"/>
        <v>0</v>
      </c>
      <c r="Y365" s="199"/>
      <c r="Z365" s="199"/>
    </row>
    <row r="366" spans="1:26" s="225" customFormat="1" ht="47.25" customHeight="1" outlineLevel="7" x14ac:dyDescent="0.2">
      <c r="A366" s="221"/>
      <c r="B366" s="227"/>
      <c r="C366" s="248"/>
      <c r="D366" s="248"/>
      <c r="E366" s="254"/>
      <c r="F366" s="265"/>
      <c r="G366" s="270"/>
      <c r="H366" s="270"/>
      <c r="I366" s="406" t="s">
        <v>81</v>
      </c>
      <c r="J366" s="346" t="s">
        <v>256</v>
      </c>
      <c r="K366" s="346">
        <v>58446</v>
      </c>
      <c r="L366" s="347">
        <f t="shared" si="51"/>
        <v>0</v>
      </c>
      <c r="M366" s="348"/>
      <c r="N366" s="353">
        <f t="shared" si="56"/>
        <v>0</v>
      </c>
      <c r="O366" s="350">
        <v>0</v>
      </c>
      <c r="P366" s="350"/>
      <c r="Q366" s="351">
        <v>1.2303101894563972E-4</v>
      </c>
      <c r="R366" s="352">
        <f t="shared" si="57"/>
        <v>0</v>
      </c>
      <c r="S366" s="225">
        <v>0</v>
      </c>
      <c r="T366" s="226">
        <f t="shared" si="55"/>
        <v>0</v>
      </c>
      <c r="Y366" s="199"/>
      <c r="Z366" s="199"/>
    </row>
    <row r="367" spans="1:26" s="225" customFormat="1" ht="47.25" customHeight="1" outlineLevel="7" x14ac:dyDescent="0.2">
      <c r="A367" s="221"/>
      <c r="B367" s="227"/>
      <c r="C367" s="248"/>
      <c r="D367" s="248"/>
      <c r="E367" s="254"/>
      <c r="F367" s="265"/>
      <c r="G367" s="270"/>
      <c r="H367" s="270"/>
      <c r="I367" s="406" t="s">
        <v>82</v>
      </c>
      <c r="J367" s="346" t="s">
        <v>263</v>
      </c>
      <c r="K367" s="346">
        <v>16</v>
      </c>
      <c r="L367" s="347">
        <f t="shared" si="51"/>
        <v>0</v>
      </c>
      <c r="M367" s="348"/>
      <c r="N367" s="353">
        <f t="shared" si="56"/>
        <v>0</v>
      </c>
      <c r="O367" s="350">
        <v>0</v>
      </c>
      <c r="P367" s="350"/>
      <c r="Q367" s="351">
        <v>1.5378877368204971E-4</v>
      </c>
      <c r="R367" s="352">
        <f t="shared" si="57"/>
        <v>0</v>
      </c>
      <c r="S367" s="225">
        <v>0</v>
      </c>
      <c r="T367" s="226">
        <f t="shared" si="55"/>
        <v>0</v>
      </c>
      <c r="Y367" s="199"/>
      <c r="Z367" s="199"/>
    </row>
    <row r="368" spans="1:26" s="225" customFormat="1" ht="47.25" customHeight="1" outlineLevel="7" x14ac:dyDescent="0.2">
      <c r="A368" s="221"/>
      <c r="B368" s="227"/>
      <c r="C368" s="248"/>
      <c r="D368" s="248"/>
      <c r="E368" s="254"/>
      <c r="F368" s="265"/>
      <c r="G368" s="270"/>
      <c r="H368" s="270"/>
      <c r="I368" s="406" t="s">
        <v>83</v>
      </c>
      <c r="J368" s="346" t="s">
        <v>257</v>
      </c>
      <c r="K368" s="346">
        <v>100</v>
      </c>
      <c r="L368" s="347">
        <f t="shared" si="51"/>
        <v>10</v>
      </c>
      <c r="M368" s="348">
        <v>0.1</v>
      </c>
      <c r="N368" s="353">
        <f t="shared" si="56"/>
        <v>4</v>
      </c>
      <c r="O368" s="350">
        <v>14</v>
      </c>
      <c r="P368" s="350"/>
      <c r="Q368" s="351">
        <v>2.3068316052307457E-4</v>
      </c>
      <c r="R368" s="352">
        <f t="shared" si="57"/>
        <v>0.14000000000000001</v>
      </c>
      <c r="S368" s="225">
        <v>10</v>
      </c>
      <c r="T368" s="226">
        <f t="shared" si="55"/>
        <v>-4</v>
      </c>
      <c r="Y368" s="199"/>
      <c r="Z368" s="199"/>
    </row>
    <row r="369" spans="1:26" s="225" customFormat="1" ht="47.25" customHeight="1" outlineLevel="5" x14ac:dyDescent="0.2">
      <c r="A369" s="221"/>
      <c r="B369" s="227"/>
      <c r="C369" s="248"/>
      <c r="D369" s="248"/>
      <c r="E369" s="254"/>
      <c r="F369" s="265"/>
      <c r="G369" s="270"/>
      <c r="H369" s="270"/>
      <c r="I369" s="409" t="s">
        <v>89</v>
      </c>
      <c r="J369" s="365"/>
      <c r="K369" s="365"/>
      <c r="L369" s="366">
        <f t="shared" si="51"/>
        <v>0</v>
      </c>
      <c r="M369" s="367">
        <v>9.6000000000000002E-2</v>
      </c>
      <c r="N369" s="365">
        <f t="shared" si="56"/>
        <v>0</v>
      </c>
      <c r="O369" s="368"/>
      <c r="P369" s="368"/>
      <c r="Q369" s="369">
        <v>1.7577062727921365E-3</v>
      </c>
      <c r="R369" s="370">
        <f>SUMPRODUCT(R370:R376,Q370:Q376)/Q369</f>
        <v>0.10950449101796407</v>
      </c>
      <c r="T369" s="226">
        <f t="shared" si="55"/>
        <v>0</v>
      </c>
      <c r="Y369" s="199"/>
      <c r="Z369" s="199"/>
    </row>
    <row r="370" spans="1:26" s="225" customFormat="1" ht="47.25" customHeight="1" outlineLevel="7" x14ac:dyDescent="0.2">
      <c r="A370" s="221"/>
      <c r="B370" s="227"/>
      <c r="C370" s="248"/>
      <c r="D370" s="248"/>
      <c r="E370" s="254"/>
      <c r="F370" s="265"/>
      <c r="G370" s="270"/>
      <c r="H370" s="270"/>
      <c r="I370" s="406" t="s">
        <v>72</v>
      </c>
      <c r="J370" s="346" t="s">
        <v>256</v>
      </c>
      <c r="K370" s="346">
        <v>66800</v>
      </c>
      <c r="L370" s="347">
        <f t="shared" si="51"/>
        <v>64128</v>
      </c>
      <c r="M370" s="348">
        <v>0.96</v>
      </c>
      <c r="N370" s="353">
        <f t="shared" si="56"/>
        <v>3</v>
      </c>
      <c r="O370" s="350">
        <v>64131</v>
      </c>
      <c r="P370" s="350"/>
      <c r="Q370" s="351">
        <v>1.7577062727921366E-4</v>
      </c>
      <c r="R370" s="352">
        <f t="shared" ref="R370:R376" si="58">O370/K370</f>
        <v>0.96004491017964066</v>
      </c>
      <c r="S370" s="225">
        <v>64131</v>
      </c>
      <c r="T370" s="226">
        <f t="shared" si="55"/>
        <v>0</v>
      </c>
      <c r="Y370" s="199"/>
      <c r="Z370" s="199"/>
    </row>
    <row r="371" spans="1:26" s="225" customFormat="1" ht="47.25" customHeight="1" outlineLevel="7" x14ac:dyDescent="0.2">
      <c r="A371" s="221"/>
      <c r="B371" s="227"/>
      <c r="C371" s="248"/>
      <c r="D371" s="248"/>
      <c r="E371" s="254"/>
      <c r="F371" s="265"/>
      <c r="G371" s="270"/>
      <c r="H371" s="270"/>
      <c r="I371" s="406" t="s">
        <v>239</v>
      </c>
      <c r="J371" s="346" t="s">
        <v>263</v>
      </c>
      <c r="K371" s="346">
        <v>10</v>
      </c>
      <c r="L371" s="347">
        <f t="shared" si="51"/>
        <v>0</v>
      </c>
      <c r="M371" s="348"/>
      <c r="N371" s="353">
        <f t="shared" si="56"/>
        <v>0</v>
      </c>
      <c r="O371" s="350">
        <v>0</v>
      </c>
      <c r="P371" s="350"/>
      <c r="Q371" s="351">
        <v>8.7885313639606829E-5</v>
      </c>
      <c r="R371" s="352">
        <f t="shared" si="58"/>
        <v>0</v>
      </c>
      <c r="S371" s="225">
        <v>0</v>
      </c>
      <c r="T371" s="226">
        <f t="shared" si="55"/>
        <v>0</v>
      </c>
      <c r="Y371" s="199"/>
      <c r="Z371" s="199"/>
    </row>
    <row r="372" spans="1:26" s="225" customFormat="1" ht="47.25" customHeight="1" outlineLevel="7" x14ac:dyDescent="0.2">
      <c r="A372" s="221"/>
      <c r="B372" s="227"/>
      <c r="C372" s="248"/>
      <c r="D372" s="248"/>
      <c r="E372" s="254"/>
      <c r="F372" s="265"/>
      <c r="G372" s="270"/>
      <c r="H372" s="270"/>
      <c r="I372" s="406" t="s">
        <v>75</v>
      </c>
      <c r="J372" s="346" t="s">
        <v>256</v>
      </c>
      <c r="K372" s="346">
        <v>66800</v>
      </c>
      <c r="L372" s="347">
        <f t="shared" si="51"/>
        <v>0</v>
      </c>
      <c r="M372" s="348"/>
      <c r="N372" s="353">
        <f t="shared" si="56"/>
        <v>0</v>
      </c>
      <c r="O372" s="350">
        <v>0</v>
      </c>
      <c r="P372" s="350"/>
      <c r="Q372" s="351">
        <v>7.0308250911685463E-4</v>
      </c>
      <c r="R372" s="352">
        <f t="shared" si="58"/>
        <v>0</v>
      </c>
      <c r="S372" s="225">
        <v>0</v>
      </c>
      <c r="T372" s="226">
        <f t="shared" si="55"/>
        <v>0</v>
      </c>
      <c r="Y372" s="199"/>
      <c r="Z372" s="199"/>
    </row>
    <row r="373" spans="1:26" s="225" customFormat="1" ht="47.25" customHeight="1" outlineLevel="7" x14ac:dyDescent="0.2">
      <c r="A373" s="221"/>
      <c r="B373" s="227"/>
      <c r="C373" s="248"/>
      <c r="D373" s="248"/>
      <c r="E373" s="254"/>
      <c r="F373" s="265"/>
      <c r="G373" s="270"/>
      <c r="H373" s="270"/>
      <c r="I373" s="406" t="s">
        <v>80</v>
      </c>
      <c r="J373" s="346" t="s">
        <v>256</v>
      </c>
      <c r="K373" s="346">
        <v>66800</v>
      </c>
      <c r="L373" s="347">
        <f t="shared" si="51"/>
        <v>0</v>
      </c>
      <c r="M373" s="348"/>
      <c r="N373" s="353">
        <f t="shared" si="56"/>
        <v>0</v>
      </c>
      <c r="O373" s="350">
        <v>0</v>
      </c>
      <c r="P373" s="350"/>
      <c r="Q373" s="351">
        <v>2.1092475273505636E-4</v>
      </c>
      <c r="R373" s="352">
        <f t="shared" si="58"/>
        <v>0</v>
      </c>
      <c r="S373" s="225">
        <v>0</v>
      </c>
      <c r="T373" s="226">
        <f t="shared" si="55"/>
        <v>0</v>
      </c>
      <c r="Y373" s="199"/>
      <c r="Z373" s="199"/>
    </row>
    <row r="374" spans="1:26" s="225" customFormat="1" ht="47.25" customHeight="1" outlineLevel="7" x14ac:dyDescent="0.2">
      <c r="A374" s="221"/>
      <c r="B374" s="227"/>
      <c r="C374" s="248"/>
      <c r="D374" s="248"/>
      <c r="E374" s="254"/>
      <c r="F374" s="265"/>
      <c r="G374" s="270"/>
      <c r="H374" s="270"/>
      <c r="I374" s="406" t="s">
        <v>81</v>
      </c>
      <c r="J374" s="346" t="s">
        <v>256</v>
      </c>
      <c r="K374" s="346">
        <v>66800</v>
      </c>
      <c r="L374" s="347">
        <f t="shared" si="51"/>
        <v>0</v>
      </c>
      <c r="M374" s="348"/>
      <c r="N374" s="353">
        <f t="shared" si="56"/>
        <v>0</v>
      </c>
      <c r="O374" s="350">
        <v>0</v>
      </c>
      <c r="P374" s="350"/>
      <c r="Q374" s="351">
        <v>1.406165018233709E-4</v>
      </c>
      <c r="R374" s="352">
        <f t="shared" si="58"/>
        <v>0</v>
      </c>
      <c r="S374" s="225">
        <v>0</v>
      </c>
      <c r="T374" s="226">
        <f t="shared" si="55"/>
        <v>0</v>
      </c>
      <c r="Y374" s="199"/>
      <c r="Z374" s="199"/>
    </row>
    <row r="375" spans="1:26" s="225" customFormat="1" ht="47.25" customHeight="1" outlineLevel="7" x14ac:dyDescent="0.2">
      <c r="A375" s="221"/>
      <c r="B375" s="227"/>
      <c r="C375" s="248"/>
      <c r="D375" s="248"/>
      <c r="E375" s="254"/>
      <c r="F375" s="265"/>
      <c r="G375" s="270"/>
      <c r="H375" s="270"/>
      <c r="I375" s="406" t="s">
        <v>82</v>
      </c>
      <c r="J375" s="346" t="s">
        <v>263</v>
      </c>
      <c r="K375" s="346">
        <v>10</v>
      </c>
      <c r="L375" s="347">
        <f t="shared" si="51"/>
        <v>0</v>
      </c>
      <c r="M375" s="348"/>
      <c r="N375" s="353">
        <f t="shared" si="56"/>
        <v>0</v>
      </c>
      <c r="O375" s="350">
        <v>0</v>
      </c>
      <c r="P375" s="350"/>
      <c r="Q375" s="351">
        <v>1.7577062727921366E-4</v>
      </c>
      <c r="R375" s="352">
        <f t="shared" si="58"/>
        <v>0</v>
      </c>
      <c r="S375" s="225">
        <v>0</v>
      </c>
      <c r="T375" s="226">
        <f t="shared" si="55"/>
        <v>0</v>
      </c>
      <c r="Y375" s="199"/>
      <c r="Z375" s="199"/>
    </row>
    <row r="376" spans="1:26" s="225" customFormat="1" ht="47.25" customHeight="1" outlineLevel="7" x14ac:dyDescent="0.2">
      <c r="A376" s="221"/>
      <c r="B376" s="227"/>
      <c r="C376" s="248"/>
      <c r="D376" s="248"/>
      <c r="E376" s="254"/>
      <c r="F376" s="265"/>
      <c r="G376" s="270"/>
      <c r="H376" s="270"/>
      <c r="I376" s="406" t="s">
        <v>83</v>
      </c>
      <c r="J376" s="346" t="s">
        <v>257</v>
      </c>
      <c r="K376" s="346">
        <v>100</v>
      </c>
      <c r="L376" s="347">
        <f t="shared" si="51"/>
        <v>0</v>
      </c>
      <c r="M376" s="348"/>
      <c r="N376" s="353">
        <f t="shared" si="56"/>
        <v>9</v>
      </c>
      <c r="O376" s="350">
        <v>9</v>
      </c>
      <c r="P376" s="350"/>
      <c r="Q376" s="351">
        <v>2.6365594091882046E-4</v>
      </c>
      <c r="R376" s="352">
        <f t="shared" si="58"/>
        <v>0.09</v>
      </c>
      <c r="S376" s="225">
        <v>7</v>
      </c>
      <c r="T376" s="226">
        <f t="shared" si="55"/>
        <v>-2</v>
      </c>
      <c r="Y376" s="199"/>
      <c r="Z376" s="199"/>
    </row>
    <row r="377" spans="1:26" s="225" customFormat="1" ht="47.25" customHeight="1" outlineLevel="5" x14ac:dyDescent="0.2">
      <c r="A377" s="221"/>
      <c r="B377" s="227"/>
      <c r="C377" s="248"/>
      <c r="D377" s="248"/>
      <c r="E377" s="254"/>
      <c r="F377" s="265"/>
      <c r="G377" s="270"/>
      <c r="H377" s="270"/>
      <c r="I377" s="409" t="s">
        <v>90</v>
      </c>
      <c r="J377" s="365"/>
      <c r="K377" s="365"/>
      <c r="L377" s="366">
        <f t="shared" si="51"/>
        <v>0</v>
      </c>
      <c r="M377" s="367">
        <v>9.9400000000000002E-2</v>
      </c>
      <c r="N377" s="365">
        <f t="shared" si="56"/>
        <v>0</v>
      </c>
      <c r="O377" s="368"/>
      <c r="P377" s="368"/>
      <c r="Q377" s="369">
        <v>4.5177787545025916E-3</v>
      </c>
      <c r="R377" s="370">
        <f>SUMPRODUCT(R378:R384,Q378:Q384)/Q377</f>
        <v>0.11444494274698008</v>
      </c>
      <c r="T377" s="226">
        <f t="shared" si="55"/>
        <v>0</v>
      </c>
      <c r="Y377" s="199"/>
      <c r="Z377" s="199"/>
    </row>
    <row r="378" spans="1:26" s="225" customFormat="1" ht="47.25" customHeight="1" outlineLevel="7" x14ac:dyDescent="0.2">
      <c r="A378" s="221"/>
      <c r="B378" s="227"/>
      <c r="C378" s="248"/>
      <c r="D378" s="248"/>
      <c r="E378" s="254"/>
      <c r="F378" s="265"/>
      <c r="G378" s="270"/>
      <c r="H378" s="270"/>
      <c r="I378" s="406" t="s">
        <v>72</v>
      </c>
      <c r="J378" s="346" t="s">
        <v>256</v>
      </c>
      <c r="K378" s="346">
        <v>171694</v>
      </c>
      <c r="L378" s="347">
        <f t="shared" si="51"/>
        <v>170732.51360000001</v>
      </c>
      <c r="M378" s="348">
        <v>0.99439999999999995</v>
      </c>
      <c r="N378" s="353">
        <f t="shared" si="56"/>
        <v>8.4863999999943189</v>
      </c>
      <c r="O378" s="350">
        <v>170741</v>
      </c>
      <c r="P378" s="350"/>
      <c r="Q378" s="351">
        <v>4.517778754502591E-4</v>
      </c>
      <c r="R378" s="352">
        <f t="shared" ref="R378:R384" si="59">O378/K378</f>
        <v>0.99444942746980092</v>
      </c>
      <c r="S378" s="225">
        <v>170741</v>
      </c>
      <c r="T378" s="226">
        <f t="shared" si="55"/>
        <v>0</v>
      </c>
      <c r="Y378" s="199"/>
      <c r="Z378" s="199"/>
    </row>
    <row r="379" spans="1:26" s="225" customFormat="1" ht="47.25" customHeight="1" outlineLevel="7" x14ac:dyDescent="0.2">
      <c r="A379" s="221"/>
      <c r="B379" s="227"/>
      <c r="C379" s="248"/>
      <c r="D379" s="248"/>
      <c r="E379" s="254"/>
      <c r="F379" s="265"/>
      <c r="G379" s="270"/>
      <c r="H379" s="270"/>
      <c r="I379" s="406" t="s">
        <v>239</v>
      </c>
      <c r="J379" s="346" t="s">
        <v>263</v>
      </c>
      <c r="K379" s="346">
        <v>12</v>
      </c>
      <c r="L379" s="347">
        <f t="shared" si="51"/>
        <v>0</v>
      </c>
      <c r="M379" s="348">
        <v>0</v>
      </c>
      <c r="N379" s="353">
        <f t="shared" si="56"/>
        <v>0</v>
      </c>
      <c r="O379" s="350">
        <v>0</v>
      </c>
      <c r="P379" s="350"/>
      <c r="Q379" s="351">
        <v>2.258889377251295E-4</v>
      </c>
      <c r="R379" s="352">
        <f t="shared" si="59"/>
        <v>0</v>
      </c>
      <c r="S379" s="225">
        <v>0</v>
      </c>
      <c r="T379" s="226">
        <f t="shared" si="55"/>
        <v>0</v>
      </c>
      <c r="Y379" s="199"/>
      <c r="Z379" s="199"/>
    </row>
    <row r="380" spans="1:26" s="225" customFormat="1" ht="47.25" customHeight="1" outlineLevel="7" x14ac:dyDescent="0.2">
      <c r="A380" s="221"/>
      <c r="B380" s="227"/>
      <c r="C380" s="248"/>
      <c r="D380" s="248"/>
      <c r="E380" s="254"/>
      <c r="F380" s="265"/>
      <c r="G380" s="270"/>
      <c r="H380" s="270"/>
      <c r="I380" s="406" t="s">
        <v>75</v>
      </c>
      <c r="J380" s="346" t="s">
        <v>256</v>
      </c>
      <c r="K380" s="346">
        <v>171694</v>
      </c>
      <c r="L380" s="347">
        <f t="shared" si="51"/>
        <v>0</v>
      </c>
      <c r="M380" s="348"/>
      <c r="N380" s="353">
        <f t="shared" si="56"/>
        <v>0</v>
      </c>
      <c r="O380" s="350">
        <v>0</v>
      </c>
      <c r="P380" s="350"/>
      <c r="Q380" s="351">
        <v>1.8071115018010364E-3</v>
      </c>
      <c r="R380" s="352">
        <f t="shared" si="59"/>
        <v>0</v>
      </c>
      <c r="S380" s="225">
        <v>0</v>
      </c>
      <c r="T380" s="226">
        <f t="shared" si="55"/>
        <v>0</v>
      </c>
      <c r="Y380" s="199"/>
      <c r="Z380" s="199"/>
    </row>
    <row r="381" spans="1:26" s="225" customFormat="1" ht="47.25" customHeight="1" outlineLevel="7" x14ac:dyDescent="0.2">
      <c r="A381" s="221"/>
      <c r="B381" s="227"/>
      <c r="C381" s="248"/>
      <c r="D381" s="248"/>
      <c r="E381" s="254"/>
      <c r="F381" s="265"/>
      <c r="G381" s="270"/>
      <c r="H381" s="270"/>
      <c r="I381" s="406" t="s">
        <v>80</v>
      </c>
      <c r="J381" s="346" t="s">
        <v>256</v>
      </c>
      <c r="K381" s="346">
        <v>171694</v>
      </c>
      <c r="L381" s="347">
        <f t="shared" si="51"/>
        <v>0</v>
      </c>
      <c r="M381" s="348"/>
      <c r="N381" s="353">
        <f t="shared" si="56"/>
        <v>0</v>
      </c>
      <c r="O381" s="350">
        <v>0</v>
      </c>
      <c r="P381" s="350"/>
      <c r="Q381" s="351">
        <v>5.4213345054031077E-4</v>
      </c>
      <c r="R381" s="352">
        <f t="shared" si="59"/>
        <v>0</v>
      </c>
      <c r="S381" s="225">
        <v>0</v>
      </c>
      <c r="T381" s="226">
        <f t="shared" si="55"/>
        <v>0</v>
      </c>
      <c r="Y381" s="199"/>
      <c r="Z381" s="199"/>
    </row>
    <row r="382" spans="1:26" s="225" customFormat="1" ht="47.25" customHeight="1" outlineLevel="7" x14ac:dyDescent="0.2">
      <c r="A382" s="221"/>
      <c r="B382" s="227"/>
      <c r="C382" s="248"/>
      <c r="D382" s="248"/>
      <c r="E382" s="254"/>
      <c r="F382" s="265"/>
      <c r="G382" s="270"/>
      <c r="H382" s="270"/>
      <c r="I382" s="406" t="s">
        <v>81</v>
      </c>
      <c r="J382" s="346" t="s">
        <v>256</v>
      </c>
      <c r="K382" s="346">
        <v>171694</v>
      </c>
      <c r="L382" s="347">
        <f t="shared" si="51"/>
        <v>0</v>
      </c>
      <c r="M382" s="348"/>
      <c r="N382" s="353">
        <f t="shared" si="56"/>
        <v>0</v>
      </c>
      <c r="O382" s="350">
        <v>0</v>
      </c>
      <c r="P382" s="350"/>
      <c r="Q382" s="351">
        <v>3.6142230036020716E-4</v>
      </c>
      <c r="R382" s="352">
        <f t="shared" si="59"/>
        <v>0</v>
      </c>
      <c r="S382" s="225">
        <v>0</v>
      </c>
      <c r="T382" s="226">
        <f t="shared" si="55"/>
        <v>0</v>
      </c>
      <c r="Y382" s="199"/>
      <c r="Z382" s="199"/>
    </row>
    <row r="383" spans="1:26" s="225" customFormat="1" ht="47.25" customHeight="1" outlineLevel="7" x14ac:dyDescent="0.2">
      <c r="A383" s="221"/>
      <c r="B383" s="227"/>
      <c r="C383" s="248"/>
      <c r="D383" s="248"/>
      <c r="E383" s="254"/>
      <c r="F383" s="265"/>
      <c r="G383" s="270"/>
      <c r="H383" s="270"/>
      <c r="I383" s="406" t="s">
        <v>82</v>
      </c>
      <c r="J383" s="346" t="s">
        <v>263</v>
      </c>
      <c r="K383" s="346">
        <v>12</v>
      </c>
      <c r="L383" s="347">
        <f t="shared" si="51"/>
        <v>0</v>
      </c>
      <c r="M383" s="348"/>
      <c r="N383" s="353">
        <f t="shared" si="56"/>
        <v>0</v>
      </c>
      <c r="O383" s="350">
        <v>0</v>
      </c>
      <c r="P383" s="350"/>
      <c r="Q383" s="351">
        <v>4.517778754502591E-4</v>
      </c>
      <c r="R383" s="352">
        <f t="shared" si="59"/>
        <v>0</v>
      </c>
      <c r="S383" s="225">
        <v>0</v>
      </c>
      <c r="T383" s="226">
        <f t="shared" si="55"/>
        <v>0</v>
      </c>
      <c r="Y383" s="199"/>
      <c r="Z383" s="199"/>
    </row>
    <row r="384" spans="1:26" s="225" customFormat="1" ht="47.25" customHeight="1" outlineLevel="7" x14ac:dyDescent="0.2">
      <c r="A384" s="221"/>
      <c r="B384" s="227"/>
      <c r="C384" s="248"/>
      <c r="D384" s="248"/>
      <c r="E384" s="254"/>
      <c r="F384" s="265"/>
      <c r="G384" s="270"/>
      <c r="H384" s="270"/>
      <c r="I384" s="406" t="s">
        <v>83</v>
      </c>
      <c r="J384" s="346" t="s">
        <v>257</v>
      </c>
      <c r="K384" s="346">
        <v>100</v>
      </c>
      <c r="L384" s="347">
        <f t="shared" si="51"/>
        <v>0</v>
      </c>
      <c r="M384" s="348"/>
      <c r="N384" s="353">
        <f t="shared" si="56"/>
        <v>10</v>
      </c>
      <c r="O384" s="350">
        <v>10</v>
      </c>
      <c r="P384" s="350"/>
      <c r="Q384" s="351">
        <v>6.7766681317538862E-4</v>
      </c>
      <c r="R384" s="352">
        <f t="shared" si="59"/>
        <v>0.1</v>
      </c>
      <c r="S384" s="225">
        <v>7</v>
      </c>
      <c r="T384" s="226">
        <f t="shared" si="55"/>
        <v>-3</v>
      </c>
      <c r="Y384" s="199"/>
      <c r="Z384" s="199"/>
    </row>
    <row r="385" spans="1:26" s="225" customFormat="1" ht="47.25" customHeight="1" outlineLevel="5" x14ac:dyDescent="0.2">
      <c r="A385" s="221"/>
      <c r="B385" s="227"/>
      <c r="C385" s="248"/>
      <c r="D385" s="248"/>
      <c r="E385" s="254"/>
      <c r="F385" s="265"/>
      <c r="G385" s="270"/>
      <c r="H385" s="270"/>
      <c r="I385" s="409" t="s">
        <v>91</v>
      </c>
      <c r="J385" s="365"/>
      <c r="K385" s="365"/>
      <c r="L385" s="366">
        <f t="shared" si="51"/>
        <v>0</v>
      </c>
      <c r="M385" s="367">
        <v>0.93700000000000006</v>
      </c>
      <c r="N385" s="365">
        <f t="shared" si="56"/>
        <v>0</v>
      </c>
      <c r="O385" s="368"/>
      <c r="P385" s="368"/>
      <c r="Q385" s="369">
        <v>4.4531804176806637E-3</v>
      </c>
      <c r="R385" s="370">
        <f>SUMPRODUCT(R386:R392,Q386:Q392)/Q385</f>
        <v>0.98949905459143583</v>
      </c>
      <c r="T385" s="226">
        <f t="shared" si="55"/>
        <v>0</v>
      </c>
      <c r="Y385" s="199"/>
      <c r="Z385" s="199"/>
    </row>
    <row r="386" spans="1:26" s="225" customFormat="1" ht="47.25" customHeight="1" outlineLevel="7" x14ac:dyDescent="0.2">
      <c r="A386" s="221"/>
      <c r="B386" s="227"/>
      <c r="C386" s="248"/>
      <c r="D386" s="248"/>
      <c r="E386" s="254"/>
      <c r="F386" s="265"/>
      <c r="G386" s="270"/>
      <c r="H386" s="270"/>
      <c r="I386" s="406" t="s">
        <v>72</v>
      </c>
      <c r="J386" s="346" t="s">
        <v>256</v>
      </c>
      <c r="K386" s="346">
        <v>169239</v>
      </c>
      <c r="L386" s="347">
        <f t="shared" si="51"/>
        <v>169239</v>
      </c>
      <c r="M386" s="348">
        <v>1</v>
      </c>
      <c r="N386" s="353">
        <f t="shared" si="56"/>
        <v>0</v>
      </c>
      <c r="O386" s="350">
        <v>169239</v>
      </c>
      <c r="P386" s="350"/>
      <c r="Q386" s="351">
        <v>4.4531804176806643E-4</v>
      </c>
      <c r="R386" s="352">
        <f t="shared" ref="R386:R392" si="60">O386/K386</f>
        <v>1</v>
      </c>
      <c r="S386" s="225">
        <v>167795</v>
      </c>
      <c r="T386" s="226">
        <f t="shared" si="55"/>
        <v>-1444</v>
      </c>
      <c r="Y386" s="199"/>
      <c r="Z386" s="199"/>
    </row>
    <row r="387" spans="1:26" s="225" customFormat="1" ht="47.25" customHeight="1" outlineLevel="7" x14ac:dyDescent="0.2">
      <c r="A387" s="221"/>
      <c r="B387" s="227"/>
      <c r="C387" s="248"/>
      <c r="D387" s="248"/>
      <c r="E387" s="254"/>
      <c r="F387" s="265"/>
      <c r="G387" s="270"/>
      <c r="H387" s="270"/>
      <c r="I387" s="406" t="s">
        <v>239</v>
      </c>
      <c r="J387" s="346" t="s">
        <v>263</v>
      </c>
      <c r="K387" s="346">
        <v>28</v>
      </c>
      <c r="L387" s="347">
        <f t="shared" si="51"/>
        <v>28</v>
      </c>
      <c r="M387" s="348">
        <v>1</v>
      </c>
      <c r="N387" s="353">
        <f t="shared" si="56"/>
        <v>0</v>
      </c>
      <c r="O387" s="350">
        <v>28</v>
      </c>
      <c r="P387" s="350"/>
      <c r="Q387" s="351">
        <v>2.2265902088403316E-4</v>
      </c>
      <c r="R387" s="352">
        <f t="shared" si="60"/>
        <v>1</v>
      </c>
      <c r="S387" s="225">
        <v>28</v>
      </c>
      <c r="T387" s="226">
        <f t="shared" si="55"/>
        <v>0</v>
      </c>
      <c r="Y387" s="199"/>
      <c r="Z387" s="199"/>
    </row>
    <row r="388" spans="1:26" s="225" customFormat="1" ht="47.25" customHeight="1" outlineLevel="7" x14ac:dyDescent="0.2">
      <c r="A388" s="221"/>
      <c r="B388" s="227"/>
      <c r="C388" s="248"/>
      <c r="D388" s="248"/>
      <c r="E388" s="254"/>
      <c r="F388" s="265"/>
      <c r="G388" s="270"/>
      <c r="H388" s="270"/>
      <c r="I388" s="406" t="s">
        <v>75</v>
      </c>
      <c r="J388" s="346" t="s">
        <v>256</v>
      </c>
      <c r="K388" s="346">
        <v>169239</v>
      </c>
      <c r="L388" s="347">
        <f t="shared" si="51"/>
        <v>169239</v>
      </c>
      <c r="M388" s="348">
        <v>1</v>
      </c>
      <c r="N388" s="353">
        <v>0</v>
      </c>
      <c r="O388" s="350">
        <v>169238.6</v>
      </c>
      <c r="P388" s="350"/>
      <c r="Q388" s="351">
        <v>1.7812721670722657E-3</v>
      </c>
      <c r="R388" s="352">
        <f t="shared" si="60"/>
        <v>0.99999763647858952</v>
      </c>
      <c r="S388" s="225">
        <v>167795</v>
      </c>
      <c r="T388" s="226">
        <f t="shared" si="55"/>
        <v>-1443.6000000000058</v>
      </c>
      <c r="Y388" s="199"/>
      <c r="Z388" s="199"/>
    </row>
    <row r="389" spans="1:26" s="225" customFormat="1" ht="47.25" customHeight="1" outlineLevel="7" x14ac:dyDescent="0.2">
      <c r="A389" s="221"/>
      <c r="B389" s="227"/>
      <c r="C389" s="248"/>
      <c r="D389" s="248"/>
      <c r="E389" s="254"/>
      <c r="F389" s="265"/>
      <c r="G389" s="270"/>
      <c r="H389" s="270"/>
      <c r="I389" s="406" t="s">
        <v>80</v>
      </c>
      <c r="J389" s="346" t="s">
        <v>256</v>
      </c>
      <c r="K389" s="346">
        <v>169239</v>
      </c>
      <c r="L389" s="347">
        <f t="shared" si="51"/>
        <v>169239</v>
      </c>
      <c r="M389" s="348">
        <v>1</v>
      </c>
      <c r="N389" s="353">
        <f t="shared" si="56"/>
        <v>0</v>
      </c>
      <c r="O389" s="350">
        <v>169239</v>
      </c>
      <c r="P389" s="350"/>
      <c r="Q389" s="351">
        <v>5.3438165012167959E-4</v>
      </c>
      <c r="R389" s="352">
        <f t="shared" si="60"/>
        <v>1</v>
      </c>
      <c r="S389" s="225">
        <v>167795</v>
      </c>
      <c r="T389" s="226">
        <f t="shared" si="55"/>
        <v>-1444</v>
      </c>
      <c r="Y389" s="199"/>
      <c r="Z389" s="199"/>
    </row>
    <row r="390" spans="1:26" s="225" customFormat="1" ht="47.25" customHeight="1" outlineLevel="7" x14ac:dyDescent="0.2">
      <c r="A390" s="221"/>
      <c r="B390" s="227"/>
      <c r="C390" s="248"/>
      <c r="D390" s="248"/>
      <c r="E390" s="254"/>
      <c r="F390" s="265"/>
      <c r="G390" s="270"/>
      <c r="H390" s="270"/>
      <c r="I390" s="406" t="s">
        <v>81</v>
      </c>
      <c r="J390" s="346" t="s">
        <v>256</v>
      </c>
      <c r="K390" s="346">
        <v>169239</v>
      </c>
      <c r="L390" s="347">
        <f t="shared" si="51"/>
        <v>169239</v>
      </c>
      <c r="M390" s="348">
        <v>1</v>
      </c>
      <c r="N390" s="353">
        <f t="shared" si="56"/>
        <v>0</v>
      </c>
      <c r="O390" s="350">
        <v>169239</v>
      </c>
      <c r="P390" s="350"/>
      <c r="Q390" s="351">
        <v>3.5625443341445306E-4</v>
      </c>
      <c r="R390" s="352">
        <f t="shared" si="60"/>
        <v>1</v>
      </c>
      <c r="S390" s="225">
        <v>0</v>
      </c>
      <c r="T390" s="226">
        <f t="shared" si="55"/>
        <v>-169239</v>
      </c>
      <c r="Y390" s="199"/>
      <c r="Z390" s="199"/>
    </row>
    <row r="391" spans="1:26" s="225" customFormat="1" ht="47.25" customHeight="1" outlineLevel="7" x14ac:dyDescent="0.2">
      <c r="A391" s="221"/>
      <c r="B391" s="227"/>
      <c r="C391" s="248"/>
      <c r="D391" s="248"/>
      <c r="E391" s="254"/>
      <c r="F391" s="265"/>
      <c r="G391" s="270"/>
      <c r="H391" s="270"/>
      <c r="I391" s="406" t="s">
        <v>82</v>
      </c>
      <c r="J391" s="346" t="s">
        <v>263</v>
      </c>
      <c r="K391" s="346">
        <v>28</v>
      </c>
      <c r="L391" s="347">
        <f t="shared" si="51"/>
        <v>28</v>
      </c>
      <c r="M391" s="348">
        <v>1</v>
      </c>
      <c r="N391" s="353">
        <f t="shared" si="56"/>
        <v>0</v>
      </c>
      <c r="O391" s="350">
        <v>28</v>
      </c>
      <c r="P391" s="350"/>
      <c r="Q391" s="351">
        <v>4.4531804176806643E-4</v>
      </c>
      <c r="R391" s="352">
        <f t="shared" si="60"/>
        <v>1</v>
      </c>
      <c r="S391" s="225">
        <v>0</v>
      </c>
      <c r="T391" s="226">
        <f t="shared" si="55"/>
        <v>-28</v>
      </c>
      <c r="Y391" s="199"/>
      <c r="Z391" s="199"/>
    </row>
    <row r="392" spans="1:26" s="225" customFormat="1" ht="47.25" customHeight="1" outlineLevel="7" x14ac:dyDescent="0.2">
      <c r="A392" s="221"/>
      <c r="B392" s="227"/>
      <c r="C392" s="248"/>
      <c r="D392" s="248"/>
      <c r="E392" s="254"/>
      <c r="F392" s="265"/>
      <c r="G392" s="270"/>
      <c r="H392" s="270"/>
      <c r="I392" s="406" t="s">
        <v>83</v>
      </c>
      <c r="J392" s="346" t="s">
        <v>257</v>
      </c>
      <c r="K392" s="346">
        <v>100</v>
      </c>
      <c r="L392" s="347">
        <f t="shared" si="51"/>
        <v>57.999999999999993</v>
      </c>
      <c r="M392" s="348">
        <v>0.57999999999999996</v>
      </c>
      <c r="N392" s="353">
        <f t="shared" si="56"/>
        <v>35.000000000000007</v>
      </c>
      <c r="O392" s="350">
        <v>93</v>
      </c>
      <c r="P392" s="350"/>
      <c r="Q392" s="351">
        <v>6.6797706265209948E-4</v>
      </c>
      <c r="R392" s="352">
        <f t="shared" si="60"/>
        <v>0.93</v>
      </c>
      <c r="S392" s="225">
        <v>48</v>
      </c>
      <c r="T392" s="226">
        <f t="shared" si="55"/>
        <v>-45</v>
      </c>
      <c r="Y392" s="199"/>
      <c r="Z392" s="199"/>
    </row>
    <row r="393" spans="1:26" s="225" customFormat="1" ht="47.25" customHeight="1" outlineLevel="5" x14ac:dyDescent="0.2">
      <c r="A393" s="221"/>
      <c r="B393" s="227"/>
      <c r="C393" s="248"/>
      <c r="D393" s="248"/>
      <c r="E393" s="254"/>
      <c r="F393" s="265"/>
      <c r="G393" s="270"/>
      <c r="H393" s="270"/>
      <c r="I393" s="409" t="s">
        <v>92</v>
      </c>
      <c r="J393" s="365"/>
      <c r="K393" s="365"/>
      <c r="L393" s="366">
        <f t="shared" si="51"/>
        <v>0</v>
      </c>
      <c r="M393" s="367">
        <v>0.94389999999999996</v>
      </c>
      <c r="N393" s="365">
        <f t="shared" si="56"/>
        <v>0</v>
      </c>
      <c r="O393" s="368"/>
      <c r="P393" s="368"/>
      <c r="Q393" s="369">
        <v>3.0277279937889214E-3</v>
      </c>
      <c r="R393" s="370">
        <f>SUMPRODUCT(R394:R400,Q394:Q400)/Q393</f>
        <v>0.99039895364399555</v>
      </c>
      <c r="T393" s="226">
        <f t="shared" si="55"/>
        <v>0</v>
      </c>
      <c r="Y393" s="199"/>
      <c r="Z393" s="199"/>
    </row>
    <row r="394" spans="1:26" s="225" customFormat="1" ht="47.25" customHeight="1" outlineLevel="7" x14ac:dyDescent="0.2">
      <c r="A394" s="221"/>
      <c r="B394" s="227"/>
      <c r="C394" s="248"/>
      <c r="D394" s="248"/>
      <c r="E394" s="254"/>
      <c r="F394" s="265"/>
      <c r="G394" s="270"/>
      <c r="H394" s="270"/>
      <c r="I394" s="406" t="s">
        <v>72</v>
      </c>
      <c r="J394" s="346" t="s">
        <v>256</v>
      </c>
      <c r="K394" s="346">
        <v>115066</v>
      </c>
      <c r="L394" s="347">
        <f t="shared" si="51"/>
        <v>115066</v>
      </c>
      <c r="M394" s="348">
        <v>1</v>
      </c>
      <c r="N394" s="353">
        <f t="shared" si="56"/>
        <v>0</v>
      </c>
      <c r="O394" s="350">
        <v>115066</v>
      </c>
      <c r="P394" s="350"/>
      <c r="Q394" s="351">
        <v>3.0277279937889211E-4</v>
      </c>
      <c r="R394" s="352">
        <f t="shared" ref="R394:R400" si="61">O394/K394</f>
        <v>1</v>
      </c>
      <c r="S394" s="225">
        <v>115066</v>
      </c>
      <c r="T394" s="226">
        <f t="shared" si="55"/>
        <v>0</v>
      </c>
      <c r="Y394" s="199"/>
      <c r="Z394" s="199"/>
    </row>
    <row r="395" spans="1:26" s="225" customFormat="1" ht="47.25" customHeight="1" outlineLevel="7" x14ac:dyDescent="0.2">
      <c r="A395" s="221"/>
      <c r="B395" s="227"/>
      <c r="C395" s="248"/>
      <c r="D395" s="248"/>
      <c r="E395" s="254"/>
      <c r="F395" s="265"/>
      <c r="G395" s="270"/>
      <c r="H395" s="270"/>
      <c r="I395" s="406" t="s">
        <v>239</v>
      </c>
      <c r="J395" s="346" t="s">
        <v>263</v>
      </c>
      <c r="K395" s="346">
        <v>20</v>
      </c>
      <c r="L395" s="347">
        <f t="shared" si="51"/>
        <v>20</v>
      </c>
      <c r="M395" s="348">
        <v>1</v>
      </c>
      <c r="N395" s="353">
        <f t="shared" si="56"/>
        <v>0</v>
      </c>
      <c r="O395" s="350">
        <v>20</v>
      </c>
      <c r="P395" s="350"/>
      <c r="Q395" s="351">
        <v>1.5138639968944605E-4</v>
      </c>
      <c r="R395" s="352">
        <f t="shared" si="61"/>
        <v>1</v>
      </c>
      <c r="S395" s="225">
        <v>20</v>
      </c>
      <c r="T395" s="226">
        <f t="shared" si="55"/>
        <v>0</v>
      </c>
      <c r="Y395" s="199"/>
      <c r="Z395" s="199"/>
    </row>
    <row r="396" spans="1:26" s="225" customFormat="1" ht="47.25" customHeight="1" outlineLevel="7" x14ac:dyDescent="0.2">
      <c r="A396" s="221"/>
      <c r="B396" s="227"/>
      <c r="C396" s="248"/>
      <c r="D396" s="248"/>
      <c r="E396" s="254"/>
      <c r="F396" s="265"/>
      <c r="G396" s="270"/>
      <c r="H396" s="270"/>
      <c r="I396" s="406" t="s">
        <v>75</v>
      </c>
      <c r="J396" s="346" t="s">
        <v>256</v>
      </c>
      <c r="K396" s="346">
        <v>115066</v>
      </c>
      <c r="L396" s="347">
        <f t="shared" si="51"/>
        <v>114950.93399999999</v>
      </c>
      <c r="M396" s="348">
        <v>0.999</v>
      </c>
      <c r="N396" s="353">
        <v>0</v>
      </c>
      <c r="O396" s="350">
        <v>114950.6</v>
      </c>
      <c r="P396" s="350"/>
      <c r="Q396" s="351">
        <v>1.2110911975155684E-3</v>
      </c>
      <c r="R396" s="352">
        <f t="shared" si="61"/>
        <v>0.99899709731806097</v>
      </c>
      <c r="S396" s="225">
        <v>113646</v>
      </c>
      <c r="T396" s="226">
        <f t="shared" si="55"/>
        <v>-1304.6000000000058</v>
      </c>
      <c r="Y396" s="199"/>
      <c r="Z396" s="199"/>
    </row>
    <row r="397" spans="1:26" s="225" customFormat="1" ht="47.25" customHeight="1" outlineLevel="7" x14ac:dyDescent="0.2">
      <c r="A397" s="221"/>
      <c r="B397" s="227"/>
      <c r="C397" s="248"/>
      <c r="D397" s="248"/>
      <c r="E397" s="254"/>
      <c r="F397" s="265"/>
      <c r="G397" s="270"/>
      <c r="H397" s="270"/>
      <c r="I397" s="406" t="s">
        <v>80</v>
      </c>
      <c r="J397" s="346" t="s">
        <v>256</v>
      </c>
      <c r="K397" s="346">
        <v>115066</v>
      </c>
      <c r="L397" s="347">
        <f t="shared" si="51"/>
        <v>114950.93399999999</v>
      </c>
      <c r="M397" s="348">
        <v>0.999</v>
      </c>
      <c r="N397" s="353">
        <f t="shared" si="56"/>
        <v>6.6000000006170012E-2</v>
      </c>
      <c r="O397" s="350">
        <v>114951</v>
      </c>
      <c r="P397" s="350"/>
      <c r="Q397" s="351">
        <v>3.6332735925467043E-4</v>
      </c>
      <c r="R397" s="352">
        <f t="shared" si="61"/>
        <v>0.99900057358385619</v>
      </c>
      <c r="S397" s="225">
        <v>113646</v>
      </c>
      <c r="T397" s="226">
        <f t="shared" si="55"/>
        <v>-1305</v>
      </c>
      <c r="Y397" s="199"/>
      <c r="Z397" s="199"/>
    </row>
    <row r="398" spans="1:26" s="225" customFormat="1" ht="47.25" customHeight="1" outlineLevel="7" x14ac:dyDescent="0.2">
      <c r="A398" s="221"/>
      <c r="B398" s="227"/>
      <c r="C398" s="248"/>
      <c r="D398" s="248"/>
      <c r="E398" s="254"/>
      <c r="F398" s="265"/>
      <c r="G398" s="270"/>
      <c r="H398" s="270"/>
      <c r="I398" s="406" t="s">
        <v>81</v>
      </c>
      <c r="J398" s="346" t="s">
        <v>256</v>
      </c>
      <c r="K398" s="346">
        <v>115066</v>
      </c>
      <c r="L398" s="347">
        <f t="shared" si="51"/>
        <v>114950.93399999999</v>
      </c>
      <c r="M398" s="348">
        <v>0.999</v>
      </c>
      <c r="N398" s="353">
        <f t="shared" si="56"/>
        <v>6.6000000006170012E-2</v>
      </c>
      <c r="O398" s="350">
        <v>114951</v>
      </c>
      <c r="P398" s="350"/>
      <c r="Q398" s="351">
        <v>2.4221823950311362E-4</v>
      </c>
      <c r="R398" s="352">
        <f t="shared" si="61"/>
        <v>0.99900057358385619</v>
      </c>
      <c r="S398" s="225">
        <v>113646</v>
      </c>
      <c r="T398" s="226">
        <f t="shared" si="55"/>
        <v>-1305</v>
      </c>
      <c r="Y398" s="199"/>
      <c r="Z398" s="199"/>
    </row>
    <row r="399" spans="1:26" s="225" customFormat="1" ht="47.25" customHeight="1" outlineLevel="7" x14ac:dyDescent="0.2">
      <c r="A399" s="221"/>
      <c r="B399" s="227"/>
      <c r="C399" s="248"/>
      <c r="D399" s="248"/>
      <c r="E399" s="254"/>
      <c r="F399" s="265"/>
      <c r="G399" s="270"/>
      <c r="H399" s="270"/>
      <c r="I399" s="406" t="s">
        <v>82</v>
      </c>
      <c r="J399" s="346" t="s">
        <v>263</v>
      </c>
      <c r="K399" s="346">
        <v>20</v>
      </c>
      <c r="L399" s="347">
        <f t="shared" si="51"/>
        <v>20</v>
      </c>
      <c r="M399" s="348">
        <v>1</v>
      </c>
      <c r="N399" s="353">
        <f t="shared" si="56"/>
        <v>0</v>
      </c>
      <c r="O399" s="350">
        <v>20</v>
      </c>
      <c r="P399" s="350"/>
      <c r="Q399" s="351">
        <v>3.0277279937889211E-4</v>
      </c>
      <c r="R399" s="352">
        <f t="shared" si="61"/>
        <v>1</v>
      </c>
      <c r="S399" s="225">
        <v>20</v>
      </c>
      <c r="T399" s="226">
        <f t="shared" si="55"/>
        <v>0</v>
      </c>
      <c r="Y399" s="199"/>
      <c r="Z399" s="199"/>
    </row>
    <row r="400" spans="1:26" s="225" customFormat="1" ht="47.25" customHeight="1" outlineLevel="7" x14ac:dyDescent="0.2">
      <c r="A400" s="221"/>
      <c r="B400" s="227"/>
      <c r="C400" s="248"/>
      <c r="D400" s="248"/>
      <c r="E400" s="254"/>
      <c r="F400" s="265"/>
      <c r="G400" s="270"/>
      <c r="H400" s="270"/>
      <c r="I400" s="406" t="s">
        <v>83</v>
      </c>
      <c r="J400" s="346" t="s">
        <v>257</v>
      </c>
      <c r="K400" s="346">
        <v>100</v>
      </c>
      <c r="L400" s="347">
        <f t="shared" si="51"/>
        <v>63</v>
      </c>
      <c r="M400" s="348">
        <v>0.63</v>
      </c>
      <c r="N400" s="353">
        <f t="shared" si="56"/>
        <v>31</v>
      </c>
      <c r="O400" s="350">
        <v>94</v>
      </c>
      <c r="P400" s="350"/>
      <c r="Q400" s="351">
        <v>4.5415919906833813E-4</v>
      </c>
      <c r="R400" s="352">
        <f t="shared" si="61"/>
        <v>0.94</v>
      </c>
      <c r="S400" s="225">
        <v>62</v>
      </c>
      <c r="T400" s="226">
        <f t="shared" si="55"/>
        <v>-32</v>
      </c>
      <c r="Y400" s="199"/>
      <c r="Z400" s="199"/>
    </row>
    <row r="401" spans="1:26" s="225" customFormat="1" ht="47.25" customHeight="1" outlineLevel="5" x14ac:dyDescent="0.2">
      <c r="A401" s="221"/>
      <c r="B401" s="227"/>
      <c r="C401" s="248"/>
      <c r="D401" s="248"/>
      <c r="E401" s="254"/>
      <c r="F401" s="265"/>
      <c r="G401" s="270"/>
      <c r="H401" s="270"/>
      <c r="I401" s="409" t="s">
        <v>93</v>
      </c>
      <c r="J401" s="365"/>
      <c r="K401" s="365"/>
      <c r="L401" s="366">
        <f t="shared" ref="L401:L464" si="62">M401*K401</f>
        <v>0</v>
      </c>
      <c r="M401" s="367">
        <v>0.94120000000000004</v>
      </c>
      <c r="N401" s="365">
        <f t="shared" si="56"/>
        <v>0</v>
      </c>
      <c r="O401" s="368"/>
      <c r="P401" s="368"/>
      <c r="Q401" s="369">
        <v>1.894691585010038E-3</v>
      </c>
      <c r="R401" s="370">
        <f>SUMPRODUCT(R402:R408,Q402:Q408)/Q401</f>
        <v>0.98770361366352144</v>
      </c>
      <c r="T401" s="226">
        <f t="shared" si="55"/>
        <v>0</v>
      </c>
      <c r="Y401" s="199"/>
      <c r="Z401" s="199"/>
    </row>
    <row r="402" spans="1:26" s="225" customFormat="1" ht="47.25" customHeight="1" outlineLevel="7" x14ac:dyDescent="0.2">
      <c r="A402" s="221"/>
      <c r="B402" s="227"/>
      <c r="C402" s="248"/>
      <c r="D402" s="248"/>
      <c r="E402" s="254"/>
      <c r="F402" s="265"/>
      <c r="G402" s="270"/>
      <c r="H402" s="270"/>
      <c r="I402" s="406" t="s">
        <v>72</v>
      </c>
      <c r="J402" s="346" t="s">
        <v>256</v>
      </c>
      <c r="K402" s="346">
        <v>72807</v>
      </c>
      <c r="L402" s="347">
        <f t="shared" si="62"/>
        <v>72807</v>
      </c>
      <c r="M402" s="348">
        <v>1</v>
      </c>
      <c r="N402" s="353">
        <f t="shared" si="56"/>
        <v>0</v>
      </c>
      <c r="O402" s="350">
        <v>72807</v>
      </c>
      <c r="P402" s="350"/>
      <c r="Q402" s="351">
        <v>1.8946915850100382E-4</v>
      </c>
      <c r="R402" s="352">
        <f t="shared" ref="R402:R408" si="63">O402/K402</f>
        <v>1</v>
      </c>
      <c r="S402" s="225">
        <v>72293</v>
      </c>
      <c r="T402" s="226">
        <f t="shared" si="55"/>
        <v>-514</v>
      </c>
      <c r="Y402" s="199"/>
      <c r="Z402" s="199"/>
    </row>
    <row r="403" spans="1:26" s="225" customFormat="1" ht="47.25" customHeight="1" outlineLevel="7" x14ac:dyDescent="0.2">
      <c r="A403" s="221"/>
      <c r="B403" s="227"/>
      <c r="C403" s="248"/>
      <c r="D403" s="248"/>
      <c r="E403" s="254"/>
      <c r="F403" s="265"/>
      <c r="G403" s="270"/>
      <c r="H403" s="270"/>
      <c r="I403" s="406" t="s">
        <v>239</v>
      </c>
      <c r="J403" s="346" t="s">
        <v>263</v>
      </c>
      <c r="K403" s="346">
        <v>10</v>
      </c>
      <c r="L403" s="347">
        <f t="shared" si="62"/>
        <v>10</v>
      </c>
      <c r="M403" s="348">
        <v>1</v>
      </c>
      <c r="N403" s="353">
        <f t="shared" si="56"/>
        <v>0</v>
      </c>
      <c r="O403" s="350">
        <v>10</v>
      </c>
      <c r="P403" s="350"/>
      <c r="Q403" s="351">
        <v>9.4734579250501912E-5</v>
      </c>
      <c r="R403" s="352">
        <f t="shared" si="63"/>
        <v>1</v>
      </c>
      <c r="S403" s="225">
        <v>10</v>
      </c>
      <c r="T403" s="226">
        <f t="shared" si="55"/>
        <v>0</v>
      </c>
      <c r="Y403" s="199"/>
      <c r="Z403" s="199"/>
    </row>
    <row r="404" spans="1:26" s="225" customFormat="1" ht="47.25" customHeight="1" outlineLevel="7" x14ac:dyDescent="0.2">
      <c r="A404" s="221"/>
      <c r="B404" s="227"/>
      <c r="C404" s="248"/>
      <c r="D404" s="248"/>
      <c r="E404" s="254"/>
      <c r="F404" s="265"/>
      <c r="G404" s="270"/>
      <c r="H404" s="270"/>
      <c r="I404" s="406" t="s">
        <v>75</v>
      </c>
      <c r="J404" s="346" t="s">
        <v>256</v>
      </c>
      <c r="K404" s="346">
        <v>72807</v>
      </c>
      <c r="L404" s="347">
        <f t="shared" si="62"/>
        <v>72406.561500000011</v>
      </c>
      <c r="M404" s="348">
        <v>0.99450000000000005</v>
      </c>
      <c r="N404" s="353">
        <f t="shared" si="56"/>
        <v>0.43849999998928979</v>
      </c>
      <c r="O404" s="350">
        <v>72407</v>
      </c>
      <c r="P404" s="350"/>
      <c r="Q404" s="351">
        <v>7.578766340040153E-4</v>
      </c>
      <c r="R404" s="352">
        <f t="shared" si="63"/>
        <v>0.99450602277253564</v>
      </c>
      <c r="S404" s="225">
        <v>72293</v>
      </c>
      <c r="T404" s="226">
        <f t="shared" si="55"/>
        <v>-114</v>
      </c>
      <c r="Y404" s="199"/>
      <c r="Z404" s="199"/>
    </row>
    <row r="405" spans="1:26" s="225" customFormat="1" ht="47.25" customHeight="1" outlineLevel="7" x14ac:dyDescent="0.2">
      <c r="A405" s="221"/>
      <c r="B405" s="227"/>
      <c r="C405" s="248"/>
      <c r="D405" s="248"/>
      <c r="E405" s="254"/>
      <c r="F405" s="265"/>
      <c r="G405" s="270"/>
      <c r="H405" s="270"/>
      <c r="I405" s="406" t="s">
        <v>80</v>
      </c>
      <c r="J405" s="346" t="s">
        <v>256</v>
      </c>
      <c r="K405" s="346">
        <v>72807</v>
      </c>
      <c r="L405" s="347">
        <f t="shared" si="62"/>
        <v>72406.561500000011</v>
      </c>
      <c r="M405" s="348">
        <v>0.99450000000000005</v>
      </c>
      <c r="N405" s="353">
        <f t="shared" si="56"/>
        <v>0.43849999998928979</v>
      </c>
      <c r="O405" s="350">
        <v>72407</v>
      </c>
      <c r="P405" s="350"/>
      <c r="Q405" s="351">
        <v>2.2736299020120453E-4</v>
      </c>
      <c r="R405" s="352">
        <f t="shared" si="63"/>
        <v>0.99450602277253564</v>
      </c>
      <c r="S405" s="225">
        <v>72293</v>
      </c>
      <c r="T405" s="226">
        <f t="shared" si="55"/>
        <v>-114</v>
      </c>
      <c r="Y405" s="199"/>
      <c r="Z405" s="199"/>
    </row>
    <row r="406" spans="1:26" s="225" customFormat="1" ht="47.25" customHeight="1" outlineLevel="7" x14ac:dyDescent="0.2">
      <c r="A406" s="221"/>
      <c r="B406" s="227"/>
      <c r="C406" s="248"/>
      <c r="D406" s="248"/>
      <c r="E406" s="254"/>
      <c r="F406" s="265"/>
      <c r="G406" s="270"/>
      <c r="H406" s="270"/>
      <c r="I406" s="406" t="s">
        <v>81</v>
      </c>
      <c r="J406" s="346" t="s">
        <v>256</v>
      </c>
      <c r="K406" s="346">
        <v>72807</v>
      </c>
      <c r="L406" s="347">
        <f t="shared" si="62"/>
        <v>72406.561500000011</v>
      </c>
      <c r="M406" s="348">
        <v>0.99450000000000005</v>
      </c>
      <c r="N406" s="353">
        <f t="shared" si="56"/>
        <v>0.43849999998928979</v>
      </c>
      <c r="O406" s="350">
        <v>72407</v>
      </c>
      <c r="P406" s="350"/>
      <c r="Q406" s="351">
        <v>1.5157532680080304E-4</v>
      </c>
      <c r="R406" s="352">
        <f t="shared" si="63"/>
        <v>0.99450602277253564</v>
      </c>
      <c r="S406" s="225">
        <v>72293</v>
      </c>
      <c r="T406" s="226">
        <f t="shared" si="55"/>
        <v>-114</v>
      </c>
      <c r="Y406" s="199"/>
      <c r="Z406" s="199"/>
    </row>
    <row r="407" spans="1:26" s="225" customFormat="1" ht="47.25" customHeight="1" outlineLevel="7" x14ac:dyDescent="0.2">
      <c r="A407" s="221"/>
      <c r="B407" s="227"/>
      <c r="C407" s="248"/>
      <c r="D407" s="248"/>
      <c r="E407" s="254"/>
      <c r="F407" s="265"/>
      <c r="G407" s="270"/>
      <c r="H407" s="270"/>
      <c r="I407" s="406" t="s">
        <v>82</v>
      </c>
      <c r="J407" s="346" t="s">
        <v>263</v>
      </c>
      <c r="K407" s="346">
        <v>10</v>
      </c>
      <c r="L407" s="347">
        <f t="shared" si="62"/>
        <v>10</v>
      </c>
      <c r="M407" s="348">
        <v>1</v>
      </c>
      <c r="N407" s="353">
        <f t="shared" si="56"/>
        <v>0</v>
      </c>
      <c r="O407" s="350">
        <v>10</v>
      </c>
      <c r="P407" s="350"/>
      <c r="Q407" s="351">
        <v>1.8946915850100382E-4</v>
      </c>
      <c r="R407" s="352">
        <f t="shared" si="63"/>
        <v>1</v>
      </c>
      <c r="S407" s="225">
        <v>10</v>
      </c>
      <c r="T407" s="226">
        <f t="shared" si="55"/>
        <v>0</v>
      </c>
      <c r="Y407" s="199"/>
      <c r="Z407" s="199"/>
    </row>
    <row r="408" spans="1:26" s="225" customFormat="1" ht="47.25" customHeight="1" outlineLevel="7" x14ac:dyDescent="0.2">
      <c r="A408" s="221"/>
      <c r="B408" s="227"/>
      <c r="C408" s="248"/>
      <c r="D408" s="248"/>
      <c r="E408" s="254"/>
      <c r="F408" s="265"/>
      <c r="G408" s="270"/>
      <c r="H408" s="270"/>
      <c r="I408" s="406" t="s">
        <v>83</v>
      </c>
      <c r="J408" s="346" t="s">
        <v>257</v>
      </c>
      <c r="K408" s="346">
        <v>100</v>
      </c>
      <c r="L408" s="347">
        <f t="shared" si="62"/>
        <v>63</v>
      </c>
      <c r="M408" s="348">
        <v>0.63</v>
      </c>
      <c r="N408" s="353">
        <f t="shared" si="56"/>
        <v>31</v>
      </c>
      <c r="O408" s="350">
        <v>94</v>
      </c>
      <c r="P408" s="350"/>
      <c r="Q408" s="351">
        <v>2.8420373775150574E-4</v>
      </c>
      <c r="R408" s="352">
        <f t="shared" si="63"/>
        <v>0.94</v>
      </c>
      <c r="S408" s="225">
        <v>62</v>
      </c>
      <c r="T408" s="226">
        <f t="shared" si="55"/>
        <v>-32</v>
      </c>
      <c r="Y408" s="199"/>
      <c r="Z408" s="199"/>
    </row>
    <row r="409" spans="1:26" s="225" customFormat="1" ht="47.25" customHeight="1" outlineLevel="5" x14ac:dyDescent="0.2">
      <c r="A409" s="221"/>
      <c r="B409" s="227"/>
      <c r="C409" s="248"/>
      <c r="D409" s="248"/>
      <c r="E409" s="254"/>
      <c r="F409" s="265"/>
      <c r="G409" s="270"/>
      <c r="H409" s="270"/>
      <c r="I409" s="409" t="s">
        <v>94</v>
      </c>
      <c r="J409" s="365"/>
      <c r="K409" s="365"/>
      <c r="L409" s="366">
        <f t="shared" si="62"/>
        <v>0</v>
      </c>
      <c r="M409" s="367">
        <v>0.94369999999999998</v>
      </c>
      <c r="N409" s="365">
        <f t="shared" si="56"/>
        <v>0</v>
      </c>
      <c r="O409" s="368"/>
      <c r="P409" s="368"/>
      <c r="Q409" s="369">
        <v>4.2566751714948597E-3</v>
      </c>
      <c r="R409" s="370">
        <f>SUMPRODUCT(R410:R416,Q410:Q416)/Q409</f>
        <v>0.99015881091172064</v>
      </c>
      <c r="T409" s="226">
        <f t="shared" si="55"/>
        <v>0</v>
      </c>
      <c r="Y409" s="199"/>
      <c r="Z409" s="199"/>
    </row>
    <row r="410" spans="1:26" s="225" customFormat="1" ht="47.25" customHeight="1" outlineLevel="7" x14ac:dyDescent="0.2">
      <c r="A410" s="221"/>
      <c r="B410" s="227"/>
      <c r="C410" s="248"/>
      <c r="D410" s="248"/>
      <c r="E410" s="254"/>
      <c r="F410" s="265"/>
      <c r="G410" s="270"/>
      <c r="H410" s="270"/>
      <c r="I410" s="406" t="s">
        <v>72</v>
      </c>
      <c r="J410" s="346" t="s">
        <v>256</v>
      </c>
      <c r="K410" s="346">
        <v>161771</v>
      </c>
      <c r="L410" s="347">
        <f t="shared" si="62"/>
        <v>161771</v>
      </c>
      <c r="M410" s="348">
        <v>1</v>
      </c>
      <c r="N410" s="353">
        <f t="shared" si="56"/>
        <v>0</v>
      </c>
      <c r="O410" s="350">
        <v>161771</v>
      </c>
      <c r="P410" s="350"/>
      <c r="Q410" s="351">
        <v>4.2566751714948596E-4</v>
      </c>
      <c r="R410" s="352">
        <f t="shared" ref="R410:R416" si="64">O410/K410</f>
        <v>1</v>
      </c>
      <c r="S410" s="225">
        <v>161544</v>
      </c>
      <c r="T410" s="226">
        <f t="shared" si="55"/>
        <v>-227</v>
      </c>
      <c r="Y410" s="199"/>
      <c r="Z410" s="199"/>
    </row>
    <row r="411" spans="1:26" s="225" customFormat="1" ht="47.25" customHeight="1" outlineLevel="7" x14ac:dyDescent="0.2">
      <c r="A411" s="221"/>
      <c r="B411" s="227"/>
      <c r="C411" s="248"/>
      <c r="D411" s="248"/>
      <c r="E411" s="254"/>
      <c r="F411" s="265"/>
      <c r="G411" s="270"/>
      <c r="H411" s="270"/>
      <c r="I411" s="406" t="s">
        <v>239</v>
      </c>
      <c r="J411" s="346" t="s">
        <v>263</v>
      </c>
      <c r="K411" s="346">
        <v>26</v>
      </c>
      <c r="L411" s="347">
        <f t="shared" si="62"/>
        <v>26</v>
      </c>
      <c r="M411" s="348">
        <v>1</v>
      </c>
      <c r="N411" s="353">
        <f t="shared" si="56"/>
        <v>0</v>
      </c>
      <c r="O411" s="350">
        <v>26</v>
      </c>
      <c r="P411" s="350"/>
      <c r="Q411" s="351">
        <v>2.1283375857474298E-4</v>
      </c>
      <c r="R411" s="352">
        <f t="shared" si="64"/>
        <v>1</v>
      </c>
      <c r="S411" s="225">
        <v>26</v>
      </c>
      <c r="T411" s="226">
        <f t="shared" si="55"/>
        <v>0</v>
      </c>
      <c r="Y411" s="199"/>
      <c r="Z411" s="199"/>
    </row>
    <row r="412" spans="1:26" s="225" customFormat="1" ht="47.25" customHeight="1" outlineLevel="7" x14ac:dyDescent="0.2">
      <c r="A412" s="221"/>
      <c r="B412" s="227"/>
      <c r="C412" s="248"/>
      <c r="D412" s="248"/>
      <c r="E412" s="254"/>
      <c r="F412" s="265"/>
      <c r="G412" s="270"/>
      <c r="H412" s="270"/>
      <c r="I412" s="406" t="s">
        <v>75</v>
      </c>
      <c r="J412" s="346" t="s">
        <v>256</v>
      </c>
      <c r="K412" s="346">
        <v>161771</v>
      </c>
      <c r="L412" s="347">
        <f t="shared" si="62"/>
        <v>161544.52060000002</v>
      </c>
      <c r="M412" s="348">
        <v>0.99860000000000004</v>
      </c>
      <c r="N412" s="353">
        <v>0</v>
      </c>
      <c r="O412" s="350">
        <v>161544.29999999996</v>
      </c>
      <c r="P412" s="350"/>
      <c r="Q412" s="351">
        <v>1.7026700685979438E-3</v>
      </c>
      <c r="R412" s="352">
        <f t="shared" si="64"/>
        <v>0.99859863634396751</v>
      </c>
      <c r="S412" s="225">
        <v>161544</v>
      </c>
      <c r="T412" s="226">
        <f t="shared" si="55"/>
        <v>-0.29999999995925464</v>
      </c>
      <c r="Y412" s="199"/>
      <c r="Z412" s="199"/>
    </row>
    <row r="413" spans="1:26" s="225" customFormat="1" ht="47.25" customHeight="1" outlineLevel="7" x14ac:dyDescent="0.2">
      <c r="A413" s="221"/>
      <c r="B413" s="227"/>
      <c r="C413" s="248"/>
      <c r="D413" s="248"/>
      <c r="E413" s="254"/>
      <c r="F413" s="265"/>
      <c r="G413" s="270"/>
      <c r="H413" s="270"/>
      <c r="I413" s="406" t="s">
        <v>80</v>
      </c>
      <c r="J413" s="346" t="s">
        <v>256</v>
      </c>
      <c r="K413" s="346">
        <v>161771</v>
      </c>
      <c r="L413" s="347">
        <f t="shared" si="62"/>
        <v>161544.52060000002</v>
      </c>
      <c r="M413" s="348">
        <v>0.99860000000000004</v>
      </c>
      <c r="N413" s="353">
        <v>0</v>
      </c>
      <c r="O413" s="350">
        <v>161544</v>
      </c>
      <c r="P413" s="350"/>
      <c r="Q413" s="351">
        <v>5.108010205793831E-4</v>
      </c>
      <c r="R413" s="352">
        <f t="shared" si="64"/>
        <v>0.99859678187066903</v>
      </c>
      <c r="S413" s="225">
        <v>161544</v>
      </c>
      <c r="T413" s="226">
        <f t="shared" si="55"/>
        <v>0</v>
      </c>
      <c r="Y413" s="199"/>
      <c r="Z413" s="199"/>
    </row>
    <row r="414" spans="1:26" s="225" customFormat="1" ht="47.25" customHeight="1" outlineLevel="7" x14ac:dyDescent="0.2">
      <c r="A414" s="221"/>
      <c r="B414" s="227"/>
      <c r="C414" s="248"/>
      <c r="D414" s="248"/>
      <c r="E414" s="254"/>
      <c r="F414" s="265"/>
      <c r="G414" s="270"/>
      <c r="H414" s="270"/>
      <c r="I414" s="406" t="s">
        <v>81</v>
      </c>
      <c r="J414" s="346" t="s">
        <v>256</v>
      </c>
      <c r="K414" s="346">
        <v>161771</v>
      </c>
      <c r="L414" s="347">
        <f t="shared" si="62"/>
        <v>161544.52060000002</v>
      </c>
      <c r="M414" s="348">
        <v>0.99860000000000004</v>
      </c>
      <c r="N414" s="353">
        <v>0</v>
      </c>
      <c r="O414" s="350">
        <v>161544</v>
      </c>
      <c r="P414" s="350"/>
      <c r="Q414" s="351">
        <v>3.405340137195887E-4</v>
      </c>
      <c r="R414" s="352">
        <f t="shared" si="64"/>
        <v>0.99859678187066903</v>
      </c>
      <c r="S414" s="225">
        <v>161544</v>
      </c>
      <c r="T414" s="226">
        <f t="shared" si="55"/>
        <v>0</v>
      </c>
      <c r="Y414" s="199"/>
      <c r="Z414" s="199"/>
    </row>
    <row r="415" spans="1:26" s="225" customFormat="1" ht="47.25" customHeight="1" outlineLevel="7" x14ac:dyDescent="0.2">
      <c r="A415" s="221"/>
      <c r="B415" s="227"/>
      <c r="C415" s="248"/>
      <c r="D415" s="248"/>
      <c r="E415" s="254"/>
      <c r="F415" s="265"/>
      <c r="G415" s="270"/>
      <c r="H415" s="270"/>
      <c r="I415" s="406" t="s">
        <v>82</v>
      </c>
      <c r="J415" s="346" t="s">
        <v>263</v>
      </c>
      <c r="K415" s="346">
        <v>26</v>
      </c>
      <c r="L415" s="347">
        <f t="shared" si="62"/>
        <v>26</v>
      </c>
      <c r="M415" s="348">
        <v>1</v>
      </c>
      <c r="N415" s="353">
        <f t="shared" si="56"/>
        <v>0</v>
      </c>
      <c r="O415" s="350">
        <v>26</v>
      </c>
      <c r="P415" s="350"/>
      <c r="Q415" s="351">
        <v>4.2566751714948596E-4</v>
      </c>
      <c r="R415" s="352">
        <f t="shared" si="64"/>
        <v>1</v>
      </c>
      <c r="S415" s="225">
        <v>26</v>
      </c>
      <c r="T415" s="226">
        <f t="shared" si="55"/>
        <v>0</v>
      </c>
      <c r="Y415" s="199"/>
      <c r="Z415" s="199"/>
    </row>
    <row r="416" spans="1:26" s="225" customFormat="1" ht="47.25" customHeight="1" outlineLevel="7" x14ac:dyDescent="0.2">
      <c r="A416" s="221"/>
      <c r="B416" s="227"/>
      <c r="C416" s="248"/>
      <c r="D416" s="248"/>
      <c r="E416" s="254"/>
      <c r="F416" s="265"/>
      <c r="G416" s="270"/>
      <c r="H416" s="270"/>
      <c r="I416" s="406" t="s">
        <v>83</v>
      </c>
      <c r="J416" s="346" t="s">
        <v>257</v>
      </c>
      <c r="K416" s="346">
        <v>100</v>
      </c>
      <c r="L416" s="347">
        <f t="shared" si="62"/>
        <v>63</v>
      </c>
      <c r="M416" s="348">
        <v>0.63</v>
      </c>
      <c r="N416" s="353">
        <f t="shared" si="56"/>
        <v>31</v>
      </c>
      <c r="O416" s="350">
        <v>94</v>
      </c>
      <c r="P416" s="350"/>
      <c r="Q416" s="351">
        <v>6.3850127572422902E-4</v>
      </c>
      <c r="R416" s="352">
        <f t="shared" si="64"/>
        <v>0.94</v>
      </c>
      <c r="S416" s="225">
        <v>62</v>
      </c>
      <c r="T416" s="226">
        <f t="shared" si="55"/>
        <v>-32</v>
      </c>
      <c r="Y416" s="199"/>
      <c r="Z416" s="199"/>
    </row>
    <row r="417" spans="1:26" s="225" customFormat="1" ht="47.25" customHeight="1" outlineLevel="5" x14ac:dyDescent="0.2">
      <c r="A417" s="221"/>
      <c r="B417" s="227"/>
      <c r="C417" s="248"/>
      <c r="D417" s="248"/>
      <c r="E417" s="254"/>
      <c r="F417" s="265"/>
      <c r="G417" s="270"/>
      <c r="H417" s="270"/>
      <c r="I417" s="409" t="s">
        <v>95</v>
      </c>
      <c r="J417" s="365"/>
      <c r="K417" s="365"/>
      <c r="L417" s="366">
        <f t="shared" si="62"/>
        <v>0</v>
      </c>
      <c r="M417" s="367">
        <v>0.94379999999999997</v>
      </c>
      <c r="N417" s="365">
        <f t="shared" si="56"/>
        <v>0</v>
      </c>
      <c r="O417" s="368"/>
      <c r="P417" s="368"/>
      <c r="Q417" s="369">
        <v>2.2623100631115195E-3</v>
      </c>
      <c r="R417" s="370">
        <f>SUMPRODUCT(R418:R424,Q418:Q424)/Q417</f>
        <v>0.99030074322202433</v>
      </c>
      <c r="T417" s="226">
        <f t="shared" si="55"/>
        <v>0</v>
      </c>
      <c r="Y417" s="199"/>
      <c r="Z417" s="199"/>
    </row>
    <row r="418" spans="1:26" s="225" customFormat="1" ht="47.25" customHeight="1" outlineLevel="7" x14ac:dyDescent="0.2">
      <c r="A418" s="221"/>
      <c r="B418" s="227"/>
      <c r="C418" s="248"/>
      <c r="D418" s="248"/>
      <c r="E418" s="254"/>
      <c r="F418" s="265"/>
      <c r="G418" s="270"/>
      <c r="H418" s="270"/>
      <c r="I418" s="406" t="s">
        <v>72</v>
      </c>
      <c r="J418" s="346" t="s">
        <v>256</v>
      </c>
      <c r="K418" s="346">
        <v>85977</v>
      </c>
      <c r="L418" s="347">
        <f t="shared" si="62"/>
        <v>85977</v>
      </c>
      <c r="M418" s="348">
        <v>1</v>
      </c>
      <c r="N418" s="353">
        <f t="shared" si="56"/>
        <v>0</v>
      </c>
      <c r="O418" s="350">
        <v>85977</v>
      </c>
      <c r="P418" s="350"/>
      <c r="Q418" s="351">
        <v>2.2623100631115196E-4</v>
      </c>
      <c r="R418" s="352">
        <f t="shared" ref="R418:R424" si="65">O418/K418</f>
        <v>1</v>
      </c>
      <c r="S418" s="225">
        <v>85857</v>
      </c>
      <c r="T418" s="226">
        <f t="shared" ref="T418:T481" si="66">S418-O418</f>
        <v>-120</v>
      </c>
      <c r="Y418" s="199"/>
      <c r="Z418" s="199"/>
    </row>
    <row r="419" spans="1:26" s="225" customFormat="1" ht="47.25" customHeight="1" outlineLevel="7" x14ac:dyDescent="0.2">
      <c r="A419" s="221"/>
      <c r="B419" s="227"/>
      <c r="C419" s="248"/>
      <c r="D419" s="248"/>
      <c r="E419" s="254"/>
      <c r="F419" s="265"/>
      <c r="G419" s="270"/>
      <c r="H419" s="270"/>
      <c r="I419" s="406" t="s">
        <v>239</v>
      </c>
      <c r="J419" s="346" t="s">
        <v>263</v>
      </c>
      <c r="K419" s="346">
        <v>12</v>
      </c>
      <c r="L419" s="347">
        <f t="shared" si="62"/>
        <v>12</v>
      </c>
      <c r="M419" s="348">
        <v>1</v>
      </c>
      <c r="N419" s="353">
        <f t="shared" si="56"/>
        <v>0</v>
      </c>
      <c r="O419" s="350">
        <v>12</v>
      </c>
      <c r="P419" s="350"/>
      <c r="Q419" s="351">
        <v>1.1311550315557595E-4</v>
      </c>
      <c r="R419" s="352">
        <f t="shared" si="65"/>
        <v>1</v>
      </c>
      <c r="S419" s="225">
        <v>12</v>
      </c>
      <c r="T419" s="226">
        <f t="shared" si="66"/>
        <v>0</v>
      </c>
      <c r="Y419" s="199"/>
      <c r="Z419" s="199"/>
    </row>
    <row r="420" spans="1:26" s="225" customFormat="1" ht="47.25" customHeight="1" outlineLevel="7" x14ac:dyDescent="0.2">
      <c r="A420" s="221"/>
      <c r="B420" s="227"/>
      <c r="C420" s="248"/>
      <c r="D420" s="248"/>
      <c r="E420" s="254"/>
      <c r="F420" s="265"/>
      <c r="G420" s="270"/>
      <c r="H420" s="270"/>
      <c r="I420" s="406" t="s">
        <v>75</v>
      </c>
      <c r="J420" s="346" t="s">
        <v>256</v>
      </c>
      <c r="K420" s="346">
        <v>85977</v>
      </c>
      <c r="L420" s="347">
        <f t="shared" si="62"/>
        <v>85873.827600000004</v>
      </c>
      <c r="M420" s="348">
        <v>0.99880000000000002</v>
      </c>
      <c r="N420" s="353">
        <f t="shared" si="56"/>
        <v>2.8723999999929219</v>
      </c>
      <c r="O420" s="350">
        <v>85876.7</v>
      </c>
      <c r="P420" s="350"/>
      <c r="Q420" s="351">
        <v>9.0492402524460782E-4</v>
      </c>
      <c r="R420" s="352">
        <f t="shared" si="65"/>
        <v>0.99883340893494765</v>
      </c>
      <c r="S420" s="225">
        <v>83375</v>
      </c>
      <c r="T420" s="226">
        <f t="shared" si="66"/>
        <v>-2501.6999999999971</v>
      </c>
      <c r="Y420" s="199"/>
      <c r="Z420" s="199"/>
    </row>
    <row r="421" spans="1:26" s="225" customFormat="1" ht="47.25" customHeight="1" outlineLevel="7" x14ac:dyDescent="0.2">
      <c r="A421" s="221"/>
      <c r="B421" s="227"/>
      <c r="C421" s="248"/>
      <c r="D421" s="248"/>
      <c r="E421" s="254"/>
      <c r="F421" s="265"/>
      <c r="G421" s="270"/>
      <c r="H421" s="270"/>
      <c r="I421" s="406" t="s">
        <v>80</v>
      </c>
      <c r="J421" s="346" t="s">
        <v>256</v>
      </c>
      <c r="K421" s="346">
        <v>85977</v>
      </c>
      <c r="L421" s="347">
        <f t="shared" si="62"/>
        <v>85873.827600000004</v>
      </c>
      <c r="M421" s="348">
        <v>0.99880000000000002</v>
      </c>
      <c r="N421" s="353">
        <f t="shared" si="56"/>
        <v>3.1723999999958323</v>
      </c>
      <c r="O421" s="350">
        <v>85877</v>
      </c>
      <c r="P421" s="350"/>
      <c r="Q421" s="351">
        <v>2.7147720757338226E-4</v>
      </c>
      <c r="R421" s="352">
        <f t="shared" si="65"/>
        <v>0.99883689824022703</v>
      </c>
      <c r="S421" s="225">
        <v>83375</v>
      </c>
      <c r="T421" s="226">
        <f t="shared" si="66"/>
        <v>-2502</v>
      </c>
      <c r="Y421" s="199"/>
      <c r="Z421" s="199"/>
    </row>
    <row r="422" spans="1:26" s="225" customFormat="1" ht="47.25" customHeight="1" outlineLevel="7" x14ac:dyDescent="0.2">
      <c r="A422" s="221"/>
      <c r="B422" s="227"/>
      <c r="C422" s="248"/>
      <c r="D422" s="248"/>
      <c r="E422" s="254"/>
      <c r="F422" s="265"/>
      <c r="G422" s="270"/>
      <c r="H422" s="270"/>
      <c r="I422" s="406" t="s">
        <v>81</v>
      </c>
      <c r="J422" s="346" t="s">
        <v>256</v>
      </c>
      <c r="K422" s="346">
        <v>85977</v>
      </c>
      <c r="L422" s="347">
        <f t="shared" si="62"/>
        <v>85873.827600000004</v>
      </c>
      <c r="M422" s="348">
        <v>0.99880000000000002</v>
      </c>
      <c r="N422" s="353">
        <f t="shared" ref="N422:N485" si="67">O422-L422</f>
        <v>3.1723999999958323</v>
      </c>
      <c r="O422" s="350">
        <v>85877</v>
      </c>
      <c r="P422" s="350"/>
      <c r="Q422" s="351">
        <v>1.8098480504892149E-4</v>
      </c>
      <c r="R422" s="352">
        <f t="shared" si="65"/>
        <v>0.99883689824022703</v>
      </c>
      <c r="S422" s="225">
        <v>83375</v>
      </c>
      <c r="T422" s="226">
        <f t="shared" si="66"/>
        <v>-2502</v>
      </c>
      <c r="Y422" s="199"/>
      <c r="Z422" s="199"/>
    </row>
    <row r="423" spans="1:26" s="225" customFormat="1" ht="47.25" customHeight="1" outlineLevel="7" x14ac:dyDescent="0.2">
      <c r="A423" s="221"/>
      <c r="B423" s="227"/>
      <c r="C423" s="248"/>
      <c r="D423" s="248"/>
      <c r="E423" s="254"/>
      <c r="F423" s="265"/>
      <c r="G423" s="270"/>
      <c r="H423" s="270"/>
      <c r="I423" s="406" t="s">
        <v>82</v>
      </c>
      <c r="J423" s="346" t="s">
        <v>263</v>
      </c>
      <c r="K423" s="346">
        <v>12</v>
      </c>
      <c r="L423" s="347">
        <f t="shared" si="62"/>
        <v>12</v>
      </c>
      <c r="M423" s="348">
        <v>1</v>
      </c>
      <c r="N423" s="353">
        <f t="shared" si="67"/>
        <v>0</v>
      </c>
      <c r="O423" s="350">
        <v>12</v>
      </c>
      <c r="P423" s="350"/>
      <c r="Q423" s="351">
        <v>2.2623100631115196E-4</v>
      </c>
      <c r="R423" s="352">
        <f t="shared" si="65"/>
        <v>1</v>
      </c>
      <c r="S423" s="225">
        <v>12</v>
      </c>
      <c r="T423" s="226">
        <f t="shared" si="66"/>
        <v>0</v>
      </c>
      <c r="Y423" s="199"/>
      <c r="Z423" s="199"/>
    </row>
    <row r="424" spans="1:26" s="225" customFormat="1" ht="47.25" customHeight="1" outlineLevel="7" x14ac:dyDescent="0.2">
      <c r="A424" s="221"/>
      <c r="B424" s="227"/>
      <c r="C424" s="248"/>
      <c r="D424" s="248"/>
      <c r="E424" s="254"/>
      <c r="F424" s="265"/>
      <c r="G424" s="270"/>
      <c r="H424" s="270"/>
      <c r="I424" s="406" t="s">
        <v>83</v>
      </c>
      <c r="J424" s="346" t="s">
        <v>257</v>
      </c>
      <c r="K424" s="346">
        <v>100</v>
      </c>
      <c r="L424" s="347">
        <f t="shared" si="62"/>
        <v>63</v>
      </c>
      <c r="M424" s="348">
        <v>0.63</v>
      </c>
      <c r="N424" s="353">
        <f t="shared" si="67"/>
        <v>31</v>
      </c>
      <c r="O424" s="350">
        <v>94</v>
      </c>
      <c r="P424" s="350"/>
      <c r="Q424" s="351">
        <v>3.3934650946672789E-4</v>
      </c>
      <c r="R424" s="352">
        <f t="shared" si="65"/>
        <v>0.94</v>
      </c>
      <c r="S424" s="225">
        <v>61</v>
      </c>
      <c r="T424" s="226">
        <f t="shared" si="66"/>
        <v>-33</v>
      </c>
      <c r="Y424" s="199"/>
      <c r="Z424" s="199"/>
    </row>
    <row r="425" spans="1:26" s="225" customFormat="1" ht="47.25" customHeight="1" outlineLevel="5" x14ac:dyDescent="0.2">
      <c r="A425" s="221"/>
      <c r="B425" s="227"/>
      <c r="C425" s="248"/>
      <c r="D425" s="248"/>
      <c r="E425" s="254"/>
      <c r="F425" s="265"/>
      <c r="G425" s="270"/>
      <c r="H425" s="270"/>
      <c r="I425" s="409" t="s">
        <v>96</v>
      </c>
      <c r="J425" s="365"/>
      <c r="K425" s="365"/>
      <c r="L425" s="366">
        <f t="shared" si="62"/>
        <v>0</v>
      </c>
      <c r="M425" s="367">
        <v>0.94569999999999999</v>
      </c>
      <c r="N425" s="365">
        <f t="shared" si="67"/>
        <v>0</v>
      </c>
      <c r="O425" s="368"/>
      <c r="P425" s="368"/>
      <c r="Q425" s="369">
        <v>2.5790129478319708E-3</v>
      </c>
      <c r="R425" s="370">
        <f>SUMPRODUCT(R426:R432,Q426:Q432)/Q425</f>
        <v>0.98916963055921159</v>
      </c>
      <c r="T425" s="226">
        <f t="shared" si="66"/>
        <v>0</v>
      </c>
      <c r="Y425" s="199"/>
      <c r="Z425" s="199"/>
    </row>
    <row r="426" spans="1:26" s="225" customFormat="1" ht="47.25" customHeight="1" outlineLevel="7" x14ac:dyDescent="0.2">
      <c r="A426" s="221"/>
      <c r="B426" s="227"/>
      <c r="C426" s="248"/>
      <c r="D426" s="248"/>
      <c r="E426" s="254"/>
      <c r="F426" s="265"/>
      <c r="G426" s="270"/>
      <c r="H426" s="270"/>
      <c r="I426" s="406" t="s">
        <v>72</v>
      </c>
      <c r="J426" s="346" t="s">
        <v>256</v>
      </c>
      <c r="K426" s="346">
        <v>98013</v>
      </c>
      <c r="L426" s="347">
        <f t="shared" si="62"/>
        <v>98013</v>
      </c>
      <c r="M426" s="348">
        <v>1</v>
      </c>
      <c r="N426" s="353">
        <f t="shared" si="67"/>
        <v>0</v>
      </c>
      <c r="O426" s="350">
        <v>98013</v>
      </c>
      <c r="P426" s="350"/>
      <c r="Q426" s="351">
        <v>2.5790129478319709E-4</v>
      </c>
      <c r="R426" s="352">
        <f t="shared" ref="R426:R432" si="68">O426/K426</f>
        <v>1</v>
      </c>
      <c r="S426" s="225">
        <v>97681</v>
      </c>
      <c r="T426" s="226">
        <f t="shared" si="66"/>
        <v>-332</v>
      </c>
      <c r="Y426" s="199"/>
      <c r="Z426" s="199"/>
    </row>
    <row r="427" spans="1:26" s="225" customFormat="1" ht="47.25" customHeight="1" outlineLevel="7" x14ac:dyDescent="0.2">
      <c r="A427" s="221"/>
      <c r="B427" s="227"/>
      <c r="C427" s="248"/>
      <c r="D427" s="248"/>
      <c r="E427" s="254"/>
      <c r="F427" s="265"/>
      <c r="G427" s="270"/>
      <c r="H427" s="270"/>
      <c r="I427" s="406" t="s">
        <v>239</v>
      </c>
      <c r="J427" s="346" t="s">
        <v>263</v>
      </c>
      <c r="K427" s="346">
        <v>12</v>
      </c>
      <c r="L427" s="347">
        <f t="shared" si="62"/>
        <v>12</v>
      </c>
      <c r="M427" s="348">
        <v>1</v>
      </c>
      <c r="N427" s="353">
        <f t="shared" si="67"/>
        <v>0</v>
      </c>
      <c r="O427" s="350">
        <v>12</v>
      </c>
      <c r="P427" s="350"/>
      <c r="Q427" s="351">
        <v>1.2895064739159852E-4</v>
      </c>
      <c r="R427" s="352">
        <f t="shared" si="68"/>
        <v>1</v>
      </c>
      <c r="S427" s="225">
        <v>12</v>
      </c>
      <c r="T427" s="226">
        <f t="shared" si="66"/>
        <v>0</v>
      </c>
      <c r="Y427" s="199"/>
      <c r="Z427" s="199"/>
    </row>
    <row r="428" spans="1:26" s="225" customFormat="1" ht="47.25" customHeight="1" outlineLevel="7" x14ac:dyDescent="0.2">
      <c r="A428" s="221"/>
      <c r="B428" s="227"/>
      <c r="C428" s="248"/>
      <c r="D428" s="248"/>
      <c r="E428" s="254"/>
      <c r="F428" s="265"/>
      <c r="G428" s="270"/>
      <c r="H428" s="270"/>
      <c r="I428" s="406" t="s">
        <v>75</v>
      </c>
      <c r="J428" s="346" t="s">
        <v>256</v>
      </c>
      <c r="K428" s="346">
        <v>98013</v>
      </c>
      <c r="L428" s="347">
        <f t="shared" si="62"/>
        <v>97709.159700000004</v>
      </c>
      <c r="M428" s="348">
        <v>0.99690000000000001</v>
      </c>
      <c r="N428" s="353">
        <f t="shared" si="67"/>
        <v>4.8402999999962049</v>
      </c>
      <c r="O428" s="350">
        <v>97714</v>
      </c>
      <c r="P428" s="350"/>
      <c r="Q428" s="351">
        <v>1.0316051791327884E-3</v>
      </c>
      <c r="R428" s="352">
        <f t="shared" si="68"/>
        <v>0.99694938426535251</v>
      </c>
      <c r="S428" s="225">
        <v>97320</v>
      </c>
      <c r="T428" s="226">
        <f t="shared" si="66"/>
        <v>-394</v>
      </c>
      <c r="Y428" s="199"/>
      <c r="Z428" s="199"/>
    </row>
    <row r="429" spans="1:26" s="225" customFormat="1" ht="47.25" customHeight="1" outlineLevel="7" x14ac:dyDescent="0.2">
      <c r="A429" s="221"/>
      <c r="B429" s="227"/>
      <c r="C429" s="248"/>
      <c r="D429" s="248"/>
      <c r="E429" s="254"/>
      <c r="F429" s="265"/>
      <c r="G429" s="270"/>
      <c r="H429" s="270"/>
      <c r="I429" s="406" t="s">
        <v>80</v>
      </c>
      <c r="J429" s="346" t="s">
        <v>256</v>
      </c>
      <c r="K429" s="346">
        <v>98013</v>
      </c>
      <c r="L429" s="347">
        <f t="shared" si="62"/>
        <v>97709.159700000004</v>
      </c>
      <c r="M429" s="348">
        <v>0.99690000000000001</v>
      </c>
      <c r="N429" s="353">
        <f t="shared" si="67"/>
        <v>4.8402999999962049</v>
      </c>
      <c r="O429" s="350">
        <v>97714</v>
      </c>
      <c r="P429" s="350"/>
      <c r="Q429" s="351">
        <v>3.0948155373983633E-4</v>
      </c>
      <c r="R429" s="352">
        <f t="shared" si="68"/>
        <v>0.99694938426535251</v>
      </c>
      <c r="S429" s="225">
        <v>97320</v>
      </c>
      <c r="T429" s="226">
        <f t="shared" si="66"/>
        <v>-394</v>
      </c>
      <c r="Y429" s="199"/>
      <c r="Z429" s="199"/>
    </row>
    <row r="430" spans="1:26" s="225" customFormat="1" ht="47.25" customHeight="1" outlineLevel="7" x14ac:dyDescent="0.2">
      <c r="A430" s="221"/>
      <c r="B430" s="227"/>
      <c r="C430" s="248"/>
      <c r="D430" s="248"/>
      <c r="E430" s="254"/>
      <c r="F430" s="265"/>
      <c r="G430" s="270"/>
      <c r="H430" s="270"/>
      <c r="I430" s="406" t="s">
        <v>81</v>
      </c>
      <c r="J430" s="346" t="s">
        <v>256</v>
      </c>
      <c r="K430" s="346">
        <v>98013</v>
      </c>
      <c r="L430" s="347">
        <f t="shared" si="62"/>
        <v>97709.159700000004</v>
      </c>
      <c r="M430" s="348">
        <v>0.99690000000000001</v>
      </c>
      <c r="N430" s="353">
        <f t="shared" si="67"/>
        <v>4.8402999999962049</v>
      </c>
      <c r="O430" s="350">
        <v>97714</v>
      </c>
      <c r="P430" s="350"/>
      <c r="Q430" s="351">
        <v>2.0632103582655763E-4</v>
      </c>
      <c r="R430" s="352">
        <f t="shared" si="68"/>
        <v>0.99694938426535251</v>
      </c>
      <c r="S430" s="225">
        <v>97320</v>
      </c>
      <c r="T430" s="226">
        <f t="shared" si="66"/>
        <v>-394</v>
      </c>
      <c r="Y430" s="199"/>
      <c r="Z430" s="199"/>
    </row>
    <row r="431" spans="1:26" s="225" customFormat="1" ht="47.25" customHeight="1" outlineLevel="7" x14ac:dyDescent="0.2">
      <c r="A431" s="221"/>
      <c r="B431" s="227"/>
      <c r="C431" s="248"/>
      <c r="D431" s="248"/>
      <c r="E431" s="254"/>
      <c r="F431" s="265"/>
      <c r="G431" s="270"/>
      <c r="H431" s="270"/>
      <c r="I431" s="406" t="s">
        <v>82</v>
      </c>
      <c r="J431" s="346" t="s">
        <v>263</v>
      </c>
      <c r="K431" s="346">
        <v>12</v>
      </c>
      <c r="L431" s="347">
        <f t="shared" si="62"/>
        <v>12</v>
      </c>
      <c r="M431" s="348">
        <v>1</v>
      </c>
      <c r="N431" s="353">
        <f t="shared" si="67"/>
        <v>0</v>
      </c>
      <c r="O431" s="350">
        <v>12</v>
      </c>
      <c r="P431" s="350"/>
      <c r="Q431" s="351">
        <v>2.5790129478319709E-4</v>
      </c>
      <c r="R431" s="352">
        <f t="shared" si="68"/>
        <v>1</v>
      </c>
      <c r="S431" s="225">
        <v>12</v>
      </c>
      <c r="T431" s="226">
        <f t="shared" si="66"/>
        <v>0</v>
      </c>
      <c r="Y431" s="199"/>
      <c r="Z431" s="199"/>
    </row>
    <row r="432" spans="1:26" s="225" customFormat="1" ht="47.25" customHeight="1" outlineLevel="7" x14ac:dyDescent="0.2">
      <c r="A432" s="221"/>
      <c r="B432" s="227"/>
      <c r="C432" s="248"/>
      <c r="D432" s="248"/>
      <c r="E432" s="254"/>
      <c r="F432" s="265"/>
      <c r="G432" s="270"/>
      <c r="H432" s="270"/>
      <c r="I432" s="406" t="s">
        <v>83</v>
      </c>
      <c r="J432" s="346" t="s">
        <v>257</v>
      </c>
      <c r="K432" s="346">
        <v>100</v>
      </c>
      <c r="L432" s="347">
        <f t="shared" si="62"/>
        <v>65</v>
      </c>
      <c r="M432" s="348">
        <v>0.65</v>
      </c>
      <c r="N432" s="353">
        <f t="shared" si="67"/>
        <v>29</v>
      </c>
      <c r="O432" s="350">
        <v>94</v>
      </c>
      <c r="P432" s="350"/>
      <c r="Q432" s="351">
        <v>3.8685194217479561E-4</v>
      </c>
      <c r="R432" s="352">
        <f t="shared" si="68"/>
        <v>0.94</v>
      </c>
      <c r="S432" s="225">
        <v>62</v>
      </c>
      <c r="T432" s="226">
        <f t="shared" si="66"/>
        <v>-32</v>
      </c>
      <c r="Y432" s="199"/>
      <c r="Z432" s="199"/>
    </row>
    <row r="433" spans="1:26" s="225" customFormat="1" ht="47.25" customHeight="1" outlineLevel="5" x14ac:dyDescent="0.2">
      <c r="A433" s="221"/>
      <c r="B433" s="227"/>
      <c r="C433" s="248"/>
      <c r="D433" s="248"/>
      <c r="E433" s="254"/>
      <c r="F433" s="265"/>
      <c r="G433" s="270"/>
      <c r="H433" s="270"/>
      <c r="I433" s="409" t="s">
        <v>97</v>
      </c>
      <c r="J433" s="365"/>
      <c r="K433" s="365"/>
      <c r="L433" s="366">
        <f t="shared" si="62"/>
        <v>0</v>
      </c>
      <c r="M433" s="367">
        <v>0.94450000000000001</v>
      </c>
      <c r="N433" s="365">
        <f t="shared" si="67"/>
        <v>0</v>
      </c>
      <c r="O433" s="368"/>
      <c r="P433" s="368"/>
      <c r="Q433" s="369">
        <v>1.565621605256469E-3</v>
      </c>
      <c r="R433" s="370">
        <f>SUMPRODUCT(R434:R440,Q434:Q440)/Q433</f>
        <v>0.99099999999999999</v>
      </c>
      <c r="T433" s="226">
        <f t="shared" si="66"/>
        <v>0</v>
      </c>
      <c r="Y433" s="199"/>
      <c r="Z433" s="199"/>
    </row>
    <row r="434" spans="1:26" s="225" customFormat="1" ht="47.25" customHeight="1" outlineLevel="7" x14ac:dyDescent="0.2">
      <c r="A434" s="221"/>
      <c r="B434" s="227"/>
      <c r="C434" s="248"/>
      <c r="D434" s="248"/>
      <c r="E434" s="254"/>
      <c r="F434" s="265"/>
      <c r="G434" s="270"/>
      <c r="H434" s="270"/>
      <c r="I434" s="406" t="s">
        <v>72</v>
      </c>
      <c r="J434" s="346" t="s">
        <v>256</v>
      </c>
      <c r="K434" s="346">
        <v>59500</v>
      </c>
      <c r="L434" s="347">
        <f t="shared" si="62"/>
        <v>59500</v>
      </c>
      <c r="M434" s="348">
        <v>1</v>
      </c>
      <c r="N434" s="353">
        <f t="shared" si="67"/>
        <v>0</v>
      </c>
      <c r="O434" s="350">
        <v>59500</v>
      </c>
      <c r="P434" s="350"/>
      <c r="Q434" s="351">
        <v>1.5656216052564693E-4</v>
      </c>
      <c r="R434" s="352">
        <f t="shared" ref="R434:R440" si="69">O434/K434</f>
        <v>1</v>
      </c>
      <c r="S434" s="225">
        <v>59500</v>
      </c>
      <c r="T434" s="226">
        <f t="shared" si="66"/>
        <v>0</v>
      </c>
      <c r="Y434" s="199"/>
      <c r="Z434" s="199"/>
    </row>
    <row r="435" spans="1:26" s="225" customFormat="1" ht="47.25" customHeight="1" outlineLevel="7" x14ac:dyDescent="0.2">
      <c r="A435" s="221"/>
      <c r="B435" s="227"/>
      <c r="C435" s="248"/>
      <c r="D435" s="248"/>
      <c r="E435" s="254"/>
      <c r="F435" s="265"/>
      <c r="G435" s="270"/>
      <c r="H435" s="270"/>
      <c r="I435" s="406" t="s">
        <v>239</v>
      </c>
      <c r="J435" s="346" t="s">
        <v>263</v>
      </c>
      <c r="K435" s="346">
        <v>8</v>
      </c>
      <c r="L435" s="347">
        <f t="shared" si="62"/>
        <v>8</v>
      </c>
      <c r="M435" s="348">
        <v>1</v>
      </c>
      <c r="N435" s="353">
        <f t="shared" si="67"/>
        <v>0</v>
      </c>
      <c r="O435" s="350">
        <v>8</v>
      </c>
      <c r="P435" s="350"/>
      <c r="Q435" s="351">
        <v>7.8281080262823438E-5</v>
      </c>
      <c r="R435" s="352">
        <f t="shared" si="69"/>
        <v>1</v>
      </c>
      <c r="S435" s="225">
        <v>8</v>
      </c>
      <c r="T435" s="226">
        <f t="shared" si="66"/>
        <v>0</v>
      </c>
      <c r="Y435" s="199"/>
      <c r="Z435" s="199"/>
    </row>
    <row r="436" spans="1:26" s="225" customFormat="1" ht="47.25" customHeight="1" outlineLevel="7" x14ac:dyDescent="0.2">
      <c r="A436" s="221"/>
      <c r="B436" s="227"/>
      <c r="C436" s="248"/>
      <c r="D436" s="248"/>
      <c r="E436" s="254"/>
      <c r="F436" s="265"/>
      <c r="G436" s="270"/>
      <c r="H436" s="270"/>
      <c r="I436" s="406" t="s">
        <v>75</v>
      </c>
      <c r="J436" s="346" t="s">
        <v>256</v>
      </c>
      <c r="K436" s="346">
        <v>59500</v>
      </c>
      <c r="L436" s="347">
        <f t="shared" si="62"/>
        <v>59500</v>
      </c>
      <c r="M436" s="348">
        <v>1</v>
      </c>
      <c r="N436" s="353">
        <f t="shared" si="67"/>
        <v>0</v>
      </c>
      <c r="O436" s="350">
        <v>59500</v>
      </c>
      <c r="P436" s="350"/>
      <c r="Q436" s="351">
        <v>6.2624864210258772E-4</v>
      </c>
      <c r="R436" s="352">
        <f t="shared" si="69"/>
        <v>1</v>
      </c>
      <c r="S436" s="225">
        <v>59500</v>
      </c>
      <c r="T436" s="226">
        <f t="shared" si="66"/>
        <v>0</v>
      </c>
      <c r="Y436" s="199"/>
      <c r="Z436" s="199"/>
    </row>
    <row r="437" spans="1:26" s="225" customFormat="1" ht="47.25" customHeight="1" outlineLevel="7" x14ac:dyDescent="0.2">
      <c r="A437" s="221"/>
      <c r="B437" s="227"/>
      <c r="C437" s="248"/>
      <c r="D437" s="248"/>
      <c r="E437" s="254"/>
      <c r="F437" s="265"/>
      <c r="G437" s="270"/>
      <c r="H437" s="270"/>
      <c r="I437" s="406" t="s">
        <v>80</v>
      </c>
      <c r="J437" s="346" t="s">
        <v>256</v>
      </c>
      <c r="K437" s="346">
        <v>59500</v>
      </c>
      <c r="L437" s="347">
        <f t="shared" si="62"/>
        <v>59500</v>
      </c>
      <c r="M437" s="348">
        <v>1</v>
      </c>
      <c r="N437" s="353">
        <f t="shared" si="67"/>
        <v>0</v>
      </c>
      <c r="O437" s="350">
        <v>59500</v>
      </c>
      <c r="P437" s="350"/>
      <c r="Q437" s="351">
        <v>1.8787459263077625E-4</v>
      </c>
      <c r="R437" s="352">
        <f t="shared" si="69"/>
        <v>1</v>
      </c>
      <c r="S437" s="225">
        <v>59500</v>
      </c>
      <c r="T437" s="226">
        <f t="shared" si="66"/>
        <v>0</v>
      </c>
      <c r="Y437" s="199"/>
      <c r="Z437" s="199"/>
    </row>
    <row r="438" spans="1:26" s="225" customFormat="1" ht="47.25" customHeight="1" outlineLevel="7" x14ac:dyDescent="0.2">
      <c r="A438" s="221"/>
      <c r="B438" s="227"/>
      <c r="C438" s="248"/>
      <c r="D438" s="248"/>
      <c r="E438" s="254"/>
      <c r="F438" s="265"/>
      <c r="G438" s="270"/>
      <c r="H438" s="270"/>
      <c r="I438" s="406" t="s">
        <v>81</v>
      </c>
      <c r="J438" s="346" t="s">
        <v>256</v>
      </c>
      <c r="K438" s="346">
        <v>59500</v>
      </c>
      <c r="L438" s="347">
        <f t="shared" si="62"/>
        <v>59500</v>
      </c>
      <c r="M438" s="348">
        <v>1</v>
      </c>
      <c r="N438" s="353">
        <f t="shared" si="67"/>
        <v>0</v>
      </c>
      <c r="O438" s="350">
        <v>59500</v>
      </c>
      <c r="P438" s="350"/>
      <c r="Q438" s="351">
        <v>1.2524972842051747E-4</v>
      </c>
      <c r="R438" s="352">
        <f t="shared" si="69"/>
        <v>1</v>
      </c>
      <c r="S438" s="225">
        <v>59500</v>
      </c>
      <c r="T438" s="226">
        <f t="shared" si="66"/>
        <v>0</v>
      </c>
      <c r="Y438" s="199"/>
      <c r="Z438" s="199"/>
    </row>
    <row r="439" spans="1:26" s="225" customFormat="1" ht="47.25" customHeight="1" outlineLevel="7" x14ac:dyDescent="0.2">
      <c r="A439" s="221"/>
      <c r="B439" s="227"/>
      <c r="C439" s="248"/>
      <c r="D439" s="248"/>
      <c r="E439" s="254"/>
      <c r="F439" s="265"/>
      <c r="G439" s="270"/>
      <c r="H439" s="270"/>
      <c r="I439" s="406" t="s">
        <v>82</v>
      </c>
      <c r="J439" s="346" t="s">
        <v>263</v>
      </c>
      <c r="K439" s="346">
        <v>8</v>
      </c>
      <c r="L439" s="347">
        <f t="shared" si="62"/>
        <v>8</v>
      </c>
      <c r="M439" s="348">
        <v>1</v>
      </c>
      <c r="N439" s="353">
        <f t="shared" si="67"/>
        <v>0</v>
      </c>
      <c r="O439" s="350">
        <v>8</v>
      </c>
      <c r="P439" s="350"/>
      <c r="Q439" s="351">
        <v>1.5656216052564693E-4</v>
      </c>
      <c r="R439" s="352">
        <f t="shared" si="69"/>
        <v>1</v>
      </c>
      <c r="S439" s="225">
        <v>8</v>
      </c>
      <c r="T439" s="226">
        <f t="shared" si="66"/>
        <v>0</v>
      </c>
      <c r="Y439" s="199"/>
      <c r="Z439" s="199"/>
    </row>
    <row r="440" spans="1:26" s="225" customFormat="1" ht="47.25" customHeight="1" outlineLevel="7" x14ac:dyDescent="0.2">
      <c r="A440" s="221"/>
      <c r="B440" s="227"/>
      <c r="C440" s="248"/>
      <c r="D440" s="248"/>
      <c r="E440" s="254"/>
      <c r="F440" s="265"/>
      <c r="G440" s="270"/>
      <c r="H440" s="270"/>
      <c r="I440" s="406" t="s">
        <v>83</v>
      </c>
      <c r="J440" s="346" t="s">
        <v>257</v>
      </c>
      <c r="K440" s="346">
        <v>100</v>
      </c>
      <c r="L440" s="347">
        <f t="shared" si="62"/>
        <v>63</v>
      </c>
      <c r="M440" s="348">
        <v>0.63</v>
      </c>
      <c r="N440" s="353">
        <f t="shared" si="67"/>
        <v>31</v>
      </c>
      <c r="O440" s="350">
        <v>94</v>
      </c>
      <c r="P440" s="350"/>
      <c r="Q440" s="351">
        <v>2.3484324078847026E-4</v>
      </c>
      <c r="R440" s="352">
        <f t="shared" si="69"/>
        <v>0.94</v>
      </c>
      <c r="S440" s="225">
        <v>62</v>
      </c>
      <c r="T440" s="226">
        <f t="shared" si="66"/>
        <v>-32</v>
      </c>
      <c r="Y440" s="199"/>
      <c r="Z440" s="199"/>
    </row>
    <row r="441" spans="1:26" s="225" customFormat="1" ht="47.25" customHeight="1" outlineLevel="5" x14ac:dyDescent="0.2">
      <c r="A441" s="221"/>
      <c r="B441" s="227"/>
      <c r="C441" s="248"/>
      <c r="D441" s="248"/>
      <c r="E441" s="254"/>
      <c r="F441" s="265"/>
      <c r="G441" s="270"/>
      <c r="H441" s="270"/>
      <c r="I441" s="409" t="s">
        <v>98</v>
      </c>
      <c r="J441" s="365"/>
      <c r="K441" s="365"/>
      <c r="L441" s="366">
        <f t="shared" si="62"/>
        <v>0</v>
      </c>
      <c r="M441" s="367">
        <v>0.7389</v>
      </c>
      <c r="N441" s="365">
        <f t="shared" si="67"/>
        <v>0</v>
      </c>
      <c r="O441" s="368"/>
      <c r="P441" s="368"/>
      <c r="Q441" s="369">
        <v>2.6760288614215608E-3</v>
      </c>
      <c r="R441" s="370">
        <f>SUMPRODUCT(R442:R448,Q442:Q448)/Q441</f>
        <v>0.77942074729596866</v>
      </c>
      <c r="T441" s="226">
        <f t="shared" si="66"/>
        <v>0</v>
      </c>
      <c r="Y441" s="199"/>
      <c r="Z441" s="199"/>
    </row>
    <row r="442" spans="1:26" s="225" customFormat="1" ht="47.25" customHeight="1" outlineLevel="7" x14ac:dyDescent="0.2">
      <c r="A442" s="221"/>
      <c r="B442" s="227"/>
      <c r="C442" s="248"/>
      <c r="D442" s="248"/>
      <c r="E442" s="254"/>
      <c r="F442" s="265"/>
      <c r="G442" s="270"/>
      <c r="H442" s="270"/>
      <c r="I442" s="406" t="s">
        <v>72</v>
      </c>
      <c r="J442" s="346" t="s">
        <v>256</v>
      </c>
      <c r="K442" s="346">
        <v>101700</v>
      </c>
      <c r="L442" s="347">
        <f t="shared" si="62"/>
        <v>101700</v>
      </c>
      <c r="M442" s="348">
        <v>1</v>
      </c>
      <c r="N442" s="353">
        <f t="shared" si="67"/>
        <v>0</v>
      </c>
      <c r="O442" s="350">
        <v>101700</v>
      </c>
      <c r="P442" s="350"/>
      <c r="Q442" s="351">
        <v>2.676028861421561E-4</v>
      </c>
      <c r="R442" s="352">
        <f t="shared" ref="R442:R448" si="70">O442/K442</f>
        <v>1</v>
      </c>
      <c r="S442" s="225">
        <v>101700</v>
      </c>
      <c r="T442" s="226">
        <f t="shared" si="66"/>
        <v>0</v>
      </c>
      <c r="Y442" s="199"/>
      <c r="Z442" s="199"/>
    </row>
    <row r="443" spans="1:26" s="225" customFormat="1" ht="47.25" customHeight="1" outlineLevel="7" x14ac:dyDescent="0.2">
      <c r="A443" s="221"/>
      <c r="B443" s="227"/>
      <c r="C443" s="248"/>
      <c r="D443" s="248"/>
      <c r="E443" s="254"/>
      <c r="F443" s="265"/>
      <c r="G443" s="270"/>
      <c r="H443" s="270"/>
      <c r="I443" s="406" t="s">
        <v>239</v>
      </c>
      <c r="J443" s="346" t="s">
        <v>263</v>
      </c>
      <c r="K443" s="346">
        <v>12</v>
      </c>
      <c r="L443" s="347">
        <f t="shared" si="62"/>
        <v>12</v>
      </c>
      <c r="M443" s="348">
        <v>1</v>
      </c>
      <c r="N443" s="353">
        <f t="shared" si="67"/>
        <v>0</v>
      </c>
      <c r="O443" s="350">
        <v>12</v>
      </c>
      <c r="P443" s="350"/>
      <c r="Q443" s="351">
        <v>1.33801443071078E-4</v>
      </c>
      <c r="R443" s="352">
        <f t="shared" si="70"/>
        <v>1</v>
      </c>
      <c r="S443" s="225">
        <v>12</v>
      </c>
      <c r="T443" s="226">
        <f t="shared" si="66"/>
        <v>0</v>
      </c>
      <c r="Y443" s="199"/>
      <c r="Z443" s="199"/>
    </row>
    <row r="444" spans="1:26" s="225" customFormat="1" ht="47.25" customHeight="1" outlineLevel="7" x14ac:dyDescent="0.2">
      <c r="A444" s="221"/>
      <c r="B444" s="227"/>
      <c r="C444" s="248"/>
      <c r="D444" s="248"/>
      <c r="E444" s="254"/>
      <c r="F444" s="265"/>
      <c r="G444" s="270"/>
      <c r="H444" s="270"/>
      <c r="I444" s="406" t="s">
        <v>75</v>
      </c>
      <c r="J444" s="346" t="s">
        <v>256</v>
      </c>
      <c r="K444" s="346">
        <v>101700</v>
      </c>
      <c r="L444" s="347">
        <f t="shared" si="62"/>
        <v>80404.02</v>
      </c>
      <c r="M444" s="348">
        <v>0.79059999999999997</v>
      </c>
      <c r="N444" s="353">
        <v>0</v>
      </c>
      <c r="O444" s="350">
        <v>80400</v>
      </c>
      <c r="P444" s="350"/>
      <c r="Q444" s="351">
        <v>1.0704115445686244E-3</v>
      </c>
      <c r="R444" s="352">
        <f t="shared" si="70"/>
        <v>0.79056047197640122</v>
      </c>
      <c r="S444" s="225">
        <v>80400</v>
      </c>
      <c r="T444" s="226">
        <f t="shared" si="66"/>
        <v>0</v>
      </c>
      <c r="Y444" s="199"/>
      <c r="Z444" s="199"/>
    </row>
    <row r="445" spans="1:26" s="225" customFormat="1" ht="47.25" customHeight="1" outlineLevel="7" x14ac:dyDescent="0.2">
      <c r="A445" s="221"/>
      <c r="B445" s="227"/>
      <c r="C445" s="248"/>
      <c r="D445" s="248"/>
      <c r="E445" s="254"/>
      <c r="F445" s="265"/>
      <c r="G445" s="270"/>
      <c r="H445" s="270"/>
      <c r="I445" s="406" t="s">
        <v>80</v>
      </c>
      <c r="J445" s="346" t="s">
        <v>256</v>
      </c>
      <c r="K445" s="346">
        <v>101700</v>
      </c>
      <c r="L445" s="347">
        <f t="shared" si="62"/>
        <v>80404.02</v>
      </c>
      <c r="M445" s="348">
        <v>0.79059999999999997</v>
      </c>
      <c r="N445" s="353">
        <v>0</v>
      </c>
      <c r="O445" s="350">
        <v>80400</v>
      </c>
      <c r="P445" s="350"/>
      <c r="Q445" s="351">
        <v>3.2112346337058716E-4</v>
      </c>
      <c r="R445" s="352">
        <f t="shared" si="70"/>
        <v>0.79056047197640122</v>
      </c>
      <c r="S445" s="225">
        <v>80400</v>
      </c>
      <c r="T445" s="226">
        <f t="shared" si="66"/>
        <v>0</v>
      </c>
      <c r="Y445" s="199"/>
      <c r="Z445" s="199"/>
    </row>
    <row r="446" spans="1:26" s="225" customFormat="1" ht="47.25" customHeight="1" outlineLevel="7" x14ac:dyDescent="0.2">
      <c r="A446" s="221"/>
      <c r="B446" s="227"/>
      <c r="C446" s="248"/>
      <c r="D446" s="248"/>
      <c r="E446" s="254"/>
      <c r="F446" s="265"/>
      <c r="G446" s="270"/>
      <c r="H446" s="270"/>
      <c r="I446" s="406" t="s">
        <v>81</v>
      </c>
      <c r="J446" s="346" t="s">
        <v>256</v>
      </c>
      <c r="K446" s="346">
        <v>101700</v>
      </c>
      <c r="L446" s="347">
        <f t="shared" si="62"/>
        <v>64193.04</v>
      </c>
      <c r="M446" s="348">
        <v>0.63119999999999998</v>
      </c>
      <c r="N446" s="353">
        <v>0</v>
      </c>
      <c r="O446" s="350">
        <v>64193</v>
      </c>
      <c r="P446" s="350"/>
      <c r="Q446" s="351">
        <v>2.1408230891372483E-4</v>
      </c>
      <c r="R446" s="352">
        <f t="shared" si="70"/>
        <v>0.63119960668633235</v>
      </c>
      <c r="S446" s="225">
        <v>0</v>
      </c>
      <c r="T446" s="226">
        <f t="shared" si="66"/>
        <v>-64193</v>
      </c>
      <c r="Y446" s="199"/>
      <c r="Z446" s="199"/>
    </row>
    <row r="447" spans="1:26" s="225" customFormat="1" ht="47.25" customHeight="1" outlineLevel="7" x14ac:dyDescent="0.2">
      <c r="A447" s="221"/>
      <c r="B447" s="227"/>
      <c r="C447" s="248"/>
      <c r="D447" s="248"/>
      <c r="E447" s="254"/>
      <c r="F447" s="265"/>
      <c r="G447" s="270"/>
      <c r="H447" s="270"/>
      <c r="I447" s="406" t="s">
        <v>82</v>
      </c>
      <c r="J447" s="346" t="s">
        <v>263</v>
      </c>
      <c r="K447" s="346">
        <v>12</v>
      </c>
      <c r="L447" s="347">
        <f t="shared" si="62"/>
        <v>6.9996000000000009</v>
      </c>
      <c r="M447" s="348">
        <v>0.58330000000000004</v>
      </c>
      <c r="N447" s="353">
        <f t="shared" si="67"/>
        <v>3.9999999999906777E-4</v>
      </c>
      <c r="O447" s="350">
        <v>7</v>
      </c>
      <c r="P447" s="350"/>
      <c r="Q447" s="351">
        <v>2.676028861421561E-4</v>
      </c>
      <c r="R447" s="352">
        <f t="shared" si="70"/>
        <v>0.58333333333333337</v>
      </c>
      <c r="S447" s="225">
        <v>0</v>
      </c>
      <c r="T447" s="226">
        <f t="shared" si="66"/>
        <v>-7</v>
      </c>
      <c r="Y447" s="199"/>
      <c r="Z447" s="199"/>
    </row>
    <row r="448" spans="1:26" s="225" customFormat="1" ht="47.25" customHeight="1" outlineLevel="7" x14ac:dyDescent="0.2">
      <c r="A448" s="221"/>
      <c r="B448" s="227"/>
      <c r="C448" s="248"/>
      <c r="D448" s="248"/>
      <c r="E448" s="254"/>
      <c r="F448" s="265"/>
      <c r="G448" s="270"/>
      <c r="H448" s="270"/>
      <c r="I448" s="406" t="s">
        <v>83</v>
      </c>
      <c r="J448" s="346" t="s">
        <v>257</v>
      </c>
      <c r="K448" s="346">
        <v>100</v>
      </c>
      <c r="L448" s="347">
        <f t="shared" si="62"/>
        <v>46</v>
      </c>
      <c r="M448" s="348">
        <v>0.46</v>
      </c>
      <c r="N448" s="353">
        <f t="shared" si="67"/>
        <v>27</v>
      </c>
      <c r="O448" s="350">
        <v>73</v>
      </c>
      <c r="P448" s="350"/>
      <c r="Q448" s="351">
        <v>4.014043292132341E-4</v>
      </c>
      <c r="R448" s="352">
        <f t="shared" si="70"/>
        <v>0.73</v>
      </c>
      <c r="S448" s="225">
        <v>42</v>
      </c>
      <c r="T448" s="226">
        <f t="shared" si="66"/>
        <v>-31</v>
      </c>
      <c r="Y448" s="199"/>
      <c r="Z448" s="199"/>
    </row>
    <row r="449" spans="1:26" s="225" customFormat="1" ht="47.25" customHeight="1" outlineLevel="5" x14ac:dyDescent="0.2">
      <c r="A449" s="221"/>
      <c r="B449" s="227"/>
      <c r="C449" s="248"/>
      <c r="D449" s="248"/>
      <c r="E449" s="254"/>
      <c r="F449" s="265"/>
      <c r="G449" s="270"/>
      <c r="H449" s="270"/>
      <c r="I449" s="409" t="s">
        <v>99</v>
      </c>
      <c r="J449" s="365"/>
      <c r="K449" s="365"/>
      <c r="L449" s="366">
        <f t="shared" si="62"/>
        <v>0</v>
      </c>
      <c r="M449" s="367">
        <v>0.94450000000000001</v>
      </c>
      <c r="N449" s="365">
        <f t="shared" si="67"/>
        <v>0</v>
      </c>
      <c r="O449" s="368"/>
      <c r="P449" s="368"/>
      <c r="Q449" s="369">
        <v>3.7570445321568799E-3</v>
      </c>
      <c r="R449" s="370">
        <f>SUMPRODUCT(R450:R456,Q450:Q456)/Q449</f>
        <v>0.99099999999999999</v>
      </c>
      <c r="T449" s="226">
        <f t="shared" si="66"/>
        <v>0</v>
      </c>
      <c r="Y449" s="199"/>
      <c r="Z449" s="199"/>
    </row>
    <row r="450" spans="1:26" s="225" customFormat="1" ht="47.25" customHeight="1" outlineLevel="7" x14ac:dyDescent="0.2">
      <c r="A450" s="221"/>
      <c r="B450" s="227"/>
      <c r="C450" s="248"/>
      <c r="D450" s="248"/>
      <c r="E450" s="254"/>
      <c r="F450" s="265"/>
      <c r="G450" s="270"/>
      <c r="H450" s="270"/>
      <c r="I450" s="406" t="s">
        <v>72</v>
      </c>
      <c r="J450" s="346" t="s">
        <v>256</v>
      </c>
      <c r="K450" s="346">
        <v>142783</v>
      </c>
      <c r="L450" s="347">
        <f t="shared" si="62"/>
        <v>142783</v>
      </c>
      <c r="M450" s="348">
        <v>1</v>
      </c>
      <c r="N450" s="353">
        <f t="shared" si="67"/>
        <v>0</v>
      </c>
      <c r="O450" s="350">
        <v>142783</v>
      </c>
      <c r="P450" s="350"/>
      <c r="Q450" s="351">
        <v>3.7570445321568799E-4</v>
      </c>
      <c r="R450" s="352">
        <f t="shared" ref="R450:R456" si="71">O450/K450</f>
        <v>1</v>
      </c>
      <c r="S450" s="225">
        <v>142783</v>
      </c>
      <c r="T450" s="226">
        <f t="shared" si="66"/>
        <v>0</v>
      </c>
      <c r="Y450" s="199"/>
      <c r="Z450" s="199"/>
    </row>
    <row r="451" spans="1:26" s="225" customFormat="1" ht="47.25" customHeight="1" outlineLevel="7" x14ac:dyDescent="0.2">
      <c r="A451" s="221"/>
      <c r="B451" s="227"/>
      <c r="C451" s="248"/>
      <c r="D451" s="248"/>
      <c r="E451" s="254"/>
      <c r="F451" s="265"/>
      <c r="G451" s="270"/>
      <c r="H451" s="270"/>
      <c r="I451" s="406" t="s">
        <v>239</v>
      </c>
      <c r="J451" s="346" t="s">
        <v>263</v>
      </c>
      <c r="K451" s="346">
        <v>24</v>
      </c>
      <c r="L451" s="347">
        <f t="shared" si="62"/>
        <v>24</v>
      </c>
      <c r="M451" s="348">
        <v>1</v>
      </c>
      <c r="N451" s="353">
        <f t="shared" si="67"/>
        <v>0</v>
      </c>
      <c r="O451" s="350">
        <v>24</v>
      </c>
      <c r="P451" s="350"/>
      <c r="Q451" s="351">
        <v>1.8785222660784394E-4</v>
      </c>
      <c r="R451" s="352">
        <f t="shared" si="71"/>
        <v>1</v>
      </c>
      <c r="S451" s="225">
        <v>24</v>
      </c>
      <c r="T451" s="226">
        <f t="shared" si="66"/>
        <v>0</v>
      </c>
      <c r="Y451" s="199"/>
      <c r="Z451" s="199"/>
    </row>
    <row r="452" spans="1:26" s="225" customFormat="1" ht="47.25" customHeight="1" outlineLevel="7" x14ac:dyDescent="0.2">
      <c r="A452" s="221"/>
      <c r="B452" s="227"/>
      <c r="C452" s="248"/>
      <c r="D452" s="248"/>
      <c r="E452" s="254"/>
      <c r="F452" s="265"/>
      <c r="G452" s="270"/>
      <c r="H452" s="270"/>
      <c r="I452" s="406" t="s">
        <v>75</v>
      </c>
      <c r="J452" s="346" t="s">
        <v>256</v>
      </c>
      <c r="K452" s="346">
        <v>142783</v>
      </c>
      <c r="L452" s="347">
        <f t="shared" si="62"/>
        <v>142783</v>
      </c>
      <c r="M452" s="348">
        <v>1</v>
      </c>
      <c r="N452" s="353">
        <f t="shared" si="67"/>
        <v>0</v>
      </c>
      <c r="O452" s="350">
        <v>142783</v>
      </c>
      <c r="P452" s="350"/>
      <c r="Q452" s="351">
        <v>1.502817812862752E-3</v>
      </c>
      <c r="R452" s="352">
        <f t="shared" si="71"/>
        <v>1</v>
      </c>
      <c r="S452" s="225">
        <v>142783</v>
      </c>
      <c r="T452" s="226">
        <f t="shared" si="66"/>
        <v>0</v>
      </c>
      <c r="Y452" s="199"/>
      <c r="Z452" s="199"/>
    </row>
    <row r="453" spans="1:26" s="225" customFormat="1" ht="47.25" customHeight="1" outlineLevel="7" x14ac:dyDescent="0.2">
      <c r="A453" s="221"/>
      <c r="B453" s="227"/>
      <c r="C453" s="248"/>
      <c r="D453" s="248"/>
      <c r="E453" s="254"/>
      <c r="F453" s="265"/>
      <c r="G453" s="270"/>
      <c r="H453" s="270"/>
      <c r="I453" s="406" t="s">
        <v>80</v>
      </c>
      <c r="J453" s="346" t="s">
        <v>256</v>
      </c>
      <c r="K453" s="346">
        <v>142783</v>
      </c>
      <c r="L453" s="347">
        <f t="shared" si="62"/>
        <v>142783</v>
      </c>
      <c r="M453" s="348">
        <v>1</v>
      </c>
      <c r="N453" s="353">
        <f t="shared" si="67"/>
        <v>0</v>
      </c>
      <c r="O453" s="350">
        <v>142783</v>
      </c>
      <c r="P453" s="350"/>
      <c r="Q453" s="351">
        <v>4.5084534385882538E-4</v>
      </c>
      <c r="R453" s="352">
        <f t="shared" si="71"/>
        <v>1</v>
      </c>
      <c r="S453" s="225">
        <v>142783</v>
      </c>
      <c r="T453" s="226">
        <f t="shared" si="66"/>
        <v>0</v>
      </c>
      <c r="Y453" s="199"/>
      <c r="Z453" s="199"/>
    </row>
    <row r="454" spans="1:26" s="225" customFormat="1" ht="47.25" customHeight="1" outlineLevel="7" x14ac:dyDescent="0.2">
      <c r="A454" s="221"/>
      <c r="B454" s="227"/>
      <c r="C454" s="248"/>
      <c r="D454" s="248"/>
      <c r="E454" s="254"/>
      <c r="F454" s="265"/>
      <c r="G454" s="270"/>
      <c r="H454" s="270"/>
      <c r="I454" s="406" t="s">
        <v>81</v>
      </c>
      <c r="J454" s="346" t="s">
        <v>256</v>
      </c>
      <c r="K454" s="346">
        <v>142783</v>
      </c>
      <c r="L454" s="347">
        <f t="shared" si="62"/>
        <v>142783</v>
      </c>
      <c r="M454" s="348">
        <v>1</v>
      </c>
      <c r="N454" s="353">
        <f t="shared" si="67"/>
        <v>0</v>
      </c>
      <c r="O454" s="350">
        <v>142783</v>
      </c>
      <c r="P454" s="350"/>
      <c r="Q454" s="351">
        <v>3.0056356257255034E-4</v>
      </c>
      <c r="R454" s="352">
        <f t="shared" si="71"/>
        <v>1</v>
      </c>
      <c r="S454" s="225">
        <v>142783</v>
      </c>
      <c r="T454" s="226">
        <f t="shared" si="66"/>
        <v>0</v>
      </c>
      <c r="Y454" s="199"/>
      <c r="Z454" s="199"/>
    </row>
    <row r="455" spans="1:26" s="225" customFormat="1" ht="47.25" customHeight="1" outlineLevel="7" x14ac:dyDescent="0.2">
      <c r="A455" s="221"/>
      <c r="B455" s="227"/>
      <c r="C455" s="248"/>
      <c r="D455" s="248"/>
      <c r="E455" s="254"/>
      <c r="F455" s="265"/>
      <c r="G455" s="270"/>
      <c r="H455" s="270"/>
      <c r="I455" s="406" t="s">
        <v>82</v>
      </c>
      <c r="J455" s="346" t="s">
        <v>263</v>
      </c>
      <c r="K455" s="346">
        <v>24</v>
      </c>
      <c r="L455" s="347">
        <f t="shared" si="62"/>
        <v>24</v>
      </c>
      <c r="M455" s="348">
        <v>1</v>
      </c>
      <c r="N455" s="353">
        <f t="shared" si="67"/>
        <v>0</v>
      </c>
      <c r="O455" s="350">
        <v>24</v>
      </c>
      <c r="P455" s="350"/>
      <c r="Q455" s="351">
        <v>3.7570445321568799E-4</v>
      </c>
      <c r="R455" s="352">
        <f t="shared" si="71"/>
        <v>1</v>
      </c>
      <c r="S455" s="225">
        <v>24</v>
      </c>
      <c r="T455" s="226">
        <f t="shared" si="66"/>
        <v>0</v>
      </c>
      <c r="Y455" s="199"/>
      <c r="Z455" s="199"/>
    </row>
    <row r="456" spans="1:26" s="225" customFormat="1" ht="47.25" customHeight="1" outlineLevel="7" x14ac:dyDescent="0.2">
      <c r="A456" s="221"/>
      <c r="B456" s="227"/>
      <c r="C456" s="248"/>
      <c r="D456" s="248"/>
      <c r="E456" s="254"/>
      <c r="F456" s="265"/>
      <c r="G456" s="270"/>
      <c r="H456" s="270"/>
      <c r="I456" s="406" t="s">
        <v>83</v>
      </c>
      <c r="J456" s="346" t="s">
        <v>257</v>
      </c>
      <c r="K456" s="346">
        <v>100</v>
      </c>
      <c r="L456" s="347">
        <f t="shared" si="62"/>
        <v>63</v>
      </c>
      <c r="M456" s="348">
        <v>0.63</v>
      </c>
      <c r="N456" s="353">
        <f t="shared" si="67"/>
        <v>31</v>
      </c>
      <c r="O456" s="350">
        <v>94</v>
      </c>
      <c r="P456" s="350"/>
      <c r="Q456" s="351">
        <v>5.6355667982353199E-4</v>
      </c>
      <c r="R456" s="352">
        <f t="shared" si="71"/>
        <v>0.94</v>
      </c>
      <c r="S456" s="225">
        <v>57</v>
      </c>
      <c r="T456" s="226">
        <f t="shared" si="66"/>
        <v>-37</v>
      </c>
      <c r="Y456" s="199"/>
      <c r="Z456" s="199"/>
    </row>
    <row r="457" spans="1:26" s="225" customFormat="1" ht="47.25" customHeight="1" outlineLevel="5" x14ac:dyDescent="0.2">
      <c r="A457" s="221"/>
      <c r="B457" s="227"/>
      <c r="C457" s="248"/>
      <c r="D457" s="248"/>
      <c r="E457" s="254"/>
      <c r="F457" s="265"/>
      <c r="G457" s="270"/>
      <c r="H457" s="270"/>
      <c r="I457" s="409" t="s">
        <v>100</v>
      </c>
      <c r="J457" s="365"/>
      <c r="K457" s="365"/>
      <c r="L457" s="366">
        <f t="shared" si="62"/>
        <v>0</v>
      </c>
      <c r="M457" s="367">
        <v>0.61150000000000004</v>
      </c>
      <c r="N457" s="365">
        <f t="shared" si="67"/>
        <v>0</v>
      </c>
      <c r="O457" s="368"/>
      <c r="P457" s="368"/>
      <c r="Q457" s="369">
        <v>2.1550320919412566E-3</v>
      </c>
      <c r="R457" s="370">
        <f>SUMPRODUCT(R458:R464,Q458:Q464)/Q457</f>
        <v>0.64150000000000007</v>
      </c>
      <c r="T457" s="226">
        <f t="shared" si="66"/>
        <v>0</v>
      </c>
      <c r="Y457" s="199"/>
      <c r="Z457" s="199"/>
    </row>
    <row r="458" spans="1:26" s="225" customFormat="1" ht="47.25" customHeight="1" outlineLevel="7" x14ac:dyDescent="0.2">
      <c r="A458" s="221"/>
      <c r="B458" s="227"/>
      <c r="C458" s="248"/>
      <c r="D458" s="248"/>
      <c r="E458" s="254"/>
      <c r="F458" s="265"/>
      <c r="G458" s="270"/>
      <c r="H458" s="270"/>
      <c r="I458" s="406" t="s">
        <v>72</v>
      </c>
      <c r="J458" s="346" t="s">
        <v>256</v>
      </c>
      <c r="K458" s="346">
        <v>81227</v>
      </c>
      <c r="L458" s="347">
        <f t="shared" si="62"/>
        <v>81227</v>
      </c>
      <c r="M458" s="348">
        <v>1</v>
      </c>
      <c r="N458" s="353">
        <f t="shared" si="67"/>
        <v>0</v>
      </c>
      <c r="O458" s="350">
        <v>81227</v>
      </c>
      <c r="P458" s="350"/>
      <c r="Q458" s="351">
        <v>2.155032091941257E-4</v>
      </c>
      <c r="R458" s="352">
        <f t="shared" ref="R458:R464" si="72">O458/K458</f>
        <v>1</v>
      </c>
      <c r="S458" s="225">
        <v>81169</v>
      </c>
      <c r="T458" s="226">
        <f t="shared" si="66"/>
        <v>-58</v>
      </c>
      <c r="Y458" s="199"/>
      <c r="Z458" s="199"/>
    </row>
    <row r="459" spans="1:26" s="225" customFormat="1" ht="47.25" customHeight="1" outlineLevel="7" x14ac:dyDescent="0.2">
      <c r="A459" s="221"/>
      <c r="B459" s="227"/>
      <c r="C459" s="248"/>
      <c r="D459" s="248"/>
      <c r="E459" s="254"/>
      <c r="F459" s="265"/>
      <c r="G459" s="270"/>
      <c r="H459" s="270"/>
      <c r="I459" s="406" t="s">
        <v>239</v>
      </c>
      <c r="J459" s="346" t="s">
        <v>263</v>
      </c>
      <c r="K459" s="346">
        <v>6</v>
      </c>
      <c r="L459" s="347">
        <f t="shared" si="62"/>
        <v>6</v>
      </c>
      <c r="M459" s="348">
        <v>1</v>
      </c>
      <c r="N459" s="353">
        <f t="shared" si="67"/>
        <v>0</v>
      </c>
      <c r="O459" s="350">
        <v>6</v>
      </c>
      <c r="P459" s="350"/>
      <c r="Q459" s="351">
        <v>1.0775160459706282E-4</v>
      </c>
      <c r="R459" s="352">
        <f t="shared" si="72"/>
        <v>1</v>
      </c>
      <c r="S459" s="225">
        <v>6</v>
      </c>
      <c r="T459" s="226">
        <f t="shared" si="66"/>
        <v>0</v>
      </c>
      <c r="Y459" s="199"/>
      <c r="Z459" s="199"/>
    </row>
    <row r="460" spans="1:26" s="225" customFormat="1" ht="47.25" customHeight="1" outlineLevel="7" x14ac:dyDescent="0.2">
      <c r="A460" s="221"/>
      <c r="B460" s="227"/>
      <c r="C460" s="248"/>
      <c r="D460" s="248"/>
      <c r="E460" s="254"/>
      <c r="F460" s="265"/>
      <c r="G460" s="270"/>
      <c r="H460" s="270"/>
      <c r="I460" s="406" t="s">
        <v>75</v>
      </c>
      <c r="J460" s="346" t="s">
        <v>256</v>
      </c>
      <c r="K460" s="346">
        <v>81227</v>
      </c>
      <c r="L460" s="347">
        <f t="shared" si="62"/>
        <v>81227</v>
      </c>
      <c r="M460" s="348">
        <v>1</v>
      </c>
      <c r="N460" s="353">
        <f t="shared" si="67"/>
        <v>0</v>
      </c>
      <c r="O460" s="350">
        <v>81227</v>
      </c>
      <c r="P460" s="350"/>
      <c r="Q460" s="351">
        <v>8.620128367765028E-4</v>
      </c>
      <c r="R460" s="352">
        <f t="shared" si="72"/>
        <v>1</v>
      </c>
      <c r="S460" s="225">
        <v>81000</v>
      </c>
      <c r="T460" s="226">
        <f t="shared" si="66"/>
        <v>-227</v>
      </c>
      <c r="Y460" s="199"/>
      <c r="Z460" s="199"/>
    </row>
    <row r="461" spans="1:26" s="225" customFormat="1" ht="47.25" customHeight="1" outlineLevel="7" x14ac:dyDescent="0.2">
      <c r="A461" s="221"/>
      <c r="B461" s="227"/>
      <c r="C461" s="248"/>
      <c r="D461" s="248"/>
      <c r="E461" s="254"/>
      <c r="F461" s="265"/>
      <c r="G461" s="270"/>
      <c r="H461" s="270"/>
      <c r="I461" s="406" t="s">
        <v>80</v>
      </c>
      <c r="J461" s="346" t="s">
        <v>256</v>
      </c>
      <c r="K461" s="346">
        <v>81227</v>
      </c>
      <c r="L461" s="347">
        <f t="shared" si="62"/>
        <v>0</v>
      </c>
      <c r="M461" s="348">
        <v>0</v>
      </c>
      <c r="N461" s="353">
        <f t="shared" si="67"/>
        <v>0</v>
      </c>
      <c r="O461" s="350">
        <v>0</v>
      </c>
      <c r="P461" s="350"/>
      <c r="Q461" s="351">
        <v>2.5860385103295075E-4</v>
      </c>
      <c r="R461" s="352">
        <f t="shared" si="72"/>
        <v>0</v>
      </c>
      <c r="S461" s="225">
        <v>0</v>
      </c>
      <c r="T461" s="226">
        <f t="shared" si="66"/>
        <v>0</v>
      </c>
      <c r="Y461" s="199"/>
      <c r="Z461" s="199"/>
    </row>
    <row r="462" spans="1:26" s="225" customFormat="1" ht="47.25" customHeight="1" outlineLevel="7" x14ac:dyDescent="0.2">
      <c r="A462" s="221"/>
      <c r="B462" s="227"/>
      <c r="C462" s="248"/>
      <c r="D462" s="248"/>
      <c r="E462" s="254"/>
      <c r="F462" s="265"/>
      <c r="G462" s="270"/>
      <c r="H462" s="270"/>
      <c r="I462" s="406" t="s">
        <v>81</v>
      </c>
      <c r="J462" s="346" t="s">
        <v>256</v>
      </c>
      <c r="K462" s="346">
        <v>81227</v>
      </c>
      <c r="L462" s="347">
        <f t="shared" si="62"/>
        <v>0</v>
      </c>
      <c r="M462" s="348">
        <v>0</v>
      </c>
      <c r="N462" s="353">
        <f t="shared" si="67"/>
        <v>0</v>
      </c>
      <c r="O462" s="350">
        <v>0</v>
      </c>
      <c r="P462" s="350"/>
      <c r="Q462" s="351">
        <v>1.7240256735530048E-4</v>
      </c>
      <c r="R462" s="352">
        <f t="shared" si="72"/>
        <v>0</v>
      </c>
      <c r="S462" s="225">
        <v>0</v>
      </c>
      <c r="T462" s="226">
        <f t="shared" si="66"/>
        <v>0</v>
      </c>
      <c r="Y462" s="199"/>
      <c r="Z462" s="199"/>
    </row>
    <row r="463" spans="1:26" s="225" customFormat="1" ht="47.25" customHeight="1" outlineLevel="7" x14ac:dyDescent="0.2">
      <c r="A463" s="221"/>
      <c r="B463" s="227"/>
      <c r="C463" s="248"/>
      <c r="D463" s="248"/>
      <c r="E463" s="254"/>
      <c r="F463" s="265"/>
      <c r="G463" s="270"/>
      <c r="H463" s="270"/>
      <c r="I463" s="406" t="s">
        <v>82</v>
      </c>
      <c r="J463" s="346" t="s">
        <v>263</v>
      </c>
      <c r="K463" s="346">
        <v>6</v>
      </c>
      <c r="L463" s="347">
        <f t="shared" si="62"/>
        <v>0</v>
      </c>
      <c r="M463" s="348">
        <v>0</v>
      </c>
      <c r="N463" s="353">
        <f t="shared" si="67"/>
        <v>0</v>
      </c>
      <c r="O463" s="350">
        <v>0</v>
      </c>
      <c r="P463" s="350"/>
      <c r="Q463" s="351">
        <v>2.155032091941257E-4</v>
      </c>
      <c r="R463" s="352">
        <f t="shared" si="72"/>
        <v>0</v>
      </c>
      <c r="S463" s="225">
        <v>0</v>
      </c>
      <c r="T463" s="226">
        <f t="shared" si="66"/>
        <v>0</v>
      </c>
      <c r="Y463" s="199"/>
      <c r="Z463" s="199"/>
    </row>
    <row r="464" spans="1:26" s="225" customFormat="1" ht="47.25" customHeight="1" outlineLevel="7" x14ac:dyDescent="0.2">
      <c r="A464" s="221"/>
      <c r="B464" s="227"/>
      <c r="C464" s="248"/>
      <c r="D464" s="248"/>
      <c r="E464" s="254"/>
      <c r="F464" s="265"/>
      <c r="G464" s="270"/>
      <c r="H464" s="270"/>
      <c r="I464" s="406" t="s">
        <v>83</v>
      </c>
      <c r="J464" s="346" t="s">
        <v>257</v>
      </c>
      <c r="K464" s="346">
        <v>100</v>
      </c>
      <c r="L464" s="347">
        <f t="shared" si="62"/>
        <v>41</v>
      </c>
      <c r="M464" s="348">
        <v>0.41</v>
      </c>
      <c r="N464" s="353">
        <f t="shared" si="67"/>
        <v>20</v>
      </c>
      <c r="O464" s="350">
        <v>61</v>
      </c>
      <c r="P464" s="350"/>
      <c r="Q464" s="351">
        <v>3.2325481379118849E-4</v>
      </c>
      <c r="R464" s="352">
        <f t="shared" si="72"/>
        <v>0.61</v>
      </c>
      <c r="S464" s="225">
        <v>41</v>
      </c>
      <c r="T464" s="226">
        <f t="shared" si="66"/>
        <v>-20</v>
      </c>
      <c r="Y464" s="199"/>
      <c r="Z464" s="199"/>
    </row>
    <row r="465" spans="1:26" s="225" customFormat="1" ht="47.25" customHeight="1" outlineLevel="5" x14ac:dyDescent="0.2">
      <c r="A465" s="221"/>
      <c r="B465" s="227"/>
      <c r="C465" s="248"/>
      <c r="D465" s="248"/>
      <c r="E465" s="254"/>
      <c r="F465" s="265"/>
      <c r="G465" s="270"/>
      <c r="H465" s="270"/>
      <c r="I465" s="409" t="s">
        <v>101</v>
      </c>
      <c r="J465" s="365"/>
      <c r="K465" s="365"/>
      <c r="L465" s="366">
        <f t="shared" ref="L465:L528" si="73">M465*K465</f>
        <v>0</v>
      </c>
      <c r="M465" s="367">
        <v>0.46010000000000001</v>
      </c>
      <c r="N465" s="365">
        <f t="shared" si="67"/>
        <v>0</v>
      </c>
      <c r="O465" s="368"/>
      <c r="P465" s="368"/>
      <c r="Q465" s="369">
        <v>3.0269649177124104E-3</v>
      </c>
      <c r="R465" s="370">
        <f>SUMPRODUCT(R466:R472,Q466:Q472)/Q465</f>
        <v>0.4825951911124246</v>
      </c>
      <c r="T465" s="226">
        <f t="shared" si="66"/>
        <v>0</v>
      </c>
      <c r="Y465" s="199"/>
      <c r="Z465" s="199"/>
    </row>
    <row r="466" spans="1:26" s="225" customFormat="1" ht="47.25" customHeight="1" outlineLevel="7" x14ac:dyDescent="0.2">
      <c r="A466" s="221"/>
      <c r="B466" s="227"/>
      <c r="C466" s="248"/>
      <c r="D466" s="248"/>
      <c r="E466" s="254"/>
      <c r="F466" s="265"/>
      <c r="G466" s="270"/>
      <c r="H466" s="270"/>
      <c r="I466" s="406" t="s">
        <v>72</v>
      </c>
      <c r="J466" s="346" t="s">
        <v>256</v>
      </c>
      <c r="K466" s="346">
        <v>115037</v>
      </c>
      <c r="L466" s="347">
        <f t="shared" si="73"/>
        <v>115037</v>
      </c>
      <c r="M466" s="348">
        <v>1</v>
      </c>
      <c r="N466" s="353">
        <f t="shared" si="67"/>
        <v>0</v>
      </c>
      <c r="O466" s="350">
        <v>115037</v>
      </c>
      <c r="P466" s="350"/>
      <c r="Q466" s="351">
        <v>3.0269649177124106E-4</v>
      </c>
      <c r="R466" s="352">
        <f t="shared" ref="R466:R472" si="74">O466/K466</f>
        <v>1</v>
      </c>
      <c r="S466" s="225">
        <v>114739</v>
      </c>
      <c r="T466" s="226">
        <f t="shared" si="66"/>
        <v>-298</v>
      </c>
      <c r="Y466" s="199"/>
      <c r="Z466" s="199"/>
    </row>
    <row r="467" spans="1:26" s="225" customFormat="1" ht="47.25" customHeight="1" outlineLevel="7" x14ac:dyDescent="0.2">
      <c r="A467" s="221"/>
      <c r="B467" s="227"/>
      <c r="C467" s="248"/>
      <c r="D467" s="248"/>
      <c r="E467" s="254"/>
      <c r="F467" s="265"/>
      <c r="G467" s="270"/>
      <c r="H467" s="270"/>
      <c r="I467" s="406" t="s">
        <v>239</v>
      </c>
      <c r="J467" s="346" t="s">
        <v>263</v>
      </c>
      <c r="K467" s="346">
        <v>14</v>
      </c>
      <c r="L467" s="347">
        <f t="shared" si="73"/>
        <v>14</v>
      </c>
      <c r="M467" s="348">
        <v>1</v>
      </c>
      <c r="N467" s="353">
        <f t="shared" si="67"/>
        <v>0</v>
      </c>
      <c r="O467" s="350">
        <v>14</v>
      </c>
      <c r="P467" s="350"/>
      <c r="Q467" s="351">
        <v>1.5134824588562047E-4</v>
      </c>
      <c r="R467" s="352">
        <f t="shared" si="74"/>
        <v>1</v>
      </c>
      <c r="S467" s="225">
        <v>14</v>
      </c>
      <c r="T467" s="226">
        <f t="shared" si="66"/>
        <v>0</v>
      </c>
      <c r="Y467" s="199"/>
      <c r="Z467" s="199"/>
    </row>
    <row r="468" spans="1:26" s="225" customFormat="1" ht="47.25" customHeight="1" outlineLevel="7" x14ac:dyDescent="0.2">
      <c r="A468" s="221"/>
      <c r="B468" s="227"/>
      <c r="C468" s="248"/>
      <c r="D468" s="248"/>
      <c r="E468" s="254"/>
      <c r="F468" s="265"/>
      <c r="G468" s="270"/>
      <c r="H468" s="270"/>
      <c r="I468" s="406" t="s">
        <v>75</v>
      </c>
      <c r="J468" s="346" t="s">
        <v>256</v>
      </c>
      <c r="K468" s="346">
        <v>115037</v>
      </c>
      <c r="L468" s="347">
        <f t="shared" si="73"/>
        <v>74774.05</v>
      </c>
      <c r="M468" s="348">
        <v>0.65</v>
      </c>
      <c r="N468" s="353">
        <f t="shared" si="67"/>
        <v>1033.9499999999971</v>
      </c>
      <c r="O468" s="350">
        <v>75808</v>
      </c>
      <c r="P468" s="350"/>
      <c r="Q468" s="351">
        <v>1.2107859670849642E-3</v>
      </c>
      <c r="R468" s="352">
        <f t="shared" si="74"/>
        <v>0.65898797778106177</v>
      </c>
      <c r="S468" s="225">
        <v>75656</v>
      </c>
      <c r="T468" s="226">
        <f t="shared" si="66"/>
        <v>-152</v>
      </c>
      <c r="Y468" s="199"/>
      <c r="Z468" s="199"/>
    </row>
    <row r="469" spans="1:26" s="225" customFormat="1" ht="47.25" customHeight="1" outlineLevel="7" x14ac:dyDescent="0.2">
      <c r="A469" s="221"/>
      <c r="B469" s="227"/>
      <c r="C469" s="248"/>
      <c r="D469" s="248"/>
      <c r="E469" s="254"/>
      <c r="F469" s="265"/>
      <c r="G469" s="270"/>
      <c r="H469" s="270"/>
      <c r="I469" s="406" t="s">
        <v>80</v>
      </c>
      <c r="J469" s="346" t="s">
        <v>256</v>
      </c>
      <c r="K469" s="346">
        <v>115037</v>
      </c>
      <c r="L469" s="347">
        <f t="shared" si="73"/>
        <v>0</v>
      </c>
      <c r="M469" s="348">
        <v>0</v>
      </c>
      <c r="N469" s="353">
        <f t="shared" si="67"/>
        <v>0</v>
      </c>
      <c r="O469" s="350">
        <v>0</v>
      </c>
      <c r="P469" s="350"/>
      <c r="Q469" s="351">
        <v>3.6323579012548913E-4</v>
      </c>
      <c r="R469" s="352">
        <f t="shared" si="74"/>
        <v>0</v>
      </c>
      <c r="S469" s="225">
        <v>0</v>
      </c>
      <c r="T469" s="226">
        <f t="shared" si="66"/>
        <v>0</v>
      </c>
      <c r="Y469" s="199"/>
      <c r="Z469" s="199"/>
    </row>
    <row r="470" spans="1:26" s="225" customFormat="1" ht="47.25" customHeight="1" outlineLevel="7" x14ac:dyDescent="0.2">
      <c r="A470" s="221"/>
      <c r="B470" s="227"/>
      <c r="C470" s="248"/>
      <c r="D470" s="248"/>
      <c r="E470" s="254"/>
      <c r="F470" s="265"/>
      <c r="G470" s="270"/>
      <c r="H470" s="270"/>
      <c r="I470" s="406" t="s">
        <v>81</v>
      </c>
      <c r="J470" s="346" t="s">
        <v>256</v>
      </c>
      <c r="K470" s="346">
        <v>115037</v>
      </c>
      <c r="L470" s="347">
        <f t="shared" si="73"/>
        <v>0</v>
      </c>
      <c r="M470" s="348">
        <v>0</v>
      </c>
      <c r="N470" s="353">
        <f t="shared" si="67"/>
        <v>0</v>
      </c>
      <c r="O470" s="350">
        <v>0</v>
      </c>
      <c r="P470" s="350"/>
      <c r="Q470" s="351">
        <v>2.4215719341699277E-4</v>
      </c>
      <c r="R470" s="352">
        <f t="shared" si="74"/>
        <v>0</v>
      </c>
      <c r="S470" s="225">
        <v>0</v>
      </c>
      <c r="T470" s="226">
        <f t="shared" si="66"/>
        <v>0</v>
      </c>
      <c r="Y470" s="199"/>
      <c r="Z470" s="199"/>
    </row>
    <row r="471" spans="1:26" s="225" customFormat="1" ht="47.25" customHeight="1" outlineLevel="7" x14ac:dyDescent="0.2">
      <c r="A471" s="221"/>
      <c r="B471" s="227"/>
      <c r="C471" s="248"/>
      <c r="D471" s="248"/>
      <c r="E471" s="254"/>
      <c r="F471" s="265"/>
      <c r="G471" s="270"/>
      <c r="H471" s="270"/>
      <c r="I471" s="406" t="s">
        <v>82</v>
      </c>
      <c r="J471" s="346" t="s">
        <v>263</v>
      </c>
      <c r="K471" s="346">
        <v>14</v>
      </c>
      <c r="L471" s="347">
        <f t="shared" si="73"/>
        <v>0</v>
      </c>
      <c r="M471" s="348">
        <v>0</v>
      </c>
      <c r="N471" s="353">
        <f t="shared" si="67"/>
        <v>0</v>
      </c>
      <c r="O471" s="350">
        <v>0</v>
      </c>
      <c r="P471" s="350"/>
      <c r="Q471" s="351">
        <v>3.0269649177124106E-4</v>
      </c>
      <c r="R471" s="352">
        <f t="shared" si="74"/>
        <v>0</v>
      </c>
      <c r="S471" s="225">
        <v>0</v>
      </c>
      <c r="T471" s="226">
        <f t="shared" si="66"/>
        <v>0</v>
      </c>
      <c r="Y471" s="199"/>
      <c r="Z471" s="199"/>
    </row>
    <row r="472" spans="1:26" s="225" customFormat="1" ht="47.25" customHeight="1" outlineLevel="7" x14ac:dyDescent="0.2">
      <c r="A472" s="221"/>
      <c r="B472" s="227"/>
      <c r="C472" s="248"/>
      <c r="D472" s="248"/>
      <c r="E472" s="254"/>
      <c r="F472" s="265"/>
      <c r="G472" s="270"/>
      <c r="H472" s="270"/>
      <c r="I472" s="406" t="s">
        <v>83</v>
      </c>
      <c r="J472" s="346" t="s">
        <v>257</v>
      </c>
      <c r="K472" s="346">
        <v>100</v>
      </c>
      <c r="L472" s="347">
        <f t="shared" si="73"/>
        <v>31</v>
      </c>
      <c r="M472" s="348">
        <v>0.31</v>
      </c>
      <c r="N472" s="353">
        <f t="shared" si="67"/>
        <v>15</v>
      </c>
      <c r="O472" s="350">
        <v>46</v>
      </c>
      <c r="P472" s="350"/>
      <c r="Q472" s="351">
        <v>4.5404473765686145E-4</v>
      </c>
      <c r="R472" s="352">
        <f t="shared" si="74"/>
        <v>0.46</v>
      </c>
      <c r="S472" s="225">
        <v>31</v>
      </c>
      <c r="T472" s="226">
        <f t="shared" si="66"/>
        <v>-15</v>
      </c>
      <c r="Y472" s="199"/>
      <c r="Z472" s="199"/>
    </row>
    <row r="473" spans="1:26" s="225" customFormat="1" ht="47.25" customHeight="1" outlineLevel="5" x14ac:dyDescent="0.2">
      <c r="A473" s="221"/>
      <c r="B473" s="227"/>
      <c r="C473" s="248"/>
      <c r="D473" s="248"/>
      <c r="E473" s="254"/>
      <c r="F473" s="265"/>
      <c r="G473" s="270"/>
      <c r="H473" s="270"/>
      <c r="I473" s="409" t="s">
        <v>102</v>
      </c>
      <c r="J473" s="365"/>
      <c r="K473" s="365"/>
      <c r="L473" s="366">
        <f t="shared" si="73"/>
        <v>0</v>
      </c>
      <c r="M473" s="367">
        <v>0.93400000000000005</v>
      </c>
      <c r="N473" s="365">
        <f t="shared" si="67"/>
        <v>0</v>
      </c>
      <c r="O473" s="368"/>
      <c r="P473" s="368"/>
      <c r="Q473" s="369">
        <v>8.7885313639606824E-4</v>
      </c>
      <c r="R473" s="370">
        <f>SUMPRODUCT(R474:R480,Q474:Q480)/Q473</f>
        <v>0.98949520958083825</v>
      </c>
      <c r="T473" s="226">
        <f t="shared" si="66"/>
        <v>0</v>
      </c>
      <c r="Y473" s="199"/>
      <c r="Z473" s="199"/>
    </row>
    <row r="474" spans="1:26" s="225" customFormat="1" ht="47.25" customHeight="1" outlineLevel="7" x14ac:dyDescent="0.2">
      <c r="A474" s="221"/>
      <c r="B474" s="227"/>
      <c r="C474" s="248"/>
      <c r="D474" s="248"/>
      <c r="E474" s="254"/>
      <c r="F474" s="265"/>
      <c r="G474" s="270"/>
      <c r="H474" s="270"/>
      <c r="I474" s="406" t="s">
        <v>72</v>
      </c>
      <c r="J474" s="346" t="s">
        <v>256</v>
      </c>
      <c r="K474" s="346">
        <v>33400</v>
      </c>
      <c r="L474" s="347">
        <f t="shared" si="73"/>
        <v>33400</v>
      </c>
      <c r="M474" s="348">
        <v>1</v>
      </c>
      <c r="N474" s="353">
        <f t="shared" si="67"/>
        <v>0</v>
      </c>
      <c r="O474" s="350">
        <v>33400</v>
      </c>
      <c r="P474" s="350"/>
      <c r="Q474" s="351">
        <v>8.7885313639606829E-5</v>
      </c>
      <c r="R474" s="352">
        <f t="shared" ref="R474:R480" si="75">O474/K474</f>
        <v>1</v>
      </c>
      <c r="S474" s="225">
        <v>33400</v>
      </c>
      <c r="T474" s="226">
        <f t="shared" si="66"/>
        <v>0</v>
      </c>
      <c r="Y474" s="199"/>
      <c r="Z474" s="199"/>
    </row>
    <row r="475" spans="1:26" s="225" customFormat="1" ht="47.25" customHeight="1" outlineLevel="7" x14ac:dyDescent="0.2">
      <c r="A475" s="221"/>
      <c r="B475" s="227"/>
      <c r="C475" s="248"/>
      <c r="D475" s="248"/>
      <c r="E475" s="254"/>
      <c r="F475" s="265"/>
      <c r="G475" s="270"/>
      <c r="H475" s="270"/>
      <c r="I475" s="406" t="s">
        <v>239</v>
      </c>
      <c r="J475" s="346" t="s">
        <v>263</v>
      </c>
      <c r="K475" s="346">
        <v>12</v>
      </c>
      <c r="L475" s="347">
        <f t="shared" si="73"/>
        <v>12</v>
      </c>
      <c r="M475" s="348">
        <v>1</v>
      </c>
      <c r="N475" s="353">
        <f t="shared" si="67"/>
        <v>0</v>
      </c>
      <c r="O475" s="350">
        <v>12</v>
      </c>
      <c r="P475" s="350"/>
      <c r="Q475" s="351">
        <v>4.3942656819803415E-5</v>
      </c>
      <c r="R475" s="352">
        <f t="shared" si="75"/>
        <v>1</v>
      </c>
      <c r="S475" s="225">
        <v>12</v>
      </c>
      <c r="T475" s="226">
        <f t="shared" si="66"/>
        <v>0</v>
      </c>
      <c r="Y475" s="199"/>
      <c r="Z475" s="199"/>
    </row>
    <row r="476" spans="1:26" s="225" customFormat="1" ht="47.25" customHeight="1" outlineLevel="7" x14ac:dyDescent="0.2">
      <c r="A476" s="221"/>
      <c r="B476" s="227"/>
      <c r="C476" s="248"/>
      <c r="D476" s="248"/>
      <c r="E476" s="254"/>
      <c r="F476" s="265"/>
      <c r="G476" s="270"/>
      <c r="H476" s="270"/>
      <c r="I476" s="406" t="s">
        <v>75</v>
      </c>
      <c r="J476" s="346" t="s">
        <v>256</v>
      </c>
      <c r="K476" s="346">
        <v>33400</v>
      </c>
      <c r="L476" s="347">
        <f t="shared" si="73"/>
        <v>33400</v>
      </c>
      <c r="M476" s="348">
        <v>1</v>
      </c>
      <c r="N476" s="353">
        <v>0</v>
      </c>
      <c r="O476" s="350">
        <v>33399.599999999999</v>
      </c>
      <c r="P476" s="350"/>
      <c r="Q476" s="351">
        <v>3.5154125455842732E-4</v>
      </c>
      <c r="R476" s="352">
        <f t="shared" si="75"/>
        <v>0.99998802395209574</v>
      </c>
      <c r="S476" s="225">
        <v>33400</v>
      </c>
      <c r="T476" s="226">
        <f t="shared" si="66"/>
        <v>0.40000000000145519</v>
      </c>
      <c r="Y476" s="199"/>
      <c r="Z476" s="199"/>
    </row>
    <row r="477" spans="1:26" s="225" customFormat="1" ht="47.25" customHeight="1" outlineLevel="7" x14ac:dyDescent="0.2">
      <c r="A477" s="221"/>
      <c r="B477" s="227"/>
      <c r="C477" s="248"/>
      <c r="D477" s="248"/>
      <c r="E477" s="254"/>
      <c r="F477" s="265"/>
      <c r="G477" s="270"/>
      <c r="H477" s="270"/>
      <c r="I477" s="406" t="s">
        <v>80</v>
      </c>
      <c r="J477" s="346" t="s">
        <v>256</v>
      </c>
      <c r="K477" s="346">
        <v>33400</v>
      </c>
      <c r="L477" s="347">
        <f t="shared" si="73"/>
        <v>33400</v>
      </c>
      <c r="M477" s="348">
        <v>1</v>
      </c>
      <c r="N477" s="353">
        <f t="shared" si="67"/>
        <v>0</v>
      </c>
      <c r="O477" s="350">
        <v>33400</v>
      </c>
      <c r="P477" s="350"/>
      <c r="Q477" s="351">
        <v>1.0546237636752818E-4</v>
      </c>
      <c r="R477" s="352">
        <f t="shared" si="75"/>
        <v>1</v>
      </c>
      <c r="S477" s="225">
        <v>0</v>
      </c>
      <c r="T477" s="226">
        <f t="shared" si="66"/>
        <v>-33400</v>
      </c>
      <c r="Y477" s="199"/>
      <c r="Z477" s="199"/>
    </row>
    <row r="478" spans="1:26" s="225" customFormat="1" ht="47.25" customHeight="1" outlineLevel="7" x14ac:dyDescent="0.2">
      <c r="A478" s="221"/>
      <c r="B478" s="227"/>
      <c r="C478" s="248"/>
      <c r="D478" s="248"/>
      <c r="E478" s="254"/>
      <c r="F478" s="265"/>
      <c r="G478" s="270"/>
      <c r="H478" s="270"/>
      <c r="I478" s="406" t="s">
        <v>81</v>
      </c>
      <c r="J478" s="346" t="s">
        <v>256</v>
      </c>
      <c r="K478" s="346">
        <v>33400</v>
      </c>
      <c r="L478" s="347">
        <f t="shared" si="73"/>
        <v>33400</v>
      </c>
      <c r="M478" s="348">
        <v>1</v>
      </c>
      <c r="N478" s="353">
        <f t="shared" si="67"/>
        <v>0</v>
      </c>
      <c r="O478" s="350">
        <v>33400</v>
      </c>
      <c r="P478" s="350"/>
      <c r="Q478" s="351">
        <v>7.030825091168545E-5</v>
      </c>
      <c r="R478" s="352">
        <f t="shared" si="75"/>
        <v>1</v>
      </c>
      <c r="S478" s="225">
        <v>0</v>
      </c>
      <c r="T478" s="226">
        <f t="shared" si="66"/>
        <v>-33400</v>
      </c>
      <c r="Y478" s="199"/>
      <c r="Z478" s="199"/>
    </row>
    <row r="479" spans="1:26" s="225" customFormat="1" ht="47.25" customHeight="1" outlineLevel="7" x14ac:dyDescent="0.2">
      <c r="A479" s="221"/>
      <c r="B479" s="227"/>
      <c r="C479" s="248"/>
      <c r="D479" s="248"/>
      <c r="E479" s="254"/>
      <c r="F479" s="265"/>
      <c r="G479" s="270"/>
      <c r="H479" s="270"/>
      <c r="I479" s="406" t="s">
        <v>82</v>
      </c>
      <c r="J479" s="346" t="s">
        <v>263</v>
      </c>
      <c r="K479" s="346">
        <v>12</v>
      </c>
      <c r="L479" s="347">
        <f t="shared" si="73"/>
        <v>12</v>
      </c>
      <c r="M479" s="348">
        <v>1</v>
      </c>
      <c r="N479" s="353">
        <f t="shared" si="67"/>
        <v>0</v>
      </c>
      <c r="O479" s="350">
        <v>12</v>
      </c>
      <c r="P479" s="350"/>
      <c r="Q479" s="351">
        <v>8.7885313639606829E-5</v>
      </c>
      <c r="R479" s="352">
        <f t="shared" si="75"/>
        <v>1</v>
      </c>
      <c r="S479" s="225">
        <v>0</v>
      </c>
      <c r="T479" s="226">
        <f t="shared" si="66"/>
        <v>-12</v>
      </c>
      <c r="Y479" s="199"/>
      <c r="Z479" s="199"/>
    </row>
    <row r="480" spans="1:26" s="225" customFormat="1" ht="47.25" customHeight="1" outlineLevel="7" x14ac:dyDescent="0.2">
      <c r="A480" s="221"/>
      <c r="B480" s="227"/>
      <c r="C480" s="248"/>
      <c r="D480" s="248"/>
      <c r="E480" s="254"/>
      <c r="F480" s="265"/>
      <c r="G480" s="270"/>
      <c r="H480" s="270"/>
      <c r="I480" s="406" t="s">
        <v>83</v>
      </c>
      <c r="J480" s="346" t="s">
        <v>257</v>
      </c>
      <c r="K480" s="346">
        <v>100</v>
      </c>
      <c r="L480" s="347">
        <f t="shared" si="73"/>
        <v>56.000000000000007</v>
      </c>
      <c r="M480" s="348">
        <v>0.56000000000000005</v>
      </c>
      <c r="N480" s="353">
        <f t="shared" si="67"/>
        <v>36.999999999999993</v>
      </c>
      <c r="O480" s="350">
        <v>93</v>
      </c>
      <c r="P480" s="350"/>
      <c r="Q480" s="351">
        <v>1.3182797045941023E-4</v>
      </c>
      <c r="R480" s="352">
        <f t="shared" si="75"/>
        <v>0.93</v>
      </c>
      <c r="S480" s="225">
        <v>41</v>
      </c>
      <c r="T480" s="226">
        <f t="shared" si="66"/>
        <v>-52</v>
      </c>
      <c r="Y480" s="199"/>
      <c r="Z480" s="199"/>
    </row>
    <row r="481" spans="1:26" s="225" customFormat="1" ht="47.25" customHeight="1" outlineLevel="5" x14ac:dyDescent="0.2">
      <c r="A481" s="221"/>
      <c r="B481" s="227"/>
      <c r="C481" s="248"/>
      <c r="D481" s="248"/>
      <c r="E481" s="254"/>
      <c r="F481" s="265"/>
      <c r="G481" s="270"/>
      <c r="H481" s="270"/>
      <c r="I481" s="409" t="s">
        <v>103</v>
      </c>
      <c r="J481" s="365"/>
      <c r="K481" s="365"/>
      <c r="L481" s="366">
        <f t="shared" si="73"/>
        <v>0</v>
      </c>
      <c r="M481" s="367">
        <v>0.94450000000000001</v>
      </c>
      <c r="N481" s="365">
        <f t="shared" si="67"/>
        <v>0</v>
      </c>
      <c r="O481" s="368"/>
      <c r="P481" s="368"/>
      <c r="Q481" s="369">
        <v>1.6577169938009669E-3</v>
      </c>
      <c r="R481" s="370">
        <f>SUMPRODUCT(R482:R488,Q482:Q488)/Q481</f>
        <v>0.99099999999999999</v>
      </c>
      <c r="T481" s="226">
        <f t="shared" si="66"/>
        <v>0</v>
      </c>
      <c r="Y481" s="199"/>
      <c r="Z481" s="199"/>
    </row>
    <row r="482" spans="1:26" s="225" customFormat="1" ht="47.25" customHeight="1" outlineLevel="7" x14ac:dyDescent="0.2">
      <c r="A482" s="221"/>
      <c r="B482" s="227"/>
      <c r="C482" s="248"/>
      <c r="D482" s="248"/>
      <c r="E482" s="254"/>
      <c r="F482" s="265"/>
      <c r="G482" s="270"/>
      <c r="H482" s="270"/>
      <c r="I482" s="406" t="s">
        <v>72</v>
      </c>
      <c r="J482" s="346" t="s">
        <v>256</v>
      </c>
      <c r="K482" s="346">
        <v>63000</v>
      </c>
      <c r="L482" s="347">
        <f t="shared" si="73"/>
        <v>63000</v>
      </c>
      <c r="M482" s="348">
        <v>1</v>
      </c>
      <c r="N482" s="353">
        <f t="shared" si="67"/>
        <v>0</v>
      </c>
      <c r="O482" s="350">
        <v>63000</v>
      </c>
      <c r="P482" s="350"/>
      <c r="Q482" s="351">
        <v>1.6577169938009669E-4</v>
      </c>
      <c r="R482" s="352">
        <f t="shared" ref="R482:R488" si="76">O482/K482</f>
        <v>1</v>
      </c>
      <c r="S482" s="225">
        <v>63000</v>
      </c>
      <c r="T482" s="226">
        <f t="shared" ref="T482:T545" si="77">S482-O482</f>
        <v>0</v>
      </c>
      <c r="Y482" s="199"/>
      <c r="Z482" s="199"/>
    </row>
    <row r="483" spans="1:26" s="225" customFormat="1" ht="47.25" customHeight="1" outlineLevel="7" x14ac:dyDescent="0.2">
      <c r="A483" s="221"/>
      <c r="B483" s="227"/>
      <c r="C483" s="248"/>
      <c r="D483" s="248"/>
      <c r="E483" s="254"/>
      <c r="F483" s="265"/>
      <c r="G483" s="270"/>
      <c r="H483" s="270"/>
      <c r="I483" s="406" t="s">
        <v>239</v>
      </c>
      <c r="J483" s="346" t="s">
        <v>263</v>
      </c>
      <c r="K483" s="346">
        <v>22</v>
      </c>
      <c r="L483" s="347">
        <f t="shared" si="73"/>
        <v>22</v>
      </c>
      <c r="M483" s="348">
        <v>1</v>
      </c>
      <c r="N483" s="353">
        <f t="shared" si="67"/>
        <v>0</v>
      </c>
      <c r="O483" s="350">
        <v>22</v>
      </c>
      <c r="P483" s="350"/>
      <c r="Q483" s="351">
        <v>8.2885849690048346E-5</v>
      </c>
      <c r="R483" s="352">
        <f t="shared" si="76"/>
        <v>1</v>
      </c>
      <c r="S483" s="225">
        <v>22</v>
      </c>
      <c r="T483" s="226">
        <f t="shared" si="77"/>
        <v>0</v>
      </c>
      <c r="Y483" s="199"/>
      <c r="Z483" s="199"/>
    </row>
    <row r="484" spans="1:26" s="225" customFormat="1" ht="47.25" customHeight="1" outlineLevel="7" x14ac:dyDescent="0.2">
      <c r="A484" s="221"/>
      <c r="B484" s="227"/>
      <c r="C484" s="248"/>
      <c r="D484" s="248"/>
      <c r="E484" s="254"/>
      <c r="F484" s="265"/>
      <c r="G484" s="270"/>
      <c r="H484" s="270"/>
      <c r="I484" s="406" t="s">
        <v>75</v>
      </c>
      <c r="J484" s="346" t="s">
        <v>256</v>
      </c>
      <c r="K484" s="346">
        <v>63000</v>
      </c>
      <c r="L484" s="347">
        <f t="shared" si="73"/>
        <v>63000</v>
      </c>
      <c r="M484" s="348">
        <v>1</v>
      </c>
      <c r="N484" s="353">
        <f t="shared" si="67"/>
        <v>0</v>
      </c>
      <c r="O484" s="350">
        <v>63000</v>
      </c>
      <c r="P484" s="350"/>
      <c r="Q484" s="351">
        <v>6.6308679752038677E-4</v>
      </c>
      <c r="R484" s="352">
        <f t="shared" si="76"/>
        <v>1</v>
      </c>
      <c r="S484" s="225">
        <v>61847</v>
      </c>
      <c r="T484" s="226">
        <f t="shared" si="77"/>
        <v>-1153</v>
      </c>
      <c r="Y484" s="199"/>
      <c r="Z484" s="199"/>
    </row>
    <row r="485" spans="1:26" s="225" customFormat="1" ht="47.25" customHeight="1" outlineLevel="7" x14ac:dyDescent="0.2">
      <c r="A485" s="221"/>
      <c r="B485" s="227"/>
      <c r="C485" s="248"/>
      <c r="D485" s="248"/>
      <c r="E485" s="254"/>
      <c r="F485" s="265"/>
      <c r="G485" s="270"/>
      <c r="H485" s="270"/>
      <c r="I485" s="406" t="s">
        <v>80</v>
      </c>
      <c r="J485" s="346" t="s">
        <v>256</v>
      </c>
      <c r="K485" s="346">
        <v>63000</v>
      </c>
      <c r="L485" s="347">
        <f t="shared" si="73"/>
        <v>63000</v>
      </c>
      <c r="M485" s="348">
        <v>1</v>
      </c>
      <c r="N485" s="353">
        <f t="shared" si="67"/>
        <v>0</v>
      </c>
      <c r="O485" s="350">
        <v>63000</v>
      </c>
      <c r="P485" s="350"/>
      <c r="Q485" s="351">
        <v>1.98926039256116E-4</v>
      </c>
      <c r="R485" s="352">
        <f t="shared" si="76"/>
        <v>1</v>
      </c>
      <c r="S485" s="225">
        <v>0</v>
      </c>
      <c r="T485" s="226">
        <f t="shared" si="77"/>
        <v>-63000</v>
      </c>
      <c r="Y485" s="199"/>
      <c r="Z485" s="199"/>
    </row>
    <row r="486" spans="1:26" s="225" customFormat="1" ht="47.25" customHeight="1" outlineLevel="7" x14ac:dyDescent="0.2">
      <c r="A486" s="221"/>
      <c r="B486" s="227"/>
      <c r="C486" s="248"/>
      <c r="D486" s="248"/>
      <c r="E486" s="254"/>
      <c r="F486" s="265"/>
      <c r="G486" s="270"/>
      <c r="H486" s="270"/>
      <c r="I486" s="406" t="s">
        <v>81</v>
      </c>
      <c r="J486" s="346" t="s">
        <v>256</v>
      </c>
      <c r="K486" s="346">
        <v>63000</v>
      </c>
      <c r="L486" s="347">
        <f t="shared" si="73"/>
        <v>63000</v>
      </c>
      <c r="M486" s="348">
        <v>1</v>
      </c>
      <c r="N486" s="353">
        <f t="shared" ref="N486:N549" si="78">O486-L486</f>
        <v>0</v>
      </c>
      <c r="O486" s="350">
        <v>63000</v>
      </c>
      <c r="P486" s="350"/>
      <c r="Q486" s="351">
        <v>1.3261735950407735E-4</v>
      </c>
      <c r="R486" s="352">
        <f t="shared" si="76"/>
        <v>1</v>
      </c>
      <c r="S486" s="225">
        <v>0</v>
      </c>
      <c r="T486" s="226">
        <f t="shared" si="77"/>
        <v>-63000</v>
      </c>
      <c r="Y486" s="199"/>
      <c r="Z486" s="199"/>
    </row>
    <row r="487" spans="1:26" s="225" customFormat="1" ht="47.25" customHeight="1" outlineLevel="7" x14ac:dyDescent="0.2">
      <c r="A487" s="221"/>
      <c r="B487" s="227"/>
      <c r="C487" s="248"/>
      <c r="D487" s="248"/>
      <c r="E487" s="254"/>
      <c r="F487" s="265"/>
      <c r="G487" s="270"/>
      <c r="H487" s="270"/>
      <c r="I487" s="406" t="s">
        <v>82</v>
      </c>
      <c r="J487" s="346" t="s">
        <v>263</v>
      </c>
      <c r="K487" s="346">
        <v>22</v>
      </c>
      <c r="L487" s="347">
        <f t="shared" si="73"/>
        <v>22</v>
      </c>
      <c r="M487" s="348">
        <v>1</v>
      </c>
      <c r="N487" s="353">
        <f t="shared" si="78"/>
        <v>0</v>
      </c>
      <c r="O487" s="350">
        <v>22</v>
      </c>
      <c r="P487" s="350"/>
      <c r="Q487" s="351">
        <v>1.6577169938009669E-4</v>
      </c>
      <c r="R487" s="352">
        <f t="shared" si="76"/>
        <v>1</v>
      </c>
      <c r="S487" s="225">
        <v>0</v>
      </c>
      <c r="T487" s="226">
        <f t="shared" si="77"/>
        <v>-22</v>
      </c>
      <c r="Y487" s="199"/>
      <c r="Z487" s="199"/>
    </row>
    <row r="488" spans="1:26" s="225" customFormat="1" ht="47.25" customHeight="1" outlineLevel="7" x14ac:dyDescent="0.2">
      <c r="A488" s="221"/>
      <c r="B488" s="227"/>
      <c r="C488" s="248"/>
      <c r="D488" s="248"/>
      <c r="E488" s="254"/>
      <c r="F488" s="265"/>
      <c r="G488" s="270"/>
      <c r="H488" s="270"/>
      <c r="I488" s="406" t="s">
        <v>83</v>
      </c>
      <c r="J488" s="346" t="s">
        <v>257</v>
      </c>
      <c r="K488" s="346">
        <v>100</v>
      </c>
      <c r="L488" s="347">
        <f t="shared" si="73"/>
        <v>63</v>
      </c>
      <c r="M488" s="348">
        <v>0.63</v>
      </c>
      <c r="N488" s="353">
        <f t="shared" si="78"/>
        <v>31</v>
      </c>
      <c r="O488" s="350">
        <v>94</v>
      </c>
      <c r="P488" s="350"/>
      <c r="Q488" s="351">
        <v>2.4865754907014504E-4</v>
      </c>
      <c r="R488" s="352">
        <f t="shared" si="76"/>
        <v>0.94</v>
      </c>
      <c r="S488" s="225">
        <v>41</v>
      </c>
      <c r="T488" s="226">
        <f t="shared" si="77"/>
        <v>-53</v>
      </c>
      <c r="Y488" s="199"/>
      <c r="Z488" s="199"/>
    </row>
    <row r="489" spans="1:26" s="225" customFormat="1" ht="47.25" customHeight="1" outlineLevel="5" x14ac:dyDescent="0.2">
      <c r="A489" s="221"/>
      <c r="B489" s="227"/>
      <c r="C489" s="248"/>
      <c r="D489" s="248"/>
      <c r="E489" s="254"/>
      <c r="F489" s="265"/>
      <c r="G489" s="270"/>
      <c r="H489" s="270"/>
      <c r="I489" s="409" t="s">
        <v>104</v>
      </c>
      <c r="J489" s="365"/>
      <c r="K489" s="365"/>
      <c r="L489" s="366">
        <f t="shared" si="73"/>
        <v>0</v>
      </c>
      <c r="M489" s="367">
        <v>0.94450000000000001</v>
      </c>
      <c r="N489" s="365">
        <f t="shared" si="78"/>
        <v>0</v>
      </c>
      <c r="O489" s="368"/>
      <c r="P489" s="368"/>
      <c r="Q489" s="369">
        <v>8.3675238734715453E-4</v>
      </c>
      <c r="R489" s="370">
        <f>SUMPRODUCT(R490:R496,Q490:Q496)/Q489</f>
        <v>0.99099999999999999</v>
      </c>
      <c r="T489" s="226">
        <f t="shared" si="77"/>
        <v>0</v>
      </c>
      <c r="Y489" s="199"/>
      <c r="Z489" s="199"/>
    </row>
    <row r="490" spans="1:26" s="225" customFormat="1" ht="47.25" customHeight="1" outlineLevel="7" x14ac:dyDescent="0.2">
      <c r="A490" s="221"/>
      <c r="B490" s="227"/>
      <c r="C490" s="248"/>
      <c r="D490" s="248"/>
      <c r="E490" s="254"/>
      <c r="F490" s="265"/>
      <c r="G490" s="270"/>
      <c r="H490" s="270"/>
      <c r="I490" s="406" t="s">
        <v>72</v>
      </c>
      <c r="J490" s="346" t="s">
        <v>256</v>
      </c>
      <c r="K490" s="346">
        <v>31800</v>
      </c>
      <c r="L490" s="347">
        <f t="shared" si="73"/>
        <v>31800</v>
      </c>
      <c r="M490" s="348">
        <v>1</v>
      </c>
      <c r="N490" s="353">
        <f t="shared" si="78"/>
        <v>0</v>
      </c>
      <c r="O490" s="350">
        <v>31800</v>
      </c>
      <c r="P490" s="350"/>
      <c r="Q490" s="351">
        <v>8.3675238734715456E-5</v>
      </c>
      <c r="R490" s="352">
        <f t="shared" ref="R490:R496" si="79">O490/K490</f>
        <v>1</v>
      </c>
      <c r="S490" s="225">
        <v>31800</v>
      </c>
      <c r="T490" s="226">
        <f t="shared" si="77"/>
        <v>0</v>
      </c>
      <c r="Y490" s="199"/>
      <c r="Z490" s="199"/>
    </row>
    <row r="491" spans="1:26" s="225" customFormat="1" ht="47.25" customHeight="1" outlineLevel="7" x14ac:dyDescent="0.2">
      <c r="A491" s="221"/>
      <c r="B491" s="227"/>
      <c r="C491" s="248"/>
      <c r="D491" s="248"/>
      <c r="E491" s="254"/>
      <c r="F491" s="265"/>
      <c r="G491" s="270"/>
      <c r="H491" s="270"/>
      <c r="I491" s="406" t="s">
        <v>239</v>
      </c>
      <c r="J491" s="346" t="s">
        <v>263</v>
      </c>
      <c r="K491" s="346">
        <v>12</v>
      </c>
      <c r="L491" s="347">
        <f t="shared" si="73"/>
        <v>12</v>
      </c>
      <c r="M491" s="348">
        <v>1</v>
      </c>
      <c r="N491" s="353">
        <f t="shared" si="78"/>
        <v>0</v>
      </c>
      <c r="O491" s="350">
        <v>12</v>
      </c>
      <c r="P491" s="350"/>
      <c r="Q491" s="351">
        <v>4.1837619367357721E-5</v>
      </c>
      <c r="R491" s="352">
        <f t="shared" si="79"/>
        <v>1</v>
      </c>
      <c r="S491" s="225">
        <v>12</v>
      </c>
      <c r="T491" s="226">
        <f t="shared" si="77"/>
        <v>0</v>
      </c>
      <c r="Y491" s="199"/>
      <c r="Z491" s="199"/>
    </row>
    <row r="492" spans="1:26" s="225" customFormat="1" ht="47.25" customHeight="1" outlineLevel="7" x14ac:dyDescent="0.2">
      <c r="A492" s="221"/>
      <c r="B492" s="227"/>
      <c r="C492" s="248"/>
      <c r="D492" s="248"/>
      <c r="E492" s="254"/>
      <c r="F492" s="265"/>
      <c r="G492" s="270"/>
      <c r="H492" s="270"/>
      <c r="I492" s="406" t="s">
        <v>75</v>
      </c>
      <c r="J492" s="346" t="s">
        <v>256</v>
      </c>
      <c r="K492" s="346">
        <v>31800</v>
      </c>
      <c r="L492" s="347">
        <f t="shared" si="73"/>
        <v>31800</v>
      </c>
      <c r="M492" s="348">
        <v>1</v>
      </c>
      <c r="N492" s="353">
        <f t="shared" si="78"/>
        <v>0</v>
      </c>
      <c r="O492" s="350">
        <v>31800</v>
      </c>
      <c r="P492" s="350"/>
      <c r="Q492" s="351">
        <v>3.3470095493886182E-4</v>
      </c>
      <c r="R492" s="352">
        <f t="shared" si="79"/>
        <v>1</v>
      </c>
      <c r="S492" s="225">
        <v>31800</v>
      </c>
      <c r="T492" s="226">
        <f t="shared" si="77"/>
        <v>0</v>
      </c>
      <c r="Y492" s="199"/>
      <c r="Z492" s="199"/>
    </row>
    <row r="493" spans="1:26" s="225" customFormat="1" ht="47.25" customHeight="1" outlineLevel="7" x14ac:dyDescent="0.2">
      <c r="A493" s="221"/>
      <c r="B493" s="227"/>
      <c r="C493" s="248"/>
      <c r="D493" s="248"/>
      <c r="E493" s="254"/>
      <c r="F493" s="265"/>
      <c r="G493" s="270"/>
      <c r="H493" s="270"/>
      <c r="I493" s="406" t="s">
        <v>80</v>
      </c>
      <c r="J493" s="346" t="s">
        <v>256</v>
      </c>
      <c r="K493" s="346">
        <v>31800</v>
      </c>
      <c r="L493" s="347">
        <f t="shared" si="73"/>
        <v>31800</v>
      </c>
      <c r="M493" s="348">
        <v>1</v>
      </c>
      <c r="N493" s="353">
        <f t="shared" si="78"/>
        <v>0</v>
      </c>
      <c r="O493" s="350">
        <v>31800</v>
      </c>
      <c r="P493" s="350"/>
      <c r="Q493" s="351">
        <v>1.004102864816585E-4</v>
      </c>
      <c r="R493" s="352">
        <f t="shared" si="79"/>
        <v>1</v>
      </c>
      <c r="S493" s="225">
        <v>0</v>
      </c>
      <c r="T493" s="226">
        <f t="shared" si="77"/>
        <v>-31800</v>
      </c>
      <c r="Y493" s="199"/>
      <c r="Z493" s="199"/>
    </row>
    <row r="494" spans="1:26" s="225" customFormat="1" ht="47.25" customHeight="1" outlineLevel="7" x14ac:dyDescent="0.2">
      <c r="A494" s="221"/>
      <c r="B494" s="227"/>
      <c r="C494" s="248"/>
      <c r="D494" s="248"/>
      <c r="E494" s="254"/>
      <c r="F494" s="265"/>
      <c r="G494" s="270"/>
      <c r="H494" s="270"/>
      <c r="I494" s="406" t="s">
        <v>81</v>
      </c>
      <c r="J494" s="346" t="s">
        <v>256</v>
      </c>
      <c r="K494" s="346">
        <v>31800</v>
      </c>
      <c r="L494" s="347">
        <f t="shared" si="73"/>
        <v>31800</v>
      </c>
      <c r="M494" s="348">
        <v>1</v>
      </c>
      <c r="N494" s="353">
        <f t="shared" si="78"/>
        <v>0</v>
      </c>
      <c r="O494" s="350">
        <v>31800</v>
      </c>
      <c r="P494" s="350"/>
      <c r="Q494" s="351">
        <v>6.6940190987772343E-5</v>
      </c>
      <c r="R494" s="352">
        <f t="shared" si="79"/>
        <v>1</v>
      </c>
      <c r="S494" s="225">
        <v>0</v>
      </c>
      <c r="T494" s="226">
        <f t="shared" si="77"/>
        <v>-31800</v>
      </c>
      <c r="Y494" s="199"/>
      <c r="Z494" s="199"/>
    </row>
    <row r="495" spans="1:26" s="225" customFormat="1" ht="47.25" customHeight="1" outlineLevel="7" x14ac:dyDescent="0.2">
      <c r="A495" s="221"/>
      <c r="B495" s="227"/>
      <c r="C495" s="248"/>
      <c r="D495" s="248"/>
      <c r="E495" s="254"/>
      <c r="F495" s="265"/>
      <c r="G495" s="270"/>
      <c r="H495" s="270"/>
      <c r="I495" s="406" t="s">
        <v>82</v>
      </c>
      <c r="J495" s="346" t="s">
        <v>263</v>
      </c>
      <c r="K495" s="346">
        <v>12</v>
      </c>
      <c r="L495" s="347">
        <f t="shared" si="73"/>
        <v>12</v>
      </c>
      <c r="M495" s="348">
        <v>1</v>
      </c>
      <c r="N495" s="353">
        <f t="shared" si="78"/>
        <v>0</v>
      </c>
      <c r="O495" s="350">
        <v>12</v>
      </c>
      <c r="P495" s="350"/>
      <c r="Q495" s="351">
        <v>8.3675238734715456E-5</v>
      </c>
      <c r="R495" s="352">
        <f t="shared" si="79"/>
        <v>1</v>
      </c>
      <c r="S495" s="225">
        <v>0</v>
      </c>
      <c r="T495" s="226">
        <f t="shared" si="77"/>
        <v>-12</v>
      </c>
      <c r="Y495" s="199"/>
      <c r="Z495" s="199"/>
    </row>
    <row r="496" spans="1:26" s="225" customFormat="1" ht="47.25" customHeight="1" outlineLevel="7" x14ac:dyDescent="0.2">
      <c r="A496" s="221"/>
      <c r="B496" s="227"/>
      <c r="C496" s="248"/>
      <c r="D496" s="248"/>
      <c r="E496" s="254"/>
      <c r="F496" s="265"/>
      <c r="G496" s="270"/>
      <c r="H496" s="270"/>
      <c r="I496" s="406" t="s">
        <v>83</v>
      </c>
      <c r="J496" s="346" t="s">
        <v>257</v>
      </c>
      <c r="K496" s="346">
        <v>100</v>
      </c>
      <c r="L496" s="347">
        <f t="shared" si="73"/>
        <v>63</v>
      </c>
      <c r="M496" s="348">
        <v>0.63</v>
      </c>
      <c r="N496" s="353">
        <f t="shared" si="78"/>
        <v>31</v>
      </c>
      <c r="O496" s="350">
        <v>94</v>
      </c>
      <c r="P496" s="350"/>
      <c r="Q496" s="351">
        <v>1.2551285810207319E-4</v>
      </c>
      <c r="R496" s="352">
        <f t="shared" si="79"/>
        <v>0.94</v>
      </c>
      <c r="S496" s="225">
        <v>41</v>
      </c>
      <c r="T496" s="226">
        <f t="shared" si="77"/>
        <v>-53</v>
      </c>
      <c r="Y496" s="199"/>
      <c r="Z496" s="199"/>
    </row>
    <row r="497" spans="1:26" s="225" customFormat="1" ht="47.25" customHeight="1" outlineLevel="5" x14ac:dyDescent="0.2">
      <c r="A497" s="221"/>
      <c r="B497" s="227"/>
      <c r="C497" s="248"/>
      <c r="D497" s="248"/>
      <c r="E497" s="254"/>
      <c r="F497" s="265"/>
      <c r="G497" s="270"/>
      <c r="H497" s="270"/>
      <c r="I497" s="409" t="s">
        <v>105</v>
      </c>
      <c r="J497" s="365"/>
      <c r="K497" s="365"/>
      <c r="L497" s="366">
        <f t="shared" si="73"/>
        <v>0</v>
      </c>
      <c r="M497" s="367">
        <v>0.95050000000000001</v>
      </c>
      <c r="N497" s="365">
        <f t="shared" si="78"/>
        <v>0</v>
      </c>
      <c r="O497" s="368"/>
      <c r="P497" s="368"/>
      <c r="Q497" s="369">
        <v>1.5143902562575725E-3</v>
      </c>
      <c r="R497" s="370">
        <f>SUMPRODUCT(R498:R504,Q498:Q504)/Q497</f>
        <v>0.99250000000000016</v>
      </c>
      <c r="T497" s="226">
        <f t="shared" si="77"/>
        <v>0</v>
      </c>
      <c r="Y497" s="199"/>
      <c r="Z497" s="199"/>
    </row>
    <row r="498" spans="1:26" s="225" customFormat="1" ht="47.25" customHeight="1" outlineLevel="7" x14ac:dyDescent="0.2">
      <c r="A498" s="221"/>
      <c r="B498" s="227"/>
      <c r="C498" s="248"/>
      <c r="D498" s="248"/>
      <c r="E498" s="254"/>
      <c r="F498" s="265"/>
      <c r="G498" s="270"/>
      <c r="H498" s="270"/>
      <c r="I498" s="406" t="s">
        <v>72</v>
      </c>
      <c r="J498" s="346" t="s">
        <v>256</v>
      </c>
      <c r="K498" s="346">
        <v>57553</v>
      </c>
      <c r="L498" s="347">
        <f t="shared" si="73"/>
        <v>57553</v>
      </c>
      <c r="M498" s="348">
        <v>1</v>
      </c>
      <c r="N498" s="353">
        <f t="shared" si="78"/>
        <v>0</v>
      </c>
      <c r="O498" s="350">
        <v>57553</v>
      </c>
      <c r="P498" s="350"/>
      <c r="Q498" s="351">
        <v>1.5143902562575725E-4</v>
      </c>
      <c r="R498" s="352">
        <f t="shared" ref="R498:R504" si="80">O498/K498</f>
        <v>1</v>
      </c>
      <c r="S498" s="225">
        <v>57553</v>
      </c>
      <c r="T498" s="226">
        <f t="shared" si="77"/>
        <v>0</v>
      </c>
      <c r="Y498" s="199"/>
      <c r="Z498" s="199"/>
    </row>
    <row r="499" spans="1:26" s="225" customFormat="1" ht="47.25" customHeight="1" outlineLevel="7" x14ac:dyDescent="0.2">
      <c r="A499" s="221"/>
      <c r="B499" s="227"/>
      <c r="C499" s="248"/>
      <c r="D499" s="248"/>
      <c r="E499" s="254"/>
      <c r="F499" s="265"/>
      <c r="G499" s="270"/>
      <c r="H499" s="270"/>
      <c r="I499" s="406" t="s">
        <v>239</v>
      </c>
      <c r="J499" s="346" t="s">
        <v>263</v>
      </c>
      <c r="K499" s="346">
        <v>18</v>
      </c>
      <c r="L499" s="347">
        <f t="shared" si="73"/>
        <v>18</v>
      </c>
      <c r="M499" s="348">
        <v>1</v>
      </c>
      <c r="N499" s="353">
        <f t="shared" si="78"/>
        <v>0</v>
      </c>
      <c r="O499" s="350">
        <v>18</v>
      </c>
      <c r="P499" s="350"/>
      <c r="Q499" s="351">
        <v>7.5719512812878612E-5</v>
      </c>
      <c r="R499" s="352">
        <f t="shared" si="80"/>
        <v>1</v>
      </c>
      <c r="S499" s="225">
        <v>18</v>
      </c>
      <c r="T499" s="226">
        <f t="shared" si="77"/>
        <v>0</v>
      </c>
      <c r="Y499" s="199"/>
      <c r="Z499" s="199"/>
    </row>
    <row r="500" spans="1:26" s="225" customFormat="1" ht="47.25" customHeight="1" outlineLevel="7" x14ac:dyDescent="0.2">
      <c r="A500" s="221"/>
      <c r="B500" s="227"/>
      <c r="C500" s="248"/>
      <c r="D500" s="248"/>
      <c r="E500" s="254"/>
      <c r="F500" s="265"/>
      <c r="G500" s="270"/>
      <c r="H500" s="270"/>
      <c r="I500" s="406" t="s">
        <v>75</v>
      </c>
      <c r="J500" s="346" t="s">
        <v>256</v>
      </c>
      <c r="K500" s="346">
        <v>57553</v>
      </c>
      <c r="L500" s="347">
        <f t="shared" si="73"/>
        <v>57553</v>
      </c>
      <c r="M500" s="348">
        <v>1</v>
      </c>
      <c r="N500" s="353">
        <f t="shared" si="78"/>
        <v>0</v>
      </c>
      <c r="O500" s="350">
        <v>57553</v>
      </c>
      <c r="P500" s="350"/>
      <c r="Q500" s="351">
        <v>6.0575610250302901E-4</v>
      </c>
      <c r="R500" s="352">
        <f t="shared" si="80"/>
        <v>1</v>
      </c>
      <c r="S500" s="225">
        <v>57553</v>
      </c>
      <c r="T500" s="226">
        <f t="shared" si="77"/>
        <v>0</v>
      </c>
      <c r="Y500" s="199"/>
      <c r="Z500" s="199"/>
    </row>
    <row r="501" spans="1:26" s="225" customFormat="1" ht="47.25" customHeight="1" outlineLevel="7" x14ac:dyDescent="0.2">
      <c r="A501" s="221"/>
      <c r="B501" s="227"/>
      <c r="C501" s="248"/>
      <c r="D501" s="248"/>
      <c r="E501" s="254"/>
      <c r="F501" s="265"/>
      <c r="G501" s="270"/>
      <c r="H501" s="270"/>
      <c r="I501" s="406" t="s">
        <v>80</v>
      </c>
      <c r="J501" s="346" t="s">
        <v>256</v>
      </c>
      <c r="K501" s="346">
        <v>57553</v>
      </c>
      <c r="L501" s="347">
        <f t="shared" si="73"/>
        <v>57553</v>
      </c>
      <c r="M501" s="348">
        <v>1</v>
      </c>
      <c r="N501" s="353">
        <f t="shared" si="78"/>
        <v>0</v>
      </c>
      <c r="O501" s="350">
        <v>57553</v>
      </c>
      <c r="P501" s="350"/>
      <c r="Q501" s="351">
        <v>1.8172683075090869E-4</v>
      </c>
      <c r="R501" s="352">
        <f t="shared" si="80"/>
        <v>1</v>
      </c>
      <c r="S501" s="225">
        <v>57553</v>
      </c>
      <c r="T501" s="226">
        <f t="shared" si="77"/>
        <v>0</v>
      </c>
      <c r="Y501" s="199"/>
      <c r="Z501" s="199"/>
    </row>
    <row r="502" spans="1:26" s="225" customFormat="1" ht="47.25" customHeight="1" outlineLevel="7" x14ac:dyDescent="0.2">
      <c r="A502" s="221"/>
      <c r="B502" s="227"/>
      <c r="C502" s="248"/>
      <c r="D502" s="248"/>
      <c r="E502" s="254"/>
      <c r="F502" s="265"/>
      <c r="G502" s="270"/>
      <c r="H502" s="270"/>
      <c r="I502" s="406" t="s">
        <v>81</v>
      </c>
      <c r="J502" s="346" t="s">
        <v>256</v>
      </c>
      <c r="K502" s="346">
        <v>57553</v>
      </c>
      <c r="L502" s="347">
        <f t="shared" si="73"/>
        <v>57553</v>
      </c>
      <c r="M502" s="348">
        <v>1</v>
      </c>
      <c r="N502" s="353">
        <f t="shared" si="78"/>
        <v>0</v>
      </c>
      <c r="O502" s="350">
        <v>57553</v>
      </c>
      <c r="P502" s="350"/>
      <c r="Q502" s="351">
        <v>1.2115122050060575E-4</v>
      </c>
      <c r="R502" s="352">
        <f t="shared" si="80"/>
        <v>1</v>
      </c>
      <c r="S502" s="225">
        <v>57533</v>
      </c>
      <c r="T502" s="226">
        <f t="shared" si="77"/>
        <v>-20</v>
      </c>
      <c r="Y502" s="199"/>
      <c r="Z502" s="199"/>
    </row>
    <row r="503" spans="1:26" s="225" customFormat="1" ht="47.25" customHeight="1" outlineLevel="7" x14ac:dyDescent="0.2">
      <c r="A503" s="221"/>
      <c r="B503" s="227"/>
      <c r="C503" s="248"/>
      <c r="D503" s="248"/>
      <c r="E503" s="254"/>
      <c r="F503" s="265"/>
      <c r="G503" s="270"/>
      <c r="H503" s="270"/>
      <c r="I503" s="406" t="s">
        <v>82</v>
      </c>
      <c r="J503" s="346" t="s">
        <v>263</v>
      </c>
      <c r="K503" s="346">
        <v>18</v>
      </c>
      <c r="L503" s="347">
        <f t="shared" si="73"/>
        <v>18</v>
      </c>
      <c r="M503" s="348">
        <v>1</v>
      </c>
      <c r="N503" s="353">
        <f t="shared" si="78"/>
        <v>0</v>
      </c>
      <c r="O503" s="350">
        <v>18</v>
      </c>
      <c r="P503" s="350"/>
      <c r="Q503" s="351">
        <v>1.5143902562575725E-4</v>
      </c>
      <c r="R503" s="352">
        <f t="shared" si="80"/>
        <v>1</v>
      </c>
      <c r="S503" s="225">
        <v>18</v>
      </c>
      <c r="T503" s="226">
        <f t="shared" si="77"/>
        <v>0</v>
      </c>
      <c r="Y503" s="199"/>
      <c r="Z503" s="199"/>
    </row>
    <row r="504" spans="1:26" s="225" customFormat="1" ht="47.25" customHeight="1" outlineLevel="7" x14ac:dyDescent="0.2">
      <c r="A504" s="221"/>
      <c r="B504" s="227"/>
      <c r="C504" s="248"/>
      <c r="D504" s="248"/>
      <c r="E504" s="254"/>
      <c r="F504" s="265"/>
      <c r="G504" s="270"/>
      <c r="H504" s="270"/>
      <c r="I504" s="406" t="s">
        <v>83</v>
      </c>
      <c r="J504" s="346" t="s">
        <v>257</v>
      </c>
      <c r="K504" s="346">
        <v>100</v>
      </c>
      <c r="L504" s="347">
        <f t="shared" si="73"/>
        <v>67</v>
      </c>
      <c r="M504" s="348">
        <v>0.67</v>
      </c>
      <c r="N504" s="353">
        <f t="shared" si="78"/>
        <v>28</v>
      </c>
      <c r="O504" s="350">
        <v>95</v>
      </c>
      <c r="P504" s="350"/>
      <c r="Q504" s="351">
        <v>2.2715853843863586E-4</v>
      </c>
      <c r="R504" s="352">
        <f t="shared" si="80"/>
        <v>0.95</v>
      </c>
      <c r="S504" s="225">
        <v>61</v>
      </c>
      <c r="T504" s="226">
        <f t="shared" si="77"/>
        <v>-34</v>
      </c>
      <c r="Y504" s="199"/>
      <c r="Z504" s="199"/>
    </row>
    <row r="505" spans="1:26" s="225" customFormat="1" ht="47.25" customHeight="1" outlineLevel="5" x14ac:dyDescent="0.2">
      <c r="A505" s="221"/>
      <c r="B505" s="227"/>
      <c r="C505" s="248"/>
      <c r="D505" s="248"/>
      <c r="E505" s="254"/>
      <c r="F505" s="265"/>
      <c r="G505" s="270"/>
      <c r="H505" s="270"/>
      <c r="I505" s="409" t="s">
        <v>106</v>
      </c>
      <c r="J505" s="365"/>
      <c r="K505" s="365"/>
      <c r="L505" s="366">
        <f t="shared" si="73"/>
        <v>0</v>
      </c>
      <c r="M505" s="367">
        <v>0.95050000000000001</v>
      </c>
      <c r="N505" s="365">
        <f t="shared" si="78"/>
        <v>0</v>
      </c>
      <c r="O505" s="368"/>
      <c r="P505" s="368"/>
      <c r="Q505" s="369">
        <v>1.3423560704564498E-3</v>
      </c>
      <c r="R505" s="370">
        <f>SUMPRODUCT(R506:R512,Q506:Q512)/Q505</f>
        <v>0.99249999999999994</v>
      </c>
      <c r="T505" s="226">
        <f t="shared" si="77"/>
        <v>0</v>
      </c>
      <c r="Y505" s="199"/>
      <c r="Z505" s="199"/>
    </row>
    <row r="506" spans="1:26" s="225" customFormat="1" ht="47.25" customHeight="1" outlineLevel="7" x14ac:dyDescent="0.2">
      <c r="A506" s="221"/>
      <c r="B506" s="227"/>
      <c r="C506" s="248"/>
      <c r="D506" s="248"/>
      <c r="E506" s="254"/>
      <c r="F506" s="265"/>
      <c r="G506" s="270"/>
      <c r="H506" s="270"/>
      <c r="I506" s="406" t="s">
        <v>72</v>
      </c>
      <c r="J506" s="346" t="s">
        <v>256</v>
      </c>
      <c r="K506" s="346">
        <v>51015</v>
      </c>
      <c r="L506" s="347">
        <f t="shared" si="73"/>
        <v>51015</v>
      </c>
      <c r="M506" s="348">
        <v>1</v>
      </c>
      <c r="N506" s="353">
        <f t="shared" si="78"/>
        <v>0</v>
      </c>
      <c r="O506" s="350">
        <v>51015</v>
      </c>
      <c r="P506" s="350"/>
      <c r="Q506" s="351">
        <v>1.3423560704564497E-4</v>
      </c>
      <c r="R506" s="352">
        <f t="shared" ref="R506:R512" si="81">O506/K506</f>
        <v>1</v>
      </c>
      <c r="S506" s="225">
        <v>50938</v>
      </c>
      <c r="T506" s="226">
        <f t="shared" si="77"/>
        <v>-77</v>
      </c>
      <c r="Y506" s="199"/>
      <c r="Z506" s="199"/>
    </row>
    <row r="507" spans="1:26" s="225" customFormat="1" ht="47.25" customHeight="1" outlineLevel="7" x14ac:dyDescent="0.2">
      <c r="A507" s="221"/>
      <c r="B507" s="227"/>
      <c r="C507" s="248"/>
      <c r="D507" s="248"/>
      <c r="E507" s="254"/>
      <c r="F507" s="265"/>
      <c r="G507" s="270"/>
      <c r="H507" s="270"/>
      <c r="I507" s="406" t="s">
        <v>239</v>
      </c>
      <c r="J507" s="346" t="s">
        <v>263</v>
      </c>
      <c r="K507" s="346">
        <v>16</v>
      </c>
      <c r="L507" s="347">
        <f t="shared" si="73"/>
        <v>16</v>
      </c>
      <c r="M507" s="348">
        <v>1</v>
      </c>
      <c r="N507" s="353">
        <f t="shared" si="78"/>
        <v>0</v>
      </c>
      <c r="O507" s="350">
        <v>16</v>
      </c>
      <c r="P507" s="350"/>
      <c r="Q507" s="351">
        <v>6.7117803522822472E-5</v>
      </c>
      <c r="R507" s="352">
        <f t="shared" si="81"/>
        <v>1</v>
      </c>
      <c r="S507" s="225">
        <v>16</v>
      </c>
      <c r="T507" s="226">
        <f t="shared" si="77"/>
        <v>0</v>
      </c>
      <c r="Y507" s="199"/>
      <c r="Z507" s="199"/>
    </row>
    <row r="508" spans="1:26" s="225" customFormat="1" ht="47.25" customHeight="1" outlineLevel="7" x14ac:dyDescent="0.2">
      <c r="A508" s="221"/>
      <c r="B508" s="227"/>
      <c r="C508" s="248"/>
      <c r="D508" s="248"/>
      <c r="E508" s="254"/>
      <c r="F508" s="265"/>
      <c r="G508" s="270"/>
      <c r="H508" s="270"/>
      <c r="I508" s="406" t="s">
        <v>75</v>
      </c>
      <c r="J508" s="346" t="s">
        <v>256</v>
      </c>
      <c r="K508" s="346">
        <v>51015</v>
      </c>
      <c r="L508" s="347">
        <f t="shared" si="73"/>
        <v>51015</v>
      </c>
      <c r="M508" s="348">
        <v>1</v>
      </c>
      <c r="N508" s="353">
        <f t="shared" si="78"/>
        <v>0</v>
      </c>
      <c r="O508" s="350">
        <v>51015</v>
      </c>
      <c r="P508" s="350"/>
      <c r="Q508" s="351">
        <v>5.3694242818257988E-4</v>
      </c>
      <c r="R508" s="352">
        <f t="shared" si="81"/>
        <v>1</v>
      </c>
      <c r="S508" s="225">
        <v>50588</v>
      </c>
      <c r="T508" s="226">
        <f t="shared" si="77"/>
        <v>-427</v>
      </c>
      <c r="Y508" s="199"/>
      <c r="Z508" s="199"/>
    </row>
    <row r="509" spans="1:26" s="225" customFormat="1" ht="47.25" customHeight="1" outlineLevel="7" x14ac:dyDescent="0.2">
      <c r="A509" s="221"/>
      <c r="B509" s="227"/>
      <c r="C509" s="248"/>
      <c r="D509" s="248"/>
      <c r="E509" s="254"/>
      <c r="F509" s="265"/>
      <c r="G509" s="270"/>
      <c r="H509" s="270"/>
      <c r="I509" s="406" t="s">
        <v>80</v>
      </c>
      <c r="J509" s="346" t="s">
        <v>256</v>
      </c>
      <c r="K509" s="346">
        <v>51015</v>
      </c>
      <c r="L509" s="347">
        <f t="shared" si="73"/>
        <v>51015</v>
      </c>
      <c r="M509" s="348">
        <v>1</v>
      </c>
      <c r="N509" s="353">
        <f t="shared" si="78"/>
        <v>0</v>
      </c>
      <c r="O509" s="350">
        <v>51015</v>
      </c>
      <c r="P509" s="350"/>
      <c r="Q509" s="351">
        <v>1.6108272845477396E-4</v>
      </c>
      <c r="R509" s="352">
        <f t="shared" si="81"/>
        <v>1</v>
      </c>
      <c r="S509" s="225">
        <v>50588</v>
      </c>
      <c r="T509" s="226">
        <f t="shared" si="77"/>
        <v>-427</v>
      </c>
      <c r="Y509" s="199"/>
      <c r="Z509" s="199"/>
    </row>
    <row r="510" spans="1:26" s="225" customFormat="1" ht="47.25" customHeight="1" outlineLevel="7" x14ac:dyDescent="0.2">
      <c r="A510" s="221"/>
      <c r="B510" s="227"/>
      <c r="C510" s="248"/>
      <c r="D510" s="248"/>
      <c r="E510" s="254"/>
      <c r="F510" s="265"/>
      <c r="G510" s="270"/>
      <c r="H510" s="270"/>
      <c r="I510" s="406" t="s">
        <v>81</v>
      </c>
      <c r="J510" s="346" t="s">
        <v>256</v>
      </c>
      <c r="K510" s="346">
        <v>51015</v>
      </c>
      <c r="L510" s="347">
        <f t="shared" si="73"/>
        <v>51015</v>
      </c>
      <c r="M510" s="348">
        <v>1</v>
      </c>
      <c r="N510" s="353">
        <f t="shared" si="78"/>
        <v>0</v>
      </c>
      <c r="O510" s="350">
        <v>51015</v>
      </c>
      <c r="P510" s="350"/>
      <c r="Q510" s="351">
        <v>1.0738848563651596E-4</v>
      </c>
      <c r="R510" s="352">
        <f t="shared" si="81"/>
        <v>1</v>
      </c>
      <c r="S510" s="225">
        <v>50588</v>
      </c>
      <c r="T510" s="226">
        <f t="shared" si="77"/>
        <v>-427</v>
      </c>
      <c r="Y510" s="199"/>
      <c r="Z510" s="199"/>
    </row>
    <row r="511" spans="1:26" s="225" customFormat="1" ht="47.25" customHeight="1" outlineLevel="7" x14ac:dyDescent="0.2">
      <c r="A511" s="221"/>
      <c r="B511" s="227"/>
      <c r="C511" s="248"/>
      <c r="D511" s="248"/>
      <c r="E511" s="254"/>
      <c r="F511" s="265"/>
      <c r="G511" s="270"/>
      <c r="H511" s="270"/>
      <c r="I511" s="406" t="s">
        <v>82</v>
      </c>
      <c r="J511" s="346" t="s">
        <v>263</v>
      </c>
      <c r="K511" s="346">
        <v>16</v>
      </c>
      <c r="L511" s="347">
        <f t="shared" si="73"/>
        <v>16</v>
      </c>
      <c r="M511" s="348">
        <v>1</v>
      </c>
      <c r="N511" s="353">
        <f t="shared" si="78"/>
        <v>0</v>
      </c>
      <c r="O511" s="350">
        <v>16</v>
      </c>
      <c r="P511" s="350"/>
      <c r="Q511" s="351">
        <v>1.3423560704564497E-4</v>
      </c>
      <c r="R511" s="352">
        <f t="shared" si="81"/>
        <v>1</v>
      </c>
      <c r="S511" s="225">
        <v>16</v>
      </c>
      <c r="T511" s="226">
        <f t="shared" si="77"/>
        <v>0</v>
      </c>
      <c r="Y511" s="199"/>
      <c r="Z511" s="199"/>
    </row>
    <row r="512" spans="1:26" s="225" customFormat="1" ht="47.25" customHeight="1" outlineLevel="7" x14ac:dyDescent="0.2">
      <c r="A512" s="221"/>
      <c r="B512" s="227"/>
      <c r="C512" s="248"/>
      <c r="D512" s="248"/>
      <c r="E512" s="254"/>
      <c r="F512" s="265"/>
      <c r="G512" s="270"/>
      <c r="H512" s="270"/>
      <c r="I512" s="406" t="s">
        <v>83</v>
      </c>
      <c r="J512" s="346" t="s">
        <v>257</v>
      </c>
      <c r="K512" s="346">
        <v>100</v>
      </c>
      <c r="L512" s="347">
        <f t="shared" si="73"/>
        <v>67</v>
      </c>
      <c r="M512" s="348">
        <v>0.67</v>
      </c>
      <c r="N512" s="353">
        <f t="shared" si="78"/>
        <v>28</v>
      </c>
      <c r="O512" s="350">
        <v>95</v>
      </c>
      <c r="P512" s="350"/>
      <c r="Q512" s="351">
        <v>2.0135341056846747E-4</v>
      </c>
      <c r="R512" s="352">
        <f t="shared" si="81"/>
        <v>0.95</v>
      </c>
      <c r="S512" s="225">
        <v>62</v>
      </c>
      <c r="T512" s="226">
        <f t="shared" si="77"/>
        <v>-33</v>
      </c>
      <c r="Y512" s="199"/>
      <c r="Z512" s="199"/>
    </row>
    <row r="513" spans="1:26" s="225" customFormat="1" ht="47.25" customHeight="1" outlineLevel="5" x14ac:dyDescent="0.2">
      <c r="A513" s="221"/>
      <c r="B513" s="227"/>
      <c r="C513" s="248"/>
      <c r="D513" s="248"/>
      <c r="E513" s="254"/>
      <c r="F513" s="265"/>
      <c r="G513" s="270"/>
      <c r="H513" s="270"/>
      <c r="I513" s="409" t="s">
        <v>107</v>
      </c>
      <c r="J513" s="365"/>
      <c r="K513" s="365"/>
      <c r="L513" s="366">
        <f t="shared" si="73"/>
        <v>0</v>
      </c>
      <c r="M513" s="367">
        <v>0.95050000000000001</v>
      </c>
      <c r="N513" s="365">
        <f t="shared" si="78"/>
        <v>0</v>
      </c>
      <c r="O513" s="368"/>
      <c r="P513" s="368"/>
      <c r="Q513" s="369">
        <v>1.7802827994696162E-3</v>
      </c>
      <c r="R513" s="370">
        <f>SUMPRODUCT(R514:R520,Q514:Q520)/Q513</f>
        <v>0.99250000000000005</v>
      </c>
      <c r="T513" s="226">
        <f t="shared" si="77"/>
        <v>0</v>
      </c>
      <c r="Y513" s="199"/>
      <c r="Z513" s="199"/>
    </row>
    <row r="514" spans="1:26" s="225" customFormat="1" ht="47.25" customHeight="1" outlineLevel="7" x14ac:dyDescent="0.2">
      <c r="A514" s="221"/>
      <c r="B514" s="227"/>
      <c r="C514" s="248"/>
      <c r="D514" s="248"/>
      <c r="E514" s="254"/>
      <c r="F514" s="265"/>
      <c r="G514" s="270"/>
      <c r="H514" s="270"/>
      <c r="I514" s="406" t="s">
        <v>72</v>
      </c>
      <c r="J514" s="346" t="s">
        <v>256</v>
      </c>
      <c r="K514" s="346">
        <v>67658</v>
      </c>
      <c r="L514" s="347">
        <f t="shared" si="73"/>
        <v>67658</v>
      </c>
      <c r="M514" s="348">
        <v>1</v>
      </c>
      <c r="N514" s="353">
        <f t="shared" si="78"/>
        <v>0</v>
      </c>
      <c r="O514" s="350">
        <v>67658</v>
      </c>
      <c r="P514" s="350"/>
      <c r="Q514" s="351">
        <v>1.7802827994696161E-4</v>
      </c>
      <c r="R514" s="352">
        <f t="shared" ref="R514:R520" si="82">O514/K514</f>
        <v>1</v>
      </c>
      <c r="S514" s="225">
        <v>67658</v>
      </c>
      <c r="T514" s="226">
        <f t="shared" si="77"/>
        <v>0</v>
      </c>
      <c r="Y514" s="199"/>
      <c r="Z514" s="199"/>
    </row>
    <row r="515" spans="1:26" s="225" customFormat="1" ht="47.25" customHeight="1" outlineLevel="7" x14ac:dyDescent="0.2">
      <c r="A515" s="221"/>
      <c r="B515" s="227"/>
      <c r="C515" s="248"/>
      <c r="D515" s="248"/>
      <c r="E515" s="254"/>
      <c r="F515" s="265"/>
      <c r="G515" s="270"/>
      <c r="H515" s="270"/>
      <c r="I515" s="406" t="s">
        <v>239</v>
      </c>
      <c r="J515" s="346" t="s">
        <v>263</v>
      </c>
      <c r="K515" s="346">
        <v>26</v>
      </c>
      <c r="L515" s="347">
        <f t="shared" si="73"/>
        <v>26</v>
      </c>
      <c r="M515" s="348">
        <v>1</v>
      </c>
      <c r="N515" s="353">
        <f t="shared" si="78"/>
        <v>0</v>
      </c>
      <c r="O515" s="350">
        <v>26</v>
      </c>
      <c r="P515" s="350"/>
      <c r="Q515" s="351">
        <v>8.9014139973480776E-5</v>
      </c>
      <c r="R515" s="352">
        <f t="shared" si="82"/>
        <v>1</v>
      </c>
      <c r="S515" s="225">
        <v>26</v>
      </c>
      <c r="T515" s="226">
        <f t="shared" si="77"/>
        <v>0</v>
      </c>
      <c r="Y515" s="199"/>
      <c r="Z515" s="199"/>
    </row>
    <row r="516" spans="1:26" s="225" customFormat="1" ht="47.25" customHeight="1" outlineLevel="7" x14ac:dyDescent="0.2">
      <c r="A516" s="221"/>
      <c r="B516" s="227"/>
      <c r="C516" s="248"/>
      <c r="D516" s="248"/>
      <c r="E516" s="254"/>
      <c r="F516" s="265"/>
      <c r="G516" s="270"/>
      <c r="H516" s="270"/>
      <c r="I516" s="406" t="s">
        <v>75</v>
      </c>
      <c r="J516" s="346" t="s">
        <v>256</v>
      </c>
      <c r="K516" s="346">
        <v>67658</v>
      </c>
      <c r="L516" s="347">
        <f t="shared" si="73"/>
        <v>67658</v>
      </c>
      <c r="M516" s="348">
        <v>1</v>
      </c>
      <c r="N516" s="353">
        <f t="shared" si="78"/>
        <v>0</v>
      </c>
      <c r="O516" s="350">
        <v>67658</v>
      </c>
      <c r="P516" s="350"/>
      <c r="Q516" s="351">
        <v>7.1211311978784642E-4</v>
      </c>
      <c r="R516" s="352">
        <f t="shared" si="82"/>
        <v>1</v>
      </c>
      <c r="S516" s="225">
        <v>67658</v>
      </c>
      <c r="T516" s="226">
        <f t="shared" si="77"/>
        <v>0</v>
      </c>
      <c r="Y516" s="199"/>
      <c r="Z516" s="199"/>
    </row>
    <row r="517" spans="1:26" s="225" customFormat="1" ht="47.25" customHeight="1" outlineLevel="7" x14ac:dyDescent="0.2">
      <c r="A517" s="221"/>
      <c r="B517" s="227"/>
      <c r="C517" s="248"/>
      <c r="D517" s="248"/>
      <c r="E517" s="254"/>
      <c r="F517" s="265"/>
      <c r="G517" s="270"/>
      <c r="H517" s="270"/>
      <c r="I517" s="406" t="s">
        <v>80</v>
      </c>
      <c r="J517" s="346" t="s">
        <v>256</v>
      </c>
      <c r="K517" s="346">
        <v>67658</v>
      </c>
      <c r="L517" s="347">
        <f t="shared" si="73"/>
        <v>67658</v>
      </c>
      <c r="M517" s="348">
        <v>1</v>
      </c>
      <c r="N517" s="353">
        <f t="shared" si="78"/>
        <v>0</v>
      </c>
      <c r="O517" s="350">
        <v>67658</v>
      </c>
      <c r="P517" s="350"/>
      <c r="Q517" s="351">
        <v>2.1363393593635388E-4</v>
      </c>
      <c r="R517" s="352">
        <f t="shared" si="82"/>
        <v>1</v>
      </c>
      <c r="S517" s="225">
        <v>67658</v>
      </c>
      <c r="T517" s="226">
        <f t="shared" si="77"/>
        <v>0</v>
      </c>
      <c r="Y517" s="199"/>
      <c r="Z517" s="199"/>
    </row>
    <row r="518" spans="1:26" s="225" customFormat="1" ht="47.25" customHeight="1" outlineLevel="7" x14ac:dyDescent="0.2">
      <c r="A518" s="221"/>
      <c r="B518" s="227"/>
      <c r="C518" s="248"/>
      <c r="D518" s="248"/>
      <c r="E518" s="254"/>
      <c r="F518" s="265"/>
      <c r="G518" s="270"/>
      <c r="H518" s="270"/>
      <c r="I518" s="406" t="s">
        <v>81</v>
      </c>
      <c r="J518" s="346" t="s">
        <v>256</v>
      </c>
      <c r="K518" s="346">
        <v>67658</v>
      </c>
      <c r="L518" s="347">
        <f t="shared" si="73"/>
        <v>67658</v>
      </c>
      <c r="M518" s="348">
        <v>1</v>
      </c>
      <c r="N518" s="353">
        <f t="shared" si="78"/>
        <v>0</v>
      </c>
      <c r="O518" s="350">
        <v>67658</v>
      </c>
      <c r="P518" s="350"/>
      <c r="Q518" s="351">
        <v>1.4242262395756925E-4</v>
      </c>
      <c r="R518" s="352">
        <f t="shared" si="82"/>
        <v>1</v>
      </c>
      <c r="S518" s="225">
        <v>67658</v>
      </c>
      <c r="T518" s="226">
        <f t="shared" si="77"/>
        <v>0</v>
      </c>
      <c r="Y518" s="199"/>
      <c r="Z518" s="199"/>
    </row>
    <row r="519" spans="1:26" s="225" customFormat="1" ht="47.25" customHeight="1" outlineLevel="7" x14ac:dyDescent="0.2">
      <c r="A519" s="221"/>
      <c r="B519" s="227"/>
      <c r="C519" s="248"/>
      <c r="D519" s="248"/>
      <c r="E519" s="254"/>
      <c r="F519" s="265"/>
      <c r="G519" s="270"/>
      <c r="H519" s="270"/>
      <c r="I519" s="406" t="s">
        <v>82</v>
      </c>
      <c r="J519" s="346" t="s">
        <v>263</v>
      </c>
      <c r="K519" s="346">
        <v>26</v>
      </c>
      <c r="L519" s="347">
        <f t="shared" si="73"/>
        <v>26</v>
      </c>
      <c r="M519" s="348">
        <v>1</v>
      </c>
      <c r="N519" s="353">
        <f t="shared" si="78"/>
        <v>0</v>
      </c>
      <c r="O519" s="350">
        <v>26</v>
      </c>
      <c r="P519" s="350"/>
      <c r="Q519" s="351">
        <v>1.7802827994696161E-4</v>
      </c>
      <c r="R519" s="352">
        <f t="shared" si="82"/>
        <v>1</v>
      </c>
      <c r="S519" s="225">
        <v>26</v>
      </c>
      <c r="T519" s="226">
        <f t="shared" si="77"/>
        <v>0</v>
      </c>
      <c r="Y519" s="199"/>
      <c r="Z519" s="199"/>
    </row>
    <row r="520" spans="1:26" s="225" customFormat="1" ht="47.25" customHeight="1" outlineLevel="7" x14ac:dyDescent="0.2">
      <c r="A520" s="221"/>
      <c r="B520" s="227"/>
      <c r="C520" s="248"/>
      <c r="D520" s="248"/>
      <c r="E520" s="254"/>
      <c r="F520" s="265"/>
      <c r="G520" s="270"/>
      <c r="H520" s="270"/>
      <c r="I520" s="406" t="s">
        <v>83</v>
      </c>
      <c r="J520" s="346" t="s">
        <v>257</v>
      </c>
      <c r="K520" s="346">
        <v>100</v>
      </c>
      <c r="L520" s="347">
        <f t="shared" si="73"/>
        <v>67</v>
      </c>
      <c r="M520" s="348">
        <v>0.67</v>
      </c>
      <c r="N520" s="353">
        <f t="shared" si="78"/>
        <v>28</v>
      </c>
      <c r="O520" s="350">
        <v>95</v>
      </c>
      <c r="P520" s="350"/>
      <c r="Q520" s="351">
        <v>2.6704241992044238E-4</v>
      </c>
      <c r="R520" s="352">
        <f t="shared" si="82"/>
        <v>0.95</v>
      </c>
      <c r="S520" s="225">
        <v>61</v>
      </c>
      <c r="T520" s="226">
        <f t="shared" si="77"/>
        <v>-34</v>
      </c>
      <c r="Y520" s="199"/>
      <c r="Z520" s="199"/>
    </row>
    <row r="521" spans="1:26" s="225" customFormat="1" ht="47.25" customHeight="1" outlineLevel="5" x14ac:dyDescent="0.2">
      <c r="A521" s="221"/>
      <c r="B521" s="227"/>
      <c r="C521" s="248"/>
      <c r="D521" s="248"/>
      <c r="E521" s="254"/>
      <c r="F521" s="265"/>
      <c r="G521" s="270"/>
      <c r="H521" s="270"/>
      <c r="I521" s="409" t="s">
        <v>108</v>
      </c>
      <c r="J521" s="365"/>
      <c r="K521" s="365"/>
      <c r="L521" s="366">
        <f t="shared" si="73"/>
        <v>0</v>
      </c>
      <c r="M521" s="367">
        <v>0.9304</v>
      </c>
      <c r="N521" s="365">
        <f t="shared" si="78"/>
        <v>0</v>
      </c>
      <c r="O521" s="368"/>
      <c r="P521" s="368"/>
      <c r="Q521" s="369">
        <v>1.5444396658912337E-3</v>
      </c>
      <c r="R521" s="370">
        <f>SUMPRODUCT(R522:R528,Q522:Q528)/Q521</f>
        <v>0.98950000000000005</v>
      </c>
      <c r="T521" s="226">
        <f t="shared" si="77"/>
        <v>0</v>
      </c>
      <c r="Y521" s="199"/>
      <c r="Z521" s="199"/>
    </row>
    <row r="522" spans="1:26" s="225" customFormat="1" ht="47.25" customHeight="1" outlineLevel="7" x14ac:dyDescent="0.2">
      <c r="A522" s="221"/>
      <c r="B522" s="227"/>
      <c r="C522" s="248"/>
      <c r="D522" s="248"/>
      <c r="E522" s="254"/>
      <c r="F522" s="265"/>
      <c r="G522" s="270"/>
      <c r="H522" s="270"/>
      <c r="I522" s="406" t="s">
        <v>72</v>
      </c>
      <c r="J522" s="346" t="s">
        <v>256</v>
      </c>
      <c r="K522" s="346">
        <v>58695</v>
      </c>
      <c r="L522" s="347">
        <f t="shared" si="73"/>
        <v>58695</v>
      </c>
      <c r="M522" s="348">
        <v>1</v>
      </c>
      <c r="N522" s="353">
        <f t="shared" si="78"/>
        <v>0</v>
      </c>
      <c r="O522" s="350">
        <v>58695</v>
      </c>
      <c r="P522" s="350"/>
      <c r="Q522" s="351">
        <v>1.544439665891234E-4</v>
      </c>
      <c r="R522" s="352">
        <f t="shared" ref="R522:R528" si="83">O522/K522</f>
        <v>1</v>
      </c>
      <c r="S522" s="225">
        <v>58695</v>
      </c>
      <c r="T522" s="226">
        <f t="shared" si="77"/>
        <v>0</v>
      </c>
      <c r="Y522" s="199"/>
      <c r="Z522" s="199"/>
    </row>
    <row r="523" spans="1:26" s="225" customFormat="1" ht="47.25" customHeight="1" outlineLevel="7" x14ac:dyDescent="0.2">
      <c r="A523" s="221"/>
      <c r="B523" s="227"/>
      <c r="C523" s="248"/>
      <c r="D523" s="248"/>
      <c r="E523" s="254"/>
      <c r="F523" s="265"/>
      <c r="G523" s="270"/>
      <c r="H523" s="270"/>
      <c r="I523" s="406" t="s">
        <v>239</v>
      </c>
      <c r="J523" s="346" t="s">
        <v>263</v>
      </c>
      <c r="K523" s="346">
        <v>18</v>
      </c>
      <c r="L523" s="347">
        <f t="shared" si="73"/>
        <v>18</v>
      </c>
      <c r="M523" s="348">
        <v>1</v>
      </c>
      <c r="N523" s="353">
        <f t="shared" si="78"/>
        <v>0</v>
      </c>
      <c r="O523" s="350">
        <v>18</v>
      </c>
      <c r="P523" s="350"/>
      <c r="Q523" s="351">
        <v>7.7221983294561698E-5</v>
      </c>
      <c r="R523" s="352">
        <f t="shared" si="83"/>
        <v>1</v>
      </c>
      <c r="S523" s="225">
        <v>18</v>
      </c>
      <c r="T523" s="226">
        <f t="shared" si="77"/>
        <v>0</v>
      </c>
      <c r="Y523" s="199"/>
      <c r="Z523" s="199"/>
    </row>
    <row r="524" spans="1:26" s="225" customFormat="1" ht="47.25" customHeight="1" outlineLevel="7" x14ac:dyDescent="0.2">
      <c r="A524" s="221"/>
      <c r="B524" s="227"/>
      <c r="C524" s="248"/>
      <c r="D524" s="248"/>
      <c r="E524" s="254"/>
      <c r="F524" s="265"/>
      <c r="G524" s="270"/>
      <c r="H524" s="270"/>
      <c r="I524" s="406" t="s">
        <v>75</v>
      </c>
      <c r="J524" s="346" t="s">
        <v>256</v>
      </c>
      <c r="K524" s="346">
        <v>58695</v>
      </c>
      <c r="L524" s="347">
        <f t="shared" si="73"/>
        <v>0</v>
      </c>
      <c r="M524" s="348">
        <v>0</v>
      </c>
      <c r="N524" s="353">
        <f t="shared" si="78"/>
        <v>58695</v>
      </c>
      <c r="O524" s="350">
        <v>58695</v>
      </c>
      <c r="P524" s="350"/>
      <c r="Q524" s="351">
        <v>6.1777586635649358E-4</v>
      </c>
      <c r="R524" s="352">
        <f t="shared" si="83"/>
        <v>1</v>
      </c>
      <c r="S524" s="225">
        <v>58695</v>
      </c>
      <c r="T524" s="226">
        <f t="shared" si="77"/>
        <v>0</v>
      </c>
      <c r="Y524" s="199"/>
      <c r="Z524" s="199"/>
    </row>
    <row r="525" spans="1:26" s="225" customFormat="1" ht="47.25" customHeight="1" outlineLevel="7" x14ac:dyDescent="0.2">
      <c r="A525" s="221"/>
      <c r="B525" s="227"/>
      <c r="C525" s="248"/>
      <c r="D525" s="248"/>
      <c r="E525" s="254"/>
      <c r="F525" s="265"/>
      <c r="G525" s="270"/>
      <c r="H525" s="270"/>
      <c r="I525" s="406" t="s">
        <v>80</v>
      </c>
      <c r="J525" s="346" t="s">
        <v>256</v>
      </c>
      <c r="K525" s="346">
        <v>58695</v>
      </c>
      <c r="L525" s="347">
        <f t="shared" si="73"/>
        <v>58695</v>
      </c>
      <c r="M525" s="348">
        <v>1</v>
      </c>
      <c r="N525" s="353">
        <f t="shared" si="78"/>
        <v>0</v>
      </c>
      <c r="O525" s="350">
        <v>58695</v>
      </c>
      <c r="P525" s="350"/>
      <c r="Q525" s="351">
        <v>1.8533275990694804E-4</v>
      </c>
      <c r="R525" s="352">
        <f t="shared" si="83"/>
        <v>1</v>
      </c>
      <c r="S525" s="225">
        <v>0</v>
      </c>
      <c r="T525" s="226">
        <f t="shared" si="77"/>
        <v>-58695</v>
      </c>
      <c r="Y525" s="199"/>
      <c r="Z525" s="199"/>
    </row>
    <row r="526" spans="1:26" s="225" customFormat="1" ht="47.25" customHeight="1" outlineLevel="7" x14ac:dyDescent="0.2">
      <c r="A526" s="221"/>
      <c r="B526" s="227"/>
      <c r="C526" s="248"/>
      <c r="D526" s="248"/>
      <c r="E526" s="254"/>
      <c r="F526" s="265"/>
      <c r="G526" s="270"/>
      <c r="H526" s="270"/>
      <c r="I526" s="406" t="s">
        <v>81</v>
      </c>
      <c r="J526" s="346" t="s">
        <v>256</v>
      </c>
      <c r="K526" s="346">
        <v>58695</v>
      </c>
      <c r="L526" s="347">
        <f t="shared" si="73"/>
        <v>58695</v>
      </c>
      <c r="M526" s="348">
        <v>1</v>
      </c>
      <c r="N526" s="353">
        <f t="shared" si="78"/>
        <v>0</v>
      </c>
      <c r="O526" s="350">
        <v>58695</v>
      </c>
      <c r="P526" s="350"/>
      <c r="Q526" s="351">
        <v>1.235551732712987E-4</v>
      </c>
      <c r="R526" s="352">
        <f t="shared" si="83"/>
        <v>1</v>
      </c>
      <c r="S526" s="225">
        <v>0</v>
      </c>
      <c r="T526" s="226">
        <f t="shared" si="77"/>
        <v>-58695</v>
      </c>
      <c r="Y526" s="199"/>
      <c r="Z526" s="199"/>
    </row>
    <row r="527" spans="1:26" s="225" customFormat="1" ht="47.25" customHeight="1" outlineLevel="7" x14ac:dyDescent="0.2">
      <c r="A527" s="221"/>
      <c r="B527" s="227"/>
      <c r="C527" s="248"/>
      <c r="D527" s="248"/>
      <c r="E527" s="254"/>
      <c r="F527" s="265"/>
      <c r="G527" s="270"/>
      <c r="H527" s="270"/>
      <c r="I527" s="406" t="s">
        <v>82</v>
      </c>
      <c r="J527" s="346" t="s">
        <v>263</v>
      </c>
      <c r="K527" s="346">
        <v>18</v>
      </c>
      <c r="L527" s="347">
        <f t="shared" si="73"/>
        <v>18</v>
      </c>
      <c r="M527" s="348">
        <v>1</v>
      </c>
      <c r="N527" s="353">
        <f t="shared" si="78"/>
        <v>0</v>
      </c>
      <c r="O527" s="350">
        <v>18</v>
      </c>
      <c r="P527" s="350"/>
      <c r="Q527" s="351">
        <v>1.544439665891234E-4</v>
      </c>
      <c r="R527" s="352">
        <f t="shared" si="83"/>
        <v>1</v>
      </c>
      <c r="S527" s="225">
        <v>0</v>
      </c>
      <c r="T527" s="226">
        <f t="shared" si="77"/>
        <v>-18</v>
      </c>
      <c r="Y527" s="199"/>
      <c r="Z527" s="199"/>
    </row>
    <row r="528" spans="1:26" s="225" customFormat="1" ht="47.25" customHeight="1" outlineLevel="7" x14ac:dyDescent="0.2">
      <c r="A528" s="221"/>
      <c r="B528" s="227"/>
      <c r="C528" s="248"/>
      <c r="D528" s="248"/>
      <c r="E528" s="254"/>
      <c r="F528" s="265"/>
      <c r="G528" s="270"/>
      <c r="H528" s="270"/>
      <c r="I528" s="406" t="s">
        <v>83</v>
      </c>
      <c r="J528" s="346" t="s">
        <v>257</v>
      </c>
      <c r="K528" s="346">
        <v>100</v>
      </c>
      <c r="L528" s="347">
        <f t="shared" si="73"/>
        <v>56.000000000000007</v>
      </c>
      <c r="M528" s="348">
        <v>0.56000000000000005</v>
      </c>
      <c r="N528" s="353">
        <f t="shared" si="78"/>
        <v>36.999999999999993</v>
      </c>
      <c r="O528" s="350">
        <v>93</v>
      </c>
      <c r="P528" s="350"/>
      <c r="Q528" s="351">
        <v>2.3166594988368507E-4</v>
      </c>
      <c r="R528" s="352">
        <f t="shared" si="83"/>
        <v>0.93</v>
      </c>
      <c r="S528" s="225">
        <v>41</v>
      </c>
      <c r="T528" s="226">
        <f t="shared" si="77"/>
        <v>-52</v>
      </c>
      <c r="Y528" s="199"/>
      <c r="Z528" s="199"/>
    </row>
    <row r="529" spans="1:26" s="225" customFormat="1" ht="47.25" customHeight="1" outlineLevel="5" x14ac:dyDescent="0.2">
      <c r="A529" s="221"/>
      <c r="B529" s="227"/>
      <c r="C529" s="248"/>
      <c r="D529" s="248"/>
      <c r="E529" s="254"/>
      <c r="F529" s="265"/>
      <c r="G529" s="270"/>
      <c r="H529" s="270"/>
      <c r="I529" s="409" t="s">
        <v>109</v>
      </c>
      <c r="J529" s="365"/>
      <c r="K529" s="365"/>
      <c r="L529" s="366">
        <f t="shared" ref="L529:L592" si="84">M529*K529</f>
        <v>0</v>
      </c>
      <c r="M529" s="367">
        <v>0.72119999999999995</v>
      </c>
      <c r="N529" s="365">
        <f t="shared" si="78"/>
        <v>0</v>
      </c>
      <c r="O529" s="368"/>
      <c r="P529" s="368"/>
      <c r="Q529" s="369">
        <v>1.3288048918563304E-3</v>
      </c>
      <c r="R529" s="370">
        <f>SUMPRODUCT(R530:R536,Q530:Q536)/Q529</f>
        <v>0.75721584158415844</v>
      </c>
      <c r="T529" s="226">
        <f t="shared" si="77"/>
        <v>0</v>
      </c>
      <c r="Y529" s="199"/>
      <c r="Z529" s="199"/>
    </row>
    <row r="530" spans="1:26" s="225" customFormat="1" ht="47.25" customHeight="1" outlineLevel="7" x14ac:dyDescent="0.2">
      <c r="A530" s="221"/>
      <c r="B530" s="227"/>
      <c r="C530" s="248"/>
      <c r="D530" s="248"/>
      <c r="E530" s="254"/>
      <c r="F530" s="265"/>
      <c r="G530" s="270"/>
      <c r="H530" s="270"/>
      <c r="I530" s="406" t="s">
        <v>72</v>
      </c>
      <c r="J530" s="346" t="s">
        <v>256</v>
      </c>
      <c r="K530" s="346">
        <v>50500</v>
      </c>
      <c r="L530" s="347">
        <f t="shared" si="84"/>
        <v>50500</v>
      </c>
      <c r="M530" s="348">
        <v>1</v>
      </c>
      <c r="N530" s="353">
        <f t="shared" si="78"/>
        <v>0</v>
      </c>
      <c r="O530" s="350">
        <v>50500</v>
      </c>
      <c r="P530" s="350"/>
      <c r="Q530" s="351">
        <v>1.3288048918563304E-4</v>
      </c>
      <c r="R530" s="352">
        <f t="shared" ref="R530:R536" si="85">O530/K530</f>
        <v>1</v>
      </c>
      <c r="S530" s="225">
        <v>50500</v>
      </c>
      <c r="T530" s="226">
        <f t="shared" si="77"/>
        <v>0</v>
      </c>
      <c r="Y530" s="199"/>
      <c r="Z530" s="199"/>
    </row>
    <row r="531" spans="1:26" s="225" customFormat="1" ht="47.25" customHeight="1" outlineLevel="7" x14ac:dyDescent="0.2">
      <c r="A531" s="221"/>
      <c r="B531" s="227"/>
      <c r="C531" s="248"/>
      <c r="D531" s="248"/>
      <c r="E531" s="254"/>
      <c r="F531" s="265"/>
      <c r="G531" s="270"/>
      <c r="H531" s="270"/>
      <c r="I531" s="406" t="s">
        <v>239</v>
      </c>
      <c r="J531" s="346" t="s">
        <v>263</v>
      </c>
      <c r="K531" s="346">
        <v>20</v>
      </c>
      <c r="L531" s="347">
        <f t="shared" si="84"/>
        <v>20</v>
      </c>
      <c r="M531" s="348">
        <v>1</v>
      </c>
      <c r="N531" s="353">
        <f t="shared" si="78"/>
        <v>0</v>
      </c>
      <c r="O531" s="350">
        <v>20</v>
      </c>
      <c r="P531" s="350"/>
      <c r="Q531" s="351">
        <v>6.6440244592816508E-5</v>
      </c>
      <c r="R531" s="352">
        <f t="shared" si="85"/>
        <v>1</v>
      </c>
      <c r="S531" s="225">
        <v>20</v>
      </c>
      <c r="T531" s="226">
        <f t="shared" si="77"/>
        <v>0</v>
      </c>
      <c r="Y531" s="199"/>
      <c r="Z531" s="199"/>
    </row>
    <row r="532" spans="1:26" s="225" customFormat="1" ht="47.25" customHeight="1" outlineLevel="7" x14ac:dyDescent="0.2">
      <c r="A532" s="221"/>
      <c r="B532" s="227"/>
      <c r="C532" s="248"/>
      <c r="D532" s="248"/>
      <c r="E532" s="254"/>
      <c r="F532" s="265"/>
      <c r="G532" s="270"/>
      <c r="H532" s="270"/>
      <c r="I532" s="406" t="s">
        <v>75</v>
      </c>
      <c r="J532" s="346" t="s">
        <v>256</v>
      </c>
      <c r="K532" s="346">
        <v>50500</v>
      </c>
      <c r="L532" s="347">
        <f t="shared" si="84"/>
        <v>40450.5</v>
      </c>
      <c r="M532" s="348">
        <v>0.80100000000000005</v>
      </c>
      <c r="N532" s="353">
        <f t="shared" si="78"/>
        <v>0.5</v>
      </c>
      <c r="O532" s="350">
        <v>40451</v>
      </c>
      <c r="P532" s="350"/>
      <c r="Q532" s="351">
        <v>5.3152195674253217E-4</v>
      </c>
      <c r="R532" s="352">
        <f t="shared" si="85"/>
        <v>0.80100990099009906</v>
      </c>
      <c r="S532" s="225">
        <v>35264</v>
      </c>
      <c r="T532" s="226">
        <f t="shared" si="77"/>
        <v>-5187</v>
      </c>
      <c r="Y532" s="199"/>
      <c r="Z532" s="199"/>
    </row>
    <row r="533" spans="1:26" s="225" customFormat="1" ht="47.25" customHeight="1" outlineLevel="7" x14ac:dyDescent="0.2">
      <c r="A533" s="221"/>
      <c r="B533" s="227"/>
      <c r="C533" s="248"/>
      <c r="D533" s="248"/>
      <c r="E533" s="254"/>
      <c r="F533" s="265"/>
      <c r="G533" s="270"/>
      <c r="H533" s="270"/>
      <c r="I533" s="406" t="s">
        <v>80</v>
      </c>
      <c r="J533" s="346" t="s">
        <v>256</v>
      </c>
      <c r="K533" s="346">
        <v>50500</v>
      </c>
      <c r="L533" s="347">
        <f t="shared" si="84"/>
        <v>30002.05</v>
      </c>
      <c r="M533" s="348">
        <v>0.59409999999999996</v>
      </c>
      <c r="N533" s="353">
        <v>0</v>
      </c>
      <c r="O533" s="350">
        <v>30000</v>
      </c>
      <c r="P533" s="350"/>
      <c r="Q533" s="351">
        <v>1.5945658702275962E-4</v>
      </c>
      <c r="R533" s="352">
        <f t="shared" si="85"/>
        <v>0.59405940594059403</v>
      </c>
      <c r="S533" s="225">
        <v>0</v>
      </c>
      <c r="T533" s="226">
        <f t="shared" si="77"/>
        <v>-30000</v>
      </c>
      <c r="Y533" s="199"/>
      <c r="Z533" s="199"/>
    </row>
    <row r="534" spans="1:26" s="225" customFormat="1" ht="47.25" customHeight="1" outlineLevel="7" x14ac:dyDescent="0.2">
      <c r="A534" s="221"/>
      <c r="B534" s="227"/>
      <c r="C534" s="248"/>
      <c r="D534" s="248"/>
      <c r="E534" s="254"/>
      <c r="F534" s="265"/>
      <c r="G534" s="270"/>
      <c r="H534" s="270"/>
      <c r="I534" s="406" t="s">
        <v>81</v>
      </c>
      <c r="J534" s="346" t="s">
        <v>256</v>
      </c>
      <c r="K534" s="346">
        <v>50500</v>
      </c>
      <c r="L534" s="347">
        <f t="shared" si="84"/>
        <v>30002.05</v>
      </c>
      <c r="M534" s="348">
        <v>0.59409999999999996</v>
      </c>
      <c r="N534" s="353">
        <v>0</v>
      </c>
      <c r="O534" s="350">
        <v>30000</v>
      </c>
      <c r="P534" s="350"/>
      <c r="Q534" s="351">
        <v>1.0630439134850641E-4</v>
      </c>
      <c r="R534" s="352">
        <f t="shared" si="85"/>
        <v>0.59405940594059403</v>
      </c>
      <c r="S534" s="225">
        <v>0</v>
      </c>
      <c r="T534" s="226">
        <f t="shared" si="77"/>
        <v>-30000</v>
      </c>
      <c r="Y534" s="199"/>
      <c r="Z534" s="199"/>
    </row>
    <row r="535" spans="1:26" s="225" customFormat="1" ht="47.25" customHeight="1" outlineLevel="7" x14ac:dyDescent="0.2">
      <c r="A535" s="221"/>
      <c r="B535" s="227"/>
      <c r="C535" s="248"/>
      <c r="D535" s="248"/>
      <c r="E535" s="254"/>
      <c r="F535" s="265"/>
      <c r="G535" s="270"/>
      <c r="H535" s="270"/>
      <c r="I535" s="406" t="s">
        <v>82</v>
      </c>
      <c r="J535" s="346" t="s">
        <v>263</v>
      </c>
      <c r="K535" s="346">
        <v>20</v>
      </c>
      <c r="L535" s="347">
        <f t="shared" si="84"/>
        <v>12</v>
      </c>
      <c r="M535" s="348">
        <v>0.6</v>
      </c>
      <c r="N535" s="353">
        <f t="shared" si="78"/>
        <v>0</v>
      </c>
      <c r="O535" s="350">
        <v>12</v>
      </c>
      <c r="P535" s="350"/>
      <c r="Q535" s="351">
        <v>1.3288048918563304E-4</v>
      </c>
      <c r="R535" s="352">
        <f t="shared" si="85"/>
        <v>0.6</v>
      </c>
      <c r="S535" s="225">
        <v>0</v>
      </c>
      <c r="T535" s="226">
        <f t="shared" si="77"/>
        <v>-12</v>
      </c>
      <c r="Y535" s="199"/>
      <c r="Z535" s="199"/>
    </row>
    <row r="536" spans="1:26" s="225" customFormat="1" ht="47.25" customHeight="1" outlineLevel="7" x14ac:dyDescent="0.2">
      <c r="A536" s="221"/>
      <c r="B536" s="227"/>
      <c r="C536" s="248"/>
      <c r="D536" s="248"/>
      <c r="E536" s="254"/>
      <c r="F536" s="265"/>
      <c r="G536" s="270"/>
      <c r="H536" s="270"/>
      <c r="I536" s="406" t="s">
        <v>83</v>
      </c>
      <c r="J536" s="346" t="s">
        <v>257</v>
      </c>
      <c r="K536" s="346">
        <v>100</v>
      </c>
      <c r="L536" s="347">
        <f t="shared" si="84"/>
        <v>48</v>
      </c>
      <c r="M536" s="348">
        <v>0.48</v>
      </c>
      <c r="N536" s="353">
        <f t="shared" si="78"/>
        <v>24</v>
      </c>
      <c r="O536" s="350">
        <v>72</v>
      </c>
      <c r="P536" s="350"/>
      <c r="Q536" s="351">
        <v>1.9932073377844958E-4</v>
      </c>
      <c r="R536" s="352">
        <f t="shared" si="85"/>
        <v>0.72</v>
      </c>
      <c r="S536" s="225">
        <v>40</v>
      </c>
      <c r="T536" s="226">
        <f t="shared" si="77"/>
        <v>-32</v>
      </c>
      <c r="Y536" s="199"/>
      <c r="Z536" s="199"/>
    </row>
    <row r="537" spans="1:26" s="225" customFormat="1" ht="47.25" customHeight="1" outlineLevel="5" x14ac:dyDescent="0.2">
      <c r="A537" s="221"/>
      <c r="B537" s="227"/>
      <c r="C537" s="248"/>
      <c r="D537" s="248"/>
      <c r="E537" s="254"/>
      <c r="F537" s="265"/>
      <c r="G537" s="270"/>
      <c r="H537" s="270"/>
      <c r="I537" s="409" t="s">
        <v>110</v>
      </c>
      <c r="J537" s="365"/>
      <c r="K537" s="365"/>
      <c r="L537" s="366">
        <f t="shared" si="84"/>
        <v>0</v>
      </c>
      <c r="M537" s="367">
        <v>0.95050000000000001</v>
      </c>
      <c r="N537" s="365">
        <f t="shared" si="78"/>
        <v>0</v>
      </c>
      <c r="O537" s="368"/>
      <c r="P537" s="368"/>
      <c r="Q537" s="369">
        <v>1.7018964673341705E-3</v>
      </c>
      <c r="R537" s="370">
        <f>SUMPRODUCT(R538:R544,Q538:Q544)/Q537</f>
        <v>0.99250000000000005</v>
      </c>
      <c r="T537" s="226">
        <f t="shared" si="77"/>
        <v>0</v>
      </c>
      <c r="Y537" s="199"/>
      <c r="Z537" s="199"/>
    </row>
    <row r="538" spans="1:26" s="225" customFormat="1" ht="47.25" customHeight="1" outlineLevel="7" x14ac:dyDescent="0.2">
      <c r="A538" s="221"/>
      <c r="B538" s="227"/>
      <c r="C538" s="248"/>
      <c r="D538" s="248"/>
      <c r="E538" s="254"/>
      <c r="F538" s="265"/>
      <c r="G538" s="270"/>
      <c r="H538" s="270"/>
      <c r="I538" s="406" t="s">
        <v>72</v>
      </c>
      <c r="J538" s="346" t="s">
        <v>256</v>
      </c>
      <c r="K538" s="346">
        <v>64679</v>
      </c>
      <c r="L538" s="347">
        <f t="shared" si="84"/>
        <v>64679</v>
      </c>
      <c r="M538" s="348">
        <v>1</v>
      </c>
      <c r="N538" s="353">
        <f t="shared" si="78"/>
        <v>0</v>
      </c>
      <c r="O538" s="350">
        <v>64679</v>
      </c>
      <c r="P538" s="350"/>
      <c r="Q538" s="351">
        <v>1.7018964673341707E-4</v>
      </c>
      <c r="R538" s="352">
        <f t="shared" ref="R538:R544" si="86">O538/K538</f>
        <v>1</v>
      </c>
      <c r="S538" s="225">
        <v>64431</v>
      </c>
      <c r="T538" s="226">
        <f t="shared" si="77"/>
        <v>-248</v>
      </c>
      <c r="Y538" s="199"/>
      <c r="Z538" s="199"/>
    </row>
    <row r="539" spans="1:26" s="225" customFormat="1" ht="47.25" customHeight="1" outlineLevel="7" x14ac:dyDescent="0.2">
      <c r="A539" s="221"/>
      <c r="B539" s="227"/>
      <c r="C539" s="248"/>
      <c r="D539" s="248"/>
      <c r="E539" s="254"/>
      <c r="F539" s="265"/>
      <c r="G539" s="270"/>
      <c r="H539" s="270"/>
      <c r="I539" s="406" t="s">
        <v>239</v>
      </c>
      <c r="J539" s="346" t="s">
        <v>263</v>
      </c>
      <c r="K539" s="346">
        <v>26</v>
      </c>
      <c r="L539" s="347">
        <f t="shared" si="84"/>
        <v>26</v>
      </c>
      <c r="M539" s="348">
        <v>1</v>
      </c>
      <c r="N539" s="353">
        <f t="shared" si="78"/>
        <v>0</v>
      </c>
      <c r="O539" s="350">
        <v>26</v>
      </c>
      <c r="P539" s="350"/>
      <c r="Q539" s="351">
        <v>8.5094823366708508E-5</v>
      </c>
      <c r="R539" s="352">
        <f t="shared" si="86"/>
        <v>1</v>
      </c>
      <c r="S539" s="225">
        <v>26</v>
      </c>
      <c r="T539" s="226">
        <f t="shared" si="77"/>
        <v>0</v>
      </c>
      <c r="Y539" s="199"/>
      <c r="Z539" s="199"/>
    </row>
    <row r="540" spans="1:26" s="225" customFormat="1" ht="47.25" customHeight="1" outlineLevel="7" x14ac:dyDescent="0.2">
      <c r="A540" s="221"/>
      <c r="B540" s="227"/>
      <c r="C540" s="248"/>
      <c r="D540" s="248"/>
      <c r="E540" s="254"/>
      <c r="F540" s="265"/>
      <c r="G540" s="270"/>
      <c r="H540" s="270"/>
      <c r="I540" s="406" t="s">
        <v>75</v>
      </c>
      <c r="J540" s="346" t="s">
        <v>256</v>
      </c>
      <c r="K540" s="346">
        <v>64679</v>
      </c>
      <c r="L540" s="347">
        <f t="shared" si="84"/>
        <v>64679</v>
      </c>
      <c r="M540" s="348">
        <v>1</v>
      </c>
      <c r="N540" s="353">
        <f t="shared" si="78"/>
        <v>0</v>
      </c>
      <c r="O540" s="350">
        <v>64679</v>
      </c>
      <c r="P540" s="350"/>
      <c r="Q540" s="351">
        <v>6.8075858693366828E-4</v>
      </c>
      <c r="R540" s="352">
        <f t="shared" si="86"/>
        <v>1</v>
      </c>
      <c r="S540" s="225">
        <v>63845</v>
      </c>
      <c r="T540" s="226">
        <f t="shared" si="77"/>
        <v>-834</v>
      </c>
      <c r="Y540" s="199"/>
      <c r="Z540" s="199"/>
    </row>
    <row r="541" spans="1:26" s="225" customFormat="1" ht="47.25" customHeight="1" outlineLevel="7" x14ac:dyDescent="0.2">
      <c r="A541" s="221"/>
      <c r="B541" s="227"/>
      <c r="C541" s="248"/>
      <c r="D541" s="248"/>
      <c r="E541" s="254"/>
      <c r="F541" s="265"/>
      <c r="G541" s="270"/>
      <c r="H541" s="270"/>
      <c r="I541" s="406" t="s">
        <v>80</v>
      </c>
      <c r="J541" s="346" t="s">
        <v>256</v>
      </c>
      <c r="K541" s="346">
        <v>64679</v>
      </c>
      <c r="L541" s="347">
        <f t="shared" si="84"/>
        <v>64679</v>
      </c>
      <c r="M541" s="348">
        <v>1</v>
      </c>
      <c r="N541" s="353">
        <f t="shared" si="78"/>
        <v>0</v>
      </c>
      <c r="O541" s="350">
        <v>64679</v>
      </c>
      <c r="P541" s="350"/>
      <c r="Q541" s="351">
        <v>2.0422757608010042E-4</v>
      </c>
      <c r="R541" s="352">
        <f t="shared" si="86"/>
        <v>1</v>
      </c>
      <c r="S541" s="225">
        <v>63845</v>
      </c>
      <c r="T541" s="226">
        <f t="shared" si="77"/>
        <v>-834</v>
      </c>
      <c r="Y541" s="199"/>
      <c r="Z541" s="199"/>
    </row>
    <row r="542" spans="1:26" s="225" customFormat="1" ht="47.25" customHeight="1" outlineLevel="7" x14ac:dyDescent="0.2">
      <c r="A542" s="221"/>
      <c r="B542" s="227"/>
      <c r="C542" s="248"/>
      <c r="D542" s="248"/>
      <c r="E542" s="254"/>
      <c r="F542" s="265"/>
      <c r="G542" s="270"/>
      <c r="H542" s="270"/>
      <c r="I542" s="406" t="s">
        <v>81</v>
      </c>
      <c r="J542" s="346" t="s">
        <v>256</v>
      </c>
      <c r="K542" s="346">
        <v>64679</v>
      </c>
      <c r="L542" s="347">
        <f t="shared" si="84"/>
        <v>64679</v>
      </c>
      <c r="M542" s="348">
        <v>1</v>
      </c>
      <c r="N542" s="353">
        <f t="shared" si="78"/>
        <v>0</v>
      </c>
      <c r="O542" s="350">
        <v>64679</v>
      </c>
      <c r="P542" s="350"/>
      <c r="Q542" s="351">
        <v>1.3615171738673364E-4</v>
      </c>
      <c r="R542" s="352">
        <f t="shared" si="86"/>
        <v>1</v>
      </c>
      <c r="S542" s="225">
        <v>63845</v>
      </c>
      <c r="T542" s="226">
        <f t="shared" si="77"/>
        <v>-834</v>
      </c>
      <c r="Y542" s="199"/>
      <c r="Z542" s="199"/>
    </row>
    <row r="543" spans="1:26" s="225" customFormat="1" ht="47.25" customHeight="1" outlineLevel="7" x14ac:dyDescent="0.2">
      <c r="A543" s="221"/>
      <c r="B543" s="227"/>
      <c r="C543" s="248"/>
      <c r="D543" s="248"/>
      <c r="E543" s="254"/>
      <c r="F543" s="265"/>
      <c r="G543" s="270"/>
      <c r="H543" s="270"/>
      <c r="I543" s="406" t="s">
        <v>82</v>
      </c>
      <c r="J543" s="346" t="s">
        <v>263</v>
      </c>
      <c r="K543" s="346">
        <v>26</v>
      </c>
      <c r="L543" s="347">
        <f t="shared" si="84"/>
        <v>26</v>
      </c>
      <c r="M543" s="348">
        <v>1</v>
      </c>
      <c r="N543" s="353">
        <f t="shared" si="78"/>
        <v>0</v>
      </c>
      <c r="O543" s="350">
        <v>26</v>
      </c>
      <c r="P543" s="350"/>
      <c r="Q543" s="351">
        <v>1.7018964673341707E-4</v>
      </c>
      <c r="R543" s="352">
        <f t="shared" si="86"/>
        <v>1</v>
      </c>
      <c r="S543" s="225">
        <v>26</v>
      </c>
      <c r="T543" s="226">
        <f t="shared" si="77"/>
        <v>0</v>
      </c>
      <c r="Y543" s="199"/>
      <c r="Z543" s="199"/>
    </row>
    <row r="544" spans="1:26" s="225" customFormat="1" ht="47.25" customHeight="1" outlineLevel="7" x14ac:dyDescent="0.2">
      <c r="A544" s="221"/>
      <c r="B544" s="227"/>
      <c r="C544" s="248"/>
      <c r="D544" s="248"/>
      <c r="E544" s="254"/>
      <c r="F544" s="265"/>
      <c r="G544" s="270"/>
      <c r="H544" s="270"/>
      <c r="I544" s="406" t="s">
        <v>83</v>
      </c>
      <c r="J544" s="346" t="s">
        <v>257</v>
      </c>
      <c r="K544" s="346">
        <v>100</v>
      </c>
      <c r="L544" s="347">
        <f t="shared" si="84"/>
        <v>67</v>
      </c>
      <c r="M544" s="348">
        <v>0.67</v>
      </c>
      <c r="N544" s="353">
        <f t="shared" si="78"/>
        <v>28</v>
      </c>
      <c r="O544" s="350">
        <v>95</v>
      </c>
      <c r="P544" s="350"/>
      <c r="Q544" s="351">
        <v>2.5528447010012554E-4</v>
      </c>
      <c r="R544" s="352">
        <f t="shared" si="86"/>
        <v>0.95</v>
      </c>
      <c r="S544" s="225">
        <v>62</v>
      </c>
      <c r="T544" s="226">
        <f t="shared" si="77"/>
        <v>-33</v>
      </c>
      <c r="Y544" s="199"/>
      <c r="Z544" s="199"/>
    </row>
    <row r="545" spans="1:26" s="225" customFormat="1" ht="47.25" customHeight="1" outlineLevel="5" x14ac:dyDescent="0.2">
      <c r="A545" s="221"/>
      <c r="B545" s="227"/>
      <c r="C545" s="248"/>
      <c r="D545" s="248"/>
      <c r="E545" s="254"/>
      <c r="F545" s="265"/>
      <c r="G545" s="270"/>
      <c r="H545" s="270"/>
      <c r="I545" s="409" t="s">
        <v>111</v>
      </c>
      <c r="J545" s="365"/>
      <c r="K545" s="365"/>
      <c r="L545" s="366">
        <f t="shared" si="84"/>
        <v>0</v>
      </c>
      <c r="M545" s="367">
        <v>0.79179999999999995</v>
      </c>
      <c r="N545" s="365">
        <f t="shared" si="78"/>
        <v>0</v>
      </c>
      <c r="O545" s="368"/>
      <c r="P545" s="368"/>
      <c r="Q545" s="369">
        <v>1.0525187262228357E-3</v>
      </c>
      <c r="R545" s="370">
        <f>SUMPRODUCT(R546:R552,Q546:Q552)/Q545</f>
        <v>0.83232500000000009</v>
      </c>
      <c r="T545" s="226">
        <f t="shared" si="77"/>
        <v>0</v>
      </c>
      <c r="Y545" s="199"/>
      <c r="Z545" s="199"/>
    </row>
    <row r="546" spans="1:26" s="225" customFormat="1" ht="47.25" customHeight="1" outlineLevel="7" x14ac:dyDescent="0.2">
      <c r="A546" s="221"/>
      <c r="B546" s="227"/>
      <c r="C546" s="248"/>
      <c r="D546" s="248"/>
      <c r="E546" s="254"/>
      <c r="F546" s="265"/>
      <c r="G546" s="270"/>
      <c r="H546" s="270"/>
      <c r="I546" s="406" t="s">
        <v>72</v>
      </c>
      <c r="J546" s="346" t="s">
        <v>256</v>
      </c>
      <c r="K546" s="346">
        <v>40000</v>
      </c>
      <c r="L546" s="347">
        <f t="shared" si="84"/>
        <v>40000</v>
      </c>
      <c r="M546" s="348">
        <v>1</v>
      </c>
      <c r="N546" s="353">
        <f t="shared" si="78"/>
        <v>0</v>
      </c>
      <c r="O546" s="350">
        <v>40000</v>
      </c>
      <c r="P546" s="350"/>
      <c r="Q546" s="351">
        <v>1.0525187262228358E-4</v>
      </c>
      <c r="R546" s="352">
        <f t="shared" ref="R546:R552" si="87">O546/K546</f>
        <v>1</v>
      </c>
      <c r="S546" s="225">
        <v>38834</v>
      </c>
      <c r="T546" s="226">
        <f t="shared" ref="T546:T609" si="88">S546-O546</f>
        <v>-1166</v>
      </c>
      <c r="Y546" s="199">
        <v>0.75870000000000004</v>
      </c>
      <c r="Z546" s="199">
        <f>Y546*67%</f>
        <v>0.50832900000000003</v>
      </c>
    </row>
    <row r="547" spans="1:26" s="225" customFormat="1" ht="47.25" customHeight="1" outlineLevel="7" x14ac:dyDescent="0.2">
      <c r="A547" s="221"/>
      <c r="B547" s="227"/>
      <c r="C547" s="248"/>
      <c r="D547" s="248"/>
      <c r="E547" s="254"/>
      <c r="F547" s="265"/>
      <c r="G547" s="270"/>
      <c r="H547" s="270"/>
      <c r="I547" s="406" t="s">
        <v>239</v>
      </c>
      <c r="J547" s="346" t="s">
        <v>263</v>
      </c>
      <c r="K547" s="346">
        <v>16</v>
      </c>
      <c r="L547" s="347">
        <f t="shared" si="84"/>
        <v>16</v>
      </c>
      <c r="M547" s="348">
        <v>1</v>
      </c>
      <c r="N547" s="353">
        <f t="shared" si="78"/>
        <v>0</v>
      </c>
      <c r="O547" s="350">
        <v>16</v>
      </c>
      <c r="P547" s="350"/>
      <c r="Q547" s="351">
        <v>5.2625936311141784E-5</v>
      </c>
      <c r="R547" s="352">
        <f t="shared" si="87"/>
        <v>1</v>
      </c>
      <c r="S547" s="225">
        <v>16</v>
      </c>
      <c r="T547" s="226">
        <f t="shared" si="88"/>
        <v>0</v>
      </c>
      <c r="Y547" s="199">
        <v>0.82850000000000001</v>
      </c>
      <c r="Z547" s="199">
        <f t="shared" ref="Z547:Z584" si="89">Y547*67%</f>
        <v>0.55509500000000001</v>
      </c>
    </row>
    <row r="548" spans="1:26" s="225" customFormat="1" ht="47.25" customHeight="1" outlineLevel="7" x14ac:dyDescent="0.2">
      <c r="A548" s="221"/>
      <c r="B548" s="227"/>
      <c r="C548" s="248"/>
      <c r="D548" s="248"/>
      <c r="E548" s="254"/>
      <c r="F548" s="265"/>
      <c r="G548" s="270"/>
      <c r="H548" s="270"/>
      <c r="I548" s="406" t="s">
        <v>75</v>
      </c>
      <c r="J548" s="346" t="s">
        <v>256</v>
      </c>
      <c r="K548" s="346">
        <v>40000</v>
      </c>
      <c r="L548" s="347">
        <f t="shared" si="84"/>
        <v>39524</v>
      </c>
      <c r="M548" s="348">
        <v>0.98809999999999998</v>
      </c>
      <c r="N548" s="353">
        <f t="shared" si="78"/>
        <v>1</v>
      </c>
      <c r="O548" s="350">
        <v>39525</v>
      </c>
      <c r="P548" s="350"/>
      <c r="Q548" s="351">
        <v>4.2100749048913432E-4</v>
      </c>
      <c r="R548" s="352">
        <f t="shared" si="87"/>
        <v>0.98812500000000003</v>
      </c>
      <c r="S548" s="225">
        <v>37088</v>
      </c>
      <c r="T548" s="226">
        <f t="shared" si="88"/>
        <v>-2437</v>
      </c>
      <c r="Y548" s="199">
        <v>0.87360000000000004</v>
      </c>
      <c r="Z548" s="199">
        <f t="shared" si="89"/>
        <v>0.58531200000000005</v>
      </c>
    </row>
    <row r="549" spans="1:26" s="225" customFormat="1" ht="47.25" customHeight="1" outlineLevel="7" x14ac:dyDescent="0.2">
      <c r="A549" s="221"/>
      <c r="B549" s="227"/>
      <c r="C549" s="248"/>
      <c r="D549" s="248"/>
      <c r="E549" s="254"/>
      <c r="F549" s="265"/>
      <c r="G549" s="270"/>
      <c r="H549" s="270"/>
      <c r="I549" s="406" t="s">
        <v>80</v>
      </c>
      <c r="J549" s="346" t="s">
        <v>256</v>
      </c>
      <c r="K549" s="346">
        <v>40000</v>
      </c>
      <c r="L549" s="347">
        <f t="shared" si="84"/>
        <v>39524</v>
      </c>
      <c r="M549" s="348">
        <v>0.98809999999999998</v>
      </c>
      <c r="N549" s="353">
        <f t="shared" si="78"/>
        <v>1</v>
      </c>
      <c r="O549" s="350">
        <v>39525</v>
      </c>
      <c r="P549" s="350"/>
      <c r="Q549" s="351">
        <v>1.2630224714674029E-4</v>
      </c>
      <c r="R549" s="352">
        <f t="shared" si="87"/>
        <v>0.98812500000000003</v>
      </c>
      <c r="S549" s="225">
        <v>37088</v>
      </c>
      <c r="T549" s="226">
        <f t="shared" si="88"/>
        <v>-2437</v>
      </c>
      <c r="Y549" s="199">
        <v>0.83840000000000003</v>
      </c>
      <c r="Z549" s="199">
        <f t="shared" si="89"/>
        <v>0.56172800000000001</v>
      </c>
    </row>
    <row r="550" spans="1:26" s="225" customFormat="1" ht="47.25" customHeight="1" outlineLevel="7" x14ac:dyDescent="0.2">
      <c r="A550" s="221"/>
      <c r="B550" s="227"/>
      <c r="C550" s="248"/>
      <c r="D550" s="248"/>
      <c r="E550" s="254"/>
      <c r="F550" s="265"/>
      <c r="G550" s="270"/>
      <c r="H550" s="270"/>
      <c r="I550" s="406" t="s">
        <v>81</v>
      </c>
      <c r="J550" s="346" t="s">
        <v>256</v>
      </c>
      <c r="K550" s="346">
        <v>40000</v>
      </c>
      <c r="L550" s="347">
        <f t="shared" si="84"/>
        <v>25000</v>
      </c>
      <c r="M550" s="348">
        <v>0.625</v>
      </c>
      <c r="N550" s="353">
        <f t="shared" ref="N550:N613" si="90">O550-L550</f>
        <v>0</v>
      </c>
      <c r="O550" s="350">
        <v>25000</v>
      </c>
      <c r="P550" s="350"/>
      <c r="Q550" s="351">
        <v>8.4201498097826848E-5</v>
      </c>
      <c r="R550" s="352">
        <f t="shared" si="87"/>
        <v>0.625</v>
      </c>
      <c r="S550" s="225">
        <v>37088</v>
      </c>
      <c r="T550" s="226">
        <f t="shared" si="88"/>
        <v>12088</v>
      </c>
      <c r="Y550" s="199">
        <v>0.82199999999999995</v>
      </c>
      <c r="Z550" s="199">
        <f t="shared" si="89"/>
        <v>0.55074000000000001</v>
      </c>
    </row>
    <row r="551" spans="1:26" s="225" customFormat="1" ht="47.25" customHeight="1" outlineLevel="7" x14ac:dyDescent="0.2">
      <c r="A551" s="221"/>
      <c r="B551" s="227"/>
      <c r="C551" s="248"/>
      <c r="D551" s="248"/>
      <c r="E551" s="254"/>
      <c r="F551" s="265"/>
      <c r="G551" s="270"/>
      <c r="H551" s="270"/>
      <c r="I551" s="406" t="s">
        <v>82</v>
      </c>
      <c r="J551" s="346" t="s">
        <v>263</v>
      </c>
      <c r="K551" s="346">
        <v>16</v>
      </c>
      <c r="L551" s="347">
        <f t="shared" si="84"/>
        <v>0</v>
      </c>
      <c r="M551" s="348">
        <v>0</v>
      </c>
      <c r="N551" s="353">
        <f t="shared" si="90"/>
        <v>0</v>
      </c>
      <c r="O551" s="350">
        <v>0</v>
      </c>
      <c r="P551" s="350"/>
      <c r="Q551" s="351">
        <v>1.0525187262228358E-4</v>
      </c>
      <c r="R551" s="352">
        <f t="shared" si="87"/>
        <v>0</v>
      </c>
      <c r="S551" s="225">
        <v>0</v>
      </c>
      <c r="T551" s="226">
        <f t="shared" si="88"/>
        <v>0</v>
      </c>
      <c r="Y551" s="199">
        <v>0.105</v>
      </c>
      <c r="Z551" s="199">
        <f t="shared" si="89"/>
        <v>7.0349999999999996E-2</v>
      </c>
    </row>
    <row r="552" spans="1:26" s="225" customFormat="1" ht="47.25" customHeight="1" outlineLevel="7" x14ac:dyDescent="0.2">
      <c r="A552" s="221"/>
      <c r="B552" s="227"/>
      <c r="C552" s="248"/>
      <c r="D552" s="248"/>
      <c r="E552" s="254"/>
      <c r="F552" s="265"/>
      <c r="G552" s="270"/>
      <c r="H552" s="270"/>
      <c r="I552" s="406" t="s">
        <v>83</v>
      </c>
      <c r="J552" s="346" t="s">
        <v>257</v>
      </c>
      <c r="K552" s="346">
        <v>100</v>
      </c>
      <c r="L552" s="347">
        <f t="shared" si="84"/>
        <v>52</v>
      </c>
      <c r="M552" s="348">
        <v>0.52</v>
      </c>
      <c r="N552" s="353">
        <f t="shared" si="90"/>
        <v>27</v>
      </c>
      <c r="O552" s="350">
        <v>79</v>
      </c>
      <c r="P552" s="350"/>
      <c r="Q552" s="351">
        <v>1.5787780893342535E-4</v>
      </c>
      <c r="R552" s="352">
        <f t="shared" si="87"/>
        <v>0.79</v>
      </c>
      <c r="S552" s="225">
        <v>52</v>
      </c>
      <c r="T552" s="226">
        <f t="shared" si="88"/>
        <v>-27</v>
      </c>
      <c r="Y552" s="199">
        <v>0.95050000000000001</v>
      </c>
      <c r="Z552" s="199">
        <f t="shared" si="89"/>
        <v>0.63683500000000004</v>
      </c>
    </row>
    <row r="553" spans="1:26" s="225" customFormat="1" ht="47.25" customHeight="1" outlineLevel="5" x14ac:dyDescent="0.2">
      <c r="A553" s="221"/>
      <c r="B553" s="227"/>
      <c r="C553" s="248"/>
      <c r="D553" s="248"/>
      <c r="E553" s="254"/>
      <c r="F553" s="265"/>
      <c r="G553" s="270"/>
      <c r="H553" s="270"/>
      <c r="I553" s="409" t="s">
        <v>112</v>
      </c>
      <c r="J553" s="365"/>
      <c r="K553" s="365"/>
      <c r="L553" s="366">
        <f t="shared" si="84"/>
        <v>0</v>
      </c>
      <c r="M553" s="367">
        <v>0.83030000000000004</v>
      </c>
      <c r="N553" s="365">
        <f t="shared" si="90"/>
        <v>0</v>
      </c>
      <c r="O553" s="368"/>
      <c r="P553" s="368"/>
      <c r="Q553" s="369">
        <v>3.7364414780910682E-4</v>
      </c>
      <c r="R553" s="370">
        <f>SUMPRODUCT(R554:R560,Q554:Q560)/Q553</f>
        <v>0.87377183098591538</v>
      </c>
      <c r="T553" s="226">
        <f t="shared" si="88"/>
        <v>0</v>
      </c>
      <c r="Y553" s="199">
        <v>0.95</v>
      </c>
      <c r="Z553" s="199">
        <f t="shared" si="89"/>
        <v>0.63649999999999995</v>
      </c>
    </row>
    <row r="554" spans="1:26" s="225" customFormat="1" ht="47.25" customHeight="1" outlineLevel="7" x14ac:dyDescent="0.2">
      <c r="A554" s="221"/>
      <c r="B554" s="227"/>
      <c r="C554" s="248"/>
      <c r="D554" s="248"/>
      <c r="E554" s="254"/>
      <c r="F554" s="265"/>
      <c r="G554" s="270"/>
      <c r="H554" s="270"/>
      <c r="I554" s="406" t="s">
        <v>72</v>
      </c>
      <c r="J554" s="346" t="s">
        <v>256</v>
      </c>
      <c r="K554" s="346">
        <v>14200</v>
      </c>
      <c r="L554" s="347">
        <f t="shared" si="84"/>
        <v>14164.5</v>
      </c>
      <c r="M554" s="348">
        <v>0.99750000000000005</v>
      </c>
      <c r="N554" s="353">
        <f t="shared" si="90"/>
        <v>0.5</v>
      </c>
      <c r="O554" s="350">
        <v>14165</v>
      </c>
      <c r="P554" s="350"/>
      <c r="Q554" s="351">
        <v>3.7364414780910685E-5</v>
      </c>
      <c r="R554" s="352">
        <f t="shared" ref="R554:R560" si="91">O554/K554</f>
        <v>0.99753521126760558</v>
      </c>
      <c r="S554" s="225">
        <v>14200</v>
      </c>
      <c r="T554" s="226">
        <f t="shared" si="88"/>
        <v>35</v>
      </c>
      <c r="Y554" s="199">
        <v>0.95</v>
      </c>
      <c r="Z554" s="199">
        <f t="shared" si="89"/>
        <v>0.63649999999999995</v>
      </c>
    </row>
    <row r="555" spans="1:26" s="225" customFormat="1" ht="47.25" customHeight="1" outlineLevel="7" x14ac:dyDescent="0.2">
      <c r="A555" s="221"/>
      <c r="B555" s="227"/>
      <c r="C555" s="248"/>
      <c r="D555" s="248"/>
      <c r="E555" s="254"/>
      <c r="F555" s="265"/>
      <c r="G555" s="270"/>
      <c r="H555" s="270"/>
      <c r="I555" s="406" t="s">
        <v>239</v>
      </c>
      <c r="J555" s="346" t="s">
        <v>263</v>
      </c>
      <c r="K555" s="346">
        <v>6</v>
      </c>
      <c r="L555" s="347">
        <f t="shared" si="84"/>
        <v>6</v>
      </c>
      <c r="M555" s="348">
        <v>1</v>
      </c>
      <c r="N555" s="353">
        <f t="shared" si="90"/>
        <v>0</v>
      </c>
      <c r="O555" s="350">
        <v>6</v>
      </c>
      <c r="P555" s="350"/>
      <c r="Q555" s="351">
        <v>1.8682207390455336E-5</v>
      </c>
      <c r="R555" s="352">
        <f t="shared" si="91"/>
        <v>1</v>
      </c>
      <c r="S555" s="225">
        <v>6</v>
      </c>
      <c r="T555" s="226">
        <f t="shared" si="88"/>
        <v>0</v>
      </c>
      <c r="Y555" s="199">
        <v>0.95</v>
      </c>
      <c r="Z555" s="199">
        <f t="shared" si="89"/>
        <v>0.63649999999999995</v>
      </c>
    </row>
    <row r="556" spans="1:26" s="225" customFormat="1" ht="47.25" customHeight="1" outlineLevel="7" x14ac:dyDescent="0.2">
      <c r="A556" s="221"/>
      <c r="B556" s="227"/>
      <c r="C556" s="248"/>
      <c r="D556" s="248"/>
      <c r="E556" s="254"/>
      <c r="F556" s="265"/>
      <c r="G556" s="270"/>
      <c r="H556" s="270"/>
      <c r="I556" s="406" t="s">
        <v>75</v>
      </c>
      <c r="J556" s="346" t="s">
        <v>256</v>
      </c>
      <c r="K556" s="346">
        <v>14200</v>
      </c>
      <c r="L556" s="347">
        <f t="shared" si="84"/>
        <v>14200</v>
      </c>
      <c r="M556" s="348">
        <v>1</v>
      </c>
      <c r="N556" s="353">
        <f t="shared" si="90"/>
        <v>0.3999999999996362</v>
      </c>
      <c r="O556" s="350">
        <v>14200.4</v>
      </c>
      <c r="P556" s="350"/>
      <c r="Q556" s="351">
        <v>1.4945765912364274E-4</v>
      </c>
      <c r="R556" s="352">
        <f t="shared" si="91"/>
        <v>1.0000281690140844</v>
      </c>
      <c r="S556" s="225">
        <v>14200</v>
      </c>
      <c r="T556" s="226">
        <f t="shared" si="88"/>
        <v>-0.3999999999996362</v>
      </c>
      <c r="Y556" s="199">
        <v>0.95</v>
      </c>
      <c r="Z556" s="199">
        <f t="shared" si="89"/>
        <v>0.63649999999999995</v>
      </c>
    </row>
    <row r="557" spans="1:26" s="225" customFormat="1" ht="47.25" customHeight="1" outlineLevel="7" x14ac:dyDescent="0.2">
      <c r="A557" s="221"/>
      <c r="B557" s="227"/>
      <c r="C557" s="248"/>
      <c r="D557" s="248"/>
      <c r="E557" s="254"/>
      <c r="F557" s="265"/>
      <c r="G557" s="270"/>
      <c r="H557" s="270"/>
      <c r="I557" s="406" t="s">
        <v>80</v>
      </c>
      <c r="J557" s="346" t="s">
        <v>256</v>
      </c>
      <c r="K557" s="346">
        <v>14200</v>
      </c>
      <c r="L557" s="347">
        <f t="shared" si="84"/>
        <v>14164.5</v>
      </c>
      <c r="M557" s="348">
        <v>0.99750000000000005</v>
      </c>
      <c r="N557" s="353">
        <f t="shared" si="90"/>
        <v>0.5</v>
      </c>
      <c r="O557" s="350">
        <v>14165</v>
      </c>
      <c r="P557" s="350"/>
      <c r="Q557" s="351">
        <v>4.4837297737092797E-5</v>
      </c>
      <c r="R557" s="352">
        <f t="shared" si="91"/>
        <v>0.99753521126760558</v>
      </c>
      <c r="S557" s="225">
        <v>14200</v>
      </c>
      <c r="T557" s="226">
        <f t="shared" si="88"/>
        <v>35</v>
      </c>
      <c r="Y557" s="199">
        <v>0.95</v>
      </c>
      <c r="Z557" s="199">
        <f t="shared" si="89"/>
        <v>0.63649999999999995</v>
      </c>
    </row>
    <row r="558" spans="1:26" s="225" customFormat="1" ht="47.25" customHeight="1" outlineLevel="7" x14ac:dyDescent="0.2">
      <c r="A558" s="221"/>
      <c r="B558" s="227"/>
      <c r="C558" s="248"/>
      <c r="D558" s="248"/>
      <c r="E558" s="254"/>
      <c r="F558" s="265"/>
      <c r="G558" s="270"/>
      <c r="H558" s="270"/>
      <c r="I558" s="406" t="s">
        <v>81</v>
      </c>
      <c r="J558" s="346" t="s">
        <v>256</v>
      </c>
      <c r="K558" s="346">
        <v>14200</v>
      </c>
      <c r="L558" s="347">
        <f t="shared" si="84"/>
        <v>14164.5</v>
      </c>
      <c r="M558" s="348">
        <v>0.99750000000000005</v>
      </c>
      <c r="N558" s="353">
        <f t="shared" si="90"/>
        <v>0.5</v>
      </c>
      <c r="O558" s="350">
        <v>14165</v>
      </c>
      <c r="P558" s="350"/>
      <c r="Q558" s="351">
        <v>2.9891531824728542E-5</v>
      </c>
      <c r="R558" s="352">
        <f t="shared" si="91"/>
        <v>0.99753521126760558</v>
      </c>
      <c r="S558" s="225">
        <v>14200</v>
      </c>
      <c r="T558" s="226">
        <f t="shared" si="88"/>
        <v>35</v>
      </c>
      <c r="Y558" s="199">
        <v>0.14000000000000001</v>
      </c>
      <c r="Z558" s="199">
        <f t="shared" si="89"/>
        <v>9.3800000000000008E-2</v>
      </c>
    </row>
    <row r="559" spans="1:26" s="225" customFormat="1" ht="47.25" customHeight="1" outlineLevel="7" x14ac:dyDescent="0.2">
      <c r="A559" s="221"/>
      <c r="B559" s="227"/>
      <c r="C559" s="248"/>
      <c r="D559" s="248"/>
      <c r="E559" s="254"/>
      <c r="F559" s="265"/>
      <c r="G559" s="270"/>
      <c r="H559" s="270"/>
      <c r="I559" s="406" t="s">
        <v>82</v>
      </c>
      <c r="J559" s="346" t="s">
        <v>263</v>
      </c>
      <c r="K559" s="346">
        <v>6</v>
      </c>
      <c r="L559" s="347">
        <f t="shared" si="84"/>
        <v>0</v>
      </c>
      <c r="M559" s="348">
        <v>0</v>
      </c>
      <c r="N559" s="353">
        <f t="shared" si="90"/>
        <v>0</v>
      </c>
      <c r="O559" s="350">
        <v>0</v>
      </c>
      <c r="P559" s="350"/>
      <c r="Q559" s="351">
        <v>3.7364414780910685E-5</v>
      </c>
      <c r="R559" s="352">
        <f t="shared" si="91"/>
        <v>0</v>
      </c>
      <c r="S559" s="225">
        <v>0</v>
      </c>
      <c r="T559" s="226">
        <f t="shared" si="88"/>
        <v>0</v>
      </c>
      <c r="Y559" s="199">
        <v>0.11</v>
      </c>
      <c r="Z559" s="199">
        <f t="shared" si="89"/>
        <v>7.3700000000000002E-2</v>
      </c>
    </row>
    <row r="560" spans="1:26" s="225" customFormat="1" ht="47.25" customHeight="1" outlineLevel="7" x14ac:dyDescent="0.2">
      <c r="A560" s="221"/>
      <c r="B560" s="227"/>
      <c r="C560" s="248"/>
      <c r="D560" s="248"/>
      <c r="E560" s="254"/>
      <c r="F560" s="265"/>
      <c r="G560" s="270"/>
      <c r="H560" s="270"/>
      <c r="I560" s="406" t="s">
        <v>83</v>
      </c>
      <c r="J560" s="346" t="s">
        <v>257</v>
      </c>
      <c r="K560" s="346">
        <v>100</v>
      </c>
      <c r="L560" s="347">
        <f t="shared" si="84"/>
        <v>54</v>
      </c>
      <c r="M560" s="348">
        <v>0.54</v>
      </c>
      <c r="N560" s="353">
        <f t="shared" si="90"/>
        <v>29</v>
      </c>
      <c r="O560" s="350">
        <v>83</v>
      </c>
      <c r="P560" s="350"/>
      <c r="Q560" s="351">
        <v>5.6046622171366014E-5</v>
      </c>
      <c r="R560" s="352">
        <f t="shared" si="91"/>
        <v>0.83</v>
      </c>
      <c r="S560" s="225">
        <v>54</v>
      </c>
      <c r="T560" s="226">
        <f t="shared" si="88"/>
        <v>-29</v>
      </c>
      <c r="Y560" s="199">
        <v>0.11</v>
      </c>
      <c r="Z560" s="199">
        <f t="shared" si="89"/>
        <v>7.3700000000000002E-2</v>
      </c>
    </row>
    <row r="561" spans="1:26" s="225" customFormat="1" ht="47.25" customHeight="1" outlineLevel="5" x14ac:dyDescent="0.2">
      <c r="A561" s="221"/>
      <c r="B561" s="227"/>
      <c r="C561" s="248"/>
      <c r="D561" s="248"/>
      <c r="E561" s="254"/>
      <c r="F561" s="265"/>
      <c r="G561" s="270"/>
      <c r="H561" s="270"/>
      <c r="I561" s="409" t="s">
        <v>113</v>
      </c>
      <c r="J561" s="365"/>
      <c r="K561" s="365"/>
      <c r="L561" s="366">
        <f t="shared" si="84"/>
        <v>0</v>
      </c>
      <c r="M561" s="367">
        <v>0.622</v>
      </c>
      <c r="N561" s="365">
        <f t="shared" si="90"/>
        <v>0</v>
      </c>
      <c r="O561" s="368"/>
      <c r="P561" s="368"/>
      <c r="Q561" s="369">
        <v>9.420042599694381E-4</v>
      </c>
      <c r="R561" s="370">
        <f>SUMPRODUCT(R562:R568,Q562:Q568)/Q561</f>
        <v>0.64300223463687156</v>
      </c>
      <c r="T561" s="226">
        <f t="shared" si="88"/>
        <v>0</v>
      </c>
      <c r="Y561" s="199">
        <v>0.95</v>
      </c>
      <c r="Z561" s="199">
        <f t="shared" si="89"/>
        <v>0.63649999999999995</v>
      </c>
    </row>
    <row r="562" spans="1:26" s="225" customFormat="1" ht="47.25" customHeight="1" outlineLevel="7" x14ac:dyDescent="0.2">
      <c r="A562" s="221"/>
      <c r="B562" s="227"/>
      <c r="C562" s="248"/>
      <c r="D562" s="248"/>
      <c r="E562" s="254"/>
      <c r="F562" s="265"/>
      <c r="G562" s="270"/>
      <c r="H562" s="270"/>
      <c r="I562" s="406" t="s">
        <v>72</v>
      </c>
      <c r="J562" s="346" t="s">
        <v>256</v>
      </c>
      <c r="K562" s="346">
        <v>35800</v>
      </c>
      <c r="L562" s="347">
        <f t="shared" si="84"/>
        <v>35800</v>
      </c>
      <c r="M562" s="348">
        <v>1</v>
      </c>
      <c r="N562" s="353">
        <f t="shared" si="90"/>
        <v>0</v>
      </c>
      <c r="O562" s="350">
        <v>35800</v>
      </c>
      <c r="P562" s="350"/>
      <c r="Q562" s="351">
        <v>9.4200425996943815E-5</v>
      </c>
      <c r="R562" s="352">
        <f t="shared" ref="R562:R568" si="92">O562/K562</f>
        <v>1</v>
      </c>
      <c r="S562" s="225">
        <v>35800</v>
      </c>
      <c r="T562" s="226">
        <f t="shared" si="88"/>
        <v>0</v>
      </c>
      <c r="Y562" s="199">
        <v>0.95</v>
      </c>
      <c r="Z562" s="199">
        <f t="shared" si="89"/>
        <v>0.63649999999999995</v>
      </c>
    </row>
    <row r="563" spans="1:26" s="225" customFormat="1" ht="47.25" customHeight="1" outlineLevel="7" x14ac:dyDescent="0.2">
      <c r="A563" s="221"/>
      <c r="B563" s="227"/>
      <c r="C563" s="248"/>
      <c r="D563" s="248"/>
      <c r="E563" s="254"/>
      <c r="F563" s="265"/>
      <c r="G563" s="270"/>
      <c r="H563" s="270"/>
      <c r="I563" s="406" t="s">
        <v>239</v>
      </c>
      <c r="J563" s="346" t="s">
        <v>263</v>
      </c>
      <c r="K563" s="346">
        <v>20</v>
      </c>
      <c r="L563" s="347">
        <f t="shared" si="84"/>
        <v>20</v>
      </c>
      <c r="M563" s="348">
        <v>1</v>
      </c>
      <c r="N563" s="353">
        <f t="shared" si="90"/>
        <v>0</v>
      </c>
      <c r="O563" s="350">
        <v>20</v>
      </c>
      <c r="P563" s="350"/>
      <c r="Q563" s="351">
        <v>4.7100212998471908E-5</v>
      </c>
      <c r="R563" s="352">
        <f t="shared" si="92"/>
        <v>1</v>
      </c>
      <c r="S563" s="225">
        <v>20</v>
      </c>
      <c r="T563" s="226">
        <f t="shared" si="88"/>
        <v>0</v>
      </c>
      <c r="Y563" s="199">
        <v>0.95</v>
      </c>
      <c r="Z563" s="199">
        <f t="shared" si="89"/>
        <v>0.63649999999999995</v>
      </c>
    </row>
    <row r="564" spans="1:26" s="225" customFormat="1" ht="47.25" customHeight="1" outlineLevel="7" x14ac:dyDescent="0.2">
      <c r="A564" s="221"/>
      <c r="B564" s="227"/>
      <c r="C564" s="248"/>
      <c r="D564" s="248"/>
      <c r="E564" s="254"/>
      <c r="F564" s="265"/>
      <c r="G564" s="270"/>
      <c r="H564" s="270"/>
      <c r="I564" s="406" t="s">
        <v>75</v>
      </c>
      <c r="J564" s="346" t="s">
        <v>256</v>
      </c>
      <c r="K564" s="346">
        <v>35800</v>
      </c>
      <c r="L564" s="347">
        <f t="shared" si="84"/>
        <v>35800</v>
      </c>
      <c r="M564" s="348">
        <v>1</v>
      </c>
      <c r="N564" s="353">
        <f t="shared" si="90"/>
        <v>0.19999999999708962</v>
      </c>
      <c r="O564" s="350">
        <v>35800.199999999997</v>
      </c>
      <c r="P564" s="350"/>
      <c r="Q564" s="351">
        <v>3.7680170398777526E-4</v>
      </c>
      <c r="R564" s="352">
        <f t="shared" si="92"/>
        <v>1.0000055865921786</v>
      </c>
      <c r="S564" s="225">
        <v>34945</v>
      </c>
      <c r="T564" s="226">
        <f t="shared" si="88"/>
        <v>-855.19999999999709</v>
      </c>
      <c r="Y564" s="199">
        <v>0.95</v>
      </c>
      <c r="Z564" s="199">
        <f t="shared" si="89"/>
        <v>0.63649999999999995</v>
      </c>
    </row>
    <row r="565" spans="1:26" s="225" customFormat="1" ht="47.25" customHeight="1" outlineLevel="7" x14ac:dyDescent="0.2">
      <c r="A565" s="221"/>
      <c r="B565" s="227"/>
      <c r="C565" s="248"/>
      <c r="D565" s="248"/>
      <c r="E565" s="254"/>
      <c r="F565" s="265"/>
      <c r="G565" s="270"/>
      <c r="H565" s="270"/>
      <c r="I565" s="406" t="s">
        <v>80</v>
      </c>
      <c r="J565" s="346" t="s">
        <v>256</v>
      </c>
      <c r="K565" s="346">
        <v>35800</v>
      </c>
      <c r="L565" s="347">
        <f t="shared" si="84"/>
        <v>0</v>
      </c>
      <c r="M565" s="348">
        <v>0</v>
      </c>
      <c r="N565" s="353">
        <f t="shared" si="90"/>
        <v>0</v>
      </c>
      <c r="O565" s="350">
        <v>0</v>
      </c>
      <c r="P565" s="350"/>
      <c r="Q565" s="351">
        <v>1.1304051119633255E-4</v>
      </c>
      <c r="R565" s="352">
        <f t="shared" si="92"/>
        <v>0</v>
      </c>
      <c r="S565" s="225">
        <v>0</v>
      </c>
      <c r="T565" s="226">
        <f t="shared" si="88"/>
        <v>0</v>
      </c>
      <c r="Y565" s="199">
        <v>0.95</v>
      </c>
      <c r="Z565" s="199">
        <f t="shared" si="89"/>
        <v>0.63649999999999995</v>
      </c>
    </row>
    <row r="566" spans="1:26" s="225" customFormat="1" ht="47.25" customHeight="1" outlineLevel="7" x14ac:dyDescent="0.2">
      <c r="A566" s="221"/>
      <c r="B566" s="227"/>
      <c r="C566" s="248"/>
      <c r="D566" s="248"/>
      <c r="E566" s="254"/>
      <c r="F566" s="265"/>
      <c r="G566" s="270"/>
      <c r="H566" s="270"/>
      <c r="I566" s="406" t="s">
        <v>81</v>
      </c>
      <c r="J566" s="346" t="s">
        <v>256</v>
      </c>
      <c r="K566" s="346">
        <v>35800</v>
      </c>
      <c r="L566" s="347">
        <f t="shared" si="84"/>
        <v>0</v>
      </c>
      <c r="M566" s="348">
        <v>0</v>
      </c>
      <c r="N566" s="353">
        <f t="shared" si="90"/>
        <v>0</v>
      </c>
      <c r="O566" s="350">
        <v>0</v>
      </c>
      <c r="P566" s="350"/>
      <c r="Q566" s="351">
        <v>7.5360340797555049E-5</v>
      </c>
      <c r="R566" s="352">
        <f t="shared" si="92"/>
        <v>0</v>
      </c>
      <c r="S566" s="225">
        <v>0</v>
      </c>
      <c r="T566" s="226">
        <f t="shared" si="88"/>
        <v>0</v>
      </c>
      <c r="Y566" s="199">
        <v>0.95</v>
      </c>
      <c r="Z566" s="199">
        <f t="shared" si="89"/>
        <v>0.63649999999999995</v>
      </c>
    </row>
    <row r="567" spans="1:26" s="225" customFormat="1" ht="47.25" customHeight="1" outlineLevel="7" x14ac:dyDescent="0.2">
      <c r="A567" s="221"/>
      <c r="B567" s="227"/>
      <c r="C567" s="248"/>
      <c r="D567" s="248"/>
      <c r="E567" s="254"/>
      <c r="F567" s="265"/>
      <c r="G567" s="270"/>
      <c r="H567" s="270"/>
      <c r="I567" s="406" t="s">
        <v>82</v>
      </c>
      <c r="J567" s="346" t="s">
        <v>263</v>
      </c>
      <c r="K567" s="346">
        <v>20</v>
      </c>
      <c r="L567" s="347">
        <f t="shared" si="84"/>
        <v>0</v>
      </c>
      <c r="M567" s="348">
        <v>0</v>
      </c>
      <c r="N567" s="353">
        <f t="shared" si="90"/>
        <v>0</v>
      </c>
      <c r="O567" s="350">
        <v>0</v>
      </c>
      <c r="P567" s="350"/>
      <c r="Q567" s="351">
        <v>9.4200425996943815E-5</v>
      </c>
      <c r="R567" s="352">
        <f t="shared" si="92"/>
        <v>0</v>
      </c>
      <c r="S567" s="225">
        <v>0</v>
      </c>
      <c r="T567" s="226">
        <f t="shared" si="88"/>
        <v>0</v>
      </c>
      <c r="Y567" s="199">
        <v>0.95</v>
      </c>
      <c r="Z567" s="199">
        <f t="shared" si="89"/>
        <v>0.63649999999999995</v>
      </c>
    </row>
    <row r="568" spans="1:26" s="225" customFormat="1" ht="47.25" customHeight="1" outlineLevel="7" x14ac:dyDescent="0.2">
      <c r="A568" s="221"/>
      <c r="B568" s="227"/>
      <c r="C568" s="248"/>
      <c r="D568" s="248"/>
      <c r="E568" s="254"/>
      <c r="F568" s="265"/>
      <c r="G568" s="270"/>
      <c r="H568" s="270"/>
      <c r="I568" s="406" t="s">
        <v>83</v>
      </c>
      <c r="J568" s="346" t="s">
        <v>257</v>
      </c>
      <c r="K568" s="346">
        <v>100</v>
      </c>
      <c r="L568" s="347">
        <f t="shared" si="84"/>
        <v>48</v>
      </c>
      <c r="M568" s="348">
        <v>0.48</v>
      </c>
      <c r="N568" s="353">
        <f t="shared" si="90"/>
        <v>14</v>
      </c>
      <c r="O568" s="350">
        <v>62</v>
      </c>
      <c r="P568" s="350"/>
      <c r="Q568" s="351">
        <v>1.4130063899541571E-4</v>
      </c>
      <c r="R568" s="352">
        <f t="shared" si="92"/>
        <v>0.62</v>
      </c>
      <c r="S568" s="225">
        <v>48</v>
      </c>
      <c r="T568" s="226">
        <f t="shared" si="88"/>
        <v>-14</v>
      </c>
      <c r="Y568" s="199">
        <v>0.79</v>
      </c>
      <c r="Z568" s="199">
        <f t="shared" si="89"/>
        <v>0.5293000000000001</v>
      </c>
    </row>
    <row r="569" spans="1:26" s="225" customFormat="1" ht="47.25" customHeight="1" outlineLevel="5" x14ac:dyDescent="0.2">
      <c r="A569" s="221"/>
      <c r="B569" s="227"/>
      <c r="C569" s="248"/>
      <c r="D569" s="248"/>
      <c r="E569" s="254"/>
      <c r="F569" s="265"/>
      <c r="G569" s="270"/>
      <c r="H569" s="270"/>
      <c r="I569" s="409" t="s">
        <v>114</v>
      </c>
      <c r="J569" s="365"/>
      <c r="K569" s="365"/>
      <c r="L569" s="366">
        <f t="shared" si="84"/>
        <v>0</v>
      </c>
      <c r="M569" s="367">
        <v>0.95050000000000001</v>
      </c>
      <c r="N569" s="365">
        <f t="shared" si="90"/>
        <v>0</v>
      </c>
      <c r="O569" s="368"/>
      <c r="P569" s="368"/>
      <c r="Q569" s="369">
        <v>1.4287941708474997E-3</v>
      </c>
      <c r="R569" s="370">
        <f>SUMPRODUCT(R570:R576,Q570:Q576)/Q569</f>
        <v>0.99249999999999994</v>
      </c>
      <c r="T569" s="226">
        <f t="shared" si="88"/>
        <v>0</v>
      </c>
      <c r="Y569" s="199">
        <v>0.95</v>
      </c>
      <c r="Z569" s="199">
        <f t="shared" si="89"/>
        <v>0.63649999999999995</v>
      </c>
    </row>
    <row r="570" spans="1:26" s="225" customFormat="1" ht="47.25" customHeight="1" outlineLevel="7" x14ac:dyDescent="0.2">
      <c r="A570" s="221"/>
      <c r="B570" s="227"/>
      <c r="C570" s="248"/>
      <c r="D570" s="248"/>
      <c r="E570" s="254"/>
      <c r="F570" s="265"/>
      <c r="G570" s="270"/>
      <c r="H570" s="270"/>
      <c r="I570" s="406" t="s">
        <v>72</v>
      </c>
      <c r="J570" s="346" t="s">
        <v>256</v>
      </c>
      <c r="K570" s="346">
        <v>54300</v>
      </c>
      <c r="L570" s="347">
        <f t="shared" si="84"/>
        <v>5430</v>
      </c>
      <c r="M570" s="348">
        <v>0.1</v>
      </c>
      <c r="N570" s="353">
        <f t="shared" si="90"/>
        <v>48870</v>
      </c>
      <c r="O570" s="350">
        <v>54300</v>
      </c>
      <c r="P570" s="350"/>
      <c r="Q570" s="351">
        <v>1.4287941708474998E-4</v>
      </c>
      <c r="R570" s="352">
        <f t="shared" ref="R570:R576" si="93">O570/K570</f>
        <v>1</v>
      </c>
      <c r="S570" s="225">
        <v>54300</v>
      </c>
      <c r="T570" s="226">
        <f t="shared" si="88"/>
        <v>0</v>
      </c>
      <c r="Y570" s="199">
        <v>0.68</v>
      </c>
      <c r="Z570" s="199">
        <f t="shared" si="89"/>
        <v>0.45560000000000006</v>
      </c>
    </row>
    <row r="571" spans="1:26" s="225" customFormat="1" ht="47.25" customHeight="1" outlineLevel="7" x14ac:dyDescent="0.2">
      <c r="A571" s="221"/>
      <c r="B571" s="227"/>
      <c r="C571" s="248"/>
      <c r="D571" s="248"/>
      <c r="E571" s="254"/>
      <c r="F571" s="265"/>
      <c r="G571" s="270"/>
      <c r="H571" s="270"/>
      <c r="I571" s="406" t="s">
        <v>239</v>
      </c>
      <c r="J571" s="346" t="s">
        <v>263</v>
      </c>
      <c r="K571" s="346">
        <v>22</v>
      </c>
      <c r="L571" s="347">
        <f t="shared" si="84"/>
        <v>22</v>
      </c>
      <c r="M571" s="348">
        <v>1</v>
      </c>
      <c r="N571" s="353">
        <f t="shared" si="90"/>
        <v>0</v>
      </c>
      <c r="O571" s="350">
        <v>22</v>
      </c>
      <c r="P571" s="350"/>
      <c r="Q571" s="351">
        <v>7.1439708542374978E-5</v>
      </c>
      <c r="R571" s="352">
        <f t="shared" si="93"/>
        <v>1</v>
      </c>
      <c r="S571" s="225">
        <v>22</v>
      </c>
      <c r="T571" s="226">
        <f t="shared" si="88"/>
        <v>0</v>
      </c>
      <c r="Y571" s="199">
        <v>0.5</v>
      </c>
      <c r="Z571" s="199">
        <f t="shared" si="89"/>
        <v>0.33500000000000002</v>
      </c>
    </row>
    <row r="572" spans="1:26" s="225" customFormat="1" ht="47.25" customHeight="1" outlineLevel="7" x14ac:dyDescent="0.2">
      <c r="A572" s="221"/>
      <c r="B572" s="227"/>
      <c r="C572" s="248"/>
      <c r="D572" s="248"/>
      <c r="E572" s="254"/>
      <c r="F572" s="265"/>
      <c r="G572" s="270"/>
      <c r="H572" s="270"/>
      <c r="I572" s="406" t="s">
        <v>75</v>
      </c>
      <c r="J572" s="346" t="s">
        <v>256</v>
      </c>
      <c r="K572" s="346">
        <v>54300</v>
      </c>
      <c r="L572" s="347">
        <f t="shared" si="84"/>
        <v>54300</v>
      </c>
      <c r="M572" s="348">
        <v>1</v>
      </c>
      <c r="N572" s="353">
        <f t="shared" si="90"/>
        <v>0</v>
      </c>
      <c r="O572" s="350">
        <v>54300</v>
      </c>
      <c r="P572" s="350"/>
      <c r="Q572" s="351">
        <v>5.7151766833899993E-4</v>
      </c>
      <c r="R572" s="352">
        <f t="shared" si="93"/>
        <v>1</v>
      </c>
      <c r="S572" s="225">
        <v>54300</v>
      </c>
      <c r="T572" s="226">
        <f t="shared" si="88"/>
        <v>0</v>
      </c>
      <c r="Y572" s="199">
        <v>0.93</v>
      </c>
      <c r="Z572" s="199">
        <f t="shared" si="89"/>
        <v>0.6231000000000001</v>
      </c>
    </row>
    <row r="573" spans="1:26" s="225" customFormat="1" ht="47.25" customHeight="1" outlineLevel="7" x14ac:dyDescent="0.2">
      <c r="A573" s="221"/>
      <c r="B573" s="227"/>
      <c r="C573" s="248"/>
      <c r="D573" s="248"/>
      <c r="E573" s="254"/>
      <c r="F573" s="265"/>
      <c r="G573" s="270"/>
      <c r="H573" s="270"/>
      <c r="I573" s="406" t="s">
        <v>80</v>
      </c>
      <c r="J573" s="346" t="s">
        <v>256</v>
      </c>
      <c r="K573" s="346">
        <v>54300</v>
      </c>
      <c r="L573" s="347">
        <f t="shared" si="84"/>
        <v>54300</v>
      </c>
      <c r="M573" s="348">
        <v>1</v>
      </c>
      <c r="N573" s="353">
        <f t="shared" si="90"/>
        <v>0</v>
      </c>
      <c r="O573" s="350">
        <v>54300</v>
      </c>
      <c r="P573" s="350"/>
      <c r="Q573" s="351">
        <v>1.7145530050169996E-4</v>
      </c>
      <c r="R573" s="352">
        <f t="shared" si="93"/>
        <v>1</v>
      </c>
      <c r="S573" s="225">
        <v>0</v>
      </c>
      <c r="T573" s="226">
        <f t="shared" si="88"/>
        <v>-54300</v>
      </c>
      <c r="Y573" s="199">
        <v>0.95</v>
      </c>
      <c r="Z573" s="199">
        <f t="shared" si="89"/>
        <v>0.63649999999999995</v>
      </c>
    </row>
    <row r="574" spans="1:26" s="225" customFormat="1" ht="47.25" customHeight="1" outlineLevel="7" x14ac:dyDescent="0.2">
      <c r="A574" s="221"/>
      <c r="B574" s="227"/>
      <c r="C574" s="248"/>
      <c r="D574" s="248"/>
      <c r="E574" s="254"/>
      <c r="F574" s="265"/>
      <c r="G574" s="270"/>
      <c r="H574" s="270"/>
      <c r="I574" s="406" t="s">
        <v>81</v>
      </c>
      <c r="J574" s="346" t="s">
        <v>256</v>
      </c>
      <c r="K574" s="346">
        <v>54300</v>
      </c>
      <c r="L574" s="347">
        <f t="shared" si="84"/>
        <v>54300</v>
      </c>
      <c r="M574" s="348">
        <v>1</v>
      </c>
      <c r="N574" s="353">
        <f t="shared" si="90"/>
        <v>0</v>
      </c>
      <c r="O574" s="350">
        <v>54300</v>
      </c>
      <c r="P574" s="350"/>
      <c r="Q574" s="351">
        <v>1.1430353366779995E-4</v>
      </c>
      <c r="R574" s="352">
        <f t="shared" si="93"/>
        <v>1</v>
      </c>
      <c r="S574" s="225">
        <v>0</v>
      </c>
      <c r="T574" s="226">
        <f t="shared" si="88"/>
        <v>-54300</v>
      </c>
      <c r="Y574" s="199">
        <v>0.95</v>
      </c>
      <c r="Z574" s="199">
        <f t="shared" si="89"/>
        <v>0.63649999999999995</v>
      </c>
    </row>
    <row r="575" spans="1:26" s="225" customFormat="1" ht="47.25" customHeight="1" outlineLevel="7" x14ac:dyDescent="0.2">
      <c r="A575" s="221"/>
      <c r="B575" s="227"/>
      <c r="C575" s="248"/>
      <c r="D575" s="248"/>
      <c r="E575" s="254"/>
      <c r="F575" s="265"/>
      <c r="G575" s="270"/>
      <c r="H575" s="270"/>
      <c r="I575" s="406" t="s">
        <v>82</v>
      </c>
      <c r="J575" s="346" t="s">
        <v>263</v>
      </c>
      <c r="K575" s="346">
        <v>22</v>
      </c>
      <c r="L575" s="347">
        <f t="shared" si="84"/>
        <v>22</v>
      </c>
      <c r="M575" s="348">
        <v>1</v>
      </c>
      <c r="N575" s="353">
        <f t="shared" si="90"/>
        <v>0</v>
      </c>
      <c r="O575" s="350">
        <v>22</v>
      </c>
      <c r="P575" s="350"/>
      <c r="Q575" s="351">
        <v>1.4287941708474998E-4</v>
      </c>
      <c r="R575" s="352">
        <f t="shared" si="93"/>
        <v>1</v>
      </c>
      <c r="S575" s="225">
        <v>0</v>
      </c>
      <c r="T575" s="226">
        <f t="shared" si="88"/>
        <v>-22</v>
      </c>
      <c r="Y575" s="199">
        <v>0.95</v>
      </c>
      <c r="Z575" s="199">
        <f t="shared" si="89"/>
        <v>0.63649999999999995</v>
      </c>
    </row>
    <row r="576" spans="1:26" s="225" customFormat="1" ht="47.25" customHeight="1" outlineLevel="7" x14ac:dyDescent="0.2">
      <c r="A576" s="221"/>
      <c r="B576" s="227"/>
      <c r="C576" s="248"/>
      <c r="D576" s="248"/>
      <c r="E576" s="254"/>
      <c r="F576" s="265"/>
      <c r="G576" s="270"/>
      <c r="H576" s="270"/>
      <c r="I576" s="406" t="s">
        <v>83</v>
      </c>
      <c r="J576" s="346" t="s">
        <v>257</v>
      </c>
      <c r="K576" s="346">
        <v>100</v>
      </c>
      <c r="L576" s="347">
        <f t="shared" si="84"/>
        <v>67</v>
      </c>
      <c r="M576" s="348">
        <v>0.67</v>
      </c>
      <c r="N576" s="353">
        <f t="shared" si="90"/>
        <v>28</v>
      </c>
      <c r="O576" s="350">
        <v>95</v>
      </c>
      <c r="P576" s="350"/>
      <c r="Q576" s="351">
        <v>2.1431912562712495E-4</v>
      </c>
      <c r="R576" s="352">
        <f t="shared" si="93"/>
        <v>0.95</v>
      </c>
      <c r="S576" s="225">
        <v>55</v>
      </c>
      <c r="T576" s="226">
        <f t="shared" si="88"/>
        <v>-40</v>
      </c>
      <c r="Y576" s="199">
        <v>0.95</v>
      </c>
      <c r="Z576" s="199">
        <f t="shared" si="89"/>
        <v>0.63649999999999995</v>
      </c>
    </row>
    <row r="577" spans="1:26" s="225" customFormat="1" ht="47.25" customHeight="1" outlineLevel="4" collapsed="1" x14ac:dyDescent="0.2">
      <c r="A577" s="221"/>
      <c r="B577" s="227"/>
      <c r="C577" s="248"/>
      <c r="D577" s="248"/>
      <c r="E577" s="254"/>
      <c r="F577" s="265"/>
      <c r="G577" s="265"/>
      <c r="H577" s="265"/>
      <c r="I577" s="408" t="s">
        <v>115</v>
      </c>
      <c r="J577" s="359"/>
      <c r="K577" s="359"/>
      <c r="L577" s="360">
        <f t="shared" si="84"/>
        <v>0</v>
      </c>
      <c r="M577" s="361">
        <v>0</v>
      </c>
      <c r="N577" s="359">
        <f t="shared" si="90"/>
        <v>0</v>
      </c>
      <c r="O577" s="362"/>
      <c r="P577" s="362"/>
      <c r="Q577" s="363">
        <v>6.7057625569595007E-4</v>
      </c>
      <c r="R577" s="364">
        <f>R578</f>
        <v>0</v>
      </c>
      <c r="T577" s="226">
        <f t="shared" si="88"/>
        <v>0</v>
      </c>
      <c r="Y577" s="199">
        <v>0.95</v>
      </c>
      <c r="Z577" s="199">
        <f t="shared" si="89"/>
        <v>0.63649999999999995</v>
      </c>
    </row>
    <row r="578" spans="1:26" s="225" customFormat="1" ht="47.25" hidden="1" customHeight="1" outlineLevel="7" x14ac:dyDescent="0.2">
      <c r="A578" s="221"/>
      <c r="B578" s="227"/>
      <c r="C578" s="248"/>
      <c r="D578" s="248"/>
      <c r="E578" s="254"/>
      <c r="F578" s="265"/>
      <c r="G578" s="265"/>
      <c r="H578" s="265"/>
      <c r="I578" s="406" t="s">
        <v>115</v>
      </c>
      <c r="J578" s="346" t="s">
        <v>259</v>
      </c>
      <c r="K578" s="346">
        <v>200</v>
      </c>
      <c r="L578" s="347">
        <f t="shared" si="84"/>
        <v>0</v>
      </c>
      <c r="M578" s="348">
        <v>0</v>
      </c>
      <c r="N578" s="353">
        <f t="shared" si="90"/>
        <v>0</v>
      </c>
      <c r="O578" s="350">
        <v>0</v>
      </c>
      <c r="P578" s="350"/>
      <c r="Q578" s="351">
        <v>6.7057625569595007E-4</v>
      </c>
      <c r="R578" s="352">
        <f>O578/K578</f>
        <v>0</v>
      </c>
      <c r="T578" s="226">
        <f t="shared" si="88"/>
        <v>0</v>
      </c>
      <c r="Y578" s="199">
        <v>0.94</v>
      </c>
      <c r="Z578" s="199">
        <f t="shared" si="89"/>
        <v>0.62980000000000003</v>
      </c>
    </row>
    <row r="579" spans="1:26" s="225" customFormat="1" ht="47.25" customHeight="1" outlineLevel="3" collapsed="1" x14ac:dyDescent="0.2">
      <c r="A579" s="221"/>
      <c r="B579" s="227"/>
      <c r="C579" s="248"/>
      <c r="D579" s="248"/>
      <c r="E579" s="254"/>
      <c r="F579" s="254"/>
      <c r="G579" s="254"/>
      <c r="H579" s="254"/>
      <c r="I579" s="405" t="s">
        <v>116</v>
      </c>
      <c r="J579" s="340" t="s">
        <v>447</v>
      </c>
      <c r="K579" s="340"/>
      <c r="L579" s="341">
        <f t="shared" si="84"/>
        <v>0</v>
      </c>
      <c r="M579" s="342">
        <v>0</v>
      </c>
      <c r="N579" s="340">
        <f t="shared" si="90"/>
        <v>0</v>
      </c>
      <c r="O579" s="376"/>
      <c r="P579" s="376"/>
      <c r="Q579" s="344">
        <v>2.1203259900412458E-3</v>
      </c>
      <c r="R579" s="345">
        <f>(R580*Q580+R581*Q581)/Q579</f>
        <v>0</v>
      </c>
      <c r="T579" s="226">
        <f t="shared" si="88"/>
        <v>0</v>
      </c>
      <c r="Y579" s="199">
        <v>0.82</v>
      </c>
      <c r="Z579" s="199">
        <f t="shared" si="89"/>
        <v>0.5494</v>
      </c>
    </row>
    <row r="580" spans="1:26" s="225" customFormat="1" ht="47.25" hidden="1" customHeight="1" outlineLevel="7" x14ac:dyDescent="0.2">
      <c r="A580" s="221"/>
      <c r="B580" s="227"/>
      <c r="C580" s="248"/>
      <c r="D580" s="248"/>
      <c r="E580" s="254"/>
      <c r="F580" s="254"/>
      <c r="G580" s="254"/>
      <c r="H580" s="254"/>
      <c r="I580" s="406" t="s">
        <v>117</v>
      </c>
      <c r="J580" s="346" t="s">
        <v>259</v>
      </c>
      <c r="K580" s="346">
        <v>1</v>
      </c>
      <c r="L580" s="347">
        <f t="shared" si="84"/>
        <v>0</v>
      </c>
      <c r="M580" s="348">
        <v>0</v>
      </c>
      <c r="N580" s="353">
        <f t="shared" si="90"/>
        <v>0</v>
      </c>
      <c r="O580" s="350">
        <v>0</v>
      </c>
      <c r="P580" s="350"/>
      <c r="Q580" s="351">
        <v>1.0601629950206229E-3</v>
      </c>
      <c r="R580" s="352">
        <f>O580/K580</f>
        <v>0</v>
      </c>
      <c r="T580" s="226">
        <f t="shared" si="88"/>
        <v>0</v>
      </c>
      <c r="Y580" s="199">
        <v>0.95</v>
      </c>
      <c r="Z580" s="199">
        <f t="shared" si="89"/>
        <v>0.63649999999999995</v>
      </c>
    </row>
    <row r="581" spans="1:26" s="225" customFormat="1" ht="47.25" hidden="1" customHeight="1" outlineLevel="7" x14ac:dyDescent="0.2">
      <c r="A581" s="221"/>
      <c r="B581" s="227"/>
      <c r="C581" s="248"/>
      <c r="D581" s="248"/>
      <c r="E581" s="254"/>
      <c r="F581" s="254"/>
      <c r="G581" s="254"/>
      <c r="H581" s="254"/>
      <c r="I581" s="406" t="s">
        <v>118</v>
      </c>
      <c r="J581" s="346" t="s">
        <v>259</v>
      </c>
      <c r="K581" s="346">
        <v>1</v>
      </c>
      <c r="L581" s="347">
        <f t="shared" si="84"/>
        <v>0</v>
      </c>
      <c r="M581" s="348">
        <v>0</v>
      </c>
      <c r="N581" s="353">
        <f t="shared" si="90"/>
        <v>0</v>
      </c>
      <c r="O581" s="350">
        <v>0</v>
      </c>
      <c r="P581" s="350"/>
      <c r="Q581" s="351">
        <v>1.0601629950206229E-3</v>
      </c>
      <c r="R581" s="352">
        <f>O581/K581</f>
        <v>0</v>
      </c>
      <c r="T581" s="226">
        <f t="shared" si="88"/>
        <v>0</v>
      </c>
      <c r="Y581" s="199">
        <v>0.8</v>
      </c>
      <c r="Z581" s="199">
        <f t="shared" si="89"/>
        <v>0.53600000000000003</v>
      </c>
    </row>
    <row r="582" spans="1:26" s="225" customFormat="1" ht="47.25" customHeight="1" outlineLevel="3" x14ac:dyDescent="0.2">
      <c r="A582" s="221"/>
      <c r="B582" s="227"/>
      <c r="C582" s="248"/>
      <c r="D582" s="248"/>
      <c r="E582" s="254"/>
      <c r="F582" s="254"/>
      <c r="G582" s="254"/>
      <c r="H582" s="254"/>
      <c r="I582" s="405" t="s">
        <v>119</v>
      </c>
      <c r="J582" s="340" t="s">
        <v>448</v>
      </c>
      <c r="K582" s="340"/>
      <c r="L582" s="341">
        <f t="shared" si="84"/>
        <v>0</v>
      </c>
      <c r="M582" s="342">
        <v>0</v>
      </c>
      <c r="N582" s="340">
        <f t="shared" si="90"/>
        <v>0</v>
      </c>
      <c r="O582" s="376"/>
      <c r="P582" s="376"/>
      <c r="Q582" s="344">
        <v>5.9409635305029761E-2</v>
      </c>
      <c r="R582" s="345">
        <f>(R583*Q583+R712*Q712)/Q582</f>
        <v>0</v>
      </c>
      <c r="T582" s="226">
        <f t="shared" si="88"/>
        <v>0</v>
      </c>
      <c r="Y582" s="199">
        <v>0.83</v>
      </c>
      <c r="Z582" s="199">
        <f t="shared" si="89"/>
        <v>0.55610000000000004</v>
      </c>
    </row>
    <row r="583" spans="1:26" s="225" customFormat="1" ht="47.25" customHeight="1" outlineLevel="4" collapsed="1" x14ac:dyDescent="0.2">
      <c r="A583" s="221"/>
      <c r="B583" s="227"/>
      <c r="C583" s="248"/>
      <c r="D583" s="248"/>
      <c r="E583" s="254"/>
      <c r="F583" s="265"/>
      <c r="G583" s="265"/>
      <c r="H583" s="265"/>
      <c r="I583" s="408" t="s">
        <v>120</v>
      </c>
      <c r="J583" s="359"/>
      <c r="K583" s="359"/>
      <c r="L583" s="360">
        <f t="shared" si="84"/>
        <v>0</v>
      </c>
      <c r="M583" s="361">
        <v>0</v>
      </c>
      <c r="N583" s="359">
        <f t="shared" si="90"/>
        <v>0</v>
      </c>
      <c r="O583" s="374"/>
      <c r="P583" s="374"/>
      <c r="Q583" s="363">
        <v>3.2680150533520962E-2</v>
      </c>
      <c r="R583" s="364">
        <f>(R584*$Q$584+R592*$Q$592+R600*$Q$600+R608*$Q$608+R616*$Q$616+R624*$Q$624+R632*$Q$632+R640*$Q$640+R648*$Q$648+R656*$Q$656+R664*$Q$664+R672*$Q$672+R680*$Q$680+R688*$Q$688+R696*$Q$696+R704*$Q$704)/$Q$583</f>
        <v>0</v>
      </c>
      <c r="T583" s="226">
        <f t="shared" si="88"/>
        <v>0</v>
      </c>
      <c r="Y583" s="199">
        <v>0.83</v>
      </c>
      <c r="Z583" s="199">
        <f t="shared" si="89"/>
        <v>0.55610000000000004</v>
      </c>
    </row>
    <row r="584" spans="1:26" s="225" customFormat="1" ht="47.25" hidden="1" customHeight="1" outlineLevel="5" collapsed="1" x14ac:dyDescent="0.2">
      <c r="A584" s="221"/>
      <c r="B584" s="227"/>
      <c r="C584" s="248"/>
      <c r="D584" s="248"/>
      <c r="E584" s="254"/>
      <c r="F584" s="265"/>
      <c r="G584" s="270"/>
      <c r="H584" s="270"/>
      <c r="I584" s="409" t="s">
        <v>121</v>
      </c>
      <c r="J584" s="365"/>
      <c r="K584" s="365"/>
      <c r="L584" s="366">
        <f t="shared" si="84"/>
        <v>0</v>
      </c>
      <c r="M584" s="367">
        <v>0</v>
      </c>
      <c r="N584" s="365">
        <f t="shared" si="90"/>
        <v>0</v>
      </c>
      <c r="O584" s="378"/>
      <c r="P584" s="378"/>
      <c r="Q584" s="369">
        <v>7.275240489304868E-3</v>
      </c>
      <c r="R584" s="370">
        <f>SUMPRODUCT(R585:R591,Q585:Q591)/Q584</f>
        <v>0</v>
      </c>
      <c r="T584" s="226">
        <f t="shared" si="88"/>
        <v>0</v>
      </c>
      <c r="Y584" s="199">
        <v>0.95</v>
      </c>
      <c r="Z584" s="199">
        <f t="shared" si="89"/>
        <v>0.63649999999999995</v>
      </c>
    </row>
    <row r="585" spans="1:26" s="225" customFormat="1" ht="47.25" hidden="1" customHeight="1" outlineLevel="7" x14ac:dyDescent="0.2">
      <c r="A585" s="221"/>
      <c r="B585" s="227"/>
      <c r="C585" s="248"/>
      <c r="D585" s="248"/>
      <c r="E585" s="254"/>
      <c r="F585" s="265"/>
      <c r="G585" s="270"/>
      <c r="H585" s="270"/>
      <c r="I585" s="406" t="s">
        <v>291</v>
      </c>
      <c r="J585" s="346" t="s">
        <v>256</v>
      </c>
      <c r="K585" s="346">
        <v>1</v>
      </c>
      <c r="L585" s="347">
        <f t="shared" si="84"/>
        <v>0</v>
      </c>
      <c r="M585" s="348"/>
      <c r="N585" s="353">
        <f t="shared" si="90"/>
        <v>0</v>
      </c>
      <c r="O585" s="350">
        <v>0</v>
      </c>
      <c r="P585" s="350"/>
      <c r="Q585" s="351">
        <v>3.6376202446524342E-4</v>
      </c>
      <c r="R585" s="352">
        <f t="shared" ref="R585:R591" si="94">O585/K585</f>
        <v>0</v>
      </c>
      <c r="T585" s="226">
        <f t="shared" si="88"/>
        <v>0</v>
      </c>
      <c r="Y585" s="199"/>
      <c r="Z585" s="199"/>
    </row>
    <row r="586" spans="1:26" s="225" customFormat="1" ht="47.25" hidden="1" customHeight="1" outlineLevel="7" x14ac:dyDescent="0.2">
      <c r="A586" s="221"/>
      <c r="B586" s="227"/>
      <c r="C586" s="248"/>
      <c r="D586" s="248"/>
      <c r="E586" s="254"/>
      <c r="F586" s="265"/>
      <c r="G586" s="270"/>
      <c r="H586" s="270"/>
      <c r="I586" s="406" t="s">
        <v>292</v>
      </c>
      <c r="J586" s="346" t="s">
        <v>257</v>
      </c>
      <c r="K586" s="346">
        <v>1</v>
      </c>
      <c r="L586" s="347">
        <f t="shared" si="84"/>
        <v>0</v>
      </c>
      <c r="M586" s="348"/>
      <c r="N586" s="353">
        <f t="shared" si="90"/>
        <v>0</v>
      </c>
      <c r="O586" s="350">
        <v>0</v>
      </c>
      <c r="P586" s="350"/>
      <c r="Q586" s="351">
        <v>3.6376202446524342E-4</v>
      </c>
      <c r="R586" s="352">
        <f t="shared" si="94"/>
        <v>0</v>
      </c>
      <c r="T586" s="226">
        <f t="shared" si="88"/>
        <v>0</v>
      </c>
      <c r="Y586" s="199"/>
      <c r="Z586" s="199"/>
    </row>
    <row r="587" spans="1:26" s="225" customFormat="1" ht="47.25" hidden="1" customHeight="1" outlineLevel="7" x14ac:dyDescent="0.2">
      <c r="A587" s="221"/>
      <c r="B587" s="227"/>
      <c r="C587" s="248"/>
      <c r="D587" s="248"/>
      <c r="E587" s="254"/>
      <c r="F587" s="265"/>
      <c r="G587" s="270"/>
      <c r="H587" s="270"/>
      <c r="I587" s="406" t="s">
        <v>231</v>
      </c>
      <c r="J587" s="346" t="s">
        <v>256</v>
      </c>
      <c r="K587" s="346">
        <v>1</v>
      </c>
      <c r="L587" s="347">
        <f t="shared" si="84"/>
        <v>0</v>
      </c>
      <c r="M587" s="348"/>
      <c r="N587" s="353">
        <f t="shared" si="90"/>
        <v>0</v>
      </c>
      <c r="O587" s="350">
        <v>0</v>
      </c>
      <c r="P587" s="350"/>
      <c r="Q587" s="351">
        <v>2.5463341712567036E-3</v>
      </c>
      <c r="R587" s="352">
        <f t="shared" si="94"/>
        <v>0</v>
      </c>
      <c r="T587" s="226">
        <f t="shared" si="88"/>
        <v>0</v>
      </c>
      <c r="Y587" s="199"/>
      <c r="Z587" s="199"/>
    </row>
    <row r="588" spans="1:26" s="225" customFormat="1" ht="47.25" hidden="1" customHeight="1" outlineLevel="7" x14ac:dyDescent="0.2">
      <c r="A588" s="221"/>
      <c r="B588" s="227"/>
      <c r="C588" s="248"/>
      <c r="D588" s="248"/>
      <c r="E588" s="254"/>
      <c r="F588" s="265"/>
      <c r="G588" s="270"/>
      <c r="H588" s="270"/>
      <c r="I588" s="406" t="s">
        <v>80</v>
      </c>
      <c r="J588" s="346" t="s">
        <v>256</v>
      </c>
      <c r="K588" s="346">
        <v>1</v>
      </c>
      <c r="L588" s="347">
        <f t="shared" si="84"/>
        <v>0</v>
      </c>
      <c r="M588" s="348"/>
      <c r="N588" s="353">
        <f t="shared" si="90"/>
        <v>0</v>
      </c>
      <c r="O588" s="350">
        <v>0</v>
      </c>
      <c r="P588" s="350"/>
      <c r="Q588" s="351">
        <v>1.0912860733957302E-3</v>
      </c>
      <c r="R588" s="352">
        <f t="shared" si="94"/>
        <v>0</v>
      </c>
      <c r="T588" s="226">
        <f t="shared" si="88"/>
        <v>0</v>
      </c>
      <c r="Y588" s="199"/>
      <c r="Z588" s="199"/>
    </row>
    <row r="589" spans="1:26" s="225" customFormat="1" ht="47.25" hidden="1" customHeight="1" outlineLevel="7" x14ac:dyDescent="0.2">
      <c r="A589" s="221"/>
      <c r="B589" s="227"/>
      <c r="C589" s="248"/>
      <c r="D589" s="248"/>
      <c r="E589" s="254"/>
      <c r="F589" s="265"/>
      <c r="G589" s="270"/>
      <c r="H589" s="270"/>
      <c r="I589" s="406" t="s">
        <v>82</v>
      </c>
      <c r="J589" s="346" t="s">
        <v>257</v>
      </c>
      <c r="K589" s="346">
        <v>1</v>
      </c>
      <c r="L589" s="347">
        <f t="shared" si="84"/>
        <v>0</v>
      </c>
      <c r="M589" s="348"/>
      <c r="N589" s="353">
        <f t="shared" si="90"/>
        <v>0</v>
      </c>
      <c r="O589" s="350">
        <v>0</v>
      </c>
      <c r="P589" s="350"/>
      <c r="Q589" s="351">
        <v>1.0912860733957302E-3</v>
      </c>
      <c r="R589" s="352">
        <f t="shared" si="94"/>
        <v>0</v>
      </c>
      <c r="T589" s="226">
        <f t="shared" si="88"/>
        <v>0</v>
      </c>
      <c r="Y589" s="199"/>
      <c r="Z589" s="199"/>
    </row>
    <row r="590" spans="1:26" s="225" customFormat="1" ht="47.25" hidden="1" customHeight="1" outlineLevel="7" x14ac:dyDescent="0.2">
      <c r="A590" s="221"/>
      <c r="B590" s="227"/>
      <c r="C590" s="248"/>
      <c r="D590" s="248"/>
      <c r="E590" s="254"/>
      <c r="F590" s="265"/>
      <c r="G590" s="270"/>
      <c r="H590" s="270"/>
      <c r="I590" s="406" t="s">
        <v>293</v>
      </c>
      <c r="J590" s="346" t="s">
        <v>256</v>
      </c>
      <c r="K590" s="346">
        <v>1</v>
      </c>
      <c r="L590" s="347">
        <f t="shared" si="84"/>
        <v>0</v>
      </c>
      <c r="M590" s="348"/>
      <c r="N590" s="353">
        <f t="shared" si="90"/>
        <v>0</v>
      </c>
      <c r="O590" s="350">
        <v>0</v>
      </c>
      <c r="P590" s="350"/>
      <c r="Q590" s="351">
        <v>1.4550480978609737E-3</v>
      </c>
      <c r="R590" s="352">
        <f t="shared" si="94"/>
        <v>0</v>
      </c>
      <c r="T590" s="226">
        <f t="shared" si="88"/>
        <v>0</v>
      </c>
      <c r="Y590" s="199"/>
      <c r="Z590" s="199"/>
    </row>
    <row r="591" spans="1:26" s="225" customFormat="1" ht="47.25" hidden="1" customHeight="1" outlineLevel="7" x14ac:dyDescent="0.2">
      <c r="A591" s="221"/>
      <c r="B591" s="227"/>
      <c r="C591" s="248"/>
      <c r="D591" s="248"/>
      <c r="E591" s="254"/>
      <c r="F591" s="265"/>
      <c r="G591" s="270"/>
      <c r="H591" s="270"/>
      <c r="I591" s="406" t="s">
        <v>294</v>
      </c>
      <c r="J591" s="346" t="s">
        <v>257</v>
      </c>
      <c r="K591" s="346">
        <v>1</v>
      </c>
      <c r="L591" s="347">
        <f t="shared" si="84"/>
        <v>0</v>
      </c>
      <c r="M591" s="348"/>
      <c r="N591" s="353">
        <f t="shared" si="90"/>
        <v>0</v>
      </c>
      <c r="O591" s="350">
        <v>0</v>
      </c>
      <c r="P591" s="350"/>
      <c r="Q591" s="351">
        <v>3.6376202446524342E-4</v>
      </c>
      <c r="R591" s="352">
        <f t="shared" si="94"/>
        <v>0</v>
      </c>
      <c r="T591" s="226">
        <f t="shared" si="88"/>
        <v>0</v>
      </c>
      <c r="Y591" s="199"/>
      <c r="Z591" s="199"/>
    </row>
    <row r="592" spans="1:26" s="225" customFormat="1" ht="47.25" hidden="1" customHeight="1" outlineLevel="5" collapsed="1" x14ac:dyDescent="0.2">
      <c r="A592" s="221"/>
      <c r="B592" s="227"/>
      <c r="C592" s="248"/>
      <c r="D592" s="248"/>
      <c r="E592" s="254"/>
      <c r="F592" s="265"/>
      <c r="G592" s="270"/>
      <c r="H592" s="270"/>
      <c r="I592" s="409" t="s">
        <v>122</v>
      </c>
      <c r="J592" s="365"/>
      <c r="K592" s="365"/>
      <c r="L592" s="366">
        <f t="shared" si="84"/>
        <v>0</v>
      </c>
      <c r="M592" s="367"/>
      <c r="N592" s="365">
        <f t="shared" si="90"/>
        <v>0</v>
      </c>
      <c r="O592" s="378"/>
      <c r="P592" s="378"/>
      <c r="Q592" s="369">
        <v>7.275240489304868E-3</v>
      </c>
      <c r="R592" s="370">
        <f>SUMPRODUCT(R593:R599,Q593:Q599)/Q592</f>
        <v>0</v>
      </c>
      <c r="T592" s="226">
        <f t="shared" si="88"/>
        <v>0</v>
      </c>
      <c r="Y592" s="199"/>
      <c r="Z592" s="199"/>
    </row>
    <row r="593" spans="1:26" s="225" customFormat="1" ht="47.25" hidden="1" customHeight="1" outlineLevel="7" x14ac:dyDescent="0.2">
      <c r="A593" s="221"/>
      <c r="B593" s="227"/>
      <c r="C593" s="248"/>
      <c r="D593" s="248"/>
      <c r="E593" s="254"/>
      <c r="F593" s="265"/>
      <c r="G593" s="270"/>
      <c r="H593" s="270"/>
      <c r="I593" s="406" t="s">
        <v>291</v>
      </c>
      <c r="J593" s="346" t="s">
        <v>256</v>
      </c>
      <c r="K593" s="346">
        <v>1</v>
      </c>
      <c r="L593" s="347">
        <f t="shared" ref="L593:L656" si="95">M593*K593</f>
        <v>0</v>
      </c>
      <c r="M593" s="348"/>
      <c r="N593" s="353">
        <f t="shared" si="90"/>
        <v>0</v>
      </c>
      <c r="O593" s="350">
        <v>0</v>
      </c>
      <c r="P593" s="350"/>
      <c r="Q593" s="351">
        <v>3.6376202446524342E-4</v>
      </c>
      <c r="R593" s="352">
        <f t="shared" ref="R593:R599" si="96">O593/K593</f>
        <v>0</v>
      </c>
      <c r="T593" s="226">
        <f t="shared" si="88"/>
        <v>0</v>
      </c>
      <c r="Y593" s="199"/>
      <c r="Z593" s="199"/>
    </row>
    <row r="594" spans="1:26" s="225" customFormat="1" ht="47.25" hidden="1" customHeight="1" outlineLevel="7" x14ac:dyDescent="0.2">
      <c r="A594" s="221"/>
      <c r="B594" s="227"/>
      <c r="C594" s="248"/>
      <c r="D594" s="248"/>
      <c r="E594" s="254"/>
      <c r="F594" s="265"/>
      <c r="G594" s="270"/>
      <c r="H594" s="270"/>
      <c r="I594" s="406" t="s">
        <v>292</v>
      </c>
      <c r="J594" s="346" t="s">
        <v>257</v>
      </c>
      <c r="K594" s="346">
        <v>1</v>
      </c>
      <c r="L594" s="347">
        <f t="shared" si="95"/>
        <v>0</v>
      </c>
      <c r="M594" s="348"/>
      <c r="N594" s="353">
        <f t="shared" si="90"/>
        <v>0</v>
      </c>
      <c r="O594" s="350">
        <v>0</v>
      </c>
      <c r="P594" s="350"/>
      <c r="Q594" s="351">
        <v>3.6376202446524342E-4</v>
      </c>
      <c r="R594" s="352">
        <f t="shared" si="96"/>
        <v>0</v>
      </c>
      <c r="T594" s="226">
        <f t="shared" si="88"/>
        <v>0</v>
      </c>
      <c r="Y594" s="199"/>
      <c r="Z594" s="199"/>
    </row>
    <row r="595" spans="1:26" s="225" customFormat="1" ht="47.25" hidden="1" customHeight="1" outlineLevel="7" x14ac:dyDescent="0.2">
      <c r="A595" s="221"/>
      <c r="B595" s="227"/>
      <c r="C595" s="248"/>
      <c r="D595" s="248"/>
      <c r="E595" s="254"/>
      <c r="F595" s="265"/>
      <c r="G595" s="270"/>
      <c r="H595" s="270"/>
      <c r="I595" s="406" t="s">
        <v>231</v>
      </c>
      <c r="J595" s="346" t="s">
        <v>256</v>
      </c>
      <c r="K595" s="346">
        <v>1</v>
      </c>
      <c r="L595" s="347">
        <f t="shared" si="95"/>
        <v>0</v>
      </c>
      <c r="M595" s="348"/>
      <c r="N595" s="353">
        <f t="shared" si="90"/>
        <v>0</v>
      </c>
      <c r="O595" s="350">
        <v>0</v>
      </c>
      <c r="P595" s="350"/>
      <c r="Q595" s="351">
        <v>2.5463341712567036E-3</v>
      </c>
      <c r="R595" s="352">
        <f t="shared" si="96"/>
        <v>0</v>
      </c>
      <c r="T595" s="226">
        <f t="shared" si="88"/>
        <v>0</v>
      </c>
      <c r="Y595" s="199"/>
      <c r="Z595" s="199"/>
    </row>
    <row r="596" spans="1:26" s="225" customFormat="1" ht="47.25" hidden="1" customHeight="1" outlineLevel="7" x14ac:dyDescent="0.2">
      <c r="A596" s="221"/>
      <c r="B596" s="227"/>
      <c r="C596" s="248"/>
      <c r="D596" s="248"/>
      <c r="E596" s="254"/>
      <c r="F596" s="265"/>
      <c r="G596" s="270"/>
      <c r="H596" s="270"/>
      <c r="I596" s="406" t="s">
        <v>80</v>
      </c>
      <c r="J596" s="346" t="s">
        <v>256</v>
      </c>
      <c r="K596" s="346">
        <v>1</v>
      </c>
      <c r="L596" s="347">
        <f t="shared" si="95"/>
        <v>0</v>
      </c>
      <c r="M596" s="348"/>
      <c r="N596" s="353">
        <f t="shared" si="90"/>
        <v>0</v>
      </c>
      <c r="O596" s="350">
        <v>0</v>
      </c>
      <c r="P596" s="350"/>
      <c r="Q596" s="351">
        <v>1.0912860733957302E-3</v>
      </c>
      <c r="R596" s="352">
        <f t="shared" si="96"/>
        <v>0</v>
      </c>
      <c r="T596" s="226">
        <f t="shared" si="88"/>
        <v>0</v>
      </c>
      <c r="Y596" s="199"/>
      <c r="Z596" s="199"/>
    </row>
    <row r="597" spans="1:26" s="225" customFormat="1" ht="47.25" hidden="1" customHeight="1" outlineLevel="7" x14ac:dyDescent="0.2">
      <c r="A597" s="221"/>
      <c r="B597" s="227"/>
      <c r="C597" s="248"/>
      <c r="D597" s="248"/>
      <c r="E597" s="254"/>
      <c r="F597" s="265"/>
      <c r="G597" s="270"/>
      <c r="H597" s="270"/>
      <c r="I597" s="406" t="s">
        <v>82</v>
      </c>
      <c r="J597" s="346" t="s">
        <v>257</v>
      </c>
      <c r="K597" s="346">
        <v>1</v>
      </c>
      <c r="L597" s="347">
        <f t="shared" si="95"/>
        <v>0</v>
      </c>
      <c r="M597" s="348"/>
      <c r="N597" s="353">
        <f t="shared" si="90"/>
        <v>0</v>
      </c>
      <c r="O597" s="350">
        <v>0</v>
      </c>
      <c r="P597" s="350"/>
      <c r="Q597" s="351">
        <v>1.0912860733957302E-3</v>
      </c>
      <c r="R597" s="352">
        <f t="shared" si="96"/>
        <v>0</v>
      </c>
      <c r="T597" s="226">
        <f t="shared" si="88"/>
        <v>0</v>
      </c>
      <c r="Y597" s="199"/>
      <c r="Z597" s="199"/>
    </row>
    <row r="598" spans="1:26" s="225" customFormat="1" ht="47.25" hidden="1" customHeight="1" outlineLevel="7" x14ac:dyDescent="0.2">
      <c r="A598" s="221"/>
      <c r="B598" s="227"/>
      <c r="C598" s="248"/>
      <c r="D598" s="248"/>
      <c r="E598" s="254"/>
      <c r="F598" s="265"/>
      <c r="G598" s="270"/>
      <c r="H598" s="270"/>
      <c r="I598" s="406" t="s">
        <v>293</v>
      </c>
      <c r="J598" s="346" t="s">
        <v>256</v>
      </c>
      <c r="K598" s="346">
        <v>1</v>
      </c>
      <c r="L598" s="347">
        <f t="shared" si="95"/>
        <v>0</v>
      </c>
      <c r="M598" s="348"/>
      <c r="N598" s="353">
        <f t="shared" si="90"/>
        <v>0</v>
      </c>
      <c r="O598" s="350">
        <v>0</v>
      </c>
      <c r="P598" s="350"/>
      <c r="Q598" s="351">
        <v>1.4550480978609737E-3</v>
      </c>
      <c r="R598" s="352">
        <f t="shared" si="96"/>
        <v>0</v>
      </c>
      <c r="T598" s="226">
        <f t="shared" si="88"/>
        <v>0</v>
      </c>
      <c r="Y598" s="199"/>
      <c r="Z598" s="199"/>
    </row>
    <row r="599" spans="1:26" s="225" customFormat="1" ht="47.25" hidden="1" customHeight="1" outlineLevel="7" x14ac:dyDescent="0.2">
      <c r="A599" s="221"/>
      <c r="B599" s="227"/>
      <c r="C599" s="248"/>
      <c r="D599" s="248"/>
      <c r="E599" s="254"/>
      <c r="F599" s="265"/>
      <c r="G599" s="270"/>
      <c r="H599" s="270"/>
      <c r="I599" s="406" t="s">
        <v>294</v>
      </c>
      <c r="J599" s="346" t="s">
        <v>257</v>
      </c>
      <c r="K599" s="346">
        <v>1</v>
      </c>
      <c r="L599" s="347">
        <f t="shared" si="95"/>
        <v>0</v>
      </c>
      <c r="M599" s="348"/>
      <c r="N599" s="353">
        <f t="shared" si="90"/>
        <v>0</v>
      </c>
      <c r="O599" s="350">
        <v>0</v>
      </c>
      <c r="P599" s="350"/>
      <c r="Q599" s="351">
        <v>3.6376202446524342E-4</v>
      </c>
      <c r="R599" s="352">
        <f t="shared" si="96"/>
        <v>0</v>
      </c>
      <c r="T599" s="226">
        <f t="shared" si="88"/>
        <v>0</v>
      </c>
      <c r="Y599" s="199"/>
      <c r="Z599" s="199"/>
    </row>
    <row r="600" spans="1:26" s="225" customFormat="1" ht="47.25" hidden="1" customHeight="1" outlineLevel="5" collapsed="1" x14ac:dyDescent="0.2">
      <c r="A600" s="221"/>
      <c r="B600" s="227"/>
      <c r="C600" s="248"/>
      <c r="D600" s="248"/>
      <c r="E600" s="254"/>
      <c r="F600" s="265"/>
      <c r="G600" s="270"/>
      <c r="H600" s="270"/>
      <c r="I600" s="409" t="s">
        <v>123</v>
      </c>
      <c r="J600" s="365"/>
      <c r="K600" s="365"/>
      <c r="L600" s="366">
        <f t="shared" si="95"/>
        <v>0</v>
      </c>
      <c r="M600" s="367"/>
      <c r="N600" s="365">
        <f t="shared" si="90"/>
        <v>0</v>
      </c>
      <c r="O600" s="378"/>
      <c r="P600" s="378"/>
      <c r="Q600" s="369">
        <v>8.4239626718266903E-4</v>
      </c>
      <c r="R600" s="370">
        <f>SUMPRODUCT(R601:R607,Q601:Q607)/Q600</f>
        <v>0</v>
      </c>
      <c r="T600" s="226">
        <f t="shared" si="88"/>
        <v>0</v>
      </c>
      <c r="Y600" s="199"/>
      <c r="Z600" s="199"/>
    </row>
    <row r="601" spans="1:26" s="225" customFormat="1" ht="47.25" hidden="1" customHeight="1" outlineLevel="7" x14ac:dyDescent="0.2">
      <c r="A601" s="221"/>
      <c r="B601" s="227"/>
      <c r="C601" s="248"/>
      <c r="D601" s="248"/>
      <c r="E601" s="254"/>
      <c r="F601" s="265"/>
      <c r="G601" s="270"/>
      <c r="H601" s="270"/>
      <c r="I601" s="406" t="s">
        <v>291</v>
      </c>
      <c r="J601" s="346" t="s">
        <v>256</v>
      </c>
      <c r="K601" s="346">
        <v>1</v>
      </c>
      <c r="L601" s="347">
        <f t="shared" si="95"/>
        <v>0</v>
      </c>
      <c r="M601" s="348"/>
      <c r="N601" s="353">
        <f t="shared" si="90"/>
        <v>0</v>
      </c>
      <c r="O601" s="350">
        <v>0</v>
      </c>
      <c r="P601" s="350"/>
      <c r="Q601" s="351">
        <v>4.2119813359133457E-5</v>
      </c>
      <c r="R601" s="352">
        <f t="shared" ref="R601:R607" si="97">O601/K601</f>
        <v>0</v>
      </c>
      <c r="T601" s="226">
        <f t="shared" si="88"/>
        <v>0</v>
      </c>
      <c r="Y601" s="199"/>
      <c r="Z601" s="199"/>
    </row>
    <row r="602" spans="1:26" s="225" customFormat="1" ht="47.25" hidden="1" customHeight="1" outlineLevel="7" x14ac:dyDescent="0.2">
      <c r="A602" s="221"/>
      <c r="B602" s="227"/>
      <c r="C602" s="248"/>
      <c r="D602" s="248"/>
      <c r="E602" s="254"/>
      <c r="F602" s="265"/>
      <c r="G602" s="270"/>
      <c r="H602" s="270"/>
      <c r="I602" s="406" t="s">
        <v>292</v>
      </c>
      <c r="J602" s="346" t="s">
        <v>257</v>
      </c>
      <c r="K602" s="346">
        <v>1</v>
      </c>
      <c r="L602" s="347">
        <f t="shared" si="95"/>
        <v>0</v>
      </c>
      <c r="M602" s="348"/>
      <c r="N602" s="353">
        <f t="shared" si="90"/>
        <v>0</v>
      </c>
      <c r="O602" s="350">
        <v>0</v>
      </c>
      <c r="P602" s="350"/>
      <c r="Q602" s="351">
        <v>4.2119813359133457E-5</v>
      </c>
      <c r="R602" s="352">
        <f t="shared" si="97"/>
        <v>0</v>
      </c>
      <c r="T602" s="226">
        <f t="shared" si="88"/>
        <v>0</v>
      </c>
      <c r="Y602" s="199"/>
      <c r="Z602" s="199"/>
    </row>
    <row r="603" spans="1:26" s="225" customFormat="1" ht="47.25" hidden="1" customHeight="1" outlineLevel="7" x14ac:dyDescent="0.2">
      <c r="A603" s="221"/>
      <c r="B603" s="227"/>
      <c r="C603" s="248"/>
      <c r="D603" s="248"/>
      <c r="E603" s="254"/>
      <c r="F603" s="265"/>
      <c r="G603" s="270"/>
      <c r="H603" s="270"/>
      <c r="I603" s="406" t="s">
        <v>231</v>
      </c>
      <c r="J603" s="346" t="s">
        <v>256</v>
      </c>
      <c r="K603" s="346">
        <v>1</v>
      </c>
      <c r="L603" s="347">
        <f t="shared" si="95"/>
        <v>0</v>
      </c>
      <c r="M603" s="348"/>
      <c r="N603" s="353">
        <f t="shared" si="90"/>
        <v>0</v>
      </c>
      <c r="O603" s="350">
        <v>0</v>
      </c>
      <c r="P603" s="350"/>
      <c r="Q603" s="351">
        <v>2.9483869351393412E-4</v>
      </c>
      <c r="R603" s="352">
        <f t="shared" si="97"/>
        <v>0</v>
      </c>
      <c r="T603" s="226">
        <f t="shared" si="88"/>
        <v>0</v>
      </c>
      <c r="Y603" s="199"/>
      <c r="Z603" s="199"/>
    </row>
    <row r="604" spans="1:26" s="225" customFormat="1" ht="47.25" hidden="1" customHeight="1" outlineLevel="7" x14ac:dyDescent="0.2">
      <c r="A604" s="221"/>
      <c r="B604" s="227"/>
      <c r="C604" s="248"/>
      <c r="D604" s="248"/>
      <c r="E604" s="254"/>
      <c r="F604" s="265"/>
      <c r="G604" s="270"/>
      <c r="H604" s="270"/>
      <c r="I604" s="406" t="s">
        <v>80</v>
      </c>
      <c r="J604" s="346" t="s">
        <v>256</v>
      </c>
      <c r="K604" s="346">
        <v>1</v>
      </c>
      <c r="L604" s="347">
        <f t="shared" si="95"/>
        <v>0</v>
      </c>
      <c r="M604" s="348"/>
      <c r="N604" s="353">
        <f t="shared" si="90"/>
        <v>0</v>
      </c>
      <c r="O604" s="350">
        <v>0</v>
      </c>
      <c r="P604" s="350"/>
      <c r="Q604" s="351">
        <v>1.2635944007740034E-4</v>
      </c>
      <c r="R604" s="352">
        <f t="shared" si="97"/>
        <v>0</v>
      </c>
      <c r="T604" s="226">
        <f t="shared" si="88"/>
        <v>0</v>
      </c>
      <c r="Y604" s="199"/>
      <c r="Z604" s="199"/>
    </row>
    <row r="605" spans="1:26" s="225" customFormat="1" ht="47.25" hidden="1" customHeight="1" outlineLevel="7" x14ac:dyDescent="0.2">
      <c r="A605" s="221"/>
      <c r="B605" s="227"/>
      <c r="C605" s="248"/>
      <c r="D605" s="248"/>
      <c r="E605" s="254"/>
      <c r="F605" s="265"/>
      <c r="G605" s="270"/>
      <c r="H605" s="270"/>
      <c r="I605" s="406" t="s">
        <v>82</v>
      </c>
      <c r="J605" s="346" t="s">
        <v>257</v>
      </c>
      <c r="K605" s="346">
        <v>1</v>
      </c>
      <c r="L605" s="347">
        <f t="shared" si="95"/>
        <v>0</v>
      </c>
      <c r="M605" s="348"/>
      <c r="N605" s="353">
        <f t="shared" si="90"/>
        <v>0</v>
      </c>
      <c r="O605" s="350">
        <v>0</v>
      </c>
      <c r="P605" s="350"/>
      <c r="Q605" s="351">
        <v>1.2635944007740034E-4</v>
      </c>
      <c r="R605" s="352">
        <f t="shared" si="97"/>
        <v>0</v>
      </c>
      <c r="T605" s="226">
        <f t="shared" si="88"/>
        <v>0</v>
      </c>
      <c r="Y605" s="199"/>
      <c r="Z605" s="199"/>
    </row>
    <row r="606" spans="1:26" s="225" customFormat="1" ht="47.25" hidden="1" customHeight="1" outlineLevel="7" x14ac:dyDescent="0.2">
      <c r="A606" s="221"/>
      <c r="B606" s="227"/>
      <c r="C606" s="248"/>
      <c r="D606" s="248"/>
      <c r="E606" s="254"/>
      <c r="F606" s="265"/>
      <c r="G606" s="270"/>
      <c r="H606" s="270"/>
      <c r="I606" s="406" t="s">
        <v>293</v>
      </c>
      <c r="J606" s="346" t="s">
        <v>256</v>
      </c>
      <c r="K606" s="346">
        <v>1</v>
      </c>
      <c r="L606" s="347">
        <f t="shared" si="95"/>
        <v>0</v>
      </c>
      <c r="M606" s="348"/>
      <c r="N606" s="353">
        <f t="shared" si="90"/>
        <v>0</v>
      </c>
      <c r="O606" s="350">
        <v>0</v>
      </c>
      <c r="P606" s="350"/>
      <c r="Q606" s="351">
        <v>1.6847925343653383E-4</v>
      </c>
      <c r="R606" s="352">
        <f t="shared" si="97"/>
        <v>0</v>
      </c>
      <c r="T606" s="226">
        <f t="shared" si="88"/>
        <v>0</v>
      </c>
      <c r="Y606" s="199"/>
      <c r="Z606" s="199"/>
    </row>
    <row r="607" spans="1:26" s="225" customFormat="1" ht="47.25" hidden="1" customHeight="1" outlineLevel="7" x14ac:dyDescent="0.2">
      <c r="A607" s="221"/>
      <c r="B607" s="227"/>
      <c r="C607" s="248"/>
      <c r="D607" s="248"/>
      <c r="E607" s="254"/>
      <c r="F607" s="265"/>
      <c r="G607" s="270"/>
      <c r="H607" s="270"/>
      <c r="I607" s="406" t="s">
        <v>294</v>
      </c>
      <c r="J607" s="346" t="s">
        <v>257</v>
      </c>
      <c r="K607" s="346">
        <v>1</v>
      </c>
      <c r="L607" s="347">
        <f t="shared" si="95"/>
        <v>0</v>
      </c>
      <c r="M607" s="348"/>
      <c r="N607" s="353">
        <f t="shared" si="90"/>
        <v>0</v>
      </c>
      <c r="O607" s="350">
        <v>0</v>
      </c>
      <c r="P607" s="350"/>
      <c r="Q607" s="351">
        <v>4.2119813359133457E-5</v>
      </c>
      <c r="R607" s="352">
        <f t="shared" si="97"/>
        <v>0</v>
      </c>
      <c r="T607" s="226">
        <f t="shared" si="88"/>
        <v>0</v>
      </c>
      <c r="Y607" s="199"/>
      <c r="Z607" s="199"/>
    </row>
    <row r="608" spans="1:26" s="225" customFormat="1" ht="47.25" hidden="1" customHeight="1" outlineLevel="5" collapsed="1" x14ac:dyDescent="0.2">
      <c r="A608" s="221"/>
      <c r="B608" s="227"/>
      <c r="C608" s="248"/>
      <c r="D608" s="248"/>
      <c r="E608" s="254"/>
      <c r="F608" s="265"/>
      <c r="G608" s="270"/>
      <c r="H608" s="270"/>
      <c r="I608" s="409" t="s">
        <v>124</v>
      </c>
      <c r="J608" s="365"/>
      <c r="K608" s="365"/>
      <c r="L608" s="366">
        <f t="shared" si="95"/>
        <v>0</v>
      </c>
      <c r="M608" s="367"/>
      <c r="N608" s="365">
        <f t="shared" si="90"/>
        <v>0</v>
      </c>
      <c r="O608" s="378"/>
      <c r="P608" s="378"/>
      <c r="Q608" s="369">
        <v>8.4239626718266903E-4</v>
      </c>
      <c r="R608" s="370">
        <f>SUMPRODUCT(R609:R615,Q609:Q615)/Q608</f>
        <v>0</v>
      </c>
      <c r="T608" s="226">
        <f t="shared" si="88"/>
        <v>0</v>
      </c>
      <c r="Y608" s="199"/>
      <c r="Z608" s="199"/>
    </row>
    <row r="609" spans="1:26" s="225" customFormat="1" ht="47.25" hidden="1" customHeight="1" outlineLevel="7" x14ac:dyDescent="0.2">
      <c r="A609" s="221"/>
      <c r="B609" s="227"/>
      <c r="C609" s="248"/>
      <c r="D609" s="248"/>
      <c r="E609" s="254"/>
      <c r="F609" s="265"/>
      <c r="G609" s="270"/>
      <c r="H609" s="270"/>
      <c r="I609" s="406" t="s">
        <v>291</v>
      </c>
      <c r="J609" s="346" t="s">
        <v>256</v>
      </c>
      <c r="K609" s="346">
        <v>1</v>
      </c>
      <c r="L609" s="347">
        <f t="shared" si="95"/>
        <v>0</v>
      </c>
      <c r="M609" s="348"/>
      <c r="N609" s="353">
        <f t="shared" si="90"/>
        <v>0</v>
      </c>
      <c r="O609" s="350">
        <v>0</v>
      </c>
      <c r="P609" s="350"/>
      <c r="Q609" s="351">
        <v>4.2119813359133457E-5</v>
      </c>
      <c r="R609" s="352">
        <f t="shared" ref="R609:R615" si="98">O609/K609</f>
        <v>0</v>
      </c>
      <c r="T609" s="226">
        <f t="shared" si="88"/>
        <v>0</v>
      </c>
      <c r="Y609" s="199"/>
      <c r="Z609" s="199"/>
    </row>
    <row r="610" spans="1:26" s="225" customFormat="1" ht="47.25" hidden="1" customHeight="1" outlineLevel="7" x14ac:dyDescent="0.2">
      <c r="A610" s="221"/>
      <c r="B610" s="227"/>
      <c r="C610" s="248"/>
      <c r="D610" s="248"/>
      <c r="E610" s="254"/>
      <c r="F610" s="265"/>
      <c r="G610" s="270"/>
      <c r="H610" s="270"/>
      <c r="I610" s="406" t="s">
        <v>292</v>
      </c>
      <c r="J610" s="346" t="s">
        <v>257</v>
      </c>
      <c r="K610" s="346">
        <v>1</v>
      </c>
      <c r="L610" s="347">
        <f t="shared" si="95"/>
        <v>0</v>
      </c>
      <c r="M610" s="348"/>
      <c r="N610" s="353">
        <f t="shared" si="90"/>
        <v>0</v>
      </c>
      <c r="O610" s="350">
        <v>0</v>
      </c>
      <c r="P610" s="350"/>
      <c r="Q610" s="351">
        <v>4.2119813359133457E-5</v>
      </c>
      <c r="R610" s="352">
        <f t="shared" si="98"/>
        <v>0</v>
      </c>
      <c r="T610" s="226">
        <f t="shared" ref="T610:T673" si="99">S610-O610</f>
        <v>0</v>
      </c>
      <c r="Y610" s="199"/>
      <c r="Z610" s="199"/>
    </row>
    <row r="611" spans="1:26" s="225" customFormat="1" ht="47.25" hidden="1" customHeight="1" outlineLevel="7" x14ac:dyDescent="0.2">
      <c r="A611" s="221"/>
      <c r="B611" s="227"/>
      <c r="C611" s="248"/>
      <c r="D611" s="248"/>
      <c r="E611" s="254"/>
      <c r="F611" s="265"/>
      <c r="G611" s="270"/>
      <c r="H611" s="270"/>
      <c r="I611" s="406" t="s">
        <v>231</v>
      </c>
      <c r="J611" s="346" t="s">
        <v>256</v>
      </c>
      <c r="K611" s="346">
        <v>1</v>
      </c>
      <c r="L611" s="347">
        <f t="shared" si="95"/>
        <v>0</v>
      </c>
      <c r="M611" s="348"/>
      <c r="N611" s="353">
        <f t="shared" si="90"/>
        <v>0</v>
      </c>
      <c r="O611" s="350">
        <v>0</v>
      </c>
      <c r="P611" s="350"/>
      <c r="Q611" s="351">
        <v>2.9483869351393412E-4</v>
      </c>
      <c r="R611" s="352">
        <f t="shared" si="98"/>
        <v>0</v>
      </c>
      <c r="T611" s="226">
        <f t="shared" si="99"/>
        <v>0</v>
      </c>
      <c r="Y611" s="199"/>
      <c r="Z611" s="199"/>
    </row>
    <row r="612" spans="1:26" s="225" customFormat="1" ht="47.25" hidden="1" customHeight="1" outlineLevel="7" x14ac:dyDescent="0.2">
      <c r="A612" s="221"/>
      <c r="B612" s="227"/>
      <c r="C612" s="248"/>
      <c r="D612" s="248"/>
      <c r="E612" s="254"/>
      <c r="F612" s="265"/>
      <c r="G612" s="270"/>
      <c r="H612" s="270"/>
      <c r="I612" s="406" t="s">
        <v>80</v>
      </c>
      <c r="J612" s="346" t="s">
        <v>256</v>
      </c>
      <c r="K612" s="346">
        <v>1</v>
      </c>
      <c r="L612" s="347">
        <f t="shared" si="95"/>
        <v>0</v>
      </c>
      <c r="M612" s="348"/>
      <c r="N612" s="353">
        <f t="shared" si="90"/>
        <v>0</v>
      </c>
      <c r="O612" s="350">
        <v>0</v>
      </c>
      <c r="P612" s="350"/>
      <c r="Q612" s="351">
        <v>1.2635944007740034E-4</v>
      </c>
      <c r="R612" s="352">
        <f t="shared" si="98"/>
        <v>0</v>
      </c>
      <c r="T612" s="226">
        <f t="shared" si="99"/>
        <v>0</v>
      </c>
      <c r="Y612" s="199"/>
      <c r="Z612" s="199"/>
    </row>
    <row r="613" spans="1:26" s="225" customFormat="1" ht="47.25" hidden="1" customHeight="1" outlineLevel="7" x14ac:dyDescent="0.2">
      <c r="A613" s="221"/>
      <c r="B613" s="227"/>
      <c r="C613" s="248"/>
      <c r="D613" s="248"/>
      <c r="E613" s="254"/>
      <c r="F613" s="265"/>
      <c r="G613" s="270"/>
      <c r="H613" s="270"/>
      <c r="I613" s="406" t="s">
        <v>82</v>
      </c>
      <c r="J613" s="346" t="s">
        <v>257</v>
      </c>
      <c r="K613" s="346">
        <v>1</v>
      </c>
      <c r="L613" s="347">
        <f t="shared" si="95"/>
        <v>0</v>
      </c>
      <c r="M613" s="348"/>
      <c r="N613" s="353">
        <f t="shared" si="90"/>
        <v>0</v>
      </c>
      <c r="O613" s="350">
        <v>0</v>
      </c>
      <c r="P613" s="350"/>
      <c r="Q613" s="351">
        <v>1.2635944007740034E-4</v>
      </c>
      <c r="R613" s="352">
        <f t="shared" si="98"/>
        <v>0</v>
      </c>
      <c r="T613" s="226">
        <f t="shared" si="99"/>
        <v>0</v>
      </c>
      <c r="Y613" s="199"/>
      <c r="Z613" s="199"/>
    </row>
    <row r="614" spans="1:26" s="225" customFormat="1" ht="47.25" hidden="1" customHeight="1" outlineLevel="7" x14ac:dyDescent="0.2">
      <c r="A614" s="221"/>
      <c r="B614" s="227"/>
      <c r="C614" s="248"/>
      <c r="D614" s="248"/>
      <c r="E614" s="254"/>
      <c r="F614" s="265"/>
      <c r="G614" s="270"/>
      <c r="H614" s="270"/>
      <c r="I614" s="406" t="s">
        <v>293</v>
      </c>
      <c r="J614" s="346" t="s">
        <v>256</v>
      </c>
      <c r="K614" s="346">
        <v>1</v>
      </c>
      <c r="L614" s="347">
        <f t="shared" si="95"/>
        <v>0</v>
      </c>
      <c r="M614" s="348"/>
      <c r="N614" s="353">
        <f t="shared" ref="N614:N677" si="100">O614-L614</f>
        <v>0</v>
      </c>
      <c r="O614" s="350">
        <v>0</v>
      </c>
      <c r="P614" s="350"/>
      <c r="Q614" s="351">
        <v>1.6847925343653383E-4</v>
      </c>
      <c r="R614" s="352">
        <f t="shared" si="98"/>
        <v>0</v>
      </c>
      <c r="T614" s="226">
        <f t="shared" si="99"/>
        <v>0</v>
      </c>
      <c r="Y614" s="199"/>
      <c r="Z614" s="199"/>
    </row>
    <row r="615" spans="1:26" s="225" customFormat="1" ht="47.25" hidden="1" customHeight="1" outlineLevel="7" x14ac:dyDescent="0.2">
      <c r="A615" s="221"/>
      <c r="B615" s="227"/>
      <c r="C615" s="248"/>
      <c r="D615" s="248"/>
      <c r="E615" s="254"/>
      <c r="F615" s="265"/>
      <c r="G615" s="270"/>
      <c r="H615" s="270"/>
      <c r="I615" s="406" t="s">
        <v>294</v>
      </c>
      <c r="J615" s="346" t="s">
        <v>257</v>
      </c>
      <c r="K615" s="346">
        <v>1</v>
      </c>
      <c r="L615" s="347">
        <f t="shared" si="95"/>
        <v>0</v>
      </c>
      <c r="M615" s="348"/>
      <c r="N615" s="353">
        <f t="shared" si="100"/>
        <v>0</v>
      </c>
      <c r="O615" s="350">
        <v>0</v>
      </c>
      <c r="P615" s="350"/>
      <c r="Q615" s="351">
        <v>4.2119813359133457E-5</v>
      </c>
      <c r="R615" s="352">
        <f t="shared" si="98"/>
        <v>0</v>
      </c>
      <c r="T615" s="226">
        <f t="shared" si="99"/>
        <v>0</v>
      </c>
      <c r="Y615" s="199"/>
      <c r="Z615" s="199"/>
    </row>
    <row r="616" spans="1:26" s="225" customFormat="1" ht="47.25" hidden="1" customHeight="1" outlineLevel="5" x14ac:dyDescent="0.2">
      <c r="A616" s="221"/>
      <c r="B616" s="227"/>
      <c r="C616" s="248"/>
      <c r="D616" s="248"/>
      <c r="E616" s="254"/>
      <c r="F616" s="265"/>
      <c r="G616" s="270"/>
      <c r="H616" s="270"/>
      <c r="I616" s="409" t="s">
        <v>125</v>
      </c>
      <c r="J616" s="365"/>
      <c r="K616" s="365"/>
      <c r="L616" s="366">
        <f t="shared" si="95"/>
        <v>0</v>
      </c>
      <c r="M616" s="367"/>
      <c r="N616" s="365">
        <f t="shared" si="100"/>
        <v>0</v>
      </c>
      <c r="O616" s="378"/>
      <c r="P616" s="378"/>
      <c r="Q616" s="369">
        <v>7.275240489304868E-3</v>
      </c>
      <c r="R616" s="370">
        <f>SUMPRODUCT(R617:R623,Q617:Q623)/Q616</f>
        <v>0</v>
      </c>
      <c r="T616" s="226">
        <f t="shared" si="99"/>
        <v>0</v>
      </c>
      <c r="Y616" s="199"/>
      <c r="Z616" s="199"/>
    </row>
    <row r="617" spans="1:26" s="225" customFormat="1" ht="47.25" hidden="1" customHeight="1" outlineLevel="7" x14ac:dyDescent="0.2">
      <c r="A617" s="221"/>
      <c r="B617" s="227"/>
      <c r="C617" s="248"/>
      <c r="D617" s="248"/>
      <c r="E617" s="254"/>
      <c r="F617" s="265"/>
      <c r="G617" s="270"/>
      <c r="H617" s="270"/>
      <c r="I617" s="406" t="s">
        <v>291</v>
      </c>
      <c r="J617" s="346" t="s">
        <v>256</v>
      </c>
      <c r="K617" s="346">
        <v>1</v>
      </c>
      <c r="L617" s="347">
        <f t="shared" si="95"/>
        <v>0</v>
      </c>
      <c r="M617" s="348"/>
      <c r="N617" s="353">
        <f t="shared" si="100"/>
        <v>0</v>
      </c>
      <c r="O617" s="350">
        <v>0</v>
      </c>
      <c r="P617" s="350"/>
      <c r="Q617" s="351">
        <v>3.6376202446524342E-4</v>
      </c>
      <c r="R617" s="352">
        <f t="shared" ref="R617:R623" si="101">O617/K617</f>
        <v>0</v>
      </c>
      <c r="T617" s="226">
        <f t="shared" si="99"/>
        <v>0</v>
      </c>
      <c r="Y617" s="199"/>
      <c r="Z617" s="199"/>
    </row>
    <row r="618" spans="1:26" s="225" customFormat="1" ht="47.25" hidden="1" customHeight="1" outlineLevel="7" x14ac:dyDescent="0.2">
      <c r="A618" s="221"/>
      <c r="B618" s="227"/>
      <c r="C618" s="248"/>
      <c r="D618" s="248"/>
      <c r="E618" s="254"/>
      <c r="F618" s="265"/>
      <c r="G618" s="270"/>
      <c r="H618" s="270"/>
      <c r="I618" s="406" t="s">
        <v>292</v>
      </c>
      <c r="J618" s="346" t="s">
        <v>257</v>
      </c>
      <c r="K618" s="346">
        <v>1</v>
      </c>
      <c r="L618" s="347">
        <f t="shared" si="95"/>
        <v>0</v>
      </c>
      <c r="M618" s="348"/>
      <c r="N618" s="353">
        <f t="shared" si="100"/>
        <v>0</v>
      </c>
      <c r="O618" s="350">
        <v>0</v>
      </c>
      <c r="P618" s="350"/>
      <c r="Q618" s="351">
        <v>3.6376202446524342E-4</v>
      </c>
      <c r="R618" s="352">
        <f t="shared" si="101"/>
        <v>0</v>
      </c>
      <c r="T618" s="226">
        <f t="shared" si="99"/>
        <v>0</v>
      </c>
      <c r="Y618" s="199"/>
      <c r="Z618" s="199"/>
    </row>
    <row r="619" spans="1:26" s="225" customFormat="1" ht="47.25" hidden="1" customHeight="1" outlineLevel="7" x14ac:dyDescent="0.2">
      <c r="A619" s="221"/>
      <c r="B619" s="227"/>
      <c r="C619" s="248"/>
      <c r="D619" s="248"/>
      <c r="E619" s="254"/>
      <c r="F619" s="265"/>
      <c r="G619" s="270"/>
      <c r="H619" s="270"/>
      <c r="I619" s="406" t="s">
        <v>231</v>
      </c>
      <c r="J619" s="346" t="s">
        <v>256</v>
      </c>
      <c r="K619" s="346">
        <v>1</v>
      </c>
      <c r="L619" s="347">
        <f t="shared" si="95"/>
        <v>0</v>
      </c>
      <c r="M619" s="348"/>
      <c r="N619" s="353">
        <f t="shared" si="100"/>
        <v>0</v>
      </c>
      <c r="O619" s="350">
        <v>0</v>
      </c>
      <c r="P619" s="350"/>
      <c r="Q619" s="351">
        <v>2.5463341712567036E-3</v>
      </c>
      <c r="R619" s="352">
        <f t="shared" si="101"/>
        <v>0</v>
      </c>
      <c r="T619" s="226">
        <f t="shared" si="99"/>
        <v>0</v>
      </c>
      <c r="Y619" s="199"/>
      <c r="Z619" s="199"/>
    </row>
    <row r="620" spans="1:26" s="225" customFormat="1" ht="47.25" hidden="1" customHeight="1" outlineLevel="7" x14ac:dyDescent="0.2">
      <c r="A620" s="221"/>
      <c r="B620" s="227"/>
      <c r="C620" s="248"/>
      <c r="D620" s="248"/>
      <c r="E620" s="254"/>
      <c r="F620" s="265"/>
      <c r="G620" s="270"/>
      <c r="H620" s="270"/>
      <c r="I620" s="406" t="s">
        <v>80</v>
      </c>
      <c r="J620" s="346" t="s">
        <v>256</v>
      </c>
      <c r="K620" s="346">
        <v>1</v>
      </c>
      <c r="L620" s="347">
        <f t="shared" si="95"/>
        <v>0</v>
      </c>
      <c r="M620" s="348"/>
      <c r="N620" s="353">
        <f t="shared" si="100"/>
        <v>0</v>
      </c>
      <c r="O620" s="350">
        <v>0</v>
      </c>
      <c r="P620" s="350"/>
      <c r="Q620" s="351">
        <v>1.0912860733957302E-3</v>
      </c>
      <c r="R620" s="352">
        <f t="shared" si="101"/>
        <v>0</v>
      </c>
      <c r="T620" s="226">
        <f t="shared" si="99"/>
        <v>0</v>
      </c>
      <c r="Y620" s="199"/>
      <c r="Z620" s="199"/>
    </row>
    <row r="621" spans="1:26" s="225" customFormat="1" ht="47.25" hidden="1" customHeight="1" outlineLevel="7" x14ac:dyDescent="0.2">
      <c r="A621" s="221"/>
      <c r="B621" s="227"/>
      <c r="C621" s="248"/>
      <c r="D621" s="248"/>
      <c r="E621" s="254"/>
      <c r="F621" s="265"/>
      <c r="G621" s="270"/>
      <c r="H621" s="270"/>
      <c r="I621" s="406" t="s">
        <v>82</v>
      </c>
      <c r="J621" s="346" t="s">
        <v>257</v>
      </c>
      <c r="K621" s="346">
        <v>1</v>
      </c>
      <c r="L621" s="347">
        <f t="shared" si="95"/>
        <v>0</v>
      </c>
      <c r="M621" s="348"/>
      <c r="N621" s="353">
        <f t="shared" si="100"/>
        <v>0</v>
      </c>
      <c r="O621" s="350">
        <v>0</v>
      </c>
      <c r="P621" s="350"/>
      <c r="Q621" s="351">
        <v>1.0912860733957302E-3</v>
      </c>
      <c r="R621" s="352">
        <f t="shared" si="101"/>
        <v>0</v>
      </c>
      <c r="T621" s="226">
        <f t="shared" si="99"/>
        <v>0</v>
      </c>
      <c r="Y621" s="199"/>
      <c r="Z621" s="199"/>
    </row>
    <row r="622" spans="1:26" s="225" customFormat="1" ht="47.25" hidden="1" customHeight="1" outlineLevel="7" x14ac:dyDescent="0.2">
      <c r="A622" s="221"/>
      <c r="B622" s="227"/>
      <c r="C622" s="248"/>
      <c r="D622" s="248"/>
      <c r="E622" s="254"/>
      <c r="F622" s="265"/>
      <c r="G622" s="270"/>
      <c r="H622" s="270"/>
      <c r="I622" s="406" t="s">
        <v>293</v>
      </c>
      <c r="J622" s="346" t="s">
        <v>256</v>
      </c>
      <c r="K622" s="346">
        <v>1</v>
      </c>
      <c r="L622" s="347">
        <f t="shared" si="95"/>
        <v>0</v>
      </c>
      <c r="M622" s="348"/>
      <c r="N622" s="353">
        <f t="shared" si="100"/>
        <v>0</v>
      </c>
      <c r="O622" s="350">
        <v>0</v>
      </c>
      <c r="P622" s="350"/>
      <c r="Q622" s="351">
        <v>1.4550480978609737E-3</v>
      </c>
      <c r="R622" s="352">
        <f t="shared" si="101"/>
        <v>0</v>
      </c>
      <c r="T622" s="226">
        <f t="shared" si="99"/>
        <v>0</v>
      </c>
      <c r="Y622" s="199"/>
      <c r="Z622" s="199"/>
    </row>
    <row r="623" spans="1:26" s="225" customFormat="1" ht="47.25" hidden="1" customHeight="1" outlineLevel="7" x14ac:dyDescent="0.2">
      <c r="A623" s="221"/>
      <c r="B623" s="227"/>
      <c r="C623" s="248"/>
      <c r="D623" s="248"/>
      <c r="E623" s="254"/>
      <c r="F623" s="265"/>
      <c r="G623" s="270"/>
      <c r="H623" s="270"/>
      <c r="I623" s="406" t="s">
        <v>294</v>
      </c>
      <c r="J623" s="346" t="s">
        <v>257</v>
      </c>
      <c r="K623" s="346">
        <v>1</v>
      </c>
      <c r="L623" s="347">
        <f t="shared" si="95"/>
        <v>0</v>
      </c>
      <c r="M623" s="348"/>
      <c r="N623" s="353">
        <f t="shared" si="100"/>
        <v>0</v>
      </c>
      <c r="O623" s="350">
        <v>0</v>
      </c>
      <c r="P623" s="350"/>
      <c r="Q623" s="351">
        <v>3.6376202446524342E-4</v>
      </c>
      <c r="R623" s="352">
        <f t="shared" si="101"/>
        <v>0</v>
      </c>
      <c r="T623" s="226">
        <f t="shared" si="99"/>
        <v>0</v>
      </c>
      <c r="Y623" s="199"/>
      <c r="Z623" s="199"/>
    </row>
    <row r="624" spans="1:26" s="225" customFormat="1" ht="47.25" hidden="1" customHeight="1" outlineLevel="5" x14ac:dyDescent="0.2">
      <c r="A624" s="221"/>
      <c r="B624" s="227"/>
      <c r="C624" s="248"/>
      <c r="D624" s="248"/>
      <c r="E624" s="254"/>
      <c r="F624" s="265"/>
      <c r="G624" s="270"/>
      <c r="H624" s="270"/>
      <c r="I624" s="409" t="s">
        <v>126</v>
      </c>
      <c r="J624" s="365"/>
      <c r="K624" s="365"/>
      <c r="L624" s="366">
        <f t="shared" si="95"/>
        <v>0</v>
      </c>
      <c r="M624" s="367"/>
      <c r="N624" s="365">
        <f t="shared" si="100"/>
        <v>0</v>
      </c>
      <c r="O624" s="378"/>
      <c r="P624" s="378"/>
      <c r="Q624" s="369">
        <v>7.275240489304868E-3</v>
      </c>
      <c r="R624" s="370">
        <f>SUMPRODUCT(R625:R631,Q625:Q631)/Q624</f>
        <v>0</v>
      </c>
      <c r="T624" s="226">
        <f t="shared" si="99"/>
        <v>0</v>
      </c>
      <c r="Y624" s="199"/>
      <c r="Z624" s="199"/>
    </row>
    <row r="625" spans="1:26" s="225" customFormat="1" ht="47.25" hidden="1" customHeight="1" outlineLevel="7" x14ac:dyDescent="0.2">
      <c r="A625" s="221"/>
      <c r="B625" s="227"/>
      <c r="C625" s="248"/>
      <c r="D625" s="248"/>
      <c r="E625" s="254"/>
      <c r="F625" s="265"/>
      <c r="G625" s="270"/>
      <c r="H625" s="270"/>
      <c r="I625" s="406" t="s">
        <v>291</v>
      </c>
      <c r="J625" s="346" t="s">
        <v>256</v>
      </c>
      <c r="K625" s="346">
        <v>1</v>
      </c>
      <c r="L625" s="347">
        <f t="shared" si="95"/>
        <v>0</v>
      </c>
      <c r="M625" s="348"/>
      <c r="N625" s="353">
        <f t="shared" si="100"/>
        <v>0</v>
      </c>
      <c r="O625" s="350">
        <v>0</v>
      </c>
      <c r="P625" s="350"/>
      <c r="Q625" s="351">
        <v>3.6376202446524342E-4</v>
      </c>
      <c r="R625" s="352">
        <f t="shared" ref="R625:R631" si="102">O625/K625</f>
        <v>0</v>
      </c>
      <c r="T625" s="226">
        <f t="shared" si="99"/>
        <v>0</v>
      </c>
      <c r="Y625" s="199"/>
      <c r="Z625" s="199"/>
    </row>
    <row r="626" spans="1:26" s="225" customFormat="1" ht="47.25" hidden="1" customHeight="1" outlineLevel="7" x14ac:dyDescent="0.2">
      <c r="A626" s="221"/>
      <c r="B626" s="227"/>
      <c r="C626" s="248"/>
      <c r="D626" s="248"/>
      <c r="E626" s="254"/>
      <c r="F626" s="265"/>
      <c r="G626" s="270"/>
      <c r="H626" s="270"/>
      <c r="I626" s="406" t="s">
        <v>292</v>
      </c>
      <c r="J626" s="346" t="s">
        <v>257</v>
      </c>
      <c r="K626" s="346">
        <v>1</v>
      </c>
      <c r="L626" s="347">
        <f t="shared" si="95"/>
        <v>0</v>
      </c>
      <c r="M626" s="348"/>
      <c r="N626" s="353">
        <f t="shared" si="100"/>
        <v>0</v>
      </c>
      <c r="O626" s="350">
        <v>0</v>
      </c>
      <c r="P626" s="350"/>
      <c r="Q626" s="351">
        <v>3.6376202446524342E-4</v>
      </c>
      <c r="R626" s="352">
        <f t="shared" si="102"/>
        <v>0</v>
      </c>
      <c r="T626" s="226">
        <f t="shared" si="99"/>
        <v>0</v>
      </c>
      <c r="Y626" s="199"/>
      <c r="Z626" s="199"/>
    </row>
    <row r="627" spans="1:26" s="225" customFormat="1" ht="47.25" hidden="1" customHeight="1" outlineLevel="7" x14ac:dyDescent="0.2">
      <c r="A627" s="221"/>
      <c r="B627" s="227"/>
      <c r="C627" s="248"/>
      <c r="D627" s="248"/>
      <c r="E627" s="254"/>
      <c r="F627" s="265"/>
      <c r="G627" s="270"/>
      <c r="H627" s="270"/>
      <c r="I627" s="406" t="s">
        <v>231</v>
      </c>
      <c r="J627" s="346" t="s">
        <v>256</v>
      </c>
      <c r="K627" s="346">
        <v>1</v>
      </c>
      <c r="L627" s="347">
        <f t="shared" si="95"/>
        <v>0</v>
      </c>
      <c r="M627" s="348"/>
      <c r="N627" s="353">
        <f t="shared" si="100"/>
        <v>0</v>
      </c>
      <c r="O627" s="350">
        <v>0</v>
      </c>
      <c r="P627" s="350"/>
      <c r="Q627" s="351">
        <v>2.5463341712567036E-3</v>
      </c>
      <c r="R627" s="352">
        <f t="shared" si="102"/>
        <v>0</v>
      </c>
      <c r="T627" s="226">
        <f t="shared" si="99"/>
        <v>0</v>
      </c>
      <c r="Y627" s="199"/>
      <c r="Z627" s="199"/>
    </row>
    <row r="628" spans="1:26" s="225" customFormat="1" ht="47.25" hidden="1" customHeight="1" outlineLevel="7" x14ac:dyDescent="0.2">
      <c r="A628" s="221"/>
      <c r="B628" s="227"/>
      <c r="C628" s="248"/>
      <c r="D628" s="248"/>
      <c r="E628" s="254"/>
      <c r="F628" s="265"/>
      <c r="G628" s="270"/>
      <c r="H628" s="270"/>
      <c r="I628" s="406" t="s">
        <v>80</v>
      </c>
      <c r="J628" s="346" t="s">
        <v>256</v>
      </c>
      <c r="K628" s="346">
        <v>1</v>
      </c>
      <c r="L628" s="347">
        <f t="shared" si="95"/>
        <v>0</v>
      </c>
      <c r="M628" s="348"/>
      <c r="N628" s="353">
        <f t="shared" si="100"/>
        <v>0</v>
      </c>
      <c r="O628" s="350">
        <v>0</v>
      </c>
      <c r="P628" s="350"/>
      <c r="Q628" s="351">
        <v>1.0912860733957302E-3</v>
      </c>
      <c r="R628" s="352">
        <f t="shared" si="102"/>
        <v>0</v>
      </c>
      <c r="T628" s="226">
        <f t="shared" si="99"/>
        <v>0</v>
      </c>
      <c r="Y628" s="199"/>
      <c r="Z628" s="199"/>
    </row>
    <row r="629" spans="1:26" s="225" customFormat="1" ht="47.25" hidden="1" customHeight="1" outlineLevel="7" x14ac:dyDescent="0.2">
      <c r="A629" s="221"/>
      <c r="B629" s="227"/>
      <c r="C629" s="248"/>
      <c r="D629" s="248"/>
      <c r="E629" s="254"/>
      <c r="F629" s="265"/>
      <c r="G629" s="270"/>
      <c r="H629" s="270"/>
      <c r="I629" s="406" t="s">
        <v>82</v>
      </c>
      <c r="J629" s="346" t="s">
        <v>257</v>
      </c>
      <c r="K629" s="346">
        <v>1</v>
      </c>
      <c r="L629" s="347">
        <f t="shared" si="95"/>
        <v>0</v>
      </c>
      <c r="M629" s="348"/>
      <c r="N629" s="353">
        <f t="shared" si="100"/>
        <v>0</v>
      </c>
      <c r="O629" s="350">
        <v>0</v>
      </c>
      <c r="P629" s="350"/>
      <c r="Q629" s="351">
        <v>1.0912860733957302E-3</v>
      </c>
      <c r="R629" s="352">
        <f t="shared" si="102"/>
        <v>0</v>
      </c>
      <c r="T629" s="226">
        <f t="shared" si="99"/>
        <v>0</v>
      </c>
      <c r="Y629" s="199"/>
      <c r="Z629" s="199"/>
    </row>
    <row r="630" spans="1:26" s="225" customFormat="1" ht="47.25" hidden="1" customHeight="1" outlineLevel="7" x14ac:dyDescent="0.2">
      <c r="A630" s="221"/>
      <c r="B630" s="227"/>
      <c r="C630" s="248"/>
      <c r="D630" s="248"/>
      <c r="E630" s="254"/>
      <c r="F630" s="265"/>
      <c r="G630" s="270"/>
      <c r="H630" s="270"/>
      <c r="I630" s="406" t="s">
        <v>293</v>
      </c>
      <c r="J630" s="346" t="s">
        <v>256</v>
      </c>
      <c r="K630" s="346">
        <v>1</v>
      </c>
      <c r="L630" s="347">
        <f t="shared" si="95"/>
        <v>0</v>
      </c>
      <c r="M630" s="348"/>
      <c r="N630" s="353">
        <f t="shared" si="100"/>
        <v>0</v>
      </c>
      <c r="O630" s="350">
        <v>0</v>
      </c>
      <c r="P630" s="350"/>
      <c r="Q630" s="351">
        <v>1.4550480978609737E-3</v>
      </c>
      <c r="R630" s="352">
        <f t="shared" si="102"/>
        <v>0</v>
      </c>
      <c r="T630" s="226">
        <f t="shared" si="99"/>
        <v>0</v>
      </c>
      <c r="Y630" s="199"/>
      <c r="Z630" s="199"/>
    </row>
    <row r="631" spans="1:26" s="225" customFormat="1" ht="47.25" hidden="1" customHeight="1" outlineLevel="7" x14ac:dyDescent="0.2">
      <c r="A631" s="221"/>
      <c r="B631" s="227"/>
      <c r="C631" s="248"/>
      <c r="D631" s="248"/>
      <c r="E631" s="254"/>
      <c r="F631" s="265"/>
      <c r="G631" s="270"/>
      <c r="H631" s="270"/>
      <c r="I631" s="406" t="s">
        <v>294</v>
      </c>
      <c r="J631" s="346" t="s">
        <v>257</v>
      </c>
      <c r="K631" s="346">
        <v>1</v>
      </c>
      <c r="L631" s="347">
        <f t="shared" si="95"/>
        <v>0</v>
      </c>
      <c r="M631" s="348"/>
      <c r="N631" s="353">
        <f t="shared" si="100"/>
        <v>0</v>
      </c>
      <c r="O631" s="350">
        <v>0</v>
      </c>
      <c r="P631" s="350"/>
      <c r="Q631" s="351">
        <v>3.6376202446524342E-4</v>
      </c>
      <c r="R631" s="352">
        <f t="shared" si="102"/>
        <v>0</v>
      </c>
      <c r="T631" s="226">
        <f t="shared" si="99"/>
        <v>0</v>
      </c>
      <c r="Y631" s="199"/>
      <c r="Z631" s="199"/>
    </row>
    <row r="632" spans="1:26" s="225" customFormat="1" ht="47.25" hidden="1" customHeight="1" outlineLevel="5" x14ac:dyDescent="0.2">
      <c r="A632" s="221"/>
      <c r="B632" s="227"/>
      <c r="C632" s="248"/>
      <c r="D632" s="248"/>
      <c r="E632" s="254"/>
      <c r="F632" s="265"/>
      <c r="G632" s="270"/>
      <c r="H632" s="270"/>
      <c r="I632" s="409" t="s">
        <v>127</v>
      </c>
      <c r="J632" s="365"/>
      <c r="K632" s="365"/>
      <c r="L632" s="366">
        <f t="shared" si="95"/>
        <v>0</v>
      </c>
      <c r="M632" s="367"/>
      <c r="N632" s="365">
        <f t="shared" si="100"/>
        <v>0</v>
      </c>
      <c r="O632" s="378"/>
      <c r="P632" s="378"/>
      <c r="Q632" s="369">
        <v>9.3429404178441457E-6</v>
      </c>
      <c r="R632" s="370">
        <f>SUMPRODUCT(R633:R639,Q633:Q639)/Q632</f>
        <v>0</v>
      </c>
      <c r="T632" s="226">
        <f t="shared" si="99"/>
        <v>0</v>
      </c>
      <c r="Y632" s="199"/>
      <c r="Z632" s="199"/>
    </row>
    <row r="633" spans="1:26" s="225" customFormat="1" ht="47.25" hidden="1" customHeight="1" outlineLevel="7" x14ac:dyDescent="0.2">
      <c r="A633" s="221"/>
      <c r="B633" s="227"/>
      <c r="C633" s="248"/>
      <c r="D633" s="248"/>
      <c r="E633" s="254"/>
      <c r="F633" s="265"/>
      <c r="G633" s="270"/>
      <c r="H633" s="270"/>
      <c r="I633" s="406" t="s">
        <v>291</v>
      </c>
      <c r="J633" s="346" t="s">
        <v>256</v>
      </c>
      <c r="K633" s="346">
        <v>1</v>
      </c>
      <c r="L633" s="347">
        <f t="shared" si="95"/>
        <v>0</v>
      </c>
      <c r="M633" s="348"/>
      <c r="N633" s="353">
        <f t="shared" si="100"/>
        <v>0</v>
      </c>
      <c r="O633" s="350">
        <v>0</v>
      </c>
      <c r="P633" s="350"/>
      <c r="Q633" s="351">
        <v>4.6714702089220732E-7</v>
      </c>
      <c r="R633" s="352">
        <f t="shared" ref="R633:R639" si="103">O633/K633</f>
        <v>0</v>
      </c>
      <c r="T633" s="226">
        <f t="shared" si="99"/>
        <v>0</v>
      </c>
      <c r="Y633" s="199"/>
      <c r="Z633" s="199"/>
    </row>
    <row r="634" spans="1:26" s="225" customFormat="1" ht="47.25" hidden="1" customHeight="1" outlineLevel="7" x14ac:dyDescent="0.2">
      <c r="A634" s="221"/>
      <c r="B634" s="227"/>
      <c r="C634" s="248"/>
      <c r="D634" s="248"/>
      <c r="E634" s="254"/>
      <c r="F634" s="265"/>
      <c r="G634" s="270"/>
      <c r="H634" s="270"/>
      <c r="I634" s="406" t="s">
        <v>292</v>
      </c>
      <c r="J634" s="346" t="s">
        <v>257</v>
      </c>
      <c r="K634" s="346">
        <v>1</v>
      </c>
      <c r="L634" s="347">
        <f t="shared" si="95"/>
        <v>0</v>
      </c>
      <c r="M634" s="348"/>
      <c r="N634" s="353">
        <f t="shared" si="100"/>
        <v>0</v>
      </c>
      <c r="O634" s="350">
        <v>0</v>
      </c>
      <c r="P634" s="350"/>
      <c r="Q634" s="351">
        <v>4.6714702089220732E-7</v>
      </c>
      <c r="R634" s="352">
        <f t="shared" si="103"/>
        <v>0</v>
      </c>
      <c r="T634" s="226">
        <f t="shared" si="99"/>
        <v>0</v>
      </c>
      <c r="Y634" s="199"/>
      <c r="Z634" s="199"/>
    </row>
    <row r="635" spans="1:26" s="225" customFormat="1" ht="47.25" hidden="1" customHeight="1" outlineLevel="7" x14ac:dyDescent="0.2">
      <c r="A635" s="221"/>
      <c r="B635" s="227"/>
      <c r="C635" s="248"/>
      <c r="D635" s="248"/>
      <c r="E635" s="254"/>
      <c r="F635" s="265"/>
      <c r="G635" s="270"/>
      <c r="H635" s="270"/>
      <c r="I635" s="406" t="s">
        <v>231</v>
      </c>
      <c r="J635" s="346" t="s">
        <v>256</v>
      </c>
      <c r="K635" s="346">
        <v>1</v>
      </c>
      <c r="L635" s="347">
        <f t="shared" si="95"/>
        <v>0</v>
      </c>
      <c r="M635" s="348"/>
      <c r="N635" s="353">
        <f t="shared" si="100"/>
        <v>0</v>
      </c>
      <c r="O635" s="350">
        <v>0</v>
      </c>
      <c r="P635" s="350"/>
      <c r="Q635" s="351">
        <v>3.2700291462454508E-6</v>
      </c>
      <c r="R635" s="352">
        <f t="shared" si="103"/>
        <v>0</v>
      </c>
      <c r="T635" s="226">
        <f t="shared" si="99"/>
        <v>0</v>
      </c>
      <c r="Y635" s="199"/>
      <c r="Z635" s="199"/>
    </row>
    <row r="636" spans="1:26" s="225" customFormat="1" ht="47.25" hidden="1" customHeight="1" outlineLevel="7" x14ac:dyDescent="0.2">
      <c r="A636" s="221"/>
      <c r="B636" s="227"/>
      <c r="C636" s="248"/>
      <c r="D636" s="248"/>
      <c r="E636" s="254"/>
      <c r="F636" s="265"/>
      <c r="G636" s="270"/>
      <c r="H636" s="270"/>
      <c r="I636" s="406" t="s">
        <v>80</v>
      </c>
      <c r="J636" s="346" t="s">
        <v>256</v>
      </c>
      <c r="K636" s="346">
        <v>1</v>
      </c>
      <c r="L636" s="347">
        <f t="shared" si="95"/>
        <v>0</v>
      </c>
      <c r="M636" s="348"/>
      <c r="N636" s="353">
        <f t="shared" si="100"/>
        <v>0</v>
      </c>
      <c r="O636" s="350">
        <v>0</v>
      </c>
      <c r="P636" s="350"/>
      <c r="Q636" s="351">
        <v>1.4014410626766219E-6</v>
      </c>
      <c r="R636" s="352">
        <f t="shared" si="103"/>
        <v>0</v>
      </c>
      <c r="T636" s="226">
        <f t="shared" si="99"/>
        <v>0</v>
      </c>
      <c r="Y636" s="199"/>
      <c r="Z636" s="199"/>
    </row>
    <row r="637" spans="1:26" s="225" customFormat="1" ht="47.25" hidden="1" customHeight="1" outlineLevel="7" x14ac:dyDescent="0.2">
      <c r="A637" s="221"/>
      <c r="B637" s="227"/>
      <c r="C637" s="248"/>
      <c r="D637" s="248"/>
      <c r="E637" s="254"/>
      <c r="F637" s="265"/>
      <c r="G637" s="270"/>
      <c r="H637" s="270"/>
      <c r="I637" s="406" t="s">
        <v>82</v>
      </c>
      <c r="J637" s="346" t="s">
        <v>257</v>
      </c>
      <c r="K637" s="346">
        <v>1</v>
      </c>
      <c r="L637" s="347">
        <f t="shared" si="95"/>
        <v>0</v>
      </c>
      <c r="M637" s="348"/>
      <c r="N637" s="353">
        <f t="shared" si="100"/>
        <v>0</v>
      </c>
      <c r="O637" s="350">
        <v>0</v>
      </c>
      <c r="P637" s="350"/>
      <c r="Q637" s="351">
        <v>1.4014410626766219E-6</v>
      </c>
      <c r="R637" s="352">
        <f t="shared" si="103"/>
        <v>0</v>
      </c>
      <c r="T637" s="226">
        <f t="shared" si="99"/>
        <v>0</v>
      </c>
      <c r="Y637" s="199"/>
      <c r="Z637" s="199"/>
    </row>
    <row r="638" spans="1:26" s="225" customFormat="1" ht="47.25" hidden="1" customHeight="1" outlineLevel="7" x14ac:dyDescent="0.2">
      <c r="A638" s="221"/>
      <c r="B638" s="227"/>
      <c r="C638" s="248"/>
      <c r="D638" s="248"/>
      <c r="E638" s="254"/>
      <c r="F638" s="265"/>
      <c r="G638" s="270"/>
      <c r="H638" s="270"/>
      <c r="I638" s="406" t="s">
        <v>293</v>
      </c>
      <c r="J638" s="346" t="s">
        <v>256</v>
      </c>
      <c r="K638" s="346">
        <v>1</v>
      </c>
      <c r="L638" s="347">
        <f t="shared" si="95"/>
        <v>0</v>
      </c>
      <c r="M638" s="348"/>
      <c r="N638" s="353">
        <f t="shared" si="100"/>
        <v>0</v>
      </c>
      <c r="O638" s="350">
        <v>0</v>
      </c>
      <c r="P638" s="350"/>
      <c r="Q638" s="351">
        <v>1.8685880835688293E-6</v>
      </c>
      <c r="R638" s="352">
        <f t="shared" si="103"/>
        <v>0</v>
      </c>
      <c r="T638" s="226">
        <f t="shared" si="99"/>
        <v>0</v>
      </c>
      <c r="Y638" s="199"/>
      <c r="Z638" s="199"/>
    </row>
    <row r="639" spans="1:26" s="225" customFormat="1" ht="47.25" hidden="1" customHeight="1" outlineLevel="7" x14ac:dyDescent="0.2">
      <c r="A639" s="221"/>
      <c r="B639" s="227"/>
      <c r="C639" s="248"/>
      <c r="D639" s="248"/>
      <c r="E639" s="254"/>
      <c r="F639" s="265"/>
      <c r="G639" s="270"/>
      <c r="H639" s="270"/>
      <c r="I639" s="406" t="s">
        <v>294</v>
      </c>
      <c r="J639" s="346" t="s">
        <v>257</v>
      </c>
      <c r="K639" s="346">
        <v>1</v>
      </c>
      <c r="L639" s="347">
        <f t="shared" si="95"/>
        <v>0</v>
      </c>
      <c r="M639" s="348"/>
      <c r="N639" s="353">
        <f t="shared" si="100"/>
        <v>0</v>
      </c>
      <c r="O639" s="350">
        <v>0</v>
      </c>
      <c r="P639" s="350"/>
      <c r="Q639" s="351">
        <v>4.6714702089220732E-7</v>
      </c>
      <c r="R639" s="352">
        <f t="shared" si="103"/>
        <v>0</v>
      </c>
      <c r="T639" s="226">
        <f t="shared" si="99"/>
        <v>0</v>
      </c>
      <c r="Y639" s="199"/>
      <c r="Z639" s="199"/>
    </row>
    <row r="640" spans="1:26" s="225" customFormat="1" ht="47.25" hidden="1" customHeight="1" outlineLevel="5" x14ac:dyDescent="0.2">
      <c r="A640" s="221"/>
      <c r="B640" s="227"/>
      <c r="C640" s="248"/>
      <c r="D640" s="248"/>
      <c r="E640" s="254"/>
      <c r="F640" s="265"/>
      <c r="G640" s="270"/>
      <c r="H640" s="270"/>
      <c r="I640" s="409" t="s">
        <v>128</v>
      </c>
      <c r="J640" s="365"/>
      <c r="K640" s="365"/>
      <c r="L640" s="366">
        <f t="shared" si="95"/>
        <v>0</v>
      </c>
      <c r="M640" s="367"/>
      <c r="N640" s="365">
        <f t="shared" si="100"/>
        <v>0</v>
      </c>
      <c r="O640" s="378"/>
      <c r="P640" s="378"/>
      <c r="Q640" s="369">
        <v>9.3429404178441457E-6</v>
      </c>
      <c r="R640" s="370">
        <f>SUMPRODUCT(R641:R647,Q641:Q647)/Q640</f>
        <v>0</v>
      </c>
      <c r="T640" s="226">
        <f t="shared" si="99"/>
        <v>0</v>
      </c>
      <c r="Y640" s="199"/>
      <c r="Z640" s="199"/>
    </row>
    <row r="641" spans="1:26" s="225" customFormat="1" ht="47.25" hidden="1" customHeight="1" outlineLevel="7" x14ac:dyDescent="0.2">
      <c r="A641" s="221"/>
      <c r="B641" s="227"/>
      <c r="C641" s="248"/>
      <c r="D641" s="248"/>
      <c r="E641" s="254"/>
      <c r="F641" s="265"/>
      <c r="G641" s="270"/>
      <c r="H641" s="270"/>
      <c r="I641" s="406" t="s">
        <v>291</v>
      </c>
      <c r="J641" s="346" t="s">
        <v>256</v>
      </c>
      <c r="K641" s="346">
        <v>1</v>
      </c>
      <c r="L641" s="347">
        <f t="shared" si="95"/>
        <v>0</v>
      </c>
      <c r="M641" s="348"/>
      <c r="N641" s="353">
        <f t="shared" si="100"/>
        <v>0</v>
      </c>
      <c r="O641" s="350">
        <v>0</v>
      </c>
      <c r="P641" s="350"/>
      <c r="Q641" s="351">
        <v>4.6714702089220732E-7</v>
      </c>
      <c r="R641" s="352">
        <f t="shared" ref="R641:R647" si="104">O641/K641</f>
        <v>0</v>
      </c>
      <c r="T641" s="226">
        <f t="shared" si="99"/>
        <v>0</v>
      </c>
      <c r="Y641" s="199"/>
      <c r="Z641" s="199"/>
    </row>
    <row r="642" spans="1:26" s="225" customFormat="1" ht="47.25" hidden="1" customHeight="1" outlineLevel="7" x14ac:dyDescent="0.2">
      <c r="A642" s="221"/>
      <c r="B642" s="227"/>
      <c r="C642" s="248"/>
      <c r="D642" s="248"/>
      <c r="E642" s="254"/>
      <c r="F642" s="265"/>
      <c r="G642" s="270"/>
      <c r="H642" s="270"/>
      <c r="I642" s="406" t="s">
        <v>292</v>
      </c>
      <c r="J642" s="346" t="s">
        <v>257</v>
      </c>
      <c r="K642" s="346">
        <v>1</v>
      </c>
      <c r="L642" s="347">
        <f t="shared" si="95"/>
        <v>0</v>
      </c>
      <c r="M642" s="348"/>
      <c r="N642" s="353">
        <f t="shared" si="100"/>
        <v>0</v>
      </c>
      <c r="O642" s="350">
        <v>0</v>
      </c>
      <c r="P642" s="350"/>
      <c r="Q642" s="351">
        <v>4.6714702089220732E-7</v>
      </c>
      <c r="R642" s="352">
        <f t="shared" si="104"/>
        <v>0</v>
      </c>
      <c r="T642" s="226">
        <f t="shared" si="99"/>
        <v>0</v>
      </c>
      <c r="Y642" s="199"/>
      <c r="Z642" s="199"/>
    </row>
    <row r="643" spans="1:26" s="225" customFormat="1" ht="47.25" hidden="1" customHeight="1" outlineLevel="7" x14ac:dyDescent="0.2">
      <c r="A643" s="221"/>
      <c r="B643" s="227"/>
      <c r="C643" s="248"/>
      <c r="D643" s="248"/>
      <c r="E643" s="254"/>
      <c r="F643" s="265"/>
      <c r="G643" s="270"/>
      <c r="H643" s="270"/>
      <c r="I643" s="406" t="s">
        <v>231</v>
      </c>
      <c r="J643" s="346" t="s">
        <v>256</v>
      </c>
      <c r="K643" s="346">
        <v>1</v>
      </c>
      <c r="L643" s="347">
        <f t="shared" si="95"/>
        <v>0</v>
      </c>
      <c r="M643" s="348"/>
      <c r="N643" s="353">
        <f t="shared" si="100"/>
        <v>0</v>
      </c>
      <c r="O643" s="350">
        <v>0</v>
      </c>
      <c r="P643" s="350"/>
      <c r="Q643" s="351">
        <v>3.2700291462454508E-6</v>
      </c>
      <c r="R643" s="352">
        <f t="shared" si="104"/>
        <v>0</v>
      </c>
      <c r="T643" s="226">
        <f t="shared" si="99"/>
        <v>0</v>
      </c>
      <c r="Y643" s="199"/>
      <c r="Z643" s="199"/>
    </row>
    <row r="644" spans="1:26" s="225" customFormat="1" ht="47.25" hidden="1" customHeight="1" outlineLevel="7" x14ac:dyDescent="0.2">
      <c r="A644" s="221"/>
      <c r="B644" s="227"/>
      <c r="C644" s="248"/>
      <c r="D644" s="248"/>
      <c r="E644" s="254"/>
      <c r="F644" s="265"/>
      <c r="G644" s="270"/>
      <c r="H644" s="270"/>
      <c r="I644" s="406" t="s">
        <v>80</v>
      </c>
      <c r="J644" s="346" t="s">
        <v>256</v>
      </c>
      <c r="K644" s="346">
        <v>1</v>
      </c>
      <c r="L644" s="347">
        <f t="shared" si="95"/>
        <v>0</v>
      </c>
      <c r="M644" s="348"/>
      <c r="N644" s="353">
        <f t="shared" si="100"/>
        <v>0</v>
      </c>
      <c r="O644" s="350">
        <v>0</v>
      </c>
      <c r="P644" s="350"/>
      <c r="Q644" s="351">
        <v>1.4014410626766219E-6</v>
      </c>
      <c r="R644" s="352">
        <f t="shared" si="104"/>
        <v>0</v>
      </c>
      <c r="T644" s="226">
        <f t="shared" si="99"/>
        <v>0</v>
      </c>
      <c r="Y644" s="199"/>
      <c r="Z644" s="199"/>
    </row>
    <row r="645" spans="1:26" s="225" customFormat="1" ht="47.25" hidden="1" customHeight="1" outlineLevel="7" x14ac:dyDescent="0.2">
      <c r="A645" s="221"/>
      <c r="B645" s="227"/>
      <c r="C645" s="248"/>
      <c r="D645" s="248"/>
      <c r="E645" s="254"/>
      <c r="F645" s="265"/>
      <c r="G645" s="270"/>
      <c r="H645" s="270"/>
      <c r="I645" s="406" t="s">
        <v>82</v>
      </c>
      <c r="J645" s="346" t="s">
        <v>257</v>
      </c>
      <c r="K645" s="346">
        <v>1</v>
      </c>
      <c r="L645" s="347">
        <f t="shared" si="95"/>
        <v>0</v>
      </c>
      <c r="M645" s="348"/>
      <c r="N645" s="353">
        <f t="shared" si="100"/>
        <v>0</v>
      </c>
      <c r="O645" s="350">
        <v>0</v>
      </c>
      <c r="P645" s="350"/>
      <c r="Q645" s="351">
        <v>1.4014410626766219E-6</v>
      </c>
      <c r="R645" s="352">
        <f t="shared" si="104"/>
        <v>0</v>
      </c>
      <c r="T645" s="226">
        <f t="shared" si="99"/>
        <v>0</v>
      </c>
      <c r="Y645" s="199"/>
      <c r="Z645" s="199"/>
    </row>
    <row r="646" spans="1:26" s="225" customFormat="1" ht="47.25" hidden="1" customHeight="1" outlineLevel="7" x14ac:dyDescent="0.2">
      <c r="A646" s="221"/>
      <c r="B646" s="227"/>
      <c r="C646" s="248"/>
      <c r="D646" s="248"/>
      <c r="E646" s="254"/>
      <c r="F646" s="265"/>
      <c r="G646" s="270"/>
      <c r="H646" s="270"/>
      <c r="I646" s="406" t="s">
        <v>293</v>
      </c>
      <c r="J646" s="346" t="s">
        <v>256</v>
      </c>
      <c r="K646" s="346">
        <v>1</v>
      </c>
      <c r="L646" s="347">
        <f t="shared" si="95"/>
        <v>0</v>
      </c>
      <c r="M646" s="348"/>
      <c r="N646" s="353">
        <f t="shared" si="100"/>
        <v>0</v>
      </c>
      <c r="O646" s="350">
        <v>0</v>
      </c>
      <c r="P646" s="350"/>
      <c r="Q646" s="351">
        <v>1.8685880835688293E-6</v>
      </c>
      <c r="R646" s="352">
        <f t="shared" si="104"/>
        <v>0</v>
      </c>
      <c r="T646" s="226">
        <f t="shared" si="99"/>
        <v>0</v>
      </c>
      <c r="Y646" s="199"/>
      <c r="Z646" s="199"/>
    </row>
    <row r="647" spans="1:26" s="225" customFormat="1" ht="47.25" hidden="1" customHeight="1" outlineLevel="7" x14ac:dyDescent="0.2">
      <c r="A647" s="221"/>
      <c r="B647" s="227"/>
      <c r="C647" s="248"/>
      <c r="D647" s="248"/>
      <c r="E647" s="254"/>
      <c r="F647" s="265"/>
      <c r="G647" s="270"/>
      <c r="H647" s="270"/>
      <c r="I647" s="406" t="s">
        <v>294</v>
      </c>
      <c r="J647" s="346" t="s">
        <v>257</v>
      </c>
      <c r="K647" s="346">
        <v>1</v>
      </c>
      <c r="L647" s="347">
        <f t="shared" si="95"/>
        <v>0</v>
      </c>
      <c r="M647" s="348"/>
      <c r="N647" s="353">
        <f t="shared" si="100"/>
        <v>0</v>
      </c>
      <c r="O647" s="350">
        <v>0</v>
      </c>
      <c r="P647" s="350"/>
      <c r="Q647" s="351">
        <v>4.6714702089220732E-7</v>
      </c>
      <c r="R647" s="352">
        <f t="shared" si="104"/>
        <v>0</v>
      </c>
      <c r="T647" s="226">
        <f t="shared" si="99"/>
        <v>0</v>
      </c>
      <c r="Y647" s="199"/>
      <c r="Z647" s="199"/>
    </row>
    <row r="648" spans="1:26" s="225" customFormat="1" ht="47.25" hidden="1" customHeight="1" outlineLevel="5" x14ac:dyDescent="0.2">
      <c r="A648" s="221"/>
      <c r="B648" s="227"/>
      <c r="C648" s="248"/>
      <c r="D648" s="248"/>
      <c r="E648" s="254"/>
      <c r="F648" s="265"/>
      <c r="G648" s="270"/>
      <c r="H648" s="270"/>
      <c r="I648" s="409" t="s">
        <v>129</v>
      </c>
      <c r="J648" s="365"/>
      <c r="K648" s="365"/>
      <c r="L648" s="366">
        <f t="shared" si="95"/>
        <v>0</v>
      </c>
      <c r="M648" s="367"/>
      <c r="N648" s="365">
        <f t="shared" si="100"/>
        <v>0</v>
      </c>
      <c r="O648" s="378"/>
      <c r="P648" s="378"/>
      <c r="Q648" s="369">
        <v>9.5343941149311172E-6</v>
      </c>
      <c r="R648" s="370">
        <f>SUMPRODUCT(R649:R655,Q649:Q655)/Q648</f>
        <v>0</v>
      </c>
      <c r="T648" s="226">
        <f t="shared" si="99"/>
        <v>0</v>
      </c>
      <c r="Y648" s="199"/>
      <c r="Z648" s="199"/>
    </row>
    <row r="649" spans="1:26" s="225" customFormat="1" ht="47.25" hidden="1" customHeight="1" outlineLevel="7" x14ac:dyDescent="0.2">
      <c r="A649" s="221"/>
      <c r="B649" s="227"/>
      <c r="C649" s="248"/>
      <c r="D649" s="248"/>
      <c r="E649" s="254"/>
      <c r="F649" s="265"/>
      <c r="G649" s="270"/>
      <c r="H649" s="270"/>
      <c r="I649" s="406" t="s">
        <v>291</v>
      </c>
      <c r="J649" s="346" t="s">
        <v>256</v>
      </c>
      <c r="K649" s="346">
        <v>1</v>
      </c>
      <c r="L649" s="347">
        <f t="shared" si="95"/>
        <v>0</v>
      </c>
      <c r="M649" s="348"/>
      <c r="N649" s="353">
        <f t="shared" si="100"/>
        <v>0</v>
      </c>
      <c r="O649" s="350">
        <v>0</v>
      </c>
      <c r="P649" s="350"/>
      <c r="Q649" s="351">
        <v>4.7671970574655587E-7</v>
      </c>
      <c r="R649" s="352">
        <f t="shared" ref="R649:R655" si="105">O649/K649</f>
        <v>0</v>
      </c>
      <c r="T649" s="226">
        <f t="shared" si="99"/>
        <v>0</v>
      </c>
      <c r="Y649" s="199"/>
      <c r="Z649" s="199"/>
    </row>
    <row r="650" spans="1:26" s="225" customFormat="1" ht="47.25" hidden="1" customHeight="1" outlineLevel="7" x14ac:dyDescent="0.2">
      <c r="A650" s="221"/>
      <c r="B650" s="227"/>
      <c r="C650" s="248"/>
      <c r="D650" s="248"/>
      <c r="E650" s="254"/>
      <c r="F650" s="265"/>
      <c r="G650" s="270"/>
      <c r="H650" s="270"/>
      <c r="I650" s="406" t="s">
        <v>292</v>
      </c>
      <c r="J650" s="346" t="s">
        <v>257</v>
      </c>
      <c r="K650" s="346">
        <v>1</v>
      </c>
      <c r="L650" s="347">
        <f t="shared" si="95"/>
        <v>0</v>
      </c>
      <c r="M650" s="348"/>
      <c r="N650" s="353">
        <f t="shared" si="100"/>
        <v>0</v>
      </c>
      <c r="O650" s="350">
        <v>0</v>
      </c>
      <c r="P650" s="350"/>
      <c r="Q650" s="351">
        <v>4.7671970574655587E-7</v>
      </c>
      <c r="R650" s="352">
        <f t="shared" si="105"/>
        <v>0</v>
      </c>
      <c r="T650" s="226">
        <f t="shared" si="99"/>
        <v>0</v>
      </c>
      <c r="Y650" s="199"/>
      <c r="Z650" s="199"/>
    </row>
    <row r="651" spans="1:26" s="225" customFormat="1" ht="47.25" hidden="1" customHeight="1" outlineLevel="7" x14ac:dyDescent="0.2">
      <c r="A651" s="221"/>
      <c r="B651" s="227"/>
      <c r="C651" s="248"/>
      <c r="D651" s="248"/>
      <c r="E651" s="254"/>
      <c r="F651" s="265"/>
      <c r="G651" s="270"/>
      <c r="H651" s="270"/>
      <c r="I651" s="406" t="s">
        <v>231</v>
      </c>
      <c r="J651" s="346" t="s">
        <v>256</v>
      </c>
      <c r="K651" s="346">
        <v>1</v>
      </c>
      <c r="L651" s="347">
        <f t="shared" si="95"/>
        <v>0</v>
      </c>
      <c r="M651" s="348"/>
      <c r="N651" s="353">
        <f t="shared" si="100"/>
        <v>0</v>
      </c>
      <c r="O651" s="350">
        <v>0</v>
      </c>
      <c r="P651" s="350"/>
      <c r="Q651" s="351">
        <v>3.3370379402258909E-6</v>
      </c>
      <c r="R651" s="352">
        <f t="shared" si="105"/>
        <v>0</v>
      </c>
      <c r="T651" s="226">
        <f t="shared" si="99"/>
        <v>0</v>
      </c>
      <c r="Y651" s="199"/>
      <c r="Z651" s="199"/>
    </row>
    <row r="652" spans="1:26" s="225" customFormat="1" ht="47.25" hidden="1" customHeight="1" outlineLevel="7" x14ac:dyDescent="0.2">
      <c r="A652" s="221"/>
      <c r="B652" s="227"/>
      <c r="C652" s="248"/>
      <c r="D652" s="248"/>
      <c r="E652" s="254"/>
      <c r="F652" s="265"/>
      <c r="G652" s="270"/>
      <c r="H652" s="270"/>
      <c r="I652" s="406" t="s">
        <v>80</v>
      </c>
      <c r="J652" s="346" t="s">
        <v>256</v>
      </c>
      <c r="K652" s="346">
        <v>1</v>
      </c>
      <c r="L652" s="347">
        <f t="shared" si="95"/>
        <v>0</v>
      </c>
      <c r="M652" s="348"/>
      <c r="N652" s="353">
        <f t="shared" si="100"/>
        <v>0</v>
      </c>
      <c r="O652" s="350">
        <v>0</v>
      </c>
      <c r="P652" s="350"/>
      <c r="Q652" s="351">
        <v>1.4301591172396675E-6</v>
      </c>
      <c r="R652" s="352">
        <f t="shared" si="105"/>
        <v>0</v>
      </c>
      <c r="T652" s="226">
        <f t="shared" si="99"/>
        <v>0</v>
      </c>
      <c r="Y652" s="199"/>
      <c r="Z652" s="199"/>
    </row>
    <row r="653" spans="1:26" s="225" customFormat="1" ht="47.25" hidden="1" customHeight="1" outlineLevel="7" x14ac:dyDescent="0.2">
      <c r="A653" s="221"/>
      <c r="B653" s="227"/>
      <c r="C653" s="248"/>
      <c r="D653" s="248"/>
      <c r="E653" s="254"/>
      <c r="F653" s="265"/>
      <c r="G653" s="270"/>
      <c r="H653" s="270"/>
      <c r="I653" s="406" t="s">
        <v>82</v>
      </c>
      <c r="J653" s="346" t="s">
        <v>257</v>
      </c>
      <c r="K653" s="346">
        <v>1</v>
      </c>
      <c r="L653" s="347">
        <f t="shared" si="95"/>
        <v>0</v>
      </c>
      <c r="M653" s="348"/>
      <c r="N653" s="353">
        <f t="shared" si="100"/>
        <v>0</v>
      </c>
      <c r="O653" s="350">
        <v>0</v>
      </c>
      <c r="P653" s="350"/>
      <c r="Q653" s="351">
        <v>1.4301591172396675E-6</v>
      </c>
      <c r="R653" s="352">
        <f t="shared" si="105"/>
        <v>0</v>
      </c>
      <c r="T653" s="226">
        <f t="shared" si="99"/>
        <v>0</v>
      </c>
      <c r="Y653" s="199"/>
      <c r="Z653" s="199"/>
    </row>
    <row r="654" spans="1:26" s="225" customFormat="1" ht="47.25" hidden="1" customHeight="1" outlineLevel="7" x14ac:dyDescent="0.2">
      <c r="A654" s="221"/>
      <c r="B654" s="227"/>
      <c r="C654" s="248"/>
      <c r="D654" s="248"/>
      <c r="E654" s="254"/>
      <c r="F654" s="265"/>
      <c r="G654" s="270"/>
      <c r="H654" s="270"/>
      <c r="I654" s="406" t="s">
        <v>293</v>
      </c>
      <c r="J654" s="346" t="s">
        <v>256</v>
      </c>
      <c r="K654" s="346">
        <v>1</v>
      </c>
      <c r="L654" s="347">
        <f t="shared" si="95"/>
        <v>0</v>
      </c>
      <c r="M654" s="348"/>
      <c r="N654" s="353">
        <f t="shared" si="100"/>
        <v>0</v>
      </c>
      <c r="O654" s="350">
        <v>0</v>
      </c>
      <c r="P654" s="350"/>
      <c r="Q654" s="351">
        <v>1.9068788229862235E-6</v>
      </c>
      <c r="R654" s="352">
        <f t="shared" si="105"/>
        <v>0</v>
      </c>
      <c r="T654" s="226">
        <f t="shared" si="99"/>
        <v>0</v>
      </c>
      <c r="Y654" s="199"/>
      <c r="Z654" s="199"/>
    </row>
    <row r="655" spans="1:26" s="225" customFormat="1" ht="47.25" hidden="1" customHeight="1" outlineLevel="7" x14ac:dyDescent="0.2">
      <c r="A655" s="221"/>
      <c r="B655" s="227"/>
      <c r="C655" s="248"/>
      <c r="D655" s="248"/>
      <c r="E655" s="254"/>
      <c r="F655" s="265"/>
      <c r="G655" s="270"/>
      <c r="H655" s="270"/>
      <c r="I655" s="406" t="s">
        <v>294</v>
      </c>
      <c r="J655" s="346" t="s">
        <v>257</v>
      </c>
      <c r="K655" s="346">
        <v>1</v>
      </c>
      <c r="L655" s="347">
        <f t="shared" si="95"/>
        <v>0</v>
      </c>
      <c r="M655" s="348"/>
      <c r="N655" s="353">
        <f t="shared" si="100"/>
        <v>0</v>
      </c>
      <c r="O655" s="350">
        <v>0</v>
      </c>
      <c r="P655" s="350"/>
      <c r="Q655" s="351">
        <v>4.7671970574655587E-7</v>
      </c>
      <c r="R655" s="352">
        <f t="shared" si="105"/>
        <v>0</v>
      </c>
      <c r="T655" s="226">
        <f t="shared" si="99"/>
        <v>0</v>
      </c>
      <c r="Y655" s="199"/>
      <c r="Z655" s="199"/>
    </row>
    <row r="656" spans="1:26" s="225" customFormat="1" ht="47.25" hidden="1" customHeight="1" outlineLevel="5" x14ac:dyDescent="0.2">
      <c r="A656" s="221"/>
      <c r="B656" s="227"/>
      <c r="C656" s="248"/>
      <c r="D656" s="248"/>
      <c r="E656" s="254"/>
      <c r="F656" s="265"/>
      <c r="G656" s="270"/>
      <c r="H656" s="270"/>
      <c r="I656" s="409" t="s">
        <v>130</v>
      </c>
      <c r="J656" s="365"/>
      <c r="K656" s="365"/>
      <c r="L656" s="366">
        <f t="shared" si="95"/>
        <v>0</v>
      </c>
      <c r="M656" s="367"/>
      <c r="N656" s="365">
        <f t="shared" si="100"/>
        <v>0</v>
      </c>
      <c r="O656" s="378"/>
      <c r="P656" s="378"/>
      <c r="Q656" s="369">
        <v>9.3429404178441457E-6</v>
      </c>
      <c r="R656" s="370">
        <f>SUMPRODUCT(R657:R663,Q657:Q663)/Q656</f>
        <v>0</v>
      </c>
      <c r="T656" s="226">
        <f t="shared" si="99"/>
        <v>0</v>
      </c>
      <c r="Y656" s="199"/>
      <c r="Z656" s="199"/>
    </row>
    <row r="657" spans="1:26" s="225" customFormat="1" ht="47.25" hidden="1" customHeight="1" outlineLevel="7" x14ac:dyDescent="0.2">
      <c r="A657" s="221"/>
      <c r="B657" s="227"/>
      <c r="C657" s="248"/>
      <c r="D657" s="248"/>
      <c r="E657" s="254"/>
      <c r="F657" s="265"/>
      <c r="G657" s="270"/>
      <c r="H657" s="270"/>
      <c r="I657" s="406" t="s">
        <v>291</v>
      </c>
      <c r="J657" s="346" t="s">
        <v>256</v>
      </c>
      <c r="K657" s="346">
        <v>1</v>
      </c>
      <c r="L657" s="347">
        <f t="shared" ref="L657:L720" si="106">M657*K657</f>
        <v>0</v>
      </c>
      <c r="M657" s="348"/>
      <c r="N657" s="353">
        <f t="shared" si="100"/>
        <v>0</v>
      </c>
      <c r="O657" s="350">
        <v>0</v>
      </c>
      <c r="P657" s="350"/>
      <c r="Q657" s="351">
        <v>4.6714702089220732E-7</v>
      </c>
      <c r="R657" s="352">
        <f t="shared" ref="R657:R663" si="107">O657/K657</f>
        <v>0</v>
      </c>
      <c r="T657" s="226">
        <f t="shared" si="99"/>
        <v>0</v>
      </c>
      <c r="Y657" s="199"/>
      <c r="Z657" s="199"/>
    </row>
    <row r="658" spans="1:26" s="225" customFormat="1" ht="47.25" hidden="1" customHeight="1" outlineLevel="7" x14ac:dyDescent="0.2">
      <c r="A658" s="221"/>
      <c r="B658" s="227"/>
      <c r="C658" s="248"/>
      <c r="D658" s="248"/>
      <c r="E658" s="254"/>
      <c r="F658" s="265"/>
      <c r="G658" s="270"/>
      <c r="H658" s="270"/>
      <c r="I658" s="406" t="s">
        <v>292</v>
      </c>
      <c r="J658" s="346" t="s">
        <v>257</v>
      </c>
      <c r="K658" s="346">
        <v>1</v>
      </c>
      <c r="L658" s="347">
        <f t="shared" si="106"/>
        <v>0</v>
      </c>
      <c r="M658" s="348"/>
      <c r="N658" s="353">
        <f t="shared" si="100"/>
        <v>0</v>
      </c>
      <c r="O658" s="350">
        <v>0</v>
      </c>
      <c r="P658" s="350"/>
      <c r="Q658" s="351">
        <v>4.6714702089220732E-7</v>
      </c>
      <c r="R658" s="352">
        <f t="shared" si="107"/>
        <v>0</v>
      </c>
      <c r="T658" s="226">
        <f t="shared" si="99"/>
        <v>0</v>
      </c>
      <c r="Y658" s="199"/>
      <c r="Z658" s="199"/>
    </row>
    <row r="659" spans="1:26" s="225" customFormat="1" ht="47.25" hidden="1" customHeight="1" outlineLevel="7" x14ac:dyDescent="0.2">
      <c r="A659" s="221"/>
      <c r="B659" s="227"/>
      <c r="C659" s="248"/>
      <c r="D659" s="248"/>
      <c r="E659" s="254"/>
      <c r="F659" s="265"/>
      <c r="G659" s="270"/>
      <c r="H659" s="270"/>
      <c r="I659" s="406" t="s">
        <v>231</v>
      </c>
      <c r="J659" s="346" t="s">
        <v>256</v>
      </c>
      <c r="K659" s="346">
        <v>1</v>
      </c>
      <c r="L659" s="347">
        <f t="shared" si="106"/>
        <v>0</v>
      </c>
      <c r="M659" s="348"/>
      <c r="N659" s="353">
        <f t="shared" si="100"/>
        <v>0</v>
      </c>
      <c r="O659" s="350">
        <v>0</v>
      </c>
      <c r="P659" s="350"/>
      <c r="Q659" s="351">
        <v>3.2700291462454508E-6</v>
      </c>
      <c r="R659" s="352">
        <f t="shared" si="107"/>
        <v>0</v>
      </c>
      <c r="T659" s="226">
        <f t="shared" si="99"/>
        <v>0</v>
      </c>
      <c r="Y659" s="199"/>
      <c r="Z659" s="199"/>
    </row>
    <row r="660" spans="1:26" s="225" customFormat="1" ht="47.25" hidden="1" customHeight="1" outlineLevel="7" x14ac:dyDescent="0.2">
      <c r="A660" s="221"/>
      <c r="B660" s="227"/>
      <c r="C660" s="248"/>
      <c r="D660" s="248"/>
      <c r="E660" s="254"/>
      <c r="F660" s="265"/>
      <c r="G660" s="270"/>
      <c r="H660" s="270"/>
      <c r="I660" s="406" t="s">
        <v>80</v>
      </c>
      <c r="J660" s="346" t="s">
        <v>256</v>
      </c>
      <c r="K660" s="346">
        <v>1</v>
      </c>
      <c r="L660" s="347">
        <f t="shared" si="106"/>
        <v>0</v>
      </c>
      <c r="M660" s="348"/>
      <c r="N660" s="353">
        <f t="shared" si="100"/>
        <v>0</v>
      </c>
      <c r="O660" s="350">
        <v>0</v>
      </c>
      <c r="P660" s="350"/>
      <c r="Q660" s="351">
        <v>1.4014410626766219E-6</v>
      </c>
      <c r="R660" s="352">
        <f t="shared" si="107"/>
        <v>0</v>
      </c>
      <c r="T660" s="226">
        <f t="shared" si="99"/>
        <v>0</v>
      </c>
      <c r="Y660" s="199"/>
      <c r="Z660" s="199"/>
    </row>
    <row r="661" spans="1:26" s="225" customFormat="1" ht="47.25" hidden="1" customHeight="1" outlineLevel="7" x14ac:dyDescent="0.2">
      <c r="A661" s="221"/>
      <c r="B661" s="227"/>
      <c r="C661" s="248"/>
      <c r="D661" s="248"/>
      <c r="E661" s="254"/>
      <c r="F661" s="265"/>
      <c r="G661" s="270"/>
      <c r="H661" s="270"/>
      <c r="I661" s="406" t="s">
        <v>82</v>
      </c>
      <c r="J661" s="346" t="s">
        <v>257</v>
      </c>
      <c r="K661" s="346">
        <v>1</v>
      </c>
      <c r="L661" s="347">
        <f t="shared" si="106"/>
        <v>0</v>
      </c>
      <c r="M661" s="348"/>
      <c r="N661" s="353">
        <f t="shared" si="100"/>
        <v>0</v>
      </c>
      <c r="O661" s="350">
        <v>0</v>
      </c>
      <c r="P661" s="350"/>
      <c r="Q661" s="351">
        <v>1.4014410626766219E-6</v>
      </c>
      <c r="R661" s="352">
        <f t="shared" si="107"/>
        <v>0</v>
      </c>
      <c r="T661" s="226">
        <f t="shared" si="99"/>
        <v>0</v>
      </c>
      <c r="Y661" s="199"/>
      <c r="Z661" s="199"/>
    </row>
    <row r="662" spans="1:26" s="225" customFormat="1" ht="47.25" hidden="1" customHeight="1" outlineLevel="7" x14ac:dyDescent="0.2">
      <c r="A662" s="221"/>
      <c r="B662" s="227"/>
      <c r="C662" s="248"/>
      <c r="D662" s="248"/>
      <c r="E662" s="254"/>
      <c r="F662" s="265"/>
      <c r="G662" s="270"/>
      <c r="H662" s="270"/>
      <c r="I662" s="406" t="s">
        <v>293</v>
      </c>
      <c r="J662" s="346" t="s">
        <v>256</v>
      </c>
      <c r="K662" s="346">
        <v>1</v>
      </c>
      <c r="L662" s="347">
        <f t="shared" si="106"/>
        <v>0</v>
      </c>
      <c r="M662" s="348"/>
      <c r="N662" s="353">
        <f t="shared" si="100"/>
        <v>0</v>
      </c>
      <c r="O662" s="350">
        <v>0</v>
      </c>
      <c r="P662" s="350"/>
      <c r="Q662" s="351">
        <v>1.8685880835688293E-6</v>
      </c>
      <c r="R662" s="352">
        <f t="shared" si="107"/>
        <v>0</v>
      </c>
      <c r="T662" s="226">
        <f t="shared" si="99"/>
        <v>0</v>
      </c>
      <c r="Y662" s="199"/>
      <c r="Z662" s="199"/>
    </row>
    <row r="663" spans="1:26" s="225" customFormat="1" ht="47.25" hidden="1" customHeight="1" outlineLevel="7" x14ac:dyDescent="0.2">
      <c r="A663" s="221"/>
      <c r="B663" s="227"/>
      <c r="C663" s="248"/>
      <c r="D663" s="248"/>
      <c r="E663" s="254"/>
      <c r="F663" s="265"/>
      <c r="G663" s="270"/>
      <c r="H663" s="270"/>
      <c r="I663" s="406" t="s">
        <v>294</v>
      </c>
      <c r="J663" s="346" t="s">
        <v>257</v>
      </c>
      <c r="K663" s="346">
        <v>1</v>
      </c>
      <c r="L663" s="347">
        <f t="shared" si="106"/>
        <v>0</v>
      </c>
      <c r="M663" s="348"/>
      <c r="N663" s="353">
        <f t="shared" si="100"/>
        <v>0</v>
      </c>
      <c r="O663" s="350">
        <v>0</v>
      </c>
      <c r="P663" s="350"/>
      <c r="Q663" s="351">
        <v>4.6714702089220732E-7</v>
      </c>
      <c r="R663" s="352">
        <f t="shared" si="107"/>
        <v>0</v>
      </c>
      <c r="T663" s="226">
        <f t="shared" si="99"/>
        <v>0</v>
      </c>
      <c r="Y663" s="199"/>
      <c r="Z663" s="199"/>
    </row>
    <row r="664" spans="1:26" s="225" customFormat="1" ht="47.25" hidden="1" customHeight="1" outlineLevel="5" x14ac:dyDescent="0.2">
      <c r="A664" s="221"/>
      <c r="B664" s="227"/>
      <c r="C664" s="248"/>
      <c r="D664" s="248"/>
      <c r="E664" s="254"/>
      <c r="F664" s="265"/>
      <c r="G664" s="270"/>
      <c r="H664" s="270"/>
      <c r="I664" s="409" t="s">
        <v>131</v>
      </c>
      <c r="J664" s="365"/>
      <c r="K664" s="365"/>
      <c r="L664" s="366">
        <f t="shared" si="106"/>
        <v>0</v>
      </c>
      <c r="M664" s="367"/>
      <c r="N664" s="365">
        <f t="shared" si="100"/>
        <v>0</v>
      </c>
      <c r="O664" s="378"/>
      <c r="P664" s="378"/>
      <c r="Q664" s="369">
        <v>9.3429404178441457E-6</v>
      </c>
      <c r="R664" s="370">
        <f>SUMPRODUCT(R665:R671,Q665:Q671)/Q664</f>
        <v>0</v>
      </c>
      <c r="T664" s="226">
        <f t="shared" si="99"/>
        <v>0</v>
      </c>
      <c r="Y664" s="199"/>
      <c r="Z664" s="199"/>
    </row>
    <row r="665" spans="1:26" s="225" customFormat="1" ht="47.25" hidden="1" customHeight="1" outlineLevel="7" x14ac:dyDescent="0.2">
      <c r="A665" s="221"/>
      <c r="B665" s="227"/>
      <c r="C665" s="248"/>
      <c r="D665" s="248"/>
      <c r="E665" s="254"/>
      <c r="F665" s="265"/>
      <c r="G665" s="270"/>
      <c r="H665" s="270"/>
      <c r="I665" s="406" t="s">
        <v>291</v>
      </c>
      <c r="J665" s="346" t="s">
        <v>256</v>
      </c>
      <c r="K665" s="346">
        <v>1</v>
      </c>
      <c r="L665" s="347">
        <f t="shared" si="106"/>
        <v>0</v>
      </c>
      <c r="M665" s="348"/>
      <c r="N665" s="353">
        <f t="shared" si="100"/>
        <v>0</v>
      </c>
      <c r="O665" s="350">
        <v>0</v>
      </c>
      <c r="P665" s="350"/>
      <c r="Q665" s="351">
        <v>4.6714702089220732E-7</v>
      </c>
      <c r="R665" s="352">
        <f t="shared" ref="R665:R671" si="108">O665/K665</f>
        <v>0</v>
      </c>
      <c r="T665" s="226">
        <f t="shared" si="99"/>
        <v>0</v>
      </c>
      <c r="Y665" s="199"/>
      <c r="Z665" s="199"/>
    </row>
    <row r="666" spans="1:26" s="225" customFormat="1" ht="47.25" hidden="1" customHeight="1" outlineLevel="7" x14ac:dyDescent="0.2">
      <c r="A666" s="221"/>
      <c r="B666" s="227"/>
      <c r="C666" s="248"/>
      <c r="D666" s="248"/>
      <c r="E666" s="254"/>
      <c r="F666" s="265"/>
      <c r="G666" s="270"/>
      <c r="H666" s="270"/>
      <c r="I666" s="406" t="s">
        <v>292</v>
      </c>
      <c r="J666" s="346" t="s">
        <v>257</v>
      </c>
      <c r="K666" s="346">
        <v>1</v>
      </c>
      <c r="L666" s="347">
        <f t="shared" si="106"/>
        <v>0</v>
      </c>
      <c r="M666" s="348"/>
      <c r="N666" s="353">
        <f t="shared" si="100"/>
        <v>0</v>
      </c>
      <c r="O666" s="350">
        <v>0</v>
      </c>
      <c r="P666" s="350"/>
      <c r="Q666" s="351">
        <v>4.6714702089220732E-7</v>
      </c>
      <c r="R666" s="352">
        <f t="shared" si="108"/>
        <v>0</v>
      </c>
      <c r="T666" s="226">
        <f t="shared" si="99"/>
        <v>0</v>
      </c>
      <c r="Y666" s="199"/>
      <c r="Z666" s="199"/>
    </row>
    <row r="667" spans="1:26" s="225" customFormat="1" ht="47.25" hidden="1" customHeight="1" outlineLevel="7" x14ac:dyDescent="0.2">
      <c r="A667" s="221"/>
      <c r="B667" s="227"/>
      <c r="C667" s="248"/>
      <c r="D667" s="248"/>
      <c r="E667" s="254"/>
      <c r="F667" s="265"/>
      <c r="G667" s="270"/>
      <c r="H667" s="270"/>
      <c r="I667" s="406" t="s">
        <v>231</v>
      </c>
      <c r="J667" s="346" t="s">
        <v>256</v>
      </c>
      <c r="K667" s="346">
        <v>1</v>
      </c>
      <c r="L667" s="347">
        <f t="shared" si="106"/>
        <v>0</v>
      </c>
      <c r="M667" s="348"/>
      <c r="N667" s="353">
        <f t="shared" si="100"/>
        <v>0</v>
      </c>
      <c r="O667" s="350">
        <v>0</v>
      </c>
      <c r="P667" s="350"/>
      <c r="Q667" s="351">
        <v>3.2700291462454508E-6</v>
      </c>
      <c r="R667" s="352">
        <f t="shared" si="108"/>
        <v>0</v>
      </c>
      <c r="T667" s="226">
        <f t="shared" si="99"/>
        <v>0</v>
      </c>
      <c r="Y667" s="199"/>
      <c r="Z667" s="199"/>
    </row>
    <row r="668" spans="1:26" s="225" customFormat="1" ht="47.25" hidden="1" customHeight="1" outlineLevel="7" x14ac:dyDescent="0.2">
      <c r="A668" s="221"/>
      <c r="B668" s="227"/>
      <c r="C668" s="248"/>
      <c r="D668" s="248"/>
      <c r="E668" s="254"/>
      <c r="F668" s="265"/>
      <c r="G668" s="270"/>
      <c r="H668" s="270"/>
      <c r="I668" s="406" t="s">
        <v>80</v>
      </c>
      <c r="J668" s="346" t="s">
        <v>256</v>
      </c>
      <c r="K668" s="346">
        <v>1</v>
      </c>
      <c r="L668" s="347">
        <f t="shared" si="106"/>
        <v>0</v>
      </c>
      <c r="M668" s="348"/>
      <c r="N668" s="353">
        <f t="shared" si="100"/>
        <v>0</v>
      </c>
      <c r="O668" s="350">
        <v>0</v>
      </c>
      <c r="P668" s="350"/>
      <c r="Q668" s="351">
        <v>1.4014410626766219E-6</v>
      </c>
      <c r="R668" s="352">
        <f t="shared" si="108"/>
        <v>0</v>
      </c>
      <c r="T668" s="226">
        <f t="shared" si="99"/>
        <v>0</v>
      </c>
      <c r="Y668" s="199"/>
      <c r="Z668" s="199"/>
    </row>
    <row r="669" spans="1:26" s="225" customFormat="1" ht="47.25" hidden="1" customHeight="1" outlineLevel="7" x14ac:dyDescent="0.2">
      <c r="A669" s="221"/>
      <c r="B669" s="227"/>
      <c r="C669" s="248"/>
      <c r="D669" s="248"/>
      <c r="E669" s="254"/>
      <c r="F669" s="265"/>
      <c r="G669" s="270"/>
      <c r="H669" s="270"/>
      <c r="I669" s="406" t="s">
        <v>82</v>
      </c>
      <c r="J669" s="346" t="s">
        <v>257</v>
      </c>
      <c r="K669" s="346">
        <v>1</v>
      </c>
      <c r="L669" s="347">
        <f t="shared" si="106"/>
        <v>0</v>
      </c>
      <c r="M669" s="348"/>
      <c r="N669" s="353">
        <f t="shared" si="100"/>
        <v>0</v>
      </c>
      <c r="O669" s="350">
        <v>0</v>
      </c>
      <c r="P669" s="350"/>
      <c r="Q669" s="351">
        <v>1.4014410626766219E-6</v>
      </c>
      <c r="R669" s="352">
        <f t="shared" si="108"/>
        <v>0</v>
      </c>
      <c r="T669" s="226">
        <f t="shared" si="99"/>
        <v>0</v>
      </c>
      <c r="Y669" s="199"/>
      <c r="Z669" s="199"/>
    </row>
    <row r="670" spans="1:26" s="225" customFormat="1" ht="47.25" hidden="1" customHeight="1" outlineLevel="7" x14ac:dyDescent="0.2">
      <c r="A670" s="221"/>
      <c r="B670" s="227"/>
      <c r="C670" s="248"/>
      <c r="D670" s="248"/>
      <c r="E670" s="254"/>
      <c r="F670" s="265"/>
      <c r="G670" s="270"/>
      <c r="H670" s="270"/>
      <c r="I670" s="406" t="s">
        <v>293</v>
      </c>
      <c r="J670" s="346" t="s">
        <v>256</v>
      </c>
      <c r="K670" s="346">
        <v>1</v>
      </c>
      <c r="L670" s="347">
        <f t="shared" si="106"/>
        <v>0</v>
      </c>
      <c r="M670" s="348"/>
      <c r="N670" s="353">
        <f t="shared" si="100"/>
        <v>0</v>
      </c>
      <c r="O670" s="350">
        <v>0</v>
      </c>
      <c r="P670" s="350"/>
      <c r="Q670" s="351">
        <v>1.8685880835688293E-6</v>
      </c>
      <c r="R670" s="352">
        <f t="shared" si="108"/>
        <v>0</v>
      </c>
      <c r="T670" s="226">
        <f t="shared" si="99"/>
        <v>0</v>
      </c>
      <c r="Y670" s="199"/>
      <c r="Z670" s="199"/>
    </row>
    <row r="671" spans="1:26" s="225" customFormat="1" ht="47.25" hidden="1" customHeight="1" outlineLevel="7" x14ac:dyDescent="0.2">
      <c r="A671" s="221"/>
      <c r="B671" s="227"/>
      <c r="C671" s="248"/>
      <c r="D671" s="248"/>
      <c r="E671" s="254"/>
      <c r="F671" s="265"/>
      <c r="G671" s="270"/>
      <c r="H671" s="270"/>
      <c r="I671" s="406" t="s">
        <v>294</v>
      </c>
      <c r="J671" s="346" t="s">
        <v>257</v>
      </c>
      <c r="K671" s="346">
        <v>1</v>
      </c>
      <c r="L671" s="347">
        <f t="shared" si="106"/>
        <v>0</v>
      </c>
      <c r="M671" s="348"/>
      <c r="N671" s="353">
        <f t="shared" si="100"/>
        <v>0</v>
      </c>
      <c r="O671" s="350">
        <v>0</v>
      </c>
      <c r="P671" s="350"/>
      <c r="Q671" s="351">
        <v>4.6714702089220732E-7</v>
      </c>
      <c r="R671" s="352">
        <f t="shared" si="108"/>
        <v>0</v>
      </c>
      <c r="T671" s="226">
        <f t="shared" si="99"/>
        <v>0</v>
      </c>
      <c r="Y671" s="199"/>
      <c r="Z671" s="199"/>
    </row>
    <row r="672" spans="1:26" s="225" customFormat="1" ht="47.25" hidden="1" customHeight="1" outlineLevel="5" x14ac:dyDescent="0.2">
      <c r="A672" s="221"/>
      <c r="B672" s="227"/>
      <c r="C672" s="248"/>
      <c r="D672" s="248"/>
      <c r="E672" s="254"/>
      <c r="F672" s="265"/>
      <c r="G672" s="270"/>
      <c r="H672" s="270"/>
      <c r="I672" s="409" t="s">
        <v>132</v>
      </c>
      <c r="J672" s="365"/>
      <c r="K672" s="365"/>
      <c r="L672" s="366">
        <f t="shared" si="106"/>
        <v>0</v>
      </c>
      <c r="M672" s="367"/>
      <c r="N672" s="365">
        <f t="shared" si="100"/>
        <v>0</v>
      </c>
      <c r="O672" s="378"/>
      <c r="P672" s="378"/>
      <c r="Q672" s="369">
        <v>9.5343941149311172E-6</v>
      </c>
      <c r="R672" s="370">
        <f>SUMPRODUCT(R673:R679,Q673:Q679)/Q672</f>
        <v>0</v>
      </c>
      <c r="T672" s="226">
        <f t="shared" si="99"/>
        <v>0</v>
      </c>
      <c r="Y672" s="199"/>
      <c r="Z672" s="199"/>
    </row>
    <row r="673" spans="1:26" s="225" customFormat="1" ht="47.25" hidden="1" customHeight="1" outlineLevel="7" x14ac:dyDescent="0.2">
      <c r="A673" s="221"/>
      <c r="B673" s="227"/>
      <c r="C673" s="248"/>
      <c r="D673" s="248"/>
      <c r="E673" s="254"/>
      <c r="F673" s="265"/>
      <c r="G673" s="270"/>
      <c r="H673" s="270"/>
      <c r="I673" s="406" t="s">
        <v>291</v>
      </c>
      <c r="J673" s="346" t="s">
        <v>256</v>
      </c>
      <c r="K673" s="346">
        <v>1</v>
      </c>
      <c r="L673" s="347">
        <f t="shared" si="106"/>
        <v>0</v>
      </c>
      <c r="M673" s="348"/>
      <c r="N673" s="353">
        <f t="shared" si="100"/>
        <v>0</v>
      </c>
      <c r="O673" s="350">
        <v>0</v>
      </c>
      <c r="P673" s="350"/>
      <c r="Q673" s="351">
        <v>4.7671970574655587E-7</v>
      </c>
      <c r="R673" s="352">
        <f t="shared" ref="R673:R679" si="109">O673/K673</f>
        <v>0</v>
      </c>
      <c r="T673" s="226">
        <f t="shared" si="99"/>
        <v>0</v>
      </c>
      <c r="Y673" s="199"/>
      <c r="Z673" s="199"/>
    </row>
    <row r="674" spans="1:26" s="225" customFormat="1" ht="47.25" hidden="1" customHeight="1" outlineLevel="7" x14ac:dyDescent="0.2">
      <c r="A674" s="221"/>
      <c r="B674" s="227"/>
      <c r="C674" s="248"/>
      <c r="D674" s="248"/>
      <c r="E674" s="254"/>
      <c r="F674" s="265"/>
      <c r="G674" s="270"/>
      <c r="H674" s="270"/>
      <c r="I674" s="406" t="s">
        <v>292</v>
      </c>
      <c r="J674" s="346" t="s">
        <v>257</v>
      </c>
      <c r="K674" s="346">
        <v>1</v>
      </c>
      <c r="L674" s="347">
        <f t="shared" si="106"/>
        <v>0</v>
      </c>
      <c r="M674" s="348"/>
      <c r="N674" s="353">
        <f t="shared" si="100"/>
        <v>0</v>
      </c>
      <c r="O674" s="350">
        <v>0</v>
      </c>
      <c r="P674" s="350"/>
      <c r="Q674" s="351">
        <v>4.7671970574655587E-7</v>
      </c>
      <c r="R674" s="352">
        <f t="shared" si="109"/>
        <v>0</v>
      </c>
      <c r="T674" s="226">
        <f t="shared" ref="T674:T737" si="110">S674-O674</f>
        <v>0</v>
      </c>
      <c r="Y674" s="199"/>
      <c r="Z674" s="199"/>
    </row>
    <row r="675" spans="1:26" s="225" customFormat="1" ht="47.25" hidden="1" customHeight="1" outlineLevel="7" x14ac:dyDescent="0.2">
      <c r="A675" s="221"/>
      <c r="B675" s="227"/>
      <c r="C675" s="248"/>
      <c r="D675" s="248"/>
      <c r="E675" s="254"/>
      <c r="F675" s="265"/>
      <c r="G675" s="270"/>
      <c r="H675" s="270"/>
      <c r="I675" s="406" t="s">
        <v>231</v>
      </c>
      <c r="J675" s="346" t="s">
        <v>256</v>
      </c>
      <c r="K675" s="346">
        <v>1</v>
      </c>
      <c r="L675" s="347">
        <f t="shared" si="106"/>
        <v>0</v>
      </c>
      <c r="M675" s="348"/>
      <c r="N675" s="353">
        <f t="shared" si="100"/>
        <v>0</v>
      </c>
      <c r="O675" s="350">
        <v>0</v>
      </c>
      <c r="P675" s="350"/>
      <c r="Q675" s="351">
        <v>3.3370379402258909E-6</v>
      </c>
      <c r="R675" s="352">
        <f t="shared" si="109"/>
        <v>0</v>
      </c>
      <c r="T675" s="226">
        <f t="shared" si="110"/>
        <v>0</v>
      </c>
      <c r="Y675" s="199"/>
      <c r="Z675" s="199"/>
    </row>
    <row r="676" spans="1:26" s="225" customFormat="1" ht="47.25" hidden="1" customHeight="1" outlineLevel="7" x14ac:dyDescent="0.2">
      <c r="A676" s="221"/>
      <c r="B676" s="227"/>
      <c r="C676" s="248"/>
      <c r="D676" s="248"/>
      <c r="E676" s="254"/>
      <c r="F676" s="265"/>
      <c r="G676" s="270"/>
      <c r="H676" s="270"/>
      <c r="I676" s="406" t="s">
        <v>80</v>
      </c>
      <c r="J676" s="346" t="s">
        <v>256</v>
      </c>
      <c r="K676" s="346">
        <v>1</v>
      </c>
      <c r="L676" s="347">
        <f t="shared" si="106"/>
        <v>0</v>
      </c>
      <c r="M676" s="348"/>
      <c r="N676" s="353">
        <f t="shared" si="100"/>
        <v>0</v>
      </c>
      <c r="O676" s="350">
        <v>0</v>
      </c>
      <c r="P676" s="350"/>
      <c r="Q676" s="351">
        <v>1.4301591172396675E-6</v>
      </c>
      <c r="R676" s="352">
        <f t="shared" si="109"/>
        <v>0</v>
      </c>
      <c r="T676" s="226">
        <f t="shared" si="110"/>
        <v>0</v>
      </c>
      <c r="Y676" s="199"/>
      <c r="Z676" s="199"/>
    </row>
    <row r="677" spans="1:26" s="225" customFormat="1" ht="47.25" hidden="1" customHeight="1" outlineLevel="7" x14ac:dyDescent="0.2">
      <c r="A677" s="221"/>
      <c r="B677" s="227"/>
      <c r="C677" s="248"/>
      <c r="D677" s="248"/>
      <c r="E677" s="254"/>
      <c r="F677" s="265"/>
      <c r="G677" s="270"/>
      <c r="H677" s="270"/>
      <c r="I677" s="406" t="s">
        <v>82</v>
      </c>
      <c r="J677" s="346" t="s">
        <v>257</v>
      </c>
      <c r="K677" s="346">
        <v>1</v>
      </c>
      <c r="L677" s="347">
        <f t="shared" si="106"/>
        <v>0</v>
      </c>
      <c r="M677" s="348"/>
      <c r="N677" s="353">
        <f t="shared" si="100"/>
        <v>0</v>
      </c>
      <c r="O677" s="350">
        <v>0</v>
      </c>
      <c r="P677" s="350"/>
      <c r="Q677" s="351">
        <v>1.4301591172396675E-6</v>
      </c>
      <c r="R677" s="352">
        <f t="shared" si="109"/>
        <v>0</v>
      </c>
      <c r="T677" s="226">
        <f t="shared" si="110"/>
        <v>0</v>
      </c>
      <c r="Y677" s="199"/>
      <c r="Z677" s="199"/>
    </row>
    <row r="678" spans="1:26" s="225" customFormat="1" ht="47.25" hidden="1" customHeight="1" outlineLevel="7" x14ac:dyDescent="0.2">
      <c r="A678" s="221"/>
      <c r="B678" s="227"/>
      <c r="C678" s="248"/>
      <c r="D678" s="248"/>
      <c r="E678" s="254"/>
      <c r="F678" s="265"/>
      <c r="G678" s="270"/>
      <c r="H678" s="270"/>
      <c r="I678" s="406" t="s">
        <v>293</v>
      </c>
      <c r="J678" s="346" t="s">
        <v>256</v>
      </c>
      <c r="K678" s="346">
        <v>1</v>
      </c>
      <c r="L678" s="347">
        <f t="shared" si="106"/>
        <v>0</v>
      </c>
      <c r="M678" s="348"/>
      <c r="N678" s="353">
        <f t="shared" ref="N678:N741" si="111">O678-L678</f>
        <v>0</v>
      </c>
      <c r="O678" s="350">
        <v>0</v>
      </c>
      <c r="P678" s="350"/>
      <c r="Q678" s="351">
        <v>1.9068788229862235E-6</v>
      </c>
      <c r="R678" s="352">
        <f t="shared" si="109"/>
        <v>0</v>
      </c>
      <c r="T678" s="226">
        <f t="shared" si="110"/>
        <v>0</v>
      </c>
      <c r="Y678" s="199"/>
      <c r="Z678" s="199"/>
    </row>
    <row r="679" spans="1:26" s="225" customFormat="1" ht="47.25" hidden="1" customHeight="1" outlineLevel="7" x14ac:dyDescent="0.2">
      <c r="A679" s="221"/>
      <c r="B679" s="227"/>
      <c r="C679" s="248"/>
      <c r="D679" s="248"/>
      <c r="E679" s="254"/>
      <c r="F679" s="265"/>
      <c r="G679" s="270"/>
      <c r="H679" s="270"/>
      <c r="I679" s="406" t="s">
        <v>294</v>
      </c>
      <c r="J679" s="346" t="s">
        <v>257</v>
      </c>
      <c r="K679" s="346">
        <v>1</v>
      </c>
      <c r="L679" s="347">
        <f t="shared" si="106"/>
        <v>0</v>
      </c>
      <c r="M679" s="348"/>
      <c r="N679" s="353">
        <f t="shared" si="111"/>
        <v>0</v>
      </c>
      <c r="O679" s="350">
        <v>0</v>
      </c>
      <c r="P679" s="350"/>
      <c r="Q679" s="351">
        <v>4.7671970574655587E-7</v>
      </c>
      <c r="R679" s="352">
        <f t="shared" si="109"/>
        <v>0</v>
      </c>
      <c r="T679" s="226">
        <f t="shared" si="110"/>
        <v>0</v>
      </c>
      <c r="Y679" s="199"/>
      <c r="Z679" s="199"/>
    </row>
    <row r="680" spans="1:26" s="225" customFormat="1" ht="47.25" hidden="1" customHeight="1" outlineLevel="5" x14ac:dyDescent="0.2">
      <c r="A680" s="221"/>
      <c r="B680" s="227"/>
      <c r="C680" s="248"/>
      <c r="D680" s="248"/>
      <c r="E680" s="254"/>
      <c r="F680" s="265"/>
      <c r="G680" s="270"/>
      <c r="H680" s="270"/>
      <c r="I680" s="409" t="s">
        <v>133</v>
      </c>
      <c r="J680" s="365"/>
      <c r="K680" s="365"/>
      <c r="L680" s="366">
        <f t="shared" si="106"/>
        <v>0</v>
      </c>
      <c r="M680" s="367"/>
      <c r="N680" s="365">
        <f t="shared" si="111"/>
        <v>0</v>
      </c>
      <c r="O680" s="378"/>
      <c r="P680" s="378"/>
      <c r="Q680" s="369">
        <v>4.5948887300872854E-4</v>
      </c>
      <c r="R680" s="370">
        <f>SUMPRODUCT(R681:R687,Q681:Q687)/Q680</f>
        <v>0</v>
      </c>
      <c r="T680" s="226">
        <f t="shared" si="110"/>
        <v>0</v>
      </c>
      <c r="Y680" s="199"/>
      <c r="Z680" s="199"/>
    </row>
    <row r="681" spans="1:26" s="225" customFormat="1" ht="47.25" hidden="1" customHeight="1" outlineLevel="7" x14ac:dyDescent="0.2">
      <c r="A681" s="221"/>
      <c r="B681" s="227"/>
      <c r="C681" s="248"/>
      <c r="D681" s="248"/>
      <c r="E681" s="254"/>
      <c r="F681" s="265"/>
      <c r="G681" s="270"/>
      <c r="H681" s="270"/>
      <c r="I681" s="406" t="s">
        <v>291</v>
      </c>
      <c r="J681" s="346" t="s">
        <v>256</v>
      </c>
      <c r="K681" s="346">
        <v>1</v>
      </c>
      <c r="L681" s="347">
        <f t="shared" si="106"/>
        <v>0</v>
      </c>
      <c r="M681" s="348"/>
      <c r="N681" s="353">
        <f t="shared" si="111"/>
        <v>0</v>
      </c>
      <c r="O681" s="350">
        <v>0</v>
      </c>
      <c r="P681" s="350"/>
      <c r="Q681" s="351">
        <v>2.297444365043643E-5</v>
      </c>
      <c r="R681" s="352">
        <f t="shared" ref="R681:R687" si="112">O681/K681</f>
        <v>0</v>
      </c>
      <c r="T681" s="226">
        <f t="shared" si="110"/>
        <v>0</v>
      </c>
      <c r="Y681" s="199"/>
      <c r="Z681" s="199"/>
    </row>
    <row r="682" spans="1:26" s="225" customFormat="1" ht="47.25" hidden="1" customHeight="1" outlineLevel="7" x14ac:dyDescent="0.2">
      <c r="A682" s="221"/>
      <c r="B682" s="227"/>
      <c r="C682" s="248"/>
      <c r="D682" s="248"/>
      <c r="E682" s="254"/>
      <c r="F682" s="265"/>
      <c r="G682" s="270"/>
      <c r="H682" s="270"/>
      <c r="I682" s="406" t="s">
        <v>292</v>
      </c>
      <c r="J682" s="346" t="s">
        <v>257</v>
      </c>
      <c r="K682" s="346">
        <v>1</v>
      </c>
      <c r="L682" s="347">
        <f t="shared" si="106"/>
        <v>0</v>
      </c>
      <c r="M682" s="348"/>
      <c r="N682" s="353">
        <f t="shared" si="111"/>
        <v>0</v>
      </c>
      <c r="O682" s="350">
        <v>0</v>
      </c>
      <c r="P682" s="350"/>
      <c r="Q682" s="351">
        <v>2.297444365043643E-5</v>
      </c>
      <c r="R682" s="352">
        <f t="shared" si="112"/>
        <v>0</v>
      </c>
      <c r="T682" s="226">
        <f t="shared" si="110"/>
        <v>0</v>
      </c>
      <c r="Y682" s="199"/>
      <c r="Z682" s="199"/>
    </row>
    <row r="683" spans="1:26" s="225" customFormat="1" ht="47.25" hidden="1" customHeight="1" outlineLevel="7" x14ac:dyDescent="0.2">
      <c r="A683" s="221"/>
      <c r="B683" s="227"/>
      <c r="C683" s="248"/>
      <c r="D683" s="248"/>
      <c r="E683" s="254"/>
      <c r="F683" s="265"/>
      <c r="G683" s="270"/>
      <c r="H683" s="270"/>
      <c r="I683" s="406" t="s">
        <v>231</v>
      </c>
      <c r="J683" s="346" t="s">
        <v>256</v>
      </c>
      <c r="K683" s="346">
        <v>1</v>
      </c>
      <c r="L683" s="347">
        <f t="shared" si="106"/>
        <v>0</v>
      </c>
      <c r="M683" s="348"/>
      <c r="N683" s="353">
        <f t="shared" si="111"/>
        <v>0</v>
      </c>
      <c r="O683" s="350">
        <v>0</v>
      </c>
      <c r="P683" s="350"/>
      <c r="Q683" s="351">
        <v>1.6082110555305497E-4</v>
      </c>
      <c r="R683" s="352">
        <f t="shared" si="112"/>
        <v>0</v>
      </c>
      <c r="T683" s="226">
        <f t="shared" si="110"/>
        <v>0</v>
      </c>
      <c r="Y683" s="199"/>
      <c r="Z683" s="199"/>
    </row>
    <row r="684" spans="1:26" s="225" customFormat="1" ht="47.25" hidden="1" customHeight="1" outlineLevel="7" x14ac:dyDescent="0.2">
      <c r="A684" s="221"/>
      <c r="B684" s="227"/>
      <c r="C684" s="248"/>
      <c r="D684" s="248"/>
      <c r="E684" s="254"/>
      <c r="F684" s="265"/>
      <c r="G684" s="270"/>
      <c r="H684" s="270"/>
      <c r="I684" s="406" t="s">
        <v>80</v>
      </c>
      <c r="J684" s="346" t="s">
        <v>256</v>
      </c>
      <c r="K684" s="346">
        <v>1</v>
      </c>
      <c r="L684" s="347">
        <f t="shared" si="106"/>
        <v>0</v>
      </c>
      <c r="M684" s="348"/>
      <c r="N684" s="353">
        <f t="shared" si="111"/>
        <v>0</v>
      </c>
      <c r="O684" s="350">
        <v>0</v>
      </c>
      <c r="P684" s="350"/>
      <c r="Q684" s="351">
        <v>6.8923330951309276E-5</v>
      </c>
      <c r="R684" s="352">
        <f t="shared" si="112"/>
        <v>0</v>
      </c>
      <c r="T684" s="226">
        <f t="shared" si="110"/>
        <v>0</v>
      </c>
      <c r="Y684" s="199"/>
      <c r="Z684" s="199"/>
    </row>
    <row r="685" spans="1:26" s="225" customFormat="1" ht="47.25" hidden="1" customHeight="1" outlineLevel="7" x14ac:dyDescent="0.2">
      <c r="A685" s="221"/>
      <c r="B685" s="227"/>
      <c r="C685" s="248"/>
      <c r="D685" s="248"/>
      <c r="E685" s="254"/>
      <c r="F685" s="265"/>
      <c r="G685" s="270"/>
      <c r="H685" s="270"/>
      <c r="I685" s="406" t="s">
        <v>82</v>
      </c>
      <c r="J685" s="346" t="s">
        <v>257</v>
      </c>
      <c r="K685" s="346">
        <v>1</v>
      </c>
      <c r="L685" s="347">
        <f t="shared" si="106"/>
        <v>0</v>
      </c>
      <c r="M685" s="348"/>
      <c r="N685" s="353">
        <f t="shared" si="111"/>
        <v>0</v>
      </c>
      <c r="O685" s="350">
        <v>0</v>
      </c>
      <c r="P685" s="350"/>
      <c r="Q685" s="351">
        <v>6.8923330951309276E-5</v>
      </c>
      <c r="R685" s="352">
        <f t="shared" si="112"/>
        <v>0</v>
      </c>
      <c r="T685" s="226">
        <f t="shared" si="110"/>
        <v>0</v>
      </c>
      <c r="Y685" s="199"/>
      <c r="Z685" s="199"/>
    </row>
    <row r="686" spans="1:26" s="225" customFormat="1" ht="47.25" hidden="1" customHeight="1" outlineLevel="7" x14ac:dyDescent="0.2">
      <c r="A686" s="221"/>
      <c r="B686" s="227"/>
      <c r="C686" s="248"/>
      <c r="D686" s="248"/>
      <c r="E686" s="254"/>
      <c r="F686" s="265"/>
      <c r="G686" s="270"/>
      <c r="H686" s="270"/>
      <c r="I686" s="406" t="s">
        <v>293</v>
      </c>
      <c r="J686" s="346" t="s">
        <v>256</v>
      </c>
      <c r="K686" s="346">
        <v>1</v>
      </c>
      <c r="L686" s="347">
        <f t="shared" si="106"/>
        <v>0</v>
      </c>
      <c r="M686" s="348"/>
      <c r="N686" s="353">
        <f t="shared" si="111"/>
        <v>0</v>
      </c>
      <c r="O686" s="350">
        <v>0</v>
      </c>
      <c r="P686" s="350"/>
      <c r="Q686" s="351">
        <v>9.1897774601745719E-5</v>
      </c>
      <c r="R686" s="352">
        <f t="shared" si="112"/>
        <v>0</v>
      </c>
      <c r="T686" s="226">
        <f t="shared" si="110"/>
        <v>0</v>
      </c>
      <c r="Y686" s="199"/>
      <c r="Z686" s="199"/>
    </row>
    <row r="687" spans="1:26" s="225" customFormat="1" ht="47.25" hidden="1" customHeight="1" outlineLevel="7" x14ac:dyDescent="0.2">
      <c r="A687" s="221"/>
      <c r="B687" s="227"/>
      <c r="C687" s="248"/>
      <c r="D687" s="248"/>
      <c r="E687" s="254"/>
      <c r="F687" s="265"/>
      <c r="G687" s="270"/>
      <c r="H687" s="270"/>
      <c r="I687" s="406" t="s">
        <v>294</v>
      </c>
      <c r="J687" s="346" t="s">
        <v>257</v>
      </c>
      <c r="K687" s="346">
        <v>1</v>
      </c>
      <c r="L687" s="347">
        <f t="shared" si="106"/>
        <v>0</v>
      </c>
      <c r="M687" s="348"/>
      <c r="N687" s="353">
        <f t="shared" si="111"/>
        <v>0</v>
      </c>
      <c r="O687" s="350">
        <v>0</v>
      </c>
      <c r="P687" s="350"/>
      <c r="Q687" s="351">
        <v>2.297444365043643E-5</v>
      </c>
      <c r="R687" s="352">
        <f t="shared" si="112"/>
        <v>0</v>
      </c>
      <c r="T687" s="226">
        <f t="shared" si="110"/>
        <v>0</v>
      </c>
      <c r="Y687" s="199"/>
      <c r="Z687" s="199"/>
    </row>
    <row r="688" spans="1:26" s="225" customFormat="1" ht="47.25" hidden="1" customHeight="1" outlineLevel="5" x14ac:dyDescent="0.2">
      <c r="A688" s="221"/>
      <c r="B688" s="227"/>
      <c r="C688" s="248"/>
      <c r="D688" s="248"/>
      <c r="E688" s="254"/>
      <c r="F688" s="265"/>
      <c r="G688" s="270"/>
      <c r="H688" s="270"/>
      <c r="I688" s="409" t="s">
        <v>134</v>
      </c>
      <c r="J688" s="365"/>
      <c r="K688" s="365"/>
      <c r="L688" s="366">
        <f t="shared" si="106"/>
        <v>0</v>
      </c>
      <c r="M688" s="367"/>
      <c r="N688" s="365">
        <f t="shared" si="111"/>
        <v>0</v>
      </c>
      <c r="O688" s="378"/>
      <c r="P688" s="378"/>
      <c r="Q688" s="369">
        <v>4.5948887300872854E-4</v>
      </c>
      <c r="R688" s="370">
        <f>SUMPRODUCT(R689:R695,Q689:Q695)/Q688</f>
        <v>0</v>
      </c>
      <c r="T688" s="226">
        <f t="shared" si="110"/>
        <v>0</v>
      </c>
      <c r="Y688" s="199"/>
      <c r="Z688" s="199"/>
    </row>
    <row r="689" spans="1:26" s="225" customFormat="1" ht="47.25" hidden="1" customHeight="1" outlineLevel="7" x14ac:dyDescent="0.2">
      <c r="A689" s="221"/>
      <c r="B689" s="227"/>
      <c r="C689" s="248"/>
      <c r="D689" s="248"/>
      <c r="E689" s="254"/>
      <c r="F689" s="265"/>
      <c r="G689" s="270"/>
      <c r="H689" s="270"/>
      <c r="I689" s="406" t="s">
        <v>291</v>
      </c>
      <c r="J689" s="346" t="s">
        <v>256</v>
      </c>
      <c r="K689" s="346">
        <v>1</v>
      </c>
      <c r="L689" s="347">
        <f t="shared" si="106"/>
        <v>0</v>
      </c>
      <c r="M689" s="348"/>
      <c r="N689" s="353">
        <f t="shared" si="111"/>
        <v>0</v>
      </c>
      <c r="O689" s="350">
        <v>0</v>
      </c>
      <c r="P689" s="350"/>
      <c r="Q689" s="351">
        <v>2.297444365043643E-5</v>
      </c>
      <c r="R689" s="352">
        <f t="shared" ref="R689:R695" si="113">O689/K689</f>
        <v>0</v>
      </c>
      <c r="T689" s="226">
        <f t="shared" si="110"/>
        <v>0</v>
      </c>
      <c r="Y689" s="199"/>
      <c r="Z689" s="199"/>
    </row>
    <row r="690" spans="1:26" s="225" customFormat="1" ht="47.25" hidden="1" customHeight="1" outlineLevel="7" x14ac:dyDescent="0.2">
      <c r="A690" s="221"/>
      <c r="B690" s="227"/>
      <c r="C690" s="248"/>
      <c r="D690" s="248"/>
      <c r="E690" s="254"/>
      <c r="F690" s="265"/>
      <c r="G690" s="270"/>
      <c r="H690" s="270"/>
      <c r="I690" s="406" t="s">
        <v>292</v>
      </c>
      <c r="J690" s="346" t="s">
        <v>257</v>
      </c>
      <c r="K690" s="346">
        <v>1</v>
      </c>
      <c r="L690" s="347">
        <f t="shared" si="106"/>
        <v>0</v>
      </c>
      <c r="M690" s="348"/>
      <c r="N690" s="353">
        <f t="shared" si="111"/>
        <v>0</v>
      </c>
      <c r="O690" s="350">
        <v>0</v>
      </c>
      <c r="P690" s="350"/>
      <c r="Q690" s="351">
        <v>2.297444365043643E-5</v>
      </c>
      <c r="R690" s="352">
        <f t="shared" si="113"/>
        <v>0</v>
      </c>
      <c r="T690" s="226">
        <f t="shared" si="110"/>
        <v>0</v>
      </c>
      <c r="Y690" s="199"/>
      <c r="Z690" s="199"/>
    </row>
    <row r="691" spans="1:26" s="225" customFormat="1" ht="47.25" hidden="1" customHeight="1" outlineLevel="7" x14ac:dyDescent="0.2">
      <c r="A691" s="221"/>
      <c r="B691" s="227"/>
      <c r="C691" s="248"/>
      <c r="D691" s="248"/>
      <c r="E691" s="254"/>
      <c r="F691" s="265"/>
      <c r="G691" s="270"/>
      <c r="H691" s="270"/>
      <c r="I691" s="406" t="s">
        <v>231</v>
      </c>
      <c r="J691" s="346" t="s">
        <v>256</v>
      </c>
      <c r="K691" s="346">
        <v>1</v>
      </c>
      <c r="L691" s="347">
        <f t="shared" si="106"/>
        <v>0</v>
      </c>
      <c r="M691" s="348"/>
      <c r="N691" s="353">
        <f t="shared" si="111"/>
        <v>0</v>
      </c>
      <c r="O691" s="350">
        <v>0</v>
      </c>
      <c r="P691" s="350"/>
      <c r="Q691" s="351">
        <v>1.6082110555305497E-4</v>
      </c>
      <c r="R691" s="352">
        <f t="shared" si="113"/>
        <v>0</v>
      </c>
      <c r="T691" s="226">
        <f t="shared" si="110"/>
        <v>0</v>
      </c>
      <c r="Y691" s="199"/>
      <c r="Z691" s="199"/>
    </row>
    <row r="692" spans="1:26" s="225" customFormat="1" ht="47.25" hidden="1" customHeight="1" outlineLevel="7" x14ac:dyDescent="0.2">
      <c r="A692" s="221"/>
      <c r="B692" s="227"/>
      <c r="C692" s="248"/>
      <c r="D692" s="248"/>
      <c r="E692" s="254"/>
      <c r="F692" s="265"/>
      <c r="G692" s="270"/>
      <c r="H692" s="270"/>
      <c r="I692" s="406" t="s">
        <v>80</v>
      </c>
      <c r="J692" s="346" t="s">
        <v>256</v>
      </c>
      <c r="K692" s="346">
        <v>1</v>
      </c>
      <c r="L692" s="347">
        <f t="shared" si="106"/>
        <v>0</v>
      </c>
      <c r="M692" s="348"/>
      <c r="N692" s="353">
        <f t="shared" si="111"/>
        <v>0</v>
      </c>
      <c r="O692" s="350">
        <v>0</v>
      </c>
      <c r="P692" s="350"/>
      <c r="Q692" s="351">
        <v>6.8923330951309276E-5</v>
      </c>
      <c r="R692" s="352">
        <f t="shared" si="113"/>
        <v>0</v>
      </c>
      <c r="T692" s="226">
        <f t="shared" si="110"/>
        <v>0</v>
      </c>
      <c r="Y692" s="199"/>
      <c r="Z692" s="199"/>
    </row>
    <row r="693" spans="1:26" s="225" customFormat="1" ht="47.25" hidden="1" customHeight="1" outlineLevel="7" x14ac:dyDescent="0.2">
      <c r="A693" s="221"/>
      <c r="B693" s="227"/>
      <c r="C693" s="248"/>
      <c r="D693" s="248"/>
      <c r="E693" s="254"/>
      <c r="F693" s="265"/>
      <c r="G693" s="270"/>
      <c r="H693" s="270"/>
      <c r="I693" s="406" t="s">
        <v>82</v>
      </c>
      <c r="J693" s="346" t="s">
        <v>257</v>
      </c>
      <c r="K693" s="346">
        <v>1</v>
      </c>
      <c r="L693" s="347">
        <f t="shared" si="106"/>
        <v>0</v>
      </c>
      <c r="M693" s="348"/>
      <c r="N693" s="353">
        <f t="shared" si="111"/>
        <v>0</v>
      </c>
      <c r="O693" s="350">
        <v>0</v>
      </c>
      <c r="P693" s="350"/>
      <c r="Q693" s="351">
        <v>6.8923330951309276E-5</v>
      </c>
      <c r="R693" s="352">
        <f t="shared" si="113"/>
        <v>0</v>
      </c>
      <c r="T693" s="226">
        <f t="shared" si="110"/>
        <v>0</v>
      </c>
      <c r="Y693" s="199"/>
      <c r="Z693" s="199"/>
    </row>
    <row r="694" spans="1:26" s="225" customFormat="1" ht="47.25" hidden="1" customHeight="1" outlineLevel="7" x14ac:dyDescent="0.2">
      <c r="A694" s="221"/>
      <c r="B694" s="227"/>
      <c r="C694" s="248"/>
      <c r="D694" s="248"/>
      <c r="E694" s="254"/>
      <c r="F694" s="265"/>
      <c r="G694" s="270"/>
      <c r="H694" s="270"/>
      <c r="I694" s="406" t="s">
        <v>293</v>
      </c>
      <c r="J694" s="346" t="s">
        <v>256</v>
      </c>
      <c r="K694" s="346">
        <v>1</v>
      </c>
      <c r="L694" s="347">
        <f t="shared" si="106"/>
        <v>0</v>
      </c>
      <c r="M694" s="348"/>
      <c r="N694" s="353">
        <f t="shared" si="111"/>
        <v>0</v>
      </c>
      <c r="O694" s="350">
        <v>0</v>
      </c>
      <c r="P694" s="350"/>
      <c r="Q694" s="351">
        <v>9.1897774601745719E-5</v>
      </c>
      <c r="R694" s="352">
        <f t="shared" si="113"/>
        <v>0</v>
      </c>
      <c r="T694" s="226">
        <f t="shared" si="110"/>
        <v>0</v>
      </c>
      <c r="Y694" s="199"/>
      <c r="Z694" s="199"/>
    </row>
    <row r="695" spans="1:26" s="225" customFormat="1" ht="47.25" hidden="1" customHeight="1" outlineLevel="7" x14ac:dyDescent="0.2">
      <c r="A695" s="221"/>
      <c r="B695" s="227"/>
      <c r="C695" s="248"/>
      <c r="D695" s="248"/>
      <c r="E695" s="254"/>
      <c r="F695" s="265"/>
      <c r="G695" s="270"/>
      <c r="H695" s="270"/>
      <c r="I695" s="406" t="s">
        <v>294</v>
      </c>
      <c r="J695" s="346" t="s">
        <v>257</v>
      </c>
      <c r="K695" s="346">
        <v>1</v>
      </c>
      <c r="L695" s="347">
        <f t="shared" si="106"/>
        <v>0</v>
      </c>
      <c r="M695" s="348"/>
      <c r="N695" s="353">
        <f t="shared" si="111"/>
        <v>0</v>
      </c>
      <c r="O695" s="350">
        <v>0</v>
      </c>
      <c r="P695" s="350"/>
      <c r="Q695" s="351">
        <v>2.297444365043643E-5</v>
      </c>
      <c r="R695" s="352">
        <f t="shared" si="113"/>
        <v>0</v>
      </c>
      <c r="T695" s="226">
        <f t="shared" si="110"/>
        <v>0</v>
      </c>
      <c r="Y695" s="199"/>
      <c r="Z695" s="199"/>
    </row>
    <row r="696" spans="1:26" s="225" customFormat="1" ht="47.25" hidden="1" customHeight="1" outlineLevel="5" x14ac:dyDescent="0.2">
      <c r="A696" s="221"/>
      <c r="B696" s="227"/>
      <c r="C696" s="248"/>
      <c r="D696" s="248"/>
      <c r="E696" s="254"/>
      <c r="F696" s="265"/>
      <c r="G696" s="270"/>
      <c r="H696" s="270"/>
      <c r="I696" s="409" t="s">
        <v>135</v>
      </c>
      <c r="J696" s="365"/>
      <c r="K696" s="365"/>
      <c r="L696" s="366">
        <f t="shared" si="106"/>
        <v>0</v>
      </c>
      <c r="M696" s="367"/>
      <c r="N696" s="365">
        <f t="shared" si="111"/>
        <v>0</v>
      </c>
      <c r="O696" s="378"/>
      <c r="P696" s="378"/>
      <c r="Q696" s="369">
        <v>4.5948887300872854E-4</v>
      </c>
      <c r="R696" s="370">
        <f>SUMPRODUCT(R697:R703,Q697:Q703)/Q696</f>
        <v>0</v>
      </c>
      <c r="T696" s="226">
        <f t="shared" si="110"/>
        <v>0</v>
      </c>
      <c r="Y696" s="199"/>
      <c r="Z696" s="199"/>
    </row>
    <row r="697" spans="1:26" s="225" customFormat="1" ht="47.25" hidden="1" customHeight="1" outlineLevel="7" x14ac:dyDescent="0.2">
      <c r="A697" s="221"/>
      <c r="B697" s="227"/>
      <c r="C697" s="248"/>
      <c r="D697" s="248"/>
      <c r="E697" s="254"/>
      <c r="F697" s="265"/>
      <c r="G697" s="270"/>
      <c r="H697" s="270"/>
      <c r="I697" s="406" t="s">
        <v>291</v>
      </c>
      <c r="J697" s="346" t="s">
        <v>256</v>
      </c>
      <c r="K697" s="346">
        <v>1</v>
      </c>
      <c r="L697" s="347">
        <f t="shared" si="106"/>
        <v>0</v>
      </c>
      <c r="M697" s="348"/>
      <c r="N697" s="353">
        <f t="shared" si="111"/>
        <v>0</v>
      </c>
      <c r="O697" s="350">
        <v>0</v>
      </c>
      <c r="P697" s="350"/>
      <c r="Q697" s="351">
        <v>2.297444365043643E-5</v>
      </c>
      <c r="R697" s="352">
        <f t="shared" ref="R697:R703" si="114">O697/K697</f>
        <v>0</v>
      </c>
      <c r="T697" s="226">
        <f t="shared" si="110"/>
        <v>0</v>
      </c>
      <c r="Y697" s="199"/>
      <c r="Z697" s="199"/>
    </row>
    <row r="698" spans="1:26" s="225" customFormat="1" ht="47.25" hidden="1" customHeight="1" outlineLevel="7" x14ac:dyDescent="0.2">
      <c r="A698" s="221"/>
      <c r="B698" s="227"/>
      <c r="C698" s="248"/>
      <c r="D698" s="248"/>
      <c r="E698" s="254"/>
      <c r="F698" s="265"/>
      <c r="G698" s="270"/>
      <c r="H698" s="270"/>
      <c r="I698" s="406" t="s">
        <v>292</v>
      </c>
      <c r="J698" s="346" t="s">
        <v>257</v>
      </c>
      <c r="K698" s="346">
        <v>1</v>
      </c>
      <c r="L698" s="347">
        <f t="shared" si="106"/>
        <v>0</v>
      </c>
      <c r="M698" s="348"/>
      <c r="N698" s="353">
        <f t="shared" si="111"/>
        <v>0</v>
      </c>
      <c r="O698" s="350">
        <v>0</v>
      </c>
      <c r="P698" s="350"/>
      <c r="Q698" s="351">
        <v>2.297444365043643E-5</v>
      </c>
      <c r="R698" s="352">
        <f t="shared" si="114"/>
        <v>0</v>
      </c>
      <c r="T698" s="226">
        <f t="shared" si="110"/>
        <v>0</v>
      </c>
      <c r="Y698" s="199"/>
      <c r="Z698" s="199"/>
    </row>
    <row r="699" spans="1:26" s="225" customFormat="1" ht="47.25" hidden="1" customHeight="1" outlineLevel="7" x14ac:dyDescent="0.2">
      <c r="A699" s="221"/>
      <c r="B699" s="227"/>
      <c r="C699" s="248"/>
      <c r="D699" s="248"/>
      <c r="E699" s="254"/>
      <c r="F699" s="265"/>
      <c r="G699" s="270"/>
      <c r="H699" s="270"/>
      <c r="I699" s="406" t="s">
        <v>231</v>
      </c>
      <c r="J699" s="346" t="s">
        <v>256</v>
      </c>
      <c r="K699" s="346">
        <v>1</v>
      </c>
      <c r="L699" s="347">
        <f t="shared" si="106"/>
        <v>0</v>
      </c>
      <c r="M699" s="348"/>
      <c r="N699" s="353">
        <f t="shared" si="111"/>
        <v>0</v>
      </c>
      <c r="O699" s="350">
        <v>0</v>
      </c>
      <c r="P699" s="350"/>
      <c r="Q699" s="351">
        <v>1.6082110555305497E-4</v>
      </c>
      <c r="R699" s="352">
        <f t="shared" si="114"/>
        <v>0</v>
      </c>
      <c r="T699" s="226">
        <f t="shared" si="110"/>
        <v>0</v>
      </c>
      <c r="Y699" s="199"/>
      <c r="Z699" s="199"/>
    </row>
    <row r="700" spans="1:26" s="225" customFormat="1" ht="47.25" hidden="1" customHeight="1" outlineLevel="7" x14ac:dyDescent="0.2">
      <c r="A700" s="221"/>
      <c r="B700" s="227"/>
      <c r="C700" s="248"/>
      <c r="D700" s="248"/>
      <c r="E700" s="254"/>
      <c r="F700" s="265"/>
      <c r="G700" s="270"/>
      <c r="H700" s="270"/>
      <c r="I700" s="406" t="s">
        <v>80</v>
      </c>
      <c r="J700" s="346" t="s">
        <v>256</v>
      </c>
      <c r="K700" s="346">
        <v>1</v>
      </c>
      <c r="L700" s="347">
        <f t="shared" si="106"/>
        <v>0</v>
      </c>
      <c r="M700" s="348"/>
      <c r="N700" s="353">
        <f t="shared" si="111"/>
        <v>0</v>
      </c>
      <c r="O700" s="350">
        <v>0</v>
      </c>
      <c r="P700" s="350"/>
      <c r="Q700" s="351">
        <v>6.8923330951309276E-5</v>
      </c>
      <c r="R700" s="352">
        <f t="shared" si="114"/>
        <v>0</v>
      </c>
      <c r="T700" s="226">
        <f t="shared" si="110"/>
        <v>0</v>
      </c>
      <c r="Y700" s="199"/>
      <c r="Z700" s="199"/>
    </row>
    <row r="701" spans="1:26" s="225" customFormat="1" ht="47.25" hidden="1" customHeight="1" outlineLevel="7" x14ac:dyDescent="0.2">
      <c r="A701" s="221"/>
      <c r="B701" s="227"/>
      <c r="C701" s="248"/>
      <c r="D701" s="248"/>
      <c r="E701" s="254"/>
      <c r="F701" s="265"/>
      <c r="G701" s="270"/>
      <c r="H701" s="270"/>
      <c r="I701" s="406" t="s">
        <v>82</v>
      </c>
      <c r="J701" s="346" t="s">
        <v>257</v>
      </c>
      <c r="K701" s="346">
        <v>1</v>
      </c>
      <c r="L701" s="347">
        <f t="shared" si="106"/>
        <v>0</v>
      </c>
      <c r="M701" s="348"/>
      <c r="N701" s="353">
        <f t="shared" si="111"/>
        <v>0</v>
      </c>
      <c r="O701" s="350">
        <v>0</v>
      </c>
      <c r="P701" s="350"/>
      <c r="Q701" s="351">
        <v>6.8923330951309276E-5</v>
      </c>
      <c r="R701" s="352">
        <f t="shared" si="114"/>
        <v>0</v>
      </c>
      <c r="T701" s="226">
        <f t="shared" si="110"/>
        <v>0</v>
      </c>
      <c r="Y701" s="199"/>
      <c r="Z701" s="199"/>
    </row>
    <row r="702" spans="1:26" s="225" customFormat="1" ht="47.25" hidden="1" customHeight="1" outlineLevel="7" x14ac:dyDescent="0.2">
      <c r="A702" s="221"/>
      <c r="B702" s="227"/>
      <c r="C702" s="248"/>
      <c r="D702" s="248"/>
      <c r="E702" s="254"/>
      <c r="F702" s="265"/>
      <c r="G702" s="270"/>
      <c r="H702" s="270"/>
      <c r="I702" s="406" t="s">
        <v>293</v>
      </c>
      <c r="J702" s="346" t="s">
        <v>256</v>
      </c>
      <c r="K702" s="346">
        <v>1</v>
      </c>
      <c r="L702" s="347">
        <f t="shared" si="106"/>
        <v>0</v>
      </c>
      <c r="M702" s="348"/>
      <c r="N702" s="353">
        <f t="shared" si="111"/>
        <v>0</v>
      </c>
      <c r="O702" s="350">
        <v>0</v>
      </c>
      <c r="P702" s="350"/>
      <c r="Q702" s="351">
        <v>9.1897774601745719E-5</v>
      </c>
      <c r="R702" s="352">
        <f t="shared" si="114"/>
        <v>0</v>
      </c>
      <c r="T702" s="226">
        <f t="shared" si="110"/>
        <v>0</v>
      </c>
      <c r="Y702" s="199"/>
      <c r="Z702" s="199"/>
    </row>
    <row r="703" spans="1:26" s="225" customFormat="1" ht="47.25" hidden="1" customHeight="1" outlineLevel="7" x14ac:dyDescent="0.2">
      <c r="A703" s="221"/>
      <c r="B703" s="227"/>
      <c r="C703" s="248"/>
      <c r="D703" s="248"/>
      <c r="E703" s="254"/>
      <c r="F703" s="265"/>
      <c r="G703" s="270"/>
      <c r="H703" s="270"/>
      <c r="I703" s="406" t="s">
        <v>294</v>
      </c>
      <c r="J703" s="346" t="s">
        <v>257</v>
      </c>
      <c r="K703" s="346">
        <v>1</v>
      </c>
      <c r="L703" s="347">
        <f t="shared" si="106"/>
        <v>0</v>
      </c>
      <c r="M703" s="348"/>
      <c r="N703" s="353">
        <f t="shared" si="111"/>
        <v>0</v>
      </c>
      <c r="O703" s="350">
        <v>0</v>
      </c>
      <c r="P703" s="350"/>
      <c r="Q703" s="351">
        <v>2.297444365043643E-5</v>
      </c>
      <c r="R703" s="352">
        <f t="shared" si="114"/>
        <v>0</v>
      </c>
      <c r="T703" s="226">
        <f t="shared" si="110"/>
        <v>0</v>
      </c>
      <c r="Y703" s="199"/>
      <c r="Z703" s="199"/>
    </row>
    <row r="704" spans="1:26" s="225" customFormat="1" ht="47.25" hidden="1" customHeight="1" outlineLevel="5" x14ac:dyDescent="0.2">
      <c r="A704" s="221"/>
      <c r="B704" s="227"/>
      <c r="C704" s="248"/>
      <c r="D704" s="248"/>
      <c r="E704" s="254"/>
      <c r="F704" s="265"/>
      <c r="G704" s="270"/>
      <c r="H704" s="270"/>
      <c r="I704" s="409" t="s">
        <v>136</v>
      </c>
      <c r="J704" s="365"/>
      <c r="K704" s="365"/>
      <c r="L704" s="366">
        <f t="shared" si="106"/>
        <v>0</v>
      </c>
      <c r="M704" s="367"/>
      <c r="N704" s="365">
        <f t="shared" si="111"/>
        <v>0</v>
      </c>
      <c r="O704" s="378"/>
      <c r="P704" s="378"/>
      <c r="Q704" s="369">
        <v>4.5948887300872854E-4</v>
      </c>
      <c r="R704" s="370">
        <f>SUMPRODUCT(R705:R711,Q705:Q711)/Q704</f>
        <v>0</v>
      </c>
      <c r="T704" s="226">
        <f t="shared" si="110"/>
        <v>0</v>
      </c>
      <c r="Y704" s="199"/>
      <c r="Z704" s="199"/>
    </row>
    <row r="705" spans="1:26" s="225" customFormat="1" ht="47.25" hidden="1" customHeight="1" outlineLevel="7" x14ac:dyDescent="0.2">
      <c r="A705" s="221"/>
      <c r="B705" s="227"/>
      <c r="C705" s="248"/>
      <c r="D705" s="248"/>
      <c r="E705" s="254"/>
      <c r="F705" s="265"/>
      <c r="G705" s="270"/>
      <c r="H705" s="270"/>
      <c r="I705" s="406" t="s">
        <v>291</v>
      </c>
      <c r="J705" s="346" t="s">
        <v>256</v>
      </c>
      <c r="K705" s="346">
        <v>1</v>
      </c>
      <c r="L705" s="347">
        <f t="shared" si="106"/>
        <v>0</v>
      </c>
      <c r="M705" s="348"/>
      <c r="N705" s="353">
        <f t="shared" si="111"/>
        <v>0</v>
      </c>
      <c r="O705" s="350">
        <v>0</v>
      </c>
      <c r="P705" s="350"/>
      <c r="Q705" s="351">
        <v>2.297444365043643E-5</v>
      </c>
      <c r="R705" s="352">
        <f t="shared" ref="R705:R711" si="115">O705/K705</f>
        <v>0</v>
      </c>
      <c r="T705" s="226">
        <f t="shared" si="110"/>
        <v>0</v>
      </c>
      <c r="Y705" s="199"/>
      <c r="Z705" s="199"/>
    </row>
    <row r="706" spans="1:26" s="225" customFormat="1" ht="47.25" hidden="1" customHeight="1" outlineLevel="7" x14ac:dyDescent="0.2">
      <c r="A706" s="221"/>
      <c r="B706" s="227"/>
      <c r="C706" s="248"/>
      <c r="D706" s="248"/>
      <c r="E706" s="254"/>
      <c r="F706" s="265"/>
      <c r="G706" s="270"/>
      <c r="H706" s="270"/>
      <c r="I706" s="406" t="s">
        <v>292</v>
      </c>
      <c r="J706" s="346" t="s">
        <v>257</v>
      </c>
      <c r="K706" s="346">
        <v>1</v>
      </c>
      <c r="L706" s="347">
        <f t="shared" si="106"/>
        <v>0</v>
      </c>
      <c r="M706" s="348"/>
      <c r="N706" s="353">
        <f t="shared" si="111"/>
        <v>0</v>
      </c>
      <c r="O706" s="350">
        <v>0</v>
      </c>
      <c r="P706" s="350"/>
      <c r="Q706" s="351">
        <v>2.297444365043643E-5</v>
      </c>
      <c r="R706" s="352">
        <f t="shared" si="115"/>
        <v>0</v>
      </c>
      <c r="T706" s="226">
        <f t="shared" si="110"/>
        <v>0</v>
      </c>
      <c r="Y706" s="199"/>
      <c r="Z706" s="199"/>
    </row>
    <row r="707" spans="1:26" s="225" customFormat="1" ht="47.25" hidden="1" customHeight="1" outlineLevel="7" x14ac:dyDescent="0.2">
      <c r="A707" s="221"/>
      <c r="B707" s="227"/>
      <c r="C707" s="248"/>
      <c r="D707" s="248"/>
      <c r="E707" s="254"/>
      <c r="F707" s="265"/>
      <c r="G707" s="270"/>
      <c r="H707" s="270"/>
      <c r="I707" s="406" t="s">
        <v>231</v>
      </c>
      <c r="J707" s="346" t="s">
        <v>256</v>
      </c>
      <c r="K707" s="346">
        <v>1</v>
      </c>
      <c r="L707" s="347">
        <f t="shared" si="106"/>
        <v>0</v>
      </c>
      <c r="M707" s="348"/>
      <c r="N707" s="353">
        <f t="shared" si="111"/>
        <v>0</v>
      </c>
      <c r="O707" s="350">
        <v>0</v>
      </c>
      <c r="P707" s="350"/>
      <c r="Q707" s="351">
        <v>1.6082110555305497E-4</v>
      </c>
      <c r="R707" s="352">
        <f t="shared" si="115"/>
        <v>0</v>
      </c>
      <c r="T707" s="226">
        <f t="shared" si="110"/>
        <v>0</v>
      </c>
      <c r="Y707" s="199"/>
      <c r="Z707" s="199"/>
    </row>
    <row r="708" spans="1:26" s="225" customFormat="1" ht="47.25" hidden="1" customHeight="1" outlineLevel="7" x14ac:dyDescent="0.2">
      <c r="A708" s="221"/>
      <c r="B708" s="227"/>
      <c r="C708" s="248"/>
      <c r="D708" s="248"/>
      <c r="E708" s="254"/>
      <c r="F708" s="265"/>
      <c r="G708" s="270"/>
      <c r="H708" s="270"/>
      <c r="I708" s="406" t="s">
        <v>80</v>
      </c>
      <c r="J708" s="346" t="s">
        <v>256</v>
      </c>
      <c r="K708" s="346">
        <v>1</v>
      </c>
      <c r="L708" s="347">
        <f t="shared" si="106"/>
        <v>0</v>
      </c>
      <c r="M708" s="348"/>
      <c r="N708" s="353">
        <f t="shared" si="111"/>
        <v>0</v>
      </c>
      <c r="O708" s="350">
        <v>0</v>
      </c>
      <c r="P708" s="350"/>
      <c r="Q708" s="351">
        <v>6.8923330951309276E-5</v>
      </c>
      <c r="R708" s="352">
        <f t="shared" si="115"/>
        <v>0</v>
      </c>
      <c r="T708" s="226">
        <f t="shared" si="110"/>
        <v>0</v>
      </c>
      <c r="Y708" s="199"/>
      <c r="Z708" s="199"/>
    </row>
    <row r="709" spans="1:26" s="225" customFormat="1" ht="47.25" hidden="1" customHeight="1" outlineLevel="7" x14ac:dyDescent="0.2">
      <c r="A709" s="221"/>
      <c r="B709" s="227"/>
      <c r="C709" s="248"/>
      <c r="D709" s="248"/>
      <c r="E709" s="254"/>
      <c r="F709" s="265"/>
      <c r="G709" s="270"/>
      <c r="H709" s="270"/>
      <c r="I709" s="406" t="s">
        <v>82</v>
      </c>
      <c r="J709" s="346" t="s">
        <v>257</v>
      </c>
      <c r="K709" s="346">
        <v>1</v>
      </c>
      <c r="L709" s="347">
        <f t="shared" si="106"/>
        <v>0</v>
      </c>
      <c r="M709" s="348"/>
      <c r="N709" s="353">
        <f t="shared" si="111"/>
        <v>0</v>
      </c>
      <c r="O709" s="350">
        <v>0</v>
      </c>
      <c r="P709" s="350"/>
      <c r="Q709" s="351">
        <v>6.8923330951309276E-5</v>
      </c>
      <c r="R709" s="352">
        <f t="shared" si="115"/>
        <v>0</v>
      </c>
      <c r="T709" s="226">
        <f t="shared" si="110"/>
        <v>0</v>
      </c>
      <c r="Y709" s="199"/>
      <c r="Z709" s="199"/>
    </row>
    <row r="710" spans="1:26" s="225" customFormat="1" ht="47.25" hidden="1" customHeight="1" outlineLevel="7" x14ac:dyDescent="0.2">
      <c r="A710" s="221"/>
      <c r="B710" s="227"/>
      <c r="C710" s="248"/>
      <c r="D710" s="248"/>
      <c r="E710" s="254"/>
      <c r="F710" s="265"/>
      <c r="G710" s="270"/>
      <c r="H710" s="270"/>
      <c r="I710" s="406" t="s">
        <v>293</v>
      </c>
      <c r="J710" s="346" t="s">
        <v>256</v>
      </c>
      <c r="K710" s="346">
        <v>1</v>
      </c>
      <c r="L710" s="347">
        <f t="shared" si="106"/>
        <v>0</v>
      </c>
      <c r="M710" s="348"/>
      <c r="N710" s="353">
        <f t="shared" si="111"/>
        <v>0</v>
      </c>
      <c r="O710" s="350">
        <v>0</v>
      </c>
      <c r="P710" s="350"/>
      <c r="Q710" s="351">
        <v>9.1897774601745719E-5</v>
      </c>
      <c r="R710" s="352">
        <f t="shared" si="115"/>
        <v>0</v>
      </c>
      <c r="T710" s="226">
        <f t="shared" si="110"/>
        <v>0</v>
      </c>
      <c r="Y710" s="199"/>
      <c r="Z710" s="199"/>
    </row>
    <row r="711" spans="1:26" s="225" customFormat="1" ht="47.25" hidden="1" customHeight="1" outlineLevel="7" x14ac:dyDescent="0.2">
      <c r="A711" s="221"/>
      <c r="B711" s="227"/>
      <c r="C711" s="248"/>
      <c r="D711" s="248"/>
      <c r="E711" s="254"/>
      <c r="F711" s="265"/>
      <c r="G711" s="270"/>
      <c r="H711" s="270"/>
      <c r="I711" s="406" t="s">
        <v>294</v>
      </c>
      <c r="J711" s="346" t="s">
        <v>257</v>
      </c>
      <c r="K711" s="346">
        <v>1</v>
      </c>
      <c r="L711" s="347">
        <f t="shared" si="106"/>
        <v>0</v>
      </c>
      <c r="M711" s="348"/>
      <c r="N711" s="353">
        <f t="shared" si="111"/>
        <v>0</v>
      </c>
      <c r="O711" s="350">
        <v>0</v>
      </c>
      <c r="P711" s="350"/>
      <c r="Q711" s="351">
        <v>2.297444365043643E-5</v>
      </c>
      <c r="R711" s="352">
        <f t="shared" si="115"/>
        <v>0</v>
      </c>
      <c r="T711" s="226">
        <f t="shared" si="110"/>
        <v>0</v>
      </c>
      <c r="Y711" s="199"/>
      <c r="Z711" s="199"/>
    </row>
    <row r="712" spans="1:26" s="225" customFormat="1" ht="47.25" customHeight="1" outlineLevel="4" collapsed="1" x14ac:dyDescent="0.2">
      <c r="A712" s="221"/>
      <c r="B712" s="227"/>
      <c r="C712" s="248"/>
      <c r="D712" s="248"/>
      <c r="E712" s="254"/>
      <c r="F712" s="265"/>
      <c r="G712" s="265"/>
      <c r="H712" s="265"/>
      <c r="I712" s="408" t="s">
        <v>137</v>
      </c>
      <c r="J712" s="359"/>
      <c r="K712" s="359"/>
      <c r="L712" s="360">
        <f t="shared" si="106"/>
        <v>0</v>
      </c>
      <c r="M712" s="361"/>
      <c r="N712" s="359">
        <f t="shared" si="111"/>
        <v>0</v>
      </c>
      <c r="O712" s="374"/>
      <c r="P712" s="374"/>
      <c r="Q712" s="363">
        <v>2.6729484771508799E-2</v>
      </c>
      <c r="R712" s="364">
        <f>(R713*$Q$713+R721*$Q$721+R729*$Q$729+R737*$Q$737+R745*$Q$745+R753*$Q$753+R761*$Q$761+R769*$Q$769+R777*$Q$777+R785*$Q$785+R793*$Q$793+R801*$Q$801)/$Q$712</f>
        <v>0</v>
      </c>
      <c r="T712" s="226">
        <f t="shared" si="110"/>
        <v>0</v>
      </c>
      <c r="Y712" s="199"/>
      <c r="Z712" s="199"/>
    </row>
    <row r="713" spans="1:26" s="225" customFormat="1" ht="47.25" hidden="1" customHeight="1" outlineLevel="5" x14ac:dyDescent="0.2">
      <c r="A713" s="221"/>
      <c r="B713" s="227"/>
      <c r="C713" s="248"/>
      <c r="D713" s="248"/>
      <c r="E713" s="254"/>
      <c r="F713" s="265"/>
      <c r="G713" s="270"/>
      <c r="H713" s="270"/>
      <c r="I713" s="409" t="s">
        <v>138</v>
      </c>
      <c r="J713" s="365"/>
      <c r="K713" s="365"/>
      <c r="L713" s="366">
        <f t="shared" si="106"/>
        <v>0</v>
      </c>
      <c r="M713" s="367"/>
      <c r="N713" s="365">
        <f t="shared" si="111"/>
        <v>0</v>
      </c>
      <c r="O713" s="378"/>
      <c r="P713" s="378"/>
      <c r="Q713" s="369">
        <v>2.2274570642923999E-3</v>
      </c>
      <c r="R713" s="370">
        <f>SUMPRODUCT(R714:R720,Q714:Q720)/Q713</f>
        <v>0</v>
      </c>
      <c r="T713" s="226">
        <f t="shared" si="110"/>
        <v>0</v>
      </c>
      <c r="Y713" s="199"/>
      <c r="Z713" s="199"/>
    </row>
    <row r="714" spans="1:26" s="225" customFormat="1" ht="47.25" hidden="1" customHeight="1" outlineLevel="7" x14ac:dyDescent="0.2">
      <c r="A714" s="221"/>
      <c r="B714" s="227"/>
      <c r="C714" s="248"/>
      <c r="D714" s="248"/>
      <c r="E714" s="254"/>
      <c r="F714" s="265"/>
      <c r="G714" s="270"/>
      <c r="H714" s="270"/>
      <c r="I714" s="406" t="s">
        <v>291</v>
      </c>
      <c r="J714" s="346" t="s">
        <v>256</v>
      </c>
      <c r="K714" s="346">
        <v>1</v>
      </c>
      <c r="L714" s="347">
        <f t="shared" si="106"/>
        <v>0</v>
      </c>
      <c r="M714" s="348"/>
      <c r="N714" s="353">
        <f t="shared" si="111"/>
        <v>0</v>
      </c>
      <c r="O714" s="350">
        <v>0</v>
      </c>
      <c r="P714" s="350"/>
      <c r="Q714" s="351">
        <v>1.1137285321462E-4</v>
      </c>
      <c r="R714" s="352">
        <f t="shared" ref="R714:R720" si="116">O714/K714</f>
        <v>0</v>
      </c>
      <c r="T714" s="226">
        <f t="shared" si="110"/>
        <v>0</v>
      </c>
      <c r="Y714" s="199"/>
      <c r="Z714" s="199"/>
    </row>
    <row r="715" spans="1:26" s="225" customFormat="1" ht="47.25" hidden="1" customHeight="1" outlineLevel="7" x14ac:dyDescent="0.2">
      <c r="A715" s="221"/>
      <c r="B715" s="227"/>
      <c r="C715" s="248"/>
      <c r="D715" s="248"/>
      <c r="E715" s="254"/>
      <c r="F715" s="265"/>
      <c r="G715" s="270"/>
      <c r="H715" s="270"/>
      <c r="I715" s="406" t="s">
        <v>292</v>
      </c>
      <c r="J715" s="346" t="s">
        <v>257</v>
      </c>
      <c r="K715" s="346">
        <v>1</v>
      </c>
      <c r="L715" s="347">
        <f t="shared" si="106"/>
        <v>0</v>
      </c>
      <c r="M715" s="348"/>
      <c r="N715" s="353">
        <f t="shared" si="111"/>
        <v>0</v>
      </c>
      <c r="O715" s="350">
        <v>0</v>
      </c>
      <c r="P715" s="350"/>
      <c r="Q715" s="351">
        <v>1.1137285321462E-4</v>
      </c>
      <c r="R715" s="352">
        <f t="shared" si="116"/>
        <v>0</v>
      </c>
      <c r="T715" s="226">
        <f t="shared" si="110"/>
        <v>0</v>
      </c>
      <c r="Y715" s="199"/>
      <c r="Z715" s="199"/>
    </row>
    <row r="716" spans="1:26" s="225" customFormat="1" ht="47.25" hidden="1" customHeight="1" outlineLevel="7" x14ac:dyDescent="0.2">
      <c r="A716" s="221"/>
      <c r="B716" s="227"/>
      <c r="C716" s="248"/>
      <c r="D716" s="248"/>
      <c r="E716" s="254"/>
      <c r="F716" s="265"/>
      <c r="G716" s="270"/>
      <c r="H716" s="270"/>
      <c r="I716" s="406" t="s">
        <v>231</v>
      </c>
      <c r="J716" s="346" t="s">
        <v>256</v>
      </c>
      <c r="K716" s="346">
        <v>1</v>
      </c>
      <c r="L716" s="347">
        <f t="shared" si="106"/>
        <v>0</v>
      </c>
      <c r="M716" s="348"/>
      <c r="N716" s="353">
        <f t="shared" si="111"/>
        <v>0</v>
      </c>
      <c r="O716" s="350">
        <v>0</v>
      </c>
      <c r="P716" s="350"/>
      <c r="Q716" s="351">
        <v>7.7960997250233995E-4</v>
      </c>
      <c r="R716" s="352">
        <f t="shared" si="116"/>
        <v>0</v>
      </c>
      <c r="T716" s="226">
        <f t="shared" si="110"/>
        <v>0</v>
      </c>
      <c r="Y716" s="199"/>
      <c r="Z716" s="199"/>
    </row>
    <row r="717" spans="1:26" s="225" customFormat="1" ht="47.25" hidden="1" customHeight="1" outlineLevel="7" x14ac:dyDescent="0.2">
      <c r="A717" s="221"/>
      <c r="B717" s="227"/>
      <c r="C717" s="248"/>
      <c r="D717" s="248"/>
      <c r="E717" s="254"/>
      <c r="F717" s="265"/>
      <c r="G717" s="270"/>
      <c r="H717" s="270"/>
      <c r="I717" s="406" t="s">
        <v>80</v>
      </c>
      <c r="J717" s="346" t="s">
        <v>256</v>
      </c>
      <c r="K717" s="346">
        <v>1</v>
      </c>
      <c r="L717" s="347">
        <f t="shared" si="106"/>
        <v>0</v>
      </c>
      <c r="M717" s="348"/>
      <c r="N717" s="353">
        <f t="shared" si="111"/>
        <v>0</v>
      </c>
      <c r="O717" s="350">
        <v>0</v>
      </c>
      <c r="P717" s="350"/>
      <c r="Q717" s="351">
        <v>3.3411855964385996E-4</v>
      </c>
      <c r="R717" s="352">
        <f t="shared" si="116"/>
        <v>0</v>
      </c>
      <c r="T717" s="226">
        <f t="shared" si="110"/>
        <v>0</v>
      </c>
      <c r="Y717" s="199"/>
      <c r="Z717" s="199"/>
    </row>
    <row r="718" spans="1:26" s="225" customFormat="1" ht="47.25" hidden="1" customHeight="1" outlineLevel="7" x14ac:dyDescent="0.2">
      <c r="A718" s="221"/>
      <c r="B718" s="227"/>
      <c r="C718" s="248"/>
      <c r="D718" s="248"/>
      <c r="E718" s="254"/>
      <c r="F718" s="265"/>
      <c r="G718" s="270"/>
      <c r="H718" s="270"/>
      <c r="I718" s="406" t="s">
        <v>82</v>
      </c>
      <c r="J718" s="346" t="s">
        <v>257</v>
      </c>
      <c r="K718" s="346">
        <v>1</v>
      </c>
      <c r="L718" s="347">
        <f t="shared" si="106"/>
        <v>0</v>
      </c>
      <c r="M718" s="348"/>
      <c r="N718" s="353">
        <f t="shared" si="111"/>
        <v>0</v>
      </c>
      <c r="O718" s="350">
        <v>0</v>
      </c>
      <c r="P718" s="350"/>
      <c r="Q718" s="351">
        <v>3.3411855964385996E-4</v>
      </c>
      <c r="R718" s="352">
        <f t="shared" si="116"/>
        <v>0</v>
      </c>
      <c r="T718" s="226">
        <f t="shared" si="110"/>
        <v>0</v>
      </c>
      <c r="Y718" s="199"/>
      <c r="Z718" s="199"/>
    </row>
    <row r="719" spans="1:26" s="225" customFormat="1" ht="47.25" hidden="1" customHeight="1" outlineLevel="7" x14ac:dyDescent="0.2">
      <c r="A719" s="221"/>
      <c r="B719" s="227"/>
      <c r="C719" s="248"/>
      <c r="D719" s="248"/>
      <c r="E719" s="254"/>
      <c r="F719" s="265"/>
      <c r="G719" s="270"/>
      <c r="H719" s="270"/>
      <c r="I719" s="406" t="s">
        <v>293</v>
      </c>
      <c r="J719" s="346" t="s">
        <v>256</v>
      </c>
      <c r="K719" s="346">
        <v>1</v>
      </c>
      <c r="L719" s="347">
        <f t="shared" si="106"/>
        <v>0</v>
      </c>
      <c r="M719" s="348"/>
      <c r="N719" s="353">
        <f t="shared" si="111"/>
        <v>0</v>
      </c>
      <c r="O719" s="350">
        <v>0</v>
      </c>
      <c r="P719" s="350"/>
      <c r="Q719" s="351">
        <v>4.4549141285848E-4</v>
      </c>
      <c r="R719" s="352">
        <f t="shared" si="116"/>
        <v>0</v>
      </c>
      <c r="T719" s="226">
        <f t="shared" si="110"/>
        <v>0</v>
      </c>
      <c r="Y719" s="199"/>
      <c r="Z719" s="199"/>
    </row>
    <row r="720" spans="1:26" s="225" customFormat="1" ht="47.25" hidden="1" customHeight="1" outlineLevel="7" x14ac:dyDescent="0.2">
      <c r="A720" s="221"/>
      <c r="B720" s="227"/>
      <c r="C720" s="248"/>
      <c r="D720" s="248"/>
      <c r="E720" s="254"/>
      <c r="F720" s="265"/>
      <c r="G720" s="270"/>
      <c r="H720" s="270"/>
      <c r="I720" s="406" t="s">
        <v>294</v>
      </c>
      <c r="J720" s="346" t="s">
        <v>257</v>
      </c>
      <c r="K720" s="346">
        <v>1</v>
      </c>
      <c r="L720" s="347">
        <f t="shared" si="106"/>
        <v>0</v>
      </c>
      <c r="M720" s="348"/>
      <c r="N720" s="353">
        <f t="shared" si="111"/>
        <v>0</v>
      </c>
      <c r="O720" s="350">
        <v>0</v>
      </c>
      <c r="P720" s="350"/>
      <c r="Q720" s="351">
        <v>1.1137285321462E-4</v>
      </c>
      <c r="R720" s="352">
        <f t="shared" si="116"/>
        <v>0</v>
      </c>
      <c r="T720" s="226">
        <f t="shared" si="110"/>
        <v>0</v>
      </c>
      <c r="Y720" s="199"/>
      <c r="Z720" s="199"/>
    </row>
    <row r="721" spans="1:26" s="225" customFormat="1" ht="47.25" hidden="1" customHeight="1" outlineLevel="5" x14ac:dyDescent="0.2">
      <c r="A721" s="221"/>
      <c r="B721" s="227"/>
      <c r="C721" s="248"/>
      <c r="D721" s="248"/>
      <c r="E721" s="254"/>
      <c r="F721" s="265"/>
      <c r="G721" s="270"/>
      <c r="H721" s="270"/>
      <c r="I721" s="409" t="s">
        <v>139</v>
      </c>
      <c r="J721" s="365"/>
      <c r="K721" s="365"/>
      <c r="L721" s="366">
        <f t="shared" ref="L721:L784" si="117">M721*K721</f>
        <v>0</v>
      </c>
      <c r="M721" s="367"/>
      <c r="N721" s="365">
        <f t="shared" si="111"/>
        <v>0</v>
      </c>
      <c r="O721" s="378"/>
      <c r="P721" s="378"/>
      <c r="Q721" s="369">
        <v>2.2274570642923999E-3</v>
      </c>
      <c r="R721" s="370">
        <f>SUMPRODUCT(R722:R728,Q722:Q728)/Q721</f>
        <v>0</v>
      </c>
      <c r="T721" s="226">
        <f t="shared" si="110"/>
        <v>0</v>
      </c>
      <c r="Y721" s="199"/>
      <c r="Z721" s="199"/>
    </row>
    <row r="722" spans="1:26" s="225" customFormat="1" ht="47.25" hidden="1" customHeight="1" outlineLevel="7" x14ac:dyDescent="0.2">
      <c r="A722" s="221"/>
      <c r="B722" s="227"/>
      <c r="C722" s="248"/>
      <c r="D722" s="248"/>
      <c r="E722" s="254"/>
      <c r="F722" s="265"/>
      <c r="G722" s="270"/>
      <c r="H722" s="270"/>
      <c r="I722" s="406" t="s">
        <v>291</v>
      </c>
      <c r="J722" s="346" t="s">
        <v>256</v>
      </c>
      <c r="K722" s="346">
        <v>1</v>
      </c>
      <c r="L722" s="347">
        <f t="shared" si="117"/>
        <v>0</v>
      </c>
      <c r="M722" s="348"/>
      <c r="N722" s="353">
        <f t="shared" si="111"/>
        <v>0</v>
      </c>
      <c r="O722" s="350">
        <v>0</v>
      </c>
      <c r="P722" s="350"/>
      <c r="Q722" s="351">
        <v>1.1137285321462E-4</v>
      </c>
      <c r="R722" s="352">
        <f t="shared" ref="R722:R728" si="118">O722/K722</f>
        <v>0</v>
      </c>
      <c r="T722" s="226">
        <f t="shared" si="110"/>
        <v>0</v>
      </c>
      <c r="Y722" s="199"/>
      <c r="Z722" s="199"/>
    </row>
    <row r="723" spans="1:26" s="225" customFormat="1" ht="47.25" hidden="1" customHeight="1" outlineLevel="7" x14ac:dyDescent="0.2">
      <c r="A723" s="221"/>
      <c r="B723" s="227"/>
      <c r="C723" s="248"/>
      <c r="D723" s="248"/>
      <c r="E723" s="254"/>
      <c r="F723" s="265"/>
      <c r="G723" s="270"/>
      <c r="H723" s="270"/>
      <c r="I723" s="406" t="s">
        <v>292</v>
      </c>
      <c r="J723" s="346" t="s">
        <v>257</v>
      </c>
      <c r="K723" s="346">
        <v>1</v>
      </c>
      <c r="L723" s="347">
        <f t="shared" si="117"/>
        <v>0</v>
      </c>
      <c r="M723" s="348"/>
      <c r="N723" s="353">
        <f t="shared" si="111"/>
        <v>0</v>
      </c>
      <c r="O723" s="350">
        <v>0</v>
      </c>
      <c r="P723" s="350"/>
      <c r="Q723" s="351">
        <v>1.1137285321462E-4</v>
      </c>
      <c r="R723" s="352">
        <f t="shared" si="118"/>
        <v>0</v>
      </c>
      <c r="T723" s="226">
        <f t="shared" si="110"/>
        <v>0</v>
      </c>
      <c r="Y723" s="199"/>
      <c r="Z723" s="199"/>
    </row>
    <row r="724" spans="1:26" s="225" customFormat="1" ht="47.25" hidden="1" customHeight="1" outlineLevel="7" x14ac:dyDescent="0.2">
      <c r="A724" s="221"/>
      <c r="B724" s="227"/>
      <c r="C724" s="248"/>
      <c r="D724" s="248"/>
      <c r="E724" s="254"/>
      <c r="F724" s="265"/>
      <c r="G724" s="270"/>
      <c r="H724" s="270"/>
      <c r="I724" s="406" t="s">
        <v>231</v>
      </c>
      <c r="J724" s="346" t="s">
        <v>256</v>
      </c>
      <c r="K724" s="346">
        <v>1</v>
      </c>
      <c r="L724" s="347">
        <f t="shared" si="117"/>
        <v>0</v>
      </c>
      <c r="M724" s="348"/>
      <c r="N724" s="353">
        <f t="shared" si="111"/>
        <v>0</v>
      </c>
      <c r="O724" s="350">
        <v>0</v>
      </c>
      <c r="P724" s="350"/>
      <c r="Q724" s="351">
        <v>7.7960997250233995E-4</v>
      </c>
      <c r="R724" s="352">
        <f t="shared" si="118"/>
        <v>0</v>
      </c>
      <c r="T724" s="226">
        <f t="shared" si="110"/>
        <v>0</v>
      </c>
      <c r="Y724" s="199"/>
      <c r="Z724" s="199"/>
    </row>
    <row r="725" spans="1:26" s="225" customFormat="1" ht="47.25" hidden="1" customHeight="1" outlineLevel="7" x14ac:dyDescent="0.2">
      <c r="A725" s="221"/>
      <c r="B725" s="227"/>
      <c r="C725" s="248"/>
      <c r="D725" s="248"/>
      <c r="E725" s="254"/>
      <c r="F725" s="265"/>
      <c r="G725" s="270"/>
      <c r="H725" s="270"/>
      <c r="I725" s="406" t="s">
        <v>80</v>
      </c>
      <c r="J725" s="346" t="s">
        <v>256</v>
      </c>
      <c r="K725" s="346">
        <v>1</v>
      </c>
      <c r="L725" s="347">
        <f t="shared" si="117"/>
        <v>0</v>
      </c>
      <c r="M725" s="348"/>
      <c r="N725" s="353">
        <f t="shared" si="111"/>
        <v>0</v>
      </c>
      <c r="O725" s="350">
        <v>0</v>
      </c>
      <c r="P725" s="350"/>
      <c r="Q725" s="351">
        <v>3.3411855964385996E-4</v>
      </c>
      <c r="R725" s="352">
        <f t="shared" si="118"/>
        <v>0</v>
      </c>
      <c r="T725" s="226">
        <f t="shared" si="110"/>
        <v>0</v>
      </c>
      <c r="Y725" s="199"/>
      <c r="Z725" s="199"/>
    </row>
    <row r="726" spans="1:26" s="225" customFormat="1" ht="47.25" hidden="1" customHeight="1" outlineLevel="7" x14ac:dyDescent="0.2">
      <c r="A726" s="221"/>
      <c r="B726" s="227"/>
      <c r="C726" s="248"/>
      <c r="D726" s="248"/>
      <c r="E726" s="254"/>
      <c r="F726" s="265"/>
      <c r="G726" s="270"/>
      <c r="H726" s="270"/>
      <c r="I726" s="406" t="s">
        <v>82</v>
      </c>
      <c r="J726" s="346" t="s">
        <v>257</v>
      </c>
      <c r="K726" s="346">
        <v>1</v>
      </c>
      <c r="L726" s="347">
        <f t="shared" si="117"/>
        <v>0</v>
      </c>
      <c r="M726" s="348"/>
      <c r="N726" s="353">
        <f t="shared" si="111"/>
        <v>0</v>
      </c>
      <c r="O726" s="350">
        <v>0</v>
      </c>
      <c r="P726" s="350"/>
      <c r="Q726" s="351">
        <v>3.3411855964385996E-4</v>
      </c>
      <c r="R726" s="352">
        <f t="shared" si="118"/>
        <v>0</v>
      </c>
      <c r="T726" s="226">
        <f t="shared" si="110"/>
        <v>0</v>
      </c>
      <c r="Y726" s="199"/>
      <c r="Z726" s="199"/>
    </row>
    <row r="727" spans="1:26" s="225" customFormat="1" ht="47.25" hidden="1" customHeight="1" outlineLevel="7" x14ac:dyDescent="0.2">
      <c r="A727" s="221"/>
      <c r="B727" s="227"/>
      <c r="C727" s="248"/>
      <c r="D727" s="248"/>
      <c r="E727" s="254"/>
      <c r="F727" s="265"/>
      <c r="G727" s="270"/>
      <c r="H727" s="270"/>
      <c r="I727" s="406" t="s">
        <v>293</v>
      </c>
      <c r="J727" s="346" t="s">
        <v>256</v>
      </c>
      <c r="K727" s="346">
        <v>1</v>
      </c>
      <c r="L727" s="347">
        <f t="shared" si="117"/>
        <v>0</v>
      </c>
      <c r="M727" s="348"/>
      <c r="N727" s="353">
        <f t="shared" si="111"/>
        <v>0</v>
      </c>
      <c r="O727" s="350">
        <v>0</v>
      </c>
      <c r="P727" s="350"/>
      <c r="Q727" s="351">
        <v>4.4549141285848E-4</v>
      </c>
      <c r="R727" s="352">
        <f t="shared" si="118"/>
        <v>0</v>
      </c>
      <c r="T727" s="226">
        <f t="shared" si="110"/>
        <v>0</v>
      </c>
      <c r="Y727" s="199"/>
      <c r="Z727" s="199"/>
    </row>
    <row r="728" spans="1:26" s="225" customFormat="1" ht="47.25" hidden="1" customHeight="1" outlineLevel="7" x14ac:dyDescent="0.2">
      <c r="A728" s="221"/>
      <c r="B728" s="227"/>
      <c r="C728" s="248"/>
      <c r="D728" s="248"/>
      <c r="E728" s="254"/>
      <c r="F728" s="265"/>
      <c r="G728" s="270"/>
      <c r="H728" s="270"/>
      <c r="I728" s="406" t="s">
        <v>294</v>
      </c>
      <c r="J728" s="346" t="s">
        <v>257</v>
      </c>
      <c r="K728" s="346">
        <v>1</v>
      </c>
      <c r="L728" s="347">
        <f t="shared" si="117"/>
        <v>0</v>
      </c>
      <c r="M728" s="348"/>
      <c r="N728" s="353">
        <f t="shared" si="111"/>
        <v>0</v>
      </c>
      <c r="O728" s="350">
        <v>0</v>
      </c>
      <c r="P728" s="350"/>
      <c r="Q728" s="351">
        <v>1.1137285321462E-4</v>
      </c>
      <c r="R728" s="352">
        <f t="shared" si="118"/>
        <v>0</v>
      </c>
      <c r="T728" s="226">
        <f t="shared" si="110"/>
        <v>0</v>
      </c>
      <c r="Y728" s="199"/>
      <c r="Z728" s="199"/>
    </row>
    <row r="729" spans="1:26" s="225" customFormat="1" ht="47.25" hidden="1" customHeight="1" outlineLevel="5" x14ac:dyDescent="0.2">
      <c r="A729" s="221"/>
      <c r="B729" s="227"/>
      <c r="C729" s="248"/>
      <c r="D729" s="248"/>
      <c r="E729" s="254"/>
      <c r="F729" s="265"/>
      <c r="G729" s="270"/>
      <c r="H729" s="270"/>
      <c r="I729" s="409" t="s">
        <v>140</v>
      </c>
      <c r="J729" s="365"/>
      <c r="K729" s="365"/>
      <c r="L729" s="366">
        <f t="shared" si="117"/>
        <v>0</v>
      </c>
      <c r="M729" s="367"/>
      <c r="N729" s="365">
        <f t="shared" si="111"/>
        <v>0</v>
      </c>
      <c r="O729" s="378"/>
      <c r="P729" s="378"/>
      <c r="Q729" s="369">
        <v>2.2274570642923999E-3</v>
      </c>
      <c r="R729" s="370">
        <f>SUMPRODUCT(R730:R736,Q730:Q736)/Q729</f>
        <v>0</v>
      </c>
      <c r="T729" s="226">
        <f t="shared" si="110"/>
        <v>0</v>
      </c>
      <c r="Y729" s="199"/>
      <c r="Z729" s="199"/>
    </row>
    <row r="730" spans="1:26" s="225" customFormat="1" ht="47.25" hidden="1" customHeight="1" outlineLevel="7" x14ac:dyDescent="0.2">
      <c r="A730" s="221"/>
      <c r="B730" s="227"/>
      <c r="C730" s="248"/>
      <c r="D730" s="248"/>
      <c r="E730" s="254"/>
      <c r="F730" s="265"/>
      <c r="G730" s="270"/>
      <c r="H730" s="270"/>
      <c r="I730" s="406" t="s">
        <v>291</v>
      </c>
      <c r="J730" s="346" t="s">
        <v>256</v>
      </c>
      <c r="K730" s="346">
        <v>1</v>
      </c>
      <c r="L730" s="347">
        <f t="shared" si="117"/>
        <v>0</v>
      </c>
      <c r="M730" s="348"/>
      <c r="N730" s="353">
        <f t="shared" si="111"/>
        <v>0</v>
      </c>
      <c r="O730" s="350">
        <v>0</v>
      </c>
      <c r="P730" s="350"/>
      <c r="Q730" s="351">
        <v>1.1137285321462E-4</v>
      </c>
      <c r="R730" s="352">
        <f t="shared" ref="R730:R736" si="119">O730/K730</f>
        <v>0</v>
      </c>
      <c r="T730" s="226">
        <f t="shared" si="110"/>
        <v>0</v>
      </c>
      <c r="Y730" s="199"/>
      <c r="Z730" s="199"/>
    </row>
    <row r="731" spans="1:26" s="225" customFormat="1" ht="47.25" hidden="1" customHeight="1" outlineLevel="7" x14ac:dyDescent="0.2">
      <c r="A731" s="221"/>
      <c r="B731" s="227"/>
      <c r="C731" s="248"/>
      <c r="D731" s="248"/>
      <c r="E731" s="254"/>
      <c r="F731" s="265"/>
      <c r="G731" s="270"/>
      <c r="H731" s="270"/>
      <c r="I731" s="406" t="s">
        <v>292</v>
      </c>
      <c r="J731" s="346" t="s">
        <v>257</v>
      </c>
      <c r="K731" s="346">
        <v>1</v>
      </c>
      <c r="L731" s="347">
        <f t="shared" si="117"/>
        <v>0</v>
      </c>
      <c r="M731" s="348"/>
      <c r="N731" s="353">
        <f t="shared" si="111"/>
        <v>0</v>
      </c>
      <c r="O731" s="350">
        <v>0</v>
      </c>
      <c r="P731" s="350"/>
      <c r="Q731" s="351">
        <v>1.1137285321462E-4</v>
      </c>
      <c r="R731" s="352">
        <f t="shared" si="119"/>
        <v>0</v>
      </c>
      <c r="T731" s="226">
        <f t="shared" si="110"/>
        <v>0</v>
      </c>
      <c r="Y731" s="199"/>
      <c r="Z731" s="199"/>
    </row>
    <row r="732" spans="1:26" s="225" customFormat="1" ht="47.25" hidden="1" customHeight="1" outlineLevel="7" x14ac:dyDescent="0.2">
      <c r="A732" s="221"/>
      <c r="B732" s="227"/>
      <c r="C732" s="248"/>
      <c r="D732" s="248"/>
      <c r="E732" s="254"/>
      <c r="F732" s="265"/>
      <c r="G732" s="270"/>
      <c r="H732" s="270"/>
      <c r="I732" s="406" t="s">
        <v>231</v>
      </c>
      <c r="J732" s="346" t="s">
        <v>256</v>
      </c>
      <c r="K732" s="346">
        <v>1</v>
      </c>
      <c r="L732" s="347">
        <f t="shared" si="117"/>
        <v>0</v>
      </c>
      <c r="M732" s="348"/>
      <c r="N732" s="353">
        <f t="shared" si="111"/>
        <v>0</v>
      </c>
      <c r="O732" s="350">
        <v>0</v>
      </c>
      <c r="P732" s="350"/>
      <c r="Q732" s="351">
        <v>7.7960997250233995E-4</v>
      </c>
      <c r="R732" s="352">
        <f t="shared" si="119"/>
        <v>0</v>
      </c>
      <c r="T732" s="226">
        <f t="shared" si="110"/>
        <v>0</v>
      </c>
      <c r="Y732" s="199"/>
      <c r="Z732" s="199"/>
    </row>
    <row r="733" spans="1:26" s="225" customFormat="1" ht="47.25" hidden="1" customHeight="1" outlineLevel="7" x14ac:dyDescent="0.2">
      <c r="A733" s="221"/>
      <c r="B733" s="227"/>
      <c r="C733" s="248"/>
      <c r="D733" s="248"/>
      <c r="E733" s="254"/>
      <c r="F733" s="265"/>
      <c r="G733" s="270"/>
      <c r="H733" s="270"/>
      <c r="I733" s="406" t="s">
        <v>80</v>
      </c>
      <c r="J733" s="346" t="s">
        <v>256</v>
      </c>
      <c r="K733" s="346">
        <v>1</v>
      </c>
      <c r="L733" s="347">
        <f t="shared" si="117"/>
        <v>0</v>
      </c>
      <c r="M733" s="348"/>
      <c r="N733" s="353">
        <f t="shared" si="111"/>
        <v>0</v>
      </c>
      <c r="O733" s="350">
        <v>0</v>
      </c>
      <c r="P733" s="350"/>
      <c r="Q733" s="351">
        <v>3.3411855964385996E-4</v>
      </c>
      <c r="R733" s="352">
        <f t="shared" si="119"/>
        <v>0</v>
      </c>
      <c r="T733" s="226">
        <f t="shared" si="110"/>
        <v>0</v>
      </c>
      <c r="Y733" s="199"/>
      <c r="Z733" s="199"/>
    </row>
    <row r="734" spans="1:26" s="225" customFormat="1" ht="47.25" hidden="1" customHeight="1" outlineLevel="7" x14ac:dyDescent="0.2">
      <c r="A734" s="221"/>
      <c r="B734" s="227"/>
      <c r="C734" s="248"/>
      <c r="D734" s="248"/>
      <c r="E734" s="254"/>
      <c r="F734" s="265"/>
      <c r="G734" s="270"/>
      <c r="H734" s="270"/>
      <c r="I734" s="406" t="s">
        <v>82</v>
      </c>
      <c r="J734" s="346" t="s">
        <v>257</v>
      </c>
      <c r="K734" s="346">
        <v>1</v>
      </c>
      <c r="L734" s="347">
        <f t="shared" si="117"/>
        <v>0</v>
      </c>
      <c r="M734" s="348"/>
      <c r="N734" s="353">
        <f t="shared" si="111"/>
        <v>0</v>
      </c>
      <c r="O734" s="350">
        <v>0</v>
      </c>
      <c r="P734" s="350"/>
      <c r="Q734" s="351">
        <v>3.3411855964385996E-4</v>
      </c>
      <c r="R734" s="352">
        <f t="shared" si="119"/>
        <v>0</v>
      </c>
      <c r="T734" s="226">
        <f t="shared" si="110"/>
        <v>0</v>
      </c>
      <c r="Y734" s="199"/>
      <c r="Z734" s="199"/>
    </row>
    <row r="735" spans="1:26" s="225" customFormat="1" ht="47.25" hidden="1" customHeight="1" outlineLevel="7" x14ac:dyDescent="0.2">
      <c r="A735" s="221"/>
      <c r="B735" s="227"/>
      <c r="C735" s="248"/>
      <c r="D735" s="248"/>
      <c r="E735" s="254"/>
      <c r="F735" s="265"/>
      <c r="G735" s="270"/>
      <c r="H735" s="270"/>
      <c r="I735" s="406" t="s">
        <v>293</v>
      </c>
      <c r="J735" s="346" t="s">
        <v>256</v>
      </c>
      <c r="K735" s="346">
        <v>1</v>
      </c>
      <c r="L735" s="347">
        <f t="shared" si="117"/>
        <v>0</v>
      </c>
      <c r="M735" s="348"/>
      <c r="N735" s="353">
        <f t="shared" si="111"/>
        <v>0</v>
      </c>
      <c r="O735" s="350">
        <v>0</v>
      </c>
      <c r="P735" s="350"/>
      <c r="Q735" s="351">
        <v>4.4549141285848E-4</v>
      </c>
      <c r="R735" s="352">
        <f t="shared" si="119"/>
        <v>0</v>
      </c>
      <c r="T735" s="226">
        <f t="shared" si="110"/>
        <v>0</v>
      </c>
      <c r="Y735" s="199"/>
      <c r="Z735" s="199"/>
    </row>
    <row r="736" spans="1:26" s="225" customFormat="1" ht="47.25" hidden="1" customHeight="1" outlineLevel="7" x14ac:dyDescent="0.2">
      <c r="A736" s="221"/>
      <c r="B736" s="227"/>
      <c r="C736" s="248"/>
      <c r="D736" s="248"/>
      <c r="E736" s="254"/>
      <c r="F736" s="265"/>
      <c r="G736" s="270"/>
      <c r="H736" s="270"/>
      <c r="I736" s="406" t="s">
        <v>294</v>
      </c>
      <c r="J736" s="346" t="s">
        <v>257</v>
      </c>
      <c r="K736" s="346">
        <v>1</v>
      </c>
      <c r="L736" s="347">
        <f t="shared" si="117"/>
        <v>0</v>
      </c>
      <c r="M736" s="348"/>
      <c r="N736" s="353">
        <f t="shared" si="111"/>
        <v>0</v>
      </c>
      <c r="O736" s="350">
        <v>0</v>
      </c>
      <c r="P736" s="350"/>
      <c r="Q736" s="351">
        <v>1.1137285321462E-4</v>
      </c>
      <c r="R736" s="352">
        <f t="shared" si="119"/>
        <v>0</v>
      </c>
      <c r="T736" s="226">
        <f t="shared" si="110"/>
        <v>0</v>
      </c>
      <c r="Y736" s="199"/>
      <c r="Z736" s="199"/>
    </row>
    <row r="737" spans="1:26" s="225" customFormat="1" ht="47.25" hidden="1" customHeight="1" outlineLevel="5" x14ac:dyDescent="0.2">
      <c r="A737" s="221"/>
      <c r="B737" s="227"/>
      <c r="C737" s="248"/>
      <c r="D737" s="248"/>
      <c r="E737" s="254"/>
      <c r="F737" s="265"/>
      <c r="G737" s="270"/>
      <c r="H737" s="270"/>
      <c r="I737" s="409" t="s">
        <v>141</v>
      </c>
      <c r="J737" s="365"/>
      <c r="K737" s="365"/>
      <c r="L737" s="366">
        <f t="shared" si="117"/>
        <v>0</v>
      </c>
      <c r="M737" s="367"/>
      <c r="N737" s="365">
        <f t="shared" si="111"/>
        <v>0</v>
      </c>
      <c r="O737" s="378"/>
      <c r="P737" s="378"/>
      <c r="Q737" s="369">
        <v>2.2274570642923999E-3</v>
      </c>
      <c r="R737" s="370">
        <f>SUMPRODUCT(R738:R744,Q738:Q744)/Q737</f>
        <v>0</v>
      </c>
      <c r="T737" s="226">
        <f t="shared" si="110"/>
        <v>0</v>
      </c>
      <c r="Y737" s="199"/>
      <c r="Z737" s="199"/>
    </row>
    <row r="738" spans="1:26" s="225" customFormat="1" ht="47.25" hidden="1" customHeight="1" outlineLevel="7" x14ac:dyDescent="0.2">
      <c r="A738" s="221"/>
      <c r="B738" s="227"/>
      <c r="C738" s="248"/>
      <c r="D738" s="248"/>
      <c r="E738" s="254"/>
      <c r="F738" s="265"/>
      <c r="G738" s="270"/>
      <c r="H738" s="270"/>
      <c r="I738" s="406" t="s">
        <v>291</v>
      </c>
      <c r="J738" s="346" t="s">
        <v>256</v>
      </c>
      <c r="K738" s="346">
        <v>1</v>
      </c>
      <c r="L738" s="347">
        <f t="shared" si="117"/>
        <v>0</v>
      </c>
      <c r="M738" s="348"/>
      <c r="N738" s="353">
        <f t="shared" si="111"/>
        <v>0</v>
      </c>
      <c r="O738" s="350">
        <v>0</v>
      </c>
      <c r="P738" s="350"/>
      <c r="Q738" s="351">
        <v>1.1137285321462E-4</v>
      </c>
      <c r="R738" s="352">
        <f t="shared" ref="R738:R744" si="120">O738/K738</f>
        <v>0</v>
      </c>
      <c r="T738" s="226">
        <f t="shared" ref="T738:T801" si="121">S738-O738</f>
        <v>0</v>
      </c>
      <c r="Y738" s="199"/>
      <c r="Z738" s="199"/>
    </row>
    <row r="739" spans="1:26" s="225" customFormat="1" ht="47.25" hidden="1" customHeight="1" outlineLevel="7" x14ac:dyDescent="0.2">
      <c r="A739" s="221"/>
      <c r="B739" s="227"/>
      <c r="C739" s="248"/>
      <c r="D739" s="248"/>
      <c r="E739" s="254"/>
      <c r="F739" s="265"/>
      <c r="G739" s="270"/>
      <c r="H739" s="270"/>
      <c r="I739" s="406" t="s">
        <v>292</v>
      </c>
      <c r="J739" s="346" t="s">
        <v>257</v>
      </c>
      <c r="K739" s="346">
        <v>1</v>
      </c>
      <c r="L739" s="347">
        <f t="shared" si="117"/>
        <v>0</v>
      </c>
      <c r="M739" s="348"/>
      <c r="N739" s="353">
        <f t="shared" si="111"/>
        <v>0</v>
      </c>
      <c r="O739" s="350">
        <v>0</v>
      </c>
      <c r="P739" s="350"/>
      <c r="Q739" s="351">
        <v>1.1137285321462E-4</v>
      </c>
      <c r="R739" s="352">
        <f t="shared" si="120"/>
        <v>0</v>
      </c>
      <c r="T739" s="226">
        <f t="shared" si="121"/>
        <v>0</v>
      </c>
      <c r="Y739" s="199"/>
      <c r="Z739" s="199"/>
    </row>
    <row r="740" spans="1:26" s="225" customFormat="1" ht="47.25" hidden="1" customHeight="1" outlineLevel="7" x14ac:dyDescent="0.2">
      <c r="A740" s="221"/>
      <c r="B740" s="227"/>
      <c r="C740" s="248"/>
      <c r="D740" s="248"/>
      <c r="E740" s="254"/>
      <c r="F740" s="265"/>
      <c r="G740" s="270"/>
      <c r="H740" s="270"/>
      <c r="I740" s="406" t="s">
        <v>231</v>
      </c>
      <c r="J740" s="346" t="s">
        <v>256</v>
      </c>
      <c r="K740" s="346">
        <v>1</v>
      </c>
      <c r="L740" s="347">
        <f t="shared" si="117"/>
        <v>0</v>
      </c>
      <c r="M740" s="348"/>
      <c r="N740" s="353">
        <f t="shared" si="111"/>
        <v>0</v>
      </c>
      <c r="O740" s="350">
        <v>0</v>
      </c>
      <c r="P740" s="350"/>
      <c r="Q740" s="351">
        <v>7.7960997250233995E-4</v>
      </c>
      <c r="R740" s="352">
        <f t="shared" si="120"/>
        <v>0</v>
      </c>
      <c r="T740" s="226">
        <f t="shared" si="121"/>
        <v>0</v>
      </c>
      <c r="Y740" s="199"/>
      <c r="Z740" s="199"/>
    </row>
    <row r="741" spans="1:26" s="225" customFormat="1" ht="47.25" hidden="1" customHeight="1" outlineLevel="7" x14ac:dyDescent="0.2">
      <c r="A741" s="221"/>
      <c r="B741" s="227"/>
      <c r="C741" s="248"/>
      <c r="D741" s="248"/>
      <c r="E741" s="254"/>
      <c r="F741" s="265"/>
      <c r="G741" s="270"/>
      <c r="H741" s="270"/>
      <c r="I741" s="406" t="s">
        <v>80</v>
      </c>
      <c r="J741" s="346" t="s">
        <v>256</v>
      </c>
      <c r="K741" s="346">
        <v>1</v>
      </c>
      <c r="L741" s="347">
        <f t="shared" si="117"/>
        <v>0</v>
      </c>
      <c r="M741" s="348"/>
      <c r="N741" s="353">
        <f t="shared" si="111"/>
        <v>0</v>
      </c>
      <c r="O741" s="350">
        <v>0</v>
      </c>
      <c r="P741" s="350"/>
      <c r="Q741" s="351">
        <v>3.3411855964385996E-4</v>
      </c>
      <c r="R741" s="352">
        <f t="shared" si="120"/>
        <v>0</v>
      </c>
      <c r="T741" s="226">
        <f t="shared" si="121"/>
        <v>0</v>
      </c>
      <c r="Y741" s="199"/>
      <c r="Z741" s="199"/>
    </row>
    <row r="742" spans="1:26" s="225" customFormat="1" ht="47.25" hidden="1" customHeight="1" outlineLevel="7" x14ac:dyDescent="0.2">
      <c r="A742" s="221"/>
      <c r="B742" s="227"/>
      <c r="C742" s="248"/>
      <c r="D742" s="248"/>
      <c r="E742" s="254"/>
      <c r="F742" s="265"/>
      <c r="G742" s="270"/>
      <c r="H742" s="270"/>
      <c r="I742" s="406" t="s">
        <v>82</v>
      </c>
      <c r="J742" s="346" t="s">
        <v>257</v>
      </c>
      <c r="K742" s="346">
        <v>1</v>
      </c>
      <c r="L742" s="347">
        <f t="shared" si="117"/>
        <v>0</v>
      </c>
      <c r="M742" s="348"/>
      <c r="N742" s="353">
        <f t="shared" ref="N742:N805" si="122">O742-L742</f>
        <v>0</v>
      </c>
      <c r="O742" s="350">
        <v>0</v>
      </c>
      <c r="P742" s="350"/>
      <c r="Q742" s="351">
        <v>3.3411855964385996E-4</v>
      </c>
      <c r="R742" s="352">
        <f t="shared" si="120"/>
        <v>0</v>
      </c>
      <c r="T742" s="226">
        <f t="shared" si="121"/>
        <v>0</v>
      </c>
      <c r="Y742" s="199"/>
      <c r="Z742" s="199"/>
    </row>
    <row r="743" spans="1:26" s="225" customFormat="1" ht="47.25" hidden="1" customHeight="1" outlineLevel="7" x14ac:dyDescent="0.2">
      <c r="A743" s="221"/>
      <c r="B743" s="227"/>
      <c r="C743" s="248"/>
      <c r="D743" s="248"/>
      <c r="E743" s="254"/>
      <c r="F743" s="265"/>
      <c r="G743" s="270"/>
      <c r="H743" s="270"/>
      <c r="I743" s="406" t="s">
        <v>293</v>
      </c>
      <c r="J743" s="346" t="s">
        <v>256</v>
      </c>
      <c r="K743" s="346">
        <v>1</v>
      </c>
      <c r="L743" s="347">
        <f t="shared" si="117"/>
        <v>0</v>
      </c>
      <c r="M743" s="348"/>
      <c r="N743" s="353">
        <f t="shared" si="122"/>
        <v>0</v>
      </c>
      <c r="O743" s="350">
        <v>0</v>
      </c>
      <c r="P743" s="350"/>
      <c r="Q743" s="351">
        <v>4.4549141285848E-4</v>
      </c>
      <c r="R743" s="352">
        <f t="shared" si="120"/>
        <v>0</v>
      </c>
      <c r="T743" s="226">
        <f t="shared" si="121"/>
        <v>0</v>
      </c>
      <c r="Y743" s="199"/>
      <c r="Z743" s="199"/>
    </row>
    <row r="744" spans="1:26" s="225" customFormat="1" ht="47.25" hidden="1" customHeight="1" outlineLevel="7" x14ac:dyDescent="0.2">
      <c r="A744" s="221"/>
      <c r="B744" s="227"/>
      <c r="C744" s="248"/>
      <c r="D744" s="248"/>
      <c r="E744" s="254"/>
      <c r="F744" s="265"/>
      <c r="G744" s="270"/>
      <c r="H744" s="270"/>
      <c r="I744" s="406" t="s">
        <v>294</v>
      </c>
      <c r="J744" s="346" t="s">
        <v>257</v>
      </c>
      <c r="K744" s="346">
        <v>1</v>
      </c>
      <c r="L744" s="347">
        <f t="shared" si="117"/>
        <v>0</v>
      </c>
      <c r="M744" s="348"/>
      <c r="N744" s="353">
        <f t="shared" si="122"/>
        <v>0</v>
      </c>
      <c r="O744" s="350">
        <v>0</v>
      </c>
      <c r="P744" s="350"/>
      <c r="Q744" s="351">
        <v>1.1137285321462E-4</v>
      </c>
      <c r="R744" s="352">
        <f t="shared" si="120"/>
        <v>0</v>
      </c>
      <c r="T744" s="226">
        <f t="shared" si="121"/>
        <v>0</v>
      </c>
      <c r="Y744" s="199"/>
      <c r="Z744" s="199"/>
    </row>
    <row r="745" spans="1:26" s="225" customFormat="1" ht="47.25" hidden="1" customHeight="1" outlineLevel="5" x14ac:dyDescent="0.2">
      <c r="A745" s="221"/>
      <c r="B745" s="227"/>
      <c r="C745" s="248"/>
      <c r="D745" s="248"/>
      <c r="E745" s="254"/>
      <c r="F745" s="265"/>
      <c r="G745" s="270"/>
      <c r="H745" s="270"/>
      <c r="I745" s="409" t="s">
        <v>142</v>
      </c>
      <c r="J745" s="365"/>
      <c r="K745" s="365"/>
      <c r="L745" s="366">
        <f t="shared" si="117"/>
        <v>0</v>
      </c>
      <c r="M745" s="367"/>
      <c r="N745" s="365">
        <f t="shared" si="122"/>
        <v>0</v>
      </c>
      <c r="O745" s="378"/>
      <c r="P745" s="378"/>
      <c r="Q745" s="369">
        <v>2.2274570642923999E-3</v>
      </c>
      <c r="R745" s="370">
        <f>SUMPRODUCT(R746:R752,Q746:Q752)/Q745</f>
        <v>0</v>
      </c>
      <c r="T745" s="226">
        <f t="shared" si="121"/>
        <v>0</v>
      </c>
      <c r="Y745" s="199"/>
      <c r="Z745" s="199"/>
    </row>
    <row r="746" spans="1:26" s="225" customFormat="1" ht="47.25" hidden="1" customHeight="1" outlineLevel="7" x14ac:dyDescent="0.2">
      <c r="A746" s="221"/>
      <c r="B746" s="227"/>
      <c r="C746" s="248"/>
      <c r="D746" s="248"/>
      <c r="E746" s="254"/>
      <c r="F746" s="265"/>
      <c r="G746" s="270"/>
      <c r="H746" s="270"/>
      <c r="I746" s="406" t="s">
        <v>291</v>
      </c>
      <c r="J746" s="346" t="s">
        <v>256</v>
      </c>
      <c r="K746" s="346">
        <v>1</v>
      </c>
      <c r="L746" s="347">
        <f t="shared" si="117"/>
        <v>0</v>
      </c>
      <c r="M746" s="348"/>
      <c r="N746" s="353">
        <f t="shared" si="122"/>
        <v>0</v>
      </c>
      <c r="O746" s="350">
        <v>0</v>
      </c>
      <c r="P746" s="350"/>
      <c r="Q746" s="351">
        <v>1.1137285321462E-4</v>
      </c>
      <c r="R746" s="352">
        <f t="shared" ref="R746:R752" si="123">O746/K746</f>
        <v>0</v>
      </c>
      <c r="T746" s="226">
        <f t="shared" si="121"/>
        <v>0</v>
      </c>
      <c r="Y746" s="199"/>
      <c r="Z746" s="199"/>
    </row>
    <row r="747" spans="1:26" s="225" customFormat="1" ht="47.25" hidden="1" customHeight="1" outlineLevel="7" x14ac:dyDescent="0.2">
      <c r="A747" s="221"/>
      <c r="B747" s="227"/>
      <c r="C747" s="248"/>
      <c r="D747" s="248"/>
      <c r="E747" s="254"/>
      <c r="F747" s="265"/>
      <c r="G747" s="270"/>
      <c r="H747" s="270"/>
      <c r="I747" s="406" t="s">
        <v>292</v>
      </c>
      <c r="J747" s="346" t="s">
        <v>257</v>
      </c>
      <c r="K747" s="346">
        <v>1</v>
      </c>
      <c r="L747" s="347">
        <f t="shared" si="117"/>
        <v>0</v>
      </c>
      <c r="M747" s="348"/>
      <c r="N747" s="353">
        <f t="shared" si="122"/>
        <v>0</v>
      </c>
      <c r="O747" s="350">
        <v>0</v>
      </c>
      <c r="P747" s="350"/>
      <c r="Q747" s="351">
        <v>1.1137285321462E-4</v>
      </c>
      <c r="R747" s="352">
        <f t="shared" si="123"/>
        <v>0</v>
      </c>
      <c r="T747" s="226">
        <f t="shared" si="121"/>
        <v>0</v>
      </c>
      <c r="Y747" s="199"/>
      <c r="Z747" s="199"/>
    </row>
    <row r="748" spans="1:26" s="225" customFormat="1" ht="47.25" hidden="1" customHeight="1" outlineLevel="7" x14ac:dyDescent="0.2">
      <c r="A748" s="221"/>
      <c r="B748" s="227"/>
      <c r="C748" s="248"/>
      <c r="D748" s="248"/>
      <c r="E748" s="254"/>
      <c r="F748" s="265"/>
      <c r="G748" s="270"/>
      <c r="H748" s="270"/>
      <c r="I748" s="406" t="s">
        <v>231</v>
      </c>
      <c r="J748" s="346" t="s">
        <v>256</v>
      </c>
      <c r="K748" s="346">
        <v>1</v>
      </c>
      <c r="L748" s="347">
        <f t="shared" si="117"/>
        <v>0</v>
      </c>
      <c r="M748" s="348"/>
      <c r="N748" s="353">
        <f t="shared" si="122"/>
        <v>0</v>
      </c>
      <c r="O748" s="350">
        <v>0</v>
      </c>
      <c r="P748" s="350"/>
      <c r="Q748" s="351">
        <v>7.7960997250233995E-4</v>
      </c>
      <c r="R748" s="352">
        <f t="shared" si="123"/>
        <v>0</v>
      </c>
      <c r="T748" s="226">
        <f t="shared" si="121"/>
        <v>0</v>
      </c>
      <c r="Y748" s="199"/>
      <c r="Z748" s="199"/>
    </row>
    <row r="749" spans="1:26" s="225" customFormat="1" ht="47.25" hidden="1" customHeight="1" outlineLevel="7" x14ac:dyDescent="0.2">
      <c r="A749" s="221"/>
      <c r="B749" s="227"/>
      <c r="C749" s="248"/>
      <c r="D749" s="248"/>
      <c r="E749" s="254"/>
      <c r="F749" s="265"/>
      <c r="G749" s="270"/>
      <c r="H749" s="270"/>
      <c r="I749" s="406" t="s">
        <v>80</v>
      </c>
      <c r="J749" s="346" t="s">
        <v>256</v>
      </c>
      <c r="K749" s="346">
        <v>1</v>
      </c>
      <c r="L749" s="347">
        <f t="shared" si="117"/>
        <v>0</v>
      </c>
      <c r="M749" s="348"/>
      <c r="N749" s="353">
        <f t="shared" si="122"/>
        <v>0</v>
      </c>
      <c r="O749" s="350">
        <v>0</v>
      </c>
      <c r="P749" s="350"/>
      <c r="Q749" s="351">
        <v>3.3411855964385996E-4</v>
      </c>
      <c r="R749" s="352">
        <f t="shared" si="123"/>
        <v>0</v>
      </c>
      <c r="T749" s="226">
        <f t="shared" si="121"/>
        <v>0</v>
      </c>
      <c r="Y749" s="199"/>
      <c r="Z749" s="199"/>
    </row>
    <row r="750" spans="1:26" s="225" customFormat="1" ht="47.25" hidden="1" customHeight="1" outlineLevel="7" x14ac:dyDescent="0.2">
      <c r="A750" s="221"/>
      <c r="B750" s="227"/>
      <c r="C750" s="248"/>
      <c r="D750" s="248"/>
      <c r="E750" s="254"/>
      <c r="F750" s="265"/>
      <c r="G750" s="270"/>
      <c r="H750" s="270"/>
      <c r="I750" s="406" t="s">
        <v>82</v>
      </c>
      <c r="J750" s="346" t="s">
        <v>257</v>
      </c>
      <c r="K750" s="346">
        <v>1</v>
      </c>
      <c r="L750" s="347">
        <f t="shared" si="117"/>
        <v>0</v>
      </c>
      <c r="M750" s="348"/>
      <c r="N750" s="353">
        <f t="shared" si="122"/>
        <v>0</v>
      </c>
      <c r="O750" s="350">
        <v>0</v>
      </c>
      <c r="P750" s="350"/>
      <c r="Q750" s="351">
        <v>3.3411855964385996E-4</v>
      </c>
      <c r="R750" s="352">
        <f t="shared" si="123"/>
        <v>0</v>
      </c>
      <c r="T750" s="226">
        <f t="shared" si="121"/>
        <v>0</v>
      </c>
      <c r="Y750" s="199"/>
      <c r="Z750" s="199"/>
    </row>
    <row r="751" spans="1:26" s="225" customFormat="1" ht="47.25" hidden="1" customHeight="1" outlineLevel="7" x14ac:dyDescent="0.2">
      <c r="A751" s="221"/>
      <c r="B751" s="227"/>
      <c r="C751" s="248"/>
      <c r="D751" s="248"/>
      <c r="E751" s="254"/>
      <c r="F751" s="265"/>
      <c r="G751" s="270"/>
      <c r="H751" s="270"/>
      <c r="I751" s="406" t="s">
        <v>293</v>
      </c>
      <c r="J751" s="346" t="s">
        <v>256</v>
      </c>
      <c r="K751" s="346">
        <v>1</v>
      </c>
      <c r="L751" s="347">
        <f t="shared" si="117"/>
        <v>0</v>
      </c>
      <c r="M751" s="348"/>
      <c r="N751" s="353">
        <f t="shared" si="122"/>
        <v>0</v>
      </c>
      <c r="O751" s="350">
        <v>0</v>
      </c>
      <c r="P751" s="350"/>
      <c r="Q751" s="351">
        <v>4.4549141285848E-4</v>
      </c>
      <c r="R751" s="352">
        <f t="shared" si="123"/>
        <v>0</v>
      </c>
      <c r="T751" s="226">
        <f t="shared" si="121"/>
        <v>0</v>
      </c>
      <c r="Y751" s="199"/>
      <c r="Z751" s="199"/>
    </row>
    <row r="752" spans="1:26" s="225" customFormat="1" ht="47.25" hidden="1" customHeight="1" outlineLevel="7" x14ac:dyDescent="0.2">
      <c r="A752" s="221"/>
      <c r="B752" s="227"/>
      <c r="C752" s="248"/>
      <c r="D752" s="248"/>
      <c r="E752" s="254"/>
      <c r="F752" s="265"/>
      <c r="G752" s="270"/>
      <c r="H752" s="270"/>
      <c r="I752" s="406" t="s">
        <v>294</v>
      </c>
      <c r="J752" s="346" t="s">
        <v>257</v>
      </c>
      <c r="K752" s="346">
        <v>1</v>
      </c>
      <c r="L752" s="347">
        <f t="shared" si="117"/>
        <v>0</v>
      </c>
      <c r="M752" s="348"/>
      <c r="N752" s="353">
        <f t="shared" si="122"/>
        <v>0</v>
      </c>
      <c r="O752" s="350">
        <v>0</v>
      </c>
      <c r="P752" s="350"/>
      <c r="Q752" s="351">
        <v>1.1137285321462E-4</v>
      </c>
      <c r="R752" s="352">
        <f t="shared" si="123"/>
        <v>0</v>
      </c>
      <c r="T752" s="226">
        <f t="shared" si="121"/>
        <v>0</v>
      </c>
      <c r="Y752" s="199"/>
      <c r="Z752" s="199"/>
    </row>
    <row r="753" spans="1:26" s="225" customFormat="1" ht="47.25" hidden="1" customHeight="1" outlineLevel="5" x14ac:dyDescent="0.2">
      <c r="A753" s="221"/>
      <c r="B753" s="227"/>
      <c r="C753" s="248"/>
      <c r="D753" s="248"/>
      <c r="E753" s="254"/>
      <c r="F753" s="265"/>
      <c r="G753" s="270"/>
      <c r="H753" s="270"/>
      <c r="I753" s="409" t="s">
        <v>143</v>
      </c>
      <c r="J753" s="365"/>
      <c r="K753" s="365"/>
      <c r="L753" s="366">
        <f t="shared" si="117"/>
        <v>0</v>
      </c>
      <c r="M753" s="367"/>
      <c r="N753" s="365">
        <f t="shared" si="122"/>
        <v>0</v>
      </c>
      <c r="O753" s="378"/>
      <c r="P753" s="378"/>
      <c r="Q753" s="369">
        <v>2.2274570642923999E-3</v>
      </c>
      <c r="R753" s="370">
        <f>SUMPRODUCT(R754:R760,Q754:Q760)/Q753</f>
        <v>0</v>
      </c>
      <c r="T753" s="226">
        <f t="shared" si="121"/>
        <v>0</v>
      </c>
      <c r="Y753" s="199"/>
      <c r="Z753" s="199"/>
    </row>
    <row r="754" spans="1:26" s="225" customFormat="1" ht="47.25" hidden="1" customHeight="1" outlineLevel="7" x14ac:dyDescent="0.2">
      <c r="A754" s="221"/>
      <c r="B754" s="227"/>
      <c r="C754" s="248"/>
      <c r="D754" s="248"/>
      <c r="E754" s="254"/>
      <c r="F754" s="265"/>
      <c r="G754" s="270"/>
      <c r="H754" s="270"/>
      <c r="I754" s="406" t="s">
        <v>291</v>
      </c>
      <c r="J754" s="346" t="s">
        <v>256</v>
      </c>
      <c r="K754" s="346">
        <v>1</v>
      </c>
      <c r="L754" s="347">
        <f t="shared" si="117"/>
        <v>0</v>
      </c>
      <c r="M754" s="348"/>
      <c r="N754" s="353">
        <f t="shared" si="122"/>
        <v>0</v>
      </c>
      <c r="O754" s="350">
        <v>0</v>
      </c>
      <c r="P754" s="350"/>
      <c r="Q754" s="351">
        <v>1.1137285321462E-4</v>
      </c>
      <c r="R754" s="352">
        <f t="shared" ref="R754:R760" si="124">O754/K754</f>
        <v>0</v>
      </c>
      <c r="T754" s="226">
        <f t="shared" si="121"/>
        <v>0</v>
      </c>
      <c r="Y754" s="199"/>
      <c r="Z754" s="199"/>
    </row>
    <row r="755" spans="1:26" s="225" customFormat="1" ht="47.25" hidden="1" customHeight="1" outlineLevel="7" x14ac:dyDescent="0.2">
      <c r="A755" s="221"/>
      <c r="B755" s="227"/>
      <c r="C755" s="248"/>
      <c r="D755" s="248"/>
      <c r="E755" s="254"/>
      <c r="F755" s="265"/>
      <c r="G755" s="270"/>
      <c r="H755" s="270"/>
      <c r="I755" s="406" t="s">
        <v>292</v>
      </c>
      <c r="J755" s="346" t="s">
        <v>257</v>
      </c>
      <c r="K755" s="346">
        <v>1</v>
      </c>
      <c r="L755" s="347">
        <f t="shared" si="117"/>
        <v>0</v>
      </c>
      <c r="M755" s="348"/>
      <c r="N755" s="353">
        <f t="shared" si="122"/>
        <v>0</v>
      </c>
      <c r="O755" s="350">
        <v>0</v>
      </c>
      <c r="P755" s="350"/>
      <c r="Q755" s="351">
        <v>1.1137285321462E-4</v>
      </c>
      <c r="R755" s="352">
        <f t="shared" si="124"/>
        <v>0</v>
      </c>
      <c r="T755" s="226">
        <f t="shared" si="121"/>
        <v>0</v>
      </c>
      <c r="Y755" s="199"/>
      <c r="Z755" s="199"/>
    </row>
    <row r="756" spans="1:26" s="225" customFormat="1" ht="47.25" hidden="1" customHeight="1" outlineLevel="7" x14ac:dyDescent="0.2">
      <c r="A756" s="221"/>
      <c r="B756" s="227"/>
      <c r="C756" s="248"/>
      <c r="D756" s="248"/>
      <c r="E756" s="254"/>
      <c r="F756" s="265"/>
      <c r="G756" s="270"/>
      <c r="H756" s="270"/>
      <c r="I756" s="406" t="s">
        <v>231</v>
      </c>
      <c r="J756" s="346" t="s">
        <v>256</v>
      </c>
      <c r="K756" s="346">
        <v>1</v>
      </c>
      <c r="L756" s="347">
        <f t="shared" si="117"/>
        <v>0</v>
      </c>
      <c r="M756" s="348"/>
      <c r="N756" s="353">
        <f t="shared" si="122"/>
        <v>0</v>
      </c>
      <c r="O756" s="350">
        <v>0</v>
      </c>
      <c r="P756" s="350"/>
      <c r="Q756" s="351">
        <v>7.7960997250233995E-4</v>
      </c>
      <c r="R756" s="352">
        <f t="shared" si="124"/>
        <v>0</v>
      </c>
      <c r="T756" s="226">
        <f t="shared" si="121"/>
        <v>0</v>
      </c>
      <c r="Y756" s="199"/>
      <c r="Z756" s="199"/>
    </row>
    <row r="757" spans="1:26" s="225" customFormat="1" ht="47.25" hidden="1" customHeight="1" outlineLevel="7" x14ac:dyDescent="0.2">
      <c r="A757" s="221"/>
      <c r="B757" s="227"/>
      <c r="C757" s="248"/>
      <c r="D757" s="248"/>
      <c r="E757" s="254"/>
      <c r="F757" s="265"/>
      <c r="G757" s="270"/>
      <c r="H757" s="270"/>
      <c r="I757" s="406" t="s">
        <v>80</v>
      </c>
      <c r="J757" s="346" t="s">
        <v>256</v>
      </c>
      <c r="K757" s="346">
        <v>1</v>
      </c>
      <c r="L757" s="347">
        <f t="shared" si="117"/>
        <v>0</v>
      </c>
      <c r="M757" s="348"/>
      <c r="N757" s="353">
        <f t="shared" si="122"/>
        <v>0</v>
      </c>
      <c r="O757" s="350">
        <v>0</v>
      </c>
      <c r="P757" s="350"/>
      <c r="Q757" s="351">
        <v>3.3411855964385996E-4</v>
      </c>
      <c r="R757" s="352">
        <f t="shared" si="124"/>
        <v>0</v>
      </c>
      <c r="T757" s="226">
        <f t="shared" si="121"/>
        <v>0</v>
      </c>
      <c r="Y757" s="199"/>
      <c r="Z757" s="199"/>
    </row>
    <row r="758" spans="1:26" s="225" customFormat="1" ht="47.25" hidden="1" customHeight="1" outlineLevel="7" x14ac:dyDescent="0.2">
      <c r="A758" s="221"/>
      <c r="B758" s="227"/>
      <c r="C758" s="248"/>
      <c r="D758" s="248"/>
      <c r="E758" s="254"/>
      <c r="F758" s="265"/>
      <c r="G758" s="270"/>
      <c r="H758" s="270"/>
      <c r="I758" s="406" t="s">
        <v>82</v>
      </c>
      <c r="J758" s="346" t="s">
        <v>257</v>
      </c>
      <c r="K758" s="346">
        <v>1</v>
      </c>
      <c r="L758" s="347">
        <f t="shared" si="117"/>
        <v>0</v>
      </c>
      <c r="M758" s="348"/>
      <c r="N758" s="353">
        <f t="shared" si="122"/>
        <v>0</v>
      </c>
      <c r="O758" s="350">
        <v>0</v>
      </c>
      <c r="P758" s="350"/>
      <c r="Q758" s="351">
        <v>3.3411855964385996E-4</v>
      </c>
      <c r="R758" s="352">
        <f t="shared" si="124"/>
        <v>0</v>
      </c>
      <c r="T758" s="226">
        <f t="shared" si="121"/>
        <v>0</v>
      </c>
      <c r="Y758" s="199"/>
      <c r="Z758" s="199"/>
    </row>
    <row r="759" spans="1:26" s="225" customFormat="1" ht="47.25" hidden="1" customHeight="1" outlineLevel="7" x14ac:dyDescent="0.2">
      <c r="A759" s="221"/>
      <c r="B759" s="227"/>
      <c r="C759" s="248"/>
      <c r="D759" s="248"/>
      <c r="E759" s="254"/>
      <c r="F759" s="265"/>
      <c r="G759" s="270"/>
      <c r="H759" s="270"/>
      <c r="I759" s="406" t="s">
        <v>293</v>
      </c>
      <c r="J759" s="346" t="s">
        <v>256</v>
      </c>
      <c r="K759" s="346">
        <v>1</v>
      </c>
      <c r="L759" s="347">
        <f t="shared" si="117"/>
        <v>0</v>
      </c>
      <c r="M759" s="348"/>
      <c r="N759" s="353">
        <f t="shared" si="122"/>
        <v>0</v>
      </c>
      <c r="O759" s="350">
        <v>0</v>
      </c>
      <c r="P759" s="350"/>
      <c r="Q759" s="351">
        <v>4.4549141285848E-4</v>
      </c>
      <c r="R759" s="352">
        <f t="shared" si="124"/>
        <v>0</v>
      </c>
      <c r="T759" s="226">
        <f t="shared" si="121"/>
        <v>0</v>
      </c>
      <c r="Y759" s="199"/>
      <c r="Z759" s="199"/>
    </row>
    <row r="760" spans="1:26" s="225" customFormat="1" ht="47.25" hidden="1" customHeight="1" outlineLevel="7" x14ac:dyDescent="0.2">
      <c r="A760" s="221"/>
      <c r="B760" s="227"/>
      <c r="C760" s="248"/>
      <c r="D760" s="248"/>
      <c r="E760" s="254"/>
      <c r="F760" s="265"/>
      <c r="G760" s="270"/>
      <c r="H760" s="270"/>
      <c r="I760" s="406" t="s">
        <v>294</v>
      </c>
      <c r="J760" s="346" t="s">
        <v>257</v>
      </c>
      <c r="K760" s="346">
        <v>1</v>
      </c>
      <c r="L760" s="347">
        <f t="shared" si="117"/>
        <v>0</v>
      </c>
      <c r="M760" s="348"/>
      <c r="N760" s="353">
        <f t="shared" si="122"/>
        <v>0</v>
      </c>
      <c r="O760" s="350">
        <v>0</v>
      </c>
      <c r="P760" s="350"/>
      <c r="Q760" s="351">
        <v>1.1137285321462E-4</v>
      </c>
      <c r="R760" s="352">
        <f t="shared" si="124"/>
        <v>0</v>
      </c>
      <c r="T760" s="226">
        <f t="shared" si="121"/>
        <v>0</v>
      </c>
      <c r="Y760" s="199"/>
      <c r="Z760" s="199"/>
    </row>
    <row r="761" spans="1:26" s="225" customFormat="1" ht="47.25" hidden="1" customHeight="1" outlineLevel="5" x14ac:dyDescent="0.2">
      <c r="A761" s="221"/>
      <c r="B761" s="227"/>
      <c r="C761" s="248"/>
      <c r="D761" s="248"/>
      <c r="E761" s="254"/>
      <c r="F761" s="265"/>
      <c r="G761" s="270"/>
      <c r="H761" s="270"/>
      <c r="I761" s="409" t="s">
        <v>144</v>
      </c>
      <c r="J761" s="365"/>
      <c r="K761" s="365"/>
      <c r="L761" s="366">
        <f t="shared" si="117"/>
        <v>0</v>
      </c>
      <c r="M761" s="367"/>
      <c r="N761" s="365">
        <f t="shared" si="122"/>
        <v>0</v>
      </c>
      <c r="O761" s="378"/>
      <c r="P761" s="378"/>
      <c r="Q761" s="369">
        <v>2.2274570642923999E-3</v>
      </c>
      <c r="R761" s="370">
        <f>SUMPRODUCT(R762:R768,Q762:Q768)/Q761</f>
        <v>0</v>
      </c>
      <c r="T761" s="226">
        <f t="shared" si="121"/>
        <v>0</v>
      </c>
      <c r="Y761" s="199"/>
      <c r="Z761" s="199"/>
    </row>
    <row r="762" spans="1:26" s="225" customFormat="1" ht="47.25" hidden="1" customHeight="1" outlineLevel="7" x14ac:dyDescent="0.2">
      <c r="A762" s="221"/>
      <c r="B762" s="227"/>
      <c r="C762" s="248"/>
      <c r="D762" s="248"/>
      <c r="E762" s="254"/>
      <c r="F762" s="265"/>
      <c r="G762" s="270"/>
      <c r="H762" s="270"/>
      <c r="I762" s="406" t="s">
        <v>291</v>
      </c>
      <c r="J762" s="346" t="s">
        <v>256</v>
      </c>
      <c r="K762" s="346">
        <v>1</v>
      </c>
      <c r="L762" s="347">
        <f t="shared" si="117"/>
        <v>0</v>
      </c>
      <c r="M762" s="348"/>
      <c r="N762" s="353">
        <f t="shared" si="122"/>
        <v>0</v>
      </c>
      <c r="O762" s="350">
        <v>0</v>
      </c>
      <c r="P762" s="350"/>
      <c r="Q762" s="351">
        <v>1.1137285321462E-4</v>
      </c>
      <c r="R762" s="352">
        <f t="shared" ref="R762:R768" si="125">O762/K762</f>
        <v>0</v>
      </c>
      <c r="T762" s="226">
        <f t="shared" si="121"/>
        <v>0</v>
      </c>
      <c r="Y762" s="199"/>
      <c r="Z762" s="199"/>
    </row>
    <row r="763" spans="1:26" s="225" customFormat="1" ht="47.25" hidden="1" customHeight="1" outlineLevel="7" x14ac:dyDescent="0.2">
      <c r="A763" s="221"/>
      <c r="B763" s="227"/>
      <c r="C763" s="248"/>
      <c r="D763" s="248"/>
      <c r="E763" s="254"/>
      <c r="F763" s="265"/>
      <c r="G763" s="270"/>
      <c r="H763" s="270"/>
      <c r="I763" s="406" t="s">
        <v>292</v>
      </c>
      <c r="J763" s="346" t="s">
        <v>257</v>
      </c>
      <c r="K763" s="346">
        <v>1</v>
      </c>
      <c r="L763" s="347">
        <f t="shared" si="117"/>
        <v>0</v>
      </c>
      <c r="M763" s="348"/>
      <c r="N763" s="353">
        <f t="shared" si="122"/>
        <v>0</v>
      </c>
      <c r="O763" s="350">
        <v>0</v>
      </c>
      <c r="P763" s="350"/>
      <c r="Q763" s="351">
        <v>1.1137285321462E-4</v>
      </c>
      <c r="R763" s="352">
        <f t="shared" si="125"/>
        <v>0</v>
      </c>
      <c r="T763" s="226">
        <f t="shared" si="121"/>
        <v>0</v>
      </c>
      <c r="Y763" s="199"/>
      <c r="Z763" s="199"/>
    </row>
    <row r="764" spans="1:26" s="225" customFormat="1" ht="47.25" hidden="1" customHeight="1" outlineLevel="7" x14ac:dyDescent="0.2">
      <c r="A764" s="221"/>
      <c r="B764" s="227"/>
      <c r="C764" s="248"/>
      <c r="D764" s="248"/>
      <c r="E764" s="254"/>
      <c r="F764" s="265"/>
      <c r="G764" s="270"/>
      <c r="H764" s="270"/>
      <c r="I764" s="406" t="s">
        <v>231</v>
      </c>
      <c r="J764" s="346" t="s">
        <v>256</v>
      </c>
      <c r="K764" s="346">
        <v>1</v>
      </c>
      <c r="L764" s="347">
        <f t="shared" si="117"/>
        <v>0</v>
      </c>
      <c r="M764" s="348"/>
      <c r="N764" s="353">
        <f t="shared" si="122"/>
        <v>0</v>
      </c>
      <c r="O764" s="350">
        <v>0</v>
      </c>
      <c r="P764" s="350"/>
      <c r="Q764" s="351">
        <v>7.7960997250233995E-4</v>
      </c>
      <c r="R764" s="352">
        <f t="shared" si="125"/>
        <v>0</v>
      </c>
      <c r="T764" s="226">
        <f t="shared" si="121"/>
        <v>0</v>
      </c>
      <c r="Y764" s="199"/>
      <c r="Z764" s="199"/>
    </row>
    <row r="765" spans="1:26" s="225" customFormat="1" ht="47.25" hidden="1" customHeight="1" outlineLevel="7" x14ac:dyDescent="0.2">
      <c r="A765" s="221"/>
      <c r="B765" s="227"/>
      <c r="C765" s="248"/>
      <c r="D765" s="248"/>
      <c r="E765" s="254"/>
      <c r="F765" s="265"/>
      <c r="G765" s="270"/>
      <c r="H765" s="270"/>
      <c r="I765" s="406" t="s">
        <v>80</v>
      </c>
      <c r="J765" s="346" t="s">
        <v>256</v>
      </c>
      <c r="K765" s="346">
        <v>1</v>
      </c>
      <c r="L765" s="347">
        <f t="shared" si="117"/>
        <v>0</v>
      </c>
      <c r="M765" s="348"/>
      <c r="N765" s="353">
        <f t="shared" si="122"/>
        <v>0</v>
      </c>
      <c r="O765" s="350">
        <v>0</v>
      </c>
      <c r="P765" s="350"/>
      <c r="Q765" s="351">
        <v>3.3411855964385996E-4</v>
      </c>
      <c r="R765" s="352">
        <f t="shared" si="125"/>
        <v>0</v>
      </c>
      <c r="T765" s="226">
        <f t="shared" si="121"/>
        <v>0</v>
      </c>
      <c r="Y765" s="199"/>
      <c r="Z765" s="199"/>
    </row>
    <row r="766" spans="1:26" s="225" customFormat="1" ht="47.25" hidden="1" customHeight="1" outlineLevel="7" x14ac:dyDescent="0.2">
      <c r="A766" s="221"/>
      <c r="B766" s="227"/>
      <c r="C766" s="248"/>
      <c r="D766" s="248"/>
      <c r="E766" s="254"/>
      <c r="F766" s="265"/>
      <c r="G766" s="270"/>
      <c r="H766" s="270"/>
      <c r="I766" s="406" t="s">
        <v>82</v>
      </c>
      <c r="J766" s="346" t="s">
        <v>257</v>
      </c>
      <c r="K766" s="346">
        <v>1</v>
      </c>
      <c r="L766" s="347">
        <f t="shared" si="117"/>
        <v>0</v>
      </c>
      <c r="M766" s="348"/>
      <c r="N766" s="353">
        <f t="shared" si="122"/>
        <v>0</v>
      </c>
      <c r="O766" s="350">
        <v>0</v>
      </c>
      <c r="P766" s="350"/>
      <c r="Q766" s="351">
        <v>3.3411855964385996E-4</v>
      </c>
      <c r="R766" s="352">
        <f t="shared" si="125"/>
        <v>0</v>
      </c>
      <c r="T766" s="226">
        <f t="shared" si="121"/>
        <v>0</v>
      </c>
      <c r="Y766" s="199"/>
      <c r="Z766" s="199"/>
    </row>
    <row r="767" spans="1:26" s="225" customFormat="1" ht="47.25" hidden="1" customHeight="1" outlineLevel="7" x14ac:dyDescent="0.2">
      <c r="A767" s="221"/>
      <c r="B767" s="227"/>
      <c r="C767" s="248"/>
      <c r="D767" s="248"/>
      <c r="E767" s="254"/>
      <c r="F767" s="265"/>
      <c r="G767" s="270"/>
      <c r="H767" s="270"/>
      <c r="I767" s="406" t="s">
        <v>293</v>
      </c>
      <c r="J767" s="346" t="s">
        <v>256</v>
      </c>
      <c r="K767" s="346">
        <v>1</v>
      </c>
      <c r="L767" s="347">
        <f t="shared" si="117"/>
        <v>0</v>
      </c>
      <c r="M767" s="348"/>
      <c r="N767" s="353">
        <f t="shared" si="122"/>
        <v>0</v>
      </c>
      <c r="O767" s="350">
        <v>0</v>
      </c>
      <c r="P767" s="350"/>
      <c r="Q767" s="351">
        <v>4.4549141285848E-4</v>
      </c>
      <c r="R767" s="352">
        <f t="shared" si="125"/>
        <v>0</v>
      </c>
      <c r="T767" s="226">
        <f t="shared" si="121"/>
        <v>0</v>
      </c>
      <c r="Y767" s="199"/>
      <c r="Z767" s="199"/>
    </row>
    <row r="768" spans="1:26" s="225" customFormat="1" ht="47.25" hidden="1" customHeight="1" outlineLevel="7" x14ac:dyDescent="0.2">
      <c r="A768" s="221"/>
      <c r="B768" s="227"/>
      <c r="C768" s="248"/>
      <c r="D768" s="248"/>
      <c r="E768" s="254"/>
      <c r="F768" s="265"/>
      <c r="G768" s="270"/>
      <c r="H768" s="270"/>
      <c r="I768" s="406" t="s">
        <v>294</v>
      </c>
      <c r="J768" s="346" t="s">
        <v>257</v>
      </c>
      <c r="K768" s="346">
        <v>1</v>
      </c>
      <c r="L768" s="347">
        <f t="shared" si="117"/>
        <v>0</v>
      </c>
      <c r="M768" s="348"/>
      <c r="N768" s="353">
        <f t="shared" si="122"/>
        <v>0</v>
      </c>
      <c r="O768" s="350">
        <v>0</v>
      </c>
      <c r="P768" s="350"/>
      <c r="Q768" s="351">
        <v>1.1137285321462E-4</v>
      </c>
      <c r="R768" s="352">
        <f t="shared" si="125"/>
        <v>0</v>
      </c>
      <c r="T768" s="226">
        <f t="shared" si="121"/>
        <v>0</v>
      </c>
      <c r="Y768" s="199"/>
      <c r="Z768" s="199"/>
    </row>
    <row r="769" spans="1:26" s="225" customFormat="1" ht="47.25" hidden="1" customHeight="1" outlineLevel="5" x14ac:dyDescent="0.2">
      <c r="A769" s="221"/>
      <c r="B769" s="227"/>
      <c r="C769" s="248"/>
      <c r="D769" s="248"/>
      <c r="E769" s="254"/>
      <c r="F769" s="265"/>
      <c r="G769" s="270"/>
      <c r="H769" s="270"/>
      <c r="I769" s="409" t="s">
        <v>145</v>
      </c>
      <c r="J769" s="365"/>
      <c r="K769" s="365"/>
      <c r="L769" s="366">
        <f t="shared" si="117"/>
        <v>0</v>
      </c>
      <c r="M769" s="367"/>
      <c r="N769" s="365">
        <f t="shared" si="122"/>
        <v>0</v>
      </c>
      <c r="O769" s="378"/>
      <c r="P769" s="378"/>
      <c r="Q769" s="369">
        <v>2.2274570642923999E-3</v>
      </c>
      <c r="R769" s="370">
        <f>SUMPRODUCT(R770:R776,Q770:Q776)/Q769</f>
        <v>0</v>
      </c>
      <c r="T769" s="226">
        <f t="shared" si="121"/>
        <v>0</v>
      </c>
      <c r="Y769" s="199"/>
      <c r="Z769" s="199"/>
    </row>
    <row r="770" spans="1:26" s="225" customFormat="1" ht="47.25" hidden="1" customHeight="1" outlineLevel="7" x14ac:dyDescent="0.2">
      <c r="A770" s="221"/>
      <c r="B770" s="227"/>
      <c r="C770" s="248"/>
      <c r="D770" s="248"/>
      <c r="E770" s="254"/>
      <c r="F770" s="265"/>
      <c r="G770" s="270"/>
      <c r="H770" s="270"/>
      <c r="I770" s="406" t="s">
        <v>291</v>
      </c>
      <c r="J770" s="346" t="s">
        <v>256</v>
      </c>
      <c r="K770" s="346">
        <v>1</v>
      </c>
      <c r="L770" s="347">
        <f t="shared" si="117"/>
        <v>0</v>
      </c>
      <c r="M770" s="348"/>
      <c r="N770" s="353">
        <f t="shared" si="122"/>
        <v>0</v>
      </c>
      <c r="O770" s="350">
        <v>0</v>
      </c>
      <c r="P770" s="350"/>
      <c r="Q770" s="351">
        <v>1.1137285321462E-4</v>
      </c>
      <c r="R770" s="352">
        <f t="shared" ref="R770:R776" si="126">O770/K770</f>
        <v>0</v>
      </c>
      <c r="T770" s="226">
        <f t="shared" si="121"/>
        <v>0</v>
      </c>
      <c r="Y770" s="199"/>
      <c r="Z770" s="199"/>
    </row>
    <row r="771" spans="1:26" s="225" customFormat="1" ht="47.25" hidden="1" customHeight="1" outlineLevel="7" x14ac:dyDescent="0.2">
      <c r="A771" s="221"/>
      <c r="B771" s="227"/>
      <c r="C771" s="248"/>
      <c r="D771" s="248"/>
      <c r="E771" s="254"/>
      <c r="F771" s="265"/>
      <c r="G771" s="270"/>
      <c r="H771" s="270"/>
      <c r="I771" s="406" t="s">
        <v>292</v>
      </c>
      <c r="J771" s="346" t="s">
        <v>257</v>
      </c>
      <c r="K771" s="346">
        <v>1</v>
      </c>
      <c r="L771" s="347">
        <f t="shared" si="117"/>
        <v>0</v>
      </c>
      <c r="M771" s="348"/>
      <c r="N771" s="353">
        <f t="shared" si="122"/>
        <v>0</v>
      </c>
      <c r="O771" s="350">
        <v>0</v>
      </c>
      <c r="P771" s="350"/>
      <c r="Q771" s="351">
        <v>1.1137285321462E-4</v>
      </c>
      <c r="R771" s="352">
        <f t="shared" si="126"/>
        <v>0</v>
      </c>
      <c r="T771" s="226">
        <f t="shared" si="121"/>
        <v>0</v>
      </c>
      <c r="Y771" s="199"/>
      <c r="Z771" s="199"/>
    </row>
    <row r="772" spans="1:26" s="225" customFormat="1" ht="47.25" hidden="1" customHeight="1" outlineLevel="7" x14ac:dyDescent="0.2">
      <c r="A772" s="221"/>
      <c r="B772" s="227"/>
      <c r="C772" s="248"/>
      <c r="D772" s="248"/>
      <c r="E772" s="254"/>
      <c r="F772" s="265"/>
      <c r="G772" s="270"/>
      <c r="H772" s="270"/>
      <c r="I772" s="406" t="s">
        <v>231</v>
      </c>
      <c r="J772" s="346" t="s">
        <v>256</v>
      </c>
      <c r="K772" s="346">
        <v>1</v>
      </c>
      <c r="L772" s="347">
        <f t="shared" si="117"/>
        <v>0</v>
      </c>
      <c r="M772" s="348"/>
      <c r="N772" s="353">
        <f t="shared" si="122"/>
        <v>0</v>
      </c>
      <c r="O772" s="350">
        <v>0</v>
      </c>
      <c r="P772" s="350"/>
      <c r="Q772" s="351">
        <v>7.7960997250233995E-4</v>
      </c>
      <c r="R772" s="352">
        <f t="shared" si="126"/>
        <v>0</v>
      </c>
      <c r="T772" s="226">
        <f t="shared" si="121"/>
        <v>0</v>
      </c>
      <c r="Y772" s="199"/>
      <c r="Z772" s="199"/>
    </row>
    <row r="773" spans="1:26" s="225" customFormat="1" ht="47.25" hidden="1" customHeight="1" outlineLevel="7" x14ac:dyDescent="0.2">
      <c r="A773" s="221"/>
      <c r="B773" s="227"/>
      <c r="C773" s="248"/>
      <c r="D773" s="248"/>
      <c r="E773" s="254"/>
      <c r="F773" s="265"/>
      <c r="G773" s="270"/>
      <c r="H773" s="270"/>
      <c r="I773" s="406" t="s">
        <v>80</v>
      </c>
      <c r="J773" s="346" t="s">
        <v>256</v>
      </c>
      <c r="K773" s="346">
        <v>1</v>
      </c>
      <c r="L773" s="347">
        <f t="shared" si="117"/>
        <v>0</v>
      </c>
      <c r="M773" s="348"/>
      <c r="N773" s="353">
        <f t="shared" si="122"/>
        <v>0</v>
      </c>
      <c r="O773" s="350">
        <v>0</v>
      </c>
      <c r="P773" s="350"/>
      <c r="Q773" s="351">
        <v>3.3411855964385996E-4</v>
      </c>
      <c r="R773" s="352">
        <f t="shared" si="126"/>
        <v>0</v>
      </c>
      <c r="T773" s="226">
        <f t="shared" si="121"/>
        <v>0</v>
      </c>
      <c r="Y773" s="199"/>
      <c r="Z773" s="199"/>
    </row>
    <row r="774" spans="1:26" s="225" customFormat="1" ht="47.25" hidden="1" customHeight="1" outlineLevel="7" x14ac:dyDescent="0.2">
      <c r="A774" s="221"/>
      <c r="B774" s="227"/>
      <c r="C774" s="248"/>
      <c r="D774" s="248"/>
      <c r="E774" s="254"/>
      <c r="F774" s="265"/>
      <c r="G774" s="270"/>
      <c r="H774" s="270"/>
      <c r="I774" s="406" t="s">
        <v>82</v>
      </c>
      <c r="J774" s="346" t="s">
        <v>257</v>
      </c>
      <c r="K774" s="346">
        <v>1</v>
      </c>
      <c r="L774" s="347">
        <f t="shared" si="117"/>
        <v>0</v>
      </c>
      <c r="M774" s="348"/>
      <c r="N774" s="353">
        <f t="shared" si="122"/>
        <v>0</v>
      </c>
      <c r="O774" s="350">
        <v>0</v>
      </c>
      <c r="P774" s="350"/>
      <c r="Q774" s="351">
        <v>3.3411855964385996E-4</v>
      </c>
      <c r="R774" s="352">
        <f t="shared" si="126"/>
        <v>0</v>
      </c>
      <c r="T774" s="226">
        <f t="shared" si="121"/>
        <v>0</v>
      </c>
      <c r="Y774" s="199"/>
      <c r="Z774" s="199"/>
    </row>
    <row r="775" spans="1:26" s="225" customFormat="1" ht="47.25" hidden="1" customHeight="1" outlineLevel="7" x14ac:dyDescent="0.2">
      <c r="A775" s="221"/>
      <c r="B775" s="227"/>
      <c r="C775" s="248"/>
      <c r="D775" s="248"/>
      <c r="E775" s="254"/>
      <c r="F775" s="265"/>
      <c r="G775" s="270"/>
      <c r="H775" s="270"/>
      <c r="I775" s="406" t="s">
        <v>293</v>
      </c>
      <c r="J775" s="346" t="s">
        <v>256</v>
      </c>
      <c r="K775" s="346">
        <v>1</v>
      </c>
      <c r="L775" s="347">
        <f t="shared" si="117"/>
        <v>0</v>
      </c>
      <c r="M775" s="348"/>
      <c r="N775" s="353">
        <f t="shared" si="122"/>
        <v>0</v>
      </c>
      <c r="O775" s="350">
        <v>0</v>
      </c>
      <c r="P775" s="350"/>
      <c r="Q775" s="351">
        <v>4.4549141285848E-4</v>
      </c>
      <c r="R775" s="352">
        <f t="shared" si="126"/>
        <v>0</v>
      </c>
      <c r="T775" s="226">
        <f t="shared" si="121"/>
        <v>0</v>
      </c>
      <c r="Y775" s="199"/>
      <c r="Z775" s="199"/>
    </row>
    <row r="776" spans="1:26" s="225" customFormat="1" ht="47.25" hidden="1" customHeight="1" outlineLevel="7" x14ac:dyDescent="0.2">
      <c r="A776" s="221"/>
      <c r="B776" s="227"/>
      <c r="C776" s="248"/>
      <c r="D776" s="248"/>
      <c r="E776" s="254"/>
      <c r="F776" s="265"/>
      <c r="G776" s="270"/>
      <c r="H776" s="270"/>
      <c r="I776" s="406" t="s">
        <v>294</v>
      </c>
      <c r="J776" s="346" t="s">
        <v>257</v>
      </c>
      <c r="K776" s="346">
        <v>1</v>
      </c>
      <c r="L776" s="347">
        <f t="shared" si="117"/>
        <v>0</v>
      </c>
      <c r="M776" s="348"/>
      <c r="N776" s="353">
        <f t="shared" si="122"/>
        <v>0</v>
      </c>
      <c r="O776" s="350">
        <v>0</v>
      </c>
      <c r="P776" s="350"/>
      <c r="Q776" s="351">
        <v>1.1137285321462E-4</v>
      </c>
      <c r="R776" s="352">
        <f t="shared" si="126"/>
        <v>0</v>
      </c>
      <c r="T776" s="226">
        <f t="shared" si="121"/>
        <v>0</v>
      </c>
      <c r="Y776" s="199"/>
      <c r="Z776" s="199"/>
    </row>
    <row r="777" spans="1:26" s="225" customFormat="1" ht="47.25" hidden="1" customHeight="1" outlineLevel="5" x14ac:dyDescent="0.2">
      <c r="A777" s="221"/>
      <c r="B777" s="227"/>
      <c r="C777" s="248"/>
      <c r="D777" s="248"/>
      <c r="E777" s="254"/>
      <c r="F777" s="265"/>
      <c r="G777" s="270"/>
      <c r="H777" s="270"/>
      <c r="I777" s="409" t="s">
        <v>146</v>
      </c>
      <c r="J777" s="365"/>
      <c r="K777" s="365"/>
      <c r="L777" s="366">
        <f t="shared" si="117"/>
        <v>0</v>
      </c>
      <c r="M777" s="367"/>
      <c r="N777" s="365">
        <f t="shared" si="122"/>
        <v>0</v>
      </c>
      <c r="O777" s="378"/>
      <c r="P777" s="378"/>
      <c r="Q777" s="369">
        <v>2.2274570642923999E-3</v>
      </c>
      <c r="R777" s="370">
        <f>SUMPRODUCT(R778:R784,Q778:Q784)/Q777</f>
        <v>0</v>
      </c>
      <c r="T777" s="226">
        <f t="shared" si="121"/>
        <v>0</v>
      </c>
      <c r="Y777" s="199"/>
      <c r="Z777" s="199"/>
    </row>
    <row r="778" spans="1:26" s="225" customFormat="1" ht="47.25" hidden="1" customHeight="1" outlineLevel="7" x14ac:dyDescent="0.2">
      <c r="A778" s="221"/>
      <c r="B778" s="227"/>
      <c r="C778" s="248"/>
      <c r="D778" s="248"/>
      <c r="E778" s="254"/>
      <c r="F778" s="265"/>
      <c r="G778" s="270"/>
      <c r="H778" s="270"/>
      <c r="I778" s="406" t="s">
        <v>291</v>
      </c>
      <c r="J778" s="346" t="s">
        <v>256</v>
      </c>
      <c r="K778" s="346">
        <v>1</v>
      </c>
      <c r="L778" s="347">
        <f t="shared" si="117"/>
        <v>0</v>
      </c>
      <c r="M778" s="348"/>
      <c r="N778" s="353">
        <f t="shared" si="122"/>
        <v>0</v>
      </c>
      <c r="O778" s="350">
        <v>0</v>
      </c>
      <c r="P778" s="350"/>
      <c r="Q778" s="351">
        <v>1.1137285321462E-4</v>
      </c>
      <c r="R778" s="352">
        <f t="shared" ref="R778:R784" si="127">O778/K778</f>
        <v>0</v>
      </c>
      <c r="T778" s="226">
        <f t="shared" si="121"/>
        <v>0</v>
      </c>
      <c r="Y778" s="199"/>
      <c r="Z778" s="199"/>
    </row>
    <row r="779" spans="1:26" s="225" customFormat="1" ht="47.25" hidden="1" customHeight="1" outlineLevel="7" x14ac:dyDescent="0.2">
      <c r="A779" s="221"/>
      <c r="B779" s="227"/>
      <c r="C779" s="248"/>
      <c r="D779" s="248"/>
      <c r="E779" s="254"/>
      <c r="F779" s="265"/>
      <c r="G779" s="270"/>
      <c r="H779" s="270"/>
      <c r="I779" s="406" t="s">
        <v>292</v>
      </c>
      <c r="J779" s="346" t="s">
        <v>257</v>
      </c>
      <c r="K779" s="346">
        <v>1</v>
      </c>
      <c r="L779" s="347">
        <f t="shared" si="117"/>
        <v>0</v>
      </c>
      <c r="M779" s="348"/>
      <c r="N779" s="353">
        <f t="shared" si="122"/>
        <v>0</v>
      </c>
      <c r="O779" s="350">
        <v>0</v>
      </c>
      <c r="P779" s="350"/>
      <c r="Q779" s="351">
        <v>1.1137285321462E-4</v>
      </c>
      <c r="R779" s="352">
        <f t="shared" si="127"/>
        <v>0</v>
      </c>
      <c r="T779" s="226">
        <f t="shared" si="121"/>
        <v>0</v>
      </c>
      <c r="Y779" s="199"/>
      <c r="Z779" s="199"/>
    </row>
    <row r="780" spans="1:26" s="225" customFormat="1" ht="47.25" hidden="1" customHeight="1" outlineLevel="7" x14ac:dyDescent="0.2">
      <c r="A780" s="221"/>
      <c r="B780" s="227"/>
      <c r="C780" s="248"/>
      <c r="D780" s="248"/>
      <c r="E780" s="254"/>
      <c r="F780" s="265"/>
      <c r="G780" s="270"/>
      <c r="H780" s="270"/>
      <c r="I780" s="406" t="s">
        <v>231</v>
      </c>
      <c r="J780" s="346" t="s">
        <v>256</v>
      </c>
      <c r="K780" s="346">
        <v>1</v>
      </c>
      <c r="L780" s="347">
        <f t="shared" si="117"/>
        <v>0</v>
      </c>
      <c r="M780" s="348"/>
      <c r="N780" s="353">
        <f t="shared" si="122"/>
        <v>0</v>
      </c>
      <c r="O780" s="350">
        <v>0</v>
      </c>
      <c r="P780" s="350"/>
      <c r="Q780" s="351">
        <v>7.7960997250233995E-4</v>
      </c>
      <c r="R780" s="352">
        <f t="shared" si="127"/>
        <v>0</v>
      </c>
      <c r="T780" s="226">
        <f t="shared" si="121"/>
        <v>0</v>
      </c>
      <c r="Y780" s="199"/>
      <c r="Z780" s="199"/>
    </row>
    <row r="781" spans="1:26" s="225" customFormat="1" ht="47.25" hidden="1" customHeight="1" outlineLevel="7" x14ac:dyDescent="0.2">
      <c r="A781" s="221"/>
      <c r="B781" s="227"/>
      <c r="C781" s="248"/>
      <c r="D781" s="248"/>
      <c r="E781" s="254"/>
      <c r="F781" s="265"/>
      <c r="G781" s="270"/>
      <c r="H781" s="270"/>
      <c r="I781" s="406" t="s">
        <v>80</v>
      </c>
      <c r="J781" s="346" t="s">
        <v>256</v>
      </c>
      <c r="K781" s="346">
        <v>1</v>
      </c>
      <c r="L781" s="347">
        <f t="shared" si="117"/>
        <v>0</v>
      </c>
      <c r="M781" s="348"/>
      <c r="N781" s="353">
        <f t="shared" si="122"/>
        <v>0</v>
      </c>
      <c r="O781" s="350">
        <v>0</v>
      </c>
      <c r="P781" s="350"/>
      <c r="Q781" s="351">
        <v>3.3411855964385996E-4</v>
      </c>
      <c r="R781" s="352">
        <f t="shared" si="127"/>
        <v>0</v>
      </c>
      <c r="T781" s="226">
        <f t="shared" si="121"/>
        <v>0</v>
      </c>
      <c r="Y781" s="199"/>
      <c r="Z781" s="199"/>
    </row>
    <row r="782" spans="1:26" s="225" customFormat="1" ht="47.25" hidden="1" customHeight="1" outlineLevel="7" x14ac:dyDescent="0.2">
      <c r="A782" s="221"/>
      <c r="B782" s="227"/>
      <c r="C782" s="248"/>
      <c r="D782" s="248"/>
      <c r="E782" s="254"/>
      <c r="F782" s="265"/>
      <c r="G782" s="270"/>
      <c r="H782" s="270"/>
      <c r="I782" s="406" t="s">
        <v>82</v>
      </c>
      <c r="J782" s="346" t="s">
        <v>257</v>
      </c>
      <c r="K782" s="346">
        <v>1</v>
      </c>
      <c r="L782" s="347">
        <f t="shared" si="117"/>
        <v>0</v>
      </c>
      <c r="M782" s="348"/>
      <c r="N782" s="353">
        <f t="shared" si="122"/>
        <v>0</v>
      </c>
      <c r="O782" s="350">
        <v>0</v>
      </c>
      <c r="P782" s="350"/>
      <c r="Q782" s="351">
        <v>3.3411855964385996E-4</v>
      </c>
      <c r="R782" s="352">
        <f t="shared" si="127"/>
        <v>0</v>
      </c>
      <c r="T782" s="226">
        <f t="shared" si="121"/>
        <v>0</v>
      </c>
      <c r="Y782" s="199"/>
      <c r="Z782" s="199"/>
    </row>
    <row r="783" spans="1:26" s="225" customFormat="1" ht="47.25" hidden="1" customHeight="1" outlineLevel="7" x14ac:dyDescent="0.2">
      <c r="A783" s="221"/>
      <c r="B783" s="227"/>
      <c r="C783" s="248"/>
      <c r="D783" s="248"/>
      <c r="E783" s="254"/>
      <c r="F783" s="265"/>
      <c r="G783" s="270"/>
      <c r="H783" s="270"/>
      <c r="I783" s="406" t="s">
        <v>293</v>
      </c>
      <c r="J783" s="346" t="s">
        <v>256</v>
      </c>
      <c r="K783" s="346">
        <v>1</v>
      </c>
      <c r="L783" s="347">
        <f t="shared" si="117"/>
        <v>0</v>
      </c>
      <c r="M783" s="348"/>
      <c r="N783" s="353">
        <f t="shared" si="122"/>
        <v>0</v>
      </c>
      <c r="O783" s="350">
        <v>0</v>
      </c>
      <c r="P783" s="350"/>
      <c r="Q783" s="351">
        <v>4.4549141285848E-4</v>
      </c>
      <c r="R783" s="352">
        <f t="shared" si="127"/>
        <v>0</v>
      </c>
      <c r="T783" s="226">
        <f t="shared" si="121"/>
        <v>0</v>
      </c>
      <c r="Y783" s="199"/>
      <c r="Z783" s="199"/>
    </row>
    <row r="784" spans="1:26" s="225" customFormat="1" ht="47.25" hidden="1" customHeight="1" outlineLevel="7" x14ac:dyDescent="0.2">
      <c r="A784" s="221"/>
      <c r="B784" s="227"/>
      <c r="C784" s="248"/>
      <c r="D784" s="248"/>
      <c r="E784" s="254"/>
      <c r="F784" s="265"/>
      <c r="G784" s="270"/>
      <c r="H784" s="270"/>
      <c r="I784" s="406" t="s">
        <v>294</v>
      </c>
      <c r="J784" s="346" t="s">
        <v>257</v>
      </c>
      <c r="K784" s="346">
        <v>1</v>
      </c>
      <c r="L784" s="347">
        <f t="shared" si="117"/>
        <v>0</v>
      </c>
      <c r="M784" s="348"/>
      <c r="N784" s="353">
        <f t="shared" si="122"/>
        <v>0</v>
      </c>
      <c r="O784" s="350">
        <v>0</v>
      </c>
      <c r="P784" s="350"/>
      <c r="Q784" s="351">
        <v>1.1137285321462E-4</v>
      </c>
      <c r="R784" s="352">
        <f t="shared" si="127"/>
        <v>0</v>
      </c>
      <c r="T784" s="226">
        <f t="shared" si="121"/>
        <v>0</v>
      </c>
      <c r="Y784" s="199"/>
      <c r="Z784" s="199"/>
    </row>
    <row r="785" spans="1:26" s="225" customFormat="1" ht="47.25" hidden="1" customHeight="1" outlineLevel="5" x14ac:dyDescent="0.2">
      <c r="A785" s="221"/>
      <c r="B785" s="227"/>
      <c r="C785" s="248"/>
      <c r="D785" s="248"/>
      <c r="E785" s="254"/>
      <c r="F785" s="265"/>
      <c r="G785" s="270"/>
      <c r="H785" s="270"/>
      <c r="I785" s="409" t="s">
        <v>147</v>
      </c>
      <c r="J785" s="365"/>
      <c r="K785" s="365"/>
      <c r="L785" s="366">
        <f t="shared" ref="L785:L848" si="128">M785*K785</f>
        <v>0</v>
      </c>
      <c r="M785" s="367"/>
      <c r="N785" s="365">
        <f t="shared" si="122"/>
        <v>0</v>
      </c>
      <c r="O785" s="378"/>
      <c r="P785" s="378"/>
      <c r="Q785" s="369">
        <v>2.2274570642923999E-3</v>
      </c>
      <c r="R785" s="370">
        <f>SUMPRODUCT(R786:R792,Q786:Q792)/Q785</f>
        <v>0</v>
      </c>
      <c r="T785" s="226">
        <f t="shared" si="121"/>
        <v>0</v>
      </c>
      <c r="Y785" s="199"/>
      <c r="Z785" s="199"/>
    </row>
    <row r="786" spans="1:26" s="225" customFormat="1" ht="47.25" hidden="1" customHeight="1" outlineLevel="7" x14ac:dyDescent="0.2">
      <c r="A786" s="221"/>
      <c r="B786" s="227"/>
      <c r="C786" s="248"/>
      <c r="D786" s="248"/>
      <c r="E786" s="254"/>
      <c r="F786" s="265"/>
      <c r="G786" s="270"/>
      <c r="H786" s="270"/>
      <c r="I786" s="406" t="s">
        <v>291</v>
      </c>
      <c r="J786" s="346" t="s">
        <v>256</v>
      </c>
      <c r="K786" s="346">
        <v>1</v>
      </c>
      <c r="L786" s="347">
        <f t="shared" si="128"/>
        <v>0</v>
      </c>
      <c r="M786" s="348"/>
      <c r="N786" s="353">
        <f t="shared" si="122"/>
        <v>0</v>
      </c>
      <c r="O786" s="350">
        <v>0</v>
      </c>
      <c r="P786" s="350"/>
      <c r="Q786" s="351">
        <v>1.1137285321462E-4</v>
      </c>
      <c r="R786" s="352">
        <f t="shared" ref="R786:R792" si="129">O786/K786</f>
        <v>0</v>
      </c>
      <c r="T786" s="226">
        <f t="shared" si="121"/>
        <v>0</v>
      </c>
      <c r="Y786" s="199"/>
      <c r="Z786" s="199"/>
    </row>
    <row r="787" spans="1:26" s="225" customFormat="1" ht="47.25" hidden="1" customHeight="1" outlineLevel="7" x14ac:dyDescent="0.2">
      <c r="A787" s="221"/>
      <c r="B787" s="227"/>
      <c r="C787" s="248"/>
      <c r="D787" s="248"/>
      <c r="E787" s="254"/>
      <c r="F787" s="265"/>
      <c r="G787" s="270"/>
      <c r="H787" s="270"/>
      <c r="I787" s="406" t="s">
        <v>292</v>
      </c>
      <c r="J787" s="346" t="s">
        <v>257</v>
      </c>
      <c r="K787" s="346">
        <v>1</v>
      </c>
      <c r="L787" s="347">
        <f t="shared" si="128"/>
        <v>0</v>
      </c>
      <c r="M787" s="348"/>
      <c r="N787" s="353">
        <f t="shared" si="122"/>
        <v>0</v>
      </c>
      <c r="O787" s="350">
        <v>0</v>
      </c>
      <c r="P787" s="350"/>
      <c r="Q787" s="351">
        <v>1.1137285321462E-4</v>
      </c>
      <c r="R787" s="352">
        <f t="shared" si="129"/>
        <v>0</v>
      </c>
      <c r="T787" s="226">
        <f t="shared" si="121"/>
        <v>0</v>
      </c>
      <c r="Y787" s="199"/>
      <c r="Z787" s="199"/>
    </row>
    <row r="788" spans="1:26" s="225" customFormat="1" ht="47.25" hidden="1" customHeight="1" outlineLevel="7" x14ac:dyDescent="0.2">
      <c r="A788" s="221"/>
      <c r="B788" s="227"/>
      <c r="C788" s="248"/>
      <c r="D788" s="248"/>
      <c r="E788" s="254"/>
      <c r="F788" s="265"/>
      <c r="G788" s="270"/>
      <c r="H788" s="270"/>
      <c r="I788" s="406" t="s">
        <v>231</v>
      </c>
      <c r="J788" s="346" t="s">
        <v>256</v>
      </c>
      <c r="K788" s="346">
        <v>1</v>
      </c>
      <c r="L788" s="347">
        <f t="shared" si="128"/>
        <v>0</v>
      </c>
      <c r="M788" s="348"/>
      <c r="N788" s="353">
        <f t="shared" si="122"/>
        <v>0</v>
      </c>
      <c r="O788" s="350">
        <v>0</v>
      </c>
      <c r="P788" s="350"/>
      <c r="Q788" s="351">
        <v>7.7960997250233995E-4</v>
      </c>
      <c r="R788" s="352">
        <f t="shared" si="129"/>
        <v>0</v>
      </c>
      <c r="T788" s="226">
        <f t="shared" si="121"/>
        <v>0</v>
      </c>
      <c r="Y788" s="199"/>
      <c r="Z788" s="199"/>
    </row>
    <row r="789" spans="1:26" s="225" customFormat="1" ht="47.25" hidden="1" customHeight="1" outlineLevel="7" x14ac:dyDescent="0.2">
      <c r="A789" s="221"/>
      <c r="B789" s="227"/>
      <c r="C789" s="248"/>
      <c r="D789" s="248"/>
      <c r="E789" s="254"/>
      <c r="F789" s="265"/>
      <c r="G789" s="270"/>
      <c r="H789" s="270"/>
      <c r="I789" s="406" t="s">
        <v>80</v>
      </c>
      <c r="J789" s="346" t="s">
        <v>256</v>
      </c>
      <c r="K789" s="346">
        <v>1</v>
      </c>
      <c r="L789" s="347">
        <f t="shared" si="128"/>
        <v>0</v>
      </c>
      <c r="M789" s="348"/>
      <c r="N789" s="353">
        <f t="shared" si="122"/>
        <v>0</v>
      </c>
      <c r="O789" s="350">
        <v>0</v>
      </c>
      <c r="P789" s="350"/>
      <c r="Q789" s="351">
        <v>3.3411855964385996E-4</v>
      </c>
      <c r="R789" s="352">
        <f t="shared" si="129"/>
        <v>0</v>
      </c>
      <c r="T789" s="226">
        <f t="shared" si="121"/>
        <v>0</v>
      </c>
      <c r="Y789" s="199"/>
      <c r="Z789" s="199"/>
    </row>
    <row r="790" spans="1:26" s="225" customFormat="1" ht="47.25" hidden="1" customHeight="1" outlineLevel="7" x14ac:dyDescent="0.2">
      <c r="A790" s="221"/>
      <c r="B790" s="227"/>
      <c r="C790" s="248"/>
      <c r="D790" s="248"/>
      <c r="E790" s="254"/>
      <c r="F790" s="265"/>
      <c r="G790" s="270"/>
      <c r="H790" s="270"/>
      <c r="I790" s="406" t="s">
        <v>82</v>
      </c>
      <c r="J790" s="346" t="s">
        <v>257</v>
      </c>
      <c r="K790" s="346">
        <v>1</v>
      </c>
      <c r="L790" s="347">
        <f t="shared" si="128"/>
        <v>0</v>
      </c>
      <c r="M790" s="348"/>
      <c r="N790" s="353">
        <f t="shared" si="122"/>
        <v>0</v>
      </c>
      <c r="O790" s="350">
        <v>0</v>
      </c>
      <c r="P790" s="350"/>
      <c r="Q790" s="351">
        <v>3.3411855964385996E-4</v>
      </c>
      <c r="R790" s="352">
        <f t="shared" si="129"/>
        <v>0</v>
      </c>
      <c r="T790" s="226">
        <f t="shared" si="121"/>
        <v>0</v>
      </c>
      <c r="Y790" s="199"/>
      <c r="Z790" s="199"/>
    </row>
    <row r="791" spans="1:26" s="225" customFormat="1" ht="47.25" hidden="1" customHeight="1" outlineLevel="7" x14ac:dyDescent="0.2">
      <c r="A791" s="221"/>
      <c r="B791" s="227"/>
      <c r="C791" s="248"/>
      <c r="D791" s="248"/>
      <c r="E791" s="254"/>
      <c r="F791" s="265"/>
      <c r="G791" s="270"/>
      <c r="H791" s="270"/>
      <c r="I791" s="406" t="s">
        <v>293</v>
      </c>
      <c r="J791" s="346" t="s">
        <v>256</v>
      </c>
      <c r="K791" s="346">
        <v>1</v>
      </c>
      <c r="L791" s="347">
        <f t="shared" si="128"/>
        <v>0</v>
      </c>
      <c r="M791" s="348"/>
      <c r="N791" s="353">
        <f t="shared" si="122"/>
        <v>0</v>
      </c>
      <c r="O791" s="350">
        <v>0</v>
      </c>
      <c r="P791" s="350"/>
      <c r="Q791" s="351">
        <v>4.4549141285848E-4</v>
      </c>
      <c r="R791" s="352">
        <f t="shared" si="129"/>
        <v>0</v>
      </c>
      <c r="T791" s="226">
        <f t="shared" si="121"/>
        <v>0</v>
      </c>
      <c r="Y791" s="199"/>
      <c r="Z791" s="199"/>
    </row>
    <row r="792" spans="1:26" s="225" customFormat="1" ht="47.25" hidden="1" customHeight="1" outlineLevel="7" x14ac:dyDescent="0.2">
      <c r="A792" s="221"/>
      <c r="B792" s="227"/>
      <c r="C792" s="248"/>
      <c r="D792" s="248"/>
      <c r="E792" s="254"/>
      <c r="F792" s="265"/>
      <c r="G792" s="270"/>
      <c r="H792" s="270"/>
      <c r="I792" s="406" t="s">
        <v>294</v>
      </c>
      <c r="J792" s="346" t="s">
        <v>257</v>
      </c>
      <c r="K792" s="346">
        <v>1</v>
      </c>
      <c r="L792" s="347">
        <f t="shared" si="128"/>
        <v>0</v>
      </c>
      <c r="M792" s="348"/>
      <c r="N792" s="353">
        <f t="shared" si="122"/>
        <v>0</v>
      </c>
      <c r="O792" s="350">
        <v>0</v>
      </c>
      <c r="P792" s="350"/>
      <c r="Q792" s="351">
        <v>1.1137285321462E-4</v>
      </c>
      <c r="R792" s="352">
        <f t="shared" si="129"/>
        <v>0</v>
      </c>
      <c r="T792" s="226">
        <f t="shared" si="121"/>
        <v>0</v>
      </c>
      <c r="Y792" s="199"/>
      <c r="Z792" s="199"/>
    </row>
    <row r="793" spans="1:26" s="225" customFormat="1" ht="47.25" hidden="1" customHeight="1" outlineLevel="5" x14ac:dyDescent="0.2">
      <c r="A793" s="221"/>
      <c r="B793" s="227"/>
      <c r="C793" s="248"/>
      <c r="D793" s="248"/>
      <c r="E793" s="254"/>
      <c r="F793" s="265"/>
      <c r="G793" s="270"/>
      <c r="H793" s="270"/>
      <c r="I793" s="409" t="s">
        <v>148</v>
      </c>
      <c r="J793" s="365"/>
      <c r="K793" s="365"/>
      <c r="L793" s="366">
        <f t="shared" si="128"/>
        <v>0</v>
      </c>
      <c r="M793" s="367"/>
      <c r="N793" s="365">
        <f t="shared" si="122"/>
        <v>0</v>
      </c>
      <c r="O793" s="378"/>
      <c r="P793" s="378"/>
      <c r="Q793" s="369">
        <v>2.2274570642923999E-3</v>
      </c>
      <c r="R793" s="370">
        <f>SUMPRODUCT(R794:R800,Q794:Q800)/Q793</f>
        <v>0</v>
      </c>
      <c r="T793" s="226">
        <f t="shared" si="121"/>
        <v>0</v>
      </c>
      <c r="Y793" s="199"/>
      <c r="Z793" s="199"/>
    </row>
    <row r="794" spans="1:26" s="225" customFormat="1" ht="47.25" hidden="1" customHeight="1" outlineLevel="7" x14ac:dyDescent="0.2">
      <c r="A794" s="221"/>
      <c r="B794" s="227"/>
      <c r="C794" s="248"/>
      <c r="D794" s="248"/>
      <c r="E794" s="254"/>
      <c r="F794" s="265"/>
      <c r="G794" s="270"/>
      <c r="H794" s="270"/>
      <c r="I794" s="406" t="s">
        <v>291</v>
      </c>
      <c r="J794" s="346" t="s">
        <v>256</v>
      </c>
      <c r="K794" s="346">
        <v>1</v>
      </c>
      <c r="L794" s="347">
        <f t="shared" si="128"/>
        <v>0</v>
      </c>
      <c r="M794" s="348"/>
      <c r="N794" s="353">
        <f t="shared" si="122"/>
        <v>0</v>
      </c>
      <c r="O794" s="350">
        <v>0</v>
      </c>
      <c r="P794" s="350"/>
      <c r="Q794" s="351">
        <v>1.1137285321462E-4</v>
      </c>
      <c r="R794" s="352">
        <f t="shared" ref="R794:R800" si="130">O794/K794</f>
        <v>0</v>
      </c>
      <c r="T794" s="226">
        <f t="shared" si="121"/>
        <v>0</v>
      </c>
      <c r="Y794" s="199"/>
      <c r="Z794" s="199"/>
    </row>
    <row r="795" spans="1:26" s="225" customFormat="1" ht="47.25" hidden="1" customHeight="1" outlineLevel="7" x14ac:dyDescent="0.2">
      <c r="A795" s="221"/>
      <c r="B795" s="227"/>
      <c r="C795" s="248"/>
      <c r="D795" s="248"/>
      <c r="E795" s="254"/>
      <c r="F795" s="265"/>
      <c r="G795" s="270"/>
      <c r="H795" s="270"/>
      <c r="I795" s="406" t="s">
        <v>292</v>
      </c>
      <c r="J795" s="346" t="s">
        <v>257</v>
      </c>
      <c r="K795" s="346">
        <v>1</v>
      </c>
      <c r="L795" s="347">
        <f t="shared" si="128"/>
        <v>0</v>
      </c>
      <c r="M795" s="348"/>
      <c r="N795" s="353">
        <f t="shared" si="122"/>
        <v>0</v>
      </c>
      <c r="O795" s="350">
        <v>0</v>
      </c>
      <c r="P795" s="350"/>
      <c r="Q795" s="351">
        <v>1.1137285321462E-4</v>
      </c>
      <c r="R795" s="352">
        <f t="shared" si="130"/>
        <v>0</v>
      </c>
      <c r="T795" s="226">
        <f t="shared" si="121"/>
        <v>0</v>
      </c>
      <c r="Y795" s="199"/>
      <c r="Z795" s="199"/>
    </row>
    <row r="796" spans="1:26" s="225" customFormat="1" ht="47.25" hidden="1" customHeight="1" outlineLevel="7" x14ac:dyDescent="0.2">
      <c r="A796" s="221"/>
      <c r="B796" s="227"/>
      <c r="C796" s="248"/>
      <c r="D796" s="248"/>
      <c r="E796" s="254"/>
      <c r="F796" s="265"/>
      <c r="G796" s="270"/>
      <c r="H796" s="270"/>
      <c r="I796" s="406" t="s">
        <v>231</v>
      </c>
      <c r="J796" s="346" t="s">
        <v>256</v>
      </c>
      <c r="K796" s="346">
        <v>1</v>
      </c>
      <c r="L796" s="347">
        <f t="shared" si="128"/>
        <v>0</v>
      </c>
      <c r="M796" s="348"/>
      <c r="N796" s="353">
        <f t="shared" si="122"/>
        <v>0</v>
      </c>
      <c r="O796" s="350">
        <v>0</v>
      </c>
      <c r="P796" s="350"/>
      <c r="Q796" s="351">
        <v>7.7960997250233995E-4</v>
      </c>
      <c r="R796" s="352">
        <f t="shared" si="130"/>
        <v>0</v>
      </c>
      <c r="T796" s="226">
        <f t="shared" si="121"/>
        <v>0</v>
      </c>
      <c r="Y796" s="199"/>
      <c r="Z796" s="199"/>
    </row>
    <row r="797" spans="1:26" s="225" customFormat="1" ht="47.25" hidden="1" customHeight="1" outlineLevel="7" x14ac:dyDescent="0.2">
      <c r="A797" s="221"/>
      <c r="B797" s="227"/>
      <c r="C797" s="248"/>
      <c r="D797" s="248"/>
      <c r="E797" s="254"/>
      <c r="F797" s="265"/>
      <c r="G797" s="270"/>
      <c r="H797" s="270"/>
      <c r="I797" s="406" t="s">
        <v>80</v>
      </c>
      <c r="J797" s="346" t="s">
        <v>256</v>
      </c>
      <c r="K797" s="346">
        <v>1</v>
      </c>
      <c r="L797" s="347">
        <f t="shared" si="128"/>
        <v>0</v>
      </c>
      <c r="M797" s="348"/>
      <c r="N797" s="353">
        <f t="shared" si="122"/>
        <v>0</v>
      </c>
      <c r="O797" s="350">
        <v>0</v>
      </c>
      <c r="P797" s="350"/>
      <c r="Q797" s="351">
        <v>3.3411855964385996E-4</v>
      </c>
      <c r="R797" s="352">
        <f t="shared" si="130"/>
        <v>0</v>
      </c>
      <c r="T797" s="226">
        <f t="shared" si="121"/>
        <v>0</v>
      </c>
      <c r="Y797" s="199"/>
      <c r="Z797" s="199"/>
    </row>
    <row r="798" spans="1:26" s="225" customFormat="1" ht="47.25" hidden="1" customHeight="1" outlineLevel="7" x14ac:dyDescent="0.2">
      <c r="A798" s="221"/>
      <c r="B798" s="227"/>
      <c r="C798" s="248"/>
      <c r="D798" s="248"/>
      <c r="E798" s="254"/>
      <c r="F798" s="265"/>
      <c r="G798" s="270"/>
      <c r="H798" s="270"/>
      <c r="I798" s="406" t="s">
        <v>82</v>
      </c>
      <c r="J798" s="346" t="s">
        <v>257</v>
      </c>
      <c r="K798" s="346">
        <v>1</v>
      </c>
      <c r="L798" s="347">
        <f t="shared" si="128"/>
        <v>0</v>
      </c>
      <c r="M798" s="348"/>
      <c r="N798" s="353">
        <f t="shared" si="122"/>
        <v>0</v>
      </c>
      <c r="O798" s="350">
        <v>0</v>
      </c>
      <c r="P798" s="350"/>
      <c r="Q798" s="351">
        <v>3.3411855964385996E-4</v>
      </c>
      <c r="R798" s="352">
        <f t="shared" si="130"/>
        <v>0</v>
      </c>
      <c r="T798" s="226">
        <f t="shared" si="121"/>
        <v>0</v>
      </c>
      <c r="Y798" s="199"/>
      <c r="Z798" s="199"/>
    </row>
    <row r="799" spans="1:26" s="225" customFormat="1" ht="47.25" hidden="1" customHeight="1" outlineLevel="7" x14ac:dyDescent="0.2">
      <c r="A799" s="221"/>
      <c r="B799" s="227"/>
      <c r="C799" s="248"/>
      <c r="D799" s="248"/>
      <c r="E799" s="254"/>
      <c r="F799" s="265"/>
      <c r="G799" s="270"/>
      <c r="H799" s="270"/>
      <c r="I799" s="406" t="s">
        <v>293</v>
      </c>
      <c r="J799" s="346" t="s">
        <v>256</v>
      </c>
      <c r="K799" s="346">
        <v>1</v>
      </c>
      <c r="L799" s="347">
        <f t="shared" si="128"/>
        <v>0</v>
      </c>
      <c r="M799" s="348"/>
      <c r="N799" s="353">
        <f t="shared" si="122"/>
        <v>0</v>
      </c>
      <c r="O799" s="350">
        <v>0</v>
      </c>
      <c r="P799" s="350"/>
      <c r="Q799" s="351">
        <v>4.4549141285848E-4</v>
      </c>
      <c r="R799" s="352">
        <f t="shared" si="130"/>
        <v>0</v>
      </c>
      <c r="T799" s="226">
        <f t="shared" si="121"/>
        <v>0</v>
      </c>
      <c r="Y799" s="199"/>
      <c r="Z799" s="199"/>
    </row>
    <row r="800" spans="1:26" s="225" customFormat="1" ht="47.25" hidden="1" customHeight="1" outlineLevel="7" x14ac:dyDescent="0.2">
      <c r="A800" s="221"/>
      <c r="B800" s="227"/>
      <c r="C800" s="248"/>
      <c r="D800" s="248"/>
      <c r="E800" s="254"/>
      <c r="F800" s="265"/>
      <c r="G800" s="270"/>
      <c r="H800" s="270"/>
      <c r="I800" s="406" t="s">
        <v>294</v>
      </c>
      <c r="J800" s="346" t="s">
        <v>257</v>
      </c>
      <c r="K800" s="346">
        <v>1</v>
      </c>
      <c r="L800" s="347">
        <f t="shared" si="128"/>
        <v>0</v>
      </c>
      <c r="M800" s="348"/>
      <c r="N800" s="353">
        <f t="shared" si="122"/>
        <v>0</v>
      </c>
      <c r="O800" s="350">
        <v>0</v>
      </c>
      <c r="P800" s="350"/>
      <c r="Q800" s="351">
        <v>1.1137285321462E-4</v>
      </c>
      <c r="R800" s="352">
        <f t="shared" si="130"/>
        <v>0</v>
      </c>
      <c r="T800" s="226">
        <f t="shared" si="121"/>
        <v>0</v>
      </c>
      <c r="Y800" s="199"/>
      <c r="Z800" s="199"/>
    </row>
    <row r="801" spans="1:26" s="225" customFormat="1" ht="47.25" hidden="1" customHeight="1" outlineLevel="5" x14ac:dyDescent="0.2">
      <c r="A801" s="221"/>
      <c r="B801" s="227"/>
      <c r="C801" s="248"/>
      <c r="D801" s="248"/>
      <c r="E801" s="254"/>
      <c r="F801" s="265"/>
      <c r="G801" s="270"/>
      <c r="H801" s="270"/>
      <c r="I801" s="409" t="s">
        <v>149</v>
      </c>
      <c r="J801" s="365"/>
      <c r="K801" s="365"/>
      <c r="L801" s="366">
        <f t="shared" si="128"/>
        <v>0</v>
      </c>
      <c r="M801" s="367"/>
      <c r="N801" s="365">
        <f t="shared" si="122"/>
        <v>0</v>
      </c>
      <c r="O801" s="378"/>
      <c r="P801" s="378"/>
      <c r="Q801" s="369">
        <v>2.2274570642923999E-3</v>
      </c>
      <c r="R801" s="370">
        <f>SUMPRODUCT(R802:R808,Q802:Q808)/Q801</f>
        <v>0</v>
      </c>
      <c r="T801" s="226">
        <f t="shared" si="121"/>
        <v>0</v>
      </c>
      <c r="Y801" s="199"/>
      <c r="Z801" s="199"/>
    </row>
    <row r="802" spans="1:26" s="225" customFormat="1" ht="47.25" hidden="1" customHeight="1" outlineLevel="7" x14ac:dyDescent="0.2">
      <c r="A802" s="221"/>
      <c r="B802" s="227"/>
      <c r="C802" s="248"/>
      <c r="D802" s="248"/>
      <c r="E802" s="254"/>
      <c r="F802" s="265"/>
      <c r="G802" s="270"/>
      <c r="H802" s="270"/>
      <c r="I802" s="406" t="s">
        <v>291</v>
      </c>
      <c r="J802" s="346" t="s">
        <v>256</v>
      </c>
      <c r="K802" s="346">
        <v>1</v>
      </c>
      <c r="L802" s="347">
        <f t="shared" si="128"/>
        <v>0</v>
      </c>
      <c r="M802" s="348"/>
      <c r="N802" s="353">
        <f t="shared" si="122"/>
        <v>0</v>
      </c>
      <c r="O802" s="350">
        <v>0</v>
      </c>
      <c r="P802" s="350"/>
      <c r="Q802" s="351">
        <v>1.1137285321462E-4</v>
      </c>
      <c r="R802" s="352">
        <f t="shared" ref="R802:R808" si="131">O802/K802</f>
        <v>0</v>
      </c>
      <c r="T802" s="226">
        <f t="shared" ref="T802:T865" si="132">S802-O802</f>
        <v>0</v>
      </c>
      <c r="Y802" s="199"/>
      <c r="Z802" s="199"/>
    </row>
    <row r="803" spans="1:26" s="225" customFormat="1" ht="47.25" hidden="1" customHeight="1" outlineLevel="7" x14ac:dyDescent="0.2">
      <c r="A803" s="221"/>
      <c r="B803" s="227"/>
      <c r="C803" s="248"/>
      <c r="D803" s="248"/>
      <c r="E803" s="254"/>
      <c r="F803" s="265"/>
      <c r="G803" s="270"/>
      <c r="H803" s="270"/>
      <c r="I803" s="406" t="s">
        <v>292</v>
      </c>
      <c r="J803" s="346" t="s">
        <v>257</v>
      </c>
      <c r="K803" s="346">
        <v>1</v>
      </c>
      <c r="L803" s="347">
        <f t="shared" si="128"/>
        <v>0</v>
      </c>
      <c r="M803" s="348"/>
      <c r="N803" s="353">
        <f t="shared" si="122"/>
        <v>0</v>
      </c>
      <c r="O803" s="350">
        <v>0</v>
      </c>
      <c r="P803" s="350"/>
      <c r="Q803" s="351">
        <v>1.1137285321462E-4</v>
      </c>
      <c r="R803" s="352">
        <f t="shared" si="131"/>
        <v>0</v>
      </c>
      <c r="T803" s="226">
        <f t="shared" si="132"/>
        <v>0</v>
      </c>
      <c r="Y803" s="199"/>
      <c r="Z803" s="199"/>
    </row>
    <row r="804" spans="1:26" s="225" customFormat="1" ht="47.25" hidden="1" customHeight="1" outlineLevel="7" x14ac:dyDescent="0.2">
      <c r="A804" s="221"/>
      <c r="B804" s="227"/>
      <c r="C804" s="248"/>
      <c r="D804" s="248"/>
      <c r="E804" s="254"/>
      <c r="F804" s="265"/>
      <c r="G804" s="270"/>
      <c r="H804" s="270"/>
      <c r="I804" s="406" t="s">
        <v>231</v>
      </c>
      <c r="J804" s="346" t="s">
        <v>256</v>
      </c>
      <c r="K804" s="346">
        <v>1</v>
      </c>
      <c r="L804" s="347">
        <f t="shared" si="128"/>
        <v>0</v>
      </c>
      <c r="M804" s="348"/>
      <c r="N804" s="353">
        <f t="shared" si="122"/>
        <v>0</v>
      </c>
      <c r="O804" s="350">
        <v>0</v>
      </c>
      <c r="P804" s="350"/>
      <c r="Q804" s="351">
        <v>7.7960997250233995E-4</v>
      </c>
      <c r="R804" s="352">
        <f t="shared" si="131"/>
        <v>0</v>
      </c>
      <c r="T804" s="226">
        <f t="shared" si="132"/>
        <v>0</v>
      </c>
      <c r="Y804" s="199"/>
      <c r="Z804" s="199"/>
    </row>
    <row r="805" spans="1:26" s="225" customFormat="1" ht="47.25" hidden="1" customHeight="1" outlineLevel="7" x14ac:dyDescent="0.2">
      <c r="A805" s="221"/>
      <c r="B805" s="227"/>
      <c r="C805" s="248"/>
      <c r="D805" s="248"/>
      <c r="E805" s="254"/>
      <c r="F805" s="265"/>
      <c r="G805" s="270"/>
      <c r="H805" s="270"/>
      <c r="I805" s="406" t="s">
        <v>80</v>
      </c>
      <c r="J805" s="346" t="s">
        <v>256</v>
      </c>
      <c r="K805" s="346">
        <v>1</v>
      </c>
      <c r="L805" s="347">
        <f t="shared" si="128"/>
        <v>0</v>
      </c>
      <c r="M805" s="348"/>
      <c r="N805" s="353">
        <f t="shared" si="122"/>
        <v>0</v>
      </c>
      <c r="O805" s="350">
        <v>0</v>
      </c>
      <c r="P805" s="350"/>
      <c r="Q805" s="351">
        <v>3.3411855964385996E-4</v>
      </c>
      <c r="R805" s="352">
        <f t="shared" si="131"/>
        <v>0</v>
      </c>
      <c r="T805" s="226">
        <f t="shared" si="132"/>
        <v>0</v>
      </c>
      <c r="Y805" s="199"/>
      <c r="Z805" s="199"/>
    </row>
    <row r="806" spans="1:26" s="225" customFormat="1" ht="47.25" hidden="1" customHeight="1" outlineLevel="7" x14ac:dyDescent="0.2">
      <c r="A806" s="221"/>
      <c r="B806" s="227"/>
      <c r="C806" s="248"/>
      <c r="D806" s="248"/>
      <c r="E806" s="254"/>
      <c r="F806" s="265"/>
      <c r="G806" s="270"/>
      <c r="H806" s="270"/>
      <c r="I806" s="406" t="s">
        <v>82</v>
      </c>
      <c r="J806" s="346" t="s">
        <v>257</v>
      </c>
      <c r="K806" s="346">
        <v>1</v>
      </c>
      <c r="L806" s="347">
        <f t="shared" si="128"/>
        <v>0</v>
      </c>
      <c r="M806" s="348"/>
      <c r="N806" s="353">
        <f t="shared" ref="N806:N864" si="133">O806-L806</f>
        <v>0</v>
      </c>
      <c r="O806" s="350">
        <v>0</v>
      </c>
      <c r="P806" s="350"/>
      <c r="Q806" s="351">
        <v>3.3411855964385996E-4</v>
      </c>
      <c r="R806" s="352">
        <f t="shared" si="131"/>
        <v>0</v>
      </c>
      <c r="T806" s="226">
        <f t="shared" si="132"/>
        <v>0</v>
      </c>
      <c r="Y806" s="199"/>
      <c r="Z806" s="199"/>
    </row>
    <row r="807" spans="1:26" s="225" customFormat="1" ht="47.25" hidden="1" customHeight="1" outlineLevel="7" x14ac:dyDescent="0.2">
      <c r="A807" s="221"/>
      <c r="B807" s="227"/>
      <c r="C807" s="248"/>
      <c r="D807" s="248"/>
      <c r="E807" s="254"/>
      <c r="F807" s="265"/>
      <c r="G807" s="270"/>
      <c r="H807" s="270"/>
      <c r="I807" s="406" t="s">
        <v>293</v>
      </c>
      <c r="J807" s="346" t="s">
        <v>256</v>
      </c>
      <c r="K807" s="346">
        <v>1</v>
      </c>
      <c r="L807" s="347">
        <f t="shared" si="128"/>
        <v>0</v>
      </c>
      <c r="M807" s="348"/>
      <c r="N807" s="353">
        <f t="shared" si="133"/>
        <v>0</v>
      </c>
      <c r="O807" s="350">
        <v>0</v>
      </c>
      <c r="P807" s="350"/>
      <c r="Q807" s="351">
        <v>4.4549141285848E-4</v>
      </c>
      <c r="R807" s="352">
        <f t="shared" si="131"/>
        <v>0</v>
      </c>
      <c r="T807" s="226">
        <f t="shared" si="132"/>
        <v>0</v>
      </c>
      <c r="Y807" s="199"/>
      <c r="Z807" s="199"/>
    </row>
    <row r="808" spans="1:26" s="225" customFormat="1" ht="47.25" hidden="1" customHeight="1" outlineLevel="7" x14ac:dyDescent="0.2">
      <c r="A808" s="221"/>
      <c r="B808" s="227"/>
      <c r="C808" s="248"/>
      <c r="D808" s="248"/>
      <c r="E808" s="254"/>
      <c r="F808" s="265"/>
      <c r="G808" s="270"/>
      <c r="H808" s="270"/>
      <c r="I808" s="406" t="s">
        <v>294</v>
      </c>
      <c r="J808" s="346" t="s">
        <v>257</v>
      </c>
      <c r="K808" s="346">
        <v>1</v>
      </c>
      <c r="L808" s="347">
        <f t="shared" si="128"/>
        <v>0</v>
      </c>
      <c r="M808" s="348"/>
      <c r="N808" s="353">
        <f t="shared" si="133"/>
        <v>0</v>
      </c>
      <c r="O808" s="350">
        <v>0</v>
      </c>
      <c r="P808" s="350"/>
      <c r="Q808" s="351">
        <v>1.1137285321462E-4</v>
      </c>
      <c r="R808" s="352">
        <f t="shared" si="131"/>
        <v>0</v>
      </c>
      <c r="T808" s="226">
        <f t="shared" si="132"/>
        <v>0</v>
      </c>
      <c r="Y808" s="199"/>
      <c r="Z808" s="199"/>
    </row>
    <row r="809" spans="1:26" s="225" customFormat="1" ht="47.25" customHeight="1" outlineLevel="2" x14ac:dyDescent="0.2">
      <c r="A809" s="221"/>
      <c r="B809" s="227"/>
      <c r="C809" s="248"/>
      <c r="D809" s="248"/>
      <c r="E809" s="248"/>
      <c r="F809" s="248"/>
      <c r="G809" s="248"/>
      <c r="H809" s="248"/>
      <c r="I809" s="404" t="s">
        <v>150</v>
      </c>
      <c r="J809" s="334"/>
      <c r="K809" s="334"/>
      <c r="L809" s="335">
        <f t="shared" si="128"/>
        <v>0</v>
      </c>
      <c r="M809" s="336">
        <v>8.3000000000000004E-2</v>
      </c>
      <c r="N809" s="334">
        <f t="shared" si="133"/>
        <v>0</v>
      </c>
      <c r="O809" s="387"/>
      <c r="P809" s="387"/>
      <c r="Q809" s="338">
        <v>0.15143429693626376</v>
      </c>
      <c r="R809" s="358">
        <f>(R810*Q810+R825*Q825+R927*Q927+R942*Q942+R945*Q945)/Q809</f>
        <v>7.4386955872046551E-2</v>
      </c>
      <c r="T809" s="226">
        <f t="shared" si="132"/>
        <v>0</v>
      </c>
      <c r="Y809" s="199"/>
      <c r="Z809" s="199"/>
    </row>
    <row r="810" spans="1:26" s="225" customFormat="1" ht="47.25" customHeight="1" outlineLevel="3" x14ac:dyDescent="0.2">
      <c r="A810" s="221"/>
      <c r="B810" s="227"/>
      <c r="C810" s="248"/>
      <c r="D810" s="248"/>
      <c r="E810" s="254"/>
      <c r="F810" s="254"/>
      <c r="G810" s="254"/>
      <c r="H810" s="254"/>
      <c r="I810" s="405" t="s">
        <v>21</v>
      </c>
      <c r="J810" s="340" t="s">
        <v>444</v>
      </c>
      <c r="K810" s="340"/>
      <c r="L810" s="341">
        <f t="shared" si="128"/>
        <v>0</v>
      </c>
      <c r="M810" s="342">
        <v>0.45200000000000001</v>
      </c>
      <c r="N810" s="340">
        <f t="shared" si="133"/>
        <v>0</v>
      </c>
      <c r="O810" s="376"/>
      <c r="P810" s="376"/>
      <c r="Q810" s="344">
        <v>1.150009387430842E-2</v>
      </c>
      <c r="R810" s="345">
        <f>SUMPRODUCT(R811:R824,Q811:Q824)/Q810</f>
        <v>0.23799999999999993</v>
      </c>
      <c r="T810" s="226">
        <f t="shared" si="132"/>
        <v>0</v>
      </c>
      <c r="Y810" s="199"/>
      <c r="Z810" s="199"/>
    </row>
    <row r="811" spans="1:26" s="225" customFormat="1" ht="47.25" customHeight="1" outlineLevel="7" x14ac:dyDescent="0.2">
      <c r="A811" s="221"/>
      <c r="B811" s="227"/>
      <c r="C811" s="248"/>
      <c r="D811" s="248"/>
      <c r="E811" s="254"/>
      <c r="F811" s="254"/>
      <c r="G811" s="254"/>
      <c r="H811" s="254"/>
      <c r="I811" s="406" t="s">
        <v>151</v>
      </c>
      <c r="J811" s="346" t="s">
        <v>257</v>
      </c>
      <c r="K811" s="346">
        <v>100</v>
      </c>
      <c r="L811" s="347">
        <f t="shared" si="128"/>
        <v>100</v>
      </c>
      <c r="M811" s="348">
        <v>1</v>
      </c>
      <c r="N811" s="353">
        <f t="shared" si="133"/>
        <v>0</v>
      </c>
      <c r="O811" s="350">
        <v>100</v>
      </c>
      <c r="P811" s="350"/>
      <c r="Q811" s="351">
        <v>5.7500469371542103E-5</v>
      </c>
      <c r="R811" s="352">
        <f>O811/K811</f>
        <v>1</v>
      </c>
      <c r="S811" s="225">
        <v>100</v>
      </c>
      <c r="T811" s="226">
        <f t="shared" si="132"/>
        <v>0</v>
      </c>
      <c r="Y811" s="199"/>
      <c r="Z811" s="199"/>
    </row>
    <row r="812" spans="1:26" s="225" customFormat="1" ht="47.25" customHeight="1" outlineLevel="7" x14ac:dyDescent="0.2">
      <c r="A812" s="221"/>
      <c r="B812" s="227"/>
      <c r="C812" s="248"/>
      <c r="D812" s="248"/>
      <c r="E812" s="254"/>
      <c r="F812" s="254"/>
      <c r="G812" s="254"/>
      <c r="H812" s="254"/>
      <c r="I812" s="406" t="s">
        <v>152</v>
      </c>
      <c r="J812" s="346" t="s">
        <v>257</v>
      </c>
      <c r="K812" s="346">
        <v>100</v>
      </c>
      <c r="L812" s="347">
        <f t="shared" si="128"/>
        <v>100</v>
      </c>
      <c r="M812" s="348">
        <v>1</v>
      </c>
      <c r="N812" s="353">
        <f t="shared" si="133"/>
        <v>0</v>
      </c>
      <c r="O812" s="350">
        <v>100</v>
      </c>
      <c r="P812" s="350"/>
      <c r="Q812" s="351">
        <v>5.7500469371542103E-5</v>
      </c>
      <c r="R812" s="352">
        <f>O812/K812</f>
        <v>1</v>
      </c>
      <c r="S812" s="225">
        <v>100</v>
      </c>
      <c r="T812" s="226">
        <f t="shared" si="132"/>
        <v>0</v>
      </c>
      <c r="Y812" s="199"/>
      <c r="Z812" s="199"/>
    </row>
    <row r="813" spans="1:26" s="225" customFormat="1" ht="47.25" customHeight="1" outlineLevel="7" x14ac:dyDescent="0.2">
      <c r="A813" s="221"/>
      <c r="B813" s="227"/>
      <c r="C813" s="248"/>
      <c r="D813" s="248"/>
      <c r="E813" s="254"/>
      <c r="F813" s="254"/>
      <c r="G813" s="254"/>
      <c r="H813" s="254"/>
      <c r="I813" s="406" t="s">
        <v>153</v>
      </c>
      <c r="J813" s="346" t="s">
        <v>257</v>
      </c>
      <c r="K813" s="346">
        <v>100</v>
      </c>
      <c r="L813" s="347">
        <f t="shared" si="128"/>
        <v>100</v>
      </c>
      <c r="M813" s="348">
        <v>1</v>
      </c>
      <c r="N813" s="353">
        <f t="shared" si="133"/>
        <v>0</v>
      </c>
      <c r="O813" s="350">
        <v>100</v>
      </c>
      <c r="P813" s="350"/>
      <c r="Q813" s="351">
        <v>5.7500469371542103E-5</v>
      </c>
      <c r="R813" s="352">
        <f>O813/K813</f>
        <v>1</v>
      </c>
      <c r="S813" s="225">
        <v>100</v>
      </c>
      <c r="T813" s="226">
        <f t="shared" si="132"/>
        <v>0</v>
      </c>
      <c r="Y813" s="199"/>
      <c r="Z813" s="199"/>
    </row>
    <row r="814" spans="1:26" s="225" customFormat="1" ht="47.25" customHeight="1" outlineLevel="7" x14ac:dyDescent="0.2">
      <c r="A814" s="221"/>
      <c r="B814" s="227"/>
      <c r="C814" s="248"/>
      <c r="D814" s="248"/>
      <c r="E814" s="254"/>
      <c r="F814" s="254"/>
      <c r="G814" s="254"/>
      <c r="H814" s="254"/>
      <c r="I814" s="406" t="s">
        <v>154</v>
      </c>
      <c r="J814" s="346" t="s">
        <v>257</v>
      </c>
      <c r="K814" s="346">
        <v>100</v>
      </c>
      <c r="L814" s="347">
        <f t="shared" si="128"/>
        <v>100</v>
      </c>
      <c r="M814" s="348">
        <v>1</v>
      </c>
      <c r="N814" s="353">
        <f t="shared" si="133"/>
        <v>0</v>
      </c>
      <c r="O814" s="350">
        <v>100</v>
      </c>
      <c r="P814" s="350"/>
      <c r="Q814" s="351">
        <v>5.7500469371542103E-5</v>
      </c>
      <c r="R814" s="352">
        <f>O814/K814</f>
        <v>1</v>
      </c>
      <c r="S814" s="225">
        <v>100</v>
      </c>
      <c r="T814" s="226">
        <f t="shared" si="132"/>
        <v>0</v>
      </c>
      <c r="Y814" s="199"/>
      <c r="Z814" s="199"/>
    </row>
    <row r="815" spans="1:26" s="225" customFormat="1" ht="47.25" customHeight="1" outlineLevel="7" x14ac:dyDescent="0.2">
      <c r="A815" s="221"/>
      <c r="B815" s="227"/>
      <c r="C815" s="248"/>
      <c r="D815" s="248"/>
      <c r="E815" s="254"/>
      <c r="F815" s="254"/>
      <c r="G815" s="254"/>
      <c r="H815" s="254"/>
      <c r="I815" s="406" t="s">
        <v>155</v>
      </c>
      <c r="J815" s="346" t="s">
        <v>257</v>
      </c>
      <c r="K815" s="346">
        <v>100</v>
      </c>
      <c r="L815" s="347">
        <f t="shared" si="128"/>
        <v>100</v>
      </c>
      <c r="M815" s="348">
        <v>1</v>
      </c>
      <c r="N815" s="353">
        <f t="shared" si="133"/>
        <v>0</v>
      </c>
      <c r="O815" s="350">
        <v>100</v>
      </c>
      <c r="P815" s="350"/>
      <c r="Q815" s="351">
        <v>5.7500469371542103E-5</v>
      </c>
      <c r="R815" s="352">
        <f>O815/K815</f>
        <v>1</v>
      </c>
      <c r="S815" s="225">
        <v>100</v>
      </c>
      <c r="T815" s="226">
        <f t="shared" si="132"/>
        <v>0</v>
      </c>
      <c r="Y815" s="199"/>
      <c r="Z815" s="199"/>
    </row>
    <row r="816" spans="1:26" s="225" customFormat="1" ht="47.25" customHeight="1" outlineLevel="7" x14ac:dyDescent="0.2">
      <c r="A816" s="221"/>
      <c r="B816" s="227"/>
      <c r="C816" s="248"/>
      <c r="D816" s="248"/>
      <c r="E816" s="254"/>
      <c r="F816" s="254"/>
      <c r="G816" s="254"/>
      <c r="H816" s="254"/>
      <c r="I816" s="406" t="s">
        <v>156</v>
      </c>
      <c r="J816" s="346" t="s">
        <v>257</v>
      </c>
      <c r="K816" s="346">
        <v>100</v>
      </c>
      <c r="L816" s="347">
        <f t="shared" si="128"/>
        <v>100</v>
      </c>
      <c r="M816" s="348">
        <v>1</v>
      </c>
      <c r="N816" s="353">
        <v>0</v>
      </c>
      <c r="O816" s="350">
        <v>50</v>
      </c>
      <c r="P816" s="350"/>
      <c r="Q816" s="351">
        <v>3.4500281622925253E-3</v>
      </c>
      <c r="R816" s="352">
        <v>0.5</v>
      </c>
      <c r="T816" s="226">
        <f t="shared" si="132"/>
        <v>-50</v>
      </c>
      <c r="Y816" s="199"/>
      <c r="Z816" s="199"/>
    </row>
    <row r="817" spans="1:26" s="225" customFormat="1" ht="47.25" customHeight="1" outlineLevel="7" x14ac:dyDescent="0.2">
      <c r="A817" s="221"/>
      <c r="B817" s="227"/>
      <c r="C817" s="248"/>
      <c r="D817" s="248"/>
      <c r="E817" s="254"/>
      <c r="F817" s="254"/>
      <c r="G817" s="254"/>
      <c r="H817" s="254"/>
      <c r="I817" s="406" t="s">
        <v>157</v>
      </c>
      <c r="J817" s="346" t="s">
        <v>257</v>
      </c>
      <c r="K817" s="346">
        <v>100</v>
      </c>
      <c r="L817" s="347">
        <f t="shared" si="128"/>
        <v>20</v>
      </c>
      <c r="M817" s="348">
        <v>0.2</v>
      </c>
      <c r="N817" s="353">
        <f t="shared" si="133"/>
        <v>0</v>
      </c>
      <c r="O817" s="350">
        <v>20</v>
      </c>
      <c r="P817" s="350"/>
      <c r="Q817" s="351">
        <v>5.7500469371542103E-5</v>
      </c>
      <c r="R817" s="352">
        <v>0.2</v>
      </c>
      <c r="T817" s="226">
        <f t="shared" si="132"/>
        <v>-20</v>
      </c>
      <c r="Y817" s="199"/>
      <c r="Z817" s="199"/>
    </row>
    <row r="818" spans="1:26" s="225" customFormat="1" ht="47.25" customHeight="1" outlineLevel="7" x14ac:dyDescent="0.2">
      <c r="A818" s="221"/>
      <c r="B818" s="227"/>
      <c r="C818" s="248"/>
      <c r="D818" s="248"/>
      <c r="E818" s="254"/>
      <c r="F818" s="254"/>
      <c r="G818" s="254"/>
      <c r="H818" s="254"/>
      <c r="I818" s="406" t="s">
        <v>158</v>
      </c>
      <c r="J818" s="346" t="s">
        <v>257</v>
      </c>
      <c r="K818" s="346">
        <v>100</v>
      </c>
      <c r="L818" s="347">
        <f t="shared" si="128"/>
        <v>20</v>
      </c>
      <c r="M818" s="348">
        <v>0.2</v>
      </c>
      <c r="N818" s="353">
        <f t="shared" si="133"/>
        <v>0</v>
      </c>
      <c r="O818" s="350">
        <v>20</v>
      </c>
      <c r="P818" s="350"/>
      <c r="Q818" s="351">
        <v>5.7500469371542103E-5</v>
      </c>
      <c r="R818" s="352">
        <v>0.2</v>
      </c>
      <c r="T818" s="226">
        <f t="shared" si="132"/>
        <v>-20</v>
      </c>
      <c r="Y818" s="199"/>
      <c r="Z818" s="199"/>
    </row>
    <row r="819" spans="1:26" s="225" customFormat="1" ht="47.25" customHeight="1" outlineLevel="7" x14ac:dyDescent="0.2">
      <c r="A819" s="221"/>
      <c r="B819" s="227"/>
      <c r="C819" s="248"/>
      <c r="D819" s="248"/>
      <c r="E819" s="254"/>
      <c r="F819" s="254"/>
      <c r="G819" s="254"/>
      <c r="H819" s="254"/>
      <c r="I819" s="406" t="s">
        <v>159</v>
      </c>
      <c r="J819" s="346" t="s">
        <v>257</v>
      </c>
      <c r="K819" s="346">
        <v>100</v>
      </c>
      <c r="L819" s="347">
        <f t="shared" si="128"/>
        <v>20</v>
      </c>
      <c r="M819" s="348">
        <v>0.2</v>
      </c>
      <c r="N819" s="353">
        <f t="shared" si="133"/>
        <v>0</v>
      </c>
      <c r="O819" s="350">
        <v>20</v>
      </c>
      <c r="P819" s="350"/>
      <c r="Q819" s="351">
        <v>9.2000750994467365E-4</v>
      </c>
      <c r="R819" s="352">
        <v>0.2</v>
      </c>
      <c r="T819" s="226">
        <f t="shared" si="132"/>
        <v>-20</v>
      </c>
      <c r="Y819" s="199"/>
      <c r="Z819" s="199"/>
    </row>
    <row r="820" spans="1:26" s="225" customFormat="1" ht="47.25" customHeight="1" outlineLevel="7" x14ac:dyDescent="0.2">
      <c r="A820" s="221"/>
      <c r="B820" s="227"/>
      <c r="C820" s="248"/>
      <c r="D820" s="248"/>
      <c r="E820" s="254"/>
      <c r="F820" s="254"/>
      <c r="G820" s="254"/>
      <c r="H820" s="254"/>
      <c r="I820" s="406" t="s">
        <v>160</v>
      </c>
      <c r="J820" s="346" t="s">
        <v>257</v>
      </c>
      <c r="K820" s="346">
        <v>100</v>
      </c>
      <c r="L820" s="347">
        <f t="shared" si="128"/>
        <v>100</v>
      </c>
      <c r="M820" s="348">
        <v>1</v>
      </c>
      <c r="N820" s="353">
        <f t="shared" si="133"/>
        <v>0</v>
      </c>
      <c r="O820" s="350">
        <v>100</v>
      </c>
      <c r="P820" s="350"/>
      <c r="Q820" s="351">
        <v>9.2000750994467365E-4</v>
      </c>
      <c r="R820" s="352">
        <v>0.2</v>
      </c>
      <c r="S820" s="225">
        <v>100</v>
      </c>
      <c r="T820" s="226">
        <f t="shared" si="132"/>
        <v>0</v>
      </c>
      <c r="Y820" s="199"/>
      <c r="Z820" s="199"/>
    </row>
    <row r="821" spans="1:26" s="225" customFormat="1" ht="47.25" customHeight="1" outlineLevel="7" x14ac:dyDescent="0.2">
      <c r="A821" s="221"/>
      <c r="B821" s="227"/>
      <c r="C821" s="248"/>
      <c r="D821" s="248"/>
      <c r="E821" s="254"/>
      <c r="F821" s="254"/>
      <c r="G821" s="254"/>
      <c r="H821" s="254"/>
      <c r="I821" s="406" t="s">
        <v>161</v>
      </c>
      <c r="J821" s="346" t="s">
        <v>257</v>
      </c>
      <c r="K821" s="346">
        <v>100</v>
      </c>
      <c r="L821" s="347">
        <f t="shared" si="128"/>
        <v>0</v>
      </c>
      <c r="M821" s="348">
        <v>0</v>
      </c>
      <c r="N821" s="353">
        <f t="shared" si="133"/>
        <v>0</v>
      </c>
      <c r="O821" s="350">
        <v>0</v>
      </c>
      <c r="P821" s="350"/>
      <c r="Q821" s="351">
        <v>2.8750234685771051E-3</v>
      </c>
      <c r="R821" s="352">
        <f>O821/K821</f>
        <v>0</v>
      </c>
      <c r="T821" s="226">
        <f t="shared" si="132"/>
        <v>0</v>
      </c>
      <c r="Y821" s="199"/>
      <c r="Z821" s="199"/>
    </row>
    <row r="822" spans="1:26" s="225" customFormat="1" ht="47.25" customHeight="1" outlineLevel="7" x14ac:dyDescent="0.2">
      <c r="A822" s="221"/>
      <c r="B822" s="227"/>
      <c r="C822" s="248"/>
      <c r="D822" s="248"/>
      <c r="E822" s="254"/>
      <c r="F822" s="254"/>
      <c r="G822" s="254"/>
      <c r="H822" s="254"/>
      <c r="I822" s="406" t="s">
        <v>162</v>
      </c>
      <c r="J822" s="346" t="s">
        <v>257</v>
      </c>
      <c r="K822" s="346">
        <v>100</v>
      </c>
      <c r="L822" s="347">
        <f t="shared" si="128"/>
        <v>0</v>
      </c>
      <c r="M822" s="348">
        <v>0</v>
      </c>
      <c r="N822" s="353">
        <f t="shared" si="133"/>
        <v>0</v>
      </c>
      <c r="O822" s="350">
        <v>0</v>
      </c>
      <c r="P822" s="350"/>
      <c r="Q822" s="351">
        <v>1.4950122036600946E-3</v>
      </c>
      <c r="R822" s="352">
        <f>O822/K822</f>
        <v>0</v>
      </c>
      <c r="T822" s="226">
        <f t="shared" si="132"/>
        <v>0</v>
      </c>
      <c r="Y822" s="199"/>
      <c r="Z822" s="199"/>
    </row>
    <row r="823" spans="1:26" s="225" customFormat="1" ht="47.25" customHeight="1" outlineLevel="7" x14ac:dyDescent="0.2">
      <c r="A823" s="221"/>
      <c r="B823" s="227"/>
      <c r="C823" s="248"/>
      <c r="D823" s="248"/>
      <c r="E823" s="254"/>
      <c r="F823" s="254"/>
      <c r="G823" s="254"/>
      <c r="H823" s="254"/>
      <c r="I823" s="406" t="s">
        <v>34</v>
      </c>
      <c r="J823" s="346" t="s">
        <v>257</v>
      </c>
      <c r="K823" s="346">
        <v>100</v>
      </c>
      <c r="L823" s="347">
        <f t="shared" si="128"/>
        <v>20</v>
      </c>
      <c r="M823" s="348">
        <v>0.2</v>
      </c>
      <c r="N823" s="353">
        <f t="shared" si="133"/>
        <v>0</v>
      </c>
      <c r="O823" s="350">
        <v>20</v>
      </c>
      <c r="P823" s="350"/>
      <c r="Q823" s="351">
        <v>1.3800112649170102E-3</v>
      </c>
      <c r="R823" s="352">
        <v>0.2</v>
      </c>
      <c r="T823" s="226">
        <f t="shared" si="132"/>
        <v>-20</v>
      </c>
      <c r="Y823" s="199"/>
      <c r="Z823" s="199"/>
    </row>
    <row r="824" spans="1:26" s="225" customFormat="1" ht="47.25" customHeight="1" outlineLevel="7" x14ac:dyDescent="0.2">
      <c r="A824" s="221"/>
      <c r="B824" s="227"/>
      <c r="C824" s="248"/>
      <c r="D824" s="248"/>
      <c r="E824" s="254"/>
      <c r="F824" s="254"/>
      <c r="G824" s="254"/>
      <c r="H824" s="254"/>
      <c r="I824" s="406" t="s">
        <v>35</v>
      </c>
      <c r="J824" s="346" t="s">
        <v>257</v>
      </c>
      <c r="K824" s="346">
        <v>100</v>
      </c>
      <c r="L824" s="347">
        <f t="shared" si="128"/>
        <v>100</v>
      </c>
      <c r="M824" s="348">
        <v>1</v>
      </c>
      <c r="N824" s="353">
        <f t="shared" si="133"/>
        <v>0</v>
      </c>
      <c r="O824" s="350">
        <v>100</v>
      </c>
      <c r="P824" s="350"/>
      <c r="Q824" s="351">
        <v>5.7500469371542103E-5</v>
      </c>
      <c r="R824" s="352">
        <f>O824/K824</f>
        <v>1</v>
      </c>
      <c r="S824" s="225">
        <v>100</v>
      </c>
      <c r="T824" s="226">
        <f t="shared" si="132"/>
        <v>0</v>
      </c>
      <c r="Y824" s="199"/>
      <c r="Z824" s="199"/>
    </row>
    <row r="825" spans="1:26" s="225" customFormat="1" ht="47.25" customHeight="1" outlineLevel="3" x14ac:dyDescent="0.2">
      <c r="A825" s="221"/>
      <c r="B825" s="227"/>
      <c r="C825" s="248"/>
      <c r="D825" s="248"/>
      <c r="E825" s="254"/>
      <c r="F825" s="254"/>
      <c r="G825" s="254"/>
      <c r="H825" s="254"/>
      <c r="I825" s="405" t="s">
        <v>56</v>
      </c>
      <c r="J825" s="340" t="s">
        <v>444</v>
      </c>
      <c r="K825" s="340"/>
      <c r="L825" s="341">
        <f t="shared" si="128"/>
        <v>0</v>
      </c>
      <c r="M825" s="342">
        <v>6.4299999999999996E-2</v>
      </c>
      <c r="N825" s="340">
        <f t="shared" si="133"/>
        <v>0</v>
      </c>
      <c r="O825" s="343"/>
      <c r="P825" s="343"/>
      <c r="Q825" s="388">
        <v>8.884924798815215E-2</v>
      </c>
      <c r="R825" s="345">
        <f>(R826*Q826+R914*Q914)/Q825</f>
        <v>7.6740400292356528E-2</v>
      </c>
      <c r="T825" s="226">
        <f t="shared" si="132"/>
        <v>0</v>
      </c>
      <c r="Y825" s="199"/>
      <c r="Z825" s="199"/>
    </row>
    <row r="826" spans="1:26" s="225" customFormat="1" ht="47.25" customHeight="1" outlineLevel="4" x14ac:dyDescent="0.2">
      <c r="A826" s="221"/>
      <c r="B826" s="227"/>
      <c r="C826" s="248"/>
      <c r="D826" s="248"/>
      <c r="E826" s="254"/>
      <c r="F826" s="265"/>
      <c r="G826" s="265"/>
      <c r="H826" s="265"/>
      <c r="I826" s="408" t="s">
        <v>57</v>
      </c>
      <c r="J826" s="359"/>
      <c r="K826" s="359"/>
      <c r="L826" s="360">
        <f t="shared" si="128"/>
        <v>0</v>
      </c>
      <c r="M826" s="361">
        <v>6.4299999999999996E-2</v>
      </c>
      <c r="N826" s="359">
        <f t="shared" si="133"/>
        <v>0</v>
      </c>
      <c r="O826" s="362"/>
      <c r="P826" s="362"/>
      <c r="Q826" s="363">
        <v>8.794135363612017E-2</v>
      </c>
      <c r="R826" s="364">
        <f>(R827*Q827+R863*Q863)/Q826</f>
        <v>7.7532657553785439E-2</v>
      </c>
      <c r="T826" s="226">
        <f t="shared" si="132"/>
        <v>0</v>
      </c>
      <c r="Y826" s="199"/>
      <c r="Z826" s="199"/>
    </row>
    <row r="827" spans="1:26" s="225" customFormat="1" ht="47.25" customHeight="1" outlineLevel="5" x14ac:dyDescent="0.2">
      <c r="A827" s="221"/>
      <c r="B827" s="227"/>
      <c r="C827" s="248"/>
      <c r="D827" s="248"/>
      <c r="E827" s="254"/>
      <c r="F827" s="265"/>
      <c r="G827" s="270"/>
      <c r="H827" s="270"/>
      <c r="I827" s="409" t="s">
        <v>58</v>
      </c>
      <c r="J827" s="365"/>
      <c r="K827" s="365"/>
      <c r="L827" s="366">
        <f t="shared" si="128"/>
        <v>0</v>
      </c>
      <c r="M827" s="367">
        <v>0.1043</v>
      </c>
      <c r="N827" s="365">
        <f t="shared" si="133"/>
        <v>0</v>
      </c>
      <c r="O827" s="368"/>
      <c r="P827" s="368"/>
      <c r="Q827" s="369">
        <v>3.0779883433632547E-2</v>
      </c>
      <c r="R827" s="370">
        <f>(R828*Q828+R835*Q835+R842*Q842+R849*Q849+R856*Q856)/Q827</f>
        <v>0.10433626279071342</v>
      </c>
      <c r="T827" s="226">
        <f t="shared" si="132"/>
        <v>0</v>
      </c>
      <c r="Y827" s="199"/>
      <c r="Z827" s="199"/>
    </row>
    <row r="828" spans="1:26" s="225" customFormat="1" ht="47.25" customHeight="1" outlineLevel="6" x14ac:dyDescent="0.2">
      <c r="A828" s="221"/>
      <c r="B828" s="227"/>
      <c r="C828" s="248"/>
      <c r="D828" s="248"/>
      <c r="E828" s="254"/>
      <c r="F828" s="265"/>
      <c r="G828" s="270"/>
      <c r="H828" s="278"/>
      <c r="I828" s="412" t="s">
        <v>59</v>
      </c>
      <c r="J828" s="379"/>
      <c r="K828" s="379"/>
      <c r="L828" s="380">
        <f t="shared" si="128"/>
        <v>0</v>
      </c>
      <c r="M828" s="381">
        <v>0.1363</v>
      </c>
      <c r="N828" s="379">
        <f t="shared" si="133"/>
        <v>0</v>
      </c>
      <c r="O828" s="386"/>
      <c r="P828" s="386"/>
      <c r="Q828" s="383">
        <v>2.0826203460597208E-2</v>
      </c>
      <c r="R828" s="384">
        <f>SUMPRODUCT(R829:R834,Q829:Q834)/Q828</f>
        <v>0.13627999999999998</v>
      </c>
      <c r="T828" s="226">
        <f t="shared" si="132"/>
        <v>0</v>
      </c>
      <c r="Y828" s="199"/>
      <c r="Z828" s="199"/>
    </row>
    <row r="829" spans="1:26" s="225" customFormat="1" ht="47.25" customHeight="1" outlineLevel="7" x14ac:dyDescent="0.2">
      <c r="A829" s="221"/>
      <c r="B829" s="227"/>
      <c r="C829" s="248"/>
      <c r="D829" s="248"/>
      <c r="E829" s="254"/>
      <c r="F829" s="265"/>
      <c r="G829" s="270"/>
      <c r="H829" s="278"/>
      <c r="I829" s="407" t="s">
        <v>60</v>
      </c>
      <c r="J829" s="354" t="s">
        <v>261</v>
      </c>
      <c r="K829" s="354">
        <v>26984</v>
      </c>
      <c r="L829" s="355">
        <v>5220</v>
      </c>
      <c r="M829" s="356">
        <v>0.2424</v>
      </c>
      <c r="N829" s="371">
        <f>O829-L829</f>
        <v>8776</v>
      </c>
      <c r="O829" s="350">
        <v>13996</v>
      </c>
      <c r="P829" s="350"/>
      <c r="Q829" s="385">
        <v>1.0413101730298603E-3</v>
      </c>
      <c r="R829" s="352">
        <v>0.2424</v>
      </c>
      <c r="S829" s="225">
        <v>2000</v>
      </c>
      <c r="T829" s="226">
        <f t="shared" si="132"/>
        <v>-11996</v>
      </c>
      <c r="Y829" s="199"/>
      <c r="Z829" s="199"/>
    </row>
    <row r="830" spans="1:26" s="225" customFormat="1" ht="47.25" customHeight="1" outlineLevel="7" x14ac:dyDescent="0.2">
      <c r="A830" s="221"/>
      <c r="B830" s="227"/>
      <c r="C830" s="248"/>
      <c r="D830" s="248"/>
      <c r="E830" s="254"/>
      <c r="F830" s="265"/>
      <c r="G830" s="270"/>
      <c r="H830" s="278"/>
      <c r="I830" s="407" t="s">
        <v>61</v>
      </c>
      <c r="J830" s="354" t="s">
        <v>261</v>
      </c>
      <c r="K830" s="354">
        <v>8095</v>
      </c>
      <c r="L830" s="355">
        <v>1172</v>
      </c>
      <c r="M830" s="356">
        <v>0.12939999999999999</v>
      </c>
      <c r="N830" s="371">
        <f t="shared" ref="N830:N834" si="134">O830-L830</f>
        <v>2899</v>
      </c>
      <c r="O830" s="350">
        <v>4071</v>
      </c>
      <c r="P830" s="350"/>
      <c r="Q830" s="385">
        <v>7.2891712112090222E-3</v>
      </c>
      <c r="R830" s="352">
        <v>0.12939999999999999</v>
      </c>
      <c r="T830" s="226">
        <f t="shared" si="132"/>
        <v>-4071</v>
      </c>
      <c r="Y830" s="199"/>
      <c r="Z830" s="199"/>
    </row>
    <row r="831" spans="1:26" s="225" customFormat="1" ht="47.25" customHeight="1" outlineLevel="7" x14ac:dyDescent="0.2">
      <c r="A831" s="221"/>
      <c r="B831" s="227"/>
      <c r="C831" s="248"/>
      <c r="D831" s="248"/>
      <c r="E831" s="254"/>
      <c r="F831" s="265"/>
      <c r="G831" s="270"/>
      <c r="H831" s="278"/>
      <c r="I831" s="406" t="s">
        <v>62</v>
      </c>
      <c r="J831" s="346" t="s">
        <v>261</v>
      </c>
      <c r="K831" s="346">
        <v>8095</v>
      </c>
      <c r="L831" s="347">
        <v>900</v>
      </c>
      <c r="M831" s="348">
        <v>0.1182</v>
      </c>
      <c r="N831" s="371">
        <f t="shared" si="134"/>
        <v>2636</v>
      </c>
      <c r="O831" s="350">
        <v>3536</v>
      </c>
      <c r="P831" s="350"/>
      <c r="Q831" s="385">
        <v>7.2891712112090222E-3</v>
      </c>
      <c r="R831" s="352">
        <v>0.1182</v>
      </c>
      <c r="T831" s="226">
        <f t="shared" si="132"/>
        <v>-3536</v>
      </c>
      <c r="Y831" s="199"/>
      <c r="Z831" s="199"/>
    </row>
    <row r="832" spans="1:26" s="225" customFormat="1" ht="47.25" customHeight="1" outlineLevel="7" x14ac:dyDescent="0.2">
      <c r="A832" s="221"/>
      <c r="B832" s="227"/>
      <c r="C832" s="248"/>
      <c r="D832" s="248"/>
      <c r="E832" s="254"/>
      <c r="F832" s="265"/>
      <c r="G832" s="270"/>
      <c r="H832" s="278"/>
      <c r="I832" s="406" t="s">
        <v>63</v>
      </c>
      <c r="J832" s="346" t="s">
        <v>261</v>
      </c>
      <c r="K832" s="346">
        <v>8095</v>
      </c>
      <c r="L832" s="347">
        <v>0</v>
      </c>
      <c r="M832" s="348">
        <v>0</v>
      </c>
      <c r="N832" s="371">
        <f t="shared" si="134"/>
        <v>0</v>
      </c>
      <c r="O832" s="350">
        <v>0</v>
      </c>
      <c r="P832" s="350"/>
      <c r="Q832" s="385">
        <v>1.0413101730298603E-3</v>
      </c>
      <c r="R832" s="352">
        <f>O832/K832</f>
        <v>0</v>
      </c>
      <c r="T832" s="226">
        <f t="shared" si="132"/>
        <v>0</v>
      </c>
      <c r="Y832" s="199"/>
      <c r="Z832" s="199"/>
    </row>
    <row r="833" spans="1:26" s="225" customFormat="1" ht="47.25" customHeight="1" outlineLevel="7" x14ac:dyDescent="0.2">
      <c r="A833" s="221"/>
      <c r="B833" s="227"/>
      <c r="C833" s="248"/>
      <c r="D833" s="248"/>
      <c r="E833" s="254"/>
      <c r="F833" s="265"/>
      <c r="G833" s="270"/>
      <c r="H833" s="278"/>
      <c r="I833" s="406" t="s">
        <v>64</v>
      </c>
      <c r="J833" s="346" t="s">
        <v>261</v>
      </c>
      <c r="K833" s="346">
        <v>8095</v>
      </c>
      <c r="L833" s="347">
        <v>0</v>
      </c>
      <c r="M833" s="348">
        <v>0</v>
      </c>
      <c r="N833" s="371">
        <f t="shared" si="134"/>
        <v>0</v>
      </c>
      <c r="O833" s="350">
        <v>0</v>
      </c>
      <c r="P833" s="350"/>
      <c r="Q833" s="385">
        <v>1.0413101730298603E-3</v>
      </c>
      <c r="R833" s="352">
        <f>O833/K833</f>
        <v>0</v>
      </c>
      <c r="T833" s="226">
        <f t="shared" si="132"/>
        <v>0</v>
      </c>
      <c r="Y833" s="199"/>
      <c r="Z833" s="199"/>
    </row>
    <row r="834" spans="1:26" s="225" customFormat="1" ht="47.25" customHeight="1" outlineLevel="7" x14ac:dyDescent="0.2">
      <c r="A834" s="221"/>
      <c r="B834" s="227"/>
      <c r="C834" s="248"/>
      <c r="D834" s="248"/>
      <c r="E834" s="254"/>
      <c r="F834" s="265"/>
      <c r="G834" s="270"/>
      <c r="H834" s="278"/>
      <c r="I834" s="406" t="s">
        <v>51</v>
      </c>
      <c r="J834" s="346" t="s">
        <v>257</v>
      </c>
      <c r="K834" s="346">
        <v>100</v>
      </c>
      <c r="L834" s="347">
        <v>25</v>
      </c>
      <c r="M834" s="348">
        <v>0.25</v>
      </c>
      <c r="N834" s="371">
        <f t="shared" si="134"/>
        <v>0</v>
      </c>
      <c r="O834" s="350">
        <v>25</v>
      </c>
      <c r="P834" s="350"/>
      <c r="Q834" s="385">
        <v>3.1239305190895812E-3</v>
      </c>
      <c r="R834" s="352">
        <f>O834/K834</f>
        <v>0.25</v>
      </c>
      <c r="S834" s="225">
        <v>25</v>
      </c>
      <c r="T834" s="226">
        <f t="shared" si="132"/>
        <v>0</v>
      </c>
      <c r="Y834" s="199"/>
      <c r="Z834" s="199"/>
    </row>
    <row r="835" spans="1:26" s="225" customFormat="1" ht="47.25" customHeight="1" outlineLevel="6" x14ac:dyDescent="0.2">
      <c r="A835" s="221"/>
      <c r="B835" s="227"/>
      <c r="C835" s="248"/>
      <c r="D835" s="248"/>
      <c r="E835" s="254"/>
      <c r="F835" s="265"/>
      <c r="G835" s="270"/>
      <c r="H835" s="278"/>
      <c r="I835" s="412" t="s">
        <v>65</v>
      </c>
      <c r="J835" s="379"/>
      <c r="K835" s="379"/>
      <c r="L835" s="380">
        <f t="shared" si="128"/>
        <v>0</v>
      </c>
      <c r="M835" s="381">
        <v>3.7499999999999999E-2</v>
      </c>
      <c r="N835" s="379">
        <f t="shared" si="133"/>
        <v>0</v>
      </c>
      <c r="O835" s="386"/>
      <c r="P835" s="386"/>
      <c r="Q835" s="383">
        <v>3.4073993707560224E-3</v>
      </c>
      <c r="R835" s="384">
        <f>SUMPRODUCT(R836:R841,Q836:Q841)/Q835</f>
        <v>3.7499999999999999E-2</v>
      </c>
      <c r="T835" s="226">
        <f t="shared" si="132"/>
        <v>0</v>
      </c>
      <c r="Y835" s="199"/>
      <c r="Z835" s="199"/>
    </row>
    <row r="836" spans="1:26" s="225" customFormat="1" ht="47.25" customHeight="1" outlineLevel="7" x14ac:dyDescent="0.2">
      <c r="A836" s="221"/>
      <c r="B836" s="227"/>
      <c r="C836" s="248"/>
      <c r="D836" s="248"/>
      <c r="E836" s="254"/>
      <c r="F836" s="265"/>
      <c r="G836" s="270"/>
      <c r="H836" s="278"/>
      <c r="I836" s="407" t="s">
        <v>60</v>
      </c>
      <c r="J836" s="354" t="s">
        <v>261</v>
      </c>
      <c r="K836" s="354">
        <v>93</v>
      </c>
      <c r="L836" s="355">
        <f t="shared" si="128"/>
        <v>0</v>
      </c>
      <c r="M836" s="356">
        <v>0</v>
      </c>
      <c r="N836" s="357">
        <f t="shared" si="133"/>
        <v>0</v>
      </c>
      <c r="O836" s="350">
        <v>0</v>
      </c>
      <c r="P836" s="350"/>
      <c r="Q836" s="385">
        <v>1.7036996853780114E-4</v>
      </c>
      <c r="R836" s="352">
        <f t="shared" ref="R836:R841" si="135">O836/K836</f>
        <v>0</v>
      </c>
      <c r="T836" s="226">
        <f t="shared" si="132"/>
        <v>0</v>
      </c>
      <c r="Y836" s="199"/>
      <c r="Z836" s="199"/>
    </row>
    <row r="837" spans="1:26" s="225" customFormat="1" ht="47.25" customHeight="1" outlineLevel="7" x14ac:dyDescent="0.2">
      <c r="A837" s="221"/>
      <c r="B837" s="227"/>
      <c r="C837" s="248"/>
      <c r="D837" s="248"/>
      <c r="E837" s="254"/>
      <c r="F837" s="265"/>
      <c r="G837" s="270"/>
      <c r="H837" s="278"/>
      <c r="I837" s="407" t="s">
        <v>61</v>
      </c>
      <c r="J837" s="354" t="s">
        <v>261</v>
      </c>
      <c r="K837" s="354">
        <v>28</v>
      </c>
      <c r="L837" s="355">
        <f t="shared" si="128"/>
        <v>0</v>
      </c>
      <c r="M837" s="356">
        <v>0</v>
      </c>
      <c r="N837" s="357">
        <f t="shared" si="133"/>
        <v>0</v>
      </c>
      <c r="O837" s="350">
        <v>0</v>
      </c>
      <c r="P837" s="350"/>
      <c r="Q837" s="385">
        <v>1.1925897797646077E-3</v>
      </c>
      <c r="R837" s="352">
        <f t="shared" si="135"/>
        <v>0</v>
      </c>
      <c r="T837" s="226">
        <f t="shared" si="132"/>
        <v>0</v>
      </c>
      <c r="Y837" s="199"/>
      <c r="Z837" s="199"/>
    </row>
    <row r="838" spans="1:26" s="225" customFormat="1" ht="47.25" customHeight="1" outlineLevel="7" x14ac:dyDescent="0.2">
      <c r="A838" s="221"/>
      <c r="B838" s="227"/>
      <c r="C838" s="248"/>
      <c r="D838" s="248"/>
      <c r="E838" s="254"/>
      <c r="F838" s="265"/>
      <c r="G838" s="270"/>
      <c r="H838" s="278"/>
      <c r="I838" s="406" t="s">
        <v>62</v>
      </c>
      <c r="J838" s="346" t="s">
        <v>261</v>
      </c>
      <c r="K838" s="346">
        <v>28</v>
      </c>
      <c r="L838" s="347">
        <f t="shared" si="128"/>
        <v>0</v>
      </c>
      <c r="M838" s="348">
        <v>0</v>
      </c>
      <c r="N838" s="353">
        <f t="shared" si="133"/>
        <v>0</v>
      </c>
      <c r="O838" s="350">
        <v>0</v>
      </c>
      <c r="P838" s="350"/>
      <c r="Q838" s="385">
        <v>1.1925897797646077E-3</v>
      </c>
      <c r="R838" s="352">
        <f t="shared" si="135"/>
        <v>0</v>
      </c>
      <c r="T838" s="226">
        <f t="shared" si="132"/>
        <v>0</v>
      </c>
      <c r="Y838" s="199"/>
      <c r="Z838" s="199"/>
    </row>
    <row r="839" spans="1:26" s="225" customFormat="1" ht="47.25" customHeight="1" outlineLevel="7" x14ac:dyDescent="0.2">
      <c r="A839" s="221"/>
      <c r="B839" s="227"/>
      <c r="C839" s="248"/>
      <c r="D839" s="248"/>
      <c r="E839" s="254"/>
      <c r="F839" s="265"/>
      <c r="G839" s="270"/>
      <c r="H839" s="278"/>
      <c r="I839" s="406" t="s">
        <v>63</v>
      </c>
      <c r="J839" s="346" t="s">
        <v>261</v>
      </c>
      <c r="K839" s="346">
        <v>28</v>
      </c>
      <c r="L839" s="347">
        <f t="shared" si="128"/>
        <v>0</v>
      </c>
      <c r="M839" s="348">
        <v>0</v>
      </c>
      <c r="N839" s="353">
        <f t="shared" si="133"/>
        <v>0</v>
      </c>
      <c r="O839" s="350">
        <v>0</v>
      </c>
      <c r="P839" s="350"/>
      <c r="Q839" s="385">
        <v>1.7036996853780114E-4</v>
      </c>
      <c r="R839" s="352">
        <f t="shared" si="135"/>
        <v>0</v>
      </c>
      <c r="T839" s="226">
        <f t="shared" si="132"/>
        <v>0</v>
      </c>
      <c r="Y839" s="199"/>
      <c r="Z839" s="199"/>
    </row>
    <row r="840" spans="1:26" s="225" customFormat="1" ht="47.25" customHeight="1" outlineLevel="7" x14ac:dyDescent="0.2">
      <c r="A840" s="221"/>
      <c r="B840" s="227"/>
      <c r="C840" s="248"/>
      <c r="D840" s="248"/>
      <c r="E840" s="254"/>
      <c r="F840" s="265"/>
      <c r="G840" s="270"/>
      <c r="H840" s="278"/>
      <c r="I840" s="406" t="s">
        <v>64</v>
      </c>
      <c r="J840" s="346" t="s">
        <v>261</v>
      </c>
      <c r="K840" s="346">
        <v>28</v>
      </c>
      <c r="L840" s="347">
        <f t="shared" si="128"/>
        <v>0</v>
      </c>
      <c r="M840" s="348">
        <v>0</v>
      </c>
      <c r="N840" s="353">
        <f t="shared" si="133"/>
        <v>0</v>
      </c>
      <c r="O840" s="350">
        <v>0</v>
      </c>
      <c r="P840" s="350"/>
      <c r="Q840" s="385">
        <v>1.7036996853780114E-4</v>
      </c>
      <c r="R840" s="352">
        <f t="shared" si="135"/>
        <v>0</v>
      </c>
      <c r="T840" s="226">
        <f t="shared" si="132"/>
        <v>0</v>
      </c>
      <c r="Y840" s="199"/>
      <c r="Z840" s="199"/>
    </row>
    <row r="841" spans="1:26" s="225" customFormat="1" ht="47.25" customHeight="1" outlineLevel="7" x14ac:dyDescent="0.2">
      <c r="A841" s="221"/>
      <c r="B841" s="227"/>
      <c r="C841" s="248"/>
      <c r="D841" s="248"/>
      <c r="E841" s="254"/>
      <c r="F841" s="265"/>
      <c r="G841" s="270"/>
      <c r="H841" s="278"/>
      <c r="I841" s="406" t="s">
        <v>51</v>
      </c>
      <c r="J841" s="346" t="s">
        <v>257</v>
      </c>
      <c r="K841" s="346">
        <v>100</v>
      </c>
      <c r="L841" s="347">
        <f t="shared" si="128"/>
        <v>25</v>
      </c>
      <c r="M841" s="348">
        <v>0.25</v>
      </c>
      <c r="N841" s="353">
        <f t="shared" si="133"/>
        <v>0</v>
      </c>
      <c r="O841" s="350">
        <v>25</v>
      </c>
      <c r="P841" s="350"/>
      <c r="Q841" s="385">
        <v>5.1110990561340332E-4</v>
      </c>
      <c r="R841" s="352">
        <f t="shared" si="135"/>
        <v>0.25</v>
      </c>
      <c r="S841" s="225">
        <v>25</v>
      </c>
      <c r="T841" s="226">
        <f t="shared" si="132"/>
        <v>0</v>
      </c>
      <c r="Y841" s="199"/>
      <c r="Z841" s="199"/>
    </row>
    <row r="842" spans="1:26" s="225" customFormat="1" ht="47.25" customHeight="1" outlineLevel="6" x14ac:dyDescent="0.2">
      <c r="A842" s="221"/>
      <c r="B842" s="227"/>
      <c r="C842" s="248"/>
      <c r="D842" s="248"/>
      <c r="E842" s="254"/>
      <c r="F842" s="265"/>
      <c r="G842" s="270"/>
      <c r="H842" s="278"/>
      <c r="I842" s="412" t="s">
        <v>66</v>
      </c>
      <c r="J842" s="379"/>
      <c r="K842" s="379"/>
      <c r="L842" s="380">
        <f t="shared" si="128"/>
        <v>0</v>
      </c>
      <c r="M842" s="381">
        <v>3.7499999999999999E-2</v>
      </c>
      <c r="N842" s="379">
        <f t="shared" si="133"/>
        <v>0</v>
      </c>
      <c r="O842" s="386"/>
      <c r="P842" s="386"/>
      <c r="Q842" s="383">
        <v>1.2345641604869408E-6</v>
      </c>
      <c r="R842" s="384">
        <f>SUMPRODUCT(R843:R848,Q843:Q848)/Q842</f>
        <v>3.7499999999999999E-2</v>
      </c>
      <c r="T842" s="226">
        <f t="shared" si="132"/>
        <v>0</v>
      </c>
      <c r="Y842" s="199"/>
      <c r="Z842" s="199"/>
    </row>
    <row r="843" spans="1:26" s="225" customFormat="1" ht="47.25" customHeight="1" outlineLevel="7" x14ac:dyDescent="0.2">
      <c r="A843" s="221"/>
      <c r="B843" s="227"/>
      <c r="C843" s="248"/>
      <c r="D843" s="248"/>
      <c r="E843" s="254"/>
      <c r="F843" s="265"/>
      <c r="G843" s="270"/>
      <c r="H843" s="278"/>
      <c r="I843" s="407" t="s">
        <v>60</v>
      </c>
      <c r="J843" s="354" t="s">
        <v>261</v>
      </c>
      <c r="K843" s="354">
        <v>41</v>
      </c>
      <c r="L843" s="355">
        <f t="shared" si="128"/>
        <v>0</v>
      </c>
      <c r="M843" s="356">
        <v>0</v>
      </c>
      <c r="N843" s="357">
        <f t="shared" si="133"/>
        <v>0</v>
      </c>
      <c r="O843" s="350">
        <v>0</v>
      </c>
      <c r="P843" s="350"/>
      <c r="Q843" s="385">
        <v>6.1728208024347044E-8</v>
      </c>
      <c r="R843" s="352">
        <f t="shared" ref="R843:R848" si="136">O843/K843</f>
        <v>0</v>
      </c>
      <c r="T843" s="226">
        <f t="shared" si="132"/>
        <v>0</v>
      </c>
      <c r="Y843" s="199"/>
      <c r="Z843" s="199"/>
    </row>
    <row r="844" spans="1:26" s="225" customFormat="1" ht="47.25" customHeight="1" outlineLevel="7" x14ac:dyDescent="0.2">
      <c r="A844" s="221"/>
      <c r="B844" s="227"/>
      <c r="C844" s="248"/>
      <c r="D844" s="248"/>
      <c r="E844" s="254"/>
      <c r="F844" s="265"/>
      <c r="G844" s="270"/>
      <c r="H844" s="278"/>
      <c r="I844" s="407" t="s">
        <v>61</v>
      </c>
      <c r="J844" s="354" t="s">
        <v>261</v>
      </c>
      <c r="K844" s="354">
        <v>12</v>
      </c>
      <c r="L844" s="355">
        <f t="shared" si="128"/>
        <v>0</v>
      </c>
      <c r="M844" s="356">
        <v>0</v>
      </c>
      <c r="N844" s="357">
        <f t="shared" si="133"/>
        <v>0</v>
      </c>
      <c r="O844" s="350">
        <v>0</v>
      </c>
      <c r="P844" s="350"/>
      <c r="Q844" s="385">
        <v>4.3209745617042927E-7</v>
      </c>
      <c r="R844" s="352">
        <f t="shared" si="136"/>
        <v>0</v>
      </c>
      <c r="T844" s="226">
        <f t="shared" si="132"/>
        <v>0</v>
      </c>
      <c r="Y844" s="199"/>
      <c r="Z844" s="199"/>
    </row>
    <row r="845" spans="1:26" s="225" customFormat="1" ht="47.25" customHeight="1" outlineLevel="7" x14ac:dyDescent="0.2">
      <c r="A845" s="221"/>
      <c r="B845" s="227"/>
      <c r="C845" s="248"/>
      <c r="D845" s="248"/>
      <c r="E845" s="254"/>
      <c r="F845" s="265"/>
      <c r="G845" s="270"/>
      <c r="H845" s="278"/>
      <c r="I845" s="406" t="s">
        <v>62</v>
      </c>
      <c r="J845" s="346" t="s">
        <v>261</v>
      </c>
      <c r="K845" s="346">
        <v>12</v>
      </c>
      <c r="L845" s="347">
        <f t="shared" si="128"/>
        <v>0</v>
      </c>
      <c r="M845" s="348">
        <v>0</v>
      </c>
      <c r="N845" s="353">
        <f t="shared" si="133"/>
        <v>0</v>
      </c>
      <c r="O845" s="350">
        <v>0</v>
      </c>
      <c r="P845" s="350"/>
      <c r="Q845" s="385">
        <v>4.3209745617042927E-7</v>
      </c>
      <c r="R845" s="352">
        <f t="shared" si="136"/>
        <v>0</v>
      </c>
      <c r="T845" s="226">
        <f t="shared" si="132"/>
        <v>0</v>
      </c>
      <c r="Y845" s="199"/>
      <c r="Z845" s="199"/>
    </row>
    <row r="846" spans="1:26" s="225" customFormat="1" ht="47.25" customHeight="1" outlineLevel="7" x14ac:dyDescent="0.2">
      <c r="A846" s="221"/>
      <c r="B846" s="227"/>
      <c r="C846" s="248"/>
      <c r="D846" s="248"/>
      <c r="E846" s="254"/>
      <c r="F846" s="265"/>
      <c r="G846" s="270"/>
      <c r="H846" s="278"/>
      <c r="I846" s="406" t="s">
        <v>63</v>
      </c>
      <c r="J846" s="346" t="s">
        <v>261</v>
      </c>
      <c r="K846" s="346">
        <v>12</v>
      </c>
      <c r="L846" s="347">
        <f t="shared" si="128"/>
        <v>0</v>
      </c>
      <c r="M846" s="348">
        <v>0</v>
      </c>
      <c r="N846" s="353">
        <f t="shared" si="133"/>
        <v>0</v>
      </c>
      <c r="O846" s="350">
        <v>0</v>
      </c>
      <c r="P846" s="350"/>
      <c r="Q846" s="385">
        <v>6.1728208024347044E-8</v>
      </c>
      <c r="R846" s="352">
        <f t="shared" si="136"/>
        <v>0</v>
      </c>
      <c r="T846" s="226">
        <f t="shared" si="132"/>
        <v>0</v>
      </c>
      <c r="Y846" s="199"/>
      <c r="Z846" s="199"/>
    </row>
    <row r="847" spans="1:26" s="225" customFormat="1" ht="47.25" customHeight="1" outlineLevel="7" x14ac:dyDescent="0.2">
      <c r="A847" s="221"/>
      <c r="B847" s="227"/>
      <c r="C847" s="248"/>
      <c r="D847" s="248"/>
      <c r="E847" s="254"/>
      <c r="F847" s="265"/>
      <c r="G847" s="270"/>
      <c r="H847" s="278"/>
      <c r="I847" s="406" t="s">
        <v>64</v>
      </c>
      <c r="J847" s="346" t="s">
        <v>261</v>
      </c>
      <c r="K847" s="346">
        <v>12</v>
      </c>
      <c r="L847" s="347">
        <f t="shared" si="128"/>
        <v>0</v>
      </c>
      <c r="M847" s="348">
        <v>0</v>
      </c>
      <c r="N847" s="353">
        <f t="shared" si="133"/>
        <v>0</v>
      </c>
      <c r="O847" s="350">
        <v>0</v>
      </c>
      <c r="P847" s="350"/>
      <c r="Q847" s="385">
        <v>6.1728208024347044E-8</v>
      </c>
      <c r="R847" s="352">
        <f t="shared" si="136"/>
        <v>0</v>
      </c>
      <c r="T847" s="226">
        <f t="shared" si="132"/>
        <v>0</v>
      </c>
      <c r="Y847" s="199"/>
      <c r="Z847" s="199"/>
    </row>
    <row r="848" spans="1:26" s="225" customFormat="1" ht="47.25" customHeight="1" outlineLevel="7" x14ac:dyDescent="0.2">
      <c r="A848" s="221"/>
      <c r="B848" s="227"/>
      <c r="C848" s="248"/>
      <c r="D848" s="248"/>
      <c r="E848" s="254"/>
      <c r="F848" s="265"/>
      <c r="G848" s="270"/>
      <c r="H848" s="278"/>
      <c r="I848" s="406" t="s">
        <v>51</v>
      </c>
      <c r="J848" s="346" t="s">
        <v>257</v>
      </c>
      <c r="K848" s="346">
        <v>100</v>
      </c>
      <c r="L848" s="347">
        <f t="shared" si="128"/>
        <v>25</v>
      </c>
      <c r="M848" s="348">
        <v>0.25</v>
      </c>
      <c r="N848" s="353">
        <f t="shared" si="133"/>
        <v>0</v>
      </c>
      <c r="O848" s="350">
        <v>25</v>
      </c>
      <c r="P848" s="350"/>
      <c r="Q848" s="385">
        <v>1.8518462407304112E-7</v>
      </c>
      <c r="R848" s="352">
        <f t="shared" si="136"/>
        <v>0.25</v>
      </c>
      <c r="S848" s="225">
        <v>25</v>
      </c>
      <c r="T848" s="226">
        <f t="shared" si="132"/>
        <v>0</v>
      </c>
      <c r="Y848" s="199"/>
      <c r="Z848" s="199"/>
    </row>
    <row r="849" spans="1:26" s="225" customFormat="1" ht="47.25" customHeight="1" outlineLevel="6" x14ac:dyDescent="0.2">
      <c r="A849" s="221"/>
      <c r="B849" s="227"/>
      <c r="C849" s="248"/>
      <c r="D849" s="248"/>
      <c r="E849" s="254"/>
      <c r="F849" s="265"/>
      <c r="G849" s="270"/>
      <c r="H849" s="278"/>
      <c r="I849" s="412" t="s">
        <v>233</v>
      </c>
      <c r="J849" s="379"/>
      <c r="K849" s="379"/>
      <c r="L849" s="380">
        <f t="shared" ref="L849:L912" si="137">M849*K849</f>
        <v>0</v>
      </c>
      <c r="M849" s="381">
        <v>3.7499999999999999E-2</v>
      </c>
      <c r="N849" s="379">
        <f t="shared" si="133"/>
        <v>0</v>
      </c>
      <c r="O849" s="386"/>
      <c r="P849" s="386"/>
      <c r="Q849" s="383">
        <v>1.8246874092199064E-3</v>
      </c>
      <c r="R849" s="384">
        <f>SUMPRODUCT(R850:R855,Q850:Q855)/Q849</f>
        <v>3.7499999999999999E-2</v>
      </c>
      <c r="T849" s="226">
        <f t="shared" si="132"/>
        <v>0</v>
      </c>
      <c r="Y849" s="199"/>
      <c r="Z849" s="199"/>
    </row>
    <row r="850" spans="1:26" s="225" customFormat="1" ht="47.25" customHeight="1" outlineLevel="7" x14ac:dyDescent="0.2">
      <c r="A850" s="221"/>
      <c r="B850" s="227"/>
      <c r="C850" s="248"/>
      <c r="D850" s="248"/>
      <c r="E850" s="254"/>
      <c r="F850" s="265"/>
      <c r="G850" s="270"/>
      <c r="H850" s="278"/>
      <c r="I850" s="407" t="s">
        <v>60</v>
      </c>
      <c r="J850" s="354" t="s">
        <v>261</v>
      </c>
      <c r="K850" s="354">
        <v>1971</v>
      </c>
      <c r="L850" s="355">
        <f t="shared" si="137"/>
        <v>0</v>
      </c>
      <c r="M850" s="356">
        <v>0</v>
      </c>
      <c r="N850" s="357">
        <f t="shared" si="133"/>
        <v>0</v>
      </c>
      <c r="O850" s="350">
        <v>0</v>
      </c>
      <c r="P850" s="350"/>
      <c r="Q850" s="385">
        <v>9.1234370460995323E-5</v>
      </c>
      <c r="R850" s="352">
        <f t="shared" ref="R850:R855" si="138">O850/K850</f>
        <v>0</v>
      </c>
      <c r="T850" s="226">
        <f t="shared" si="132"/>
        <v>0</v>
      </c>
      <c r="Y850" s="199"/>
      <c r="Z850" s="199"/>
    </row>
    <row r="851" spans="1:26" s="225" customFormat="1" ht="47.25" customHeight="1" outlineLevel="7" x14ac:dyDescent="0.2">
      <c r="A851" s="221"/>
      <c r="B851" s="227"/>
      <c r="C851" s="248"/>
      <c r="D851" s="248"/>
      <c r="E851" s="254"/>
      <c r="F851" s="265"/>
      <c r="G851" s="270"/>
      <c r="H851" s="278"/>
      <c r="I851" s="407" t="s">
        <v>61</v>
      </c>
      <c r="J851" s="354" t="s">
        <v>261</v>
      </c>
      <c r="K851" s="354">
        <v>591</v>
      </c>
      <c r="L851" s="355">
        <f t="shared" si="137"/>
        <v>0</v>
      </c>
      <c r="M851" s="356">
        <v>0</v>
      </c>
      <c r="N851" s="357">
        <f t="shared" si="133"/>
        <v>0</v>
      </c>
      <c r="O851" s="350">
        <v>0</v>
      </c>
      <c r="P851" s="350"/>
      <c r="Q851" s="385">
        <v>6.3864059322696722E-4</v>
      </c>
      <c r="R851" s="352">
        <f t="shared" si="138"/>
        <v>0</v>
      </c>
      <c r="T851" s="226">
        <f t="shared" si="132"/>
        <v>0</v>
      </c>
      <c r="Y851" s="199"/>
      <c r="Z851" s="199"/>
    </row>
    <row r="852" spans="1:26" s="225" customFormat="1" ht="47.25" customHeight="1" outlineLevel="7" x14ac:dyDescent="0.2">
      <c r="A852" s="221"/>
      <c r="B852" s="227"/>
      <c r="C852" s="248"/>
      <c r="D852" s="248"/>
      <c r="E852" s="254"/>
      <c r="F852" s="265"/>
      <c r="G852" s="270"/>
      <c r="H852" s="278"/>
      <c r="I852" s="406" t="s">
        <v>62</v>
      </c>
      <c r="J852" s="346" t="s">
        <v>261</v>
      </c>
      <c r="K852" s="346">
        <v>591</v>
      </c>
      <c r="L852" s="347">
        <f t="shared" si="137"/>
        <v>0</v>
      </c>
      <c r="M852" s="348">
        <v>0</v>
      </c>
      <c r="N852" s="353">
        <f t="shared" si="133"/>
        <v>0</v>
      </c>
      <c r="O852" s="350">
        <v>0</v>
      </c>
      <c r="P852" s="350"/>
      <c r="Q852" s="385">
        <v>6.3864059322696722E-4</v>
      </c>
      <c r="R852" s="352">
        <f t="shared" si="138"/>
        <v>0</v>
      </c>
      <c r="T852" s="226">
        <f t="shared" si="132"/>
        <v>0</v>
      </c>
      <c r="Y852" s="199"/>
      <c r="Z852" s="199"/>
    </row>
    <row r="853" spans="1:26" s="225" customFormat="1" ht="47.25" customHeight="1" outlineLevel="7" x14ac:dyDescent="0.2">
      <c r="A853" s="221"/>
      <c r="B853" s="227"/>
      <c r="C853" s="248"/>
      <c r="D853" s="248"/>
      <c r="E853" s="254"/>
      <c r="F853" s="265"/>
      <c r="G853" s="270"/>
      <c r="H853" s="278"/>
      <c r="I853" s="406" t="s">
        <v>63</v>
      </c>
      <c r="J853" s="346" t="s">
        <v>261</v>
      </c>
      <c r="K853" s="346">
        <v>591</v>
      </c>
      <c r="L853" s="347">
        <f t="shared" si="137"/>
        <v>0</v>
      </c>
      <c r="M853" s="348">
        <v>0</v>
      </c>
      <c r="N853" s="353">
        <f t="shared" si="133"/>
        <v>0</v>
      </c>
      <c r="O853" s="350">
        <v>0</v>
      </c>
      <c r="P853" s="350"/>
      <c r="Q853" s="385">
        <v>9.1234370460995323E-5</v>
      </c>
      <c r="R853" s="352">
        <f t="shared" si="138"/>
        <v>0</v>
      </c>
      <c r="T853" s="226">
        <f t="shared" si="132"/>
        <v>0</v>
      </c>
      <c r="Y853" s="199"/>
      <c r="Z853" s="199"/>
    </row>
    <row r="854" spans="1:26" s="225" customFormat="1" ht="47.25" customHeight="1" outlineLevel="7" x14ac:dyDescent="0.2">
      <c r="A854" s="221"/>
      <c r="B854" s="227"/>
      <c r="C854" s="248"/>
      <c r="D854" s="248"/>
      <c r="E854" s="254"/>
      <c r="F854" s="265"/>
      <c r="G854" s="270"/>
      <c r="H854" s="278"/>
      <c r="I854" s="406" t="s">
        <v>64</v>
      </c>
      <c r="J854" s="346" t="s">
        <v>261</v>
      </c>
      <c r="K854" s="346">
        <v>591</v>
      </c>
      <c r="L854" s="347">
        <f t="shared" si="137"/>
        <v>0</v>
      </c>
      <c r="M854" s="348">
        <v>0</v>
      </c>
      <c r="N854" s="353">
        <f t="shared" si="133"/>
        <v>0</v>
      </c>
      <c r="O854" s="350">
        <v>0</v>
      </c>
      <c r="P854" s="350"/>
      <c r="Q854" s="385">
        <v>9.1234370460995323E-5</v>
      </c>
      <c r="R854" s="352">
        <f t="shared" si="138"/>
        <v>0</v>
      </c>
      <c r="T854" s="226">
        <f t="shared" si="132"/>
        <v>0</v>
      </c>
      <c r="Y854" s="199"/>
      <c r="Z854" s="199"/>
    </row>
    <row r="855" spans="1:26" s="225" customFormat="1" ht="47.25" customHeight="1" outlineLevel="7" x14ac:dyDescent="0.2">
      <c r="A855" s="221"/>
      <c r="B855" s="227"/>
      <c r="C855" s="248"/>
      <c r="D855" s="248"/>
      <c r="E855" s="254"/>
      <c r="F855" s="265"/>
      <c r="G855" s="270"/>
      <c r="H855" s="278"/>
      <c r="I855" s="406" t="s">
        <v>51</v>
      </c>
      <c r="J855" s="346" t="s">
        <v>257</v>
      </c>
      <c r="K855" s="346">
        <v>100</v>
      </c>
      <c r="L855" s="347">
        <f t="shared" si="137"/>
        <v>25</v>
      </c>
      <c r="M855" s="348">
        <v>0.25</v>
      </c>
      <c r="N855" s="353">
        <f t="shared" si="133"/>
        <v>0</v>
      </c>
      <c r="O855" s="350">
        <v>25</v>
      </c>
      <c r="P855" s="350"/>
      <c r="Q855" s="385">
        <v>2.7370311138298593E-4</v>
      </c>
      <c r="R855" s="352">
        <f t="shared" si="138"/>
        <v>0.25</v>
      </c>
      <c r="S855" s="225">
        <v>25</v>
      </c>
      <c r="T855" s="226">
        <f t="shared" si="132"/>
        <v>0</v>
      </c>
      <c r="Y855" s="199"/>
      <c r="Z855" s="199"/>
    </row>
    <row r="856" spans="1:26" s="225" customFormat="1" ht="47.25" customHeight="1" outlineLevel="6" x14ac:dyDescent="0.2">
      <c r="A856" s="221"/>
      <c r="B856" s="227"/>
      <c r="C856" s="248"/>
      <c r="D856" s="248"/>
      <c r="E856" s="254"/>
      <c r="F856" s="265"/>
      <c r="G856" s="270"/>
      <c r="H856" s="278"/>
      <c r="I856" s="412" t="s">
        <v>238</v>
      </c>
      <c r="J856" s="379"/>
      <c r="K856" s="379"/>
      <c r="L856" s="380">
        <f t="shared" si="137"/>
        <v>0</v>
      </c>
      <c r="M856" s="381">
        <v>3.7499999999999999E-2</v>
      </c>
      <c r="N856" s="379">
        <f t="shared" si="133"/>
        <v>0</v>
      </c>
      <c r="O856" s="386"/>
      <c r="P856" s="386"/>
      <c r="Q856" s="383">
        <v>4.7203586288989199E-3</v>
      </c>
      <c r="R856" s="384">
        <f>SUMPRODUCT(R857:R862,Q857:Q862)/Q856</f>
        <v>3.7499999999999999E-2</v>
      </c>
      <c r="T856" s="226">
        <f t="shared" si="132"/>
        <v>0</v>
      </c>
      <c r="Y856" s="199"/>
      <c r="Z856" s="199"/>
    </row>
    <row r="857" spans="1:26" s="225" customFormat="1" ht="47.25" customHeight="1" outlineLevel="7" x14ac:dyDescent="0.2">
      <c r="A857" s="221"/>
      <c r="B857" s="227"/>
      <c r="C857" s="248"/>
      <c r="D857" s="248"/>
      <c r="E857" s="254"/>
      <c r="F857" s="265"/>
      <c r="G857" s="270"/>
      <c r="H857" s="278"/>
      <c r="I857" s="407" t="s">
        <v>60</v>
      </c>
      <c r="J857" s="354" t="s">
        <v>261</v>
      </c>
      <c r="K857" s="354">
        <v>5256</v>
      </c>
      <c r="L857" s="355">
        <f t="shared" si="137"/>
        <v>0</v>
      </c>
      <c r="M857" s="356">
        <v>0</v>
      </c>
      <c r="N857" s="357">
        <f t="shared" si="133"/>
        <v>0</v>
      </c>
      <c r="O857" s="350">
        <v>0</v>
      </c>
      <c r="P857" s="350"/>
      <c r="Q857" s="385">
        <v>2.3601793144494601E-4</v>
      </c>
      <c r="R857" s="352">
        <f t="shared" ref="R857:R862" si="139">O857/K857</f>
        <v>0</v>
      </c>
      <c r="T857" s="226">
        <f t="shared" si="132"/>
        <v>0</v>
      </c>
      <c r="Y857" s="199"/>
      <c r="Z857" s="199"/>
    </row>
    <row r="858" spans="1:26" s="225" customFormat="1" ht="47.25" customHeight="1" outlineLevel="7" x14ac:dyDescent="0.2">
      <c r="A858" s="221"/>
      <c r="B858" s="227"/>
      <c r="C858" s="248"/>
      <c r="D858" s="248"/>
      <c r="E858" s="254"/>
      <c r="F858" s="265"/>
      <c r="G858" s="270"/>
      <c r="H858" s="278"/>
      <c r="I858" s="407" t="s">
        <v>61</v>
      </c>
      <c r="J858" s="354" t="s">
        <v>261</v>
      </c>
      <c r="K858" s="354">
        <v>1577</v>
      </c>
      <c r="L858" s="355">
        <f t="shared" si="137"/>
        <v>0</v>
      </c>
      <c r="M858" s="356">
        <v>0</v>
      </c>
      <c r="N858" s="357">
        <f t="shared" si="133"/>
        <v>0</v>
      </c>
      <c r="O858" s="350">
        <v>0</v>
      </c>
      <c r="P858" s="350"/>
      <c r="Q858" s="385">
        <v>1.6521255201146219E-3</v>
      </c>
      <c r="R858" s="352">
        <f t="shared" si="139"/>
        <v>0</v>
      </c>
      <c r="T858" s="226">
        <f t="shared" si="132"/>
        <v>0</v>
      </c>
      <c r="Y858" s="199"/>
      <c r="Z858" s="199"/>
    </row>
    <row r="859" spans="1:26" s="225" customFormat="1" ht="47.25" customHeight="1" outlineLevel="7" x14ac:dyDescent="0.2">
      <c r="A859" s="221"/>
      <c r="B859" s="227"/>
      <c r="C859" s="248"/>
      <c r="D859" s="248"/>
      <c r="E859" s="254"/>
      <c r="F859" s="265"/>
      <c r="G859" s="270"/>
      <c r="H859" s="278"/>
      <c r="I859" s="406" t="s">
        <v>62</v>
      </c>
      <c r="J859" s="346" t="s">
        <v>261</v>
      </c>
      <c r="K859" s="346">
        <v>1577</v>
      </c>
      <c r="L859" s="347">
        <f t="shared" si="137"/>
        <v>0</v>
      </c>
      <c r="M859" s="348">
        <v>0</v>
      </c>
      <c r="N859" s="353">
        <f t="shared" si="133"/>
        <v>0</v>
      </c>
      <c r="O859" s="350">
        <v>0</v>
      </c>
      <c r="P859" s="350"/>
      <c r="Q859" s="385">
        <v>1.6521255201146219E-3</v>
      </c>
      <c r="R859" s="352">
        <f t="shared" si="139"/>
        <v>0</v>
      </c>
      <c r="T859" s="226">
        <f t="shared" si="132"/>
        <v>0</v>
      </c>
      <c r="Y859" s="199"/>
      <c r="Z859" s="199"/>
    </row>
    <row r="860" spans="1:26" s="225" customFormat="1" ht="47.25" customHeight="1" outlineLevel="7" x14ac:dyDescent="0.2">
      <c r="A860" s="221"/>
      <c r="B860" s="227"/>
      <c r="C860" s="248"/>
      <c r="D860" s="248"/>
      <c r="E860" s="254"/>
      <c r="F860" s="265"/>
      <c r="G860" s="270"/>
      <c r="H860" s="278"/>
      <c r="I860" s="406" t="s">
        <v>63</v>
      </c>
      <c r="J860" s="346" t="s">
        <v>261</v>
      </c>
      <c r="K860" s="346">
        <v>1577</v>
      </c>
      <c r="L860" s="347">
        <f t="shared" si="137"/>
        <v>0</v>
      </c>
      <c r="M860" s="348">
        <v>0</v>
      </c>
      <c r="N860" s="353">
        <f t="shared" si="133"/>
        <v>0</v>
      </c>
      <c r="O860" s="350">
        <v>0</v>
      </c>
      <c r="P860" s="350"/>
      <c r="Q860" s="385">
        <v>2.3601793144494601E-4</v>
      </c>
      <c r="R860" s="352">
        <f t="shared" si="139"/>
        <v>0</v>
      </c>
      <c r="T860" s="226">
        <f t="shared" si="132"/>
        <v>0</v>
      </c>
      <c r="Y860" s="199"/>
      <c r="Z860" s="199"/>
    </row>
    <row r="861" spans="1:26" s="225" customFormat="1" ht="47.25" customHeight="1" outlineLevel="7" x14ac:dyDescent="0.2">
      <c r="A861" s="221"/>
      <c r="B861" s="227"/>
      <c r="C861" s="248"/>
      <c r="D861" s="248"/>
      <c r="E861" s="254"/>
      <c r="F861" s="265"/>
      <c r="G861" s="270"/>
      <c r="H861" s="278"/>
      <c r="I861" s="406" t="s">
        <v>64</v>
      </c>
      <c r="J861" s="346" t="s">
        <v>261</v>
      </c>
      <c r="K861" s="346">
        <v>1577</v>
      </c>
      <c r="L861" s="347">
        <f t="shared" si="137"/>
        <v>0</v>
      </c>
      <c r="M861" s="348">
        <v>0</v>
      </c>
      <c r="N861" s="353">
        <f t="shared" si="133"/>
        <v>0</v>
      </c>
      <c r="O861" s="350">
        <v>0</v>
      </c>
      <c r="P861" s="350"/>
      <c r="Q861" s="385">
        <v>2.3601793144494601E-4</v>
      </c>
      <c r="R861" s="352">
        <f t="shared" si="139"/>
        <v>0</v>
      </c>
      <c r="T861" s="226">
        <f t="shared" si="132"/>
        <v>0</v>
      </c>
      <c r="Y861" s="199"/>
      <c r="Z861" s="199"/>
    </row>
    <row r="862" spans="1:26" s="225" customFormat="1" ht="47.25" customHeight="1" outlineLevel="7" x14ac:dyDescent="0.2">
      <c r="A862" s="221"/>
      <c r="B862" s="227"/>
      <c r="C862" s="248"/>
      <c r="D862" s="248"/>
      <c r="E862" s="254"/>
      <c r="F862" s="265"/>
      <c r="G862" s="270"/>
      <c r="H862" s="278"/>
      <c r="I862" s="406" t="s">
        <v>51</v>
      </c>
      <c r="J862" s="346" t="s">
        <v>257</v>
      </c>
      <c r="K862" s="346">
        <v>100</v>
      </c>
      <c r="L862" s="347">
        <f t="shared" si="137"/>
        <v>25</v>
      </c>
      <c r="M862" s="348">
        <v>0.25</v>
      </c>
      <c r="N862" s="353">
        <f t="shared" si="133"/>
        <v>0</v>
      </c>
      <c r="O862" s="350">
        <v>25</v>
      </c>
      <c r="P862" s="350"/>
      <c r="Q862" s="385">
        <v>7.0805379433483797E-4</v>
      </c>
      <c r="R862" s="352">
        <f t="shared" si="139"/>
        <v>0.25</v>
      </c>
      <c r="S862" s="225">
        <v>25</v>
      </c>
      <c r="T862" s="226">
        <f t="shared" si="132"/>
        <v>0</v>
      </c>
      <c r="Y862" s="199"/>
      <c r="Z862" s="199"/>
    </row>
    <row r="863" spans="1:26" s="225" customFormat="1" ht="47.25" customHeight="1" outlineLevel="5" x14ac:dyDescent="0.2">
      <c r="A863" s="221"/>
      <c r="B863" s="227"/>
      <c r="C863" s="248"/>
      <c r="D863" s="248"/>
      <c r="E863" s="254"/>
      <c r="F863" s="265"/>
      <c r="G863" s="270"/>
      <c r="H863" s="270"/>
      <c r="I863" s="409" t="s">
        <v>67</v>
      </c>
      <c r="J863" s="365"/>
      <c r="K863" s="365"/>
      <c r="L863" s="366">
        <f t="shared" si="137"/>
        <v>0</v>
      </c>
      <c r="M863" s="367">
        <v>4.2799999999999998E-2</v>
      </c>
      <c r="N863" s="365">
        <f t="shared" si="133"/>
        <v>0</v>
      </c>
      <c r="O863" s="368"/>
      <c r="P863" s="368"/>
      <c r="Q863" s="369">
        <v>5.7161470202487623E-2</v>
      </c>
      <c r="R863" s="370">
        <f>(R864*Q864+R874*Q874+R884*Q884+R894*Q894+R904*Q904)/Q863</f>
        <v>6.3099651511931712E-2</v>
      </c>
      <c r="T863" s="226">
        <f t="shared" si="132"/>
        <v>0</v>
      </c>
      <c r="Y863" s="199"/>
      <c r="Z863" s="199"/>
    </row>
    <row r="864" spans="1:26" s="225" customFormat="1" ht="47.25" customHeight="1" outlineLevel="6" x14ac:dyDescent="0.2">
      <c r="A864" s="221"/>
      <c r="B864" s="227"/>
      <c r="C864" s="248"/>
      <c r="D864" s="248"/>
      <c r="E864" s="254"/>
      <c r="F864" s="265"/>
      <c r="G864" s="270"/>
      <c r="H864" s="278"/>
      <c r="I864" s="412" t="s">
        <v>59</v>
      </c>
      <c r="J864" s="379"/>
      <c r="K864" s="379"/>
      <c r="L864" s="380">
        <f t="shared" si="137"/>
        <v>0</v>
      </c>
      <c r="M864" s="381">
        <v>5.1299999999999998E-2</v>
      </c>
      <c r="N864" s="379">
        <f t="shared" si="133"/>
        <v>0</v>
      </c>
      <c r="O864" s="386"/>
      <c r="P864" s="386"/>
      <c r="Q864" s="383">
        <v>3.8676070665325829E-2</v>
      </c>
      <c r="R864" s="384">
        <f>SUMPRODUCT(R865:R873,Q865:Q873)/Q864</f>
        <v>8.1309548957798711E-2</v>
      </c>
      <c r="T864" s="226">
        <f t="shared" si="132"/>
        <v>0</v>
      </c>
      <c r="Y864" s="199"/>
      <c r="Z864" s="199"/>
    </row>
    <row r="865" spans="1:26" s="225" customFormat="1" ht="47.25" customHeight="1" outlineLevel="7" x14ac:dyDescent="0.2">
      <c r="A865" s="221"/>
      <c r="B865" s="227"/>
      <c r="C865" s="248"/>
      <c r="D865" s="248"/>
      <c r="E865" s="254"/>
      <c r="F865" s="265"/>
      <c r="G865" s="270"/>
      <c r="H865" s="278"/>
      <c r="I865" s="407" t="s">
        <v>68</v>
      </c>
      <c r="J865" s="354" t="s">
        <v>261</v>
      </c>
      <c r="K865" s="354">
        <v>26984</v>
      </c>
      <c r="L865" s="355">
        <v>1488</v>
      </c>
      <c r="M865" s="356">
        <v>5.8900000000000001E-2</v>
      </c>
      <c r="N865" s="371">
        <f>O865-L865</f>
        <v>1400</v>
      </c>
      <c r="O865" s="350">
        <v>2888</v>
      </c>
      <c r="P865" s="350"/>
      <c r="Q865" s="385">
        <v>1.9338035332662916E-3</v>
      </c>
      <c r="R865" s="352">
        <f>+O865/K865</f>
        <v>0.10702638600652238</v>
      </c>
      <c r="S865" s="225">
        <v>1072</v>
      </c>
      <c r="T865" s="226">
        <f t="shared" si="132"/>
        <v>-1816</v>
      </c>
      <c r="Y865" s="199"/>
      <c r="Z865" s="199"/>
    </row>
    <row r="866" spans="1:26" s="225" customFormat="1" ht="47.25" customHeight="1" outlineLevel="7" x14ac:dyDescent="0.2">
      <c r="A866" s="221"/>
      <c r="B866" s="227"/>
      <c r="C866" s="248"/>
      <c r="D866" s="248"/>
      <c r="E866" s="254"/>
      <c r="F866" s="265"/>
      <c r="G866" s="270"/>
      <c r="H866" s="278"/>
      <c r="I866" s="407" t="s">
        <v>247</v>
      </c>
      <c r="J866" s="354" t="s">
        <v>297</v>
      </c>
      <c r="K866" s="354">
        <v>1</v>
      </c>
      <c r="L866" s="355">
        <v>0</v>
      </c>
      <c r="M866" s="356">
        <v>0</v>
      </c>
      <c r="N866" s="371">
        <f t="shared" ref="N866:N873" si="140">O866-L866</f>
        <v>0</v>
      </c>
      <c r="O866" s="350">
        <v>0</v>
      </c>
      <c r="P866" s="350"/>
      <c r="Q866" s="385">
        <v>5.0278891864923578E-3</v>
      </c>
      <c r="R866" s="352">
        <f t="shared" ref="R866:R873" si="141">+O866/K866</f>
        <v>0</v>
      </c>
      <c r="T866" s="226">
        <f t="shared" ref="T866:T929" si="142">S866-O866</f>
        <v>0</v>
      </c>
      <c r="Y866" s="199"/>
      <c r="Z866" s="199"/>
    </row>
    <row r="867" spans="1:26" s="225" customFormat="1" ht="47.25" customHeight="1" outlineLevel="7" x14ac:dyDescent="0.2">
      <c r="A867" s="221"/>
      <c r="B867" s="227"/>
      <c r="C867" s="248"/>
      <c r="D867" s="248"/>
      <c r="E867" s="254"/>
      <c r="F867" s="265"/>
      <c r="G867" s="270"/>
      <c r="H867" s="278"/>
      <c r="I867" s="406" t="s">
        <v>69</v>
      </c>
      <c r="J867" s="346" t="s">
        <v>261</v>
      </c>
      <c r="K867" s="346">
        <v>18889</v>
      </c>
      <c r="L867" s="347">
        <v>966</v>
      </c>
      <c r="M867" s="348">
        <v>6.0600000000000001E-2</v>
      </c>
      <c r="N867" s="371">
        <f t="shared" si="140"/>
        <v>861</v>
      </c>
      <c r="O867" s="350">
        <v>1827</v>
      </c>
      <c r="P867" s="350"/>
      <c r="Q867" s="385">
        <v>7.3484534264119062E-3</v>
      </c>
      <c r="R867" s="352">
        <f t="shared" si="141"/>
        <v>9.6722960453173801E-2</v>
      </c>
      <c r="S867" s="225">
        <v>756</v>
      </c>
      <c r="T867" s="226">
        <f t="shared" si="142"/>
        <v>-1071</v>
      </c>
      <c r="Y867" s="199"/>
      <c r="Z867" s="199"/>
    </row>
    <row r="868" spans="1:26" s="225" customFormat="1" ht="47.25" customHeight="1" outlineLevel="7" x14ac:dyDescent="0.2">
      <c r="A868" s="221"/>
      <c r="B868" s="227"/>
      <c r="C868" s="248"/>
      <c r="D868" s="248"/>
      <c r="E868" s="254"/>
      <c r="F868" s="265"/>
      <c r="G868" s="270"/>
      <c r="H868" s="278"/>
      <c r="I868" s="406" t="s">
        <v>70</v>
      </c>
      <c r="J868" s="346" t="s">
        <v>261</v>
      </c>
      <c r="K868" s="346">
        <v>380</v>
      </c>
      <c r="L868" s="347">
        <v>0</v>
      </c>
      <c r="M868" s="348">
        <v>0</v>
      </c>
      <c r="N868" s="371">
        <f t="shared" si="140"/>
        <v>0</v>
      </c>
      <c r="O868" s="350">
        <v>0</v>
      </c>
      <c r="P868" s="350"/>
      <c r="Q868" s="385">
        <v>1.9338035332662916E-3</v>
      </c>
      <c r="R868" s="352">
        <f t="shared" si="141"/>
        <v>0</v>
      </c>
      <c r="T868" s="226">
        <f t="shared" si="142"/>
        <v>0</v>
      </c>
      <c r="Y868" s="199"/>
      <c r="Z868" s="199"/>
    </row>
    <row r="869" spans="1:26" s="225" customFormat="1" ht="47.25" customHeight="1" outlineLevel="7" x14ac:dyDescent="0.2">
      <c r="A869" s="221"/>
      <c r="B869" s="227"/>
      <c r="C869" s="248"/>
      <c r="D869" s="248"/>
      <c r="E869" s="254"/>
      <c r="F869" s="265"/>
      <c r="G869" s="270"/>
      <c r="H869" s="278"/>
      <c r="I869" s="406" t="s">
        <v>62</v>
      </c>
      <c r="J869" s="346" t="s">
        <v>261</v>
      </c>
      <c r="K869" s="346">
        <v>18889</v>
      </c>
      <c r="L869" s="347">
        <v>706</v>
      </c>
      <c r="M869" s="348">
        <v>3.4099999999999998E-2</v>
      </c>
      <c r="N869" s="371">
        <f t="shared" si="140"/>
        <v>1118</v>
      </c>
      <c r="O869" s="350">
        <v>1824</v>
      </c>
      <c r="P869" s="350"/>
      <c r="Q869" s="385">
        <v>1.2763103319557524E-2</v>
      </c>
      <c r="R869" s="352">
        <f t="shared" si="141"/>
        <v>9.65641378580126E-2</v>
      </c>
      <c r="S869" s="225">
        <v>756</v>
      </c>
      <c r="T869" s="226">
        <f t="shared" si="142"/>
        <v>-1068</v>
      </c>
      <c r="Y869" s="199"/>
      <c r="Z869" s="199"/>
    </row>
    <row r="870" spans="1:26" s="225" customFormat="1" ht="47.25" customHeight="1" outlineLevel="7" x14ac:dyDescent="0.2">
      <c r="A870" s="221"/>
      <c r="B870" s="227"/>
      <c r="C870" s="248"/>
      <c r="D870" s="248"/>
      <c r="E870" s="254"/>
      <c r="F870" s="265"/>
      <c r="G870" s="270"/>
      <c r="H870" s="278"/>
      <c r="I870" s="406" t="s">
        <v>63</v>
      </c>
      <c r="J870" s="346" t="s">
        <v>261</v>
      </c>
      <c r="K870" s="346">
        <v>18889</v>
      </c>
      <c r="L870" s="347">
        <v>540</v>
      </c>
      <c r="M870" s="348">
        <v>2.46E-2</v>
      </c>
      <c r="N870" s="371">
        <f t="shared" si="140"/>
        <v>0</v>
      </c>
      <c r="O870" s="350">
        <v>540</v>
      </c>
      <c r="P870" s="350"/>
      <c r="Q870" s="385">
        <v>9.6690176663314579E-4</v>
      </c>
      <c r="R870" s="352">
        <f t="shared" si="141"/>
        <v>2.8588067129016889E-2</v>
      </c>
      <c r="T870" s="226">
        <f t="shared" si="142"/>
        <v>-540</v>
      </c>
      <c r="Y870" s="199"/>
      <c r="Z870" s="199"/>
    </row>
    <row r="871" spans="1:26" s="225" customFormat="1" ht="47.25" customHeight="1" outlineLevel="7" x14ac:dyDescent="0.2">
      <c r="A871" s="221"/>
      <c r="B871" s="227"/>
      <c r="C871" s="248"/>
      <c r="D871" s="248"/>
      <c r="E871" s="254"/>
      <c r="F871" s="265"/>
      <c r="G871" s="270"/>
      <c r="H871" s="278"/>
      <c r="I871" s="406" t="s">
        <v>64</v>
      </c>
      <c r="J871" s="346" t="s">
        <v>261</v>
      </c>
      <c r="K871" s="346">
        <v>18889</v>
      </c>
      <c r="L871" s="347">
        <v>0</v>
      </c>
      <c r="M871" s="348">
        <v>0</v>
      </c>
      <c r="N871" s="371">
        <f t="shared" si="140"/>
        <v>0</v>
      </c>
      <c r="O871" s="350">
        <v>0</v>
      </c>
      <c r="P871" s="350"/>
      <c r="Q871" s="385">
        <v>1.1602821199597749E-3</v>
      </c>
      <c r="R871" s="352">
        <f t="shared" si="141"/>
        <v>0</v>
      </c>
      <c r="T871" s="226">
        <f t="shared" si="142"/>
        <v>0</v>
      </c>
      <c r="Y871" s="199"/>
      <c r="Z871" s="199"/>
    </row>
    <row r="872" spans="1:26" s="225" customFormat="1" ht="47.25" customHeight="1" outlineLevel="7" x14ac:dyDescent="0.2">
      <c r="A872" s="221"/>
      <c r="B872" s="227"/>
      <c r="C872" s="248"/>
      <c r="D872" s="248"/>
      <c r="E872" s="254"/>
      <c r="F872" s="265"/>
      <c r="G872" s="270"/>
      <c r="H872" s="278"/>
      <c r="I872" s="406" t="s">
        <v>71</v>
      </c>
      <c r="J872" s="346" t="s">
        <v>261</v>
      </c>
      <c r="K872" s="346">
        <v>18889</v>
      </c>
      <c r="L872" s="347">
        <v>0</v>
      </c>
      <c r="M872" s="348">
        <v>0</v>
      </c>
      <c r="N872" s="371">
        <f t="shared" si="140"/>
        <v>0</v>
      </c>
      <c r="O872" s="350">
        <v>0</v>
      </c>
      <c r="P872" s="350"/>
      <c r="Q872" s="385">
        <v>3.6742267132059531E-3</v>
      </c>
      <c r="R872" s="352">
        <f t="shared" si="141"/>
        <v>0</v>
      </c>
      <c r="T872" s="226">
        <f t="shared" si="142"/>
        <v>0</v>
      </c>
      <c r="Y872" s="199"/>
      <c r="Z872" s="199"/>
    </row>
    <row r="873" spans="1:26" s="225" customFormat="1" ht="47.25" customHeight="1" outlineLevel="7" x14ac:dyDescent="0.2">
      <c r="A873" s="221"/>
      <c r="B873" s="227"/>
      <c r="C873" s="248"/>
      <c r="D873" s="248"/>
      <c r="E873" s="254"/>
      <c r="F873" s="265"/>
      <c r="G873" s="270"/>
      <c r="H873" s="278"/>
      <c r="I873" s="406" t="s">
        <v>51</v>
      </c>
      <c r="J873" s="346" t="s">
        <v>257</v>
      </c>
      <c r="K873" s="346">
        <v>100</v>
      </c>
      <c r="L873" s="347">
        <v>25</v>
      </c>
      <c r="M873" s="348">
        <v>0.25</v>
      </c>
      <c r="N873" s="371">
        <f t="shared" si="140"/>
        <v>0</v>
      </c>
      <c r="O873" s="350">
        <v>25</v>
      </c>
      <c r="P873" s="350"/>
      <c r="Q873" s="385">
        <v>3.8676070665325832E-3</v>
      </c>
      <c r="R873" s="352">
        <f t="shared" si="141"/>
        <v>0.25</v>
      </c>
      <c r="S873" s="225">
        <v>25</v>
      </c>
      <c r="T873" s="226">
        <f t="shared" si="142"/>
        <v>0</v>
      </c>
      <c r="Y873" s="199"/>
      <c r="Z873" s="199"/>
    </row>
    <row r="874" spans="1:26" s="225" customFormat="1" ht="47.25" customHeight="1" outlineLevel="6" x14ac:dyDescent="0.2">
      <c r="A874" s="221"/>
      <c r="B874" s="227"/>
      <c r="C874" s="248"/>
      <c r="D874" s="248"/>
      <c r="E874" s="254"/>
      <c r="F874" s="265"/>
      <c r="G874" s="270"/>
      <c r="H874" s="278"/>
      <c r="I874" s="412" t="s">
        <v>65</v>
      </c>
      <c r="J874" s="379"/>
      <c r="K874" s="379"/>
      <c r="L874" s="380">
        <f t="shared" si="137"/>
        <v>0</v>
      </c>
      <c r="M874" s="381">
        <v>2.5000000000000001E-2</v>
      </c>
      <c r="N874" s="379">
        <f t="shared" ref="N874:N933" si="143">O874-L874</f>
        <v>0</v>
      </c>
      <c r="O874" s="386"/>
      <c r="P874" s="386"/>
      <c r="Q874" s="383">
        <v>6.3280256154794367E-3</v>
      </c>
      <c r="R874" s="384">
        <f>SUMPRODUCT(R875:R883,Q875:Q883)/Q874</f>
        <v>2.5000000000000001E-2</v>
      </c>
      <c r="T874" s="226">
        <f t="shared" si="142"/>
        <v>0</v>
      </c>
      <c r="Y874" s="199"/>
      <c r="Z874" s="199"/>
    </row>
    <row r="875" spans="1:26" s="225" customFormat="1" ht="47.25" customHeight="1" outlineLevel="7" x14ac:dyDescent="0.2">
      <c r="A875" s="221"/>
      <c r="B875" s="227"/>
      <c r="C875" s="248"/>
      <c r="D875" s="248"/>
      <c r="E875" s="254"/>
      <c r="F875" s="265"/>
      <c r="G875" s="270"/>
      <c r="H875" s="278"/>
      <c r="I875" s="407" t="s">
        <v>68</v>
      </c>
      <c r="J875" s="354" t="s">
        <v>261</v>
      </c>
      <c r="K875" s="354">
        <v>93</v>
      </c>
      <c r="L875" s="355">
        <f t="shared" si="137"/>
        <v>0</v>
      </c>
      <c r="M875" s="356">
        <v>0</v>
      </c>
      <c r="N875" s="357">
        <f t="shared" si="143"/>
        <v>0</v>
      </c>
      <c r="O875" s="350">
        <v>0</v>
      </c>
      <c r="P875" s="350"/>
      <c r="Q875" s="385">
        <v>3.1640128077397184E-4</v>
      </c>
      <c r="R875" s="352">
        <f t="shared" ref="R875:R883" si="144">O875/K875</f>
        <v>0</v>
      </c>
      <c r="T875" s="226">
        <f t="shared" si="142"/>
        <v>0</v>
      </c>
      <c r="Y875" s="199"/>
      <c r="Z875" s="199"/>
    </row>
    <row r="876" spans="1:26" s="225" customFormat="1" ht="47.25" customHeight="1" outlineLevel="7" x14ac:dyDescent="0.2">
      <c r="A876" s="221"/>
      <c r="B876" s="227"/>
      <c r="C876" s="248"/>
      <c r="D876" s="248"/>
      <c r="E876" s="254"/>
      <c r="F876" s="265"/>
      <c r="G876" s="270"/>
      <c r="H876" s="278"/>
      <c r="I876" s="407" t="s">
        <v>247</v>
      </c>
      <c r="J876" s="354" t="s">
        <v>297</v>
      </c>
      <c r="K876" s="354">
        <v>1</v>
      </c>
      <c r="L876" s="355">
        <f t="shared" si="137"/>
        <v>0</v>
      </c>
      <c r="M876" s="356">
        <v>0</v>
      </c>
      <c r="N876" s="357">
        <f t="shared" si="143"/>
        <v>0</v>
      </c>
      <c r="O876" s="350">
        <v>0</v>
      </c>
      <c r="P876" s="350"/>
      <c r="Q876" s="385">
        <v>8.2264333001232678E-4</v>
      </c>
      <c r="R876" s="352">
        <f t="shared" si="144"/>
        <v>0</v>
      </c>
      <c r="T876" s="226">
        <f t="shared" si="142"/>
        <v>0</v>
      </c>
      <c r="Y876" s="199"/>
      <c r="Z876" s="199"/>
    </row>
    <row r="877" spans="1:26" s="225" customFormat="1" ht="47.25" customHeight="1" outlineLevel="7" x14ac:dyDescent="0.2">
      <c r="A877" s="221"/>
      <c r="B877" s="227"/>
      <c r="C877" s="248"/>
      <c r="D877" s="248"/>
      <c r="E877" s="254"/>
      <c r="F877" s="265"/>
      <c r="G877" s="270"/>
      <c r="H877" s="278"/>
      <c r="I877" s="406" t="s">
        <v>69</v>
      </c>
      <c r="J877" s="346" t="s">
        <v>261</v>
      </c>
      <c r="K877" s="346">
        <v>65</v>
      </c>
      <c r="L877" s="347">
        <f t="shared" si="137"/>
        <v>0</v>
      </c>
      <c r="M877" s="348">
        <v>0</v>
      </c>
      <c r="N877" s="353">
        <f t="shared" si="143"/>
        <v>0</v>
      </c>
      <c r="O877" s="350">
        <v>0</v>
      </c>
      <c r="P877" s="350"/>
      <c r="Q877" s="385">
        <v>1.2023248669410928E-3</v>
      </c>
      <c r="R877" s="352">
        <f t="shared" si="144"/>
        <v>0</v>
      </c>
      <c r="T877" s="226">
        <f t="shared" si="142"/>
        <v>0</v>
      </c>
      <c r="Y877" s="199"/>
      <c r="Z877" s="199"/>
    </row>
    <row r="878" spans="1:26" s="225" customFormat="1" ht="47.25" customHeight="1" outlineLevel="7" x14ac:dyDescent="0.2">
      <c r="A878" s="221"/>
      <c r="B878" s="227"/>
      <c r="C878" s="248"/>
      <c r="D878" s="248"/>
      <c r="E878" s="254"/>
      <c r="F878" s="265"/>
      <c r="G878" s="270"/>
      <c r="H878" s="278"/>
      <c r="I878" s="406" t="s">
        <v>70</v>
      </c>
      <c r="J878" s="346" t="s">
        <v>261</v>
      </c>
      <c r="K878" s="346">
        <v>380</v>
      </c>
      <c r="L878" s="347">
        <f t="shared" si="137"/>
        <v>0</v>
      </c>
      <c r="M878" s="348">
        <v>0</v>
      </c>
      <c r="N878" s="353">
        <f t="shared" si="143"/>
        <v>0</v>
      </c>
      <c r="O878" s="350">
        <v>0</v>
      </c>
      <c r="P878" s="350"/>
      <c r="Q878" s="385">
        <v>3.1640128077397184E-4</v>
      </c>
      <c r="R878" s="352">
        <f t="shared" si="144"/>
        <v>0</v>
      </c>
      <c r="T878" s="226">
        <f t="shared" si="142"/>
        <v>0</v>
      </c>
      <c r="Y878" s="199"/>
      <c r="Z878" s="199"/>
    </row>
    <row r="879" spans="1:26" s="225" customFormat="1" ht="47.25" customHeight="1" outlineLevel="7" x14ac:dyDescent="0.2">
      <c r="A879" s="221"/>
      <c r="B879" s="227"/>
      <c r="C879" s="248"/>
      <c r="D879" s="248"/>
      <c r="E879" s="254"/>
      <c r="F879" s="265"/>
      <c r="G879" s="270"/>
      <c r="H879" s="278"/>
      <c r="I879" s="406" t="s">
        <v>62</v>
      </c>
      <c r="J879" s="346" t="s">
        <v>261</v>
      </c>
      <c r="K879" s="346">
        <v>65</v>
      </c>
      <c r="L879" s="347">
        <f t="shared" si="137"/>
        <v>0</v>
      </c>
      <c r="M879" s="348">
        <v>0</v>
      </c>
      <c r="N879" s="353">
        <f t="shared" si="143"/>
        <v>0</v>
      </c>
      <c r="O879" s="350">
        <v>0</v>
      </c>
      <c r="P879" s="350"/>
      <c r="Q879" s="385">
        <v>2.0882484531082142E-3</v>
      </c>
      <c r="R879" s="352">
        <f t="shared" si="144"/>
        <v>0</v>
      </c>
      <c r="T879" s="226">
        <f t="shared" si="142"/>
        <v>0</v>
      </c>
      <c r="Y879" s="199"/>
      <c r="Z879" s="199"/>
    </row>
    <row r="880" spans="1:26" s="225" customFormat="1" ht="47.25" customHeight="1" outlineLevel="7" x14ac:dyDescent="0.2">
      <c r="A880" s="221"/>
      <c r="B880" s="227"/>
      <c r="C880" s="248"/>
      <c r="D880" s="248"/>
      <c r="E880" s="254"/>
      <c r="F880" s="265"/>
      <c r="G880" s="270"/>
      <c r="H880" s="278"/>
      <c r="I880" s="406" t="s">
        <v>63</v>
      </c>
      <c r="J880" s="346" t="s">
        <v>261</v>
      </c>
      <c r="K880" s="346">
        <v>65</v>
      </c>
      <c r="L880" s="347">
        <f t="shared" si="137"/>
        <v>0</v>
      </c>
      <c r="M880" s="348">
        <v>0</v>
      </c>
      <c r="N880" s="353">
        <f t="shared" si="143"/>
        <v>0</v>
      </c>
      <c r="O880" s="350">
        <v>0</v>
      </c>
      <c r="P880" s="350"/>
      <c r="Q880" s="385">
        <v>1.5820064038698592E-4</v>
      </c>
      <c r="R880" s="352">
        <f t="shared" si="144"/>
        <v>0</v>
      </c>
      <c r="T880" s="226">
        <f t="shared" si="142"/>
        <v>0</v>
      </c>
      <c r="Y880" s="199"/>
      <c r="Z880" s="199"/>
    </row>
    <row r="881" spans="1:26" s="225" customFormat="1" ht="47.25" customHeight="1" outlineLevel="7" x14ac:dyDescent="0.2">
      <c r="A881" s="221"/>
      <c r="B881" s="227"/>
      <c r="C881" s="248"/>
      <c r="D881" s="248"/>
      <c r="E881" s="254"/>
      <c r="F881" s="265"/>
      <c r="G881" s="270"/>
      <c r="H881" s="278"/>
      <c r="I881" s="406" t="s">
        <v>64</v>
      </c>
      <c r="J881" s="346" t="s">
        <v>261</v>
      </c>
      <c r="K881" s="346">
        <v>65</v>
      </c>
      <c r="L881" s="347">
        <f t="shared" si="137"/>
        <v>0</v>
      </c>
      <c r="M881" s="348">
        <v>0</v>
      </c>
      <c r="N881" s="353">
        <f t="shared" si="143"/>
        <v>0</v>
      </c>
      <c r="O881" s="350">
        <v>0</v>
      </c>
      <c r="P881" s="350"/>
      <c r="Q881" s="385">
        <v>1.898407684643831E-4</v>
      </c>
      <c r="R881" s="352">
        <f t="shared" si="144"/>
        <v>0</v>
      </c>
      <c r="T881" s="226">
        <f t="shared" si="142"/>
        <v>0</v>
      </c>
      <c r="Y881" s="199"/>
      <c r="Z881" s="199"/>
    </row>
    <row r="882" spans="1:26" s="225" customFormat="1" ht="47.25" customHeight="1" outlineLevel="7" x14ac:dyDescent="0.2">
      <c r="A882" s="221"/>
      <c r="B882" s="227"/>
      <c r="C882" s="248"/>
      <c r="D882" s="248"/>
      <c r="E882" s="254"/>
      <c r="F882" s="265"/>
      <c r="G882" s="270"/>
      <c r="H882" s="278"/>
      <c r="I882" s="406" t="s">
        <v>71</v>
      </c>
      <c r="J882" s="346" t="s">
        <v>261</v>
      </c>
      <c r="K882" s="346">
        <v>65</v>
      </c>
      <c r="L882" s="347">
        <f t="shared" si="137"/>
        <v>0</v>
      </c>
      <c r="M882" s="348">
        <v>0</v>
      </c>
      <c r="N882" s="353">
        <f t="shared" si="143"/>
        <v>0</v>
      </c>
      <c r="O882" s="350">
        <v>0</v>
      </c>
      <c r="P882" s="350"/>
      <c r="Q882" s="385">
        <v>6.0116243347054638E-4</v>
      </c>
      <c r="R882" s="352">
        <f t="shared" si="144"/>
        <v>0</v>
      </c>
      <c r="T882" s="226">
        <f t="shared" si="142"/>
        <v>0</v>
      </c>
      <c r="Y882" s="199"/>
      <c r="Z882" s="199"/>
    </row>
    <row r="883" spans="1:26" s="225" customFormat="1" ht="47.25" customHeight="1" outlineLevel="7" x14ac:dyDescent="0.2">
      <c r="A883" s="221"/>
      <c r="B883" s="227"/>
      <c r="C883" s="248"/>
      <c r="D883" s="248"/>
      <c r="E883" s="254"/>
      <c r="F883" s="265"/>
      <c r="G883" s="270"/>
      <c r="H883" s="278"/>
      <c r="I883" s="406" t="s">
        <v>51</v>
      </c>
      <c r="J883" s="346" t="s">
        <v>257</v>
      </c>
      <c r="K883" s="346">
        <v>100</v>
      </c>
      <c r="L883" s="347">
        <f t="shared" si="137"/>
        <v>25</v>
      </c>
      <c r="M883" s="348">
        <v>0.25</v>
      </c>
      <c r="N883" s="353">
        <f t="shared" si="143"/>
        <v>0</v>
      </c>
      <c r="O883" s="350">
        <v>25</v>
      </c>
      <c r="P883" s="350"/>
      <c r="Q883" s="385">
        <v>6.3280256154794369E-4</v>
      </c>
      <c r="R883" s="352">
        <f t="shared" si="144"/>
        <v>0.25</v>
      </c>
      <c r="S883" s="225">
        <v>25</v>
      </c>
      <c r="T883" s="226">
        <f t="shared" si="142"/>
        <v>0</v>
      </c>
      <c r="Y883" s="199"/>
      <c r="Z883" s="199"/>
    </row>
    <row r="884" spans="1:26" s="225" customFormat="1" ht="47.25" customHeight="1" outlineLevel="6" x14ac:dyDescent="0.2">
      <c r="A884" s="221"/>
      <c r="B884" s="227"/>
      <c r="C884" s="248"/>
      <c r="D884" s="248"/>
      <c r="E884" s="254"/>
      <c r="F884" s="265"/>
      <c r="G884" s="270"/>
      <c r="H884" s="278"/>
      <c r="I884" s="412" t="s">
        <v>66</v>
      </c>
      <c r="J884" s="379"/>
      <c r="K884" s="379"/>
      <c r="L884" s="380">
        <f t="shared" si="137"/>
        <v>0</v>
      </c>
      <c r="M884" s="381">
        <v>2.5000000000000001E-2</v>
      </c>
      <c r="N884" s="379">
        <f t="shared" si="143"/>
        <v>0</v>
      </c>
      <c r="O884" s="386"/>
      <c r="P884" s="386"/>
      <c r="Q884" s="383">
        <v>2.2927630336775619E-6</v>
      </c>
      <c r="R884" s="384">
        <f>SUMPRODUCT(R885:R893,Q885:Q893)/Q884</f>
        <v>2.5000000000000001E-2</v>
      </c>
      <c r="T884" s="226">
        <f t="shared" si="142"/>
        <v>0</v>
      </c>
      <c r="Y884" s="199"/>
      <c r="Z884" s="199"/>
    </row>
    <row r="885" spans="1:26" s="225" customFormat="1" ht="47.25" customHeight="1" outlineLevel="7" x14ac:dyDescent="0.2">
      <c r="A885" s="221"/>
      <c r="B885" s="227"/>
      <c r="C885" s="248"/>
      <c r="D885" s="248"/>
      <c r="E885" s="254"/>
      <c r="F885" s="265"/>
      <c r="G885" s="270"/>
      <c r="H885" s="278"/>
      <c r="I885" s="407" t="s">
        <v>68</v>
      </c>
      <c r="J885" s="354" t="s">
        <v>261</v>
      </c>
      <c r="K885" s="354">
        <v>1</v>
      </c>
      <c r="L885" s="355">
        <f t="shared" si="137"/>
        <v>0</v>
      </c>
      <c r="M885" s="356">
        <v>0</v>
      </c>
      <c r="N885" s="357">
        <f t="shared" si="143"/>
        <v>0</v>
      </c>
      <c r="O885" s="350">
        <v>0</v>
      </c>
      <c r="P885" s="350"/>
      <c r="Q885" s="385">
        <v>1.146381516838781E-7</v>
      </c>
      <c r="R885" s="352">
        <f t="shared" ref="R885:R893" si="145">O885/K885</f>
        <v>0</v>
      </c>
      <c r="T885" s="226">
        <f t="shared" si="142"/>
        <v>0</v>
      </c>
      <c r="Y885" s="199"/>
      <c r="Z885" s="199"/>
    </row>
    <row r="886" spans="1:26" s="225" customFormat="1" ht="47.25" customHeight="1" outlineLevel="7" x14ac:dyDescent="0.2">
      <c r="A886" s="221"/>
      <c r="B886" s="227"/>
      <c r="C886" s="248"/>
      <c r="D886" s="248"/>
      <c r="E886" s="254"/>
      <c r="F886" s="265"/>
      <c r="G886" s="270"/>
      <c r="H886" s="278"/>
      <c r="I886" s="407" t="s">
        <v>247</v>
      </c>
      <c r="J886" s="354" t="s">
        <v>297</v>
      </c>
      <c r="K886" s="354">
        <v>1</v>
      </c>
      <c r="L886" s="355">
        <f t="shared" si="137"/>
        <v>0</v>
      </c>
      <c r="M886" s="356">
        <v>0</v>
      </c>
      <c r="N886" s="357">
        <f t="shared" si="143"/>
        <v>0</v>
      </c>
      <c r="O886" s="350">
        <v>0</v>
      </c>
      <c r="P886" s="350"/>
      <c r="Q886" s="385">
        <v>2.9805919437808305E-7</v>
      </c>
      <c r="R886" s="352">
        <f t="shared" si="145"/>
        <v>0</v>
      </c>
      <c r="T886" s="226">
        <f t="shared" si="142"/>
        <v>0</v>
      </c>
      <c r="Y886" s="199"/>
      <c r="Z886" s="199"/>
    </row>
    <row r="887" spans="1:26" s="225" customFormat="1" ht="47.25" customHeight="1" outlineLevel="7" x14ac:dyDescent="0.2">
      <c r="A887" s="221"/>
      <c r="B887" s="227"/>
      <c r="C887" s="248"/>
      <c r="D887" s="248"/>
      <c r="E887" s="254"/>
      <c r="F887" s="265"/>
      <c r="G887" s="270"/>
      <c r="H887" s="278"/>
      <c r="I887" s="406" t="s">
        <v>69</v>
      </c>
      <c r="J887" s="346" t="s">
        <v>261</v>
      </c>
      <c r="K887" s="346">
        <v>1</v>
      </c>
      <c r="L887" s="347">
        <f t="shared" si="137"/>
        <v>0</v>
      </c>
      <c r="M887" s="348">
        <v>0</v>
      </c>
      <c r="N887" s="353">
        <f t="shared" si="143"/>
        <v>0</v>
      </c>
      <c r="O887" s="350">
        <v>0</v>
      </c>
      <c r="P887" s="350"/>
      <c r="Q887" s="385">
        <v>4.3562497639873671E-7</v>
      </c>
      <c r="R887" s="352">
        <f t="shared" si="145"/>
        <v>0</v>
      </c>
      <c r="T887" s="226">
        <f t="shared" si="142"/>
        <v>0</v>
      </c>
      <c r="Y887" s="199"/>
      <c r="Z887" s="199"/>
    </row>
    <row r="888" spans="1:26" s="225" customFormat="1" ht="47.25" customHeight="1" outlineLevel="7" x14ac:dyDescent="0.2">
      <c r="A888" s="221"/>
      <c r="B888" s="227"/>
      <c r="C888" s="248"/>
      <c r="D888" s="248"/>
      <c r="E888" s="254"/>
      <c r="F888" s="265"/>
      <c r="G888" s="270"/>
      <c r="H888" s="278"/>
      <c r="I888" s="406" t="s">
        <v>70</v>
      </c>
      <c r="J888" s="346" t="s">
        <v>261</v>
      </c>
      <c r="K888" s="346">
        <v>1</v>
      </c>
      <c r="L888" s="347">
        <f t="shared" si="137"/>
        <v>0</v>
      </c>
      <c r="M888" s="348">
        <v>0</v>
      </c>
      <c r="N888" s="353">
        <f t="shared" si="143"/>
        <v>0</v>
      </c>
      <c r="O888" s="350">
        <v>0</v>
      </c>
      <c r="P888" s="350"/>
      <c r="Q888" s="385">
        <v>1.146381516838781E-7</v>
      </c>
      <c r="R888" s="352">
        <f t="shared" si="145"/>
        <v>0</v>
      </c>
      <c r="T888" s="226">
        <f t="shared" si="142"/>
        <v>0</v>
      </c>
      <c r="Y888" s="199"/>
      <c r="Z888" s="199"/>
    </row>
    <row r="889" spans="1:26" s="225" customFormat="1" ht="47.25" customHeight="1" outlineLevel="7" x14ac:dyDescent="0.2">
      <c r="A889" s="221"/>
      <c r="B889" s="227"/>
      <c r="C889" s="248"/>
      <c r="D889" s="248"/>
      <c r="E889" s="254"/>
      <c r="F889" s="265"/>
      <c r="G889" s="270"/>
      <c r="H889" s="278"/>
      <c r="I889" s="406" t="s">
        <v>62</v>
      </c>
      <c r="J889" s="346" t="s">
        <v>261</v>
      </c>
      <c r="K889" s="346">
        <v>1</v>
      </c>
      <c r="L889" s="347">
        <f t="shared" si="137"/>
        <v>0</v>
      </c>
      <c r="M889" s="348">
        <v>0</v>
      </c>
      <c r="N889" s="353">
        <f t="shared" si="143"/>
        <v>0</v>
      </c>
      <c r="O889" s="350">
        <v>0</v>
      </c>
      <c r="P889" s="350"/>
      <c r="Q889" s="385">
        <v>7.566118011135955E-7</v>
      </c>
      <c r="R889" s="352">
        <f t="shared" si="145"/>
        <v>0</v>
      </c>
      <c r="T889" s="226">
        <f t="shared" si="142"/>
        <v>0</v>
      </c>
      <c r="Y889" s="199"/>
      <c r="Z889" s="199"/>
    </row>
    <row r="890" spans="1:26" s="225" customFormat="1" ht="47.25" customHeight="1" outlineLevel="7" x14ac:dyDescent="0.2">
      <c r="A890" s="221"/>
      <c r="B890" s="227"/>
      <c r="C890" s="248"/>
      <c r="D890" s="248"/>
      <c r="E890" s="254"/>
      <c r="F890" s="265"/>
      <c r="G890" s="270"/>
      <c r="H890" s="278"/>
      <c r="I890" s="406" t="s">
        <v>63</v>
      </c>
      <c r="J890" s="346" t="s">
        <v>261</v>
      </c>
      <c r="K890" s="346">
        <v>1</v>
      </c>
      <c r="L890" s="347">
        <f t="shared" si="137"/>
        <v>0</v>
      </c>
      <c r="M890" s="348">
        <v>0</v>
      </c>
      <c r="N890" s="353">
        <f t="shared" si="143"/>
        <v>0</v>
      </c>
      <c r="O890" s="350">
        <v>0</v>
      </c>
      <c r="P890" s="350"/>
      <c r="Q890" s="385">
        <v>5.7319075841939049E-8</v>
      </c>
      <c r="R890" s="352">
        <f t="shared" si="145"/>
        <v>0</v>
      </c>
      <c r="T890" s="226">
        <f t="shared" si="142"/>
        <v>0</v>
      </c>
      <c r="Y890" s="199"/>
      <c r="Z890" s="199"/>
    </row>
    <row r="891" spans="1:26" s="225" customFormat="1" ht="47.25" customHeight="1" outlineLevel="7" x14ac:dyDescent="0.2">
      <c r="A891" s="221"/>
      <c r="B891" s="227"/>
      <c r="C891" s="248"/>
      <c r="D891" s="248"/>
      <c r="E891" s="254"/>
      <c r="F891" s="265"/>
      <c r="G891" s="270"/>
      <c r="H891" s="278"/>
      <c r="I891" s="406" t="s">
        <v>64</v>
      </c>
      <c r="J891" s="346" t="s">
        <v>261</v>
      </c>
      <c r="K891" s="346">
        <v>1</v>
      </c>
      <c r="L891" s="347">
        <f t="shared" si="137"/>
        <v>0</v>
      </c>
      <c r="M891" s="348">
        <v>0</v>
      </c>
      <c r="N891" s="353">
        <f t="shared" si="143"/>
        <v>0</v>
      </c>
      <c r="O891" s="350">
        <v>0</v>
      </c>
      <c r="P891" s="350"/>
      <c r="Q891" s="385">
        <v>6.8782891010326857E-8</v>
      </c>
      <c r="R891" s="352">
        <f t="shared" si="145"/>
        <v>0</v>
      </c>
      <c r="T891" s="226">
        <f t="shared" si="142"/>
        <v>0</v>
      </c>
      <c r="Y891" s="199"/>
      <c r="Z891" s="199"/>
    </row>
    <row r="892" spans="1:26" s="225" customFormat="1" ht="47.25" customHeight="1" outlineLevel="7" x14ac:dyDescent="0.2">
      <c r="A892" s="221"/>
      <c r="B892" s="227"/>
      <c r="C892" s="248"/>
      <c r="D892" s="248"/>
      <c r="E892" s="254"/>
      <c r="F892" s="265"/>
      <c r="G892" s="270"/>
      <c r="H892" s="278"/>
      <c r="I892" s="406" t="s">
        <v>71</v>
      </c>
      <c r="J892" s="346" t="s">
        <v>261</v>
      </c>
      <c r="K892" s="346">
        <v>1</v>
      </c>
      <c r="L892" s="347">
        <f t="shared" si="137"/>
        <v>0</v>
      </c>
      <c r="M892" s="348">
        <v>0</v>
      </c>
      <c r="N892" s="353">
        <f t="shared" si="143"/>
        <v>0</v>
      </c>
      <c r="O892" s="350">
        <v>0</v>
      </c>
      <c r="P892" s="350"/>
      <c r="Q892" s="385">
        <v>2.1781248819936836E-7</v>
      </c>
      <c r="R892" s="352">
        <f t="shared" si="145"/>
        <v>0</v>
      </c>
      <c r="T892" s="226">
        <f t="shared" si="142"/>
        <v>0</v>
      </c>
      <c r="Y892" s="199"/>
      <c r="Z892" s="199"/>
    </row>
    <row r="893" spans="1:26" s="225" customFormat="1" ht="47.25" customHeight="1" outlineLevel="7" x14ac:dyDescent="0.2">
      <c r="A893" s="221"/>
      <c r="B893" s="227"/>
      <c r="C893" s="248"/>
      <c r="D893" s="248"/>
      <c r="E893" s="254"/>
      <c r="F893" s="265"/>
      <c r="G893" s="270"/>
      <c r="H893" s="278"/>
      <c r="I893" s="406" t="s">
        <v>51</v>
      </c>
      <c r="J893" s="346" t="s">
        <v>257</v>
      </c>
      <c r="K893" s="346">
        <v>100</v>
      </c>
      <c r="L893" s="347">
        <f t="shared" si="137"/>
        <v>25</v>
      </c>
      <c r="M893" s="348">
        <v>0.25</v>
      </c>
      <c r="N893" s="353">
        <f t="shared" si="143"/>
        <v>0</v>
      </c>
      <c r="O893" s="350">
        <v>25</v>
      </c>
      <c r="P893" s="350"/>
      <c r="Q893" s="385">
        <v>2.292763033677562E-7</v>
      </c>
      <c r="R893" s="352">
        <f t="shared" si="145"/>
        <v>0.25</v>
      </c>
      <c r="S893" s="225">
        <v>25</v>
      </c>
      <c r="T893" s="226">
        <f t="shared" si="142"/>
        <v>0</v>
      </c>
      <c r="Y893" s="199"/>
      <c r="Z893" s="199"/>
    </row>
    <row r="894" spans="1:26" s="225" customFormat="1" ht="47.25" customHeight="1" outlineLevel="6" x14ac:dyDescent="0.2">
      <c r="A894" s="221"/>
      <c r="B894" s="227"/>
      <c r="C894" s="248"/>
      <c r="D894" s="248"/>
      <c r="E894" s="254"/>
      <c r="F894" s="265"/>
      <c r="G894" s="270"/>
      <c r="H894" s="278"/>
      <c r="I894" s="412" t="s">
        <v>233</v>
      </c>
      <c r="J894" s="379"/>
      <c r="K894" s="379"/>
      <c r="L894" s="380">
        <f t="shared" si="137"/>
        <v>0</v>
      </c>
      <c r="M894" s="381">
        <v>2.5000000000000001E-2</v>
      </c>
      <c r="N894" s="379">
        <f t="shared" si="143"/>
        <v>0</v>
      </c>
      <c r="O894" s="386"/>
      <c r="P894" s="386"/>
      <c r="Q894" s="383">
        <v>3.3887036565342461E-3</v>
      </c>
      <c r="R894" s="384">
        <f>SUMPRODUCT(R895:R903,Q895:Q903)/Q894</f>
        <v>2.5000000000000005E-2</v>
      </c>
      <c r="T894" s="226">
        <f t="shared" si="142"/>
        <v>0</v>
      </c>
      <c r="Y894" s="199"/>
      <c r="Z894" s="199"/>
    </row>
    <row r="895" spans="1:26" s="225" customFormat="1" ht="47.25" customHeight="1" outlineLevel="7" x14ac:dyDescent="0.2">
      <c r="A895" s="221"/>
      <c r="B895" s="227"/>
      <c r="C895" s="248"/>
      <c r="D895" s="248"/>
      <c r="E895" s="254"/>
      <c r="F895" s="265"/>
      <c r="G895" s="270"/>
      <c r="H895" s="278"/>
      <c r="I895" s="407" t="s">
        <v>68</v>
      </c>
      <c r="J895" s="354" t="s">
        <v>261</v>
      </c>
      <c r="K895" s="354">
        <v>41</v>
      </c>
      <c r="L895" s="355">
        <f t="shared" si="137"/>
        <v>0</v>
      </c>
      <c r="M895" s="356">
        <v>0</v>
      </c>
      <c r="N895" s="357">
        <f t="shared" si="143"/>
        <v>0</v>
      </c>
      <c r="O895" s="350">
        <v>0</v>
      </c>
      <c r="P895" s="350"/>
      <c r="Q895" s="385">
        <v>1.6943518282671233E-4</v>
      </c>
      <c r="R895" s="352">
        <f t="shared" ref="R895:R903" si="146">O895/K895</f>
        <v>0</v>
      </c>
      <c r="T895" s="226">
        <f t="shared" si="142"/>
        <v>0</v>
      </c>
      <c r="Y895" s="199"/>
      <c r="Z895" s="199"/>
    </row>
    <row r="896" spans="1:26" s="225" customFormat="1" ht="47.25" customHeight="1" outlineLevel="7" x14ac:dyDescent="0.2">
      <c r="A896" s="221"/>
      <c r="B896" s="227"/>
      <c r="C896" s="248"/>
      <c r="D896" s="248"/>
      <c r="E896" s="254"/>
      <c r="F896" s="265"/>
      <c r="G896" s="270"/>
      <c r="H896" s="278"/>
      <c r="I896" s="407" t="s">
        <v>247</v>
      </c>
      <c r="J896" s="354" t="s">
        <v>297</v>
      </c>
      <c r="K896" s="354">
        <v>1</v>
      </c>
      <c r="L896" s="355">
        <f t="shared" si="137"/>
        <v>0</v>
      </c>
      <c r="M896" s="356">
        <v>0</v>
      </c>
      <c r="N896" s="357">
        <f t="shared" si="143"/>
        <v>0</v>
      </c>
      <c r="O896" s="350">
        <v>0</v>
      </c>
      <c r="P896" s="350"/>
      <c r="Q896" s="385">
        <v>4.4053147534945199E-4</v>
      </c>
      <c r="R896" s="352">
        <f t="shared" si="146"/>
        <v>0</v>
      </c>
      <c r="T896" s="226">
        <f t="shared" si="142"/>
        <v>0</v>
      </c>
      <c r="Y896" s="199"/>
      <c r="Z896" s="199"/>
    </row>
    <row r="897" spans="1:26" s="225" customFormat="1" ht="47.25" customHeight="1" outlineLevel="7" x14ac:dyDescent="0.2">
      <c r="A897" s="221"/>
      <c r="B897" s="227"/>
      <c r="C897" s="248"/>
      <c r="D897" s="248"/>
      <c r="E897" s="254"/>
      <c r="F897" s="265"/>
      <c r="G897" s="270"/>
      <c r="H897" s="278"/>
      <c r="I897" s="406" t="s">
        <v>69</v>
      </c>
      <c r="J897" s="346" t="s">
        <v>261</v>
      </c>
      <c r="K897" s="346">
        <v>29</v>
      </c>
      <c r="L897" s="347">
        <f t="shared" si="137"/>
        <v>0</v>
      </c>
      <c r="M897" s="348">
        <v>0</v>
      </c>
      <c r="N897" s="353">
        <f t="shared" si="143"/>
        <v>0</v>
      </c>
      <c r="O897" s="350">
        <v>0</v>
      </c>
      <c r="P897" s="350"/>
      <c r="Q897" s="385">
        <v>6.4385369474150662E-4</v>
      </c>
      <c r="R897" s="352">
        <f t="shared" si="146"/>
        <v>0</v>
      </c>
      <c r="T897" s="226">
        <f t="shared" si="142"/>
        <v>0</v>
      </c>
      <c r="Y897" s="199"/>
      <c r="Z897" s="199"/>
    </row>
    <row r="898" spans="1:26" s="225" customFormat="1" ht="47.25" customHeight="1" outlineLevel="7" x14ac:dyDescent="0.2">
      <c r="A898" s="221"/>
      <c r="B898" s="227"/>
      <c r="C898" s="248"/>
      <c r="D898" s="248"/>
      <c r="E898" s="254"/>
      <c r="F898" s="265"/>
      <c r="G898" s="270"/>
      <c r="H898" s="278"/>
      <c r="I898" s="406" t="s">
        <v>70</v>
      </c>
      <c r="J898" s="346" t="s">
        <v>261</v>
      </c>
      <c r="K898" s="346">
        <v>380</v>
      </c>
      <c r="L898" s="347">
        <f t="shared" si="137"/>
        <v>0</v>
      </c>
      <c r="M898" s="348">
        <v>0</v>
      </c>
      <c r="N898" s="353">
        <f t="shared" si="143"/>
        <v>0</v>
      </c>
      <c r="O898" s="350">
        <v>0</v>
      </c>
      <c r="P898" s="350"/>
      <c r="Q898" s="385">
        <v>1.6943518282671233E-4</v>
      </c>
      <c r="R898" s="352">
        <f t="shared" si="146"/>
        <v>0</v>
      </c>
      <c r="T898" s="226">
        <f t="shared" si="142"/>
        <v>0</v>
      </c>
      <c r="Y898" s="199"/>
      <c r="Z898" s="199"/>
    </row>
    <row r="899" spans="1:26" s="225" customFormat="1" ht="47.25" customHeight="1" outlineLevel="7" x14ac:dyDescent="0.2">
      <c r="A899" s="221"/>
      <c r="B899" s="227"/>
      <c r="C899" s="248"/>
      <c r="D899" s="248"/>
      <c r="E899" s="254"/>
      <c r="F899" s="265"/>
      <c r="G899" s="270"/>
      <c r="H899" s="278"/>
      <c r="I899" s="406" t="s">
        <v>62</v>
      </c>
      <c r="J899" s="346" t="s">
        <v>261</v>
      </c>
      <c r="K899" s="346">
        <v>29</v>
      </c>
      <c r="L899" s="347">
        <f t="shared" si="137"/>
        <v>0</v>
      </c>
      <c r="M899" s="348">
        <v>0</v>
      </c>
      <c r="N899" s="353">
        <f t="shared" si="143"/>
        <v>0</v>
      </c>
      <c r="O899" s="350">
        <v>0</v>
      </c>
      <c r="P899" s="350"/>
      <c r="Q899" s="385">
        <v>1.1182722066563012E-3</v>
      </c>
      <c r="R899" s="352">
        <f t="shared" si="146"/>
        <v>0</v>
      </c>
      <c r="T899" s="226">
        <f t="shared" si="142"/>
        <v>0</v>
      </c>
      <c r="Y899" s="199"/>
      <c r="Z899" s="199"/>
    </row>
    <row r="900" spans="1:26" s="225" customFormat="1" ht="47.25" customHeight="1" outlineLevel="7" x14ac:dyDescent="0.2">
      <c r="A900" s="221"/>
      <c r="B900" s="227"/>
      <c r="C900" s="248"/>
      <c r="D900" s="248"/>
      <c r="E900" s="254"/>
      <c r="F900" s="265"/>
      <c r="G900" s="270"/>
      <c r="H900" s="278"/>
      <c r="I900" s="406" t="s">
        <v>63</v>
      </c>
      <c r="J900" s="346" t="s">
        <v>261</v>
      </c>
      <c r="K900" s="346">
        <v>29</v>
      </c>
      <c r="L900" s="347">
        <f t="shared" si="137"/>
        <v>0</v>
      </c>
      <c r="M900" s="348">
        <v>0</v>
      </c>
      <c r="N900" s="353">
        <f t="shared" si="143"/>
        <v>0</v>
      </c>
      <c r="O900" s="350">
        <v>0</v>
      </c>
      <c r="P900" s="350"/>
      <c r="Q900" s="385">
        <v>8.4717591413356163E-5</v>
      </c>
      <c r="R900" s="352">
        <f t="shared" si="146"/>
        <v>0</v>
      </c>
      <c r="T900" s="226">
        <f t="shared" si="142"/>
        <v>0</v>
      </c>
      <c r="Y900" s="199"/>
      <c r="Z900" s="199"/>
    </row>
    <row r="901" spans="1:26" s="225" customFormat="1" ht="47.25" customHeight="1" outlineLevel="7" x14ac:dyDescent="0.2">
      <c r="A901" s="221"/>
      <c r="B901" s="227"/>
      <c r="C901" s="248"/>
      <c r="D901" s="248"/>
      <c r="E901" s="254"/>
      <c r="F901" s="265"/>
      <c r="G901" s="270"/>
      <c r="H901" s="278"/>
      <c r="I901" s="406" t="s">
        <v>64</v>
      </c>
      <c r="J901" s="346" t="s">
        <v>261</v>
      </c>
      <c r="K901" s="346">
        <v>29</v>
      </c>
      <c r="L901" s="347">
        <f t="shared" si="137"/>
        <v>0</v>
      </c>
      <c r="M901" s="348">
        <v>0</v>
      </c>
      <c r="N901" s="353">
        <f t="shared" si="143"/>
        <v>0</v>
      </c>
      <c r="O901" s="350">
        <v>0</v>
      </c>
      <c r="P901" s="350"/>
      <c r="Q901" s="385">
        <v>1.0166110969602738E-4</v>
      </c>
      <c r="R901" s="352">
        <f t="shared" si="146"/>
        <v>0</v>
      </c>
      <c r="T901" s="226">
        <f t="shared" si="142"/>
        <v>0</v>
      </c>
      <c r="Y901" s="199"/>
      <c r="Z901" s="199"/>
    </row>
    <row r="902" spans="1:26" s="225" customFormat="1" ht="47.25" customHeight="1" outlineLevel="7" x14ac:dyDescent="0.2">
      <c r="A902" s="221"/>
      <c r="B902" s="227"/>
      <c r="C902" s="248"/>
      <c r="D902" s="248"/>
      <c r="E902" s="254"/>
      <c r="F902" s="265"/>
      <c r="G902" s="270"/>
      <c r="H902" s="278"/>
      <c r="I902" s="406" t="s">
        <v>71</v>
      </c>
      <c r="J902" s="346" t="s">
        <v>261</v>
      </c>
      <c r="K902" s="346">
        <v>29</v>
      </c>
      <c r="L902" s="347">
        <f t="shared" si="137"/>
        <v>0</v>
      </c>
      <c r="M902" s="348">
        <v>0</v>
      </c>
      <c r="N902" s="353">
        <f t="shared" si="143"/>
        <v>0</v>
      </c>
      <c r="O902" s="350">
        <v>0</v>
      </c>
      <c r="P902" s="350"/>
      <c r="Q902" s="385">
        <v>3.2192684737075331E-4</v>
      </c>
      <c r="R902" s="352">
        <f t="shared" si="146"/>
        <v>0</v>
      </c>
      <c r="T902" s="226">
        <f t="shared" si="142"/>
        <v>0</v>
      </c>
      <c r="Y902" s="199"/>
      <c r="Z902" s="199"/>
    </row>
    <row r="903" spans="1:26" s="225" customFormat="1" ht="47.25" customHeight="1" outlineLevel="7" x14ac:dyDescent="0.2">
      <c r="A903" s="221"/>
      <c r="B903" s="227"/>
      <c r="C903" s="248"/>
      <c r="D903" s="248"/>
      <c r="E903" s="254"/>
      <c r="F903" s="265"/>
      <c r="G903" s="270"/>
      <c r="H903" s="278"/>
      <c r="I903" s="406" t="s">
        <v>51</v>
      </c>
      <c r="J903" s="346" t="s">
        <v>257</v>
      </c>
      <c r="K903" s="346">
        <v>100</v>
      </c>
      <c r="L903" s="347">
        <f t="shared" si="137"/>
        <v>25</v>
      </c>
      <c r="M903" s="348">
        <v>0.25</v>
      </c>
      <c r="N903" s="353">
        <f t="shared" si="143"/>
        <v>0</v>
      </c>
      <c r="O903" s="350">
        <v>25</v>
      </c>
      <c r="P903" s="350"/>
      <c r="Q903" s="385">
        <v>3.3887036565342465E-4</v>
      </c>
      <c r="R903" s="352">
        <f t="shared" si="146"/>
        <v>0.25</v>
      </c>
      <c r="S903" s="225">
        <v>25</v>
      </c>
      <c r="T903" s="226">
        <f t="shared" si="142"/>
        <v>0</v>
      </c>
      <c r="Y903" s="199"/>
      <c r="Z903" s="199"/>
    </row>
    <row r="904" spans="1:26" s="225" customFormat="1" ht="47.25" customHeight="1" outlineLevel="6" x14ac:dyDescent="0.2">
      <c r="A904" s="221"/>
      <c r="B904" s="227"/>
      <c r="C904" s="248"/>
      <c r="D904" s="248"/>
      <c r="E904" s="254"/>
      <c r="F904" s="265"/>
      <c r="G904" s="270"/>
      <c r="H904" s="278"/>
      <c r="I904" s="412" t="s">
        <v>238</v>
      </c>
      <c r="J904" s="379"/>
      <c r="K904" s="379"/>
      <c r="L904" s="380">
        <f t="shared" si="137"/>
        <v>0</v>
      </c>
      <c r="M904" s="381">
        <v>2.5000000000000001E-2</v>
      </c>
      <c r="N904" s="379">
        <f t="shared" si="143"/>
        <v>0</v>
      </c>
      <c r="O904" s="386"/>
      <c r="P904" s="386"/>
      <c r="Q904" s="383">
        <v>8.7663775021144304E-3</v>
      </c>
      <c r="R904" s="384">
        <f>SUMPRODUCT(R905:R913,Q905:Q913)/Q904</f>
        <v>2.5000000000000001E-2</v>
      </c>
      <c r="T904" s="226">
        <f t="shared" si="142"/>
        <v>0</v>
      </c>
      <c r="Y904" s="199"/>
      <c r="Z904" s="199"/>
    </row>
    <row r="905" spans="1:26" s="225" customFormat="1" ht="47.25" customHeight="1" outlineLevel="7" x14ac:dyDescent="0.2">
      <c r="A905" s="221"/>
      <c r="B905" s="227"/>
      <c r="C905" s="248"/>
      <c r="D905" s="248"/>
      <c r="E905" s="254"/>
      <c r="F905" s="265"/>
      <c r="G905" s="270"/>
      <c r="H905" s="278"/>
      <c r="I905" s="407" t="s">
        <v>68</v>
      </c>
      <c r="J905" s="354" t="s">
        <v>261</v>
      </c>
      <c r="K905" s="354">
        <v>1971</v>
      </c>
      <c r="L905" s="355">
        <f t="shared" si="137"/>
        <v>0</v>
      </c>
      <c r="M905" s="356">
        <v>0</v>
      </c>
      <c r="N905" s="357">
        <f t="shared" si="143"/>
        <v>0</v>
      </c>
      <c r="O905" s="350">
        <v>0</v>
      </c>
      <c r="P905" s="350"/>
      <c r="Q905" s="385">
        <v>4.3831887510572154E-4</v>
      </c>
      <c r="R905" s="352">
        <f t="shared" ref="R905:R913" si="147">O905/K905</f>
        <v>0</v>
      </c>
      <c r="T905" s="226">
        <f t="shared" si="142"/>
        <v>0</v>
      </c>
      <c r="Y905" s="199"/>
      <c r="Z905" s="199"/>
    </row>
    <row r="906" spans="1:26" s="225" customFormat="1" ht="47.25" customHeight="1" outlineLevel="7" x14ac:dyDescent="0.2">
      <c r="A906" s="221"/>
      <c r="B906" s="227"/>
      <c r="C906" s="248"/>
      <c r="D906" s="248"/>
      <c r="E906" s="254"/>
      <c r="F906" s="265"/>
      <c r="G906" s="270"/>
      <c r="H906" s="278"/>
      <c r="I906" s="407" t="s">
        <v>247</v>
      </c>
      <c r="J906" s="354" t="s">
        <v>297</v>
      </c>
      <c r="K906" s="354">
        <v>1</v>
      </c>
      <c r="L906" s="355">
        <f t="shared" si="137"/>
        <v>0</v>
      </c>
      <c r="M906" s="356">
        <v>0</v>
      </c>
      <c r="N906" s="357">
        <f t="shared" si="143"/>
        <v>0</v>
      </c>
      <c r="O906" s="350">
        <v>0</v>
      </c>
      <c r="P906" s="350"/>
      <c r="Q906" s="385">
        <v>1.139629075274876E-3</v>
      </c>
      <c r="R906" s="352">
        <f t="shared" si="147"/>
        <v>0</v>
      </c>
      <c r="T906" s="226">
        <f t="shared" si="142"/>
        <v>0</v>
      </c>
      <c r="Y906" s="199"/>
      <c r="Z906" s="199"/>
    </row>
    <row r="907" spans="1:26" s="225" customFormat="1" ht="47.25" customHeight="1" outlineLevel="7" x14ac:dyDescent="0.2">
      <c r="A907" s="221"/>
      <c r="B907" s="227"/>
      <c r="C907" s="248"/>
      <c r="D907" s="248"/>
      <c r="E907" s="254"/>
      <c r="F907" s="265"/>
      <c r="G907" s="270"/>
      <c r="H907" s="278"/>
      <c r="I907" s="406" t="s">
        <v>69</v>
      </c>
      <c r="J907" s="346" t="s">
        <v>261</v>
      </c>
      <c r="K907" s="346">
        <v>1380</v>
      </c>
      <c r="L907" s="347">
        <f t="shared" si="137"/>
        <v>0</v>
      </c>
      <c r="M907" s="348">
        <v>0</v>
      </c>
      <c r="N907" s="353">
        <f t="shared" si="143"/>
        <v>0</v>
      </c>
      <c r="O907" s="350">
        <v>0</v>
      </c>
      <c r="P907" s="350"/>
      <c r="Q907" s="385">
        <v>1.6656117254017415E-3</v>
      </c>
      <c r="R907" s="352">
        <f t="shared" si="147"/>
        <v>0</v>
      </c>
      <c r="T907" s="226">
        <f t="shared" si="142"/>
        <v>0</v>
      </c>
      <c r="Y907" s="199"/>
      <c r="Z907" s="199"/>
    </row>
    <row r="908" spans="1:26" s="225" customFormat="1" ht="47.25" customHeight="1" outlineLevel="7" x14ac:dyDescent="0.2">
      <c r="A908" s="221"/>
      <c r="B908" s="227"/>
      <c r="C908" s="248"/>
      <c r="D908" s="248"/>
      <c r="E908" s="254"/>
      <c r="F908" s="265"/>
      <c r="G908" s="270"/>
      <c r="H908" s="278"/>
      <c r="I908" s="406" t="s">
        <v>70</v>
      </c>
      <c r="J908" s="346" t="s">
        <v>261</v>
      </c>
      <c r="K908" s="346">
        <v>381</v>
      </c>
      <c r="L908" s="347">
        <f t="shared" si="137"/>
        <v>0</v>
      </c>
      <c r="M908" s="348">
        <v>0</v>
      </c>
      <c r="N908" s="353">
        <f t="shared" si="143"/>
        <v>0</v>
      </c>
      <c r="O908" s="350">
        <v>0</v>
      </c>
      <c r="P908" s="350"/>
      <c r="Q908" s="385">
        <v>4.3831887510572154E-4</v>
      </c>
      <c r="R908" s="352">
        <f t="shared" si="147"/>
        <v>0</v>
      </c>
      <c r="T908" s="226">
        <f t="shared" si="142"/>
        <v>0</v>
      </c>
      <c r="Y908" s="199"/>
      <c r="Z908" s="199"/>
    </row>
    <row r="909" spans="1:26" s="225" customFormat="1" ht="47.25" customHeight="1" outlineLevel="7" x14ac:dyDescent="0.2">
      <c r="A909" s="221"/>
      <c r="B909" s="227"/>
      <c r="C909" s="248"/>
      <c r="D909" s="248"/>
      <c r="E909" s="254"/>
      <c r="F909" s="265"/>
      <c r="G909" s="270"/>
      <c r="H909" s="278"/>
      <c r="I909" s="406" t="s">
        <v>62</v>
      </c>
      <c r="J909" s="346" t="s">
        <v>261</v>
      </c>
      <c r="K909" s="346">
        <v>1380</v>
      </c>
      <c r="L909" s="347">
        <f t="shared" si="137"/>
        <v>0</v>
      </c>
      <c r="M909" s="348">
        <v>0</v>
      </c>
      <c r="N909" s="353">
        <f t="shared" si="143"/>
        <v>0</v>
      </c>
      <c r="O909" s="350">
        <v>0</v>
      </c>
      <c r="P909" s="350"/>
      <c r="Q909" s="385">
        <v>2.892904575697762E-3</v>
      </c>
      <c r="R909" s="352">
        <f t="shared" si="147"/>
        <v>0</v>
      </c>
      <c r="T909" s="226">
        <f t="shared" si="142"/>
        <v>0</v>
      </c>
      <c r="Y909" s="199"/>
      <c r="Z909" s="199"/>
    </row>
    <row r="910" spans="1:26" s="225" customFormat="1" ht="47.25" customHeight="1" outlineLevel="7" x14ac:dyDescent="0.2">
      <c r="A910" s="221"/>
      <c r="B910" s="227"/>
      <c r="C910" s="248"/>
      <c r="D910" s="248"/>
      <c r="E910" s="254"/>
      <c r="F910" s="265"/>
      <c r="G910" s="270"/>
      <c r="H910" s="278"/>
      <c r="I910" s="406" t="s">
        <v>63</v>
      </c>
      <c r="J910" s="346" t="s">
        <v>261</v>
      </c>
      <c r="K910" s="346">
        <v>1380</v>
      </c>
      <c r="L910" s="347">
        <f t="shared" si="137"/>
        <v>0</v>
      </c>
      <c r="M910" s="348">
        <v>0</v>
      </c>
      <c r="N910" s="353">
        <f t="shared" si="143"/>
        <v>0</v>
      </c>
      <c r="O910" s="350">
        <v>0</v>
      </c>
      <c r="P910" s="350"/>
      <c r="Q910" s="385">
        <v>2.1915943755286077E-4</v>
      </c>
      <c r="R910" s="352">
        <f t="shared" si="147"/>
        <v>0</v>
      </c>
      <c r="T910" s="226">
        <f t="shared" si="142"/>
        <v>0</v>
      </c>
      <c r="Y910" s="199"/>
      <c r="Z910" s="199"/>
    </row>
    <row r="911" spans="1:26" s="225" customFormat="1" ht="47.25" customHeight="1" outlineLevel="7" x14ac:dyDescent="0.2">
      <c r="A911" s="221"/>
      <c r="B911" s="227"/>
      <c r="C911" s="248"/>
      <c r="D911" s="248"/>
      <c r="E911" s="254"/>
      <c r="F911" s="265"/>
      <c r="G911" s="270"/>
      <c r="H911" s="278"/>
      <c r="I911" s="406" t="s">
        <v>64</v>
      </c>
      <c r="J911" s="346" t="s">
        <v>261</v>
      </c>
      <c r="K911" s="346">
        <v>1380</v>
      </c>
      <c r="L911" s="347">
        <f t="shared" si="137"/>
        <v>0</v>
      </c>
      <c r="M911" s="348">
        <v>0</v>
      </c>
      <c r="N911" s="353">
        <f t="shared" si="143"/>
        <v>0</v>
      </c>
      <c r="O911" s="350">
        <v>0</v>
      </c>
      <c r="P911" s="350"/>
      <c r="Q911" s="385">
        <v>2.6299132506343289E-4</v>
      </c>
      <c r="R911" s="352">
        <f t="shared" si="147"/>
        <v>0</v>
      </c>
      <c r="T911" s="226">
        <f t="shared" si="142"/>
        <v>0</v>
      </c>
      <c r="Y911" s="199"/>
      <c r="Z911" s="199"/>
    </row>
    <row r="912" spans="1:26" s="225" customFormat="1" ht="47.25" customHeight="1" outlineLevel="7" x14ac:dyDescent="0.2">
      <c r="A912" s="221"/>
      <c r="B912" s="227"/>
      <c r="C912" s="248"/>
      <c r="D912" s="248"/>
      <c r="E912" s="254"/>
      <c r="F912" s="265"/>
      <c r="G912" s="270"/>
      <c r="H912" s="278"/>
      <c r="I912" s="406" t="s">
        <v>71</v>
      </c>
      <c r="J912" s="346" t="s">
        <v>261</v>
      </c>
      <c r="K912" s="346">
        <v>1380</v>
      </c>
      <c r="L912" s="347">
        <f t="shared" si="137"/>
        <v>0</v>
      </c>
      <c r="M912" s="348">
        <v>0</v>
      </c>
      <c r="N912" s="353">
        <f t="shared" si="143"/>
        <v>0</v>
      </c>
      <c r="O912" s="350">
        <v>0</v>
      </c>
      <c r="P912" s="350"/>
      <c r="Q912" s="385">
        <v>8.3280586270087075E-4</v>
      </c>
      <c r="R912" s="352">
        <f t="shared" si="147"/>
        <v>0</v>
      </c>
      <c r="T912" s="226">
        <f t="shared" si="142"/>
        <v>0</v>
      </c>
      <c r="Y912" s="199"/>
      <c r="Z912" s="199"/>
    </row>
    <row r="913" spans="1:26" s="225" customFormat="1" ht="47.25" customHeight="1" outlineLevel="7" x14ac:dyDescent="0.2">
      <c r="A913" s="221"/>
      <c r="B913" s="227"/>
      <c r="C913" s="248"/>
      <c r="D913" s="248"/>
      <c r="E913" s="254"/>
      <c r="F913" s="265"/>
      <c r="G913" s="270"/>
      <c r="H913" s="278"/>
      <c r="I913" s="406" t="s">
        <v>51</v>
      </c>
      <c r="J913" s="346" t="s">
        <v>257</v>
      </c>
      <c r="K913" s="346">
        <v>100</v>
      </c>
      <c r="L913" s="347">
        <f t="shared" ref="L913:L976" si="148">M913*K913</f>
        <v>25</v>
      </c>
      <c r="M913" s="348">
        <v>0.25</v>
      </c>
      <c r="N913" s="353">
        <f t="shared" si="143"/>
        <v>0</v>
      </c>
      <c r="O913" s="350">
        <v>25</v>
      </c>
      <c r="P913" s="350"/>
      <c r="Q913" s="385">
        <v>8.7663775021144309E-4</v>
      </c>
      <c r="R913" s="352">
        <f t="shared" si="147"/>
        <v>0.25</v>
      </c>
      <c r="S913" s="225">
        <v>25</v>
      </c>
      <c r="T913" s="226">
        <f t="shared" si="142"/>
        <v>0</v>
      </c>
      <c r="Y913" s="199"/>
      <c r="Z913" s="199"/>
    </row>
    <row r="914" spans="1:26" s="225" customFormat="1" ht="47.25" customHeight="1" outlineLevel="4" x14ac:dyDescent="0.2">
      <c r="A914" s="221"/>
      <c r="B914" s="227"/>
      <c r="C914" s="248"/>
      <c r="D914" s="248"/>
      <c r="E914" s="254"/>
      <c r="F914" s="265"/>
      <c r="G914" s="265"/>
      <c r="H914" s="265"/>
      <c r="I914" s="413" t="s">
        <v>224</v>
      </c>
      <c r="J914" s="359"/>
      <c r="K914" s="359"/>
      <c r="L914" s="360">
        <f t="shared" si="148"/>
        <v>0</v>
      </c>
      <c r="M914" s="361">
        <v>0</v>
      </c>
      <c r="N914" s="359">
        <f t="shared" si="143"/>
        <v>0</v>
      </c>
      <c r="O914" s="374"/>
      <c r="P914" s="374"/>
      <c r="Q914" s="363">
        <v>9.078943520319854E-4</v>
      </c>
      <c r="R914" s="364">
        <f>(R915*Q915+R921*Q921)/Q914</f>
        <v>0</v>
      </c>
      <c r="T914" s="226">
        <f t="shared" si="142"/>
        <v>0</v>
      </c>
      <c r="Y914" s="199"/>
      <c r="Z914" s="199"/>
    </row>
    <row r="915" spans="1:26" s="225" customFormat="1" ht="47.25" customHeight="1" outlineLevel="5" x14ac:dyDescent="0.2">
      <c r="A915" s="221"/>
      <c r="B915" s="227"/>
      <c r="C915" s="248"/>
      <c r="D915" s="248"/>
      <c r="E915" s="254"/>
      <c r="F915" s="265"/>
      <c r="G915" s="270"/>
      <c r="H915" s="270"/>
      <c r="I915" s="409" t="s">
        <v>58</v>
      </c>
      <c r="J915" s="365"/>
      <c r="K915" s="365"/>
      <c r="L915" s="366">
        <f t="shared" si="148"/>
        <v>0</v>
      </c>
      <c r="M915" s="367">
        <v>0</v>
      </c>
      <c r="N915" s="365">
        <f t="shared" si="143"/>
        <v>0</v>
      </c>
      <c r="O915" s="378"/>
      <c r="P915" s="378"/>
      <c r="Q915" s="369">
        <v>3.1776302321119489E-4</v>
      </c>
      <c r="R915" s="370">
        <f>SUMPRODUCT(R916:R920,Q916:Q920)/Q915</f>
        <v>0</v>
      </c>
      <c r="T915" s="226">
        <f t="shared" si="142"/>
        <v>0</v>
      </c>
      <c r="Y915" s="199"/>
      <c r="Z915" s="199"/>
    </row>
    <row r="916" spans="1:26" s="225" customFormat="1" ht="47.25" customHeight="1" outlineLevel="7" x14ac:dyDescent="0.2">
      <c r="A916" s="221"/>
      <c r="B916" s="227"/>
      <c r="C916" s="248"/>
      <c r="D916" s="248"/>
      <c r="E916" s="254"/>
      <c r="F916" s="265"/>
      <c r="G916" s="270"/>
      <c r="H916" s="270"/>
      <c r="I916" s="406" t="s">
        <v>72</v>
      </c>
      <c r="J916" s="346" t="s">
        <v>256</v>
      </c>
      <c r="K916" s="346">
        <v>1</v>
      </c>
      <c r="L916" s="347">
        <f t="shared" si="148"/>
        <v>0</v>
      </c>
      <c r="M916" s="348"/>
      <c r="N916" s="353">
        <f t="shared" si="143"/>
        <v>0</v>
      </c>
      <c r="O916" s="350">
        <v>0</v>
      </c>
      <c r="P916" s="350"/>
      <c r="Q916" s="351">
        <v>3.4953932553231436E-5</v>
      </c>
      <c r="R916" s="352">
        <f>O916/K916</f>
        <v>0</v>
      </c>
      <c r="T916" s="226">
        <f t="shared" si="142"/>
        <v>0</v>
      </c>
      <c r="Y916" s="199"/>
      <c r="Z916" s="199"/>
    </row>
    <row r="917" spans="1:26" s="225" customFormat="1" ht="47.25" customHeight="1" outlineLevel="7" x14ac:dyDescent="0.2">
      <c r="A917" s="221"/>
      <c r="B917" s="227"/>
      <c r="C917" s="248"/>
      <c r="D917" s="248"/>
      <c r="E917" s="254"/>
      <c r="F917" s="265"/>
      <c r="G917" s="270"/>
      <c r="H917" s="270"/>
      <c r="I917" s="406" t="s">
        <v>73</v>
      </c>
      <c r="J917" s="346" t="s">
        <v>256</v>
      </c>
      <c r="K917" s="346">
        <v>1</v>
      </c>
      <c r="L917" s="347">
        <f t="shared" si="148"/>
        <v>0</v>
      </c>
      <c r="M917" s="348"/>
      <c r="N917" s="353">
        <f t="shared" si="143"/>
        <v>0</v>
      </c>
      <c r="O917" s="350">
        <v>0</v>
      </c>
      <c r="P917" s="350"/>
      <c r="Q917" s="351">
        <v>5.0842083713791181E-5</v>
      </c>
      <c r="R917" s="352">
        <f>O917/K917</f>
        <v>0</v>
      </c>
      <c r="T917" s="226">
        <f t="shared" si="142"/>
        <v>0</v>
      </c>
      <c r="Y917" s="199"/>
      <c r="Z917" s="199"/>
    </row>
    <row r="918" spans="1:26" s="225" customFormat="1" ht="47.25" customHeight="1" outlineLevel="7" x14ac:dyDescent="0.2">
      <c r="A918" s="221"/>
      <c r="B918" s="227"/>
      <c r="C918" s="248"/>
      <c r="D918" s="248"/>
      <c r="E918" s="254"/>
      <c r="F918" s="265"/>
      <c r="G918" s="270"/>
      <c r="H918" s="270"/>
      <c r="I918" s="406" t="s">
        <v>74</v>
      </c>
      <c r="J918" s="346" t="s">
        <v>256</v>
      </c>
      <c r="K918" s="346">
        <v>1</v>
      </c>
      <c r="L918" s="347">
        <f t="shared" si="148"/>
        <v>0</v>
      </c>
      <c r="M918" s="348"/>
      <c r="N918" s="353">
        <f t="shared" si="143"/>
        <v>0</v>
      </c>
      <c r="O918" s="350">
        <v>0</v>
      </c>
      <c r="P918" s="350"/>
      <c r="Q918" s="351">
        <v>6.9907865106462873E-5</v>
      </c>
      <c r="R918" s="352">
        <f>O918/K918</f>
        <v>0</v>
      </c>
      <c r="T918" s="226">
        <f t="shared" si="142"/>
        <v>0</v>
      </c>
      <c r="Y918" s="199"/>
      <c r="Z918" s="199"/>
    </row>
    <row r="919" spans="1:26" s="225" customFormat="1" ht="47.25" customHeight="1" outlineLevel="7" x14ac:dyDescent="0.2">
      <c r="A919" s="221"/>
      <c r="B919" s="227"/>
      <c r="C919" s="248"/>
      <c r="D919" s="248"/>
      <c r="E919" s="254"/>
      <c r="F919" s="265"/>
      <c r="G919" s="270"/>
      <c r="H919" s="270"/>
      <c r="I919" s="406" t="s">
        <v>62</v>
      </c>
      <c r="J919" s="346" t="s">
        <v>256</v>
      </c>
      <c r="K919" s="346">
        <v>1</v>
      </c>
      <c r="L919" s="347">
        <f t="shared" si="148"/>
        <v>0</v>
      </c>
      <c r="M919" s="348"/>
      <c r="N919" s="353">
        <f t="shared" si="143"/>
        <v>0</v>
      </c>
      <c r="O919" s="350">
        <v>0</v>
      </c>
      <c r="P919" s="350"/>
      <c r="Q919" s="351">
        <v>1.4617099067714965E-4</v>
      </c>
      <c r="R919" s="352">
        <f>O919/K919</f>
        <v>0</v>
      </c>
      <c r="T919" s="226">
        <f t="shared" si="142"/>
        <v>0</v>
      </c>
      <c r="Y919" s="199"/>
      <c r="Z919" s="199"/>
    </row>
    <row r="920" spans="1:26" s="225" customFormat="1" ht="47.25" customHeight="1" outlineLevel="7" x14ac:dyDescent="0.2">
      <c r="A920" s="221"/>
      <c r="B920" s="227"/>
      <c r="C920" s="248"/>
      <c r="D920" s="248"/>
      <c r="E920" s="254"/>
      <c r="F920" s="265"/>
      <c r="G920" s="270"/>
      <c r="H920" s="270"/>
      <c r="I920" s="406" t="s">
        <v>51</v>
      </c>
      <c r="J920" s="346" t="s">
        <v>257</v>
      </c>
      <c r="K920" s="346">
        <v>100</v>
      </c>
      <c r="L920" s="347">
        <f t="shared" si="148"/>
        <v>0</v>
      </c>
      <c r="M920" s="348"/>
      <c r="N920" s="353">
        <f t="shared" si="143"/>
        <v>0</v>
      </c>
      <c r="O920" s="350">
        <v>0</v>
      </c>
      <c r="P920" s="350"/>
      <c r="Q920" s="351">
        <v>1.5888151160559744E-5</v>
      </c>
      <c r="R920" s="352">
        <f>O920/K920</f>
        <v>0</v>
      </c>
      <c r="T920" s="226">
        <f t="shared" si="142"/>
        <v>0</v>
      </c>
      <c r="Y920" s="199"/>
      <c r="Z920" s="199"/>
    </row>
    <row r="921" spans="1:26" s="225" customFormat="1" ht="47.25" customHeight="1" outlineLevel="5" x14ac:dyDescent="0.2">
      <c r="A921" s="221"/>
      <c r="B921" s="227"/>
      <c r="C921" s="248"/>
      <c r="D921" s="248"/>
      <c r="E921" s="254"/>
      <c r="F921" s="265"/>
      <c r="G921" s="270"/>
      <c r="H921" s="270"/>
      <c r="I921" s="409" t="s">
        <v>67</v>
      </c>
      <c r="J921" s="365"/>
      <c r="K921" s="365"/>
      <c r="L921" s="366">
        <f t="shared" si="148"/>
        <v>0</v>
      </c>
      <c r="M921" s="367">
        <v>0</v>
      </c>
      <c r="N921" s="365">
        <f t="shared" si="143"/>
        <v>0</v>
      </c>
      <c r="O921" s="378"/>
      <c r="P921" s="378"/>
      <c r="Q921" s="369">
        <v>5.9013132882079051E-4</v>
      </c>
      <c r="R921" s="370">
        <f>SUMPRODUCT(R922:R926,Q922:Q926)/Q921</f>
        <v>0</v>
      </c>
      <c r="T921" s="226">
        <f t="shared" si="142"/>
        <v>0</v>
      </c>
      <c r="Y921" s="199"/>
      <c r="Z921" s="199"/>
    </row>
    <row r="922" spans="1:26" s="225" customFormat="1" ht="47.25" customHeight="1" outlineLevel="7" x14ac:dyDescent="0.2">
      <c r="A922" s="221"/>
      <c r="B922" s="227"/>
      <c r="C922" s="248"/>
      <c r="D922" s="248"/>
      <c r="E922" s="254"/>
      <c r="F922" s="265"/>
      <c r="G922" s="270"/>
      <c r="H922" s="270"/>
      <c r="I922" s="406" t="s">
        <v>68</v>
      </c>
      <c r="J922" s="346" t="s">
        <v>256</v>
      </c>
      <c r="K922" s="346">
        <v>1</v>
      </c>
      <c r="L922" s="347">
        <f t="shared" si="148"/>
        <v>0</v>
      </c>
      <c r="M922" s="348"/>
      <c r="N922" s="353">
        <f t="shared" si="143"/>
        <v>0</v>
      </c>
      <c r="O922" s="350">
        <v>0</v>
      </c>
      <c r="P922" s="350"/>
      <c r="Q922" s="351">
        <v>6.491444617028695E-5</v>
      </c>
      <c r="R922" s="352">
        <f>O922/K922</f>
        <v>0</v>
      </c>
      <c r="T922" s="226">
        <f t="shared" si="142"/>
        <v>0</v>
      </c>
      <c r="Y922" s="199"/>
      <c r="Z922" s="199"/>
    </row>
    <row r="923" spans="1:26" s="225" customFormat="1" ht="47.25" customHeight="1" outlineLevel="7" x14ac:dyDescent="0.2">
      <c r="A923" s="221"/>
      <c r="B923" s="227"/>
      <c r="C923" s="248"/>
      <c r="D923" s="248"/>
      <c r="E923" s="254"/>
      <c r="F923" s="265"/>
      <c r="G923" s="270"/>
      <c r="H923" s="270"/>
      <c r="I923" s="406" t="s">
        <v>75</v>
      </c>
      <c r="J923" s="346" t="s">
        <v>256</v>
      </c>
      <c r="K923" s="346">
        <v>1</v>
      </c>
      <c r="L923" s="347">
        <f t="shared" si="148"/>
        <v>0</v>
      </c>
      <c r="M923" s="348"/>
      <c r="N923" s="353">
        <f t="shared" si="143"/>
        <v>0</v>
      </c>
      <c r="O923" s="350">
        <v>0</v>
      </c>
      <c r="P923" s="350"/>
      <c r="Q923" s="351">
        <v>1.23927579052366E-4</v>
      </c>
      <c r="R923" s="352">
        <f>O923/K923</f>
        <v>0</v>
      </c>
      <c r="T923" s="226">
        <f t="shared" si="142"/>
        <v>0</v>
      </c>
      <c r="Y923" s="199"/>
      <c r="Z923" s="199"/>
    </row>
    <row r="924" spans="1:26" s="225" customFormat="1" ht="47.25" customHeight="1" outlineLevel="7" x14ac:dyDescent="0.2">
      <c r="A924" s="221"/>
      <c r="B924" s="227"/>
      <c r="C924" s="248"/>
      <c r="D924" s="248"/>
      <c r="E924" s="254"/>
      <c r="F924" s="265"/>
      <c r="G924" s="270"/>
      <c r="H924" s="270"/>
      <c r="I924" s="406" t="s">
        <v>62</v>
      </c>
      <c r="J924" s="346" t="s">
        <v>256</v>
      </c>
      <c r="K924" s="346">
        <v>1</v>
      </c>
      <c r="L924" s="347">
        <f t="shared" si="148"/>
        <v>0</v>
      </c>
      <c r="M924" s="348"/>
      <c r="N924" s="353">
        <f t="shared" si="143"/>
        <v>0</v>
      </c>
      <c r="O924" s="350">
        <v>0</v>
      </c>
      <c r="P924" s="350"/>
      <c r="Q924" s="351">
        <v>3.0686829098681105E-4</v>
      </c>
      <c r="R924" s="352">
        <f>O924/K924</f>
        <v>0</v>
      </c>
      <c r="T924" s="226">
        <f t="shared" si="142"/>
        <v>0</v>
      </c>
      <c r="Y924" s="199"/>
      <c r="Z924" s="199"/>
    </row>
    <row r="925" spans="1:26" s="225" customFormat="1" ht="47.25" customHeight="1" outlineLevel="7" x14ac:dyDescent="0.2">
      <c r="A925" s="221"/>
      <c r="B925" s="227"/>
      <c r="C925" s="248"/>
      <c r="D925" s="248"/>
      <c r="E925" s="254"/>
      <c r="F925" s="265"/>
      <c r="G925" s="270"/>
      <c r="H925" s="270"/>
      <c r="I925" s="406" t="s">
        <v>63</v>
      </c>
      <c r="J925" s="346" t="s">
        <v>256</v>
      </c>
      <c r="K925" s="346">
        <v>1</v>
      </c>
      <c r="L925" s="347">
        <f t="shared" si="148"/>
        <v>0</v>
      </c>
      <c r="M925" s="348"/>
      <c r="N925" s="353">
        <f t="shared" si="143"/>
        <v>0</v>
      </c>
      <c r="O925" s="350">
        <v>0</v>
      </c>
      <c r="P925" s="350"/>
      <c r="Q925" s="351">
        <v>6.491444617028695E-5</v>
      </c>
      <c r="R925" s="352">
        <f>O925/K925</f>
        <v>0</v>
      </c>
      <c r="T925" s="226">
        <f t="shared" si="142"/>
        <v>0</v>
      </c>
      <c r="Y925" s="199"/>
      <c r="Z925" s="199"/>
    </row>
    <row r="926" spans="1:26" s="225" customFormat="1" ht="47.25" customHeight="1" outlineLevel="7" x14ac:dyDescent="0.2">
      <c r="A926" s="221"/>
      <c r="B926" s="227"/>
      <c r="C926" s="248"/>
      <c r="D926" s="248"/>
      <c r="E926" s="254"/>
      <c r="F926" s="265"/>
      <c r="G926" s="270"/>
      <c r="H926" s="270"/>
      <c r="I926" s="406" t="s">
        <v>51</v>
      </c>
      <c r="J926" s="346" t="s">
        <v>257</v>
      </c>
      <c r="K926" s="346">
        <v>100</v>
      </c>
      <c r="L926" s="347">
        <f t="shared" si="148"/>
        <v>0</v>
      </c>
      <c r="M926" s="348"/>
      <c r="N926" s="353">
        <f t="shared" si="143"/>
        <v>0</v>
      </c>
      <c r="O926" s="350">
        <v>0</v>
      </c>
      <c r="P926" s="350"/>
      <c r="Q926" s="351">
        <v>2.9506566441039525E-5</v>
      </c>
      <c r="R926" s="352">
        <f>O926/K926</f>
        <v>0</v>
      </c>
      <c r="T926" s="226">
        <f t="shared" si="142"/>
        <v>0</v>
      </c>
      <c r="Y926" s="199"/>
      <c r="Z926" s="199"/>
    </row>
    <row r="927" spans="1:26" s="225" customFormat="1" ht="47.25" customHeight="1" outlineLevel="3" x14ac:dyDescent="0.2">
      <c r="A927" s="221"/>
      <c r="B927" s="227"/>
      <c r="C927" s="248"/>
      <c r="D927" s="248"/>
      <c r="E927" s="254"/>
      <c r="F927" s="254"/>
      <c r="G927" s="254"/>
      <c r="H927" s="254"/>
      <c r="I927" s="405" t="s">
        <v>76</v>
      </c>
      <c r="J927" s="340" t="s">
        <v>445</v>
      </c>
      <c r="K927" s="340"/>
      <c r="L927" s="341">
        <f t="shared" si="148"/>
        <v>0</v>
      </c>
      <c r="M927" s="342">
        <v>0.1469</v>
      </c>
      <c r="N927" s="340">
        <f t="shared" si="143"/>
        <v>0</v>
      </c>
      <c r="O927" s="376"/>
      <c r="P927" s="376"/>
      <c r="Q927" s="344">
        <v>1.1637724693662845E-2</v>
      </c>
      <c r="R927" s="345">
        <f>(R928*Q928+R935*Q935)/Q927</f>
        <v>0.14688327919219624</v>
      </c>
      <c r="T927" s="226">
        <f t="shared" si="142"/>
        <v>0</v>
      </c>
      <c r="Y927" s="199"/>
      <c r="Z927" s="199"/>
    </row>
    <row r="928" spans="1:26" s="225" customFormat="1" ht="47.25" customHeight="1" outlineLevel="4" x14ac:dyDescent="0.2">
      <c r="A928" s="221"/>
      <c r="B928" s="227"/>
      <c r="C928" s="248"/>
      <c r="D928" s="248"/>
      <c r="E928" s="254"/>
      <c r="F928" s="265"/>
      <c r="G928" s="265"/>
      <c r="H928" s="265"/>
      <c r="I928" s="408" t="s">
        <v>284</v>
      </c>
      <c r="J928" s="359"/>
      <c r="K928" s="359"/>
      <c r="L928" s="360">
        <f t="shared" si="148"/>
        <v>0</v>
      </c>
      <c r="M928" s="361">
        <v>0.1484</v>
      </c>
      <c r="N928" s="359">
        <f t="shared" si="143"/>
        <v>0</v>
      </c>
      <c r="O928" s="374"/>
      <c r="P928" s="374"/>
      <c r="Q928" s="363">
        <v>1.1518806134877867E-2</v>
      </c>
      <c r="R928" s="364">
        <f>SUMPRODUCT(R929:R934,Q929:Q934)/Q928</f>
        <v>0.14839968181818181</v>
      </c>
      <c r="T928" s="226">
        <f t="shared" si="142"/>
        <v>0</v>
      </c>
      <c r="Y928" s="199"/>
      <c r="Z928" s="199"/>
    </row>
    <row r="929" spans="1:26" s="225" customFormat="1" ht="47.25" customHeight="1" outlineLevel="7" x14ac:dyDescent="0.2">
      <c r="A929" s="221"/>
      <c r="B929" s="227"/>
      <c r="C929" s="248"/>
      <c r="D929" s="248"/>
      <c r="E929" s="254"/>
      <c r="F929" s="265"/>
      <c r="G929" s="265"/>
      <c r="H929" s="265"/>
      <c r="I929" s="406" t="s">
        <v>285</v>
      </c>
      <c r="J929" s="346" t="s">
        <v>259</v>
      </c>
      <c r="K929" s="346">
        <v>11000</v>
      </c>
      <c r="L929" s="347">
        <f t="shared" si="148"/>
        <v>4664</v>
      </c>
      <c r="M929" s="348">
        <v>0.42399999999999999</v>
      </c>
      <c r="N929" s="353">
        <v>0</v>
      </c>
      <c r="O929" s="350">
        <v>4663.99</v>
      </c>
      <c r="P929" s="350"/>
      <c r="Q929" s="351">
        <v>1.7278209202316801E-3</v>
      </c>
      <c r="R929" s="352">
        <f t="shared" ref="R929:R934" si="149">O929/K929</f>
        <v>0.42399909090909088</v>
      </c>
      <c r="S929" s="225">
        <v>3480</v>
      </c>
      <c r="T929" s="226">
        <f t="shared" si="142"/>
        <v>-1183.9899999999998</v>
      </c>
      <c r="Y929" s="199"/>
      <c r="Z929" s="199"/>
    </row>
    <row r="930" spans="1:26" s="225" customFormat="1" ht="47.25" customHeight="1" outlineLevel="7" x14ac:dyDescent="0.2">
      <c r="A930" s="221"/>
      <c r="B930" s="227"/>
      <c r="C930" s="248"/>
      <c r="D930" s="248"/>
      <c r="E930" s="254"/>
      <c r="F930" s="265"/>
      <c r="G930" s="265"/>
      <c r="H930" s="265"/>
      <c r="I930" s="406" t="s">
        <v>286</v>
      </c>
      <c r="J930" s="346" t="s">
        <v>259</v>
      </c>
      <c r="K930" s="346">
        <v>11000</v>
      </c>
      <c r="L930" s="347">
        <f t="shared" si="148"/>
        <v>4664</v>
      </c>
      <c r="M930" s="348">
        <v>0.42399999999999999</v>
      </c>
      <c r="N930" s="353">
        <v>0</v>
      </c>
      <c r="O930" s="350">
        <v>4663.99</v>
      </c>
      <c r="P930" s="350"/>
      <c r="Q930" s="351">
        <v>2.3037612269755734E-3</v>
      </c>
      <c r="R930" s="352">
        <f t="shared" si="149"/>
        <v>0.42399909090909088</v>
      </c>
      <c r="S930" s="225">
        <v>3480</v>
      </c>
      <c r="T930" s="226">
        <f t="shared" ref="T930:T993" si="150">S930-O930</f>
        <v>-1183.9899999999998</v>
      </c>
      <c r="Y930" s="199"/>
      <c r="Z930" s="199"/>
    </row>
    <row r="931" spans="1:26" s="225" customFormat="1" ht="47.25" customHeight="1" outlineLevel="7" x14ac:dyDescent="0.2">
      <c r="A931" s="221"/>
      <c r="B931" s="227"/>
      <c r="C931" s="248"/>
      <c r="D931" s="248"/>
      <c r="E931" s="254"/>
      <c r="F931" s="265"/>
      <c r="G931" s="265"/>
      <c r="H931" s="265"/>
      <c r="I931" s="406" t="s">
        <v>287</v>
      </c>
      <c r="J931" s="346" t="s">
        <v>259</v>
      </c>
      <c r="K931" s="346">
        <v>11000</v>
      </c>
      <c r="L931" s="347">
        <f t="shared" si="148"/>
        <v>0</v>
      </c>
      <c r="M931" s="348">
        <v>0</v>
      </c>
      <c r="N931" s="353">
        <f t="shared" si="143"/>
        <v>0</v>
      </c>
      <c r="O931" s="350">
        <v>0</v>
      </c>
      <c r="P931" s="350"/>
      <c r="Q931" s="351">
        <v>4.031582147207253E-3</v>
      </c>
      <c r="R931" s="352">
        <f t="shared" si="149"/>
        <v>0</v>
      </c>
      <c r="T931" s="226">
        <f t="shared" si="150"/>
        <v>0</v>
      </c>
      <c r="Y931" s="199"/>
      <c r="Z931" s="199"/>
    </row>
    <row r="932" spans="1:26" s="225" customFormat="1" ht="47.25" customHeight="1" outlineLevel="7" x14ac:dyDescent="0.2">
      <c r="A932" s="221"/>
      <c r="B932" s="227"/>
      <c r="C932" s="248"/>
      <c r="D932" s="248"/>
      <c r="E932" s="254"/>
      <c r="F932" s="265"/>
      <c r="G932" s="265"/>
      <c r="H932" s="265"/>
      <c r="I932" s="406" t="s">
        <v>288</v>
      </c>
      <c r="J932" s="346" t="s">
        <v>259</v>
      </c>
      <c r="K932" s="346">
        <v>11000</v>
      </c>
      <c r="L932" s="347">
        <f t="shared" si="148"/>
        <v>0</v>
      </c>
      <c r="M932" s="348">
        <v>0</v>
      </c>
      <c r="N932" s="353">
        <f t="shared" si="143"/>
        <v>0</v>
      </c>
      <c r="O932" s="350">
        <v>0</v>
      </c>
      <c r="P932" s="350"/>
      <c r="Q932" s="351">
        <v>2.3037612269755734E-3</v>
      </c>
      <c r="R932" s="352">
        <f t="shared" si="149"/>
        <v>0</v>
      </c>
      <c r="T932" s="226">
        <f t="shared" si="150"/>
        <v>0</v>
      </c>
      <c r="Y932" s="199"/>
      <c r="Z932" s="199"/>
    </row>
    <row r="933" spans="1:26" s="225" customFormat="1" ht="47.25" customHeight="1" outlineLevel="7" x14ac:dyDescent="0.2">
      <c r="A933" s="221"/>
      <c r="B933" s="227"/>
      <c r="C933" s="248"/>
      <c r="D933" s="248"/>
      <c r="E933" s="254"/>
      <c r="F933" s="265"/>
      <c r="G933" s="265"/>
      <c r="H933" s="265"/>
      <c r="I933" s="406" t="s">
        <v>289</v>
      </c>
      <c r="J933" s="346" t="s">
        <v>259</v>
      </c>
      <c r="K933" s="346">
        <v>11000</v>
      </c>
      <c r="L933" s="347">
        <f t="shared" si="148"/>
        <v>0</v>
      </c>
      <c r="M933" s="348">
        <v>0</v>
      </c>
      <c r="N933" s="353">
        <f t="shared" si="143"/>
        <v>0</v>
      </c>
      <c r="O933" s="350">
        <v>0</v>
      </c>
      <c r="P933" s="350"/>
      <c r="Q933" s="351">
        <v>5.7594030674389335E-4</v>
      </c>
      <c r="R933" s="352">
        <f t="shared" si="149"/>
        <v>0</v>
      </c>
      <c r="T933" s="226">
        <f t="shared" si="150"/>
        <v>0</v>
      </c>
      <c r="Y933" s="199"/>
      <c r="Z933" s="199"/>
    </row>
    <row r="934" spans="1:26" s="225" customFormat="1" ht="47.25" customHeight="1" outlineLevel="7" x14ac:dyDescent="0.2">
      <c r="A934" s="221"/>
      <c r="B934" s="227"/>
      <c r="C934" s="248"/>
      <c r="D934" s="248"/>
      <c r="E934" s="254"/>
      <c r="F934" s="265"/>
      <c r="G934" s="265"/>
      <c r="H934" s="265"/>
      <c r="I934" s="406" t="s">
        <v>51</v>
      </c>
      <c r="J934" s="346" t="s">
        <v>257</v>
      </c>
      <c r="K934" s="346">
        <v>100</v>
      </c>
      <c r="L934" s="347">
        <f t="shared" si="148"/>
        <v>0</v>
      </c>
      <c r="M934" s="348">
        <v>0</v>
      </c>
      <c r="N934" s="353">
        <f t="shared" ref="N934:N997" si="151">O934-L934</f>
        <v>0</v>
      </c>
      <c r="O934" s="350">
        <v>0</v>
      </c>
      <c r="P934" s="350"/>
      <c r="Q934" s="351">
        <v>5.7594030674389335E-4</v>
      </c>
      <c r="R934" s="352">
        <f t="shared" si="149"/>
        <v>0</v>
      </c>
      <c r="T934" s="226">
        <f t="shared" si="150"/>
        <v>0</v>
      </c>
      <c r="Y934" s="199"/>
      <c r="Z934" s="199"/>
    </row>
    <row r="935" spans="1:26" s="225" customFormat="1" ht="47.25" customHeight="1" outlineLevel="4" x14ac:dyDescent="0.2">
      <c r="A935" s="221"/>
      <c r="B935" s="227"/>
      <c r="C935" s="248"/>
      <c r="D935" s="248"/>
      <c r="E935" s="254"/>
      <c r="F935" s="265"/>
      <c r="G935" s="265"/>
      <c r="H935" s="265"/>
      <c r="I935" s="408" t="s">
        <v>290</v>
      </c>
      <c r="J935" s="359"/>
      <c r="K935" s="359"/>
      <c r="L935" s="360">
        <f t="shared" si="148"/>
        <v>0</v>
      </c>
      <c r="M935" s="361">
        <v>0</v>
      </c>
      <c r="N935" s="359">
        <f t="shared" si="151"/>
        <v>0</v>
      </c>
      <c r="O935" s="374"/>
      <c r="P935" s="374"/>
      <c r="Q935" s="363">
        <v>1.1891855878497241E-4</v>
      </c>
      <c r="R935" s="364">
        <f>SUMPRODUCT(R936:R941,Q936:Q941)/Q935</f>
        <v>0</v>
      </c>
      <c r="T935" s="226">
        <f t="shared" si="150"/>
        <v>0</v>
      </c>
      <c r="Y935" s="199"/>
      <c r="Z935" s="199"/>
    </row>
    <row r="936" spans="1:26" s="225" customFormat="1" ht="47.25" customHeight="1" outlineLevel="7" x14ac:dyDescent="0.2">
      <c r="A936" s="221"/>
      <c r="B936" s="227"/>
      <c r="C936" s="248"/>
      <c r="D936" s="248"/>
      <c r="E936" s="254"/>
      <c r="F936" s="265"/>
      <c r="G936" s="265"/>
      <c r="H936" s="265"/>
      <c r="I936" s="406" t="s">
        <v>285</v>
      </c>
      <c r="J936" s="346" t="s">
        <v>259</v>
      </c>
      <c r="K936" s="346">
        <v>1</v>
      </c>
      <c r="L936" s="347">
        <f t="shared" si="148"/>
        <v>0</v>
      </c>
      <c r="M936" s="348">
        <v>0</v>
      </c>
      <c r="N936" s="353">
        <f t="shared" si="151"/>
        <v>0</v>
      </c>
      <c r="O936" s="350">
        <v>0</v>
      </c>
      <c r="P936" s="350"/>
      <c r="Q936" s="351">
        <v>1.7837783817745862E-5</v>
      </c>
      <c r="R936" s="352">
        <f t="shared" ref="R936:R941" si="152">O936/K936</f>
        <v>0</v>
      </c>
      <c r="T936" s="226">
        <f t="shared" si="150"/>
        <v>0</v>
      </c>
      <c r="Y936" s="199"/>
      <c r="Z936" s="199"/>
    </row>
    <row r="937" spans="1:26" s="225" customFormat="1" ht="47.25" customHeight="1" outlineLevel="7" x14ac:dyDescent="0.2">
      <c r="A937" s="221"/>
      <c r="B937" s="227"/>
      <c r="C937" s="248"/>
      <c r="D937" s="248"/>
      <c r="E937" s="254"/>
      <c r="F937" s="265"/>
      <c r="G937" s="265"/>
      <c r="H937" s="265"/>
      <c r="I937" s="406" t="s">
        <v>286</v>
      </c>
      <c r="J937" s="346" t="s">
        <v>259</v>
      </c>
      <c r="K937" s="346">
        <v>1</v>
      </c>
      <c r="L937" s="347">
        <f t="shared" si="148"/>
        <v>0</v>
      </c>
      <c r="M937" s="348">
        <v>0</v>
      </c>
      <c r="N937" s="353">
        <f t="shared" si="151"/>
        <v>0</v>
      </c>
      <c r="O937" s="350">
        <v>0</v>
      </c>
      <c r="P937" s="350"/>
      <c r="Q937" s="351">
        <v>2.3783711756994484E-5</v>
      </c>
      <c r="R937" s="352">
        <f t="shared" si="152"/>
        <v>0</v>
      </c>
      <c r="T937" s="226">
        <f t="shared" si="150"/>
        <v>0</v>
      </c>
      <c r="Y937" s="199"/>
      <c r="Z937" s="199"/>
    </row>
    <row r="938" spans="1:26" s="225" customFormat="1" ht="47.25" customHeight="1" outlineLevel="7" x14ac:dyDescent="0.2">
      <c r="A938" s="221"/>
      <c r="B938" s="227"/>
      <c r="C938" s="248"/>
      <c r="D938" s="248"/>
      <c r="E938" s="254"/>
      <c r="F938" s="265"/>
      <c r="G938" s="265"/>
      <c r="H938" s="265"/>
      <c r="I938" s="406" t="s">
        <v>287</v>
      </c>
      <c r="J938" s="346" t="s">
        <v>259</v>
      </c>
      <c r="K938" s="346">
        <v>1</v>
      </c>
      <c r="L938" s="347">
        <f t="shared" si="148"/>
        <v>0</v>
      </c>
      <c r="M938" s="348">
        <v>0</v>
      </c>
      <c r="N938" s="353">
        <f t="shared" si="151"/>
        <v>0</v>
      </c>
      <c r="O938" s="350">
        <v>0</v>
      </c>
      <c r="P938" s="350"/>
      <c r="Q938" s="351">
        <v>4.1621495574740343E-5</v>
      </c>
      <c r="R938" s="352">
        <f t="shared" si="152"/>
        <v>0</v>
      </c>
      <c r="T938" s="226">
        <f t="shared" si="150"/>
        <v>0</v>
      </c>
      <c r="Y938" s="199"/>
      <c r="Z938" s="199"/>
    </row>
    <row r="939" spans="1:26" s="225" customFormat="1" ht="47.25" customHeight="1" outlineLevel="7" x14ac:dyDescent="0.2">
      <c r="A939" s="221"/>
      <c r="B939" s="227"/>
      <c r="C939" s="248"/>
      <c r="D939" s="248"/>
      <c r="E939" s="254"/>
      <c r="F939" s="265"/>
      <c r="G939" s="265"/>
      <c r="H939" s="265"/>
      <c r="I939" s="406" t="s">
        <v>288</v>
      </c>
      <c r="J939" s="346" t="s">
        <v>259</v>
      </c>
      <c r="K939" s="346">
        <v>1</v>
      </c>
      <c r="L939" s="347">
        <f t="shared" si="148"/>
        <v>0</v>
      </c>
      <c r="M939" s="348">
        <v>0</v>
      </c>
      <c r="N939" s="353">
        <f t="shared" si="151"/>
        <v>0</v>
      </c>
      <c r="O939" s="350">
        <v>0</v>
      </c>
      <c r="P939" s="350"/>
      <c r="Q939" s="351">
        <v>2.3783711756994484E-5</v>
      </c>
      <c r="R939" s="352">
        <f t="shared" si="152"/>
        <v>0</v>
      </c>
      <c r="T939" s="226">
        <f t="shared" si="150"/>
        <v>0</v>
      </c>
      <c r="Y939" s="199"/>
      <c r="Z939" s="199"/>
    </row>
    <row r="940" spans="1:26" s="225" customFormat="1" ht="47.25" customHeight="1" outlineLevel="7" x14ac:dyDescent="0.2">
      <c r="A940" s="221"/>
      <c r="B940" s="227"/>
      <c r="C940" s="248"/>
      <c r="D940" s="248"/>
      <c r="E940" s="254"/>
      <c r="F940" s="265"/>
      <c r="G940" s="265"/>
      <c r="H940" s="265"/>
      <c r="I940" s="406" t="s">
        <v>289</v>
      </c>
      <c r="J940" s="346" t="s">
        <v>259</v>
      </c>
      <c r="K940" s="346">
        <v>1</v>
      </c>
      <c r="L940" s="347">
        <f t="shared" si="148"/>
        <v>0</v>
      </c>
      <c r="M940" s="348">
        <v>0</v>
      </c>
      <c r="N940" s="353">
        <f t="shared" si="151"/>
        <v>0</v>
      </c>
      <c r="O940" s="350">
        <v>0</v>
      </c>
      <c r="P940" s="350"/>
      <c r="Q940" s="351">
        <v>5.945927939248621E-6</v>
      </c>
      <c r="R940" s="352">
        <f t="shared" si="152"/>
        <v>0</v>
      </c>
      <c r="T940" s="226">
        <f t="shared" si="150"/>
        <v>0</v>
      </c>
      <c r="Y940" s="199"/>
      <c r="Z940" s="199"/>
    </row>
    <row r="941" spans="1:26" s="225" customFormat="1" ht="47.25" customHeight="1" outlineLevel="7" x14ac:dyDescent="0.2">
      <c r="A941" s="221"/>
      <c r="B941" s="227"/>
      <c r="C941" s="248"/>
      <c r="D941" s="248"/>
      <c r="E941" s="254"/>
      <c r="F941" s="265"/>
      <c r="G941" s="265"/>
      <c r="H941" s="265"/>
      <c r="I941" s="406" t="s">
        <v>51</v>
      </c>
      <c r="J941" s="346" t="s">
        <v>257</v>
      </c>
      <c r="K941" s="346">
        <v>1</v>
      </c>
      <c r="L941" s="347">
        <f t="shared" si="148"/>
        <v>0</v>
      </c>
      <c r="M941" s="348">
        <v>0</v>
      </c>
      <c r="N941" s="353">
        <f t="shared" si="151"/>
        <v>0</v>
      </c>
      <c r="O941" s="350">
        <v>0</v>
      </c>
      <c r="P941" s="350"/>
      <c r="Q941" s="351">
        <v>5.945927939248621E-6</v>
      </c>
      <c r="R941" s="352">
        <f t="shared" si="152"/>
        <v>0</v>
      </c>
      <c r="T941" s="226">
        <f t="shared" si="150"/>
        <v>0</v>
      </c>
      <c r="Y941" s="199"/>
      <c r="Z941" s="199"/>
    </row>
    <row r="942" spans="1:26" s="225" customFormat="1" ht="47.25" customHeight="1" outlineLevel="3" x14ac:dyDescent="0.2">
      <c r="A942" s="221"/>
      <c r="B942" s="227"/>
      <c r="C942" s="248"/>
      <c r="D942" s="248"/>
      <c r="E942" s="254"/>
      <c r="F942" s="254"/>
      <c r="G942" s="254"/>
      <c r="H942" s="254"/>
      <c r="I942" s="405" t="s">
        <v>116</v>
      </c>
      <c r="J942" s="340" t="s">
        <v>447</v>
      </c>
      <c r="K942" s="340"/>
      <c r="L942" s="341">
        <f t="shared" si="148"/>
        <v>0</v>
      </c>
      <c r="M942" s="342">
        <v>0</v>
      </c>
      <c r="N942" s="340">
        <f t="shared" si="151"/>
        <v>0</v>
      </c>
      <c r="O942" s="376"/>
      <c r="P942" s="376"/>
      <c r="Q942" s="344">
        <v>9.6493810926755283E-4</v>
      </c>
      <c r="R942" s="345">
        <f>(R943*Q943+R944*Q944)/Q942</f>
        <v>0</v>
      </c>
      <c r="T942" s="226">
        <f t="shared" si="150"/>
        <v>0</v>
      </c>
      <c r="Y942" s="199"/>
      <c r="Z942" s="199"/>
    </row>
    <row r="943" spans="1:26" s="225" customFormat="1" ht="47.25" customHeight="1" outlineLevel="7" x14ac:dyDescent="0.2">
      <c r="A943" s="221"/>
      <c r="B943" s="227"/>
      <c r="C943" s="248"/>
      <c r="D943" s="248"/>
      <c r="E943" s="254"/>
      <c r="F943" s="254"/>
      <c r="G943" s="254"/>
      <c r="H943" s="254"/>
      <c r="I943" s="406" t="s">
        <v>117</v>
      </c>
      <c r="J943" s="346" t="s">
        <v>297</v>
      </c>
      <c r="K943" s="346">
        <v>1</v>
      </c>
      <c r="L943" s="347">
        <f t="shared" si="148"/>
        <v>0</v>
      </c>
      <c r="M943" s="348">
        <v>0</v>
      </c>
      <c r="N943" s="353">
        <f t="shared" si="151"/>
        <v>0</v>
      </c>
      <c r="O943" s="350">
        <v>0</v>
      </c>
      <c r="P943" s="350"/>
      <c r="Q943" s="351">
        <v>4.8246905463377642E-4</v>
      </c>
      <c r="R943" s="352">
        <f>O943/K943</f>
        <v>0</v>
      </c>
      <c r="T943" s="226">
        <f t="shared" si="150"/>
        <v>0</v>
      </c>
      <c r="Y943" s="199"/>
      <c r="Z943" s="199"/>
    </row>
    <row r="944" spans="1:26" s="225" customFormat="1" ht="47.25" customHeight="1" outlineLevel="7" x14ac:dyDescent="0.2">
      <c r="A944" s="221"/>
      <c r="B944" s="227"/>
      <c r="C944" s="248"/>
      <c r="D944" s="248"/>
      <c r="E944" s="254"/>
      <c r="F944" s="254"/>
      <c r="G944" s="254"/>
      <c r="H944" s="254"/>
      <c r="I944" s="406" t="s">
        <v>118</v>
      </c>
      <c r="J944" s="346" t="s">
        <v>297</v>
      </c>
      <c r="K944" s="346">
        <v>1</v>
      </c>
      <c r="L944" s="347">
        <f t="shared" si="148"/>
        <v>0</v>
      </c>
      <c r="M944" s="348">
        <v>0</v>
      </c>
      <c r="N944" s="353">
        <f t="shared" si="151"/>
        <v>0</v>
      </c>
      <c r="O944" s="350">
        <v>0</v>
      </c>
      <c r="P944" s="350"/>
      <c r="Q944" s="351">
        <v>4.8246905463377642E-4</v>
      </c>
      <c r="R944" s="352">
        <f>O944/K944</f>
        <v>0</v>
      </c>
      <c r="T944" s="226">
        <f t="shared" si="150"/>
        <v>0</v>
      </c>
      <c r="Y944" s="199"/>
      <c r="Z944" s="199"/>
    </row>
    <row r="945" spans="1:26" s="225" customFormat="1" ht="47.25" customHeight="1" outlineLevel="3" collapsed="1" x14ac:dyDescent="0.2">
      <c r="A945" s="221"/>
      <c r="B945" s="227"/>
      <c r="C945" s="248"/>
      <c r="D945" s="248"/>
      <c r="E945" s="254"/>
      <c r="F945" s="254"/>
      <c r="G945" s="254"/>
      <c r="H945" s="254"/>
      <c r="I945" s="405" t="s">
        <v>119</v>
      </c>
      <c r="J945" s="340" t="s">
        <v>448</v>
      </c>
      <c r="K945" s="340"/>
      <c r="L945" s="341">
        <f t="shared" si="148"/>
        <v>0</v>
      </c>
      <c r="M945" s="342">
        <v>0</v>
      </c>
      <c r="N945" s="340">
        <f t="shared" si="151"/>
        <v>0</v>
      </c>
      <c r="O945" s="376"/>
      <c r="P945" s="376"/>
      <c r="Q945" s="344">
        <v>3.8482292270872784E-2</v>
      </c>
      <c r="R945" s="345">
        <f>(R946*Q946+R963*Q963)/Q945</f>
        <v>0</v>
      </c>
      <c r="T945" s="226">
        <f t="shared" si="150"/>
        <v>0</v>
      </c>
      <c r="Y945" s="199"/>
      <c r="Z945" s="199"/>
    </row>
    <row r="946" spans="1:26" s="225" customFormat="1" ht="47.25" hidden="1" customHeight="1" outlineLevel="4" x14ac:dyDescent="0.2">
      <c r="A946" s="221"/>
      <c r="B946" s="227"/>
      <c r="C946" s="248"/>
      <c r="D946" s="248"/>
      <c r="E946" s="254"/>
      <c r="F946" s="265"/>
      <c r="G946" s="265"/>
      <c r="H946" s="265"/>
      <c r="I946" s="408" t="s">
        <v>120</v>
      </c>
      <c r="J946" s="359"/>
      <c r="K946" s="359"/>
      <c r="L946" s="360">
        <f t="shared" si="148"/>
        <v>0</v>
      </c>
      <c r="M946" s="361">
        <v>0</v>
      </c>
      <c r="N946" s="359">
        <f t="shared" si="151"/>
        <v>0</v>
      </c>
      <c r="O946" s="374"/>
      <c r="P946" s="374"/>
      <c r="Q946" s="363">
        <v>2.5156944680907226E-3</v>
      </c>
      <c r="R946" s="364">
        <f>(R947*Q947+R955*Q955)/Q946</f>
        <v>0</v>
      </c>
      <c r="T946" s="226">
        <f t="shared" si="150"/>
        <v>0</v>
      </c>
      <c r="Y946" s="199"/>
      <c r="Z946" s="199"/>
    </row>
    <row r="947" spans="1:26" s="225" customFormat="1" ht="47.25" hidden="1" customHeight="1" outlineLevel="5" x14ac:dyDescent="0.2">
      <c r="A947" s="221"/>
      <c r="B947" s="227"/>
      <c r="C947" s="248"/>
      <c r="D947" s="248"/>
      <c r="E947" s="254"/>
      <c r="F947" s="265"/>
      <c r="G947" s="270"/>
      <c r="H947" s="270"/>
      <c r="I947" s="409" t="s">
        <v>163</v>
      </c>
      <c r="J947" s="365"/>
      <c r="K947" s="365"/>
      <c r="L947" s="366">
        <f t="shared" si="148"/>
        <v>0</v>
      </c>
      <c r="M947" s="367">
        <v>0</v>
      </c>
      <c r="N947" s="365">
        <f t="shared" si="151"/>
        <v>0</v>
      </c>
      <c r="O947" s="378"/>
      <c r="P947" s="378"/>
      <c r="Q947" s="369">
        <v>1.9616268978067497E-3</v>
      </c>
      <c r="R947" s="370">
        <f>SUMPRODUCT(R948:R954,Q948:Q954)/Q947</f>
        <v>0</v>
      </c>
      <c r="T947" s="226">
        <f t="shared" si="150"/>
        <v>0</v>
      </c>
      <c r="Y947" s="199"/>
      <c r="Z947" s="199"/>
    </row>
    <row r="948" spans="1:26" s="225" customFormat="1" ht="47.25" hidden="1" customHeight="1" outlineLevel="7" x14ac:dyDescent="0.2">
      <c r="A948" s="221"/>
      <c r="B948" s="227"/>
      <c r="C948" s="248"/>
      <c r="D948" s="248"/>
      <c r="E948" s="254"/>
      <c r="F948" s="265"/>
      <c r="G948" s="270"/>
      <c r="H948" s="270"/>
      <c r="I948" s="406" t="s">
        <v>291</v>
      </c>
      <c r="J948" s="346"/>
      <c r="K948" s="346">
        <v>1</v>
      </c>
      <c r="L948" s="347">
        <f t="shared" si="148"/>
        <v>0</v>
      </c>
      <c r="M948" s="348"/>
      <c r="N948" s="353">
        <f t="shared" si="151"/>
        <v>0</v>
      </c>
      <c r="O948" s="350">
        <v>0</v>
      </c>
      <c r="P948" s="350"/>
      <c r="Q948" s="351">
        <v>9.8081344890337492E-5</v>
      </c>
      <c r="R948" s="352">
        <f t="shared" ref="R948:R954" si="153">O948/K948</f>
        <v>0</v>
      </c>
      <c r="T948" s="226">
        <f t="shared" si="150"/>
        <v>0</v>
      </c>
      <c r="Y948" s="199"/>
      <c r="Z948" s="199"/>
    </row>
    <row r="949" spans="1:26" s="225" customFormat="1" ht="47.25" hidden="1" customHeight="1" outlineLevel="7" x14ac:dyDescent="0.2">
      <c r="A949" s="221"/>
      <c r="B949" s="227"/>
      <c r="C949" s="248"/>
      <c r="D949" s="248"/>
      <c r="E949" s="254"/>
      <c r="F949" s="265"/>
      <c r="G949" s="270"/>
      <c r="H949" s="270"/>
      <c r="I949" s="406" t="s">
        <v>292</v>
      </c>
      <c r="J949" s="346"/>
      <c r="K949" s="346">
        <v>1</v>
      </c>
      <c r="L949" s="347">
        <f t="shared" si="148"/>
        <v>0</v>
      </c>
      <c r="M949" s="348"/>
      <c r="N949" s="353">
        <f t="shared" si="151"/>
        <v>0</v>
      </c>
      <c r="O949" s="350">
        <v>0</v>
      </c>
      <c r="P949" s="350"/>
      <c r="Q949" s="351">
        <v>9.8081344890337492E-5</v>
      </c>
      <c r="R949" s="352">
        <f t="shared" si="153"/>
        <v>0</v>
      </c>
      <c r="T949" s="226">
        <f t="shared" si="150"/>
        <v>0</v>
      </c>
      <c r="Y949" s="199"/>
      <c r="Z949" s="199"/>
    </row>
    <row r="950" spans="1:26" s="225" customFormat="1" ht="47.25" hidden="1" customHeight="1" outlineLevel="7" x14ac:dyDescent="0.2">
      <c r="A950" s="221"/>
      <c r="B950" s="227"/>
      <c r="C950" s="248"/>
      <c r="D950" s="248"/>
      <c r="E950" s="254"/>
      <c r="F950" s="265"/>
      <c r="G950" s="270"/>
      <c r="H950" s="270"/>
      <c r="I950" s="406" t="s">
        <v>231</v>
      </c>
      <c r="J950" s="346"/>
      <c r="K950" s="346">
        <v>1</v>
      </c>
      <c r="L950" s="347">
        <f t="shared" si="148"/>
        <v>0</v>
      </c>
      <c r="M950" s="348"/>
      <c r="N950" s="353">
        <f t="shared" si="151"/>
        <v>0</v>
      </c>
      <c r="O950" s="350">
        <v>0</v>
      </c>
      <c r="P950" s="350"/>
      <c r="Q950" s="351">
        <v>6.8656941423236232E-4</v>
      </c>
      <c r="R950" s="352">
        <f t="shared" si="153"/>
        <v>0</v>
      </c>
      <c r="T950" s="226">
        <f t="shared" si="150"/>
        <v>0</v>
      </c>
      <c r="Y950" s="199"/>
      <c r="Z950" s="199"/>
    </row>
    <row r="951" spans="1:26" s="225" customFormat="1" ht="47.25" hidden="1" customHeight="1" outlineLevel="7" x14ac:dyDescent="0.2">
      <c r="A951" s="221"/>
      <c r="B951" s="227"/>
      <c r="C951" s="248"/>
      <c r="D951" s="248"/>
      <c r="E951" s="254"/>
      <c r="F951" s="265"/>
      <c r="G951" s="270"/>
      <c r="H951" s="270"/>
      <c r="I951" s="406" t="s">
        <v>80</v>
      </c>
      <c r="J951" s="346"/>
      <c r="K951" s="346">
        <v>1</v>
      </c>
      <c r="L951" s="347">
        <f t="shared" si="148"/>
        <v>0</v>
      </c>
      <c r="M951" s="348"/>
      <c r="N951" s="353">
        <f t="shared" si="151"/>
        <v>0</v>
      </c>
      <c r="O951" s="350">
        <v>0</v>
      </c>
      <c r="P951" s="350"/>
      <c r="Q951" s="351">
        <v>2.9424403467101246E-4</v>
      </c>
      <c r="R951" s="352">
        <f t="shared" si="153"/>
        <v>0</v>
      </c>
      <c r="T951" s="226">
        <f t="shared" si="150"/>
        <v>0</v>
      </c>
      <c r="Y951" s="199"/>
      <c r="Z951" s="199"/>
    </row>
    <row r="952" spans="1:26" s="225" customFormat="1" ht="47.25" hidden="1" customHeight="1" outlineLevel="7" x14ac:dyDescent="0.2">
      <c r="A952" s="221"/>
      <c r="B952" s="227"/>
      <c r="C952" s="248"/>
      <c r="D952" s="248"/>
      <c r="E952" s="254"/>
      <c r="F952" s="265"/>
      <c r="G952" s="270"/>
      <c r="H952" s="270"/>
      <c r="I952" s="406" t="s">
        <v>82</v>
      </c>
      <c r="J952" s="346"/>
      <c r="K952" s="346">
        <v>1</v>
      </c>
      <c r="L952" s="347">
        <f t="shared" si="148"/>
        <v>0</v>
      </c>
      <c r="M952" s="348"/>
      <c r="N952" s="353">
        <f t="shared" si="151"/>
        <v>0</v>
      </c>
      <c r="O952" s="350">
        <v>0</v>
      </c>
      <c r="P952" s="350"/>
      <c r="Q952" s="351">
        <v>2.9424403467101246E-4</v>
      </c>
      <c r="R952" s="352">
        <f t="shared" si="153"/>
        <v>0</v>
      </c>
      <c r="T952" s="226">
        <f t="shared" si="150"/>
        <v>0</v>
      </c>
      <c r="Y952" s="199"/>
      <c r="Z952" s="199"/>
    </row>
    <row r="953" spans="1:26" s="225" customFormat="1" ht="47.25" hidden="1" customHeight="1" outlineLevel="7" x14ac:dyDescent="0.2">
      <c r="A953" s="221"/>
      <c r="B953" s="227"/>
      <c r="C953" s="248"/>
      <c r="D953" s="248"/>
      <c r="E953" s="254"/>
      <c r="F953" s="265"/>
      <c r="G953" s="270"/>
      <c r="H953" s="270"/>
      <c r="I953" s="406" t="s">
        <v>293</v>
      </c>
      <c r="J953" s="346"/>
      <c r="K953" s="346">
        <v>1</v>
      </c>
      <c r="L953" s="347">
        <f t="shared" si="148"/>
        <v>0</v>
      </c>
      <c r="M953" s="348"/>
      <c r="N953" s="353">
        <f t="shared" si="151"/>
        <v>0</v>
      </c>
      <c r="O953" s="350">
        <v>0</v>
      </c>
      <c r="P953" s="350"/>
      <c r="Q953" s="351">
        <v>3.9232537956134997E-4</v>
      </c>
      <c r="R953" s="352">
        <f t="shared" si="153"/>
        <v>0</v>
      </c>
      <c r="T953" s="226">
        <f t="shared" si="150"/>
        <v>0</v>
      </c>
      <c r="Y953" s="199"/>
      <c r="Z953" s="199"/>
    </row>
    <row r="954" spans="1:26" s="225" customFormat="1" ht="47.25" hidden="1" customHeight="1" outlineLevel="7" x14ac:dyDescent="0.2">
      <c r="A954" s="221"/>
      <c r="B954" s="227"/>
      <c r="C954" s="248"/>
      <c r="D954" s="248"/>
      <c r="E954" s="254"/>
      <c r="F954" s="265"/>
      <c r="G954" s="270"/>
      <c r="H954" s="270"/>
      <c r="I954" s="406" t="s">
        <v>294</v>
      </c>
      <c r="J954" s="346"/>
      <c r="K954" s="346">
        <v>1</v>
      </c>
      <c r="L954" s="347">
        <f t="shared" si="148"/>
        <v>0</v>
      </c>
      <c r="M954" s="348"/>
      <c r="N954" s="353">
        <f t="shared" si="151"/>
        <v>0</v>
      </c>
      <c r="O954" s="350">
        <v>0</v>
      </c>
      <c r="P954" s="350"/>
      <c r="Q954" s="351">
        <v>9.8081344890337492E-5</v>
      </c>
      <c r="R954" s="352">
        <f t="shared" si="153"/>
        <v>0</v>
      </c>
      <c r="T954" s="226">
        <f t="shared" si="150"/>
        <v>0</v>
      </c>
      <c r="Y954" s="199"/>
      <c r="Z954" s="199"/>
    </row>
    <row r="955" spans="1:26" s="225" customFormat="1" ht="47.25" hidden="1" customHeight="1" outlineLevel="5" x14ac:dyDescent="0.2">
      <c r="A955" s="221"/>
      <c r="B955" s="227"/>
      <c r="C955" s="248"/>
      <c r="D955" s="248"/>
      <c r="E955" s="254"/>
      <c r="F955" s="265"/>
      <c r="G955" s="270"/>
      <c r="H955" s="270"/>
      <c r="I955" s="409" t="s">
        <v>164</v>
      </c>
      <c r="J955" s="365"/>
      <c r="K955" s="365"/>
      <c r="L955" s="366">
        <f t="shared" si="148"/>
        <v>0</v>
      </c>
      <c r="M955" s="367">
        <v>0</v>
      </c>
      <c r="N955" s="365">
        <f t="shared" si="151"/>
        <v>0</v>
      </c>
      <c r="O955" s="378"/>
      <c r="P955" s="378"/>
      <c r="Q955" s="369">
        <v>5.5406757028397282E-4</v>
      </c>
      <c r="R955" s="370">
        <f>SUMPRODUCT(R956:R962,Q956:Q962)/Q955</f>
        <v>0</v>
      </c>
      <c r="T955" s="226">
        <f t="shared" si="150"/>
        <v>0</v>
      </c>
      <c r="Y955" s="199"/>
      <c r="Z955" s="199"/>
    </row>
    <row r="956" spans="1:26" s="225" customFormat="1" ht="47.25" hidden="1" customHeight="1" outlineLevel="7" x14ac:dyDescent="0.2">
      <c r="A956" s="221"/>
      <c r="B956" s="227"/>
      <c r="C956" s="248"/>
      <c r="D956" s="248"/>
      <c r="E956" s="254"/>
      <c r="F956" s="265"/>
      <c r="G956" s="270"/>
      <c r="H956" s="270"/>
      <c r="I956" s="406" t="s">
        <v>291</v>
      </c>
      <c r="J956" s="346"/>
      <c r="K956" s="346">
        <v>1</v>
      </c>
      <c r="L956" s="347">
        <f t="shared" si="148"/>
        <v>0</v>
      </c>
      <c r="M956" s="348"/>
      <c r="N956" s="353">
        <f t="shared" si="151"/>
        <v>0</v>
      </c>
      <c r="O956" s="350">
        <v>0</v>
      </c>
      <c r="P956" s="350"/>
      <c r="Q956" s="351">
        <v>2.7703378514198641E-5</v>
      </c>
      <c r="R956" s="352">
        <f t="shared" ref="R956:R962" si="154">O956/K956</f>
        <v>0</v>
      </c>
      <c r="T956" s="226">
        <f t="shared" si="150"/>
        <v>0</v>
      </c>
      <c r="Y956" s="199"/>
      <c r="Z956" s="199"/>
    </row>
    <row r="957" spans="1:26" s="225" customFormat="1" ht="47.25" hidden="1" customHeight="1" outlineLevel="7" x14ac:dyDescent="0.2">
      <c r="A957" s="221"/>
      <c r="B957" s="227"/>
      <c r="C957" s="248"/>
      <c r="D957" s="248"/>
      <c r="E957" s="254"/>
      <c r="F957" s="265"/>
      <c r="G957" s="270"/>
      <c r="H957" s="270"/>
      <c r="I957" s="406" t="s">
        <v>292</v>
      </c>
      <c r="J957" s="346"/>
      <c r="K957" s="346">
        <v>1</v>
      </c>
      <c r="L957" s="347">
        <f t="shared" si="148"/>
        <v>0</v>
      </c>
      <c r="M957" s="348"/>
      <c r="N957" s="353">
        <f t="shared" si="151"/>
        <v>0</v>
      </c>
      <c r="O957" s="350">
        <v>0</v>
      </c>
      <c r="P957" s="350"/>
      <c r="Q957" s="351">
        <v>2.7703378514198641E-5</v>
      </c>
      <c r="R957" s="352">
        <f t="shared" si="154"/>
        <v>0</v>
      </c>
      <c r="T957" s="226">
        <f t="shared" si="150"/>
        <v>0</v>
      </c>
      <c r="Y957" s="199"/>
      <c r="Z957" s="199"/>
    </row>
    <row r="958" spans="1:26" s="225" customFormat="1" ht="47.25" hidden="1" customHeight="1" outlineLevel="7" x14ac:dyDescent="0.2">
      <c r="A958" s="221"/>
      <c r="B958" s="227"/>
      <c r="C958" s="248"/>
      <c r="D958" s="248"/>
      <c r="E958" s="254"/>
      <c r="F958" s="265"/>
      <c r="G958" s="270"/>
      <c r="H958" s="270"/>
      <c r="I958" s="406" t="s">
        <v>231</v>
      </c>
      <c r="J958" s="346"/>
      <c r="K958" s="346">
        <v>1</v>
      </c>
      <c r="L958" s="347">
        <f t="shared" si="148"/>
        <v>0</v>
      </c>
      <c r="M958" s="348"/>
      <c r="N958" s="353">
        <f t="shared" si="151"/>
        <v>0</v>
      </c>
      <c r="O958" s="350">
        <v>0</v>
      </c>
      <c r="P958" s="350"/>
      <c r="Q958" s="351">
        <v>1.9392364959939048E-4</v>
      </c>
      <c r="R958" s="352">
        <f t="shared" si="154"/>
        <v>0</v>
      </c>
      <c r="T958" s="226">
        <f t="shared" si="150"/>
        <v>0</v>
      </c>
      <c r="Y958" s="199"/>
      <c r="Z958" s="199"/>
    </row>
    <row r="959" spans="1:26" s="225" customFormat="1" ht="47.25" hidden="1" customHeight="1" outlineLevel="7" x14ac:dyDescent="0.2">
      <c r="A959" s="221"/>
      <c r="B959" s="227"/>
      <c r="C959" s="248"/>
      <c r="D959" s="248"/>
      <c r="E959" s="254"/>
      <c r="F959" s="265"/>
      <c r="G959" s="270"/>
      <c r="H959" s="270"/>
      <c r="I959" s="406" t="s">
        <v>80</v>
      </c>
      <c r="J959" s="346"/>
      <c r="K959" s="346">
        <v>1</v>
      </c>
      <c r="L959" s="347">
        <f t="shared" si="148"/>
        <v>0</v>
      </c>
      <c r="M959" s="348"/>
      <c r="N959" s="353">
        <f t="shared" si="151"/>
        <v>0</v>
      </c>
      <c r="O959" s="350">
        <v>0</v>
      </c>
      <c r="P959" s="350"/>
      <c r="Q959" s="351">
        <v>8.3110135542595914E-5</v>
      </c>
      <c r="R959" s="352">
        <f t="shared" si="154"/>
        <v>0</v>
      </c>
      <c r="T959" s="226">
        <f t="shared" si="150"/>
        <v>0</v>
      </c>
      <c r="Y959" s="199"/>
      <c r="Z959" s="199"/>
    </row>
    <row r="960" spans="1:26" s="225" customFormat="1" ht="47.25" hidden="1" customHeight="1" outlineLevel="7" x14ac:dyDescent="0.2">
      <c r="A960" s="221"/>
      <c r="B960" s="227"/>
      <c r="C960" s="248"/>
      <c r="D960" s="248"/>
      <c r="E960" s="254"/>
      <c r="F960" s="265"/>
      <c r="G960" s="270"/>
      <c r="H960" s="270"/>
      <c r="I960" s="406" t="s">
        <v>82</v>
      </c>
      <c r="J960" s="346"/>
      <c r="K960" s="346">
        <v>1</v>
      </c>
      <c r="L960" s="347">
        <f t="shared" si="148"/>
        <v>0</v>
      </c>
      <c r="M960" s="348"/>
      <c r="N960" s="353">
        <f t="shared" si="151"/>
        <v>0</v>
      </c>
      <c r="O960" s="350">
        <v>0</v>
      </c>
      <c r="P960" s="350"/>
      <c r="Q960" s="351">
        <v>8.3110135542595914E-5</v>
      </c>
      <c r="R960" s="352">
        <f t="shared" si="154"/>
        <v>0</v>
      </c>
      <c r="T960" s="226">
        <f t="shared" si="150"/>
        <v>0</v>
      </c>
      <c r="Y960" s="199"/>
      <c r="Z960" s="199"/>
    </row>
    <row r="961" spans="1:26" s="225" customFormat="1" ht="47.25" hidden="1" customHeight="1" outlineLevel="7" x14ac:dyDescent="0.2">
      <c r="A961" s="221"/>
      <c r="B961" s="227"/>
      <c r="C961" s="248"/>
      <c r="D961" s="248"/>
      <c r="E961" s="254"/>
      <c r="F961" s="265"/>
      <c r="G961" s="270"/>
      <c r="H961" s="270"/>
      <c r="I961" s="406" t="s">
        <v>293</v>
      </c>
      <c r="J961" s="346"/>
      <c r="K961" s="346">
        <v>1</v>
      </c>
      <c r="L961" s="347">
        <f t="shared" si="148"/>
        <v>0</v>
      </c>
      <c r="M961" s="348"/>
      <c r="N961" s="353">
        <f t="shared" si="151"/>
        <v>0</v>
      </c>
      <c r="O961" s="350">
        <v>0</v>
      </c>
      <c r="P961" s="350"/>
      <c r="Q961" s="351">
        <v>1.1081351405679457E-4</v>
      </c>
      <c r="R961" s="352">
        <f t="shared" si="154"/>
        <v>0</v>
      </c>
      <c r="T961" s="226">
        <f t="shared" si="150"/>
        <v>0</v>
      </c>
      <c r="Y961" s="199"/>
      <c r="Z961" s="199"/>
    </row>
    <row r="962" spans="1:26" s="225" customFormat="1" ht="47.25" hidden="1" customHeight="1" outlineLevel="7" x14ac:dyDescent="0.2">
      <c r="A962" s="221"/>
      <c r="B962" s="227"/>
      <c r="C962" s="248"/>
      <c r="D962" s="248"/>
      <c r="E962" s="254"/>
      <c r="F962" s="265"/>
      <c r="G962" s="270"/>
      <c r="H962" s="270"/>
      <c r="I962" s="406" t="s">
        <v>294</v>
      </c>
      <c r="J962" s="346"/>
      <c r="K962" s="346">
        <v>1</v>
      </c>
      <c r="L962" s="347">
        <f t="shared" si="148"/>
        <v>0</v>
      </c>
      <c r="M962" s="348"/>
      <c r="N962" s="353">
        <f t="shared" si="151"/>
        <v>0</v>
      </c>
      <c r="O962" s="350">
        <v>0</v>
      </c>
      <c r="P962" s="350"/>
      <c r="Q962" s="351">
        <v>2.7703378514198641E-5</v>
      </c>
      <c r="R962" s="352">
        <f t="shared" si="154"/>
        <v>0</v>
      </c>
      <c r="T962" s="226">
        <f t="shared" si="150"/>
        <v>0</v>
      </c>
      <c r="Y962" s="199"/>
      <c r="Z962" s="199"/>
    </row>
    <row r="963" spans="1:26" s="225" customFormat="1" ht="47.25" hidden="1" customHeight="1" outlineLevel="4" x14ac:dyDescent="0.2">
      <c r="A963" s="221"/>
      <c r="B963" s="227"/>
      <c r="C963" s="248"/>
      <c r="D963" s="248"/>
      <c r="E963" s="254"/>
      <c r="F963" s="265"/>
      <c r="G963" s="265"/>
      <c r="H963" s="265"/>
      <c r="I963" s="408" t="s">
        <v>137</v>
      </c>
      <c r="J963" s="359"/>
      <c r="K963" s="359"/>
      <c r="L963" s="360">
        <f t="shared" si="148"/>
        <v>0</v>
      </c>
      <c r="M963" s="361"/>
      <c r="N963" s="359">
        <f t="shared" si="151"/>
        <v>0</v>
      </c>
      <c r="O963" s="374"/>
      <c r="P963" s="374"/>
      <c r="Q963" s="363">
        <v>3.5966597802782059E-2</v>
      </c>
      <c r="R963" s="364">
        <f>(R964*Q964+R972*Q972+R980*Q980+R988*Q988+R996*Q996+R1004*Q1004)/Q963</f>
        <v>0</v>
      </c>
      <c r="T963" s="226">
        <f t="shared" si="150"/>
        <v>0</v>
      </c>
      <c r="Y963" s="199"/>
      <c r="Z963" s="199"/>
    </row>
    <row r="964" spans="1:26" s="225" customFormat="1" ht="47.25" hidden="1" customHeight="1" outlineLevel="5" x14ac:dyDescent="0.2">
      <c r="A964" s="221"/>
      <c r="B964" s="227"/>
      <c r="C964" s="248"/>
      <c r="D964" s="248"/>
      <c r="E964" s="254"/>
      <c r="F964" s="265"/>
      <c r="G964" s="270"/>
      <c r="H964" s="270"/>
      <c r="I964" s="409" t="s">
        <v>165</v>
      </c>
      <c r="J964" s="365"/>
      <c r="K964" s="365"/>
      <c r="L964" s="366">
        <f t="shared" si="148"/>
        <v>0</v>
      </c>
      <c r="M964" s="367"/>
      <c r="N964" s="365">
        <f t="shared" si="151"/>
        <v>0</v>
      </c>
      <c r="O964" s="378"/>
      <c r="P964" s="378"/>
      <c r="Q964" s="369">
        <v>5.1363605205809806E-3</v>
      </c>
      <c r="R964" s="370">
        <f>SUMPRODUCT(R965:R971,Q965:Q971)/Q964</f>
        <v>0</v>
      </c>
      <c r="T964" s="226">
        <f t="shared" si="150"/>
        <v>0</v>
      </c>
      <c r="Y964" s="199"/>
      <c r="Z964" s="199"/>
    </row>
    <row r="965" spans="1:26" s="225" customFormat="1" ht="47.25" hidden="1" customHeight="1" outlineLevel="7" x14ac:dyDescent="0.2">
      <c r="A965" s="221"/>
      <c r="B965" s="227"/>
      <c r="C965" s="248"/>
      <c r="D965" s="248"/>
      <c r="E965" s="254"/>
      <c r="F965" s="265"/>
      <c r="G965" s="270"/>
      <c r="H965" s="270"/>
      <c r="I965" s="406" t="s">
        <v>291</v>
      </c>
      <c r="J965" s="346"/>
      <c r="K965" s="346">
        <v>1</v>
      </c>
      <c r="L965" s="347">
        <f t="shared" si="148"/>
        <v>0</v>
      </c>
      <c r="M965" s="348"/>
      <c r="N965" s="353">
        <f t="shared" si="151"/>
        <v>0</v>
      </c>
      <c r="O965" s="350">
        <v>0</v>
      </c>
      <c r="P965" s="350"/>
      <c r="Q965" s="351">
        <v>2.5681802602904905E-4</v>
      </c>
      <c r="R965" s="352">
        <f t="shared" ref="R965:R971" si="155">O965/K965</f>
        <v>0</v>
      </c>
      <c r="T965" s="226">
        <f t="shared" si="150"/>
        <v>0</v>
      </c>
      <c r="Y965" s="199"/>
      <c r="Z965" s="199"/>
    </row>
    <row r="966" spans="1:26" s="225" customFormat="1" ht="47.25" hidden="1" customHeight="1" outlineLevel="7" x14ac:dyDescent="0.2">
      <c r="A966" s="221"/>
      <c r="B966" s="227"/>
      <c r="C966" s="248"/>
      <c r="D966" s="248"/>
      <c r="E966" s="254"/>
      <c r="F966" s="265"/>
      <c r="G966" s="270"/>
      <c r="H966" s="270"/>
      <c r="I966" s="406" t="s">
        <v>292</v>
      </c>
      <c r="J966" s="346"/>
      <c r="K966" s="346">
        <v>1</v>
      </c>
      <c r="L966" s="347">
        <f t="shared" si="148"/>
        <v>0</v>
      </c>
      <c r="M966" s="348"/>
      <c r="N966" s="353">
        <f t="shared" si="151"/>
        <v>0</v>
      </c>
      <c r="O966" s="350">
        <v>0</v>
      </c>
      <c r="P966" s="350"/>
      <c r="Q966" s="351">
        <v>2.5681802602904905E-4</v>
      </c>
      <c r="R966" s="352">
        <f t="shared" si="155"/>
        <v>0</v>
      </c>
      <c r="T966" s="226">
        <f t="shared" si="150"/>
        <v>0</v>
      </c>
      <c r="Y966" s="199"/>
      <c r="Z966" s="199"/>
    </row>
    <row r="967" spans="1:26" s="225" customFormat="1" ht="47.25" hidden="1" customHeight="1" outlineLevel="7" x14ac:dyDescent="0.2">
      <c r="A967" s="221"/>
      <c r="B967" s="227"/>
      <c r="C967" s="248"/>
      <c r="D967" s="248"/>
      <c r="E967" s="254"/>
      <c r="F967" s="265"/>
      <c r="G967" s="270"/>
      <c r="H967" s="270"/>
      <c r="I967" s="406" t="s">
        <v>231</v>
      </c>
      <c r="J967" s="346"/>
      <c r="K967" s="346">
        <v>1</v>
      </c>
      <c r="L967" s="347">
        <f t="shared" si="148"/>
        <v>0</v>
      </c>
      <c r="M967" s="348"/>
      <c r="N967" s="353">
        <f t="shared" si="151"/>
        <v>0</v>
      </c>
      <c r="O967" s="350">
        <v>0</v>
      </c>
      <c r="P967" s="350"/>
      <c r="Q967" s="351">
        <v>1.797726182203343E-3</v>
      </c>
      <c r="R967" s="352">
        <f t="shared" si="155"/>
        <v>0</v>
      </c>
      <c r="T967" s="226">
        <f t="shared" si="150"/>
        <v>0</v>
      </c>
      <c r="Y967" s="199"/>
      <c r="Z967" s="199"/>
    </row>
    <row r="968" spans="1:26" s="225" customFormat="1" ht="47.25" hidden="1" customHeight="1" outlineLevel="7" x14ac:dyDescent="0.2">
      <c r="A968" s="221"/>
      <c r="B968" s="227"/>
      <c r="C968" s="248"/>
      <c r="D968" s="248"/>
      <c r="E968" s="254"/>
      <c r="F968" s="265"/>
      <c r="G968" s="270"/>
      <c r="H968" s="270"/>
      <c r="I968" s="406" t="s">
        <v>80</v>
      </c>
      <c r="J968" s="346"/>
      <c r="K968" s="346">
        <v>1</v>
      </c>
      <c r="L968" s="347">
        <f t="shared" si="148"/>
        <v>0</v>
      </c>
      <c r="M968" s="348"/>
      <c r="N968" s="353">
        <f t="shared" si="151"/>
        <v>0</v>
      </c>
      <c r="O968" s="350">
        <v>0</v>
      </c>
      <c r="P968" s="350"/>
      <c r="Q968" s="351">
        <v>7.7045407808714705E-4</v>
      </c>
      <c r="R968" s="352">
        <f t="shared" si="155"/>
        <v>0</v>
      </c>
      <c r="T968" s="226">
        <f t="shared" si="150"/>
        <v>0</v>
      </c>
      <c r="Y968" s="199"/>
      <c r="Z968" s="199"/>
    </row>
    <row r="969" spans="1:26" s="225" customFormat="1" ht="47.25" hidden="1" customHeight="1" outlineLevel="7" x14ac:dyDescent="0.2">
      <c r="A969" s="221"/>
      <c r="B969" s="227"/>
      <c r="C969" s="248"/>
      <c r="D969" s="248"/>
      <c r="E969" s="254"/>
      <c r="F969" s="265"/>
      <c r="G969" s="270"/>
      <c r="H969" s="270"/>
      <c r="I969" s="406" t="s">
        <v>82</v>
      </c>
      <c r="J969" s="346"/>
      <c r="K969" s="346">
        <v>1</v>
      </c>
      <c r="L969" s="347">
        <f t="shared" si="148"/>
        <v>0</v>
      </c>
      <c r="M969" s="348"/>
      <c r="N969" s="353">
        <f t="shared" si="151"/>
        <v>0</v>
      </c>
      <c r="O969" s="350">
        <v>0</v>
      </c>
      <c r="P969" s="350"/>
      <c r="Q969" s="351">
        <v>7.7045407808714705E-4</v>
      </c>
      <c r="R969" s="352">
        <f t="shared" si="155"/>
        <v>0</v>
      </c>
      <c r="T969" s="226">
        <f t="shared" si="150"/>
        <v>0</v>
      </c>
      <c r="Y969" s="199"/>
      <c r="Z969" s="199"/>
    </row>
    <row r="970" spans="1:26" s="225" customFormat="1" ht="47.25" hidden="1" customHeight="1" outlineLevel="7" x14ac:dyDescent="0.2">
      <c r="A970" s="221"/>
      <c r="B970" s="227"/>
      <c r="C970" s="248"/>
      <c r="D970" s="248"/>
      <c r="E970" s="254"/>
      <c r="F970" s="265"/>
      <c r="G970" s="270"/>
      <c r="H970" s="270"/>
      <c r="I970" s="406" t="s">
        <v>293</v>
      </c>
      <c r="J970" s="346"/>
      <c r="K970" s="346">
        <v>1</v>
      </c>
      <c r="L970" s="347">
        <f t="shared" si="148"/>
        <v>0</v>
      </c>
      <c r="M970" s="348"/>
      <c r="N970" s="353">
        <f t="shared" si="151"/>
        <v>0</v>
      </c>
      <c r="O970" s="350">
        <v>0</v>
      </c>
      <c r="P970" s="350"/>
      <c r="Q970" s="351">
        <v>1.0272721041161962E-3</v>
      </c>
      <c r="R970" s="352">
        <f t="shared" si="155"/>
        <v>0</v>
      </c>
      <c r="T970" s="226">
        <f t="shared" si="150"/>
        <v>0</v>
      </c>
      <c r="Y970" s="199"/>
      <c r="Z970" s="199"/>
    </row>
    <row r="971" spans="1:26" s="225" customFormat="1" ht="47.25" hidden="1" customHeight="1" outlineLevel="7" x14ac:dyDescent="0.2">
      <c r="A971" s="221"/>
      <c r="B971" s="227"/>
      <c r="C971" s="248"/>
      <c r="D971" s="248"/>
      <c r="E971" s="254"/>
      <c r="F971" s="265"/>
      <c r="G971" s="270"/>
      <c r="H971" s="270"/>
      <c r="I971" s="406" t="s">
        <v>294</v>
      </c>
      <c r="J971" s="346"/>
      <c r="K971" s="346">
        <v>1</v>
      </c>
      <c r="L971" s="347">
        <f t="shared" si="148"/>
        <v>0</v>
      </c>
      <c r="M971" s="348"/>
      <c r="N971" s="353">
        <f t="shared" si="151"/>
        <v>0</v>
      </c>
      <c r="O971" s="350">
        <v>0</v>
      </c>
      <c r="P971" s="350"/>
      <c r="Q971" s="351">
        <v>2.5681802602904905E-4</v>
      </c>
      <c r="R971" s="352">
        <f t="shared" si="155"/>
        <v>0</v>
      </c>
      <c r="T971" s="226">
        <f t="shared" si="150"/>
        <v>0</v>
      </c>
      <c r="Y971" s="199"/>
      <c r="Z971" s="199"/>
    </row>
    <row r="972" spans="1:26" s="225" customFormat="1" ht="47.25" hidden="1" customHeight="1" outlineLevel="5" x14ac:dyDescent="0.2">
      <c r="A972" s="221"/>
      <c r="B972" s="227"/>
      <c r="C972" s="248"/>
      <c r="D972" s="248"/>
      <c r="E972" s="254"/>
      <c r="F972" s="265"/>
      <c r="G972" s="270"/>
      <c r="H972" s="270"/>
      <c r="I972" s="409" t="s">
        <v>166</v>
      </c>
      <c r="J972" s="365"/>
      <c r="K972" s="365"/>
      <c r="L972" s="366">
        <f t="shared" si="148"/>
        <v>0</v>
      </c>
      <c r="M972" s="367"/>
      <c r="N972" s="365">
        <f t="shared" si="151"/>
        <v>0</v>
      </c>
      <c r="O972" s="378"/>
      <c r="P972" s="378"/>
      <c r="Q972" s="369">
        <v>9.3994629957016504E-3</v>
      </c>
      <c r="R972" s="370">
        <f>SUMPRODUCT(R973:R979,Q973:Q979)/Q972</f>
        <v>0</v>
      </c>
      <c r="T972" s="226">
        <f t="shared" si="150"/>
        <v>0</v>
      </c>
      <c r="Y972" s="199"/>
      <c r="Z972" s="199"/>
    </row>
    <row r="973" spans="1:26" s="225" customFormat="1" ht="47.25" hidden="1" customHeight="1" outlineLevel="7" x14ac:dyDescent="0.2">
      <c r="A973" s="221"/>
      <c r="B973" s="227"/>
      <c r="C973" s="248"/>
      <c r="D973" s="248"/>
      <c r="E973" s="254"/>
      <c r="F973" s="265"/>
      <c r="G973" s="270"/>
      <c r="H973" s="270"/>
      <c r="I973" s="406" t="s">
        <v>291</v>
      </c>
      <c r="J973" s="346"/>
      <c r="K973" s="346">
        <v>1</v>
      </c>
      <c r="L973" s="347">
        <f t="shared" si="148"/>
        <v>0</v>
      </c>
      <c r="M973" s="348"/>
      <c r="N973" s="353">
        <f t="shared" si="151"/>
        <v>0</v>
      </c>
      <c r="O973" s="350">
        <v>0</v>
      </c>
      <c r="P973" s="350"/>
      <c r="Q973" s="351">
        <v>4.6997314978508255E-4</v>
      </c>
      <c r="R973" s="352">
        <f t="shared" ref="R973:R979" si="156">O973/K973</f>
        <v>0</v>
      </c>
      <c r="T973" s="226">
        <f t="shared" si="150"/>
        <v>0</v>
      </c>
      <c r="Y973" s="199"/>
      <c r="Z973" s="199"/>
    </row>
    <row r="974" spans="1:26" s="225" customFormat="1" ht="47.25" hidden="1" customHeight="1" outlineLevel="7" x14ac:dyDescent="0.2">
      <c r="A974" s="221"/>
      <c r="B974" s="227"/>
      <c r="C974" s="248"/>
      <c r="D974" s="248"/>
      <c r="E974" s="254"/>
      <c r="F974" s="265"/>
      <c r="G974" s="270"/>
      <c r="H974" s="270"/>
      <c r="I974" s="406" t="s">
        <v>292</v>
      </c>
      <c r="J974" s="346"/>
      <c r="K974" s="346">
        <v>1</v>
      </c>
      <c r="L974" s="347">
        <f t="shared" si="148"/>
        <v>0</v>
      </c>
      <c r="M974" s="348"/>
      <c r="N974" s="353">
        <f t="shared" si="151"/>
        <v>0</v>
      </c>
      <c r="O974" s="350">
        <v>0</v>
      </c>
      <c r="P974" s="350"/>
      <c r="Q974" s="351">
        <v>4.6997314978508255E-4</v>
      </c>
      <c r="R974" s="352">
        <f t="shared" si="156"/>
        <v>0</v>
      </c>
      <c r="T974" s="226">
        <f t="shared" si="150"/>
        <v>0</v>
      </c>
      <c r="Y974" s="199"/>
      <c r="Z974" s="199"/>
    </row>
    <row r="975" spans="1:26" s="225" customFormat="1" ht="47.25" hidden="1" customHeight="1" outlineLevel="7" x14ac:dyDescent="0.2">
      <c r="A975" s="221"/>
      <c r="B975" s="227"/>
      <c r="C975" s="248"/>
      <c r="D975" s="248"/>
      <c r="E975" s="254"/>
      <c r="F975" s="265"/>
      <c r="G975" s="270"/>
      <c r="H975" s="270"/>
      <c r="I975" s="406" t="s">
        <v>231</v>
      </c>
      <c r="J975" s="346"/>
      <c r="K975" s="346">
        <v>1</v>
      </c>
      <c r="L975" s="347">
        <f t="shared" si="148"/>
        <v>0</v>
      </c>
      <c r="M975" s="348"/>
      <c r="N975" s="353">
        <f t="shared" si="151"/>
        <v>0</v>
      </c>
      <c r="O975" s="350">
        <v>0</v>
      </c>
      <c r="P975" s="350"/>
      <c r="Q975" s="351">
        <v>3.2898120484955774E-3</v>
      </c>
      <c r="R975" s="352">
        <f t="shared" si="156"/>
        <v>0</v>
      </c>
      <c r="T975" s="226">
        <f t="shared" si="150"/>
        <v>0</v>
      </c>
      <c r="Y975" s="199"/>
      <c r="Z975" s="199"/>
    </row>
    <row r="976" spans="1:26" s="225" customFormat="1" ht="47.25" hidden="1" customHeight="1" outlineLevel="7" x14ac:dyDescent="0.2">
      <c r="A976" s="221"/>
      <c r="B976" s="227"/>
      <c r="C976" s="248"/>
      <c r="D976" s="248"/>
      <c r="E976" s="254"/>
      <c r="F976" s="265"/>
      <c r="G976" s="270"/>
      <c r="H976" s="270"/>
      <c r="I976" s="406" t="s">
        <v>80</v>
      </c>
      <c r="J976" s="346"/>
      <c r="K976" s="346">
        <v>1</v>
      </c>
      <c r="L976" s="347">
        <f t="shared" si="148"/>
        <v>0</v>
      </c>
      <c r="M976" s="348"/>
      <c r="N976" s="353">
        <f t="shared" si="151"/>
        <v>0</v>
      </c>
      <c r="O976" s="350">
        <v>0</v>
      </c>
      <c r="P976" s="350"/>
      <c r="Q976" s="351">
        <v>1.4099194493552476E-3</v>
      </c>
      <c r="R976" s="352">
        <f t="shared" si="156"/>
        <v>0</v>
      </c>
      <c r="T976" s="226">
        <f t="shared" si="150"/>
        <v>0</v>
      </c>
      <c r="Y976" s="199"/>
      <c r="Z976" s="199"/>
    </row>
    <row r="977" spans="1:26" s="225" customFormat="1" ht="47.25" hidden="1" customHeight="1" outlineLevel="7" x14ac:dyDescent="0.2">
      <c r="A977" s="221"/>
      <c r="B977" s="227"/>
      <c r="C977" s="248"/>
      <c r="D977" s="248"/>
      <c r="E977" s="254"/>
      <c r="F977" s="265"/>
      <c r="G977" s="270"/>
      <c r="H977" s="270"/>
      <c r="I977" s="406" t="s">
        <v>82</v>
      </c>
      <c r="J977" s="346"/>
      <c r="K977" s="346">
        <v>1</v>
      </c>
      <c r="L977" s="347">
        <f t="shared" ref="L977:L1040" si="157">M977*K977</f>
        <v>0</v>
      </c>
      <c r="M977" s="348"/>
      <c r="N977" s="353">
        <f t="shared" si="151"/>
        <v>0</v>
      </c>
      <c r="O977" s="350">
        <v>0</v>
      </c>
      <c r="P977" s="350"/>
      <c r="Q977" s="351">
        <v>1.4099194493552476E-3</v>
      </c>
      <c r="R977" s="352">
        <f t="shared" si="156"/>
        <v>0</v>
      </c>
      <c r="T977" s="226">
        <f t="shared" si="150"/>
        <v>0</v>
      </c>
      <c r="Y977" s="199"/>
      <c r="Z977" s="199"/>
    </row>
    <row r="978" spans="1:26" s="225" customFormat="1" ht="47.25" hidden="1" customHeight="1" outlineLevel="7" x14ac:dyDescent="0.2">
      <c r="A978" s="221"/>
      <c r="B978" s="227"/>
      <c r="C978" s="248"/>
      <c r="D978" s="248"/>
      <c r="E978" s="254"/>
      <c r="F978" s="265"/>
      <c r="G978" s="270"/>
      <c r="H978" s="270"/>
      <c r="I978" s="406" t="s">
        <v>293</v>
      </c>
      <c r="J978" s="346"/>
      <c r="K978" s="346">
        <v>1</v>
      </c>
      <c r="L978" s="347">
        <f t="shared" si="157"/>
        <v>0</v>
      </c>
      <c r="M978" s="348"/>
      <c r="N978" s="353">
        <f t="shared" si="151"/>
        <v>0</v>
      </c>
      <c r="O978" s="350">
        <v>0</v>
      </c>
      <c r="P978" s="350"/>
      <c r="Q978" s="351">
        <v>1.8798925991403302E-3</v>
      </c>
      <c r="R978" s="352">
        <f t="shared" si="156"/>
        <v>0</v>
      </c>
      <c r="T978" s="226">
        <f t="shared" si="150"/>
        <v>0</v>
      </c>
      <c r="Y978" s="199"/>
      <c r="Z978" s="199"/>
    </row>
    <row r="979" spans="1:26" s="225" customFormat="1" ht="47.25" hidden="1" customHeight="1" outlineLevel="7" x14ac:dyDescent="0.2">
      <c r="A979" s="221"/>
      <c r="B979" s="227"/>
      <c r="C979" s="248"/>
      <c r="D979" s="248"/>
      <c r="E979" s="254"/>
      <c r="F979" s="265"/>
      <c r="G979" s="270"/>
      <c r="H979" s="270"/>
      <c r="I979" s="406" t="s">
        <v>294</v>
      </c>
      <c r="J979" s="346"/>
      <c r="K979" s="346">
        <v>1</v>
      </c>
      <c r="L979" s="347">
        <f t="shared" si="157"/>
        <v>0</v>
      </c>
      <c r="M979" s="348"/>
      <c r="N979" s="353">
        <f t="shared" si="151"/>
        <v>0</v>
      </c>
      <c r="O979" s="350">
        <v>0</v>
      </c>
      <c r="P979" s="350"/>
      <c r="Q979" s="351">
        <v>4.6997314978508255E-4</v>
      </c>
      <c r="R979" s="352">
        <f t="shared" si="156"/>
        <v>0</v>
      </c>
      <c r="T979" s="226">
        <f t="shared" si="150"/>
        <v>0</v>
      </c>
      <c r="Y979" s="199"/>
      <c r="Z979" s="199"/>
    </row>
    <row r="980" spans="1:26" s="225" customFormat="1" ht="47.25" hidden="1" customHeight="1" outlineLevel="5" x14ac:dyDescent="0.2">
      <c r="A980" s="221"/>
      <c r="B980" s="227"/>
      <c r="C980" s="248"/>
      <c r="D980" s="248"/>
      <c r="E980" s="254"/>
      <c r="F980" s="265"/>
      <c r="G980" s="270"/>
      <c r="H980" s="270"/>
      <c r="I980" s="409" t="s">
        <v>167</v>
      </c>
      <c r="J980" s="365"/>
      <c r="K980" s="365"/>
      <c r="L980" s="366">
        <f t="shared" si="157"/>
        <v>0</v>
      </c>
      <c r="M980" s="367"/>
      <c r="N980" s="365">
        <f t="shared" si="151"/>
        <v>0</v>
      </c>
      <c r="O980" s="378"/>
      <c r="P980" s="378"/>
      <c r="Q980" s="369">
        <v>6.0933795429083506E-3</v>
      </c>
      <c r="R980" s="370">
        <f>SUMPRODUCT(R981:R987,Q981:Q987)/Q980</f>
        <v>0</v>
      </c>
      <c r="T980" s="226">
        <f t="shared" si="150"/>
        <v>0</v>
      </c>
      <c r="Y980" s="199"/>
      <c r="Z980" s="199"/>
    </row>
    <row r="981" spans="1:26" s="225" customFormat="1" ht="47.25" hidden="1" customHeight="1" outlineLevel="7" x14ac:dyDescent="0.2">
      <c r="A981" s="221"/>
      <c r="B981" s="227"/>
      <c r="C981" s="248"/>
      <c r="D981" s="248"/>
      <c r="E981" s="254"/>
      <c r="F981" s="265"/>
      <c r="G981" s="270"/>
      <c r="H981" s="270"/>
      <c r="I981" s="406" t="s">
        <v>291</v>
      </c>
      <c r="J981" s="346"/>
      <c r="K981" s="346">
        <v>1</v>
      </c>
      <c r="L981" s="347">
        <f t="shared" si="157"/>
        <v>0</v>
      </c>
      <c r="M981" s="348"/>
      <c r="N981" s="353">
        <f t="shared" si="151"/>
        <v>0</v>
      </c>
      <c r="O981" s="350">
        <v>0</v>
      </c>
      <c r="P981" s="350"/>
      <c r="Q981" s="351">
        <v>3.0466897714541755E-4</v>
      </c>
      <c r="R981" s="352">
        <f t="shared" ref="R981:R987" si="158">O981/K981</f>
        <v>0</v>
      </c>
      <c r="T981" s="226">
        <f t="shared" si="150"/>
        <v>0</v>
      </c>
      <c r="Y981" s="199"/>
      <c r="Z981" s="199"/>
    </row>
    <row r="982" spans="1:26" s="225" customFormat="1" ht="47.25" hidden="1" customHeight="1" outlineLevel="7" x14ac:dyDescent="0.2">
      <c r="A982" s="221"/>
      <c r="B982" s="227"/>
      <c r="C982" s="248"/>
      <c r="D982" s="248"/>
      <c r="E982" s="254"/>
      <c r="F982" s="265"/>
      <c r="G982" s="270"/>
      <c r="H982" s="270"/>
      <c r="I982" s="406" t="s">
        <v>292</v>
      </c>
      <c r="J982" s="346"/>
      <c r="K982" s="346">
        <v>1</v>
      </c>
      <c r="L982" s="347">
        <f t="shared" si="157"/>
        <v>0</v>
      </c>
      <c r="M982" s="348"/>
      <c r="N982" s="353">
        <f t="shared" si="151"/>
        <v>0</v>
      </c>
      <c r="O982" s="350">
        <v>0</v>
      </c>
      <c r="P982" s="350"/>
      <c r="Q982" s="351">
        <v>3.0466897714541755E-4</v>
      </c>
      <c r="R982" s="352">
        <f t="shared" si="158"/>
        <v>0</v>
      </c>
      <c r="T982" s="226">
        <f t="shared" si="150"/>
        <v>0</v>
      </c>
      <c r="Y982" s="199"/>
      <c r="Z982" s="199"/>
    </row>
    <row r="983" spans="1:26" s="225" customFormat="1" ht="47.25" hidden="1" customHeight="1" outlineLevel="7" x14ac:dyDescent="0.2">
      <c r="A983" s="221"/>
      <c r="B983" s="227"/>
      <c r="C983" s="248"/>
      <c r="D983" s="248"/>
      <c r="E983" s="254"/>
      <c r="F983" s="265"/>
      <c r="G983" s="270"/>
      <c r="H983" s="270"/>
      <c r="I983" s="406" t="s">
        <v>231</v>
      </c>
      <c r="J983" s="346"/>
      <c r="K983" s="346">
        <v>1</v>
      </c>
      <c r="L983" s="347">
        <f t="shared" si="157"/>
        <v>0</v>
      </c>
      <c r="M983" s="348"/>
      <c r="N983" s="353">
        <f t="shared" si="151"/>
        <v>0</v>
      </c>
      <c r="O983" s="350">
        <v>0</v>
      </c>
      <c r="P983" s="350"/>
      <c r="Q983" s="351">
        <v>2.1326828400179227E-3</v>
      </c>
      <c r="R983" s="352">
        <f t="shared" si="158"/>
        <v>0</v>
      </c>
      <c r="T983" s="226">
        <f t="shared" si="150"/>
        <v>0</v>
      </c>
      <c r="Y983" s="199"/>
      <c r="Z983" s="199"/>
    </row>
    <row r="984" spans="1:26" s="225" customFormat="1" ht="47.25" hidden="1" customHeight="1" outlineLevel="7" x14ac:dyDescent="0.2">
      <c r="A984" s="221"/>
      <c r="B984" s="227"/>
      <c r="C984" s="248"/>
      <c r="D984" s="248"/>
      <c r="E984" s="254"/>
      <c r="F984" s="265"/>
      <c r="G984" s="270"/>
      <c r="H984" s="270"/>
      <c r="I984" s="406" t="s">
        <v>80</v>
      </c>
      <c r="J984" s="346"/>
      <c r="K984" s="346">
        <v>1</v>
      </c>
      <c r="L984" s="347">
        <f t="shared" si="157"/>
        <v>0</v>
      </c>
      <c r="M984" s="348"/>
      <c r="N984" s="353">
        <f t="shared" si="151"/>
        <v>0</v>
      </c>
      <c r="O984" s="350">
        <v>0</v>
      </c>
      <c r="P984" s="350"/>
      <c r="Q984" s="351">
        <v>9.1400693143625254E-4</v>
      </c>
      <c r="R984" s="352">
        <f t="shared" si="158"/>
        <v>0</v>
      </c>
      <c r="T984" s="226">
        <f t="shared" si="150"/>
        <v>0</v>
      </c>
      <c r="Y984" s="199"/>
      <c r="Z984" s="199"/>
    </row>
    <row r="985" spans="1:26" s="225" customFormat="1" ht="47.25" hidden="1" customHeight="1" outlineLevel="7" x14ac:dyDescent="0.2">
      <c r="A985" s="221"/>
      <c r="B985" s="227"/>
      <c r="C985" s="248"/>
      <c r="D985" s="248"/>
      <c r="E985" s="254"/>
      <c r="F985" s="265"/>
      <c r="G985" s="270"/>
      <c r="H985" s="270"/>
      <c r="I985" s="406" t="s">
        <v>82</v>
      </c>
      <c r="J985" s="346"/>
      <c r="K985" s="346">
        <v>1</v>
      </c>
      <c r="L985" s="347">
        <f t="shared" si="157"/>
        <v>0</v>
      </c>
      <c r="M985" s="348"/>
      <c r="N985" s="353">
        <f t="shared" si="151"/>
        <v>0</v>
      </c>
      <c r="O985" s="350">
        <v>0</v>
      </c>
      <c r="P985" s="350"/>
      <c r="Q985" s="351">
        <v>9.1400693143625254E-4</v>
      </c>
      <c r="R985" s="352">
        <f t="shared" si="158"/>
        <v>0</v>
      </c>
      <c r="T985" s="226">
        <f t="shared" si="150"/>
        <v>0</v>
      </c>
      <c r="Y985" s="199"/>
      <c r="Z985" s="199"/>
    </row>
    <row r="986" spans="1:26" s="225" customFormat="1" ht="47.25" hidden="1" customHeight="1" outlineLevel="7" x14ac:dyDescent="0.2">
      <c r="A986" s="221"/>
      <c r="B986" s="227"/>
      <c r="C986" s="248"/>
      <c r="D986" s="248"/>
      <c r="E986" s="254"/>
      <c r="F986" s="265"/>
      <c r="G986" s="270"/>
      <c r="H986" s="270"/>
      <c r="I986" s="406" t="s">
        <v>293</v>
      </c>
      <c r="J986" s="346"/>
      <c r="K986" s="346">
        <v>1</v>
      </c>
      <c r="L986" s="347">
        <f t="shared" si="157"/>
        <v>0</v>
      </c>
      <c r="M986" s="348"/>
      <c r="N986" s="353">
        <f t="shared" si="151"/>
        <v>0</v>
      </c>
      <c r="O986" s="350">
        <v>0</v>
      </c>
      <c r="P986" s="350"/>
      <c r="Q986" s="351">
        <v>1.2186759085816702E-3</v>
      </c>
      <c r="R986" s="352">
        <f t="shared" si="158"/>
        <v>0</v>
      </c>
      <c r="T986" s="226">
        <f t="shared" si="150"/>
        <v>0</v>
      </c>
      <c r="Y986" s="199"/>
      <c r="Z986" s="199"/>
    </row>
    <row r="987" spans="1:26" s="225" customFormat="1" ht="47.25" hidden="1" customHeight="1" outlineLevel="7" x14ac:dyDescent="0.2">
      <c r="A987" s="221"/>
      <c r="B987" s="227"/>
      <c r="C987" s="248"/>
      <c r="D987" s="248"/>
      <c r="E987" s="254"/>
      <c r="F987" s="265"/>
      <c r="G987" s="270"/>
      <c r="H987" s="270"/>
      <c r="I987" s="406" t="s">
        <v>294</v>
      </c>
      <c r="J987" s="346"/>
      <c r="K987" s="346">
        <v>1</v>
      </c>
      <c r="L987" s="347">
        <f t="shared" si="157"/>
        <v>0</v>
      </c>
      <c r="M987" s="348"/>
      <c r="N987" s="353">
        <f t="shared" si="151"/>
        <v>0</v>
      </c>
      <c r="O987" s="350">
        <v>0</v>
      </c>
      <c r="P987" s="350"/>
      <c r="Q987" s="351">
        <v>3.0466897714541755E-4</v>
      </c>
      <c r="R987" s="352">
        <f t="shared" si="158"/>
        <v>0</v>
      </c>
      <c r="T987" s="226">
        <f t="shared" si="150"/>
        <v>0</v>
      </c>
      <c r="Y987" s="199"/>
      <c r="Z987" s="199"/>
    </row>
    <row r="988" spans="1:26" s="225" customFormat="1" ht="47.25" hidden="1" customHeight="1" outlineLevel="5" x14ac:dyDescent="0.2">
      <c r="A988" s="221"/>
      <c r="B988" s="227"/>
      <c r="C988" s="248"/>
      <c r="D988" s="248"/>
      <c r="E988" s="254"/>
      <c r="F988" s="265"/>
      <c r="G988" s="270"/>
      <c r="H988" s="270"/>
      <c r="I988" s="409" t="s">
        <v>168</v>
      </c>
      <c r="J988" s="365"/>
      <c r="K988" s="365"/>
      <c r="L988" s="366">
        <f t="shared" si="157"/>
        <v>0</v>
      </c>
      <c r="M988" s="367"/>
      <c r="N988" s="365">
        <f t="shared" si="151"/>
        <v>0</v>
      </c>
      <c r="O988" s="378"/>
      <c r="P988" s="378"/>
      <c r="Q988" s="369">
        <v>6.0933795429083506E-3</v>
      </c>
      <c r="R988" s="370">
        <f>SUMPRODUCT(R989:R995,Q989:Q995)/Q988</f>
        <v>0</v>
      </c>
      <c r="T988" s="226">
        <f t="shared" si="150"/>
        <v>0</v>
      </c>
      <c r="Y988" s="199"/>
      <c r="Z988" s="199"/>
    </row>
    <row r="989" spans="1:26" s="225" customFormat="1" ht="47.25" hidden="1" customHeight="1" outlineLevel="7" x14ac:dyDescent="0.2">
      <c r="A989" s="221"/>
      <c r="B989" s="227"/>
      <c r="C989" s="248"/>
      <c r="D989" s="248"/>
      <c r="E989" s="254"/>
      <c r="F989" s="265"/>
      <c r="G989" s="270"/>
      <c r="H989" s="270"/>
      <c r="I989" s="406" t="s">
        <v>291</v>
      </c>
      <c r="J989" s="346"/>
      <c r="K989" s="346">
        <v>1</v>
      </c>
      <c r="L989" s="347">
        <f t="shared" si="157"/>
        <v>0</v>
      </c>
      <c r="M989" s="348"/>
      <c r="N989" s="353">
        <f t="shared" si="151"/>
        <v>0</v>
      </c>
      <c r="O989" s="350">
        <v>0</v>
      </c>
      <c r="P989" s="350"/>
      <c r="Q989" s="351">
        <v>3.0466897714541755E-4</v>
      </c>
      <c r="R989" s="352">
        <f t="shared" ref="R989:R995" si="159">O989/K989</f>
        <v>0</v>
      </c>
      <c r="T989" s="226">
        <f t="shared" si="150"/>
        <v>0</v>
      </c>
      <c r="Y989" s="199"/>
      <c r="Z989" s="199"/>
    </row>
    <row r="990" spans="1:26" s="225" customFormat="1" ht="47.25" hidden="1" customHeight="1" outlineLevel="7" x14ac:dyDescent="0.2">
      <c r="A990" s="221"/>
      <c r="B990" s="227"/>
      <c r="C990" s="248"/>
      <c r="D990" s="248"/>
      <c r="E990" s="254"/>
      <c r="F990" s="265"/>
      <c r="G990" s="270"/>
      <c r="H990" s="270"/>
      <c r="I990" s="406" t="s">
        <v>292</v>
      </c>
      <c r="J990" s="346"/>
      <c r="K990" s="346">
        <v>1</v>
      </c>
      <c r="L990" s="347">
        <f t="shared" si="157"/>
        <v>0</v>
      </c>
      <c r="M990" s="348"/>
      <c r="N990" s="353">
        <f t="shared" si="151"/>
        <v>0</v>
      </c>
      <c r="O990" s="350">
        <v>0</v>
      </c>
      <c r="P990" s="350"/>
      <c r="Q990" s="351">
        <v>3.0466897714541755E-4</v>
      </c>
      <c r="R990" s="352">
        <f t="shared" si="159"/>
        <v>0</v>
      </c>
      <c r="T990" s="226">
        <f t="shared" si="150"/>
        <v>0</v>
      </c>
      <c r="Y990" s="199"/>
      <c r="Z990" s="199"/>
    </row>
    <row r="991" spans="1:26" s="225" customFormat="1" ht="47.25" hidden="1" customHeight="1" outlineLevel="7" x14ac:dyDescent="0.2">
      <c r="A991" s="221"/>
      <c r="B991" s="227"/>
      <c r="C991" s="248"/>
      <c r="D991" s="248"/>
      <c r="E991" s="254"/>
      <c r="F991" s="265"/>
      <c r="G991" s="270"/>
      <c r="H991" s="270"/>
      <c r="I991" s="406" t="s">
        <v>231</v>
      </c>
      <c r="J991" s="346"/>
      <c r="K991" s="346">
        <v>1</v>
      </c>
      <c r="L991" s="347">
        <f t="shared" si="157"/>
        <v>0</v>
      </c>
      <c r="M991" s="348"/>
      <c r="N991" s="353">
        <f t="shared" si="151"/>
        <v>0</v>
      </c>
      <c r="O991" s="350">
        <v>0</v>
      </c>
      <c r="P991" s="350"/>
      <c r="Q991" s="351">
        <v>2.1326828400179227E-3</v>
      </c>
      <c r="R991" s="352">
        <f t="shared" si="159"/>
        <v>0</v>
      </c>
      <c r="T991" s="226">
        <f t="shared" si="150"/>
        <v>0</v>
      </c>
      <c r="Y991" s="199"/>
      <c r="Z991" s="199"/>
    </row>
    <row r="992" spans="1:26" s="225" customFormat="1" ht="47.25" hidden="1" customHeight="1" outlineLevel="7" x14ac:dyDescent="0.2">
      <c r="A992" s="221"/>
      <c r="B992" s="227"/>
      <c r="C992" s="248"/>
      <c r="D992" s="248"/>
      <c r="E992" s="254"/>
      <c r="F992" s="265"/>
      <c r="G992" s="270"/>
      <c r="H992" s="270"/>
      <c r="I992" s="406" t="s">
        <v>80</v>
      </c>
      <c r="J992" s="346"/>
      <c r="K992" s="346">
        <v>1</v>
      </c>
      <c r="L992" s="347">
        <f t="shared" si="157"/>
        <v>0</v>
      </c>
      <c r="M992" s="348"/>
      <c r="N992" s="353">
        <f t="shared" si="151"/>
        <v>0</v>
      </c>
      <c r="O992" s="350">
        <v>0</v>
      </c>
      <c r="P992" s="350"/>
      <c r="Q992" s="351">
        <v>9.1400693143625254E-4</v>
      </c>
      <c r="R992" s="352">
        <f t="shared" si="159"/>
        <v>0</v>
      </c>
      <c r="T992" s="226">
        <f t="shared" si="150"/>
        <v>0</v>
      </c>
      <c r="Y992" s="199"/>
      <c r="Z992" s="199"/>
    </row>
    <row r="993" spans="1:26" s="225" customFormat="1" ht="47.25" hidden="1" customHeight="1" outlineLevel="7" x14ac:dyDescent="0.2">
      <c r="A993" s="221"/>
      <c r="B993" s="227"/>
      <c r="C993" s="248"/>
      <c r="D993" s="248"/>
      <c r="E993" s="254"/>
      <c r="F993" s="265"/>
      <c r="G993" s="270"/>
      <c r="H993" s="270"/>
      <c r="I993" s="406" t="s">
        <v>82</v>
      </c>
      <c r="J993" s="346"/>
      <c r="K993" s="346">
        <v>1</v>
      </c>
      <c r="L993" s="347">
        <f t="shared" si="157"/>
        <v>0</v>
      </c>
      <c r="M993" s="348"/>
      <c r="N993" s="353">
        <f t="shared" si="151"/>
        <v>0</v>
      </c>
      <c r="O993" s="350">
        <v>0</v>
      </c>
      <c r="P993" s="350"/>
      <c r="Q993" s="351">
        <v>9.1400693143625254E-4</v>
      </c>
      <c r="R993" s="352">
        <f t="shared" si="159"/>
        <v>0</v>
      </c>
      <c r="T993" s="226">
        <f t="shared" si="150"/>
        <v>0</v>
      </c>
      <c r="Y993" s="199"/>
      <c r="Z993" s="199"/>
    </row>
    <row r="994" spans="1:26" s="225" customFormat="1" ht="47.25" hidden="1" customHeight="1" outlineLevel="7" x14ac:dyDescent="0.2">
      <c r="A994" s="221"/>
      <c r="B994" s="227"/>
      <c r="C994" s="248"/>
      <c r="D994" s="248"/>
      <c r="E994" s="254"/>
      <c r="F994" s="265"/>
      <c r="G994" s="270"/>
      <c r="H994" s="270"/>
      <c r="I994" s="406" t="s">
        <v>293</v>
      </c>
      <c r="J994" s="346"/>
      <c r="K994" s="346">
        <v>1</v>
      </c>
      <c r="L994" s="347">
        <f t="shared" si="157"/>
        <v>0</v>
      </c>
      <c r="M994" s="348"/>
      <c r="N994" s="353">
        <f t="shared" si="151"/>
        <v>0</v>
      </c>
      <c r="O994" s="350">
        <v>0</v>
      </c>
      <c r="P994" s="350"/>
      <c r="Q994" s="351">
        <v>1.2186759085816702E-3</v>
      </c>
      <c r="R994" s="352">
        <f t="shared" si="159"/>
        <v>0</v>
      </c>
      <c r="T994" s="226">
        <f t="shared" ref="T994:T1057" si="160">S994-O994</f>
        <v>0</v>
      </c>
      <c r="Y994" s="199"/>
      <c r="Z994" s="199"/>
    </row>
    <row r="995" spans="1:26" s="225" customFormat="1" ht="47.25" hidden="1" customHeight="1" outlineLevel="7" x14ac:dyDescent="0.2">
      <c r="A995" s="221"/>
      <c r="B995" s="227"/>
      <c r="C995" s="248"/>
      <c r="D995" s="248"/>
      <c r="E995" s="254"/>
      <c r="F995" s="265"/>
      <c r="G995" s="270"/>
      <c r="H995" s="270"/>
      <c r="I995" s="406" t="s">
        <v>294</v>
      </c>
      <c r="J995" s="346"/>
      <c r="K995" s="346">
        <v>1</v>
      </c>
      <c r="L995" s="347">
        <f t="shared" si="157"/>
        <v>0</v>
      </c>
      <c r="M995" s="348"/>
      <c r="N995" s="353">
        <f t="shared" si="151"/>
        <v>0</v>
      </c>
      <c r="O995" s="350">
        <v>0</v>
      </c>
      <c r="P995" s="350"/>
      <c r="Q995" s="351">
        <v>3.0466897714541755E-4</v>
      </c>
      <c r="R995" s="352">
        <f t="shared" si="159"/>
        <v>0</v>
      </c>
      <c r="T995" s="226">
        <f t="shared" si="160"/>
        <v>0</v>
      </c>
      <c r="Y995" s="199"/>
      <c r="Z995" s="199"/>
    </row>
    <row r="996" spans="1:26" s="225" customFormat="1" ht="47.25" hidden="1" customHeight="1" outlineLevel="5" x14ac:dyDescent="0.2">
      <c r="A996" s="221"/>
      <c r="B996" s="227"/>
      <c r="C996" s="248"/>
      <c r="D996" s="248"/>
      <c r="E996" s="254"/>
      <c r="F996" s="265"/>
      <c r="G996" s="270"/>
      <c r="H996" s="270"/>
      <c r="I996" s="409" t="s">
        <v>169</v>
      </c>
      <c r="J996" s="365"/>
      <c r="K996" s="365"/>
      <c r="L996" s="366">
        <f t="shared" si="157"/>
        <v>0</v>
      </c>
      <c r="M996" s="367"/>
      <c r="N996" s="365">
        <f t="shared" si="151"/>
        <v>0</v>
      </c>
      <c r="O996" s="378"/>
      <c r="P996" s="378"/>
      <c r="Q996" s="369">
        <v>6.0933795429083506E-3</v>
      </c>
      <c r="R996" s="370">
        <f>SUMPRODUCT(R997:R1003,Q997:Q1003)/Q996</f>
        <v>0</v>
      </c>
      <c r="T996" s="226">
        <f t="shared" si="160"/>
        <v>0</v>
      </c>
      <c r="Y996" s="199"/>
      <c r="Z996" s="199"/>
    </row>
    <row r="997" spans="1:26" s="225" customFormat="1" ht="47.25" hidden="1" customHeight="1" outlineLevel="7" x14ac:dyDescent="0.2">
      <c r="A997" s="221"/>
      <c r="B997" s="227"/>
      <c r="C997" s="248"/>
      <c r="D997" s="248"/>
      <c r="E997" s="254"/>
      <c r="F997" s="265"/>
      <c r="G997" s="270"/>
      <c r="H997" s="270"/>
      <c r="I997" s="406" t="s">
        <v>291</v>
      </c>
      <c r="J997" s="346"/>
      <c r="K997" s="346">
        <v>1</v>
      </c>
      <c r="L997" s="347">
        <f t="shared" si="157"/>
        <v>0</v>
      </c>
      <c r="M997" s="348"/>
      <c r="N997" s="353">
        <f t="shared" si="151"/>
        <v>0</v>
      </c>
      <c r="O997" s="350">
        <v>0</v>
      </c>
      <c r="P997" s="350"/>
      <c r="Q997" s="351">
        <v>3.0466897714541755E-4</v>
      </c>
      <c r="R997" s="352">
        <f t="shared" ref="R997:R1003" si="161">O997/K997</f>
        <v>0</v>
      </c>
      <c r="T997" s="226">
        <f t="shared" si="160"/>
        <v>0</v>
      </c>
      <c r="Y997" s="199"/>
      <c r="Z997" s="199"/>
    </row>
    <row r="998" spans="1:26" s="225" customFormat="1" ht="47.25" hidden="1" customHeight="1" outlineLevel="7" x14ac:dyDescent="0.2">
      <c r="A998" s="221"/>
      <c r="B998" s="227"/>
      <c r="C998" s="248"/>
      <c r="D998" s="248"/>
      <c r="E998" s="254"/>
      <c r="F998" s="265"/>
      <c r="G998" s="270"/>
      <c r="H998" s="270"/>
      <c r="I998" s="406" t="s">
        <v>292</v>
      </c>
      <c r="J998" s="346"/>
      <c r="K998" s="346">
        <v>1</v>
      </c>
      <c r="L998" s="347">
        <f t="shared" si="157"/>
        <v>0</v>
      </c>
      <c r="M998" s="348"/>
      <c r="N998" s="353">
        <f t="shared" ref="N998:N1061" si="162">O998-L998</f>
        <v>0</v>
      </c>
      <c r="O998" s="350">
        <v>0</v>
      </c>
      <c r="P998" s="350"/>
      <c r="Q998" s="351">
        <v>3.0466897714541755E-4</v>
      </c>
      <c r="R998" s="352">
        <f t="shared" si="161"/>
        <v>0</v>
      </c>
      <c r="T998" s="226">
        <f t="shared" si="160"/>
        <v>0</v>
      </c>
      <c r="Y998" s="199"/>
      <c r="Z998" s="199"/>
    </row>
    <row r="999" spans="1:26" s="225" customFormat="1" ht="47.25" hidden="1" customHeight="1" outlineLevel="7" x14ac:dyDescent="0.2">
      <c r="A999" s="221"/>
      <c r="B999" s="227"/>
      <c r="C999" s="248"/>
      <c r="D999" s="248"/>
      <c r="E999" s="254"/>
      <c r="F999" s="265"/>
      <c r="G999" s="270"/>
      <c r="H999" s="270"/>
      <c r="I999" s="406" t="s">
        <v>231</v>
      </c>
      <c r="J999" s="346"/>
      <c r="K999" s="346">
        <v>1</v>
      </c>
      <c r="L999" s="347">
        <f t="shared" si="157"/>
        <v>0</v>
      </c>
      <c r="M999" s="348"/>
      <c r="N999" s="353">
        <f t="shared" si="162"/>
        <v>0</v>
      </c>
      <c r="O999" s="350">
        <v>0</v>
      </c>
      <c r="P999" s="350"/>
      <c r="Q999" s="351">
        <v>2.1326828400179227E-3</v>
      </c>
      <c r="R999" s="352">
        <f t="shared" si="161"/>
        <v>0</v>
      </c>
      <c r="T999" s="226">
        <f t="shared" si="160"/>
        <v>0</v>
      </c>
      <c r="Y999" s="199"/>
      <c r="Z999" s="199"/>
    </row>
    <row r="1000" spans="1:26" s="225" customFormat="1" ht="47.25" hidden="1" customHeight="1" outlineLevel="7" x14ac:dyDescent="0.2">
      <c r="A1000" s="221"/>
      <c r="B1000" s="227"/>
      <c r="C1000" s="248"/>
      <c r="D1000" s="248"/>
      <c r="E1000" s="254"/>
      <c r="F1000" s="265"/>
      <c r="G1000" s="270"/>
      <c r="H1000" s="270"/>
      <c r="I1000" s="406" t="s">
        <v>80</v>
      </c>
      <c r="J1000" s="346"/>
      <c r="K1000" s="346">
        <v>1</v>
      </c>
      <c r="L1000" s="347">
        <f t="shared" si="157"/>
        <v>0</v>
      </c>
      <c r="M1000" s="348"/>
      <c r="N1000" s="353">
        <f t="shared" si="162"/>
        <v>0</v>
      </c>
      <c r="O1000" s="350">
        <v>0</v>
      </c>
      <c r="P1000" s="350"/>
      <c r="Q1000" s="351">
        <v>9.1400693143625254E-4</v>
      </c>
      <c r="R1000" s="352">
        <f t="shared" si="161"/>
        <v>0</v>
      </c>
      <c r="T1000" s="226">
        <f t="shared" si="160"/>
        <v>0</v>
      </c>
      <c r="Y1000" s="199"/>
      <c r="Z1000" s="199"/>
    </row>
    <row r="1001" spans="1:26" s="225" customFormat="1" ht="47.25" hidden="1" customHeight="1" outlineLevel="7" x14ac:dyDescent="0.2">
      <c r="A1001" s="221"/>
      <c r="B1001" s="227"/>
      <c r="C1001" s="248"/>
      <c r="D1001" s="248"/>
      <c r="E1001" s="254"/>
      <c r="F1001" s="265"/>
      <c r="G1001" s="270"/>
      <c r="H1001" s="270"/>
      <c r="I1001" s="406" t="s">
        <v>82</v>
      </c>
      <c r="J1001" s="346"/>
      <c r="K1001" s="346">
        <v>1</v>
      </c>
      <c r="L1001" s="347">
        <f t="shared" si="157"/>
        <v>0</v>
      </c>
      <c r="M1001" s="348"/>
      <c r="N1001" s="353">
        <f t="shared" si="162"/>
        <v>0</v>
      </c>
      <c r="O1001" s="350">
        <v>0</v>
      </c>
      <c r="P1001" s="350"/>
      <c r="Q1001" s="351">
        <v>9.1400693143625254E-4</v>
      </c>
      <c r="R1001" s="352">
        <f t="shared" si="161"/>
        <v>0</v>
      </c>
      <c r="T1001" s="226">
        <f t="shared" si="160"/>
        <v>0</v>
      </c>
      <c r="Y1001" s="199"/>
      <c r="Z1001" s="199"/>
    </row>
    <row r="1002" spans="1:26" s="225" customFormat="1" ht="47.25" hidden="1" customHeight="1" outlineLevel="7" x14ac:dyDescent="0.2">
      <c r="A1002" s="221"/>
      <c r="B1002" s="227"/>
      <c r="C1002" s="248"/>
      <c r="D1002" s="248"/>
      <c r="E1002" s="254"/>
      <c r="F1002" s="265"/>
      <c r="G1002" s="270"/>
      <c r="H1002" s="270"/>
      <c r="I1002" s="406" t="s">
        <v>293</v>
      </c>
      <c r="J1002" s="346"/>
      <c r="K1002" s="346">
        <v>1</v>
      </c>
      <c r="L1002" s="347">
        <f t="shared" si="157"/>
        <v>0</v>
      </c>
      <c r="M1002" s="348"/>
      <c r="N1002" s="353">
        <f t="shared" si="162"/>
        <v>0</v>
      </c>
      <c r="O1002" s="350">
        <v>0</v>
      </c>
      <c r="P1002" s="350"/>
      <c r="Q1002" s="351">
        <v>1.2186759085816702E-3</v>
      </c>
      <c r="R1002" s="352">
        <f t="shared" si="161"/>
        <v>0</v>
      </c>
      <c r="T1002" s="226">
        <f t="shared" si="160"/>
        <v>0</v>
      </c>
      <c r="Y1002" s="199"/>
      <c r="Z1002" s="199"/>
    </row>
    <row r="1003" spans="1:26" s="225" customFormat="1" ht="47.25" hidden="1" customHeight="1" outlineLevel="7" x14ac:dyDescent="0.2">
      <c r="A1003" s="221"/>
      <c r="B1003" s="227"/>
      <c r="C1003" s="248"/>
      <c r="D1003" s="248"/>
      <c r="E1003" s="254"/>
      <c r="F1003" s="265"/>
      <c r="G1003" s="270"/>
      <c r="H1003" s="270"/>
      <c r="I1003" s="406" t="s">
        <v>294</v>
      </c>
      <c r="J1003" s="346"/>
      <c r="K1003" s="346">
        <v>1</v>
      </c>
      <c r="L1003" s="347">
        <f t="shared" si="157"/>
        <v>0</v>
      </c>
      <c r="M1003" s="348"/>
      <c r="N1003" s="353">
        <f t="shared" si="162"/>
        <v>0</v>
      </c>
      <c r="O1003" s="350">
        <v>0</v>
      </c>
      <c r="P1003" s="350"/>
      <c r="Q1003" s="351">
        <v>3.0466897714541755E-4</v>
      </c>
      <c r="R1003" s="352">
        <f t="shared" si="161"/>
        <v>0</v>
      </c>
      <c r="T1003" s="226">
        <f t="shared" si="160"/>
        <v>0</v>
      </c>
      <c r="Y1003" s="199"/>
      <c r="Z1003" s="199"/>
    </row>
    <row r="1004" spans="1:26" s="225" customFormat="1" ht="47.25" hidden="1" customHeight="1" outlineLevel="5" x14ac:dyDescent="0.2">
      <c r="A1004" s="221"/>
      <c r="B1004" s="227"/>
      <c r="C1004" s="248"/>
      <c r="D1004" s="248"/>
      <c r="E1004" s="254"/>
      <c r="F1004" s="265"/>
      <c r="G1004" s="270"/>
      <c r="H1004" s="270"/>
      <c r="I1004" s="409" t="s">
        <v>170</v>
      </c>
      <c r="J1004" s="365"/>
      <c r="K1004" s="365"/>
      <c r="L1004" s="366">
        <f t="shared" si="157"/>
        <v>0</v>
      </c>
      <c r="M1004" s="367"/>
      <c r="N1004" s="365">
        <f t="shared" si="162"/>
        <v>0</v>
      </c>
      <c r="O1004" s="378"/>
      <c r="P1004" s="378"/>
      <c r="Q1004" s="369">
        <v>3.1506356577743768E-3</v>
      </c>
      <c r="R1004" s="370">
        <f>SUMPRODUCT(R1005:R1011,Q1005:Q1011)/Q1004</f>
        <v>0</v>
      </c>
      <c r="T1004" s="226">
        <f t="shared" si="160"/>
        <v>0</v>
      </c>
      <c r="Y1004" s="199"/>
      <c r="Z1004" s="199"/>
    </row>
    <row r="1005" spans="1:26" s="225" customFormat="1" ht="47.25" hidden="1" customHeight="1" outlineLevel="7" x14ac:dyDescent="0.2">
      <c r="A1005" s="221"/>
      <c r="B1005" s="227"/>
      <c r="C1005" s="248"/>
      <c r="D1005" s="248"/>
      <c r="E1005" s="254"/>
      <c r="F1005" s="265"/>
      <c r="G1005" s="270"/>
      <c r="H1005" s="270"/>
      <c r="I1005" s="406" t="s">
        <v>291</v>
      </c>
      <c r="J1005" s="346"/>
      <c r="K1005" s="346">
        <v>1</v>
      </c>
      <c r="L1005" s="347">
        <f t="shared" si="157"/>
        <v>0</v>
      </c>
      <c r="M1005" s="348"/>
      <c r="N1005" s="353">
        <f t="shared" si="162"/>
        <v>0</v>
      </c>
      <c r="O1005" s="350">
        <v>0</v>
      </c>
      <c r="P1005" s="350"/>
      <c r="Q1005" s="351">
        <v>1.5753178288871884E-4</v>
      </c>
      <c r="R1005" s="352">
        <f t="shared" ref="R1005:R1011" si="163">O1005/K1005</f>
        <v>0</v>
      </c>
      <c r="T1005" s="226">
        <f t="shared" si="160"/>
        <v>0</v>
      </c>
      <c r="Y1005" s="199"/>
      <c r="Z1005" s="199"/>
    </row>
    <row r="1006" spans="1:26" s="225" customFormat="1" ht="47.25" hidden="1" customHeight="1" outlineLevel="7" x14ac:dyDescent="0.2">
      <c r="A1006" s="221"/>
      <c r="B1006" s="227"/>
      <c r="C1006" s="248"/>
      <c r="D1006" s="248"/>
      <c r="E1006" s="254"/>
      <c r="F1006" s="265"/>
      <c r="G1006" s="270"/>
      <c r="H1006" s="270"/>
      <c r="I1006" s="406" t="s">
        <v>292</v>
      </c>
      <c r="J1006" s="346"/>
      <c r="K1006" s="346">
        <v>1</v>
      </c>
      <c r="L1006" s="347">
        <f t="shared" si="157"/>
        <v>0</v>
      </c>
      <c r="M1006" s="348"/>
      <c r="N1006" s="353">
        <f t="shared" si="162"/>
        <v>0</v>
      </c>
      <c r="O1006" s="350">
        <v>0</v>
      </c>
      <c r="P1006" s="350"/>
      <c r="Q1006" s="351">
        <v>1.5753178288871884E-4</v>
      </c>
      <c r="R1006" s="352">
        <f t="shared" si="163"/>
        <v>0</v>
      </c>
      <c r="T1006" s="226">
        <f t="shared" si="160"/>
        <v>0</v>
      </c>
      <c r="Y1006" s="199"/>
      <c r="Z1006" s="199"/>
    </row>
    <row r="1007" spans="1:26" s="225" customFormat="1" ht="47.25" hidden="1" customHeight="1" outlineLevel="7" x14ac:dyDescent="0.2">
      <c r="A1007" s="221"/>
      <c r="B1007" s="227"/>
      <c r="C1007" s="248"/>
      <c r="D1007" s="248"/>
      <c r="E1007" s="254"/>
      <c r="F1007" s="265"/>
      <c r="G1007" s="270"/>
      <c r="H1007" s="270"/>
      <c r="I1007" s="406" t="s">
        <v>231</v>
      </c>
      <c r="J1007" s="346"/>
      <c r="K1007" s="346">
        <v>1</v>
      </c>
      <c r="L1007" s="347">
        <f t="shared" si="157"/>
        <v>0</v>
      </c>
      <c r="M1007" s="348"/>
      <c r="N1007" s="353">
        <f t="shared" si="162"/>
        <v>0</v>
      </c>
      <c r="O1007" s="350">
        <v>0</v>
      </c>
      <c r="P1007" s="350"/>
      <c r="Q1007" s="351">
        <v>1.1027224802210318E-3</v>
      </c>
      <c r="R1007" s="352">
        <f t="shared" si="163"/>
        <v>0</v>
      </c>
      <c r="T1007" s="226">
        <f t="shared" si="160"/>
        <v>0</v>
      </c>
      <c r="Y1007" s="199"/>
      <c r="Z1007" s="199"/>
    </row>
    <row r="1008" spans="1:26" s="225" customFormat="1" ht="47.25" hidden="1" customHeight="1" outlineLevel="7" x14ac:dyDescent="0.2">
      <c r="A1008" s="221"/>
      <c r="B1008" s="227"/>
      <c r="C1008" s="248"/>
      <c r="D1008" s="248"/>
      <c r="E1008" s="254"/>
      <c r="F1008" s="265"/>
      <c r="G1008" s="270"/>
      <c r="H1008" s="270"/>
      <c r="I1008" s="406" t="s">
        <v>80</v>
      </c>
      <c r="J1008" s="346"/>
      <c r="K1008" s="346">
        <v>1</v>
      </c>
      <c r="L1008" s="347">
        <f t="shared" si="157"/>
        <v>0</v>
      </c>
      <c r="M1008" s="348"/>
      <c r="N1008" s="353">
        <f t="shared" si="162"/>
        <v>0</v>
      </c>
      <c r="O1008" s="350">
        <v>0</v>
      </c>
      <c r="P1008" s="350"/>
      <c r="Q1008" s="351">
        <v>4.7259534866615652E-4</v>
      </c>
      <c r="R1008" s="352">
        <f t="shared" si="163"/>
        <v>0</v>
      </c>
      <c r="T1008" s="226">
        <f t="shared" si="160"/>
        <v>0</v>
      </c>
      <c r="Y1008" s="199"/>
      <c r="Z1008" s="199"/>
    </row>
    <row r="1009" spans="1:26" s="225" customFormat="1" ht="47.25" hidden="1" customHeight="1" outlineLevel="7" x14ac:dyDescent="0.2">
      <c r="A1009" s="221"/>
      <c r="B1009" s="227"/>
      <c r="C1009" s="248"/>
      <c r="D1009" s="248"/>
      <c r="E1009" s="254"/>
      <c r="F1009" s="265"/>
      <c r="G1009" s="270"/>
      <c r="H1009" s="270"/>
      <c r="I1009" s="406" t="s">
        <v>82</v>
      </c>
      <c r="J1009" s="346"/>
      <c r="K1009" s="346">
        <v>1</v>
      </c>
      <c r="L1009" s="347">
        <f t="shared" si="157"/>
        <v>0</v>
      </c>
      <c r="M1009" s="348"/>
      <c r="N1009" s="353">
        <f t="shared" si="162"/>
        <v>0</v>
      </c>
      <c r="O1009" s="350">
        <v>0</v>
      </c>
      <c r="P1009" s="350"/>
      <c r="Q1009" s="351">
        <v>4.7259534866615652E-4</v>
      </c>
      <c r="R1009" s="352">
        <f t="shared" si="163"/>
        <v>0</v>
      </c>
      <c r="T1009" s="226">
        <f t="shared" si="160"/>
        <v>0</v>
      </c>
      <c r="Y1009" s="199"/>
      <c r="Z1009" s="199"/>
    </row>
    <row r="1010" spans="1:26" s="225" customFormat="1" ht="47.25" hidden="1" customHeight="1" outlineLevel="7" x14ac:dyDescent="0.2">
      <c r="A1010" s="221"/>
      <c r="B1010" s="227"/>
      <c r="C1010" s="248"/>
      <c r="D1010" s="248"/>
      <c r="E1010" s="254"/>
      <c r="F1010" s="265"/>
      <c r="G1010" s="270"/>
      <c r="H1010" s="270"/>
      <c r="I1010" s="406" t="s">
        <v>293</v>
      </c>
      <c r="J1010" s="346"/>
      <c r="K1010" s="346">
        <v>1</v>
      </c>
      <c r="L1010" s="347">
        <f t="shared" si="157"/>
        <v>0</v>
      </c>
      <c r="M1010" s="348"/>
      <c r="N1010" s="353">
        <f t="shared" si="162"/>
        <v>0</v>
      </c>
      <c r="O1010" s="350">
        <v>0</v>
      </c>
      <c r="P1010" s="350"/>
      <c r="Q1010" s="351">
        <v>6.3012713155487536E-4</v>
      </c>
      <c r="R1010" s="352">
        <f t="shared" si="163"/>
        <v>0</v>
      </c>
      <c r="T1010" s="226">
        <f t="shared" si="160"/>
        <v>0</v>
      </c>
      <c r="Y1010" s="199"/>
      <c r="Z1010" s="199"/>
    </row>
    <row r="1011" spans="1:26" s="225" customFormat="1" ht="47.25" hidden="1" customHeight="1" outlineLevel="7" x14ac:dyDescent="0.2">
      <c r="A1011" s="221"/>
      <c r="B1011" s="227"/>
      <c r="C1011" s="248"/>
      <c r="D1011" s="248"/>
      <c r="E1011" s="254"/>
      <c r="F1011" s="265"/>
      <c r="G1011" s="270"/>
      <c r="H1011" s="270"/>
      <c r="I1011" s="406" t="s">
        <v>294</v>
      </c>
      <c r="J1011" s="346"/>
      <c r="K1011" s="346">
        <v>1</v>
      </c>
      <c r="L1011" s="347">
        <f t="shared" si="157"/>
        <v>0</v>
      </c>
      <c r="M1011" s="348"/>
      <c r="N1011" s="353">
        <f t="shared" si="162"/>
        <v>0</v>
      </c>
      <c r="O1011" s="350">
        <v>0</v>
      </c>
      <c r="P1011" s="350"/>
      <c r="Q1011" s="351">
        <v>1.5753178288871884E-4</v>
      </c>
      <c r="R1011" s="352">
        <f t="shared" si="163"/>
        <v>0</v>
      </c>
      <c r="T1011" s="226">
        <f t="shared" si="160"/>
        <v>0</v>
      </c>
      <c r="Y1011" s="199"/>
      <c r="Z1011" s="199"/>
    </row>
    <row r="1012" spans="1:26" s="225" customFormat="1" ht="47.25" customHeight="1" outlineLevel="2" x14ac:dyDescent="0.2">
      <c r="A1012" s="221"/>
      <c r="B1012" s="227"/>
      <c r="C1012" s="248"/>
      <c r="D1012" s="248"/>
      <c r="E1012" s="248"/>
      <c r="F1012" s="248"/>
      <c r="G1012" s="248"/>
      <c r="H1012" s="248"/>
      <c r="I1012" s="404" t="s">
        <v>171</v>
      </c>
      <c r="J1012" s="334"/>
      <c r="K1012" s="334"/>
      <c r="L1012" s="335">
        <f t="shared" si="157"/>
        <v>0</v>
      </c>
      <c r="M1012" s="336">
        <v>5.21E-2</v>
      </c>
      <c r="N1012" s="334">
        <f t="shared" si="162"/>
        <v>0</v>
      </c>
      <c r="O1012" s="387"/>
      <c r="P1012" s="387"/>
      <c r="Q1012" s="338">
        <v>0.21874366388846214</v>
      </c>
      <c r="R1012" s="358">
        <f>(R1013*Q1013+R1028*Q1028+R1120*Q1120+R1135*Q1135+R1138*Q1138)/Q1012</f>
        <v>4.4551970362156842E-2</v>
      </c>
      <c r="T1012" s="226">
        <f t="shared" si="160"/>
        <v>0</v>
      </c>
      <c r="Y1012" s="199"/>
      <c r="Z1012" s="199"/>
    </row>
    <row r="1013" spans="1:26" s="225" customFormat="1" ht="47.25" customHeight="1" outlineLevel="3" x14ac:dyDescent="0.2">
      <c r="A1013" s="221"/>
      <c r="B1013" s="227"/>
      <c r="C1013" s="248"/>
      <c r="D1013" s="248"/>
      <c r="E1013" s="254"/>
      <c r="F1013" s="254"/>
      <c r="G1013" s="254"/>
      <c r="H1013" s="254"/>
      <c r="I1013" s="405" t="s">
        <v>21</v>
      </c>
      <c r="J1013" s="340" t="s">
        <v>444</v>
      </c>
      <c r="K1013" s="340"/>
      <c r="L1013" s="341">
        <f t="shared" si="157"/>
        <v>0</v>
      </c>
      <c r="M1013" s="342">
        <v>0.45200000000000001</v>
      </c>
      <c r="N1013" s="340">
        <f t="shared" si="162"/>
        <v>0</v>
      </c>
      <c r="O1013" s="376"/>
      <c r="P1013" s="376"/>
      <c r="Q1013" s="344">
        <v>1.3229945601364094E-2</v>
      </c>
      <c r="R1013" s="345">
        <f>SUMPRODUCT(R1014:R1027,Q1014:Q1027)/Q1013</f>
        <v>0.30200000330748644</v>
      </c>
      <c r="T1013" s="226">
        <f t="shared" si="160"/>
        <v>0</v>
      </c>
      <c r="Y1013" s="199"/>
      <c r="Z1013" s="199"/>
    </row>
    <row r="1014" spans="1:26" s="225" customFormat="1" ht="47.25" customHeight="1" outlineLevel="7" x14ac:dyDescent="0.2">
      <c r="A1014" s="221"/>
      <c r="B1014" s="227"/>
      <c r="C1014" s="248"/>
      <c r="D1014" s="248"/>
      <c r="E1014" s="254"/>
      <c r="F1014" s="254"/>
      <c r="G1014" s="254"/>
      <c r="H1014" s="254"/>
      <c r="I1014" s="406" t="s">
        <v>151</v>
      </c>
      <c r="J1014" s="346" t="s">
        <v>257</v>
      </c>
      <c r="K1014" s="346">
        <v>100</v>
      </c>
      <c r="L1014" s="347">
        <f t="shared" si="157"/>
        <v>100</v>
      </c>
      <c r="M1014" s="348">
        <v>1</v>
      </c>
      <c r="N1014" s="353">
        <f t="shared" si="162"/>
        <v>0</v>
      </c>
      <c r="O1014" s="350">
        <v>100</v>
      </c>
      <c r="P1014" s="350"/>
      <c r="Q1014" s="351">
        <v>6.6149728006820483E-5</v>
      </c>
      <c r="R1014" s="352">
        <f>O1014/K1014</f>
        <v>1</v>
      </c>
      <c r="S1014" s="225">
        <v>100</v>
      </c>
      <c r="T1014" s="226">
        <f t="shared" si="160"/>
        <v>0</v>
      </c>
      <c r="Y1014" s="199"/>
      <c r="Z1014" s="199"/>
    </row>
    <row r="1015" spans="1:26" s="225" customFormat="1" ht="47.25" customHeight="1" outlineLevel="7" x14ac:dyDescent="0.2">
      <c r="A1015" s="221"/>
      <c r="B1015" s="227"/>
      <c r="C1015" s="248"/>
      <c r="D1015" s="248"/>
      <c r="E1015" s="254"/>
      <c r="F1015" s="254"/>
      <c r="G1015" s="254"/>
      <c r="H1015" s="254"/>
      <c r="I1015" s="406" t="s">
        <v>152</v>
      </c>
      <c r="J1015" s="346" t="s">
        <v>257</v>
      </c>
      <c r="K1015" s="346">
        <v>100</v>
      </c>
      <c r="L1015" s="347">
        <f t="shared" si="157"/>
        <v>100</v>
      </c>
      <c r="M1015" s="348">
        <v>1</v>
      </c>
      <c r="N1015" s="353">
        <f t="shared" si="162"/>
        <v>0</v>
      </c>
      <c r="O1015" s="350">
        <v>100</v>
      </c>
      <c r="P1015" s="350"/>
      <c r="Q1015" s="351">
        <v>6.6149728006820483E-5</v>
      </c>
      <c r="R1015" s="352">
        <f t="shared" ref="R1015:R1027" si="164">O1015/K1015</f>
        <v>1</v>
      </c>
      <c r="S1015" s="225">
        <v>100</v>
      </c>
      <c r="T1015" s="226">
        <f t="shared" si="160"/>
        <v>0</v>
      </c>
      <c r="Y1015" s="199"/>
      <c r="Z1015" s="199"/>
    </row>
    <row r="1016" spans="1:26" s="225" customFormat="1" ht="47.25" customHeight="1" outlineLevel="7" x14ac:dyDescent="0.2">
      <c r="A1016" s="221"/>
      <c r="B1016" s="227"/>
      <c r="C1016" s="248"/>
      <c r="D1016" s="248"/>
      <c r="E1016" s="254"/>
      <c r="F1016" s="254"/>
      <c r="G1016" s="254"/>
      <c r="H1016" s="254"/>
      <c r="I1016" s="406" t="s">
        <v>153</v>
      </c>
      <c r="J1016" s="346" t="s">
        <v>257</v>
      </c>
      <c r="K1016" s="346">
        <v>100</v>
      </c>
      <c r="L1016" s="347">
        <f t="shared" si="157"/>
        <v>100</v>
      </c>
      <c r="M1016" s="348">
        <v>1</v>
      </c>
      <c r="N1016" s="353">
        <f t="shared" si="162"/>
        <v>0</v>
      </c>
      <c r="O1016" s="350">
        <v>100</v>
      </c>
      <c r="P1016" s="350"/>
      <c r="Q1016" s="351">
        <v>6.6149728006820483E-5</v>
      </c>
      <c r="R1016" s="352">
        <f t="shared" si="164"/>
        <v>1</v>
      </c>
      <c r="S1016" s="225">
        <v>100</v>
      </c>
      <c r="T1016" s="226">
        <f t="shared" si="160"/>
        <v>0</v>
      </c>
      <c r="Y1016" s="199"/>
      <c r="Z1016" s="199"/>
    </row>
    <row r="1017" spans="1:26" s="225" customFormat="1" ht="47.25" customHeight="1" outlineLevel="7" x14ac:dyDescent="0.2">
      <c r="A1017" s="221"/>
      <c r="B1017" s="227"/>
      <c r="C1017" s="248"/>
      <c r="D1017" s="248"/>
      <c r="E1017" s="254"/>
      <c r="F1017" s="254"/>
      <c r="G1017" s="254"/>
      <c r="H1017" s="254"/>
      <c r="I1017" s="406" t="s">
        <v>154</v>
      </c>
      <c r="J1017" s="346" t="s">
        <v>257</v>
      </c>
      <c r="K1017" s="346">
        <v>100</v>
      </c>
      <c r="L1017" s="347">
        <f t="shared" si="157"/>
        <v>100</v>
      </c>
      <c r="M1017" s="348">
        <v>1</v>
      </c>
      <c r="N1017" s="353">
        <f t="shared" si="162"/>
        <v>0</v>
      </c>
      <c r="O1017" s="350">
        <v>100</v>
      </c>
      <c r="P1017" s="350"/>
      <c r="Q1017" s="351">
        <v>6.6149728006820483E-5</v>
      </c>
      <c r="R1017" s="352">
        <f t="shared" si="164"/>
        <v>1</v>
      </c>
      <c r="S1017" s="225">
        <v>100</v>
      </c>
      <c r="T1017" s="226">
        <f t="shared" si="160"/>
        <v>0</v>
      </c>
      <c r="Y1017" s="199"/>
      <c r="Z1017" s="199"/>
    </row>
    <row r="1018" spans="1:26" s="225" customFormat="1" ht="47.25" customHeight="1" outlineLevel="7" x14ac:dyDescent="0.2">
      <c r="A1018" s="221"/>
      <c r="B1018" s="227"/>
      <c r="C1018" s="248"/>
      <c r="D1018" s="248"/>
      <c r="E1018" s="254"/>
      <c r="F1018" s="254"/>
      <c r="G1018" s="254"/>
      <c r="H1018" s="254"/>
      <c r="I1018" s="406" t="s">
        <v>155</v>
      </c>
      <c r="J1018" s="346" t="s">
        <v>257</v>
      </c>
      <c r="K1018" s="346">
        <v>100</v>
      </c>
      <c r="L1018" s="347">
        <f t="shared" si="157"/>
        <v>100</v>
      </c>
      <c r="M1018" s="348">
        <v>1</v>
      </c>
      <c r="N1018" s="353">
        <f t="shared" si="162"/>
        <v>0</v>
      </c>
      <c r="O1018" s="350">
        <v>100</v>
      </c>
      <c r="P1018" s="350"/>
      <c r="Q1018" s="351">
        <v>6.6149728006820483E-5</v>
      </c>
      <c r="R1018" s="352">
        <f t="shared" si="164"/>
        <v>1</v>
      </c>
      <c r="S1018" s="225">
        <v>100</v>
      </c>
      <c r="T1018" s="226">
        <f t="shared" si="160"/>
        <v>0</v>
      </c>
      <c r="Y1018" s="199"/>
      <c r="Z1018" s="199"/>
    </row>
    <row r="1019" spans="1:26" s="225" customFormat="1" ht="47.25" customHeight="1" outlineLevel="7" x14ac:dyDescent="0.2">
      <c r="A1019" s="221"/>
      <c r="B1019" s="227"/>
      <c r="C1019" s="248"/>
      <c r="D1019" s="248"/>
      <c r="E1019" s="254"/>
      <c r="F1019" s="254"/>
      <c r="G1019" s="254"/>
      <c r="H1019" s="254"/>
      <c r="I1019" s="406" t="s">
        <v>156</v>
      </c>
      <c r="J1019" s="346" t="s">
        <v>257</v>
      </c>
      <c r="K1019" s="346">
        <v>100</v>
      </c>
      <c r="L1019" s="347">
        <f t="shared" si="157"/>
        <v>100</v>
      </c>
      <c r="M1019" s="348">
        <v>1</v>
      </c>
      <c r="N1019" s="353">
        <v>0</v>
      </c>
      <c r="O1019" s="350">
        <v>50</v>
      </c>
      <c r="P1019" s="350"/>
      <c r="Q1019" s="351">
        <v>3.9689836804092278E-3</v>
      </c>
      <c r="R1019" s="352">
        <f t="shared" si="164"/>
        <v>0.5</v>
      </c>
      <c r="T1019" s="226">
        <f t="shared" si="160"/>
        <v>-50</v>
      </c>
      <c r="Y1019" s="199"/>
      <c r="Z1019" s="199"/>
    </row>
    <row r="1020" spans="1:26" s="225" customFormat="1" ht="47.25" customHeight="1" outlineLevel="7" x14ac:dyDescent="0.2">
      <c r="A1020" s="221"/>
      <c r="B1020" s="227"/>
      <c r="C1020" s="248"/>
      <c r="D1020" s="248"/>
      <c r="E1020" s="254"/>
      <c r="F1020" s="254"/>
      <c r="G1020" s="254"/>
      <c r="H1020" s="254"/>
      <c r="I1020" s="406" t="s">
        <v>157</v>
      </c>
      <c r="J1020" s="346" t="s">
        <v>257</v>
      </c>
      <c r="K1020" s="346">
        <v>100</v>
      </c>
      <c r="L1020" s="347">
        <f t="shared" si="157"/>
        <v>20</v>
      </c>
      <c r="M1020" s="348">
        <v>0.2</v>
      </c>
      <c r="N1020" s="353">
        <f t="shared" si="162"/>
        <v>0</v>
      </c>
      <c r="O1020" s="350">
        <v>20</v>
      </c>
      <c r="P1020" s="350"/>
      <c r="Q1020" s="351">
        <v>6.6149728006820483E-5</v>
      </c>
      <c r="R1020" s="352">
        <f t="shared" si="164"/>
        <v>0.2</v>
      </c>
      <c r="T1020" s="226">
        <f t="shared" si="160"/>
        <v>-20</v>
      </c>
      <c r="Y1020" s="199"/>
      <c r="Z1020" s="199"/>
    </row>
    <row r="1021" spans="1:26" s="225" customFormat="1" ht="47.25" customHeight="1" outlineLevel="7" x14ac:dyDescent="0.2">
      <c r="A1021" s="221"/>
      <c r="B1021" s="227"/>
      <c r="C1021" s="248"/>
      <c r="D1021" s="248"/>
      <c r="E1021" s="254"/>
      <c r="F1021" s="254"/>
      <c r="G1021" s="254"/>
      <c r="H1021" s="254"/>
      <c r="I1021" s="406" t="s">
        <v>158</v>
      </c>
      <c r="J1021" s="346" t="s">
        <v>257</v>
      </c>
      <c r="K1021" s="346">
        <v>100</v>
      </c>
      <c r="L1021" s="347">
        <f t="shared" si="157"/>
        <v>20</v>
      </c>
      <c r="M1021" s="348">
        <v>0.2</v>
      </c>
      <c r="N1021" s="353">
        <f t="shared" si="162"/>
        <v>0</v>
      </c>
      <c r="O1021" s="350">
        <v>20</v>
      </c>
      <c r="P1021" s="350"/>
      <c r="Q1021" s="351">
        <v>6.6149728006820483E-5</v>
      </c>
      <c r="R1021" s="352">
        <f t="shared" si="164"/>
        <v>0.2</v>
      </c>
      <c r="T1021" s="226">
        <f t="shared" si="160"/>
        <v>-20</v>
      </c>
      <c r="Y1021" s="199"/>
      <c r="Z1021" s="199"/>
    </row>
    <row r="1022" spans="1:26" s="225" customFormat="1" ht="47.25" customHeight="1" outlineLevel="7" x14ac:dyDescent="0.2">
      <c r="A1022" s="221"/>
      <c r="B1022" s="227"/>
      <c r="C1022" s="248"/>
      <c r="D1022" s="248"/>
      <c r="E1022" s="254"/>
      <c r="F1022" s="254"/>
      <c r="G1022" s="254"/>
      <c r="H1022" s="254"/>
      <c r="I1022" s="406" t="s">
        <v>159</v>
      </c>
      <c r="J1022" s="346" t="s">
        <v>257</v>
      </c>
      <c r="K1022" s="346">
        <v>100</v>
      </c>
      <c r="L1022" s="347">
        <f t="shared" si="157"/>
        <v>20</v>
      </c>
      <c r="M1022" s="348">
        <v>0.2</v>
      </c>
      <c r="N1022" s="353">
        <f t="shared" si="162"/>
        <v>0</v>
      </c>
      <c r="O1022" s="350">
        <v>20</v>
      </c>
      <c r="P1022" s="350"/>
      <c r="Q1022" s="351">
        <v>1.0583956481091277E-3</v>
      </c>
      <c r="R1022" s="352">
        <f t="shared" si="164"/>
        <v>0.2</v>
      </c>
      <c r="T1022" s="226">
        <f t="shared" si="160"/>
        <v>-20</v>
      </c>
      <c r="Y1022" s="199"/>
      <c r="Z1022" s="199"/>
    </row>
    <row r="1023" spans="1:26" s="225" customFormat="1" ht="47.25" customHeight="1" outlineLevel="7" x14ac:dyDescent="0.2">
      <c r="A1023" s="221"/>
      <c r="B1023" s="227"/>
      <c r="C1023" s="248"/>
      <c r="D1023" s="248"/>
      <c r="E1023" s="254"/>
      <c r="F1023" s="254"/>
      <c r="G1023" s="254"/>
      <c r="H1023" s="254"/>
      <c r="I1023" s="406" t="s">
        <v>160</v>
      </c>
      <c r="J1023" s="346" t="s">
        <v>257</v>
      </c>
      <c r="K1023" s="346">
        <v>100</v>
      </c>
      <c r="L1023" s="347">
        <f t="shared" si="157"/>
        <v>100</v>
      </c>
      <c r="M1023" s="348">
        <v>1</v>
      </c>
      <c r="N1023" s="353">
        <f t="shared" si="162"/>
        <v>0</v>
      </c>
      <c r="O1023" s="350">
        <v>100</v>
      </c>
      <c r="P1023" s="350"/>
      <c r="Q1023" s="351">
        <v>1.0583956481091277E-3</v>
      </c>
      <c r="R1023" s="352">
        <f t="shared" si="164"/>
        <v>1</v>
      </c>
      <c r="S1023" s="225">
        <v>100</v>
      </c>
      <c r="T1023" s="226">
        <f t="shared" si="160"/>
        <v>0</v>
      </c>
      <c r="Y1023" s="199"/>
      <c r="Z1023" s="199"/>
    </row>
    <row r="1024" spans="1:26" s="225" customFormat="1" ht="47.25" customHeight="1" outlineLevel="7" x14ac:dyDescent="0.2">
      <c r="A1024" s="221"/>
      <c r="B1024" s="227"/>
      <c r="C1024" s="248"/>
      <c r="D1024" s="248"/>
      <c r="E1024" s="254"/>
      <c r="F1024" s="254"/>
      <c r="G1024" s="254"/>
      <c r="H1024" s="254"/>
      <c r="I1024" s="406" t="s">
        <v>161</v>
      </c>
      <c r="J1024" s="346" t="s">
        <v>257</v>
      </c>
      <c r="K1024" s="346">
        <v>100</v>
      </c>
      <c r="L1024" s="347">
        <f t="shared" si="157"/>
        <v>0</v>
      </c>
      <c r="M1024" s="348">
        <v>0</v>
      </c>
      <c r="N1024" s="353">
        <f t="shared" si="162"/>
        <v>0</v>
      </c>
      <c r="O1024" s="350">
        <v>0</v>
      </c>
      <c r="P1024" s="350"/>
      <c r="Q1024" s="351">
        <v>3.3074864003410243E-3</v>
      </c>
      <c r="R1024" s="352">
        <f t="shared" si="164"/>
        <v>0</v>
      </c>
      <c r="T1024" s="226">
        <f t="shared" si="160"/>
        <v>0</v>
      </c>
      <c r="Y1024" s="199"/>
      <c r="Z1024" s="199"/>
    </row>
    <row r="1025" spans="1:26" s="225" customFormat="1" ht="47.25" customHeight="1" outlineLevel="7" x14ac:dyDescent="0.2">
      <c r="A1025" s="221"/>
      <c r="B1025" s="227"/>
      <c r="C1025" s="248"/>
      <c r="D1025" s="248"/>
      <c r="E1025" s="254"/>
      <c r="F1025" s="254"/>
      <c r="G1025" s="254"/>
      <c r="H1025" s="254"/>
      <c r="I1025" s="406" t="s">
        <v>162</v>
      </c>
      <c r="J1025" s="346" t="s">
        <v>257</v>
      </c>
      <c r="K1025" s="346">
        <v>100</v>
      </c>
      <c r="L1025" s="347">
        <f t="shared" si="157"/>
        <v>0</v>
      </c>
      <c r="M1025" s="348">
        <v>0</v>
      </c>
      <c r="N1025" s="353">
        <f t="shared" si="162"/>
        <v>0</v>
      </c>
      <c r="O1025" s="350">
        <v>0</v>
      </c>
      <c r="P1025" s="350"/>
      <c r="Q1025" s="351">
        <v>1.7198929281773323E-3</v>
      </c>
      <c r="R1025" s="352">
        <f t="shared" si="164"/>
        <v>0</v>
      </c>
      <c r="T1025" s="226">
        <f t="shared" si="160"/>
        <v>0</v>
      </c>
      <c r="Y1025" s="199"/>
      <c r="Z1025" s="199"/>
    </row>
    <row r="1026" spans="1:26" s="225" customFormat="1" ht="47.25" customHeight="1" outlineLevel="7" x14ac:dyDescent="0.2">
      <c r="A1026" s="221"/>
      <c r="B1026" s="227"/>
      <c r="C1026" s="248"/>
      <c r="D1026" s="248"/>
      <c r="E1026" s="254"/>
      <c r="F1026" s="254"/>
      <c r="G1026" s="254"/>
      <c r="H1026" s="254"/>
      <c r="I1026" s="406" t="s">
        <v>34</v>
      </c>
      <c r="J1026" s="346" t="s">
        <v>257</v>
      </c>
      <c r="K1026" s="346">
        <v>100</v>
      </c>
      <c r="L1026" s="347">
        <f t="shared" si="157"/>
        <v>20</v>
      </c>
      <c r="M1026" s="348">
        <v>0.2</v>
      </c>
      <c r="N1026" s="353">
        <f t="shared" si="162"/>
        <v>0</v>
      </c>
      <c r="O1026" s="350">
        <v>20</v>
      </c>
      <c r="P1026" s="350"/>
      <c r="Q1026" s="351">
        <v>1.5875934721636914E-3</v>
      </c>
      <c r="R1026" s="352">
        <f t="shared" si="164"/>
        <v>0.2</v>
      </c>
      <c r="T1026" s="226">
        <f t="shared" si="160"/>
        <v>-20</v>
      </c>
      <c r="Y1026" s="199"/>
      <c r="Z1026" s="199"/>
    </row>
    <row r="1027" spans="1:26" s="225" customFormat="1" ht="47.25" customHeight="1" outlineLevel="7" x14ac:dyDescent="0.2">
      <c r="A1027" s="221"/>
      <c r="B1027" s="227"/>
      <c r="C1027" s="248"/>
      <c r="D1027" s="248"/>
      <c r="E1027" s="254"/>
      <c r="F1027" s="254"/>
      <c r="G1027" s="254"/>
      <c r="H1027" s="254"/>
      <c r="I1027" s="406" t="s">
        <v>35</v>
      </c>
      <c r="J1027" s="346" t="s">
        <v>257</v>
      </c>
      <c r="K1027" s="346">
        <v>100</v>
      </c>
      <c r="L1027" s="347">
        <f t="shared" si="157"/>
        <v>100</v>
      </c>
      <c r="M1027" s="348">
        <v>1</v>
      </c>
      <c r="N1027" s="424">
        <v>0</v>
      </c>
      <c r="O1027" s="350">
        <v>100.00006614972801</v>
      </c>
      <c r="P1027" s="350"/>
      <c r="Q1027" s="351">
        <v>6.6149728006820483E-5</v>
      </c>
      <c r="R1027" s="352">
        <f t="shared" si="164"/>
        <v>1.0000006614972801</v>
      </c>
      <c r="S1027" s="225">
        <v>100</v>
      </c>
      <c r="T1027" s="226">
        <f t="shared" si="160"/>
        <v>-6.6149728013442655E-5</v>
      </c>
      <c r="Y1027" s="199"/>
      <c r="Z1027" s="199"/>
    </row>
    <row r="1028" spans="1:26" s="225" customFormat="1" ht="47.25" customHeight="1" outlineLevel="3" x14ac:dyDescent="0.2">
      <c r="A1028" s="221"/>
      <c r="B1028" s="227"/>
      <c r="C1028" s="248"/>
      <c r="D1028" s="248"/>
      <c r="E1028" s="254"/>
      <c r="F1028" s="254"/>
      <c r="G1028" s="254"/>
      <c r="H1028" s="254"/>
      <c r="I1028" s="405" t="s">
        <v>56</v>
      </c>
      <c r="J1028" s="340" t="s">
        <v>444</v>
      </c>
      <c r="K1028" s="340"/>
      <c r="L1028" s="341">
        <f t="shared" si="157"/>
        <v>0</v>
      </c>
      <c r="M1028" s="342">
        <v>4.8899999999999999E-2</v>
      </c>
      <c r="N1028" s="340">
        <f t="shared" si="162"/>
        <v>0</v>
      </c>
      <c r="O1028" s="343"/>
      <c r="P1028" s="343"/>
      <c r="Q1028" s="344">
        <v>0.10221401063789579</v>
      </c>
      <c r="R1028" s="345">
        <f>(R1029*Q1029+R1107*Q1107)/Q1028</f>
        <v>5.227354132803317E-2</v>
      </c>
      <c r="T1028" s="226">
        <f t="shared" si="160"/>
        <v>0</v>
      </c>
      <c r="Y1028" s="199"/>
      <c r="Z1028" s="199"/>
    </row>
    <row r="1029" spans="1:26" s="225" customFormat="1" ht="47.25" customHeight="1" outlineLevel="4" x14ac:dyDescent="0.2">
      <c r="A1029" s="221"/>
      <c r="B1029" s="227"/>
      <c r="C1029" s="248"/>
      <c r="D1029" s="248"/>
      <c r="E1029" s="254"/>
      <c r="F1029" s="265"/>
      <c r="G1029" s="265"/>
      <c r="H1029" s="265"/>
      <c r="I1029" s="408" t="s">
        <v>57</v>
      </c>
      <c r="J1029" s="359"/>
      <c r="K1029" s="359"/>
      <c r="L1029" s="360">
        <f t="shared" si="157"/>
        <v>0</v>
      </c>
      <c r="M1029" s="361">
        <v>4.9399999999999999E-2</v>
      </c>
      <c r="N1029" s="359">
        <f t="shared" si="162"/>
        <v>0</v>
      </c>
      <c r="O1029" s="362"/>
      <c r="P1029" s="362"/>
      <c r="Q1029" s="363">
        <v>0.10116955021692456</v>
      </c>
      <c r="R1029" s="364">
        <f>(R1030*Q1030+R1059*Q1059)/Q1029</f>
        <v>5.2813206127017329E-2</v>
      </c>
      <c r="T1029" s="226">
        <f t="shared" si="160"/>
        <v>0</v>
      </c>
      <c r="Y1029" s="199"/>
      <c r="Z1029" s="199"/>
    </row>
    <row r="1030" spans="1:26" s="225" customFormat="1" ht="47.25" customHeight="1" outlineLevel="5" x14ac:dyDescent="0.2">
      <c r="A1030" s="221"/>
      <c r="B1030" s="227"/>
      <c r="C1030" s="248"/>
      <c r="D1030" s="248"/>
      <c r="E1030" s="254"/>
      <c r="F1030" s="265"/>
      <c r="G1030" s="270"/>
      <c r="H1030" s="270"/>
      <c r="I1030" s="409" t="s">
        <v>58</v>
      </c>
      <c r="J1030" s="365"/>
      <c r="K1030" s="365"/>
      <c r="L1030" s="366">
        <f t="shared" si="157"/>
        <v>0</v>
      </c>
      <c r="M1030" s="367">
        <v>6.6900000000000001E-2</v>
      </c>
      <c r="N1030" s="365">
        <f t="shared" si="162"/>
        <v>0</v>
      </c>
      <c r="O1030" s="368"/>
      <c r="P1030" s="368"/>
      <c r="Q1030" s="369">
        <v>3.5409689170514742E-2</v>
      </c>
      <c r="R1030" s="370">
        <f>(R1031*Q1031+R1038*Q1038+R1045*Q1045+R1052*Q1052)/Q1030</f>
        <v>7.6608802027737191E-2</v>
      </c>
      <c r="T1030" s="226">
        <f t="shared" si="160"/>
        <v>0</v>
      </c>
      <c r="Y1030" s="199"/>
      <c r="Z1030" s="199"/>
    </row>
    <row r="1031" spans="1:26" s="225" customFormat="1" ht="47.25" customHeight="1" outlineLevel="6" x14ac:dyDescent="0.2">
      <c r="A1031" s="221"/>
      <c r="B1031" s="227"/>
      <c r="C1031" s="248"/>
      <c r="D1031" s="248"/>
      <c r="E1031" s="254"/>
      <c r="F1031" s="265"/>
      <c r="G1031" s="270"/>
      <c r="H1031" s="278"/>
      <c r="I1031" s="412" t="s">
        <v>59</v>
      </c>
      <c r="J1031" s="379"/>
      <c r="K1031" s="379"/>
      <c r="L1031" s="380">
        <f t="shared" si="157"/>
        <v>0</v>
      </c>
      <c r="M1031" s="381">
        <v>0.12280000000000001</v>
      </c>
      <c r="N1031" s="379">
        <f t="shared" si="162"/>
        <v>0</v>
      </c>
      <c r="O1031" s="386"/>
      <c r="P1031" s="386"/>
      <c r="Q1031" s="383">
        <v>3.8887085581293594E-3</v>
      </c>
      <c r="R1031" s="384">
        <f>SUMPRODUCT(R1032:R1037,Q1032:Q1037)/Q1031</f>
        <v>0.21123594594594594</v>
      </c>
      <c r="T1031" s="226">
        <f t="shared" si="160"/>
        <v>0</v>
      </c>
      <c r="Y1031" s="199"/>
      <c r="Z1031" s="199"/>
    </row>
    <row r="1032" spans="1:26" s="225" customFormat="1" ht="47.25" customHeight="1" outlineLevel="7" x14ac:dyDescent="0.2">
      <c r="A1032" s="221"/>
      <c r="B1032" s="227"/>
      <c r="C1032" s="248"/>
      <c r="D1032" s="248"/>
      <c r="E1032" s="254"/>
      <c r="F1032" s="265"/>
      <c r="G1032" s="270"/>
      <c r="H1032" s="278"/>
      <c r="I1032" s="407" t="s">
        <v>60</v>
      </c>
      <c r="J1032" s="354" t="s">
        <v>261</v>
      </c>
      <c r="K1032" s="354">
        <v>4934</v>
      </c>
      <c r="L1032" s="355">
        <f t="shared" si="157"/>
        <v>1136.3002000000001</v>
      </c>
      <c r="M1032" s="356">
        <v>0.2303</v>
      </c>
      <c r="N1032" s="355">
        <f>+O1032-L1032</f>
        <v>296.69979999999987</v>
      </c>
      <c r="O1032" s="350">
        <v>1433</v>
      </c>
      <c r="P1032" s="350"/>
      <c r="Q1032" s="385">
        <v>1.9443542790646798E-4</v>
      </c>
      <c r="R1032" s="352">
        <v>0.2303</v>
      </c>
      <c r="S1032" s="225">
        <v>600</v>
      </c>
      <c r="T1032" s="226">
        <f t="shared" si="160"/>
        <v>-833</v>
      </c>
      <c r="Y1032" s="199"/>
      <c r="Z1032" s="199"/>
    </row>
    <row r="1033" spans="1:26" s="225" customFormat="1" ht="47.25" customHeight="1" outlineLevel="7" x14ac:dyDescent="0.2">
      <c r="A1033" s="221"/>
      <c r="B1033" s="227"/>
      <c r="C1033" s="248"/>
      <c r="D1033" s="248"/>
      <c r="E1033" s="254"/>
      <c r="F1033" s="265"/>
      <c r="G1033" s="270"/>
      <c r="H1033" s="278"/>
      <c r="I1033" s="407" t="s">
        <v>61</v>
      </c>
      <c r="J1033" s="354" t="s">
        <v>261</v>
      </c>
      <c r="K1033" s="354">
        <v>1480</v>
      </c>
      <c r="L1033" s="355">
        <f t="shared" si="157"/>
        <v>216.82</v>
      </c>
      <c r="M1033" s="356">
        <v>0.14649999999999999</v>
      </c>
      <c r="N1033" s="355">
        <f t="shared" ref="N1033:N1037" si="165">+O1033-L1033</f>
        <v>350.18</v>
      </c>
      <c r="O1033" s="350">
        <v>567</v>
      </c>
      <c r="P1033" s="350"/>
      <c r="Q1033" s="385">
        <v>1.3610479953452758E-3</v>
      </c>
      <c r="R1033" s="352">
        <v>0.14649999999999999</v>
      </c>
      <c r="T1033" s="226">
        <f t="shared" si="160"/>
        <v>-567</v>
      </c>
      <c r="Y1033" s="199"/>
      <c r="Z1033" s="199"/>
    </row>
    <row r="1034" spans="1:26" s="225" customFormat="1" ht="47.25" customHeight="1" outlineLevel="7" x14ac:dyDescent="0.2">
      <c r="A1034" s="221"/>
      <c r="B1034" s="227"/>
      <c r="C1034" s="248"/>
      <c r="D1034" s="248"/>
      <c r="E1034" s="254"/>
      <c r="F1034" s="265"/>
      <c r="G1034" s="270"/>
      <c r="H1034" s="278"/>
      <c r="I1034" s="406" t="s">
        <v>62</v>
      </c>
      <c r="J1034" s="346" t="s">
        <v>261</v>
      </c>
      <c r="K1034" s="346">
        <v>1480</v>
      </c>
      <c r="L1034" s="347">
        <f t="shared" si="157"/>
        <v>0</v>
      </c>
      <c r="M1034" s="348">
        <v>0</v>
      </c>
      <c r="N1034" s="355">
        <f t="shared" si="165"/>
        <v>374</v>
      </c>
      <c r="O1034" s="350">
        <v>374</v>
      </c>
      <c r="P1034" s="350"/>
      <c r="Q1034" s="385">
        <v>1.3610479953452758E-3</v>
      </c>
      <c r="R1034" s="352">
        <f>O1034/K1034</f>
        <v>0.25270270270270268</v>
      </c>
      <c r="T1034" s="226">
        <f t="shared" si="160"/>
        <v>-374</v>
      </c>
      <c r="Y1034" s="199"/>
      <c r="Z1034" s="199"/>
    </row>
    <row r="1035" spans="1:26" s="225" customFormat="1" ht="47.25" customHeight="1" outlineLevel="7" x14ac:dyDescent="0.2">
      <c r="A1035" s="221"/>
      <c r="B1035" s="227"/>
      <c r="C1035" s="248"/>
      <c r="D1035" s="248"/>
      <c r="E1035" s="254"/>
      <c r="F1035" s="265"/>
      <c r="G1035" s="270"/>
      <c r="H1035" s="278"/>
      <c r="I1035" s="406" t="s">
        <v>63</v>
      </c>
      <c r="J1035" s="346" t="s">
        <v>261</v>
      </c>
      <c r="K1035" s="346">
        <v>1480</v>
      </c>
      <c r="L1035" s="347">
        <f t="shared" si="157"/>
        <v>0</v>
      </c>
      <c r="M1035" s="348">
        <v>0</v>
      </c>
      <c r="N1035" s="355">
        <f t="shared" si="165"/>
        <v>0</v>
      </c>
      <c r="O1035" s="350">
        <v>0</v>
      </c>
      <c r="P1035" s="350"/>
      <c r="Q1035" s="385">
        <v>1.9443542790646798E-4</v>
      </c>
      <c r="R1035" s="352">
        <f>O1035/K1035</f>
        <v>0</v>
      </c>
      <c r="T1035" s="226">
        <f t="shared" si="160"/>
        <v>0</v>
      </c>
      <c r="Y1035" s="199"/>
      <c r="Z1035" s="199"/>
    </row>
    <row r="1036" spans="1:26" s="225" customFormat="1" ht="47.25" customHeight="1" outlineLevel="7" x14ac:dyDescent="0.2">
      <c r="A1036" s="221"/>
      <c r="B1036" s="227"/>
      <c r="C1036" s="248"/>
      <c r="D1036" s="248"/>
      <c r="E1036" s="254"/>
      <c r="F1036" s="265"/>
      <c r="G1036" s="270"/>
      <c r="H1036" s="278"/>
      <c r="I1036" s="406" t="s">
        <v>64</v>
      </c>
      <c r="J1036" s="346" t="s">
        <v>261</v>
      </c>
      <c r="K1036" s="346">
        <v>1480</v>
      </c>
      <c r="L1036" s="347">
        <f t="shared" si="157"/>
        <v>0</v>
      </c>
      <c r="M1036" s="348">
        <v>0</v>
      </c>
      <c r="N1036" s="355">
        <f t="shared" si="165"/>
        <v>0</v>
      </c>
      <c r="O1036" s="350">
        <v>0</v>
      </c>
      <c r="P1036" s="350"/>
      <c r="Q1036" s="385">
        <v>1.9443542790646798E-4</v>
      </c>
      <c r="R1036" s="352">
        <f>O1036/K1036</f>
        <v>0</v>
      </c>
      <c r="T1036" s="226">
        <f t="shared" si="160"/>
        <v>0</v>
      </c>
      <c r="Y1036" s="199"/>
      <c r="Z1036" s="199"/>
    </row>
    <row r="1037" spans="1:26" s="225" customFormat="1" ht="47.25" customHeight="1" outlineLevel="7" x14ac:dyDescent="0.2">
      <c r="A1037" s="221"/>
      <c r="B1037" s="227"/>
      <c r="C1037" s="248"/>
      <c r="D1037" s="248"/>
      <c r="E1037" s="254"/>
      <c r="F1037" s="265"/>
      <c r="G1037" s="270"/>
      <c r="H1037" s="278"/>
      <c r="I1037" s="406" t="s">
        <v>51</v>
      </c>
      <c r="J1037" s="346" t="s">
        <v>257</v>
      </c>
      <c r="K1037" s="346">
        <v>100</v>
      </c>
      <c r="L1037" s="347">
        <f t="shared" si="157"/>
        <v>40</v>
      </c>
      <c r="M1037" s="348">
        <v>0.4</v>
      </c>
      <c r="N1037" s="355">
        <f t="shared" si="165"/>
        <v>0</v>
      </c>
      <c r="O1037" s="350">
        <v>40</v>
      </c>
      <c r="P1037" s="350"/>
      <c r="Q1037" s="385">
        <v>5.8330628371940389E-4</v>
      </c>
      <c r="R1037" s="352">
        <f>O1037/K1037</f>
        <v>0.4</v>
      </c>
      <c r="S1037" s="225">
        <v>40</v>
      </c>
      <c r="T1037" s="226">
        <f t="shared" si="160"/>
        <v>0</v>
      </c>
      <c r="Y1037" s="199"/>
      <c r="Z1037" s="199"/>
    </row>
    <row r="1038" spans="1:26" s="225" customFormat="1" ht="47.25" customHeight="1" outlineLevel="6" x14ac:dyDescent="0.2">
      <c r="A1038" s="221"/>
      <c r="B1038" s="227"/>
      <c r="C1038" s="248"/>
      <c r="D1038" s="248"/>
      <c r="E1038" s="254"/>
      <c r="F1038" s="265"/>
      <c r="G1038" s="270"/>
      <c r="H1038" s="278"/>
      <c r="I1038" s="412" t="s">
        <v>65</v>
      </c>
      <c r="J1038" s="379"/>
      <c r="K1038" s="379"/>
      <c r="L1038" s="380">
        <f t="shared" si="157"/>
        <v>0</v>
      </c>
      <c r="M1038" s="381">
        <v>0.06</v>
      </c>
      <c r="N1038" s="379">
        <f t="shared" si="162"/>
        <v>0</v>
      </c>
      <c r="O1038" s="386"/>
      <c r="P1038" s="386"/>
      <c r="Q1038" s="383">
        <v>2.8751202328604689E-2</v>
      </c>
      <c r="R1038" s="384">
        <f>SUMPRODUCT(R1039:R1044,Q1039:Q1044)/Q1038</f>
        <v>0.06</v>
      </c>
      <c r="T1038" s="226">
        <f t="shared" si="160"/>
        <v>0</v>
      </c>
      <c r="Y1038" s="199"/>
      <c r="Z1038" s="199"/>
    </row>
    <row r="1039" spans="1:26" s="225" customFormat="1" ht="47.25" customHeight="1" outlineLevel="7" x14ac:dyDescent="0.2">
      <c r="A1039" s="221"/>
      <c r="B1039" s="227"/>
      <c r="C1039" s="248"/>
      <c r="D1039" s="248"/>
      <c r="E1039" s="254"/>
      <c r="F1039" s="265"/>
      <c r="G1039" s="270"/>
      <c r="H1039" s="278"/>
      <c r="I1039" s="407" t="s">
        <v>60</v>
      </c>
      <c r="J1039" s="354" t="s">
        <v>261</v>
      </c>
      <c r="K1039" s="354">
        <v>36676</v>
      </c>
      <c r="L1039" s="355">
        <f t="shared" si="157"/>
        <v>0</v>
      </c>
      <c r="M1039" s="356">
        <v>0</v>
      </c>
      <c r="N1039" s="357">
        <f t="shared" si="162"/>
        <v>0</v>
      </c>
      <c r="O1039" s="350">
        <v>0</v>
      </c>
      <c r="P1039" s="350"/>
      <c r="Q1039" s="385">
        <v>1.4375601164302344E-3</v>
      </c>
      <c r="R1039" s="352">
        <f t="shared" ref="R1039:R1044" si="166">O1039/K1039</f>
        <v>0</v>
      </c>
      <c r="T1039" s="226">
        <f t="shared" si="160"/>
        <v>0</v>
      </c>
      <c r="Y1039" s="199"/>
      <c r="Z1039" s="199"/>
    </row>
    <row r="1040" spans="1:26" s="225" customFormat="1" ht="47.25" customHeight="1" outlineLevel="7" x14ac:dyDescent="0.2">
      <c r="A1040" s="221"/>
      <c r="B1040" s="227"/>
      <c r="C1040" s="248"/>
      <c r="D1040" s="248"/>
      <c r="E1040" s="254"/>
      <c r="F1040" s="265"/>
      <c r="G1040" s="270"/>
      <c r="H1040" s="278"/>
      <c r="I1040" s="407" t="s">
        <v>61</v>
      </c>
      <c r="J1040" s="354" t="s">
        <v>261</v>
      </c>
      <c r="K1040" s="354">
        <v>11003</v>
      </c>
      <c r="L1040" s="355">
        <f t="shared" si="157"/>
        <v>0</v>
      </c>
      <c r="M1040" s="356">
        <v>0</v>
      </c>
      <c r="N1040" s="357">
        <f t="shared" si="162"/>
        <v>0</v>
      </c>
      <c r="O1040" s="350">
        <v>0</v>
      </c>
      <c r="P1040" s="350"/>
      <c r="Q1040" s="385">
        <v>1.0062920815011641E-2</v>
      </c>
      <c r="R1040" s="352">
        <f t="shared" si="166"/>
        <v>0</v>
      </c>
      <c r="T1040" s="226">
        <f t="shared" si="160"/>
        <v>0</v>
      </c>
      <c r="Y1040" s="199"/>
      <c r="Z1040" s="199"/>
    </row>
    <row r="1041" spans="1:26" s="225" customFormat="1" ht="47.25" customHeight="1" outlineLevel="7" x14ac:dyDescent="0.2">
      <c r="A1041" s="221"/>
      <c r="B1041" s="227"/>
      <c r="C1041" s="248"/>
      <c r="D1041" s="248"/>
      <c r="E1041" s="254"/>
      <c r="F1041" s="265"/>
      <c r="G1041" s="270"/>
      <c r="H1041" s="278"/>
      <c r="I1041" s="406" t="s">
        <v>62</v>
      </c>
      <c r="J1041" s="346" t="s">
        <v>261</v>
      </c>
      <c r="K1041" s="346">
        <v>11003</v>
      </c>
      <c r="L1041" s="347">
        <f t="shared" ref="L1041:L1104" si="167">M1041*K1041</f>
        <v>0</v>
      </c>
      <c r="M1041" s="348">
        <v>0</v>
      </c>
      <c r="N1041" s="353">
        <f t="shared" si="162"/>
        <v>0</v>
      </c>
      <c r="O1041" s="350">
        <v>0</v>
      </c>
      <c r="P1041" s="350"/>
      <c r="Q1041" s="385">
        <v>1.0062920815011641E-2</v>
      </c>
      <c r="R1041" s="352">
        <f t="shared" si="166"/>
        <v>0</v>
      </c>
      <c r="T1041" s="226">
        <f t="shared" si="160"/>
        <v>0</v>
      </c>
      <c r="Y1041" s="199"/>
      <c r="Z1041" s="199"/>
    </row>
    <row r="1042" spans="1:26" s="225" customFormat="1" ht="47.25" customHeight="1" outlineLevel="7" x14ac:dyDescent="0.2">
      <c r="A1042" s="221"/>
      <c r="B1042" s="227"/>
      <c r="C1042" s="248"/>
      <c r="D1042" s="248"/>
      <c r="E1042" s="254"/>
      <c r="F1042" s="265"/>
      <c r="G1042" s="270"/>
      <c r="H1042" s="278"/>
      <c r="I1042" s="406" t="s">
        <v>63</v>
      </c>
      <c r="J1042" s="346" t="s">
        <v>261</v>
      </c>
      <c r="K1042" s="346">
        <v>11003</v>
      </c>
      <c r="L1042" s="347">
        <f t="shared" si="167"/>
        <v>0</v>
      </c>
      <c r="M1042" s="348">
        <v>0</v>
      </c>
      <c r="N1042" s="353">
        <f t="shared" si="162"/>
        <v>0</v>
      </c>
      <c r="O1042" s="350">
        <v>0</v>
      </c>
      <c r="P1042" s="350"/>
      <c r="Q1042" s="385">
        <v>1.4375601164302344E-3</v>
      </c>
      <c r="R1042" s="352">
        <f t="shared" si="166"/>
        <v>0</v>
      </c>
      <c r="T1042" s="226">
        <f t="shared" si="160"/>
        <v>0</v>
      </c>
      <c r="Y1042" s="199"/>
      <c r="Z1042" s="199"/>
    </row>
    <row r="1043" spans="1:26" s="225" customFormat="1" ht="47.25" customHeight="1" outlineLevel="7" x14ac:dyDescent="0.2">
      <c r="A1043" s="221"/>
      <c r="B1043" s="227"/>
      <c r="C1043" s="248"/>
      <c r="D1043" s="248"/>
      <c r="E1043" s="254"/>
      <c r="F1043" s="265"/>
      <c r="G1043" s="270"/>
      <c r="H1043" s="278"/>
      <c r="I1043" s="406" t="s">
        <v>64</v>
      </c>
      <c r="J1043" s="346" t="s">
        <v>261</v>
      </c>
      <c r="K1043" s="346">
        <v>11003</v>
      </c>
      <c r="L1043" s="347">
        <f t="shared" si="167"/>
        <v>0</v>
      </c>
      <c r="M1043" s="348">
        <v>0</v>
      </c>
      <c r="N1043" s="353">
        <f t="shared" si="162"/>
        <v>0</v>
      </c>
      <c r="O1043" s="350">
        <v>0</v>
      </c>
      <c r="P1043" s="350"/>
      <c r="Q1043" s="385">
        <v>1.4375601164302344E-3</v>
      </c>
      <c r="R1043" s="352">
        <f t="shared" si="166"/>
        <v>0</v>
      </c>
      <c r="T1043" s="226">
        <f t="shared" si="160"/>
        <v>0</v>
      </c>
      <c r="Y1043" s="199"/>
      <c r="Z1043" s="199"/>
    </row>
    <row r="1044" spans="1:26" s="225" customFormat="1" ht="47.25" customHeight="1" outlineLevel="7" x14ac:dyDescent="0.2">
      <c r="A1044" s="221"/>
      <c r="B1044" s="227"/>
      <c r="C1044" s="248"/>
      <c r="D1044" s="248"/>
      <c r="E1044" s="254"/>
      <c r="F1044" s="265"/>
      <c r="G1044" s="270"/>
      <c r="H1044" s="278"/>
      <c r="I1044" s="406" t="s">
        <v>51</v>
      </c>
      <c r="J1044" s="346" t="s">
        <v>257</v>
      </c>
      <c r="K1044" s="346">
        <v>100</v>
      </c>
      <c r="L1044" s="347">
        <f t="shared" si="167"/>
        <v>40</v>
      </c>
      <c r="M1044" s="348">
        <v>0.4</v>
      </c>
      <c r="N1044" s="353">
        <f t="shared" si="162"/>
        <v>0</v>
      </c>
      <c r="O1044" s="350">
        <v>40</v>
      </c>
      <c r="P1044" s="350"/>
      <c r="Q1044" s="385">
        <v>4.3126803492907033E-3</v>
      </c>
      <c r="R1044" s="352">
        <f t="shared" si="166"/>
        <v>0.4</v>
      </c>
      <c r="S1044" s="225">
        <v>40</v>
      </c>
      <c r="T1044" s="226">
        <f t="shared" si="160"/>
        <v>0</v>
      </c>
      <c r="Y1044" s="199"/>
      <c r="Z1044" s="199"/>
    </row>
    <row r="1045" spans="1:26" s="225" customFormat="1" ht="47.25" customHeight="1" outlineLevel="6" x14ac:dyDescent="0.2">
      <c r="A1045" s="221"/>
      <c r="B1045" s="227"/>
      <c r="C1045" s="248"/>
      <c r="D1045" s="248"/>
      <c r="E1045" s="254"/>
      <c r="F1045" s="265"/>
      <c r="G1045" s="270"/>
      <c r="H1045" s="278"/>
      <c r="I1045" s="412" t="s">
        <v>233</v>
      </c>
      <c r="J1045" s="379"/>
      <c r="K1045" s="379"/>
      <c r="L1045" s="380">
        <f t="shared" si="167"/>
        <v>0</v>
      </c>
      <c r="M1045" s="381">
        <v>0.06</v>
      </c>
      <c r="N1045" s="379">
        <f t="shared" si="162"/>
        <v>0</v>
      </c>
      <c r="O1045" s="386"/>
      <c r="P1045" s="386"/>
      <c r="Q1045" s="383">
        <v>4.2549479480267967E-4</v>
      </c>
      <c r="R1045" s="384">
        <f>SUMPRODUCT(R1046:R1051,Q1046:Q1051)/Q1045</f>
        <v>6.0000000000000005E-2</v>
      </c>
      <c r="T1045" s="226">
        <f t="shared" si="160"/>
        <v>0</v>
      </c>
      <c r="Y1045" s="199"/>
      <c r="Z1045" s="199"/>
    </row>
    <row r="1046" spans="1:26" s="225" customFormat="1" ht="47.25" customHeight="1" outlineLevel="7" x14ac:dyDescent="0.2">
      <c r="A1046" s="221"/>
      <c r="B1046" s="227"/>
      <c r="C1046" s="248"/>
      <c r="D1046" s="248"/>
      <c r="E1046" s="254"/>
      <c r="F1046" s="265"/>
      <c r="G1046" s="270"/>
      <c r="H1046" s="278"/>
      <c r="I1046" s="407" t="s">
        <v>60</v>
      </c>
      <c r="J1046" s="354" t="s">
        <v>261</v>
      </c>
      <c r="K1046" s="354">
        <v>544</v>
      </c>
      <c r="L1046" s="355">
        <f t="shared" si="167"/>
        <v>0</v>
      </c>
      <c r="M1046" s="356">
        <v>0</v>
      </c>
      <c r="N1046" s="357">
        <f t="shared" si="162"/>
        <v>0</v>
      </c>
      <c r="O1046" s="350">
        <v>0</v>
      </c>
      <c r="P1046" s="350"/>
      <c r="Q1046" s="385">
        <v>2.1274739740133986E-5</v>
      </c>
      <c r="R1046" s="352">
        <f t="shared" ref="R1046:R1051" si="168">O1046/K1046</f>
        <v>0</v>
      </c>
      <c r="T1046" s="226">
        <f t="shared" si="160"/>
        <v>0</v>
      </c>
      <c r="Y1046" s="199"/>
      <c r="Z1046" s="199"/>
    </row>
    <row r="1047" spans="1:26" s="225" customFormat="1" ht="47.25" customHeight="1" outlineLevel="7" x14ac:dyDescent="0.2">
      <c r="A1047" s="221"/>
      <c r="B1047" s="227"/>
      <c r="C1047" s="248"/>
      <c r="D1047" s="248"/>
      <c r="E1047" s="254"/>
      <c r="F1047" s="265"/>
      <c r="G1047" s="270"/>
      <c r="H1047" s="278"/>
      <c r="I1047" s="407" t="s">
        <v>61</v>
      </c>
      <c r="J1047" s="354" t="s">
        <v>261</v>
      </c>
      <c r="K1047" s="354">
        <v>163</v>
      </c>
      <c r="L1047" s="355">
        <f t="shared" si="167"/>
        <v>0</v>
      </c>
      <c r="M1047" s="356">
        <v>0</v>
      </c>
      <c r="N1047" s="357">
        <f t="shared" si="162"/>
        <v>0</v>
      </c>
      <c r="O1047" s="350">
        <v>0</v>
      </c>
      <c r="P1047" s="350"/>
      <c r="Q1047" s="385">
        <v>1.4892317818093788E-4</v>
      </c>
      <c r="R1047" s="352">
        <f t="shared" si="168"/>
        <v>0</v>
      </c>
      <c r="T1047" s="226">
        <f t="shared" si="160"/>
        <v>0</v>
      </c>
      <c r="Y1047" s="199"/>
      <c r="Z1047" s="199"/>
    </row>
    <row r="1048" spans="1:26" s="225" customFormat="1" ht="47.25" customHeight="1" outlineLevel="7" x14ac:dyDescent="0.2">
      <c r="A1048" s="221"/>
      <c r="B1048" s="227"/>
      <c r="C1048" s="248"/>
      <c r="D1048" s="248"/>
      <c r="E1048" s="254"/>
      <c r="F1048" s="265"/>
      <c r="G1048" s="270"/>
      <c r="H1048" s="278"/>
      <c r="I1048" s="406" t="s">
        <v>62</v>
      </c>
      <c r="J1048" s="346" t="s">
        <v>261</v>
      </c>
      <c r="K1048" s="346">
        <v>163</v>
      </c>
      <c r="L1048" s="347">
        <f t="shared" si="167"/>
        <v>0</v>
      </c>
      <c r="M1048" s="348">
        <v>0</v>
      </c>
      <c r="N1048" s="353">
        <f t="shared" si="162"/>
        <v>0</v>
      </c>
      <c r="O1048" s="350">
        <v>0</v>
      </c>
      <c r="P1048" s="350"/>
      <c r="Q1048" s="385">
        <v>1.4892317818093788E-4</v>
      </c>
      <c r="R1048" s="352">
        <f t="shared" si="168"/>
        <v>0</v>
      </c>
      <c r="T1048" s="226">
        <f t="shared" si="160"/>
        <v>0</v>
      </c>
      <c r="Y1048" s="199"/>
      <c r="Z1048" s="199"/>
    </row>
    <row r="1049" spans="1:26" s="225" customFormat="1" ht="47.25" customHeight="1" outlineLevel="7" x14ac:dyDescent="0.2">
      <c r="A1049" s="221"/>
      <c r="B1049" s="227"/>
      <c r="C1049" s="248"/>
      <c r="D1049" s="248"/>
      <c r="E1049" s="254"/>
      <c r="F1049" s="265"/>
      <c r="G1049" s="270"/>
      <c r="H1049" s="278"/>
      <c r="I1049" s="406" t="s">
        <v>63</v>
      </c>
      <c r="J1049" s="346" t="s">
        <v>261</v>
      </c>
      <c r="K1049" s="346">
        <v>163</v>
      </c>
      <c r="L1049" s="347">
        <f t="shared" si="167"/>
        <v>0</v>
      </c>
      <c r="M1049" s="348">
        <v>0</v>
      </c>
      <c r="N1049" s="353">
        <f t="shared" si="162"/>
        <v>0</v>
      </c>
      <c r="O1049" s="350">
        <v>0</v>
      </c>
      <c r="P1049" s="350"/>
      <c r="Q1049" s="385">
        <v>2.1274739740133986E-5</v>
      </c>
      <c r="R1049" s="352">
        <f t="shared" si="168"/>
        <v>0</v>
      </c>
      <c r="T1049" s="226">
        <f t="shared" si="160"/>
        <v>0</v>
      </c>
      <c r="Y1049" s="199"/>
      <c r="Z1049" s="199"/>
    </row>
    <row r="1050" spans="1:26" s="225" customFormat="1" ht="47.25" customHeight="1" outlineLevel="7" x14ac:dyDescent="0.2">
      <c r="A1050" s="221"/>
      <c r="B1050" s="227"/>
      <c r="C1050" s="248"/>
      <c r="D1050" s="248"/>
      <c r="E1050" s="254"/>
      <c r="F1050" s="265"/>
      <c r="G1050" s="270"/>
      <c r="H1050" s="278"/>
      <c r="I1050" s="406" t="s">
        <v>64</v>
      </c>
      <c r="J1050" s="346" t="s">
        <v>261</v>
      </c>
      <c r="K1050" s="346">
        <v>163</v>
      </c>
      <c r="L1050" s="347">
        <f t="shared" si="167"/>
        <v>0</v>
      </c>
      <c r="M1050" s="348">
        <v>0</v>
      </c>
      <c r="N1050" s="353">
        <f t="shared" si="162"/>
        <v>0</v>
      </c>
      <c r="O1050" s="350">
        <v>0</v>
      </c>
      <c r="P1050" s="350"/>
      <c r="Q1050" s="385">
        <v>2.1274739740133986E-5</v>
      </c>
      <c r="R1050" s="352">
        <f t="shared" si="168"/>
        <v>0</v>
      </c>
      <c r="T1050" s="226">
        <f t="shared" si="160"/>
        <v>0</v>
      </c>
      <c r="Y1050" s="199"/>
      <c r="Z1050" s="199"/>
    </row>
    <row r="1051" spans="1:26" s="225" customFormat="1" ht="47.25" customHeight="1" outlineLevel="7" x14ac:dyDescent="0.2">
      <c r="A1051" s="221"/>
      <c r="B1051" s="227"/>
      <c r="C1051" s="248"/>
      <c r="D1051" s="248"/>
      <c r="E1051" s="254"/>
      <c r="F1051" s="265"/>
      <c r="G1051" s="270"/>
      <c r="H1051" s="278"/>
      <c r="I1051" s="406" t="s">
        <v>51</v>
      </c>
      <c r="J1051" s="346" t="s">
        <v>257</v>
      </c>
      <c r="K1051" s="346">
        <v>100</v>
      </c>
      <c r="L1051" s="347">
        <f t="shared" si="167"/>
        <v>40</v>
      </c>
      <c r="M1051" s="348">
        <v>0.4</v>
      </c>
      <c r="N1051" s="353">
        <f t="shared" si="162"/>
        <v>0</v>
      </c>
      <c r="O1051" s="350">
        <v>40</v>
      </c>
      <c r="P1051" s="350"/>
      <c r="Q1051" s="385">
        <v>6.3824219220401954E-5</v>
      </c>
      <c r="R1051" s="352">
        <f t="shared" si="168"/>
        <v>0.4</v>
      </c>
      <c r="S1051" s="225">
        <v>40</v>
      </c>
      <c r="T1051" s="226">
        <f t="shared" si="160"/>
        <v>0</v>
      </c>
      <c r="Y1051" s="199"/>
      <c r="Z1051" s="199"/>
    </row>
    <row r="1052" spans="1:26" s="225" customFormat="1" ht="47.25" customHeight="1" outlineLevel="6" x14ac:dyDescent="0.2">
      <c r="A1052" s="221"/>
      <c r="B1052" s="227"/>
      <c r="C1052" s="248"/>
      <c r="D1052" s="248"/>
      <c r="E1052" s="254"/>
      <c r="F1052" s="265"/>
      <c r="G1052" s="270"/>
      <c r="H1052" s="278"/>
      <c r="I1052" s="412" t="s">
        <v>441</v>
      </c>
      <c r="J1052" s="379"/>
      <c r="K1052" s="379"/>
      <c r="L1052" s="380">
        <f t="shared" si="167"/>
        <v>0</v>
      </c>
      <c r="M1052" s="381">
        <v>0.06</v>
      </c>
      <c r="N1052" s="379">
        <f t="shared" si="162"/>
        <v>0</v>
      </c>
      <c r="O1052" s="386"/>
      <c r="P1052" s="386"/>
      <c r="Q1052" s="383">
        <v>2.3442834889780104E-3</v>
      </c>
      <c r="R1052" s="384">
        <f>SUMPRODUCT(R1053:R1058,Q1053:Q1058)/Q1052</f>
        <v>5.9999999999999991E-2</v>
      </c>
      <c r="T1052" s="226">
        <f t="shared" si="160"/>
        <v>0</v>
      </c>
      <c r="Y1052" s="199"/>
      <c r="Z1052" s="199"/>
    </row>
    <row r="1053" spans="1:26" s="225" customFormat="1" ht="47.25" customHeight="1" outlineLevel="7" x14ac:dyDescent="0.2">
      <c r="A1053" s="221"/>
      <c r="B1053" s="227"/>
      <c r="C1053" s="248"/>
      <c r="D1053" s="248"/>
      <c r="E1053" s="254"/>
      <c r="F1053" s="265"/>
      <c r="G1053" s="270"/>
      <c r="H1053" s="278"/>
      <c r="I1053" s="407" t="s">
        <v>60</v>
      </c>
      <c r="J1053" s="354" t="s">
        <v>261</v>
      </c>
      <c r="K1053" s="354">
        <v>578</v>
      </c>
      <c r="L1053" s="355">
        <f t="shared" si="167"/>
        <v>0</v>
      </c>
      <c r="M1053" s="356">
        <v>0</v>
      </c>
      <c r="N1053" s="357">
        <f t="shared" si="162"/>
        <v>0</v>
      </c>
      <c r="O1053" s="350">
        <v>0</v>
      </c>
      <c r="P1053" s="350"/>
      <c r="Q1053" s="385">
        <v>1.1721417444890052E-4</v>
      </c>
      <c r="R1053" s="352">
        <f t="shared" ref="R1053:R1058" si="169">O1053/K1053</f>
        <v>0</v>
      </c>
      <c r="T1053" s="226">
        <f t="shared" si="160"/>
        <v>0</v>
      </c>
      <c r="Y1053" s="199"/>
      <c r="Z1053" s="199"/>
    </row>
    <row r="1054" spans="1:26" s="225" customFormat="1" ht="47.25" customHeight="1" outlineLevel="7" x14ac:dyDescent="0.2">
      <c r="A1054" s="221"/>
      <c r="B1054" s="227"/>
      <c r="C1054" s="248"/>
      <c r="D1054" s="248"/>
      <c r="E1054" s="254"/>
      <c r="F1054" s="265"/>
      <c r="G1054" s="270"/>
      <c r="H1054" s="278"/>
      <c r="I1054" s="407" t="s">
        <v>61</v>
      </c>
      <c r="J1054" s="354" t="s">
        <v>261</v>
      </c>
      <c r="K1054" s="354">
        <v>173</v>
      </c>
      <c r="L1054" s="355">
        <f t="shared" si="167"/>
        <v>0</v>
      </c>
      <c r="M1054" s="356">
        <v>0</v>
      </c>
      <c r="N1054" s="357">
        <f t="shared" si="162"/>
        <v>0</v>
      </c>
      <c r="O1054" s="350">
        <v>0</v>
      </c>
      <c r="P1054" s="350"/>
      <c r="Q1054" s="385">
        <v>8.2049922114230361E-4</v>
      </c>
      <c r="R1054" s="352">
        <f t="shared" si="169"/>
        <v>0</v>
      </c>
      <c r="T1054" s="226">
        <f t="shared" si="160"/>
        <v>0</v>
      </c>
      <c r="Y1054" s="199"/>
      <c r="Z1054" s="199"/>
    </row>
    <row r="1055" spans="1:26" s="225" customFormat="1" ht="47.25" customHeight="1" outlineLevel="7" x14ac:dyDescent="0.2">
      <c r="A1055" s="221"/>
      <c r="B1055" s="227"/>
      <c r="C1055" s="248"/>
      <c r="D1055" s="248"/>
      <c r="E1055" s="254"/>
      <c r="F1055" s="265"/>
      <c r="G1055" s="270"/>
      <c r="H1055" s="278"/>
      <c r="I1055" s="406" t="s">
        <v>62</v>
      </c>
      <c r="J1055" s="346" t="s">
        <v>261</v>
      </c>
      <c r="K1055" s="346">
        <v>173</v>
      </c>
      <c r="L1055" s="347">
        <f t="shared" si="167"/>
        <v>0</v>
      </c>
      <c r="M1055" s="348">
        <v>0</v>
      </c>
      <c r="N1055" s="353">
        <f t="shared" si="162"/>
        <v>0</v>
      </c>
      <c r="O1055" s="350">
        <v>0</v>
      </c>
      <c r="P1055" s="350"/>
      <c r="Q1055" s="385">
        <v>8.2049922114230361E-4</v>
      </c>
      <c r="R1055" s="352">
        <f t="shared" si="169"/>
        <v>0</v>
      </c>
      <c r="T1055" s="226">
        <f t="shared" si="160"/>
        <v>0</v>
      </c>
      <c r="Y1055" s="199"/>
      <c r="Z1055" s="199"/>
    </row>
    <row r="1056" spans="1:26" s="225" customFormat="1" ht="47.25" customHeight="1" outlineLevel="7" x14ac:dyDescent="0.2">
      <c r="A1056" s="221"/>
      <c r="B1056" s="227"/>
      <c r="C1056" s="248"/>
      <c r="D1056" s="248"/>
      <c r="E1056" s="254"/>
      <c r="F1056" s="265"/>
      <c r="G1056" s="270"/>
      <c r="H1056" s="278"/>
      <c r="I1056" s="406" t="s">
        <v>63</v>
      </c>
      <c r="J1056" s="346" t="s">
        <v>261</v>
      </c>
      <c r="K1056" s="346">
        <v>173</v>
      </c>
      <c r="L1056" s="347">
        <f t="shared" si="167"/>
        <v>0</v>
      </c>
      <c r="M1056" s="348">
        <v>0</v>
      </c>
      <c r="N1056" s="353">
        <f t="shared" si="162"/>
        <v>0</v>
      </c>
      <c r="O1056" s="350">
        <v>0</v>
      </c>
      <c r="P1056" s="350"/>
      <c r="Q1056" s="385">
        <v>1.1721417444890052E-4</v>
      </c>
      <c r="R1056" s="352">
        <f t="shared" si="169"/>
        <v>0</v>
      </c>
      <c r="T1056" s="226">
        <f t="shared" si="160"/>
        <v>0</v>
      </c>
      <c r="Y1056" s="199"/>
      <c r="Z1056" s="199"/>
    </row>
    <row r="1057" spans="1:26" s="225" customFormat="1" ht="47.25" customHeight="1" outlineLevel="7" x14ac:dyDescent="0.2">
      <c r="A1057" s="221"/>
      <c r="B1057" s="227"/>
      <c r="C1057" s="248"/>
      <c r="D1057" s="248"/>
      <c r="E1057" s="254"/>
      <c r="F1057" s="265"/>
      <c r="G1057" s="270"/>
      <c r="H1057" s="278"/>
      <c r="I1057" s="406" t="s">
        <v>64</v>
      </c>
      <c r="J1057" s="346" t="s">
        <v>261</v>
      </c>
      <c r="K1057" s="346">
        <v>173</v>
      </c>
      <c r="L1057" s="347">
        <f t="shared" si="167"/>
        <v>0</v>
      </c>
      <c r="M1057" s="348">
        <v>0</v>
      </c>
      <c r="N1057" s="353">
        <f t="shared" si="162"/>
        <v>0</v>
      </c>
      <c r="O1057" s="350">
        <v>0</v>
      </c>
      <c r="P1057" s="350"/>
      <c r="Q1057" s="385">
        <v>1.1721417444890052E-4</v>
      </c>
      <c r="R1057" s="352">
        <f t="shared" si="169"/>
        <v>0</v>
      </c>
      <c r="T1057" s="226">
        <f t="shared" si="160"/>
        <v>0</v>
      </c>
      <c r="Y1057" s="199"/>
      <c r="Z1057" s="199"/>
    </row>
    <row r="1058" spans="1:26" s="225" customFormat="1" ht="47.25" customHeight="1" outlineLevel="7" x14ac:dyDescent="0.2">
      <c r="A1058" s="221"/>
      <c r="B1058" s="227"/>
      <c r="C1058" s="248"/>
      <c r="D1058" s="248"/>
      <c r="E1058" s="254"/>
      <c r="F1058" s="265"/>
      <c r="G1058" s="270"/>
      <c r="H1058" s="278"/>
      <c r="I1058" s="406" t="s">
        <v>51</v>
      </c>
      <c r="J1058" s="346" t="s">
        <v>257</v>
      </c>
      <c r="K1058" s="346">
        <v>100</v>
      </c>
      <c r="L1058" s="347">
        <f t="shared" si="167"/>
        <v>40</v>
      </c>
      <c r="M1058" s="348">
        <v>0.4</v>
      </c>
      <c r="N1058" s="353">
        <f t="shared" si="162"/>
        <v>0</v>
      </c>
      <c r="O1058" s="350">
        <v>40</v>
      </c>
      <c r="P1058" s="350"/>
      <c r="Q1058" s="385">
        <v>3.5164252334670152E-4</v>
      </c>
      <c r="R1058" s="352">
        <f t="shared" si="169"/>
        <v>0.4</v>
      </c>
      <c r="S1058" s="225">
        <v>40</v>
      </c>
      <c r="T1058" s="226">
        <f t="shared" ref="T1058:T1121" si="170">S1058-O1058</f>
        <v>0</v>
      </c>
      <c r="Y1058" s="199"/>
      <c r="Z1058" s="199"/>
    </row>
    <row r="1059" spans="1:26" s="225" customFormat="1" ht="47.25" customHeight="1" outlineLevel="5" x14ac:dyDescent="0.2">
      <c r="A1059" s="221"/>
      <c r="B1059" s="227"/>
      <c r="C1059" s="248"/>
      <c r="D1059" s="248"/>
      <c r="E1059" s="254"/>
      <c r="F1059" s="265"/>
      <c r="G1059" s="270"/>
      <c r="H1059" s="270"/>
      <c r="I1059" s="409" t="s">
        <v>67</v>
      </c>
      <c r="J1059" s="365"/>
      <c r="K1059" s="365"/>
      <c r="L1059" s="366">
        <f t="shared" si="167"/>
        <v>0</v>
      </c>
      <c r="M1059" s="367">
        <v>0.04</v>
      </c>
      <c r="N1059" s="365">
        <f t="shared" si="162"/>
        <v>0</v>
      </c>
      <c r="O1059" s="368"/>
      <c r="P1059" s="368"/>
      <c r="Q1059" s="369">
        <v>6.5759861046409823E-2</v>
      </c>
      <c r="R1059" s="370">
        <f>(R1060*Q1060+R1070*Q1070+R1080*Q1080+R1090*Q1090+R1097*Q1097)/Q1059</f>
        <v>4.0000000000000015E-2</v>
      </c>
      <c r="T1059" s="226">
        <f t="shared" si="170"/>
        <v>0</v>
      </c>
      <c r="Y1059" s="199"/>
      <c r="Z1059" s="199"/>
    </row>
    <row r="1060" spans="1:26" s="225" customFormat="1" ht="47.25" customHeight="1" outlineLevel="6" x14ac:dyDescent="0.2">
      <c r="A1060" s="221"/>
      <c r="B1060" s="227"/>
      <c r="C1060" s="248"/>
      <c r="D1060" s="248"/>
      <c r="E1060" s="254"/>
      <c r="F1060" s="265"/>
      <c r="G1060" s="270"/>
      <c r="H1060" s="278"/>
      <c r="I1060" s="412" t="s">
        <v>59</v>
      </c>
      <c r="J1060" s="379"/>
      <c r="K1060" s="379"/>
      <c r="L1060" s="380">
        <f t="shared" si="167"/>
        <v>0</v>
      </c>
      <c r="M1060" s="381">
        <v>0.04</v>
      </c>
      <c r="N1060" s="379">
        <f t="shared" si="162"/>
        <v>0</v>
      </c>
      <c r="O1060" s="386"/>
      <c r="P1060" s="386"/>
      <c r="Q1060" s="383">
        <v>7.1344275352837197E-3</v>
      </c>
      <c r="R1060" s="384">
        <f>SUMPRODUCT(R1061:R1069,Q1061:Q1069)/Q1060</f>
        <v>0.04</v>
      </c>
      <c r="T1060" s="226">
        <f t="shared" si="170"/>
        <v>0</v>
      </c>
      <c r="Y1060" s="199"/>
      <c r="Z1060" s="199"/>
    </row>
    <row r="1061" spans="1:26" s="225" customFormat="1" ht="47.25" customHeight="1" outlineLevel="7" x14ac:dyDescent="0.2">
      <c r="A1061" s="221"/>
      <c r="B1061" s="227"/>
      <c r="C1061" s="248"/>
      <c r="D1061" s="248"/>
      <c r="E1061" s="254"/>
      <c r="F1061" s="265"/>
      <c r="G1061" s="270"/>
      <c r="H1061" s="278"/>
      <c r="I1061" s="407" t="s">
        <v>68</v>
      </c>
      <c r="J1061" s="354" t="s">
        <v>261</v>
      </c>
      <c r="K1061" s="354">
        <v>6223</v>
      </c>
      <c r="L1061" s="355">
        <f t="shared" si="167"/>
        <v>0</v>
      </c>
      <c r="M1061" s="356">
        <v>0</v>
      </c>
      <c r="N1061" s="357">
        <f t="shared" si="162"/>
        <v>0</v>
      </c>
      <c r="O1061" s="350">
        <v>0</v>
      </c>
      <c r="P1061" s="350"/>
      <c r="Q1061" s="385">
        <v>3.5672137676418599E-4</v>
      </c>
      <c r="R1061" s="352">
        <f t="shared" ref="R1061:R1069" si="171">O1061/K1061</f>
        <v>0</v>
      </c>
      <c r="T1061" s="226">
        <f t="shared" si="170"/>
        <v>0</v>
      </c>
      <c r="Y1061" s="199"/>
      <c r="Z1061" s="199"/>
    </row>
    <row r="1062" spans="1:26" s="225" customFormat="1" ht="47.25" customHeight="1" outlineLevel="7" x14ac:dyDescent="0.2">
      <c r="A1062" s="221"/>
      <c r="B1062" s="227"/>
      <c r="C1062" s="248"/>
      <c r="D1062" s="248"/>
      <c r="E1062" s="254"/>
      <c r="F1062" s="265"/>
      <c r="G1062" s="270"/>
      <c r="H1062" s="278"/>
      <c r="I1062" s="407" t="s">
        <v>247</v>
      </c>
      <c r="J1062" s="354" t="s">
        <v>259</v>
      </c>
      <c r="K1062" s="354">
        <v>1</v>
      </c>
      <c r="L1062" s="355">
        <f t="shared" si="167"/>
        <v>0</v>
      </c>
      <c r="M1062" s="356">
        <v>0</v>
      </c>
      <c r="N1062" s="357">
        <f t="shared" ref="N1062:N1125" si="172">O1062-L1062</f>
        <v>0</v>
      </c>
      <c r="O1062" s="350">
        <v>0</v>
      </c>
      <c r="P1062" s="350"/>
      <c r="Q1062" s="385">
        <v>9.2747557958688357E-4</v>
      </c>
      <c r="R1062" s="352">
        <f t="shared" si="171"/>
        <v>0</v>
      </c>
      <c r="T1062" s="226">
        <f t="shared" si="170"/>
        <v>0</v>
      </c>
      <c r="Y1062" s="199"/>
      <c r="Z1062" s="199"/>
    </row>
    <row r="1063" spans="1:26" s="225" customFormat="1" ht="47.25" customHeight="1" outlineLevel="7" x14ac:dyDescent="0.2">
      <c r="A1063" s="221"/>
      <c r="B1063" s="227"/>
      <c r="C1063" s="248"/>
      <c r="D1063" s="248"/>
      <c r="E1063" s="254"/>
      <c r="F1063" s="265"/>
      <c r="G1063" s="270"/>
      <c r="H1063" s="278"/>
      <c r="I1063" s="406" t="s">
        <v>69</v>
      </c>
      <c r="J1063" s="346" t="s">
        <v>261</v>
      </c>
      <c r="K1063" s="346">
        <v>4045</v>
      </c>
      <c r="L1063" s="347">
        <f t="shared" si="167"/>
        <v>0</v>
      </c>
      <c r="M1063" s="348">
        <v>0</v>
      </c>
      <c r="N1063" s="353">
        <f t="shared" si="172"/>
        <v>0</v>
      </c>
      <c r="O1063" s="350">
        <v>0</v>
      </c>
      <c r="P1063" s="350"/>
      <c r="Q1063" s="385">
        <v>1.3555412317039065E-3</v>
      </c>
      <c r="R1063" s="352">
        <f t="shared" si="171"/>
        <v>0</v>
      </c>
      <c r="T1063" s="226">
        <f t="shared" si="170"/>
        <v>0</v>
      </c>
      <c r="Y1063" s="199"/>
      <c r="Z1063" s="199"/>
    </row>
    <row r="1064" spans="1:26" s="225" customFormat="1" ht="47.25" customHeight="1" outlineLevel="7" x14ac:dyDescent="0.2">
      <c r="A1064" s="221"/>
      <c r="B1064" s="227"/>
      <c r="C1064" s="248"/>
      <c r="D1064" s="248"/>
      <c r="E1064" s="254"/>
      <c r="F1064" s="265"/>
      <c r="G1064" s="270"/>
      <c r="H1064" s="278"/>
      <c r="I1064" s="406" t="s">
        <v>70</v>
      </c>
      <c r="J1064" s="346" t="s">
        <v>261</v>
      </c>
      <c r="K1064" s="346">
        <v>1</v>
      </c>
      <c r="L1064" s="347">
        <f t="shared" si="167"/>
        <v>0</v>
      </c>
      <c r="M1064" s="348">
        <v>0</v>
      </c>
      <c r="N1064" s="353">
        <f t="shared" si="172"/>
        <v>0</v>
      </c>
      <c r="O1064" s="350">
        <v>0</v>
      </c>
      <c r="P1064" s="350"/>
      <c r="Q1064" s="385">
        <v>3.5672137676418599E-4</v>
      </c>
      <c r="R1064" s="352">
        <f t="shared" si="171"/>
        <v>0</v>
      </c>
      <c r="T1064" s="226">
        <f t="shared" si="170"/>
        <v>0</v>
      </c>
      <c r="Y1064" s="199"/>
      <c r="Z1064" s="199"/>
    </row>
    <row r="1065" spans="1:26" s="225" customFormat="1" ht="47.25" customHeight="1" outlineLevel="7" x14ac:dyDescent="0.2">
      <c r="A1065" s="221"/>
      <c r="B1065" s="227"/>
      <c r="C1065" s="248"/>
      <c r="D1065" s="248"/>
      <c r="E1065" s="254"/>
      <c r="F1065" s="265"/>
      <c r="G1065" s="270"/>
      <c r="H1065" s="278"/>
      <c r="I1065" s="406" t="s">
        <v>62</v>
      </c>
      <c r="J1065" s="346" t="s">
        <v>261</v>
      </c>
      <c r="K1065" s="346">
        <v>4045</v>
      </c>
      <c r="L1065" s="347">
        <f t="shared" si="167"/>
        <v>0</v>
      </c>
      <c r="M1065" s="348">
        <v>0</v>
      </c>
      <c r="N1065" s="353">
        <f t="shared" si="172"/>
        <v>0</v>
      </c>
      <c r="O1065" s="350">
        <v>0</v>
      </c>
      <c r="P1065" s="350"/>
      <c r="Q1065" s="385">
        <v>2.3543610866436277E-3</v>
      </c>
      <c r="R1065" s="352">
        <f t="shared" si="171"/>
        <v>0</v>
      </c>
      <c r="T1065" s="226">
        <f t="shared" si="170"/>
        <v>0</v>
      </c>
      <c r="Y1065" s="199"/>
      <c r="Z1065" s="199"/>
    </row>
    <row r="1066" spans="1:26" s="225" customFormat="1" ht="47.25" customHeight="1" outlineLevel="7" x14ac:dyDescent="0.2">
      <c r="A1066" s="221"/>
      <c r="B1066" s="227"/>
      <c r="C1066" s="248"/>
      <c r="D1066" s="248"/>
      <c r="E1066" s="254"/>
      <c r="F1066" s="265"/>
      <c r="G1066" s="270"/>
      <c r="H1066" s="278"/>
      <c r="I1066" s="406" t="s">
        <v>63</v>
      </c>
      <c r="J1066" s="346" t="s">
        <v>261</v>
      </c>
      <c r="K1066" s="346">
        <v>4045</v>
      </c>
      <c r="L1066" s="347">
        <f t="shared" si="167"/>
        <v>0</v>
      </c>
      <c r="M1066" s="348">
        <v>0</v>
      </c>
      <c r="N1066" s="353">
        <f t="shared" si="172"/>
        <v>0</v>
      </c>
      <c r="O1066" s="350">
        <v>0</v>
      </c>
      <c r="P1066" s="350"/>
      <c r="Q1066" s="385">
        <v>1.7836068838209299E-4</v>
      </c>
      <c r="R1066" s="352">
        <f t="shared" si="171"/>
        <v>0</v>
      </c>
      <c r="T1066" s="226">
        <f t="shared" si="170"/>
        <v>0</v>
      </c>
      <c r="Y1066" s="199"/>
      <c r="Z1066" s="199"/>
    </row>
    <row r="1067" spans="1:26" s="225" customFormat="1" ht="47.25" customHeight="1" outlineLevel="7" x14ac:dyDescent="0.2">
      <c r="A1067" s="221"/>
      <c r="B1067" s="227"/>
      <c r="C1067" s="248"/>
      <c r="D1067" s="248"/>
      <c r="E1067" s="254"/>
      <c r="F1067" s="265"/>
      <c r="G1067" s="270"/>
      <c r="H1067" s="278"/>
      <c r="I1067" s="406" t="s">
        <v>64</v>
      </c>
      <c r="J1067" s="346" t="s">
        <v>261</v>
      </c>
      <c r="K1067" s="346">
        <v>4045</v>
      </c>
      <c r="L1067" s="347">
        <f t="shared" si="167"/>
        <v>0</v>
      </c>
      <c r="M1067" s="348">
        <v>0</v>
      </c>
      <c r="N1067" s="353">
        <f t="shared" si="172"/>
        <v>0</v>
      </c>
      <c r="O1067" s="350">
        <v>0</v>
      </c>
      <c r="P1067" s="350"/>
      <c r="Q1067" s="385">
        <v>2.1403282605851159E-4</v>
      </c>
      <c r="R1067" s="352">
        <f t="shared" si="171"/>
        <v>0</v>
      </c>
      <c r="T1067" s="226">
        <f t="shared" si="170"/>
        <v>0</v>
      </c>
      <c r="Y1067" s="199"/>
      <c r="Z1067" s="199"/>
    </row>
    <row r="1068" spans="1:26" s="225" customFormat="1" ht="47.25" customHeight="1" outlineLevel="7" x14ac:dyDescent="0.2">
      <c r="A1068" s="221"/>
      <c r="B1068" s="227"/>
      <c r="C1068" s="248"/>
      <c r="D1068" s="248"/>
      <c r="E1068" s="254"/>
      <c r="F1068" s="265"/>
      <c r="G1068" s="270"/>
      <c r="H1068" s="278"/>
      <c r="I1068" s="406" t="s">
        <v>71</v>
      </c>
      <c r="J1068" s="346" t="s">
        <v>261</v>
      </c>
      <c r="K1068" s="346">
        <v>4045</v>
      </c>
      <c r="L1068" s="347">
        <f t="shared" si="167"/>
        <v>0</v>
      </c>
      <c r="M1068" s="348">
        <v>0</v>
      </c>
      <c r="N1068" s="353">
        <f t="shared" si="172"/>
        <v>0</v>
      </c>
      <c r="O1068" s="350">
        <v>0</v>
      </c>
      <c r="P1068" s="350"/>
      <c r="Q1068" s="385">
        <v>6.7777061585195327E-4</v>
      </c>
      <c r="R1068" s="352">
        <f t="shared" si="171"/>
        <v>0</v>
      </c>
      <c r="T1068" s="226">
        <f t="shared" si="170"/>
        <v>0</v>
      </c>
      <c r="Y1068" s="199"/>
      <c r="Z1068" s="199"/>
    </row>
    <row r="1069" spans="1:26" s="225" customFormat="1" ht="47.25" customHeight="1" outlineLevel="7" x14ac:dyDescent="0.2">
      <c r="A1069" s="221"/>
      <c r="B1069" s="227"/>
      <c r="C1069" s="248"/>
      <c r="D1069" s="248"/>
      <c r="E1069" s="254"/>
      <c r="F1069" s="265"/>
      <c r="G1069" s="270"/>
      <c r="H1069" s="278"/>
      <c r="I1069" s="406" t="s">
        <v>51</v>
      </c>
      <c r="J1069" s="346" t="s">
        <v>257</v>
      </c>
      <c r="K1069" s="346">
        <v>100</v>
      </c>
      <c r="L1069" s="347">
        <f t="shared" si="167"/>
        <v>40</v>
      </c>
      <c r="M1069" s="348">
        <v>0.4</v>
      </c>
      <c r="N1069" s="353">
        <f t="shared" si="172"/>
        <v>0</v>
      </c>
      <c r="O1069" s="350">
        <v>40</v>
      </c>
      <c r="P1069" s="350"/>
      <c r="Q1069" s="385">
        <v>7.1344275352837197E-4</v>
      </c>
      <c r="R1069" s="352">
        <f t="shared" si="171"/>
        <v>0.4</v>
      </c>
      <c r="S1069" s="225">
        <v>40</v>
      </c>
      <c r="T1069" s="226">
        <f t="shared" si="170"/>
        <v>0</v>
      </c>
      <c r="Y1069" s="199"/>
      <c r="Z1069" s="199"/>
    </row>
    <row r="1070" spans="1:26" s="225" customFormat="1" ht="47.25" customHeight="1" outlineLevel="6" x14ac:dyDescent="0.2">
      <c r="A1070" s="221"/>
      <c r="B1070" s="227"/>
      <c r="C1070" s="248"/>
      <c r="D1070" s="248"/>
      <c r="E1070" s="254"/>
      <c r="F1070" s="265"/>
      <c r="G1070" s="270"/>
      <c r="H1070" s="278"/>
      <c r="I1070" s="412" t="s">
        <v>65</v>
      </c>
      <c r="J1070" s="379"/>
      <c r="K1070" s="379"/>
      <c r="L1070" s="380">
        <f t="shared" si="167"/>
        <v>0</v>
      </c>
      <c r="M1070" s="381">
        <v>0.04</v>
      </c>
      <c r="N1070" s="379">
        <f t="shared" si="172"/>
        <v>0</v>
      </c>
      <c r="O1070" s="386"/>
      <c r="P1070" s="386"/>
      <c r="Q1070" s="383">
        <v>5.2755552092181454E-2</v>
      </c>
      <c r="R1070" s="384">
        <f>SUMPRODUCT(R1071:R1079,Q1071:Q1079)/Q1070</f>
        <v>0.04</v>
      </c>
      <c r="T1070" s="226">
        <f t="shared" si="170"/>
        <v>0</v>
      </c>
      <c r="Y1070" s="199"/>
      <c r="Z1070" s="199"/>
    </row>
    <row r="1071" spans="1:26" s="225" customFormat="1" ht="47.25" customHeight="1" outlineLevel="7" x14ac:dyDescent="0.2">
      <c r="A1071" s="221"/>
      <c r="B1071" s="227"/>
      <c r="C1071" s="248"/>
      <c r="D1071" s="248"/>
      <c r="E1071" s="254"/>
      <c r="F1071" s="265"/>
      <c r="G1071" s="270"/>
      <c r="H1071" s="278"/>
      <c r="I1071" s="407" t="s">
        <v>68</v>
      </c>
      <c r="J1071" s="354" t="s">
        <v>261</v>
      </c>
      <c r="K1071" s="354">
        <v>36676</v>
      </c>
      <c r="L1071" s="355">
        <f t="shared" si="167"/>
        <v>0</v>
      </c>
      <c r="M1071" s="356">
        <v>0</v>
      </c>
      <c r="N1071" s="357">
        <f t="shared" si="172"/>
        <v>0</v>
      </c>
      <c r="O1071" s="350">
        <v>0</v>
      </c>
      <c r="P1071" s="350"/>
      <c r="Q1071" s="385">
        <v>2.6377776046090729E-3</v>
      </c>
      <c r="R1071" s="352">
        <f t="shared" ref="R1071:R1079" si="173">O1071/K1071</f>
        <v>0</v>
      </c>
      <c r="T1071" s="226">
        <f t="shared" si="170"/>
        <v>0</v>
      </c>
      <c r="Y1071" s="199"/>
      <c r="Z1071" s="199"/>
    </row>
    <row r="1072" spans="1:26" s="225" customFormat="1" ht="47.25" customHeight="1" outlineLevel="7" x14ac:dyDescent="0.2">
      <c r="A1072" s="221"/>
      <c r="B1072" s="227"/>
      <c r="C1072" s="248"/>
      <c r="D1072" s="248"/>
      <c r="E1072" s="254"/>
      <c r="F1072" s="265"/>
      <c r="G1072" s="270"/>
      <c r="H1072" s="278"/>
      <c r="I1072" s="407" t="s">
        <v>247</v>
      </c>
      <c r="J1072" s="354" t="s">
        <v>259</v>
      </c>
      <c r="K1072" s="354">
        <v>1</v>
      </c>
      <c r="L1072" s="355">
        <f t="shared" si="167"/>
        <v>0</v>
      </c>
      <c r="M1072" s="356">
        <v>0</v>
      </c>
      <c r="N1072" s="357">
        <f t="shared" si="172"/>
        <v>0</v>
      </c>
      <c r="O1072" s="350">
        <v>0</v>
      </c>
      <c r="P1072" s="350"/>
      <c r="Q1072" s="385">
        <v>6.8582217719835893E-3</v>
      </c>
      <c r="R1072" s="352">
        <f t="shared" si="173"/>
        <v>0</v>
      </c>
      <c r="T1072" s="226">
        <f t="shared" si="170"/>
        <v>0</v>
      </c>
      <c r="Y1072" s="199"/>
      <c r="Z1072" s="199"/>
    </row>
    <row r="1073" spans="1:26" s="225" customFormat="1" ht="47.25" customHeight="1" outlineLevel="7" x14ac:dyDescent="0.2">
      <c r="A1073" s="221"/>
      <c r="B1073" s="227"/>
      <c r="C1073" s="248"/>
      <c r="D1073" s="248"/>
      <c r="E1073" s="254"/>
      <c r="F1073" s="265"/>
      <c r="G1073" s="270"/>
      <c r="H1073" s="278"/>
      <c r="I1073" s="406" t="s">
        <v>69</v>
      </c>
      <c r="J1073" s="346" t="s">
        <v>261</v>
      </c>
      <c r="K1073" s="346">
        <v>25673</v>
      </c>
      <c r="L1073" s="347">
        <f t="shared" si="167"/>
        <v>0</v>
      </c>
      <c r="M1073" s="348">
        <v>0</v>
      </c>
      <c r="N1073" s="353">
        <f t="shared" si="172"/>
        <v>0</v>
      </c>
      <c r="O1073" s="350">
        <v>0</v>
      </c>
      <c r="P1073" s="350"/>
      <c r="Q1073" s="385">
        <v>1.0023554897514475E-2</v>
      </c>
      <c r="R1073" s="352">
        <f t="shared" si="173"/>
        <v>0</v>
      </c>
      <c r="T1073" s="226">
        <f t="shared" si="170"/>
        <v>0</v>
      </c>
      <c r="Y1073" s="199"/>
      <c r="Z1073" s="199"/>
    </row>
    <row r="1074" spans="1:26" s="225" customFormat="1" ht="47.25" customHeight="1" outlineLevel="7" x14ac:dyDescent="0.2">
      <c r="A1074" s="221"/>
      <c r="B1074" s="227"/>
      <c r="C1074" s="248"/>
      <c r="D1074" s="248"/>
      <c r="E1074" s="254"/>
      <c r="F1074" s="265"/>
      <c r="G1074" s="270"/>
      <c r="H1074" s="278"/>
      <c r="I1074" s="406" t="s">
        <v>70</v>
      </c>
      <c r="J1074" s="346" t="s">
        <v>261</v>
      </c>
      <c r="K1074" s="346">
        <v>611</v>
      </c>
      <c r="L1074" s="347">
        <f t="shared" si="167"/>
        <v>0</v>
      </c>
      <c r="M1074" s="348">
        <v>0</v>
      </c>
      <c r="N1074" s="353">
        <f t="shared" si="172"/>
        <v>0</v>
      </c>
      <c r="O1074" s="350">
        <v>0</v>
      </c>
      <c r="P1074" s="350"/>
      <c r="Q1074" s="385">
        <v>2.6377776046090729E-3</v>
      </c>
      <c r="R1074" s="352">
        <f t="shared" si="173"/>
        <v>0</v>
      </c>
      <c r="T1074" s="226">
        <f t="shared" si="170"/>
        <v>0</v>
      </c>
      <c r="Y1074" s="199"/>
      <c r="Z1074" s="199"/>
    </row>
    <row r="1075" spans="1:26" s="225" customFormat="1" ht="47.25" customHeight="1" outlineLevel="7" x14ac:dyDescent="0.2">
      <c r="A1075" s="221"/>
      <c r="B1075" s="227"/>
      <c r="C1075" s="248"/>
      <c r="D1075" s="248"/>
      <c r="E1075" s="254"/>
      <c r="F1075" s="265"/>
      <c r="G1075" s="270"/>
      <c r="H1075" s="278"/>
      <c r="I1075" s="406" t="s">
        <v>62</v>
      </c>
      <c r="J1075" s="346" t="s">
        <v>261</v>
      </c>
      <c r="K1075" s="346">
        <v>25673</v>
      </c>
      <c r="L1075" s="347">
        <f t="shared" si="167"/>
        <v>0</v>
      </c>
      <c r="M1075" s="348">
        <v>0</v>
      </c>
      <c r="N1075" s="353">
        <f t="shared" si="172"/>
        <v>0</v>
      </c>
      <c r="O1075" s="350">
        <v>0</v>
      </c>
      <c r="P1075" s="350"/>
      <c r="Q1075" s="385">
        <v>1.7409332190419881E-2</v>
      </c>
      <c r="R1075" s="352">
        <f t="shared" si="173"/>
        <v>0</v>
      </c>
      <c r="T1075" s="226">
        <f t="shared" si="170"/>
        <v>0</v>
      </c>
      <c r="Y1075" s="199"/>
      <c r="Z1075" s="199"/>
    </row>
    <row r="1076" spans="1:26" s="225" customFormat="1" ht="47.25" customHeight="1" outlineLevel="7" x14ac:dyDescent="0.2">
      <c r="A1076" s="221"/>
      <c r="B1076" s="227"/>
      <c r="C1076" s="248"/>
      <c r="D1076" s="248"/>
      <c r="E1076" s="254"/>
      <c r="F1076" s="265"/>
      <c r="G1076" s="270"/>
      <c r="H1076" s="278"/>
      <c r="I1076" s="406" t="s">
        <v>63</v>
      </c>
      <c r="J1076" s="346" t="s">
        <v>261</v>
      </c>
      <c r="K1076" s="346">
        <v>25673</v>
      </c>
      <c r="L1076" s="347">
        <f t="shared" si="167"/>
        <v>0</v>
      </c>
      <c r="M1076" s="348">
        <v>0</v>
      </c>
      <c r="N1076" s="353">
        <f t="shared" si="172"/>
        <v>0</v>
      </c>
      <c r="O1076" s="350">
        <v>0</v>
      </c>
      <c r="P1076" s="350"/>
      <c r="Q1076" s="385">
        <v>1.3188888023045364E-3</v>
      </c>
      <c r="R1076" s="352">
        <f t="shared" si="173"/>
        <v>0</v>
      </c>
      <c r="T1076" s="226">
        <f t="shared" si="170"/>
        <v>0</v>
      </c>
      <c r="Y1076" s="199"/>
      <c r="Z1076" s="199"/>
    </row>
    <row r="1077" spans="1:26" s="225" customFormat="1" ht="47.25" customHeight="1" outlineLevel="7" x14ac:dyDescent="0.2">
      <c r="A1077" s="221"/>
      <c r="B1077" s="227"/>
      <c r="C1077" s="248"/>
      <c r="D1077" s="248"/>
      <c r="E1077" s="254"/>
      <c r="F1077" s="265"/>
      <c r="G1077" s="270"/>
      <c r="H1077" s="278"/>
      <c r="I1077" s="406" t="s">
        <v>64</v>
      </c>
      <c r="J1077" s="346" t="s">
        <v>261</v>
      </c>
      <c r="K1077" s="346">
        <v>25673</v>
      </c>
      <c r="L1077" s="347">
        <f t="shared" si="167"/>
        <v>0</v>
      </c>
      <c r="M1077" s="348">
        <v>0</v>
      </c>
      <c r="N1077" s="353">
        <f t="shared" si="172"/>
        <v>0</v>
      </c>
      <c r="O1077" s="350">
        <v>0</v>
      </c>
      <c r="P1077" s="350"/>
      <c r="Q1077" s="385">
        <v>1.5826665627654436E-3</v>
      </c>
      <c r="R1077" s="352">
        <f t="shared" si="173"/>
        <v>0</v>
      </c>
      <c r="T1077" s="226">
        <f t="shared" si="170"/>
        <v>0</v>
      </c>
      <c r="Y1077" s="199"/>
      <c r="Z1077" s="199"/>
    </row>
    <row r="1078" spans="1:26" s="225" customFormat="1" ht="47.25" customHeight="1" outlineLevel="7" x14ac:dyDescent="0.2">
      <c r="A1078" s="221"/>
      <c r="B1078" s="227"/>
      <c r="C1078" s="248"/>
      <c r="D1078" s="248"/>
      <c r="E1078" s="254"/>
      <c r="F1078" s="265"/>
      <c r="G1078" s="270"/>
      <c r="H1078" s="278"/>
      <c r="I1078" s="406" t="s">
        <v>71</v>
      </c>
      <c r="J1078" s="346" t="s">
        <v>261</v>
      </c>
      <c r="K1078" s="346">
        <v>25673</v>
      </c>
      <c r="L1078" s="347">
        <f t="shared" si="167"/>
        <v>0</v>
      </c>
      <c r="M1078" s="348">
        <v>0</v>
      </c>
      <c r="N1078" s="353">
        <f t="shared" si="172"/>
        <v>0</v>
      </c>
      <c r="O1078" s="350">
        <v>0</v>
      </c>
      <c r="P1078" s="350"/>
      <c r="Q1078" s="385">
        <v>5.0117774487572373E-3</v>
      </c>
      <c r="R1078" s="352">
        <f t="shared" si="173"/>
        <v>0</v>
      </c>
      <c r="T1078" s="226">
        <f t="shared" si="170"/>
        <v>0</v>
      </c>
      <c r="Y1078" s="199"/>
      <c r="Z1078" s="199"/>
    </row>
    <row r="1079" spans="1:26" s="225" customFormat="1" ht="47.25" customHeight="1" outlineLevel="7" x14ac:dyDescent="0.2">
      <c r="A1079" s="221"/>
      <c r="B1079" s="227"/>
      <c r="C1079" s="248"/>
      <c r="D1079" s="248"/>
      <c r="E1079" s="254"/>
      <c r="F1079" s="265"/>
      <c r="G1079" s="270"/>
      <c r="H1079" s="278"/>
      <c r="I1079" s="406" t="s">
        <v>51</v>
      </c>
      <c r="J1079" s="346" t="s">
        <v>257</v>
      </c>
      <c r="K1079" s="346">
        <v>100</v>
      </c>
      <c r="L1079" s="347">
        <f t="shared" si="167"/>
        <v>40</v>
      </c>
      <c r="M1079" s="348">
        <v>0.4</v>
      </c>
      <c r="N1079" s="353">
        <f t="shared" si="172"/>
        <v>0</v>
      </c>
      <c r="O1079" s="350">
        <v>40</v>
      </c>
      <c r="P1079" s="350"/>
      <c r="Q1079" s="385">
        <v>5.2755552092181458E-3</v>
      </c>
      <c r="R1079" s="352">
        <f t="shared" si="173"/>
        <v>0.4</v>
      </c>
      <c r="S1079" s="225">
        <v>40</v>
      </c>
      <c r="T1079" s="226">
        <f t="shared" si="170"/>
        <v>0</v>
      </c>
      <c r="Y1079" s="199"/>
      <c r="Z1079" s="199"/>
    </row>
    <row r="1080" spans="1:26" s="225" customFormat="1" ht="47.25" customHeight="1" outlineLevel="6" x14ac:dyDescent="0.2">
      <c r="A1080" s="221"/>
      <c r="B1080" s="227"/>
      <c r="C1080" s="248"/>
      <c r="D1080" s="248"/>
      <c r="E1080" s="254"/>
      <c r="F1080" s="265"/>
      <c r="G1080" s="270"/>
      <c r="H1080" s="278"/>
      <c r="I1080" s="412" t="s">
        <v>233</v>
      </c>
      <c r="J1080" s="379"/>
      <c r="K1080" s="379"/>
      <c r="L1080" s="380">
        <f t="shared" si="167"/>
        <v>0</v>
      </c>
      <c r="M1080" s="381">
        <v>0.04</v>
      </c>
      <c r="N1080" s="379">
        <f t="shared" si="172"/>
        <v>0</v>
      </c>
      <c r="O1080" s="386"/>
      <c r="P1080" s="386"/>
      <c r="Q1080" s="383">
        <v>7.8073999657874284E-4</v>
      </c>
      <c r="R1080" s="384">
        <f>SUMPRODUCT(R1081:R1089,Q1081:Q1089)/Q1080</f>
        <v>0.04</v>
      </c>
      <c r="T1080" s="226">
        <f t="shared" si="170"/>
        <v>0</v>
      </c>
      <c r="Y1080" s="199"/>
      <c r="Z1080" s="199"/>
    </row>
    <row r="1081" spans="1:26" s="225" customFormat="1" ht="47.25" customHeight="1" outlineLevel="7" x14ac:dyDescent="0.2">
      <c r="A1081" s="221"/>
      <c r="B1081" s="227"/>
      <c r="C1081" s="248"/>
      <c r="D1081" s="248"/>
      <c r="E1081" s="254"/>
      <c r="F1081" s="265"/>
      <c r="G1081" s="270"/>
      <c r="H1081" s="278"/>
      <c r="I1081" s="407" t="s">
        <v>68</v>
      </c>
      <c r="J1081" s="354" t="s">
        <v>261</v>
      </c>
      <c r="K1081" s="354">
        <v>544</v>
      </c>
      <c r="L1081" s="355">
        <f t="shared" si="167"/>
        <v>0</v>
      </c>
      <c r="M1081" s="356">
        <v>0</v>
      </c>
      <c r="N1081" s="357">
        <f t="shared" si="172"/>
        <v>0</v>
      </c>
      <c r="O1081" s="350">
        <v>0</v>
      </c>
      <c r="P1081" s="350"/>
      <c r="Q1081" s="385">
        <v>3.9036999828937142E-5</v>
      </c>
      <c r="R1081" s="352">
        <f t="shared" ref="R1081:R1089" si="174">O1081/K1081</f>
        <v>0</v>
      </c>
      <c r="T1081" s="226">
        <f t="shared" si="170"/>
        <v>0</v>
      </c>
      <c r="Y1081" s="199"/>
      <c r="Z1081" s="199"/>
    </row>
    <row r="1082" spans="1:26" s="225" customFormat="1" ht="47.25" customHeight="1" outlineLevel="7" x14ac:dyDescent="0.2">
      <c r="A1082" s="221"/>
      <c r="B1082" s="227"/>
      <c r="C1082" s="248"/>
      <c r="D1082" s="248"/>
      <c r="E1082" s="254"/>
      <c r="F1082" s="265"/>
      <c r="G1082" s="270"/>
      <c r="H1082" s="278"/>
      <c r="I1082" s="407" t="s">
        <v>247</v>
      </c>
      <c r="J1082" s="354" t="s">
        <v>259</v>
      </c>
      <c r="K1082" s="354">
        <v>1</v>
      </c>
      <c r="L1082" s="355">
        <f t="shared" si="167"/>
        <v>0</v>
      </c>
      <c r="M1082" s="356">
        <v>0</v>
      </c>
      <c r="N1082" s="357">
        <f t="shared" si="172"/>
        <v>0</v>
      </c>
      <c r="O1082" s="350">
        <v>0</v>
      </c>
      <c r="P1082" s="350"/>
      <c r="Q1082" s="385">
        <v>1.0149619955523657E-4</v>
      </c>
      <c r="R1082" s="352">
        <f t="shared" si="174"/>
        <v>0</v>
      </c>
      <c r="T1082" s="226">
        <f t="shared" si="170"/>
        <v>0</v>
      </c>
      <c r="Y1082" s="199"/>
      <c r="Z1082" s="199"/>
    </row>
    <row r="1083" spans="1:26" s="225" customFormat="1" ht="47.25" customHeight="1" outlineLevel="7" x14ac:dyDescent="0.2">
      <c r="A1083" s="221"/>
      <c r="B1083" s="227"/>
      <c r="C1083" s="248"/>
      <c r="D1083" s="248"/>
      <c r="E1083" s="254"/>
      <c r="F1083" s="265"/>
      <c r="G1083" s="270"/>
      <c r="H1083" s="278"/>
      <c r="I1083" s="406" t="s">
        <v>69</v>
      </c>
      <c r="J1083" s="346" t="s">
        <v>261</v>
      </c>
      <c r="K1083" s="346">
        <v>381</v>
      </c>
      <c r="L1083" s="347">
        <f t="shared" si="167"/>
        <v>0</v>
      </c>
      <c r="M1083" s="348">
        <v>0</v>
      </c>
      <c r="N1083" s="353">
        <f t="shared" si="172"/>
        <v>0</v>
      </c>
      <c r="O1083" s="350">
        <v>0</v>
      </c>
      <c r="P1083" s="350"/>
      <c r="Q1083" s="385">
        <v>1.4834059934996111E-4</v>
      </c>
      <c r="R1083" s="352">
        <f t="shared" si="174"/>
        <v>0</v>
      </c>
      <c r="T1083" s="226">
        <f t="shared" si="170"/>
        <v>0</v>
      </c>
      <c r="Y1083" s="199"/>
      <c r="Z1083" s="199"/>
    </row>
    <row r="1084" spans="1:26" s="225" customFormat="1" ht="47.25" customHeight="1" outlineLevel="7" x14ac:dyDescent="0.2">
      <c r="A1084" s="221"/>
      <c r="B1084" s="227"/>
      <c r="C1084" s="248"/>
      <c r="D1084" s="248"/>
      <c r="E1084" s="254"/>
      <c r="F1084" s="265"/>
      <c r="G1084" s="270"/>
      <c r="H1084" s="278"/>
      <c r="I1084" s="406" t="s">
        <v>70</v>
      </c>
      <c r="J1084" s="346" t="s">
        <v>261</v>
      </c>
      <c r="K1084" s="346">
        <v>611</v>
      </c>
      <c r="L1084" s="347">
        <f t="shared" si="167"/>
        <v>0</v>
      </c>
      <c r="M1084" s="348">
        <v>0</v>
      </c>
      <c r="N1084" s="353">
        <f t="shared" si="172"/>
        <v>0</v>
      </c>
      <c r="O1084" s="350">
        <v>0</v>
      </c>
      <c r="P1084" s="350"/>
      <c r="Q1084" s="385">
        <v>3.9036999828937142E-5</v>
      </c>
      <c r="R1084" s="352">
        <f t="shared" si="174"/>
        <v>0</v>
      </c>
      <c r="T1084" s="226">
        <f t="shared" si="170"/>
        <v>0</v>
      </c>
      <c r="Y1084" s="199"/>
      <c r="Z1084" s="199"/>
    </row>
    <row r="1085" spans="1:26" s="225" customFormat="1" ht="47.25" customHeight="1" outlineLevel="7" x14ac:dyDescent="0.2">
      <c r="A1085" s="221"/>
      <c r="B1085" s="227"/>
      <c r="C1085" s="248"/>
      <c r="D1085" s="248"/>
      <c r="E1085" s="254"/>
      <c r="F1085" s="265"/>
      <c r="G1085" s="270"/>
      <c r="H1085" s="278"/>
      <c r="I1085" s="406" t="s">
        <v>62</v>
      </c>
      <c r="J1085" s="346" t="s">
        <v>261</v>
      </c>
      <c r="K1085" s="346">
        <v>381</v>
      </c>
      <c r="L1085" s="347">
        <f t="shared" si="167"/>
        <v>0</v>
      </c>
      <c r="M1085" s="348">
        <v>0</v>
      </c>
      <c r="N1085" s="353">
        <f t="shared" si="172"/>
        <v>0</v>
      </c>
      <c r="O1085" s="350">
        <v>0</v>
      </c>
      <c r="P1085" s="350"/>
      <c r="Q1085" s="385">
        <v>2.5764419887098512E-4</v>
      </c>
      <c r="R1085" s="352">
        <f t="shared" si="174"/>
        <v>0</v>
      </c>
      <c r="T1085" s="226">
        <f t="shared" si="170"/>
        <v>0</v>
      </c>
      <c r="Y1085" s="199"/>
      <c r="Z1085" s="199"/>
    </row>
    <row r="1086" spans="1:26" s="225" customFormat="1" ht="47.25" customHeight="1" outlineLevel="7" x14ac:dyDescent="0.2">
      <c r="A1086" s="221"/>
      <c r="B1086" s="227"/>
      <c r="C1086" s="248"/>
      <c r="D1086" s="248"/>
      <c r="E1086" s="254"/>
      <c r="F1086" s="265"/>
      <c r="G1086" s="270"/>
      <c r="H1086" s="278"/>
      <c r="I1086" s="406" t="s">
        <v>63</v>
      </c>
      <c r="J1086" s="346" t="s">
        <v>261</v>
      </c>
      <c r="K1086" s="346">
        <v>381</v>
      </c>
      <c r="L1086" s="347">
        <f t="shared" si="167"/>
        <v>0</v>
      </c>
      <c r="M1086" s="348">
        <v>0</v>
      </c>
      <c r="N1086" s="353">
        <f t="shared" si="172"/>
        <v>0</v>
      </c>
      <c r="O1086" s="350">
        <v>0</v>
      </c>
      <c r="P1086" s="350"/>
      <c r="Q1086" s="385">
        <v>1.9518499914468571E-5</v>
      </c>
      <c r="R1086" s="352">
        <f t="shared" si="174"/>
        <v>0</v>
      </c>
      <c r="T1086" s="226">
        <f t="shared" si="170"/>
        <v>0</v>
      </c>
      <c r="Y1086" s="199"/>
      <c r="Z1086" s="199"/>
    </row>
    <row r="1087" spans="1:26" s="225" customFormat="1" ht="47.25" customHeight="1" outlineLevel="7" x14ac:dyDescent="0.2">
      <c r="A1087" s="221"/>
      <c r="B1087" s="227"/>
      <c r="C1087" s="248"/>
      <c r="D1087" s="248"/>
      <c r="E1087" s="254"/>
      <c r="F1087" s="265"/>
      <c r="G1087" s="270"/>
      <c r="H1087" s="278"/>
      <c r="I1087" s="406" t="s">
        <v>64</v>
      </c>
      <c r="J1087" s="346" t="s">
        <v>261</v>
      </c>
      <c r="K1087" s="346">
        <v>381</v>
      </c>
      <c r="L1087" s="347">
        <f t="shared" si="167"/>
        <v>0</v>
      </c>
      <c r="M1087" s="348">
        <v>0</v>
      </c>
      <c r="N1087" s="353">
        <f t="shared" si="172"/>
        <v>0</v>
      </c>
      <c r="O1087" s="350">
        <v>0</v>
      </c>
      <c r="P1087" s="350"/>
      <c r="Q1087" s="385">
        <v>2.3422199897362284E-5</v>
      </c>
      <c r="R1087" s="352">
        <f t="shared" si="174"/>
        <v>0</v>
      </c>
      <c r="T1087" s="226">
        <f t="shared" si="170"/>
        <v>0</v>
      </c>
      <c r="Y1087" s="199"/>
      <c r="Z1087" s="199"/>
    </row>
    <row r="1088" spans="1:26" s="225" customFormat="1" ht="47.25" customHeight="1" outlineLevel="7" x14ac:dyDescent="0.2">
      <c r="A1088" s="221"/>
      <c r="B1088" s="227"/>
      <c r="C1088" s="248"/>
      <c r="D1088" s="248"/>
      <c r="E1088" s="254"/>
      <c r="F1088" s="265"/>
      <c r="G1088" s="270"/>
      <c r="H1088" s="278"/>
      <c r="I1088" s="406" t="s">
        <v>71</v>
      </c>
      <c r="J1088" s="346" t="s">
        <v>261</v>
      </c>
      <c r="K1088" s="346">
        <v>381</v>
      </c>
      <c r="L1088" s="347">
        <f t="shared" si="167"/>
        <v>0</v>
      </c>
      <c r="M1088" s="348">
        <v>0</v>
      </c>
      <c r="N1088" s="353">
        <f t="shared" si="172"/>
        <v>0</v>
      </c>
      <c r="O1088" s="350">
        <v>0</v>
      </c>
      <c r="P1088" s="350"/>
      <c r="Q1088" s="385">
        <v>7.4170299674980553E-5</v>
      </c>
      <c r="R1088" s="352">
        <f t="shared" si="174"/>
        <v>0</v>
      </c>
      <c r="T1088" s="226">
        <f t="shared" si="170"/>
        <v>0</v>
      </c>
      <c r="Y1088" s="199"/>
      <c r="Z1088" s="199"/>
    </row>
    <row r="1089" spans="1:26" s="225" customFormat="1" ht="47.25" customHeight="1" outlineLevel="7" x14ac:dyDescent="0.2">
      <c r="A1089" s="221"/>
      <c r="B1089" s="227"/>
      <c r="C1089" s="248"/>
      <c r="D1089" s="248"/>
      <c r="E1089" s="254"/>
      <c r="F1089" s="265"/>
      <c r="G1089" s="270"/>
      <c r="H1089" s="278"/>
      <c r="I1089" s="406" t="s">
        <v>51</v>
      </c>
      <c r="J1089" s="346" t="s">
        <v>257</v>
      </c>
      <c r="K1089" s="346">
        <v>100</v>
      </c>
      <c r="L1089" s="347">
        <f t="shared" si="167"/>
        <v>40</v>
      </c>
      <c r="M1089" s="348">
        <v>0.4</v>
      </c>
      <c r="N1089" s="353">
        <f t="shared" si="172"/>
        <v>0</v>
      </c>
      <c r="O1089" s="350">
        <v>40</v>
      </c>
      <c r="P1089" s="350"/>
      <c r="Q1089" s="385">
        <v>7.8073999657874284E-5</v>
      </c>
      <c r="R1089" s="352">
        <f t="shared" si="174"/>
        <v>0.4</v>
      </c>
      <c r="S1089" s="225">
        <v>40</v>
      </c>
      <c r="T1089" s="226">
        <f t="shared" si="170"/>
        <v>0</v>
      </c>
      <c r="Y1089" s="199"/>
      <c r="Z1089" s="199"/>
    </row>
    <row r="1090" spans="1:26" s="225" customFormat="1" ht="47.25" customHeight="1" outlineLevel="6" x14ac:dyDescent="0.2">
      <c r="A1090" s="221"/>
      <c r="B1090" s="227"/>
      <c r="C1090" s="248"/>
      <c r="D1090" s="248"/>
      <c r="E1090" s="254"/>
      <c r="F1090" s="265"/>
      <c r="G1090" s="270"/>
      <c r="H1090" s="278"/>
      <c r="I1090" s="412" t="s">
        <v>234</v>
      </c>
      <c r="J1090" s="379"/>
      <c r="K1090" s="379"/>
      <c r="L1090" s="380">
        <f t="shared" si="167"/>
        <v>0</v>
      </c>
      <c r="M1090" s="381">
        <v>0.04</v>
      </c>
      <c r="N1090" s="379">
        <f t="shared" si="172"/>
        <v>0</v>
      </c>
      <c r="O1090" s="386"/>
      <c r="P1090" s="386"/>
      <c r="Q1090" s="383">
        <v>7.8761862527687901E-4</v>
      </c>
      <c r="R1090" s="384">
        <f>SUMPRODUCT(R1091:R1096,Q1091:Q1096)/Q1090</f>
        <v>4.0000000000000008E-2</v>
      </c>
      <c r="T1090" s="226">
        <f t="shared" si="170"/>
        <v>0</v>
      </c>
      <c r="Y1090" s="199"/>
      <c r="Z1090" s="199"/>
    </row>
    <row r="1091" spans="1:26" s="225" customFormat="1" ht="47.25" customHeight="1" outlineLevel="7" x14ac:dyDescent="0.2">
      <c r="A1091" s="221"/>
      <c r="B1091" s="227"/>
      <c r="C1091" s="248"/>
      <c r="D1091" s="248"/>
      <c r="E1091" s="254"/>
      <c r="F1091" s="265"/>
      <c r="G1091" s="270"/>
      <c r="H1091" s="278"/>
      <c r="I1091" s="407" t="s">
        <v>241</v>
      </c>
      <c r="J1091" s="354" t="s">
        <v>259</v>
      </c>
      <c r="K1091" s="354">
        <v>1</v>
      </c>
      <c r="L1091" s="355">
        <f t="shared" si="167"/>
        <v>0</v>
      </c>
      <c r="M1091" s="356">
        <v>0</v>
      </c>
      <c r="N1091" s="357">
        <f t="shared" si="172"/>
        <v>0</v>
      </c>
      <c r="O1091" s="350">
        <v>0</v>
      </c>
      <c r="P1091" s="350"/>
      <c r="Q1091" s="385">
        <v>1.0239042128599428E-4</v>
      </c>
      <c r="R1091" s="352">
        <f t="shared" ref="R1091:R1096" si="175">O1091/K1091</f>
        <v>0</v>
      </c>
      <c r="T1091" s="226">
        <f t="shared" si="170"/>
        <v>0</v>
      </c>
      <c r="Y1091" s="199"/>
      <c r="Z1091" s="199"/>
    </row>
    <row r="1092" spans="1:26" s="225" customFormat="1" ht="47.25" customHeight="1" outlineLevel="7" x14ac:dyDescent="0.2">
      <c r="A1092" s="221"/>
      <c r="B1092" s="227"/>
      <c r="C1092" s="248"/>
      <c r="D1092" s="248"/>
      <c r="E1092" s="254"/>
      <c r="F1092" s="265"/>
      <c r="G1092" s="270"/>
      <c r="H1092" s="278"/>
      <c r="I1092" s="406" t="s">
        <v>235</v>
      </c>
      <c r="J1092" s="346" t="s">
        <v>261</v>
      </c>
      <c r="K1092" s="346">
        <v>386</v>
      </c>
      <c r="L1092" s="347">
        <f t="shared" si="167"/>
        <v>0</v>
      </c>
      <c r="M1092" s="348">
        <v>0</v>
      </c>
      <c r="N1092" s="353">
        <f t="shared" si="172"/>
        <v>0</v>
      </c>
      <c r="O1092" s="350">
        <v>0</v>
      </c>
      <c r="P1092" s="350"/>
      <c r="Q1092" s="385">
        <v>4.7257117516612738E-5</v>
      </c>
      <c r="R1092" s="352">
        <f t="shared" si="175"/>
        <v>0</v>
      </c>
      <c r="T1092" s="226">
        <f t="shared" si="170"/>
        <v>0</v>
      </c>
      <c r="Y1092" s="199"/>
      <c r="Z1092" s="199"/>
    </row>
    <row r="1093" spans="1:26" s="225" customFormat="1" ht="47.25" customHeight="1" outlineLevel="7" x14ac:dyDescent="0.2">
      <c r="A1093" s="221"/>
      <c r="B1093" s="227"/>
      <c r="C1093" s="248"/>
      <c r="D1093" s="248"/>
      <c r="E1093" s="254"/>
      <c r="F1093" s="265"/>
      <c r="G1093" s="270"/>
      <c r="H1093" s="278"/>
      <c r="I1093" s="406" t="s">
        <v>236</v>
      </c>
      <c r="J1093" s="346" t="s">
        <v>261</v>
      </c>
      <c r="K1093" s="346">
        <v>270</v>
      </c>
      <c r="L1093" s="347">
        <f t="shared" si="167"/>
        <v>0</v>
      </c>
      <c r="M1093" s="348">
        <v>0</v>
      </c>
      <c r="N1093" s="353">
        <f t="shared" si="172"/>
        <v>0</v>
      </c>
      <c r="O1093" s="350">
        <v>0</v>
      </c>
      <c r="P1093" s="350"/>
      <c r="Q1093" s="385">
        <v>1.4964753880260701E-4</v>
      </c>
      <c r="R1093" s="352">
        <f t="shared" si="175"/>
        <v>0</v>
      </c>
      <c r="T1093" s="226">
        <f t="shared" si="170"/>
        <v>0</v>
      </c>
      <c r="Y1093" s="199"/>
      <c r="Z1093" s="199"/>
    </row>
    <row r="1094" spans="1:26" s="225" customFormat="1" ht="47.25" customHeight="1" outlineLevel="7" x14ac:dyDescent="0.2">
      <c r="A1094" s="221"/>
      <c r="B1094" s="227"/>
      <c r="C1094" s="248"/>
      <c r="D1094" s="248"/>
      <c r="E1094" s="254"/>
      <c r="F1094" s="265"/>
      <c r="G1094" s="270"/>
      <c r="H1094" s="278"/>
      <c r="I1094" s="406" t="s">
        <v>237</v>
      </c>
      <c r="J1094" s="346" t="s">
        <v>261</v>
      </c>
      <c r="K1094" s="346">
        <v>270</v>
      </c>
      <c r="L1094" s="347">
        <f t="shared" si="167"/>
        <v>0</v>
      </c>
      <c r="M1094" s="348">
        <v>0</v>
      </c>
      <c r="N1094" s="353">
        <f t="shared" si="172"/>
        <v>0</v>
      </c>
      <c r="O1094" s="350">
        <v>0</v>
      </c>
      <c r="P1094" s="350"/>
      <c r="Q1094" s="385">
        <v>3.1504745011075162E-4</v>
      </c>
      <c r="R1094" s="352">
        <f t="shared" si="175"/>
        <v>0</v>
      </c>
      <c r="T1094" s="226">
        <f t="shared" si="170"/>
        <v>0</v>
      </c>
      <c r="Y1094" s="199"/>
      <c r="Z1094" s="199"/>
    </row>
    <row r="1095" spans="1:26" s="225" customFormat="1" ht="47.25" customHeight="1" outlineLevel="7" x14ac:dyDescent="0.2">
      <c r="A1095" s="221"/>
      <c r="B1095" s="227"/>
      <c r="C1095" s="248"/>
      <c r="D1095" s="248"/>
      <c r="E1095" s="254"/>
      <c r="F1095" s="265"/>
      <c r="G1095" s="270"/>
      <c r="H1095" s="278"/>
      <c r="I1095" s="406" t="s">
        <v>71</v>
      </c>
      <c r="J1095" s="346" t="s">
        <v>261</v>
      </c>
      <c r="K1095" s="346">
        <v>270</v>
      </c>
      <c r="L1095" s="347">
        <f t="shared" si="167"/>
        <v>0</v>
      </c>
      <c r="M1095" s="348">
        <v>0</v>
      </c>
      <c r="N1095" s="353">
        <f t="shared" si="172"/>
        <v>0</v>
      </c>
      <c r="O1095" s="350">
        <v>0</v>
      </c>
      <c r="P1095" s="350"/>
      <c r="Q1095" s="385">
        <v>9.4514235033225477E-5</v>
      </c>
      <c r="R1095" s="352">
        <f t="shared" si="175"/>
        <v>0</v>
      </c>
      <c r="T1095" s="226">
        <f t="shared" si="170"/>
        <v>0</v>
      </c>
      <c r="Y1095" s="199"/>
      <c r="Z1095" s="199"/>
    </row>
    <row r="1096" spans="1:26" s="225" customFormat="1" ht="47.25" customHeight="1" outlineLevel="7" x14ac:dyDescent="0.2">
      <c r="A1096" s="221"/>
      <c r="B1096" s="227"/>
      <c r="C1096" s="248"/>
      <c r="D1096" s="248"/>
      <c r="E1096" s="254"/>
      <c r="F1096" s="265"/>
      <c r="G1096" s="270"/>
      <c r="H1096" s="278"/>
      <c r="I1096" s="406" t="s">
        <v>51</v>
      </c>
      <c r="J1096" s="346" t="s">
        <v>257</v>
      </c>
      <c r="K1096" s="346">
        <v>100</v>
      </c>
      <c r="L1096" s="347">
        <f t="shared" si="167"/>
        <v>4</v>
      </c>
      <c r="M1096" s="348">
        <v>0.04</v>
      </c>
      <c r="N1096" s="353">
        <f t="shared" si="172"/>
        <v>36</v>
      </c>
      <c r="O1096" s="350">
        <v>40</v>
      </c>
      <c r="P1096" s="350"/>
      <c r="Q1096" s="385">
        <v>7.8761862527687904E-5</v>
      </c>
      <c r="R1096" s="352">
        <f t="shared" si="175"/>
        <v>0.4</v>
      </c>
      <c r="S1096" s="225">
        <v>40</v>
      </c>
      <c r="T1096" s="226">
        <f t="shared" si="170"/>
        <v>0</v>
      </c>
      <c r="Y1096" s="199"/>
      <c r="Z1096" s="199"/>
    </row>
    <row r="1097" spans="1:26" s="225" customFormat="1" ht="47.25" customHeight="1" outlineLevel="6" x14ac:dyDescent="0.2">
      <c r="A1097" s="221"/>
      <c r="B1097" s="227"/>
      <c r="C1097" s="248"/>
      <c r="D1097" s="248"/>
      <c r="E1097" s="254"/>
      <c r="F1097" s="265"/>
      <c r="G1097" s="270"/>
      <c r="H1097" s="278"/>
      <c r="I1097" s="412" t="s">
        <v>441</v>
      </c>
      <c r="J1097" s="379"/>
      <c r="K1097" s="379"/>
      <c r="L1097" s="380">
        <f t="shared" si="167"/>
        <v>0</v>
      </c>
      <c r="M1097" s="381">
        <v>0.04</v>
      </c>
      <c r="N1097" s="379">
        <f t="shared" si="172"/>
        <v>0</v>
      </c>
      <c r="O1097" s="386"/>
      <c r="P1097" s="386"/>
      <c r="Q1097" s="383">
        <v>4.3015227970890366E-3</v>
      </c>
      <c r="R1097" s="384">
        <f>SUMPRODUCT(R1098:R1106,Q1098:Q1106)/Q1097</f>
        <v>0.04</v>
      </c>
      <c r="T1097" s="226">
        <f t="shared" si="170"/>
        <v>0</v>
      </c>
      <c r="Y1097" s="199"/>
      <c r="Z1097" s="199"/>
    </row>
    <row r="1098" spans="1:26" s="225" customFormat="1" ht="47.25" customHeight="1" outlineLevel="7" x14ac:dyDescent="0.2">
      <c r="A1098" s="221"/>
      <c r="B1098" s="227"/>
      <c r="C1098" s="248"/>
      <c r="D1098" s="248"/>
      <c r="E1098" s="254"/>
      <c r="F1098" s="265"/>
      <c r="G1098" s="270"/>
      <c r="H1098" s="278"/>
      <c r="I1098" s="407" t="s">
        <v>68</v>
      </c>
      <c r="J1098" s="354" t="s">
        <v>261</v>
      </c>
      <c r="K1098" s="354">
        <v>192</v>
      </c>
      <c r="L1098" s="355">
        <f t="shared" si="167"/>
        <v>0</v>
      </c>
      <c r="M1098" s="356">
        <v>0</v>
      </c>
      <c r="N1098" s="357">
        <f t="shared" si="172"/>
        <v>0</v>
      </c>
      <c r="O1098" s="350">
        <v>0</v>
      </c>
      <c r="P1098" s="350"/>
      <c r="Q1098" s="385">
        <v>2.1507613985445183E-4</v>
      </c>
      <c r="R1098" s="352">
        <f t="shared" ref="R1098:R1106" si="176">O1098/K1098</f>
        <v>0</v>
      </c>
      <c r="T1098" s="226">
        <f t="shared" si="170"/>
        <v>0</v>
      </c>
      <c r="Y1098" s="199"/>
      <c r="Z1098" s="199"/>
    </row>
    <row r="1099" spans="1:26" s="225" customFormat="1" ht="47.25" customHeight="1" outlineLevel="7" x14ac:dyDescent="0.2">
      <c r="A1099" s="221"/>
      <c r="B1099" s="227"/>
      <c r="C1099" s="248"/>
      <c r="D1099" s="248"/>
      <c r="E1099" s="254"/>
      <c r="F1099" s="265"/>
      <c r="G1099" s="270"/>
      <c r="H1099" s="278"/>
      <c r="I1099" s="407" t="s">
        <v>247</v>
      </c>
      <c r="J1099" s="354" t="s">
        <v>259</v>
      </c>
      <c r="K1099" s="354">
        <v>1</v>
      </c>
      <c r="L1099" s="355">
        <f t="shared" si="167"/>
        <v>0</v>
      </c>
      <c r="M1099" s="356">
        <v>0</v>
      </c>
      <c r="N1099" s="357">
        <f t="shared" si="172"/>
        <v>0</v>
      </c>
      <c r="O1099" s="350">
        <v>0</v>
      </c>
      <c r="P1099" s="350"/>
      <c r="Q1099" s="385">
        <v>5.5919796362157478E-4</v>
      </c>
      <c r="R1099" s="352">
        <f t="shared" si="176"/>
        <v>0</v>
      </c>
      <c r="T1099" s="226">
        <f t="shared" si="170"/>
        <v>0</v>
      </c>
      <c r="Y1099" s="199"/>
      <c r="Z1099" s="199"/>
    </row>
    <row r="1100" spans="1:26" s="225" customFormat="1" ht="47.25" customHeight="1" outlineLevel="7" x14ac:dyDescent="0.2">
      <c r="A1100" s="221"/>
      <c r="B1100" s="227"/>
      <c r="C1100" s="248"/>
      <c r="D1100" s="248"/>
      <c r="E1100" s="254"/>
      <c r="F1100" s="265"/>
      <c r="G1100" s="270"/>
      <c r="H1100" s="278"/>
      <c r="I1100" s="406" t="s">
        <v>69</v>
      </c>
      <c r="J1100" s="346" t="s">
        <v>261</v>
      </c>
      <c r="K1100" s="346">
        <v>134</v>
      </c>
      <c r="L1100" s="347">
        <f t="shared" si="167"/>
        <v>0</v>
      </c>
      <c r="M1100" s="348">
        <v>0</v>
      </c>
      <c r="N1100" s="353">
        <f t="shared" si="172"/>
        <v>0</v>
      </c>
      <c r="O1100" s="350">
        <v>0</v>
      </c>
      <c r="P1100" s="350"/>
      <c r="Q1100" s="385">
        <v>8.172893314469168E-4</v>
      </c>
      <c r="R1100" s="352">
        <f t="shared" si="176"/>
        <v>0</v>
      </c>
      <c r="T1100" s="226">
        <f t="shared" si="170"/>
        <v>0</v>
      </c>
      <c r="Y1100" s="199"/>
      <c r="Z1100" s="199"/>
    </row>
    <row r="1101" spans="1:26" s="225" customFormat="1" ht="47.25" customHeight="1" outlineLevel="7" x14ac:dyDescent="0.2">
      <c r="A1101" s="221"/>
      <c r="B1101" s="227"/>
      <c r="C1101" s="248"/>
      <c r="D1101" s="248"/>
      <c r="E1101" s="254"/>
      <c r="F1101" s="265"/>
      <c r="G1101" s="270"/>
      <c r="H1101" s="278"/>
      <c r="I1101" s="406" t="s">
        <v>70</v>
      </c>
      <c r="J1101" s="346" t="s">
        <v>261</v>
      </c>
      <c r="K1101" s="346">
        <v>611</v>
      </c>
      <c r="L1101" s="347">
        <f t="shared" si="167"/>
        <v>0</v>
      </c>
      <c r="M1101" s="348">
        <v>0</v>
      </c>
      <c r="N1101" s="353">
        <f t="shared" si="172"/>
        <v>0</v>
      </c>
      <c r="O1101" s="350">
        <v>0</v>
      </c>
      <c r="P1101" s="350"/>
      <c r="Q1101" s="385">
        <v>2.1507613985445183E-4</v>
      </c>
      <c r="R1101" s="352">
        <f t="shared" si="176"/>
        <v>0</v>
      </c>
      <c r="T1101" s="226">
        <f t="shared" si="170"/>
        <v>0</v>
      </c>
      <c r="Y1101" s="199"/>
      <c r="Z1101" s="199"/>
    </row>
    <row r="1102" spans="1:26" s="225" customFormat="1" ht="47.25" customHeight="1" outlineLevel="7" x14ac:dyDescent="0.2">
      <c r="A1102" s="221"/>
      <c r="B1102" s="227"/>
      <c r="C1102" s="248"/>
      <c r="D1102" s="248"/>
      <c r="E1102" s="254"/>
      <c r="F1102" s="265"/>
      <c r="G1102" s="270"/>
      <c r="H1102" s="278"/>
      <c r="I1102" s="406" t="s">
        <v>62</v>
      </c>
      <c r="J1102" s="346" t="s">
        <v>261</v>
      </c>
      <c r="K1102" s="346">
        <v>134</v>
      </c>
      <c r="L1102" s="347">
        <f t="shared" si="167"/>
        <v>0</v>
      </c>
      <c r="M1102" s="348">
        <v>0</v>
      </c>
      <c r="N1102" s="353">
        <f t="shared" si="172"/>
        <v>0</v>
      </c>
      <c r="O1102" s="350">
        <v>0</v>
      </c>
      <c r="P1102" s="350"/>
      <c r="Q1102" s="385">
        <v>1.4195025230393822E-3</v>
      </c>
      <c r="R1102" s="352">
        <f t="shared" si="176"/>
        <v>0</v>
      </c>
      <c r="T1102" s="226">
        <f t="shared" si="170"/>
        <v>0</v>
      </c>
      <c r="Y1102" s="199"/>
      <c r="Z1102" s="199"/>
    </row>
    <row r="1103" spans="1:26" s="225" customFormat="1" ht="47.25" customHeight="1" outlineLevel="7" x14ac:dyDescent="0.2">
      <c r="A1103" s="221"/>
      <c r="B1103" s="227"/>
      <c r="C1103" s="248"/>
      <c r="D1103" s="248"/>
      <c r="E1103" s="254"/>
      <c r="F1103" s="265"/>
      <c r="G1103" s="270"/>
      <c r="H1103" s="278"/>
      <c r="I1103" s="406" t="s">
        <v>63</v>
      </c>
      <c r="J1103" s="346" t="s">
        <v>261</v>
      </c>
      <c r="K1103" s="346">
        <v>134</v>
      </c>
      <c r="L1103" s="347">
        <f t="shared" si="167"/>
        <v>0</v>
      </c>
      <c r="M1103" s="348">
        <v>0</v>
      </c>
      <c r="N1103" s="353">
        <f t="shared" si="172"/>
        <v>0</v>
      </c>
      <c r="O1103" s="350">
        <v>0</v>
      </c>
      <c r="P1103" s="350"/>
      <c r="Q1103" s="385">
        <v>1.0753806992722591E-4</v>
      </c>
      <c r="R1103" s="352">
        <f t="shared" si="176"/>
        <v>0</v>
      </c>
      <c r="T1103" s="226">
        <f t="shared" si="170"/>
        <v>0</v>
      </c>
      <c r="Y1103" s="199"/>
      <c r="Z1103" s="199"/>
    </row>
    <row r="1104" spans="1:26" s="225" customFormat="1" ht="47.25" customHeight="1" outlineLevel="7" x14ac:dyDescent="0.2">
      <c r="A1104" s="221"/>
      <c r="B1104" s="227"/>
      <c r="C1104" s="248"/>
      <c r="D1104" s="248"/>
      <c r="E1104" s="254"/>
      <c r="F1104" s="265"/>
      <c r="G1104" s="270"/>
      <c r="H1104" s="278"/>
      <c r="I1104" s="406" t="s">
        <v>64</v>
      </c>
      <c r="J1104" s="346" t="s">
        <v>261</v>
      </c>
      <c r="K1104" s="346">
        <v>134</v>
      </c>
      <c r="L1104" s="347">
        <f t="shared" si="167"/>
        <v>0</v>
      </c>
      <c r="M1104" s="348">
        <v>0</v>
      </c>
      <c r="N1104" s="353">
        <f t="shared" si="172"/>
        <v>0</v>
      </c>
      <c r="O1104" s="350">
        <v>0</v>
      </c>
      <c r="P1104" s="350"/>
      <c r="Q1104" s="385">
        <v>1.2904568391267109E-4</v>
      </c>
      <c r="R1104" s="352">
        <f t="shared" si="176"/>
        <v>0</v>
      </c>
      <c r="T1104" s="226">
        <f t="shared" si="170"/>
        <v>0</v>
      </c>
      <c r="Y1104" s="199"/>
      <c r="Z1104" s="199"/>
    </row>
    <row r="1105" spans="1:26" s="225" customFormat="1" ht="47.25" customHeight="1" outlineLevel="7" x14ac:dyDescent="0.2">
      <c r="A1105" s="221"/>
      <c r="B1105" s="227"/>
      <c r="C1105" s="248"/>
      <c r="D1105" s="248"/>
      <c r="E1105" s="254"/>
      <c r="F1105" s="265"/>
      <c r="G1105" s="270"/>
      <c r="H1105" s="278"/>
      <c r="I1105" s="406" t="s">
        <v>71</v>
      </c>
      <c r="J1105" s="346" t="s">
        <v>261</v>
      </c>
      <c r="K1105" s="346">
        <v>134</v>
      </c>
      <c r="L1105" s="347">
        <f t="shared" ref="L1105:L1168" si="177">M1105*K1105</f>
        <v>0</v>
      </c>
      <c r="M1105" s="348">
        <v>0</v>
      </c>
      <c r="N1105" s="353">
        <f t="shared" si="172"/>
        <v>0</v>
      </c>
      <c r="O1105" s="350">
        <v>0</v>
      </c>
      <c r="P1105" s="350"/>
      <c r="Q1105" s="385">
        <v>4.086446657234584E-4</v>
      </c>
      <c r="R1105" s="352">
        <f t="shared" si="176"/>
        <v>0</v>
      </c>
      <c r="T1105" s="226">
        <f t="shared" si="170"/>
        <v>0</v>
      </c>
      <c r="Y1105" s="199"/>
      <c r="Z1105" s="199"/>
    </row>
    <row r="1106" spans="1:26" s="225" customFormat="1" ht="47.25" customHeight="1" outlineLevel="7" x14ac:dyDescent="0.2">
      <c r="A1106" s="221"/>
      <c r="B1106" s="227"/>
      <c r="C1106" s="248"/>
      <c r="D1106" s="248"/>
      <c r="E1106" s="254"/>
      <c r="F1106" s="265"/>
      <c r="G1106" s="270"/>
      <c r="H1106" s="278"/>
      <c r="I1106" s="406" t="s">
        <v>51</v>
      </c>
      <c r="J1106" s="346" t="s">
        <v>257</v>
      </c>
      <c r="K1106" s="346">
        <v>100</v>
      </c>
      <c r="L1106" s="347">
        <f t="shared" si="177"/>
        <v>40</v>
      </c>
      <c r="M1106" s="348">
        <v>0.4</v>
      </c>
      <c r="N1106" s="353">
        <f t="shared" si="172"/>
        <v>0</v>
      </c>
      <c r="O1106" s="350">
        <v>40</v>
      </c>
      <c r="P1106" s="350"/>
      <c r="Q1106" s="385">
        <v>4.3015227970890366E-4</v>
      </c>
      <c r="R1106" s="352">
        <f t="shared" si="176"/>
        <v>0.4</v>
      </c>
      <c r="S1106" s="225">
        <v>40</v>
      </c>
      <c r="T1106" s="226">
        <f t="shared" si="170"/>
        <v>0</v>
      </c>
      <c r="Y1106" s="199"/>
      <c r="Z1106" s="199"/>
    </row>
    <row r="1107" spans="1:26" s="225" customFormat="1" ht="47.25" customHeight="1" outlineLevel="4" x14ac:dyDescent="0.2">
      <c r="A1107" s="221"/>
      <c r="B1107" s="227"/>
      <c r="C1107" s="248"/>
      <c r="D1107" s="248"/>
      <c r="E1107" s="254"/>
      <c r="F1107" s="265"/>
      <c r="G1107" s="265"/>
      <c r="H1107" s="265"/>
      <c r="I1107" s="408" t="s">
        <v>224</v>
      </c>
      <c r="J1107" s="359"/>
      <c r="K1107" s="359"/>
      <c r="L1107" s="360">
        <f t="shared" si="177"/>
        <v>0</v>
      </c>
      <c r="M1107" s="361">
        <v>0</v>
      </c>
      <c r="N1107" s="359">
        <f t="shared" si="172"/>
        <v>0</v>
      </c>
      <c r="O1107" s="374"/>
      <c r="P1107" s="374"/>
      <c r="Q1107" s="363">
        <v>1.0444604209712328E-3</v>
      </c>
      <c r="R1107" s="364">
        <f>(R1108*Q1108+R1114*Q1114)/Q1107</f>
        <v>0</v>
      </c>
      <c r="T1107" s="226">
        <f t="shared" si="170"/>
        <v>0</v>
      </c>
      <c r="Y1107" s="199"/>
      <c r="Z1107" s="199"/>
    </row>
    <row r="1108" spans="1:26" s="225" customFormat="1" ht="47.25" customHeight="1" outlineLevel="5" x14ac:dyDescent="0.2">
      <c r="A1108" s="221"/>
      <c r="B1108" s="227"/>
      <c r="C1108" s="248"/>
      <c r="D1108" s="248"/>
      <c r="E1108" s="254"/>
      <c r="F1108" s="265"/>
      <c r="G1108" s="270"/>
      <c r="H1108" s="270"/>
      <c r="I1108" s="409" t="s">
        <v>58</v>
      </c>
      <c r="J1108" s="365"/>
      <c r="K1108" s="365"/>
      <c r="L1108" s="366">
        <f t="shared" si="177"/>
        <v>0</v>
      </c>
      <c r="M1108" s="367">
        <v>0</v>
      </c>
      <c r="N1108" s="365">
        <f t="shared" si="172"/>
        <v>0</v>
      </c>
      <c r="O1108" s="378"/>
      <c r="P1108" s="378"/>
      <c r="Q1108" s="369">
        <v>3.6556114733993147E-4</v>
      </c>
      <c r="R1108" s="370">
        <f>SUMPRODUCT(R1109:R1113,Q1109:Q1113)/Q1108</f>
        <v>0</v>
      </c>
      <c r="T1108" s="226">
        <f t="shared" si="170"/>
        <v>0</v>
      </c>
      <c r="Y1108" s="199"/>
      <c r="Z1108" s="199"/>
    </row>
    <row r="1109" spans="1:26" s="225" customFormat="1" ht="47.25" customHeight="1" outlineLevel="7" x14ac:dyDescent="0.2">
      <c r="A1109" s="221"/>
      <c r="B1109" s="227"/>
      <c r="C1109" s="248"/>
      <c r="D1109" s="248"/>
      <c r="E1109" s="254"/>
      <c r="F1109" s="265"/>
      <c r="G1109" s="270"/>
      <c r="H1109" s="270"/>
      <c r="I1109" s="406" t="s">
        <v>72</v>
      </c>
      <c r="J1109" s="346" t="s">
        <v>256</v>
      </c>
      <c r="K1109" s="346">
        <v>1</v>
      </c>
      <c r="L1109" s="347">
        <f t="shared" si="177"/>
        <v>0</v>
      </c>
      <c r="M1109" s="348"/>
      <c r="N1109" s="353">
        <f t="shared" si="172"/>
        <v>0</v>
      </c>
      <c r="O1109" s="350">
        <v>0</v>
      </c>
      <c r="P1109" s="350"/>
      <c r="Q1109" s="351">
        <v>4.0211726207392464E-5</v>
      </c>
      <c r="R1109" s="352">
        <f>O1109/K1109</f>
        <v>0</v>
      </c>
      <c r="T1109" s="226">
        <f t="shared" si="170"/>
        <v>0</v>
      </c>
      <c r="Y1109" s="199"/>
      <c r="Z1109" s="199"/>
    </row>
    <row r="1110" spans="1:26" s="225" customFormat="1" ht="47.25" customHeight="1" outlineLevel="7" x14ac:dyDescent="0.2">
      <c r="A1110" s="221"/>
      <c r="B1110" s="227"/>
      <c r="C1110" s="248"/>
      <c r="D1110" s="248"/>
      <c r="E1110" s="254"/>
      <c r="F1110" s="265"/>
      <c r="G1110" s="270"/>
      <c r="H1110" s="270"/>
      <c r="I1110" s="406" t="s">
        <v>73</v>
      </c>
      <c r="J1110" s="346" t="s">
        <v>256</v>
      </c>
      <c r="K1110" s="346">
        <v>1</v>
      </c>
      <c r="L1110" s="347">
        <f t="shared" si="177"/>
        <v>0</v>
      </c>
      <c r="M1110" s="348"/>
      <c r="N1110" s="353">
        <f t="shared" si="172"/>
        <v>0</v>
      </c>
      <c r="O1110" s="350">
        <v>0</v>
      </c>
      <c r="P1110" s="350"/>
      <c r="Q1110" s="351">
        <v>5.8489783574389037E-5</v>
      </c>
      <c r="R1110" s="352">
        <f>O1110/K1110</f>
        <v>0</v>
      </c>
      <c r="T1110" s="226">
        <f t="shared" si="170"/>
        <v>0</v>
      </c>
      <c r="Y1110" s="199"/>
      <c r="Z1110" s="199"/>
    </row>
    <row r="1111" spans="1:26" s="225" customFormat="1" ht="47.25" customHeight="1" outlineLevel="7" x14ac:dyDescent="0.2">
      <c r="A1111" s="221"/>
      <c r="B1111" s="227"/>
      <c r="C1111" s="248"/>
      <c r="D1111" s="248"/>
      <c r="E1111" s="254"/>
      <c r="F1111" s="265"/>
      <c r="G1111" s="270"/>
      <c r="H1111" s="270"/>
      <c r="I1111" s="406" t="s">
        <v>74</v>
      </c>
      <c r="J1111" s="346" t="s">
        <v>256</v>
      </c>
      <c r="K1111" s="346">
        <v>1</v>
      </c>
      <c r="L1111" s="347">
        <f t="shared" si="177"/>
        <v>0</v>
      </c>
      <c r="M1111" s="348"/>
      <c r="N1111" s="353">
        <f t="shared" si="172"/>
        <v>0</v>
      </c>
      <c r="O1111" s="350">
        <v>0</v>
      </c>
      <c r="P1111" s="350"/>
      <c r="Q1111" s="351">
        <v>8.0423452414784928E-5</v>
      </c>
      <c r="R1111" s="352">
        <f>O1111/K1111</f>
        <v>0</v>
      </c>
      <c r="T1111" s="226">
        <f t="shared" si="170"/>
        <v>0</v>
      </c>
      <c r="Y1111" s="199"/>
      <c r="Z1111" s="199"/>
    </row>
    <row r="1112" spans="1:26" s="225" customFormat="1" ht="47.25" customHeight="1" outlineLevel="7" x14ac:dyDescent="0.2">
      <c r="A1112" s="221"/>
      <c r="B1112" s="227"/>
      <c r="C1112" s="248"/>
      <c r="D1112" s="248"/>
      <c r="E1112" s="254"/>
      <c r="F1112" s="265"/>
      <c r="G1112" s="270"/>
      <c r="H1112" s="270"/>
      <c r="I1112" s="406" t="s">
        <v>62</v>
      </c>
      <c r="J1112" s="346" t="s">
        <v>256</v>
      </c>
      <c r="K1112" s="346">
        <v>1</v>
      </c>
      <c r="L1112" s="347">
        <f t="shared" si="177"/>
        <v>0</v>
      </c>
      <c r="M1112" s="348"/>
      <c r="N1112" s="353">
        <f t="shared" si="172"/>
        <v>0</v>
      </c>
      <c r="O1112" s="350">
        <v>0</v>
      </c>
      <c r="P1112" s="350"/>
      <c r="Q1112" s="351">
        <v>1.6815812777636849E-4</v>
      </c>
      <c r="R1112" s="352">
        <f>O1112/K1112</f>
        <v>0</v>
      </c>
      <c r="T1112" s="226">
        <f t="shared" si="170"/>
        <v>0</v>
      </c>
      <c r="Y1112" s="199"/>
      <c r="Z1112" s="199"/>
    </row>
    <row r="1113" spans="1:26" s="225" customFormat="1" ht="47.25" customHeight="1" outlineLevel="7" x14ac:dyDescent="0.2">
      <c r="A1113" s="221"/>
      <c r="B1113" s="227"/>
      <c r="C1113" s="248"/>
      <c r="D1113" s="248"/>
      <c r="E1113" s="254"/>
      <c r="F1113" s="265"/>
      <c r="G1113" s="270"/>
      <c r="H1113" s="270"/>
      <c r="I1113" s="406" t="s">
        <v>51</v>
      </c>
      <c r="J1113" s="346" t="s">
        <v>257</v>
      </c>
      <c r="K1113" s="346">
        <v>100</v>
      </c>
      <c r="L1113" s="347">
        <f t="shared" si="177"/>
        <v>0</v>
      </c>
      <c r="M1113" s="348"/>
      <c r="N1113" s="353">
        <f t="shared" si="172"/>
        <v>0</v>
      </c>
      <c r="O1113" s="350">
        <v>0</v>
      </c>
      <c r="P1113" s="350"/>
      <c r="Q1113" s="351">
        <v>1.8278057366996573E-5</v>
      </c>
      <c r="R1113" s="352">
        <f>O1113/K1113</f>
        <v>0</v>
      </c>
      <c r="T1113" s="226">
        <f t="shared" si="170"/>
        <v>0</v>
      </c>
      <c r="Y1113" s="199"/>
      <c r="Z1113" s="199"/>
    </row>
    <row r="1114" spans="1:26" s="225" customFormat="1" ht="47.25" customHeight="1" outlineLevel="5" x14ac:dyDescent="0.2">
      <c r="A1114" s="221"/>
      <c r="B1114" s="227"/>
      <c r="C1114" s="248"/>
      <c r="D1114" s="248"/>
      <c r="E1114" s="254"/>
      <c r="F1114" s="265"/>
      <c r="G1114" s="270"/>
      <c r="H1114" s="270"/>
      <c r="I1114" s="409" t="s">
        <v>67</v>
      </c>
      <c r="J1114" s="365"/>
      <c r="K1114" s="365"/>
      <c r="L1114" s="366">
        <f t="shared" si="177"/>
        <v>0</v>
      </c>
      <c r="M1114" s="367">
        <v>0</v>
      </c>
      <c r="N1114" s="365">
        <f t="shared" si="172"/>
        <v>0</v>
      </c>
      <c r="O1114" s="378"/>
      <c r="P1114" s="378"/>
      <c r="Q1114" s="369">
        <v>6.7889927363130138E-4</v>
      </c>
      <c r="R1114" s="370">
        <f>SUMPRODUCT(R1115:R1119,Q1115:Q1119)/Q1114</f>
        <v>0</v>
      </c>
      <c r="T1114" s="226">
        <f t="shared" si="170"/>
        <v>0</v>
      </c>
      <c r="Y1114" s="199"/>
      <c r="Z1114" s="199"/>
    </row>
    <row r="1115" spans="1:26" s="225" customFormat="1" ht="47.25" customHeight="1" outlineLevel="7" x14ac:dyDescent="0.2">
      <c r="A1115" s="221"/>
      <c r="B1115" s="227"/>
      <c r="C1115" s="248"/>
      <c r="D1115" s="248"/>
      <c r="E1115" s="254"/>
      <c r="F1115" s="265"/>
      <c r="G1115" s="270"/>
      <c r="H1115" s="270"/>
      <c r="I1115" s="406" t="s">
        <v>68</v>
      </c>
      <c r="J1115" s="346" t="s">
        <v>256</v>
      </c>
      <c r="K1115" s="346">
        <v>1</v>
      </c>
      <c r="L1115" s="347">
        <f t="shared" si="177"/>
        <v>0</v>
      </c>
      <c r="M1115" s="348"/>
      <c r="N1115" s="353">
        <f t="shared" si="172"/>
        <v>0</v>
      </c>
      <c r="O1115" s="350">
        <v>0</v>
      </c>
      <c r="P1115" s="350"/>
      <c r="Q1115" s="351">
        <v>1.0862388378100822E-4</v>
      </c>
      <c r="R1115" s="352">
        <f>O1115/K1115</f>
        <v>0</v>
      </c>
      <c r="T1115" s="226">
        <f t="shared" si="170"/>
        <v>0</v>
      </c>
      <c r="Y1115" s="199"/>
      <c r="Z1115" s="199"/>
    </row>
    <row r="1116" spans="1:26" s="225" customFormat="1" ht="47.25" customHeight="1" outlineLevel="7" x14ac:dyDescent="0.2">
      <c r="A1116" s="221"/>
      <c r="B1116" s="227"/>
      <c r="C1116" s="248"/>
      <c r="D1116" s="248"/>
      <c r="E1116" s="254"/>
      <c r="F1116" s="265"/>
      <c r="G1116" s="270"/>
      <c r="H1116" s="270"/>
      <c r="I1116" s="406" t="s">
        <v>75</v>
      </c>
      <c r="J1116" s="346" t="s">
        <v>256</v>
      </c>
      <c r="K1116" s="346">
        <v>1</v>
      </c>
      <c r="L1116" s="347">
        <f t="shared" si="177"/>
        <v>0</v>
      </c>
      <c r="M1116" s="348"/>
      <c r="N1116" s="353">
        <f t="shared" si="172"/>
        <v>0</v>
      </c>
      <c r="O1116" s="350">
        <v>0</v>
      </c>
      <c r="P1116" s="350"/>
      <c r="Q1116" s="351">
        <v>1.425688474625733E-4</v>
      </c>
      <c r="R1116" s="352">
        <f>O1116/K1116</f>
        <v>0</v>
      </c>
      <c r="T1116" s="226">
        <f t="shared" si="170"/>
        <v>0</v>
      </c>
      <c r="Y1116" s="199"/>
      <c r="Z1116" s="199"/>
    </row>
    <row r="1117" spans="1:26" s="225" customFormat="1" ht="47.25" customHeight="1" outlineLevel="7" x14ac:dyDescent="0.2">
      <c r="A1117" s="221"/>
      <c r="B1117" s="227"/>
      <c r="C1117" s="248"/>
      <c r="D1117" s="248"/>
      <c r="E1117" s="254"/>
      <c r="F1117" s="265"/>
      <c r="G1117" s="270"/>
      <c r="H1117" s="270"/>
      <c r="I1117" s="406" t="s">
        <v>62</v>
      </c>
      <c r="J1117" s="346" t="s">
        <v>256</v>
      </c>
      <c r="K1117" s="346">
        <v>1</v>
      </c>
      <c r="L1117" s="347">
        <f t="shared" si="177"/>
        <v>0</v>
      </c>
      <c r="M1117" s="348"/>
      <c r="N1117" s="353">
        <f t="shared" si="172"/>
        <v>0</v>
      </c>
      <c r="O1117" s="350">
        <v>0</v>
      </c>
      <c r="P1117" s="350"/>
      <c r="Q1117" s="351">
        <v>2.8513769492514659E-4</v>
      </c>
      <c r="R1117" s="352">
        <f>O1117/K1117</f>
        <v>0</v>
      </c>
      <c r="T1117" s="226">
        <f t="shared" si="170"/>
        <v>0</v>
      </c>
      <c r="Y1117" s="199"/>
      <c r="Z1117" s="199"/>
    </row>
    <row r="1118" spans="1:26" s="225" customFormat="1" ht="47.25" customHeight="1" outlineLevel="7" x14ac:dyDescent="0.2">
      <c r="A1118" s="221"/>
      <c r="B1118" s="227"/>
      <c r="C1118" s="248"/>
      <c r="D1118" s="248"/>
      <c r="E1118" s="254"/>
      <c r="F1118" s="265"/>
      <c r="G1118" s="270"/>
      <c r="H1118" s="270"/>
      <c r="I1118" s="406" t="s">
        <v>63</v>
      </c>
      <c r="J1118" s="346" t="s">
        <v>256</v>
      </c>
      <c r="K1118" s="346">
        <v>1</v>
      </c>
      <c r="L1118" s="347">
        <f t="shared" si="177"/>
        <v>0</v>
      </c>
      <c r="M1118" s="348"/>
      <c r="N1118" s="353">
        <f t="shared" si="172"/>
        <v>0</v>
      </c>
      <c r="O1118" s="350">
        <v>0</v>
      </c>
      <c r="P1118" s="350"/>
      <c r="Q1118" s="351">
        <v>1.0862388378100822E-4</v>
      </c>
      <c r="R1118" s="352">
        <f>O1118/K1118</f>
        <v>0</v>
      </c>
      <c r="T1118" s="226">
        <f t="shared" si="170"/>
        <v>0</v>
      </c>
      <c r="Y1118" s="199"/>
      <c r="Z1118" s="199"/>
    </row>
    <row r="1119" spans="1:26" s="225" customFormat="1" ht="47.25" customHeight="1" outlineLevel="7" x14ac:dyDescent="0.2">
      <c r="A1119" s="221"/>
      <c r="B1119" s="227"/>
      <c r="C1119" s="248"/>
      <c r="D1119" s="248"/>
      <c r="E1119" s="254"/>
      <c r="F1119" s="265"/>
      <c r="G1119" s="270"/>
      <c r="H1119" s="270"/>
      <c r="I1119" s="406" t="s">
        <v>51</v>
      </c>
      <c r="J1119" s="346" t="s">
        <v>257</v>
      </c>
      <c r="K1119" s="346">
        <v>100</v>
      </c>
      <c r="L1119" s="347">
        <f t="shared" si="177"/>
        <v>0</v>
      </c>
      <c r="M1119" s="348"/>
      <c r="N1119" s="353">
        <f t="shared" si="172"/>
        <v>0</v>
      </c>
      <c r="O1119" s="350">
        <v>0</v>
      </c>
      <c r="P1119" s="350"/>
      <c r="Q1119" s="351">
        <v>3.3944963681565068E-5</v>
      </c>
      <c r="R1119" s="352">
        <f>O1119/K1119</f>
        <v>0</v>
      </c>
      <c r="T1119" s="226">
        <f t="shared" si="170"/>
        <v>0</v>
      </c>
      <c r="Y1119" s="199"/>
      <c r="Z1119" s="199"/>
    </row>
    <row r="1120" spans="1:26" s="225" customFormat="1" ht="47.25" customHeight="1" outlineLevel="3" x14ac:dyDescent="0.2">
      <c r="A1120" s="221"/>
      <c r="B1120" s="227"/>
      <c r="C1120" s="248"/>
      <c r="D1120" s="248"/>
      <c r="E1120" s="254"/>
      <c r="F1120" s="254"/>
      <c r="G1120" s="254"/>
      <c r="H1120" s="254"/>
      <c r="I1120" s="405" t="s">
        <v>76</v>
      </c>
      <c r="J1120" s="340" t="s">
        <v>445</v>
      </c>
      <c r="K1120" s="340"/>
      <c r="L1120" s="341">
        <f t="shared" si="177"/>
        <v>0</v>
      </c>
      <c r="M1120" s="342">
        <v>2.86E-2</v>
      </c>
      <c r="N1120" s="340">
        <f t="shared" si="172"/>
        <v>0</v>
      </c>
      <c r="O1120" s="376"/>
      <c r="P1120" s="376"/>
      <c r="Q1120" s="344">
        <v>1.3388278939598666E-2</v>
      </c>
      <c r="R1120" s="345">
        <f>(R1121*Q1121+R1128*Q1128)/Q1120</f>
        <v>2.857680456174324E-2</v>
      </c>
      <c r="T1120" s="226">
        <f t="shared" si="170"/>
        <v>0</v>
      </c>
      <c r="Y1120" s="199"/>
      <c r="Z1120" s="199"/>
    </row>
    <row r="1121" spans="1:26" s="225" customFormat="1" ht="47.25" customHeight="1" outlineLevel="7" x14ac:dyDescent="0.2">
      <c r="A1121" s="221"/>
      <c r="B1121" s="227"/>
      <c r="C1121" s="248"/>
      <c r="D1121" s="248"/>
      <c r="E1121" s="254"/>
      <c r="F1121" s="265"/>
      <c r="G1121" s="265"/>
      <c r="H1121" s="265"/>
      <c r="I1121" s="408" t="s">
        <v>284</v>
      </c>
      <c r="J1121" s="359"/>
      <c r="K1121" s="359"/>
      <c r="L1121" s="360">
        <f t="shared" si="177"/>
        <v>0</v>
      </c>
      <c r="M1121" s="361">
        <v>2.8899999999999999E-2</v>
      </c>
      <c r="N1121" s="359">
        <f t="shared" si="172"/>
        <v>0</v>
      </c>
      <c r="O1121" s="389"/>
      <c r="P1121" s="389"/>
      <c r="Q1121" s="390">
        <v>1.3251472572545208E-2</v>
      </c>
      <c r="R1121" s="391">
        <f>SUMPRODUCT(R1122:R1127,Q1122:Q1127)/Q1121</f>
        <v>2.8871827533166704E-2</v>
      </c>
      <c r="T1121" s="226">
        <f t="shared" si="170"/>
        <v>0</v>
      </c>
      <c r="Y1121" s="199"/>
      <c r="Z1121" s="199"/>
    </row>
    <row r="1122" spans="1:26" s="225" customFormat="1" ht="47.25" customHeight="1" outlineLevel="7" x14ac:dyDescent="0.2">
      <c r="A1122" s="221"/>
      <c r="B1122" s="227"/>
      <c r="C1122" s="248"/>
      <c r="D1122" s="248"/>
      <c r="E1122" s="254"/>
      <c r="F1122" s="265"/>
      <c r="G1122" s="265"/>
      <c r="H1122" s="265"/>
      <c r="I1122" s="406" t="s">
        <v>285</v>
      </c>
      <c r="J1122" s="346" t="s">
        <v>259</v>
      </c>
      <c r="K1122" s="346">
        <v>5200</v>
      </c>
      <c r="L1122" s="347">
        <f t="shared" si="177"/>
        <v>429</v>
      </c>
      <c r="M1122" s="348">
        <v>8.2500000000000004E-2</v>
      </c>
      <c r="N1122" s="353">
        <f t="shared" si="172"/>
        <v>0</v>
      </c>
      <c r="O1122" s="350">
        <v>429</v>
      </c>
      <c r="P1122" s="350"/>
      <c r="Q1122" s="351">
        <v>1.9877208858817812E-3</v>
      </c>
      <c r="R1122" s="352">
        <v>8.2500000000000004E-2</v>
      </c>
      <c r="S1122" s="225">
        <v>415</v>
      </c>
      <c r="T1122" s="226">
        <f t="shared" ref="T1122:T1185" si="178">S1122-O1122</f>
        <v>-14</v>
      </c>
      <c r="Y1122" s="199"/>
      <c r="Z1122" s="199"/>
    </row>
    <row r="1123" spans="1:26" s="225" customFormat="1" ht="47.25" customHeight="1" outlineLevel="7" x14ac:dyDescent="0.2">
      <c r="A1123" s="221"/>
      <c r="B1123" s="227"/>
      <c r="C1123" s="248"/>
      <c r="D1123" s="248"/>
      <c r="E1123" s="254"/>
      <c r="F1123" s="265"/>
      <c r="G1123" s="265"/>
      <c r="H1123" s="265"/>
      <c r="I1123" s="406" t="s">
        <v>286</v>
      </c>
      <c r="J1123" s="346" t="s">
        <v>259</v>
      </c>
      <c r="K1123" s="346">
        <v>5201</v>
      </c>
      <c r="L1123" s="347">
        <f t="shared" si="177"/>
        <v>429.08250000000004</v>
      </c>
      <c r="M1123" s="348">
        <v>8.2500000000000004E-2</v>
      </c>
      <c r="N1123" s="353">
        <v>0</v>
      </c>
      <c r="O1123" s="350">
        <v>429</v>
      </c>
      <c r="P1123" s="350"/>
      <c r="Q1123" s="351">
        <v>2.6502945145090418E-3</v>
      </c>
      <c r="R1123" s="352">
        <f>O1123/K1123</f>
        <v>8.2484137665833498E-2</v>
      </c>
      <c r="S1123" s="225">
        <v>415</v>
      </c>
      <c r="T1123" s="226">
        <f t="shared" si="178"/>
        <v>-14</v>
      </c>
      <c r="Y1123" s="199"/>
      <c r="Z1123" s="199"/>
    </row>
    <row r="1124" spans="1:26" s="225" customFormat="1" ht="47.25" customHeight="1" outlineLevel="7" x14ac:dyDescent="0.2">
      <c r="A1124" s="221"/>
      <c r="B1124" s="227"/>
      <c r="C1124" s="248"/>
      <c r="D1124" s="248"/>
      <c r="E1124" s="254"/>
      <c r="F1124" s="265"/>
      <c r="G1124" s="265"/>
      <c r="H1124" s="265"/>
      <c r="I1124" s="406" t="s">
        <v>287</v>
      </c>
      <c r="J1124" s="346" t="s">
        <v>259</v>
      </c>
      <c r="K1124" s="346">
        <v>5202</v>
      </c>
      <c r="L1124" s="347">
        <f t="shared" si="177"/>
        <v>0</v>
      </c>
      <c r="M1124" s="348">
        <v>0</v>
      </c>
      <c r="N1124" s="353">
        <f t="shared" si="172"/>
        <v>0</v>
      </c>
      <c r="O1124" s="350">
        <v>0</v>
      </c>
      <c r="P1124" s="350"/>
      <c r="Q1124" s="351">
        <v>4.6380154003908226E-3</v>
      </c>
      <c r="R1124" s="352">
        <f>O1124/K1124</f>
        <v>0</v>
      </c>
      <c r="T1124" s="226">
        <f t="shared" si="178"/>
        <v>0</v>
      </c>
      <c r="Y1124" s="199"/>
      <c r="Z1124" s="199"/>
    </row>
    <row r="1125" spans="1:26" s="225" customFormat="1" ht="47.25" customHeight="1" outlineLevel="7" x14ac:dyDescent="0.2">
      <c r="A1125" s="221"/>
      <c r="B1125" s="227"/>
      <c r="C1125" s="248"/>
      <c r="D1125" s="248"/>
      <c r="E1125" s="254"/>
      <c r="F1125" s="265"/>
      <c r="G1125" s="265"/>
      <c r="H1125" s="265"/>
      <c r="I1125" s="406" t="s">
        <v>288</v>
      </c>
      <c r="J1125" s="346" t="s">
        <v>259</v>
      </c>
      <c r="K1125" s="346">
        <v>5203</v>
      </c>
      <c r="L1125" s="347">
        <f t="shared" si="177"/>
        <v>0</v>
      </c>
      <c r="M1125" s="348">
        <v>0</v>
      </c>
      <c r="N1125" s="353">
        <f t="shared" si="172"/>
        <v>0</v>
      </c>
      <c r="O1125" s="350">
        <v>0</v>
      </c>
      <c r="P1125" s="350"/>
      <c r="Q1125" s="351">
        <v>2.6502945145090418E-3</v>
      </c>
      <c r="R1125" s="352">
        <f>O1125/K1125</f>
        <v>0</v>
      </c>
      <c r="T1125" s="226">
        <f t="shared" si="178"/>
        <v>0</v>
      </c>
      <c r="Y1125" s="199"/>
      <c r="Z1125" s="199"/>
    </row>
    <row r="1126" spans="1:26" s="225" customFormat="1" ht="47.25" customHeight="1" outlineLevel="7" x14ac:dyDescent="0.2">
      <c r="A1126" s="221"/>
      <c r="B1126" s="227"/>
      <c r="C1126" s="248"/>
      <c r="D1126" s="248"/>
      <c r="E1126" s="254"/>
      <c r="F1126" s="265"/>
      <c r="G1126" s="265"/>
      <c r="H1126" s="265"/>
      <c r="I1126" s="406" t="s">
        <v>289</v>
      </c>
      <c r="J1126" s="346" t="s">
        <v>259</v>
      </c>
      <c r="K1126" s="346">
        <v>5204</v>
      </c>
      <c r="L1126" s="347">
        <f t="shared" si="177"/>
        <v>0</v>
      </c>
      <c r="M1126" s="348">
        <v>0</v>
      </c>
      <c r="N1126" s="353">
        <f t="shared" ref="N1126:N1189" si="179">O1126-L1126</f>
        <v>0</v>
      </c>
      <c r="O1126" s="350">
        <v>0</v>
      </c>
      <c r="P1126" s="350"/>
      <c r="Q1126" s="351">
        <v>6.6257362862726045E-4</v>
      </c>
      <c r="R1126" s="352">
        <f>O1126/K1126</f>
        <v>0</v>
      </c>
      <c r="T1126" s="226">
        <f t="shared" si="178"/>
        <v>0</v>
      </c>
      <c r="Y1126" s="199"/>
      <c r="Z1126" s="199"/>
    </row>
    <row r="1127" spans="1:26" s="225" customFormat="1" ht="47.25" customHeight="1" outlineLevel="7" x14ac:dyDescent="0.2">
      <c r="A1127" s="221"/>
      <c r="B1127" s="227"/>
      <c r="C1127" s="248"/>
      <c r="D1127" s="248"/>
      <c r="E1127" s="254"/>
      <c r="F1127" s="265"/>
      <c r="G1127" s="265"/>
      <c r="H1127" s="265"/>
      <c r="I1127" s="406" t="s">
        <v>51</v>
      </c>
      <c r="J1127" s="346" t="s">
        <v>257</v>
      </c>
      <c r="K1127" s="346">
        <v>100</v>
      </c>
      <c r="L1127" s="347">
        <f t="shared" si="177"/>
        <v>0</v>
      </c>
      <c r="M1127" s="348">
        <v>0</v>
      </c>
      <c r="N1127" s="353">
        <f t="shared" si="179"/>
        <v>0</v>
      </c>
      <c r="O1127" s="350">
        <v>0</v>
      </c>
      <c r="P1127" s="350"/>
      <c r="Q1127" s="351">
        <v>6.6257362862726045E-4</v>
      </c>
      <c r="R1127" s="352">
        <f>O1127/K1127</f>
        <v>0</v>
      </c>
      <c r="T1127" s="226">
        <f t="shared" si="178"/>
        <v>0</v>
      </c>
      <c r="Y1127" s="199"/>
      <c r="Z1127" s="199"/>
    </row>
    <row r="1128" spans="1:26" s="225" customFormat="1" ht="47.25" customHeight="1" outlineLevel="7" x14ac:dyDescent="0.2">
      <c r="A1128" s="221"/>
      <c r="B1128" s="227"/>
      <c r="C1128" s="248"/>
      <c r="D1128" s="248"/>
      <c r="E1128" s="254"/>
      <c r="F1128" s="265"/>
      <c r="G1128" s="265"/>
      <c r="H1128" s="265"/>
      <c r="I1128" s="408" t="s">
        <v>290</v>
      </c>
      <c r="J1128" s="359"/>
      <c r="K1128" s="359"/>
      <c r="L1128" s="360">
        <f t="shared" si="177"/>
        <v>0</v>
      </c>
      <c r="M1128" s="361">
        <v>0</v>
      </c>
      <c r="N1128" s="359">
        <f t="shared" si="179"/>
        <v>0</v>
      </c>
      <c r="O1128" s="374"/>
      <c r="P1128" s="374"/>
      <c r="Q1128" s="363">
        <v>1.3680636705345293E-4</v>
      </c>
      <c r="R1128" s="391">
        <f>SUMPRODUCT(R1129:R1134,Q1129:Q1134)/Q1128</f>
        <v>0</v>
      </c>
      <c r="T1128" s="226">
        <f t="shared" si="178"/>
        <v>0</v>
      </c>
      <c r="Y1128" s="199"/>
      <c r="Z1128" s="199"/>
    </row>
    <row r="1129" spans="1:26" s="225" customFormat="1" ht="47.25" customHeight="1" outlineLevel="7" x14ac:dyDescent="0.2">
      <c r="A1129" s="221"/>
      <c r="B1129" s="227"/>
      <c r="C1129" s="248"/>
      <c r="D1129" s="248"/>
      <c r="E1129" s="254"/>
      <c r="F1129" s="265"/>
      <c r="G1129" s="265"/>
      <c r="H1129" s="265"/>
      <c r="I1129" s="406" t="s">
        <v>285</v>
      </c>
      <c r="J1129" s="346" t="s">
        <v>259</v>
      </c>
      <c r="K1129" s="346">
        <v>1</v>
      </c>
      <c r="L1129" s="347">
        <f t="shared" si="177"/>
        <v>0</v>
      </c>
      <c r="M1129" s="348">
        <v>0</v>
      </c>
      <c r="N1129" s="353">
        <f t="shared" si="179"/>
        <v>0</v>
      </c>
      <c r="O1129" s="350">
        <v>0</v>
      </c>
      <c r="P1129" s="350"/>
      <c r="Q1129" s="351">
        <v>2.0520955058017938E-5</v>
      </c>
      <c r="R1129" s="352">
        <f t="shared" ref="R1129:R1134" si="180">O1129/K1129</f>
        <v>0</v>
      </c>
      <c r="T1129" s="226">
        <f t="shared" si="178"/>
        <v>0</v>
      </c>
      <c r="Y1129" s="199"/>
      <c r="Z1129" s="199"/>
    </row>
    <row r="1130" spans="1:26" s="225" customFormat="1" ht="47.25" customHeight="1" outlineLevel="7" x14ac:dyDescent="0.2">
      <c r="A1130" s="221"/>
      <c r="B1130" s="227"/>
      <c r="C1130" s="248"/>
      <c r="D1130" s="248"/>
      <c r="E1130" s="254"/>
      <c r="F1130" s="265"/>
      <c r="G1130" s="265"/>
      <c r="H1130" s="265"/>
      <c r="I1130" s="406" t="s">
        <v>286</v>
      </c>
      <c r="J1130" s="346" t="s">
        <v>259</v>
      </c>
      <c r="K1130" s="346">
        <v>1</v>
      </c>
      <c r="L1130" s="347">
        <f t="shared" si="177"/>
        <v>0</v>
      </c>
      <c r="M1130" s="348">
        <v>0</v>
      </c>
      <c r="N1130" s="353">
        <f t="shared" si="179"/>
        <v>0</v>
      </c>
      <c r="O1130" s="350">
        <v>0</v>
      </c>
      <c r="P1130" s="350"/>
      <c r="Q1130" s="351">
        <v>2.7361273410690587E-5</v>
      </c>
      <c r="R1130" s="352">
        <f t="shared" si="180"/>
        <v>0</v>
      </c>
      <c r="T1130" s="226">
        <f t="shared" si="178"/>
        <v>0</v>
      </c>
      <c r="Y1130" s="199"/>
      <c r="Z1130" s="199"/>
    </row>
    <row r="1131" spans="1:26" s="225" customFormat="1" ht="47.25" customHeight="1" outlineLevel="7" x14ac:dyDescent="0.2">
      <c r="A1131" s="221"/>
      <c r="B1131" s="227"/>
      <c r="C1131" s="248"/>
      <c r="D1131" s="248"/>
      <c r="E1131" s="254"/>
      <c r="F1131" s="265"/>
      <c r="G1131" s="265"/>
      <c r="H1131" s="265"/>
      <c r="I1131" s="406" t="s">
        <v>287</v>
      </c>
      <c r="J1131" s="346" t="s">
        <v>259</v>
      </c>
      <c r="K1131" s="346">
        <v>1</v>
      </c>
      <c r="L1131" s="347">
        <f t="shared" si="177"/>
        <v>0</v>
      </c>
      <c r="M1131" s="348">
        <v>0</v>
      </c>
      <c r="N1131" s="353">
        <f t="shared" si="179"/>
        <v>0</v>
      </c>
      <c r="O1131" s="350">
        <v>0</v>
      </c>
      <c r="P1131" s="350"/>
      <c r="Q1131" s="351">
        <v>4.7882228468708524E-5</v>
      </c>
      <c r="R1131" s="352">
        <f t="shared" si="180"/>
        <v>0</v>
      </c>
      <c r="T1131" s="226">
        <f t="shared" si="178"/>
        <v>0</v>
      </c>
      <c r="Y1131" s="199"/>
      <c r="Z1131" s="199"/>
    </row>
    <row r="1132" spans="1:26" s="225" customFormat="1" ht="47.25" customHeight="1" outlineLevel="7" x14ac:dyDescent="0.2">
      <c r="A1132" s="221"/>
      <c r="B1132" s="227"/>
      <c r="C1132" s="248"/>
      <c r="D1132" s="248"/>
      <c r="E1132" s="254"/>
      <c r="F1132" s="265"/>
      <c r="G1132" s="265"/>
      <c r="H1132" s="265"/>
      <c r="I1132" s="406" t="s">
        <v>288</v>
      </c>
      <c r="J1132" s="346" t="s">
        <v>259</v>
      </c>
      <c r="K1132" s="346">
        <v>1</v>
      </c>
      <c r="L1132" s="347">
        <f t="shared" si="177"/>
        <v>0</v>
      </c>
      <c r="M1132" s="348">
        <v>0</v>
      </c>
      <c r="N1132" s="353">
        <f t="shared" si="179"/>
        <v>0</v>
      </c>
      <c r="O1132" s="350">
        <v>0</v>
      </c>
      <c r="P1132" s="350"/>
      <c r="Q1132" s="351">
        <v>2.7361273410690587E-5</v>
      </c>
      <c r="R1132" s="352">
        <f t="shared" si="180"/>
        <v>0</v>
      </c>
      <c r="T1132" s="226">
        <f t="shared" si="178"/>
        <v>0</v>
      </c>
      <c r="Y1132" s="199"/>
      <c r="Z1132" s="199"/>
    </row>
    <row r="1133" spans="1:26" s="225" customFormat="1" ht="47.25" customHeight="1" outlineLevel="7" x14ac:dyDescent="0.2">
      <c r="A1133" s="221"/>
      <c r="B1133" s="227"/>
      <c r="C1133" s="248"/>
      <c r="D1133" s="248"/>
      <c r="E1133" s="254"/>
      <c r="F1133" s="265"/>
      <c r="G1133" s="265"/>
      <c r="H1133" s="265"/>
      <c r="I1133" s="406" t="s">
        <v>289</v>
      </c>
      <c r="J1133" s="346" t="s">
        <v>259</v>
      </c>
      <c r="K1133" s="346">
        <v>1</v>
      </c>
      <c r="L1133" s="347">
        <f t="shared" si="177"/>
        <v>0</v>
      </c>
      <c r="M1133" s="348">
        <v>0</v>
      </c>
      <c r="N1133" s="353">
        <f t="shared" si="179"/>
        <v>0</v>
      </c>
      <c r="O1133" s="350">
        <v>0</v>
      </c>
      <c r="P1133" s="350"/>
      <c r="Q1133" s="351">
        <v>6.8403183526726467E-6</v>
      </c>
      <c r="R1133" s="352">
        <f t="shared" si="180"/>
        <v>0</v>
      </c>
      <c r="T1133" s="226">
        <f t="shared" si="178"/>
        <v>0</v>
      </c>
      <c r="Y1133" s="199"/>
      <c r="Z1133" s="199"/>
    </row>
    <row r="1134" spans="1:26" s="225" customFormat="1" ht="47.25" customHeight="1" outlineLevel="7" x14ac:dyDescent="0.2">
      <c r="A1134" s="221"/>
      <c r="B1134" s="227"/>
      <c r="C1134" s="248"/>
      <c r="D1134" s="248"/>
      <c r="E1134" s="254"/>
      <c r="F1134" s="265"/>
      <c r="G1134" s="265"/>
      <c r="H1134" s="265"/>
      <c r="I1134" s="406" t="s">
        <v>51</v>
      </c>
      <c r="J1134" s="346" t="s">
        <v>257</v>
      </c>
      <c r="K1134" s="346">
        <v>1</v>
      </c>
      <c r="L1134" s="347">
        <f t="shared" si="177"/>
        <v>0</v>
      </c>
      <c r="M1134" s="348">
        <v>0</v>
      </c>
      <c r="N1134" s="353">
        <f t="shared" si="179"/>
        <v>0</v>
      </c>
      <c r="O1134" s="350">
        <v>0</v>
      </c>
      <c r="P1134" s="350"/>
      <c r="Q1134" s="351">
        <v>6.8403183526726467E-6</v>
      </c>
      <c r="R1134" s="352">
        <f t="shared" si="180"/>
        <v>0</v>
      </c>
      <c r="T1134" s="226">
        <f t="shared" si="178"/>
        <v>0</v>
      </c>
      <c r="Y1134" s="199"/>
      <c r="Z1134" s="199"/>
    </row>
    <row r="1135" spans="1:26" s="225" customFormat="1" ht="47.25" customHeight="1" outlineLevel="3" x14ac:dyDescent="0.2">
      <c r="A1135" s="221"/>
      <c r="B1135" s="227"/>
      <c r="C1135" s="248"/>
      <c r="D1135" s="248"/>
      <c r="E1135" s="254"/>
      <c r="F1135" s="254"/>
      <c r="G1135" s="254"/>
      <c r="H1135" s="254"/>
      <c r="I1135" s="405" t="s">
        <v>116</v>
      </c>
      <c r="J1135" s="340" t="s">
        <v>447</v>
      </c>
      <c r="K1135" s="340"/>
      <c r="L1135" s="341">
        <f t="shared" si="177"/>
        <v>0</v>
      </c>
      <c r="M1135" s="342">
        <v>0</v>
      </c>
      <c r="N1135" s="340">
        <f t="shared" si="179"/>
        <v>0</v>
      </c>
      <c r="O1135" s="376"/>
      <c r="P1135" s="376"/>
      <c r="Q1135" s="344">
        <v>1.1100847379005032E-3</v>
      </c>
      <c r="R1135" s="345">
        <f>(R1136*Q1136+R1137*Q1137)/Q1135</f>
        <v>0</v>
      </c>
      <c r="T1135" s="226">
        <f t="shared" si="178"/>
        <v>0</v>
      </c>
      <c r="Y1135" s="199"/>
      <c r="Z1135" s="199"/>
    </row>
    <row r="1136" spans="1:26" s="225" customFormat="1" ht="47.25" customHeight="1" outlineLevel="7" x14ac:dyDescent="0.2">
      <c r="A1136" s="221"/>
      <c r="B1136" s="227"/>
      <c r="C1136" s="248"/>
      <c r="D1136" s="248"/>
      <c r="E1136" s="254"/>
      <c r="F1136" s="254"/>
      <c r="G1136" s="254"/>
      <c r="H1136" s="254"/>
      <c r="I1136" s="406" t="s">
        <v>117</v>
      </c>
      <c r="J1136" s="346" t="s">
        <v>259</v>
      </c>
      <c r="K1136" s="346">
        <v>1</v>
      </c>
      <c r="L1136" s="347">
        <f t="shared" si="177"/>
        <v>0</v>
      </c>
      <c r="M1136" s="348">
        <v>0</v>
      </c>
      <c r="N1136" s="353">
        <f t="shared" si="179"/>
        <v>0</v>
      </c>
      <c r="O1136" s="350">
        <v>0</v>
      </c>
      <c r="P1136" s="350"/>
      <c r="Q1136" s="351">
        <v>5.5504236895025159E-4</v>
      </c>
      <c r="R1136" s="352">
        <f>O1136/K1136</f>
        <v>0</v>
      </c>
      <c r="T1136" s="226">
        <f t="shared" si="178"/>
        <v>0</v>
      </c>
      <c r="Y1136" s="199"/>
      <c r="Z1136" s="199"/>
    </row>
    <row r="1137" spans="1:26" s="225" customFormat="1" ht="47.25" customHeight="1" outlineLevel="7" x14ac:dyDescent="0.2">
      <c r="A1137" s="221"/>
      <c r="B1137" s="227"/>
      <c r="C1137" s="248"/>
      <c r="D1137" s="248"/>
      <c r="E1137" s="254"/>
      <c r="F1137" s="254"/>
      <c r="G1137" s="254"/>
      <c r="H1137" s="254"/>
      <c r="I1137" s="406" t="s">
        <v>118</v>
      </c>
      <c r="J1137" s="346" t="s">
        <v>259</v>
      </c>
      <c r="K1137" s="346">
        <v>1</v>
      </c>
      <c r="L1137" s="347">
        <f t="shared" si="177"/>
        <v>0</v>
      </c>
      <c r="M1137" s="348">
        <v>0</v>
      </c>
      <c r="N1137" s="353">
        <f t="shared" si="179"/>
        <v>0</v>
      </c>
      <c r="O1137" s="350">
        <v>0</v>
      </c>
      <c r="P1137" s="350"/>
      <c r="Q1137" s="351">
        <v>5.5504236895025159E-4</v>
      </c>
      <c r="R1137" s="352">
        <f>O1137/K1137</f>
        <v>0</v>
      </c>
      <c r="T1137" s="226">
        <f t="shared" si="178"/>
        <v>0</v>
      </c>
      <c r="Y1137" s="199"/>
      <c r="Z1137" s="199"/>
    </row>
    <row r="1138" spans="1:26" s="225" customFormat="1" ht="47.25" customHeight="1" outlineLevel="3" x14ac:dyDescent="0.2">
      <c r="A1138" s="221"/>
      <c r="B1138" s="227"/>
      <c r="C1138" s="248"/>
      <c r="D1138" s="248"/>
      <c r="E1138" s="254"/>
      <c r="F1138" s="254"/>
      <c r="G1138" s="254"/>
      <c r="H1138" s="254"/>
      <c r="I1138" s="405" t="s">
        <v>119</v>
      </c>
      <c r="J1138" s="340" t="s">
        <v>448</v>
      </c>
      <c r="K1138" s="340"/>
      <c r="L1138" s="341">
        <f t="shared" si="177"/>
        <v>0</v>
      </c>
      <c r="M1138" s="342">
        <v>2.9999999999999997E-4</v>
      </c>
      <c r="N1138" s="340">
        <f t="shared" si="179"/>
        <v>0</v>
      </c>
      <c r="O1138" s="376"/>
      <c r="P1138" s="376"/>
      <c r="Q1138" s="344">
        <v>8.8801343971703084E-2</v>
      </c>
      <c r="R1138" s="345">
        <f>(R1139*Q1139+R1332*Q1332)/Q1138</f>
        <v>2.7403949029437922E-4</v>
      </c>
      <c r="T1138" s="226">
        <f t="shared" si="178"/>
        <v>0</v>
      </c>
      <c r="Y1138" s="199"/>
      <c r="Z1138" s="199"/>
    </row>
    <row r="1139" spans="1:26" s="225" customFormat="1" ht="47.25" customHeight="1" outlineLevel="4" x14ac:dyDescent="0.2">
      <c r="A1139" s="221"/>
      <c r="B1139" s="227"/>
      <c r="C1139" s="248"/>
      <c r="D1139" s="248"/>
      <c r="E1139" s="254"/>
      <c r="F1139" s="265"/>
      <c r="G1139" s="265"/>
      <c r="H1139" s="265"/>
      <c r="I1139" s="408" t="s">
        <v>120</v>
      </c>
      <c r="J1139" s="359"/>
      <c r="K1139" s="359"/>
      <c r="L1139" s="360">
        <f t="shared" si="177"/>
        <v>0</v>
      </c>
      <c r="M1139" s="361">
        <v>2E-3</v>
      </c>
      <c r="N1139" s="359">
        <f t="shared" si="179"/>
        <v>0</v>
      </c>
      <c r="O1139" s="374"/>
      <c r="P1139" s="374"/>
      <c r="Q1139" s="363">
        <v>1.2168031708946861E-2</v>
      </c>
      <c r="R1139" s="364">
        <f>(R1140*$Q$1140+R1148*$Q$1148+R1156*$Q$1156+R1164*$Q$1164+R1172*$Q$1172+R1180*$Q$1180+R1188*$Q$1188+R1196*$Q$1196+R1204*$Q$1204+R1212*$Q$1212+R1220*$Q$1220+R1228*$Q$1228+R1236*$Q$1236+R1244*$Q$1244+R1252*$Q$1252+R1260*$Q$1260+R1268*$Q$1268+R1276*$Q$1276+R1284*$Q$1284+R1292*$Q$1292+R1300*$Q$1300+R1308*$Q$1308+R1316*$Q$1316+R1324*$Q$1324)/$Q$1139</f>
        <v>1.9999187725298546E-3</v>
      </c>
      <c r="T1139" s="226">
        <f t="shared" si="178"/>
        <v>0</v>
      </c>
      <c r="Y1139" s="199"/>
      <c r="Z1139" s="199"/>
    </row>
    <row r="1140" spans="1:26" s="225" customFormat="1" ht="47.25" customHeight="1" outlineLevel="5" collapsed="1" x14ac:dyDescent="0.2">
      <c r="A1140" s="221"/>
      <c r="B1140" s="227"/>
      <c r="C1140" s="248"/>
      <c r="D1140" s="248"/>
      <c r="E1140" s="254"/>
      <c r="F1140" s="265"/>
      <c r="G1140" s="270"/>
      <c r="H1140" s="270"/>
      <c r="I1140" s="409" t="s">
        <v>172</v>
      </c>
      <c r="J1140" s="365"/>
      <c r="K1140" s="365"/>
      <c r="L1140" s="366">
        <f t="shared" si="177"/>
        <v>0</v>
      </c>
      <c r="M1140" s="367">
        <v>0</v>
      </c>
      <c r="N1140" s="365">
        <f t="shared" si="179"/>
        <v>0</v>
      </c>
      <c r="O1140" s="378"/>
      <c r="P1140" s="378"/>
      <c r="Q1140" s="369">
        <v>7.4877153967573377E-3</v>
      </c>
      <c r="R1140" s="370">
        <f>SUMPRODUCT(R1141:R1147,Q1141:Q1147)/Q1140</f>
        <v>0</v>
      </c>
      <c r="T1140" s="226">
        <f t="shared" si="178"/>
        <v>0</v>
      </c>
      <c r="Y1140" s="199"/>
      <c r="Z1140" s="199"/>
    </row>
    <row r="1141" spans="1:26" s="225" customFormat="1" ht="47.25" hidden="1" customHeight="1" outlineLevel="7" x14ac:dyDescent="0.2">
      <c r="A1141" s="221"/>
      <c r="B1141" s="227"/>
      <c r="C1141" s="248"/>
      <c r="D1141" s="248"/>
      <c r="E1141" s="254"/>
      <c r="F1141" s="265"/>
      <c r="G1141" s="270"/>
      <c r="H1141" s="270"/>
      <c r="I1141" s="406" t="s">
        <v>291</v>
      </c>
      <c r="J1141" s="346"/>
      <c r="K1141" s="346">
        <v>1</v>
      </c>
      <c r="L1141" s="347">
        <f t="shared" si="177"/>
        <v>0</v>
      </c>
      <c r="M1141" s="348"/>
      <c r="N1141" s="353">
        <f t="shared" si="179"/>
        <v>0</v>
      </c>
      <c r="O1141" s="350">
        <v>0</v>
      </c>
      <c r="P1141" s="350"/>
      <c r="Q1141" s="351">
        <v>3.7438576983786693E-4</v>
      </c>
      <c r="R1141" s="352">
        <f t="shared" ref="R1141:R1147" si="181">O1141/K1141</f>
        <v>0</v>
      </c>
      <c r="T1141" s="226">
        <f t="shared" si="178"/>
        <v>0</v>
      </c>
      <c r="Y1141" s="199"/>
      <c r="Z1141" s="199"/>
    </row>
    <row r="1142" spans="1:26" s="225" customFormat="1" ht="47.25" hidden="1" customHeight="1" outlineLevel="7" x14ac:dyDescent="0.2">
      <c r="A1142" s="221"/>
      <c r="B1142" s="227"/>
      <c r="C1142" s="248"/>
      <c r="D1142" s="248"/>
      <c r="E1142" s="254"/>
      <c r="F1142" s="265"/>
      <c r="G1142" s="270"/>
      <c r="H1142" s="270"/>
      <c r="I1142" s="406" t="s">
        <v>292</v>
      </c>
      <c r="J1142" s="346"/>
      <c r="K1142" s="346">
        <v>1</v>
      </c>
      <c r="L1142" s="347">
        <f t="shared" si="177"/>
        <v>0</v>
      </c>
      <c r="M1142" s="348"/>
      <c r="N1142" s="353">
        <f t="shared" si="179"/>
        <v>0</v>
      </c>
      <c r="O1142" s="350">
        <v>0</v>
      </c>
      <c r="P1142" s="350"/>
      <c r="Q1142" s="351">
        <v>3.7438576983786693E-4</v>
      </c>
      <c r="R1142" s="352">
        <f t="shared" si="181"/>
        <v>0</v>
      </c>
      <c r="T1142" s="226">
        <f t="shared" si="178"/>
        <v>0</v>
      </c>
      <c r="Y1142" s="199"/>
      <c r="Z1142" s="199"/>
    </row>
    <row r="1143" spans="1:26" s="225" customFormat="1" ht="47.25" hidden="1" customHeight="1" outlineLevel="7" x14ac:dyDescent="0.2">
      <c r="A1143" s="221"/>
      <c r="B1143" s="227"/>
      <c r="C1143" s="248"/>
      <c r="D1143" s="248"/>
      <c r="E1143" s="254"/>
      <c r="F1143" s="265"/>
      <c r="G1143" s="270"/>
      <c r="H1143" s="270"/>
      <c r="I1143" s="406" t="s">
        <v>231</v>
      </c>
      <c r="J1143" s="346"/>
      <c r="K1143" s="346">
        <v>1</v>
      </c>
      <c r="L1143" s="347">
        <f t="shared" si="177"/>
        <v>0</v>
      </c>
      <c r="M1143" s="348"/>
      <c r="N1143" s="353">
        <f t="shared" si="179"/>
        <v>0</v>
      </c>
      <c r="O1143" s="350">
        <v>0</v>
      </c>
      <c r="P1143" s="350"/>
      <c r="Q1143" s="351">
        <v>2.6207003888650679E-3</v>
      </c>
      <c r="R1143" s="352">
        <f t="shared" si="181"/>
        <v>0</v>
      </c>
      <c r="T1143" s="226">
        <f t="shared" si="178"/>
        <v>0</v>
      </c>
      <c r="Y1143" s="199"/>
      <c r="Z1143" s="199"/>
    </row>
    <row r="1144" spans="1:26" s="225" customFormat="1" ht="47.25" hidden="1" customHeight="1" outlineLevel="7" x14ac:dyDescent="0.2">
      <c r="A1144" s="221"/>
      <c r="B1144" s="227"/>
      <c r="C1144" s="248"/>
      <c r="D1144" s="248"/>
      <c r="E1144" s="254"/>
      <c r="F1144" s="265"/>
      <c r="G1144" s="270"/>
      <c r="H1144" s="270"/>
      <c r="I1144" s="406" t="s">
        <v>80</v>
      </c>
      <c r="J1144" s="346"/>
      <c r="K1144" s="346">
        <v>1</v>
      </c>
      <c r="L1144" s="347">
        <f t="shared" si="177"/>
        <v>0</v>
      </c>
      <c r="M1144" s="348"/>
      <c r="N1144" s="353">
        <f t="shared" si="179"/>
        <v>0</v>
      </c>
      <c r="O1144" s="350">
        <v>0</v>
      </c>
      <c r="P1144" s="350"/>
      <c r="Q1144" s="351">
        <v>1.1231573095136006E-3</v>
      </c>
      <c r="R1144" s="352">
        <f t="shared" si="181"/>
        <v>0</v>
      </c>
      <c r="T1144" s="226">
        <f t="shared" si="178"/>
        <v>0</v>
      </c>
      <c r="Y1144" s="199"/>
      <c r="Z1144" s="199"/>
    </row>
    <row r="1145" spans="1:26" s="225" customFormat="1" ht="47.25" hidden="1" customHeight="1" outlineLevel="7" x14ac:dyDescent="0.2">
      <c r="A1145" s="221"/>
      <c r="B1145" s="227"/>
      <c r="C1145" s="248"/>
      <c r="D1145" s="248"/>
      <c r="E1145" s="254"/>
      <c r="F1145" s="265"/>
      <c r="G1145" s="270"/>
      <c r="H1145" s="270"/>
      <c r="I1145" s="406" t="s">
        <v>82</v>
      </c>
      <c r="J1145" s="346"/>
      <c r="K1145" s="346">
        <v>1</v>
      </c>
      <c r="L1145" s="347">
        <f t="shared" si="177"/>
        <v>0</v>
      </c>
      <c r="M1145" s="348"/>
      <c r="N1145" s="353">
        <f t="shared" si="179"/>
        <v>0</v>
      </c>
      <c r="O1145" s="350">
        <v>0</v>
      </c>
      <c r="P1145" s="350"/>
      <c r="Q1145" s="351">
        <v>1.1231573095136006E-3</v>
      </c>
      <c r="R1145" s="352">
        <f t="shared" si="181"/>
        <v>0</v>
      </c>
      <c r="T1145" s="226">
        <f t="shared" si="178"/>
        <v>0</v>
      </c>
      <c r="Y1145" s="199"/>
      <c r="Z1145" s="199"/>
    </row>
    <row r="1146" spans="1:26" s="225" customFormat="1" ht="47.25" hidden="1" customHeight="1" outlineLevel="7" x14ac:dyDescent="0.2">
      <c r="A1146" s="221"/>
      <c r="B1146" s="227"/>
      <c r="C1146" s="248"/>
      <c r="D1146" s="248"/>
      <c r="E1146" s="254"/>
      <c r="F1146" s="265"/>
      <c r="G1146" s="270"/>
      <c r="H1146" s="270"/>
      <c r="I1146" s="406" t="s">
        <v>293</v>
      </c>
      <c r="J1146" s="346"/>
      <c r="K1146" s="346">
        <v>1</v>
      </c>
      <c r="L1146" s="347">
        <f t="shared" si="177"/>
        <v>0</v>
      </c>
      <c r="M1146" s="348"/>
      <c r="N1146" s="353">
        <f t="shared" si="179"/>
        <v>0</v>
      </c>
      <c r="O1146" s="350">
        <v>0</v>
      </c>
      <c r="P1146" s="350"/>
      <c r="Q1146" s="351">
        <v>1.4975430793514677E-3</v>
      </c>
      <c r="R1146" s="352">
        <f t="shared" si="181"/>
        <v>0</v>
      </c>
      <c r="T1146" s="226">
        <f t="shared" si="178"/>
        <v>0</v>
      </c>
      <c r="Y1146" s="199"/>
      <c r="Z1146" s="199"/>
    </row>
    <row r="1147" spans="1:26" s="225" customFormat="1" ht="47.25" hidden="1" customHeight="1" outlineLevel="7" x14ac:dyDescent="0.2">
      <c r="A1147" s="221"/>
      <c r="B1147" s="227"/>
      <c r="C1147" s="248"/>
      <c r="D1147" s="248"/>
      <c r="E1147" s="254"/>
      <c r="F1147" s="265"/>
      <c r="G1147" s="270"/>
      <c r="H1147" s="270"/>
      <c r="I1147" s="406" t="s">
        <v>294</v>
      </c>
      <c r="J1147" s="346"/>
      <c r="K1147" s="346">
        <v>1</v>
      </c>
      <c r="L1147" s="347">
        <f t="shared" si="177"/>
        <v>0</v>
      </c>
      <c r="M1147" s="348"/>
      <c r="N1147" s="353">
        <f t="shared" si="179"/>
        <v>0</v>
      </c>
      <c r="O1147" s="350">
        <v>0</v>
      </c>
      <c r="P1147" s="350"/>
      <c r="Q1147" s="351">
        <v>3.7438576983786693E-4</v>
      </c>
      <c r="R1147" s="352">
        <f t="shared" si="181"/>
        <v>0</v>
      </c>
      <c r="T1147" s="226">
        <f t="shared" si="178"/>
        <v>0</v>
      </c>
      <c r="Y1147" s="199"/>
      <c r="Z1147" s="199"/>
    </row>
    <row r="1148" spans="1:26" s="225" customFormat="1" ht="47.25" customHeight="1" outlineLevel="5" collapsed="1" x14ac:dyDescent="0.2">
      <c r="A1148" s="221"/>
      <c r="B1148" s="227"/>
      <c r="C1148" s="248"/>
      <c r="D1148" s="248"/>
      <c r="E1148" s="254"/>
      <c r="F1148" s="265"/>
      <c r="G1148" s="270"/>
      <c r="H1148" s="270"/>
      <c r="I1148" s="409" t="s">
        <v>173</v>
      </c>
      <c r="J1148" s="365"/>
      <c r="K1148" s="365"/>
      <c r="L1148" s="366">
        <f t="shared" si="177"/>
        <v>0</v>
      </c>
      <c r="M1148" s="367"/>
      <c r="N1148" s="365">
        <f t="shared" si="179"/>
        <v>0</v>
      </c>
      <c r="O1148" s="378"/>
      <c r="P1148" s="378"/>
      <c r="Q1148" s="369">
        <v>3.0624755972737507E-4</v>
      </c>
      <c r="R1148" s="370">
        <f>SUMPRODUCT(R1149:R1155,Q1149:Q1155)/Q1148</f>
        <v>0</v>
      </c>
      <c r="T1148" s="226">
        <f t="shared" si="178"/>
        <v>0</v>
      </c>
      <c r="Y1148" s="199"/>
      <c r="Z1148" s="199"/>
    </row>
    <row r="1149" spans="1:26" s="225" customFormat="1" ht="47.25" hidden="1" customHeight="1" outlineLevel="7" x14ac:dyDescent="0.2">
      <c r="A1149" s="221"/>
      <c r="B1149" s="227"/>
      <c r="C1149" s="248"/>
      <c r="D1149" s="248"/>
      <c r="E1149" s="254"/>
      <c r="F1149" s="265"/>
      <c r="G1149" s="270"/>
      <c r="H1149" s="270"/>
      <c r="I1149" s="406" t="s">
        <v>291</v>
      </c>
      <c r="J1149" s="346"/>
      <c r="K1149" s="346">
        <v>1</v>
      </c>
      <c r="L1149" s="347">
        <f t="shared" si="177"/>
        <v>0</v>
      </c>
      <c r="M1149" s="348"/>
      <c r="N1149" s="353">
        <f t="shared" si="179"/>
        <v>0</v>
      </c>
      <c r="O1149" s="350">
        <v>0</v>
      </c>
      <c r="P1149" s="350"/>
      <c r="Q1149" s="351">
        <v>1.5312377986368755E-5</v>
      </c>
      <c r="R1149" s="352">
        <f t="shared" ref="R1149:R1155" si="182">O1149/K1149</f>
        <v>0</v>
      </c>
      <c r="T1149" s="226">
        <f t="shared" si="178"/>
        <v>0</v>
      </c>
      <c r="Y1149" s="199"/>
      <c r="Z1149" s="199"/>
    </row>
    <row r="1150" spans="1:26" s="225" customFormat="1" ht="47.25" hidden="1" customHeight="1" outlineLevel="7" x14ac:dyDescent="0.2">
      <c r="A1150" s="221"/>
      <c r="B1150" s="227"/>
      <c r="C1150" s="248"/>
      <c r="D1150" s="248"/>
      <c r="E1150" s="254"/>
      <c r="F1150" s="265"/>
      <c r="G1150" s="270"/>
      <c r="H1150" s="270"/>
      <c r="I1150" s="406" t="s">
        <v>292</v>
      </c>
      <c r="J1150" s="346"/>
      <c r="K1150" s="346">
        <v>1</v>
      </c>
      <c r="L1150" s="347">
        <f t="shared" si="177"/>
        <v>0</v>
      </c>
      <c r="M1150" s="348"/>
      <c r="N1150" s="353">
        <f t="shared" si="179"/>
        <v>0</v>
      </c>
      <c r="O1150" s="350">
        <v>0</v>
      </c>
      <c r="P1150" s="350"/>
      <c r="Q1150" s="351">
        <v>1.5312377986368755E-5</v>
      </c>
      <c r="R1150" s="352">
        <f t="shared" si="182"/>
        <v>0</v>
      </c>
      <c r="T1150" s="226">
        <f t="shared" si="178"/>
        <v>0</v>
      </c>
      <c r="Y1150" s="199"/>
      <c r="Z1150" s="199"/>
    </row>
    <row r="1151" spans="1:26" s="225" customFormat="1" ht="47.25" hidden="1" customHeight="1" outlineLevel="7" x14ac:dyDescent="0.2">
      <c r="A1151" s="221"/>
      <c r="B1151" s="227"/>
      <c r="C1151" s="248"/>
      <c r="D1151" s="248"/>
      <c r="E1151" s="254"/>
      <c r="F1151" s="265"/>
      <c r="G1151" s="270"/>
      <c r="H1151" s="270"/>
      <c r="I1151" s="406" t="s">
        <v>231</v>
      </c>
      <c r="J1151" s="346"/>
      <c r="K1151" s="346">
        <v>1</v>
      </c>
      <c r="L1151" s="347">
        <f t="shared" si="177"/>
        <v>0</v>
      </c>
      <c r="M1151" s="348"/>
      <c r="N1151" s="353">
        <f t="shared" si="179"/>
        <v>0</v>
      </c>
      <c r="O1151" s="350">
        <v>0</v>
      </c>
      <c r="P1151" s="350"/>
      <c r="Q1151" s="351">
        <v>1.0718664590458127E-4</v>
      </c>
      <c r="R1151" s="352">
        <f t="shared" si="182"/>
        <v>0</v>
      </c>
      <c r="T1151" s="226">
        <f t="shared" si="178"/>
        <v>0</v>
      </c>
      <c r="Y1151" s="199"/>
      <c r="Z1151" s="199"/>
    </row>
    <row r="1152" spans="1:26" s="225" customFormat="1" ht="47.25" hidden="1" customHeight="1" outlineLevel="7" x14ac:dyDescent="0.2">
      <c r="A1152" s="221"/>
      <c r="B1152" s="227"/>
      <c r="C1152" s="248"/>
      <c r="D1152" s="248"/>
      <c r="E1152" s="254"/>
      <c r="F1152" s="265"/>
      <c r="G1152" s="270"/>
      <c r="H1152" s="270"/>
      <c r="I1152" s="406" t="s">
        <v>80</v>
      </c>
      <c r="J1152" s="346"/>
      <c r="K1152" s="346">
        <v>1</v>
      </c>
      <c r="L1152" s="347">
        <f t="shared" si="177"/>
        <v>0</v>
      </c>
      <c r="M1152" s="348"/>
      <c r="N1152" s="353">
        <f t="shared" si="179"/>
        <v>0</v>
      </c>
      <c r="O1152" s="350">
        <v>0</v>
      </c>
      <c r="P1152" s="350"/>
      <c r="Q1152" s="351">
        <v>4.5937133959106256E-5</v>
      </c>
      <c r="R1152" s="352">
        <f t="shared" si="182"/>
        <v>0</v>
      </c>
      <c r="T1152" s="226">
        <f t="shared" si="178"/>
        <v>0</v>
      </c>
      <c r="Y1152" s="199"/>
      <c r="Z1152" s="199"/>
    </row>
    <row r="1153" spans="1:26" s="225" customFormat="1" ht="47.25" hidden="1" customHeight="1" outlineLevel="7" x14ac:dyDescent="0.2">
      <c r="A1153" s="221"/>
      <c r="B1153" s="227"/>
      <c r="C1153" s="248"/>
      <c r="D1153" s="248"/>
      <c r="E1153" s="254"/>
      <c r="F1153" s="265"/>
      <c r="G1153" s="270"/>
      <c r="H1153" s="270"/>
      <c r="I1153" s="406" t="s">
        <v>82</v>
      </c>
      <c r="J1153" s="346"/>
      <c r="K1153" s="346">
        <v>1</v>
      </c>
      <c r="L1153" s="347">
        <f t="shared" si="177"/>
        <v>0</v>
      </c>
      <c r="M1153" s="348"/>
      <c r="N1153" s="353">
        <f t="shared" si="179"/>
        <v>0</v>
      </c>
      <c r="O1153" s="350">
        <v>0</v>
      </c>
      <c r="P1153" s="350"/>
      <c r="Q1153" s="351">
        <v>4.5937133959106256E-5</v>
      </c>
      <c r="R1153" s="352">
        <f t="shared" si="182"/>
        <v>0</v>
      </c>
      <c r="T1153" s="226">
        <f t="shared" si="178"/>
        <v>0</v>
      </c>
      <c r="Y1153" s="199"/>
      <c r="Z1153" s="199"/>
    </row>
    <row r="1154" spans="1:26" s="225" customFormat="1" ht="47.25" hidden="1" customHeight="1" outlineLevel="7" x14ac:dyDescent="0.2">
      <c r="A1154" s="221"/>
      <c r="B1154" s="227"/>
      <c r="C1154" s="248"/>
      <c r="D1154" s="248"/>
      <c r="E1154" s="254"/>
      <c r="F1154" s="265"/>
      <c r="G1154" s="270"/>
      <c r="H1154" s="270"/>
      <c r="I1154" s="406" t="s">
        <v>293</v>
      </c>
      <c r="J1154" s="346"/>
      <c r="K1154" s="346">
        <v>1</v>
      </c>
      <c r="L1154" s="347">
        <f t="shared" si="177"/>
        <v>0</v>
      </c>
      <c r="M1154" s="348"/>
      <c r="N1154" s="353">
        <f t="shared" si="179"/>
        <v>0</v>
      </c>
      <c r="O1154" s="350">
        <v>0</v>
      </c>
      <c r="P1154" s="350"/>
      <c r="Q1154" s="351">
        <v>6.1249511945475022E-5</v>
      </c>
      <c r="R1154" s="352">
        <f t="shared" si="182"/>
        <v>0</v>
      </c>
      <c r="T1154" s="226">
        <f t="shared" si="178"/>
        <v>0</v>
      </c>
      <c r="Y1154" s="199"/>
      <c r="Z1154" s="199"/>
    </row>
    <row r="1155" spans="1:26" s="225" customFormat="1" ht="47.25" hidden="1" customHeight="1" outlineLevel="7" x14ac:dyDescent="0.2">
      <c r="A1155" s="221"/>
      <c r="B1155" s="227"/>
      <c r="C1155" s="248"/>
      <c r="D1155" s="248"/>
      <c r="E1155" s="254"/>
      <c r="F1155" s="265"/>
      <c r="G1155" s="270"/>
      <c r="H1155" s="270"/>
      <c r="I1155" s="406" t="s">
        <v>294</v>
      </c>
      <c r="J1155" s="346"/>
      <c r="K1155" s="346">
        <v>1</v>
      </c>
      <c r="L1155" s="347">
        <f t="shared" si="177"/>
        <v>0</v>
      </c>
      <c r="M1155" s="348"/>
      <c r="N1155" s="353">
        <f t="shared" si="179"/>
        <v>0</v>
      </c>
      <c r="O1155" s="350">
        <v>0</v>
      </c>
      <c r="P1155" s="350"/>
      <c r="Q1155" s="351">
        <v>1.5312377986368755E-5</v>
      </c>
      <c r="R1155" s="352">
        <f t="shared" si="182"/>
        <v>0</v>
      </c>
      <c r="T1155" s="226">
        <f t="shared" si="178"/>
        <v>0</v>
      </c>
      <c r="Y1155" s="199"/>
      <c r="Z1155" s="199"/>
    </row>
    <row r="1156" spans="1:26" s="225" customFormat="1" ht="47.25" customHeight="1" outlineLevel="5" collapsed="1" x14ac:dyDescent="0.2">
      <c r="A1156" s="221"/>
      <c r="B1156" s="227"/>
      <c r="C1156" s="248"/>
      <c r="D1156" s="248"/>
      <c r="E1156" s="254"/>
      <c r="F1156" s="265"/>
      <c r="G1156" s="270"/>
      <c r="H1156" s="270"/>
      <c r="I1156" s="409" t="s">
        <v>174</v>
      </c>
      <c r="J1156" s="365"/>
      <c r="K1156" s="365"/>
      <c r="L1156" s="366">
        <f t="shared" si="177"/>
        <v>0</v>
      </c>
      <c r="M1156" s="367"/>
      <c r="N1156" s="365">
        <f t="shared" si="179"/>
        <v>0</v>
      </c>
      <c r="O1156" s="378"/>
      <c r="P1156" s="378"/>
      <c r="Q1156" s="369">
        <v>3.0624755972737507E-4</v>
      </c>
      <c r="R1156" s="370">
        <f>SUMPRODUCT(R1157:R1163,Q1157:Q1163)/Q1156</f>
        <v>0</v>
      </c>
      <c r="T1156" s="226">
        <f t="shared" si="178"/>
        <v>0</v>
      </c>
      <c r="Y1156" s="199"/>
      <c r="Z1156" s="199"/>
    </row>
    <row r="1157" spans="1:26" s="225" customFormat="1" ht="47.25" hidden="1" customHeight="1" outlineLevel="7" x14ac:dyDescent="0.2">
      <c r="A1157" s="221"/>
      <c r="B1157" s="227"/>
      <c r="C1157" s="248"/>
      <c r="D1157" s="248"/>
      <c r="E1157" s="254"/>
      <c r="F1157" s="265"/>
      <c r="G1157" s="270"/>
      <c r="H1157" s="270"/>
      <c r="I1157" s="406" t="s">
        <v>291</v>
      </c>
      <c r="J1157" s="346"/>
      <c r="K1157" s="346">
        <v>1</v>
      </c>
      <c r="L1157" s="347">
        <f t="shared" si="177"/>
        <v>0</v>
      </c>
      <c r="M1157" s="348"/>
      <c r="N1157" s="353">
        <f t="shared" si="179"/>
        <v>0</v>
      </c>
      <c r="O1157" s="350">
        <v>0</v>
      </c>
      <c r="P1157" s="350"/>
      <c r="Q1157" s="351">
        <v>1.5312377986368755E-5</v>
      </c>
      <c r="R1157" s="352">
        <f t="shared" ref="R1157:R1163" si="183">O1157/K1157</f>
        <v>0</v>
      </c>
      <c r="T1157" s="226">
        <f t="shared" si="178"/>
        <v>0</v>
      </c>
      <c r="Y1157" s="199"/>
      <c r="Z1157" s="199"/>
    </row>
    <row r="1158" spans="1:26" s="225" customFormat="1" ht="47.25" hidden="1" customHeight="1" outlineLevel="7" x14ac:dyDescent="0.2">
      <c r="A1158" s="221"/>
      <c r="B1158" s="227"/>
      <c r="C1158" s="248"/>
      <c r="D1158" s="248"/>
      <c r="E1158" s="254"/>
      <c r="F1158" s="265"/>
      <c r="G1158" s="270"/>
      <c r="H1158" s="270"/>
      <c r="I1158" s="406" t="s">
        <v>292</v>
      </c>
      <c r="J1158" s="346"/>
      <c r="K1158" s="346">
        <v>1</v>
      </c>
      <c r="L1158" s="347">
        <f t="shared" si="177"/>
        <v>0</v>
      </c>
      <c r="M1158" s="348"/>
      <c r="N1158" s="353">
        <f t="shared" si="179"/>
        <v>0</v>
      </c>
      <c r="O1158" s="350">
        <v>0</v>
      </c>
      <c r="P1158" s="350"/>
      <c r="Q1158" s="351">
        <v>1.5312377986368755E-5</v>
      </c>
      <c r="R1158" s="352">
        <f t="shared" si="183"/>
        <v>0</v>
      </c>
      <c r="T1158" s="226">
        <f t="shared" si="178"/>
        <v>0</v>
      </c>
      <c r="Y1158" s="199"/>
      <c r="Z1158" s="199"/>
    </row>
    <row r="1159" spans="1:26" s="225" customFormat="1" ht="47.25" hidden="1" customHeight="1" outlineLevel="7" x14ac:dyDescent="0.2">
      <c r="A1159" s="221"/>
      <c r="B1159" s="227"/>
      <c r="C1159" s="248"/>
      <c r="D1159" s="248"/>
      <c r="E1159" s="254"/>
      <c r="F1159" s="265"/>
      <c r="G1159" s="270"/>
      <c r="H1159" s="270"/>
      <c r="I1159" s="406" t="s">
        <v>231</v>
      </c>
      <c r="J1159" s="346"/>
      <c r="K1159" s="346">
        <v>1</v>
      </c>
      <c r="L1159" s="347">
        <f t="shared" si="177"/>
        <v>0</v>
      </c>
      <c r="M1159" s="348"/>
      <c r="N1159" s="353">
        <f t="shared" si="179"/>
        <v>0</v>
      </c>
      <c r="O1159" s="350">
        <v>0</v>
      </c>
      <c r="P1159" s="350"/>
      <c r="Q1159" s="351">
        <v>1.0718664590458127E-4</v>
      </c>
      <c r="R1159" s="352">
        <f t="shared" si="183"/>
        <v>0</v>
      </c>
      <c r="T1159" s="226">
        <f t="shared" si="178"/>
        <v>0</v>
      </c>
      <c r="Y1159" s="199"/>
      <c r="Z1159" s="199"/>
    </row>
    <row r="1160" spans="1:26" s="225" customFormat="1" ht="47.25" hidden="1" customHeight="1" outlineLevel="7" x14ac:dyDescent="0.2">
      <c r="A1160" s="221"/>
      <c r="B1160" s="227"/>
      <c r="C1160" s="248"/>
      <c r="D1160" s="248"/>
      <c r="E1160" s="254"/>
      <c r="F1160" s="265"/>
      <c r="G1160" s="270"/>
      <c r="H1160" s="270"/>
      <c r="I1160" s="406" t="s">
        <v>80</v>
      </c>
      <c r="J1160" s="346"/>
      <c r="K1160" s="346">
        <v>1</v>
      </c>
      <c r="L1160" s="347">
        <f t="shared" si="177"/>
        <v>0</v>
      </c>
      <c r="M1160" s="348"/>
      <c r="N1160" s="353">
        <f t="shared" si="179"/>
        <v>0</v>
      </c>
      <c r="O1160" s="350">
        <v>0</v>
      </c>
      <c r="P1160" s="350"/>
      <c r="Q1160" s="351">
        <v>4.5937133959106256E-5</v>
      </c>
      <c r="R1160" s="352">
        <f t="shared" si="183"/>
        <v>0</v>
      </c>
      <c r="T1160" s="226">
        <f t="shared" si="178"/>
        <v>0</v>
      </c>
      <c r="Y1160" s="199"/>
      <c r="Z1160" s="199"/>
    </row>
    <row r="1161" spans="1:26" s="225" customFormat="1" ht="47.25" hidden="1" customHeight="1" outlineLevel="7" x14ac:dyDescent="0.2">
      <c r="A1161" s="221"/>
      <c r="B1161" s="227"/>
      <c r="C1161" s="248"/>
      <c r="D1161" s="248"/>
      <c r="E1161" s="254"/>
      <c r="F1161" s="265"/>
      <c r="G1161" s="270"/>
      <c r="H1161" s="270"/>
      <c r="I1161" s="406" t="s">
        <v>82</v>
      </c>
      <c r="J1161" s="346"/>
      <c r="K1161" s="346">
        <v>1</v>
      </c>
      <c r="L1161" s="347">
        <f t="shared" si="177"/>
        <v>0</v>
      </c>
      <c r="M1161" s="348"/>
      <c r="N1161" s="353">
        <f t="shared" si="179"/>
        <v>0</v>
      </c>
      <c r="O1161" s="350">
        <v>0</v>
      </c>
      <c r="P1161" s="350"/>
      <c r="Q1161" s="351">
        <v>4.5937133959106256E-5</v>
      </c>
      <c r="R1161" s="352">
        <f t="shared" si="183"/>
        <v>0</v>
      </c>
      <c r="T1161" s="226">
        <f t="shared" si="178"/>
        <v>0</v>
      </c>
      <c r="Y1161" s="199"/>
      <c r="Z1161" s="199"/>
    </row>
    <row r="1162" spans="1:26" s="225" customFormat="1" ht="47.25" hidden="1" customHeight="1" outlineLevel="7" x14ac:dyDescent="0.2">
      <c r="A1162" s="221"/>
      <c r="B1162" s="227"/>
      <c r="C1162" s="248"/>
      <c r="D1162" s="248"/>
      <c r="E1162" s="254"/>
      <c r="F1162" s="265"/>
      <c r="G1162" s="270"/>
      <c r="H1162" s="270"/>
      <c r="I1162" s="406" t="s">
        <v>293</v>
      </c>
      <c r="J1162" s="346"/>
      <c r="K1162" s="346">
        <v>1</v>
      </c>
      <c r="L1162" s="347">
        <f t="shared" si="177"/>
        <v>0</v>
      </c>
      <c r="M1162" s="348"/>
      <c r="N1162" s="353">
        <f t="shared" si="179"/>
        <v>0</v>
      </c>
      <c r="O1162" s="350">
        <v>0</v>
      </c>
      <c r="P1162" s="350"/>
      <c r="Q1162" s="351">
        <v>6.1249511945475022E-5</v>
      </c>
      <c r="R1162" s="352">
        <f t="shared" si="183"/>
        <v>0</v>
      </c>
      <c r="T1162" s="226">
        <f t="shared" si="178"/>
        <v>0</v>
      </c>
      <c r="Y1162" s="199"/>
      <c r="Z1162" s="199"/>
    </row>
    <row r="1163" spans="1:26" s="225" customFormat="1" ht="47.25" hidden="1" customHeight="1" outlineLevel="7" x14ac:dyDescent="0.2">
      <c r="A1163" s="221"/>
      <c r="B1163" s="227"/>
      <c r="C1163" s="248"/>
      <c r="D1163" s="248"/>
      <c r="E1163" s="254"/>
      <c r="F1163" s="265"/>
      <c r="G1163" s="270"/>
      <c r="H1163" s="270"/>
      <c r="I1163" s="406" t="s">
        <v>294</v>
      </c>
      <c r="J1163" s="346"/>
      <c r="K1163" s="346">
        <v>1</v>
      </c>
      <c r="L1163" s="347">
        <f t="shared" si="177"/>
        <v>0</v>
      </c>
      <c r="M1163" s="348"/>
      <c r="N1163" s="353">
        <f t="shared" si="179"/>
        <v>0</v>
      </c>
      <c r="O1163" s="350">
        <v>0</v>
      </c>
      <c r="P1163" s="350"/>
      <c r="Q1163" s="351">
        <v>1.5312377986368755E-5</v>
      </c>
      <c r="R1163" s="352">
        <f t="shared" si="183"/>
        <v>0</v>
      </c>
      <c r="T1163" s="226">
        <f t="shared" si="178"/>
        <v>0</v>
      </c>
      <c r="Y1163" s="199"/>
      <c r="Z1163" s="199"/>
    </row>
    <row r="1164" spans="1:26" s="225" customFormat="1" ht="47.25" customHeight="1" outlineLevel="5" collapsed="1" x14ac:dyDescent="0.2">
      <c r="A1164" s="221"/>
      <c r="B1164" s="227"/>
      <c r="C1164" s="248"/>
      <c r="D1164" s="248"/>
      <c r="E1164" s="254"/>
      <c r="F1164" s="265"/>
      <c r="G1164" s="270"/>
      <c r="H1164" s="270"/>
      <c r="I1164" s="409" t="s">
        <v>175</v>
      </c>
      <c r="J1164" s="365"/>
      <c r="K1164" s="365"/>
      <c r="L1164" s="366">
        <f t="shared" si="177"/>
        <v>0</v>
      </c>
      <c r="M1164" s="367"/>
      <c r="N1164" s="365">
        <f t="shared" si="179"/>
        <v>0</v>
      </c>
      <c r="O1164" s="378"/>
      <c r="P1164" s="378"/>
      <c r="Q1164" s="369">
        <v>1.6098588103028276E-4</v>
      </c>
      <c r="R1164" s="370">
        <f>SUMPRODUCT(R1165:R1171,Q1165:Q1171)/Q1164</f>
        <v>0</v>
      </c>
      <c r="T1164" s="226">
        <f t="shared" si="178"/>
        <v>0</v>
      </c>
      <c r="Y1164" s="199"/>
      <c r="Z1164" s="199"/>
    </row>
    <row r="1165" spans="1:26" s="225" customFormat="1" ht="47.25" hidden="1" customHeight="1" outlineLevel="7" x14ac:dyDescent="0.2">
      <c r="A1165" s="221"/>
      <c r="B1165" s="227"/>
      <c r="C1165" s="248"/>
      <c r="D1165" s="248"/>
      <c r="E1165" s="254"/>
      <c r="F1165" s="265"/>
      <c r="G1165" s="270"/>
      <c r="H1165" s="270"/>
      <c r="I1165" s="406" t="s">
        <v>291</v>
      </c>
      <c r="J1165" s="346"/>
      <c r="K1165" s="346">
        <v>1</v>
      </c>
      <c r="L1165" s="347">
        <f t="shared" si="177"/>
        <v>0</v>
      </c>
      <c r="M1165" s="348"/>
      <c r="N1165" s="353">
        <f t="shared" si="179"/>
        <v>0</v>
      </c>
      <c r="O1165" s="350">
        <v>0</v>
      </c>
      <c r="P1165" s="350"/>
      <c r="Q1165" s="351">
        <v>8.0492940515141379E-6</v>
      </c>
      <c r="R1165" s="352">
        <f t="shared" ref="R1165:R1171" si="184">O1165/K1165</f>
        <v>0</v>
      </c>
      <c r="T1165" s="226">
        <f t="shared" si="178"/>
        <v>0</v>
      </c>
      <c r="Y1165" s="199"/>
      <c r="Z1165" s="199"/>
    </row>
    <row r="1166" spans="1:26" s="225" customFormat="1" ht="47.25" hidden="1" customHeight="1" outlineLevel="7" x14ac:dyDescent="0.2">
      <c r="A1166" s="221"/>
      <c r="B1166" s="227"/>
      <c r="C1166" s="248"/>
      <c r="D1166" s="248"/>
      <c r="E1166" s="254"/>
      <c r="F1166" s="265"/>
      <c r="G1166" s="270"/>
      <c r="H1166" s="270"/>
      <c r="I1166" s="406" t="s">
        <v>292</v>
      </c>
      <c r="J1166" s="346"/>
      <c r="K1166" s="346">
        <v>1</v>
      </c>
      <c r="L1166" s="347">
        <f t="shared" si="177"/>
        <v>0</v>
      </c>
      <c r="M1166" s="348"/>
      <c r="N1166" s="353">
        <f t="shared" si="179"/>
        <v>0</v>
      </c>
      <c r="O1166" s="350">
        <v>0</v>
      </c>
      <c r="P1166" s="350"/>
      <c r="Q1166" s="351">
        <v>8.0492940515141379E-6</v>
      </c>
      <c r="R1166" s="352">
        <f t="shared" si="184"/>
        <v>0</v>
      </c>
      <c r="T1166" s="226">
        <f t="shared" si="178"/>
        <v>0</v>
      </c>
      <c r="Y1166" s="199"/>
      <c r="Z1166" s="199"/>
    </row>
    <row r="1167" spans="1:26" s="225" customFormat="1" ht="47.25" hidden="1" customHeight="1" outlineLevel="7" x14ac:dyDescent="0.2">
      <c r="A1167" s="221"/>
      <c r="B1167" s="227"/>
      <c r="C1167" s="248"/>
      <c r="D1167" s="248"/>
      <c r="E1167" s="254"/>
      <c r="F1167" s="265"/>
      <c r="G1167" s="270"/>
      <c r="H1167" s="270"/>
      <c r="I1167" s="406" t="s">
        <v>231</v>
      </c>
      <c r="J1167" s="346"/>
      <c r="K1167" s="346">
        <v>1</v>
      </c>
      <c r="L1167" s="347">
        <f t="shared" si="177"/>
        <v>0</v>
      </c>
      <c r="M1167" s="348"/>
      <c r="N1167" s="353">
        <f t="shared" si="179"/>
        <v>0</v>
      </c>
      <c r="O1167" s="350">
        <v>0</v>
      </c>
      <c r="P1167" s="350"/>
      <c r="Q1167" s="351">
        <v>5.6345058360598963E-5</v>
      </c>
      <c r="R1167" s="352">
        <f t="shared" si="184"/>
        <v>0</v>
      </c>
      <c r="T1167" s="226">
        <f t="shared" si="178"/>
        <v>0</v>
      </c>
      <c r="Y1167" s="199"/>
      <c r="Z1167" s="199"/>
    </row>
    <row r="1168" spans="1:26" s="225" customFormat="1" ht="47.25" hidden="1" customHeight="1" outlineLevel="7" x14ac:dyDescent="0.2">
      <c r="A1168" s="221"/>
      <c r="B1168" s="227"/>
      <c r="C1168" s="248"/>
      <c r="D1168" s="248"/>
      <c r="E1168" s="254"/>
      <c r="F1168" s="265"/>
      <c r="G1168" s="270"/>
      <c r="H1168" s="270"/>
      <c r="I1168" s="406" t="s">
        <v>80</v>
      </c>
      <c r="J1168" s="346"/>
      <c r="K1168" s="346">
        <v>1</v>
      </c>
      <c r="L1168" s="347">
        <f t="shared" si="177"/>
        <v>0</v>
      </c>
      <c r="M1168" s="348"/>
      <c r="N1168" s="353">
        <f t="shared" si="179"/>
        <v>0</v>
      </c>
      <c r="O1168" s="350">
        <v>0</v>
      </c>
      <c r="P1168" s="350"/>
      <c r="Q1168" s="351">
        <v>2.4147882154542415E-5</v>
      </c>
      <c r="R1168" s="352">
        <f t="shared" si="184"/>
        <v>0</v>
      </c>
      <c r="T1168" s="226">
        <f t="shared" si="178"/>
        <v>0</v>
      </c>
      <c r="Y1168" s="199"/>
      <c r="Z1168" s="199"/>
    </row>
    <row r="1169" spans="1:26" s="225" customFormat="1" ht="47.25" hidden="1" customHeight="1" outlineLevel="7" x14ac:dyDescent="0.2">
      <c r="A1169" s="221"/>
      <c r="B1169" s="227"/>
      <c r="C1169" s="248"/>
      <c r="D1169" s="248"/>
      <c r="E1169" s="254"/>
      <c r="F1169" s="265"/>
      <c r="G1169" s="270"/>
      <c r="H1169" s="270"/>
      <c r="I1169" s="406" t="s">
        <v>82</v>
      </c>
      <c r="J1169" s="346"/>
      <c r="K1169" s="346">
        <v>1</v>
      </c>
      <c r="L1169" s="347">
        <f t="shared" ref="L1169:L1232" si="185">M1169*K1169</f>
        <v>0</v>
      </c>
      <c r="M1169" s="348"/>
      <c r="N1169" s="353">
        <f t="shared" si="179"/>
        <v>0</v>
      </c>
      <c r="O1169" s="350">
        <v>0</v>
      </c>
      <c r="P1169" s="350"/>
      <c r="Q1169" s="351">
        <v>2.4147882154542415E-5</v>
      </c>
      <c r="R1169" s="352">
        <f t="shared" si="184"/>
        <v>0</v>
      </c>
      <c r="T1169" s="226">
        <f t="shared" si="178"/>
        <v>0</v>
      </c>
      <c r="Y1169" s="199"/>
      <c r="Z1169" s="199"/>
    </row>
    <row r="1170" spans="1:26" s="225" customFormat="1" ht="47.25" hidden="1" customHeight="1" outlineLevel="7" x14ac:dyDescent="0.2">
      <c r="A1170" s="221"/>
      <c r="B1170" s="227"/>
      <c r="C1170" s="248"/>
      <c r="D1170" s="248"/>
      <c r="E1170" s="254"/>
      <c r="F1170" s="265"/>
      <c r="G1170" s="270"/>
      <c r="H1170" s="270"/>
      <c r="I1170" s="406" t="s">
        <v>293</v>
      </c>
      <c r="J1170" s="346"/>
      <c r="K1170" s="346">
        <v>1</v>
      </c>
      <c r="L1170" s="347">
        <f t="shared" si="185"/>
        <v>0</v>
      </c>
      <c r="M1170" s="348"/>
      <c r="N1170" s="353">
        <f t="shared" si="179"/>
        <v>0</v>
      </c>
      <c r="O1170" s="350">
        <v>0</v>
      </c>
      <c r="P1170" s="350"/>
      <c r="Q1170" s="351">
        <v>3.2197176206056551E-5</v>
      </c>
      <c r="R1170" s="352">
        <f t="shared" si="184"/>
        <v>0</v>
      </c>
      <c r="T1170" s="226">
        <f t="shared" si="178"/>
        <v>0</v>
      </c>
      <c r="Y1170" s="199"/>
      <c r="Z1170" s="199"/>
    </row>
    <row r="1171" spans="1:26" s="225" customFormat="1" ht="47.25" hidden="1" customHeight="1" outlineLevel="7" x14ac:dyDescent="0.2">
      <c r="A1171" s="221"/>
      <c r="B1171" s="227"/>
      <c r="C1171" s="248"/>
      <c r="D1171" s="248"/>
      <c r="E1171" s="254"/>
      <c r="F1171" s="265"/>
      <c r="G1171" s="270"/>
      <c r="H1171" s="270"/>
      <c r="I1171" s="406" t="s">
        <v>294</v>
      </c>
      <c r="J1171" s="346"/>
      <c r="K1171" s="346">
        <v>1</v>
      </c>
      <c r="L1171" s="347">
        <f t="shared" si="185"/>
        <v>0</v>
      </c>
      <c r="M1171" s="348"/>
      <c r="N1171" s="353">
        <f t="shared" si="179"/>
        <v>0</v>
      </c>
      <c r="O1171" s="350">
        <v>0</v>
      </c>
      <c r="P1171" s="350"/>
      <c r="Q1171" s="351">
        <v>8.0492940515141379E-6</v>
      </c>
      <c r="R1171" s="352">
        <f t="shared" si="184"/>
        <v>0</v>
      </c>
      <c r="T1171" s="226">
        <f t="shared" si="178"/>
        <v>0</v>
      </c>
      <c r="Y1171" s="199"/>
      <c r="Z1171" s="199"/>
    </row>
    <row r="1172" spans="1:26" s="225" customFormat="1" ht="47.25" customHeight="1" outlineLevel="5" collapsed="1" x14ac:dyDescent="0.2">
      <c r="A1172" s="221"/>
      <c r="B1172" s="227"/>
      <c r="C1172" s="248"/>
      <c r="D1172" s="248"/>
      <c r="E1172" s="254"/>
      <c r="F1172" s="265"/>
      <c r="G1172" s="270"/>
      <c r="H1172" s="270"/>
      <c r="I1172" s="409" t="s">
        <v>176</v>
      </c>
      <c r="J1172" s="365"/>
      <c r="K1172" s="365"/>
      <c r="L1172" s="366">
        <f t="shared" si="185"/>
        <v>0</v>
      </c>
      <c r="M1172" s="367"/>
      <c r="N1172" s="365">
        <f t="shared" si="179"/>
        <v>0</v>
      </c>
      <c r="O1172" s="378"/>
      <c r="P1172" s="378"/>
      <c r="Q1172" s="369">
        <v>1.6098588103028276E-4</v>
      </c>
      <c r="R1172" s="370">
        <f>SUMPRODUCT(R1173:R1179,Q1173:Q1179)/Q1172</f>
        <v>0</v>
      </c>
      <c r="T1172" s="226">
        <f t="shared" si="178"/>
        <v>0</v>
      </c>
      <c r="Y1172" s="199"/>
      <c r="Z1172" s="199"/>
    </row>
    <row r="1173" spans="1:26" s="225" customFormat="1" ht="47.25" hidden="1" customHeight="1" outlineLevel="7" x14ac:dyDescent="0.2">
      <c r="A1173" s="221"/>
      <c r="B1173" s="227"/>
      <c r="C1173" s="248"/>
      <c r="D1173" s="248"/>
      <c r="E1173" s="254"/>
      <c r="F1173" s="265"/>
      <c r="G1173" s="270"/>
      <c r="H1173" s="270"/>
      <c r="I1173" s="406" t="s">
        <v>291</v>
      </c>
      <c r="J1173" s="346"/>
      <c r="K1173" s="346">
        <v>1</v>
      </c>
      <c r="L1173" s="347">
        <f t="shared" si="185"/>
        <v>0</v>
      </c>
      <c r="M1173" s="348"/>
      <c r="N1173" s="353">
        <f t="shared" si="179"/>
        <v>0</v>
      </c>
      <c r="O1173" s="350">
        <v>0</v>
      </c>
      <c r="P1173" s="350"/>
      <c r="Q1173" s="351">
        <v>8.0492940515141379E-6</v>
      </c>
      <c r="R1173" s="352">
        <f t="shared" ref="R1173:R1179" si="186">O1173/K1173</f>
        <v>0</v>
      </c>
      <c r="T1173" s="226">
        <f t="shared" si="178"/>
        <v>0</v>
      </c>
      <c r="Y1173" s="199"/>
      <c r="Z1173" s="199"/>
    </row>
    <row r="1174" spans="1:26" s="225" customFormat="1" ht="47.25" hidden="1" customHeight="1" outlineLevel="7" x14ac:dyDescent="0.2">
      <c r="A1174" s="221"/>
      <c r="B1174" s="227"/>
      <c r="C1174" s="248"/>
      <c r="D1174" s="248"/>
      <c r="E1174" s="254"/>
      <c r="F1174" s="265"/>
      <c r="G1174" s="270"/>
      <c r="H1174" s="270"/>
      <c r="I1174" s="406" t="s">
        <v>292</v>
      </c>
      <c r="J1174" s="346"/>
      <c r="K1174" s="346">
        <v>1</v>
      </c>
      <c r="L1174" s="347">
        <f t="shared" si="185"/>
        <v>0</v>
      </c>
      <c r="M1174" s="348"/>
      <c r="N1174" s="353">
        <f t="shared" si="179"/>
        <v>0</v>
      </c>
      <c r="O1174" s="350">
        <v>0</v>
      </c>
      <c r="P1174" s="350"/>
      <c r="Q1174" s="351">
        <v>8.0492940515141379E-6</v>
      </c>
      <c r="R1174" s="352">
        <f t="shared" si="186"/>
        <v>0</v>
      </c>
      <c r="T1174" s="226">
        <f t="shared" si="178"/>
        <v>0</v>
      </c>
      <c r="Y1174" s="199"/>
      <c r="Z1174" s="199"/>
    </row>
    <row r="1175" spans="1:26" s="225" customFormat="1" ht="47.25" hidden="1" customHeight="1" outlineLevel="7" x14ac:dyDescent="0.2">
      <c r="A1175" s="221"/>
      <c r="B1175" s="227"/>
      <c r="C1175" s="248"/>
      <c r="D1175" s="248"/>
      <c r="E1175" s="254"/>
      <c r="F1175" s="265"/>
      <c r="G1175" s="270"/>
      <c r="H1175" s="270"/>
      <c r="I1175" s="406" t="s">
        <v>231</v>
      </c>
      <c r="J1175" s="346"/>
      <c r="K1175" s="346">
        <v>1</v>
      </c>
      <c r="L1175" s="347">
        <f t="shared" si="185"/>
        <v>0</v>
      </c>
      <c r="M1175" s="348"/>
      <c r="N1175" s="353">
        <f t="shared" si="179"/>
        <v>0</v>
      </c>
      <c r="O1175" s="350">
        <v>0</v>
      </c>
      <c r="P1175" s="350"/>
      <c r="Q1175" s="351">
        <v>5.6345058360598963E-5</v>
      </c>
      <c r="R1175" s="352">
        <f t="shared" si="186"/>
        <v>0</v>
      </c>
      <c r="T1175" s="226">
        <f t="shared" si="178"/>
        <v>0</v>
      </c>
      <c r="Y1175" s="199"/>
      <c r="Z1175" s="199"/>
    </row>
    <row r="1176" spans="1:26" s="225" customFormat="1" ht="47.25" hidden="1" customHeight="1" outlineLevel="7" x14ac:dyDescent="0.2">
      <c r="A1176" s="221"/>
      <c r="B1176" s="227"/>
      <c r="C1176" s="248"/>
      <c r="D1176" s="248"/>
      <c r="E1176" s="254"/>
      <c r="F1176" s="265"/>
      <c r="G1176" s="270"/>
      <c r="H1176" s="270"/>
      <c r="I1176" s="406" t="s">
        <v>80</v>
      </c>
      <c r="J1176" s="346"/>
      <c r="K1176" s="346">
        <v>1</v>
      </c>
      <c r="L1176" s="347">
        <f t="shared" si="185"/>
        <v>0</v>
      </c>
      <c r="M1176" s="348"/>
      <c r="N1176" s="353">
        <f t="shared" si="179"/>
        <v>0</v>
      </c>
      <c r="O1176" s="350">
        <v>0</v>
      </c>
      <c r="P1176" s="350"/>
      <c r="Q1176" s="351">
        <v>2.4147882154542415E-5</v>
      </c>
      <c r="R1176" s="352">
        <f t="shared" si="186"/>
        <v>0</v>
      </c>
      <c r="T1176" s="226">
        <f t="shared" si="178"/>
        <v>0</v>
      </c>
      <c r="Y1176" s="199"/>
      <c r="Z1176" s="199"/>
    </row>
    <row r="1177" spans="1:26" s="225" customFormat="1" ht="47.25" hidden="1" customHeight="1" outlineLevel="7" x14ac:dyDescent="0.2">
      <c r="A1177" s="221"/>
      <c r="B1177" s="227"/>
      <c r="C1177" s="248"/>
      <c r="D1177" s="248"/>
      <c r="E1177" s="254"/>
      <c r="F1177" s="265"/>
      <c r="G1177" s="270"/>
      <c r="H1177" s="270"/>
      <c r="I1177" s="406" t="s">
        <v>82</v>
      </c>
      <c r="J1177" s="346"/>
      <c r="K1177" s="346">
        <v>1</v>
      </c>
      <c r="L1177" s="347">
        <f t="shared" si="185"/>
        <v>0</v>
      </c>
      <c r="M1177" s="348"/>
      <c r="N1177" s="353">
        <f t="shared" si="179"/>
        <v>0</v>
      </c>
      <c r="O1177" s="350">
        <v>0</v>
      </c>
      <c r="P1177" s="350"/>
      <c r="Q1177" s="351">
        <v>2.4147882154542415E-5</v>
      </c>
      <c r="R1177" s="352">
        <f t="shared" si="186"/>
        <v>0</v>
      </c>
      <c r="T1177" s="226">
        <f t="shared" si="178"/>
        <v>0</v>
      </c>
      <c r="Y1177" s="199"/>
      <c r="Z1177" s="199"/>
    </row>
    <row r="1178" spans="1:26" s="225" customFormat="1" ht="47.25" hidden="1" customHeight="1" outlineLevel="7" x14ac:dyDescent="0.2">
      <c r="A1178" s="221"/>
      <c r="B1178" s="227"/>
      <c r="C1178" s="248"/>
      <c r="D1178" s="248"/>
      <c r="E1178" s="254"/>
      <c r="F1178" s="265"/>
      <c r="G1178" s="270"/>
      <c r="H1178" s="270"/>
      <c r="I1178" s="406" t="s">
        <v>293</v>
      </c>
      <c r="J1178" s="346"/>
      <c r="K1178" s="346">
        <v>1</v>
      </c>
      <c r="L1178" s="347">
        <f t="shared" si="185"/>
        <v>0</v>
      </c>
      <c r="M1178" s="348"/>
      <c r="N1178" s="353">
        <f t="shared" si="179"/>
        <v>0</v>
      </c>
      <c r="O1178" s="350">
        <v>0</v>
      </c>
      <c r="P1178" s="350"/>
      <c r="Q1178" s="351">
        <v>3.2197176206056551E-5</v>
      </c>
      <c r="R1178" s="352">
        <f t="shared" si="186"/>
        <v>0</v>
      </c>
      <c r="T1178" s="226">
        <f t="shared" si="178"/>
        <v>0</v>
      </c>
      <c r="Y1178" s="199"/>
      <c r="Z1178" s="199"/>
    </row>
    <row r="1179" spans="1:26" s="225" customFormat="1" ht="47.25" hidden="1" customHeight="1" outlineLevel="7" x14ac:dyDescent="0.2">
      <c r="A1179" s="221"/>
      <c r="B1179" s="227"/>
      <c r="C1179" s="248"/>
      <c r="D1179" s="248"/>
      <c r="E1179" s="254"/>
      <c r="F1179" s="265"/>
      <c r="G1179" s="270"/>
      <c r="H1179" s="270"/>
      <c r="I1179" s="406" t="s">
        <v>294</v>
      </c>
      <c r="J1179" s="346"/>
      <c r="K1179" s="346">
        <v>1</v>
      </c>
      <c r="L1179" s="347">
        <f t="shared" si="185"/>
        <v>0</v>
      </c>
      <c r="M1179" s="348"/>
      <c r="N1179" s="353">
        <f t="shared" si="179"/>
        <v>0</v>
      </c>
      <c r="O1179" s="350">
        <v>0</v>
      </c>
      <c r="P1179" s="350"/>
      <c r="Q1179" s="351">
        <v>8.0492940515141379E-6</v>
      </c>
      <c r="R1179" s="352">
        <f t="shared" si="186"/>
        <v>0</v>
      </c>
      <c r="T1179" s="226">
        <f t="shared" si="178"/>
        <v>0</v>
      </c>
      <c r="Y1179" s="199"/>
      <c r="Z1179" s="199"/>
    </row>
    <row r="1180" spans="1:26" s="225" customFormat="1" ht="47.25" customHeight="1" outlineLevel="5" collapsed="1" x14ac:dyDescent="0.2">
      <c r="A1180" s="221"/>
      <c r="B1180" s="227"/>
      <c r="C1180" s="248"/>
      <c r="D1180" s="248"/>
      <c r="E1180" s="254"/>
      <c r="F1180" s="265"/>
      <c r="G1180" s="270"/>
      <c r="H1180" s="270"/>
      <c r="I1180" s="409" t="s">
        <v>177</v>
      </c>
      <c r="J1180" s="365"/>
      <c r="K1180" s="365"/>
      <c r="L1180" s="366">
        <f t="shared" si="185"/>
        <v>0</v>
      </c>
      <c r="M1180" s="367"/>
      <c r="N1180" s="365">
        <f t="shared" si="179"/>
        <v>0</v>
      </c>
      <c r="O1180" s="378"/>
      <c r="P1180" s="378"/>
      <c r="Q1180" s="369">
        <v>1.6622728180801293E-4</v>
      </c>
      <c r="R1180" s="370">
        <f>SUMPRODUCT(R1181:R1187,Q1181:Q1187)/Q1180</f>
        <v>0</v>
      </c>
      <c r="T1180" s="226">
        <f t="shared" si="178"/>
        <v>0</v>
      </c>
      <c r="Y1180" s="199"/>
      <c r="Z1180" s="199"/>
    </row>
    <row r="1181" spans="1:26" s="225" customFormat="1" ht="47.25" hidden="1" customHeight="1" outlineLevel="7" x14ac:dyDescent="0.2">
      <c r="A1181" s="221"/>
      <c r="B1181" s="227"/>
      <c r="C1181" s="248"/>
      <c r="D1181" s="248"/>
      <c r="E1181" s="254"/>
      <c r="F1181" s="265"/>
      <c r="G1181" s="270"/>
      <c r="H1181" s="270"/>
      <c r="I1181" s="406" t="s">
        <v>291</v>
      </c>
      <c r="J1181" s="346"/>
      <c r="K1181" s="346">
        <v>1</v>
      </c>
      <c r="L1181" s="347">
        <f t="shared" si="185"/>
        <v>0</v>
      </c>
      <c r="M1181" s="348"/>
      <c r="N1181" s="353">
        <f t="shared" si="179"/>
        <v>0</v>
      </c>
      <c r="O1181" s="350">
        <v>0</v>
      </c>
      <c r="P1181" s="350"/>
      <c r="Q1181" s="351">
        <v>8.3113640904006463E-6</v>
      </c>
      <c r="R1181" s="352">
        <f t="shared" ref="R1181:R1187" si="187">O1181/K1181</f>
        <v>0</v>
      </c>
      <c r="T1181" s="226">
        <f t="shared" si="178"/>
        <v>0</v>
      </c>
      <c r="Y1181" s="199"/>
      <c r="Z1181" s="199"/>
    </row>
    <row r="1182" spans="1:26" s="225" customFormat="1" ht="47.25" hidden="1" customHeight="1" outlineLevel="7" x14ac:dyDescent="0.2">
      <c r="A1182" s="221"/>
      <c r="B1182" s="227"/>
      <c r="C1182" s="248"/>
      <c r="D1182" s="248"/>
      <c r="E1182" s="254"/>
      <c r="F1182" s="265"/>
      <c r="G1182" s="270"/>
      <c r="H1182" s="270"/>
      <c r="I1182" s="406" t="s">
        <v>292</v>
      </c>
      <c r="J1182" s="346"/>
      <c r="K1182" s="346">
        <v>1</v>
      </c>
      <c r="L1182" s="347">
        <f t="shared" si="185"/>
        <v>0</v>
      </c>
      <c r="M1182" s="348"/>
      <c r="N1182" s="353">
        <f t="shared" si="179"/>
        <v>0</v>
      </c>
      <c r="O1182" s="350">
        <v>0</v>
      </c>
      <c r="P1182" s="350"/>
      <c r="Q1182" s="351">
        <v>8.3113640904006463E-6</v>
      </c>
      <c r="R1182" s="352">
        <f t="shared" si="187"/>
        <v>0</v>
      </c>
      <c r="T1182" s="226">
        <f t="shared" si="178"/>
        <v>0</v>
      </c>
      <c r="Y1182" s="199"/>
      <c r="Z1182" s="199"/>
    </row>
    <row r="1183" spans="1:26" s="225" customFormat="1" ht="47.25" hidden="1" customHeight="1" outlineLevel="7" x14ac:dyDescent="0.2">
      <c r="A1183" s="221"/>
      <c r="B1183" s="227"/>
      <c r="C1183" s="248"/>
      <c r="D1183" s="248"/>
      <c r="E1183" s="254"/>
      <c r="F1183" s="265"/>
      <c r="G1183" s="270"/>
      <c r="H1183" s="270"/>
      <c r="I1183" s="406" t="s">
        <v>231</v>
      </c>
      <c r="J1183" s="346"/>
      <c r="K1183" s="346">
        <v>1</v>
      </c>
      <c r="L1183" s="347">
        <f t="shared" si="185"/>
        <v>0</v>
      </c>
      <c r="M1183" s="348"/>
      <c r="N1183" s="353">
        <f t="shared" si="179"/>
        <v>0</v>
      </c>
      <c r="O1183" s="350">
        <v>0</v>
      </c>
      <c r="P1183" s="350"/>
      <c r="Q1183" s="351">
        <v>5.8179548632804517E-5</v>
      </c>
      <c r="R1183" s="352">
        <f t="shared" si="187"/>
        <v>0</v>
      </c>
      <c r="T1183" s="226">
        <f t="shared" si="178"/>
        <v>0</v>
      </c>
      <c r="Y1183" s="199"/>
      <c r="Z1183" s="199"/>
    </row>
    <row r="1184" spans="1:26" s="225" customFormat="1" ht="47.25" hidden="1" customHeight="1" outlineLevel="7" x14ac:dyDescent="0.2">
      <c r="A1184" s="221"/>
      <c r="B1184" s="227"/>
      <c r="C1184" s="248"/>
      <c r="D1184" s="248"/>
      <c r="E1184" s="254"/>
      <c r="F1184" s="265"/>
      <c r="G1184" s="270"/>
      <c r="H1184" s="270"/>
      <c r="I1184" s="406" t="s">
        <v>80</v>
      </c>
      <c r="J1184" s="346"/>
      <c r="K1184" s="346">
        <v>1</v>
      </c>
      <c r="L1184" s="347">
        <f t="shared" si="185"/>
        <v>0</v>
      </c>
      <c r="M1184" s="348"/>
      <c r="N1184" s="353">
        <f t="shared" si="179"/>
        <v>0</v>
      </c>
      <c r="O1184" s="350">
        <v>0</v>
      </c>
      <c r="P1184" s="350"/>
      <c r="Q1184" s="351">
        <v>2.4934092271201939E-5</v>
      </c>
      <c r="R1184" s="352">
        <f t="shared" si="187"/>
        <v>0</v>
      </c>
      <c r="T1184" s="226">
        <f t="shared" si="178"/>
        <v>0</v>
      </c>
      <c r="Y1184" s="199"/>
      <c r="Z1184" s="199"/>
    </row>
    <row r="1185" spans="1:26" s="225" customFormat="1" ht="47.25" hidden="1" customHeight="1" outlineLevel="7" x14ac:dyDescent="0.2">
      <c r="A1185" s="221"/>
      <c r="B1185" s="227"/>
      <c r="C1185" s="248"/>
      <c r="D1185" s="248"/>
      <c r="E1185" s="254"/>
      <c r="F1185" s="265"/>
      <c r="G1185" s="270"/>
      <c r="H1185" s="270"/>
      <c r="I1185" s="406" t="s">
        <v>82</v>
      </c>
      <c r="J1185" s="346"/>
      <c r="K1185" s="346">
        <v>1</v>
      </c>
      <c r="L1185" s="347">
        <f t="shared" si="185"/>
        <v>0</v>
      </c>
      <c r="M1185" s="348"/>
      <c r="N1185" s="353">
        <f t="shared" si="179"/>
        <v>0</v>
      </c>
      <c r="O1185" s="350">
        <v>0</v>
      </c>
      <c r="P1185" s="350"/>
      <c r="Q1185" s="351">
        <v>2.4934092271201939E-5</v>
      </c>
      <c r="R1185" s="352">
        <f t="shared" si="187"/>
        <v>0</v>
      </c>
      <c r="T1185" s="226">
        <f t="shared" si="178"/>
        <v>0</v>
      </c>
      <c r="Y1185" s="199"/>
      <c r="Z1185" s="199"/>
    </row>
    <row r="1186" spans="1:26" s="225" customFormat="1" ht="47.25" hidden="1" customHeight="1" outlineLevel="7" x14ac:dyDescent="0.2">
      <c r="A1186" s="221"/>
      <c r="B1186" s="227"/>
      <c r="C1186" s="248"/>
      <c r="D1186" s="248"/>
      <c r="E1186" s="254"/>
      <c r="F1186" s="265"/>
      <c r="G1186" s="270"/>
      <c r="H1186" s="270"/>
      <c r="I1186" s="406" t="s">
        <v>293</v>
      </c>
      <c r="J1186" s="346"/>
      <c r="K1186" s="346">
        <v>1</v>
      </c>
      <c r="L1186" s="347">
        <f t="shared" si="185"/>
        <v>0</v>
      </c>
      <c r="M1186" s="348"/>
      <c r="N1186" s="353">
        <f t="shared" si="179"/>
        <v>0</v>
      </c>
      <c r="O1186" s="350">
        <v>0</v>
      </c>
      <c r="P1186" s="350"/>
      <c r="Q1186" s="351">
        <v>3.3245456361602585E-5</v>
      </c>
      <c r="R1186" s="352">
        <f t="shared" si="187"/>
        <v>0</v>
      </c>
      <c r="T1186" s="226">
        <f t="shared" ref="T1186:T1249" si="188">S1186-O1186</f>
        <v>0</v>
      </c>
      <c r="Y1186" s="199"/>
      <c r="Z1186" s="199"/>
    </row>
    <row r="1187" spans="1:26" s="225" customFormat="1" ht="47.25" hidden="1" customHeight="1" outlineLevel="7" x14ac:dyDescent="0.2">
      <c r="A1187" s="221"/>
      <c r="B1187" s="227"/>
      <c r="C1187" s="248"/>
      <c r="D1187" s="248"/>
      <c r="E1187" s="254"/>
      <c r="F1187" s="265"/>
      <c r="G1187" s="270"/>
      <c r="H1187" s="270"/>
      <c r="I1187" s="406" t="s">
        <v>294</v>
      </c>
      <c r="J1187" s="346"/>
      <c r="K1187" s="346">
        <v>1</v>
      </c>
      <c r="L1187" s="347">
        <f t="shared" si="185"/>
        <v>0</v>
      </c>
      <c r="M1187" s="348"/>
      <c r="N1187" s="353">
        <f t="shared" si="179"/>
        <v>0</v>
      </c>
      <c r="O1187" s="350">
        <v>0</v>
      </c>
      <c r="P1187" s="350"/>
      <c r="Q1187" s="351">
        <v>8.3113640904006463E-6</v>
      </c>
      <c r="R1187" s="352">
        <f t="shared" si="187"/>
        <v>0</v>
      </c>
      <c r="T1187" s="226">
        <f t="shared" si="188"/>
        <v>0</v>
      </c>
      <c r="Y1187" s="199"/>
      <c r="Z1187" s="199"/>
    </row>
    <row r="1188" spans="1:26" s="225" customFormat="1" ht="47.25" customHeight="1" outlineLevel="5" collapsed="1" x14ac:dyDescent="0.2">
      <c r="A1188" s="221"/>
      <c r="B1188" s="227"/>
      <c r="C1188" s="248"/>
      <c r="D1188" s="248"/>
      <c r="E1188" s="254"/>
      <c r="F1188" s="265"/>
      <c r="G1188" s="270"/>
      <c r="H1188" s="270"/>
      <c r="I1188" s="409" t="s">
        <v>178</v>
      </c>
      <c r="J1188" s="365"/>
      <c r="K1188" s="365"/>
      <c r="L1188" s="366">
        <f t="shared" si="185"/>
        <v>0</v>
      </c>
      <c r="M1188" s="367"/>
      <c r="N1188" s="365">
        <f t="shared" si="179"/>
        <v>0</v>
      </c>
      <c r="O1188" s="378"/>
      <c r="P1188" s="378"/>
      <c r="Q1188" s="369">
        <v>1.6622728180801293E-4</v>
      </c>
      <c r="R1188" s="370">
        <f>SUMPRODUCT(R1189:R1195,Q1189:Q1195)/Q1188</f>
        <v>0</v>
      </c>
      <c r="T1188" s="226">
        <f t="shared" si="188"/>
        <v>0</v>
      </c>
      <c r="Y1188" s="199"/>
      <c r="Z1188" s="199"/>
    </row>
    <row r="1189" spans="1:26" s="225" customFormat="1" ht="47.25" hidden="1" customHeight="1" outlineLevel="7" x14ac:dyDescent="0.2">
      <c r="A1189" s="221"/>
      <c r="B1189" s="227"/>
      <c r="C1189" s="248"/>
      <c r="D1189" s="248"/>
      <c r="E1189" s="254"/>
      <c r="F1189" s="265"/>
      <c r="G1189" s="270"/>
      <c r="H1189" s="270"/>
      <c r="I1189" s="406" t="s">
        <v>291</v>
      </c>
      <c r="J1189" s="346"/>
      <c r="K1189" s="346">
        <v>1</v>
      </c>
      <c r="L1189" s="347">
        <f t="shared" si="185"/>
        <v>0</v>
      </c>
      <c r="M1189" s="348"/>
      <c r="N1189" s="353">
        <f t="shared" si="179"/>
        <v>0</v>
      </c>
      <c r="O1189" s="350">
        <v>0</v>
      </c>
      <c r="P1189" s="350"/>
      <c r="Q1189" s="351">
        <v>8.3113640904006463E-6</v>
      </c>
      <c r="R1189" s="352">
        <f t="shared" ref="R1189:R1195" si="189">O1189/K1189</f>
        <v>0</v>
      </c>
      <c r="T1189" s="226">
        <f t="shared" si="188"/>
        <v>0</v>
      </c>
      <c r="Y1189" s="199"/>
      <c r="Z1189" s="199"/>
    </row>
    <row r="1190" spans="1:26" s="225" customFormat="1" ht="47.25" hidden="1" customHeight="1" outlineLevel="7" x14ac:dyDescent="0.2">
      <c r="A1190" s="221"/>
      <c r="B1190" s="227"/>
      <c r="C1190" s="248"/>
      <c r="D1190" s="248"/>
      <c r="E1190" s="254"/>
      <c r="F1190" s="265"/>
      <c r="G1190" s="270"/>
      <c r="H1190" s="270"/>
      <c r="I1190" s="406" t="s">
        <v>292</v>
      </c>
      <c r="J1190" s="346"/>
      <c r="K1190" s="346">
        <v>1</v>
      </c>
      <c r="L1190" s="347">
        <f t="shared" si="185"/>
        <v>0</v>
      </c>
      <c r="M1190" s="348"/>
      <c r="N1190" s="353">
        <f t="shared" ref="N1190:N1253" si="190">O1190-L1190</f>
        <v>0</v>
      </c>
      <c r="O1190" s="350">
        <v>0</v>
      </c>
      <c r="P1190" s="350"/>
      <c r="Q1190" s="351">
        <v>8.3113640904006463E-6</v>
      </c>
      <c r="R1190" s="352">
        <f t="shared" si="189"/>
        <v>0</v>
      </c>
      <c r="T1190" s="226">
        <f t="shared" si="188"/>
        <v>0</v>
      </c>
      <c r="Y1190" s="199"/>
      <c r="Z1190" s="199"/>
    </row>
    <row r="1191" spans="1:26" s="225" customFormat="1" ht="47.25" hidden="1" customHeight="1" outlineLevel="7" x14ac:dyDescent="0.2">
      <c r="A1191" s="221"/>
      <c r="B1191" s="227"/>
      <c r="C1191" s="248"/>
      <c r="D1191" s="248"/>
      <c r="E1191" s="254"/>
      <c r="F1191" s="265"/>
      <c r="G1191" s="270"/>
      <c r="H1191" s="270"/>
      <c r="I1191" s="406" t="s">
        <v>231</v>
      </c>
      <c r="J1191" s="346"/>
      <c r="K1191" s="346">
        <v>1</v>
      </c>
      <c r="L1191" s="347">
        <f t="shared" si="185"/>
        <v>0</v>
      </c>
      <c r="M1191" s="348"/>
      <c r="N1191" s="353">
        <f t="shared" si="190"/>
        <v>0</v>
      </c>
      <c r="O1191" s="350">
        <v>0</v>
      </c>
      <c r="P1191" s="350"/>
      <c r="Q1191" s="351">
        <v>5.8179548632804517E-5</v>
      </c>
      <c r="R1191" s="352">
        <f t="shared" si="189"/>
        <v>0</v>
      </c>
      <c r="T1191" s="226">
        <f t="shared" si="188"/>
        <v>0</v>
      </c>
      <c r="Y1191" s="199"/>
      <c r="Z1191" s="199"/>
    </row>
    <row r="1192" spans="1:26" s="225" customFormat="1" ht="47.25" hidden="1" customHeight="1" outlineLevel="7" x14ac:dyDescent="0.2">
      <c r="A1192" s="221"/>
      <c r="B1192" s="227"/>
      <c r="C1192" s="248"/>
      <c r="D1192" s="248"/>
      <c r="E1192" s="254"/>
      <c r="F1192" s="265"/>
      <c r="G1192" s="270"/>
      <c r="H1192" s="270"/>
      <c r="I1192" s="406" t="s">
        <v>80</v>
      </c>
      <c r="J1192" s="346"/>
      <c r="K1192" s="346">
        <v>1</v>
      </c>
      <c r="L1192" s="347">
        <f t="shared" si="185"/>
        <v>0</v>
      </c>
      <c r="M1192" s="348"/>
      <c r="N1192" s="353">
        <f t="shared" si="190"/>
        <v>0</v>
      </c>
      <c r="O1192" s="350">
        <v>0</v>
      </c>
      <c r="P1192" s="350"/>
      <c r="Q1192" s="351">
        <v>2.4934092271201939E-5</v>
      </c>
      <c r="R1192" s="352">
        <f t="shared" si="189"/>
        <v>0</v>
      </c>
      <c r="T1192" s="226">
        <f t="shared" si="188"/>
        <v>0</v>
      </c>
      <c r="Y1192" s="199"/>
      <c r="Z1192" s="199"/>
    </row>
    <row r="1193" spans="1:26" s="225" customFormat="1" ht="47.25" hidden="1" customHeight="1" outlineLevel="7" x14ac:dyDescent="0.2">
      <c r="A1193" s="221"/>
      <c r="B1193" s="227"/>
      <c r="C1193" s="248"/>
      <c r="D1193" s="248"/>
      <c r="E1193" s="254"/>
      <c r="F1193" s="265"/>
      <c r="G1193" s="270"/>
      <c r="H1193" s="270"/>
      <c r="I1193" s="406" t="s">
        <v>82</v>
      </c>
      <c r="J1193" s="346"/>
      <c r="K1193" s="346">
        <v>1</v>
      </c>
      <c r="L1193" s="347">
        <f t="shared" si="185"/>
        <v>0</v>
      </c>
      <c r="M1193" s="348"/>
      <c r="N1193" s="353">
        <f t="shared" si="190"/>
        <v>0</v>
      </c>
      <c r="O1193" s="350">
        <v>0</v>
      </c>
      <c r="P1193" s="350"/>
      <c r="Q1193" s="351">
        <v>2.4934092271201939E-5</v>
      </c>
      <c r="R1193" s="352">
        <f t="shared" si="189"/>
        <v>0</v>
      </c>
      <c r="T1193" s="226">
        <f t="shared" si="188"/>
        <v>0</v>
      </c>
      <c r="Y1193" s="199"/>
      <c r="Z1193" s="199"/>
    </row>
    <row r="1194" spans="1:26" s="225" customFormat="1" ht="47.25" hidden="1" customHeight="1" outlineLevel="7" x14ac:dyDescent="0.2">
      <c r="A1194" s="221"/>
      <c r="B1194" s="227"/>
      <c r="C1194" s="248"/>
      <c r="D1194" s="248"/>
      <c r="E1194" s="254"/>
      <c r="F1194" s="265"/>
      <c r="G1194" s="270"/>
      <c r="H1194" s="270"/>
      <c r="I1194" s="406" t="s">
        <v>293</v>
      </c>
      <c r="J1194" s="346"/>
      <c r="K1194" s="346">
        <v>1</v>
      </c>
      <c r="L1194" s="347">
        <f t="shared" si="185"/>
        <v>0</v>
      </c>
      <c r="M1194" s="348"/>
      <c r="N1194" s="353">
        <f t="shared" si="190"/>
        <v>0</v>
      </c>
      <c r="O1194" s="350">
        <v>0</v>
      </c>
      <c r="P1194" s="350"/>
      <c r="Q1194" s="351">
        <v>3.3245456361602585E-5</v>
      </c>
      <c r="R1194" s="352">
        <f t="shared" si="189"/>
        <v>0</v>
      </c>
      <c r="T1194" s="226">
        <f t="shared" si="188"/>
        <v>0</v>
      </c>
      <c r="Y1194" s="199"/>
      <c r="Z1194" s="199"/>
    </row>
    <row r="1195" spans="1:26" s="225" customFormat="1" ht="47.25" hidden="1" customHeight="1" outlineLevel="7" x14ac:dyDescent="0.2">
      <c r="A1195" s="221"/>
      <c r="B1195" s="227"/>
      <c r="C1195" s="248"/>
      <c r="D1195" s="248"/>
      <c r="E1195" s="254"/>
      <c r="F1195" s="265"/>
      <c r="G1195" s="270"/>
      <c r="H1195" s="270"/>
      <c r="I1195" s="406" t="s">
        <v>294</v>
      </c>
      <c r="J1195" s="346"/>
      <c r="K1195" s="346">
        <v>1</v>
      </c>
      <c r="L1195" s="347">
        <f t="shared" si="185"/>
        <v>0</v>
      </c>
      <c r="M1195" s="348"/>
      <c r="N1195" s="353">
        <f t="shared" si="190"/>
        <v>0</v>
      </c>
      <c r="O1195" s="350">
        <v>0</v>
      </c>
      <c r="P1195" s="350"/>
      <c r="Q1195" s="351">
        <v>8.3113640904006463E-6</v>
      </c>
      <c r="R1195" s="352">
        <f t="shared" si="189"/>
        <v>0</v>
      </c>
      <c r="T1195" s="226">
        <f t="shared" si="188"/>
        <v>0</v>
      </c>
      <c r="Y1195" s="199"/>
      <c r="Z1195" s="199"/>
    </row>
    <row r="1196" spans="1:26" s="225" customFormat="1" ht="47.25" customHeight="1" outlineLevel="5" collapsed="1" x14ac:dyDescent="0.2">
      <c r="A1196" s="221"/>
      <c r="B1196" s="227"/>
      <c r="C1196" s="248"/>
      <c r="D1196" s="248"/>
      <c r="E1196" s="254"/>
      <c r="F1196" s="265"/>
      <c r="G1196" s="270"/>
      <c r="H1196" s="270"/>
      <c r="I1196" s="409" t="s">
        <v>179</v>
      </c>
      <c r="J1196" s="365"/>
      <c r="K1196" s="365"/>
      <c r="L1196" s="366">
        <f t="shared" si="185"/>
        <v>0</v>
      </c>
      <c r="M1196" s="367"/>
      <c r="N1196" s="365">
        <f t="shared" si="190"/>
        <v>0</v>
      </c>
      <c r="O1196" s="378"/>
      <c r="P1196" s="378"/>
      <c r="Q1196" s="369">
        <v>9.1200373532504379E-4</v>
      </c>
      <c r="R1196" s="370">
        <f>SUMPRODUCT(R1197:R1203,Q1197:Q1203)/Q1196</f>
        <v>0</v>
      </c>
      <c r="T1196" s="226">
        <f t="shared" si="188"/>
        <v>0</v>
      </c>
      <c r="Y1196" s="199"/>
      <c r="Z1196" s="199"/>
    </row>
    <row r="1197" spans="1:26" s="225" customFormat="1" ht="47.25" hidden="1" customHeight="1" outlineLevel="7" x14ac:dyDescent="0.2">
      <c r="A1197" s="221"/>
      <c r="B1197" s="227"/>
      <c r="C1197" s="248"/>
      <c r="D1197" s="248"/>
      <c r="E1197" s="254"/>
      <c r="F1197" s="265"/>
      <c r="G1197" s="270"/>
      <c r="H1197" s="270"/>
      <c r="I1197" s="406" t="s">
        <v>291</v>
      </c>
      <c r="J1197" s="346"/>
      <c r="K1197" s="346">
        <v>1</v>
      </c>
      <c r="L1197" s="347">
        <f t="shared" si="185"/>
        <v>0</v>
      </c>
      <c r="M1197" s="348"/>
      <c r="N1197" s="353">
        <f t="shared" si="190"/>
        <v>0</v>
      </c>
      <c r="O1197" s="350">
        <v>0</v>
      </c>
      <c r="P1197" s="350"/>
      <c r="Q1197" s="351">
        <v>4.5600186766252194E-5</v>
      </c>
      <c r="R1197" s="352">
        <f t="shared" ref="R1197:R1203" si="191">O1197/K1197</f>
        <v>0</v>
      </c>
      <c r="T1197" s="226">
        <f t="shared" si="188"/>
        <v>0</v>
      </c>
      <c r="Y1197" s="199"/>
      <c r="Z1197" s="199"/>
    </row>
    <row r="1198" spans="1:26" s="225" customFormat="1" ht="47.25" hidden="1" customHeight="1" outlineLevel="7" x14ac:dyDescent="0.2">
      <c r="A1198" s="221"/>
      <c r="B1198" s="227"/>
      <c r="C1198" s="248"/>
      <c r="D1198" s="248"/>
      <c r="E1198" s="254"/>
      <c r="F1198" s="265"/>
      <c r="G1198" s="270"/>
      <c r="H1198" s="270"/>
      <c r="I1198" s="406" t="s">
        <v>292</v>
      </c>
      <c r="J1198" s="346"/>
      <c r="K1198" s="346">
        <v>1</v>
      </c>
      <c r="L1198" s="347">
        <f t="shared" si="185"/>
        <v>0</v>
      </c>
      <c r="M1198" s="348"/>
      <c r="N1198" s="353">
        <f t="shared" si="190"/>
        <v>0</v>
      </c>
      <c r="O1198" s="350">
        <v>0</v>
      </c>
      <c r="P1198" s="350"/>
      <c r="Q1198" s="351">
        <v>4.5600186766252194E-5</v>
      </c>
      <c r="R1198" s="352">
        <f t="shared" si="191"/>
        <v>0</v>
      </c>
      <c r="T1198" s="226">
        <f t="shared" si="188"/>
        <v>0</v>
      </c>
      <c r="Y1198" s="199"/>
      <c r="Z1198" s="199"/>
    </row>
    <row r="1199" spans="1:26" s="225" customFormat="1" ht="47.25" hidden="1" customHeight="1" outlineLevel="7" x14ac:dyDescent="0.2">
      <c r="A1199" s="221"/>
      <c r="B1199" s="227"/>
      <c r="C1199" s="248"/>
      <c r="D1199" s="248"/>
      <c r="E1199" s="254"/>
      <c r="F1199" s="265"/>
      <c r="G1199" s="270"/>
      <c r="H1199" s="270"/>
      <c r="I1199" s="406" t="s">
        <v>231</v>
      </c>
      <c r="J1199" s="346"/>
      <c r="K1199" s="346">
        <v>1</v>
      </c>
      <c r="L1199" s="347">
        <f t="shared" si="185"/>
        <v>0</v>
      </c>
      <c r="M1199" s="348"/>
      <c r="N1199" s="353">
        <f t="shared" si="190"/>
        <v>0</v>
      </c>
      <c r="O1199" s="350">
        <v>0</v>
      </c>
      <c r="P1199" s="350"/>
      <c r="Q1199" s="351">
        <v>3.1920130736376532E-4</v>
      </c>
      <c r="R1199" s="352">
        <f t="shared" si="191"/>
        <v>0</v>
      </c>
      <c r="T1199" s="226">
        <f t="shared" si="188"/>
        <v>0</v>
      </c>
      <c r="Y1199" s="199"/>
      <c r="Z1199" s="199"/>
    </row>
    <row r="1200" spans="1:26" s="225" customFormat="1" ht="47.25" hidden="1" customHeight="1" outlineLevel="7" x14ac:dyDescent="0.2">
      <c r="A1200" s="221"/>
      <c r="B1200" s="227"/>
      <c r="C1200" s="248"/>
      <c r="D1200" s="248"/>
      <c r="E1200" s="254"/>
      <c r="F1200" s="265"/>
      <c r="G1200" s="270"/>
      <c r="H1200" s="270"/>
      <c r="I1200" s="406" t="s">
        <v>80</v>
      </c>
      <c r="J1200" s="346"/>
      <c r="K1200" s="346">
        <v>1</v>
      </c>
      <c r="L1200" s="347">
        <f t="shared" si="185"/>
        <v>0</v>
      </c>
      <c r="M1200" s="348"/>
      <c r="N1200" s="353">
        <f t="shared" si="190"/>
        <v>0</v>
      </c>
      <c r="O1200" s="350">
        <v>0</v>
      </c>
      <c r="P1200" s="350"/>
      <c r="Q1200" s="351">
        <v>1.3680056029875657E-4</v>
      </c>
      <c r="R1200" s="352">
        <f t="shared" si="191"/>
        <v>0</v>
      </c>
      <c r="T1200" s="226">
        <f t="shared" si="188"/>
        <v>0</v>
      </c>
      <c r="Y1200" s="199"/>
      <c r="Z1200" s="199"/>
    </row>
    <row r="1201" spans="1:26" s="225" customFormat="1" ht="47.25" hidden="1" customHeight="1" outlineLevel="7" x14ac:dyDescent="0.2">
      <c r="A1201" s="221"/>
      <c r="B1201" s="227"/>
      <c r="C1201" s="248"/>
      <c r="D1201" s="248"/>
      <c r="E1201" s="254"/>
      <c r="F1201" s="265"/>
      <c r="G1201" s="270"/>
      <c r="H1201" s="270"/>
      <c r="I1201" s="406" t="s">
        <v>82</v>
      </c>
      <c r="J1201" s="346"/>
      <c r="K1201" s="346">
        <v>1</v>
      </c>
      <c r="L1201" s="347">
        <f t="shared" si="185"/>
        <v>0</v>
      </c>
      <c r="M1201" s="348"/>
      <c r="N1201" s="353">
        <f t="shared" si="190"/>
        <v>0</v>
      </c>
      <c r="O1201" s="350">
        <v>0</v>
      </c>
      <c r="P1201" s="350"/>
      <c r="Q1201" s="351">
        <v>1.3680056029875657E-4</v>
      </c>
      <c r="R1201" s="352">
        <f t="shared" si="191"/>
        <v>0</v>
      </c>
      <c r="T1201" s="226">
        <f t="shared" si="188"/>
        <v>0</v>
      </c>
      <c r="Y1201" s="199"/>
      <c r="Z1201" s="199"/>
    </row>
    <row r="1202" spans="1:26" s="225" customFormat="1" ht="47.25" hidden="1" customHeight="1" outlineLevel="7" x14ac:dyDescent="0.2">
      <c r="A1202" s="221"/>
      <c r="B1202" s="227"/>
      <c r="C1202" s="248"/>
      <c r="D1202" s="248"/>
      <c r="E1202" s="254"/>
      <c r="F1202" s="265"/>
      <c r="G1202" s="270"/>
      <c r="H1202" s="270"/>
      <c r="I1202" s="406" t="s">
        <v>293</v>
      </c>
      <c r="J1202" s="346"/>
      <c r="K1202" s="346">
        <v>1</v>
      </c>
      <c r="L1202" s="347">
        <f t="shared" si="185"/>
        <v>0</v>
      </c>
      <c r="M1202" s="348"/>
      <c r="N1202" s="353">
        <f t="shared" si="190"/>
        <v>0</v>
      </c>
      <c r="O1202" s="350">
        <v>0</v>
      </c>
      <c r="P1202" s="350"/>
      <c r="Q1202" s="351">
        <v>1.8240074706500877E-4</v>
      </c>
      <c r="R1202" s="352">
        <f t="shared" si="191"/>
        <v>0</v>
      </c>
      <c r="T1202" s="226">
        <f t="shared" si="188"/>
        <v>0</v>
      </c>
      <c r="Y1202" s="199"/>
      <c r="Z1202" s="199"/>
    </row>
    <row r="1203" spans="1:26" s="225" customFormat="1" ht="47.25" hidden="1" customHeight="1" outlineLevel="7" x14ac:dyDescent="0.2">
      <c r="A1203" s="221"/>
      <c r="B1203" s="227"/>
      <c r="C1203" s="248"/>
      <c r="D1203" s="248"/>
      <c r="E1203" s="254"/>
      <c r="F1203" s="265"/>
      <c r="G1203" s="270"/>
      <c r="H1203" s="270"/>
      <c r="I1203" s="406" t="s">
        <v>294</v>
      </c>
      <c r="J1203" s="346"/>
      <c r="K1203" s="346">
        <v>1</v>
      </c>
      <c r="L1203" s="347">
        <f t="shared" si="185"/>
        <v>0</v>
      </c>
      <c r="M1203" s="348"/>
      <c r="N1203" s="353">
        <f t="shared" si="190"/>
        <v>0</v>
      </c>
      <c r="O1203" s="350">
        <v>0</v>
      </c>
      <c r="P1203" s="350"/>
      <c r="Q1203" s="351">
        <v>4.5600186766252194E-5</v>
      </c>
      <c r="R1203" s="352">
        <f t="shared" si="191"/>
        <v>0</v>
      </c>
      <c r="T1203" s="226">
        <f t="shared" si="188"/>
        <v>0</v>
      </c>
      <c r="Y1203" s="199"/>
      <c r="Z1203" s="199"/>
    </row>
    <row r="1204" spans="1:26" s="225" customFormat="1" ht="47.25" customHeight="1" outlineLevel="5" collapsed="1" x14ac:dyDescent="0.2">
      <c r="A1204" s="221"/>
      <c r="B1204" s="227"/>
      <c r="C1204" s="248"/>
      <c r="D1204" s="248"/>
      <c r="E1204" s="254"/>
      <c r="F1204" s="265"/>
      <c r="G1204" s="270"/>
      <c r="H1204" s="270"/>
      <c r="I1204" s="409" t="s">
        <v>180</v>
      </c>
      <c r="J1204" s="365"/>
      <c r="K1204" s="365"/>
      <c r="L1204" s="366">
        <f t="shared" si="185"/>
        <v>0</v>
      </c>
      <c r="M1204" s="367"/>
      <c r="N1204" s="365">
        <f t="shared" si="190"/>
        <v>0</v>
      </c>
      <c r="O1204" s="378"/>
      <c r="P1204" s="378"/>
      <c r="Q1204" s="369">
        <v>1.9767568647439376E-4</v>
      </c>
      <c r="R1204" s="370">
        <f>SUMPRODUCT(R1205:R1211,Q1205:Q1211)/Q1204</f>
        <v>0</v>
      </c>
      <c r="T1204" s="226">
        <f t="shared" si="188"/>
        <v>0</v>
      </c>
      <c r="Y1204" s="199"/>
      <c r="Z1204" s="199"/>
    </row>
    <row r="1205" spans="1:26" s="225" customFormat="1" ht="47.25" hidden="1" customHeight="1" outlineLevel="7" x14ac:dyDescent="0.2">
      <c r="A1205" s="221"/>
      <c r="B1205" s="227"/>
      <c r="C1205" s="248"/>
      <c r="D1205" s="248"/>
      <c r="E1205" s="254"/>
      <c r="F1205" s="265"/>
      <c r="G1205" s="270"/>
      <c r="H1205" s="270"/>
      <c r="I1205" s="406" t="s">
        <v>291</v>
      </c>
      <c r="J1205" s="346"/>
      <c r="K1205" s="346">
        <v>1</v>
      </c>
      <c r="L1205" s="347">
        <f t="shared" si="185"/>
        <v>0</v>
      </c>
      <c r="M1205" s="348"/>
      <c r="N1205" s="353">
        <f t="shared" si="190"/>
        <v>0</v>
      </c>
      <c r="O1205" s="350">
        <v>0</v>
      </c>
      <c r="P1205" s="350"/>
      <c r="Q1205" s="351">
        <v>9.8837843237196884E-6</v>
      </c>
      <c r="R1205" s="352">
        <f t="shared" ref="R1205:R1211" si="192">O1205/K1205</f>
        <v>0</v>
      </c>
      <c r="T1205" s="226">
        <f t="shared" si="188"/>
        <v>0</v>
      </c>
      <c r="Y1205" s="199"/>
      <c r="Z1205" s="199"/>
    </row>
    <row r="1206" spans="1:26" s="225" customFormat="1" ht="47.25" hidden="1" customHeight="1" outlineLevel="7" x14ac:dyDescent="0.2">
      <c r="A1206" s="221"/>
      <c r="B1206" s="227"/>
      <c r="C1206" s="248"/>
      <c r="D1206" s="248"/>
      <c r="E1206" s="254"/>
      <c r="F1206" s="265"/>
      <c r="G1206" s="270"/>
      <c r="H1206" s="270"/>
      <c r="I1206" s="406" t="s">
        <v>292</v>
      </c>
      <c r="J1206" s="346"/>
      <c r="K1206" s="346">
        <v>1</v>
      </c>
      <c r="L1206" s="347">
        <f t="shared" si="185"/>
        <v>0</v>
      </c>
      <c r="M1206" s="348"/>
      <c r="N1206" s="353">
        <f t="shared" si="190"/>
        <v>0</v>
      </c>
      <c r="O1206" s="350">
        <v>0</v>
      </c>
      <c r="P1206" s="350"/>
      <c r="Q1206" s="351">
        <v>9.8837843237196884E-6</v>
      </c>
      <c r="R1206" s="352">
        <f t="shared" si="192"/>
        <v>0</v>
      </c>
      <c r="T1206" s="226">
        <f t="shared" si="188"/>
        <v>0</v>
      </c>
      <c r="Y1206" s="199"/>
      <c r="Z1206" s="199"/>
    </row>
    <row r="1207" spans="1:26" s="225" customFormat="1" ht="47.25" hidden="1" customHeight="1" outlineLevel="7" x14ac:dyDescent="0.2">
      <c r="A1207" s="221"/>
      <c r="B1207" s="227"/>
      <c r="C1207" s="248"/>
      <c r="D1207" s="248"/>
      <c r="E1207" s="254"/>
      <c r="F1207" s="265"/>
      <c r="G1207" s="270"/>
      <c r="H1207" s="270"/>
      <c r="I1207" s="406" t="s">
        <v>231</v>
      </c>
      <c r="J1207" s="346"/>
      <c r="K1207" s="346">
        <v>1</v>
      </c>
      <c r="L1207" s="347">
        <f t="shared" si="185"/>
        <v>0</v>
      </c>
      <c r="M1207" s="348"/>
      <c r="N1207" s="353">
        <f t="shared" si="190"/>
        <v>0</v>
      </c>
      <c r="O1207" s="350">
        <v>0</v>
      </c>
      <c r="P1207" s="350"/>
      <c r="Q1207" s="351">
        <v>6.9186490266037807E-5</v>
      </c>
      <c r="R1207" s="352">
        <f t="shared" si="192"/>
        <v>0</v>
      </c>
      <c r="T1207" s="226">
        <f t="shared" si="188"/>
        <v>0</v>
      </c>
      <c r="Y1207" s="199"/>
      <c r="Z1207" s="199"/>
    </row>
    <row r="1208" spans="1:26" s="225" customFormat="1" ht="47.25" hidden="1" customHeight="1" outlineLevel="7" x14ac:dyDescent="0.2">
      <c r="A1208" s="221"/>
      <c r="B1208" s="227"/>
      <c r="C1208" s="248"/>
      <c r="D1208" s="248"/>
      <c r="E1208" s="254"/>
      <c r="F1208" s="265"/>
      <c r="G1208" s="270"/>
      <c r="H1208" s="270"/>
      <c r="I1208" s="406" t="s">
        <v>80</v>
      </c>
      <c r="J1208" s="346"/>
      <c r="K1208" s="346">
        <v>1</v>
      </c>
      <c r="L1208" s="347">
        <f t="shared" si="185"/>
        <v>0</v>
      </c>
      <c r="M1208" s="348"/>
      <c r="N1208" s="353">
        <f t="shared" si="190"/>
        <v>0</v>
      </c>
      <c r="O1208" s="350">
        <v>0</v>
      </c>
      <c r="P1208" s="350"/>
      <c r="Q1208" s="351">
        <v>2.9651352971159064E-5</v>
      </c>
      <c r="R1208" s="352">
        <f t="shared" si="192"/>
        <v>0</v>
      </c>
      <c r="T1208" s="226">
        <f t="shared" si="188"/>
        <v>0</v>
      </c>
      <c r="Y1208" s="199"/>
      <c r="Z1208" s="199"/>
    </row>
    <row r="1209" spans="1:26" s="225" customFormat="1" ht="47.25" hidden="1" customHeight="1" outlineLevel="7" x14ac:dyDescent="0.2">
      <c r="A1209" s="221"/>
      <c r="B1209" s="227"/>
      <c r="C1209" s="248"/>
      <c r="D1209" s="248"/>
      <c r="E1209" s="254"/>
      <c r="F1209" s="265"/>
      <c r="G1209" s="270"/>
      <c r="H1209" s="270"/>
      <c r="I1209" s="406" t="s">
        <v>82</v>
      </c>
      <c r="J1209" s="346"/>
      <c r="K1209" s="346">
        <v>1</v>
      </c>
      <c r="L1209" s="347">
        <f t="shared" si="185"/>
        <v>0</v>
      </c>
      <c r="M1209" s="348"/>
      <c r="N1209" s="353">
        <f t="shared" si="190"/>
        <v>0</v>
      </c>
      <c r="O1209" s="350">
        <v>0</v>
      </c>
      <c r="P1209" s="350"/>
      <c r="Q1209" s="351">
        <v>2.9651352971159064E-5</v>
      </c>
      <c r="R1209" s="352">
        <f t="shared" si="192"/>
        <v>0</v>
      </c>
      <c r="T1209" s="226">
        <f t="shared" si="188"/>
        <v>0</v>
      </c>
      <c r="Y1209" s="199"/>
      <c r="Z1209" s="199"/>
    </row>
    <row r="1210" spans="1:26" s="225" customFormat="1" ht="47.25" hidden="1" customHeight="1" outlineLevel="7" x14ac:dyDescent="0.2">
      <c r="A1210" s="221"/>
      <c r="B1210" s="227"/>
      <c r="C1210" s="248"/>
      <c r="D1210" s="248"/>
      <c r="E1210" s="254"/>
      <c r="F1210" s="265"/>
      <c r="G1210" s="270"/>
      <c r="H1210" s="270"/>
      <c r="I1210" s="406" t="s">
        <v>293</v>
      </c>
      <c r="J1210" s="346"/>
      <c r="K1210" s="346">
        <v>1</v>
      </c>
      <c r="L1210" s="347">
        <f t="shared" si="185"/>
        <v>0</v>
      </c>
      <c r="M1210" s="348"/>
      <c r="N1210" s="353">
        <f t="shared" si="190"/>
        <v>0</v>
      </c>
      <c r="O1210" s="350">
        <v>0</v>
      </c>
      <c r="P1210" s="350"/>
      <c r="Q1210" s="351">
        <v>3.9535137294878754E-5</v>
      </c>
      <c r="R1210" s="352">
        <f t="shared" si="192"/>
        <v>0</v>
      </c>
      <c r="T1210" s="226">
        <f t="shared" si="188"/>
        <v>0</v>
      </c>
      <c r="Y1210" s="199"/>
      <c r="Z1210" s="199"/>
    </row>
    <row r="1211" spans="1:26" s="225" customFormat="1" ht="47.25" hidden="1" customHeight="1" outlineLevel="7" x14ac:dyDescent="0.2">
      <c r="A1211" s="221"/>
      <c r="B1211" s="227"/>
      <c r="C1211" s="248"/>
      <c r="D1211" s="248"/>
      <c r="E1211" s="254"/>
      <c r="F1211" s="265"/>
      <c r="G1211" s="270"/>
      <c r="H1211" s="270"/>
      <c r="I1211" s="406" t="s">
        <v>294</v>
      </c>
      <c r="J1211" s="346"/>
      <c r="K1211" s="346">
        <v>1</v>
      </c>
      <c r="L1211" s="347">
        <f t="shared" si="185"/>
        <v>0</v>
      </c>
      <c r="M1211" s="348"/>
      <c r="N1211" s="353">
        <f t="shared" si="190"/>
        <v>0</v>
      </c>
      <c r="O1211" s="350">
        <v>0</v>
      </c>
      <c r="P1211" s="350"/>
      <c r="Q1211" s="351">
        <v>9.8837843237196884E-6</v>
      </c>
      <c r="R1211" s="352">
        <f t="shared" si="192"/>
        <v>0</v>
      </c>
      <c r="T1211" s="226">
        <f t="shared" si="188"/>
        <v>0</v>
      </c>
      <c r="Y1211" s="199"/>
      <c r="Z1211" s="199"/>
    </row>
    <row r="1212" spans="1:26" s="225" customFormat="1" ht="47.25" customHeight="1" outlineLevel="5" collapsed="1" x14ac:dyDescent="0.2">
      <c r="A1212" s="221"/>
      <c r="B1212" s="227"/>
      <c r="C1212" s="248"/>
      <c r="D1212" s="248"/>
      <c r="E1212" s="254"/>
      <c r="F1212" s="265"/>
      <c r="G1212" s="270"/>
      <c r="H1212" s="270"/>
      <c r="I1212" s="409" t="s">
        <v>181</v>
      </c>
      <c r="J1212" s="365"/>
      <c r="K1212" s="365"/>
      <c r="L1212" s="366">
        <f t="shared" si="185"/>
        <v>0</v>
      </c>
      <c r="M1212" s="367"/>
      <c r="N1212" s="365">
        <f t="shared" si="190"/>
        <v>0</v>
      </c>
      <c r="O1212" s="378"/>
      <c r="P1212" s="378"/>
      <c r="Q1212" s="369">
        <v>1.0183292939589981E-4</v>
      </c>
      <c r="R1212" s="370">
        <f>SUMPRODUCT(R1213:R1219,Q1213:Q1219)/Q1212</f>
        <v>0</v>
      </c>
      <c r="T1212" s="226">
        <f t="shared" si="188"/>
        <v>0</v>
      </c>
      <c r="Y1212" s="199"/>
      <c r="Z1212" s="199"/>
    </row>
    <row r="1213" spans="1:26" s="225" customFormat="1" ht="47.25" hidden="1" customHeight="1" outlineLevel="7" x14ac:dyDescent="0.2">
      <c r="A1213" s="221"/>
      <c r="B1213" s="227"/>
      <c r="C1213" s="248"/>
      <c r="D1213" s="248"/>
      <c r="E1213" s="254"/>
      <c r="F1213" s="265"/>
      <c r="G1213" s="270"/>
      <c r="H1213" s="270"/>
      <c r="I1213" s="406" t="s">
        <v>291</v>
      </c>
      <c r="J1213" s="346"/>
      <c r="K1213" s="346">
        <v>1</v>
      </c>
      <c r="L1213" s="347">
        <f t="shared" si="185"/>
        <v>0</v>
      </c>
      <c r="M1213" s="348"/>
      <c r="N1213" s="353">
        <f t="shared" si="190"/>
        <v>0</v>
      </c>
      <c r="O1213" s="350">
        <v>0</v>
      </c>
      <c r="P1213" s="350"/>
      <c r="Q1213" s="351">
        <v>5.0916464697949908E-6</v>
      </c>
      <c r="R1213" s="352">
        <f t="shared" ref="R1213:R1219" si="193">O1213/K1213</f>
        <v>0</v>
      </c>
      <c r="T1213" s="226">
        <f t="shared" si="188"/>
        <v>0</v>
      </c>
      <c r="Y1213" s="199"/>
      <c r="Z1213" s="199"/>
    </row>
    <row r="1214" spans="1:26" s="225" customFormat="1" ht="47.25" hidden="1" customHeight="1" outlineLevel="7" x14ac:dyDescent="0.2">
      <c r="A1214" s="221"/>
      <c r="B1214" s="227"/>
      <c r="C1214" s="248"/>
      <c r="D1214" s="248"/>
      <c r="E1214" s="254"/>
      <c r="F1214" s="265"/>
      <c r="G1214" s="270"/>
      <c r="H1214" s="270"/>
      <c r="I1214" s="406" t="s">
        <v>292</v>
      </c>
      <c r="J1214" s="346"/>
      <c r="K1214" s="346">
        <v>1</v>
      </c>
      <c r="L1214" s="347">
        <f t="shared" si="185"/>
        <v>0</v>
      </c>
      <c r="M1214" s="348"/>
      <c r="N1214" s="353">
        <f t="shared" si="190"/>
        <v>0</v>
      </c>
      <c r="O1214" s="350">
        <v>0</v>
      </c>
      <c r="P1214" s="350"/>
      <c r="Q1214" s="351">
        <v>5.0916464697949908E-6</v>
      </c>
      <c r="R1214" s="352">
        <f t="shared" si="193"/>
        <v>0</v>
      </c>
      <c r="T1214" s="226">
        <f t="shared" si="188"/>
        <v>0</v>
      </c>
      <c r="Y1214" s="199"/>
      <c r="Z1214" s="199"/>
    </row>
    <row r="1215" spans="1:26" s="225" customFormat="1" ht="47.25" hidden="1" customHeight="1" outlineLevel="7" x14ac:dyDescent="0.2">
      <c r="A1215" s="221"/>
      <c r="B1215" s="227"/>
      <c r="C1215" s="248"/>
      <c r="D1215" s="248"/>
      <c r="E1215" s="254"/>
      <c r="F1215" s="265"/>
      <c r="G1215" s="270"/>
      <c r="H1215" s="270"/>
      <c r="I1215" s="406" t="s">
        <v>231</v>
      </c>
      <c r="J1215" s="346"/>
      <c r="K1215" s="346">
        <v>1</v>
      </c>
      <c r="L1215" s="347">
        <f t="shared" si="185"/>
        <v>0</v>
      </c>
      <c r="M1215" s="348"/>
      <c r="N1215" s="353">
        <f t="shared" si="190"/>
        <v>0</v>
      </c>
      <c r="O1215" s="350">
        <v>0</v>
      </c>
      <c r="P1215" s="350"/>
      <c r="Q1215" s="351">
        <v>3.5641525288564931E-5</v>
      </c>
      <c r="R1215" s="352">
        <f t="shared" si="193"/>
        <v>0</v>
      </c>
      <c r="T1215" s="226">
        <f t="shared" si="188"/>
        <v>0</v>
      </c>
      <c r="Y1215" s="199"/>
      <c r="Z1215" s="199"/>
    </row>
    <row r="1216" spans="1:26" s="225" customFormat="1" ht="47.25" hidden="1" customHeight="1" outlineLevel="7" x14ac:dyDescent="0.2">
      <c r="A1216" s="221"/>
      <c r="B1216" s="227"/>
      <c r="C1216" s="248"/>
      <c r="D1216" s="248"/>
      <c r="E1216" s="254"/>
      <c r="F1216" s="265"/>
      <c r="G1216" s="270"/>
      <c r="H1216" s="270"/>
      <c r="I1216" s="406" t="s">
        <v>80</v>
      </c>
      <c r="J1216" s="346"/>
      <c r="K1216" s="346">
        <v>1</v>
      </c>
      <c r="L1216" s="347">
        <f t="shared" si="185"/>
        <v>0</v>
      </c>
      <c r="M1216" s="348"/>
      <c r="N1216" s="353">
        <f t="shared" si="190"/>
        <v>0</v>
      </c>
      <c r="O1216" s="350">
        <v>0</v>
      </c>
      <c r="P1216" s="350"/>
      <c r="Q1216" s="351">
        <v>1.5274939409384971E-5</v>
      </c>
      <c r="R1216" s="352">
        <f t="shared" si="193"/>
        <v>0</v>
      </c>
      <c r="T1216" s="226">
        <f t="shared" si="188"/>
        <v>0</v>
      </c>
      <c r="Y1216" s="199"/>
      <c r="Z1216" s="199"/>
    </row>
    <row r="1217" spans="1:26" s="225" customFormat="1" ht="47.25" hidden="1" customHeight="1" outlineLevel="7" x14ac:dyDescent="0.2">
      <c r="A1217" s="221"/>
      <c r="B1217" s="227"/>
      <c r="C1217" s="248"/>
      <c r="D1217" s="248"/>
      <c r="E1217" s="254"/>
      <c r="F1217" s="265"/>
      <c r="G1217" s="270"/>
      <c r="H1217" s="270"/>
      <c r="I1217" s="406" t="s">
        <v>82</v>
      </c>
      <c r="J1217" s="346"/>
      <c r="K1217" s="346">
        <v>1</v>
      </c>
      <c r="L1217" s="347">
        <f t="shared" si="185"/>
        <v>0</v>
      </c>
      <c r="M1217" s="348"/>
      <c r="N1217" s="353">
        <f t="shared" si="190"/>
        <v>0</v>
      </c>
      <c r="O1217" s="350">
        <v>0</v>
      </c>
      <c r="P1217" s="350"/>
      <c r="Q1217" s="351">
        <v>1.5274939409384971E-5</v>
      </c>
      <c r="R1217" s="352">
        <f t="shared" si="193"/>
        <v>0</v>
      </c>
      <c r="T1217" s="226">
        <f t="shared" si="188"/>
        <v>0</v>
      </c>
      <c r="Y1217" s="199"/>
      <c r="Z1217" s="199"/>
    </row>
    <row r="1218" spans="1:26" s="225" customFormat="1" ht="47.25" hidden="1" customHeight="1" outlineLevel="7" x14ac:dyDescent="0.2">
      <c r="A1218" s="221"/>
      <c r="B1218" s="227"/>
      <c r="C1218" s="248"/>
      <c r="D1218" s="248"/>
      <c r="E1218" s="254"/>
      <c r="F1218" s="265"/>
      <c r="G1218" s="270"/>
      <c r="H1218" s="270"/>
      <c r="I1218" s="406" t="s">
        <v>293</v>
      </c>
      <c r="J1218" s="346"/>
      <c r="K1218" s="346">
        <v>1</v>
      </c>
      <c r="L1218" s="347">
        <f t="shared" si="185"/>
        <v>0</v>
      </c>
      <c r="M1218" s="348"/>
      <c r="N1218" s="353">
        <f t="shared" si="190"/>
        <v>0</v>
      </c>
      <c r="O1218" s="350">
        <v>0</v>
      </c>
      <c r="P1218" s="350"/>
      <c r="Q1218" s="351">
        <v>2.0366585879179963E-5</v>
      </c>
      <c r="R1218" s="352">
        <f t="shared" si="193"/>
        <v>0</v>
      </c>
      <c r="T1218" s="226">
        <f t="shared" si="188"/>
        <v>0</v>
      </c>
      <c r="Y1218" s="199"/>
      <c r="Z1218" s="199"/>
    </row>
    <row r="1219" spans="1:26" s="225" customFormat="1" ht="47.25" hidden="1" customHeight="1" outlineLevel="7" x14ac:dyDescent="0.2">
      <c r="A1219" s="221"/>
      <c r="B1219" s="227"/>
      <c r="C1219" s="248"/>
      <c r="D1219" s="248"/>
      <c r="E1219" s="254"/>
      <c r="F1219" s="265"/>
      <c r="G1219" s="270"/>
      <c r="H1219" s="270"/>
      <c r="I1219" s="406" t="s">
        <v>294</v>
      </c>
      <c r="J1219" s="346"/>
      <c r="K1219" s="346">
        <v>1</v>
      </c>
      <c r="L1219" s="347">
        <f t="shared" si="185"/>
        <v>0</v>
      </c>
      <c r="M1219" s="348"/>
      <c r="N1219" s="353">
        <f t="shared" si="190"/>
        <v>0</v>
      </c>
      <c r="O1219" s="350">
        <v>0</v>
      </c>
      <c r="P1219" s="350"/>
      <c r="Q1219" s="351">
        <v>5.0916464697949908E-6</v>
      </c>
      <c r="R1219" s="352">
        <f t="shared" si="193"/>
        <v>0</v>
      </c>
      <c r="T1219" s="226">
        <f t="shared" si="188"/>
        <v>0</v>
      </c>
      <c r="Y1219" s="199"/>
      <c r="Z1219" s="199"/>
    </row>
    <row r="1220" spans="1:26" s="225" customFormat="1" ht="47.25" customHeight="1" outlineLevel="5" collapsed="1" x14ac:dyDescent="0.2">
      <c r="A1220" s="221"/>
      <c r="B1220" s="227"/>
      <c r="C1220" s="248"/>
      <c r="D1220" s="248"/>
      <c r="E1220" s="254"/>
      <c r="F1220" s="265"/>
      <c r="G1220" s="270"/>
      <c r="H1220" s="270"/>
      <c r="I1220" s="409" t="s">
        <v>182</v>
      </c>
      <c r="J1220" s="365"/>
      <c r="K1220" s="365"/>
      <c r="L1220" s="366">
        <f t="shared" si="185"/>
        <v>0</v>
      </c>
      <c r="M1220" s="367"/>
      <c r="N1220" s="365">
        <f t="shared" si="190"/>
        <v>0</v>
      </c>
      <c r="O1220" s="378"/>
      <c r="P1220" s="378"/>
      <c r="Q1220" s="369">
        <v>1.9468060031569077E-4</v>
      </c>
      <c r="R1220" s="370">
        <f>SUMPRODUCT(R1221:R1227,Q1221:Q1227)/Q1220</f>
        <v>0</v>
      </c>
      <c r="T1220" s="226">
        <f t="shared" si="188"/>
        <v>0</v>
      </c>
      <c r="Y1220" s="199"/>
      <c r="Z1220" s="199"/>
    </row>
    <row r="1221" spans="1:26" s="225" customFormat="1" ht="47.25" hidden="1" customHeight="1" outlineLevel="7" x14ac:dyDescent="0.2">
      <c r="A1221" s="221"/>
      <c r="B1221" s="227"/>
      <c r="C1221" s="248"/>
      <c r="D1221" s="248"/>
      <c r="E1221" s="254"/>
      <c r="F1221" s="265"/>
      <c r="G1221" s="270"/>
      <c r="H1221" s="270"/>
      <c r="I1221" s="406" t="s">
        <v>291</v>
      </c>
      <c r="J1221" s="346"/>
      <c r="K1221" s="346">
        <v>1</v>
      </c>
      <c r="L1221" s="347">
        <f t="shared" si="185"/>
        <v>0</v>
      </c>
      <c r="M1221" s="348"/>
      <c r="N1221" s="353">
        <f t="shared" si="190"/>
        <v>0</v>
      </c>
      <c r="O1221" s="350">
        <v>0</v>
      </c>
      <c r="P1221" s="350"/>
      <c r="Q1221" s="351">
        <v>9.7340300157845393E-6</v>
      </c>
      <c r="R1221" s="352">
        <f t="shared" ref="R1221:R1227" si="194">O1221/K1221</f>
        <v>0</v>
      </c>
      <c r="T1221" s="226">
        <f t="shared" si="188"/>
        <v>0</v>
      </c>
      <c r="Y1221" s="199"/>
      <c r="Z1221" s="199"/>
    </row>
    <row r="1222" spans="1:26" s="225" customFormat="1" ht="47.25" hidden="1" customHeight="1" outlineLevel="7" x14ac:dyDescent="0.2">
      <c r="A1222" s="221"/>
      <c r="B1222" s="227"/>
      <c r="C1222" s="248"/>
      <c r="D1222" s="248"/>
      <c r="E1222" s="254"/>
      <c r="F1222" s="265"/>
      <c r="G1222" s="270"/>
      <c r="H1222" s="270"/>
      <c r="I1222" s="406" t="s">
        <v>292</v>
      </c>
      <c r="J1222" s="346"/>
      <c r="K1222" s="346">
        <v>1</v>
      </c>
      <c r="L1222" s="347">
        <f t="shared" si="185"/>
        <v>0</v>
      </c>
      <c r="M1222" s="348"/>
      <c r="N1222" s="353">
        <f t="shared" si="190"/>
        <v>0</v>
      </c>
      <c r="O1222" s="350">
        <v>0</v>
      </c>
      <c r="P1222" s="350"/>
      <c r="Q1222" s="351">
        <v>9.7340300157845393E-6</v>
      </c>
      <c r="R1222" s="352">
        <f t="shared" si="194"/>
        <v>0</v>
      </c>
      <c r="T1222" s="226">
        <f t="shared" si="188"/>
        <v>0</v>
      </c>
      <c r="Y1222" s="199"/>
      <c r="Z1222" s="199"/>
    </row>
    <row r="1223" spans="1:26" s="225" customFormat="1" ht="47.25" hidden="1" customHeight="1" outlineLevel="7" x14ac:dyDescent="0.2">
      <c r="A1223" s="221"/>
      <c r="B1223" s="227"/>
      <c r="C1223" s="248"/>
      <c r="D1223" s="248"/>
      <c r="E1223" s="254"/>
      <c r="F1223" s="265"/>
      <c r="G1223" s="270"/>
      <c r="H1223" s="270"/>
      <c r="I1223" s="406" t="s">
        <v>231</v>
      </c>
      <c r="J1223" s="346"/>
      <c r="K1223" s="346">
        <v>1</v>
      </c>
      <c r="L1223" s="347">
        <f t="shared" si="185"/>
        <v>0</v>
      </c>
      <c r="M1223" s="348"/>
      <c r="N1223" s="353">
        <f t="shared" si="190"/>
        <v>0</v>
      </c>
      <c r="O1223" s="350">
        <v>0</v>
      </c>
      <c r="P1223" s="350"/>
      <c r="Q1223" s="351">
        <v>6.8138210110491767E-5</v>
      </c>
      <c r="R1223" s="352">
        <f t="shared" si="194"/>
        <v>0</v>
      </c>
      <c r="T1223" s="226">
        <f t="shared" si="188"/>
        <v>0</v>
      </c>
      <c r="Y1223" s="199"/>
      <c r="Z1223" s="199"/>
    </row>
    <row r="1224" spans="1:26" s="225" customFormat="1" ht="47.25" hidden="1" customHeight="1" outlineLevel="7" x14ac:dyDescent="0.2">
      <c r="A1224" s="221"/>
      <c r="B1224" s="227"/>
      <c r="C1224" s="248"/>
      <c r="D1224" s="248"/>
      <c r="E1224" s="254"/>
      <c r="F1224" s="265"/>
      <c r="G1224" s="270"/>
      <c r="H1224" s="270"/>
      <c r="I1224" s="406" t="s">
        <v>80</v>
      </c>
      <c r="J1224" s="346"/>
      <c r="K1224" s="346">
        <v>1</v>
      </c>
      <c r="L1224" s="347">
        <f t="shared" si="185"/>
        <v>0</v>
      </c>
      <c r="M1224" s="348"/>
      <c r="N1224" s="353">
        <f t="shared" si="190"/>
        <v>0</v>
      </c>
      <c r="O1224" s="350">
        <v>0</v>
      </c>
      <c r="P1224" s="350"/>
      <c r="Q1224" s="351">
        <v>2.9202090047353613E-5</v>
      </c>
      <c r="R1224" s="352">
        <f t="shared" si="194"/>
        <v>0</v>
      </c>
      <c r="T1224" s="226">
        <f t="shared" si="188"/>
        <v>0</v>
      </c>
      <c r="Y1224" s="199"/>
      <c r="Z1224" s="199"/>
    </row>
    <row r="1225" spans="1:26" s="225" customFormat="1" ht="47.25" hidden="1" customHeight="1" outlineLevel="7" x14ac:dyDescent="0.2">
      <c r="A1225" s="221"/>
      <c r="B1225" s="227"/>
      <c r="C1225" s="248"/>
      <c r="D1225" s="248"/>
      <c r="E1225" s="254"/>
      <c r="F1225" s="265"/>
      <c r="G1225" s="270"/>
      <c r="H1225" s="270"/>
      <c r="I1225" s="406" t="s">
        <v>82</v>
      </c>
      <c r="J1225" s="346"/>
      <c r="K1225" s="346">
        <v>1</v>
      </c>
      <c r="L1225" s="347">
        <f t="shared" si="185"/>
        <v>0</v>
      </c>
      <c r="M1225" s="348"/>
      <c r="N1225" s="353">
        <f t="shared" si="190"/>
        <v>0</v>
      </c>
      <c r="O1225" s="350">
        <v>0</v>
      </c>
      <c r="P1225" s="350"/>
      <c r="Q1225" s="351">
        <v>2.9202090047353613E-5</v>
      </c>
      <c r="R1225" s="352">
        <f t="shared" si="194"/>
        <v>0</v>
      </c>
      <c r="T1225" s="226">
        <f t="shared" si="188"/>
        <v>0</v>
      </c>
      <c r="Y1225" s="199"/>
      <c r="Z1225" s="199"/>
    </row>
    <row r="1226" spans="1:26" s="225" customFormat="1" ht="47.25" hidden="1" customHeight="1" outlineLevel="7" x14ac:dyDescent="0.2">
      <c r="A1226" s="221"/>
      <c r="B1226" s="227"/>
      <c r="C1226" s="248"/>
      <c r="D1226" s="248"/>
      <c r="E1226" s="254"/>
      <c r="F1226" s="265"/>
      <c r="G1226" s="270"/>
      <c r="H1226" s="270"/>
      <c r="I1226" s="406" t="s">
        <v>293</v>
      </c>
      <c r="J1226" s="346"/>
      <c r="K1226" s="346">
        <v>1</v>
      </c>
      <c r="L1226" s="347">
        <f t="shared" si="185"/>
        <v>0</v>
      </c>
      <c r="M1226" s="348"/>
      <c r="N1226" s="353">
        <f t="shared" si="190"/>
        <v>0</v>
      </c>
      <c r="O1226" s="350">
        <v>0</v>
      </c>
      <c r="P1226" s="350"/>
      <c r="Q1226" s="351">
        <v>3.8936120063138157E-5</v>
      </c>
      <c r="R1226" s="352">
        <f t="shared" si="194"/>
        <v>0</v>
      </c>
      <c r="T1226" s="226">
        <f t="shared" si="188"/>
        <v>0</v>
      </c>
      <c r="Y1226" s="199"/>
      <c r="Z1226" s="199"/>
    </row>
    <row r="1227" spans="1:26" s="225" customFormat="1" ht="47.25" hidden="1" customHeight="1" outlineLevel="7" x14ac:dyDescent="0.2">
      <c r="A1227" s="221"/>
      <c r="B1227" s="227"/>
      <c r="C1227" s="248"/>
      <c r="D1227" s="248"/>
      <c r="E1227" s="254"/>
      <c r="F1227" s="265"/>
      <c r="G1227" s="270"/>
      <c r="H1227" s="270"/>
      <c r="I1227" s="406" t="s">
        <v>294</v>
      </c>
      <c r="J1227" s="346"/>
      <c r="K1227" s="346">
        <v>1</v>
      </c>
      <c r="L1227" s="347">
        <f t="shared" si="185"/>
        <v>0</v>
      </c>
      <c r="M1227" s="348"/>
      <c r="N1227" s="353">
        <f t="shared" si="190"/>
        <v>0</v>
      </c>
      <c r="O1227" s="350">
        <v>0</v>
      </c>
      <c r="P1227" s="350"/>
      <c r="Q1227" s="351">
        <v>9.7340300157845393E-6</v>
      </c>
      <c r="R1227" s="352">
        <f t="shared" si="194"/>
        <v>0</v>
      </c>
      <c r="T1227" s="226">
        <f t="shared" si="188"/>
        <v>0</v>
      </c>
      <c r="Y1227" s="199"/>
      <c r="Z1227" s="199"/>
    </row>
    <row r="1228" spans="1:26" s="225" customFormat="1" ht="47.25" customHeight="1" outlineLevel="5" collapsed="1" x14ac:dyDescent="0.2">
      <c r="A1228" s="221"/>
      <c r="B1228" s="227"/>
      <c r="C1228" s="248"/>
      <c r="D1228" s="248"/>
      <c r="E1228" s="254"/>
      <c r="F1228" s="265"/>
      <c r="G1228" s="270"/>
      <c r="H1228" s="270"/>
      <c r="I1228" s="409" t="s">
        <v>183</v>
      </c>
      <c r="J1228" s="365"/>
      <c r="K1228" s="365"/>
      <c r="L1228" s="366">
        <f t="shared" si="185"/>
        <v>0</v>
      </c>
      <c r="M1228" s="367"/>
      <c r="N1228" s="365">
        <f t="shared" si="190"/>
        <v>0</v>
      </c>
      <c r="O1228" s="378"/>
      <c r="P1228" s="378"/>
      <c r="Q1228" s="369">
        <v>1.4975430793514676E-6</v>
      </c>
      <c r="R1228" s="370">
        <f>SUMPRODUCT(R1229:R1235,Q1229:Q1235)/Q1228</f>
        <v>0</v>
      </c>
      <c r="T1228" s="226">
        <f t="shared" si="188"/>
        <v>0</v>
      </c>
      <c r="Y1228" s="199"/>
      <c r="Z1228" s="199"/>
    </row>
    <row r="1229" spans="1:26" s="225" customFormat="1" ht="47.25" hidden="1" customHeight="1" outlineLevel="7" x14ac:dyDescent="0.2">
      <c r="A1229" s="221"/>
      <c r="B1229" s="227"/>
      <c r="C1229" s="248"/>
      <c r="D1229" s="248"/>
      <c r="E1229" s="254"/>
      <c r="F1229" s="265"/>
      <c r="G1229" s="270"/>
      <c r="H1229" s="270"/>
      <c r="I1229" s="406" t="s">
        <v>291</v>
      </c>
      <c r="J1229" s="346"/>
      <c r="K1229" s="346">
        <v>1</v>
      </c>
      <c r="L1229" s="347">
        <f t="shared" si="185"/>
        <v>0</v>
      </c>
      <c r="M1229" s="348"/>
      <c r="N1229" s="353">
        <f t="shared" si="190"/>
        <v>0</v>
      </c>
      <c r="O1229" s="350">
        <v>0</v>
      </c>
      <c r="P1229" s="350"/>
      <c r="Q1229" s="351">
        <v>7.4877153967573387E-8</v>
      </c>
      <c r="R1229" s="352">
        <f t="shared" ref="R1229:R1235" si="195">O1229/K1229</f>
        <v>0</v>
      </c>
      <c r="T1229" s="226">
        <f t="shared" si="188"/>
        <v>0</v>
      </c>
      <c r="Y1229" s="199"/>
      <c r="Z1229" s="199"/>
    </row>
    <row r="1230" spans="1:26" s="225" customFormat="1" ht="47.25" hidden="1" customHeight="1" outlineLevel="7" x14ac:dyDescent="0.2">
      <c r="A1230" s="221"/>
      <c r="B1230" s="227"/>
      <c r="C1230" s="248"/>
      <c r="D1230" s="248"/>
      <c r="E1230" s="254"/>
      <c r="F1230" s="265"/>
      <c r="G1230" s="270"/>
      <c r="H1230" s="270"/>
      <c r="I1230" s="406" t="s">
        <v>292</v>
      </c>
      <c r="J1230" s="346"/>
      <c r="K1230" s="346">
        <v>1</v>
      </c>
      <c r="L1230" s="347">
        <f t="shared" si="185"/>
        <v>0</v>
      </c>
      <c r="M1230" s="348"/>
      <c r="N1230" s="353">
        <f t="shared" si="190"/>
        <v>0</v>
      </c>
      <c r="O1230" s="350">
        <v>0</v>
      </c>
      <c r="P1230" s="350"/>
      <c r="Q1230" s="351">
        <v>7.4877153967573387E-8</v>
      </c>
      <c r="R1230" s="352">
        <f t="shared" si="195"/>
        <v>0</v>
      </c>
      <c r="T1230" s="226">
        <f t="shared" si="188"/>
        <v>0</v>
      </c>
      <c r="Y1230" s="199"/>
      <c r="Z1230" s="199"/>
    </row>
    <row r="1231" spans="1:26" s="225" customFormat="1" ht="47.25" hidden="1" customHeight="1" outlineLevel="7" x14ac:dyDescent="0.2">
      <c r="A1231" s="221"/>
      <c r="B1231" s="227"/>
      <c r="C1231" s="248"/>
      <c r="D1231" s="248"/>
      <c r="E1231" s="254"/>
      <c r="F1231" s="265"/>
      <c r="G1231" s="270"/>
      <c r="H1231" s="270"/>
      <c r="I1231" s="406" t="s">
        <v>231</v>
      </c>
      <c r="J1231" s="346"/>
      <c r="K1231" s="346">
        <v>1</v>
      </c>
      <c r="L1231" s="347">
        <f t="shared" si="185"/>
        <v>0</v>
      </c>
      <c r="M1231" s="348"/>
      <c r="N1231" s="353">
        <f t="shared" si="190"/>
        <v>0</v>
      </c>
      <c r="O1231" s="350">
        <v>0</v>
      </c>
      <c r="P1231" s="350"/>
      <c r="Q1231" s="351">
        <v>5.2414007777301359E-7</v>
      </c>
      <c r="R1231" s="352">
        <f t="shared" si="195"/>
        <v>0</v>
      </c>
      <c r="T1231" s="226">
        <f t="shared" si="188"/>
        <v>0</v>
      </c>
      <c r="Y1231" s="199"/>
      <c r="Z1231" s="199"/>
    </row>
    <row r="1232" spans="1:26" s="225" customFormat="1" ht="47.25" hidden="1" customHeight="1" outlineLevel="7" x14ac:dyDescent="0.2">
      <c r="A1232" s="221"/>
      <c r="B1232" s="227"/>
      <c r="C1232" s="248"/>
      <c r="D1232" s="248"/>
      <c r="E1232" s="254"/>
      <c r="F1232" s="265"/>
      <c r="G1232" s="270"/>
      <c r="H1232" s="270"/>
      <c r="I1232" s="406" t="s">
        <v>80</v>
      </c>
      <c r="J1232" s="346"/>
      <c r="K1232" s="346">
        <v>1</v>
      </c>
      <c r="L1232" s="347">
        <f t="shared" si="185"/>
        <v>0</v>
      </c>
      <c r="M1232" s="348"/>
      <c r="N1232" s="353">
        <f t="shared" si="190"/>
        <v>0</v>
      </c>
      <c r="O1232" s="350">
        <v>0</v>
      </c>
      <c r="P1232" s="350"/>
      <c r="Q1232" s="351">
        <v>2.2463146190272012E-7</v>
      </c>
      <c r="R1232" s="352">
        <f t="shared" si="195"/>
        <v>0</v>
      </c>
      <c r="T1232" s="226">
        <f t="shared" si="188"/>
        <v>0</v>
      </c>
      <c r="Y1232" s="199"/>
      <c r="Z1232" s="199"/>
    </row>
    <row r="1233" spans="1:26" s="225" customFormat="1" ht="47.25" hidden="1" customHeight="1" outlineLevel="7" x14ac:dyDescent="0.2">
      <c r="A1233" s="221"/>
      <c r="B1233" s="227"/>
      <c r="C1233" s="248"/>
      <c r="D1233" s="248"/>
      <c r="E1233" s="254"/>
      <c r="F1233" s="265"/>
      <c r="G1233" s="270"/>
      <c r="H1233" s="270"/>
      <c r="I1233" s="406" t="s">
        <v>82</v>
      </c>
      <c r="J1233" s="346"/>
      <c r="K1233" s="346">
        <v>1</v>
      </c>
      <c r="L1233" s="347">
        <f t="shared" ref="L1233:L1296" si="196">M1233*K1233</f>
        <v>0</v>
      </c>
      <c r="M1233" s="348"/>
      <c r="N1233" s="353">
        <f t="shared" si="190"/>
        <v>0</v>
      </c>
      <c r="O1233" s="350">
        <v>0</v>
      </c>
      <c r="P1233" s="350"/>
      <c r="Q1233" s="351">
        <v>2.2463146190272012E-7</v>
      </c>
      <c r="R1233" s="352">
        <f t="shared" si="195"/>
        <v>0</v>
      </c>
      <c r="T1233" s="226">
        <f t="shared" si="188"/>
        <v>0</v>
      </c>
      <c r="Y1233" s="199"/>
      <c r="Z1233" s="199"/>
    </row>
    <row r="1234" spans="1:26" s="225" customFormat="1" ht="47.25" hidden="1" customHeight="1" outlineLevel="7" x14ac:dyDescent="0.2">
      <c r="A1234" s="221"/>
      <c r="B1234" s="227"/>
      <c r="C1234" s="248"/>
      <c r="D1234" s="248"/>
      <c r="E1234" s="254"/>
      <c r="F1234" s="265"/>
      <c r="G1234" s="270"/>
      <c r="H1234" s="270"/>
      <c r="I1234" s="406" t="s">
        <v>293</v>
      </c>
      <c r="J1234" s="346"/>
      <c r="K1234" s="346">
        <v>1</v>
      </c>
      <c r="L1234" s="347">
        <f t="shared" si="196"/>
        <v>0</v>
      </c>
      <c r="M1234" s="348"/>
      <c r="N1234" s="353">
        <f t="shared" si="190"/>
        <v>0</v>
      </c>
      <c r="O1234" s="350">
        <v>0</v>
      </c>
      <c r="P1234" s="350"/>
      <c r="Q1234" s="351">
        <v>2.9950861587029355E-7</v>
      </c>
      <c r="R1234" s="352">
        <f t="shared" si="195"/>
        <v>0</v>
      </c>
      <c r="T1234" s="226">
        <f t="shared" si="188"/>
        <v>0</v>
      </c>
      <c r="Y1234" s="199"/>
      <c r="Z1234" s="199"/>
    </row>
    <row r="1235" spans="1:26" s="225" customFormat="1" ht="47.25" hidden="1" customHeight="1" outlineLevel="7" x14ac:dyDescent="0.2">
      <c r="A1235" s="221"/>
      <c r="B1235" s="227"/>
      <c r="C1235" s="248"/>
      <c r="D1235" s="248"/>
      <c r="E1235" s="254"/>
      <c r="F1235" s="265"/>
      <c r="G1235" s="270"/>
      <c r="H1235" s="270"/>
      <c r="I1235" s="406" t="s">
        <v>294</v>
      </c>
      <c r="J1235" s="346"/>
      <c r="K1235" s="346">
        <v>1</v>
      </c>
      <c r="L1235" s="347">
        <f t="shared" si="196"/>
        <v>0</v>
      </c>
      <c r="M1235" s="348"/>
      <c r="N1235" s="353">
        <f t="shared" si="190"/>
        <v>0</v>
      </c>
      <c r="O1235" s="350">
        <v>0</v>
      </c>
      <c r="P1235" s="350"/>
      <c r="Q1235" s="351">
        <v>7.4877153967573387E-8</v>
      </c>
      <c r="R1235" s="352">
        <f t="shared" si="195"/>
        <v>0</v>
      </c>
      <c r="T1235" s="226">
        <f t="shared" si="188"/>
        <v>0</v>
      </c>
      <c r="Y1235" s="199"/>
      <c r="Z1235" s="199"/>
    </row>
    <row r="1236" spans="1:26" s="225" customFormat="1" ht="47.25" customHeight="1" outlineLevel="5" x14ac:dyDescent="0.2">
      <c r="A1236" s="221"/>
      <c r="B1236" s="227"/>
      <c r="C1236" s="248"/>
      <c r="D1236" s="248"/>
      <c r="E1236" s="254"/>
      <c r="F1236" s="265"/>
      <c r="G1236" s="270"/>
      <c r="H1236" s="270"/>
      <c r="I1236" s="409" t="s">
        <v>184</v>
      </c>
      <c r="J1236" s="365"/>
      <c r="K1236" s="365"/>
      <c r="L1236" s="366">
        <f t="shared" si="196"/>
        <v>0</v>
      </c>
      <c r="M1236" s="367"/>
      <c r="N1236" s="365">
        <f t="shared" si="190"/>
        <v>0</v>
      </c>
      <c r="O1236" s="378"/>
      <c r="P1236" s="378"/>
      <c r="Q1236" s="369">
        <v>2.4619608224538131E-4</v>
      </c>
      <c r="R1236" s="370">
        <f>SUMPRODUCT(R1237:R1243,Q1237:Q1243)/Q1236</f>
        <v>9.884428223844284E-2</v>
      </c>
      <c r="T1236" s="226">
        <f t="shared" si="188"/>
        <v>0</v>
      </c>
      <c r="Y1236" s="199"/>
      <c r="Z1236" s="199"/>
    </row>
    <row r="1237" spans="1:26" s="225" customFormat="1" ht="47.25" customHeight="1" outlineLevel="7" x14ac:dyDescent="0.2">
      <c r="A1237" s="221"/>
      <c r="B1237" s="227"/>
      <c r="C1237" s="248"/>
      <c r="D1237" s="248"/>
      <c r="E1237" s="254"/>
      <c r="F1237" s="265"/>
      <c r="G1237" s="270"/>
      <c r="H1237" s="270"/>
      <c r="I1237" s="406" t="s">
        <v>291</v>
      </c>
      <c r="J1237" s="346" t="s">
        <v>256</v>
      </c>
      <c r="K1237" s="346">
        <v>16440</v>
      </c>
      <c r="L1237" s="347">
        <f t="shared" si="196"/>
        <v>0</v>
      </c>
      <c r="M1237" s="348"/>
      <c r="N1237" s="353">
        <f t="shared" si="190"/>
        <v>16060</v>
      </c>
      <c r="O1237" s="350">
        <v>16060</v>
      </c>
      <c r="P1237" s="350"/>
      <c r="Q1237" s="351">
        <v>1.2309804112269067E-5</v>
      </c>
      <c r="R1237" s="352">
        <f t="shared" ref="R1237:R1243" si="197">O1237/K1237</f>
        <v>0.97688564476885642</v>
      </c>
      <c r="T1237" s="226">
        <f t="shared" si="188"/>
        <v>-16060</v>
      </c>
      <c r="Y1237" s="199"/>
      <c r="Z1237" s="199"/>
    </row>
    <row r="1238" spans="1:26" s="225" customFormat="1" ht="47.25" customHeight="1" outlineLevel="7" x14ac:dyDescent="0.2">
      <c r="A1238" s="221"/>
      <c r="B1238" s="227"/>
      <c r="C1238" s="248"/>
      <c r="D1238" s="248"/>
      <c r="E1238" s="254"/>
      <c r="F1238" s="265"/>
      <c r="G1238" s="270"/>
      <c r="H1238" s="270"/>
      <c r="I1238" s="406" t="s">
        <v>292</v>
      </c>
      <c r="J1238" s="346" t="s">
        <v>257</v>
      </c>
      <c r="K1238" s="346">
        <v>100</v>
      </c>
      <c r="L1238" s="347">
        <f t="shared" si="196"/>
        <v>0</v>
      </c>
      <c r="M1238" s="348"/>
      <c r="N1238" s="353">
        <f t="shared" si="190"/>
        <v>100</v>
      </c>
      <c r="O1238" s="350">
        <v>100</v>
      </c>
      <c r="P1238" s="350"/>
      <c r="Q1238" s="351">
        <v>1.2309804112269067E-5</v>
      </c>
      <c r="R1238" s="352">
        <f t="shared" si="197"/>
        <v>1</v>
      </c>
      <c r="T1238" s="226">
        <f t="shared" si="188"/>
        <v>-100</v>
      </c>
      <c r="Y1238" s="199"/>
      <c r="Z1238" s="199"/>
    </row>
    <row r="1239" spans="1:26" s="225" customFormat="1" ht="47.25" customHeight="1" outlineLevel="7" x14ac:dyDescent="0.2">
      <c r="A1239" s="221"/>
      <c r="B1239" s="227"/>
      <c r="C1239" s="248"/>
      <c r="D1239" s="248"/>
      <c r="E1239" s="254"/>
      <c r="F1239" s="265"/>
      <c r="G1239" s="270"/>
      <c r="H1239" s="270"/>
      <c r="I1239" s="406" t="s">
        <v>231</v>
      </c>
      <c r="J1239" s="346"/>
      <c r="K1239" s="346">
        <v>1</v>
      </c>
      <c r="L1239" s="347">
        <f t="shared" si="196"/>
        <v>0</v>
      </c>
      <c r="M1239" s="348"/>
      <c r="N1239" s="353">
        <f t="shared" si="190"/>
        <v>0</v>
      </c>
      <c r="O1239" s="350">
        <v>0</v>
      </c>
      <c r="P1239" s="350"/>
      <c r="Q1239" s="351">
        <v>8.6168628785883447E-5</v>
      </c>
      <c r="R1239" s="352">
        <f t="shared" si="197"/>
        <v>0</v>
      </c>
      <c r="T1239" s="226">
        <f t="shared" si="188"/>
        <v>0</v>
      </c>
      <c r="Y1239" s="199"/>
      <c r="Z1239" s="199"/>
    </row>
    <row r="1240" spans="1:26" s="225" customFormat="1" ht="47.25" customHeight="1" outlineLevel="7" x14ac:dyDescent="0.2">
      <c r="A1240" s="221"/>
      <c r="B1240" s="227"/>
      <c r="C1240" s="248"/>
      <c r="D1240" s="248"/>
      <c r="E1240" s="254"/>
      <c r="F1240" s="265"/>
      <c r="G1240" s="270"/>
      <c r="H1240" s="270"/>
      <c r="I1240" s="406" t="s">
        <v>80</v>
      </c>
      <c r="J1240" s="346"/>
      <c r="K1240" s="346">
        <v>1</v>
      </c>
      <c r="L1240" s="347">
        <f t="shared" si="196"/>
        <v>0</v>
      </c>
      <c r="M1240" s="348"/>
      <c r="N1240" s="353">
        <f t="shared" si="190"/>
        <v>0</v>
      </c>
      <c r="O1240" s="350">
        <v>0</v>
      </c>
      <c r="P1240" s="350"/>
      <c r="Q1240" s="351">
        <v>3.6929412336807193E-5</v>
      </c>
      <c r="R1240" s="352">
        <f t="shared" si="197"/>
        <v>0</v>
      </c>
      <c r="T1240" s="226">
        <f t="shared" si="188"/>
        <v>0</v>
      </c>
      <c r="Y1240" s="199"/>
      <c r="Z1240" s="199"/>
    </row>
    <row r="1241" spans="1:26" s="225" customFormat="1" ht="47.25" customHeight="1" outlineLevel="7" x14ac:dyDescent="0.2">
      <c r="A1241" s="221"/>
      <c r="B1241" s="227"/>
      <c r="C1241" s="248"/>
      <c r="D1241" s="248"/>
      <c r="E1241" s="254"/>
      <c r="F1241" s="265"/>
      <c r="G1241" s="270"/>
      <c r="H1241" s="270"/>
      <c r="I1241" s="406" t="s">
        <v>82</v>
      </c>
      <c r="J1241" s="346"/>
      <c r="K1241" s="346">
        <v>1</v>
      </c>
      <c r="L1241" s="347">
        <f t="shared" si="196"/>
        <v>0</v>
      </c>
      <c r="M1241" s="348"/>
      <c r="N1241" s="353">
        <f t="shared" si="190"/>
        <v>0</v>
      </c>
      <c r="O1241" s="350">
        <v>0</v>
      </c>
      <c r="P1241" s="350"/>
      <c r="Q1241" s="351">
        <v>3.6929412336807193E-5</v>
      </c>
      <c r="R1241" s="352">
        <f t="shared" si="197"/>
        <v>0</v>
      </c>
      <c r="T1241" s="226">
        <f t="shared" si="188"/>
        <v>0</v>
      </c>
      <c r="Y1241" s="199"/>
      <c r="Z1241" s="199"/>
    </row>
    <row r="1242" spans="1:26" s="225" customFormat="1" ht="47.25" customHeight="1" outlineLevel="7" x14ac:dyDescent="0.2">
      <c r="A1242" s="221"/>
      <c r="B1242" s="227"/>
      <c r="C1242" s="248"/>
      <c r="D1242" s="248"/>
      <c r="E1242" s="254"/>
      <c r="F1242" s="265"/>
      <c r="G1242" s="270"/>
      <c r="H1242" s="270"/>
      <c r="I1242" s="406" t="s">
        <v>293</v>
      </c>
      <c r="J1242" s="346"/>
      <c r="K1242" s="346">
        <v>1</v>
      </c>
      <c r="L1242" s="347">
        <f t="shared" si="196"/>
        <v>0</v>
      </c>
      <c r="M1242" s="348"/>
      <c r="N1242" s="353">
        <f t="shared" si="190"/>
        <v>0</v>
      </c>
      <c r="O1242" s="350">
        <v>0</v>
      </c>
      <c r="P1242" s="350"/>
      <c r="Q1242" s="351">
        <v>4.9239216449076267E-5</v>
      </c>
      <c r="R1242" s="352">
        <f t="shared" si="197"/>
        <v>0</v>
      </c>
      <c r="T1242" s="226">
        <f t="shared" si="188"/>
        <v>0</v>
      </c>
      <c r="Y1242" s="199"/>
      <c r="Z1242" s="199"/>
    </row>
    <row r="1243" spans="1:26" s="225" customFormat="1" ht="47.25" customHeight="1" outlineLevel="7" x14ac:dyDescent="0.2">
      <c r="A1243" s="221"/>
      <c r="B1243" s="227"/>
      <c r="C1243" s="248"/>
      <c r="D1243" s="248"/>
      <c r="E1243" s="254"/>
      <c r="F1243" s="265"/>
      <c r="G1243" s="270"/>
      <c r="H1243" s="270"/>
      <c r="I1243" s="406" t="s">
        <v>294</v>
      </c>
      <c r="J1243" s="346"/>
      <c r="K1243" s="346">
        <v>1</v>
      </c>
      <c r="L1243" s="347">
        <f t="shared" si="196"/>
        <v>0</v>
      </c>
      <c r="M1243" s="348"/>
      <c r="N1243" s="353">
        <f t="shared" si="190"/>
        <v>0</v>
      </c>
      <c r="O1243" s="350">
        <v>0</v>
      </c>
      <c r="P1243" s="350"/>
      <c r="Q1243" s="351">
        <v>1.2309804112269067E-5</v>
      </c>
      <c r="R1243" s="352">
        <f t="shared" si="197"/>
        <v>0</v>
      </c>
      <c r="T1243" s="226">
        <f t="shared" si="188"/>
        <v>0</v>
      </c>
      <c r="Y1243" s="199"/>
      <c r="Z1243" s="199"/>
    </row>
    <row r="1244" spans="1:26" s="225" customFormat="1" ht="47.25" customHeight="1" outlineLevel="5" collapsed="1" x14ac:dyDescent="0.2">
      <c r="A1244" s="221"/>
      <c r="B1244" s="227"/>
      <c r="C1244" s="248"/>
      <c r="D1244" s="248"/>
      <c r="E1244" s="254"/>
      <c r="F1244" s="265"/>
      <c r="G1244" s="270"/>
      <c r="H1244" s="270"/>
      <c r="I1244" s="409" t="s">
        <v>185</v>
      </c>
      <c r="J1244" s="365"/>
      <c r="K1244" s="365"/>
      <c r="L1244" s="366">
        <f t="shared" si="196"/>
        <v>0</v>
      </c>
      <c r="M1244" s="367"/>
      <c r="N1244" s="365">
        <f t="shared" si="190"/>
        <v>0</v>
      </c>
      <c r="O1244" s="378"/>
      <c r="P1244" s="378"/>
      <c r="Q1244" s="369">
        <v>5.2721004108568419E-4</v>
      </c>
      <c r="R1244" s="370">
        <f>SUMPRODUCT(R1245:R1251,Q1245:Q1251)/Q1244</f>
        <v>0</v>
      </c>
      <c r="T1244" s="226">
        <f t="shared" si="188"/>
        <v>0</v>
      </c>
      <c r="Y1244" s="199"/>
      <c r="Z1244" s="199"/>
    </row>
    <row r="1245" spans="1:26" s="225" customFormat="1" ht="47.25" hidden="1" customHeight="1" outlineLevel="7" x14ac:dyDescent="0.2">
      <c r="A1245" s="221"/>
      <c r="B1245" s="227"/>
      <c r="C1245" s="248"/>
      <c r="D1245" s="248"/>
      <c r="E1245" s="254"/>
      <c r="F1245" s="265"/>
      <c r="G1245" s="270"/>
      <c r="H1245" s="270"/>
      <c r="I1245" s="406" t="s">
        <v>291</v>
      </c>
      <c r="J1245" s="346"/>
      <c r="K1245" s="346">
        <v>1</v>
      </c>
      <c r="L1245" s="347">
        <f t="shared" si="196"/>
        <v>0</v>
      </c>
      <c r="M1245" s="348"/>
      <c r="N1245" s="353">
        <f t="shared" si="190"/>
        <v>0</v>
      </c>
      <c r="O1245" s="350">
        <v>0</v>
      </c>
      <c r="P1245" s="350"/>
      <c r="Q1245" s="351">
        <v>2.6360502054284212E-5</v>
      </c>
      <c r="R1245" s="352">
        <f t="shared" ref="R1245:R1251" si="198">O1245/K1245</f>
        <v>0</v>
      </c>
      <c r="T1245" s="226">
        <f t="shared" si="188"/>
        <v>0</v>
      </c>
      <c r="Y1245" s="199"/>
      <c r="Z1245" s="199"/>
    </row>
    <row r="1246" spans="1:26" s="225" customFormat="1" ht="47.25" hidden="1" customHeight="1" outlineLevel="7" x14ac:dyDescent="0.2">
      <c r="A1246" s="221"/>
      <c r="B1246" s="227"/>
      <c r="C1246" s="248"/>
      <c r="D1246" s="248"/>
      <c r="E1246" s="254"/>
      <c r="F1246" s="265"/>
      <c r="G1246" s="270"/>
      <c r="H1246" s="270"/>
      <c r="I1246" s="406" t="s">
        <v>292</v>
      </c>
      <c r="J1246" s="346"/>
      <c r="K1246" s="346">
        <v>1</v>
      </c>
      <c r="L1246" s="347">
        <f t="shared" si="196"/>
        <v>0</v>
      </c>
      <c r="M1246" s="348"/>
      <c r="N1246" s="353">
        <f t="shared" si="190"/>
        <v>0</v>
      </c>
      <c r="O1246" s="350">
        <v>0</v>
      </c>
      <c r="P1246" s="350"/>
      <c r="Q1246" s="351">
        <v>2.6360502054284212E-5</v>
      </c>
      <c r="R1246" s="352">
        <f t="shared" si="198"/>
        <v>0</v>
      </c>
      <c r="T1246" s="226">
        <f t="shared" si="188"/>
        <v>0</v>
      </c>
      <c r="Y1246" s="199"/>
      <c r="Z1246" s="199"/>
    </row>
    <row r="1247" spans="1:26" s="225" customFormat="1" ht="47.25" hidden="1" customHeight="1" outlineLevel="7" x14ac:dyDescent="0.2">
      <c r="A1247" s="221"/>
      <c r="B1247" s="227"/>
      <c r="C1247" s="248"/>
      <c r="D1247" s="248"/>
      <c r="E1247" s="254"/>
      <c r="F1247" s="265"/>
      <c r="G1247" s="270"/>
      <c r="H1247" s="270"/>
      <c r="I1247" s="406" t="s">
        <v>231</v>
      </c>
      <c r="J1247" s="346"/>
      <c r="K1247" s="346">
        <v>1</v>
      </c>
      <c r="L1247" s="347">
        <f t="shared" si="196"/>
        <v>0</v>
      </c>
      <c r="M1247" s="348"/>
      <c r="N1247" s="353">
        <f t="shared" si="190"/>
        <v>0</v>
      </c>
      <c r="O1247" s="350">
        <v>0</v>
      </c>
      <c r="P1247" s="350"/>
      <c r="Q1247" s="351">
        <v>1.8452351437998944E-4</v>
      </c>
      <c r="R1247" s="352">
        <f t="shared" si="198"/>
        <v>0</v>
      </c>
      <c r="T1247" s="226">
        <f t="shared" si="188"/>
        <v>0</v>
      </c>
      <c r="Y1247" s="199"/>
      <c r="Z1247" s="199"/>
    </row>
    <row r="1248" spans="1:26" s="225" customFormat="1" ht="47.25" hidden="1" customHeight="1" outlineLevel="7" x14ac:dyDescent="0.2">
      <c r="A1248" s="221"/>
      <c r="B1248" s="227"/>
      <c r="C1248" s="248"/>
      <c r="D1248" s="248"/>
      <c r="E1248" s="254"/>
      <c r="F1248" s="265"/>
      <c r="G1248" s="270"/>
      <c r="H1248" s="270"/>
      <c r="I1248" s="406" t="s">
        <v>80</v>
      </c>
      <c r="J1248" s="346"/>
      <c r="K1248" s="346">
        <v>1</v>
      </c>
      <c r="L1248" s="347">
        <f t="shared" si="196"/>
        <v>0</v>
      </c>
      <c r="M1248" s="348"/>
      <c r="N1248" s="353">
        <f t="shared" si="190"/>
        <v>0</v>
      </c>
      <c r="O1248" s="350">
        <v>0</v>
      </c>
      <c r="P1248" s="350"/>
      <c r="Q1248" s="351">
        <v>7.9081506162852623E-5</v>
      </c>
      <c r="R1248" s="352">
        <f t="shared" si="198"/>
        <v>0</v>
      </c>
      <c r="T1248" s="226">
        <f t="shared" si="188"/>
        <v>0</v>
      </c>
      <c r="Y1248" s="199"/>
      <c r="Z1248" s="199"/>
    </row>
    <row r="1249" spans="1:26" s="225" customFormat="1" ht="47.25" hidden="1" customHeight="1" outlineLevel="7" x14ac:dyDescent="0.2">
      <c r="A1249" s="221"/>
      <c r="B1249" s="227"/>
      <c r="C1249" s="248"/>
      <c r="D1249" s="248"/>
      <c r="E1249" s="254"/>
      <c r="F1249" s="265"/>
      <c r="G1249" s="270"/>
      <c r="H1249" s="270"/>
      <c r="I1249" s="406" t="s">
        <v>82</v>
      </c>
      <c r="J1249" s="346"/>
      <c r="K1249" s="346">
        <v>1</v>
      </c>
      <c r="L1249" s="347">
        <f t="shared" si="196"/>
        <v>0</v>
      </c>
      <c r="M1249" s="348"/>
      <c r="N1249" s="353">
        <f t="shared" si="190"/>
        <v>0</v>
      </c>
      <c r="O1249" s="350">
        <v>0</v>
      </c>
      <c r="P1249" s="350"/>
      <c r="Q1249" s="351">
        <v>7.9081506162852623E-5</v>
      </c>
      <c r="R1249" s="352">
        <f t="shared" si="198"/>
        <v>0</v>
      </c>
      <c r="T1249" s="226">
        <f t="shared" si="188"/>
        <v>0</v>
      </c>
      <c r="Y1249" s="199"/>
      <c r="Z1249" s="199"/>
    </row>
    <row r="1250" spans="1:26" s="225" customFormat="1" ht="47.25" hidden="1" customHeight="1" outlineLevel="7" x14ac:dyDescent="0.2">
      <c r="A1250" s="221"/>
      <c r="B1250" s="227"/>
      <c r="C1250" s="248"/>
      <c r="D1250" s="248"/>
      <c r="E1250" s="254"/>
      <c r="F1250" s="265"/>
      <c r="G1250" s="270"/>
      <c r="H1250" s="270"/>
      <c r="I1250" s="406" t="s">
        <v>293</v>
      </c>
      <c r="J1250" s="346"/>
      <c r="K1250" s="346">
        <v>1</v>
      </c>
      <c r="L1250" s="347">
        <f t="shared" si="196"/>
        <v>0</v>
      </c>
      <c r="M1250" s="348"/>
      <c r="N1250" s="353">
        <f t="shared" si="190"/>
        <v>0</v>
      </c>
      <c r="O1250" s="350">
        <v>0</v>
      </c>
      <c r="P1250" s="350"/>
      <c r="Q1250" s="351">
        <v>1.0544200821713685E-4</v>
      </c>
      <c r="R1250" s="352">
        <f t="shared" si="198"/>
        <v>0</v>
      </c>
      <c r="T1250" s="226">
        <f t="shared" ref="T1250:T1313" si="199">S1250-O1250</f>
        <v>0</v>
      </c>
      <c r="Y1250" s="199"/>
      <c r="Z1250" s="199"/>
    </row>
    <row r="1251" spans="1:26" s="225" customFormat="1" ht="47.25" hidden="1" customHeight="1" outlineLevel="7" x14ac:dyDescent="0.2">
      <c r="A1251" s="221"/>
      <c r="B1251" s="227"/>
      <c r="C1251" s="248"/>
      <c r="D1251" s="248"/>
      <c r="E1251" s="254"/>
      <c r="F1251" s="265"/>
      <c r="G1251" s="270"/>
      <c r="H1251" s="270"/>
      <c r="I1251" s="406" t="s">
        <v>294</v>
      </c>
      <c r="J1251" s="346"/>
      <c r="K1251" s="346">
        <v>1</v>
      </c>
      <c r="L1251" s="347">
        <f t="shared" si="196"/>
        <v>0</v>
      </c>
      <c r="M1251" s="348"/>
      <c r="N1251" s="353">
        <f t="shared" si="190"/>
        <v>0</v>
      </c>
      <c r="O1251" s="350">
        <v>0</v>
      </c>
      <c r="P1251" s="350"/>
      <c r="Q1251" s="351">
        <v>2.6360502054284212E-5</v>
      </c>
      <c r="R1251" s="352">
        <f t="shared" si="198"/>
        <v>0</v>
      </c>
      <c r="T1251" s="226">
        <f t="shared" si="199"/>
        <v>0</v>
      </c>
      <c r="Y1251" s="199"/>
      <c r="Z1251" s="199"/>
    </row>
    <row r="1252" spans="1:26" s="225" customFormat="1" ht="47.25" customHeight="1" outlineLevel="5" collapsed="1" x14ac:dyDescent="0.2">
      <c r="A1252" s="221"/>
      <c r="B1252" s="227"/>
      <c r="C1252" s="248"/>
      <c r="D1252" s="248"/>
      <c r="E1252" s="254"/>
      <c r="F1252" s="265"/>
      <c r="G1252" s="270"/>
      <c r="H1252" s="270"/>
      <c r="I1252" s="409" t="s">
        <v>186</v>
      </c>
      <c r="J1252" s="365"/>
      <c r="K1252" s="365"/>
      <c r="L1252" s="366">
        <f t="shared" si="196"/>
        <v>0</v>
      </c>
      <c r="M1252" s="367"/>
      <c r="N1252" s="365">
        <f t="shared" si="190"/>
        <v>0</v>
      </c>
      <c r="O1252" s="378"/>
      <c r="P1252" s="378"/>
      <c r="Q1252" s="369">
        <v>7.9369783205627799E-5</v>
      </c>
      <c r="R1252" s="370">
        <f>SUMPRODUCT(R1253:R1259,Q1253:Q1259)/Q1252</f>
        <v>0</v>
      </c>
      <c r="T1252" s="226">
        <f t="shared" si="199"/>
        <v>0</v>
      </c>
      <c r="Y1252" s="199"/>
      <c r="Z1252" s="199"/>
    </row>
    <row r="1253" spans="1:26" s="225" customFormat="1" ht="47.25" hidden="1" customHeight="1" outlineLevel="7" x14ac:dyDescent="0.2">
      <c r="A1253" s="221"/>
      <c r="B1253" s="227"/>
      <c r="C1253" s="248"/>
      <c r="D1253" s="248"/>
      <c r="E1253" s="254"/>
      <c r="F1253" s="265"/>
      <c r="G1253" s="270"/>
      <c r="H1253" s="270"/>
      <c r="I1253" s="406" t="s">
        <v>291</v>
      </c>
      <c r="J1253" s="346"/>
      <c r="K1253" s="346">
        <v>1</v>
      </c>
      <c r="L1253" s="347">
        <f t="shared" si="196"/>
        <v>0</v>
      </c>
      <c r="M1253" s="348"/>
      <c r="N1253" s="353">
        <f t="shared" si="190"/>
        <v>0</v>
      </c>
      <c r="O1253" s="350">
        <v>0</v>
      </c>
      <c r="P1253" s="350"/>
      <c r="Q1253" s="351">
        <v>3.9684891602813901E-6</v>
      </c>
      <c r="R1253" s="352">
        <f t="shared" ref="R1253:R1259" si="200">O1253/K1253</f>
        <v>0</v>
      </c>
      <c r="T1253" s="226">
        <f t="shared" si="199"/>
        <v>0</v>
      </c>
      <c r="Y1253" s="199"/>
      <c r="Z1253" s="199"/>
    </row>
    <row r="1254" spans="1:26" s="225" customFormat="1" ht="47.25" hidden="1" customHeight="1" outlineLevel="7" x14ac:dyDescent="0.2">
      <c r="A1254" s="221"/>
      <c r="B1254" s="227"/>
      <c r="C1254" s="248"/>
      <c r="D1254" s="248"/>
      <c r="E1254" s="254"/>
      <c r="F1254" s="265"/>
      <c r="G1254" s="270"/>
      <c r="H1254" s="270"/>
      <c r="I1254" s="406" t="s">
        <v>292</v>
      </c>
      <c r="J1254" s="346"/>
      <c r="K1254" s="346">
        <v>1</v>
      </c>
      <c r="L1254" s="347">
        <f t="shared" si="196"/>
        <v>0</v>
      </c>
      <c r="M1254" s="348"/>
      <c r="N1254" s="353">
        <f t="shared" ref="N1254:N1317" si="201">O1254-L1254</f>
        <v>0</v>
      </c>
      <c r="O1254" s="350">
        <v>0</v>
      </c>
      <c r="P1254" s="350"/>
      <c r="Q1254" s="351">
        <v>3.9684891602813901E-6</v>
      </c>
      <c r="R1254" s="352">
        <f t="shared" si="200"/>
        <v>0</v>
      </c>
      <c r="T1254" s="226">
        <f t="shared" si="199"/>
        <v>0</v>
      </c>
      <c r="Y1254" s="199"/>
      <c r="Z1254" s="199"/>
    </row>
    <row r="1255" spans="1:26" s="225" customFormat="1" ht="47.25" hidden="1" customHeight="1" outlineLevel="7" x14ac:dyDescent="0.2">
      <c r="A1255" s="221"/>
      <c r="B1255" s="227"/>
      <c r="C1255" s="248"/>
      <c r="D1255" s="248"/>
      <c r="E1255" s="254"/>
      <c r="F1255" s="265"/>
      <c r="G1255" s="270"/>
      <c r="H1255" s="270"/>
      <c r="I1255" s="406" t="s">
        <v>231</v>
      </c>
      <c r="J1255" s="346"/>
      <c r="K1255" s="346">
        <v>1</v>
      </c>
      <c r="L1255" s="347">
        <f t="shared" si="196"/>
        <v>0</v>
      </c>
      <c r="M1255" s="348"/>
      <c r="N1255" s="353">
        <f t="shared" si="201"/>
        <v>0</v>
      </c>
      <c r="O1255" s="350">
        <v>0</v>
      </c>
      <c r="P1255" s="350"/>
      <c r="Q1255" s="351">
        <v>2.7779424121969728E-5</v>
      </c>
      <c r="R1255" s="352">
        <f t="shared" si="200"/>
        <v>0</v>
      </c>
      <c r="T1255" s="226">
        <f t="shared" si="199"/>
        <v>0</v>
      </c>
      <c r="Y1255" s="199"/>
      <c r="Z1255" s="199"/>
    </row>
    <row r="1256" spans="1:26" s="225" customFormat="1" ht="47.25" hidden="1" customHeight="1" outlineLevel="7" x14ac:dyDescent="0.2">
      <c r="A1256" s="221"/>
      <c r="B1256" s="227"/>
      <c r="C1256" s="248"/>
      <c r="D1256" s="248"/>
      <c r="E1256" s="254"/>
      <c r="F1256" s="265"/>
      <c r="G1256" s="270"/>
      <c r="H1256" s="270"/>
      <c r="I1256" s="406" t="s">
        <v>80</v>
      </c>
      <c r="J1256" s="346"/>
      <c r="K1256" s="346">
        <v>1</v>
      </c>
      <c r="L1256" s="347">
        <f t="shared" si="196"/>
        <v>0</v>
      </c>
      <c r="M1256" s="348"/>
      <c r="N1256" s="353">
        <f t="shared" si="201"/>
        <v>0</v>
      </c>
      <c r="O1256" s="350">
        <v>0</v>
      </c>
      <c r="P1256" s="350"/>
      <c r="Q1256" s="351">
        <v>1.190546748084417E-5</v>
      </c>
      <c r="R1256" s="352">
        <f t="shared" si="200"/>
        <v>0</v>
      </c>
      <c r="T1256" s="226">
        <f t="shared" si="199"/>
        <v>0</v>
      </c>
      <c r="Y1256" s="199"/>
      <c r="Z1256" s="199"/>
    </row>
    <row r="1257" spans="1:26" s="225" customFormat="1" ht="47.25" hidden="1" customHeight="1" outlineLevel="7" x14ac:dyDescent="0.2">
      <c r="A1257" s="221"/>
      <c r="B1257" s="227"/>
      <c r="C1257" s="248"/>
      <c r="D1257" s="248"/>
      <c r="E1257" s="254"/>
      <c r="F1257" s="265"/>
      <c r="G1257" s="270"/>
      <c r="H1257" s="270"/>
      <c r="I1257" s="406" t="s">
        <v>82</v>
      </c>
      <c r="J1257" s="346"/>
      <c r="K1257" s="346">
        <v>1</v>
      </c>
      <c r="L1257" s="347">
        <f t="shared" si="196"/>
        <v>0</v>
      </c>
      <c r="M1257" s="348"/>
      <c r="N1257" s="353">
        <f t="shared" si="201"/>
        <v>0</v>
      </c>
      <c r="O1257" s="350">
        <v>0</v>
      </c>
      <c r="P1257" s="350"/>
      <c r="Q1257" s="351">
        <v>1.190546748084417E-5</v>
      </c>
      <c r="R1257" s="352">
        <f t="shared" si="200"/>
        <v>0</v>
      </c>
      <c r="T1257" s="226">
        <f t="shared" si="199"/>
        <v>0</v>
      </c>
      <c r="Y1257" s="199"/>
      <c r="Z1257" s="199"/>
    </row>
    <row r="1258" spans="1:26" s="225" customFormat="1" ht="47.25" hidden="1" customHeight="1" outlineLevel="7" x14ac:dyDescent="0.2">
      <c r="A1258" s="221"/>
      <c r="B1258" s="227"/>
      <c r="C1258" s="248"/>
      <c r="D1258" s="248"/>
      <c r="E1258" s="254"/>
      <c r="F1258" s="265"/>
      <c r="G1258" s="270"/>
      <c r="H1258" s="270"/>
      <c r="I1258" s="406" t="s">
        <v>293</v>
      </c>
      <c r="J1258" s="346"/>
      <c r="K1258" s="346">
        <v>1</v>
      </c>
      <c r="L1258" s="347">
        <f t="shared" si="196"/>
        <v>0</v>
      </c>
      <c r="M1258" s="348"/>
      <c r="N1258" s="353">
        <f t="shared" si="201"/>
        <v>0</v>
      </c>
      <c r="O1258" s="350">
        <v>0</v>
      </c>
      <c r="P1258" s="350"/>
      <c r="Q1258" s="351">
        <v>1.587395664112556E-5</v>
      </c>
      <c r="R1258" s="352">
        <f t="shared" si="200"/>
        <v>0</v>
      </c>
      <c r="T1258" s="226">
        <f t="shared" si="199"/>
        <v>0</v>
      </c>
      <c r="Y1258" s="199"/>
      <c r="Z1258" s="199"/>
    </row>
    <row r="1259" spans="1:26" s="225" customFormat="1" ht="47.25" hidden="1" customHeight="1" outlineLevel="7" x14ac:dyDescent="0.2">
      <c r="A1259" s="221"/>
      <c r="B1259" s="227"/>
      <c r="C1259" s="248"/>
      <c r="D1259" s="248"/>
      <c r="E1259" s="254"/>
      <c r="F1259" s="265"/>
      <c r="G1259" s="270"/>
      <c r="H1259" s="270"/>
      <c r="I1259" s="406" t="s">
        <v>294</v>
      </c>
      <c r="J1259" s="346"/>
      <c r="K1259" s="346">
        <v>1</v>
      </c>
      <c r="L1259" s="347">
        <f t="shared" si="196"/>
        <v>0</v>
      </c>
      <c r="M1259" s="348"/>
      <c r="N1259" s="353">
        <f t="shared" si="201"/>
        <v>0</v>
      </c>
      <c r="O1259" s="350">
        <v>0</v>
      </c>
      <c r="P1259" s="350"/>
      <c r="Q1259" s="351">
        <v>3.9684891602813901E-6</v>
      </c>
      <c r="R1259" s="352">
        <f t="shared" si="200"/>
        <v>0</v>
      </c>
      <c r="T1259" s="226">
        <f t="shared" si="199"/>
        <v>0</v>
      </c>
      <c r="Y1259" s="199"/>
      <c r="Z1259" s="199"/>
    </row>
    <row r="1260" spans="1:26" s="225" customFormat="1" ht="47.25" customHeight="1" outlineLevel="5" collapsed="1" x14ac:dyDescent="0.2">
      <c r="A1260" s="221"/>
      <c r="B1260" s="227"/>
      <c r="C1260" s="248"/>
      <c r="D1260" s="248"/>
      <c r="E1260" s="254"/>
      <c r="F1260" s="265"/>
      <c r="G1260" s="270"/>
      <c r="H1260" s="270"/>
      <c r="I1260" s="409" t="s">
        <v>187</v>
      </c>
      <c r="J1260" s="365"/>
      <c r="K1260" s="365"/>
      <c r="L1260" s="366">
        <f t="shared" si="196"/>
        <v>0</v>
      </c>
      <c r="M1260" s="367"/>
      <c r="N1260" s="365">
        <f t="shared" si="201"/>
        <v>0</v>
      </c>
      <c r="O1260" s="378"/>
      <c r="P1260" s="378"/>
      <c r="Q1260" s="369">
        <v>1.8569534183958197E-6</v>
      </c>
      <c r="R1260" s="370">
        <f>SUMPRODUCT(R1261:R1267,Q1261:Q1267)/Q1260</f>
        <v>0</v>
      </c>
      <c r="T1260" s="226">
        <f t="shared" si="199"/>
        <v>0</v>
      </c>
      <c r="Y1260" s="199"/>
      <c r="Z1260" s="199"/>
    </row>
    <row r="1261" spans="1:26" s="225" customFormat="1" ht="47.25" hidden="1" customHeight="1" outlineLevel="7" x14ac:dyDescent="0.2">
      <c r="A1261" s="221"/>
      <c r="B1261" s="227"/>
      <c r="C1261" s="248"/>
      <c r="D1261" s="248"/>
      <c r="E1261" s="254"/>
      <c r="F1261" s="265"/>
      <c r="G1261" s="270"/>
      <c r="H1261" s="270"/>
      <c r="I1261" s="406" t="s">
        <v>291</v>
      </c>
      <c r="J1261" s="346"/>
      <c r="K1261" s="346">
        <v>1</v>
      </c>
      <c r="L1261" s="347">
        <f t="shared" si="196"/>
        <v>0</v>
      </c>
      <c r="M1261" s="348"/>
      <c r="N1261" s="353">
        <f t="shared" si="201"/>
        <v>0</v>
      </c>
      <c r="O1261" s="350">
        <v>0</v>
      </c>
      <c r="P1261" s="350"/>
      <c r="Q1261" s="351">
        <v>9.2847670919790992E-8</v>
      </c>
      <c r="R1261" s="352">
        <f t="shared" ref="R1261:R1267" si="202">O1261/K1261</f>
        <v>0</v>
      </c>
      <c r="T1261" s="226">
        <f t="shared" si="199"/>
        <v>0</v>
      </c>
      <c r="Y1261" s="199"/>
      <c r="Z1261" s="199"/>
    </row>
    <row r="1262" spans="1:26" s="225" customFormat="1" ht="47.25" hidden="1" customHeight="1" outlineLevel="7" x14ac:dyDescent="0.2">
      <c r="A1262" s="221"/>
      <c r="B1262" s="227"/>
      <c r="C1262" s="248"/>
      <c r="D1262" s="248"/>
      <c r="E1262" s="254"/>
      <c r="F1262" s="265"/>
      <c r="G1262" s="270"/>
      <c r="H1262" s="270"/>
      <c r="I1262" s="406" t="s">
        <v>292</v>
      </c>
      <c r="J1262" s="346"/>
      <c r="K1262" s="346">
        <v>1</v>
      </c>
      <c r="L1262" s="347">
        <f t="shared" si="196"/>
        <v>0</v>
      </c>
      <c r="M1262" s="348"/>
      <c r="N1262" s="353">
        <f t="shared" si="201"/>
        <v>0</v>
      </c>
      <c r="O1262" s="350">
        <v>0</v>
      </c>
      <c r="P1262" s="350"/>
      <c r="Q1262" s="351">
        <v>9.2847670919790992E-8</v>
      </c>
      <c r="R1262" s="352">
        <f t="shared" si="202"/>
        <v>0</v>
      </c>
      <c r="T1262" s="226">
        <f t="shared" si="199"/>
        <v>0</v>
      </c>
      <c r="Y1262" s="199"/>
      <c r="Z1262" s="199"/>
    </row>
    <row r="1263" spans="1:26" s="225" customFormat="1" ht="47.25" hidden="1" customHeight="1" outlineLevel="7" x14ac:dyDescent="0.2">
      <c r="A1263" s="221"/>
      <c r="B1263" s="227"/>
      <c r="C1263" s="248"/>
      <c r="D1263" s="248"/>
      <c r="E1263" s="254"/>
      <c r="F1263" s="265"/>
      <c r="G1263" s="270"/>
      <c r="H1263" s="270"/>
      <c r="I1263" s="406" t="s">
        <v>231</v>
      </c>
      <c r="J1263" s="346"/>
      <c r="K1263" s="346">
        <v>1</v>
      </c>
      <c r="L1263" s="347">
        <f t="shared" si="196"/>
        <v>0</v>
      </c>
      <c r="M1263" s="348"/>
      <c r="N1263" s="353">
        <f t="shared" si="201"/>
        <v>0</v>
      </c>
      <c r="O1263" s="350">
        <v>0</v>
      </c>
      <c r="P1263" s="350"/>
      <c r="Q1263" s="351">
        <v>6.4993369643853687E-7</v>
      </c>
      <c r="R1263" s="352">
        <f t="shared" si="202"/>
        <v>0</v>
      </c>
      <c r="T1263" s="226">
        <f t="shared" si="199"/>
        <v>0</v>
      </c>
      <c r="Y1263" s="199"/>
      <c r="Z1263" s="199"/>
    </row>
    <row r="1264" spans="1:26" s="225" customFormat="1" ht="47.25" hidden="1" customHeight="1" outlineLevel="7" x14ac:dyDescent="0.2">
      <c r="A1264" s="221"/>
      <c r="B1264" s="227"/>
      <c r="C1264" s="248"/>
      <c r="D1264" s="248"/>
      <c r="E1264" s="254"/>
      <c r="F1264" s="265"/>
      <c r="G1264" s="270"/>
      <c r="H1264" s="270"/>
      <c r="I1264" s="406" t="s">
        <v>80</v>
      </c>
      <c r="J1264" s="346"/>
      <c r="K1264" s="346">
        <v>1</v>
      </c>
      <c r="L1264" s="347">
        <f t="shared" si="196"/>
        <v>0</v>
      </c>
      <c r="M1264" s="348"/>
      <c r="N1264" s="353">
        <f t="shared" si="201"/>
        <v>0</v>
      </c>
      <c r="O1264" s="350">
        <v>0</v>
      </c>
      <c r="P1264" s="350"/>
      <c r="Q1264" s="351">
        <v>2.7854301275937295E-7</v>
      </c>
      <c r="R1264" s="352">
        <f t="shared" si="202"/>
        <v>0</v>
      </c>
      <c r="T1264" s="226">
        <f t="shared" si="199"/>
        <v>0</v>
      </c>
      <c r="Y1264" s="199"/>
      <c r="Z1264" s="199"/>
    </row>
    <row r="1265" spans="1:26" s="225" customFormat="1" ht="47.25" hidden="1" customHeight="1" outlineLevel="7" x14ac:dyDescent="0.2">
      <c r="A1265" s="221"/>
      <c r="B1265" s="227"/>
      <c r="C1265" s="248"/>
      <c r="D1265" s="248"/>
      <c r="E1265" s="254"/>
      <c r="F1265" s="265"/>
      <c r="G1265" s="270"/>
      <c r="H1265" s="270"/>
      <c r="I1265" s="406" t="s">
        <v>82</v>
      </c>
      <c r="J1265" s="346"/>
      <c r="K1265" s="346">
        <v>1</v>
      </c>
      <c r="L1265" s="347">
        <f t="shared" si="196"/>
        <v>0</v>
      </c>
      <c r="M1265" s="348"/>
      <c r="N1265" s="353">
        <f t="shared" si="201"/>
        <v>0</v>
      </c>
      <c r="O1265" s="350">
        <v>0</v>
      </c>
      <c r="P1265" s="350"/>
      <c r="Q1265" s="351">
        <v>2.7854301275937295E-7</v>
      </c>
      <c r="R1265" s="352">
        <f t="shared" si="202"/>
        <v>0</v>
      </c>
      <c r="T1265" s="226">
        <f t="shared" si="199"/>
        <v>0</v>
      </c>
      <c r="Y1265" s="199"/>
      <c r="Z1265" s="199"/>
    </row>
    <row r="1266" spans="1:26" s="225" customFormat="1" ht="47.25" hidden="1" customHeight="1" outlineLevel="7" x14ac:dyDescent="0.2">
      <c r="A1266" s="221"/>
      <c r="B1266" s="227"/>
      <c r="C1266" s="248"/>
      <c r="D1266" s="248"/>
      <c r="E1266" s="254"/>
      <c r="F1266" s="265"/>
      <c r="G1266" s="270"/>
      <c r="H1266" s="270"/>
      <c r="I1266" s="406" t="s">
        <v>293</v>
      </c>
      <c r="J1266" s="346"/>
      <c r="K1266" s="346">
        <v>1</v>
      </c>
      <c r="L1266" s="347">
        <f t="shared" si="196"/>
        <v>0</v>
      </c>
      <c r="M1266" s="348"/>
      <c r="N1266" s="353">
        <f t="shared" si="201"/>
        <v>0</v>
      </c>
      <c r="O1266" s="350">
        <v>0</v>
      </c>
      <c r="P1266" s="350"/>
      <c r="Q1266" s="351">
        <v>3.7139068367916397E-7</v>
      </c>
      <c r="R1266" s="352">
        <f t="shared" si="202"/>
        <v>0</v>
      </c>
      <c r="T1266" s="226">
        <f t="shared" si="199"/>
        <v>0</v>
      </c>
      <c r="Y1266" s="199"/>
      <c r="Z1266" s="199"/>
    </row>
    <row r="1267" spans="1:26" s="225" customFormat="1" ht="47.25" hidden="1" customHeight="1" outlineLevel="7" x14ac:dyDescent="0.2">
      <c r="A1267" s="221"/>
      <c r="B1267" s="227"/>
      <c r="C1267" s="248"/>
      <c r="D1267" s="248"/>
      <c r="E1267" s="254"/>
      <c r="F1267" s="265"/>
      <c r="G1267" s="270"/>
      <c r="H1267" s="270"/>
      <c r="I1267" s="406" t="s">
        <v>294</v>
      </c>
      <c r="J1267" s="346"/>
      <c r="K1267" s="346">
        <v>1</v>
      </c>
      <c r="L1267" s="347">
        <f t="shared" si="196"/>
        <v>0</v>
      </c>
      <c r="M1267" s="348"/>
      <c r="N1267" s="353">
        <f t="shared" si="201"/>
        <v>0</v>
      </c>
      <c r="O1267" s="350">
        <v>0</v>
      </c>
      <c r="P1267" s="350"/>
      <c r="Q1267" s="351">
        <v>9.2847670919790992E-8</v>
      </c>
      <c r="R1267" s="352">
        <f t="shared" si="202"/>
        <v>0</v>
      </c>
      <c r="T1267" s="226">
        <f t="shared" si="199"/>
        <v>0</v>
      </c>
      <c r="Y1267" s="199"/>
      <c r="Z1267" s="199"/>
    </row>
    <row r="1268" spans="1:26" s="225" customFormat="1" ht="47.25" customHeight="1" outlineLevel="5" collapsed="1" x14ac:dyDescent="0.2">
      <c r="A1268" s="221"/>
      <c r="B1268" s="227"/>
      <c r="C1268" s="248"/>
      <c r="D1268" s="248"/>
      <c r="E1268" s="254"/>
      <c r="F1268" s="265"/>
      <c r="G1268" s="270"/>
      <c r="H1268" s="270"/>
      <c r="I1268" s="409" t="s">
        <v>188</v>
      </c>
      <c r="J1268" s="365"/>
      <c r="K1268" s="365"/>
      <c r="L1268" s="366">
        <f t="shared" si="196"/>
        <v>0</v>
      </c>
      <c r="M1268" s="367"/>
      <c r="N1268" s="365">
        <f t="shared" si="201"/>
        <v>0</v>
      </c>
      <c r="O1268" s="378"/>
      <c r="P1268" s="378"/>
      <c r="Q1268" s="369">
        <v>3.5192262364759495E-6</v>
      </c>
      <c r="R1268" s="370">
        <f>SUMPRODUCT(R1269:R1275,Q1269:Q1275)/Q1268</f>
        <v>0</v>
      </c>
      <c r="T1268" s="226">
        <f t="shared" si="199"/>
        <v>0</v>
      </c>
      <c r="Y1268" s="199"/>
      <c r="Z1268" s="199"/>
    </row>
    <row r="1269" spans="1:26" s="225" customFormat="1" ht="47.25" hidden="1" customHeight="1" outlineLevel="7" x14ac:dyDescent="0.2">
      <c r="A1269" s="221"/>
      <c r="B1269" s="227"/>
      <c r="C1269" s="248"/>
      <c r="D1269" s="248"/>
      <c r="E1269" s="254"/>
      <c r="F1269" s="265"/>
      <c r="G1269" s="270"/>
      <c r="H1269" s="270"/>
      <c r="I1269" s="406" t="s">
        <v>291</v>
      </c>
      <c r="J1269" s="346"/>
      <c r="K1269" s="346">
        <v>1</v>
      </c>
      <c r="L1269" s="347">
        <f t="shared" si="196"/>
        <v>0</v>
      </c>
      <c r="M1269" s="348"/>
      <c r="N1269" s="353">
        <f t="shared" si="201"/>
        <v>0</v>
      </c>
      <c r="O1269" s="350">
        <v>0</v>
      </c>
      <c r="P1269" s="350"/>
      <c r="Q1269" s="351">
        <v>1.759613118237975E-7</v>
      </c>
      <c r="R1269" s="352">
        <f t="shared" ref="R1269:R1275" si="203">O1269/K1269</f>
        <v>0</v>
      </c>
      <c r="T1269" s="226">
        <f t="shared" si="199"/>
        <v>0</v>
      </c>
      <c r="Y1269" s="199"/>
      <c r="Z1269" s="199"/>
    </row>
    <row r="1270" spans="1:26" s="225" customFormat="1" ht="47.25" hidden="1" customHeight="1" outlineLevel="7" x14ac:dyDescent="0.2">
      <c r="A1270" s="221"/>
      <c r="B1270" s="227"/>
      <c r="C1270" s="248"/>
      <c r="D1270" s="248"/>
      <c r="E1270" s="254"/>
      <c r="F1270" s="265"/>
      <c r="G1270" s="270"/>
      <c r="H1270" s="270"/>
      <c r="I1270" s="406" t="s">
        <v>292</v>
      </c>
      <c r="J1270" s="346"/>
      <c r="K1270" s="346">
        <v>1</v>
      </c>
      <c r="L1270" s="347">
        <f t="shared" si="196"/>
        <v>0</v>
      </c>
      <c r="M1270" s="348"/>
      <c r="N1270" s="353">
        <f t="shared" si="201"/>
        <v>0</v>
      </c>
      <c r="O1270" s="350">
        <v>0</v>
      </c>
      <c r="P1270" s="350"/>
      <c r="Q1270" s="351">
        <v>1.759613118237975E-7</v>
      </c>
      <c r="R1270" s="352">
        <f t="shared" si="203"/>
        <v>0</v>
      </c>
      <c r="T1270" s="226">
        <f t="shared" si="199"/>
        <v>0</v>
      </c>
      <c r="Y1270" s="199"/>
      <c r="Z1270" s="199"/>
    </row>
    <row r="1271" spans="1:26" s="225" customFormat="1" ht="47.25" hidden="1" customHeight="1" outlineLevel="7" x14ac:dyDescent="0.2">
      <c r="A1271" s="221"/>
      <c r="B1271" s="227"/>
      <c r="C1271" s="248"/>
      <c r="D1271" s="248"/>
      <c r="E1271" s="254"/>
      <c r="F1271" s="265"/>
      <c r="G1271" s="270"/>
      <c r="H1271" s="270"/>
      <c r="I1271" s="406" t="s">
        <v>231</v>
      </c>
      <c r="J1271" s="346"/>
      <c r="K1271" s="346">
        <v>1</v>
      </c>
      <c r="L1271" s="347">
        <f t="shared" si="196"/>
        <v>0</v>
      </c>
      <c r="M1271" s="348"/>
      <c r="N1271" s="353">
        <f t="shared" si="201"/>
        <v>0</v>
      </c>
      <c r="O1271" s="350">
        <v>0</v>
      </c>
      <c r="P1271" s="350"/>
      <c r="Q1271" s="351">
        <v>1.2317291827665822E-6</v>
      </c>
      <c r="R1271" s="352">
        <f t="shared" si="203"/>
        <v>0</v>
      </c>
      <c r="T1271" s="226">
        <f t="shared" si="199"/>
        <v>0</v>
      </c>
      <c r="Y1271" s="199"/>
      <c r="Z1271" s="199"/>
    </row>
    <row r="1272" spans="1:26" s="225" customFormat="1" ht="47.25" hidden="1" customHeight="1" outlineLevel="7" x14ac:dyDescent="0.2">
      <c r="A1272" s="221"/>
      <c r="B1272" s="227"/>
      <c r="C1272" s="248"/>
      <c r="D1272" s="248"/>
      <c r="E1272" s="254"/>
      <c r="F1272" s="265"/>
      <c r="G1272" s="270"/>
      <c r="H1272" s="270"/>
      <c r="I1272" s="406" t="s">
        <v>80</v>
      </c>
      <c r="J1272" s="346"/>
      <c r="K1272" s="346">
        <v>1</v>
      </c>
      <c r="L1272" s="347">
        <f t="shared" si="196"/>
        <v>0</v>
      </c>
      <c r="M1272" s="348"/>
      <c r="N1272" s="353">
        <f t="shared" si="201"/>
        <v>0</v>
      </c>
      <c r="O1272" s="350">
        <v>0</v>
      </c>
      <c r="P1272" s="350"/>
      <c r="Q1272" s="351">
        <v>5.2788393547139238E-7</v>
      </c>
      <c r="R1272" s="352">
        <f t="shared" si="203"/>
        <v>0</v>
      </c>
      <c r="T1272" s="226">
        <f t="shared" si="199"/>
        <v>0</v>
      </c>
      <c r="Y1272" s="199"/>
      <c r="Z1272" s="199"/>
    </row>
    <row r="1273" spans="1:26" s="225" customFormat="1" ht="47.25" hidden="1" customHeight="1" outlineLevel="7" x14ac:dyDescent="0.2">
      <c r="A1273" s="221"/>
      <c r="B1273" s="227"/>
      <c r="C1273" s="248"/>
      <c r="D1273" s="248"/>
      <c r="E1273" s="254"/>
      <c r="F1273" s="265"/>
      <c r="G1273" s="270"/>
      <c r="H1273" s="270"/>
      <c r="I1273" s="406" t="s">
        <v>82</v>
      </c>
      <c r="J1273" s="346"/>
      <c r="K1273" s="346">
        <v>1</v>
      </c>
      <c r="L1273" s="347">
        <f t="shared" si="196"/>
        <v>0</v>
      </c>
      <c r="M1273" s="348"/>
      <c r="N1273" s="353">
        <f t="shared" si="201"/>
        <v>0</v>
      </c>
      <c r="O1273" s="350">
        <v>0</v>
      </c>
      <c r="P1273" s="350"/>
      <c r="Q1273" s="351">
        <v>5.2788393547139238E-7</v>
      </c>
      <c r="R1273" s="352">
        <f t="shared" si="203"/>
        <v>0</v>
      </c>
      <c r="T1273" s="226">
        <f t="shared" si="199"/>
        <v>0</v>
      </c>
      <c r="Y1273" s="199"/>
      <c r="Z1273" s="199"/>
    </row>
    <row r="1274" spans="1:26" s="225" customFormat="1" ht="47.25" hidden="1" customHeight="1" outlineLevel="7" x14ac:dyDescent="0.2">
      <c r="A1274" s="221"/>
      <c r="B1274" s="227"/>
      <c r="C1274" s="248"/>
      <c r="D1274" s="248"/>
      <c r="E1274" s="254"/>
      <c r="F1274" s="265"/>
      <c r="G1274" s="270"/>
      <c r="H1274" s="270"/>
      <c r="I1274" s="406" t="s">
        <v>293</v>
      </c>
      <c r="J1274" s="346"/>
      <c r="K1274" s="346">
        <v>1</v>
      </c>
      <c r="L1274" s="347">
        <f t="shared" si="196"/>
        <v>0</v>
      </c>
      <c r="M1274" s="348"/>
      <c r="N1274" s="353">
        <f t="shared" si="201"/>
        <v>0</v>
      </c>
      <c r="O1274" s="350">
        <v>0</v>
      </c>
      <c r="P1274" s="350"/>
      <c r="Q1274" s="351">
        <v>7.0384524729518999E-7</v>
      </c>
      <c r="R1274" s="352">
        <f t="shared" si="203"/>
        <v>0</v>
      </c>
      <c r="T1274" s="226">
        <f t="shared" si="199"/>
        <v>0</v>
      </c>
      <c r="Y1274" s="199"/>
      <c r="Z1274" s="199"/>
    </row>
    <row r="1275" spans="1:26" s="225" customFormat="1" ht="47.25" hidden="1" customHeight="1" outlineLevel="7" x14ac:dyDescent="0.2">
      <c r="A1275" s="221"/>
      <c r="B1275" s="227"/>
      <c r="C1275" s="248"/>
      <c r="D1275" s="248"/>
      <c r="E1275" s="254"/>
      <c r="F1275" s="265"/>
      <c r="G1275" s="270"/>
      <c r="H1275" s="270"/>
      <c r="I1275" s="406" t="s">
        <v>294</v>
      </c>
      <c r="J1275" s="346"/>
      <c r="K1275" s="346">
        <v>1</v>
      </c>
      <c r="L1275" s="347">
        <f t="shared" si="196"/>
        <v>0</v>
      </c>
      <c r="M1275" s="348"/>
      <c r="N1275" s="353">
        <f t="shared" si="201"/>
        <v>0</v>
      </c>
      <c r="O1275" s="350">
        <v>0</v>
      </c>
      <c r="P1275" s="350"/>
      <c r="Q1275" s="351">
        <v>1.759613118237975E-7</v>
      </c>
      <c r="R1275" s="352">
        <f t="shared" si="203"/>
        <v>0</v>
      </c>
      <c r="T1275" s="226">
        <f t="shared" si="199"/>
        <v>0</v>
      </c>
      <c r="Y1275" s="199"/>
      <c r="Z1275" s="199"/>
    </row>
    <row r="1276" spans="1:26" s="225" customFormat="1" ht="47.25" customHeight="1" outlineLevel="5" collapsed="1" x14ac:dyDescent="0.2">
      <c r="A1276" s="221"/>
      <c r="B1276" s="227"/>
      <c r="C1276" s="248"/>
      <c r="D1276" s="248"/>
      <c r="E1276" s="254"/>
      <c r="F1276" s="265"/>
      <c r="G1276" s="270"/>
      <c r="H1276" s="270"/>
      <c r="I1276" s="409" t="s">
        <v>189</v>
      </c>
      <c r="J1276" s="365"/>
      <c r="K1276" s="365"/>
      <c r="L1276" s="366">
        <f t="shared" si="196"/>
        <v>0</v>
      </c>
      <c r="M1276" s="367"/>
      <c r="N1276" s="365">
        <f t="shared" si="201"/>
        <v>0</v>
      </c>
      <c r="O1276" s="378"/>
      <c r="P1276" s="378"/>
      <c r="Q1276" s="369">
        <v>2.9202090047353619E-6</v>
      </c>
      <c r="R1276" s="370">
        <f>SUMPRODUCT(R1277:R1283,Q1277:Q1283)/Q1276</f>
        <v>0</v>
      </c>
      <c r="T1276" s="226">
        <f t="shared" si="199"/>
        <v>0</v>
      </c>
      <c r="Y1276" s="199"/>
      <c r="Z1276" s="199"/>
    </row>
    <row r="1277" spans="1:26" s="225" customFormat="1" ht="47.25" hidden="1" customHeight="1" outlineLevel="7" x14ac:dyDescent="0.2">
      <c r="A1277" s="221"/>
      <c r="B1277" s="227"/>
      <c r="C1277" s="248"/>
      <c r="D1277" s="248"/>
      <c r="E1277" s="254"/>
      <c r="F1277" s="265"/>
      <c r="G1277" s="270"/>
      <c r="H1277" s="270"/>
      <c r="I1277" s="406" t="s">
        <v>291</v>
      </c>
      <c r="J1277" s="346"/>
      <c r="K1277" s="346">
        <v>1</v>
      </c>
      <c r="L1277" s="347">
        <f t="shared" si="196"/>
        <v>0</v>
      </c>
      <c r="M1277" s="348"/>
      <c r="N1277" s="353">
        <f t="shared" si="201"/>
        <v>0</v>
      </c>
      <c r="O1277" s="350">
        <v>0</v>
      </c>
      <c r="P1277" s="350"/>
      <c r="Q1277" s="351">
        <v>1.4601045023676812E-7</v>
      </c>
      <c r="R1277" s="352">
        <f t="shared" ref="R1277:R1283" si="204">O1277/K1277</f>
        <v>0</v>
      </c>
      <c r="T1277" s="226">
        <f t="shared" si="199"/>
        <v>0</v>
      </c>
      <c r="Y1277" s="199"/>
      <c r="Z1277" s="199"/>
    </row>
    <row r="1278" spans="1:26" s="225" customFormat="1" ht="47.25" hidden="1" customHeight="1" outlineLevel="7" x14ac:dyDescent="0.2">
      <c r="A1278" s="221"/>
      <c r="B1278" s="227"/>
      <c r="C1278" s="248"/>
      <c r="D1278" s="248"/>
      <c r="E1278" s="254"/>
      <c r="F1278" s="265"/>
      <c r="G1278" s="270"/>
      <c r="H1278" s="270"/>
      <c r="I1278" s="406" t="s">
        <v>292</v>
      </c>
      <c r="J1278" s="346"/>
      <c r="K1278" s="346">
        <v>1</v>
      </c>
      <c r="L1278" s="347">
        <f t="shared" si="196"/>
        <v>0</v>
      </c>
      <c r="M1278" s="348"/>
      <c r="N1278" s="353">
        <f t="shared" si="201"/>
        <v>0</v>
      </c>
      <c r="O1278" s="350">
        <v>0</v>
      </c>
      <c r="P1278" s="350"/>
      <c r="Q1278" s="351">
        <v>1.4601045023676812E-7</v>
      </c>
      <c r="R1278" s="352">
        <f t="shared" si="204"/>
        <v>0</v>
      </c>
      <c r="T1278" s="226">
        <f t="shared" si="199"/>
        <v>0</v>
      </c>
      <c r="Y1278" s="199"/>
      <c r="Z1278" s="199"/>
    </row>
    <row r="1279" spans="1:26" s="225" customFormat="1" ht="47.25" hidden="1" customHeight="1" outlineLevel="7" x14ac:dyDescent="0.2">
      <c r="A1279" s="221"/>
      <c r="B1279" s="227"/>
      <c r="C1279" s="248"/>
      <c r="D1279" s="248"/>
      <c r="E1279" s="254"/>
      <c r="F1279" s="265"/>
      <c r="G1279" s="270"/>
      <c r="H1279" s="270"/>
      <c r="I1279" s="406" t="s">
        <v>231</v>
      </c>
      <c r="J1279" s="346"/>
      <c r="K1279" s="346">
        <v>1</v>
      </c>
      <c r="L1279" s="347">
        <f t="shared" si="196"/>
        <v>0</v>
      </c>
      <c r="M1279" s="348"/>
      <c r="N1279" s="353">
        <f t="shared" si="201"/>
        <v>0</v>
      </c>
      <c r="O1279" s="350">
        <v>0</v>
      </c>
      <c r="P1279" s="350"/>
      <c r="Q1279" s="351">
        <v>1.0220731516573766E-6</v>
      </c>
      <c r="R1279" s="352">
        <f t="shared" si="204"/>
        <v>0</v>
      </c>
      <c r="T1279" s="226">
        <f t="shared" si="199"/>
        <v>0</v>
      </c>
      <c r="Y1279" s="199"/>
      <c r="Z1279" s="199"/>
    </row>
    <row r="1280" spans="1:26" s="225" customFormat="1" ht="47.25" hidden="1" customHeight="1" outlineLevel="7" x14ac:dyDescent="0.2">
      <c r="A1280" s="221"/>
      <c r="B1280" s="227"/>
      <c r="C1280" s="248"/>
      <c r="D1280" s="248"/>
      <c r="E1280" s="254"/>
      <c r="F1280" s="265"/>
      <c r="G1280" s="270"/>
      <c r="H1280" s="270"/>
      <c r="I1280" s="406" t="s">
        <v>80</v>
      </c>
      <c r="J1280" s="346"/>
      <c r="K1280" s="346">
        <v>1</v>
      </c>
      <c r="L1280" s="347">
        <f t="shared" si="196"/>
        <v>0</v>
      </c>
      <c r="M1280" s="348"/>
      <c r="N1280" s="353">
        <f t="shared" si="201"/>
        <v>0</v>
      </c>
      <c r="O1280" s="350">
        <v>0</v>
      </c>
      <c r="P1280" s="350"/>
      <c r="Q1280" s="351">
        <v>4.3803135071030424E-7</v>
      </c>
      <c r="R1280" s="352">
        <f t="shared" si="204"/>
        <v>0</v>
      </c>
      <c r="T1280" s="226">
        <f t="shared" si="199"/>
        <v>0</v>
      </c>
      <c r="Y1280" s="199"/>
      <c r="Z1280" s="199"/>
    </row>
    <row r="1281" spans="1:26" s="225" customFormat="1" ht="47.25" hidden="1" customHeight="1" outlineLevel="7" x14ac:dyDescent="0.2">
      <c r="A1281" s="221"/>
      <c r="B1281" s="227"/>
      <c r="C1281" s="248"/>
      <c r="D1281" s="248"/>
      <c r="E1281" s="254"/>
      <c r="F1281" s="265"/>
      <c r="G1281" s="270"/>
      <c r="H1281" s="270"/>
      <c r="I1281" s="406" t="s">
        <v>82</v>
      </c>
      <c r="J1281" s="346"/>
      <c r="K1281" s="346">
        <v>1</v>
      </c>
      <c r="L1281" s="347">
        <f t="shared" si="196"/>
        <v>0</v>
      </c>
      <c r="M1281" s="348"/>
      <c r="N1281" s="353">
        <f t="shared" si="201"/>
        <v>0</v>
      </c>
      <c r="O1281" s="350">
        <v>0</v>
      </c>
      <c r="P1281" s="350"/>
      <c r="Q1281" s="351">
        <v>4.3803135071030424E-7</v>
      </c>
      <c r="R1281" s="352">
        <f t="shared" si="204"/>
        <v>0</v>
      </c>
      <c r="T1281" s="226">
        <f t="shared" si="199"/>
        <v>0</v>
      </c>
      <c r="Y1281" s="199"/>
      <c r="Z1281" s="199"/>
    </row>
    <row r="1282" spans="1:26" s="225" customFormat="1" ht="47.25" hidden="1" customHeight="1" outlineLevel="7" x14ac:dyDescent="0.2">
      <c r="A1282" s="221"/>
      <c r="B1282" s="227"/>
      <c r="C1282" s="248"/>
      <c r="D1282" s="248"/>
      <c r="E1282" s="254"/>
      <c r="F1282" s="265"/>
      <c r="G1282" s="270"/>
      <c r="H1282" s="270"/>
      <c r="I1282" s="406" t="s">
        <v>293</v>
      </c>
      <c r="J1282" s="346"/>
      <c r="K1282" s="346">
        <v>1</v>
      </c>
      <c r="L1282" s="347">
        <f t="shared" si="196"/>
        <v>0</v>
      </c>
      <c r="M1282" s="348"/>
      <c r="N1282" s="353">
        <f t="shared" si="201"/>
        <v>0</v>
      </c>
      <c r="O1282" s="350">
        <v>0</v>
      </c>
      <c r="P1282" s="350"/>
      <c r="Q1282" s="351">
        <v>5.8404180094707246E-7</v>
      </c>
      <c r="R1282" s="352">
        <f t="shared" si="204"/>
        <v>0</v>
      </c>
      <c r="T1282" s="226">
        <f t="shared" si="199"/>
        <v>0</v>
      </c>
      <c r="Y1282" s="199"/>
      <c r="Z1282" s="199"/>
    </row>
    <row r="1283" spans="1:26" s="225" customFormat="1" ht="47.25" hidden="1" customHeight="1" outlineLevel="7" x14ac:dyDescent="0.2">
      <c r="A1283" s="221"/>
      <c r="B1283" s="227"/>
      <c r="C1283" s="248"/>
      <c r="D1283" s="248"/>
      <c r="E1283" s="254"/>
      <c r="F1283" s="265"/>
      <c r="G1283" s="270"/>
      <c r="H1283" s="270"/>
      <c r="I1283" s="406" t="s">
        <v>294</v>
      </c>
      <c r="J1283" s="346"/>
      <c r="K1283" s="346">
        <v>1</v>
      </c>
      <c r="L1283" s="347">
        <f t="shared" si="196"/>
        <v>0</v>
      </c>
      <c r="M1283" s="348"/>
      <c r="N1283" s="353">
        <f t="shared" si="201"/>
        <v>0</v>
      </c>
      <c r="O1283" s="350">
        <v>0</v>
      </c>
      <c r="P1283" s="350"/>
      <c r="Q1283" s="351">
        <v>1.4601045023676812E-7</v>
      </c>
      <c r="R1283" s="352">
        <f t="shared" si="204"/>
        <v>0</v>
      </c>
      <c r="T1283" s="226">
        <f t="shared" si="199"/>
        <v>0</v>
      </c>
      <c r="Y1283" s="199"/>
      <c r="Z1283" s="199"/>
    </row>
    <row r="1284" spans="1:26" s="225" customFormat="1" ht="47.25" customHeight="1" outlineLevel="5" collapsed="1" x14ac:dyDescent="0.2">
      <c r="A1284" s="221"/>
      <c r="B1284" s="227"/>
      <c r="C1284" s="248"/>
      <c r="D1284" s="248"/>
      <c r="E1284" s="254"/>
      <c r="F1284" s="265"/>
      <c r="G1284" s="270"/>
      <c r="H1284" s="270"/>
      <c r="I1284" s="409" t="s">
        <v>190</v>
      </c>
      <c r="J1284" s="365"/>
      <c r="K1284" s="365"/>
      <c r="L1284" s="366">
        <f t="shared" si="196"/>
        <v>0</v>
      </c>
      <c r="M1284" s="367"/>
      <c r="N1284" s="365">
        <f t="shared" si="201"/>
        <v>0</v>
      </c>
      <c r="O1284" s="378"/>
      <c r="P1284" s="378"/>
      <c r="Q1284" s="369">
        <v>3.6540051136175814E-6</v>
      </c>
      <c r="R1284" s="370">
        <f>SUMPRODUCT(R1285:R1291,Q1285:Q1291)/Q1284</f>
        <v>0</v>
      </c>
      <c r="T1284" s="226">
        <f t="shared" si="199"/>
        <v>0</v>
      </c>
      <c r="Y1284" s="199"/>
      <c r="Z1284" s="199"/>
    </row>
    <row r="1285" spans="1:26" s="225" customFormat="1" ht="47.25" hidden="1" customHeight="1" outlineLevel="7" x14ac:dyDescent="0.2">
      <c r="A1285" s="221"/>
      <c r="B1285" s="227"/>
      <c r="C1285" s="248"/>
      <c r="D1285" s="248"/>
      <c r="E1285" s="254"/>
      <c r="F1285" s="265"/>
      <c r="G1285" s="270"/>
      <c r="H1285" s="270"/>
      <c r="I1285" s="406" t="s">
        <v>291</v>
      </c>
      <c r="J1285" s="346"/>
      <c r="K1285" s="346">
        <v>1</v>
      </c>
      <c r="L1285" s="347">
        <f t="shared" si="196"/>
        <v>0</v>
      </c>
      <c r="M1285" s="348"/>
      <c r="N1285" s="353">
        <f t="shared" si="201"/>
        <v>0</v>
      </c>
      <c r="O1285" s="350">
        <v>0</v>
      </c>
      <c r="P1285" s="350"/>
      <c r="Q1285" s="351">
        <v>1.8270025568087908E-7</v>
      </c>
      <c r="R1285" s="352">
        <f t="shared" ref="R1285:R1291" si="205">O1285/K1285</f>
        <v>0</v>
      </c>
      <c r="T1285" s="226">
        <f t="shared" si="199"/>
        <v>0</v>
      </c>
      <c r="Y1285" s="199"/>
      <c r="Z1285" s="199"/>
    </row>
    <row r="1286" spans="1:26" s="225" customFormat="1" ht="47.25" hidden="1" customHeight="1" outlineLevel="7" x14ac:dyDescent="0.2">
      <c r="A1286" s="221"/>
      <c r="B1286" s="227"/>
      <c r="C1286" s="248"/>
      <c r="D1286" s="248"/>
      <c r="E1286" s="254"/>
      <c r="F1286" s="265"/>
      <c r="G1286" s="270"/>
      <c r="H1286" s="270"/>
      <c r="I1286" s="406" t="s">
        <v>292</v>
      </c>
      <c r="J1286" s="346"/>
      <c r="K1286" s="346">
        <v>1</v>
      </c>
      <c r="L1286" s="347">
        <f t="shared" si="196"/>
        <v>0</v>
      </c>
      <c r="M1286" s="348"/>
      <c r="N1286" s="353">
        <f t="shared" si="201"/>
        <v>0</v>
      </c>
      <c r="O1286" s="350">
        <v>0</v>
      </c>
      <c r="P1286" s="350"/>
      <c r="Q1286" s="351">
        <v>1.8270025568087908E-7</v>
      </c>
      <c r="R1286" s="352">
        <f t="shared" si="205"/>
        <v>0</v>
      </c>
      <c r="T1286" s="226">
        <f t="shared" si="199"/>
        <v>0</v>
      </c>
      <c r="Y1286" s="199"/>
      <c r="Z1286" s="199"/>
    </row>
    <row r="1287" spans="1:26" s="225" customFormat="1" ht="47.25" hidden="1" customHeight="1" outlineLevel="7" x14ac:dyDescent="0.2">
      <c r="A1287" s="221"/>
      <c r="B1287" s="227"/>
      <c r="C1287" s="248"/>
      <c r="D1287" s="248"/>
      <c r="E1287" s="254"/>
      <c r="F1287" s="265"/>
      <c r="G1287" s="270"/>
      <c r="H1287" s="270"/>
      <c r="I1287" s="406" t="s">
        <v>231</v>
      </c>
      <c r="J1287" s="346"/>
      <c r="K1287" s="346">
        <v>1</v>
      </c>
      <c r="L1287" s="347">
        <f t="shared" si="196"/>
        <v>0</v>
      </c>
      <c r="M1287" s="348"/>
      <c r="N1287" s="353">
        <f t="shared" si="201"/>
        <v>0</v>
      </c>
      <c r="O1287" s="350">
        <v>0</v>
      </c>
      <c r="P1287" s="350"/>
      <c r="Q1287" s="351">
        <v>1.2789017897661533E-6</v>
      </c>
      <c r="R1287" s="352">
        <f t="shared" si="205"/>
        <v>0</v>
      </c>
      <c r="T1287" s="226">
        <f t="shared" si="199"/>
        <v>0</v>
      </c>
      <c r="Y1287" s="199"/>
      <c r="Z1287" s="199"/>
    </row>
    <row r="1288" spans="1:26" s="225" customFormat="1" ht="47.25" hidden="1" customHeight="1" outlineLevel="7" x14ac:dyDescent="0.2">
      <c r="A1288" s="221"/>
      <c r="B1288" s="227"/>
      <c r="C1288" s="248"/>
      <c r="D1288" s="248"/>
      <c r="E1288" s="254"/>
      <c r="F1288" s="265"/>
      <c r="G1288" s="270"/>
      <c r="H1288" s="270"/>
      <c r="I1288" s="406" t="s">
        <v>80</v>
      </c>
      <c r="J1288" s="346"/>
      <c r="K1288" s="346">
        <v>1</v>
      </c>
      <c r="L1288" s="347">
        <f t="shared" si="196"/>
        <v>0</v>
      </c>
      <c r="M1288" s="348"/>
      <c r="N1288" s="353">
        <f t="shared" si="201"/>
        <v>0</v>
      </c>
      <c r="O1288" s="350">
        <v>0</v>
      </c>
      <c r="P1288" s="350"/>
      <c r="Q1288" s="351">
        <v>5.4810076704263722E-7</v>
      </c>
      <c r="R1288" s="352">
        <f t="shared" si="205"/>
        <v>0</v>
      </c>
      <c r="T1288" s="226">
        <f t="shared" si="199"/>
        <v>0</v>
      </c>
      <c r="Y1288" s="199"/>
      <c r="Z1288" s="199"/>
    </row>
    <row r="1289" spans="1:26" s="225" customFormat="1" ht="47.25" hidden="1" customHeight="1" outlineLevel="7" x14ac:dyDescent="0.2">
      <c r="A1289" s="221"/>
      <c r="B1289" s="227"/>
      <c r="C1289" s="248"/>
      <c r="D1289" s="248"/>
      <c r="E1289" s="254"/>
      <c r="F1289" s="265"/>
      <c r="G1289" s="270"/>
      <c r="H1289" s="270"/>
      <c r="I1289" s="406" t="s">
        <v>82</v>
      </c>
      <c r="J1289" s="346"/>
      <c r="K1289" s="346">
        <v>1</v>
      </c>
      <c r="L1289" s="347">
        <f t="shared" si="196"/>
        <v>0</v>
      </c>
      <c r="M1289" s="348"/>
      <c r="N1289" s="353">
        <f t="shared" si="201"/>
        <v>0</v>
      </c>
      <c r="O1289" s="350">
        <v>0</v>
      </c>
      <c r="P1289" s="350"/>
      <c r="Q1289" s="351">
        <v>5.4810076704263722E-7</v>
      </c>
      <c r="R1289" s="352">
        <f t="shared" si="205"/>
        <v>0</v>
      </c>
      <c r="T1289" s="226">
        <f t="shared" si="199"/>
        <v>0</v>
      </c>
      <c r="Y1289" s="199"/>
      <c r="Z1289" s="199"/>
    </row>
    <row r="1290" spans="1:26" s="225" customFormat="1" ht="47.25" hidden="1" customHeight="1" outlineLevel="7" x14ac:dyDescent="0.2">
      <c r="A1290" s="221"/>
      <c r="B1290" s="227"/>
      <c r="C1290" s="248"/>
      <c r="D1290" s="248"/>
      <c r="E1290" s="254"/>
      <c r="F1290" s="265"/>
      <c r="G1290" s="270"/>
      <c r="H1290" s="270"/>
      <c r="I1290" s="406" t="s">
        <v>293</v>
      </c>
      <c r="J1290" s="346"/>
      <c r="K1290" s="346">
        <v>1</v>
      </c>
      <c r="L1290" s="347">
        <f t="shared" si="196"/>
        <v>0</v>
      </c>
      <c r="M1290" s="348"/>
      <c r="N1290" s="353">
        <f t="shared" si="201"/>
        <v>0</v>
      </c>
      <c r="O1290" s="350">
        <v>0</v>
      </c>
      <c r="P1290" s="350"/>
      <c r="Q1290" s="351">
        <v>7.3080102272351633E-7</v>
      </c>
      <c r="R1290" s="352">
        <f t="shared" si="205"/>
        <v>0</v>
      </c>
      <c r="T1290" s="226">
        <f t="shared" si="199"/>
        <v>0</v>
      </c>
      <c r="Y1290" s="199"/>
      <c r="Z1290" s="199"/>
    </row>
    <row r="1291" spans="1:26" s="225" customFormat="1" ht="47.25" hidden="1" customHeight="1" outlineLevel="7" x14ac:dyDescent="0.2">
      <c r="A1291" s="221"/>
      <c r="B1291" s="227"/>
      <c r="C1291" s="248"/>
      <c r="D1291" s="248"/>
      <c r="E1291" s="254"/>
      <c r="F1291" s="265"/>
      <c r="G1291" s="270"/>
      <c r="H1291" s="270"/>
      <c r="I1291" s="406" t="s">
        <v>294</v>
      </c>
      <c r="J1291" s="346"/>
      <c r="K1291" s="346">
        <v>1</v>
      </c>
      <c r="L1291" s="347">
        <f t="shared" si="196"/>
        <v>0</v>
      </c>
      <c r="M1291" s="348"/>
      <c r="N1291" s="353">
        <f t="shared" si="201"/>
        <v>0</v>
      </c>
      <c r="O1291" s="350">
        <v>0</v>
      </c>
      <c r="P1291" s="350"/>
      <c r="Q1291" s="351">
        <v>1.8270025568087908E-7</v>
      </c>
      <c r="R1291" s="352">
        <f t="shared" si="205"/>
        <v>0</v>
      </c>
      <c r="T1291" s="226">
        <f t="shared" si="199"/>
        <v>0</v>
      </c>
      <c r="Y1291" s="199"/>
      <c r="Z1291" s="199"/>
    </row>
    <row r="1292" spans="1:26" s="225" customFormat="1" ht="47.25" customHeight="1" outlineLevel="5" collapsed="1" x14ac:dyDescent="0.2">
      <c r="A1292" s="221"/>
      <c r="B1292" s="227"/>
      <c r="C1292" s="248"/>
      <c r="D1292" s="248"/>
      <c r="E1292" s="254"/>
      <c r="F1292" s="265"/>
      <c r="G1292" s="270"/>
      <c r="H1292" s="270"/>
      <c r="I1292" s="409" t="s">
        <v>191</v>
      </c>
      <c r="J1292" s="365"/>
      <c r="K1292" s="365"/>
      <c r="L1292" s="366">
        <f t="shared" si="196"/>
        <v>0</v>
      </c>
      <c r="M1292" s="367"/>
      <c r="N1292" s="365">
        <f t="shared" si="201"/>
        <v>0</v>
      </c>
      <c r="O1292" s="378"/>
      <c r="P1292" s="378"/>
      <c r="Q1292" s="369">
        <v>3.7438576983786688E-4</v>
      </c>
      <c r="R1292" s="370">
        <f>SUMPRODUCT(R1293:R1299,Q1293:Q1299)/Q1292</f>
        <v>0</v>
      </c>
      <c r="T1292" s="226">
        <f t="shared" si="199"/>
        <v>0</v>
      </c>
      <c r="Y1292" s="199"/>
      <c r="Z1292" s="199"/>
    </row>
    <row r="1293" spans="1:26" s="225" customFormat="1" ht="47.25" hidden="1" customHeight="1" outlineLevel="7" x14ac:dyDescent="0.2">
      <c r="A1293" s="221"/>
      <c r="B1293" s="227"/>
      <c r="C1293" s="248"/>
      <c r="D1293" s="248"/>
      <c r="E1293" s="254"/>
      <c r="F1293" s="265"/>
      <c r="G1293" s="270"/>
      <c r="H1293" s="270"/>
      <c r="I1293" s="406" t="s">
        <v>291</v>
      </c>
      <c r="J1293" s="346"/>
      <c r="K1293" s="346">
        <v>1</v>
      </c>
      <c r="L1293" s="347">
        <f t="shared" si="196"/>
        <v>0</v>
      </c>
      <c r="M1293" s="348"/>
      <c r="N1293" s="353">
        <f t="shared" si="201"/>
        <v>0</v>
      </c>
      <c r="O1293" s="350">
        <v>0</v>
      </c>
      <c r="P1293" s="350"/>
      <c r="Q1293" s="351">
        <v>1.8719288491893347E-5</v>
      </c>
      <c r="R1293" s="352">
        <f t="shared" ref="R1293:R1299" si="206">O1293/K1293</f>
        <v>0</v>
      </c>
      <c r="T1293" s="226">
        <f t="shared" si="199"/>
        <v>0</v>
      </c>
      <c r="Y1293" s="199"/>
      <c r="Z1293" s="199"/>
    </row>
    <row r="1294" spans="1:26" s="225" customFormat="1" ht="47.25" hidden="1" customHeight="1" outlineLevel="7" x14ac:dyDescent="0.2">
      <c r="A1294" s="221"/>
      <c r="B1294" s="227"/>
      <c r="C1294" s="248"/>
      <c r="D1294" s="248"/>
      <c r="E1294" s="254"/>
      <c r="F1294" s="265"/>
      <c r="G1294" s="270"/>
      <c r="H1294" s="270"/>
      <c r="I1294" s="406" t="s">
        <v>292</v>
      </c>
      <c r="J1294" s="346"/>
      <c r="K1294" s="346">
        <v>1</v>
      </c>
      <c r="L1294" s="347">
        <f t="shared" si="196"/>
        <v>0</v>
      </c>
      <c r="M1294" s="348"/>
      <c r="N1294" s="353">
        <f t="shared" si="201"/>
        <v>0</v>
      </c>
      <c r="O1294" s="350">
        <v>0</v>
      </c>
      <c r="P1294" s="350"/>
      <c r="Q1294" s="351">
        <v>1.8719288491893347E-5</v>
      </c>
      <c r="R1294" s="352">
        <f t="shared" si="206"/>
        <v>0</v>
      </c>
      <c r="T1294" s="226">
        <f t="shared" si="199"/>
        <v>0</v>
      </c>
      <c r="Y1294" s="199"/>
      <c r="Z1294" s="199"/>
    </row>
    <row r="1295" spans="1:26" s="225" customFormat="1" ht="47.25" hidden="1" customHeight="1" outlineLevel="7" x14ac:dyDescent="0.2">
      <c r="A1295" s="221"/>
      <c r="B1295" s="227"/>
      <c r="C1295" s="248"/>
      <c r="D1295" s="248"/>
      <c r="E1295" s="254"/>
      <c r="F1295" s="265"/>
      <c r="G1295" s="270"/>
      <c r="H1295" s="270"/>
      <c r="I1295" s="406" t="s">
        <v>231</v>
      </c>
      <c r="J1295" s="346"/>
      <c r="K1295" s="346">
        <v>1</v>
      </c>
      <c r="L1295" s="347">
        <f t="shared" si="196"/>
        <v>0</v>
      </c>
      <c r="M1295" s="348"/>
      <c r="N1295" s="353">
        <f t="shared" si="201"/>
        <v>0</v>
      </c>
      <c r="O1295" s="350">
        <v>0</v>
      </c>
      <c r="P1295" s="350"/>
      <c r="Q1295" s="351">
        <v>1.310350194432534E-4</v>
      </c>
      <c r="R1295" s="352">
        <f t="shared" si="206"/>
        <v>0</v>
      </c>
      <c r="T1295" s="226">
        <f t="shared" si="199"/>
        <v>0</v>
      </c>
      <c r="Y1295" s="199"/>
      <c r="Z1295" s="199"/>
    </row>
    <row r="1296" spans="1:26" s="225" customFormat="1" ht="47.25" hidden="1" customHeight="1" outlineLevel="7" x14ac:dyDescent="0.2">
      <c r="A1296" s="221"/>
      <c r="B1296" s="227"/>
      <c r="C1296" s="248"/>
      <c r="D1296" s="248"/>
      <c r="E1296" s="254"/>
      <c r="F1296" s="265"/>
      <c r="G1296" s="270"/>
      <c r="H1296" s="270"/>
      <c r="I1296" s="406" t="s">
        <v>80</v>
      </c>
      <c r="J1296" s="346"/>
      <c r="K1296" s="346">
        <v>1</v>
      </c>
      <c r="L1296" s="347">
        <f t="shared" si="196"/>
        <v>0</v>
      </c>
      <c r="M1296" s="348"/>
      <c r="N1296" s="353">
        <f t="shared" si="201"/>
        <v>0</v>
      </c>
      <c r="O1296" s="350">
        <v>0</v>
      </c>
      <c r="P1296" s="350"/>
      <c r="Q1296" s="351">
        <v>5.6157865475680026E-5</v>
      </c>
      <c r="R1296" s="352">
        <f t="shared" si="206"/>
        <v>0</v>
      </c>
      <c r="T1296" s="226">
        <f t="shared" si="199"/>
        <v>0</v>
      </c>
      <c r="Y1296" s="199"/>
      <c r="Z1296" s="199"/>
    </row>
    <row r="1297" spans="1:26" s="225" customFormat="1" ht="47.25" hidden="1" customHeight="1" outlineLevel="7" x14ac:dyDescent="0.2">
      <c r="A1297" s="221"/>
      <c r="B1297" s="227"/>
      <c r="C1297" s="248"/>
      <c r="D1297" s="248"/>
      <c r="E1297" s="254"/>
      <c r="F1297" s="265"/>
      <c r="G1297" s="270"/>
      <c r="H1297" s="270"/>
      <c r="I1297" s="406" t="s">
        <v>82</v>
      </c>
      <c r="J1297" s="346"/>
      <c r="K1297" s="346">
        <v>1</v>
      </c>
      <c r="L1297" s="347">
        <f t="shared" ref="L1297:L1360" si="207">M1297*K1297</f>
        <v>0</v>
      </c>
      <c r="M1297" s="348"/>
      <c r="N1297" s="353">
        <f t="shared" si="201"/>
        <v>0</v>
      </c>
      <c r="O1297" s="350">
        <v>0</v>
      </c>
      <c r="P1297" s="350"/>
      <c r="Q1297" s="351">
        <v>5.6157865475680026E-5</v>
      </c>
      <c r="R1297" s="352">
        <f t="shared" si="206"/>
        <v>0</v>
      </c>
      <c r="T1297" s="226">
        <f t="shared" si="199"/>
        <v>0</v>
      </c>
      <c r="Y1297" s="199"/>
      <c r="Z1297" s="199"/>
    </row>
    <row r="1298" spans="1:26" s="225" customFormat="1" ht="47.25" hidden="1" customHeight="1" outlineLevel="7" x14ac:dyDescent="0.2">
      <c r="A1298" s="221"/>
      <c r="B1298" s="227"/>
      <c r="C1298" s="248"/>
      <c r="D1298" s="248"/>
      <c r="E1298" s="254"/>
      <c r="F1298" s="265"/>
      <c r="G1298" s="270"/>
      <c r="H1298" s="270"/>
      <c r="I1298" s="406" t="s">
        <v>293</v>
      </c>
      <c r="J1298" s="346"/>
      <c r="K1298" s="346">
        <v>1</v>
      </c>
      <c r="L1298" s="347">
        <f t="shared" si="207"/>
        <v>0</v>
      </c>
      <c r="M1298" s="348"/>
      <c r="N1298" s="353">
        <f t="shared" si="201"/>
        <v>0</v>
      </c>
      <c r="O1298" s="350">
        <v>0</v>
      </c>
      <c r="P1298" s="350"/>
      <c r="Q1298" s="351">
        <v>7.4877153967573386E-5</v>
      </c>
      <c r="R1298" s="352">
        <f t="shared" si="206"/>
        <v>0</v>
      </c>
      <c r="T1298" s="226">
        <f t="shared" si="199"/>
        <v>0</v>
      </c>
      <c r="Y1298" s="199"/>
      <c r="Z1298" s="199"/>
    </row>
    <row r="1299" spans="1:26" s="225" customFormat="1" ht="47.25" hidden="1" customHeight="1" outlineLevel="7" x14ac:dyDescent="0.2">
      <c r="A1299" s="221"/>
      <c r="B1299" s="227"/>
      <c r="C1299" s="248"/>
      <c r="D1299" s="248"/>
      <c r="E1299" s="254"/>
      <c r="F1299" s="265"/>
      <c r="G1299" s="270"/>
      <c r="H1299" s="270"/>
      <c r="I1299" s="406" t="s">
        <v>294</v>
      </c>
      <c r="J1299" s="346"/>
      <c r="K1299" s="346">
        <v>1</v>
      </c>
      <c r="L1299" s="347">
        <f t="shared" si="207"/>
        <v>0</v>
      </c>
      <c r="M1299" s="348"/>
      <c r="N1299" s="353">
        <f t="shared" si="201"/>
        <v>0</v>
      </c>
      <c r="O1299" s="350">
        <v>0</v>
      </c>
      <c r="P1299" s="350"/>
      <c r="Q1299" s="351">
        <v>1.8719288491893347E-5</v>
      </c>
      <c r="R1299" s="352">
        <f t="shared" si="206"/>
        <v>0</v>
      </c>
      <c r="T1299" s="226">
        <f t="shared" si="199"/>
        <v>0</v>
      </c>
      <c r="Y1299" s="199"/>
      <c r="Z1299" s="199"/>
    </row>
    <row r="1300" spans="1:26" s="225" customFormat="1" ht="47.25" customHeight="1" outlineLevel="5" collapsed="1" x14ac:dyDescent="0.2">
      <c r="A1300" s="221"/>
      <c r="B1300" s="227"/>
      <c r="C1300" s="248"/>
      <c r="D1300" s="248"/>
      <c r="E1300" s="254"/>
      <c r="F1300" s="265"/>
      <c r="G1300" s="270"/>
      <c r="H1300" s="270"/>
      <c r="I1300" s="409" t="s">
        <v>192</v>
      </c>
      <c r="J1300" s="365"/>
      <c r="K1300" s="365"/>
      <c r="L1300" s="366">
        <f t="shared" si="207"/>
        <v>0</v>
      </c>
      <c r="M1300" s="367"/>
      <c r="N1300" s="365">
        <f t="shared" si="201"/>
        <v>0</v>
      </c>
      <c r="O1300" s="378"/>
      <c r="P1300" s="378"/>
      <c r="Q1300" s="369">
        <v>1.4810701054786016E-4</v>
      </c>
      <c r="R1300" s="370">
        <f>SUMPRODUCT(R1301:R1307,Q1301:Q1307)/Q1300</f>
        <v>0</v>
      </c>
      <c r="T1300" s="226">
        <f t="shared" si="199"/>
        <v>0</v>
      </c>
      <c r="Y1300" s="199"/>
      <c r="Z1300" s="199"/>
    </row>
    <row r="1301" spans="1:26" s="225" customFormat="1" ht="47.25" hidden="1" customHeight="1" outlineLevel="7" x14ac:dyDescent="0.2">
      <c r="A1301" s="221"/>
      <c r="B1301" s="227"/>
      <c r="C1301" s="248"/>
      <c r="D1301" s="248"/>
      <c r="E1301" s="254"/>
      <c r="F1301" s="265"/>
      <c r="G1301" s="270"/>
      <c r="H1301" s="270"/>
      <c r="I1301" s="406" t="s">
        <v>291</v>
      </c>
      <c r="J1301" s="346"/>
      <c r="K1301" s="346">
        <v>1</v>
      </c>
      <c r="L1301" s="347">
        <f t="shared" si="207"/>
        <v>0</v>
      </c>
      <c r="M1301" s="348"/>
      <c r="N1301" s="353">
        <f t="shared" si="201"/>
        <v>0</v>
      </c>
      <c r="O1301" s="350">
        <v>0</v>
      </c>
      <c r="P1301" s="350"/>
      <c r="Q1301" s="351">
        <v>7.4053505273930081E-6</v>
      </c>
      <c r="R1301" s="352">
        <f t="shared" ref="R1301:R1307" si="208">O1301/K1301</f>
        <v>0</v>
      </c>
      <c r="T1301" s="226">
        <f t="shared" si="199"/>
        <v>0</v>
      </c>
      <c r="Y1301" s="199"/>
      <c r="Z1301" s="199"/>
    </row>
    <row r="1302" spans="1:26" s="225" customFormat="1" ht="47.25" hidden="1" customHeight="1" outlineLevel="7" x14ac:dyDescent="0.2">
      <c r="A1302" s="221"/>
      <c r="B1302" s="227"/>
      <c r="C1302" s="248"/>
      <c r="D1302" s="248"/>
      <c r="E1302" s="254"/>
      <c r="F1302" s="265"/>
      <c r="G1302" s="270"/>
      <c r="H1302" s="270"/>
      <c r="I1302" s="406" t="s">
        <v>292</v>
      </c>
      <c r="J1302" s="346"/>
      <c r="K1302" s="346">
        <v>1</v>
      </c>
      <c r="L1302" s="347">
        <f t="shared" si="207"/>
        <v>0</v>
      </c>
      <c r="M1302" s="348"/>
      <c r="N1302" s="353">
        <f t="shared" si="201"/>
        <v>0</v>
      </c>
      <c r="O1302" s="350">
        <v>0</v>
      </c>
      <c r="P1302" s="350"/>
      <c r="Q1302" s="351">
        <v>7.4053505273930081E-6</v>
      </c>
      <c r="R1302" s="352">
        <f t="shared" si="208"/>
        <v>0</v>
      </c>
      <c r="T1302" s="226">
        <f t="shared" si="199"/>
        <v>0</v>
      </c>
      <c r="Y1302" s="199"/>
      <c r="Z1302" s="199"/>
    </row>
    <row r="1303" spans="1:26" s="225" customFormat="1" ht="47.25" hidden="1" customHeight="1" outlineLevel="7" x14ac:dyDescent="0.2">
      <c r="A1303" s="221"/>
      <c r="B1303" s="227"/>
      <c r="C1303" s="248"/>
      <c r="D1303" s="248"/>
      <c r="E1303" s="254"/>
      <c r="F1303" s="265"/>
      <c r="G1303" s="270"/>
      <c r="H1303" s="270"/>
      <c r="I1303" s="406" t="s">
        <v>231</v>
      </c>
      <c r="J1303" s="346"/>
      <c r="K1303" s="346">
        <v>1</v>
      </c>
      <c r="L1303" s="347">
        <f t="shared" si="207"/>
        <v>0</v>
      </c>
      <c r="M1303" s="348"/>
      <c r="N1303" s="353">
        <f t="shared" si="201"/>
        <v>0</v>
      </c>
      <c r="O1303" s="350">
        <v>0</v>
      </c>
      <c r="P1303" s="350"/>
      <c r="Q1303" s="351">
        <v>5.1837453691751057E-5</v>
      </c>
      <c r="R1303" s="352">
        <f t="shared" si="208"/>
        <v>0</v>
      </c>
      <c r="T1303" s="226">
        <f t="shared" si="199"/>
        <v>0</v>
      </c>
      <c r="Y1303" s="199"/>
      <c r="Z1303" s="199"/>
    </row>
    <row r="1304" spans="1:26" s="225" customFormat="1" ht="47.25" hidden="1" customHeight="1" outlineLevel="7" x14ac:dyDescent="0.2">
      <c r="A1304" s="221"/>
      <c r="B1304" s="227"/>
      <c r="C1304" s="248"/>
      <c r="D1304" s="248"/>
      <c r="E1304" s="254"/>
      <c r="F1304" s="265"/>
      <c r="G1304" s="270"/>
      <c r="H1304" s="270"/>
      <c r="I1304" s="406" t="s">
        <v>80</v>
      </c>
      <c r="J1304" s="346"/>
      <c r="K1304" s="346">
        <v>1</v>
      </c>
      <c r="L1304" s="347">
        <f t="shared" si="207"/>
        <v>0</v>
      </c>
      <c r="M1304" s="348"/>
      <c r="N1304" s="353">
        <f t="shared" si="201"/>
        <v>0</v>
      </c>
      <c r="O1304" s="350">
        <v>0</v>
      </c>
      <c r="P1304" s="350"/>
      <c r="Q1304" s="351">
        <v>2.2216051582179024E-5</v>
      </c>
      <c r="R1304" s="352">
        <f t="shared" si="208"/>
        <v>0</v>
      </c>
      <c r="T1304" s="226">
        <f t="shared" si="199"/>
        <v>0</v>
      </c>
      <c r="Y1304" s="199"/>
      <c r="Z1304" s="199"/>
    </row>
    <row r="1305" spans="1:26" s="225" customFormat="1" ht="47.25" hidden="1" customHeight="1" outlineLevel="7" x14ac:dyDescent="0.2">
      <c r="A1305" s="221"/>
      <c r="B1305" s="227"/>
      <c r="C1305" s="248"/>
      <c r="D1305" s="248"/>
      <c r="E1305" s="254"/>
      <c r="F1305" s="265"/>
      <c r="G1305" s="270"/>
      <c r="H1305" s="270"/>
      <c r="I1305" s="406" t="s">
        <v>82</v>
      </c>
      <c r="J1305" s="346"/>
      <c r="K1305" s="346">
        <v>1</v>
      </c>
      <c r="L1305" s="347">
        <f t="shared" si="207"/>
        <v>0</v>
      </c>
      <c r="M1305" s="348"/>
      <c r="N1305" s="353">
        <f t="shared" si="201"/>
        <v>0</v>
      </c>
      <c r="O1305" s="350">
        <v>0</v>
      </c>
      <c r="P1305" s="350"/>
      <c r="Q1305" s="351">
        <v>2.2216051582179024E-5</v>
      </c>
      <c r="R1305" s="352">
        <f t="shared" si="208"/>
        <v>0</v>
      </c>
      <c r="T1305" s="226">
        <f t="shared" si="199"/>
        <v>0</v>
      </c>
      <c r="Y1305" s="199"/>
      <c r="Z1305" s="199"/>
    </row>
    <row r="1306" spans="1:26" s="225" customFormat="1" ht="47.25" hidden="1" customHeight="1" outlineLevel="7" x14ac:dyDescent="0.2">
      <c r="A1306" s="221"/>
      <c r="B1306" s="227"/>
      <c r="C1306" s="248"/>
      <c r="D1306" s="248"/>
      <c r="E1306" s="254"/>
      <c r="F1306" s="265"/>
      <c r="G1306" s="270"/>
      <c r="H1306" s="270"/>
      <c r="I1306" s="406" t="s">
        <v>293</v>
      </c>
      <c r="J1306" s="346"/>
      <c r="K1306" s="346">
        <v>1</v>
      </c>
      <c r="L1306" s="347">
        <f t="shared" si="207"/>
        <v>0</v>
      </c>
      <c r="M1306" s="348"/>
      <c r="N1306" s="353">
        <f t="shared" si="201"/>
        <v>0</v>
      </c>
      <c r="O1306" s="350">
        <v>0</v>
      </c>
      <c r="P1306" s="350"/>
      <c r="Q1306" s="351">
        <v>2.9621402109572032E-5</v>
      </c>
      <c r="R1306" s="352">
        <f t="shared" si="208"/>
        <v>0</v>
      </c>
      <c r="T1306" s="226">
        <f t="shared" si="199"/>
        <v>0</v>
      </c>
      <c r="Y1306" s="199"/>
      <c r="Z1306" s="199"/>
    </row>
    <row r="1307" spans="1:26" s="225" customFormat="1" ht="47.25" hidden="1" customHeight="1" outlineLevel="7" x14ac:dyDescent="0.2">
      <c r="A1307" s="221"/>
      <c r="B1307" s="227"/>
      <c r="C1307" s="248"/>
      <c r="D1307" s="248"/>
      <c r="E1307" s="254"/>
      <c r="F1307" s="265"/>
      <c r="G1307" s="270"/>
      <c r="H1307" s="270"/>
      <c r="I1307" s="406" t="s">
        <v>294</v>
      </c>
      <c r="J1307" s="346"/>
      <c r="K1307" s="346">
        <v>1</v>
      </c>
      <c r="L1307" s="347">
        <f t="shared" si="207"/>
        <v>0</v>
      </c>
      <c r="M1307" s="348"/>
      <c r="N1307" s="353">
        <f t="shared" si="201"/>
        <v>0</v>
      </c>
      <c r="O1307" s="350">
        <v>0</v>
      </c>
      <c r="P1307" s="350"/>
      <c r="Q1307" s="351">
        <v>7.4053505273930081E-6</v>
      </c>
      <c r="R1307" s="352">
        <f t="shared" si="208"/>
        <v>0</v>
      </c>
      <c r="T1307" s="226">
        <f t="shared" si="199"/>
        <v>0</v>
      </c>
      <c r="Y1307" s="199"/>
      <c r="Z1307" s="199"/>
    </row>
    <row r="1308" spans="1:26" s="225" customFormat="1" ht="47.25" customHeight="1" outlineLevel="5" collapsed="1" x14ac:dyDescent="0.2">
      <c r="A1308" s="221"/>
      <c r="B1308" s="227"/>
      <c r="C1308" s="248"/>
      <c r="D1308" s="248"/>
      <c r="E1308" s="254"/>
      <c r="F1308" s="265"/>
      <c r="G1308" s="270"/>
      <c r="H1308" s="270"/>
      <c r="I1308" s="409" t="s">
        <v>193</v>
      </c>
      <c r="J1308" s="365"/>
      <c r="K1308" s="365"/>
      <c r="L1308" s="366">
        <f t="shared" si="207"/>
        <v>0</v>
      </c>
      <c r="M1308" s="367"/>
      <c r="N1308" s="365">
        <f t="shared" si="201"/>
        <v>0</v>
      </c>
      <c r="O1308" s="378"/>
      <c r="P1308" s="378"/>
      <c r="Q1308" s="369">
        <v>3.0999141742575387E-4</v>
      </c>
      <c r="R1308" s="370">
        <f>SUMPRODUCT(R1309:R1315,Q1309:Q1315)/Q1308</f>
        <v>0</v>
      </c>
      <c r="T1308" s="226">
        <f t="shared" si="199"/>
        <v>0</v>
      </c>
      <c r="Y1308" s="199"/>
      <c r="Z1308" s="199"/>
    </row>
    <row r="1309" spans="1:26" s="225" customFormat="1" ht="47.25" hidden="1" customHeight="1" outlineLevel="7" x14ac:dyDescent="0.2">
      <c r="A1309" s="221"/>
      <c r="B1309" s="227"/>
      <c r="C1309" s="248"/>
      <c r="D1309" s="248"/>
      <c r="E1309" s="254"/>
      <c r="F1309" s="265"/>
      <c r="G1309" s="270"/>
      <c r="H1309" s="270"/>
      <c r="I1309" s="406" t="s">
        <v>291</v>
      </c>
      <c r="J1309" s="346"/>
      <c r="K1309" s="346">
        <v>1</v>
      </c>
      <c r="L1309" s="347">
        <f t="shared" si="207"/>
        <v>0</v>
      </c>
      <c r="M1309" s="348"/>
      <c r="N1309" s="353">
        <f t="shared" si="201"/>
        <v>0</v>
      </c>
      <c r="O1309" s="350">
        <v>0</v>
      </c>
      <c r="P1309" s="350"/>
      <c r="Q1309" s="351">
        <v>1.5499570871287693E-5</v>
      </c>
      <c r="R1309" s="352">
        <f t="shared" ref="R1309:R1315" si="209">O1309/K1309</f>
        <v>0</v>
      </c>
      <c r="T1309" s="226">
        <f t="shared" si="199"/>
        <v>0</v>
      </c>
      <c r="Y1309" s="199"/>
      <c r="Z1309" s="199"/>
    </row>
    <row r="1310" spans="1:26" s="225" customFormat="1" ht="47.25" hidden="1" customHeight="1" outlineLevel="7" x14ac:dyDescent="0.2">
      <c r="A1310" s="221"/>
      <c r="B1310" s="227"/>
      <c r="C1310" s="248"/>
      <c r="D1310" s="248"/>
      <c r="E1310" s="254"/>
      <c r="F1310" s="265"/>
      <c r="G1310" s="270"/>
      <c r="H1310" s="270"/>
      <c r="I1310" s="406" t="s">
        <v>292</v>
      </c>
      <c r="J1310" s="346"/>
      <c r="K1310" s="346">
        <v>1</v>
      </c>
      <c r="L1310" s="347">
        <f t="shared" si="207"/>
        <v>0</v>
      </c>
      <c r="M1310" s="348"/>
      <c r="N1310" s="353">
        <f t="shared" si="201"/>
        <v>0</v>
      </c>
      <c r="O1310" s="350">
        <v>0</v>
      </c>
      <c r="P1310" s="350"/>
      <c r="Q1310" s="351">
        <v>1.5499570871287693E-5</v>
      </c>
      <c r="R1310" s="352">
        <f t="shared" si="209"/>
        <v>0</v>
      </c>
      <c r="T1310" s="226">
        <f t="shared" si="199"/>
        <v>0</v>
      </c>
      <c r="Y1310" s="199"/>
      <c r="Z1310" s="199"/>
    </row>
    <row r="1311" spans="1:26" s="225" customFormat="1" ht="47.25" hidden="1" customHeight="1" outlineLevel="7" x14ac:dyDescent="0.2">
      <c r="A1311" s="221"/>
      <c r="B1311" s="227"/>
      <c r="C1311" s="248"/>
      <c r="D1311" s="248"/>
      <c r="E1311" s="254"/>
      <c r="F1311" s="265"/>
      <c r="G1311" s="270"/>
      <c r="H1311" s="270"/>
      <c r="I1311" s="406" t="s">
        <v>231</v>
      </c>
      <c r="J1311" s="346"/>
      <c r="K1311" s="346">
        <v>1</v>
      </c>
      <c r="L1311" s="347">
        <f t="shared" si="207"/>
        <v>0</v>
      </c>
      <c r="M1311" s="348"/>
      <c r="N1311" s="353">
        <f t="shared" si="201"/>
        <v>0</v>
      </c>
      <c r="O1311" s="350">
        <v>0</v>
      </c>
      <c r="P1311" s="350"/>
      <c r="Q1311" s="351">
        <v>1.0849699609901385E-4</v>
      </c>
      <c r="R1311" s="352">
        <f t="shared" si="209"/>
        <v>0</v>
      </c>
      <c r="T1311" s="226">
        <f t="shared" si="199"/>
        <v>0</v>
      </c>
      <c r="Y1311" s="199"/>
      <c r="Z1311" s="199"/>
    </row>
    <row r="1312" spans="1:26" s="225" customFormat="1" ht="47.25" hidden="1" customHeight="1" outlineLevel="7" x14ac:dyDescent="0.2">
      <c r="A1312" s="221"/>
      <c r="B1312" s="227"/>
      <c r="C1312" s="248"/>
      <c r="D1312" s="248"/>
      <c r="E1312" s="254"/>
      <c r="F1312" s="265"/>
      <c r="G1312" s="270"/>
      <c r="H1312" s="270"/>
      <c r="I1312" s="406" t="s">
        <v>80</v>
      </c>
      <c r="J1312" s="346"/>
      <c r="K1312" s="346">
        <v>1</v>
      </c>
      <c r="L1312" s="347">
        <f t="shared" si="207"/>
        <v>0</v>
      </c>
      <c r="M1312" s="348"/>
      <c r="N1312" s="353">
        <f t="shared" si="201"/>
        <v>0</v>
      </c>
      <c r="O1312" s="350">
        <v>0</v>
      </c>
      <c r="P1312" s="350"/>
      <c r="Q1312" s="351">
        <v>4.6498712613863082E-5</v>
      </c>
      <c r="R1312" s="352">
        <f t="shared" si="209"/>
        <v>0</v>
      </c>
      <c r="T1312" s="226">
        <f t="shared" si="199"/>
        <v>0</v>
      </c>
      <c r="Y1312" s="199"/>
      <c r="Z1312" s="199"/>
    </row>
    <row r="1313" spans="1:26" s="225" customFormat="1" ht="47.25" hidden="1" customHeight="1" outlineLevel="7" x14ac:dyDescent="0.2">
      <c r="A1313" s="221"/>
      <c r="B1313" s="227"/>
      <c r="C1313" s="248"/>
      <c r="D1313" s="248"/>
      <c r="E1313" s="254"/>
      <c r="F1313" s="265"/>
      <c r="G1313" s="270"/>
      <c r="H1313" s="270"/>
      <c r="I1313" s="406" t="s">
        <v>82</v>
      </c>
      <c r="J1313" s="346"/>
      <c r="K1313" s="346">
        <v>1</v>
      </c>
      <c r="L1313" s="347">
        <f t="shared" si="207"/>
        <v>0</v>
      </c>
      <c r="M1313" s="348"/>
      <c r="N1313" s="353">
        <f t="shared" si="201"/>
        <v>0</v>
      </c>
      <c r="O1313" s="350">
        <v>0</v>
      </c>
      <c r="P1313" s="350"/>
      <c r="Q1313" s="351">
        <v>4.6498712613863082E-5</v>
      </c>
      <c r="R1313" s="352">
        <f t="shared" si="209"/>
        <v>0</v>
      </c>
      <c r="T1313" s="226">
        <f t="shared" si="199"/>
        <v>0</v>
      </c>
      <c r="Y1313" s="199"/>
      <c r="Z1313" s="199"/>
    </row>
    <row r="1314" spans="1:26" s="225" customFormat="1" ht="47.25" hidden="1" customHeight="1" outlineLevel="7" x14ac:dyDescent="0.2">
      <c r="A1314" s="221"/>
      <c r="B1314" s="227"/>
      <c r="C1314" s="248"/>
      <c r="D1314" s="248"/>
      <c r="E1314" s="254"/>
      <c r="F1314" s="265"/>
      <c r="G1314" s="270"/>
      <c r="H1314" s="270"/>
      <c r="I1314" s="406" t="s">
        <v>293</v>
      </c>
      <c r="J1314" s="346"/>
      <c r="K1314" s="346">
        <v>1</v>
      </c>
      <c r="L1314" s="347">
        <f t="shared" si="207"/>
        <v>0</v>
      </c>
      <c r="M1314" s="348"/>
      <c r="N1314" s="353">
        <f t="shared" si="201"/>
        <v>0</v>
      </c>
      <c r="O1314" s="350">
        <v>0</v>
      </c>
      <c r="P1314" s="350"/>
      <c r="Q1314" s="351">
        <v>6.1998283485150771E-5</v>
      </c>
      <c r="R1314" s="352">
        <f t="shared" si="209"/>
        <v>0</v>
      </c>
      <c r="T1314" s="226">
        <f t="shared" ref="T1314:T1377" si="210">S1314-O1314</f>
        <v>0</v>
      </c>
      <c r="Y1314" s="199"/>
      <c r="Z1314" s="199"/>
    </row>
    <row r="1315" spans="1:26" s="225" customFormat="1" ht="47.25" hidden="1" customHeight="1" outlineLevel="7" x14ac:dyDescent="0.2">
      <c r="A1315" s="221"/>
      <c r="B1315" s="227"/>
      <c r="C1315" s="248"/>
      <c r="D1315" s="248"/>
      <c r="E1315" s="254"/>
      <c r="F1315" s="265"/>
      <c r="G1315" s="270"/>
      <c r="H1315" s="270"/>
      <c r="I1315" s="406" t="s">
        <v>294</v>
      </c>
      <c r="J1315" s="346"/>
      <c r="K1315" s="346">
        <v>1</v>
      </c>
      <c r="L1315" s="347">
        <f t="shared" si="207"/>
        <v>0</v>
      </c>
      <c r="M1315" s="348"/>
      <c r="N1315" s="353">
        <f t="shared" si="201"/>
        <v>0</v>
      </c>
      <c r="O1315" s="350">
        <v>0</v>
      </c>
      <c r="P1315" s="350"/>
      <c r="Q1315" s="351">
        <v>1.5499570871287693E-5</v>
      </c>
      <c r="R1315" s="352">
        <f t="shared" si="209"/>
        <v>0</v>
      </c>
      <c r="T1315" s="226">
        <f t="shared" si="210"/>
        <v>0</v>
      </c>
      <c r="Y1315" s="199"/>
      <c r="Z1315" s="199"/>
    </row>
    <row r="1316" spans="1:26" s="225" customFormat="1" ht="47.25" customHeight="1" outlineLevel="5" collapsed="1" x14ac:dyDescent="0.2">
      <c r="A1316" s="221"/>
      <c r="B1316" s="227"/>
      <c r="C1316" s="248"/>
      <c r="D1316" s="248"/>
      <c r="E1316" s="254"/>
      <c r="F1316" s="265"/>
      <c r="G1316" s="270"/>
      <c r="H1316" s="270"/>
      <c r="I1316" s="409" t="s">
        <v>194</v>
      </c>
      <c r="J1316" s="365"/>
      <c r="K1316" s="365"/>
      <c r="L1316" s="366">
        <f t="shared" si="207"/>
        <v>0</v>
      </c>
      <c r="M1316" s="367"/>
      <c r="N1316" s="365">
        <f t="shared" si="201"/>
        <v>0</v>
      </c>
      <c r="O1316" s="378"/>
      <c r="P1316" s="378"/>
      <c r="Q1316" s="369">
        <v>2.0366585879179962E-4</v>
      </c>
      <c r="R1316" s="370">
        <f>SUMPRODUCT(R1317:R1323,Q1317:Q1323)/Q1316</f>
        <v>0</v>
      </c>
      <c r="T1316" s="226">
        <f t="shared" si="210"/>
        <v>0</v>
      </c>
      <c r="Y1316" s="199"/>
      <c r="Z1316" s="199"/>
    </row>
    <row r="1317" spans="1:26" s="225" customFormat="1" ht="47.25" hidden="1" customHeight="1" outlineLevel="7" x14ac:dyDescent="0.2">
      <c r="A1317" s="221"/>
      <c r="B1317" s="227"/>
      <c r="C1317" s="248"/>
      <c r="D1317" s="248"/>
      <c r="E1317" s="254"/>
      <c r="F1317" s="265"/>
      <c r="G1317" s="270"/>
      <c r="H1317" s="270"/>
      <c r="I1317" s="406" t="s">
        <v>291</v>
      </c>
      <c r="J1317" s="346"/>
      <c r="K1317" s="346">
        <v>1</v>
      </c>
      <c r="L1317" s="347">
        <f t="shared" si="207"/>
        <v>0</v>
      </c>
      <c r="M1317" s="348"/>
      <c r="N1317" s="353">
        <f t="shared" si="201"/>
        <v>0</v>
      </c>
      <c r="O1317" s="350">
        <v>0</v>
      </c>
      <c r="P1317" s="350"/>
      <c r="Q1317" s="351">
        <v>1.0183292939589982E-5</v>
      </c>
      <c r="R1317" s="352">
        <f t="shared" ref="R1317:R1323" si="211">O1317/K1317</f>
        <v>0</v>
      </c>
      <c r="T1317" s="226">
        <f t="shared" si="210"/>
        <v>0</v>
      </c>
      <c r="Y1317" s="199"/>
      <c r="Z1317" s="199"/>
    </row>
    <row r="1318" spans="1:26" s="225" customFormat="1" ht="47.25" hidden="1" customHeight="1" outlineLevel="7" x14ac:dyDescent="0.2">
      <c r="A1318" s="221"/>
      <c r="B1318" s="227"/>
      <c r="C1318" s="248"/>
      <c r="D1318" s="248"/>
      <c r="E1318" s="254"/>
      <c r="F1318" s="265"/>
      <c r="G1318" s="270"/>
      <c r="H1318" s="270"/>
      <c r="I1318" s="406" t="s">
        <v>292</v>
      </c>
      <c r="J1318" s="346"/>
      <c r="K1318" s="346">
        <v>1</v>
      </c>
      <c r="L1318" s="347">
        <f t="shared" si="207"/>
        <v>0</v>
      </c>
      <c r="M1318" s="348"/>
      <c r="N1318" s="353">
        <f t="shared" ref="N1318:N1381" si="212">O1318-L1318</f>
        <v>0</v>
      </c>
      <c r="O1318" s="350">
        <v>0</v>
      </c>
      <c r="P1318" s="350"/>
      <c r="Q1318" s="351">
        <v>1.0183292939589982E-5</v>
      </c>
      <c r="R1318" s="352">
        <f t="shared" si="211"/>
        <v>0</v>
      </c>
      <c r="T1318" s="226">
        <f t="shared" si="210"/>
        <v>0</v>
      </c>
      <c r="Y1318" s="199"/>
      <c r="Z1318" s="199"/>
    </row>
    <row r="1319" spans="1:26" s="225" customFormat="1" ht="47.25" hidden="1" customHeight="1" outlineLevel="7" x14ac:dyDescent="0.2">
      <c r="A1319" s="221"/>
      <c r="B1319" s="227"/>
      <c r="C1319" s="248"/>
      <c r="D1319" s="248"/>
      <c r="E1319" s="254"/>
      <c r="F1319" s="265"/>
      <c r="G1319" s="270"/>
      <c r="H1319" s="270"/>
      <c r="I1319" s="406" t="s">
        <v>231</v>
      </c>
      <c r="J1319" s="346"/>
      <c r="K1319" s="346">
        <v>1</v>
      </c>
      <c r="L1319" s="347">
        <f t="shared" si="207"/>
        <v>0</v>
      </c>
      <c r="M1319" s="348"/>
      <c r="N1319" s="353">
        <f t="shared" si="212"/>
        <v>0</v>
      </c>
      <c r="O1319" s="350">
        <v>0</v>
      </c>
      <c r="P1319" s="350"/>
      <c r="Q1319" s="351">
        <v>7.1283050577129861E-5</v>
      </c>
      <c r="R1319" s="352">
        <f t="shared" si="211"/>
        <v>0</v>
      </c>
      <c r="T1319" s="226">
        <f t="shared" si="210"/>
        <v>0</v>
      </c>
      <c r="Y1319" s="199"/>
      <c r="Z1319" s="199"/>
    </row>
    <row r="1320" spans="1:26" s="225" customFormat="1" ht="47.25" hidden="1" customHeight="1" outlineLevel="7" x14ac:dyDescent="0.2">
      <c r="A1320" s="221"/>
      <c r="B1320" s="227"/>
      <c r="C1320" s="248"/>
      <c r="D1320" s="248"/>
      <c r="E1320" s="254"/>
      <c r="F1320" s="265"/>
      <c r="G1320" s="270"/>
      <c r="H1320" s="270"/>
      <c r="I1320" s="406" t="s">
        <v>80</v>
      </c>
      <c r="J1320" s="346"/>
      <c r="K1320" s="346">
        <v>1</v>
      </c>
      <c r="L1320" s="347">
        <f t="shared" si="207"/>
        <v>0</v>
      </c>
      <c r="M1320" s="348"/>
      <c r="N1320" s="353">
        <f t="shared" si="212"/>
        <v>0</v>
      </c>
      <c r="O1320" s="350">
        <v>0</v>
      </c>
      <c r="P1320" s="350"/>
      <c r="Q1320" s="351">
        <v>3.0549878818769941E-5</v>
      </c>
      <c r="R1320" s="352">
        <f t="shared" si="211"/>
        <v>0</v>
      </c>
      <c r="T1320" s="226">
        <f t="shared" si="210"/>
        <v>0</v>
      </c>
      <c r="Y1320" s="199"/>
      <c r="Z1320" s="199"/>
    </row>
    <row r="1321" spans="1:26" s="225" customFormat="1" ht="47.25" hidden="1" customHeight="1" outlineLevel="7" x14ac:dyDescent="0.2">
      <c r="A1321" s="221"/>
      <c r="B1321" s="227"/>
      <c r="C1321" s="248"/>
      <c r="D1321" s="248"/>
      <c r="E1321" s="254"/>
      <c r="F1321" s="265"/>
      <c r="G1321" s="270"/>
      <c r="H1321" s="270"/>
      <c r="I1321" s="406" t="s">
        <v>82</v>
      </c>
      <c r="J1321" s="346"/>
      <c r="K1321" s="346">
        <v>1</v>
      </c>
      <c r="L1321" s="347">
        <f t="shared" si="207"/>
        <v>0</v>
      </c>
      <c r="M1321" s="348"/>
      <c r="N1321" s="353">
        <f t="shared" si="212"/>
        <v>0</v>
      </c>
      <c r="O1321" s="350">
        <v>0</v>
      </c>
      <c r="P1321" s="350"/>
      <c r="Q1321" s="351">
        <v>3.0549878818769941E-5</v>
      </c>
      <c r="R1321" s="352">
        <f t="shared" si="211"/>
        <v>0</v>
      </c>
      <c r="T1321" s="226">
        <f t="shared" si="210"/>
        <v>0</v>
      </c>
      <c r="Y1321" s="199"/>
      <c r="Z1321" s="199"/>
    </row>
    <row r="1322" spans="1:26" s="225" customFormat="1" ht="47.25" hidden="1" customHeight="1" outlineLevel="7" x14ac:dyDescent="0.2">
      <c r="A1322" s="221"/>
      <c r="B1322" s="227"/>
      <c r="C1322" s="248"/>
      <c r="D1322" s="248"/>
      <c r="E1322" s="254"/>
      <c r="F1322" s="265"/>
      <c r="G1322" s="270"/>
      <c r="H1322" s="270"/>
      <c r="I1322" s="406" t="s">
        <v>293</v>
      </c>
      <c r="J1322" s="346"/>
      <c r="K1322" s="346">
        <v>1</v>
      </c>
      <c r="L1322" s="347">
        <f t="shared" si="207"/>
        <v>0</v>
      </c>
      <c r="M1322" s="348"/>
      <c r="N1322" s="353">
        <f t="shared" si="212"/>
        <v>0</v>
      </c>
      <c r="O1322" s="350">
        <v>0</v>
      </c>
      <c r="P1322" s="350"/>
      <c r="Q1322" s="351">
        <v>4.0733171758359926E-5</v>
      </c>
      <c r="R1322" s="352">
        <f t="shared" si="211"/>
        <v>0</v>
      </c>
      <c r="T1322" s="226">
        <f t="shared" si="210"/>
        <v>0</v>
      </c>
      <c r="Y1322" s="199"/>
      <c r="Z1322" s="199"/>
    </row>
    <row r="1323" spans="1:26" s="225" customFormat="1" ht="47.25" hidden="1" customHeight="1" outlineLevel="7" x14ac:dyDescent="0.2">
      <c r="A1323" s="221"/>
      <c r="B1323" s="227"/>
      <c r="C1323" s="248"/>
      <c r="D1323" s="248"/>
      <c r="E1323" s="254"/>
      <c r="F1323" s="265"/>
      <c r="G1323" s="270"/>
      <c r="H1323" s="270"/>
      <c r="I1323" s="406" t="s">
        <v>294</v>
      </c>
      <c r="J1323" s="346"/>
      <c r="K1323" s="346">
        <v>1</v>
      </c>
      <c r="L1323" s="347">
        <f t="shared" si="207"/>
        <v>0</v>
      </c>
      <c r="M1323" s="348"/>
      <c r="N1323" s="353">
        <f t="shared" si="212"/>
        <v>0</v>
      </c>
      <c r="O1323" s="350">
        <v>0</v>
      </c>
      <c r="P1323" s="350"/>
      <c r="Q1323" s="351">
        <v>1.0183292939589982E-5</v>
      </c>
      <c r="R1323" s="352">
        <f t="shared" si="211"/>
        <v>0</v>
      </c>
      <c r="T1323" s="226">
        <f t="shared" si="210"/>
        <v>0</v>
      </c>
      <c r="Y1323" s="199"/>
      <c r="Z1323" s="199"/>
    </row>
    <row r="1324" spans="1:26" s="225" customFormat="1" ht="47.25" customHeight="1" outlineLevel="5" collapsed="1" x14ac:dyDescent="0.2">
      <c r="A1324" s="221"/>
      <c r="B1324" s="227"/>
      <c r="C1324" s="248"/>
      <c r="D1324" s="248"/>
      <c r="E1324" s="254"/>
      <c r="F1324" s="265"/>
      <c r="G1324" s="270"/>
      <c r="H1324" s="270"/>
      <c r="I1324" s="409" t="s">
        <v>195</v>
      </c>
      <c r="J1324" s="365"/>
      <c r="K1324" s="365"/>
      <c r="L1324" s="366">
        <f t="shared" si="207"/>
        <v>0</v>
      </c>
      <c r="M1324" s="367"/>
      <c r="N1324" s="365">
        <f t="shared" si="212"/>
        <v>0</v>
      </c>
      <c r="O1324" s="378"/>
      <c r="P1324" s="378"/>
      <c r="Q1324" s="369">
        <v>1.0482801555460272E-4</v>
      </c>
      <c r="R1324" s="370">
        <f>SUMPRODUCT(R1325:R1331,Q1325:Q1331)/Q1324</f>
        <v>0</v>
      </c>
      <c r="T1324" s="226">
        <f t="shared" si="210"/>
        <v>0</v>
      </c>
      <c r="Y1324" s="199"/>
      <c r="Z1324" s="199"/>
    </row>
    <row r="1325" spans="1:26" s="225" customFormat="1" ht="47.25" hidden="1" customHeight="1" outlineLevel="7" x14ac:dyDescent="0.2">
      <c r="A1325" s="221"/>
      <c r="B1325" s="227"/>
      <c r="C1325" s="248"/>
      <c r="D1325" s="248"/>
      <c r="E1325" s="254"/>
      <c r="F1325" s="265"/>
      <c r="G1325" s="270"/>
      <c r="H1325" s="270"/>
      <c r="I1325" s="406" t="s">
        <v>291</v>
      </c>
      <c r="J1325" s="346"/>
      <c r="K1325" s="346">
        <v>1</v>
      </c>
      <c r="L1325" s="347">
        <f t="shared" si="207"/>
        <v>0</v>
      </c>
      <c r="M1325" s="348"/>
      <c r="N1325" s="353">
        <f t="shared" si="212"/>
        <v>0</v>
      </c>
      <c r="O1325" s="350">
        <v>0</v>
      </c>
      <c r="P1325" s="350"/>
      <c r="Q1325" s="351">
        <v>5.2414007777301366E-6</v>
      </c>
      <c r="R1325" s="352">
        <f t="shared" ref="R1325:R1331" si="213">O1325/K1325</f>
        <v>0</v>
      </c>
      <c r="T1325" s="226">
        <f t="shared" si="210"/>
        <v>0</v>
      </c>
      <c r="Y1325" s="199"/>
      <c r="Z1325" s="199"/>
    </row>
    <row r="1326" spans="1:26" s="225" customFormat="1" ht="47.25" hidden="1" customHeight="1" outlineLevel="7" x14ac:dyDescent="0.2">
      <c r="A1326" s="221"/>
      <c r="B1326" s="227"/>
      <c r="C1326" s="248"/>
      <c r="D1326" s="248"/>
      <c r="E1326" s="254"/>
      <c r="F1326" s="265"/>
      <c r="G1326" s="270"/>
      <c r="H1326" s="270"/>
      <c r="I1326" s="406" t="s">
        <v>292</v>
      </c>
      <c r="J1326" s="346"/>
      <c r="K1326" s="346">
        <v>1</v>
      </c>
      <c r="L1326" s="347">
        <f t="shared" si="207"/>
        <v>0</v>
      </c>
      <c r="M1326" s="348"/>
      <c r="N1326" s="353">
        <f t="shared" si="212"/>
        <v>0</v>
      </c>
      <c r="O1326" s="350">
        <v>0</v>
      </c>
      <c r="P1326" s="350"/>
      <c r="Q1326" s="351">
        <v>5.2414007777301366E-6</v>
      </c>
      <c r="R1326" s="352">
        <f t="shared" si="213"/>
        <v>0</v>
      </c>
      <c r="T1326" s="226">
        <f t="shared" si="210"/>
        <v>0</v>
      </c>
      <c r="Y1326" s="199"/>
      <c r="Z1326" s="199"/>
    </row>
    <row r="1327" spans="1:26" s="225" customFormat="1" ht="47.25" hidden="1" customHeight="1" outlineLevel="7" x14ac:dyDescent="0.2">
      <c r="A1327" s="221"/>
      <c r="B1327" s="227"/>
      <c r="C1327" s="248"/>
      <c r="D1327" s="248"/>
      <c r="E1327" s="254"/>
      <c r="F1327" s="265"/>
      <c r="G1327" s="270"/>
      <c r="H1327" s="270"/>
      <c r="I1327" s="406" t="s">
        <v>231</v>
      </c>
      <c r="J1327" s="346"/>
      <c r="K1327" s="346">
        <v>1</v>
      </c>
      <c r="L1327" s="347">
        <f t="shared" si="207"/>
        <v>0</v>
      </c>
      <c r="M1327" s="348"/>
      <c r="N1327" s="353">
        <f t="shared" si="212"/>
        <v>0</v>
      </c>
      <c r="O1327" s="350">
        <v>0</v>
      </c>
      <c r="P1327" s="350"/>
      <c r="Q1327" s="351">
        <v>3.6689805444110951E-5</v>
      </c>
      <c r="R1327" s="352">
        <f t="shared" si="213"/>
        <v>0</v>
      </c>
      <c r="T1327" s="226">
        <f t="shared" si="210"/>
        <v>0</v>
      </c>
      <c r="Y1327" s="199"/>
      <c r="Z1327" s="199"/>
    </row>
    <row r="1328" spans="1:26" s="225" customFormat="1" ht="47.25" hidden="1" customHeight="1" outlineLevel="7" x14ac:dyDescent="0.2">
      <c r="A1328" s="221"/>
      <c r="B1328" s="227"/>
      <c r="C1328" s="248"/>
      <c r="D1328" s="248"/>
      <c r="E1328" s="254"/>
      <c r="F1328" s="265"/>
      <c r="G1328" s="270"/>
      <c r="H1328" s="270"/>
      <c r="I1328" s="406" t="s">
        <v>80</v>
      </c>
      <c r="J1328" s="346"/>
      <c r="K1328" s="346">
        <v>1</v>
      </c>
      <c r="L1328" s="347">
        <f t="shared" si="207"/>
        <v>0</v>
      </c>
      <c r="M1328" s="348"/>
      <c r="N1328" s="353">
        <f t="shared" si="212"/>
        <v>0</v>
      </c>
      <c r="O1328" s="350">
        <v>0</v>
      </c>
      <c r="P1328" s="350"/>
      <c r="Q1328" s="351">
        <v>1.5724202333190408E-5</v>
      </c>
      <c r="R1328" s="352">
        <f t="shared" si="213"/>
        <v>0</v>
      </c>
      <c r="T1328" s="226">
        <f t="shared" si="210"/>
        <v>0</v>
      </c>
      <c r="Y1328" s="199"/>
      <c r="Z1328" s="199"/>
    </row>
    <row r="1329" spans="1:26" s="225" customFormat="1" ht="47.25" hidden="1" customHeight="1" outlineLevel="7" x14ac:dyDescent="0.2">
      <c r="A1329" s="221"/>
      <c r="B1329" s="227"/>
      <c r="C1329" s="248"/>
      <c r="D1329" s="248"/>
      <c r="E1329" s="254"/>
      <c r="F1329" s="265"/>
      <c r="G1329" s="270"/>
      <c r="H1329" s="270"/>
      <c r="I1329" s="406" t="s">
        <v>82</v>
      </c>
      <c r="J1329" s="346"/>
      <c r="K1329" s="346">
        <v>1</v>
      </c>
      <c r="L1329" s="347">
        <f t="shared" si="207"/>
        <v>0</v>
      </c>
      <c r="M1329" s="348"/>
      <c r="N1329" s="353">
        <f t="shared" si="212"/>
        <v>0</v>
      </c>
      <c r="O1329" s="350">
        <v>0</v>
      </c>
      <c r="P1329" s="350"/>
      <c r="Q1329" s="351">
        <v>1.5724202333190408E-5</v>
      </c>
      <c r="R1329" s="352">
        <f t="shared" si="213"/>
        <v>0</v>
      </c>
      <c r="T1329" s="226">
        <f t="shared" si="210"/>
        <v>0</v>
      </c>
      <c r="Y1329" s="199"/>
      <c r="Z1329" s="199"/>
    </row>
    <row r="1330" spans="1:26" s="225" customFormat="1" ht="47.25" hidden="1" customHeight="1" outlineLevel="7" x14ac:dyDescent="0.2">
      <c r="A1330" s="221"/>
      <c r="B1330" s="227"/>
      <c r="C1330" s="248"/>
      <c r="D1330" s="248"/>
      <c r="E1330" s="254"/>
      <c r="F1330" s="265"/>
      <c r="G1330" s="270"/>
      <c r="H1330" s="270"/>
      <c r="I1330" s="406" t="s">
        <v>293</v>
      </c>
      <c r="J1330" s="346"/>
      <c r="K1330" s="346">
        <v>1</v>
      </c>
      <c r="L1330" s="347">
        <f t="shared" si="207"/>
        <v>0</v>
      </c>
      <c r="M1330" s="348"/>
      <c r="N1330" s="353">
        <f t="shared" si="212"/>
        <v>0</v>
      </c>
      <c r="O1330" s="350">
        <v>0</v>
      </c>
      <c r="P1330" s="350"/>
      <c r="Q1330" s="351">
        <v>2.0965603110920546E-5</v>
      </c>
      <c r="R1330" s="352">
        <f t="shared" si="213"/>
        <v>0</v>
      </c>
      <c r="T1330" s="226">
        <f t="shared" si="210"/>
        <v>0</v>
      </c>
      <c r="Y1330" s="199"/>
      <c r="Z1330" s="199"/>
    </row>
    <row r="1331" spans="1:26" s="225" customFormat="1" ht="47.25" hidden="1" customHeight="1" outlineLevel="7" x14ac:dyDescent="0.2">
      <c r="A1331" s="221"/>
      <c r="B1331" s="227"/>
      <c r="C1331" s="248"/>
      <c r="D1331" s="248"/>
      <c r="E1331" s="254"/>
      <c r="F1331" s="265"/>
      <c r="G1331" s="270"/>
      <c r="H1331" s="270"/>
      <c r="I1331" s="406" t="s">
        <v>294</v>
      </c>
      <c r="J1331" s="346"/>
      <c r="K1331" s="346">
        <v>1</v>
      </c>
      <c r="L1331" s="347">
        <f t="shared" si="207"/>
        <v>0</v>
      </c>
      <c r="M1331" s="348"/>
      <c r="N1331" s="353">
        <f t="shared" si="212"/>
        <v>0</v>
      </c>
      <c r="O1331" s="350">
        <v>0</v>
      </c>
      <c r="P1331" s="350"/>
      <c r="Q1331" s="351">
        <v>5.2414007777301366E-6</v>
      </c>
      <c r="R1331" s="352">
        <f t="shared" si="213"/>
        <v>0</v>
      </c>
      <c r="T1331" s="226">
        <f t="shared" si="210"/>
        <v>0</v>
      </c>
      <c r="Y1331" s="199"/>
      <c r="Z1331" s="199"/>
    </row>
    <row r="1332" spans="1:26" s="225" customFormat="1" ht="47.25" customHeight="1" outlineLevel="4" collapsed="1" x14ac:dyDescent="0.2">
      <c r="A1332" s="221"/>
      <c r="B1332" s="227"/>
      <c r="C1332" s="248"/>
      <c r="D1332" s="248"/>
      <c r="E1332" s="254"/>
      <c r="F1332" s="265"/>
      <c r="G1332" s="265"/>
      <c r="H1332" s="265"/>
      <c r="I1332" s="408" t="s">
        <v>137</v>
      </c>
      <c r="J1332" s="359"/>
      <c r="K1332" s="359"/>
      <c r="L1332" s="360">
        <f t="shared" si="207"/>
        <v>0</v>
      </c>
      <c r="M1332" s="361"/>
      <c r="N1332" s="359">
        <f t="shared" si="212"/>
        <v>0</v>
      </c>
      <c r="O1332" s="374"/>
      <c r="P1332" s="374"/>
      <c r="Q1332" s="363">
        <v>7.6633312262756229E-2</v>
      </c>
      <c r="R1332" s="364">
        <f>(R1333*$Q$1333+R1341*$Q$1341+R1349*$Q$1349+R1357*$Q$1357+R1365*$Q$1365+R1373*$Q$1373+R1381*$Q$1381+R1389*$Q$1389+R1397*$Q$1397+R1405*$Q$1405+R1413*$Q$1413+R1421*$Q$1421+R1429*$Q$1429+R1437*$Q$1437+R1445*$Q$1445+R1453*$Q$1453+R1461*$Q$1461+R1469*$Q$1469+R1477*$Q$1477+R1485*$Q$1485+R1493*$Q$1493+R1501*$Q$1501+R1509*$Q$1509+R1517*$Q$1517+R1525*$Q$1525)/$Q$1332</f>
        <v>0</v>
      </c>
      <c r="T1332" s="226">
        <f t="shared" si="210"/>
        <v>0</v>
      </c>
      <c r="Y1332" s="199"/>
      <c r="Z1332" s="199"/>
    </row>
    <row r="1333" spans="1:26" s="225" customFormat="1" ht="47.25" hidden="1" customHeight="1" outlineLevel="5" x14ac:dyDescent="0.2">
      <c r="A1333" s="221"/>
      <c r="B1333" s="227"/>
      <c r="C1333" s="248"/>
      <c r="D1333" s="248"/>
      <c r="E1333" s="254"/>
      <c r="F1333" s="265"/>
      <c r="G1333" s="270"/>
      <c r="H1333" s="270"/>
      <c r="I1333" s="409" t="s">
        <v>196</v>
      </c>
      <c r="J1333" s="365"/>
      <c r="K1333" s="365"/>
      <c r="L1333" s="366">
        <f t="shared" si="207"/>
        <v>0</v>
      </c>
      <c r="M1333" s="367">
        <v>0</v>
      </c>
      <c r="N1333" s="365">
        <f t="shared" si="212"/>
        <v>0</v>
      </c>
      <c r="O1333" s="378"/>
      <c r="P1333" s="378"/>
      <c r="Q1333" s="369">
        <v>2.677051065791352E-2</v>
      </c>
      <c r="R1333" s="370">
        <f>SUMPRODUCT(R1334:R1340,Q1334:Q1340)/Q1333</f>
        <v>0</v>
      </c>
      <c r="T1333" s="226">
        <f t="shared" si="210"/>
        <v>0</v>
      </c>
      <c r="Y1333" s="199"/>
      <c r="Z1333" s="199"/>
    </row>
    <row r="1334" spans="1:26" s="225" customFormat="1" ht="47.25" hidden="1" customHeight="1" outlineLevel="7" x14ac:dyDescent="0.2">
      <c r="A1334" s="221"/>
      <c r="B1334" s="227"/>
      <c r="C1334" s="248"/>
      <c r="D1334" s="248"/>
      <c r="E1334" s="254"/>
      <c r="F1334" s="265"/>
      <c r="G1334" s="270"/>
      <c r="H1334" s="270"/>
      <c r="I1334" s="406" t="s">
        <v>291</v>
      </c>
      <c r="J1334" s="346"/>
      <c r="K1334" s="346">
        <v>1</v>
      </c>
      <c r="L1334" s="347">
        <f t="shared" si="207"/>
        <v>0</v>
      </c>
      <c r="M1334" s="348"/>
      <c r="N1334" s="353">
        <f t="shared" si="212"/>
        <v>0</v>
      </c>
      <c r="O1334" s="350">
        <v>0</v>
      </c>
      <c r="P1334" s="350"/>
      <c r="Q1334" s="351">
        <v>1.3385255328956761E-3</v>
      </c>
      <c r="R1334" s="352">
        <f t="shared" ref="R1334:R1340" si="214">O1334/K1334</f>
        <v>0</v>
      </c>
      <c r="T1334" s="226">
        <f t="shared" si="210"/>
        <v>0</v>
      </c>
      <c r="Y1334" s="199"/>
      <c r="Z1334" s="199"/>
    </row>
    <row r="1335" spans="1:26" s="225" customFormat="1" ht="47.25" hidden="1" customHeight="1" outlineLevel="7" x14ac:dyDescent="0.2">
      <c r="A1335" s="221"/>
      <c r="B1335" s="227"/>
      <c r="C1335" s="248"/>
      <c r="D1335" s="248"/>
      <c r="E1335" s="254"/>
      <c r="F1335" s="265"/>
      <c r="G1335" s="270"/>
      <c r="H1335" s="270"/>
      <c r="I1335" s="406" t="s">
        <v>292</v>
      </c>
      <c r="J1335" s="346"/>
      <c r="K1335" s="346">
        <v>1</v>
      </c>
      <c r="L1335" s="347">
        <f t="shared" si="207"/>
        <v>0</v>
      </c>
      <c r="M1335" s="348"/>
      <c r="N1335" s="353">
        <f t="shared" si="212"/>
        <v>0</v>
      </c>
      <c r="O1335" s="350">
        <v>0</v>
      </c>
      <c r="P1335" s="350"/>
      <c r="Q1335" s="351">
        <v>1.3385255328956761E-3</v>
      </c>
      <c r="R1335" s="352">
        <f t="shared" si="214"/>
        <v>0</v>
      </c>
      <c r="T1335" s="226">
        <f t="shared" si="210"/>
        <v>0</v>
      </c>
      <c r="Y1335" s="199"/>
      <c r="Z1335" s="199"/>
    </row>
    <row r="1336" spans="1:26" s="225" customFormat="1" ht="47.25" hidden="1" customHeight="1" outlineLevel="7" x14ac:dyDescent="0.2">
      <c r="A1336" s="221"/>
      <c r="B1336" s="227"/>
      <c r="C1336" s="248"/>
      <c r="D1336" s="248"/>
      <c r="E1336" s="254"/>
      <c r="F1336" s="265"/>
      <c r="G1336" s="270"/>
      <c r="H1336" s="270"/>
      <c r="I1336" s="406" t="s">
        <v>231</v>
      </c>
      <c r="J1336" s="346"/>
      <c r="K1336" s="346">
        <v>1</v>
      </c>
      <c r="L1336" s="347">
        <f t="shared" si="207"/>
        <v>0</v>
      </c>
      <c r="M1336" s="348"/>
      <c r="N1336" s="353">
        <f t="shared" si="212"/>
        <v>0</v>
      </c>
      <c r="O1336" s="350">
        <v>0</v>
      </c>
      <c r="P1336" s="350"/>
      <c r="Q1336" s="351">
        <v>9.3696787302697312E-3</v>
      </c>
      <c r="R1336" s="352">
        <f t="shared" si="214"/>
        <v>0</v>
      </c>
      <c r="T1336" s="226">
        <f t="shared" si="210"/>
        <v>0</v>
      </c>
      <c r="Y1336" s="199"/>
      <c r="Z1336" s="199"/>
    </row>
    <row r="1337" spans="1:26" s="225" customFormat="1" ht="47.25" hidden="1" customHeight="1" outlineLevel="7" x14ac:dyDescent="0.2">
      <c r="A1337" s="221"/>
      <c r="B1337" s="227"/>
      <c r="C1337" s="248"/>
      <c r="D1337" s="248"/>
      <c r="E1337" s="254"/>
      <c r="F1337" s="265"/>
      <c r="G1337" s="270"/>
      <c r="H1337" s="270"/>
      <c r="I1337" s="406" t="s">
        <v>80</v>
      </c>
      <c r="J1337" s="346"/>
      <c r="K1337" s="346">
        <v>1</v>
      </c>
      <c r="L1337" s="347">
        <f t="shared" si="207"/>
        <v>0</v>
      </c>
      <c r="M1337" s="348"/>
      <c r="N1337" s="353">
        <f t="shared" si="212"/>
        <v>0</v>
      </c>
      <c r="O1337" s="350">
        <v>0</v>
      </c>
      <c r="P1337" s="350"/>
      <c r="Q1337" s="351">
        <v>4.0155765986870278E-3</v>
      </c>
      <c r="R1337" s="352">
        <f t="shared" si="214"/>
        <v>0</v>
      </c>
      <c r="T1337" s="226">
        <f t="shared" si="210"/>
        <v>0</v>
      </c>
      <c r="Y1337" s="199"/>
      <c r="Z1337" s="199"/>
    </row>
    <row r="1338" spans="1:26" s="225" customFormat="1" ht="47.25" hidden="1" customHeight="1" outlineLevel="7" x14ac:dyDescent="0.2">
      <c r="A1338" s="221"/>
      <c r="B1338" s="227"/>
      <c r="C1338" s="248"/>
      <c r="D1338" s="248"/>
      <c r="E1338" s="254"/>
      <c r="F1338" s="265"/>
      <c r="G1338" s="270"/>
      <c r="H1338" s="270"/>
      <c r="I1338" s="406" t="s">
        <v>82</v>
      </c>
      <c r="J1338" s="346"/>
      <c r="K1338" s="346">
        <v>1</v>
      </c>
      <c r="L1338" s="347">
        <f t="shared" si="207"/>
        <v>0</v>
      </c>
      <c r="M1338" s="348"/>
      <c r="N1338" s="353">
        <f t="shared" si="212"/>
        <v>0</v>
      </c>
      <c r="O1338" s="350">
        <v>0</v>
      </c>
      <c r="P1338" s="350"/>
      <c r="Q1338" s="351">
        <v>4.0155765986870278E-3</v>
      </c>
      <c r="R1338" s="352">
        <f t="shared" si="214"/>
        <v>0</v>
      </c>
      <c r="T1338" s="226">
        <f t="shared" si="210"/>
        <v>0</v>
      </c>
      <c r="Y1338" s="199"/>
      <c r="Z1338" s="199"/>
    </row>
    <row r="1339" spans="1:26" s="225" customFormat="1" ht="47.25" hidden="1" customHeight="1" outlineLevel="7" x14ac:dyDescent="0.2">
      <c r="A1339" s="221"/>
      <c r="B1339" s="227"/>
      <c r="C1339" s="248"/>
      <c r="D1339" s="248"/>
      <c r="E1339" s="254"/>
      <c r="F1339" s="265"/>
      <c r="G1339" s="270"/>
      <c r="H1339" s="270"/>
      <c r="I1339" s="406" t="s">
        <v>293</v>
      </c>
      <c r="J1339" s="346"/>
      <c r="K1339" s="346">
        <v>1</v>
      </c>
      <c r="L1339" s="347">
        <f t="shared" si="207"/>
        <v>0</v>
      </c>
      <c r="M1339" s="348"/>
      <c r="N1339" s="353">
        <f t="shared" si="212"/>
        <v>0</v>
      </c>
      <c r="O1339" s="350">
        <v>0</v>
      </c>
      <c r="P1339" s="350"/>
      <c r="Q1339" s="351">
        <v>5.3541021315827043E-3</v>
      </c>
      <c r="R1339" s="352">
        <f t="shared" si="214"/>
        <v>0</v>
      </c>
      <c r="T1339" s="226">
        <f t="shared" si="210"/>
        <v>0</v>
      </c>
      <c r="Y1339" s="199"/>
      <c r="Z1339" s="199"/>
    </row>
    <row r="1340" spans="1:26" s="225" customFormat="1" ht="47.25" hidden="1" customHeight="1" outlineLevel="7" x14ac:dyDescent="0.2">
      <c r="A1340" s="221"/>
      <c r="B1340" s="227"/>
      <c r="C1340" s="248"/>
      <c r="D1340" s="248"/>
      <c r="E1340" s="254"/>
      <c r="F1340" s="265"/>
      <c r="G1340" s="270"/>
      <c r="H1340" s="270"/>
      <c r="I1340" s="406" t="s">
        <v>294</v>
      </c>
      <c r="J1340" s="346"/>
      <c r="K1340" s="346">
        <v>1</v>
      </c>
      <c r="L1340" s="347">
        <f t="shared" si="207"/>
        <v>0</v>
      </c>
      <c r="M1340" s="348"/>
      <c r="N1340" s="353">
        <f t="shared" si="212"/>
        <v>0</v>
      </c>
      <c r="O1340" s="350">
        <v>0</v>
      </c>
      <c r="P1340" s="350"/>
      <c r="Q1340" s="351">
        <v>1.3385255328956761E-3</v>
      </c>
      <c r="R1340" s="352">
        <f t="shared" si="214"/>
        <v>0</v>
      </c>
      <c r="T1340" s="226">
        <f t="shared" si="210"/>
        <v>0</v>
      </c>
      <c r="Y1340" s="199"/>
      <c r="Z1340" s="199"/>
    </row>
    <row r="1341" spans="1:26" s="225" customFormat="1" ht="47.25" hidden="1" customHeight="1" outlineLevel="5" x14ac:dyDescent="0.2">
      <c r="A1341" s="221"/>
      <c r="B1341" s="227"/>
      <c r="C1341" s="248"/>
      <c r="D1341" s="248"/>
      <c r="E1341" s="254"/>
      <c r="F1341" s="265"/>
      <c r="G1341" s="270"/>
      <c r="H1341" s="270"/>
      <c r="I1341" s="409" t="s">
        <v>197</v>
      </c>
      <c r="J1341" s="365"/>
      <c r="K1341" s="365"/>
      <c r="L1341" s="366">
        <f t="shared" si="207"/>
        <v>0</v>
      </c>
      <c r="M1341" s="367">
        <v>0</v>
      </c>
      <c r="N1341" s="365">
        <f t="shared" si="212"/>
        <v>0</v>
      </c>
      <c r="O1341" s="378"/>
      <c r="P1341" s="378"/>
      <c r="Q1341" s="369">
        <v>2.677051065791352E-2</v>
      </c>
      <c r="R1341" s="370">
        <f>SUMPRODUCT(R1342:R1348,Q1342:Q1348)/Q1341</f>
        <v>0</v>
      </c>
      <c r="T1341" s="226">
        <f t="shared" si="210"/>
        <v>0</v>
      </c>
      <c r="Y1341" s="199"/>
      <c r="Z1341" s="199"/>
    </row>
    <row r="1342" spans="1:26" s="225" customFormat="1" ht="47.25" hidden="1" customHeight="1" outlineLevel="7" x14ac:dyDescent="0.2">
      <c r="A1342" s="221"/>
      <c r="B1342" s="227"/>
      <c r="C1342" s="248"/>
      <c r="D1342" s="248"/>
      <c r="E1342" s="254"/>
      <c r="F1342" s="265"/>
      <c r="G1342" s="270"/>
      <c r="H1342" s="270"/>
      <c r="I1342" s="406" t="s">
        <v>291</v>
      </c>
      <c r="J1342" s="346"/>
      <c r="K1342" s="346">
        <v>1</v>
      </c>
      <c r="L1342" s="347">
        <f t="shared" si="207"/>
        <v>0</v>
      </c>
      <c r="M1342" s="348"/>
      <c r="N1342" s="353">
        <f t="shared" si="212"/>
        <v>0</v>
      </c>
      <c r="O1342" s="350">
        <v>0</v>
      </c>
      <c r="P1342" s="350"/>
      <c r="Q1342" s="351">
        <v>1.3385255328956761E-3</v>
      </c>
      <c r="R1342" s="352">
        <f t="shared" ref="R1342:R1348" si="215">O1342/K1342</f>
        <v>0</v>
      </c>
      <c r="T1342" s="226">
        <f t="shared" si="210"/>
        <v>0</v>
      </c>
      <c r="Y1342" s="199"/>
      <c r="Z1342" s="199"/>
    </row>
    <row r="1343" spans="1:26" s="225" customFormat="1" ht="47.25" hidden="1" customHeight="1" outlineLevel="7" x14ac:dyDescent="0.2">
      <c r="A1343" s="221"/>
      <c r="B1343" s="227"/>
      <c r="C1343" s="248"/>
      <c r="D1343" s="248"/>
      <c r="E1343" s="254"/>
      <c r="F1343" s="265"/>
      <c r="G1343" s="270"/>
      <c r="H1343" s="270"/>
      <c r="I1343" s="406" t="s">
        <v>292</v>
      </c>
      <c r="J1343" s="346"/>
      <c r="K1343" s="346">
        <v>1</v>
      </c>
      <c r="L1343" s="347">
        <f t="shared" si="207"/>
        <v>0</v>
      </c>
      <c r="M1343" s="348"/>
      <c r="N1343" s="353">
        <f t="shared" si="212"/>
        <v>0</v>
      </c>
      <c r="O1343" s="350">
        <v>0</v>
      </c>
      <c r="P1343" s="350"/>
      <c r="Q1343" s="351">
        <v>1.3385255328956761E-3</v>
      </c>
      <c r="R1343" s="352">
        <f t="shared" si="215"/>
        <v>0</v>
      </c>
      <c r="T1343" s="226">
        <f t="shared" si="210"/>
        <v>0</v>
      </c>
      <c r="Y1343" s="199"/>
      <c r="Z1343" s="199"/>
    </row>
    <row r="1344" spans="1:26" s="225" customFormat="1" ht="47.25" hidden="1" customHeight="1" outlineLevel="7" x14ac:dyDescent="0.2">
      <c r="A1344" s="221"/>
      <c r="B1344" s="227"/>
      <c r="C1344" s="248"/>
      <c r="D1344" s="248"/>
      <c r="E1344" s="254"/>
      <c r="F1344" s="265"/>
      <c r="G1344" s="270"/>
      <c r="H1344" s="270"/>
      <c r="I1344" s="406" t="s">
        <v>231</v>
      </c>
      <c r="J1344" s="346"/>
      <c r="K1344" s="346">
        <v>1</v>
      </c>
      <c r="L1344" s="347">
        <f t="shared" si="207"/>
        <v>0</v>
      </c>
      <c r="M1344" s="348"/>
      <c r="N1344" s="353">
        <f t="shared" si="212"/>
        <v>0</v>
      </c>
      <c r="O1344" s="350">
        <v>0</v>
      </c>
      <c r="P1344" s="350"/>
      <c r="Q1344" s="351">
        <v>9.3696787302697312E-3</v>
      </c>
      <c r="R1344" s="352">
        <f t="shared" si="215"/>
        <v>0</v>
      </c>
      <c r="T1344" s="226">
        <f t="shared" si="210"/>
        <v>0</v>
      </c>
      <c r="Y1344" s="199"/>
      <c r="Z1344" s="199"/>
    </row>
    <row r="1345" spans="1:26" s="225" customFormat="1" ht="47.25" hidden="1" customHeight="1" outlineLevel="7" x14ac:dyDescent="0.2">
      <c r="A1345" s="221"/>
      <c r="B1345" s="227"/>
      <c r="C1345" s="248"/>
      <c r="D1345" s="248"/>
      <c r="E1345" s="254"/>
      <c r="F1345" s="265"/>
      <c r="G1345" s="270"/>
      <c r="H1345" s="270"/>
      <c r="I1345" s="406" t="s">
        <v>80</v>
      </c>
      <c r="J1345" s="346"/>
      <c r="K1345" s="346">
        <v>1</v>
      </c>
      <c r="L1345" s="347">
        <f t="shared" si="207"/>
        <v>0</v>
      </c>
      <c r="M1345" s="348"/>
      <c r="N1345" s="353">
        <f t="shared" si="212"/>
        <v>0</v>
      </c>
      <c r="O1345" s="350">
        <v>0</v>
      </c>
      <c r="P1345" s="350"/>
      <c r="Q1345" s="351">
        <v>4.0155765986870278E-3</v>
      </c>
      <c r="R1345" s="352">
        <f t="shared" si="215"/>
        <v>0</v>
      </c>
      <c r="T1345" s="226">
        <f t="shared" si="210"/>
        <v>0</v>
      </c>
      <c r="Y1345" s="199"/>
      <c r="Z1345" s="199"/>
    </row>
    <row r="1346" spans="1:26" s="225" customFormat="1" ht="47.25" hidden="1" customHeight="1" outlineLevel="7" x14ac:dyDescent="0.2">
      <c r="A1346" s="221"/>
      <c r="B1346" s="227"/>
      <c r="C1346" s="248"/>
      <c r="D1346" s="248"/>
      <c r="E1346" s="254"/>
      <c r="F1346" s="265"/>
      <c r="G1346" s="270"/>
      <c r="H1346" s="270"/>
      <c r="I1346" s="406" t="s">
        <v>82</v>
      </c>
      <c r="J1346" s="346"/>
      <c r="K1346" s="346">
        <v>1</v>
      </c>
      <c r="L1346" s="347">
        <f t="shared" si="207"/>
        <v>0</v>
      </c>
      <c r="M1346" s="348"/>
      <c r="N1346" s="353">
        <f t="shared" si="212"/>
        <v>0</v>
      </c>
      <c r="O1346" s="350">
        <v>0</v>
      </c>
      <c r="P1346" s="350"/>
      <c r="Q1346" s="351">
        <v>4.0155765986870278E-3</v>
      </c>
      <c r="R1346" s="352">
        <f t="shared" si="215"/>
        <v>0</v>
      </c>
      <c r="T1346" s="226">
        <f t="shared" si="210"/>
        <v>0</v>
      </c>
      <c r="Y1346" s="199"/>
      <c r="Z1346" s="199"/>
    </row>
    <row r="1347" spans="1:26" s="225" customFormat="1" ht="47.25" hidden="1" customHeight="1" outlineLevel="7" x14ac:dyDescent="0.2">
      <c r="A1347" s="221"/>
      <c r="B1347" s="227"/>
      <c r="C1347" s="248"/>
      <c r="D1347" s="248"/>
      <c r="E1347" s="254"/>
      <c r="F1347" s="265"/>
      <c r="G1347" s="270"/>
      <c r="H1347" s="270"/>
      <c r="I1347" s="406" t="s">
        <v>293</v>
      </c>
      <c r="J1347" s="346"/>
      <c r="K1347" s="346">
        <v>1</v>
      </c>
      <c r="L1347" s="347">
        <f t="shared" si="207"/>
        <v>0</v>
      </c>
      <c r="M1347" s="348"/>
      <c r="N1347" s="353">
        <f t="shared" si="212"/>
        <v>0</v>
      </c>
      <c r="O1347" s="350">
        <v>0</v>
      </c>
      <c r="P1347" s="350"/>
      <c r="Q1347" s="351">
        <v>5.3541021315827043E-3</v>
      </c>
      <c r="R1347" s="352">
        <f t="shared" si="215"/>
        <v>0</v>
      </c>
      <c r="T1347" s="226">
        <f t="shared" si="210"/>
        <v>0</v>
      </c>
      <c r="Y1347" s="199"/>
      <c r="Z1347" s="199"/>
    </row>
    <row r="1348" spans="1:26" s="225" customFormat="1" ht="47.25" hidden="1" customHeight="1" outlineLevel="7" x14ac:dyDescent="0.2">
      <c r="A1348" s="221"/>
      <c r="B1348" s="227"/>
      <c r="C1348" s="248"/>
      <c r="D1348" s="248"/>
      <c r="E1348" s="254"/>
      <c r="F1348" s="265"/>
      <c r="G1348" s="270"/>
      <c r="H1348" s="270"/>
      <c r="I1348" s="406" t="s">
        <v>294</v>
      </c>
      <c r="J1348" s="346"/>
      <c r="K1348" s="346">
        <v>1</v>
      </c>
      <c r="L1348" s="347">
        <f t="shared" si="207"/>
        <v>0</v>
      </c>
      <c r="M1348" s="348"/>
      <c r="N1348" s="353">
        <f t="shared" si="212"/>
        <v>0</v>
      </c>
      <c r="O1348" s="350">
        <v>0</v>
      </c>
      <c r="P1348" s="350"/>
      <c r="Q1348" s="351">
        <v>1.3385255328956761E-3</v>
      </c>
      <c r="R1348" s="352">
        <f t="shared" si="215"/>
        <v>0</v>
      </c>
      <c r="T1348" s="226">
        <f t="shared" si="210"/>
        <v>0</v>
      </c>
      <c r="Y1348" s="199"/>
      <c r="Z1348" s="199"/>
    </row>
    <row r="1349" spans="1:26" s="225" customFormat="1" ht="47.25" hidden="1" customHeight="1" outlineLevel="5" x14ac:dyDescent="0.2">
      <c r="A1349" s="221"/>
      <c r="B1349" s="227"/>
      <c r="C1349" s="248"/>
      <c r="D1349" s="248"/>
      <c r="E1349" s="254"/>
      <c r="F1349" s="265"/>
      <c r="G1349" s="270"/>
      <c r="H1349" s="270"/>
      <c r="I1349" s="409" t="s">
        <v>198</v>
      </c>
      <c r="J1349" s="365"/>
      <c r="K1349" s="365"/>
      <c r="L1349" s="366">
        <f t="shared" si="207"/>
        <v>0</v>
      </c>
      <c r="M1349" s="367">
        <v>0</v>
      </c>
      <c r="N1349" s="365">
        <f t="shared" si="212"/>
        <v>0</v>
      </c>
      <c r="O1349" s="378"/>
      <c r="P1349" s="378"/>
      <c r="Q1349" s="369">
        <v>9.6906825910999146E-3</v>
      </c>
      <c r="R1349" s="370">
        <f>SUMPRODUCT(R1350:R1356,Q1350:Q1356)/Q1349</f>
        <v>0</v>
      </c>
      <c r="T1349" s="226">
        <f t="shared" si="210"/>
        <v>0</v>
      </c>
      <c r="Y1349" s="199"/>
      <c r="Z1349" s="199"/>
    </row>
    <row r="1350" spans="1:26" s="225" customFormat="1" ht="47.25" hidden="1" customHeight="1" outlineLevel="7" x14ac:dyDescent="0.2">
      <c r="A1350" s="221"/>
      <c r="B1350" s="227"/>
      <c r="C1350" s="248"/>
      <c r="D1350" s="248"/>
      <c r="E1350" s="254"/>
      <c r="F1350" s="265"/>
      <c r="G1350" s="270"/>
      <c r="H1350" s="270"/>
      <c r="I1350" s="406" t="s">
        <v>291</v>
      </c>
      <c r="J1350" s="346"/>
      <c r="K1350" s="346">
        <v>1</v>
      </c>
      <c r="L1350" s="347">
        <f t="shared" si="207"/>
        <v>0</v>
      </c>
      <c r="M1350" s="348"/>
      <c r="N1350" s="353">
        <f t="shared" si="212"/>
        <v>0</v>
      </c>
      <c r="O1350" s="350">
        <v>0</v>
      </c>
      <c r="P1350" s="350"/>
      <c r="Q1350" s="351">
        <v>4.8453412955499575E-4</v>
      </c>
      <c r="R1350" s="352">
        <f t="shared" ref="R1350:R1356" si="216">O1350/K1350</f>
        <v>0</v>
      </c>
      <c r="T1350" s="226">
        <f t="shared" si="210"/>
        <v>0</v>
      </c>
      <c r="Y1350" s="199"/>
      <c r="Z1350" s="199"/>
    </row>
    <row r="1351" spans="1:26" s="225" customFormat="1" ht="47.25" hidden="1" customHeight="1" outlineLevel="7" x14ac:dyDescent="0.2">
      <c r="A1351" s="221"/>
      <c r="B1351" s="227"/>
      <c r="C1351" s="248"/>
      <c r="D1351" s="248"/>
      <c r="E1351" s="254"/>
      <c r="F1351" s="265"/>
      <c r="G1351" s="270"/>
      <c r="H1351" s="270"/>
      <c r="I1351" s="406" t="s">
        <v>292</v>
      </c>
      <c r="J1351" s="346"/>
      <c r="K1351" s="346">
        <v>1</v>
      </c>
      <c r="L1351" s="347">
        <f t="shared" si="207"/>
        <v>0</v>
      </c>
      <c r="M1351" s="348"/>
      <c r="N1351" s="353">
        <f t="shared" si="212"/>
        <v>0</v>
      </c>
      <c r="O1351" s="350">
        <v>0</v>
      </c>
      <c r="P1351" s="350"/>
      <c r="Q1351" s="351">
        <v>4.8453412955499575E-4</v>
      </c>
      <c r="R1351" s="352">
        <f t="shared" si="216"/>
        <v>0</v>
      </c>
      <c r="T1351" s="226">
        <f t="shared" si="210"/>
        <v>0</v>
      </c>
      <c r="Y1351" s="199"/>
      <c r="Z1351" s="199"/>
    </row>
    <row r="1352" spans="1:26" s="225" customFormat="1" ht="47.25" hidden="1" customHeight="1" outlineLevel="7" x14ac:dyDescent="0.2">
      <c r="A1352" s="221"/>
      <c r="B1352" s="227"/>
      <c r="C1352" s="248"/>
      <c r="D1352" s="248"/>
      <c r="E1352" s="254"/>
      <c r="F1352" s="265"/>
      <c r="G1352" s="270"/>
      <c r="H1352" s="270"/>
      <c r="I1352" s="406" t="s">
        <v>231</v>
      </c>
      <c r="J1352" s="346"/>
      <c r="K1352" s="346">
        <v>1</v>
      </c>
      <c r="L1352" s="347">
        <f t="shared" si="207"/>
        <v>0</v>
      </c>
      <c r="M1352" s="348"/>
      <c r="N1352" s="353">
        <f t="shared" si="212"/>
        <v>0</v>
      </c>
      <c r="O1352" s="350">
        <v>0</v>
      </c>
      <c r="P1352" s="350"/>
      <c r="Q1352" s="351">
        <v>3.3917389068849699E-3</v>
      </c>
      <c r="R1352" s="352">
        <f t="shared" si="216"/>
        <v>0</v>
      </c>
      <c r="T1352" s="226">
        <f t="shared" si="210"/>
        <v>0</v>
      </c>
      <c r="Y1352" s="199"/>
      <c r="Z1352" s="199"/>
    </row>
    <row r="1353" spans="1:26" s="225" customFormat="1" ht="47.25" hidden="1" customHeight="1" outlineLevel="7" x14ac:dyDescent="0.2">
      <c r="A1353" s="221"/>
      <c r="B1353" s="227"/>
      <c r="C1353" s="248"/>
      <c r="D1353" s="248"/>
      <c r="E1353" s="254"/>
      <c r="F1353" s="265"/>
      <c r="G1353" s="270"/>
      <c r="H1353" s="270"/>
      <c r="I1353" s="406" t="s">
        <v>80</v>
      </c>
      <c r="J1353" s="346"/>
      <c r="K1353" s="346">
        <v>1</v>
      </c>
      <c r="L1353" s="347">
        <f t="shared" si="207"/>
        <v>0</v>
      </c>
      <c r="M1353" s="348"/>
      <c r="N1353" s="353">
        <f t="shared" si="212"/>
        <v>0</v>
      </c>
      <c r="O1353" s="350">
        <v>0</v>
      </c>
      <c r="P1353" s="350"/>
      <c r="Q1353" s="351">
        <v>1.4536023886649871E-3</v>
      </c>
      <c r="R1353" s="352">
        <f t="shared" si="216"/>
        <v>0</v>
      </c>
      <c r="T1353" s="226">
        <f t="shared" si="210"/>
        <v>0</v>
      </c>
      <c r="Y1353" s="199"/>
      <c r="Z1353" s="199"/>
    </row>
    <row r="1354" spans="1:26" s="225" customFormat="1" ht="47.25" hidden="1" customHeight="1" outlineLevel="7" x14ac:dyDescent="0.2">
      <c r="A1354" s="221"/>
      <c r="B1354" s="227"/>
      <c r="C1354" s="248"/>
      <c r="D1354" s="248"/>
      <c r="E1354" s="254"/>
      <c r="F1354" s="265"/>
      <c r="G1354" s="270"/>
      <c r="H1354" s="270"/>
      <c r="I1354" s="406" t="s">
        <v>82</v>
      </c>
      <c r="J1354" s="346"/>
      <c r="K1354" s="346">
        <v>1</v>
      </c>
      <c r="L1354" s="347">
        <f t="shared" si="207"/>
        <v>0</v>
      </c>
      <c r="M1354" s="348"/>
      <c r="N1354" s="353">
        <f t="shared" si="212"/>
        <v>0</v>
      </c>
      <c r="O1354" s="350">
        <v>0</v>
      </c>
      <c r="P1354" s="350"/>
      <c r="Q1354" s="351">
        <v>1.4536023886649871E-3</v>
      </c>
      <c r="R1354" s="352">
        <f t="shared" si="216"/>
        <v>0</v>
      </c>
      <c r="T1354" s="226">
        <f t="shared" si="210"/>
        <v>0</v>
      </c>
      <c r="Y1354" s="199"/>
      <c r="Z1354" s="199"/>
    </row>
    <row r="1355" spans="1:26" s="225" customFormat="1" ht="47.25" hidden="1" customHeight="1" outlineLevel="7" x14ac:dyDescent="0.2">
      <c r="A1355" s="221"/>
      <c r="B1355" s="227"/>
      <c r="C1355" s="248"/>
      <c r="D1355" s="248"/>
      <c r="E1355" s="254"/>
      <c r="F1355" s="265"/>
      <c r="G1355" s="270"/>
      <c r="H1355" s="270"/>
      <c r="I1355" s="406" t="s">
        <v>293</v>
      </c>
      <c r="J1355" s="346"/>
      <c r="K1355" s="346">
        <v>1</v>
      </c>
      <c r="L1355" s="347">
        <f t="shared" si="207"/>
        <v>0</v>
      </c>
      <c r="M1355" s="348"/>
      <c r="N1355" s="353">
        <f t="shared" si="212"/>
        <v>0</v>
      </c>
      <c r="O1355" s="350">
        <v>0</v>
      </c>
      <c r="P1355" s="350"/>
      <c r="Q1355" s="351">
        <v>1.938136518219983E-3</v>
      </c>
      <c r="R1355" s="352">
        <f t="shared" si="216"/>
        <v>0</v>
      </c>
      <c r="T1355" s="226">
        <f t="shared" si="210"/>
        <v>0</v>
      </c>
      <c r="Y1355" s="199"/>
      <c r="Z1355" s="199"/>
    </row>
    <row r="1356" spans="1:26" s="225" customFormat="1" ht="47.25" hidden="1" customHeight="1" outlineLevel="7" x14ac:dyDescent="0.2">
      <c r="A1356" s="221"/>
      <c r="B1356" s="227"/>
      <c r="C1356" s="248"/>
      <c r="D1356" s="248"/>
      <c r="E1356" s="254"/>
      <c r="F1356" s="265"/>
      <c r="G1356" s="270"/>
      <c r="H1356" s="270"/>
      <c r="I1356" s="406" t="s">
        <v>294</v>
      </c>
      <c r="J1356" s="346"/>
      <c r="K1356" s="346">
        <v>1</v>
      </c>
      <c r="L1356" s="347">
        <f t="shared" si="207"/>
        <v>0</v>
      </c>
      <c r="M1356" s="348"/>
      <c r="N1356" s="353">
        <f t="shared" si="212"/>
        <v>0</v>
      </c>
      <c r="O1356" s="350">
        <v>0</v>
      </c>
      <c r="P1356" s="350"/>
      <c r="Q1356" s="351">
        <v>4.8453412955499575E-4</v>
      </c>
      <c r="R1356" s="352">
        <f t="shared" si="216"/>
        <v>0</v>
      </c>
      <c r="T1356" s="226">
        <f t="shared" si="210"/>
        <v>0</v>
      </c>
      <c r="Y1356" s="199"/>
      <c r="Z1356" s="199"/>
    </row>
    <row r="1357" spans="1:26" s="225" customFormat="1" ht="47.25" hidden="1" customHeight="1" outlineLevel="5" x14ac:dyDescent="0.2">
      <c r="A1357" s="221"/>
      <c r="B1357" s="227"/>
      <c r="C1357" s="248"/>
      <c r="D1357" s="248"/>
      <c r="E1357" s="254"/>
      <c r="F1357" s="265"/>
      <c r="G1357" s="270"/>
      <c r="H1357" s="270"/>
      <c r="I1357" s="409" t="s">
        <v>197</v>
      </c>
      <c r="J1357" s="365"/>
      <c r="K1357" s="365"/>
      <c r="L1357" s="366">
        <f t="shared" si="207"/>
        <v>0</v>
      </c>
      <c r="M1357" s="367">
        <v>0</v>
      </c>
      <c r="N1357" s="365">
        <f t="shared" si="212"/>
        <v>0</v>
      </c>
      <c r="O1357" s="378"/>
      <c r="P1357" s="378"/>
      <c r="Q1357" s="369">
        <v>9.6906825910999146E-3</v>
      </c>
      <c r="R1357" s="370">
        <f>SUMPRODUCT(R1358:R1364,Q1358:Q1364)/Q1357</f>
        <v>0</v>
      </c>
      <c r="T1357" s="226">
        <f t="shared" si="210"/>
        <v>0</v>
      </c>
      <c r="Y1357" s="199"/>
      <c r="Z1357" s="199"/>
    </row>
    <row r="1358" spans="1:26" s="225" customFormat="1" ht="47.25" hidden="1" customHeight="1" outlineLevel="7" x14ac:dyDescent="0.2">
      <c r="A1358" s="221"/>
      <c r="B1358" s="227"/>
      <c r="C1358" s="248"/>
      <c r="D1358" s="248"/>
      <c r="E1358" s="254"/>
      <c r="F1358" s="265"/>
      <c r="G1358" s="270"/>
      <c r="H1358" s="270"/>
      <c r="I1358" s="406" t="s">
        <v>291</v>
      </c>
      <c r="J1358" s="346"/>
      <c r="K1358" s="346">
        <v>1</v>
      </c>
      <c r="L1358" s="347">
        <f t="shared" si="207"/>
        <v>0</v>
      </c>
      <c r="M1358" s="348"/>
      <c r="N1358" s="353">
        <f t="shared" si="212"/>
        <v>0</v>
      </c>
      <c r="O1358" s="350">
        <v>0</v>
      </c>
      <c r="P1358" s="350"/>
      <c r="Q1358" s="351">
        <v>4.8453412955499575E-4</v>
      </c>
      <c r="R1358" s="352">
        <f t="shared" ref="R1358:R1364" si="217">O1358/K1358</f>
        <v>0</v>
      </c>
      <c r="T1358" s="226">
        <f t="shared" si="210"/>
        <v>0</v>
      </c>
      <c r="Y1358" s="199"/>
      <c r="Z1358" s="199"/>
    </row>
    <row r="1359" spans="1:26" s="225" customFormat="1" ht="47.25" hidden="1" customHeight="1" outlineLevel="7" x14ac:dyDescent="0.2">
      <c r="A1359" s="221"/>
      <c r="B1359" s="227"/>
      <c r="C1359" s="248"/>
      <c r="D1359" s="248"/>
      <c r="E1359" s="254"/>
      <c r="F1359" s="265"/>
      <c r="G1359" s="270"/>
      <c r="H1359" s="270"/>
      <c r="I1359" s="406" t="s">
        <v>292</v>
      </c>
      <c r="J1359" s="346"/>
      <c r="K1359" s="346">
        <v>1</v>
      </c>
      <c r="L1359" s="347">
        <f t="shared" si="207"/>
        <v>0</v>
      </c>
      <c r="M1359" s="348"/>
      <c r="N1359" s="353">
        <f t="shared" si="212"/>
        <v>0</v>
      </c>
      <c r="O1359" s="350">
        <v>0</v>
      </c>
      <c r="P1359" s="350"/>
      <c r="Q1359" s="351">
        <v>4.8453412955499575E-4</v>
      </c>
      <c r="R1359" s="352">
        <f t="shared" si="217"/>
        <v>0</v>
      </c>
      <c r="T1359" s="226">
        <f t="shared" si="210"/>
        <v>0</v>
      </c>
      <c r="Y1359" s="199"/>
      <c r="Z1359" s="199"/>
    </row>
    <row r="1360" spans="1:26" s="225" customFormat="1" ht="47.25" hidden="1" customHeight="1" outlineLevel="7" x14ac:dyDescent="0.2">
      <c r="A1360" s="221"/>
      <c r="B1360" s="227"/>
      <c r="C1360" s="248"/>
      <c r="D1360" s="248"/>
      <c r="E1360" s="254"/>
      <c r="F1360" s="265"/>
      <c r="G1360" s="270"/>
      <c r="H1360" s="270"/>
      <c r="I1360" s="406" t="s">
        <v>231</v>
      </c>
      <c r="J1360" s="346"/>
      <c r="K1360" s="346">
        <v>1</v>
      </c>
      <c r="L1360" s="347">
        <f t="shared" si="207"/>
        <v>0</v>
      </c>
      <c r="M1360" s="348"/>
      <c r="N1360" s="353">
        <f t="shared" si="212"/>
        <v>0</v>
      </c>
      <c r="O1360" s="350">
        <v>0</v>
      </c>
      <c r="P1360" s="350"/>
      <c r="Q1360" s="351">
        <v>3.3917389068849699E-3</v>
      </c>
      <c r="R1360" s="352">
        <f t="shared" si="217"/>
        <v>0</v>
      </c>
      <c r="T1360" s="226">
        <f t="shared" si="210"/>
        <v>0</v>
      </c>
      <c r="Y1360" s="199"/>
      <c r="Z1360" s="199"/>
    </row>
    <row r="1361" spans="1:26" s="225" customFormat="1" ht="47.25" hidden="1" customHeight="1" outlineLevel="7" x14ac:dyDescent="0.2">
      <c r="A1361" s="221"/>
      <c r="B1361" s="227"/>
      <c r="C1361" s="248"/>
      <c r="D1361" s="248"/>
      <c r="E1361" s="254"/>
      <c r="F1361" s="265"/>
      <c r="G1361" s="270"/>
      <c r="H1361" s="270"/>
      <c r="I1361" s="406" t="s">
        <v>80</v>
      </c>
      <c r="J1361" s="346"/>
      <c r="K1361" s="346">
        <v>1</v>
      </c>
      <c r="L1361" s="347">
        <f t="shared" ref="L1361:L1424" si="218">M1361*K1361</f>
        <v>0</v>
      </c>
      <c r="M1361" s="348"/>
      <c r="N1361" s="353">
        <f t="shared" si="212"/>
        <v>0</v>
      </c>
      <c r="O1361" s="350">
        <v>0</v>
      </c>
      <c r="P1361" s="350"/>
      <c r="Q1361" s="351">
        <v>1.4536023886649871E-3</v>
      </c>
      <c r="R1361" s="352">
        <f t="shared" si="217"/>
        <v>0</v>
      </c>
      <c r="T1361" s="226">
        <f t="shared" si="210"/>
        <v>0</v>
      </c>
      <c r="Y1361" s="199"/>
      <c r="Z1361" s="199"/>
    </row>
    <row r="1362" spans="1:26" s="225" customFormat="1" ht="47.25" hidden="1" customHeight="1" outlineLevel="7" x14ac:dyDescent="0.2">
      <c r="A1362" s="221"/>
      <c r="B1362" s="227"/>
      <c r="C1362" s="248"/>
      <c r="D1362" s="248"/>
      <c r="E1362" s="254"/>
      <c r="F1362" s="265"/>
      <c r="G1362" s="270"/>
      <c r="H1362" s="270"/>
      <c r="I1362" s="406" t="s">
        <v>82</v>
      </c>
      <c r="J1362" s="346"/>
      <c r="K1362" s="346">
        <v>1</v>
      </c>
      <c r="L1362" s="347">
        <f t="shared" si="218"/>
        <v>0</v>
      </c>
      <c r="M1362" s="348"/>
      <c r="N1362" s="353">
        <f t="shared" si="212"/>
        <v>0</v>
      </c>
      <c r="O1362" s="350">
        <v>0</v>
      </c>
      <c r="P1362" s="350"/>
      <c r="Q1362" s="351">
        <v>1.4536023886649871E-3</v>
      </c>
      <c r="R1362" s="352">
        <f t="shared" si="217"/>
        <v>0</v>
      </c>
      <c r="T1362" s="226">
        <f t="shared" si="210"/>
        <v>0</v>
      </c>
      <c r="Y1362" s="199"/>
      <c r="Z1362" s="199"/>
    </row>
    <row r="1363" spans="1:26" s="225" customFormat="1" ht="47.25" hidden="1" customHeight="1" outlineLevel="7" x14ac:dyDescent="0.2">
      <c r="A1363" s="221"/>
      <c r="B1363" s="227"/>
      <c r="C1363" s="248"/>
      <c r="D1363" s="248"/>
      <c r="E1363" s="254"/>
      <c r="F1363" s="265"/>
      <c r="G1363" s="270"/>
      <c r="H1363" s="270"/>
      <c r="I1363" s="406" t="s">
        <v>293</v>
      </c>
      <c r="J1363" s="346"/>
      <c r="K1363" s="346">
        <v>1</v>
      </c>
      <c r="L1363" s="347">
        <f t="shared" si="218"/>
        <v>0</v>
      </c>
      <c r="M1363" s="348"/>
      <c r="N1363" s="353">
        <f t="shared" si="212"/>
        <v>0</v>
      </c>
      <c r="O1363" s="350">
        <v>0</v>
      </c>
      <c r="P1363" s="350"/>
      <c r="Q1363" s="351">
        <v>1.938136518219983E-3</v>
      </c>
      <c r="R1363" s="352">
        <f t="shared" si="217"/>
        <v>0</v>
      </c>
      <c r="T1363" s="226">
        <f t="shared" si="210"/>
        <v>0</v>
      </c>
      <c r="Y1363" s="199"/>
      <c r="Z1363" s="199"/>
    </row>
    <row r="1364" spans="1:26" s="225" customFormat="1" ht="47.25" hidden="1" customHeight="1" outlineLevel="7" x14ac:dyDescent="0.2">
      <c r="A1364" s="221"/>
      <c r="B1364" s="227"/>
      <c r="C1364" s="248"/>
      <c r="D1364" s="248"/>
      <c r="E1364" s="254"/>
      <c r="F1364" s="265"/>
      <c r="G1364" s="270"/>
      <c r="H1364" s="270"/>
      <c r="I1364" s="406" t="s">
        <v>294</v>
      </c>
      <c r="J1364" s="346"/>
      <c r="K1364" s="346">
        <v>1</v>
      </c>
      <c r="L1364" s="347">
        <f t="shared" si="218"/>
        <v>0</v>
      </c>
      <c r="M1364" s="348"/>
      <c r="N1364" s="353">
        <f t="shared" si="212"/>
        <v>0</v>
      </c>
      <c r="O1364" s="350">
        <v>0</v>
      </c>
      <c r="P1364" s="350"/>
      <c r="Q1364" s="351">
        <v>4.8453412955499575E-4</v>
      </c>
      <c r="R1364" s="352">
        <f t="shared" si="217"/>
        <v>0</v>
      </c>
      <c r="T1364" s="226">
        <f t="shared" si="210"/>
        <v>0</v>
      </c>
      <c r="Y1364" s="199"/>
      <c r="Z1364" s="199"/>
    </row>
    <row r="1365" spans="1:26" s="225" customFormat="1" ht="47.25" hidden="1" customHeight="1" outlineLevel="5" x14ac:dyDescent="0.2">
      <c r="A1365" s="221"/>
      <c r="B1365" s="227"/>
      <c r="C1365" s="248"/>
      <c r="D1365" s="248"/>
      <c r="E1365" s="254"/>
      <c r="F1365" s="265"/>
      <c r="G1365" s="270"/>
      <c r="H1365" s="270"/>
      <c r="I1365" s="409" t="s">
        <v>199</v>
      </c>
      <c r="J1365" s="365"/>
      <c r="K1365" s="365"/>
      <c r="L1365" s="366">
        <f t="shared" si="218"/>
        <v>0</v>
      </c>
      <c r="M1365" s="367">
        <v>0</v>
      </c>
      <c r="N1365" s="365">
        <f t="shared" si="212"/>
        <v>0</v>
      </c>
      <c r="O1365" s="378"/>
      <c r="P1365" s="378"/>
      <c r="Q1365" s="369">
        <v>3.634005971662469E-4</v>
      </c>
      <c r="R1365" s="370">
        <f>SUMPRODUCT(R1366:R1372,Q1366:Q1372)/Q1365</f>
        <v>0</v>
      </c>
      <c r="T1365" s="226">
        <f t="shared" si="210"/>
        <v>0</v>
      </c>
      <c r="Y1365" s="199"/>
      <c r="Z1365" s="199"/>
    </row>
    <row r="1366" spans="1:26" s="225" customFormat="1" ht="47.25" hidden="1" customHeight="1" outlineLevel="7" x14ac:dyDescent="0.2">
      <c r="A1366" s="221"/>
      <c r="B1366" s="227"/>
      <c r="C1366" s="248"/>
      <c r="D1366" s="248"/>
      <c r="E1366" s="254"/>
      <c r="F1366" s="265"/>
      <c r="G1366" s="270"/>
      <c r="H1366" s="270"/>
      <c r="I1366" s="406" t="s">
        <v>291</v>
      </c>
      <c r="J1366" s="346"/>
      <c r="K1366" s="346">
        <v>1</v>
      </c>
      <c r="L1366" s="347">
        <f t="shared" si="218"/>
        <v>0</v>
      </c>
      <c r="M1366" s="348"/>
      <c r="N1366" s="353">
        <f t="shared" si="212"/>
        <v>0</v>
      </c>
      <c r="O1366" s="350">
        <v>0</v>
      </c>
      <c r="P1366" s="350"/>
      <c r="Q1366" s="351">
        <v>1.8170029858312346E-5</v>
      </c>
      <c r="R1366" s="352">
        <f t="shared" ref="R1366:R1372" si="219">O1366/K1366</f>
        <v>0</v>
      </c>
      <c r="T1366" s="226">
        <f t="shared" si="210"/>
        <v>0</v>
      </c>
      <c r="Y1366" s="199"/>
      <c r="Z1366" s="199"/>
    </row>
    <row r="1367" spans="1:26" s="225" customFormat="1" ht="47.25" hidden="1" customHeight="1" outlineLevel="7" x14ac:dyDescent="0.2">
      <c r="A1367" s="221"/>
      <c r="B1367" s="227"/>
      <c r="C1367" s="248"/>
      <c r="D1367" s="248"/>
      <c r="E1367" s="254"/>
      <c r="F1367" s="265"/>
      <c r="G1367" s="270"/>
      <c r="H1367" s="270"/>
      <c r="I1367" s="406" t="s">
        <v>292</v>
      </c>
      <c r="J1367" s="346"/>
      <c r="K1367" s="346">
        <v>1</v>
      </c>
      <c r="L1367" s="347">
        <f t="shared" si="218"/>
        <v>0</v>
      </c>
      <c r="M1367" s="348"/>
      <c r="N1367" s="353">
        <f t="shared" si="212"/>
        <v>0</v>
      </c>
      <c r="O1367" s="350">
        <v>0</v>
      </c>
      <c r="P1367" s="350"/>
      <c r="Q1367" s="351">
        <v>1.8170029858312346E-5</v>
      </c>
      <c r="R1367" s="352">
        <f t="shared" si="219"/>
        <v>0</v>
      </c>
      <c r="T1367" s="226">
        <f t="shared" si="210"/>
        <v>0</v>
      </c>
      <c r="Y1367" s="199"/>
      <c r="Z1367" s="199"/>
    </row>
    <row r="1368" spans="1:26" s="225" customFormat="1" ht="47.25" hidden="1" customHeight="1" outlineLevel="7" x14ac:dyDescent="0.2">
      <c r="A1368" s="221"/>
      <c r="B1368" s="227"/>
      <c r="C1368" s="248"/>
      <c r="D1368" s="248"/>
      <c r="E1368" s="254"/>
      <c r="F1368" s="265"/>
      <c r="G1368" s="270"/>
      <c r="H1368" s="270"/>
      <c r="I1368" s="406" t="s">
        <v>231</v>
      </c>
      <c r="J1368" s="346"/>
      <c r="K1368" s="346">
        <v>1</v>
      </c>
      <c r="L1368" s="347">
        <f t="shared" si="218"/>
        <v>0</v>
      </c>
      <c r="M1368" s="348"/>
      <c r="N1368" s="353">
        <f t="shared" si="212"/>
        <v>0</v>
      </c>
      <c r="O1368" s="350">
        <v>0</v>
      </c>
      <c r="P1368" s="350"/>
      <c r="Q1368" s="351">
        <v>1.2719020900818642E-4</v>
      </c>
      <c r="R1368" s="352">
        <f t="shared" si="219"/>
        <v>0</v>
      </c>
      <c r="T1368" s="226">
        <f t="shared" si="210"/>
        <v>0</v>
      </c>
      <c r="Y1368" s="199"/>
      <c r="Z1368" s="199"/>
    </row>
    <row r="1369" spans="1:26" s="225" customFormat="1" ht="47.25" hidden="1" customHeight="1" outlineLevel="7" x14ac:dyDescent="0.2">
      <c r="A1369" s="221"/>
      <c r="B1369" s="227"/>
      <c r="C1369" s="248"/>
      <c r="D1369" s="248"/>
      <c r="E1369" s="254"/>
      <c r="F1369" s="265"/>
      <c r="G1369" s="270"/>
      <c r="H1369" s="270"/>
      <c r="I1369" s="406" t="s">
        <v>80</v>
      </c>
      <c r="J1369" s="346"/>
      <c r="K1369" s="346">
        <v>1</v>
      </c>
      <c r="L1369" s="347">
        <f t="shared" si="218"/>
        <v>0</v>
      </c>
      <c r="M1369" s="348"/>
      <c r="N1369" s="353">
        <f t="shared" si="212"/>
        <v>0</v>
      </c>
      <c r="O1369" s="350">
        <v>0</v>
      </c>
      <c r="P1369" s="350"/>
      <c r="Q1369" s="351">
        <v>5.4510089574937032E-5</v>
      </c>
      <c r="R1369" s="352">
        <f t="shared" si="219"/>
        <v>0</v>
      </c>
      <c r="T1369" s="226">
        <f t="shared" si="210"/>
        <v>0</v>
      </c>
      <c r="Y1369" s="199"/>
      <c r="Z1369" s="199"/>
    </row>
    <row r="1370" spans="1:26" s="225" customFormat="1" ht="47.25" hidden="1" customHeight="1" outlineLevel="7" x14ac:dyDescent="0.2">
      <c r="A1370" s="221"/>
      <c r="B1370" s="227"/>
      <c r="C1370" s="248"/>
      <c r="D1370" s="248"/>
      <c r="E1370" s="254"/>
      <c r="F1370" s="265"/>
      <c r="G1370" s="270"/>
      <c r="H1370" s="270"/>
      <c r="I1370" s="406" t="s">
        <v>82</v>
      </c>
      <c r="J1370" s="346"/>
      <c r="K1370" s="346">
        <v>1</v>
      </c>
      <c r="L1370" s="347">
        <f t="shared" si="218"/>
        <v>0</v>
      </c>
      <c r="M1370" s="348"/>
      <c r="N1370" s="353">
        <f t="shared" si="212"/>
        <v>0</v>
      </c>
      <c r="O1370" s="350">
        <v>0</v>
      </c>
      <c r="P1370" s="350"/>
      <c r="Q1370" s="351">
        <v>5.4510089574937032E-5</v>
      </c>
      <c r="R1370" s="352">
        <f t="shared" si="219"/>
        <v>0</v>
      </c>
      <c r="T1370" s="226">
        <f t="shared" si="210"/>
        <v>0</v>
      </c>
      <c r="Y1370" s="199"/>
      <c r="Z1370" s="199"/>
    </row>
    <row r="1371" spans="1:26" s="225" customFormat="1" ht="47.25" hidden="1" customHeight="1" outlineLevel="7" x14ac:dyDescent="0.2">
      <c r="A1371" s="221"/>
      <c r="B1371" s="227"/>
      <c r="C1371" s="248"/>
      <c r="D1371" s="248"/>
      <c r="E1371" s="254"/>
      <c r="F1371" s="265"/>
      <c r="G1371" s="270"/>
      <c r="H1371" s="270"/>
      <c r="I1371" s="406" t="s">
        <v>293</v>
      </c>
      <c r="J1371" s="346"/>
      <c r="K1371" s="346">
        <v>1</v>
      </c>
      <c r="L1371" s="347">
        <f t="shared" si="218"/>
        <v>0</v>
      </c>
      <c r="M1371" s="348"/>
      <c r="N1371" s="353">
        <f t="shared" si="212"/>
        <v>0</v>
      </c>
      <c r="O1371" s="350">
        <v>0</v>
      </c>
      <c r="P1371" s="350"/>
      <c r="Q1371" s="351">
        <v>7.2680119433249385E-5</v>
      </c>
      <c r="R1371" s="352">
        <f t="shared" si="219"/>
        <v>0</v>
      </c>
      <c r="T1371" s="226">
        <f t="shared" si="210"/>
        <v>0</v>
      </c>
      <c r="Y1371" s="199"/>
      <c r="Z1371" s="199"/>
    </row>
    <row r="1372" spans="1:26" s="225" customFormat="1" ht="47.25" hidden="1" customHeight="1" outlineLevel="7" x14ac:dyDescent="0.2">
      <c r="A1372" s="221"/>
      <c r="B1372" s="227"/>
      <c r="C1372" s="248"/>
      <c r="D1372" s="248"/>
      <c r="E1372" s="254"/>
      <c r="F1372" s="265"/>
      <c r="G1372" s="270"/>
      <c r="H1372" s="270"/>
      <c r="I1372" s="406" t="s">
        <v>294</v>
      </c>
      <c r="J1372" s="346"/>
      <c r="K1372" s="346">
        <v>1</v>
      </c>
      <c r="L1372" s="347">
        <f t="shared" si="218"/>
        <v>0</v>
      </c>
      <c r="M1372" s="348"/>
      <c r="N1372" s="353">
        <f t="shared" si="212"/>
        <v>0</v>
      </c>
      <c r="O1372" s="350">
        <v>0</v>
      </c>
      <c r="P1372" s="350"/>
      <c r="Q1372" s="351">
        <v>1.8170029858312346E-5</v>
      </c>
      <c r="R1372" s="352">
        <f t="shared" si="219"/>
        <v>0</v>
      </c>
      <c r="T1372" s="226">
        <f t="shared" si="210"/>
        <v>0</v>
      </c>
      <c r="Y1372" s="199"/>
      <c r="Z1372" s="199"/>
    </row>
    <row r="1373" spans="1:26" s="225" customFormat="1" ht="47.25" hidden="1" customHeight="1" outlineLevel="5" x14ac:dyDescent="0.2">
      <c r="A1373" s="221"/>
      <c r="B1373" s="227"/>
      <c r="C1373" s="248"/>
      <c r="D1373" s="248"/>
      <c r="E1373" s="254"/>
      <c r="F1373" s="265"/>
      <c r="G1373" s="270"/>
      <c r="H1373" s="270"/>
      <c r="I1373" s="409" t="s">
        <v>200</v>
      </c>
      <c r="J1373" s="365"/>
      <c r="K1373" s="365"/>
      <c r="L1373" s="366">
        <f t="shared" si="218"/>
        <v>0</v>
      </c>
      <c r="M1373" s="367">
        <v>0</v>
      </c>
      <c r="N1373" s="365">
        <f t="shared" si="212"/>
        <v>0</v>
      </c>
      <c r="O1373" s="378"/>
      <c r="P1373" s="378"/>
      <c r="Q1373" s="369">
        <v>3.634005971662469E-4</v>
      </c>
      <c r="R1373" s="370">
        <f>SUMPRODUCT(R1374:R1380,Q1374:Q1380)/Q1373</f>
        <v>0</v>
      </c>
      <c r="T1373" s="226">
        <f t="shared" si="210"/>
        <v>0</v>
      </c>
      <c r="Y1373" s="199"/>
      <c r="Z1373" s="199"/>
    </row>
    <row r="1374" spans="1:26" s="225" customFormat="1" ht="47.25" hidden="1" customHeight="1" outlineLevel="7" x14ac:dyDescent="0.2">
      <c r="A1374" s="221"/>
      <c r="B1374" s="227"/>
      <c r="C1374" s="248"/>
      <c r="D1374" s="248"/>
      <c r="E1374" s="254"/>
      <c r="F1374" s="265"/>
      <c r="G1374" s="270"/>
      <c r="H1374" s="270"/>
      <c r="I1374" s="406" t="s">
        <v>291</v>
      </c>
      <c r="J1374" s="346"/>
      <c r="K1374" s="346">
        <v>1</v>
      </c>
      <c r="L1374" s="347">
        <f t="shared" si="218"/>
        <v>0</v>
      </c>
      <c r="M1374" s="348"/>
      <c r="N1374" s="353">
        <f t="shared" si="212"/>
        <v>0</v>
      </c>
      <c r="O1374" s="350">
        <v>0</v>
      </c>
      <c r="P1374" s="350"/>
      <c r="Q1374" s="351">
        <v>1.8170029858312346E-5</v>
      </c>
      <c r="R1374" s="352">
        <f t="shared" ref="R1374:R1380" si="220">O1374/K1374</f>
        <v>0</v>
      </c>
      <c r="T1374" s="226">
        <f t="shared" si="210"/>
        <v>0</v>
      </c>
      <c r="Y1374" s="199"/>
      <c r="Z1374" s="199"/>
    </row>
    <row r="1375" spans="1:26" s="225" customFormat="1" ht="47.25" hidden="1" customHeight="1" outlineLevel="7" x14ac:dyDescent="0.2">
      <c r="A1375" s="221"/>
      <c r="B1375" s="227"/>
      <c r="C1375" s="248"/>
      <c r="D1375" s="248"/>
      <c r="E1375" s="254"/>
      <c r="F1375" s="265"/>
      <c r="G1375" s="270"/>
      <c r="H1375" s="270"/>
      <c r="I1375" s="406" t="s">
        <v>292</v>
      </c>
      <c r="J1375" s="346"/>
      <c r="K1375" s="346">
        <v>1</v>
      </c>
      <c r="L1375" s="347">
        <f t="shared" si="218"/>
        <v>0</v>
      </c>
      <c r="M1375" s="348"/>
      <c r="N1375" s="353">
        <f t="shared" si="212"/>
        <v>0</v>
      </c>
      <c r="O1375" s="350">
        <v>0</v>
      </c>
      <c r="P1375" s="350"/>
      <c r="Q1375" s="351">
        <v>1.8170029858312346E-5</v>
      </c>
      <c r="R1375" s="352">
        <f t="shared" si="220"/>
        <v>0</v>
      </c>
      <c r="T1375" s="226">
        <f t="shared" si="210"/>
        <v>0</v>
      </c>
      <c r="Y1375" s="199"/>
      <c r="Z1375" s="199"/>
    </row>
    <row r="1376" spans="1:26" s="225" customFormat="1" ht="47.25" hidden="1" customHeight="1" outlineLevel="7" x14ac:dyDescent="0.2">
      <c r="A1376" s="221"/>
      <c r="B1376" s="227"/>
      <c r="C1376" s="248"/>
      <c r="D1376" s="248"/>
      <c r="E1376" s="254"/>
      <c r="F1376" s="265"/>
      <c r="G1376" s="270"/>
      <c r="H1376" s="270"/>
      <c r="I1376" s="406" t="s">
        <v>231</v>
      </c>
      <c r="J1376" s="346"/>
      <c r="K1376" s="346">
        <v>1</v>
      </c>
      <c r="L1376" s="347">
        <f t="shared" si="218"/>
        <v>0</v>
      </c>
      <c r="M1376" s="348"/>
      <c r="N1376" s="353">
        <f t="shared" si="212"/>
        <v>0</v>
      </c>
      <c r="O1376" s="350">
        <v>0</v>
      </c>
      <c r="P1376" s="350"/>
      <c r="Q1376" s="351">
        <v>1.2719020900818642E-4</v>
      </c>
      <c r="R1376" s="352">
        <f t="shared" si="220"/>
        <v>0</v>
      </c>
      <c r="T1376" s="226">
        <f t="shared" si="210"/>
        <v>0</v>
      </c>
      <c r="Y1376" s="199"/>
      <c r="Z1376" s="199"/>
    </row>
    <row r="1377" spans="1:26" s="225" customFormat="1" ht="47.25" hidden="1" customHeight="1" outlineLevel="7" x14ac:dyDescent="0.2">
      <c r="A1377" s="221"/>
      <c r="B1377" s="227"/>
      <c r="C1377" s="248"/>
      <c r="D1377" s="248"/>
      <c r="E1377" s="254"/>
      <c r="F1377" s="265"/>
      <c r="G1377" s="270"/>
      <c r="H1377" s="270"/>
      <c r="I1377" s="406" t="s">
        <v>80</v>
      </c>
      <c r="J1377" s="346"/>
      <c r="K1377" s="346">
        <v>1</v>
      </c>
      <c r="L1377" s="347">
        <f t="shared" si="218"/>
        <v>0</v>
      </c>
      <c r="M1377" s="348"/>
      <c r="N1377" s="353">
        <f t="shared" si="212"/>
        <v>0</v>
      </c>
      <c r="O1377" s="350">
        <v>0</v>
      </c>
      <c r="P1377" s="350"/>
      <c r="Q1377" s="351">
        <v>5.4510089574937032E-5</v>
      </c>
      <c r="R1377" s="352">
        <f t="shared" si="220"/>
        <v>0</v>
      </c>
      <c r="T1377" s="226">
        <f t="shared" si="210"/>
        <v>0</v>
      </c>
      <c r="Y1377" s="199"/>
      <c r="Z1377" s="199"/>
    </row>
    <row r="1378" spans="1:26" s="225" customFormat="1" ht="47.25" hidden="1" customHeight="1" outlineLevel="7" x14ac:dyDescent="0.2">
      <c r="A1378" s="221"/>
      <c r="B1378" s="227"/>
      <c r="C1378" s="248"/>
      <c r="D1378" s="248"/>
      <c r="E1378" s="254"/>
      <c r="F1378" s="265"/>
      <c r="G1378" s="270"/>
      <c r="H1378" s="270"/>
      <c r="I1378" s="406" t="s">
        <v>82</v>
      </c>
      <c r="J1378" s="346"/>
      <c r="K1378" s="346">
        <v>1</v>
      </c>
      <c r="L1378" s="347">
        <f t="shared" si="218"/>
        <v>0</v>
      </c>
      <c r="M1378" s="348"/>
      <c r="N1378" s="353">
        <f t="shared" si="212"/>
        <v>0</v>
      </c>
      <c r="O1378" s="350">
        <v>0</v>
      </c>
      <c r="P1378" s="350"/>
      <c r="Q1378" s="351">
        <v>5.4510089574937032E-5</v>
      </c>
      <c r="R1378" s="352">
        <f t="shared" si="220"/>
        <v>0</v>
      </c>
      <c r="T1378" s="226">
        <f t="shared" ref="T1378:T1441" si="221">S1378-O1378</f>
        <v>0</v>
      </c>
      <c r="Y1378" s="199"/>
      <c r="Z1378" s="199"/>
    </row>
    <row r="1379" spans="1:26" s="225" customFormat="1" ht="47.25" hidden="1" customHeight="1" outlineLevel="7" x14ac:dyDescent="0.2">
      <c r="A1379" s="221"/>
      <c r="B1379" s="227"/>
      <c r="C1379" s="248"/>
      <c r="D1379" s="248"/>
      <c r="E1379" s="254"/>
      <c r="F1379" s="265"/>
      <c r="G1379" s="270"/>
      <c r="H1379" s="270"/>
      <c r="I1379" s="406" t="s">
        <v>293</v>
      </c>
      <c r="J1379" s="346"/>
      <c r="K1379" s="346">
        <v>1</v>
      </c>
      <c r="L1379" s="347">
        <f t="shared" si="218"/>
        <v>0</v>
      </c>
      <c r="M1379" s="348"/>
      <c r="N1379" s="353">
        <f t="shared" si="212"/>
        <v>0</v>
      </c>
      <c r="O1379" s="350">
        <v>0</v>
      </c>
      <c r="P1379" s="350"/>
      <c r="Q1379" s="351">
        <v>7.2680119433249385E-5</v>
      </c>
      <c r="R1379" s="352">
        <f t="shared" si="220"/>
        <v>0</v>
      </c>
      <c r="T1379" s="226">
        <f t="shared" si="221"/>
        <v>0</v>
      </c>
      <c r="Y1379" s="199"/>
      <c r="Z1379" s="199"/>
    </row>
    <row r="1380" spans="1:26" s="225" customFormat="1" ht="47.25" hidden="1" customHeight="1" outlineLevel="7" x14ac:dyDescent="0.2">
      <c r="A1380" s="221"/>
      <c r="B1380" s="227"/>
      <c r="C1380" s="248"/>
      <c r="D1380" s="248"/>
      <c r="E1380" s="254"/>
      <c r="F1380" s="265"/>
      <c r="G1380" s="270"/>
      <c r="H1380" s="270"/>
      <c r="I1380" s="406" t="s">
        <v>294</v>
      </c>
      <c r="J1380" s="346"/>
      <c r="K1380" s="346">
        <v>1</v>
      </c>
      <c r="L1380" s="347">
        <f t="shared" si="218"/>
        <v>0</v>
      </c>
      <c r="M1380" s="348"/>
      <c r="N1380" s="353">
        <f t="shared" si="212"/>
        <v>0</v>
      </c>
      <c r="O1380" s="350">
        <v>0</v>
      </c>
      <c r="P1380" s="350"/>
      <c r="Q1380" s="351">
        <v>1.8170029858312346E-5</v>
      </c>
      <c r="R1380" s="352">
        <f t="shared" si="220"/>
        <v>0</v>
      </c>
      <c r="T1380" s="226">
        <f t="shared" si="221"/>
        <v>0</v>
      </c>
      <c r="Y1380" s="199"/>
      <c r="Z1380" s="199"/>
    </row>
    <row r="1381" spans="1:26" s="225" customFormat="1" ht="47.25" hidden="1" customHeight="1" outlineLevel="5" x14ac:dyDescent="0.2">
      <c r="A1381" s="221"/>
      <c r="B1381" s="227"/>
      <c r="C1381" s="248"/>
      <c r="D1381" s="248"/>
      <c r="E1381" s="254"/>
      <c r="F1381" s="265"/>
      <c r="G1381" s="270"/>
      <c r="H1381" s="270"/>
      <c r="I1381" s="409" t="s">
        <v>201</v>
      </c>
      <c r="J1381" s="365"/>
      <c r="K1381" s="365"/>
      <c r="L1381" s="366">
        <f t="shared" si="218"/>
        <v>0</v>
      </c>
      <c r="M1381" s="367">
        <v>0</v>
      </c>
      <c r="N1381" s="365">
        <f t="shared" si="212"/>
        <v>0</v>
      </c>
      <c r="O1381" s="378"/>
      <c r="P1381" s="378"/>
      <c r="Q1381" s="369">
        <v>3.634005971662469E-4</v>
      </c>
      <c r="R1381" s="370">
        <f>SUMPRODUCT(R1382:R1388,Q1382:Q1388)/Q1381</f>
        <v>0</v>
      </c>
      <c r="T1381" s="226">
        <f t="shared" si="221"/>
        <v>0</v>
      </c>
      <c r="Y1381" s="199"/>
      <c r="Z1381" s="199"/>
    </row>
    <row r="1382" spans="1:26" s="225" customFormat="1" ht="47.25" hidden="1" customHeight="1" outlineLevel="7" x14ac:dyDescent="0.2">
      <c r="A1382" s="221"/>
      <c r="B1382" s="227"/>
      <c r="C1382" s="248"/>
      <c r="D1382" s="248"/>
      <c r="E1382" s="254"/>
      <c r="F1382" s="265"/>
      <c r="G1382" s="270"/>
      <c r="H1382" s="270"/>
      <c r="I1382" s="406" t="s">
        <v>291</v>
      </c>
      <c r="J1382" s="346"/>
      <c r="K1382" s="346">
        <v>1</v>
      </c>
      <c r="L1382" s="347">
        <f t="shared" si="218"/>
        <v>0</v>
      </c>
      <c r="M1382" s="348"/>
      <c r="N1382" s="353">
        <f t="shared" ref="N1382:N1445" si="222">O1382-L1382</f>
        <v>0</v>
      </c>
      <c r="O1382" s="350">
        <v>0</v>
      </c>
      <c r="P1382" s="350"/>
      <c r="Q1382" s="351">
        <v>1.8170029858312346E-5</v>
      </c>
      <c r="R1382" s="352">
        <f t="shared" ref="R1382:R1388" si="223">O1382/K1382</f>
        <v>0</v>
      </c>
      <c r="T1382" s="226">
        <f t="shared" si="221"/>
        <v>0</v>
      </c>
      <c r="Y1382" s="199"/>
      <c r="Z1382" s="199"/>
    </row>
    <row r="1383" spans="1:26" s="225" customFormat="1" ht="47.25" hidden="1" customHeight="1" outlineLevel="7" x14ac:dyDescent="0.2">
      <c r="A1383" s="221"/>
      <c r="B1383" s="227"/>
      <c r="C1383" s="248"/>
      <c r="D1383" s="248"/>
      <c r="E1383" s="254"/>
      <c r="F1383" s="265"/>
      <c r="G1383" s="270"/>
      <c r="H1383" s="270"/>
      <c r="I1383" s="406" t="s">
        <v>292</v>
      </c>
      <c r="J1383" s="346"/>
      <c r="K1383" s="346">
        <v>1</v>
      </c>
      <c r="L1383" s="347">
        <f t="shared" si="218"/>
        <v>0</v>
      </c>
      <c r="M1383" s="348"/>
      <c r="N1383" s="353">
        <f t="shared" si="222"/>
        <v>0</v>
      </c>
      <c r="O1383" s="350">
        <v>0</v>
      </c>
      <c r="P1383" s="350"/>
      <c r="Q1383" s="351">
        <v>1.8170029858312346E-5</v>
      </c>
      <c r="R1383" s="352">
        <f t="shared" si="223"/>
        <v>0</v>
      </c>
      <c r="T1383" s="226">
        <f t="shared" si="221"/>
        <v>0</v>
      </c>
      <c r="Y1383" s="199"/>
      <c r="Z1383" s="199"/>
    </row>
    <row r="1384" spans="1:26" s="225" customFormat="1" ht="47.25" hidden="1" customHeight="1" outlineLevel="7" x14ac:dyDescent="0.2">
      <c r="A1384" s="221"/>
      <c r="B1384" s="227"/>
      <c r="C1384" s="248"/>
      <c r="D1384" s="248"/>
      <c r="E1384" s="254"/>
      <c r="F1384" s="265"/>
      <c r="G1384" s="270"/>
      <c r="H1384" s="270"/>
      <c r="I1384" s="406" t="s">
        <v>231</v>
      </c>
      <c r="J1384" s="346"/>
      <c r="K1384" s="346">
        <v>1</v>
      </c>
      <c r="L1384" s="347">
        <f t="shared" si="218"/>
        <v>0</v>
      </c>
      <c r="M1384" s="348"/>
      <c r="N1384" s="353">
        <f t="shared" si="222"/>
        <v>0</v>
      </c>
      <c r="O1384" s="350">
        <v>0</v>
      </c>
      <c r="P1384" s="350"/>
      <c r="Q1384" s="351">
        <v>1.2719020900818642E-4</v>
      </c>
      <c r="R1384" s="352">
        <f t="shared" si="223"/>
        <v>0</v>
      </c>
      <c r="T1384" s="226">
        <f t="shared" si="221"/>
        <v>0</v>
      </c>
      <c r="Y1384" s="199"/>
      <c r="Z1384" s="199"/>
    </row>
    <row r="1385" spans="1:26" s="225" customFormat="1" ht="47.25" hidden="1" customHeight="1" outlineLevel="7" x14ac:dyDescent="0.2">
      <c r="A1385" s="221"/>
      <c r="B1385" s="227"/>
      <c r="C1385" s="248"/>
      <c r="D1385" s="248"/>
      <c r="E1385" s="254"/>
      <c r="F1385" s="265"/>
      <c r="G1385" s="270"/>
      <c r="H1385" s="270"/>
      <c r="I1385" s="406" t="s">
        <v>80</v>
      </c>
      <c r="J1385" s="346"/>
      <c r="K1385" s="346">
        <v>1</v>
      </c>
      <c r="L1385" s="347">
        <f t="shared" si="218"/>
        <v>0</v>
      </c>
      <c r="M1385" s="348"/>
      <c r="N1385" s="353">
        <f t="shared" si="222"/>
        <v>0</v>
      </c>
      <c r="O1385" s="350">
        <v>0</v>
      </c>
      <c r="P1385" s="350"/>
      <c r="Q1385" s="351">
        <v>5.4510089574937032E-5</v>
      </c>
      <c r="R1385" s="352">
        <f t="shared" si="223"/>
        <v>0</v>
      </c>
      <c r="T1385" s="226">
        <f t="shared" si="221"/>
        <v>0</v>
      </c>
      <c r="Y1385" s="199"/>
      <c r="Z1385" s="199"/>
    </row>
    <row r="1386" spans="1:26" s="225" customFormat="1" ht="47.25" hidden="1" customHeight="1" outlineLevel="7" x14ac:dyDescent="0.2">
      <c r="A1386" s="221"/>
      <c r="B1386" s="227"/>
      <c r="C1386" s="248"/>
      <c r="D1386" s="248"/>
      <c r="E1386" s="254"/>
      <c r="F1386" s="265"/>
      <c r="G1386" s="270"/>
      <c r="H1386" s="270"/>
      <c r="I1386" s="406" t="s">
        <v>82</v>
      </c>
      <c r="J1386" s="346"/>
      <c r="K1386" s="346">
        <v>1</v>
      </c>
      <c r="L1386" s="347">
        <f t="shared" si="218"/>
        <v>0</v>
      </c>
      <c r="M1386" s="348"/>
      <c r="N1386" s="353">
        <f t="shared" si="222"/>
        <v>0</v>
      </c>
      <c r="O1386" s="350">
        <v>0</v>
      </c>
      <c r="P1386" s="350"/>
      <c r="Q1386" s="351">
        <v>5.4510089574937032E-5</v>
      </c>
      <c r="R1386" s="352">
        <f t="shared" si="223"/>
        <v>0</v>
      </c>
      <c r="T1386" s="226">
        <f t="shared" si="221"/>
        <v>0</v>
      </c>
      <c r="Y1386" s="199"/>
      <c r="Z1386" s="199"/>
    </row>
    <row r="1387" spans="1:26" s="225" customFormat="1" ht="47.25" hidden="1" customHeight="1" outlineLevel="7" x14ac:dyDescent="0.2">
      <c r="A1387" s="221"/>
      <c r="B1387" s="227"/>
      <c r="C1387" s="248"/>
      <c r="D1387" s="248"/>
      <c r="E1387" s="254"/>
      <c r="F1387" s="265"/>
      <c r="G1387" s="270"/>
      <c r="H1387" s="270"/>
      <c r="I1387" s="406" t="s">
        <v>293</v>
      </c>
      <c r="J1387" s="346"/>
      <c r="K1387" s="346">
        <v>1</v>
      </c>
      <c r="L1387" s="347">
        <f t="shared" si="218"/>
        <v>0</v>
      </c>
      <c r="M1387" s="348"/>
      <c r="N1387" s="353">
        <f t="shared" si="222"/>
        <v>0</v>
      </c>
      <c r="O1387" s="350">
        <v>0</v>
      </c>
      <c r="P1387" s="350"/>
      <c r="Q1387" s="351">
        <v>7.2680119433249385E-5</v>
      </c>
      <c r="R1387" s="352">
        <f t="shared" si="223"/>
        <v>0</v>
      </c>
      <c r="T1387" s="226">
        <f t="shared" si="221"/>
        <v>0</v>
      </c>
      <c r="Y1387" s="199"/>
      <c r="Z1387" s="199"/>
    </row>
    <row r="1388" spans="1:26" s="225" customFormat="1" ht="47.25" hidden="1" customHeight="1" outlineLevel="7" x14ac:dyDescent="0.2">
      <c r="A1388" s="221"/>
      <c r="B1388" s="227"/>
      <c r="C1388" s="248"/>
      <c r="D1388" s="248"/>
      <c r="E1388" s="254"/>
      <c r="F1388" s="265"/>
      <c r="G1388" s="270"/>
      <c r="H1388" s="270"/>
      <c r="I1388" s="406" t="s">
        <v>294</v>
      </c>
      <c r="J1388" s="346"/>
      <c r="K1388" s="346">
        <v>1</v>
      </c>
      <c r="L1388" s="347">
        <f t="shared" si="218"/>
        <v>0</v>
      </c>
      <c r="M1388" s="348"/>
      <c r="N1388" s="353">
        <f t="shared" si="222"/>
        <v>0</v>
      </c>
      <c r="O1388" s="350">
        <v>0</v>
      </c>
      <c r="P1388" s="350"/>
      <c r="Q1388" s="351">
        <v>1.8170029858312346E-5</v>
      </c>
      <c r="R1388" s="352">
        <f t="shared" si="223"/>
        <v>0</v>
      </c>
      <c r="T1388" s="226">
        <f t="shared" si="221"/>
        <v>0</v>
      </c>
      <c r="Y1388" s="199"/>
      <c r="Z1388" s="199"/>
    </row>
    <row r="1389" spans="1:26" s="225" customFormat="1" ht="47.25" hidden="1" customHeight="1" outlineLevel="5" x14ac:dyDescent="0.2">
      <c r="A1389" s="221"/>
      <c r="B1389" s="227"/>
      <c r="C1389" s="248"/>
      <c r="D1389" s="248"/>
      <c r="E1389" s="254"/>
      <c r="F1389" s="265"/>
      <c r="G1389" s="270"/>
      <c r="H1389" s="270"/>
      <c r="I1389" s="409" t="s">
        <v>202</v>
      </c>
      <c r="J1389" s="365"/>
      <c r="K1389" s="365"/>
      <c r="L1389" s="366">
        <f t="shared" si="218"/>
        <v>0</v>
      </c>
      <c r="M1389" s="367">
        <v>0</v>
      </c>
      <c r="N1389" s="365">
        <f t="shared" si="222"/>
        <v>0</v>
      </c>
      <c r="O1389" s="378"/>
      <c r="P1389" s="378"/>
      <c r="Q1389" s="369">
        <v>1.0094461032395748E-4</v>
      </c>
      <c r="R1389" s="370">
        <f>SUMPRODUCT(R1390:R1396,Q1390:Q1396)/Q1389</f>
        <v>0</v>
      </c>
      <c r="T1389" s="226">
        <f t="shared" si="221"/>
        <v>0</v>
      </c>
      <c r="Y1389" s="199"/>
      <c r="Z1389" s="199"/>
    </row>
    <row r="1390" spans="1:26" s="225" customFormat="1" ht="47.25" hidden="1" customHeight="1" outlineLevel="7" x14ac:dyDescent="0.2">
      <c r="A1390" s="221"/>
      <c r="B1390" s="227"/>
      <c r="C1390" s="248"/>
      <c r="D1390" s="248"/>
      <c r="E1390" s="254"/>
      <c r="F1390" s="265"/>
      <c r="G1390" s="270"/>
      <c r="H1390" s="270"/>
      <c r="I1390" s="406" t="s">
        <v>291</v>
      </c>
      <c r="J1390" s="346"/>
      <c r="K1390" s="346">
        <v>1</v>
      </c>
      <c r="L1390" s="347">
        <f t="shared" si="218"/>
        <v>0</v>
      </c>
      <c r="M1390" s="348"/>
      <c r="N1390" s="353">
        <f t="shared" si="222"/>
        <v>0</v>
      </c>
      <c r="O1390" s="350">
        <v>0</v>
      </c>
      <c r="P1390" s="350"/>
      <c r="Q1390" s="351">
        <v>5.0472305161978744E-6</v>
      </c>
      <c r="R1390" s="352">
        <f t="shared" ref="R1390:R1396" si="224">O1390/K1390</f>
        <v>0</v>
      </c>
      <c r="T1390" s="226">
        <f t="shared" si="221"/>
        <v>0</v>
      </c>
      <c r="Y1390" s="199"/>
      <c r="Z1390" s="199"/>
    </row>
    <row r="1391" spans="1:26" s="225" customFormat="1" ht="47.25" hidden="1" customHeight="1" outlineLevel="7" x14ac:dyDescent="0.2">
      <c r="A1391" s="221"/>
      <c r="B1391" s="227"/>
      <c r="C1391" s="248"/>
      <c r="D1391" s="248"/>
      <c r="E1391" s="254"/>
      <c r="F1391" s="265"/>
      <c r="G1391" s="270"/>
      <c r="H1391" s="270"/>
      <c r="I1391" s="406" t="s">
        <v>292</v>
      </c>
      <c r="J1391" s="346"/>
      <c r="K1391" s="346">
        <v>1</v>
      </c>
      <c r="L1391" s="347">
        <f t="shared" si="218"/>
        <v>0</v>
      </c>
      <c r="M1391" s="348"/>
      <c r="N1391" s="353">
        <f t="shared" si="222"/>
        <v>0</v>
      </c>
      <c r="O1391" s="350">
        <v>0</v>
      </c>
      <c r="P1391" s="350"/>
      <c r="Q1391" s="351">
        <v>5.0472305161978744E-6</v>
      </c>
      <c r="R1391" s="352">
        <f t="shared" si="224"/>
        <v>0</v>
      </c>
      <c r="T1391" s="226">
        <f t="shared" si="221"/>
        <v>0</v>
      </c>
      <c r="Y1391" s="199"/>
      <c r="Z1391" s="199"/>
    </row>
    <row r="1392" spans="1:26" s="225" customFormat="1" ht="47.25" hidden="1" customHeight="1" outlineLevel="7" x14ac:dyDescent="0.2">
      <c r="A1392" s="221"/>
      <c r="B1392" s="227"/>
      <c r="C1392" s="248"/>
      <c r="D1392" s="248"/>
      <c r="E1392" s="254"/>
      <c r="F1392" s="265"/>
      <c r="G1392" s="270"/>
      <c r="H1392" s="270"/>
      <c r="I1392" s="406" t="s">
        <v>231</v>
      </c>
      <c r="J1392" s="346"/>
      <c r="K1392" s="346">
        <v>1</v>
      </c>
      <c r="L1392" s="347">
        <f t="shared" si="218"/>
        <v>0</v>
      </c>
      <c r="M1392" s="348"/>
      <c r="N1392" s="353">
        <f t="shared" si="222"/>
        <v>0</v>
      </c>
      <c r="O1392" s="350">
        <v>0</v>
      </c>
      <c r="P1392" s="350"/>
      <c r="Q1392" s="351">
        <v>3.5330613613385115E-5</v>
      </c>
      <c r="R1392" s="352">
        <f t="shared" si="224"/>
        <v>0</v>
      </c>
      <c r="T1392" s="226">
        <f t="shared" si="221"/>
        <v>0</v>
      </c>
      <c r="Y1392" s="199"/>
      <c r="Z1392" s="199"/>
    </row>
    <row r="1393" spans="1:26" s="225" customFormat="1" ht="47.25" hidden="1" customHeight="1" outlineLevel="7" x14ac:dyDescent="0.2">
      <c r="A1393" s="221"/>
      <c r="B1393" s="227"/>
      <c r="C1393" s="248"/>
      <c r="D1393" s="248"/>
      <c r="E1393" s="254"/>
      <c r="F1393" s="265"/>
      <c r="G1393" s="270"/>
      <c r="H1393" s="270"/>
      <c r="I1393" s="406" t="s">
        <v>80</v>
      </c>
      <c r="J1393" s="346"/>
      <c r="K1393" s="346">
        <v>1</v>
      </c>
      <c r="L1393" s="347">
        <f t="shared" si="218"/>
        <v>0</v>
      </c>
      <c r="M1393" s="348"/>
      <c r="N1393" s="353">
        <f t="shared" si="222"/>
        <v>0</v>
      </c>
      <c r="O1393" s="350">
        <v>0</v>
      </c>
      <c r="P1393" s="350"/>
      <c r="Q1393" s="351">
        <v>1.5141691548593622E-5</v>
      </c>
      <c r="R1393" s="352">
        <f t="shared" si="224"/>
        <v>0</v>
      </c>
      <c r="T1393" s="226">
        <f t="shared" si="221"/>
        <v>0</v>
      </c>
      <c r="Y1393" s="199"/>
      <c r="Z1393" s="199"/>
    </row>
    <row r="1394" spans="1:26" s="225" customFormat="1" ht="47.25" hidden="1" customHeight="1" outlineLevel="7" x14ac:dyDescent="0.2">
      <c r="A1394" s="221"/>
      <c r="B1394" s="227"/>
      <c r="C1394" s="248"/>
      <c r="D1394" s="248"/>
      <c r="E1394" s="254"/>
      <c r="F1394" s="265"/>
      <c r="G1394" s="270"/>
      <c r="H1394" s="270"/>
      <c r="I1394" s="406" t="s">
        <v>82</v>
      </c>
      <c r="J1394" s="346"/>
      <c r="K1394" s="346">
        <v>1</v>
      </c>
      <c r="L1394" s="347">
        <f t="shared" si="218"/>
        <v>0</v>
      </c>
      <c r="M1394" s="348"/>
      <c r="N1394" s="353">
        <f t="shared" si="222"/>
        <v>0</v>
      </c>
      <c r="O1394" s="350">
        <v>0</v>
      </c>
      <c r="P1394" s="350"/>
      <c r="Q1394" s="351">
        <v>1.5141691548593622E-5</v>
      </c>
      <c r="R1394" s="352">
        <f t="shared" si="224"/>
        <v>0</v>
      </c>
      <c r="T1394" s="226">
        <f t="shared" si="221"/>
        <v>0</v>
      </c>
      <c r="Y1394" s="199"/>
      <c r="Z1394" s="199"/>
    </row>
    <row r="1395" spans="1:26" s="225" customFormat="1" ht="47.25" hidden="1" customHeight="1" outlineLevel="7" x14ac:dyDescent="0.2">
      <c r="A1395" s="221"/>
      <c r="B1395" s="227"/>
      <c r="C1395" s="248"/>
      <c r="D1395" s="248"/>
      <c r="E1395" s="254"/>
      <c r="F1395" s="265"/>
      <c r="G1395" s="270"/>
      <c r="H1395" s="270"/>
      <c r="I1395" s="406" t="s">
        <v>293</v>
      </c>
      <c r="J1395" s="346"/>
      <c r="K1395" s="346">
        <v>1</v>
      </c>
      <c r="L1395" s="347">
        <f t="shared" si="218"/>
        <v>0</v>
      </c>
      <c r="M1395" s="348"/>
      <c r="N1395" s="353">
        <f t="shared" si="222"/>
        <v>0</v>
      </c>
      <c r="O1395" s="350">
        <v>0</v>
      </c>
      <c r="P1395" s="350"/>
      <c r="Q1395" s="351">
        <v>2.0188922064791498E-5</v>
      </c>
      <c r="R1395" s="352">
        <f t="shared" si="224"/>
        <v>0</v>
      </c>
      <c r="T1395" s="226">
        <f t="shared" si="221"/>
        <v>0</v>
      </c>
      <c r="Y1395" s="199"/>
      <c r="Z1395" s="199"/>
    </row>
    <row r="1396" spans="1:26" s="225" customFormat="1" ht="47.25" hidden="1" customHeight="1" outlineLevel="7" x14ac:dyDescent="0.2">
      <c r="A1396" s="221"/>
      <c r="B1396" s="227"/>
      <c r="C1396" s="248"/>
      <c r="D1396" s="248"/>
      <c r="E1396" s="254"/>
      <c r="F1396" s="265"/>
      <c r="G1396" s="270"/>
      <c r="H1396" s="270"/>
      <c r="I1396" s="406" t="s">
        <v>294</v>
      </c>
      <c r="J1396" s="346"/>
      <c r="K1396" s="346">
        <v>1</v>
      </c>
      <c r="L1396" s="347">
        <f t="shared" si="218"/>
        <v>0</v>
      </c>
      <c r="M1396" s="348"/>
      <c r="N1396" s="353">
        <f t="shared" si="222"/>
        <v>0</v>
      </c>
      <c r="O1396" s="350">
        <v>0</v>
      </c>
      <c r="P1396" s="350"/>
      <c r="Q1396" s="351">
        <v>5.0472305161978744E-6</v>
      </c>
      <c r="R1396" s="352">
        <f t="shared" si="224"/>
        <v>0</v>
      </c>
      <c r="T1396" s="226">
        <f t="shared" si="221"/>
        <v>0</v>
      </c>
      <c r="Y1396" s="199"/>
      <c r="Z1396" s="199"/>
    </row>
    <row r="1397" spans="1:26" s="225" customFormat="1" ht="47.25" hidden="1" customHeight="1" outlineLevel="5" x14ac:dyDescent="0.2">
      <c r="A1397" s="221"/>
      <c r="B1397" s="227"/>
      <c r="C1397" s="248"/>
      <c r="D1397" s="248"/>
      <c r="E1397" s="254"/>
      <c r="F1397" s="265"/>
      <c r="G1397" s="270"/>
      <c r="H1397" s="270"/>
      <c r="I1397" s="409" t="s">
        <v>203</v>
      </c>
      <c r="J1397" s="365"/>
      <c r="K1397" s="365"/>
      <c r="L1397" s="366">
        <f t="shared" si="218"/>
        <v>0</v>
      </c>
      <c r="M1397" s="367">
        <v>0</v>
      </c>
      <c r="N1397" s="365">
        <f t="shared" si="222"/>
        <v>0</v>
      </c>
      <c r="O1397" s="378"/>
      <c r="P1397" s="378"/>
      <c r="Q1397" s="369">
        <v>1.0094461032395748E-4</v>
      </c>
      <c r="R1397" s="370">
        <f>SUMPRODUCT(R1398:R1404,Q1398:Q1404)/Q1397</f>
        <v>0</v>
      </c>
      <c r="T1397" s="226">
        <f t="shared" si="221"/>
        <v>0</v>
      </c>
      <c r="Y1397" s="199"/>
      <c r="Z1397" s="199"/>
    </row>
    <row r="1398" spans="1:26" s="225" customFormat="1" ht="47.25" hidden="1" customHeight="1" outlineLevel="7" x14ac:dyDescent="0.2">
      <c r="A1398" s="221"/>
      <c r="B1398" s="227"/>
      <c r="C1398" s="248"/>
      <c r="D1398" s="248"/>
      <c r="E1398" s="254"/>
      <c r="F1398" s="265"/>
      <c r="G1398" s="270"/>
      <c r="H1398" s="270"/>
      <c r="I1398" s="406" t="s">
        <v>291</v>
      </c>
      <c r="J1398" s="346"/>
      <c r="K1398" s="346">
        <v>1</v>
      </c>
      <c r="L1398" s="347">
        <f t="shared" si="218"/>
        <v>0</v>
      </c>
      <c r="M1398" s="348"/>
      <c r="N1398" s="353">
        <f t="shared" si="222"/>
        <v>0</v>
      </c>
      <c r="O1398" s="350">
        <v>0</v>
      </c>
      <c r="P1398" s="350"/>
      <c r="Q1398" s="351">
        <v>5.0472305161978744E-6</v>
      </c>
      <c r="R1398" s="352">
        <f t="shared" ref="R1398:R1404" si="225">O1398/K1398</f>
        <v>0</v>
      </c>
      <c r="T1398" s="226">
        <f t="shared" si="221"/>
        <v>0</v>
      </c>
      <c r="Y1398" s="199"/>
      <c r="Z1398" s="199"/>
    </row>
    <row r="1399" spans="1:26" s="225" customFormat="1" ht="47.25" hidden="1" customHeight="1" outlineLevel="7" x14ac:dyDescent="0.2">
      <c r="A1399" s="221"/>
      <c r="B1399" s="227"/>
      <c r="C1399" s="248"/>
      <c r="D1399" s="248"/>
      <c r="E1399" s="254"/>
      <c r="F1399" s="265"/>
      <c r="G1399" s="270"/>
      <c r="H1399" s="270"/>
      <c r="I1399" s="406" t="s">
        <v>292</v>
      </c>
      <c r="J1399" s="346"/>
      <c r="K1399" s="346">
        <v>1</v>
      </c>
      <c r="L1399" s="347">
        <f t="shared" si="218"/>
        <v>0</v>
      </c>
      <c r="M1399" s="348"/>
      <c r="N1399" s="353">
        <f t="shared" si="222"/>
        <v>0</v>
      </c>
      <c r="O1399" s="350">
        <v>0</v>
      </c>
      <c r="P1399" s="350"/>
      <c r="Q1399" s="351">
        <v>5.0472305161978744E-6</v>
      </c>
      <c r="R1399" s="352">
        <f t="shared" si="225"/>
        <v>0</v>
      </c>
      <c r="T1399" s="226">
        <f t="shared" si="221"/>
        <v>0</v>
      </c>
      <c r="Y1399" s="199"/>
      <c r="Z1399" s="199"/>
    </row>
    <row r="1400" spans="1:26" s="225" customFormat="1" ht="47.25" hidden="1" customHeight="1" outlineLevel="7" x14ac:dyDescent="0.2">
      <c r="A1400" s="221"/>
      <c r="B1400" s="227"/>
      <c r="C1400" s="248"/>
      <c r="D1400" s="248"/>
      <c r="E1400" s="254"/>
      <c r="F1400" s="265"/>
      <c r="G1400" s="270"/>
      <c r="H1400" s="270"/>
      <c r="I1400" s="406" t="s">
        <v>231</v>
      </c>
      <c r="J1400" s="346"/>
      <c r="K1400" s="346">
        <v>1</v>
      </c>
      <c r="L1400" s="347">
        <f t="shared" si="218"/>
        <v>0</v>
      </c>
      <c r="M1400" s="348"/>
      <c r="N1400" s="353">
        <f t="shared" si="222"/>
        <v>0</v>
      </c>
      <c r="O1400" s="350">
        <v>0</v>
      </c>
      <c r="P1400" s="350"/>
      <c r="Q1400" s="351">
        <v>3.5330613613385115E-5</v>
      </c>
      <c r="R1400" s="352">
        <f t="shared" si="225"/>
        <v>0</v>
      </c>
      <c r="T1400" s="226">
        <f t="shared" si="221"/>
        <v>0</v>
      </c>
      <c r="Y1400" s="199"/>
      <c r="Z1400" s="199"/>
    </row>
    <row r="1401" spans="1:26" s="225" customFormat="1" ht="47.25" hidden="1" customHeight="1" outlineLevel="7" x14ac:dyDescent="0.2">
      <c r="A1401" s="221"/>
      <c r="B1401" s="227"/>
      <c r="C1401" s="248"/>
      <c r="D1401" s="248"/>
      <c r="E1401" s="254"/>
      <c r="F1401" s="265"/>
      <c r="G1401" s="270"/>
      <c r="H1401" s="270"/>
      <c r="I1401" s="406" t="s">
        <v>80</v>
      </c>
      <c r="J1401" s="346"/>
      <c r="K1401" s="346">
        <v>1</v>
      </c>
      <c r="L1401" s="347">
        <f t="shared" si="218"/>
        <v>0</v>
      </c>
      <c r="M1401" s="348"/>
      <c r="N1401" s="353">
        <f t="shared" si="222"/>
        <v>0</v>
      </c>
      <c r="O1401" s="350">
        <v>0</v>
      </c>
      <c r="P1401" s="350"/>
      <c r="Q1401" s="351">
        <v>1.5141691548593622E-5</v>
      </c>
      <c r="R1401" s="352">
        <f t="shared" si="225"/>
        <v>0</v>
      </c>
      <c r="T1401" s="226">
        <f t="shared" si="221"/>
        <v>0</v>
      </c>
      <c r="Y1401" s="199"/>
      <c r="Z1401" s="199"/>
    </row>
    <row r="1402" spans="1:26" s="225" customFormat="1" ht="47.25" hidden="1" customHeight="1" outlineLevel="7" x14ac:dyDescent="0.2">
      <c r="A1402" s="221"/>
      <c r="B1402" s="227"/>
      <c r="C1402" s="248"/>
      <c r="D1402" s="248"/>
      <c r="E1402" s="254"/>
      <c r="F1402" s="265"/>
      <c r="G1402" s="270"/>
      <c r="H1402" s="270"/>
      <c r="I1402" s="406" t="s">
        <v>82</v>
      </c>
      <c r="J1402" s="346"/>
      <c r="K1402" s="346">
        <v>1</v>
      </c>
      <c r="L1402" s="347">
        <f t="shared" si="218"/>
        <v>0</v>
      </c>
      <c r="M1402" s="348"/>
      <c r="N1402" s="353">
        <f t="shared" si="222"/>
        <v>0</v>
      </c>
      <c r="O1402" s="350">
        <v>0</v>
      </c>
      <c r="P1402" s="350"/>
      <c r="Q1402" s="351">
        <v>1.5141691548593622E-5</v>
      </c>
      <c r="R1402" s="352">
        <f t="shared" si="225"/>
        <v>0</v>
      </c>
      <c r="T1402" s="226">
        <f t="shared" si="221"/>
        <v>0</v>
      </c>
      <c r="Y1402" s="199"/>
      <c r="Z1402" s="199"/>
    </row>
    <row r="1403" spans="1:26" s="225" customFormat="1" ht="47.25" hidden="1" customHeight="1" outlineLevel="7" x14ac:dyDescent="0.2">
      <c r="A1403" s="221"/>
      <c r="B1403" s="227"/>
      <c r="C1403" s="248"/>
      <c r="D1403" s="248"/>
      <c r="E1403" s="254"/>
      <c r="F1403" s="265"/>
      <c r="G1403" s="270"/>
      <c r="H1403" s="270"/>
      <c r="I1403" s="406" t="s">
        <v>293</v>
      </c>
      <c r="J1403" s="346"/>
      <c r="K1403" s="346">
        <v>1</v>
      </c>
      <c r="L1403" s="347">
        <f t="shared" si="218"/>
        <v>0</v>
      </c>
      <c r="M1403" s="348"/>
      <c r="N1403" s="353">
        <f t="shared" si="222"/>
        <v>0</v>
      </c>
      <c r="O1403" s="350">
        <v>0</v>
      </c>
      <c r="P1403" s="350"/>
      <c r="Q1403" s="351">
        <v>2.0188922064791498E-5</v>
      </c>
      <c r="R1403" s="352">
        <f t="shared" si="225"/>
        <v>0</v>
      </c>
      <c r="T1403" s="226">
        <f t="shared" si="221"/>
        <v>0</v>
      </c>
      <c r="Y1403" s="199"/>
      <c r="Z1403" s="199"/>
    </row>
    <row r="1404" spans="1:26" s="225" customFormat="1" ht="47.25" hidden="1" customHeight="1" outlineLevel="7" x14ac:dyDescent="0.2">
      <c r="A1404" s="221"/>
      <c r="B1404" s="227"/>
      <c r="C1404" s="248"/>
      <c r="D1404" s="248"/>
      <c r="E1404" s="254"/>
      <c r="F1404" s="265"/>
      <c r="G1404" s="270"/>
      <c r="H1404" s="270"/>
      <c r="I1404" s="406" t="s">
        <v>294</v>
      </c>
      <c r="J1404" s="346"/>
      <c r="K1404" s="346">
        <v>1</v>
      </c>
      <c r="L1404" s="347">
        <f t="shared" si="218"/>
        <v>0</v>
      </c>
      <c r="M1404" s="348"/>
      <c r="N1404" s="353">
        <f t="shared" si="222"/>
        <v>0</v>
      </c>
      <c r="O1404" s="350">
        <v>0</v>
      </c>
      <c r="P1404" s="350"/>
      <c r="Q1404" s="351">
        <v>5.0472305161978744E-6</v>
      </c>
      <c r="R1404" s="352">
        <f t="shared" si="225"/>
        <v>0</v>
      </c>
      <c r="T1404" s="226">
        <f t="shared" si="221"/>
        <v>0</v>
      </c>
      <c r="Y1404" s="199"/>
      <c r="Z1404" s="199"/>
    </row>
    <row r="1405" spans="1:26" s="225" customFormat="1" ht="47.25" hidden="1" customHeight="1" outlineLevel="5" x14ac:dyDescent="0.2">
      <c r="A1405" s="221"/>
      <c r="B1405" s="227"/>
      <c r="C1405" s="248"/>
      <c r="D1405" s="248"/>
      <c r="E1405" s="254"/>
      <c r="F1405" s="265"/>
      <c r="G1405" s="270"/>
      <c r="H1405" s="270"/>
      <c r="I1405" s="409" t="s">
        <v>204</v>
      </c>
      <c r="J1405" s="365"/>
      <c r="K1405" s="365"/>
      <c r="L1405" s="366">
        <f t="shared" si="218"/>
        <v>0</v>
      </c>
      <c r="M1405" s="367">
        <v>0</v>
      </c>
      <c r="N1405" s="365">
        <f t="shared" si="222"/>
        <v>0</v>
      </c>
      <c r="O1405" s="378"/>
      <c r="P1405" s="378"/>
      <c r="Q1405" s="369">
        <v>1.0094461032395748E-4</v>
      </c>
      <c r="R1405" s="370">
        <f>SUMPRODUCT(R1406:R1412,Q1406:Q1412)/Q1405</f>
        <v>0</v>
      </c>
      <c r="T1405" s="226">
        <f t="shared" si="221"/>
        <v>0</v>
      </c>
      <c r="Y1405" s="199"/>
      <c r="Z1405" s="199"/>
    </row>
    <row r="1406" spans="1:26" s="225" customFormat="1" ht="47.25" hidden="1" customHeight="1" outlineLevel="7" x14ac:dyDescent="0.2">
      <c r="A1406" s="221"/>
      <c r="B1406" s="227"/>
      <c r="C1406" s="248"/>
      <c r="D1406" s="248"/>
      <c r="E1406" s="254"/>
      <c r="F1406" s="265"/>
      <c r="G1406" s="270"/>
      <c r="H1406" s="270"/>
      <c r="I1406" s="406" t="s">
        <v>291</v>
      </c>
      <c r="J1406" s="346"/>
      <c r="K1406" s="346">
        <v>1</v>
      </c>
      <c r="L1406" s="347">
        <f t="shared" si="218"/>
        <v>0</v>
      </c>
      <c r="M1406" s="348"/>
      <c r="N1406" s="353">
        <f t="shared" si="222"/>
        <v>0</v>
      </c>
      <c r="O1406" s="350">
        <v>0</v>
      </c>
      <c r="P1406" s="350"/>
      <c r="Q1406" s="351">
        <v>5.0472305161978744E-6</v>
      </c>
      <c r="R1406" s="352">
        <f t="shared" ref="R1406:R1412" si="226">O1406/K1406</f>
        <v>0</v>
      </c>
      <c r="T1406" s="226">
        <f t="shared" si="221"/>
        <v>0</v>
      </c>
      <c r="Y1406" s="199"/>
      <c r="Z1406" s="199"/>
    </row>
    <row r="1407" spans="1:26" s="225" customFormat="1" ht="47.25" hidden="1" customHeight="1" outlineLevel="7" x14ac:dyDescent="0.2">
      <c r="A1407" s="221"/>
      <c r="B1407" s="227"/>
      <c r="C1407" s="248"/>
      <c r="D1407" s="248"/>
      <c r="E1407" s="254"/>
      <c r="F1407" s="265"/>
      <c r="G1407" s="270"/>
      <c r="H1407" s="270"/>
      <c r="I1407" s="406" t="s">
        <v>292</v>
      </c>
      <c r="J1407" s="346"/>
      <c r="K1407" s="346">
        <v>1</v>
      </c>
      <c r="L1407" s="347">
        <f t="shared" si="218"/>
        <v>0</v>
      </c>
      <c r="M1407" s="348"/>
      <c r="N1407" s="353">
        <f t="shared" si="222"/>
        <v>0</v>
      </c>
      <c r="O1407" s="350">
        <v>0</v>
      </c>
      <c r="P1407" s="350"/>
      <c r="Q1407" s="351">
        <v>5.0472305161978744E-6</v>
      </c>
      <c r="R1407" s="352">
        <f t="shared" si="226"/>
        <v>0</v>
      </c>
      <c r="T1407" s="226">
        <f t="shared" si="221"/>
        <v>0</v>
      </c>
      <c r="Y1407" s="199"/>
      <c r="Z1407" s="199"/>
    </row>
    <row r="1408" spans="1:26" s="225" customFormat="1" ht="47.25" hidden="1" customHeight="1" outlineLevel="7" x14ac:dyDescent="0.2">
      <c r="A1408" s="221"/>
      <c r="B1408" s="227"/>
      <c r="C1408" s="248"/>
      <c r="D1408" s="248"/>
      <c r="E1408" s="254"/>
      <c r="F1408" s="265"/>
      <c r="G1408" s="270"/>
      <c r="H1408" s="270"/>
      <c r="I1408" s="406" t="s">
        <v>231</v>
      </c>
      <c r="J1408" s="346"/>
      <c r="K1408" s="346">
        <v>1</v>
      </c>
      <c r="L1408" s="347">
        <f t="shared" si="218"/>
        <v>0</v>
      </c>
      <c r="M1408" s="348"/>
      <c r="N1408" s="353">
        <f t="shared" si="222"/>
        <v>0</v>
      </c>
      <c r="O1408" s="350">
        <v>0</v>
      </c>
      <c r="P1408" s="350"/>
      <c r="Q1408" s="351">
        <v>3.5330613613385115E-5</v>
      </c>
      <c r="R1408" s="352">
        <f t="shared" si="226"/>
        <v>0</v>
      </c>
      <c r="T1408" s="226">
        <f t="shared" si="221"/>
        <v>0</v>
      </c>
      <c r="Y1408" s="199"/>
      <c r="Z1408" s="199"/>
    </row>
    <row r="1409" spans="1:26" s="225" customFormat="1" ht="47.25" hidden="1" customHeight="1" outlineLevel="7" x14ac:dyDescent="0.2">
      <c r="A1409" s="221"/>
      <c r="B1409" s="227"/>
      <c r="C1409" s="248"/>
      <c r="D1409" s="248"/>
      <c r="E1409" s="254"/>
      <c r="F1409" s="265"/>
      <c r="G1409" s="270"/>
      <c r="H1409" s="270"/>
      <c r="I1409" s="406" t="s">
        <v>80</v>
      </c>
      <c r="J1409" s="346"/>
      <c r="K1409" s="346">
        <v>1</v>
      </c>
      <c r="L1409" s="347">
        <f t="shared" si="218"/>
        <v>0</v>
      </c>
      <c r="M1409" s="348"/>
      <c r="N1409" s="353">
        <f t="shared" si="222"/>
        <v>0</v>
      </c>
      <c r="O1409" s="350">
        <v>0</v>
      </c>
      <c r="P1409" s="350"/>
      <c r="Q1409" s="351">
        <v>1.5141691548593622E-5</v>
      </c>
      <c r="R1409" s="352">
        <f t="shared" si="226"/>
        <v>0</v>
      </c>
      <c r="T1409" s="226">
        <f t="shared" si="221"/>
        <v>0</v>
      </c>
      <c r="Y1409" s="199"/>
      <c r="Z1409" s="199"/>
    </row>
    <row r="1410" spans="1:26" s="225" customFormat="1" ht="47.25" hidden="1" customHeight="1" outlineLevel="7" x14ac:dyDescent="0.2">
      <c r="A1410" s="221"/>
      <c r="B1410" s="227"/>
      <c r="C1410" s="248"/>
      <c r="D1410" s="248"/>
      <c r="E1410" s="254"/>
      <c r="F1410" s="265"/>
      <c r="G1410" s="270"/>
      <c r="H1410" s="270"/>
      <c r="I1410" s="406" t="s">
        <v>82</v>
      </c>
      <c r="J1410" s="346"/>
      <c r="K1410" s="346">
        <v>1</v>
      </c>
      <c r="L1410" s="347">
        <f t="shared" si="218"/>
        <v>0</v>
      </c>
      <c r="M1410" s="348"/>
      <c r="N1410" s="353">
        <f t="shared" si="222"/>
        <v>0</v>
      </c>
      <c r="O1410" s="350">
        <v>0</v>
      </c>
      <c r="P1410" s="350"/>
      <c r="Q1410" s="351">
        <v>1.5141691548593622E-5</v>
      </c>
      <c r="R1410" s="352">
        <f t="shared" si="226"/>
        <v>0</v>
      </c>
      <c r="T1410" s="226">
        <f t="shared" si="221"/>
        <v>0</v>
      </c>
      <c r="Y1410" s="199"/>
      <c r="Z1410" s="199"/>
    </row>
    <row r="1411" spans="1:26" s="225" customFormat="1" ht="47.25" hidden="1" customHeight="1" outlineLevel="7" x14ac:dyDescent="0.2">
      <c r="A1411" s="221"/>
      <c r="B1411" s="227"/>
      <c r="C1411" s="248"/>
      <c r="D1411" s="248"/>
      <c r="E1411" s="254"/>
      <c r="F1411" s="265"/>
      <c r="G1411" s="270"/>
      <c r="H1411" s="270"/>
      <c r="I1411" s="406" t="s">
        <v>293</v>
      </c>
      <c r="J1411" s="346"/>
      <c r="K1411" s="346">
        <v>1</v>
      </c>
      <c r="L1411" s="347">
        <f t="shared" si="218"/>
        <v>0</v>
      </c>
      <c r="M1411" s="348"/>
      <c r="N1411" s="353">
        <f t="shared" si="222"/>
        <v>0</v>
      </c>
      <c r="O1411" s="350">
        <v>0</v>
      </c>
      <c r="P1411" s="350"/>
      <c r="Q1411" s="351">
        <v>2.0188922064791498E-5</v>
      </c>
      <c r="R1411" s="352">
        <f t="shared" si="226"/>
        <v>0</v>
      </c>
      <c r="T1411" s="226">
        <f t="shared" si="221"/>
        <v>0</v>
      </c>
      <c r="Y1411" s="199"/>
      <c r="Z1411" s="199"/>
    </row>
    <row r="1412" spans="1:26" s="225" customFormat="1" ht="47.25" hidden="1" customHeight="1" outlineLevel="7" x14ac:dyDescent="0.2">
      <c r="A1412" s="221"/>
      <c r="B1412" s="227"/>
      <c r="C1412" s="248"/>
      <c r="D1412" s="248"/>
      <c r="E1412" s="254"/>
      <c r="F1412" s="265"/>
      <c r="G1412" s="270"/>
      <c r="H1412" s="270"/>
      <c r="I1412" s="406" t="s">
        <v>294</v>
      </c>
      <c r="J1412" s="346"/>
      <c r="K1412" s="346">
        <v>1</v>
      </c>
      <c r="L1412" s="347">
        <f t="shared" si="218"/>
        <v>0</v>
      </c>
      <c r="M1412" s="348"/>
      <c r="N1412" s="353">
        <f t="shared" si="222"/>
        <v>0</v>
      </c>
      <c r="O1412" s="350">
        <v>0</v>
      </c>
      <c r="P1412" s="350"/>
      <c r="Q1412" s="351">
        <v>5.0472305161978744E-6</v>
      </c>
      <c r="R1412" s="352">
        <f t="shared" si="226"/>
        <v>0</v>
      </c>
      <c r="T1412" s="226">
        <f t="shared" si="221"/>
        <v>0</v>
      </c>
      <c r="Y1412" s="199"/>
      <c r="Z1412" s="199"/>
    </row>
    <row r="1413" spans="1:26" s="225" customFormat="1" ht="47.25" hidden="1" customHeight="1" outlineLevel="5" x14ac:dyDescent="0.2">
      <c r="A1413" s="221"/>
      <c r="B1413" s="227"/>
      <c r="C1413" s="248"/>
      <c r="D1413" s="248"/>
      <c r="E1413" s="254"/>
      <c r="F1413" s="265"/>
      <c r="G1413" s="270"/>
      <c r="H1413" s="270"/>
      <c r="I1413" s="409" t="s">
        <v>205</v>
      </c>
      <c r="J1413" s="365"/>
      <c r="K1413" s="365"/>
      <c r="L1413" s="366">
        <f t="shared" si="218"/>
        <v>0</v>
      </c>
      <c r="M1413" s="367">
        <v>0</v>
      </c>
      <c r="N1413" s="365">
        <f t="shared" si="222"/>
        <v>0</v>
      </c>
      <c r="O1413" s="378"/>
      <c r="P1413" s="378"/>
      <c r="Q1413" s="369">
        <v>1.0094461032395748E-4</v>
      </c>
      <c r="R1413" s="370">
        <f>SUMPRODUCT(R1414:R1420,Q1414:Q1420)/Q1413</f>
        <v>0</v>
      </c>
      <c r="T1413" s="226">
        <f t="shared" si="221"/>
        <v>0</v>
      </c>
      <c r="Y1413" s="199"/>
      <c r="Z1413" s="199"/>
    </row>
    <row r="1414" spans="1:26" s="225" customFormat="1" ht="47.25" hidden="1" customHeight="1" outlineLevel="7" x14ac:dyDescent="0.2">
      <c r="A1414" s="221"/>
      <c r="B1414" s="227"/>
      <c r="C1414" s="248"/>
      <c r="D1414" s="248"/>
      <c r="E1414" s="254"/>
      <c r="F1414" s="265"/>
      <c r="G1414" s="270"/>
      <c r="H1414" s="270"/>
      <c r="I1414" s="406" t="s">
        <v>291</v>
      </c>
      <c r="J1414" s="346"/>
      <c r="K1414" s="346">
        <v>1</v>
      </c>
      <c r="L1414" s="347">
        <f t="shared" si="218"/>
        <v>0</v>
      </c>
      <c r="M1414" s="348"/>
      <c r="N1414" s="353">
        <f t="shared" si="222"/>
        <v>0</v>
      </c>
      <c r="O1414" s="350">
        <v>0</v>
      </c>
      <c r="P1414" s="350"/>
      <c r="Q1414" s="351">
        <v>5.0472305161978744E-6</v>
      </c>
      <c r="R1414" s="352">
        <f t="shared" ref="R1414:R1420" si="227">O1414/K1414</f>
        <v>0</v>
      </c>
      <c r="T1414" s="226">
        <f t="shared" si="221"/>
        <v>0</v>
      </c>
      <c r="Y1414" s="199"/>
      <c r="Z1414" s="199"/>
    </row>
    <row r="1415" spans="1:26" s="225" customFormat="1" ht="47.25" hidden="1" customHeight="1" outlineLevel="7" x14ac:dyDescent="0.2">
      <c r="A1415" s="221"/>
      <c r="B1415" s="227"/>
      <c r="C1415" s="248"/>
      <c r="D1415" s="248"/>
      <c r="E1415" s="254"/>
      <c r="F1415" s="265"/>
      <c r="G1415" s="270"/>
      <c r="H1415" s="270"/>
      <c r="I1415" s="406" t="s">
        <v>292</v>
      </c>
      <c r="J1415" s="346"/>
      <c r="K1415" s="346">
        <v>1</v>
      </c>
      <c r="L1415" s="347">
        <f t="shared" si="218"/>
        <v>0</v>
      </c>
      <c r="M1415" s="348"/>
      <c r="N1415" s="353">
        <f t="shared" si="222"/>
        <v>0</v>
      </c>
      <c r="O1415" s="350">
        <v>0</v>
      </c>
      <c r="P1415" s="350"/>
      <c r="Q1415" s="351">
        <v>5.0472305161978744E-6</v>
      </c>
      <c r="R1415" s="352">
        <f t="shared" si="227"/>
        <v>0</v>
      </c>
      <c r="T1415" s="226">
        <f t="shared" si="221"/>
        <v>0</v>
      </c>
      <c r="Y1415" s="199"/>
      <c r="Z1415" s="199"/>
    </row>
    <row r="1416" spans="1:26" s="225" customFormat="1" ht="47.25" hidden="1" customHeight="1" outlineLevel="7" x14ac:dyDescent="0.2">
      <c r="A1416" s="221"/>
      <c r="B1416" s="227"/>
      <c r="C1416" s="248"/>
      <c r="D1416" s="248"/>
      <c r="E1416" s="254"/>
      <c r="F1416" s="265"/>
      <c r="G1416" s="270"/>
      <c r="H1416" s="270"/>
      <c r="I1416" s="406" t="s">
        <v>231</v>
      </c>
      <c r="J1416" s="346"/>
      <c r="K1416" s="346">
        <v>1</v>
      </c>
      <c r="L1416" s="347">
        <f t="shared" si="218"/>
        <v>0</v>
      </c>
      <c r="M1416" s="348"/>
      <c r="N1416" s="353">
        <f t="shared" si="222"/>
        <v>0</v>
      </c>
      <c r="O1416" s="350">
        <v>0</v>
      </c>
      <c r="P1416" s="350"/>
      <c r="Q1416" s="351">
        <v>3.5330613613385115E-5</v>
      </c>
      <c r="R1416" s="352">
        <f t="shared" si="227"/>
        <v>0</v>
      </c>
      <c r="T1416" s="226">
        <f t="shared" si="221"/>
        <v>0</v>
      </c>
      <c r="Y1416" s="199"/>
      <c r="Z1416" s="199"/>
    </row>
    <row r="1417" spans="1:26" s="225" customFormat="1" ht="47.25" hidden="1" customHeight="1" outlineLevel="7" x14ac:dyDescent="0.2">
      <c r="A1417" s="221"/>
      <c r="B1417" s="227"/>
      <c r="C1417" s="248"/>
      <c r="D1417" s="248"/>
      <c r="E1417" s="254"/>
      <c r="F1417" s="265"/>
      <c r="G1417" s="270"/>
      <c r="H1417" s="270"/>
      <c r="I1417" s="406" t="s">
        <v>80</v>
      </c>
      <c r="J1417" s="346"/>
      <c r="K1417" s="346">
        <v>1</v>
      </c>
      <c r="L1417" s="347">
        <f t="shared" si="218"/>
        <v>0</v>
      </c>
      <c r="M1417" s="348"/>
      <c r="N1417" s="353">
        <f t="shared" si="222"/>
        <v>0</v>
      </c>
      <c r="O1417" s="350">
        <v>0</v>
      </c>
      <c r="P1417" s="350"/>
      <c r="Q1417" s="351">
        <v>1.5141691548593622E-5</v>
      </c>
      <c r="R1417" s="352">
        <f t="shared" si="227"/>
        <v>0</v>
      </c>
      <c r="T1417" s="226">
        <f t="shared" si="221"/>
        <v>0</v>
      </c>
      <c r="Y1417" s="199"/>
      <c r="Z1417" s="199"/>
    </row>
    <row r="1418" spans="1:26" s="225" customFormat="1" ht="47.25" hidden="1" customHeight="1" outlineLevel="7" x14ac:dyDescent="0.2">
      <c r="A1418" s="221"/>
      <c r="B1418" s="227"/>
      <c r="C1418" s="248"/>
      <c r="D1418" s="248"/>
      <c r="E1418" s="254"/>
      <c r="F1418" s="265"/>
      <c r="G1418" s="270"/>
      <c r="H1418" s="270"/>
      <c r="I1418" s="406" t="s">
        <v>82</v>
      </c>
      <c r="J1418" s="346"/>
      <c r="K1418" s="346">
        <v>1</v>
      </c>
      <c r="L1418" s="347">
        <f t="shared" si="218"/>
        <v>0</v>
      </c>
      <c r="M1418" s="348"/>
      <c r="N1418" s="353">
        <f t="shared" si="222"/>
        <v>0</v>
      </c>
      <c r="O1418" s="350">
        <v>0</v>
      </c>
      <c r="P1418" s="350"/>
      <c r="Q1418" s="351">
        <v>1.5141691548593622E-5</v>
      </c>
      <c r="R1418" s="352">
        <f t="shared" si="227"/>
        <v>0</v>
      </c>
      <c r="T1418" s="226">
        <f t="shared" si="221"/>
        <v>0</v>
      </c>
      <c r="Y1418" s="199"/>
      <c r="Z1418" s="199"/>
    </row>
    <row r="1419" spans="1:26" s="225" customFormat="1" ht="47.25" hidden="1" customHeight="1" outlineLevel="7" x14ac:dyDescent="0.2">
      <c r="A1419" s="221"/>
      <c r="B1419" s="227"/>
      <c r="C1419" s="248"/>
      <c r="D1419" s="248"/>
      <c r="E1419" s="254"/>
      <c r="F1419" s="265"/>
      <c r="G1419" s="270"/>
      <c r="H1419" s="270"/>
      <c r="I1419" s="406" t="s">
        <v>293</v>
      </c>
      <c r="J1419" s="346"/>
      <c r="K1419" s="346">
        <v>1</v>
      </c>
      <c r="L1419" s="347">
        <f t="shared" si="218"/>
        <v>0</v>
      </c>
      <c r="M1419" s="348"/>
      <c r="N1419" s="353">
        <f t="shared" si="222"/>
        <v>0</v>
      </c>
      <c r="O1419" s="350">
        <v>0</v>
      </c>
      <c r="P1419" s="350"/>
      <c r="Q1419" s="351">
        <v>2.0188922064791498E-5</v>
      </c>
      <c r="R1419" s="352">
        <f t="shared" si="227"/>
        <v>0</v>
      </c>
      <c r="T1419" s="226">
        <f t="shared" si="221"/>
        <v>0</v>
      </c>
      <c r="Y1419" s="199"/>
      <c r="Z1419" s="199"/>
    </row>
    <row r="1420" spans="1:26" s="225" customFormat="1" ht="47.25" hidden="1" customHeight="1" outlineLevel="7" x14ac:dyDescent="0.2">
      <c r="A1420" s="221"/>
      <c r="B1420" s="227"/>
      <c r="C1420" s="248"/>
      <c r="D1420" s="248"/>
      <c r="E1420" s="254"/>
      <c r="F1420" s="265"/>
      <c r="G1420" s="270"/>
      <c r="H1420" s="270"/>
      <c r="I1420" s="406" t="s">
        <v>294</v>
      </c>
      <c r="J1420" s="346"/>
      <c r="K1420" s="346">
        <v>1</v>
      </c>
      <c r="L1420" s="347">
        <f t="shared" si="218"/>
        <v>0</v>
      </c>
      <c r="M1420" s="348"/>
      <c r="N1420" s="353">
        <f t="shared" si="222"/>
        <v>0</v>
      </c>
      <c r="O1420" s="350">
        <v>0</v>
      </c>
      <c r="P1420" s="350"/>
      <c r="Q1420" s="351">
        <v>5.0472305161978744E-6</v>
      </c>
      <c r="R1420" s="352">
        <f t="shared" si="227"/>
        <v>0</v>
      </c>
      <c r="T1420" s="226">
        <f t="shared" si="221"/>
        <v>0</v>
      </c>
      <c r="Y1420" s="199"/>
      <c r="Z1420" s="199"/>
    </row>
    <row r="1421" spans="1:26" s="225" customFormat="1" ht="47.25" hidden="1" customHeight="1" outlineLevel="5" x14ac:dyDescent="0.2">
      <c r="A1421" s="221"/>
      <c r="B1421" s="227"/>
      <c r="C1421" s="248"/>
      <c r="D1421" s="248"/>
      <c r="E1421" s="254"/>
      <c r="F1421" s="265"/>
      <c r="G1421" s="270"/>
      <c r="H1421" s="270"/>
      <c r="I1421" s="409" t="s">
        <v>206</v>
      </c>
      <c r="J1421" s="365"/>
      <c r="K1421" s="365"/>
      <c r="L1421" s="366">
        <f t="shared" si="218"/>
        <v>0</v>
      </c>
      <c r="M1421" s="367">
        <v>0</v>
      </c>
      <c r="N1421" s="365">
        <f t="shared" si="222"/>
        <v>0</v>
      </c>
      <c r="O1421" s="378"/>
      <c r="P1421" s="378"/>
      <c r="Q1421" s="369">
        <v>1.0094461032395748E-4</v>
      </c>
      <c r="R1421" s="370">
        <f>SUMPRODUCT(R1422:R1428,Q1422:Q1428)/Q1421</f>
        <v>0</v>
      </c>
      <c r="T1421" s="226">
        <f t="shared" si="221"/>
        <v>0</v>
      </c>
      <c r="Y1421" s="199"/>
      <c r="Z1421" s="199"/>
    </row>
    <row r="1422" spans="1:26" s="225" customFormat="1" ht="47.25" hidden="1" customHeight="1" outlineLevel="7" x14ac:dyDescent="0.2">
      <c r="A1422" s="221"/>
      <c r="B1422" s="227"/>
      <c r="C1422" s="248"/>
      <c r="D1422" s="248"/>
      <c r="E1422" s="254"/>
      <c r="F1422" s="265"/>
      <c r="G1422" s="270"/>
      <c r="H1422" s="270"/>
      <c r="I1422" s="406" t="s">
        <v>291</v>
      </c>
      <c r="J1422" s="346"/>
      <c r="K1422" s="346">
        <v>1</v>
      </c>
      <c r="L1422" s="347">
        <f t="shared" si="218"/>
        <v>0</v>
      </c>
      <c r="M1422" s="348"/>
      <c r="N1422" s="353">
        <f t="shared" si="222"/>
        <v>0</v>
      </c>
      <c r="O1422" s="350">
        <v>0</v>
      </c>
      <c r="P1422" s="350"/>
      <c r="Q1422" s="351">
        <v>5.0472305161978744E-6</v>
      </c>
      <c r="R1422" s="352">
        <f t="shared" ref="R1422:R1428" si="228">O1422/K1422</f>
        <v>0</v>
      </c>
      <c r="T1422" s="226">
        <f t="shared" si="221"/>
        <v>0</v>
      </c>
      <c r="Y1422" s="199"/>
      <c r="Z1422" s="199"/>
    </row>
    <row r="1423" spans="1:26" s="225" customFormat="1" ht="47.25" hidden="1" customHeight="1" outlineLevel="7" x14ac:dyDescent="0.2">
      <c r="A1423" s="221"/>
      <c r="B1423" s="227"/>
      <c r="C1423" s="248"/>
      <c r="D1423" s="248"/>
      <c r="E1423" s="254"/>
      <c r="F1423" s="265"/>
      <c r="G1423" s="270"/>
      <c r="H1423" s="270"/>
      <c r="I1423" s="406" t="s">
        <v>292</v>
      </c>
      <c r="J1423" s="346"/>
      <c r="K1423" s="346">
        <v>1</v>
      </c>
      <c r="L1423" s="347">
        <f t="shared" si="218"/>
        <v>0</v>
      </c>
      <c r="M1423" s="348"/>
      <c r="N1423" s="353">
        <f t="shared" si="222"/>
        <v>0</v>
      </c>
      <c r="O1423" s="350">
        <v>0</v>
      </c>
      <c r="P1423" s="350"/>
      <c r="Q1423" s="351">
        <v>5.0472305161978744E-6</v>
      </c>
      <c r="R1423" s="352">
        <f t="shared" si="228"/>
        <v>0</v>
      </c>
      <c r="T1423" s="226">
        <f t="shared" si="221"/>
        <v>0</v>
      </c>
      <c r="Y1423" s="199"/>
      <c r="Z1423" s="199"/>
    </row>
    <row r="1424" spans="1:26" s="225" customFormat="1" ht="47.25" hidden="1" customHeight="1" outlineLevel="7" x14ac:dyDescent="0.2">
      <c r="A1424" s="221"/>
      <c r="B1424" s="227"/>
      <c r="C1424" s="248"/>
      <c r="D1424" s="248"/>
      <c r="E1424" s="254"/>
      <c r="F1424" s="265"/>
      <c r="G1424" s="270"/>
      <c r="H1424" s="270"/>
      <c r="I1424" s="406" t="s">
        <v>231</v>
      </c>
      <c r="J1424" s="346"/>
      <c r="K1424" s="346">
        <v>1</v>
      </c>
      <c r="L1424" s="347">
        <f t="shared" si="218"/>
        <v>0</v>
      </c>
      <c r="M1424" s="348"/>
      <c r="N1424" s="353">
        <f t="shared" si="222"/>
        <v>0</v>
      </c>
      <c r="O1424" s="350">
        <v>0</v>
      </c>
      <c r="P1424" s="350"/>
      <c r="Q1424" s="351">
        <v>3.5330613613385115E-5</v>
      </c>
      <c r="R1424" s="352">
        <f t="shared" si="228"/>
        <v>0</v>
      </c>
      <c r="T1424" s="226">
        <f t="shared" si="221"/>
        <v>0</v>
      </c>
      <c r="Y1424" s="199"/>
      <c r="Z1424" s="199"/>
    </row>
    <row r="1425" spans="1:26" s="225" customFormat="1" ht="47.25" hidden="1" customHeight="1" outlineLevel="7" x14ac:dyDescent="0.2">
      <c r="A1425" s="221"/>
      <c r="B1425" s="227"/>
      <c r="C1425" s="248"/>
      <c r="D1425" s="248"/>
      <c r="E1425" s="254"/>
      <c r="F1425" s="265"/>
      <c r="G1425" s="270"/>
      <c r="H1425" s="270"/>
      <c r="I1425" s="406" t="s">
        <v>80</v>
      </c>
      <c r="J1425" s="346"/>
      <c r="K1425" s="346">
        <v>1</v>
      </c>
      <c r="L1425" s="347">
        <f t="shared" ref="L1425:L1488" si="229">M1425*K1425</f>
        <v>0</v>
      </c>
      <c r="M1425" s="348"/>
      <c r="N1425" s="353">
        <f t="shared" si="222"/>
        <v>0</v>
      </c>
      <c r="O1425" s="350">
        <v>0</v>
      </c>
      <c r="P1425" s="350"/>
      <c r="Q1425" s="351">
        <v>1.5141691548593622E-5</v>
      </c>
      <c r="R1425" s="352">
        <f t="shared" si="228"/>
        <v>0</v>
      </c>
      <c r="T1425" s="226">
        <f t="shared" si="221"/>
        <v>0</v>
      </c>
      <c r="Y1425" s="199"/>
      <c r="Z1425" s="199"/>
    </row>
    <row r="1426" spans="1:26" s="225" customFormat="1" ht="47.25" hidden="1" customHeight="1" outlineLevel="7" x14ac:dyDescent="0.2">
      <c r="A1426" s="221"/>
      <c r="B1426" s="227"/>
      <c r="C1426" s="248"/>
      <c r="D1426" s="248"/>
      <c r="E1426" s="254"/>
      <c r="F1426" s="265"/>
      <c r="G1426" s="270"/>
      <c r="H1426" s="270"/>
      <c r="I1426" s="406" t="s">
        <v>82</v>
      </c>
      <c r="J1426" s="346"/>
      <c r="K1426" s="346">
        <v>1</v>
      </c>
      <c r="L1426" s="347">
        <f t="shared" si="229"/>
        <v>0</v>
      </c>
      <c r="M1426" s="348"/>
      <c r="N1426" s="353">
        <f t="shared" si="222"/>
        <v>0</v>
      </c>
      <c r="O1426" s="350">
        <v>0</v>
      </c>
      <c r="P1426" s="350"/>
      <c r="Q1426" s="351">
        <v>1.5141691548593622E-5</v>
      </c>
      <c r="R1426" s="352">
        <f t="shared" si="228"/>
        <v>0</v>
      </c>
      <c r="T1426" s="226">
        <f t="shared" si="221"/>
        <v>0</v>
      </c>
      <c r="Y1426" s="199"/>
      <c r="Z1426" s="199"/>
    </row>
    <row r="1427" spans="1:26" s="225" customFormat="1" ht="47.25" hidden="1" customHeight="1" outlineLevel="7" x14ac:dyDescent="0.2">
      <c r="A1427" s="221"/>
      <c r="B1427" s="227"/>
      <c r="C1427" s="248"/>
      <c r="D1427" s="248"/>
      <c r="E1427" s="254"/>
      <c r="F1427" s="265"/>
      <c r="G1427" s="270"/>
      <c r="H1427" s="270"/>
      <c r="I1427" s="406" t="s">
        <v>293</v>
      </c>
      <c r="J1427" s="346"/>
      <c r="K1427" s="346">
        <v>1</v>
      </c>
      <c r="L1427" s="347">
        <f t="shared" si="229"/>
        <v>0</v>
      </c>
      <c r="M1427" s="348"/>
      <c r="N1427" s="353">
        <f t="shared" si="222"/>
        <v>0</v>
      </c>
      <c r="O1427" s="350">
        <v>0</v>
      </c>
      <c r="P1427" s="350"/>
      <c r="Q1427" s="351">
        <v>2.0188922064791498E-5</v>
      </c>
      <c r="R1427" s="352">
        <f t="shared" si="228"/>
        <v>0</v>
      </c>
      <c r="T1427" s="226">
        <f t="shared" si="221"/>
        <v>0</v>
      </c>
      <c r="Y1427" s="199"/>
      <c r="Z1427" s="199"/>
    </row>
    <row r="1428" spans="1:26" s="225" customFormat="1" ht="47.25" hidden="1" customHeight="1" outlineLevel="7" x14ac:dyDescent="0.2">
      <c r="A1428" s="221"/>
      <c r="B1428" s="227"/>
      <c r="C1428" s="248"/>
      <c r="D1428" s="248"/>
      <c r="E1428" s="254"/>
      <c r="F1428" s="265"/>
      <c r="G1428" s="270"/>
      <c r="H1428" s="270"/>
      <c r="I1428" s="406" t="s">
        <v>294</v>
      </c>
      <c r="J1428" s="346"/>
      <c r="K1428" s="346">
        <v>1</v>
      </c>
      <c r="L1428" s="347">
        <f t="shared" si="229"/>
        <v>0</v>
      </c>
      <c r="M1428" s="348"/>
      <c r="N1428" s="353">
        <f t="shared" si="222"/>
        <v>0</v>
      </c>
      <c r="O1428" s="350">
        <v>0</v>
      </c>
      <c r="P1428" s="350"/>
      <c r="Q1428" s="351">
        <v>5.0472305161978744E-6</v>
      </c>
      <c r="R1428" s="352">
        <f t="shared" si="228"/>
        <v>0</v>
      </c>
      <c r="T1428" s="226">
        <f t="shared" si="221"/>
        <v>0</v>
      </c>
      <c r="Y1428" s="199"/>
      <c r="Z1428" s="199"/>
    </row>
    <row r="1429" spans="1:26" s="225" customFormat="1" ht="47.25" hidden="1" customHeight="1" outlineLevel="5" x14ac:dyDescent="0.2">
      <c r="A1429" s="221"/>
      <c r="B1429" s="227"/>
      <c r="C1429" s="248"/>
      <c r="D1429" s="248"/>
      <c r="E1429" s="254"/>
      <c r="F1429" s="265"/>
      <c r="G1429" s="270"/>
      <c r="H1429" s="270"/>
      <c r="I1429" s="409" t="s">
        <v>207</v>
      </c>
      <c r="J1429" s="365"/>
      <c r="K1429" s="365"/>
      <c r="L1429" s="366">
        <f t="shared" si="229"/>
        <v>0</v>
      </c>
      <c r="M1429" s="367">
        <v>0</v>
      </c>
      <c r="N1429" s="365">
        <f t="shared" si="222"/>
        <v>0</v>
      </c>
      <c r="O1429" s="378"/>
      <c r="P1429" s="378"/>
      <c r="Q1429" s="369">
        <v>2.2611592712566472E-4</v>
      </c>
      <c r="R1429" s="370">
        <f>SUMPRODUCT(R1430:R1436,Q1430:Q1436)/Q1429</f>
        <v>0</v>
      </c>
      <c r="T1429" s="226">
        <f t="shared" si="221"/>
        <v>0</v>
      </c>
      <c r="Y1429" s="199"/>
      <c r="Z1429" s="199"/>
    </row>
    <row r="1430" spans="1:26" s="225" customFormat="1" ht="47.25" hidden="1" customHeight="1" outlineLevel="7" x14ac:dyDescent="0.2">
      <c r="A1430" s="221"/>
      <c r="B1430" s="227"/>
      <c r="C1430" s="248"/>
      <c r="D1430" s="248"/>
      <c r="E1430" s="254"/>
      <c r="F1430" s="265"/>
      <c r="G1430" s="270"/>
      <c r="H1430" s="270"/>
      <c r="I1430" s="406" t="s">
        <v>291</v>
      </c>
      <c r="J1430" s="346"/>
      <c r="K1430" s="346">
        <v>1</v>
      </c>
      <c r="L1430" s="347">
        <f t="shared" si="229"/>
        <v>0</v>
      </c>
      <c r="M1430" s="348"/>
      <c r="N1430" s="353">
        <f t="shared" si="222"/>
        <v>0</v>
      </c>
      <c r="O1430" s="350">
        <v>0</v>
      </c>
      <c r="P1430" s="350"/>
      <c r="Q1430" s="351">
        <v>1.1305796356283237E-5</v>
      </c>
      <c r="R1430" s="352">
        <f t="shared" ref="R1430:R1436" si="230">O1430/K1430</f>
        <v>0</v>
      </c>
      <c r="T1430" s="226">
        <f t="shared" si="221"/>
        <v>0</v>
      </c>
      <c r="Y1430" s="199"/>
      <c r="Z1430" s="199"/>
    </row>
    <row r="1431" spans="1:26" s="225" customFormat="1" ht="47.25" hidden="1" customHeight="1" outlineLevel="7" x14ac:dyDescent="0.2">
      <c r="A1431" s="221"/>
      <c r="B1431" s="227"/>
      <c r="C1431" s="248"/>
      <c r="D1431" s="248"/>
      <c r="E1431" s="254"/>
      <c r="F1431" s="265"/>
      <c r="G1431" s="270"/>
      <c r="H1431" s="270"/>
      <c r="I1431" s="406" t="s">
        <v>292</v>
      </c>
      <c r="J1431" s="346"/>
      <c r="K1431" s="346">
        <v>1</v>
      </c>
      <c r="L1431" s="347">
        <f t="shared" si="229"/>
        <v>0</v>
      </c>
      <c r="M1431" s="348"/>
      <c r="N1431" s="353">
        <f t="shared" si="222"/>
        <v>0</v>
      </c>
      <c r="O1431" s="350">
        <v>0</v>
      </c>
      <c r="P1431" s="350"/>
      <c r="Q1431" s="351">
        <v>1.1305796356283237E-5</v>
      </c>
      <c r="R1431" s="352">
        <f t="shared" si="230"/>
        <v>0</v>
      </c>
      <c r="T1431" s="226">
        <f t="shared" si="221"/>
        <v>0</v>
      </c>
      <c r="Y1431" s="199"/>
      <c r="Z1431" s="199"/>
    </row>
    <row r="1432" spans="1:26" s="225" customFormat="1" ht="47.25" hidden="1" customHeight="1" outlineLevel="7" x14ac:dyDescent="0.2">
      <c r="A1432" s="221"/>
      <c r="B1432" s="227"/>
      <c r="C1432" s="248"/>
      <c r="D1432" s="248"/>
      <c r="E1432" s="254"/>
      <c r="F1432" s="265"/>
      <c r="G1432" s="270"/>
      <c r="H1432" s="270"/>
      <c r="I1432" s="406" t="s">
        <v>231</v>
      </c>
      <c r="J1432" s="346"/>
      <c r="K1432" s="346">
        <v>1</v>
      </c>
      <c r="L1432" s="347">
        <f t="shared" si="229"/>
        <v>0</v>
      </c>
      <c r="M1432" s="348"/>
      <c r="N1432" s="353">
        <f t="shared" si="222"/>
        <v>0</v>
      </c>
      <c r="O1432" s="350">
        <v>0</v>
      </c>
      <c r="P1432" s="350"/>
      <c r="Q1432" s="351">
        <v>7.914057449398265E-5</v>
      </c>
      <c r="R1432" s="352">
        <f t="shared" si="230"/>
        <v>0</v>
      </c>
      <c r="T1432" s="226">
        <f t="shared" si="221"/>
        <v>0</v>
      </c>
      <c r="Y1432" s="199"/>
      <c r="Z1432" s="199"/>
    </row>
    <row r="1433" spans="1:26" s="225" customFormat="1" ht="47.25" hidden="1" customHeight="1" outlineLevel="7" x14ac:dyDescent="0.2">
      <c r="A1433" s="221"/>
      <c r="B1433" s="227"/>
      <c r="C1433" s="248"/>
      <c r="D1433" s="248"/>
      <c r="E1433" s="254"/>
      <c r="F1433" s="265"/>
      <c r="G1433" s="270"/>
      <c r="H1433" s="270"/>
      <c r="I1433" s="406" t="s">
        <v>80</v>
      </c>
      <c r="J1433" s="346"/>
      <c r="K1433" s="346">
        <v>1</v>
      </c>
      <c r="L1433" s="347">
        <f t="shared" si="229"/>
        <v>0</v>
      </c>
      <c r="M1433" s="348"/>
      <c r="N1433" s="353">
        <f t="shared" si="222"/>
        <v>0</v>
      </c>
      <c r="O1433" s="350">
        <v>0</v>
      </c>
      <c r="P1433" s="350"/>
      <c r="Q1433" s="351">
        <v>3.3917389068849709E-5</v>
      </c>
      <c r="R1433" s="352">
        <f t="shared" si="230"/>
        <v>0</v>
      </c>
      <c r="T1433" s="226">
        <f t="shared" si="221"/>
        <v>0</v>
      </c>
      <c r="Y1433" s="199"/>
      <c r="Z1433" s="199"/>
    </row>
    <row r="1434" spans="1:26" s="225" customFormat="1" ht="47.25" hidden="1" customHeight="1" outlineLevel="7" x14ac:dyDescent="0.2">
      <c r="A1434" s="221"/>
      <c r="B1434" s="227"/>
      <c r="C1434" s="248"/>
      <c r="D1434" s="248"/>
      <c r="E1434" s="254"/>
      <c r="F1434" s="265"/>
      <c r="G1434" s="270"/>
      <c r="H1434" s="270"/>
      <c r="I1434" s="406" t="s">
        <v>82</v>
      </c>
      <c r="J1434" s="346"/>
      <c r="K1434" s="346">
        <v>1</v>
      </c>
      <c r="L1434" s="347">
        <f t="shared" si="229"/>
        <v>0</v>
      </c>
      <c r="M1434" s="348"/>
      <c r="N1434" s="353">
        <f t="shared" si="222"/>
        <v>0</v>
      </c>
      <c r="O1434" s="350">
        <v>0</v>
      </c>
      <c r="P1434" s="350"/>
      <c r="Q1434" s="351">
        <v>3.3917389068849709E-5</v>
      </c>
      <c r="R1434" s="352">
        <f t="shared" si="230"/>
        <v>0</v>
      </c>
      <c r="T1434" s="226">
        <f t="shared" si="221"/>
        <v>0</v>
      </c>
      <c r="Y1434" s="199"/>
      <c r="Z1434" s="199"/>
    </row>
    <row r="1435" spans="1:26" s="225" customFormat="1" ht="47.25" hidden="1" customHeight="1" outlineLevel="7" x14ac:dyDescent="0.2">
      <c r="A1435" s="221"/>
      <c r="B1435" s="227"/>
      <c r="C1435" s="248"/>
      <c r="D1435" s="248"/>
      <c r="E1435" s="254"/>
      <c r="F1435" s="265"/>
      <c r="G1435" s="270"/>
      <c r="H1435" s="270"/>
      <c r="I1435" s="406" t="s">
        <v>293</v>
      </c>
      <c r="J1435" s="346"/>
      <c r="K1435" s="346">
        <v>1</v>
      </c>
      <c r="L1435" s="347">
        <f t="shared" si="229"/>
        <v>0</v>
      </c>
      <c r="M1435" s="348"/>
      <c r="N1435" s="353">
        <f t="shared" si="222"/>
        <v>0</v>
      </c>
      <c r="O1435" s="350">
        <v>0</v>
      </c>
      <c r="P1435" s="350"/>
      <c r="Q1435" s="351">
        <v>4.5223185425132948E-5</v>
      </c>
      <c r="R1435" s="352">
        <f t="shared" si="230"/>
        <v>0</v>
      </c>
      <c r="T1435" s="226">
        <f t="shared" si="221"/>
        <v>0</v>
      </c>
      <c r="Y1435" s="199"/>
      <c r="Z1435" s="199"/>
    </row>
    <row r="1436" spans="1:26" s="225" customFormat="1" ht="47.25" hidden="1" customHeight="1" outlineLevel="7" x14ac:dyDescent="0.2">
      <c r="A1436" s="221"/>
      <c r="B1436" s="227"/>
      <c r="C1436" s="248"/>
      <c r="D1436" s="248"/>
      <c r="E1436" s="254"/>
      <c r="F1436" s="265"/>
      <c r="G1436" s="270"/>
      <c r="H1436" s="270"/>
      <c r="I1436" s="406" t="s">
        <v>294</v>
      </c>
      <c r="J1436" s="346"/>
      <c r="K1436" s="346">
        <v>1</v>
      </c>
      <c r="L1436" s="347">
        <f t="shared" si="229"/>
        <v>0</v>
      </c>
      <c r="M1436" s="348"/>
      <c r="N1436" s="353">
        <f t="shared" si="222"/>
        <v>0</v>
      </c>
      <c r="O1436" s="350">
        <v>0</v>
      </c>
      <c r="P1436" s="350"/>
      <c r="Q1436" s="351">
        <v>1.1305796356283237E-5</v>
      </c>
      <c r="R1436" s="352">
        <f t="shared" si="230"/>
        <v>0</v>
      </c>
      <c r="T1436" s="226">
        <f t="shared" si="221"/>
        <v>0</v>
      </c>
      <c r="Y1436" s="199"/>
      <c r="Z1436" s="199"/>
    </row>
    <row r="1437" spans="1:26" s="225" customFormat="1" ht="47.25" hidden="1" customHeight="1" outlineLevel="5" x14ac:dyDescent="0.2">
      <c r="A1437" s="221"/>
      <c r="B1437" s="227"/>
      <c r="C1437" s="248"/>
      <c r="D1437" s="248"/>
      <c r="E1437" s="254"/>
      <c r="F1437" s="265"/>
      <c r="G1437" s="270"/>
      <c r="H1437" s="270"/>
      <c r="I1437" s="409" t="s">
        <v>208</v>
      </c>
      <c r="J1437" s="365"/>
      <c r="K1437" s="365"/>
      <c r="L1437" s="366">
        <f t="shared" si="229"/>
        <v>0</v>
      </c>
      <c r="M1437" s="367">
        <v>0</v>
      </c>
      <c r="N1437" s="365">
        <f t="shared" si="222"/>
        <v>0</v>
      </c>
      <c r="O1437" s="378"/>
      <c r="P1437" s="378"/>
      <c r="Q1437" s="369">
        <v>2.1117612479771902E-4</v>
      </c>
      <c r="R1437" s="370">
        <f>SUMPRODUCT(R1438:R1444,Q1438:Q1444)/Q1437</f>
        <v>0</v>
      </c>
      <c r="T1437" s="226">
        <f t="shared" si="221"/>
        <v>0</v>
      </c>
      <c r="Y1437" s="199"/>
      <c r="Z1437" s="199"/>
    </row>
    <row r="1438" spans="1:26" s="225" customFormat="1" ht="47.25" hidden="1" customHeight="1" outlineLevel="7" x14ac:dyDescent="0.2">
      <c r="A1438" s="221"/>
      <c r="B1438" s="227"/>
      <c r="C1438" s="248"/>
      <c r="D1438" s="248"/>
      <c r="E1438" s="254"/>
      <c r="F1438" s="265"/>
      <c r="G1438" s="270"/>
      <c r="H1438" s="270"/>
      <c r="I1438" s="406" t="s">
        <v>291</v>
      </c>
      <c r="J1438" s="346"/>
      <c r="K1438" s="346">
        <v>1</v>
      </c>
      <c r="L1438" s="347">
        <f t="shared" si="229"/>
        <v>0</v>
      </c>
      <c r="M1438" s="348"/>
      <c r="N1438" s="353">
        <f t="shared" si="222"/>
        <v>0</v>
      </c>
      <c r="O1438" s="350">
        <v>0</v>
      </c>
      <c r="P1438" s="350"/>
      <c r="Q1438" s="351">
        <v>1.0558806239885952E-5</v>
      </c>
      <c r="R1438" s="352">
        <f t="shared" ref="R1438:R1444" si="231">O1438/K1438</f>
        <v>0</v>
      </c>
      <c r="T1438" s="226">
        <f t="shared" si="221"/>
        <v>0</v>
      </c>
      <c r="Y1438" s="199"/>
      <c r="Z1438" s="199"/>
    </row>
    <row r="1439" spans="1:26" s="225" customFormat="1" ht="47.25" hidden="1" customHeight="1" outlineLevel="7" x14ac:dyDescent="0.2">
      <c r="A1439" s="221"/>
      <c r="B1439" s="227"/>
      <c r="C1439" s="248"/>
      <c r="D1439" s="248"/>
      <c r="E1439" s="254"/>
      <c r="F1439" s="265"/>
      <c r="G1439" s="270"/>
      <c r="H1439" s="270"/>
      <c r="I1439" s="406" t="s">
        <v>292</v>
      </c>
      <c r="J1439" s="346"/>
      <c r="K1439" s="346">
        <v>1</v>
      </c>
      <c r="L1439" s="347">
        <f t="shared" si="229"/>
        <v>0</v>
      </c>
      <c r="M1439" s="348"/>
      <c r="N1439" s="353">
        <f t="shared" si="222"/>
        <v>0</v>
      </c>
      <c r="O1439" s="350">
        <v>0</v>
      </c>
      <c r="P1439" s="350"/>
      <c r="Q1439" s="351">
        <v>1.0558806239885952E-5</v>
      </c>
      <c r="R1439" s="352">
        <f t="shared" si="231"/>
        <v>0</v>
      </c>
      <c r="T1439" s="226">
        <f t="shared" si="221"/>
        <v>0</v>
      </c>
      <c r="Y1439" s="199"/>
      <c r="Z1439" s="199"/>
    </row>
    <row r="1440" spans="1:26" s="225" customFormat="1" ht="47.25" hidden="1" customHeight="1" outlineLevel="7" x14ac:dyDescent="0.2">
      <c r="A1440" s="221"/>
      <c r="B1440" s="227"/>
      <c r="C1440" s="248"/>
      <c r="D1440" s="248"/>
      <c r="E1440" s="254"/>
      <c r="F1440" s="265"/>
      <c r="G1440" s="270"/>
      <c r="H1440" s="270"/>
      <c r="I1440" s="406" t="s">
        <v>231</v>
      </c>
      <c r="J1440" s="346"/>
      <c r="K1440" s="346">
        <v>1</v>
      </c>
      <c r="L1440" s="347">
        <f t="shared" si="229"/>
        <v>0</v>
      </c>
      <c r="M1440" s="348"/>
      <c r="N1440" s="353">
        <f t="shared" si="222"/>
        <v>0</v>
      </c>
      <c r="O1440" s="350">
        <v>0</v>
      </c>
      <c r="P1440" s="350"/>
      <c r="Q1440" s="351">
        <v>7.3911643679201646E-5</v>
      </c>
      <c r="R1440" s="352">
        <f t="shared" si="231"/>
        <v>0</v>
      </c>
      <c r="T1440" s="226">
        <f t="shared" si="221"/>
        <v>0</v>
      </c>
      <c r="Y1440" s="199"/>
      <c r="Z1440" s="199"/>
    </row>
    <row r="1441" spans="1:26" s="225" customFormat="1" ht="47.25" hidden="1" customHeight="1" outlineLevel="7" x14ac:dyDescent="0.2">
      <c r="A1441" s="221"/>
      <c r="B1441" s="227"/>
      <c r="C1441" s="248"/>
      <c r="D1441" s="248"/>
      <c r="E1441" s="254"/>
      <c r="F1441" s="265"/>
      <c r="G1441" s="270"/>
      <c r="H1441" s="270"/>
      <c r="I1441" s="406" t="s">
        <v>80</v>
      </c>
      <c r="J1441" s="346"/>
      <c r="K1441" s="346">
        <v>1</v>
      </c>
      <c r="L1441" s="347">
        <f t="shared" si="229"/>
        <v>0</v>
      </c>
      <c r="M1441" s="348"/>
      <c r="N1441" s="353">
        <f t="shared" si="222"/>
        <v>0</v>
      </c>
      <c r="O1441" s="350">
        <v>0</v>
      </c>
      <c r="P1441" s="350"/>
      <c r="Q1441" s="351">
        <v>3.167641871965785E-5</v>
      </c>
      <c r="R1441" s="352">
        <f t="shared" si="231"/>
        <v>0</v>
      </c>
      <c r="T1441" s="226">
        <f t="shared" si="221"/>
        <v>0</v>
      </c>
      <c r="Y1441" s="199"/>
      <c r="Z1441" s="199"/>
    </row>
    <row r="1442" spans="1:26" s="225" customFormat="1" ht="47.25" hidden="1" customHeight="1" outlineLevel="7" x14ac:dyDescent="0.2">
      <c r="A1442" s="221"/>
      <c r="B1442" s="227"/>
      <c r="C1442" s="248"/>
      <c r="D1442" s="248"/>
      <c r="E1442" s="254"/>
      <c r="F1442" s="265"/>
      <c r="G1442" s="270"/>
      <c r="H1442" s="270"/>
      <c r="I1442" s="406" t="s">
        <v>82</v>
      </c>
      <c r="J1442" s="346"/>
      <c r="K1442" s="346">
        <v>1</v>
      </c>
      <c r="L1442" s="347">
        <f t="shared" si="229"/>
        <v>0</v>
      </c>
      <c r="M1442" s="348"/>
      <c r="N1442" s="353">
        <f t="shared" si="222"/>
        <v>0</v>
      </c>
      <c r="O1442" s="350">
        <v>0</v>
      </c>
      <c r="P1442" s="350"/>
      <c r="Q1442" s="351">
        <v>3.167641871965785E-5</v>
      </c>
      <c r="R1442" s="352">
        <f t="shared" si="231"/>
        <v>0</v>
      </c>
      <c r="T1442" s="226">
        <f t="shared" ref="T1442:T1505" si="232">S1442-O1442</f>
        <v>0</v>
      </c>
      <c r="Y1442" s="199"/>
      <c r="Z1442" s="199"/>
    </row>
    <row r="1443" spans="1:26" s="225" customFormat="1" ht="47.25" hidden="1" customHeight="1" outlineLevel="7" x14ac:dyDescent="0.2">
      <c r="A1443" s="221"/>
      <c r="B1443" s="227"/>
      <c r="C1443" s="248"/>
      <c r="D1443" s="248"/>
      <c r="E1443" s="254"/>
      <c r="F1443" s="265"/>
      <c r="G1443" s="270"/>
      <c r="H1443" s="270"/>
      <c r="I1443" s="406" t="s">
        <v>293</v>
      </c>
      <c r="J1443" s="346"/>
      <c r="K1443" s="346">
        <v>1</v>
      </c>
      <c r="L1443" s="347">
        <f t="shared" si="229"/>
        <v>0</v>
      </c>
      <c r="M1443" s="348"/>
      <c r="N1443" s="353">
        <f t="shared" si="222"/>
        <v>0</v>
      </c>
      <c r="O1443" s="350">
        <v>0</v>
      </c>
      <c r="P1443" s="350"/>
      <c r="Q1443" s="351">
        <v>4.2235224959543809E-5</v>
      </c>
      <c r="R1443" s="352">
        <f t="shared" si="231"/>
        <v>0</v>
      </c>
      <c r="T1443" s="226">
        <f t="shared" si="232"/>
        <v>0</v>
      </c>
      <c r="Y1443" s="199"/>
      <c r="Z1443" s="199"/>
    </row>
    <row r="1444" spans="1:26" s="225" customFormat="1" ht="47.25" hidden="1" customHeight="1" outlineLevel="7" x14ac:dyDescent="0.2">
      <c r="A1444" s="221"/>
      <c r="B1444" s="227"/>
      <c r="C1444" s="248"/>
      <c r="D1444" s="248"/>
      <c r="E1444" s="254"/>
      <c r="F1444" s="265"/>
      <c r="G1444" s="270"/>
      <c r="H1444" s="270"/>
      <c r="I1444" s="406" t="s">
        <v>294</v>
      </c>
      <c r="J1444" s="346"/>
      <c r="K1444" s="346">
        <v>1</v>
      </c>
      <c r="L1444" s="347">
        <f t="shared" si="229"/>
        <v>0</v>
      </c>
      <c r="M1444" s="348"/>
      <c r="N1444" s="353">
        <f t="shared" si="222"/>
        <v>0</v>
      </c>
      <c r="O1444" s="350">
        <v>0</v>
      </c>
      <c r="P1444" s="350"/>
      <c r="Q1444" s="351">
        <v>1.0558806239885952E-5</v>
      </c>
      <c r="R1444" s="352">
        <f t="shared" si="231"/>
        <v>0</v>
      </c>
      <c r="T1444" s="226">
        <f t="shared" si="232"/>
        <v>0</v>
      </c>
      <c r="Y1444" s="199"/>
      <c r="Z1444" s="199"/>
    </row>
    <row r="1445" spans="1:26" s="225" customFormat="1" ht="47.25" hidden="1" customHeight="1" outlineLevel="5" x14ac:dyDescent="0.2">
      <c r="A1445" s="221"/>
      <c r="B1445" s="227"/>
      <c r="C1445" s="248"/>
      <c r="D1445" s="248"/>
      <c r="E1445" s="254"/>
      <c r="F1445" s="265"/>
      <c r="G1445" s="270"/>
      <c r="H1445" s="270"/>
      <c r="I1445" s="409" t="s">
        <v>209</v>
      </c>
      <c r="J1445" s="365"/>
      <c r="K1445" s="365"/>
      <c r="L1445" s="366">
        <f t="shared" si="229"/>
        <v>0</v>
      </c>
      <c r="M1445" s="367">
        <v>0</v>
      </c>
      <c r="N1445" s="365">
        <f t="shared" si="222"/>
        <v>0</v>
      </c>
      <c r="O1445" s="378"/>
      <c r="P1445" s="378"/>
      <c r="Q1445" s="369">
        <v>1.9280420571875877E-4</v>
      </c>
      <c r="R1445" s="370">
        <f>SUMPRODUCT(R1446:R1452,Q1446:Q1452)/Q1445</f>
        <v>0</v>
      </c>
      <c r="T1445" s="226">
        <f t="shared" si="232"/>
        <v>0</v>
      </c>
      <c r="Y1445" s="199"/>
      <c r="Z1445" s="199"/>
    </row>
    <row r="1446" spans="1:26" s="225" customFormat="1" ht="47.25" hidden="1" customHeight="1" outlineLevel="7" x14ac:dyDescent="0.2">
      <c r="A1446" s="221"/>
      <c r="B1446" s="227"/>
      <c r="C1446" s="248"/>
      <c r="D1446" s="248"/>
      <c r="E1446" s="254"/>
      <c r="F1446" s="265"/>
      <c r="G1446" s="270"/>
      <c r="H1446" s="270"/>
      <c r="I1446" s="406" t="s">
        <v>291</v>
      </c>
      <c r="J1446" s="346"/>
      <c r="K1446" s="346">
        <v>1</v>
      </c>
      <c r="L1446" s="347">
        <f t="shared" si="229"/>
        <v>0</v>
      </c>
      <c r="M1446" s="348"/>
      <c r="N1446" s="353">
        <f t="shared" ref="N1446:N1509" si="233">O1446-L1446</f>
        <v>0</v>
      </c>
      <c r="O1446" s="350">
        <v>0</v>
      </c>
      <c r="P1446" s="350"/>
      <c r="Q1446" s="351">
        <v>9.6402102859379386E-6</v>
      </c>
      <c r="R1446" s="352">
        <f t="shared" ref="R1446:R1452" si="234">O1446/K1446</f>
        <v>0</v>
      </c>
      <c r="T1446" s="226">
        <f t="shared" si="232"/>
        <v>0</v>
      </c>
      <c r="Y1446" s="199"/>
      <c r="Z1446" s="199"/>
    </row>
    <row r="1447" spans="1:26" s="225" customFormat="1" ht="47.25" hidden="1" customHeight="1" outlineLevel="7" x14ac:dyDescent="0.2">
      <c r="A1447" s="221"/>
      <c r="B1447" s="227"/>
      <c r="C1447" s="248"/>
      <c r="D1447" s="248"/>
      <c r="E1447" s="254"/>
      <c r="F1447" s="265"/>
      <c r="G1447" s="270"/>
      <c r="H1447" s="270"/>
      <c r="I1447" s="406" t="s">
        <v>292</v>
      </c>
      <c r="J1447" s="346"/>
      <c r="K1447" s="346">
        <v>1</v>
      </c>
      <c r="L1447" s="347">
        <f t="shared" si="229"/>
        <v>0</v>
      </c>
      <c r="M1447" s="348"/>
      <c r="N1447" s="353">
        <f t="shared" si="233"/>
        <v>0</v>
      </c>
      <c r="O1447" s="350">
        <v>0</v>
      </c>
      <c r="P1447" s="350"/>
      <c r="Q1447" s="351">
        <v>9.6402102859379386E-6</v>
      </c>
      <c r="R1447" s="352">
        <f t="shared" si="234"/>
        <v>0</v>
      </c>
      <c r="T1447" s="226">
        <f t="shared" si="232"/>
        <v>0</v>
      </c>
      <c r="Y1447" s="199"/>
      <c r="Z1447" s="199"/>
    </row>
    <row r="1448" spans="1:26" s="225" customFormat="1" ht="47.25" hidden="1" customHeight="1" outlineLevel="7" x14ac:dyDescent="0.2">
      <c r="A1448" s="221"/>
      <c r="B1448" s="227"/>
      <c r="C1448" s="248"/>
      <c r="D1448" s="248"/>
      <c r="E1448" s="254"/>
      <c r="F1448" s="265"/>
      <c r="G1448" s="270"/>
      <c r="H1448" s="270"/>
      <c r="I1448" s="406" t="s">
        <v>231</v>
      </c>
      <c r="J1448" s="346"/>
      <c r="K1448" s="346">
        <v>1</v>
      </c>
      <c r="L1448" s="347">
        <f t="shared" si="229"/>
        <v>0</v>
      </c>
      <c r="M1448" s="348"/>
      <c r="N1448" s="353">
        <f t="shared" si="233"/>
        <v>0</v>
      </c>
      <c r="O1448" s="350">
        <v>0</v>
      </c>
      <c r="P1448" s="350"/>
      <c r="Q1448" s="351">
        <v>6.7481472001565558E-5</v>
      </c>
      <c r="R1448" s="352">
        <f t="shared" si="234"/>
        <v>0</v>
      </c>
      <c r="T1448" s="226">
        <f t="shared" si="232"/>
        <v>0</v>
      </c>
      <c r="Y1448" s="199"/>
      <c r="Z1448" s="199"/>
    </row>
    <row r="1449" spans="1:26" s="225" customFormat="1" ht="47.25" hidden="1" customHeight="1" outlineLevel="7" x14ac:dyDescent="0.2">
      <c r="A1449" s="221"/>
      <c r="B1449" s="227"/>
      <c r="C1449" s="248"/>
      <c r="D1449" s="248"/>
      <c r="E1449" s="254"/>
      <c r="F1449" s="265"/>
      <c r="G1449" s="270"/>
      <c r="H1449" s="270"/>
      <c r="I1449" s="406" t="s">
        <v>80</v>
      </c>
      <c r="J1449" s="346"/>
      <c r="K1449" s="346">
        <v>1</v>
      </c>
      <c r="L1449" s="347">
        <f t="shared" si="229"/>
        <v>0</v>
      </c>
      <c r="M1449" s="348"/>
      <c r="N1449" s="353">
        <f t="shared" si="233"/>
        <v>0</v>
      </c>
      <c r="O1449" s="350">
        <v>0</v>
      </c>
      <c r="P1449" s="350"/>
      <c r="Q1449" s="351">
        <v>2.8920630857813814E-5</v>
      </c>
      <c r="R1449" s="352">
        <f t="shared" si="234"/>
        <v>0</v>
      </c>
      <c r="T1449" s="226">
        <f t="shared" si="232"/>
        <v>0</v>
      </c>
      <c r="Y1449" s="199"/>
      <c r="Z1449" s="199"/>
    </row>
    <row r="1450" spans="1:26" s="225" customFormat="1" ht="47.25" hidden="1" customHeight="1" outlineLevel="7" x14ac:dyDescent="0.2">
      <c r="A1450" s="221"/>
      <c r="B1450" s="227"/>
      <c r="C1450" s="248"/>
      <c r="D1450" s="248"/>
      <c r="E1450" s="254"/>
      <c r="F1450" s="265"/>
      <c r="G1450" s="270"/>
      <c r="H1450" s="270"/>
      <c r="I1450" s="406" t="s">
        <v>82</v>
      </c>
      <c r="J1450" s="346"/>
      <c r="K1450" s="346">
        <v>1</v>
      </c>
      <c r="L1450" s="347">
        <f t="shared" si="229"/>
        <v>0</v>
      </c>
      <c r="M1450" s="348"/>
      <c r="N1450" s="353">
        <f t="shared" si="233"/>
        <v>0</v>
      </c>
      <c r="O1450" s="350">
        <v>0</v>
      </c>
      <c r="P1450" s="350"/>
      <c r="Q1450" s="351">
        <v>2.8920630857813814E-5</v>
      </c>
      <c r="R1450" s="352">
        <f t="shared" si="234"/>
        <v>0</v>
      </c>
      <c r="T1450" s="226">
        <f t="shared" si="232"/>
        <v>0</v>
      </c>
      <c r="Y1450" s="199"/>
      <c r="Z1450" s="199"/>
    </row>
    <row r="1451" spans="1:26" s="225" customFormat="1" ht="47.25" hidden="1" customHeight="1" outlineLevel="7" x14ac:dyDescent="0.2">
      <c r="A1451" s="221"/>
      <c r="B1451" s="227"/>
      <c r="C1451" s="248"/>
      <c r="D1451" s="248"/>
      <c r="E1451" s="254"/>
      <c r="F1451" s="265"/>
      <c r="G1451" s="270"/>
      <c r="H1451" s="270"/>
      <c r="I1451" s="406" t="s">
        <v>293</v>
      </c>
      <c r="J1451" s="346"/>
      <c r="K1451" s="346">
        <v>1</v>
      </c>
      <c r="L1451" s="347">
        <f t="shared" si="229"/>
        <v>0</v>
      </c>
      <c r="M1451" s="348"/>
      <c r="N1451" s="353">
        <f t="shared" si="233"/>
        <v>0</v>
      </c>
      <c r="O1451" s="350">
        <v>0</v>
      </c>
      <c r="P1451" s="350"/>
      <c r="Q1451" s="351">
        <v>3.8560841143751754E-5</v>
      </c>
      <c r="R1451" s="352">
        <f t="shared" si="234"/>
        <v>0</v>
      </c>
      <c r="T1451" s="226">
        <f t="shared" si="232"/>
        <v>0</v>
      </c>
      <c r="Y1451" s="199"/>
      <c r="Z1451" s="199"/>
    </row>
    <row r="1452" spans="1:26" s="225" customFormat="1" ht="47.25" hidden="1" customHeight="1" outlineLevel="7" x14ac:dyDescent="0.2">
      <c r="A1452" s="221"/>
      <c r="B1452" s="227"/>
      <c r="C1452" s="248"/>
      <c r="D1452" s="248"/>
      <c r="E1452" s="254"/>
      <c r="F1452" s="265"/>
      <c r="G1452" s="270"/>
      <c r="H1452" s="270"/>
      <c r="I1452" s="406" t="s">
        <v>294</v>
      </c>
      <c r="J1452" s="346"/>
      <c r="K1452" s="346">
        <v>1</v>
      </c>
      <c r="L1452" s="347">
        <f t="shared" si="229"/>
        <v>0</v>
      </c>
      <c r="M1452" s="348"/>
      <c r="N1452" s="353">
        <f t="shared" si="233"/>
        <v>0</v>
      </c>
      <c r="O1452" s="350">
        <v>0</v>
      </c>
      <c r="P1452" s="350"/>
      <c r="Q1452" s="351">
        <v>9.6402102859379386E-6</v>
      </c>
      <c r="R1452" s="352">
        <f t="shared" si="234"/>
        <v>0</v>
      </c>
      <c r="T1452" s="226">
        <f t="shared" si="232"/>
        <v>0</v>
      </c>
      <c r="Y1452" s="199"/>
      <c r="Z1452" s="199"/>
    </row>
    <row r="1453" spans="1:26" s="225" customFormat="1" ht="47.25" hidden="1" customHeight="1" outlineLevel="5" x14ac:dyDescent="0.2">
      <c r="A1453" s="221"/>
      <c r="B1453" s="227"/>
      <c r="C1453" s="248"/>
      <c r="D1453" s="248"/>
      <c r="E1453" s="254"/>
      <c r="F1453" s="265"/>
      <c r="G1453" s="270"/>
      <c r="H1453" s="270"/>
      <c r="I1453" s="409" t="s">
        <v>210</v>
      </c>
      <c r="J1453" s="365"/>
      <c r="K1453" s="365"/>
      <c r="L1453" s="366">
        <f t="shared" si="229"/>
        <v>0</v>
      </c>
      <c r="M1453" s="367">
        <v>9.8799999999999999E-2</v>
      </c>
      <c r="N1453" s="365">
        <f t="shared" si="233"/>
        <v>0</v>
      </c>
      <c r="O1453" s="378"/>
      <c r="P1453" s="378"/>
      <c r="Q1453" s="369">
        <v>1.877569752025609E-4</v>
      </c>
      <c r="R1453" s="370">
        <f>SUMPRODUCT(R1454:R1460,Q1454:Q1460)/Q1453</f>
        <v>0</v>
      </c>
      <c r="T1453" s="226">
        <f t="shared" si="232"/>
        <v>0</v>
      </c>
      <c r="Y1453" s="199"/>
      <c r="Z1453" s="199"/>
    </row>
    <row r="1454" spans="1:26" s="225" customFormat="1" ht="47.25" hidden="1" customHeight="1" outlineLevel="7" x14ac:dyDescent="0.2">
      <c r="A1454" s="221"/>
      <c r="B1454" s="227"/>
      <c r="C1454" s="248"/>
      <c r="D1454" s="248"/>
      <c r="E1454" s="254"/>
      <c r="F1454" s="265"/>
      <c r="G1454" s="270"/>
      <c r="H1454" s="270"/>
      <c r="I1454" s="406" t="s">
        <v>291</v>
      </c>
      <c r="J1454" s="346"/>
      <c r="K1454" s="346">
        <v>1</v>
      </c>
      <c r="L1454" s="347">
        <f t="shared" si="229"/>
        <v>0.97689999999999999</v>
      </c>
      <c r="M1454" s="348">
        <v>0.97689999999999999</v>
      </c>
      <c r="N1454" s="353">
        <v>0</v>
      </c>
      <c r="O1454" s="350">
        <v>0</v>
      </c>
      <c r="P1454" s="350"/>
      <c r="Q1454" s="351">
        <v>9.387848760128046E-6</v>
      </c>
      <c r="R1454" s="352">
        <f t="shared" ref="R1454:R1460" si="235">O1454/K1454</f>
        <v>0</v>
      </c>
      <c r="T1454" s="226">
        <f t="shared" si="232"/>
        <v>0</v>
      </c>
      <c r="Y1454" s="199"/>
      <c r="Z1454" s="199"/>
    </row>
    <row r="1455" spans="1:26" s="225" customFormat="1" ht="47.25" hidden="1" customHeight="1" outlineLevel="7" x14ac:dyDescent="0.2">
      <c r="A1455" s="221"/>
      <c r="B1455" s="227"/>
      <c r="C1455" s="248"/>
      <c r="D1455" s="248"/>
      <c r="E1455" s="254"/>
      <c r="F1455" s="265"/>
      <c r="G1455" s="270"/>
      <c r="H1455" s="270"/>
      <c r="I1455" s="406" t="s">
        <v>292</v>
      </c>
      <c r="J1455" s="346"/>
      <c r="K1455" s="346">
        <v>1</v>
      </c>
      <c r="L1455" s="347">
        <f t="shared" si="229"/>
        <v>1</v>
      </c>
      <c r="M1455" s="348">
        <v>1</v>
      </c>
      <c r="N1455" s="353">
        <v>0</v>
      </c>
      <c r="O1455" s="350">
        <v>0</v>
      </c>
      <c r="P1455" s="350"/>
      <c r="Q1455" s="351">
        <v>9.387848760128046E-6</v>
      </c>
      <c r="R1455" s="352">
        <f t="shared" si="235"/>
        <v>0</v>
      </c>
      <c r="T1455" s="226">
        <f t="shared" si="232"/>
        <v>0</v>
      </c>
      <c r="Y1455" s="199"/>
      <c r="Z1455" s="199"/>
    </row>
    <row r="1456" spans="1:26" s="225" customFormat="1" ht="47.25" hidden="1" customHeight="1" outlineLevel="7" x14ac:dyDescent="0.2">
      <c r="A1456" s="221"/>
      <c r="B1456" s="227"/>
      <c r="C1456" s="248"/>
      <c r="D1456" s="248"/>
      <c r="E1456" s="254"/>
      <c r="F1456" s="265"/>
      <c r="G1456" s="270"/>
      <c r="H1456" s="270"/>
      <c r="I1456" s="406" t="s">
        <v>231</v>
      </c>
      <c r="J1456" s="346"/>
      <c r="K1456" s="346">
        <v>1</v>
      </c>
      <c r="L1456" s="347">
        <f t="shared" si="229"/>
        <v>0</v>
      </c>
      <c r="M1456" s="348">
        <v>0</v>
      </c>
      <c r="N1456" s="353">
        <f t="shared" si="233"/>
        <v>0</v>
      </c>
      <c r="O1456" s="350">
        <v>0</v>
      </c>
      <c r="P1456" s="350"/>
      <c r="Q1456" s="351">
        <v>6.5714941320896313E-5</v>
      </c>
      <c r="R1456" s="352">
        <f t="shared" si="235"/>
        <v>0</v>
      </c>
      <c r="T1456" s="226">
        <f t="shared" si="232"/>
        <v>0</v>
      </c>
      <c r="Y1456" s="199"/>
      <c r="Z1456" s="199"/>
    </row>
    <row r="1457" spans="1:26" s="225" customFormat="1" ht="47.25" hidden="1" customHeight="1" outlineLevel="7" x14ac:dyDescent="0.2">
      <c r="A1457" s="221"/>
      <c r="B1457" s="227"/>
      <c r="C1457" s="248"/>
      <c r="D1457" s="248"/>
      <c r="E1457" s="254"/>
      <c r="F1457" s="265"/>
      <c r="G1457" s="270"/>
      <c r="H1457" s="270"/>
      <c r="I1457" s="406" t="s">
        <v>80</v>
      </c>
      <c r="J1457" s="346"/>
      <c r="K1457" s="346">
        <v>1</v>
      </c>
      <c r="L1457" s="347">
        <f t="shared" si="229"/>
        <v>0</v>
      </c>
      <c r="M1457" s="348">
        <v>0</v>
      </c>
      <c r="N1457" s="353">
        <f t="shared" si="233"/>
        <v>0</v>
      </c>
      <c r="O1457" s="350">
        <v>0</v>
      </c>
      <c r="P1457" s="350"/>
      <c r="Q1457" s="351">
        <v>2.8163546280384133E-5</v>
      </c>
      <c r="R1457" s="352">
        <f t="shared" si="235"/>
        <v>0</v>
      </c>
      <c r="T1457" s="226">
        <f t="shared" si="232"/>
        <v>0</v>
      </c>
      <c r="Y1457" s="199"/>
      <c r="Z1457" s="199"/>
    </row>
    <row r="1458" spans="1:26" s="225" customFormat="1" ht="47.25" hidden="1" customHeight="1" outlineLevel="7" x14ac:dyDescent="0.2">
      <c r="A1458" s="221"/>
      <c r="B1458" s="227"/>
      <c r="C1458" s="248"/>
      <c r="D1458" s="248"/>
      <c r="E1458" s="254"/>
      <c r="F1458" s="265"/>
      <c r="G1458" s="270"/>
      <c r="H1458" s="270"/>
      <c r="I1458" s="406" t="s">
        <v>82</v>
      </c>
      <c r="J1458" s="346"/>
      <c r="K1458" s="346">
        <v>1</v>
      </c>
      <c r="L1458" s="347">
        <f t="shared" si="229"/>
        <v>0</v>
      </c>
      <c r="M1458" s="348">
        <v>0</v>
      </c>
      <c r="N1458" s="353">
        <f t="shared" si="233"/>
        <v>0</v>
      </c>
      <c r="O1458" s="350">
        <v>0</v>
      </c>
      <c r="P1458" s="350"/>
      <c r="Q1458" s="351">
        <v>2.8163546280384133E-5</v>
      </c>
      <c r="R1458" s="352">
        <f t="shared" si="235"/>
        <v>0</v>
      </c>
      <c r="T1458" s="226">
        <f t="shared" si="232"/>
        <v>0</v>
      </c>
      <c r="Y1458" s="199"/>
      <c r="Z1458" s="199"/>
    </row>
    <row r="1459" spans="1:26" s="225" customFormat="1" ht="47.25" hidden="1" customHeight="1" outlineLevel="7" x14ac:dyDescent="0.2">
      <c r="A1459" s="221"/>
      <c r="B1459" s="227"/>
      <c r="C1459" s="248"/>
      <c r="D1459" s="248"/>
      <c r="E1459" s="254"/>
      <c r="F1459" s="265"/>
      <c r="G1459" s="270"/>
      <c r="H1459" s="270"/>
      <c r="I1459" s="406" t="s">
        <v>293</v>
      </c>
      <c r="J1459" s="346"/>
      <c r="K1459" s="346">
        <v>1</v>
      </c>
      <c r="L1459" s="347">
        <f t="shared" si="229"/>
        <v>0</v>
      </c>
      <c r="M1459" s="348">
        <v>0</v>
      </c>
      <c r="N1459" s="353">
        <f t="shared" si="233"/>
        <v>0</v>
      </c>
      <c r="O1459" s="350">
        <v>0</v>
      </c>
      <c r="P1459" s="350"/>
      <c r="Q1459" s="351">
        <v>3.7551395040512184E-5</v>
      </c>
      <c r="R1459" s="352">
        <f t="shared" si="235"/>
        <v>0</v>
      </c>
      <c r="T1459" s="226">
        <f t="shared" si="232"/>
        <v>0</v>
      </c>
      <c r="Y1459" s="199"/>
      <c r="Z1459" s="199"/>
    </row>
    <row r="1460" spans="1:26" s="225" customFormat="1" ht="47.25" hidden="1" customHeight="1" outlineLevel="7" x14ac:dyDescent="0.2">
      <c r="A1460" s="221"/>
      <c r="B1460" s="227"/>
      <c r="C1460" s="248"/>
      <c r="D1460" s="248"/>
      <c r="E1460" s="254"/>
      <c r="F1460" s="265"/>
      <c r="G1460" s="270"/>
      <c r="H1460" s="270"/>
      <c r="I1460" s="406" t="s">
        <v>294</v>
      </c>
      <c r="J1460" s="346"/>
      <c r="K1460" s="346">
        <v>1</v>
      </c>
      <c r="L1460" s="347">
        <f t="shared" si="229"/>
        <v>0</v>
      </c>
      <c r="M1460" s="348">
        <v>0</v>
      </c>
      <c r="N1460" s="353">
        <f t="shared" si="233"/>
        <v>0</v>
      </c>
      <c r="O1460" s="350">
        <v>0</v>
      </c>
      <c r="P1460" s="350"/>
      <c r="Q1460" s="351">
        <v>9.387848760128046E-6</v>
      </c>
      <c r="R1460" s="352">
        <f t="shared" si="235"/>
        <v>0</v>
      </c>
      <c r="T1460" s="226">
        <f t="shared" si="232"/>
        <v>0</v>
      </c>
      <c r="Y1460" s="199"/>
      <c r="Z1460" s="199"/>
    </row>
    <row r="1461" spans="1:26" s="225" customFormat="1" ht="47.25" hidden="1" customHeight="1" outlineLevel="5" x14ac:dyDescent="0.2">
      <c r="A1461" s="221"/>
      <c r="B1461" s="227"/>
      <c r="C1461" s="248"/>
      <c r="D1461" s="248"/>
      <c r="E1461" s="254"/>
      <c r="F1461" s="265"/>
      <c r="G1461" s="270"/>
      <c r="H1461" s="270"/>
      <c r="I1461" s="409" t="s">
        <v>211</v>
      </c>
      <c r="J1461" s="365"/>
      <c r="K1461" s="365"/>
      <c r="L1461" s="366">
        <f t="shared" si="229"/>
        <v>0</v>
      </c>
      <c r="M1461" s="367">
        <v>0</v>
      </c>
      <c r="N1461" s="365">
        <f t="shared" si="233"/>
        <v>0</v>
      </c>
      <c r="O1461" s="378"/>
      <c r="P1461" s="378"/>
      <c r="Q1461" s="369">
        <v>1.877569752025609E-4</v>
      </c>
      <c r="R1461" s="370">
        <f>SUMPRODUCT(R1462:R1468,Q1462:Q1468)/Q1461</f>
        <v>0</v>
      </c>
      <c r="T1461" s="226">
        <f t="shared" si="232"/>
        <v>0</v>
      </c>
      <c r="Y1461" s="199"/>
      <c r="Z1461" s="199"/>
    </row>
    <row r="1462" spans="1:26" s="225" customFormat="1" ht="47.25" hidden="1" customHeight="1" outlineLevel="7" x14ac:dyDescent="0.2">
      <c r="A1462" s="221"/>
      <c r="B1462" s="227"/>
      <c r="C1462" s="248"/>
      <c r="D1462" s="248"/>
      <c r="E1462" s="254"/>
      <c r="F1462" s="265"/>
      <c r="G1462" s="270"/>
      <c r="H1462" s="270"/>
      <c r="I1462" s="406" t="s">
        <v>291</v>
      </c>
      <c r="J1462" s="346"/>
      <c r="K1462" s="346">
        <v>1</v>
      </c>
      <c r="L1462" s="347">
        <f t="shared" si="229"/>
        <v>0</v>
      </c>
      <c r="M1462" s="348"/>
      <c r="N1462" s="353">
        <f t="shared" si="233"/>
        <v>0</v>
      </c>
      <c r="O1462" s="350">
        <v>0</v>
      </c>
      <c r="P1462" s="350"/>
      <c r="Q1462" s="351">
        <v>9.387848760128046E-6</v>
      </c>
      <c r="R1462" s="352">
        <f t="shared" ref="R1462:R1468" si="236">O1462/K1462</f>
        <v>0</v>
      </c>
      <c r="T1462" s="226">
        <f t="shared" si="232"/>
        <v>0</v>
      </c>
      <c r="Y1462" s="199"/>
      <c r="Z1462" s="199"/>
    </row>
    <row r="1463" spans="1:26" s="225" customFormat="1" ht="47.25" hidden="1" customHeight="1" outlineLevel="7" x14ac:dyDescent="0.2">
      <c r="A1463" s="221"/>
      <c r="B1463" s="227"/>
      <c r="C1463" s="248"/>
      <c r="D1463" s="248"/>
      <c r="E1463" s="254"/>
      <c r="F1463" s="265"/>
      <c r="G1463" s="270"/>
      <c r="H1463" s="270"/>
      <c r="I1463" s="406" t="s">
        <v>292</v>
      </c>
      <c r="J1463" s="346"/>
      <c r="K1463" s="346">
        <v>1</v>
      </c>
      <c r="L1463" s="347">
        <f t="shared" si="229"/>
        <v>0</v>
      </c>
      <c r="M1463" s="348"/>
      <c r="N1463" s="353">
        <f t="shared" si="233"/>
        <v>0</v>
      </c>
      <c r="O1463" s="350">
        <v>0</v>
      </c>
      <c r="P1463" s="350"/>
      <c r="Q1463" s="351">
        <v>9.387848760128046E-6</v>
      </c>
      <c r="R1463" s="352">
        <f t="shared" si="236"/>
        <v>0</v>
      </c>
      <c r="T1463" s="226">
        <f t="shared" si="232"/>
        <v>0</v>
      </c>
      <c r="Y1463" s="199"/>
      <c r="Z1463" s="199"/>
    </row>
    <row r="1464" spans="1:26" s="225" customFormat="1" ht="47.25" hidden="1" customHeight="1" outlineLevel="7" x14ac:dyDescent="0.2">
      <c r="A1464" s="221"/>
      <c r="B1464" s="227"/>
      <c r="C1464" s="248"/>
      <c r="D1464" s="248"/>
      <c r="E1464" s="254"/>
      <c r="F1464" s="265"/>
      <c r="G1464" s="270"/>
      <c r="H1464" s="270"/>
      <c r="I1464" s="406" t="s">
        <v>231</v>
      </c>
      <c r="J1464" s="346"/>
      <c r="K1464" s="346">
        <v>1</v>
      </c>
      <c r="L1464" s="347">
        <f t="shared" si="229"/>
        <v>0</v>
      </c>
      <c r="M1464" s="348"/>
      <c r="N1464" s="353">
        <f t="shared" si="233"/>
        <v>0</v>
      </c>
      <c r="O1464" s="350">
        <v>0</v>
      </c>
      <c r="P1464" s="350"/>
      <c r="Q1464" s="351">
        <v>6.5714941320896313E-5</v>
      </c>
      <c r="R1464" s="352">
        <f t="shared" si="236"/>
        <v>0</v>
      </c>
      <c r="T1464" s="226">
        <f t="shared" si="232"/>
        <v>0</v>
      </c>
      <c r="Y1464" s="199"/>
      <c r="Z1464" s="199"/>
    </row>
    <row r="1465" spans="1:26" s="225" customFormat="1" ht="47.25" hidden="1" customHeight="1" outlineLevel="7" x14ac:dyDescent="0.2">
      <c r="A1465" s="221"/>
      <c r="B1465" s="227"/>
      <c r="C1465" s="248"/>
      <c r="D1465" s="248"/>
      <c r="E1465" s="254"/>
      <c r="F1465" s="265"/>
      <c r="G1465" s="270"/>
      <c r="H1465" s="270"/>
      <c r="I1465" s="406" t="s">
        <v>80</v>
      </c>
      <c r="J1465" s="346"/>
      <c r="K1465" s="346">
        <v>1</v>
      </c>
      <c r="L1465" s="347">
        <f t="shared" si="229"/>
        <v>0</v>
      </c>
      <c r="M1465" s="348"/>
      <c r="N1465" s="353">
        <f t="shared" si="233"/>
        <v>0</v>
      </c>
      <c r="O1465" s="350">
        <v>0</v>
      </c>
      <c r="P1465" s="350"/>
      <c r="Q1465" s="351">
        <v>2.8163546280384133E-5</v>
      </c>
      <c r="R1465" s="352">
        <f t="shared" si="236"/>
        <v>0</v>
      </c>
      <c r="T1465" s="226">
        <f t="shared" si="232"/>
        <v>0</v>
      </c>
      <c r="Y1465" s="199"/>
      <c r="Z1465" s="199"/>
    </row>
    <row r="1466" spans="1:26" s="225" customFormat="1" ht="47.25" hidden="1" customHeight="1" outlineLevel="7" x14ac:dyDescent="0.2">
      <c r="A1466" s="221"/>
      <c r="B1466" s="227"/>
      <c r="C1466" s="248"/>
      <c r="D1466" s="248"/>
      <c r="E1466" s="254"/>
      <c r="F1466" s="265"/>
      <c r="G1466" s="270"/>
      <c r="H1466" s="270"/>
      <c r="I1466" s="406" t="s">
        <v>82</v>
      </c>
      <c r="J1466" s="346"/>
      <c r="K1466" s="346">
        <v>1</v>
      </c>
      <c r="L1466" s="347">
        <f t="shared" si="229"/>
        <v>0</v>
      </c>
      <c r="M1466" s="348"/>
      <c r="N1466" s="353">
        <f t="shared" si="233"/>
        <v>0</v>
      </c>
      <c r="O1466" s="350">
        <v>0</v>
      </c>
      <c r="P1466" s="350"/>
      <c r="Q1466" s="351">
        <v>2.8163546280384133E-5</v>
      </c>
      <c r="R1466" s="352">
        <f t="shared" si="236"/>
        <v>0</v>
      </c>
      <c r="T1466" s="226">
        <f t="shared" si="232"/>
        <v>0</v>
      </c>
      <c r="Y1466" s="199"/>
      <c r="Z1466" s="199"/>
    </row>
    <row r="1467" spans="1:26" s="225" customFormat="1" ht="47.25" hidden="1" customHeight="1" outlineLevel="7" x14ac:dyDescent="0.2">
      <c r="A1467" s="221"/>
      <c r="B1467" s="227"/>
      <c r="C1467" s="248"/>
      <c r="D1467" s="248"/>
      <c r="E1467" s="254"/>
      <c r="F1467" s="265"/>
      <c r="G1467" s="270"/>
      <c r="H1467" s="270"/>
      <c r="I1467" s="406" t="s">
        <v>293</v>
      </c>
      <c r="J1467" s="346"/>
      <c r="K1467" s="346">
        <v>1</v>
      </c>
      <c r="L1467" s="347">
        <f t="shared" si="229"/>
        <v>0</v>
      </c>
      <c r="M1467" s="348"/>
      <c r="N1467" s="353">
        <f t="shared" si="233"/>
        <v>0</v>
      </c>
      <c r="O1467" s="350">
        <v>0</v>
      </c>
      <c r="P1467" s="350"/>
      <c r="Q1467" s="351">
        <v>3.7551395040512184E-5</v>
      </c>
      <c r="R1467" s="352">
        <f t="shared" si="236"/>
        <v>0</v>
      </c>
      <c r="T1467" s="226">
        <f t="shared" si="232"/>
        <v>0</v>
      </c>
      <c r="Y1467" s="199"/>
      <c r="Z1467" s="199"/>
    </row>
    <row r="1468" spans="1:26" s="225" customFormat="1" ht="47.25" hidden="1" customHeight="1" outlineLevel="7" x14ac:dyDescent="0.2">
      <c r="A1468" s="221"/>
      <c r="B1468" s="227"/>
      <c r="C1468" s="248"/>
      <c r="D1468" s="248"/>
      <c r="E1468" s="254"/>
      <c r="F1468" s="265"/>
      <c r="G1468" s="270"/>
      <c r="H1468" s="270"/>
      <c r="I1468" s="406" t="s">
        <v>294</v>
      </c>
      <c r="J1468" s="346"/>
      <c r="K1468" s="346">
        <v>1</v>
      </c>
      <c r="L1468" s="347">
        <f t="shared" si="229"/>
        <v>0</v>
      </c>
      <c r="M1468" s="348"/>
      <c r="N1468" s="353">
        <f t="shared" si="233"/>
        <v>0</v>
      </c>
      <c r="O1468" s="350">
        <v>0</v>
      </c>
      <c r="P1468" s="350"/>
      <c r="Q1468" s="351">
        <v>9.387848760128046E-6</v>
      </c>
      <c r="R1468" s="352">
        <f t="shared" si="236"/>
        <v>0</v>
      </c>
      <c r="T1468" s="226">
        <f t="shared" si="232"/>
        <v>0</v>
      </c>
      <c r="Y1468" s="199"/>
      <c r="Z1468" s="199"/>
    </row>
    <row r="1469" spans="1:26" s="225" customFormat="1" ht="47.25" hidden="1" customHeight="1" outlineLevel="5" x14ac:dyDescent="0.2">
      <c r="A1469" s="221"/>
      <c r="B1469" s="227"/>
      <c r="C1469" s="248"/>
      <c r="D1469" s="248"/>
      <c r="E1469" s="254"/>
      <c r="F1469" s="265"/>
      <c r="G1469" s="270"/>
      <c r="H1469" s="270"/>
      <c r="I1469" s="409" t="s">
        <v>212</v>
      </c>
      <c r="J1469" s="365"/>
      <c r="K1469" s="365"/>
      <c r="L1469" s="366">
        <f t="shared" si="229"/>
        <v>0</v>
      </c>
      <c r="M1469" s="367">
        <v>0</v>
      </c>
      <c r="N1469" s="365">
        <f t="shared" si="233"/>
        <v>0</v>
      </c>
      <c r="O1469" s="378"/>
      <c r="P1469" s="378"/>
      <c r="Q1469" s="369">
        <v>2.0188922064791497E-4</v>
      </c>
      <c r="R1469" s="370">
        <f>SUMPRODUCT(R1470:R1476,Q1470:Q1476)/Q1469</f>
        <v>0</v>
      </c>
      <c r="T1469" s="226">
        <f t="shared" si="232"/>
        <v>0</v>
      </c>
      <c r="Y1469" s="199"/>
      <c r="Z1469" s="199"/>
    </row>
    <row r="1470" spans="1:26" s="225" customFormat="1" ht="47.25" hidden="1" customHeight="1" outlineLevel="7" x14ac:dyDescent="0.2">
      <c r="A1470" s="221"/>
      <c r="B1470" s="227"/>
      <c r="C1470" s="248"/>
      <c r="D1470" s="248"/>
      <c r="E1470" s="254"/>
      <c r="F1470" s="265"/>
      <c r="G1470" s="270"/>
      <c r="H1470" s="270"/>
      <c r="I1470" s="406" t="s">
        <v>291</v>
      </c>
      <c r="J1470" s="346"/>
      <c r="K1470" s="346">
        <v>1</v>
      </c>
      <c r="L1470" s="347">
        <f t="shared" si="229"/>
        <v>0</v>
      </c>
      <c r="M1470" s="348"/>
      <c r="N1470" s="353">
        <f t="shared" si="233"/>
        <v>0</v>
      </c>
      <c r="O1470" s="350">
        <v>0</v>
      </c>
      <c r="P1470" s="350"/>
      <c r="Q1470" s="351">
        <v>1.0094461032395749E-5</v>
      </c>
      <c r="R1470" s="352">
        <f t="shared" ref="R1470:R1476" si="237">O1470/K1470</f>
        <v>0</v>
      </c>
      <c r="T1470" s="226">
        <f t="shared" si="232"/>
        <v>0</v>
      </c>
      <c r="Y1470" s="199"/>
      <c r="Z1470" s="199"/>
    </row>
    <row r="1471" spans="1:26" s="225" customFormat="1" ht="47.25" hidden="1" customHeight="1" outlineLevel="7" x14ac:dyDescent="0.2">
      <c r="A1471" s="221"/>
      <c r="B1471" s="227"/>
      <c r="C1471" s="248"/>
      <c r="D1471" s="248"/>
      <c r="E1471" s="254"/>
      <c r="F1471" s="265"/>
      <c r="G1471" s="270"/>
      <c r="H1471" s="270"/>
      <c r="I1471" s="406" t="s">
        <v>292</v>
      </c>
      <c r="J1471" s="346"/>
      <c r="K1471" s="346">
        <v>1</v>
      </c>
      <c r="L1471" s="347">
        <f t="shared" si="229"/>
        <v>0</v>
      </c>
      <c r="M1471" s="348"/>
      <c r="N1471" s="353">
        <f t="shared" si="233"/>
        <v>0</v>
      </c>
      <c r="O1471" s="350">
        <v>0</v>
      </c>
      <c r="P1471" s="350"/>
      <c r="Q1471" s="351">
        <v>1.0094461032395749E-5</v>
      </c>
      <c r="R1471" s="352">
        <f t="shared" si="237"/>
        <v>0</v>
      </c>
      <c r="T1471" s="226">
        <f t="shared" si="232"/>
        <v>0</v>
      </c>
      <c r="Y1471" s="199"/>
      <c r="Z1471" s="199"/>
    </row>
    <row r="1472" spans="1:26" s="225" customFormat="1" ht="47.25" hidden="1" customHeight="1" outlineLevel="7" x14ac:dyDescent="0.2">
      <c r="A1472" s="221"/>
      <c r="B1472" s="227"/>
      <c r="C1472" s="248"/>
      <c r="D1472" s="248"/>
      <c r="E1472" s="254"/>
      <c r="F1472" s="265"/>
      <c r="G1472" s="270"/>
      <c r="H1472" s="270"/>
      <c r="I1472" s="406" t="s">
        <v>231</v>
      </c>
      <c r="J1472" s="346"/>
      <c r="K1472" s="346">
        <v>1</v>
      </c>
      <c r="L1472" s="347">
        <f t="shared" si="229"/>
        <v>0</v>
      </c>
      <c r="M1472" s="348"/>
      <c r="N1472" s="353">
        <f t="shared" si="233"/>
        <v>0</v>
      </c>
      <c r="O1472" s="350">
        <v>0</v>
      </c>
      <c r="P1472" s="350"/>
      <c r="Q1472" s="351">
        <v>7.066122722677023E-5</v>
      </c>
      <c r="R1472" s="352">
        <f t="shared" si="237"/>
        <v>0</v>
      </c>
      <c r="T1472" s="226">
        <f t="shared" si="232"/>
        <v>0</v>
      </c>
      <c r="Y1472" s="199"/>
      <c r="Z1472" s="199"/>
    </row>
    <row r="1473" spans="1:26" s="225" customFormat="1" ht="47.25" hidden="1" customHeight="1" outlineLevel="7" x14ac:dyDescent="0.2">
      <c r="A1473" s="221"/>
      <c r="B1473" s="227"/>
      <c r="C1473" s="248"/>
      <c r="D1473" s="248"/>
      <c r="E1473" s="254"/>
      <c r="F1473" s="265"/>
      <c r="G1473" s="270"/>
      <c r="H1473" s="270"/>
      <c r="I1473" s="406" t="s">
        <v>80</v>
      </c>
      <c r="J1473" s="346"/>
      <c r="K1473" s="346">
        <v>1</v>
      </c>
      <c r="L1473" s="347">
        <f t="shared" si="229"/>
        <v>0</v>
      </c>
      <c r="M1473" s="348"/>
      <c r="N1473" s="353">
        <f t="shared" si="233"/>
        <v>0</v>
      </c>
      <c r="O1473" s="350">
        <v>0</v>
      </c>
      <c r="P1473" s="350"/>
      <c r="Q1473" s="351">
        <v>3.0283383097187245E-5</v>
      </c>
      <c r="R1473" s="352">
        <f t="shared" si="237"/>
        <v>0</v>
      </c>
      <c r="T1473" s="226">
        <f t="shared" si="232"/>
        <v>0</v>
      </c>
      <c r="Y1473" s="199"/>
      <c r="Z1473" s="199"/>
    </row>
    <row r="1474" spans="1:26" s="225" customFormat="1" ht="47.25" hidden="1" customHeight="1" outlineLevel="7" x14ac:dyDescent="0.2">
      <c r="A1474" s="221"/>
      <c r="B1474" s="227"/>
      <c r="C1474" s="248"/>
      <c r="D1474" s="248"/>
      <c r="E1474" s="254"/>
      <c r="F1474" s="265"/>
      <c r="G1474" s="270"/>
      <c r="H1474" s="270"/>
      <c r="I1474" s="406" t="s">
        <v>82</v>
      </c>
      <c r="J1474" s="346"/>
      <c r="K1474" s="346">
        <v>1</v>
      </c>
      <c r="L1474" s="347">
        <f t="shared" si="229"/>
        <v>0</v>
      </c>
      <c r="M1474" s="348"/>
      <c r="N1474" s="353">
        <f t="shared" si="233"/>
        <v>0</v>
      </c>
      <c r="O1474" s="350">
        <v>0</v>
      </c>
      <c r="P1474" s="350"/>
      <c r="Q1474" s="351">
        <v>3.0283383097187245E-5</v>
      </c>
      <c r="R1474" s="352">
        <f t="shared" si="237"/>
        <v>0</v>
      </c>
      <c r="T1474" s="226">
        <f t="shared" si="232"/>
        <v>0</v>
      </c>
      <c r="Y1474" s="199"/>
      <c r="Z1474" s="199"/>
    </row>
    <row r="1475" spans="1:26" s="225" customFormat="1" ht="47.25" hidden="1" customHeight="1" outlineLevel="7" x14ac:dyDescent="0.2">
      <c r="A1475" s="221"/>
      <c r="B1475" s="227"/>
      <c r="C1475" s="248"/>
      <c r="D1475" s="248"/>
      <c r="E1475" s="254"/>
      <c r="F1475" s="265"/>
      <c r="G1475" s="270"/>
      <c r="H1475" s="270"/>
      <c r="I1475" s="406" t="s">
        <v>293</v>
      </c>
      <c r="J1475" s="346"/>
      <c r="K1475" s="346">
        <v>1</v>
      </c>
      <c r="L1475" s="347">
        <f t="shared" si="229"/>
        <v>0</v>
      </c>
      <c r="M1475" s="348"/>
      <c r="N1475" s="353">
        <f t="shared" si="233"/>
        <v>0</v>
      </c>
      <c r="O1475" s="350">
        <v>0</v>
      </c>
      <c r="P1475" s="350"/>
      <c r="Q1475" s="351">
        <v>4.0377844129582995E-5</v>
      </c>
      <c r="R1475" s="352">
        <f t="shared" si="237"/>
        <v>0</v>
      </c>
      <c r="T1475" s="226">
        <f t="shared" si="232"/>
        <v>0</v>
      </c>
      <c r="Y1475" s="199"/>
      <c r="Z1475" s="199"/>
    </row>
    <row r="1476" spans="1:26" s="225" customFormat="1" ht="47.25" hidden="1" customHeight="1" outlineLevel="7" x14ac:dyDescent="0.2">
      <c r="A1476" s="221"/>
      <c r="B1476" s="227"/>
      <c r="C1476" s="248"/>
      <c r="D1476" s="248"/>
      <c r="E1476" s="254"/>
      <c r="F1476" s="265"/>
      <c r="G1476" s="270"/>
      <c r="H1476" s="270"/>
      <c r="I1476" s="406" t="s">
        <v>294</v>
      </c>
      <c r="J1476" s="346"/>
      <c r="K1476" s="346">
        <v>1</v>
      </c>
      <c r="L1476" s="347">
        <f t="shared" si="229"/>
        <v>0</v>
      </c>
      <c r="M1476" s="348"/>
      <c r="N1476" s="353">
        <f t="shared" si="233"/>
        <v>0</v>
      </c>
      <c r="O1476" s="350">
        <v>0</v>
      </c>
      <c r="P1476" s="350"/>
      <c r="Q1476" s="351">
        <v>1.0094461032395749E-5</v>
      </c>
      <c r="R1476" s="352">
        <f t="shared" si="237"/>
        <v>0</v>
      </c>
      <c r="T1476" s="226">
        <f t="shared" si="232"/>
        <v>0</v>
      </c>
      <c r="Y1476" s="199"/>
      <c r="Z1476" s="199"/>
    </row>
    <row r="1477" spans="1:26" s="225" customFormat="1" ht="47.25" hidden="1" customHeight="1" outlineLevel="5" x14ac:dyDescent="0.2">
      <c r="A1477" s="221"/>
      <c r="B1477" s="227"/>
      <c r="C1477" s="248"/>
      <c r="D1477" s="248"/>
      <c r="E1477" s="254"/>
      <c r="F1477" s="265"/>
      <c r="G1477" s="270"/>
      <c r="H1477" s="270"/>
      <c r="I1477" s="409" t="s">
        <v>213</v>
      </c>
      <c r="J1477" s="365"/>
      <c r="K1477" s="365"/>
      <c r="L1477" s="366">
        <f t="shared" si="229"/>
        <v>0</v>
      </c>
      <c r="M1477" s="367">
        <v>0</v>
      </c>
      <c r="N1477" s="365">
        <f t="shared" si="233"/>
        <v>0</v>
      </c>
      <c r="O1477" s="378"/>
      <c r="P1477" s="378"/>
      <c r="Q1477" s="369">
        <v>2.0188922064791497E-4</v>
      </c>
      <c r="R1477" s="370">
        <f>SUMPRODUCT(R1478:R1484,Q1478:Q1484)/Q1477</f>
        <v>0</v>
      </c>
      <c r="T1477" s="226">
        <f t="shared" si="232"/>
        <v>0</v>
      </c>
      <c r="Y1477" s="199"/>
      <c r="Z1477" s="199"/>
    </row>
    <row r="1478" spans="1:26" s="225" customFormat="1" ht="47.25" hidden="1" customHeight="1" outlineLevel="7" x14ac:dyDescent="0.2">
      <c r="A1478" s="221"/>
      <c r="B1478" s="227"/>
      <c r="C1478" s="248"/>
      <c r="D1478" s="248"/>
      <c r="E1478" s="254"/>
      <c r="F1478" s="265"/>
      <c r="G1478" s="270"/>
      <c r="H1478" s="270"/>
      <c r="I1478" s="406" t="s">
        <v>291</v>
      </c>
      <c r="J1478" s="346"/>
      <c r="K1478" s="346">
        <v>1</v>
      </c>
      <c r="L1478" s="347">
        <f t="shared" si="229"/>
        <v>0</v>
      </c>
      <c r="M1478" s="348"/>
      <c r="N1478" s="353">
        <f t="shared" si="233"/>
        <v>0</v>
      </c>
      <c r="O1478" s="350">
        <v>0</v>
      </c>
      <c r="P1478" s="350"/>
      <c r="Q1478" s="351">
        <v>1.0094461032395749E-5</v>
      </c>
      <c r="R1478" s="352">
        <f t="shared" ref="R1478:R1484" si="238">O1478/K1478</f>
        <v>0</v>
      </c>
      <c r="T1478" s="226">
        <f t="shared" si="232"/>
        <v>0</v>
      </c>
      <c r="Y1478" s="199"/>
      <c r="Z1478" s="199"/>
    </row>
    <row r="1479" spans="1:26" s="225" customFormat="1" ht="47.25" hidden="1" customHeight="1" outlineLevel="7" x14ac:dyDescent="0.2">
      <c r="A1479" s="221"/>
      <c r="B1479" s="227"/>
      <c r="C1479" s="248"/>
      <c r="D1479" s="248"/>
      <c r="E1479" s="254"/>
      <c r="F1479" s="265"/>
      <c r="G1479" s="270"/>
      <c r="H1479" s="270"/>
      <c r="I1479" s="406" t="s">
        <v>292</v>
      </c>
      <c r="J1479" s="346"/>
      <c r="K1479" s="346">
        <v>1</v>
      </c>
      <c r="L1479" s="347">
        <f t="shared" si="229"/>
        <v>0</v>
      </c>
      <c r="M1479" s="348"/>
      <c r="N1479" s="353">
        <f t="shared" si="233"/>
        <v>0</v>
      </c>
      <c r="O1479" s="350">
        <v>0</v>
      </c>
      <c r="P1479" s="350"/>
      <c r="Q1479" s="351">
        <v>1.0094461032395749E-5</v>
      </c>
      <c r="R1479" s="352">
        <f t="shared" si="238"/>
        <v>0</v>
      </c>
      <c r="T1479" s="226">
        <f t="shared" si="232"/>
        <v>0</v>
      </c>
      <c r="Y1479" s="199"/>
      <c r="Z1479" s="199"/>
    </row>
    <row r="1480" spans="1:26" s="225" customFormat="1" ht="47.25" hidden="1" customHeight="1" outlineLevel="7" x14ac:dyDescent="0.2">
      <c r="A1480" s="221"/>
      <c r="B1480" s="227"/>
      <c r="C1480" s="248"/>
      <c r="D1480" s="248"/>
      <c r="E1480" s="254"/>
      <c r="F1480" s="265"/>
      <c r="G1480" s="270"/>
      <c r="H1480" s="270"/>
      <c r="I1480" s="406" t="s">
        <v>231</v>
      </c>
      <c r="J1480" s="346"/>
      <c r="K1480" s="346">
        <v>1</v>
      </c>
      <c r="L1480" s="347">
        <f t="shared" si="229"/>
        <v>0</v>
      </c>
      <c r="M1480" s="348"/>
      <c r="N1480" s="353">
        <f t="shared" si="233"/>
        <v>0</v>
      </c>
      <c r="O1480" s="350">
        <v>0</v>
      </c>
      <c r="P1480" s="350"/>
      <c r="Q1480" s="351">
        <v>7.066122722677023E-5</v>
      </c>
      <c r="R1480" s="352">
        <f t="shared" si="238"/>
        <v>0</v>
      </c>
      <c r="T1480" s="226">
        <f t="shared" si="232"/>
        <v>0</v>
      </c>
      <c r="Y1480" s="199"/>
      <c r="Z1480" s="199"/>
    </row>
    <row r="1481" spans="1:26" s="225" customFormat="1" ht="47.25" hidden="1" customHeight="1" outlineLevel="7" x14ac:dyDescent="0.2">
      <c r="A1481" s="221"/>
      <c r="B1481" s="227"/>
      <c r="C1481" s="248"/>
      <c r="D1481" s="248"/>
      <c r="E1481" s="254"/>
      <c r="F1481" s="265"/>
      <c r="G1481" s="270"/>
      <c r="H1481" s="270"/>
      <c r="I1481" s="406" t="s">
        <v>80</v>
      </c>
      <c r="J1481" s="346"/>
      <c r="K1481" s="346">
        <v>1</v>
      </c>
      <c r="L1481" s="347">
        <f t="shared" si="229"/>
        <v>0</v>
      </c>
      <c r="M1481" s="348"/>
      <c r="N1481" s="353">
        <f t="shared" si="233"/>
        <v>0</v>
      </c>
      <c r="O1481" s="350">
        <v>0</v>
      </c>
      <c r="P1481" s="350"/>
      <c r="Q1481" s="351">
        <v>3.0283383097187245E-5</v>
      </c>
      <c r="R1481" s="352">
        <f t="shared" si="238"/>
        <v>0</v>
      </c>
      <c r="T1481" s="226">
        <f t="shared" si="232"/>
        <v>0</v>
      </c>
      <c r="Y1481" s="199"/>
      <c r="Z1481" s="199"/>
    </row>
    <row r="1482" spans="1:26" s="225" customFormat="1" ht="47.25" hidden="1" customHeight="1" outlineLevel="7" x14ac:dyDescent="0.2">
      <c r="A1482" s="221"/>
      <c r="B1482" s="227"/>
      <c r="C1482" s="248"/>
      <c r="D1482" s="248"/>
      <c r="E1482" s="254"/>
      <c r="F1482" s="265"/>
      <c r="G1482" s="270"/>
      <c r="H1482" s="270"/>
      <c r="I1482" s="406" t="s">
        <v>82</v>
      </c>
      <c r="J1482" s="346"/>
      <c r="K1482" s="346">
        <v>1</v>
      </c>
      <c r="L1482" s="347">
        <f t="shared" si="229"/>
        <v>0</v>
      </c>
      <c r="M1482" s="348"/>
      <c r="N1482" s="353">
        <f t="shared" si="233"/>
        <v>0</v>
      </c>
      <c r="O1482" s="350">
        <v>0</v>
      </c>
      <c r="P1482" s="350"/>
      <c r="Q1482" s="351">
        <v>3.0283383097187245E-5</v>
      </c>
      <c r="R1482" s="352">
        <f t="shared" si="238"/>
        <v>0</v>
      </c>
      <c r="T1482" s="226">
        <f t="shared" si="232"/>
        <v>0</v>
      </c>
      <c r="Y1482" s="199"/>
      <c r="Z1482" s="199"/>
    </row>
    <row r="1483" spans="1:26" s="225" customFormat="1" ht="47.25" hidden="1" customHeight="1" outlineLevel="7" x14ac:dyDescent="0.2">
      <c r="A1483" s="221"/>
      <c r="B1483" s="227"/>
      <c r="C1483" s="248"/>
      <c r="D1483" s="248"/>
      <c r="E1483" s="254"/>
      <c r="F1483" s="265"/>
      <c r="G1483" s="270"/>
      <c r="H1483" s="270"/>
      <c r="I1483" s="406" t="s">
        <v>293</v>
      </c>
      <c r="J1483" s="346"/>
      <c r="K1483" s="346">
        <v>1</v>
      </c>
      <c r="L1483" s="347">
        <f t="shared" si="229"/>
        <v>0</v>
      </c>
      <c r="M1483" s="348"/>
      <c r="N1483" s="353">
        <f t="shared" si="233"/>
        <v>0</v>
      </c>
      <c r="O1483" s="350">
        <v>0</v>
      </c>
      <c r="P1483" s="350"/>
      <c r="Q1483" s="351">
        <v>4.0377844129582995E-5</v>
      </c>
      <c r="R1483" s="352">
        <f t="shared" si="238"/>
        <v>0</v>
      </c>
      <c r="T1483" s="226">
        <f t="shared" si="232"/>
        <v>0</v>
      </c>
      <c r="Y1483" s="199"/>
      <c r="Z1483" s="199"/>
    </row>
    <row r="1484" spans="1:26" s="225" customFormat="1" ht="47.25" hidden="1" customHeight="1" outlineLevel="7" x14ac:dyDescent="0.2">
      <c r="A1484" s="221"/>
      <c r="B1484" s="227"/>
      <c r="C1484" s="248"/>
      <c r="D1484" s="248"/>
      <c r="E1484" s="254"/>
      <c r="F1484" s="265"/>
      <c r="G1484" s="270"/>
      <c r="H1484" s="270"/>
      <c r="I1484" s="406" t="s">
        <v>294</v>
      </c>
      <c r="J1484" s="346"/>
      <c r="K1484" s="346">
        <v>1</v>
      </c>
      <c r="L1484" s="347">
        <f t="shared" si="229"/>
        <v>0</v>
      </c>
      <c r="M1484" s="348"/>
      <c r="N1484" s="353">
        <f t="shared" si="233"/>
        <v>0</v>
      </c>
      <c r="O1484" s="350">
        <v>0</v>
      </c>
      <c r="P1484" s="350"/>
      <c r="Q1484" s="351">
        <v>1.0094461032395749E-5</v>
      </c>
      <c r="R1484" s="352">
        <f t="shared" si="238"/>
        <v>0</v>
      </c>
      <c r="T1484" s="226">
        <f t="shared" si="232"/>
        <v>0</v>
      </c>
      <c r="Y1484" s="199"/>
      <c r="Z1484" s="199"/>
    </row>
    <row r="1485" spans="1:26" s="225" customFormat="1" ht="47.25" hidden="1" customHeight="1" outlineLevel="5" x14ac:dyDescent="0.2">
      <c r="A1485" s="221"/>
      <c r="B1485" s="227"/>
      <c r="C1485" s="248"/>
      <c r="D1485" s="248"/>
      <c r="E1485" s="254"/>
      <c r="F1485" s="265"/>
      <c r="G1485" s="270"/>
      <c r="H1485" s="270"/>
      <c r="I1485" s="409" t="s">
        <v>214</v>
      </c>
      <c r="J1485" s="365"/>
      <c r="K1485" s="365"/>
      <c r="L1485" s="366">
        <f t="shared" si="229"/>
        <v>0</v>
      </c>
      <c r="M1485" s="367">
        <v>0</v>
      </c>
      <c r="N1485" s="365">
        <f t="shared" si="233"/>
        <v>0</v>
      </c>
      <c r="O1485" s="378"/>
      <c r="P1485" s="378"/>
      <c r="Q1485" s="369">
        <v>2.0188922064791497E-4</v>
      </c>
      <c r="R1485" s="370">
        <f>SUMPRODUCT(R1486:R1492,Q1486:Q1492)/Q1485</f>
        <v>0</v>
      </c>
      <c r="T1485" s="226">
        <f t="shared" si="232"/>
        <v>0</v>
      </c>
      <c r="Y1485" s="199"/>
      <c r="Z1485" s="199"/>
    </row>
    <row r="1486" spans="1:26" s="225" customFormat="1" ht="47.25" hidden="1" customHeight="1" outlineLevel="7" x14ac:dyDescent="0.2">
      <c r="A1486" s="221"/>
      <c r="B1486" s="227"/>
      <c r="C1486" s="248"/>
      <c r="D1486" s="248"/>
      <c r="E1486" s="254"/>
      <c r="F1486" s="265"/>
      <c r="G1486" s="270"/>
      <c r="H1486" s="270"/>
      <c r="I1486" s="406" t="s">
        <v>291</v>
      </c>
      <c r="J1486" s="346"/>
      <c r="K1486" s="346">
        <v>1</v>
      </c>
      <c r="L1486" s="347">
        <f t="shared" si="229"/>
        <v>0</v>
      </c>
      <c r="M1486" s="348"/>
      <c r="N1486" s="353">
        <f t="shared" si="233"/>
        <v>0</v>
      </c>
      <c r="O1486" s="350">
        <v>0</v>
      </c>
      <c r="P1486" s="350"/>
      <c r="Q1486" s="351">
        <v>1.0094461032395749E-5</v>
      </c>
      <c r="R1486" s="352">
        <f t="shared" ref="R1486:R1492" si="239">O1486/K1486</f>
        <v>0</v>
      </c>
      <c r="T1486" s="226">
        <f t="shared" si="232"/>
        <v>0</v>
      </c>
      <c r="Y1486" s="199"/>
      <c r="Z1486" s="199"/>
    </row>
    <row r="1487" spans="1:26" s="225" customFormat="1" ht="47.25" hidden="1" customHeight="1" outlineLevel="7" x14ac:dyDescent="0.2">
      <c r="A1487" s="221"/>
      <c r="B1487" s="227"/>
      <c r="C1487" s="248"/>
      <c r="D1487" s="248"/>
      <c r="E1487" s="254"/>
      <c r="F1487" s="265"/>
      <c r="G1487" s="270"/>
      <c r="H1487" s="270"/>
      <c r="I1487" s="406" t="s">
        <v>292</v>
      </c>
      <c r="J1487" s="346"/>
      <c r="K1487" s="346">
        <v>1</v>
      </c>
      <c r="L1487" s="347">
        <f t="shared" si="229"/>
        <v>0</v>
      </c>
      <c r="M1487" s="348"/>
      <c r="N1487" s="353">
        <f t="shared" si="233"/>
        <v>0</v>
      </c>
      <c r="O1487" s="350">
        <v>0</v>
      </c>
      <c r="P1487" s="350"/>
      <c r="Q1487" s="351">
        <v>1.0094461032395749E-5</v>
      </c>
      <c r="R1487" s="352">
        <f t="shared" si="239"/>
        <v>0</v>
      </c>
      <c r="T1487" s="226">
        <f t="shared" si="232"/>
        <v>0</v>
      </c>
      <c r="Y1487" s="199"/>
      <c r="Z1487" s="199"/>
    </row>
    <row r="1488" spans="1:26" s="225" customFormat="1" ht="47.25" hidden="1" customHeight="1" outlineLevel="7" x14ac:dyDescent="0.2">
      <c r="A1488" s="221"/>
      <c r="B1488" s="227"/>
      <c r="C1488" s="248"/>
      <c r="D1488" s="248"/>
      <c r="E1488" s="254"/>
      <c r="F1488" s="265"/>
      <c r="G1488" s="270"/>
      <c r="H1488" s="270"/>
      <c r="I1488" s="406" t="s">
        <v>231</v>
      </c>
      <c r="J1488" s="346"/>
      <c r="K1488" s="346">
        <v>1</v>
      </c>
      <c r="L1488" s="347">
        <f t="shared" si="229"/>
        <v>0</v>
      </c>
      <c r="M1488" s="348"/>
      <c r="N1488" s="353">
        <f t="shared" si="233"/>
        <v>0</v>
      </c>
      <c r="O1488" s="350">
        <v>0</v>
      </c>
      <c r="P1488" s="350"/>
      <c r="Q1488" s="351">
        <v>7.066122722677023E-5</v>
      </c>
      <c r="R1488" s="352">
        <f t="shared" si="239"/>
        <v>0</v>
      </c>
      <c r="T1488" s="226">
        <f t="shared" si="232"/>
        <v>0</v>
      </c>
      <c r="Y1488" s="199"/>
      <c r="Z1488" s="199"/>
    </row>
    <row r="1489" spans="1:26" s="225" customFormat="1" ht="47.25" hidden="1" customHeight="1" outlineLevel="7" x14ac:dyDescent="0.2">
      <c r="A1489" s="221"/>
      <c r="B1489" s="227"/>
      <c r="C1489" s="248"/>
      <c r="D1489" s="248"/>
      <c r="E1489" s="254"/>
      <c r="F1489" s="265"/>
      <c r="G1489" s="270"/>
      <c r="H1489" s="270"/>
      <c r="I1489" s="406" t="s">
        <v>80</v>
      </c>
      <c r="J1489" s="346"/>
      <c r="K1489" s="346">
        <v>1</v>
      </c>
      <c r="L1489" s="347">
        <f t="shared" ref="L1489:L1532" si="240">M1489*K1489</f>
        <v>0</v>
      </c>
      <c r="M1489" s="348"/>
      <c r="N1489" s="353">
        <f t="shared" si="233"/>
        <v>0</v>
      </c>
      <c r="O1489" s="350">
        <v>0</v>
      </c>
      <c r="P1489" s="350"/>
      <c r="Q1489" s="351">
        <v>3.0283383097187245E-5</v>
      </c>
      <c r="R1489" s="352">
        <f t="shared" si="239"/>
        <v>0</v>
      </c>
      <c r="T1489" s="226">
        <f t="shared" si="232"/>
        <v>0</v>
      </c>
      <c r="Y1489" s="199"/>
      <c r="Z1489" s="199"/>
    </row>
    <row r="1490" spans="1:26" s="225" customFormat="1" ht="47.25" hidden="1" customHeight="1" outlineLevel="7" x14ac:dyDescent="0.2">
      <c r="A1490" s="221"/>
      <c r="B1490" s="227"/>
      <c r="C1490" s="248"/>
      <c r="D1490" s="248"/>
      <c r="E1490" s="254"/>
      <c r="F1490" s="265"/>
      <c r="G1490" s="270"/>
      <c r="H1490" s="270"/>
      <c r="I1490" s="406" t="s">
        <v>82</v>
      </c>
      <c r="J1490" s="346"/>
      <c r="K1490" s="346">
        <v>1</v>
      </c>
      <c r="L1490" s="347">
        <f t="shared" si="240"/>
        <v>0</v>
      </c>
      <c r="M1490" s="348"/>
      <c r="N1490" s="353">
        <f t="shared" si="233"/>
        <v>0</v>
      </c>
      <c r="O1490" s="350">
        <v>0</v>
      </c>
      <c r="P1490" s="350"/>
      <c r="Q1490" s="351">
        <v>3.0283383097187245E-5</v>
      </c>
      <c r="R1490" s="352">
        <f t="shared" si="239"/>
        <v>0</v>
      </c>
      <c r="T1490" s="226">
        <f t="shared" si="232"/>
        <v>0</v>
      </c>
      <c r="Y1490" s="199"/>
      <c r="Z1490" s="199"/>
    </row>
    <row r="1491" spans="1:26" s="225" customFormat="1" ht="47.25" hidden="1" customHeight="1" outlineLevel="7" x14ac:dyDescent="0.2">
      <c r="A1491" s="221"/>
      <c r="B1491" s="227"/>
      <c r="C1491" s="248"/>
      <c r="D1491" s="248"/>
      <c r="E1491" s="254"/>
      <c r="F1491" s="265"/>
      <c r="G1491" s="270"/>
      <c r="H1491" s="270"/>
      <c r="I1491" s="406" t="s">
        <v>293</v>
      </c>
      <c r="J1491" s="346"/>
      <c r="K1491" s="346">
        <v>1</v>
      </c>
      <c r="L1491" s="347">
        <f t="shared" si="240"/>
        <v>0</v>
      </c>
      <c r="M1491" s="348"/>
      <c r="N1491" s="353">
        <f t="shared" si="233"/>
        <v>0</v>
      </c>
      <c r="O1491" s="350">
        <v>0</v>
      </c>
      <c r="P1491" s="350"/>
      <c r="Q1491" s="351">
        <v>4.0377844129582995E-5</v>
      </c>
      <c r="R1491" s="352">
        <f t="shared" si="239"/>
        <v>0</v>
      </c>
      <c r="T1491" s="226">
        <f t="shared" si="232"/>
        <v>0</v>
      </c>
      <c r="Y1491" s="199"/>
      <c r="Z1491" s="199"/>
    </row>
    <row r="1492" spans="1:26" s="225" customFormat="1" ht="47.25" hidden="1" customHeight="1" outlineLevel="7" x14ac:dyDescent="0.2">
      <c r="A1492" s="221"/>
      <c r="B1492" s="227"/>
      <c r="C1492" s="248"/>
      <c r="D1492" s="248"/>
      <c r="E1492" s="254"/>
      <c r="F1492" s="265"/>
      <c r="G1492" s="270"/>
      <c r="H1492" s="270"/>
      <c r="I1492" s="406" t="s">
        <v>294</v>
      </c>
      <c r="J1492" s="346"/>
      <c r="K1492" s="346">
        <v>1</v>
      </c>
      <c r="L1492" s="347">
        <f t="shared" si="240"/>
        <v>0</v>
      </c>
      <c r="M1492" s="348"/>
      <c r="N1492" s="353">
        <f t="shared" si="233"/>
        <v>0</v>
      </c>
      <c r="O1492" s="350">
        <v>0</v>
      </c>
      <c r="P1492" s="350"/>
      <c r="Q1492" s="351">
        <v>1.0094461032395749E-5</v>
      </c>
      <c r="R1492" s="352">
        <f t="shared" si="239"/>
        <v>0</v>
      </c>
      <c r="T1492" s="226">
        <f t="shared" si="232"/>
        <v>0</v>
      </c>
      <c r="Y1492" s="199"/>
      <c r="Z1492" s="199"/>
    </row>
    <row r="1493" spans="1:26" s="225" customFormat="1" ht="47.25" hidden="1" customHeight="1" outlineLevel="5" x14ac:dyDescent="0.2">
      <c r="A1493" s="221"/>
      <c r="B1493" s="227"/>
      <c r="C1493" s="248"/>
      <c r="D1493" s="248"/>
      <c r="E1493" s="254"/>
      <c r="F1493" s="265"/>
      <c r="G1493" s="270"/>
      <c r="H1493" s="270"/>
      <c r="I1493" s="409" t="s">
        <v>215</v>
      </c>
      <c r="J1493" s="365"/>
      <c r="K1493" s="365"/>
      <c r="L1493" s="366">
        <f t="shared" si="240"/>
        <v>0</v>
      </c>
      <c r="M1493" s="367">
        <v>0</v>
      </c>
      <c r="N1493" s="365">
        <f t="shared" si="233"/>
        <v>0</v>
      </c>
      <c r="O1493" s="378"/>
      <c r="P1493" s="378"/>
      <c r="Q1493" s="369">
        <v>1.0094461032395748E-4</v>
      </c>
      <c r="R1493" s="370">
        <f>SUMPRODUCT(R1494:R1500,Q1494:Q1500)/Q1493</f>
        <v>0</v>
      </c>
      <c r="T1493" s="226">
        <f t="shared" si="232"/>
        <v>0</v>
      </c>
      <c r="Y1493" s="199"/>
      <c r="Z1493" s="199"/>
    </row>
    <row r="1494" spans="1:26" s="225" customFormat="1" ht="47.25" hidden="1" customHeight="1" outlineLevel="7" x14ac:dyDescent="0.2">
      <c r="A1494" s="221"/>
      <c r="B1494" s="227"/>
      <c r="C1494" s="248"/>
      <c r="D1494" s="248"/>
      <c r="E1494" s="254"/>
      <c r="F1494" s="265"/>
      <c r="G1494" s="270"/>
      <c r="H1494" s="270"/>
      <c r="I1494" s="406" t="s">
        <v>291</v>
      </c>
      <c r="J1494" s="346"/>
      <c r="K1494" s="346">
        <v>1</v>
      </c>
      <c r="L1494" s="347">
        <f t="shared" si="240"/>
        <v>0</v>
      </c>
      <c r="M1494" s="348"/>
      <c r="N1494" s="353">
        <f t="shared" si="233"/>
        <v>0</v>
      </c>
      <c r="O1494" s="350">
        <v>0</v>
      </c>
      <c r="P1494" s="350"/>
      <c r="Q1494" s="351">
        <v>5.0472305161978744E-6</v>
      </c>
      <c r="R1494" s="352">
        <f t="shared" ref="R1494:R1500" si="241">O1494/K1494</f>
        <v>0</v>
      </c>
      <c r="T1494" s="226">
        <f t="shared" si="232"/>
        <v>0</v>
      </c>
      <c r="Y1494" s="199"/>
      <c r="Z1494" s="199"/>
    </row>
    <row r="1495" spans="1:26" s="225" customFormat="1" ht="47.25" hidden="1" customHeight="1" outlineLevel="7" x14ac:dyDescent="0.2">
      <c r="A1495" s="221"/>
      <c r="B1495" s="227"/>
      <c r="C1495" s="248"/>
      <c r="D1495" s="248"/>
      <c r="E1495" s="254"/>
      <c r="F1495" s="265"/>
      <c r="G1495" s="270"/>
      <c r="H1495" s="270"/>
      <c r="I1495" s="406" t="s">
        <v>292</v>
      </c>
      <c r="J1495" s="346"/>
      <c r="K1495" s="346">
        <v>1</v>
      </c>
      <c r="L1495" s="347">
        <f t="shared" si="240"/>
        <v>0</v>
      </c>
      <c r="M1495" s="348"/>
      <c r="N1495" s="353">
        <f t="shared" si="233"/>
        <v>0</v>
      </c>
      <c r="O1495" s="350">
        <v>0</v>
      </c>
      <c r="P1495" s="350"/>
      <c r="Q1495" s="351">
        <v>5.0472305161978744E-6</v>
      </c>
      <c r="R1495" s="352">
        <f t="shared" si="241"/>
        <v>0</v>
      </c>
      <c r="T1495" s="226">
        <f t="shared" si="232"/>
        <v>0</v>
      </c>
      <c r="Y1495" s="199"/>
      <c r="Z1495" s="199"/>
    </row>
    <row r="1496" spans="1:26" s="225" customFormat="1" ht="47.25" hidden="1" customHeight="1" outlineLevel="7" x14ac:dyDescent="0.2">
      <c r="A1496" s="221"/>
      <c r="B1496" s="227"/>
      <c r="C1496" s="248"/>
      <c r="D1496" s="248"/>
      <c r="E1496" s="254"/>
      <c r="F1496" s="265"/>
      <c r="G1496" s="270"/>
      <c r="H1496" s="270"/>
      <c r="I1496" s="406" t="s">
        <v>231</v>
      </c>
      <c r="J1496" s="346"/>
      <c r="K1496" s="346">
        <v>1</v>
      </c>
      <c r="L1496" s="347">
        <f t="shared" si="240"/>
        <v>0</v>
      </c>
      <c r="M1496" s="348"/>
      <c r="N1496" s="353">
        <f t="shared" si="233"/>
        <v>0</v>
      </c>
      <c r="O1496" s="350">
        <v>0</v>
      </c>
      <c r="P1496" s="350"/>
      <c r="Q1496" s="351">
        <v>3.5330613613385115E-5</v>
      </c>
      <c r="R1496" s="352">
        <f t="shared" si="241"/>
        <v>0</v>
      </c>
      <c r="T1496" s="226">
        <f t="shared" si="232"/>
        <v>0</v>
      </c>
      <c r="Y1496" s="199"/>
      <c r="Z1496" s="199"/>
    </row>
    <row r="1497" spans="1:26" s="225" customFormat="1" ht="47.25" hidden="1" customHeight="1" outlineLevel="7" x14ac:dyDescent="0.2">
      <c r="A1497" s="221"/>
      <c r="B1497" s="227"/>
      <c r="C1497" s="248"/>
      <c r="D1497" s="248"/>
      <c r="E1497" s="254"/>
      <c r="F1497" s="265"/>
      <c r="G1497" s="270"/>
      <c r="H1497" s="270"/>
      <c r="I1497" s="406" t="s">
        <v>80</v>
      </c>
      <c r="J1497" s="346"/>
      <c r="K1497" s="346">
        <v>1</v>
      </c>
      <c r="L1497" s="347">
        <f t="shared" si="240"/>
        <v>0</v>
      </c>
      <c r="M1497" s="348"/>
      <c r="N1497" s="353">
        <f t="shared" si="233"/>
        <v>0</v>
      </c>
      <c r="O1497" s="350">
        <v>0</v>
      </c>
      <c r="P1497" s="350"/>
      <c r="Q1497" s="351">
        <v>1.5141691548593622E-5</v>
      </c>
      <c r="R1497" s="352">
        <f t="shared" si="241"/>
        <v>0</v>
      </c>
      <c r="T1497" s="226">
        <f t="shared" si="232"/>
        <v>0</v>
      </c>
      <c r="Y1497" s="199"/>
      <c r="Z1497" s="199"/>
    </row>
    <row r="1498" spans="1:26" s="225" customFormat="1" ht="47.25" hidden="1" customHeight="1" outlineLevel="7" x14ac:dyDescent="0.2">
      <c r="A1498" s="221"/>
      <c r="B1498" s="227"/>
      <c r="C1498" s="248"/>
      <c r="D1498" s="248"/>
      <c r="E1498" s="254"/>
      <c r="F1498" s="265"/>
      <c r="G1498" s="270"/>
      <c r="H1498" s="270"/>
      <c r="I1498" s="406" t="s">
        <v>82</v>
      </c>
      <c r="J1498" s="346"/>
      <c r="K1498" s="346">
        <v>1</v>
      </c>
      <c r="L1498" s="347">
        <f t="shared" si="240"/>
        <v>0</v>
      </c>
      <c r="M1498" s="348"/>
      <c r="N1498" s="353">
        <f t="shared" si="233"/>
        <v>0</v>
      </c>
      <c r="O1498" s="350">
        <v>0</v>
      </c>
      <c r="P1498" s="350"/>
      <c r="Q1498" s="351">
        <v>1.5141691548593622E-5</v>
      </c>
      <c r="R1498" s="352">
        <f t="shared" si="241"/>
        <v>0</v>
      </c>
      <c r="T1498" s="226">
        <f t="shared" si="232"/>
        <v>0</v>
      </c>
      <c r="Y1498" s="199"/>
      <c r="Z1498" s="199"/>
    </row>
    <row r="1499" spans="1:26" s="225" customFormat="1" ht="47.25" hidden="1" customHeight="1" outlineLevel="7" x14ac:dyDescent="0.2">
      <c r="A1499" s="221"/>
      <c r="B1499" s="227"/>
      <c r="C1499" s="248"/>
      <c r="D1499" s="248"/>
      <c r="E1499" s="254"/>
      <c r="F1499" s="265"/>
      <c r="G1499" s="270"/>
      <c r="H1499" s="270"/>
      <c r="I1499" s="406" t="s">
        <v>293</v>
      </c>
      <c r="J1499" s="346"/>
      <c r="K1499" s="346">
        <v>1</v>
      </c>
      <c r="L1499" s="347">
        <f t="shared" si="240"/>
        <v>0</v>
      </c>
      <c r="M1499" s="348"/>
      <c r="N1499" s="353">
        <f t="shared" si="233"/>
        <v>0</v>
      </c>
      <c r="O1499" s="350">
        <v>0</v>
      </c>
      <c r="P1499" s="350"/>
      <c r="Q1499" s="351">
        <v>2.0188922064791498E-5</v>
      </c>
      <c r="R1499" s="352">
        <f t="shared" si="241"/>
        <v>0</v>
      </c>
      <c r="T1499" s="226">
        <f t="shared" si="232"/>
        <v>0</v>
      </c>
      <c r="Y1499" s="199"/>
      <c r="Z1499" s="199"/>
    </row>
    <row r="1500" spans="1:26" s="225" customFormat="1" ht="47.25" hidden="1" customHeight="1" outlineLevel="7" x14ac:dyDescent="0.2">
      <c r="A1500" s="221"/>
      <c r="B1500" s="227"/>
      <c r="C1500" s="248"/>
      <c r="D1500" s="248"/>
      <c r="E1500" s="254"/>
      <c r="F1500" s="265"/>
      <c r="G1500" s="270"/>
      <c r="H1500" s="270"/>
      <c r="I1500" s="406" t="s">
        <v>294</v>
      </c>
      <c r="J1500" s="346"/>
      <c r="K1500" s="346">
        <v>1</v>
      </c>
      <c r="L1500" s="347">
        <f t="shared" si="240"/>
        <v>0</v>
      </c>
      <c r="M1500" s="348"/>
      <c r="N1500" s="353">
        <f t="shared" si="233"/>
        <v>0</v>
      </c>
      <c r="O1500" s="350">
        <v>0</v>
      </c>
      <c r="P1500" s="350"/>
      <c r="Q1500" s="351">
        <v>5.0472305161978744E-6</v>
      </c>
      <c r="R1500" s="352">
        <f t="shared" si="241"/>
        <v>0</v>
      </c>
      <c r="T1500" s="226">
        <f t="shared" si="232"/>
        <v>0</v>
      </c>
      <c r="Y1500" s="199"/>
      <c r="Z1500" s="199"/>
    </row>
    <row r="1501" spans="1:26" s="225" customFormat="1" ht="47.25" hidden="1" customHeight="1" outlineLevel="5" x14ac:dyDescent="0.2">
      <c r="A1501" s="221"/>
      <c r="B1501" s="227"/>
      <c r="C1501" s="248"/>
      <c r="D1501" s="248"/>
      <c r="E1501" s="254"/>
      <c r="F1501" s="265"/>
      <c r="G1501" s="270"/>
      <c r="H1501" s="270"/>
      <c r="I1501" s="409" t="s">
        <v>216</v>
      </c>
      <c r="J1501" s="365"/>
      <c r="K1501" s="365"/>
      <c r="L1501" s="366">
        <f t="shared" si="240"/>
        <v>0</v>
      </c>
      <c r="M1501" s="367">
        <v>0</v>
      </c>
      <c r="N1501" s="365">
        <f t="shared" si="233"/>
        <v>0</v>
      </c>
      <c r="O1501" s="378"/>
      <c r="P1501" s="378"/>
      <c r="Q1501" s="369">
        <v>1.0094461032395748E-4</v>
      </c>
      <c r="R1501" s="370">
        <f>SUMPRODUCT(R1502:R1508,Q1502:Q1508)/Q1501</f>
        <v>0</v>
      </c>
      <c r="T1501" s="226">
        <f t="shared" si="232"/>
        <v>0</v>
      </c>
      <c r="Y1501" s="199"/>
      <c r="Z1501" s="199"/>
    </row>
    <row r="1502" spans="1:26" s="225" customFormat="1" ht="47.25" hidden="1" customHeight="1" outlineLevel="7" x14ac:dyDescent="0.2">
      <c r="A1502" s="221"/>
      <c r="B1502" s="227"/>
      <c r="C1502" s="248"/>
      <c r="D1502" s="248"/>
      <c r="E1502" s="254"/>
      <c r="F1502" s="265"/>
      <c r="G1502" s="270"/>
      <c r="H1502" s="270"/>
      <c r="I1502" s="406" t="s">
        <v>291</v>
      </c>
      <c r="J1502" s="346"/>
      <c r="K1502" s="346">
        <v>1</v>
      </c>
      <c r="L1502" s="347">
        <f t="shared" si="240"/>
        <v>0</v>
      </c>
      <c r="M1502" s="348"/>
      <c r="N1502" s="353">
        <f t="shared" si="233"/>
        <v>0</v>
      </c>
      <c r="O1502" s="350">
        <v>0</v>
      </c>
      <c r="P1502" s="350"/>
      <c r="Q1502" s="351">
        <v>5.0472305161978744E-6</v>
      </c>
      <c r="R1502" s="352">
        <f t="shared" ref="R1502:R1508" si="242">O1502/K1502</f>
        <v>0</v>
      </c>
      <c r="T1502" s="226">
        <f t="shared" si="232"/>
        <v>0</v>
      </c>
      <c r="Y1502" s="199"/>
      <c r="Z1502" s="199"/>
    </row>
    <row r="1503" spans="1:26" s="225" customFormat="1" ht="47.25" hidden="1" customHeight="1" outlineLevel="7" x14ac:dyDescent="0.2">
      <c r="A1503" s="221"/>
      <c r="B1503" s="227"/>
      <c r="C1503" s="248"/>
      <c r="D1503" s="248"/>
      <c r="E1503" s="254"/>
      <c r="F1503" s="265"/>
      <c r="G1503" s="270"/>
      <c r="H1503" s="270"/>
      <c r="I1503" s="406" t="s">
        <v>292</v>
      </c>
      <c r="J1503" s="346"/>
      <c r="K1503" s="346">
        <v>1</v>
      </c>
      <c r="L1503" s="347">
        <f t="shared" si="240"/>
        <v>0</v>
      </c>
      <c r="M1503" s="348"/>
      <c r="N1503" s="353">
        <f t="shared" si="233"/>
        <v>0</v>
      </c>
      <c r="O1503" s="350">
        <v>0</v>
      </c>
      <c r="P1503" s="350"/>
      <c r="Q1503" s="351">
        <v>5.0472305161978744E-6</v>
      </c>
      <c r="R1503" s="352">
        <f t="shared" si="242"/>
        <v>0</v>
      </c>
      <c r="T1503" s="226">
        <f t="shared" si="232"/>
        <v>0</v>
      </c>
      <c r="Y1503" s="199"/>
      <c r="Z1503" s="199"/>
    </row>
    <row r="1504" spans="1:26" s="225" customFormat="1" ht="47.25" hidden="1" customHeight="1" outlineLevel="7" x14ac:dyDescent="0.2">
      <c r="A1504" s="221"/>
      <c r="B1504" s="227"/>
      <c r="C1504" s="248"/>
      <c r="D1504" s="248"/>
      <c r="E1504" s="254"/>
      <c r="F1504" s="265"/>
      <c r="G1504" s="270"/>
      <c r="H1504" s="270"/>
      <c r="I1504" s="406" t="s">
        <v>231</v>
      </c>
      <c r="J1504" s="346"/>
      <c r="K1504" s="346">
        <v>1</v>
      </c>
      <c r="L1504" s="347">
        <f t="shared" si="240"/>
        <v>0</v>
      </c>
      <c r="M1504" s="348"/>
      <c r="N1504" s="353">
        <f t="shared" si="233"/>
        <v>0</v>
      </c>
      <c r="O1504" s="350">
        <v>0</v>
      </c>
      <c r="P1504" s="350"/>
      <c r="Q1504" s="351">
        <v>3.5330613613385115E-5</v>
      </c>
      <c r="R1504" s="352">
        <f t="shared" si="242"/>
        <v>0</v>
      </c>
      <c r="T1504" s="226">
        <f t="shared" si="232"/>
        <v>0</v>
      </c>
      <c r="Y1504" s="199"/>
      <c r="Z1504" s="199"/>
    </row>
    <row r="1505" spans="1:26" s="225" customFormat="1" ht="47.25" hidden="1" customHeight="1" outlineLevel="7" x14ac:dyDescent="0.2">
      <c r="A1505" s="221"/>
      <c r="B1505" s="227"/>
      <c r="C1505" s="248"/>
      <c r="D1505" s="248"/>
      <c r="E1505" s="254"/>
      <c r="F1505" s="265"/>
      <c r="G1505" s="270"/>
      <c r="H1505" s="270"/>
      <c r="I1505" s="406" t="s">
        <v>80</v>
      </c>
      <c r="J1505" s="346"/>
      <c r="K1505" s="346">
        <v>1</v>
      </c>
      <c r="L1505" s="347">
        <f t="shared" si="240"/>
        <v>0</v>
      </c>
      <c r="M1505" s="348"/>
      <c r="N1505" s="353">
        <f t="shared" si="233"/>
        <v>0</v>
      </c>
      <c r="O1505" s="350">
        <v>0</v>
      </c>
      <c r="P1505" s="350"/>
      <c r="Q1505" s="351">
        <v>1.5141691548593622E-5</v>
      </c>
      <c r="R1505" s="352">
        <f t="shared" si="242"/>
        <v>0</v>
      </c>
      <c r="T1505" s="226">
        <f t="shared" si="232"/>
        <v>0</v>
      </c>
      <c r="Y1505" s="199"/>
      <c r="Z1505" s="199"/>
    </row>
    <row r="1506" spans="1:26" s="225" customFormat="1" ht="47.25" hidden="1" customHeight="1" outlineLevel="7" x14ac:dyDescent="0.2">
      <c r="A1506" s="221"/>
      <c r="B1506" s="227"/>
      <c r="C1506" s="248"/>
      <c r="D1506" s="248"/>
      <c r="E1506" s="254"/>
      <c r="F1506" s="265"/>
      <c r="G1506" s="270"/>
      <c r="H1506" s="270"/>
      <c r="I1506" s="406" t="s">
        <v>82</v>
      </c>
      <c r="J1506" s="346"/>
      <c r="K1506" s="346">
        <v>1</v>
      </c>
      <c r="L1506" s="347">
        <f t="shared" si="240"/>
        <v>0</v>
      </c>
      <c r="M1506" s="348"/>
      <c r="N1506" s="353">
        <f t="shared" si="233"/>
        <v>0</v>
      </c>
      <c r="O1506" s="350">
        <v>0</v>
      </c>
      <c r="P1506" s="350"/>
      <c r="Q1506" s="351">
        <v>1.5141691548593622E-5</v>
      </c>
      <c r="R1506" s="352">
        <f t="shared" si="242"/>
        <v>0</v>
      </c>
      <c r="T1506" s="226">
        <f t="shared" ref="T1506:T1534" si="243">S1506-O1506</f>
        <v>0</v>
      </c>
      <c r="Y1506" s="199"/>
      <c r="Z1506" s="199"/>
    </row>
    <row r="1507" spans="1:26" s="225" customFormat="1" ht="47.25" hidden="1" customHeight="1" outlineLevel="7" x14ac:dyDescent="0.2">
      <c r="A1507" s="221"/>
      <c r="B1507" s="227"/>
      <c r="C1507" s="248"/>
      <c r="D1507" s="248"/>
      <c r="E1507" s="254"/>
      <c r="F1507" s="265"/>
      <c r="G1507" s="270"/>
      <c r="H1507" s="270"/>
      <c r="I1507" s="406" t="s">
        <v>293</v>
      </c>
      <c r="J1507" s="346"/>
      <c r="K1507" s="346">
        <v>1</v>
      </c>
      <c r="L1507" s="347">
        <f t="shared" si="240"/>
        <v>0</v>
      </c>
      <c r="M1507" s="348"/>
      <c r="N1507" s="353">
        <f t="shared" si="233"/>
        <v>0</v>
      </c>
      <c r="O1507" s="350">
        <v>0</v>
      </c>
      <c r="P1507" s="350"/>
      <c r="Q1507" s="351">
        <v>2.0188922064791498E-5</v>
      </c>
      <c r="R1507" s="352">
        <f t="shared" si="242"/>
        <v>0</v>
      </c>
      <c r="T1507" s="226">
        <f t="shared" si="243"/>
        <v>0</v>
      </c>
      <c r="Y1507" s="199"/>
      <c r="Z1507" s="199"/>
    </row>
    <row r="1508" spans="1:26" s="225" customFormat="1" ht="47.25" hidden="1" customHeight="1" outlineLevel="7" x14ac:dyDescent="0.2">
      <c r="A1508" s="221"/>
      <c r="B1508" s="227"/>
      <c r="C1508" s="248"/>
      <c r="D1508" s="248"/>
      <c r="E1508" s="254"/>
      <c r="F1508" s="265"/>
      <c r="G1508" s="270"/>
      <c r="H1508" s="270"/>
      <c r="I1508" s="406" t="s">
        <v>294</v>
      </c>
      <c r="J1508" s="346"/>
      <c r="K1508" s="346">
        <v>1</v>
      </c>
      <c r="L1508" s="347">
        <f t="shared" si="240"/>
        <v>0</v>
      </c>
      <c r="M1508" s="348"/>
      <c r="N1508" s="353">
        <f t="shared" si="233"/>
        <v>0</v>
      </c>
      <c r="O1508" s="350">
        <v>0</v>
      </c>
      <c r="P1508" s="350"/>
      <c r="Q1508" s="351">
        <v>5.0472305161978744E-6</v>
      </c>
      <c r="R1508" s="352">
        <f t="shared" si="242"/>
        <v>0</v>
      </c>
      <c r="T1508" s="226">
        <f t="shared" si="243"/>
        <v>0</v>
      </c>
      <c r="Y1508" s="199"/>
      <c r="Z1508" s="199"/>
    </row>
    <row r="1509" spans="1:26" s="225" customFormat="1" ht="47.25" hidden="1" customHeight="1" outlineLevel="5" x14ac:dyDescent="0.2">
      <c r="A1509" s="221"/>
      <c r="B1509" s="227"/>
      <c r="C1509" s="248"/>
      <c r="D1509" s="248"/>
      <c r="E1509" s="254"/>
      <c r="F1509" s="265"/>
      <c r="G1509" s="270"/>
      <c r="H1509" s="270"/>
      <c r="I1509" s="409" t="s">
        <v>217</v>
      </c>
      <c r="J1509" s="365"/>
      <c r="K1509" s="365"/>
      <c r="L1509" s="366">
        <f t="shared" si="240"/>
        <v>0</v>
      </c>
      <c r="M1509" s="367">
        <v>0</v>
      </c>
      <c r="N1509" s="365">
        <f t="shared" si="233"/>
        <v>0</v>
      </c>
      <c r="O1509" s="378"/>
      <c r="P1509" s="378"/>
      <c r="Q1509" s="369">
        <v>1.0094461032395748E-4</v>
      </c>
      <c r="R1509" s="370">
        <f>SUMPRODUCT(R1510:R1516,Q1510:Q1516)/Q1509</f>
        <v>0</v>
      </c>
      <c r="T1509" s="226">
        <f t="shared" si="243"/>
        <v>0</v>
      </c>
      <c r="Y1509" s="199"/>
      <c r="Z1509" s="199"/>
    </row>
    <row r="1510" spans="1:26" s="225" customFormat="1" ht="47.25" hidden="1" customHeight="1" outlineLevel="7" x14ac:dyDescent="0.2">
      <c r="A1510" s="221"/>
      <c r="B1510" s="227"/>
      <c r="C1510" s="248"/>
      <c r="D1510" s="248"/>
      <c r="E1510" s="254"/>
      <c r="F1510" s="265"/>
      <c r="G1510" s="270"/>
      <c r="H1510" s="270"/>
      <c r="I1510" s="406" t="s">
        <v>291</v>
      </c>
      <c r="J1510" s="346"/>
      <c r="K1510" s="346">
        <v>1</v>
      </c>
      <c r="L1510" s="347">
        <f t="shared" si="240"/>
        <v>0</v>
      </c>
      <c r="M1510" s="348"/>
      <c r="N1510" s="353">
        <f t="shared" ref="N1510:N1532" si="244">O1510-L1510</f>
        <v>0</v>
      </c>
      <c r="O1510" s="350">
        <v>0</v>
      </c>
      <c r="P1510" s="350"/>
      <c r="Q1510" s="351">
        <v>5.0472305161978744E-6</v>
      </c>
      <c r="R1510" s="352">
        <f t="shared" ref="R1510:R1516" si="245">O1510/K1510</f>
        <v>0</v>
      </c>
      <c r="T1510" s="226">
        <f t="shared" si="243"/>
        <v>0</v>
      </c>
      <c r="Y1510" s="199"/>
      <c r="Z1510" s="199"/>
    </row>
    <row r="1511" spans="1:26" s="225" customFormat="1" ht="47.25" hidden="1" customHeight="1" outlineLevel="7" x14ac:dyDescent="0.2">
      <c r="A1511" s="221"/>
      <c r="B1511" s="227"/>
      <c r="C1511" s="248"/>
      <c r="D1511" s="248"/>
      <c r="E1511" s="254"/>
      <c r="F1511" s="265"/>
      <c r="G1511" s="270"/>
      <c r="H1511" s="270"/>
      <c r="I1511" s="406" t="s">
        <v>292</v>
      </c>
      <c r="J1511" s="346"/>
      <c r="K1511" s="346">
        <v>1</v>
      </c>
      <c r="L1511" s="347">
        <f t="shared" si="240"/>
        <v>0</v>
      </c>
      <c r="M1511" s="348"/>
      <c r="N1511" s="353">
        <f t="shared" si="244"/>
        <v>0</v>
      </c>
      <c r="O1511" s="350">
        <v>0</v>
      </c>
      <c r="P1511" s="350"/>
      <c r="Q1511" s="351">
        <v>5.0472305161978744E-6</v>
      </c>
      <c r="R1511" s="352">
        <f t="shared" si="245"/>
        <v>0</v>
      </c>
      <c r="T1511" s="226">
        <f t="shared" si="243"/>
        <v>0</v>
      </c>
      <c r="Y1511" s="199"/>
      <c r="Z1511" s="199"/>
    </row>
    <row r="1512" spans="1:26" s="225" customFormat="1" ht="47.25" hidden="1" customHeight="1" outlineLevel="7" x14ac:dyDescent="0.2">
      <c r="A1512" s="221"/>
      <c r="B1512" s="227"/>
      <c r="C1512" s="248"/>
      <c r="D1512" s="248"/>
      <c r="E1512" s="254"/>
      <c r="F1512" s="265"/>
      <c r="G1512" s="270"/>
      <c r="H1512" s="270"/>
      <c r="I1512" s="406" t="s">
        <v>231</v>
      </c>
      <c r="J1512" s="346"/>
      <c r="K1512" s="346">
        <v>1</v>
      </c>
      <c r="L1512" s="347">
        <f t="shared" si="240"/>
        <v>0</v>
      </c>
      <c r="M1512" s="348"/>
      <c r="N1512" s="353">
        <f t="shared" si="244"/>
        <v>0</v>
      </c>
      <c r="O1512" s="350">
        <v>0</v>
      </c>
      <c r="P1512" s="350"/>
      <c r="Q1512" s="351">
        <v>3.5330613613385115E-5</v>
      </c>
      <c r="R1512" s="352">
        <f t="shared" si="245"/>
        <v>0</v>
      </c>
      <c r="T1512" s="226">
        <f t="shared" si="243"/>
        <v>0</v>
      </c>
      <c r="Y1512" s="199"/>
      <c r="Z1512" s="199"/>
    </row>
    <row r="1513" spans="1:26" s="225" customFormat="1" ht="47.25" hidden="1" customHeight="1" outlineLevel="7" x14ac:dyDescent="0.2">
      <c r="A1513" s="221"/>
      <c r="B1513" s="227"/>
      <c r="C1513" s="248"/>
      <c r="D1513" s="248"/>
      <c r="E1513" s="254"/>
      <c r="F1513" s="265"/>
      <c r="G1513" s="270"/>
      <c r="H1513" s="270"/>
      <c r="I1513" s="406" t="s">
        <v>80</v>
      </c>
      <c r="J1513" s="346"/>
      <c r="K1513" s="346">
        <v>1</v>
      </c>
      <c r="L1513" s="347">
        <f t="shared" si="240"/>
        <v>0</v>
      </c>
      <c r="M1513" s="348"/>
      <c r="N1513" s="353">
        <f t="shared" si="244"/>
        <v>0</v>
      </c>
      <c r="O1513" s="350">
        <v>0</v>
      </c>
      <c r="P1513" s="350"/>
      <c r="Q1513" s="351">
        <v>1.5141691548593622E-5</v>
      </c>
      <c r="R1513" s="352">
        <f t="shared" si="245"/>
        <v>0</v>
      </c>
      <c r="T1513" s="226">
        <f t="shared" si="243"/>
        <v>0</v>
      </c>
      <c r="Y1513" s="199"/>
      <c r="Z1513" s="199"/>
    </row>
    <row r="1514" spans="1:26" s="225" customFormat="1" ht="47.25" hidden="1" customHeight="1" outlineLevel="7" x14ac:dyDescent="0.2">
      <c r="A1514" s="221"/>
      <c r="B1514" s="227"/>
      <c r="C1514" s="248"/>
      <c r="D1514" s="248"/>
      <c r="E1514" s="254"/>
      <c r="F1514" s="265"/>
      <c r="G1514" s="270"/>
      <c r="H1514" s="270"/>
      <c r="I1514" s="406" t="s">
        <v>82</v>
      </c>
      <c r="J1514" s="346"/>
      <c r="K1514" s="346">
        <v>1</v>
      </c>
      <c r="L1514" s="347">
        <f t="shared" si="240"/>
        <v>0</v>
      </c>
      <c r="M1514" s="348"/>
      <c r="N1514" s="353">
        <f t="shared" si="244"/>
        <v>0</v>
      </c>
      <c r="O1514" s="350">
        <v>0</v>
      </c>
      <c r="P1514" s="350"/>
      <c r="Q1514" s="351">
        <v>1.5141691548593622E-5</v>
      </c>
      <c r="R1514" s="352">
        <f t="shared" si="245"/>
        <v>0</v>
      </c>
      <c r="T1514" s="226">
        <f t="shared" si="243"/>
        <v>0</v>
      </c>
      <c r="Y1514" s="199"/>
      <c r="Z1514" s="199"/>
    </row>
    <row r="1515" spans="1:26" s="225" customFormat="1" ht="47.25" hidden="1" customHeight="1" outlineLevel="7" x14ac:dyDescent="0.2">
      <c r="A1515" s="221"/>
      <c r="B1515" s="227"/>
      <c r="C1515" s="248"/>
      <c r="D1515" s="248"/>
      <c r="E1515" s="254"/>
      <c r="F1515" s="265"/>
      <c r="G1515" s="270"/>
      <c r="H1515" s="270"/>
      <c r="I1515" s="406" t="s">
        <v>293</v>
      </c>
      <c r="J1515" s="346"/>
      <c r="K1515" s="346">
        <v>1</v>
      </c>
      <c r="L1515" s="347">
        <f t="shared" si="240"/>
        <v>0</v>
      </c>
      <c r="M1515" s="348"/>
      <c r="N1515" s="353">
        <f t="shared" si="244"/>
        <v>0</v>
      </c>
      <c r="O1515" s="350">
        <v>0</v>
      </c>
      <c r="P1515" s="350"/>
      <c r="Q1515" s="351">
        <v>2.0188922064791498E-5</v>
      </c>
      <c r="R1515" s="352">
        <f t="shared" si="245"/>
        <v>0</v>
      </c>
      <c r="T1515" s="226">
        <f t="shared" si="243"/>
        <v>0</v>
      </c>
      <c r="Y1515" s="199"/>
      <c r="Z1515" s="199"/>
    </row>
    <row r="1516" spans="1:26" s="225" customFormat="1" ht="47.25" hidden="1" customHeight="1" outlineLevel="7" x14ac:dyDescent="0.2">
      <c r="A1516" s="221"/>
      <c r="B1516" s="227"/>
      <c r="C1516" s="248"/>
      <c r="D1516" s="248"/>
      <c r="E1516" s="254"/>
      <c r="F1516" s="265"/>
      <c r="G1516" s="270"/>
      <c r="H1516" s="270"/>
      <c r="I1516" s="406" t="s">
        <v>294</v>
      </c>
      <c r="J1516" s="346"/>
      <c r="K1516" s="346">
        <v>1</v>
      </c>
      <c r="L1516" s="347">
        <f t="shared" si="240"/>
        <v>0</v>
      </c>
      <c r="M1516" s="348"/>
      <c r="N1516" s="353">
        <f t="shared" si="244"/>
        <v>0</v>
      </c>
      <c r="O1516" s="350">
        <v>0</v>
      </c>
      <c r="P1516" s="350"/>
      <c r="Q1516" s="351">
        <v>5.0472305161978744E-6</v>
      </c>
      <c r="R1516" s="352">
        <f t="shared" si="245"/>
        <v>0</v>
      </c>
      <c r="T1516" s="226">
        <f t="shared" si="243"/>
        <v>0</v>
      </c>
      <c r="Y1516" s="199"/>
      <c r="Z1516" s="199"/>
    </row>
    <row r="1517" spans="1:26" s="225" customFormat="1" ht="47.25" hidden="1" customHeight="1" outlineLevel="5" x14ac:dyDescent="0.2">
      <c r="A1517" s="221"/>
      <c r="B1517" s="227"/>
      <c r="C1517" s="248"/>
      <c r="D1517" s="248"/>
      <c r="E1517" s="254"/>
      <c r="F1517" s="265"/>
      <c r="G1517" s="270"/>
      <c r="H1517" s="270"/>
      <c r="I1517" s="409" t="s">
        <v>218</v>
      </c>
      <c r="J1517" s="365"/>
      <c r="K1517" s="365"/>
      <c r="L1517" s="366">
        <f t="shared" si="240"/>
        <v>0</v>
      </c>
      <c r="M1517" s="367">
        <v>0</v>
      </c>
      <c r="N1517" s="365">
        <f t="shared" si="244"/>
        <v>0</v>
      </c>
      <c r="O1517" s="378"/>
      <c r="P1517" s="378"/>
      <c r="Q1517" s="369">
        <v>1.0094461032395748E-4</v>
      </c>
      <c r="R1517" s="370">
        <f>SUMPRODUCT(R1518:R1524,Q1518:Q1524)/Q1517</f>
        <v>0</v>
      </c>
      <c r="T1517" s="226">
        <f t="shared" si="243"/>
        <v>0</v>
      </c>
      <c r="Y1517" s="199"/>
      <c r="Z1517" s="199"/>
    </row>
    <row r="1518" spans="1:26" s="225" customFormat="1" ht="47.25" hidden="1" customHeight="1" outlineLevel="7" x14ac:dyDescent="0.2">
      <c r="A1518" s="221"/>
      <c r="B1518" s="227"/>
      <c r="C1518" s="248"/>
      <c r="D1518" s="248"/>
      <c r="E1518" s="254"/>
      <c r="F1518" s="265"/>
      <c r="G1518" s="270"/>
      <c r="H1518" s="270"/>
      <c r="I1518" s="406" t="s">
        <v>291</v>
      </c>
      <c r="J1518" s="346"/>
      <c r="K1518" s="346">
        <v>1</v>
      </c>
      <c r="L1518" s="347">
        <f t="shared" si="240"/>
        <v>0</v>
      </c>
      <c r="M1518" s="348"/>
      <c r="N1518" s="353">
        <f t="shared" si="244"/>
        <v>0</v>
      </c>
      <c r="O1518" s="350">
        <v>0</v>
      </c>
      <c r="P1518" s="350"/>
      <c r="Q1518" s="351">
        <v>5.0472305161978744E-6</v>
      </c>
      <c r="R1518" s="352">
        <f t="shared" ref="R1518:R1524" si="246">O1518/K1518</f>
        <v>0</v>
      </c>
      <c r="T1518" s="226">
        <f t="shared" si="243"/>
        <v>0</v>
      </c>
      <c r="Y1518" s="199"/>
      <c r="Z1518" s="199"/>
    </row>
    <row r="1519" spans="1:26" s="225" customFormat="1" ht="47.25" hidden="1" customHeight="1" outlineLevel="7" x14ac:dyDescent="0.2">
      <c r="A1519" s="221"/>
      <c r="B1519" s="227"/>
      <c r="C1519" s="248"/>
      <c r="D1519" s="248"/>
      <c r="E1519" s="254"/>
      <c r="F1519" s="265"/>
      <c r="G1519" s="270"/>
      <c r="H1519" s="270"/>
      <c r="I1519" s="406" t="s">
        <v>292</v>
      </c>
      <c r="J1519" s="346"/>
      <c r="K1519" s="346">
        <v>1</v>
      </c>
      <c r="L1519" s="347">
        <f t="shared" si="240"/>
        <v>0</v>
      </c>
      <c r="M1519" s="348"/>
      <c r="N1519" s="353">
        <f t="shared" si="244"/>
        <v>0</v>
      </c>
      <c r="O1519" s="350">
        <v>0</v>
      </c>
      <c r="P1519" s="350"/>
      <c r="Q1519" s="351">
        <v>5.0472305161978744E-6</v>
      </c>
      <c r="R1519" s="352">
        <f t="shared" si="246"/>
        <v>0</v>
      </c>
      <c r="T1519" s="226">
        <f t="shared" si="243"/>
        <v>0</v>
      </c>
      <c r="Y1519" s="199"/>
      <c r="Z1519" s="199"/>
    </row>
    <row r="1520" spans="1:26" s="225" customFormat="1" ht="47.25" hidden="1" customHeight="1" outlineLevel="7" x14ac:dyDescent="0.2">
      <c r="A1520" s="221"/>
      <c r="B1520" s="227"/>
      <c r="C1520" s="248"/>
      <c r="D1520" s="248"/>
      <c r="E1520" s="254"/>
      <c r="F1520" s="265"/>
      <c r="G1520" s="270"/>
      <c r="H1520" s="270"/>
      <c r="I1520" s="406" t="s">
        <v>231</v>
      </c>
      <c r="J1520" s="346"/>
      <c r="K1520" s="346">
        <v>1</v>
      </c>
      <c r="L1520" s="347">
        <f t="shared" si="240"/>
        <v>0</v>
      </c>
      <c r="M1520" s="348"/>
      <c r="N1520" s="353">
        <f t="shared" si="244"/>
        <v>0</v>
      </c>
      <c r="O1520" s="350">
        <v>0</v>
      </c>
      <c r="P1520" s="350"/>
      <c r="Q1520" s="351">
        <v>3.5330613613385115E-5</v>
      </c>
      <c r="R1520" s="352">
        <f t="shared" si="246"/>
        <v>0</v>
      </c>
      <c r="T1520" s="226">
        <f t="shared" si="243"/>
        <v>0</v>
      </c>
      <c r="Y1520" s="199"/>
      <c r="Z1520" s="199"/>
    </row>
    <row r="1521" spans="1:26" s="225" customFormat="1" ht="47.25" hidden="1" customHeight="1" outlineLevel="7" x14ac:dyDescent="0.2">
      <c r="A1521" s="221"/>
      <c r="B1521" s="227"/>
      <c r="C1521" s="248"/>
      <c r="D1521" s="248"/>
      <c r="E1521" s="254"/>
      <c r="F1521" s="265"/>
      <c r="G1521" s="270"/>
      <c r="H1521" s="270"/>
      <c r="I1521" s="406" t="s">
        <v>80</v>
      </c>
      <c r="J1521" s="346"/>
      <c r="K1521" s="346">
        <v>1</v>
      </c>
      <c r="L1521" s="347">
        <f t="shared" si="240"/>
        <v>0</v>
      </c>
      <c r="M1521" s="348"/>
      <c r="N1521" s="353">
        <f t="shared" si="244"/>
        <v>0</v>
      </c>
      <c r="O1521" s="350">
        <v>0</v>
      </c>
      <c r="P1521" s="350"/>
      <c r="Q1521" s="351">
        <v>1.5141691548593622E-5</v>
      </c>
      <c r="R1521" s="352">
        <f t="shared" si="246"/>
        <v>0</v>
      </c>
      <c r="T1521" s="226">
        <f t="shared" si="243"/>
        <v>0</v>
      </c>
      <c r="Y1521" s="199"/>
      <c r="Z1521" s="199"/>
    </row>
    <row r="1522" spans="1:26" s="225" customFormat="1" ht="47.25" hidden="1" customHeight="1" outlineLevel="7" x14ac:dyDescent="0.2">
      <c r="A1522" s="221"/>
      <c r="B1522" s="227"/>
      <c r="C1522" s="248"/>
      <c r="D1522" s="248"/>
      <c r="E1522" s="254"/>
      <c r="F1522" s="265"/>
      <c r="G1522" s="270"/>
      <c r="H1522" s="270"/>
      <c r="I1522" s="406" t="s">
        <v>82</v>
      </c>
      <c r="J1522" s="346"/>
      <c r="K1522" s="346">
        <v>1</v>
      </c>
      <c r="L1522" s="347">
        <f t="shared" si="240"/>
        <v>0</v>
      </c>
      <c r="M1522" s="348"/>
      <c r="N1522" s="353">
        <f t="shared" si="244"/>
        <v>0</v>
      </c>
      <c r="O1522" s="350">
        <v>0</v>
      </c>
      <c r="P1522" s="350"/>
      <c r="Q1522" s="351">
        <v>1.5141691548593622E-5</v>
      </c>
      <c r="R1522" s="352">
        <f t="shared" si="246"/>
        <v>0</v>
      </c>
      <c r="T1522" s="226">
        <f t="shared" si="243"/>
        <v>0</v>
      </c>
      <c r="Y1522" s="199"/>
      <c r="Z1522" s="199"/>
    </row>
    <row r="1523" spans="1:26" s="225" customFormat="1" ht="47.25" hidden="1" customHeight="1" outlineLevel="7" x14ac:dyDescent="0.2">
      <c r="A1523" s="221"/>
      <c r="B1523" s="227"/>
      <c r="C1523" s="248"/>
      <c r="D1523" s="248"/>
      <c r="E1523" s="254"/>
      <c r="F1523" s="265"/>
      <c r="G1523" s="270"/>
      <c r="H1523" s="270"/>
      <c r="I1523" s="406" t="s">
        <v>293</v>
      </c>
      <c r="J1523" s="346"/>
      <c r="K1523" s="346">
        <v>1</v>
      </c>
      <c r="L1523" s="347">
        <f t="shared" si="240"/>
        <v>0</v>
      </c>
      <c r="M1523" s="348"/>
      <c r="N1523" s="353">
        <f t="shared" si="244"/>
        <v>0</v>
      </c>
      <c r="O1523" s="350">
        <v>0</v>
      </c>
      <c r="P1523" s="350"/>
      <c r="Q1523" s="351">
        <v>2.0188922064791498E-5</v>
      </c>
      <c r="R1523" s="352">
        <f t="shared" si="246"/>
        <v>0</v>
      </c>
      <c r="T1523" s="226">
        <f t="shared" si="243"/>
        <v>0</v>
      </c>
      <c r="Y1523" s="199"/>
      <c r="Z1523" s="199"/>
    </row>
    <row r="1524" spans="1:26" s="225" customFormat="1" ht="47.25" hidden="1" customHeight="1" outlineLevel="7" x14ac:dyDescent="0.2">
      <c r="A1524" s="221"/>
      <c r="B1524" s="227"/>
      <c r="C1524" s="248"/>
      <c r="D1524" s="248"/>
      <c r="E1524" s="254"/>
      <c r="F1524" s="265"/>
      <c r="G1524" s="270"/>
      <c r="H1524" s="270"/>
      <c r="I1524" s="406" t="s">
        <v>294</v>
      </c>
      <c r="J1524" s="346"/>
      <c r="K1524" s="346">
        <v>1</v>
      </c>
      <c r="L1524" s="347">
        <f t="shared" si="240"/>
        <v>0</v>
      </c>
      <c r="M1524" s="348"/>
      <c r="N1524" s="353">
        <f t="shared" si="244"/>
        <v>0</v>
      </c>
      <c r="O1524" s="350">
        <v>0</v>
      </c>
      <c r="P1524" s="350"/>
      <c r="Q1524" s="351">
        <v>5.0472305161978744E-6</v>
      </c>
      <c r="R1524" s="352">
        <f t="shared" si="246"/>
        <v>0</v>
      </c>
      <c r="T1524" s="226">
        <f t="shared" si="243"/>
        <v>0</v>
      </c>
      <c r="Y1524" s="199"/>
      <c r="Z1524" s="199"/>
    </row>
    <row r="1525" spans="1:26" s="225" customFormat="1" ht="47.25" hidden="1" customHeight="1" outlineLevel="5" x14ac:dyDescent="0.2">
      <c r="A1525" s="221"/>
      <c r="B1525" s="227"/>
      <c r="C1525" s="248"/>
      <c r="D1525" s="248"/>
      <c r="E1525" s="254"/>
      <c r="F1525" s="265"/>
      <c r="G1525" s="270"/>
      <c r="H1525" s="270"/>
      <c r="I1525" s="409" t="s">
        <v>219</v>
      </c>
      <c r="J1525" s="365"/>
      <c r="K1525" s="365"/>
      <c r="L1525" s="366">
        <f t="shared" si="240"/>
        <v>0</v>
      </c>
      <c r="M1525" s="367">
        <v>0</v>
      </c>
      <c r="N1525" s="365">
        <f t="shared" si="244"/>
        <v>0</v>
      </c>
      <c r="O1525" s="378"/>
      <c r="P1525" s="378"/>
      <c r="Q1525" s="369">
        <v>1.0094461032395748E-4</v>
      </c>
      <c r="R1525" s="370">
        <f>SUMPRODUCT(R1526:R1532,Q1526:Q1532)/Q1525</f>
        <v>0</v>
      </c>
      <c r="T1525" s="226">
        <f t="shared" si="243"/>
        <v>0</v>
      </c>
      <c r="Y1525" s="199"/>
      <c r="Z1525" s="199"/>
    </row>
    <row r="1526" spans="1:26" s="225" customFormat="1" ht="47.25" hidden="1" customHeight="1" outlineLevel="7" x14ac:dyDescent="0.2">
      <c r="A1526" s="221"/>
      <c r="B1526" s="227"/>
      <c r="C1526" s="248"/>
      <c r="D1526" s="248"/>
      <c r="E1526" s="254"/>
      <c r="F1526" s="265"/>
      <c r="G1526" s="270"/>
      <c r="H1526" s="270"/>
      <c r="I1526" s="406" t="s">
        <v>291</v>
      </c>
      <c r="J1526" s="346"/>
      <c r="K1526" s="346">
        <v>1</v>
      </c>
      <c r="L1526" s="347">
        <f t="shared" si="240"/>
        <v>0</v>
      </c>
      <c r="M1526" s="348"/>
      <c r="N1526" s="353">
        <f t="shared" si="244"/>
        <v>0</v>
      </c>
      <c r="O1526" s="350">
        <v>0</v>
      </c>
      <c r="P1526" s="350"/>
      <c r="Q1526" s="351">
        <v>5.0472305161978744E-6</v>
      </c>
      <c r="R1526" s="352">
        <f t="shared" ref="R1526:R1532" si="247">O1526/K1526</f>
        <v>0</v>
      </c>
      <c r="T1526" s="226">
        <f t="shared" si="243"/>
        <v>0</v>
      </c>
      <c r="Y1526" s="199"/>
      <c r="Z1526" s="199"/>
    </row>
    <row r="1527" spans="1:26" s="225" customFormat="1" ht="47.25" hidden="1" customHeight="1" outlineLevel="7" x14ac:dyDescent="0.2">
      <c r="A1527" s="221"/>
      <c r="B1527" s="227"/>
      <c r="C1527" s="248"/>
      <c r="D1527" s="248"/>
      <c r="E1527" s="254"/>
      <c r="F1527" s="265"/>
      <c r="G1527" s="270"/>
      <c r="H1527" s="270"/>
      <c r="I1527" s="406" t="s">
        <v>292</v>
      </c>
      <c r="J1527" s="346"/>
      <c r="K1527" s="346">
        <v>1</v>
      </c>
      <c r="L1527" s="347">
        <f t="shared" si="240"/>
        <v>0</v>
      </c>
      <c r="M1527" s="348"/>
      <c r="N1527" s="353">
        <f t="shared" si="244"/>
        <v>0</v>
      </c>
      <c r="O1527" s="350">
        <v>0</v>
      </c>
      <c r="P1527" s="350"/>
      <c r="Q1527" s="351">
        <v>5.0472305161978744E-6</v>
      </c>
      <c r="R1527" s="352">
        <f t="shared" si="247"/>
        <v>0</v>
      </c>
      <c r="T1527" s="226">
        <f t="shared" si="243"/>
        <v>0</v>
      </c>
      <c r="Y1527" s="199"/>
      <c r="Z1527" s="199"/>
    </row>
    <row r="1528" spans="1:26" s="225" customFormat="1" ht="47.25" hidden="1" customHeight="1" outlineLevel="7" x14ac:dyDescent="0.2">
      <c r="A1528" s="221"/>
      <c r="B1528" s="227"/>
      <c r="C1528" s="248"/>
      <c r="D1528" s="248"/>
      <c r="E1528" s="254"/>
      <c r="F1528" s="265"/>
      <c r="G1528" s="270"/>
      <c r="H1528" s="270"/>
      <c r="I1528" s="406" t="s">
        <v>231</v>
      </c>
      <c r="J1528" s="346"/>
      <c r="K1528" s="346">
        <v>1</v>
      </c>
      <c r="L1528" s="347">
        <f t="shared" si="240"/>
        <v>0</v>
      </c>
      <c r="M1528" s="348"/>
      <c r="N1528" s="353">
        <f t="shared" si="244"/>
        <v>0</v>
      </c>
      <c r="O1528" s="350">
        <v>0</v>
      </c>
      <c r="P1528" s="350"/>
      <c r="Q1528" s="351">
        <v>3.5330613613385115E-5</v>
      </c>
      <c r="R1528" s="352">
        <f t="shared" si="247"/>
        <v>0</v>
      </c>
      <c r="T1528" s="226">
        <f t="shared" si="243"/>
        <v>0</v>
      </c>
      <c r="Y1528" s="199"/>
      <c r="Z1528" s="199"/>
    </row>
    <row r="1529" spans="1:26" s="225" customFormat="1" ht="47.25" hidden="1" customHeight="1" outlineLevel="7" x14ac:dyDescent="0.2">
      <c r="A1529" s="221"/>
      <c r="B1529" s="227"/>
      <c r="C1529" s="248"/>
      <c r="D1529" s="248"/>
      <c r="E1529" s="254"/>
      <c r="F1529" s="265"/>
      <c r="G1529" s="270"/>
      <c r="H1529" s="270"/>
      <c r="I1529" s="406" t="s">
        <v>80</v>
      </c>
      <c r="J1529" s="346"/>
      <c r="K1529" s="346">
        <v>1</v>
      </c>
      <c r="L1529" s="347">
        <f t="shared" si="240"/>
        <v>0</v>
      </c>
      <c r="M1529" s="348"/>
      <c r="N1529" s="353">
        <f t="shared" si="244"/>
        <v>0</v>
      </c>
      <c r="O1529" s="350">
        <v>0</v>
      </c>
      <c r="P1529" s="350"/>
      <c r="Q1529" s="351">
        <v>1.5141691548593622E-5</v>
      </c>
      <c r="R1529" s="352">
        <f t="shared" si="247"/>
        <v>0</v>
      </c>
      <c r="T1529" s="226">
        <f t="shared" si="243"/>
        <v>0</v>
      </c>
      <c r="Y1529" s="199"/>
      <c r="Z1529" s="199"/>
    </row>
    <row r="1530" spans="1:26" s="225" customFormat="1" ht="47.25" hidden="1" customHeight="1" outlineLevel="7" x14ac:dyDescent="0.2">
      <c r="A1530" s="221"/>
      <c r="B1530" s="227"/>
      <c r="C1530" s="248"/>
      <c r="D1530" s="248"/>
      <c r="E1530" s="254"/>
      <c r="F1530" s="265"/>
      <c r="G1530" s="270"/>
      <c r="H1530" s="270"/>
      <c r="I1530" s="406" t="s">
        <v>82</v>
      </c>
      <c r="J1530" s="346"/>
      <c r="K1530" s="346">
        <v>1</v>
      </c>
      <c r="L1530" s="347">
        <f t="shared" si="240"/>
        <v>0</v>
      </c>
      <c r="M1530" s="348"/>
      <c r="N1530" s="353">
        <f t="shared" si="244"/>
        <v>0</v>
      </c>
      <c r="O1530" s="350">
        <v>0</v>
      </c>
      <c r="P1530" s="350"/>
      <c r="Q1530" s="351">
        <v>1.5141691548593622E-5</v>
      </c>
      <c r="R1530" s="352">
        <f t="shared" si="247"/>
        <v>0</v>
      </c>
      <c r="T1530" s="226">
        <f t="shared" si="243"/>
        <v>0</v>
      </c>
      <c r="Y1530" s="199"/>
      <c r="Z1530" s="199"/>
    </row>
    <row r="1531" spans="1:26" s="225" customFormat="1" ht="47.25" hidden="1" customHeight="1" outlineLevel="7" x14ac:dyDescent="0.2">
      <c r="A1531" s="221"/>
      <c r="B1531" s="227"/>
      <c r="C1531" s="248"/>
      <c r="D1531" s="248"/>
      <c r="E1531" s="254"/>
      <c r="F1531" s="265"/>
      <c r="G1531" s="270"/>
      <c r="H1531" s="270"/>
      <c r="I1531" s="406" t="s">
        <v>293</v>
      </c>
      <c r="J1531" s="346"/>
      <c r="K1531" s="346">
        <v>1</v>
      </c>
      <c r="L1531" s="347">
        <f t="shared" si="240"/>
        <v>0</v>
      </c>
      <c r="M1531" s="348"/>
      <c r="N1531" s="353">
        <f t="shared" si="244"/>
        <v>0</v>
      </c>
      <c r="O1531" s="350">
        <v>0</v>
      </c>
      <c r="P1531" s="350"/>
      <c r="Q1531" s="351">
        <v>2.0188922064791498E-5</v>
      </c>
      <c r="R1531" s="352">
        <f t="shared" si="247"/>
        <v>0</v>
      </c>
      <c r="T1531" s="226">
        <f t="shared" si="243"/>
        <v>0</v>
      </c>
      <c r="Y1531" s="199"/>
      <c r="Z1531" s="199"/>
    </row>
    <row r="1532" spans="1:26" s="225" customFormat="1" ht="47.25" hidden="1" customHeight="1" outlineLevel="7" thickBot="1" x14ac:dyDescent="0.25">
      <c r="A1532" s="290"/>
      <c r="B1532" s="291"/>
      <c r="C1532" s="292"/>
      <c r="D1532" s="292"/>
      <c r="E1532" s="293"/>
      <c r="F1532" s="294"/>
      <c r="G1532" s="295"/>
      <c r="H1532" s="295"/>
      <c r="I1532" s="414" t="s">
        <v>294</v>
      </c>
      <c r="J1532" s="392"/>
      <c r="K1532" s="392">
        <v>1</v>
      </c>
      <c r="L1532" s="393">
        <f t="shared" si="240"/>
        <v>0</v>
      </c>
      <c r="M1532" s="394"/>
      <c r="N1532" s="395">
        <f t="shared" si="244"/>
        <v>0</v>
      </c>
      <c r="O1532" s="396">
        <v>0</v>
      </c>
      <c r="P1532" s="396"/>
      <c r="Q1532" s="397">
        <v>5.0472305161978744E-6</v>
      </c>
      <c r="R1532" s="398">
        <f t="shared" si="247"/>
        <v>0</v>
      </c>
      <c r="T1532" s="226">
        <f t="shared" si="243"/>
        <v>0</v>
      </c>
      <c r="Y1532" s="199"/>
      <c r="Z1532" s="199"/>
    </row>
    <row r="1533" spans="1:26" ht="19.5" customHeight="1" x14ac:dyDescent="0.2">
      <c r="A1533" s="301"/>
      <c r="B1533" s="302"/>
      <c r="C1533" s="303"/>
      <c r="D1533" s="303"/>
      <c r="I1533" s="77"/>
      <c r="J1533" s="179"/>
      <c r="K1533" s="179"/>
      <c r="L1533" s="319"/>
      <c r="M1533" s="179"/>
      <c r="N1533" s="179"/>
      <c r="O1533" s="99"/>
      <c r="P1533" s="99"/>
      <c r="Q1533" s="114"/>
      <c r="R1533" s="110"/>
      <c r="T1533" s="226">
        <f t="shared" si="243"/>
        <v>0</v>
      </c>
    </row>
    <row r="1534" spans="1:26" ht="19.5" customHeight="1" x14ac:dyDescent="0.2">
      <c r="I1534" s="77"/>
      <c r="J1534" s="179"/>
      <c r="K1534" s="179"/>
      <c r="L1534" s="319"/>
      <c r="M1534" s="179"/>
      <c r="N1534" s="179"/>
      <c r="O1534" s="99"/>
      <c r="P1534" s="99"/>
      <c r="Q1534" s="114"/>
      <c r="R1534" s="110"/>
      <c r="T1534" s="226">
        <f t="shared" si="243"/>
        <v>0</v>
      </c>
    </row>
  </sheetData>
  <autoFilter ref="A3:R153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17">
      <filters blank="1">
        <filter val="%_x000a_Actual"/>
        <filter val="0.00%"/>
        <filter val="0.03%"/>
        <filter val="0.20%"/>
        <filter val="0.23%"/>
        <filter val="1.23%"/>
        <filter val="1.74%"/>
        <filter val="1.78%"/>
        <filter val="1.97%"/>
        <filter val="10.00%"/>
        <filter val="10.43%"/>
        <filter val="10.75%"/>
        <filter val="10.95%"/>
        <filter val="100.00%"/>
        <filter val="11.44%"/>
        <filter val="11.76%"/>
        <filter val="11.82%"/>
        <filter val="12.28%"/>
        <filter val="12.72%"/>
        <filter val="12.84%"/>
        <filter val="12.94%"/>
        <filter val="13.63%"/>
        <filter val="13.65%"/>
        <filter val="14.00%"/>
        <filter val="14.60%"/>
        <filter val="14.65%"/>
        <filter val="14.69%"/>
        <filter val="14.84%"/>
        <filter val="15.00%"/>
        <filter val="15.94%"/>
        <filter val="16.81%"/>
        <filter val="16.88%"/>
        <filter val="17.25%"/>
        <filter val="19.68%"/>
        <filter val="2.16%"/>
        <filter val="2.46%"/>
        <filter val="2.50%"/>
        <filter val="2.86%"/>
        <filter val="2.89%"/>
        <filter val="20.00%"/>
        <filter val="20.27%"/>
        <filter val="22.00%"/>
        <filter val="23.03%"/>
        <filter val="24.24%"/>
        <filter val="24.55%"/>
        <filter val="25.00%"/>
        <filter val="28.51%"/>
        <filter val="28.64%"/>
        <filter val="3.00%"/>
        <filter val="3.16%"/>
        <filter val="3.22%"/>
        <filter val="3.27%"/>
        <filter val="3.30%"/>
        <filter val="3.41%"/>
        <filter val="3.75%"/>
        <filter val="34.00%"/>
        <filter val="34.25%"/>
        <filter val="36.85%"/>
        <filter val="4.00%"/>
        <filter val="4.06%"/>
        <filter val="4.20%"/>
        <filter val="4.28%"/>
        <filter val="4.47%"/>
        <filter val="4.89%"/>
        <filter val="4.94%"/>
        <filter val="40.00%"/>
        <filter val="42.40%"/>
        <filter val="43.96%"/>
        <filter val="44.00%"/>
        <filter val="46.00%"/>
        <filter val="46.07%"/>
        <filter val="46.67%"/>
        <filter val="48.26%"/>
        <filter val="48.99%"/>
        <filter val="49.00%"/>
        <filter val="49.66%"/>
        <filter val="5.00%"/>
        <filter val="5.13%"/>
        <filter val="5.34%"/>
        <filter val="5.89%"/>
        <filter val="50.00%"/>
        <filter val="51.38%"/>
        <filter val="51.46%"/>
        <filter val="51.89%"/>
        <filter val="52.34%"/>
        <filter val="52.86%"/>
        <filter val="53.39%"/>
        <filter val="53.46%"/>
        <filter val="55.00%"/>
        <filter val="56.00%"/>
        <filter val="57.28%"/>
        <filter val="58.33%"/>
        <filter val="59.40%"/>
        <filter val="59.41%"/>
        <filter val="59.90%"/>
        <filter val="6.00%"/>
        <filter val="6.06%"/>
        <filter val="6.22%"/>
        <filter val="6.37%"/>
        <filter val="6.43%"/>
        <filter val="6.54%"/>
        <filter val="6.69%"/>
        <filter val="6.74%"/>
        <filter val="60.00%"/>
        <filter val="60.29%"/>
        <filter val="61.00%"/>
        <filter val="62.00%"/>
        <filter val="62.50%"/>
        <filter val="62.72%"/>
        <filter val="63.12%"/>
        <filter val="63.15%"/>
        <filter val="63.97%"/>
        <filter val="64.15%"/>
        <filter val="64.30%"/>
        <filter val="64.89%"/>
        <filter val="65.00%"/>
        <filter val="65.33%"/>
        <filter val="65.90%"/>
        <filter val="66.13%"/>
        <filter val="66.39%"/>
        <filter val="67.52%"/>
        <filter val="68.39%"/>
        <filter val="68.99%"/>
        <filter val="69.70%"/>
        <filter val="7.94%"/>
        <filter val="72.00%"/>
        <filter val="72.82%"/>
        <filter val="72.86%"/>
        <filter val="73.00%"/>
        <filter val="74.18%"/>
        <filter val="75.00%"/>
        <filter val="75.39%"/>
        <filter val="75.72%"/>
        <filter val="76.07%"/>
        <filter val="76.47%"/>
        <filter val="76.61%"/>
        <filter val="76.82%"/>
        <filter val="77.94%"/>
        <filter val="79.00%"/>
        <filter val="79.06%"/>
        <filter val="79.91%"/>
        <filter val="8.25%"/>
        <filter val="80.10%"/>
        <filter val="80.14%"/>
        <filter val="80.86%"/>
        <filter val="81.02%"/>
        <filter val="82.19%"/>
        <filter val="83.00%"/>
        <filter val="83.08%"/>
        <filter val="83.23%"/>
        <filter val="84.12%"/>
        <filter val="84.26%"/>
        <filter val="84.88%"/>
        <filter val="85.00%"/>
        <filter val="85.10%"/>
        <filter val="87.38%"/>
        <filter val="88.45%"/>
        <filter val="9.00%"/>
        <filter val="9.57%"/>
        <filter val="9.88%"/>
        <filter val="91.86%"/>
        <filter val="93.00%"/>
        <filter val="94.00%"/>
        <filter val="95.00%"/>
        <filter val="96.00%"/>
        <filter val="97.69%"/>
        <filter val="98.77%"/>
        <filter val="98.81%"/>
        <filter val="98.91%"/>
        <filter val="98.92%"/>
        <filter val="98.95%"/>
        <filter val="99.02%"/>
        <filter val="99.03%"/>
        <filter val="99.04%"/>
        <filter val="99.10%"/>
        <filter val="99.25%"/>
        <filter val="99.44%"/>
        <filter val="99.45%"/>
        <filter val="99.69%"/>
        <filter val="99.72%"/>
        <filter val="99.75%"/>
        <filter val="99.86%"/>
        <filter val="99.88%"/>
        <filter val="99.90%"/>
      </filters>
    </filterColumn>
  </autoFilter>
  <mergeCells count="8">
    <mergeCell ref="J2:K2"/>
    <mergeCell ref="J1:N1"/>
    <mergeCell ref="O3:O4"/>
    <mergeCell ref="Q3:Q4"/>
    <mergeCell ref="C7:H33"/>
    <mergeCell ref="A3:I4"/>
    <mergeCell ref="J3:J4"/>
    <mergeCell ref="K3:N3"/>
  </mergeCells>
  <printOptions horizontalCentered="1"/>
  <pageMargins left="0" right="0" top="0" bottom="2" header="0.3" footer="0.3"/>
  <pageSetup scale="30" fitToHeight="50" orientation="landscape" horizontalDpi="300" verticalDpi="300" r:id="rId1"/>
  <headerFooter>
    <oddFooter>&amp;C&amp;G</oddFooter>
  </headerFooter>
  <rowBreaks count="1" manualBreakCount="1">
    <brk id="616" max="1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3" shapeId="10241" r:id="rId5">
          <objectPr defaultSize="0" autoPict="0" r:id="rId6">
            <anchor moveWithCells="1" sizeWithCells="1">
              <from>
                <xdr:col>4</xdr:col>
                <xdr:colOff>66675</xdr:colOff>
                <xdr:row>0</xdr:row>
                <xdr:rowOff>76200</xdr:rowOff>
              </from>
              <to>
                <xdr:col>8</xdr:col>
                <xdr:colOff>1600200</xdr:colOff>
                <xdr:row>0</xdr:row>
                <xdr:rowOff>1952625</xdr:rowOff>
              </to>
            </anchor>
          </objectPr>
        </oleObject>
      </mc:Choice>
      <mc:Fallback>
        <oleObject progId="CorelDRAW.Graphic.13" shapeId="10241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AN1529"/>
  <sheetViews>
    <sheetView view="pageBreakPreview" zoomScale="30" zoomScaleNormal="30" zoomScaleSheetLayoutView="30" zoomScalePageLayoutView="10" workbookViewId="0">
      <pane xSplit="9" ySplit="5" topLeftCell="J810" activePane="bottomRight" state="frozen"/>
      <selection activeCell="S5" sqref="S5:S34"/>
      <selection pane="topRight" activeCell="S5" sqref="S5:S34"/>
      <selection pane="bottomLeft" activeCell="S5" sqref="S5:S34"/>
      <selection pane="bottomRight" activeCell="A902" sqref="A902:XFD902"/>
    </sheetView>
  </sheetViews>
  <sheetFormatPr defaultColWidth="9.125" defaultRowHeight="19.5" customHeight="1" outlineLevelRow="7" x14ac:dyDescent="0.2"/>
  <cols>
    <col min="1" max="8" width="2.25" style="198" customWidth="1"/>
    <col min="9" max="9" width="120.125" style="198" customWidth="1"/>
    <col min="10" max="10" width="23.375" style="304" customWidth="1"/>
    <col min="11" max="11" width="44.125" style="304" customWidth="1"/>
    <col min="12" max="12" width="32.25" style="320" bestFit="1" customWidth="1"/>
    <col min="13" max="13" width="58.75" style="304" customWidth="1"/>
    <col min="14" max="14" width="45.875" style="304" customWidth="1"/>
    <col min="15" max="15" width="33.75" style="305" bestFit="1" customWidth="1"/>
    <col min="16" max="16" width="33.75" style="305" customWidth="1"/>
    <col min="17" max="17" width="51" style="306" bestFit="1" customWidth="1"/>
    <col min="18" max="18" width="56.625" style="206" customWidth="1"/>
    <col min="19" max="23" width="21.625" style="198" hidden="1" customWidth="1"/>
    <col min="24" max="24" width="9.125" style="198" hidden="1" customWidth="1"/>
    <col min="25" max="25" width="24.125" style="199" hidden="1" customWidth="1"/>
    <col min="26" max="26" width="49.625" style="206" hidden="1" customWidth="1"/>
    <col min="27" max="27" width="29.375" style="426" hidden="1" customWidth="1"/>
    <col min="28" max="28" width="24" style="426" hidden="1" customWidth="1"/>
    <col min="29" max="29" width="48.625" style="429" hidden="1" customWidth="1"/>
    <col min="30" max="30" width="24" style="426" hidden="1" customWidth="1"/>
    <col min="31" max="31" width="47.375" style="425" hidden="1" customWidth="1"/>
    <col min="32" max="32" width="49.875" style="425" hidden="1" customWidth="1"/>
    <col min="33" max="33" width="35.375" style="425" hidden="1" customWidth="1"/>
    <col min="34" max="34" width="11.75" style="425" hidden="1" customWidth="1"/>
    <col min="35" max="35" width="11" style="425" hidden="1" customWidth="1"/>
    <col min="36" max="36" width="9.125" style="425"/>
    <col min="37" max="37" width="30.375" style="425" customWidth="1"/>
    <col min="38" max="39" width="9.125" style="425"/>
    <col min="40" max="40" width="10" style="425" bestFit="1" customWidth="1"/>
    <col min="41" max="16384" width="9.125" style="198"/>
  </cols>
  <sheetData>
    <row r="1" spans="1:40" ht="105.75" customHeight="1" thickBot="1" x14ac:dyDescent="0.25">
      <c r="A1" s="308"/>
      <c r="B1" s="309"/>
      <c r="C1" s="309"/>
      <c r="D1" s="309"/>
      <c r="E1" s="309"/>
      <c r="F1" s="309"/>
      <c r="G1" s="309"/>
      <c r="H1" s="309"/>
      <c r="I1" s="309"/>
      <c r="J1" s="652" t="s">
        <v>450</v>
      </c>
      <c r="K1" s="652"/>
      <c r="L1" s="652"/>
      <c r="M1" s="652"/>
      <c r="N1" s="652"/>
      <c r="O1" s="309"/>
      <c r="P1" s="309"/>
      <c r="Q1" s="309"/>
      <c r="R1" s="415"/>
      <c r="Z1" s="415"/>
    </row>
    <row r="2" spans="1:40" ht="64.5" customHeight="1" thickBot="1" x14ac:dyDescent="0.25">
      <c r="A2" s="416"/>
      <c r="B2" s="417"/>
      <c r="C2" s="417"/>
      <c r="D2" s="417"/>
      <c r="E2" s="417"/>
      <c r="F2" s="417"/>
      <c r="G2" s="417"/>
      <c r="H2" s="417"/>
      <c r="I2" s="591" t="s">
        <v>433</v>
      </c>
      <c r="J2" s="653">
        <v>41760</v>
      </c>
      <c r="K2" s="653"/>
      <c r="L2" s="314"/>
      <c r="M2" s="310"/>
      <c r="N2" s="310"/>
      <c r="O2" s="310"/>
      <c r="P2" s="310"/>
      <c r="Q2" s="310"/>
      <c r="R2" s="419"/>
      <c r="Z2" s="419"/>
    </row>
    <row r="3" spans="1:40" ht="61.5" customHeight="1" x14ac:dyDescent="0.2">
      <c r="A3" s="643" t="s">
        <v>221</v>
      </c>
      <c r="B3" s="644"/>
      <c r="C3" s="644"/>
      <c r="D3" s="644"/>
      <c r="E3" s="644"/>
      <c r="F3" s="644"/>
      <c r="G3" s="644"/>
      <c r="H3" s="644"/>
      <c r="I3" s="645"/>
      <c r="J3" s="647" t="s">
        <v>251</v>
      </c>
      <c r="K3" s="649" t="s">
        <v>276</v>
      </c>
      <c r="L3" s="644"/>
      <c r="M3" s="644"/>
      <c r="N3" s="645"/>
      <c r="O3" s="637" t="s">
        <v>434</v>
      </c>
      <c r="P3" s="321" t="s">
        <v>449</v>
      </c>
      <c r="Q3" s="639" t="s">
        <v>435</v>
      </c>
      <c r="R3" s="323" t="s">
        <v>437</v>
      </c>
      <c r="Z3" s="323" t="s">
        <v>437</v>
      </c>
    </row>
    <row r="4" spans="1:40" ht="54" x14ac:dyDescent="0.2">
      <c r="A4" s="646"/>
      <c r="B4" s="626"/>
      <c r="C4" s="626"/>
      <c r="D4" s="626"/>
      <c r="E4" s="626"/>
      <c r="F4" s="626"/>
      <c r="G4" s="626"/>
      <c r="H4" s="626"/>
      <c r="I4" s="627"/>
      <c r="J4" s="648"/>
      <c r="K4" s="322" t="s">
        <v>252</v>
      </c>
      <c r="L4" s="327" t="s">
        <v>253</v>
      </c>
      <c r="M4" s="444" t="s">
        <v>455</v>
      </c>
      <c r="N4" s="322" t="s">
        <v>254</v>
      </c>
      <c r="O4" s="638"/>
      <c r="P4" s="208"/>
      <c r="Q4" s="640"/>
      <c r="R4" s="324" t="s">
        <v>438</v>
      </c>
      <c r="T4" s="198">
        <v>58</v>
      </c>
      <c r="Z4" s="324" t="s">
        <v>438</v>
      </c>
      <c r="AA4" s="650" t="s">
        <v>454</v>
      </c>
      <c r="AB4" s="650" t="s">
        <v>451</v>
      </c>
      <c r="AC4" s="651" t="s">
        <v>452</v>
      </c>
      <c r="AD4" s="650" t="s">
        <v>453</v>
      </c>
    </row>
    <row r="5" spans="1:40" s="219" customFormat="1" ht="58.5" customHeight="1" x14ac:dyDescent="0.2">
      <c r="A5" s="211"/>
      <c r="B5" s="212"/>
      <c r="C5" s="212"/>
      <c r="D5" s="212"/>
      <c r="E5" s="212"/>
      <c r="F5" s="212"/>
      <c r="G5" s="212"/>
      <c r="H5" s="212"/>
      <c r="I5" s="212" t="s">
        <v>220</v>
      </c>
      <c r="J5" s="213"/>
      <c r="K5" s="431"/>
      <c r="L5" s="315"/>
      <c r="M5" s="457">
        <v>0.34366000000000002</v>
      </c>
      <c r="N5" s="588"/>
      <c r="O5" s="589"/>
      <c r="P5" s="589"/>
      <c r="Q5" s="590">
        <v>0.99999999999999989</v>
      </c>
      <c r="R5" s="592">
        <f>R6*Q6+R34*Q34</f>
        <v>0.34859007915789542</v>
      </c>
      <c r="T5" s="220">
        <v>2.6</v>
      </c>
      <c r="Y5" s="199"/>
      <c r="Z5" s="325">
        <v>0.33355794445389592</v>
      </c>
      <c r="AA5" s="650">
        <v>0.27469975346582903</v>
      </c>
      <c r="AB5" s="650"/>
      <c r="AC5" s="651"/>
      <c r="AD5" s="650"/>
      <c r="AE5" s="426" t="s">
        <v>476</v>
      </c>
      <c r="AF5" s="426" t="s">
        <v>477</v>
      </c>
      <c r="AG5" s="426" t="s">
        <v>478</v>
      </c>
      <c r="AH5" s="426"/>
      <c r="AI5" s="426"/>
      <c r="AJ5" s="426"/>
      <c r="AK5" s="426"/>
      <c r="AL5" s="426"/>
      <c r="AM5" s="426"/>
      <c r="AN5" s="426"/>
    </row>
    <row r="6" spans="1:40" s="225" customFormat="1" ht="68.25" customHeight="1" outlineLevel="1" x14ac:dyDescent="0.2">
      <c r="A6" s="221"/>
      <c r="B6" s="222"/>
      <c r="C6" s="222"/>
      <c r="D6" s="222"/>
      <c r="E6" s="222"/>
      <c r="F6" s="222"/>
      <c r="G6" s="222"/>
      <c r="H6" s="222"/>
      <c r="I6" s="399" t="s">
        <v>0</v>
      </c>
      <c r="J6" s="581" t="s">
        <v>442</v>
      </c>
      <c r="K6" s="582">
        <f>Supervisor!K6</f>
        <v>0</v>
      </c>
      <c r="L6" s="583">
        <f>Supervisor!L6</f>
        <v>0</v>
      </c>
      <c r="M6" s="584">
        <f>(M7*Q7+M11*Q11+M15*Q15+M19*Q19+M23*Q23+M27*Q27+M30*Q30)/Q6</f>
        <v>0.90004306568953474</v>
      </c>
      <c r="N6" s="582">
        <f>Supervisor!M6</f>
        <v>0</v>
      </c>
      <c r="O6" s="585">
        <f>Supervisor!N6</f>
        <v>0</v>
      </c>
      <c r="P6" s="585">
        <f>K6-O6</f>
        <v>0</v>
      </c>
      <c r="Q6" s="586">
        <v>0.15</v>
      </c>
      <c r="R6" s="587">
        <f>(R7*Q7+R11*Q11+R15*Q15+R19*Q19+R23*Q23+R27*Q27+R30*Q30)/Q6</f>
        <v>0.93476869494441561</v>
      </c>
      <c r="T6" s="226">
        <v>6826</v>
      </c>
      <c r="V6" s="284">
        <f>+R6*Q6</f>
        <v>0.14021530424166234</v>
      </c>
      <c r="Y6" s="199"/>
      <c r="Z6" s="423">
        <v>0.90004306568953474</v>
      </c>
      <c r="AA6" s="428">
        <v>0.76072610679777719</v>
      </c>
      <c r="AB6" s="428">
        <v>0.76072610679777719</v>
      </c>
      <c r="AC6" s="430">
        <v>0.76072610679777719</v>
      </c>
      <c r="AD6" s="428">
        <f>AB6-AC6</f>
        <v>0</v>
      </c>
      <c r="AE6" s="446">
        <v>58655</v>
      </c>
      <c r="AF6" s="446">
        <v>22531</v>
      </c>
      <c r="AG6" s="446">
        <f>O217+O224+O248+O831+O868+O1029</f>
        <v>15546.375</v>
      </c>
      <c r="AH6" s="427"/>
      <c r="AI6" s="427"/>
      <c r="AJ6" s="427"/>
      <c r="AK6" s="427"/>
      <c r="AL6" s="427"/>
      <c r="AM6" s="427"/>
      <c r="AN6" s="427"/>
    </row>
    <row r="7" spans="1:40" s="225" customFormat="1" ht="51" customHeight="1" outlineLevel="2" collapsed="1" x14ac:dyDescent="0.2">
      <c r="A7" s="221"/>
      <c r="B7" s="227"/>
      <c r="C7" s="641"/>
      <c r="D7" s="641"/>
      <c r="E7" s="641"/>
      <c r="F7" s="641"/>
      <c r="G7" s="641"/>
      <c r="H7" s="641"/>
      <c r="I7" s="400" t="s">
        <v>1</v>
      </c>
      <c r="J7" s="578" t="s">
        <v>442</v>
      </c>
      <c r="K7" s="579">
        <f>Supervisor!K7</f>
        <v>0</v>
      </c>
      <c r="L7" s="558">
        <f>Supervisor!L7</f>
        <v>0</v>
      </c>
      <c r="M7" s="559">
        <f>SUMPRODUCT(M8:M10,Q8:Q10)</f>
        <v>0</v>
      </c>
      <c r="N7" s="560">
        <f>Supervisor!M7</f>
        <v>0</v>
      </c>
      <c r="O7" s="561">
        <f>Supervisor!N7</f>
        <v>0</v>
      </c>
      <c r="P7" s="561">
        <f t="shared" ref="P7:P70" si="0">K7-O7</f>
        <v>0</v>
      </c>
      <c r="Q7" s="580">
        <v>1.9873909054733555E-3</v>
      </c>
      <c r="R7" s="563">
        <f>SUMPRODUCT(R8:R10,Q8:Q10)/Q7</f>
        <v>0</v>
      </c>
      <c r="T7" s="226">
        <v>29</v>
      </c>
      <c r="Y7" s="199"/>
      <c r="Z7" s="326">
        <v>0</v>
      </c>
      <c r="AA7" s="428">
        <v>0</v>
      </c>
      <c r="AB7" s="428">
        <v>0</v>
      </c>
      <c r="AC7" s="430">
        <v>0</v>
      </c>
      <c r="AD7" s="428">
        <f t="shared" ref="AD7:AD70" si="1">AB7-AC7</f>
        <v>0</v>
      </c>
      <c r="AE7" s="427"/>
      <c r="AF7" s="427"/>
      <c r="AG7" s="427"/>
      <c r="AH7" s="427"/>
      <c r="AI7" s="427"/>
      <c r="AJ7" s="427"/>
      <c r="AK7" s="427"/>
      <c r="AL7" s="427"/>
      <c r="AM7" s="427"/>
      <c r="AN7" s="427"/>
    </row>
    <row r="8" spans="1:40" s="225" customFormat="1" ht="51" hidden="1" customHeight="1" outlineLevel="7" x14ac:dyDescent="0.2">
      <c r="A8" s="221"/>
      <c r="B8" s="227"/>
      <c r="C8" s="642"/>
      <c r="D8" s="642"/>
      <c r="E8" s="642"/>
      <c r="F8" s="642"/>
      <c r="G8" s="642"/>
      <c r="H8" s="642"/>
      <c r="I8" s="401" t="s">
        <v>392</v>
      </c>
      <c r="J8" s="564" t="s">
        <v>259</v>
      </c>
      <c r="K8" s="565">
        <f>Supervisor!K8</f>
        <v>200</v>
      </c>
      <c r="L8" s="566">
        <f>Supervisor!L8</f>
        <v>0</v>
      </c>
      <c r="M8" s="567">
        <f>L8/K8</f>
        <v>0</v>
      </c>
      <c r="N8" s="565">
        <f>Supervisor!M8</f>
        <v>0</v>
      </c>
      <c r="O8" s="568">
        <f>Supervisor!N8</f>
        <v>0</v>
      </c>
      <c r="P8" s="568">
        <f t="shared" si="0"/>
        <v>200</v>
      </c>
      <c r="Q8" s="569">
        <v>4.9684772636833887E-4</v>
      </c>
      <c r="R8" s="570">
        <f>O8/K8</f>
        <v>0</v>
      </c>
      <c r="T8" s="226">
        <v>35</v>
      </c>
      <c r="Y8" s="199"/>
      <c r="Z8" s="45">
        <v>0</v>
      </c>
      <c r="AA8" s="428">
        <v>0</v>
      </c>
      <c r="AB8" s="428">
        <v>0</v>
      </c>
      <c r="AC8" s="430">
        <v>0</v>
      </c>
      <c r="AD8" s="428">
        <f t="shared" si="1"/>
        <v>0</v>
      </c>
      <c r="AE8" s="427"/>
      <c r="AF8" s="427"/>
      <c r="AG8" s="427"/>
      <c r="AH8" s="427"/>
      <c r="AI8" s="427"/>
      <c r="AJ8" s="427"/>
      <c r="AK8" s="427"/>
      <c r="AL8" s="427"/>
      <c r="AM8" s="427"/>
      <c r="AN8" s="427"/>
    </row>
    <row r="9" spans="1:40" s="225" customFormat="1" ht="51" hidden="1" customHeight="1" outlineLevel="7" x14ac:dyDescent="0.2">
      <c r="A9" s="221"/>
      <c r="B9" s="227"/>
      <c r="C9" s="642"/>
      <c r="D9" s="642"/>
      <c r="E9" s="642"/>
      <c r="F9" s="642"/>
      <c r="G9" s="642"/>
      <c r="H9" s="642"/>
      <c r="I9" s="401" t="s">
        <v>393</v>
      </c>
      <c r="J9" s="564" t="s">
        <v>259</v>
      </c>
      <c r="K9" s="565">
        <f>Supervisor!K9</f>
        <v>200</v>
      </c>
      <c r="L9" s="566">
        <f>Supervisor!L9</f>
        <v>0</v>
      </c>
      <c r="M9" s="567">
        <f t="shared" ref="M9:M33" si="2">L9/K9</f>
        <v>0</v>
      </c>
      <c r="N9" s="564">
        <f>Supervisor!M9</f>
        <v>0</v>
      </c>
      <c r="O9" s="568">
        <f>Supervisor!N9</f>
        <v>0</v>
      </c>
      <c r="P9" s="568">
        <f t="shared" si="0"/>
        <v>200</v>
      </c>
      <c r="Q9" s="569">
        <v>1.1924345432840133E-3</v>
      </c>
      <c r="R9" s="570">
        <f>O9/K9</f>
        <v>0</v>
      </c>
      <c r="T9" s="226">
        <v>2275</v>
      </c>
      <c r="Y9" s="199"/>
      <c r="Z9" s="45">
        <v>0</v>
      </c>
      <c r="AA9" s="428">
        <v>0</v>
      </c>
      <c r="AB9" s="428">
        <v>0</v>
      </c>
      <c r="AC9" s="430">
        <v>0</v>
      </c>
      <c r="AD9" s="428">
        <f t="shared" si="1"/>
        <v>0</v>
      </c>
      <c r="AE9" s="427"/>
      <c r="AF9" s="427"/>
      <c r="AG9" s="427"/>
      <c r="AH9" s="427"/>
      <c r="AI9" s="427"/>
      <c r="AJ9" s="427"/>
      <c r="AK9" s="427"/>
      <c r="AL9" s="427"/>
      <c r="AM9" s="427"/>
      <c r="AN9" s="427"/>
    </row>
    <row r="10" spans="1:40" s="225" customFormat="1" ht="51" hidden="1" customHeight="1" outlineLevel="7" x14ac:dyDescent="0.2">
      <c r="A10" s="221"/>
      <c r="B10" s="227"/>
      <c r="C10" s="642"/>
      <c r="D10" s="642"/>
      <c r="E10" s="642"/>
      <c r="F10" s="642"/>
      <c r="G10" s="642"/>
      <c r="H10" s="642"/>
      <c r="I10" s="401" t="s">
        <v>394</v>
      </c>
      <c r="J10" s="564" t="s">
        <v>259</v>
      </c>
      <c r="K10" s="565">
        <f>Supervisor!K10</f>
        <v>200</v>
      </c>
      <c r="L10" s="566">
        <f>Supervisor!L10</f>
        <v>0</v>
      </c>
      <c r="M10" s="567">
        <f t="shared" si="2"/>
        <v>0</v>
      </c>
      <c r="N10" s="564">
        <f>Supervisor!M10</f>
        <v>0</v>
      </c>
      <c r="O10" s="568">
        <f>Supervisor!N10</f>
        <v>0</v>
      </c>
      <c r="P10" s="568">
        <f t="shared" si="0"/>
        <v>200</v>
      </c>
      <c r="Q10" s="569">
        <v>2.9810863582100332E-4</v>
      </c>
      <c r="R10" s="570">
        <f>O10/K10</f>
        <v>0</v>
      </c>
      <c r="T10" s="226">
        <v>103</v>
      </c>
      <c r="Y10" s="199"/>
      <c r="Z10" s="45">
        <v>0</v>
      </c>
      <c r="AA10" s="428">
        <v>0</v>
      </c>
      <c r="AB10" s="428">
        <v>0</v>
      </c>
      <c r="AC10" s="430">
        <v>0</v>
      </c>
      <c r="AD10" s="428">
        <f t="shared" si="1"/>
        <v>0</v>
      </c>
      <c r="AE10" s="427"/>
      <c r="AF10" s="427"/>
      <c r="AG10" s="427"/>
      <c r="AH10" s="427"/>
      <c r="AI10" s="427"/>
      <c r="AJ10" s="427"/>
      <c r="AK10" s="427"/>
      <c r="AL10" s="427"/>
      <c r="AM10" s="427"/>
      <c r="AN10" s="427"/>
    </row>
    <row r="11" spans="1:40" s="225" customFormat="1" ht="51" customHeight="1" outlineLevel="2" collapsed="1" x14ac:dyDescent="0.2">
      <c r="A11" s="221"/>
      <c r="B11" s="227"/>
      <c r="C11" s="642"/>
      <c r="D11" s="642"/>
      <c r="E11" s="642"/>
      <c r="F11" s="642"/>
      <c r="G11" s="642"/>
      <c r="H11" s="642"/>
      <c r="I11" s="402" t="s">
        <v>240</v>
      </c>
      <c r="J11" s="556" t="s">
        <v>442</v>
      </c>
      <c r="K11" s="557">
        <f>Supervisor!K11</f>
        <v>0</v>
      </c>
      <c r="L11" s="558">
        <f>Supervisor!L11</f>
        <v>0</v>
      </c>
      <c r="M11" s="559">
        <f>SUMPRODUCT(M12:M14,Q12:Q14)/Q11</f>
        <v>0.99999999999999989</v>
      </c>
      <c r="N11" s="560">
        <f>Supervisor!M11</f>
        <v>0</v>
      </c>
      <c r="O11" s="561">
        <f>Supervisor!N11</f>
        <v>0</v>
      </c>
      <c r="P11" s="561">
        <f t="shared" si="0"/>
        <v>0</v>
      </c>
      <c r="Q11" s="562">
        <v>4.3729872894337753E-2</v>
      </c>
      <c r="R11" s="563">
        <f>SUMPRODUCT(R12:R14,Q12:Q14)/Q11</f>
        <v>0.99999999999999989</v>
      </c>
      <c r="S11" s="225">
        <v>308693</v>
      </c>
      <c r="T11" s="226">
        <v>28</v>
      </c>
      <c r="Y11" s="199"/>
      <c r="Z11" s="326">
        <v>0.99999999999999989</v>
      </c>
      <c r="AA11" s="428">
        <v>0.99999999999999989</v>
      </c>
      <c r="AB11" s="428">
        <v>0.99999999999999989</v>
      </c>
      <c r="AC11" s="430">
        <v>0.99999999999999989</v>
      </c>
      <c r="AD11" s="428">
        <f t="shared" si="1"/>
        <v>0</v>
      </c>
      <c r="AE11" s="427"/>
      <c r="AF11" s="427"/>
      <c r="AG11" s="427"/>
      <c r="AH11" s="427"/>
      <c r="AI11" s="427"/>
      <c r="AJ11" s="427"/>
      <c r="AK11" s="427"/>
      <c r="AL11" s="427"/>
      <c r="AM11" s="427"/>
      <c r="AN11" s="427"/>
    </row>
    <row r="12" spans="1:40" s="225" customFormat="1" ht="51" hidden="1" customHeight="1" outlineLevel="7" x14ac:dyDescent="0.2">
      <c r="A12" s="221"/>
      <c r="B12" s="227"/>
      <c r="C12" s="642"/>
      <c r="D12" s="642"/>
      <c r="E12" s="642"/>
      <c r="F12" s="642"/>
      <c r="G12" s="642"/>
      <c r="H12" s="642"/>
      <c r="I12" s="401" t="s">
        <v>392</v>
      </c>
      <c r="J12" s="564" t="s">
        <v>256</v>
      </c>
      <c r="K12" s="565">
        <f>Supervisor!K12</f>
        <v>308693</v>
      </c>
      <c r="L12" s="566">
        <f>Supervisor!L12</f>
        <v>308693</v>
      </c>
      <c r="M12" s="567">
        <f t="shared" si="2"/>
        <v>1</v>
      </c>
      <c r="N12" s="564">
        <f>Supervisor!M12</f>
        <v>0</v>
      </c>
      <c r="O12" s="568">
        <f>Supervisor!N12</f>
        <v>308693</v>
      </c>
      <c r="P12" s="568">
        <f t="shared" si="0"/>
        <v>0</v>
      </c>
      <c r="Q12" s="569">
        <v>1.0932468223584438E-2</v>
      </c>
      <c r="R12" s="570">
        <f>O12/K12</f>
        <v>1</v>
      </c>
      <c r="T12" s="226">
        <v>100</v>
      </c>
      <c r="Y12" s="199"/>
      <c r="Z12" s="45">
        <v>1</v>
      </c>
      <c r="AA12" s="428">
        <v>1</v>
      </c>
      <c r="AB12" s="428">
        <v>1</v>
      </c>
      <c r="AC12" s="430">
        <v>1</v>
      </c>
      <c r="AD12" s="428">
        <f t="shared" si="1"/>
        <v>0</v>
      </c>
      <c r="AE12" s="427"/>
      <c r="AF12" s="427"/>
      <c r="AG12" s="427"/>
      <c r="AH12" s="427"/>
      <c r="AI12" s="427"/>
      <c r="AJ12" s="427"/>
      <c r="AK12" s="427"/>
      <c r="AL12" s="427"/>
      <c r="AM12" s="427"/>
      <c r="AN12" s="427"/>
    </row>
    <row r="13" spans="1:40" s="225" customFormat="1" ht="51" hidden="1" customHeight="1" outlineLevel="7" x14ac:dyDescent="0.2">
      <c r="A13" s="221"/>
      <c r="B13" s="227"/>
      <c r="C13" s="642"/>
      <c r="D13" s="642"/>
      <c r="E13" s="642"/>
      <c r="F13" s="642"/>
      <c r="G13" s="642"/>
      <c r="H13" s="642"/>
      <c r="I13" s="401" t="s">
        <v>393</v>
      </c>
      <c r="J13" s="564" t="s">
        <v>256</v>
      </c>
      <c r="K13" s="565">
        <f>Supervisor!K13</f>
        <v>308693</v>
      </c>
      <c r="L13" s="566">
        <f>Supervisor!L13</f>
        <v>308693</v>
      </c>
      <c r="M13" s="567">
        <f t="shared" si="2"/>
        <v>1</v>
      </c>
      <c r="N13" s="564">
        <f>Supervisor!M13</f>
        <v>0</v>
      </c>
      <c r="O13" s="568">
        <f>Supervisor!N13</f>
        <v>308693</v>
      </c>
      <c r="P13" s="568">
        <f t="shared" si="0"/>
        <v>0</v>
      </c>
      <c r="Q13" s="569">
        <v>2.623792373660265E-2</v>
      </c>
      <c r="R13" s="570">
        <f>O13/K13</f>
        <v>1</v>
      </c>
      <c r="T13" s="226">
        <v>150</v>
      </c>
      <c r="Y13" s="199"/>
      <c r="Z13" s="45">
        <v>1</v>
      </c>
      <c r="AA13" s="428">
        <v>1</v>
      </c>
      <c r="AB13" s="428">
        <v>1</v>
      </c>
      <c r="AC13" s="430">
        <v>1</v>
      </c>
      <c r="AD13" s="428">
        <f t="shared" si="1"/>
        <v>0</v>
      </c>
      <c r="AE13" s="427"/>
      <c r="AF13" s="427"/>
      <c r="AG13" s="427"/>
      <c r="AH13" s="427"/>
      <c r="AI13" s="427"/>
      <c r="AJ13" s="427"/>
      <c r="AK13" s="427"/>
      <c r="AL13" s="427"/>
      <c r="AM13" s="427"/>
      <c r="AN13" s="427"/>
    </row>
    <row r="14" spans="1:40" s="225" customFormat="1" ht="51" hidden="1" customHeight="1" outlineLevel="7" x14ac:dyDescent="0.2">
      <c r="A14" s="221"/>
      <c r="B14" s="227"/>
      <c r="C14" s="642"/>
      <c r="D14" s="642"/>
      <c r="E14" s="642"/>
      <c r="F14" s="642"/>
      <c r="G14" s="642"/>
      <c r="H14" s="642"/>
      <c r="I14" s="401" t="s">
        <v>394</v>
      </c>
      <c r="J14" s="564" t="s">
        <v>256</v>
      </c>
      <c r="K14" s="565">
        <f>Supervisor!K14</f>
        <v>308693</v>
      </c>
      <c r="L14" s="566">
        <f>Supervisor!L14</f>
        <v>308693</v>
      </c>
      <c r="M14" s="567">
        <f t="shared" si="2"/>
        <v>1</v>
      </c>
      <c r="N14" s="564">
        <f>Supervisor!M14</f>
        <v>0</v>
      </c>
      <c r="O14" s="568">
        <f>Supervisor!N14</f>
        <v>308693</v>
      </c>
      <c r="P14" s="568">
        <f t="shared" si="0"/>
        <v>0</v>
      </c>
      <c r="Q14" s="569">
        <v>6.5594809341506626E-3</v>
      </c>
      <c r="R14" s="570">
        <f>O14/K14</f>
        <v>1</v>
      </c>
      <c r="T14" s="226">
        <v>1000</v>
      </c>
      <c r="Y14" s="199"/>
      <c r="Z14" s="45">
        <v>1</v>
      </c>
      <c r="AA14" s="428">
        <v>1</v>
      </c>
      <c r="AB14" s="428">
        <v>1</v>
      </c>
      <c r="AC14" s="430">
        <v>1</v>
      </c>
      <c r="AD14" s="428">
        <f t="shared" si="1"/>
        <v>0</v>
      </c>
      <c r="AE14" s="427"/>
      <c r="AF14" s="453"/>
      <c r="AG14" s="427"/>
      <c r="AH14" s="427"/>
      <c r="AI14" s="427"/>
      <c r="AJ14" s="427"/>
      <c r="AK14" s="427"/>
      <c r="AL14" s="427"/>
      <c r="AM14" s="427"/>
      <c r="AN14" s="427"/>
    </row>
    <row r="15" spans="1:40" s="225" customFormat="1" ht="51" customHeight="1" outlineLevel="2" collapsed="1" x14ac:dyDescent="0.2">
      <c r="A15" s="221"/>
      <c r="B15" s="227"/>
      <c r="C15" s="642"/>
      <c r="D15" s="642"/>
      <c r="E15" s="642"/>
      <c r="F15" s="642"/>
      <c r="G15" s="642"/>
      <c r="H15" s="642"/>
      <c r="I15" s="402" t="s">
        <v>2</v>
      </c>
      <c r="J15" s="556" t="s">
        <v>442</v>
      </c>
      <c r="K15" s="557">
        <f>Supervisor!K15</f>
        <v>0</v>
      </c>
      <c r="L15" s="558">
        <f>Supervisor!L15</f>
        <v>0</v>
      </c>
      <c r="M15" s="559">
        <f>SUMPRODUCT(M16:M18,Q16:Q18)/Q15</f>
        <v>0.99999999999999978</v>
      </c>
      <c r="N15" s="560">
        <f>Supervisor!M15</f>
        <v>0</v>
      </c>
      <c r="O15" s="561">
        <f>Supervisor!N15</f>
        <v>0</v>
      </c>
      <c r="P15" s="561">
        <f t="shared" si="0"/>
        <v>0</v>
      </c>
      <c r="Q15" s="562">
        <v>9.3397089419581681E-3</v>
      </c>
      <c r="R15" s="563">
        <f>SUMPRODUCT(R16:R18,Q16:Q18)/Q15</f>
        <v>0.99999999999999978</v>
      </c>
      <c r="T15" s="226">
        <v>100</v>
      </c>
      <c r="Y15" s="199"/>
      <c r="Z15" s="326">
        <v>0.99999999999999978</v>
      </c>
      <c r="AA15" s="428">
        <v>0.84999999999999987</v>
      </c>
      <c r="AB15" s="428">
        <v>0.84999999999999987</v>
      </c>
      <c r="AC15" s="430">
        <v>0.84999999999999987</v>
      </c>
      <c r="AD15" s="428">
        <f t="shared" si="1"/>
        <v>0</v>
      </c>
      <c r="AE15" s="427"/>
      <c r="AF15" s="427"/>
      <c r="AG15" s="427"/>
      <c r="AH15" s="427"/>
      <c r="AI15" s="427"/>
      <c r="AJ15" s="427"/>
      <c r="AK15" s="427"/>
      <c r="AL15" s="427"/>
      <c r="AM15" s="427"/>
      <c r="AN15" s="427"/>
    </row>
    <row r="16" spans="1:40" s="225" customFormat="1" ht="51" hidden="1" customHeight="1" outlineLevel="7" x14ac:dyDescent="0.2">
      <c r="A16" s="221"/>
      <c r="B16" s="227"/>
      <c r="C16" s="642"/>
      <c r="D16" s="642"/>
      <c r="E16" s="642"/>
      <c r="F16" s="642"/>
      <c r="G16" s="642"/>
      <c r="H16" s="642"/>
      <c r="I16" s="401" t="s">
        <v>392</v>
      </c>
      <c r="J16" s="564" t="s">
        <v>256</v>
      </c>
      <c r="K16" s="565">
        <f>Supervisor!K16</f>
        <v>80000</v>
      </c>
      <c r="L16" s="566">
        <f>Supervisor!L16</f>
        <v>80000</v>
      </c>
      <c r="M16" s="567">
        <f t="shared" si="2"/>
        <v>1</v>
      </c>
      <c r="N16" s="564">
        <f>Supervisor!M16</f>
        <v>0</v>
      </c>
      <c r="O16" s="568">
        <f>Supervisor!N16</f>
        <v>80000</v>
      </c>
      <c r="P16" s="568">
        <f t="shared" si="0"/>
        <v>0</v>
      </c>
      <c r="Q16" s="569">
        <v>2.334927235489542E-3</v>
      </c>
      <c r="R16" s="570">
        <f>O16/K16</f>
        <v>1</v>
      </c>
      <c r="T16" s="226"/>
      <c r="Y16" s="199"/>
      <c r="Z16" s="45">
        <v>1</v>
      </c>
      <c r="AA16" s="428">
        <v>1</v>
      </c>
      <c r="AB16" s="428">
        <v>1</v>
      </c>
      <c r="AC16" s="430">
        <v>1</v>
      </c>
      <c r="AD16" s="428">
        <f t="shared" si="1"/>
        <v>0</v>
      </c>
      <c r="AE16" s="427"/>
      <c r="AF16" s="427"/>
      <c r="AG16" s="427"/>
      <c r="AH16" s="427"/>
      <c r="AI16" s="427"/>
      <c r="AJ16" s="427"/>
      <c r="AK16" s="427"/>
      <c r="AL16" s="427"/>
      <c r="AM16" s="427"/>
      <c r="AN16" s="427"/>
    </row>
    <row r="17" spans="1:40" s="225" customFormat="1" ht="51" hidden="1" customHeight="1" outlineLevel="7" x14ac:dyDescent="0.2">
      <c r="A17" s="221"/>
      <c r="B17" s="227"/>
      <c r="C17" s="642"/>
      <c r="D17" s="642"/>
      <c r="E17" s="642"/>
      <c r="F17" s="642"/>
      <c r="G17" s="642"/>
      <c r="H17" s="642"/>
      <c r="I17" s="401" t="s">
        <v>393</v>
      </c>
      <c r="J17" s="564" t="s">
        <v>256</v>
      </c>
      <c r="K17" s="565">
        <f>Supervisor!K17</f>
        <v>80000</v>
      </c>
      <c r="L17" s="566">
        <f>Supervisor!L17</f>
        <v>80000</v>
      </c>
      <c r="M17" s="567">
        <f>L17/K17</f>
        <v>1</v>
      </c>
      <c r="N17" s="564">
        <f>Supervisor!M17</f>
        <v>0</v>
      </c>
      <c r="O17" s="568">
        <f>Supervisor!N17</f>
        <v>80000</v>
      </c>
      <c r="P17" s="568">
        <f t="shared" si="0"/>
        <v>0</v>
      </c>
      <c r="Q17" s="569">
        <v>5.6038253651749005E-3</v>
      </c>
      <c r="R17" s="570">
        <f>O17/K17</f>
        <v>1</v>
      </c>
      <c r="T17" s="226"/>
      <c r="Y17" s="199"/>
      <c r="Z17" s="45">
        <v>1</v>
      </c>
      <c r="AA17" s="428">
        <v>1</v>
      </c>
      <c r="AB17" s="428">
        <v>1</v>
      </c>
      <c r="AC17" s="430">
        <v>1</v>
      </c>
      <c r="AD17" s="428">
        <f t="shared" si="1"/>
        <v>0</v>
      </c>
      <c r="AE17" s="427"/>
      <c r="AF17" s="427"/>
      <c r="AG17" s="427"/>
      <c r="AH17" s="427"/>
      <c r="AI17" s="427"/>
      <c r="AJ17" s="427"/>
      <c r="AK17" s="427"/>
      <c r="AL17" s="427"/>
      <c r="AM17" s="427"/>
      <c r="AN17" s="427"/>
    </row>
    <row r="18" spans="1:40" s="225" customFormat="1" ht="51" hidden="1" customHeight="1" outlineLevel="7" x14ac:dyDescent="0.2">
      <c r="A18" s="221"/>
      <c r="B18" s="227"/>
      <c r="C18" s="642"/>
      <c r="D18" s="642"/>
      <c r="E18" s="642"/>
      <c r="F18" s="642"/>
      <c r="G18" s="642"/>
      <c r="H18" s="642"/>
      <c r="I18" s="401" t="s">
        <v>394</v>
      </c>
      <c r="J18" s="564" t="s">
        <v>256</v>
      </c>
      <c r="K18" s="565">
        <f>Supervisor!K18</f>
        <v>80000</v>
      </c>
      <c r="L18" s="566">
        <f>Supervisor!L18</f>
        <v>80000</v>
      </c>
      <c r="M18" s="567">
        <f t="shared" si="2"/>
        <v>1</v>
      </c>
      <c r="N18" s="564">
        <f>Supervisor!M18</f>
        <v>0</v>
      </c>
      <c r="O18" s="568">
        <f>Supervisor!N18</f>
        <v>80000</v>
      </c>
      <c r="P18" s="568">
        <f t="shared" si="0"/>
        <v>0</v>
      </c>
      <c r="Q18" s="569">
        <v>1.4009563412937251E-3</v>
      </c>
      <c r="R18" s="570">
        <f>O18/K18</f>
        <v>1</v>
      </c>
      <c r="T18" s="226"/>
      <c r="Y18" s="199"/>
      <c r="Z18" s="45">
        <v>1</v>
      </c>
      <c r="AA18" s="428">
        <v>0</v>
      </c>
      <c r="AB18" s="428">
        <v>0</v>
      </c>
      <c r="AC18" s="430">
        <v>0</v>
      </c>
      <c r="AD18" s="428">
        <f t="shared" si="1"/>
        <v>0</v>
      </c>
      <c r="AE18" s="427"/>
      <c r="AF18" s="427"/>
      <c r="AG18" s="427"/>
      <c r="AH18" s="427"/>
      <c r="AI18" s="427"/>
      <c r="AJ18" s="427"/>
      <c r="AK18" s="427"/>
      <c r="AL18" s="427"/>
      <c r="AM18" s="427"/>
      <c r="AN18" s="427"/>
    </row>
    <row r="19" spans="1:40" s="225" customFormat="1" ht="51" customHeight="1" outlineLevel="2" collapsed="1" x14ac:dyDescent="0.2">
      <c r="A19" s="221"/>
      <c r="B19" s="227"/>
      <c r="C19" s="642"/>
      <c r="D19" s="642"/>
      <c r="E19" s="642"/>
      <c r="F19" s="642"/>
      <c r="G19" s="642"/>
      <c r="H19" s="642"/>
      <c r="I19" s="402" t="s">
        <v>3</v>
      </c>
      <c r="J19" s="548" t="s">
        <v>442</v>
      </c>
      <c r="K19" s="549">
        <f>Supervisor!K19</f>
        <v>0</v>
      </c>
      <c r="L19" s="550">
        <f>Supervisor!L19</f>
        <v>0</v>
      </c>
      <c r="M19" s="551">
        <f>SUMPRODUCT(M20:M22,Q20:Q22)/Q19</f>
        <v>0</v>
      </c>
      <c r="N19" s="552">
        <f>Supervisor!M19</f>
        <v>0</v>
      </c>
      <c r="O19" s="553">
        <f>Supervisor!N19</f>
        <v>0</v>
      </c>
      <c r="P19" s="553">
        <f t="shared" si="0"/>
        <v>0</v>
      </c>
      <c r="Q19" s="554">
        <v>7.7973048528643058E-3</v>
      </c>
      <c r="R19" s="555">
        <f>SUMPRODUCT(R20:R22,Q20:Q22)/Q19</f>
        <v>0</v>
      </c>
      <c r="T19" s="226">
        <f>S19-O19</f>
        <v>0</v>
      </c>
      <c r="Y19" s="199"/>
      <c r="Z19" s="326">
        <v>0</v>
      </c>
      <c r="AA19" s="428">
        <v>0</v>
      </c>
      <c r="AB19" s="428">
        <v>0</v>
      </c>
      <c r="AC19" s="430">
        <v>0</v>
      </c>
      <c r="AD19" s="428">
        <f t="shared" si="1"/>
        <v>0</v>
      </c>
      <c r="AE19" s="427"/>
      <c r="AF19" s="427"/>
      <c r="AG19" s="427"/>
      <c r="AH19" s="427"/>
      <c r="AI19" s="427"/>
      <c r="AJ19" s="427"/>
      <c r="AK19" s="427"/>
      <c r="AL19" s="427"/>
      <c r="AM19" s="427"/>
      <c r="AN19" s="427"/>
    </row>
    <row r="20" spans="1:40" s="225" customFormat="1" ht="51" hidden="1" customHeight="1" outlineLevel="7" x14ac:dyDescent="0.2">
      <c r="A20" s="221"/>
      <c r="B20" s="227"/>
      <c r="C20" s="642"/>
      <c r="D20" s="642"/>
      <c r="E20" s="642"/>
      <c r="F20" s="642"/>
      <c r="G20" s="642"/>
      <c r="H20" s="642"/>
      <c r="I20" s="401" t="s">
        <v>392</v>
      </c>
      <c r="J20" s="353" t="s">
        <v>259</v>
      </c>
      <c r="K20" s="349">
        <f>Supervisor!K20</f>
        <v>5862</v>
      </c>
      <c r="L20" s="347">
        <f>Supervisor!L20</f>
        <v>0</v>
      </c>
      <c r="M20" s="348">
        <f t="shared" si="2"/>
        <v>0</v>
      </c>
      <c r="N20" s="353">
        <f>Supervisor!M20</f>
        <v>0</v>
      </c>
      <c r="O20" s="350">
        <f>Supervisor!N20</f>
        <v>0</v>
      </c>
      <c r="P20" s="350">
        <f t="shared" si="0"/>
        <v>5862</v>
      </c>
      <c r="Q20" s="443">
        <v>1.9493262132160764E-3</v>
      </c>
      <c r="R20" s="352">
        <f>O20/K20</f>
        <v>0</v>
      </c>
      <c r="T20" s="226"/>
      <c r="Y20" s="199"/>
      <c r="Z20" s="45">
        <v>0</v>
      </c>
      <c r="AA20" s="428">
        <v>0</v>
      </c>
      <c r="AB20" s="428">
        <v>0</v>
      </c>
      <c r="AC20" s="430">
        <v>0</v>
      </c>
      <c r="AD20" s="428">
        <f t="shared" si="1"/>
        <v>0</v>
      </c>
      <c r="AE20" s="427"/>
      <c r="AF20" s="427"/>
      <c r="AG20" s="427"/>
      <c r="AH20" s="427"/>
      <c r="AI20" s="427"/>
      <c r="AJ20" s="427"/>
      <c r="AK20" s="427"/>
      <c r="AL20" s="427"/>
      <c r="AM20" s="427"/>
      <c r="AN20" s="427"/>
    </row>
    <row r="21" spans="1:40" s="225" customFormat="1" ht="51" hidden="1" customHeight="1" outlineLevel="7" x14ac:dyDescent="0.2">
      <c r="A21" s="221"/>
      <c r="B21" s="227"/>
      <c r="C21" s="642"/>
      <c r="D21" s="642"/>
      <c r="E21" s="642"/>
      <c r="F21" s="642"/>
      <c r="G21" s="642"/>
      <c r="H21" s="642"/>
      <c r="I21" s="401" t="s">
        <v>393</v>
      </c>
      <c r="J21" s="353" t="s">
        <v>259</v>
      </c>
      <c r="K21" s="349">
        <f>Supervisor!K21</f>
        <v>5862</v>
      </c>
      <c r="L21" s="347">
        <f>Supervisor!L21</f>
        <v>0</v>
      </c>
      <c r="M21" s="348">
        <f t="shared" si="2"/>
        <v>0</v>
      </c>
      <c r="N21" s="353">
        <f>Supervisor!M21</f>
        <v>0</v>
      </c>
      <c r="O21" s="350">
        <f>Supervisor!N21</f>
        <v>0</v>
      </c>
      <c r="P21" s="350">
        <f t="shared" si="0"/>
        <v>5862</v>
      </c>
      <c r="Q21" s="443">
        <v>4.6783829117185835E-3</v>
      </c>
      <c r="R21" s="352">
        <f>O21/K21</f>
        <v>0</v>
      </c>
      <c r="T21" s="226"/>
      <c r="Y21" s="199"/>
      <c r="Z21" s="45">
        <v>0</v>
      </c>
      <c r="AA21" s="428">
        <v>0</v>
      </c>
      <c r="AB21" s="428">
        <v>0</v>
      </c>
      <c r="AC21" s="430">
        <v>0</v>
      </c>
      <c r="AD21" s="428">
        <f t="shared" si="1"/>
        <v>0</v>
      </c>
      <c r="AE21" s="427"/>
      <c r="AF21" s="427"/>
      <c r="AG21" s="427"/>
      <c r="AH21" s="427"/>
      <c r="AI21" s="427"/>
      <c r="AJ21" s="427"/>
      <c r="AK21" s="427"/>
      <c r="AL21" s="427"/>
      <c r="AM21" s="427"/>
      <c r="AN21" s="427"/>
    </row>
    <row r="22" spans="1:40" s="225" customFormat="1" ht="51" hidden="1" customHeight="1" outlineLevel="7" x14ac:dyDescent="0.2">
      <c r="A22" s="221"/>
      <c r="B22" s="227"/>
      <c r="C22" s="642"/>
      <c r="D22" s="642"/>
      <c r="E22" s="642"/>
      <c r="F22" s="642"/>
      <c r="G22" s="642"/>
      <c r="H22" s="642"/>
      <c r="I22" s="401" t="s">
        <v>394</v>
      </c>
      <c r="J22" s="353" t="s">
        <v>259</v>
      </c>
      <c r="K22" s="349">
        <f>Supervisor!K22</f>
        <v>5862</v>
      </c>
      <c r="L22" s="347">
        <f>Supervisor!L22</f>
        <v>0</v>
      </c>
      <c r="M22" s="348">
        <f t="shared" si="2"/>
        <v>0</v>
      </c>
      <c r="N22" s="353">
        <f>Supervisor!M22</f>
        <v>0</v>
      </c>
      <c r="O22" s="350">
        <f>Supervisor!N22</f>
        <v>0</v>
      </c>
      <c r="P22" s="350">
        <f t="shared" si="0"/>
        <v>5862</v>
      </c>
      <c r="Q22" s="443">
        <v>1.1695957279296459E-3</v>
      </c>
      <c r="R22" s="352">
        <f>O22/K22</f>
        <v>0</v>
      </c>
      <c r="T22" s="226"/>
      <c r="Y22" s="199"/>
      <c r="Z22" s="45">
        <v>0</v>
      </c>
      <c r="AA22" s="428">
        <v>0</v>
      </c>
      <c r="AB22" s="428">
        <v>0</v>
      </c>
      <c r="AC22" s="430">
        <v>0</v>
      </c>
      <c r="AD22" s="428">
        <f t="shared" si="1"/>
        <v>0</v>
      </c>
      <c r="AE22" s="427"/>
      <c r="AF22" s="427"/>
      <c r="AG22" s="427"/>
      <c r="AH22" s="427"/>
      <c r="AI22" s="427"/>
      <c r="AJ22" s="427"/>
      <c r="AK22" s="427"/>
      <c r="AL22" s="427"/>
      <c r="AM22" s="427"/>
      <c r="AN22" s="427"/>
    </row>
    <row r="23" spans="1:40" s="225" customFormat="1" ht="51" customHeight="1" outlineLevel="2" collapsed="1" x14ac:dyDescent="0.2">
      <c r="A23" s="221"/>
      <c r="B23" s="227"/>
      <c r="C23" s="642"/>
      <c r="D23" s="642"/>
      <c r="E23" s="642"/>
      <c r="F23" s="642"/>
      <c r="G23" s="642"/>
      <c r="H23" s="642"/>
      <c r="I23" s="402" t="s">
        <v>4</v>
      </c>
      <c r="J23" s="548" t="s">
        <v>442</v>
      </c>
      <c r="K23" s="549">
        <f>Supervisor!K23</f>
        <v>0</v>
      </c>
      <c r="L23" s="550">
        <f>Supervisor!L23</f>
        <v>0</v>
      </c>
      <c r="M23" s="551">
        <f>SUMPRODUCT(M24:M26,Q24:Q26)/Q23</f>
        <v>0</v>
      </c>
      <c r="N23" s="552">
        <f>Supervisor!M23</f>
        <v>0</v>
      </c>
      <c r="O23" s="553">
        <f>Supervisor!N23</f>
        <v>0</v>
      </c>
      <c r="P23" s="553">
        <f t="shared" si="0"/>
        <v>0</v>
      </c>
      <c r="Q23" s="554">
        <v>5.2088443882321095E-3</v>
      </c>
      <c r="R23" s="555">
        <f>SUMPRODUCT(R24:R26,Q24:Q26)/Q23</f>
        <v>1</v>
      </c>
      <c r="T23" s="226">
        <f>S23-O23</f>
        <v>0</v>
      </c>
      <c r="Y23" s="199"/>
      <c r="Z23" s="326">
        <v>0</v>
      </c>
      <c r="AA23" s="428">
        <v>0</v>
      </c>
      <c r="AB23" s="428">
        <v>0</v>
      </c>
      <c r="AC23" s="430">
        <v>0</v>
      </c>
      <c r="AD23" s="428">
        <f t="shared" si="1"/>
        <v>0</v>
      </c>
      <c r="AE23" s="427"/>
      <c r="AF23" s="427"/>
      <c r="AG23" s="427"/>
      <c r="AH23" s="427"/>
      <c r="AI23" s="427"/>
      <c r="AJ23" s="427"/>
      <c r="AK23" s="427"/>
      <c r="AL23" s="427"/>
      <c r="AM23" s="427"/>
      <c r="AN23" s="427"/>
    </row>
    <row r="24" spans="1:40" s="225" customFormat="1" ht="51" hidden="1" customHeight="1" outlineLevel="7" x14ac:dyDescent="0.2">
      <c r="A24" s="221"/>
      <c r="B24" s="227"/>
      <c r="C24" s="642"/>
      <c r="D24" s="642"/>
      <c r="E24" s="642"/>
      <c r="F24" s="642"/>
      <c r="G24" s="642"/>
      <c r="H24" s="642"/>
      <c r="I24" s="401" t="s">
        <v>392</v>
      </c>
      <c r="J24" s="353" t="s">
        <v>259</v>
      </c>
      <c r="K24" s="349">
        <f>Supervisor!K24</f>
        <v>2937</v>
      </c>
      <c r="L24" s="347">
        <f>Supervisor!L24</f>
        <v>0</v>
      </c>
      <c r="M24" s="348">
        <f t="shared" si="2"/>
        <v>0</v>
      </c>
      <c r="N24" s="353">
        <f>Supervisor!M24</f>
        <v>2937</v>
      </c>
      <c r="O24" s="350">
        <f>Supervisor!N24</f>
        <v>2937</v>
      </c>
      <c r="P24" s="350">
        <f t="shared" si="0"/>
        <v>0</v>
      </c>
      <c r="Q24" s="443">
        <v>1.3022110970580274E-3</v>
      </c>
      <c r="R24" s="352">
        <f>O24/K24</f>
        <v>1</v>
      </c>
      <c r="T24" s="226"/>
      <c r="Y24" s="199"/>
      <c r="Z24" s="45">
        <v>0</v>
      </c>
      <c r="AA24" s="428">
        <v>0</v>
      </c>
      <c r="AB24" s="428">
        <v>0</v>
      </c>
      <c r="AC24" s="430">
        <v>0</v>
      </c>
      <c r="AD24" s="428">
        <f t="shared" si="1"/>
        <v>0</v>
      </c>
      <c r="AE24" s="427"/>
      <c r="AF24" s="427"/>
      <c r="AG24" s="427"/>
      <c r="AH24" s="427"/>
      <c r="AI24" s="427"/>
      <c r="AJ24" s="427"/>
      <c r="AK24" s="427"/>
      <c r="AL24" s="427"/>
      <c r="AM24" s="427"/>
      <c r="AN24" s="427"/>
    </row>
    <row r="25" spans="1:40" s="225" customFormat="1" ht="51" hidden="1" customHeight="1" outlineLevel="7" x14ac:dyDescent="0.2">
      <c r="A25" s="221"/>
      <c r="B25" s="227"/>
      <c r="C25" s="642"/>
      <c r="D25" s="642"/>
      <c r="E25" s="642"/>
      <c r="F25" s="642"/>
      <c r="G25" s="642"/>
      <c r="H25" s="642"/>
      <c r="I25" s="401" t="s">
        <v>393</v>
      </c>
      <c r="J25" s="353" t="s">
        <v>259</v>
      </c>
      <c r="K25" s="349">
        <f>Supervisor!K25</f>
        <v>2937</v>
      </c>
      <c r="L25" s="347">
        <f>Supervisor!L25</f>
        <v>0</v>
      </c>
      <c r="M25" s="348">
        <f t="shared" si="2"/>
        <v>0</v>
      </c>
      <c r="N25" s="353">
        <f>Supervisor!M25</f>
        <v>2937</v>
      </c>
      <c r="O25" s="350">
        <f>Supervisor!N25</f>
        <v>2937</v>
      </c>
      <c r="P25" s="350">
        <f t="shared" si="0"/>
        <v>0</v>
      </c>
      <c r="Q25" s="443">
        <v>3.1253066329392657E-3</v>
      </c>
      <c r="R25" s="352">
        <f>O25/K25</f>
        <v>1</v>
      </c>
      <c r="T25" s="226"/>
      <c r="Y25" s="199"/>
      <c r="Z25" s="45">
        <v>0</v>
      </c>
      <c r="AA25" s="428">
        <v>0</v>
      </c>
      <c r="AB25" s="428">
        <v>0</v>
      </c>
      <c r="AC25" s="430">
        <v>0</v>
      </c>
      <c r="AD25" s="428">
        <f t="shared" si="1"/>
        <v>0</v>
      </c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</row>
    <row r="26" spans="1:40" s="225" customFormat="1" ht="51" hidden="1" customHeight="1" outlineLevel="7" x14ac:dyDescent="0.2">
      <c r="A26" s="221"/>
      <c r="B26" s="227"/>
      <c r="C26" s="642"/>
      <c r="D26" s="642"/>
      <c r="E26" s="642"/>
      <c r="F26" s="642"/>
      <c r="G26" s="642"/>
      <c r="H26" s="642"/>
      <c r="I26" s="401" t="s">
        <v>394</v>
      </c>
      <c r="J26" s="353" t="s">
        <v>259</v>
      </c>
      <c r="K26" s="349">
        <f>Supervisor!K26</f>
        <v>2937</v>
      </c>
      <c r="L26" s="347">
        <f>Supervisor!L26</f>
        <v>0</v>
      </c>
      <c r="M26" s="348">
        <f t="shared" si="2"/>
        <v>0</v>
      </c>
      <c r="N26" s="353">
        <f>Supervisor!M26</f>
        <v>2937</v>
      </c>
      <c r="O26" s="350">
        <f>Supervisor!N26</f>
        <v>2937</v>
      </c>
      <c r="P26" s="350">
        <f t="shared" si="0"/>
        <v>0</v>
      </c>
      <c r="Q26" s="443">
        <v>7.8132665823481642E-4</v>
      </c>
      <c r="R26" s="352">
        <f>O26/K26</f>
        <v>1</v>
      </c>
      <c r="T26" s="226"/>
      <c r="Y26" s="199"/>
      <c r="Z26" s="45">
        <v>0</v>
      </c>
      <c r="AA26" s="428">
        <v>0</v>
      </c>
      <c r="AB26" s="428">
        <v>0</v>
      </c>
      <c r="AC26" s="430">
        <v>0</v>
      </c>
      <c r="AD26" s="428">
        <f t="shared" si="1"/>
        <v>0</v>
      </c>
      <c r="AE26" s="427"/>
      <c r="AF26" s="427"/>
      <c r="AG26" s="427"/>
      <c r="AH26" s="427"/>
      <c r="AI26" s="427"/>
      <c r="AJ26" s="427"/>
      <c r="AK26" s="427"/>
      <c r="AL26" s="427"/>
      <c r="AM26" s="427"/>
      <c r="AN26" s="427"/>
    </row>
    <row r="27" spans="1:40" s="225" customFormat="1" ht="51" customHeight="1" outlineLevel="2" collapsed="1" x14ac:dyDescent="0.2">
      <c r="A27" s="221"/>
      <c r="B27" s="227"/>
      <c r="C27" s="642"/>
      <c r="D27" s="642"/>
      <c r="E27" s="642"/>
      <c r="F27" s="642"/>
      <c r="G27" s="642"/>
      <c r="H27" s="642"/>
      <c r="I27" s="402" t="s">
        <v>5</v>
      </c>
      <c r="J27" s="548" t="s">
        <v>442</v>
      </c>
      <c r="K27" s="549">
        <f>Supervisor!K27</f>
        <v>0</v>
      </c>
      <c r="L27" s="550">
        <f>Supervisor!L27</f>
        <v>0</v>
      </c>
      <c r="M27" s="551">
        <f>SUMPRODUCT(M28:M29,Q28:Q29)/Q27</f>
        <v>1</v>
      </c>
      <c r="N27" s="552">
        <f>Supervisor!M27</f>
        <v>0</v>
      </c>
      <c r="O27" s="553">
        <f>Supervisor!N27</f>
        <v>0</v>
      </c>
      <c r="P27" s="553">
        <f t="shared" si="0"/>
        <v>0</v>
      </c>
      <c r="Q27" s="554">
        <v>5.5600024368769707E-2</v>
      </c>
      <c r="R27" s="555">
        <f>SUMPRODUCT(R28:R29,Q28:Q29)/Q27</f>
        <v>1</v>
      </c>
      <c r="S27" s="225">
        <v>13900</v>
      </c>
      <c r="T27" s="226">
        <f>S27-O27</f>
        <v>13900</v>
      </c>
      <c r="Y27" s="199"/>
      <c r="Z27" s="326">
        <v>1</v>
      </c>
      <c r="AA27" s="428">
        <v>0.80583333333333329</v>
      </c>
      <c r="AB27" s="428">
        <v>0.80583333333333329</v>
      </c>
      <c r="AC27" s="430">
        <v>0.80583333333333329</v>
      </c>
      <c r="AD27" s="428">
        <f t="shared" si="1"/>
        <v>0</v>
      </c>
      <c r="AE27" s="427"/>
      <c r="AF27" s="427"/>
      <c r="AG27" s="427"/>
      <c r="AH27" s="427"/>
      <c r="AI27" s="427"/>
      <c r="AJ27" s="427"/>
      <c r="AK27" s="427"/>
      <c r="AL27" s="427"/>
      <c r="AM27" s="427"/>
      <c r="AN27" s="427"/>
    </row>
    <row r="28" spans="1:40" s="225" customFormat="1" ht="51" hidden="1" customHeight="1" outlineLevel="7" x14ac:dyDescent="0.2">
      <c r="A28" s="221"/>
      <c r="B28" s="227"/>
      <c r="C28" s="642"/>
      <c r="D28" s="642"/>
      <c r="E28" s="642"/>
      <c r="F28" s="642"/>
      <c r="G28" s="642"/>
      <c r="H28" s="642"/>
      <c r="I28" s="401" t="s">
        <v>392</v>
      </c>
      <c r="J28" s="353" t="s">
        <v>256</v>
      </c>
      <c r="K28" s="349">
        <f>Supervisor!K28</f>
        <v>57000</v>
      </c>
      <c r="L28" s="347">
        <f>Supervisor!L28</f>
        <v>57000</v>
      </c>
      <c r="M28" s="348">
        <f t="shared" si="2"/>
        <v>1</v>
      </c>
      <c r="N28" s="353">
        <f>Supervisor!M28</f>
        <v>0</v>
      </c>
      <c r="O28" s="350">
        <f>Supervisor!N28</f>
        <v>57000</v>
      </c>
      <c r="P28" s="350">
        <f t="shared" si="0"/>
        <v>0</v>
      </c>
      <c r="Q28" s="443">
        <v>4.170001827657728E-2</v>
      </c>
      <c r="R28" s="352">
        <f>O28/K28</f>
        <v>1</v>
      </c>
      <c r="T28" s="226"/>
      <c r="Y28" s="199"/>
      <c r="Z28" s="45">
        <v>1</v>
      </c>
      <c r="AA28" s="428">
        <v>1</v>
      </c>
      <c r="AB28" s="428">
        <v>1</v>
      </c>
      <c r="AC28" s="430">
        <v>1</v>
      </c>
      <c r="AD28" s="428">
        <f t="shared" si="1"/>
        <v>0</v>
      </c>
      <c r="AE28" s="427"/>
      <c r="AF28" s="427"/>
      <c r="AG28" s="427"/>
      <c r="AH28" s="427"/>
      <c r="AI28" s="427"/>
      <c r="AJ28" s="427"/>
      <c r="AK28" s="427"/>
      <c r="AL28" s="427"/>
      <c r="AM28" s="427"/>
      <c r="AN28" s="427"/>
    </row>
    <row r="29" spans="1:40" s="225" customFormat="1" ht="51" hidden="1" customHeight="1" outlineLevel="7" x14ac:dyDescent="0.2">
      <c r="A29" s="221"/>
      <c r="B29" s="227"/>
      <c r="C29" s="642"/>
      <c r="D29" s="642"/>
      <c r="E29" s="642"/>
      <c r="F29" s="642"/>
      <c r="G29" s="642"/>
      <c r="H29" s="642"/>
      <c r="I29" s="401" t="s">
        <v>394</v>
      </c>
      <c r="J29" s="353" t="s">
        <v>256</v>
      </c>
      <c r="K29" s="349">
        <f>Supervisor!K29</f>
        <v>57000</v>
      </c>
      <c r="L29" s="347">
        <f>Supervisor!L29</f>
        <v>57000</v>
      </c>
      <c r="M29" s="348">
        <f t="shared" si="2"/>
        <v>1</v>
      </c>
      <c r="N29" s="353">
        <f>Supervisor!M29</f>
        <v>0</v>
      </c>
      <c r="O29" s="350">
        <f>Supervisor!N29</f>
        <v>57000</v>
      </c>
      <c r="P29" s="350">
        <f t="shared" si="0"/>
        <v>0</v>
      </c>
      <c r="Q29" s="443">
        <v>1.3900006092192427E-2</v>
      </c>
      <c r="R29" s="352">
        <f>O29/K29</f>
        <v>1</v>
      </c>
      <c r="T29" s="226"/>
      <c r="Y29" s="199"/>
      <c r="Z29" s="45">
        <v>1</v>
      </c>
      <c r="AA29" s="428">
        <v>0.22333333333333333</v>
      </c>
      <c r="AB29" s="428">
        <v>0.22333333333333333</v>
      </c>
      <c r="AC29" s="430">
        <v>0.22333333333333333</v>
      </c>
      <c r="AD29" s="428">
        <f t="shared" si="1"/>
        <v>0</v>
      </c>
      <c r="AE29" s="427"/>
      <c r="AF29" s="427"/>
      <c r="AG29" s="427"/>
      <c r="AH29" s="427"/>
      <c r="AI29" s="427"/>
      <c r="AJ29" s="427"/>
      <c r="AK29" s="427"/>
      <c r="AL29" s="427"/>
      <c r="AM29" s="427"/>
      <c r="AN29" s="427"/>
    </row>
    <row r="30" spans="1:40" s="225" customFormat="1" ht="51" customHeight="1" outlineLevel="2" collapsed="1" x14ac:dyDescent="0.2">
      <c r="A30" s="221"/>
      <c r="B30" s="227"/>
      <c r="C30" s="642"/>
      <c r="D30" s="642"/>
      <c r="E30" s="642"/>
      <c r="F30" s="642"/>
      <c r="G30" s="642"/>
      <c r="H30" s="642"/>
      <c r="I30" s="402" t="s">
        <v>6</v>
      </c>
      <c r="J30" s="548" t="s">
        <v>442</v>
      </c>
      <c r="K30" s="549">
        <f>Supervisor!K30</f>
        <v>0</v>
      </c>
      <c r="L30" s="550">
        <f>Supervisor!L30</f>
        <v>0</v>
      </c>
      <c r="M30" s="551">
        <f>SUMPRODUCT(M31:M33,Q31:Q33)/Q30</f>
        <v>0.99999999999999989</v>
      </c>
      <c r="N30" s="552">
        <f>Supervisor!M30</f>
        <v>0</v>
      </c>
      <c r="O30" s="553">
        <f>Supervisor!N30</f>
        <v>0</v>
      </c>
      <c r="P30" s="553">
        <f t="shared" si="0"/>
        <v>0</v>
      </c>
      <c r="Q30" s="554">
        <v>2.6336853648364595E-2</v>
      </c>
      <c r="R30" s="555">
        <f>SUMPRODUCT(R31:R33,Q31:Q33)/Q30</f>
        <v>0.99999999999999989</v>
      </c>
      <c r="S30" s="225">
        <v>18080</v>
      </c>
      <c r="T30" s="226">
        <f>S30-O30</f>
        <v>18080</v>
      </c>
      <c r="Y30" s="199"/>
      <c r="Z30" s="326">
        <v>0.99999999999999989</v>
      </c>
      <c r="AA30" s="428">
        <v>0.66962962962962946</v>
      </c>
      <c r="AB30" s="428">
        <v>0.66962962962962946</v>
      </c>
      <c r="AC30" s="430">
        <v>0.66962962962962946</v>
      </c>
      <c r="AD30" s="428">
        <f t="shared" si="1"/>
        <v>0</v>
      </c>
      <c r="AE30" s="427"/>
      <c r="AF30" s="427"/>
      <c r="AG30" s="427"/>
      <c r="AH30" s="427"/>
      <c r="AI30" s="427"/>
      <c r="AJ30" s="427"/>
      <c r="AK30" s="427"/>
      <c r="AL30" s="427"/>
      <c r="AM30" s="427"/>
      <c r="AN30" s="427"/>
    </row>
    <row r="31" spans="1:40" s="225" customFormat="1" ht="51" hidden="1" customHeight="1" outlineLevel="7" x14ac:dyDescent="0.2">
      <c r="A31" s="221"/>
      <c r="B31" s="227"/>
      <c r="C31" s="642"/>
      <c r="D31" s="642"/>
      <c r="E31" s="642"/>
      <c r="F31" s="642"/>
      <c r="G31" s="642"/>
      <c r="H31" s="642"/>
      <c r="I31" s="401" t="s">
        <v>392</v>
      </c>
      <c r="J31" s="353" t="s">
        <v>256</v>
      </c>
      <c r="K31" s="349">
        <f>Supervisor!K31</f>
        <v>27000</v>
      </c>
      <c r="L31" s="347">
        <f>Supervisor!L31</f>
        <v>27000</v>
      </c>
      <c r="M31" s="348">
        <f t="shared" si="2"/>
        <v>1</v>
      </c>
      <c r="N31" s="353">
        <f>Supervisor!M31</f>
        <v>0</v>
      </c>
      <c r="O31" s="350">
        <f>Supervisor!N31</f>
        <v>27000</v>
      </c>
      <c r="P31" s="350">
        <f t="shared" si="0"/>
        <v>0</v>
      </c>
      <c r="Q31" s="443">
        <v>6.5842134120911487E-3</v>
      </c>
      <c r="R31" s="352">
        <f>O31/K31</f>
        <v>1</v>
      </c>
      <c r="T31" s="226"/>
      <c r="Y31" s="199"/>
      <c r="Z31" s="45">
        <v>1</v>
      </c>
      <c r="AA31" s="428">
        <v>0.66962962962962957</v>
      </c>
      <c r="AB31" s="428">
        <v>0.66962962962962957</v>
      </c>
      <c r="AC31" s="430">
        <v>0.66962962962962957</v>
      </c>
      <c r="AD31" s="428">
        <f t="shared" si="1"/>
        <v>0</v>
      </c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</row>
    <row r="32" spans="1:40" s="225" customFormat="1" ht="51" hidden="1" customHeight="1" outlineLevel="7" x14ac:dyDescent="0.2">
      <c r="A32" s="221"/>
      <c r="B32" s="227"/>
      <c r="C32" s="642"/>
      <c r="D32" s="642"/>
      <c r="E32" s="642"/>
      <c r="F32" s="642"/>
      <c r="G32" s="642"/>
      <c r="H32" s="642"/>
      <c r="I32" s="401" t="s">
        <v>393</v>
      </c>
      <c r="J32" s="353" t="s">
        <v>256</v>
      </c>
      <c r="K32" s="349">
        <f>Supervisor!K32</f>
        <v>27000</v>
      </c>
      <c r="L32" s="347">
        <f>Supervisor!L32</f>
        <v>27000</v>
      </c>
      <c r="M32" s="348">
        <f t="shared" si="2"/>
        <v>1</v>
      </c>
      <c r="N32" s="353">
        <f>Supervisor!M32</f>
        <v>0</v>
      </c>
      <c r="O32" s="350">
        <f>Supervisor!N32</f>
        <v>27000</v>
      </c>
      <c r="P32" s="350">
        <f t="shared" si="0"/>
        <v>0</v>
      </c>
      <c r="Q32" s="443">
        <v>1.5802112189018756E-2</v>
      </c>
      <c r="R32" s="352">
        <f>O32/K32</f>
        <v>1</v>
      </c>
      <c r="T32" s="226"/>
      <c r="Y32" s="199"/>
      <c r="Z32" s="45">
        <v>1</v>
      </c>
      <c r="AA32" s="428">
        <v>0.66962962962962957</v>
      </c>
      <c r="AB32" s="428">
        <v>0.66962962962962957</v>
      </c>
      <c r="AC32" s="430">
        <v>0.66962962962962957</v>
      </c>
      <c r="AD32" s="428">
        <f t="shared" si="1"/>
        <v>0</v>
      </c>
      <c r="AE32" s="427"/>
      <c r="AF32" s="427"/>
      <c r="AG32" s="427"/>
      <c r="AH32" s="427"/>
      <c r="AI32" s="427"/>
      <c r="AJ32" s="427"/>
      <c r="AK32" s="427"/>
      <c r="AL32" s="427"/>
      <c r="AM32" s="427"/>
      <c r="AN32" s="427"/>
    </row>
    <row r="33" spans="1:40" s="225" customFormat="1" ht="51" hidden="1" customHeight="1" outlineLevel="7" x14ac:dyDescent="0.2">
      <c r="A33" s="221"/>
      <c r="B33" s="227"/>
      <c r="C33" s="642"/>
      <c r="D33" s="642"/>
      <c r="E33" s="642"/>
      <c r="F33" s="642"/>
      <c r="G33" s="642"/>
      <c r="H33" s="642"/>
      <c r="I33" s="401" t="s">
        <v>394</v>
      </c>
      <c r="J33" s="353" t="s">
        <v>256</v>
      </c>
      <c r="K33" s="349">
        <f>Supervisor!K33</f>
        <v>27000</v>
      </c>
      <c r="L33" s="347">
        <f>Supervisor!L33</f>
        <v>27000</v>
      </c>
      <c r="M33" s="348">
        <f t="shared" si="2"/>
        <v>1</v>
      </c>
      <c r="N33" s="353">
        <f>Supervisor!M33</f>
        <v>0</v>
      </c>
      <c r="O33" s="350">
        <f>Supervisor!N33</f>
        <v>27000</v>
      </c>
      <c r="P33" s="350">
        <f t="shared" si="0"/>
        <v>0</v>
      </c>
      <c r="Q33" s="443">
        <v>3.9505280472546889E-3</v>
      </c>
      <c r="R33" s="352">
        <f>O33/K33</f>
        <v>1</v>
      </c>
      <c r="T33" s="226"/>
      <c r="Y33" s="199"/>
      <c r="Z33" s="45">
        <v>1</v>
      </c>
      <c r="AA33" s="428">
        <v>0.66962962962962957</v>
      </c>
      <c r="AB33" s="428">
        <v>0.66962962962962957</v>
      </c>
      <c r="AC33" s="430">
        <v>0.66962962962962957</v>
      </c>
      <c r="AD33" s="428">
        <f t="shared" si="1"/>
        <v>0</v>
      </c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</row>
    <row r="34" spans="1:40" s="225" customFormat="1" ht="69.75" customHeight="1" outlineLevel="1" x14ac:dyDescent="0.2">
      <c r="A34" s="221"/>
      <c r="B34" s="222"/>
      <c r="C34" s="222"/>
      <c r="D34" s="222"/>
      <c r="E34" s="222"/>
      <c r="F34" s="222"/>
      <c r="G34" s="222"/>
      <c r="H34" s="222"/>
      <c r="I34" s="403" t="s">
        <v>7</v>
      </c>
      <c r="J34" s="571"/>
      <c r="K34" s="572">
        <f>Supervisor!K34</f>
        <v>0</v>
      </c>
      <c r="L34" s="573">
        <f>Supervisor!L34</f>
        <v>0</v>
      </c>
      <c r="M34" s="574">
        <v>0.23321790596864025</v>
      </c>
      <c r="N34" s="571">
        <f>Supervisor!M34</f>
        <v>0</v>
      </c>
      <c r="O34" s="575">
        <f>Supervisor!N34</f>
        <v>0</v>
      </c>
      <c r="P34" s="575">
        <f t="shared" si="0"/>
        <v>0</v>
      </c>
      <c r="Q34" s="576">
        <v>0.84999999999999987</v>
      </c>
      <c r="R34" s="577">
        <f>(R35*Q35+R41*Q41+R60*Q60+R809*Q809+R1007*Q1007)/Q34</f>
        <v>0.24514679401909778</v>
      </c>
      <c r="T34" s="226">
        <f t="shared" ref="T34:T97" si="3">S34-O34</f>
        <v>0</v>
      </c>
      <c r="Y34" s="199"/>
      <c r="Z34" s="333">
        <v>0.23358998188290075</v>
      </c>
      <c r="AA34" s="428">
        <v>0.18893039699548517</v>
      </c>
      <c r="AB34" s="428">
        <v>0.20744302752745397</v>
      </c>
      <c r="AC34" s="430">
        <v>0.20744302752745397</v>
      </c>
      <c r="AD34" s="428">
        <f t="shared" si="1"/>
        <v>0</v>
      </c>
      <c r="AE34" s="427">
        <v>0.24547538989278539</v>
      </c>
      <c r="AF34" s="427">
        <v>0</v>
      </c>
      <c r="AG34" s="427"/>
      <c r="AH34" s="427"/>
      <c r="AI34" s="427"/>
      <c r="AJ34" s="427"/>
      <c r="AK34" s="427"/>
      <c r="AL34" s="427"/>
      <c r="AM34" s="427"/>
      <c r="AN34" s="427"/>
    </row>
    <row r="35" spans="1:40" s="225" customFormat="1" ht="51" customHeight="1" outlineLevel="2" x14ac:dyDescent="0.2">
      <c r="A35" s="221"/>
      <c r="B35" s="227"/>
      <c r="C35" s="248"/>
      <c r="D35" s="248"/>
      <c r="E35" s="248"/>
      <c r="F35" s="248"/>
      <c r="G35" s="248"/>
      <c r="H35" s="248"/>
      <c r="I35" s="404" t="s">
        <v>8</v>
      </c>
      <c r="J35" s="334"/>
      <c r="K35" s="432">
        <f>Supervisor!K35</f>
        <v>0</v>
      </c>
      <c r="L35" s="335">
        <f>Supervisor!L35</f>
        <v>0</v>
      </c>
      <c r="M35" s="336">
        <v>0.4884514905256816</v>
      </c>
      <c r="N35" s="334">
        <f>Supervisor!M35</f>
        <v>0</v>
      </c>
      <c r="O35" s="337">
        <f>Supervisor!N35</f>
        <v>0</v>
      </c>
      <c r="P35" s="337">
        <f t="shared" si="0"/>
        <v>0</v>
      </c>
      <c r="Q35" s="338">
        <v>3.5989391771019688E-2</v>
      </c>
      <c r="R35" s="339">
        <f>(R36*Q36+R39*Q39)/Q35</f>
        <v>0.59931546018082249</v>
      </c>
      <c r="T35" s="226">
        <f t="shared" si="3"/>
        <v>0</v>
      </c>
      <c r="V35" s="284">
        <f>+R35*Q35</f>
        <v>2.1568998890876569E-2</v>
      </c>
      <c r="Y35" s="199"/>
      <c r="Z35" s="339">
        <v>0.47490847322829671</v>
      </c>
      <c r="AA35" s="428">
        <v>0.47490847322829671</v>
      </c>
      <c r="AB35" s="428">
        <v>0.49657730090411251</v>
      </c>
      <c r="AC35" s="430">
        <v>0.49657730090411251</v>
      </c>
      <c r="AD35" s="428">
        <f t="shared" si="1"/>
        <v>0</v>
      </c>
      <c r="AE35" s="446">
        <v>0.49657730090411251</v>
      </c>
      <c r="AF35" s="427">
        <v>0</v>
      </c>
      <c r="AG35" s="427"/>
      <c r="AH35" s="427"/>
      <c r="AI35" s="427"/>
      <c r="AJ35" s="427"/>
      <c r="AK35" s="427"/>
      <c r="AL35" s="427"/>
      <c r="AM35" s="427"/>
      <c r="AN35" s="427"/>
    </row>
    <row r="36" spans="1:40" s="225" customFormat="1" ht="51" customHeight="1" outlineLevel="3" collapsed="1" x14ac:dyDescent="0.2">
      <c r="A36" s="221"/>
      <c r="B36" s="227"/>
      <c r="C36" s="248"/>
      <c r="D36" s="254"/>
      <c r="E36" s="254"/>
      <c r="F36" s="254"/>
      <c r="G36" s="254"/>
      <c r="H36" s="254"/>
      <c r="I36" s="405" t="s">
        <v>9</v>
      </c>
      <c r="J36" s="340"/>
      <c r="K36" s="433">
        <f>Supervisor!K36</f>
        <v>0</v>
      </c>
      <c r="L36" s="341">
        <f>Supervisor!L36</f>
        <v>0</v>
      </c>
      <c r="M36" s="342">
        <v>0.54099999999999993</v>
      </c>
      <c r="N36" s="340">
        <f>Supervisor!M36</f>
        <v>0</v>
      </c>
      <c r="O36" s="343">
        <f>Supervisor!N36</f>
        <v>0</v>
      </c>
      <c r="P36" s="343">
        <f t="shared" si="0"/>
        <v>0</v>
      </c>
      <c r="Q36" s="344">
        <v>3.2493663685152066E-2</v>
      </c>
      <c r="R36" s="345">
        <f>(R37*Q37+R38*Q38)/Q36</f>
        <v>0.61</v>
      </c>
      <c r="T36" s="226">
        <f t="shared" si="3"/>
        <v>0</v>
      </c>
      <c r="Y36" s="199"/>
      <c r="Z36" s="345">
        <v>0.52599999999999991</v>
      </c>
      <c r="AA36" s="428">
        <v>0.52599999999999991</v>
      </c>
      <c r="AB36" s="428">
        <v>0.54999999999999993</v>
      </c>
      <c r="AC36" s="430">
        <v>0.54999999999999993</v>
      </c>
      <c r="AD36" s="428">
        <f t="shared" si="1"/>
        <v>0</v>
      </c>
      <c r="AE36" s="427">
        <v>0.54999999999999993</v>
      </c>
      <c r="AF36" s="427">
        <v>0</v>
      </c>
      <c r="AG36" s="427"/>
      <c r="AH36" s="427"/>
      <c r="AI36" s="427"/>
      <c r="AJ36" s="427"/>
      <c r="AK36" s="427"/>
      <c r="AL36" s="427"/>
      <c r="AM36" s="427"/>
      <c r="AN36" s="427"/>
    </row>
    <row r="37" spans="1:40" s="225" customFormat="1" ht="51" hidden="1" customHeight="1" outlineLevel="7" x14ac:dyDescent="0.2">
      <c r="A37" s="221"/>
      <c r="B37" s="227"/>
      <c r="C37" s="248"/>
      <c r="D37" s="254"/>
      <c r="E37" s="254"/>
      <c r="F37" s="254"/>
      <c r="G37" s="254"/>
      <c r="H37" s="254"/>
      <c r="I37" s="406" t="s">
        <v>10</v>
      </c>
      <c r="J37" s="346" t="s">
        <v>257</v>
      </c>
      <c r="K37" s="434">
        <f>Supervisor!K37</f>
        <v>100</v>
      </c>
      <c r="L37" s="347">
        <f>Supervisor!L37</f>
        <v>100</v>
      </c>
      <c r="M37" s="348">
        <v>1</v>
      </c>
      <c r="N37" s="349">
        <f>Supervisor!M37</f>
        <v>0</v>
      </c>
      <c r="O37" s="350">
        <f>Supervisor!N37</f>
        <v>100</v>
      </c>
      <c r="P37" s="350">
        <f t="shared" si="0"/>
        <v>0</v>
      </c>
      <c r="Q37" s="351">
        <v>1.2997465474060825E-2</v>
      </c>
      <c r="R37" s="352">
        <f>O37/K37</f>
        <v>1</v>
      </c>
      <c r="S37" s="225">
        <v>100</v>
      </c>
      <c r="T37" s="226">
        <f t="shared" si="3"/>
        <v>0</v>
      </c>
      <c r="Y37" s="199"/>
      <c r="Z37" s="352">
        <v>1</v>
      </c>
      <c r="AA37" s="428">
        <v>1</v>
      </c>
      <c r="AB37" s="428">
        <v>1</v>
      </c>
      <c r="AC37" s="430">
        <v>1</v>
      </c>
      <c r="AD37" s="428">
        <f t="shared" si="1"/>
        <v>0</v>
      </c>
      <c r="AE37" s="427">
        <v>1</v>
      </c>
      <c r="AF37" s="427">
        <v>0</v>
      </c>
      <c r="AG37" s="427"/>
      <c r="AH37" s="427"/>
      <c r="AI37" s="427"/>
      <c r="AJ37" s="427"/>
      <c r="AK37" s="427"/>
      <c r="AL37" s="427"/>
      <c r="AM37" s="427"/>
      <c r="AN37" s="427"/>
    </row>
    <row r="38" spans="1:40" s="225" customFormat="1" ht="51" hidden="1" customHeight="1" outlineLevel="7" x14ac:dyDescent="0.2">
      <c r="A38" s="221"/>
      <c r="B38" s="227"/>
      <c r="C38" s="248"/>
      <c r="D38" s="254"/>
      <c r="E38" s="254"/>
      <c r="F38" s="254"/>
      <c r="G38" s="254"/>
      <c r="H38" s="254"/>
      <c r="I38" s="406" t="s">
        <v>11</v>
      </c>
      <c r="J38" s="346" t="s">
        <v>257</v>
      </c>
      <c r="K38" s="434">
        <f>Supervisor!K38</f>
        <v>100</v>
      </c>
      <c r="L38" s="347">
        <f>Supervisor!L38</f>
        <v>35</v>
      </c>
      <c r="M38" s="348">
        <v>0.23499999999999999</v>
      </c>
      <c r="N38" s="353">
        <f>Supervisor!M38</f>
        <v>0</v>
      </c>
      <c r="O38" s="445">
        <f>Supervisor!N38</f>
        <v>35</v>
      </c>
      <c r="P38" s="350">
        <f t="shared" si="0"/>
        <v>65</v>
      </c>
      <c r="Q38" s="351">
        <v>1.9496198211091238E-2</v>
      </c>
      <c r="R38" s="352">
        <f>O38/K38</f>
        <v>0.35</v>
      </c>
      <c r="S38" s="225">
        <v>27</v>
      </c>
      <c r="T38" s="226">
        <f t="shared" si="3"/>
        <v>-8</v>
      </c>
      <c r="Y38" s="199"/>
      <c r="Z38" s="352">
        <v>0.21</v>
      </c>
      <c r="AA38" s="428">
        <v>0.21</v>
      </c>
      <c r="AB38" s="428">
        <v>0.25</v>
      </c>
      <c r="AC38" s="430">
        <v>0.21</v>
      </c>
      <c r="AD38" s="428">
        <f t="shared" si="1"/>
        <v>4.0000000000000008E-2</v>
      </c>
      <c r="AE38" s="427">
        <v>0.25</v>
      </c>
      <c r="AF38" s="427">
        <v>0</v>
      </c>
      <c r="AG38" s="427"/>
      <c r="AH38" s="427"/>
      <c r="AI38" s="427"/>
      <c r="AJ38" s="427"/>
      <c r="AK38" s="427"/>
      <c r="AL38" s="427"/>
      <c r="AM38" s="427"/>
      <c r="AN38" s="427"/>
    </row>
    <row r="39" spans="1:40" s="225" customFormat="1" ht="51" customHeight="1" outlineLevel="3" collapsed="1" x14ac:dyDescent="0.2">
      <c r="A39" s="221"/>
      <c r="B39" s="227"/>
      <c r="C39" s="248"/>
      <c r="D39" s="254"/>
      <c r="E39" s="254"/>
      <c r="F39" s="254"/>
      <c r="G39" s="254"/>
      <c r="H39" s="254"/>
      <c r="I39" s="405" t="s">
        <v>12</v>
      </c>
      <c r="J39" s="340"/>
      <c r="K39" s="433">
        <f>Supervisor!K39</f>
        <v>0</v>
      </c>
      <c r="L39" s="341">
        <f>Supervisor!L39</f>
        <v>0</v>
      </c>
      <c r="M39" s="342">
        <v>0</v>
      </c>
      <c r="N39" s="340">
        <f>Supervisor!M39</f>
        <v>0</v>
      </c>
      <c r="O39" s="343">
        <f>Supervisor!N39</f>
        <v>0</v>
      </c>
      <c r="P39" s="343">
        <f t="shared" si="0"/>
        <v>0</v>
      </c>
      <c r="Q39" s="344">
        <v>3.4957280858676212E-3</v>
      </c>
      <c r="R39" s="345">
        <f>R40</f>
        <v>0.5</v>
      </c>
      <c r="T39" s="226">
        <f t="shared" si="3"/>
        <v>0</v>
      </c>
      <c r="Y39" s="199"/>
      <c r="Z39" s="345">
        <v>0</v>
      </c>
      <c r="AA39" s="428">
        <v>0</v>
      </c>
      <c r="AB39" s="428">
        <v>0</v>
      </c>
      <c r="AC39" s="430">
        <v>0</v>
      </c>
      <c r="AD39" s="428">
        <f t="shared" si="1"/>
        <v>0</v>
      </c>
      <c r="AE39" s="427">
        <v>0</v>
      </c>
      <c r="AF39" s="427">
        <v>0</v>
      </c>
      <c r="AG39" s="427"/>
      <c r="AH39" s="427"/>
      <c r="AI39" s="427"/>
      <c r="AJ39" s="427"/>
      <c r="AK39" s="427"/>
      <c r="AL39" s="427"/>
      <c r="AM39" s="427"/>
      <c r="AN39" s="427"/>
    </row>
    <row r="40" spans="1:40" s="225" customFormat="1" ht="51" hidden="1" customHeight="1" outlineLevel="7" x14ac:dyDescent="0.2">
      <c r="A40" s="221"/>
      <c r="B40" s="227"/>
      <c r="C40" s="248"/>
      <c r="D40" s="254"/>
      <c r="E40" s="254"/>
      <c r="F40" s="254"/>
      <c r="G40" s="254"/>
      <c r="H40" s="254"/>
      <c r="I40" s="407" t="s">
        <v>12</v>
      </c>
      <c r="J40" s="354" t="s">
        <v>257</v>
      </c>
      <c r="K40" s="435">
        <f>Supervisor!K40</f>
        <v>100</v>
      </c>
      <c r="L40" s="355">
        <f>Supervisor!L40</f>
        <v>0</v>
      </c>
      <c r="M40" s="356">
        <v>0</v>
      </c>
      <c r="N40" s="357">
        <f>Supervisor!M40</f>
        <v>50</v>
      </c>
      <c r="O40" s="350">
        <f>Supervisor!N40</f>
        <v>50</v>
      </c>
      <c r="P40" s="350">
        <f t="shared" si="0"/>
        <v>50</v>
      </c>
      <c r="Q40" s="351">
        <v>3.4957280858676212E-3</v>
      </c>
      <c r="R40" s="352">
        <f>O40/K40</f>
        <v>0.5</v>
      </c>
      <c r="T40" s="226">
        <f t="shared" si="3"/>
        <v>-50</v>
      </c>
      <c r="Y40" s="199"/>
      <c r="Z40" s="352">
        <v>0</v>
      </c>
      <c r="AA40" s="428">
        <v>0</v>
      </c>
      <c r="AB40" s="428">
        <v>0</v>
      </c>
      <c r="AC40" s="430">
        <v>0</v>
      </c>
      <c r="AD40" s="428">
        <f t="shared" si="1"/>
        <v>0</v>
      </c>
      <c r="AE40" s="427">
        <v>0</v>
      </c>
      <c r="AF40" s="427">
        <v>0</v>
      </c>
      <c r="AG40" s="427"/>
      <c r="AH40" s="427"/>
      <c r="AI40" s="427"/>
      <c r="AJ40" s="427"/>
      <c r="AK40" s="427"/>
      <c r="AL40" s="427"/>
      <c r="AM40" s="427"/>
      <c r="AN40" s="427"/>
    </row>
    <row r="41" spans="1:40" s="225" customFormat="1" ht="51" customHeight="1" outlineLevel="2" x14ac:dyDescent="0.2">
      <c r="A41" s="221"/>
      <c r="B41" s="227"/>
      <c r="C41" s="248"/>
      <c r="D41" s="248"/>
      <c r="E41" s="248"/>
      <c r="F41" s="248"/>
      <c r="G41" s="248"/>
      <c r="H41" s="248"/>
      <c r="I41" s="404" t="s">
        <v>13</v>
      </c>
      <c r="J41" s="334" t="s">
        <v>443</v>
      </c>
      <c r="K41" s="432">
        <f>Supervisor!K41</f>
        <v>0</v>
      </c>
      <c r="L41" s="335">
        <f>Supervisor!L41</f>
        <v>0</v>
      </c>
      <c r="M41" s="336">
        <v>0.25</v>
      </c>
      <c r="N41" s="334">
        <f>Supervisor!M41</f>
        <v>0</v>
      </c>
      <c r="O41" s="337">
        <f>Supervisor!N41</f>
        <v>0</v>
      </c>
      <c r="P41" s="337">
        <f t="shared" si="0"/>
        <v>0</v>
      </c>
      <c r="Q41" s="338">
        <v>6.452008180865984E-3</v>
      </c>
      <c r="R41" s="358">
        <f>(R42*Q42+R48*Q48+R51*Q51+R54*Q54+R56*Q56+R58*Q58)/Q41</f>
        <v>0.25</v>
      </c>
      <c r="T41" s="226">
        <f t="shared" si="3"/>
        <v>0</v>
      </c>
      <c r="V41" s="284">
        <f>+R41*Q41</f>
        <v>1.613002045216496E-3</v>
      </c>
      <c r="Y41" s="199"/>
      <c r="Z41" s="358">
        <v>0.25</v>
      </c>
      <c r="AA41" s="428">
        <v>0.2</v>
      </c>
      <c r="AB41" s="428">
        <v>0.25</v>
      </c>
      <c r="AC41" s="430">
        <v>0.25</v>
      </c>
      <c r="AD41" s="428">
        <f t="shared" si="1"/>
        <v>0</v>
      </c>
      <c r="AE41" s="427">
        <v>0.25</v>
      </c>
      <c r="AF41" s="427">
        <v>0</v>
      </c>
      <c r="AG41" s="427"/>
      <c r="AH41" s="427"/>
      <c r="AI41" s="427"/>
      <c r="AJ41" s="427"/>
      <c r="AK41" s="427"/>
      <c r="AL41" s="427"/>
      <c r="AM41" s="427"/>
      <c r="AN41" s="427"/>
    </row>
    <row r="42" spans="1:40" s="225" customFormat="1" ht="51" customHeight="1" outlineLevel="3" collapsed="1" x14ac:dyDescent="0.2">
      <c r="A42" s="221"/>
      <c r="B42" s="227"/>
      <c r="C42" s="248"/>
      <c r="D42" s="254"/>
      <c r="E42" s="254"/>
      <c r="F42" s="254"/>
      <c r="G42" s="254"/>
      <c r="H42" s="254"/>
      <c r="I42" s="405" t="s">
        <v>14</v>
      </c>
      <c r="J42" s="340" t="s">
        <v>443</v>
      </c>
      <c r="K42" s="433">
        <f>Supervisor!K42</f>
        <v>0</v>
      </c>
      <c r="L42" s="341">
        <f>Supervisor!L42</f>
        <v>0</v>
      </c>
      <c r="M42" s="342">
        <v>1</v>
      </c>
      <c r="N42" s="340">
        <f>Supervisor!M42</f>
        <v>0</v>
      </c>
      <c r="O42" s="343">
        <f>Supervisor!N42</f>
        <v>0</v>
      </c>
      <c r="P42" s="343">
        <f t="shared" si="0"/>
        <v>0</v>
      </c>
      <c r="Q42" s="344">
        <v>1.613002045216496E-3</v>
      </c>
      <c r="R42" s="345">
        <f>SUMPRODUCT(R43:R47,$Q$43:$Q$47)/$Q$42</f>
        <v>1</v>
      </c>
      <c r="T42" s="226">
        <f t="shared" si="3"/>
        <v>0</v>
      </c>
      <c r="Y42" s="199"/>
      <c r="Z42" s="345">
        <v>1</v>
      </c>
      <c r="AA42" s="428">
        <v>0.8</v>
      </c>
      <c r="AB42" s="428">
        <v>1</v>
      </c>
      <c r="AC42" s="430">
        <v>1</v>
      </c>
      <c r="AD42" s="428">
        <f t="shared" si="1"/>
        <v>0</v>
      </c>
      <c r="AE42" s="427">
        <v>1</v>
      </c>
      <c r="AF42" s="427">
        <v>0</v>
      </c>
      <c r="AG42" s="427"/>
      <c r="AH42" s="427"/>
      <c r="AI42" s="427"/>
      <c r="AJ42" s="427"/>
      <c r="AK42" s="427"/>
      <c r="AL42" s="427"/>
      <c r="AM42" s="427"/>
      <c r="AN42" s="427"/>
    </row>
    <row r="43" spans="1:40" s="225" customFormat="1" ht="51" hidden="1" customHeight="1" outlineLevel="7" x14ac:dyDescent="0.2">
      <c r="A43" s="221"/>
      <c r="B43" s="227"/>
      <c r="C43" s="248"/>
      <c r="D43" s="254"/>
      <c r="E43" s="254" t="s">
        <v>223</v>
      </c>
      <c r="F43" s="254"/>
      <c r="G43" s="254"/>
      <c r="H43" s="254"/>
      <c r="I43" s="406" t="s">
        <v>225</v>
      </c>
      <c r="J43" s="346" t="s">
        <v>257</v>
      </c>
      <c r="K43" s="435">
        <f>Supervisor!K43</f>
        <v>100</v>
      </c>
      <c r="L43" s="355">
        <f>Supervisor!L43</f>
        <v>100</v>
      </c>
      <c r="M43" s="356">
        <v>1</v>
      </c>
      <c r="N43" s="357">
        <f>Supervisor!M43</f>
        <v>0</v>
      </c>
      <c r="O43" s="350">
        <f>Supervisor!N43</f>
        <v>100</v>
      </c>
      <c r="P43" s="350">
        <f t="shared" si="0"/>
        <v>0</v>
      </c>
      <c r="Q43" s="351">
        <v>4.8390061356494879E-4</v>
      </c>
      <c r="R43" s="352">
        <f>O43/K43</f>
        <v>1</v>
      </c>
      <c r="S43" s="225">
        <v>100</v>
      </c>
      <c r="T43" s="226">
        <f t="shared" si="3"/>
        <v>0</v>
      </c>
      <c r="Y43" s="199"/>
      <c r="Z43" s="352">
        <v>1</v>
      </c>
      <c r="AA43" s="428">
        <v>1</v>
      </c>
      <c r="AB43" s="428">
        <v>1</v>
      </c>
      <c r="AC43" s="430">
        <v>1</v>
      </c>
      <c r="AD43" s="428">
        <f t="shared" si="1"/>
        <v>0</v>
      </c>
      <c r="AE43" s="427">
        <v>1</v>
      </c>
      <c r="AF43" s="427">
        <v>0</v>
      </c>
      <c r="AG43" s="427"/>
      <c r="AH43" s="427"/>
      <c r="AI43" s="427"/>
      <c r="AJ43" s="427"/>
      <c r="AK43" s="427"/>
      <c r="AL43" s="427"/>
      <c r="AM43" s="427"/>
      <c r="AN43" s="427"/>
    </row>
    <row r="44" spans="1:40" s="225" customFormat="1" ht="51" hidden="1" customHeight="1" outlineLevel="7" x14ac:dyDescent="0.2">
      <c r="A44" s="221"/>
      <c r="B44" s="227"/>
      <c r="C44" s="248"/>
      <c r="D44" s="254"/>
      <c r="E44" s="254"/>
      <c r="F44" s="254"/>
      <c r="G44" s="254"/>
      <c r="H44" s="254"/>
      <c r="I44" s="406" t="s">
        <v>229</v>
      </c>
      <c r="J44" s="346" t="s">
        <v>257</v>
      </c>
      <c r="K44" s="435">
        <f>Supervisor!K44</f>
        <v>100</v>
      </c>
      <c r="L44" s="355">
        <f>Supervisor!L44</f>
        <v>100</v>
      </c>
      <c r="M44" s="356">
        <v>1</v>
      </c>
      <c r="N44" s="357">
        <f>Supervisor!M44</f>
        <v>0</v>
      </c>
      <c r="O44" s="350">
        <f>Supervisor!N44</f>
        <v>100</v>
      </c>
      <c r="P44" s="350">
        <f t="shared" si="0"/>
        <v>0</v>
      </c>
      <c r="Q44" s="351">
        <v>4.8390061356494879E-4</v>
      </c>
      <c r="R44" s="352">
        <f>O44/K44</f>
        <v>1</v>
      </c>
      <c r="S44" s="225">
        <v>100</v>
      </c>
      <c r="T44" s="226">
        <f t="shared" si="3"/>
        <v>0</v>
      </c>
      <c r="Y44" s="199"/>
      <c r="Z44" s="352">
        <v>1</v>
      </c>
      <c r="AA44" s="428">
        <v>1</v>
      </c>
      <c r="AB44" s="428">
        <v>1</v>
      </c>
      <c r="AC44" s="430">
        <v>1</v>
      </c>
      <c r="AD44" s="428">
        <f t="shared" si="1"/>
        <v>0</v>
      </c>
      <c r="AE44" s="427">
        <v>1</v>
      </c>
      <c r="AF44" s="427">
        <v>0</v>
      </c>
      <c r="AG44" s="427"/>
      <c r="AH44" s="427"/>
      <c r="AI44" s="427"/>
      <c r="AJ44" s="427"/>
      <c r="AK44" s="427"/>
      <c r="AL44" s="427"/>
      <c r="AM44" s="427"/>
      <c r="AN44" s="427"/>
    </row>
    <row r="45" spans="1:40" s="225" customFormat="1" ht="51" hidden="1" customHeight="1" outlineLevel="7" x14ac:dyDescent="0.2">
      <c r="A45" s="221"/>
      <c r="B45" s="227"/>
      <c r="C45" s="248"/>
      <c r="D45" s="254"/>
      <c r="E45" s="254"/>
      <c r="F45" s="254"/>
      <c r="G45" s="254"/>
      <c r="H45" s="254"/>
      <c r="I45" s="406" t="s">
        <v>228</v>
      </c>
      <c r="J45" s="346" t="s">
        <v>257</v>
      </c>
      <c r="K45" s="435">
        <f>Supervisor!K45</f>
        <v>100</v>
      </c>
      <c r="L45" s="355">
        <f>Supervisor!L45</f>
        <v>100</v>
      </c>
      <c r="M45" s="356">
        <v>1</v>
      </c>
      <c r="N45" s="357">
        <f>Supervisor!M45</f>
        <v>0</v>
      </c>
      <c r="O45" s="350">
        <f>Supervisor!N45</f>
        <v>100</v>
      </c>
      <c r="P45" s="350">
        <f t="shared" si="0"/>
        <v>0</v>
      </c>
      <c r="Q45" s="351">
        <v>1.6130020452164961E-4</v>
      </c>
      <c r="R45" s="352">
        <f>O45/K45</f>
        <v>1</v>
      </c>
      <c r="T45" s="226">
        <f t="shared" si="3"/>
        <v>-100</v>
      </c>
      <c r="Y45" s="199"/>
      <c r="Z45" s="352">
        <v>1</v>
      </c>
      <c r="AA45" s="428">
        <v>0</v>
      </c>
      <c r="AB45" s="428">
        <v>1</v>
      </c>
      <c r="AC45" s="430">
        <v>1</v>
      </c>
      <c r="AD45" s="428">
        <f t="shared" si="1"/>
        <v>0</v>
      </c>
      <c r="AE45" s="427">
        <v>1</v>
      </c>
      <c r="AF45" s="427">
        <v>0</v>
      </c>
      <c r="AG45" s="427"/>
      <c r="AH45" s="427"/>
      <c r="AI45" s="427"/>
      <c r="AJ45" s="427"/>
      <c r="AK45" s="427"/>
      <c r="AL45" s="427"/>
      <c r="AM45" s="427"/>
      <c r="AN45" s="427"/>
    </row>
    <row r="46" spans="1:40" s="225" customFormat="1" ht="51" hidden="1" customHeight="1" outlineLevel="7" x14ac:dyDescent="0.2">
      <c r="A46" s="221"/>
      <c r="B46" s="227"/>
      <c r="C46" s="248"/>
      <c r="D46" s="254"/>
      <c r="E46" s="254"/>
      <c r="F46" s="254"/>
      <c r="G46" s="254"/>
      <c r="H46" s="254"/>
      <c r="I46" s="406" t="s">
        <v>226</v>
      </c>
      <c r="J46" s="346" t="s">
        <v>257</v>
      </c>
      <c r="K46" s="435">
        <f>Supervisor!K46</f>
        <v>100</v>
      </c>
      <c r="L46" s="355">
        <f>Supervisor!L46</f>
        <v>100</v>
      </c>
      <c r="M46" s="356">
        <v>1</v>
      </c>
      <c r="N46" s="357">
        <f>Supervisor!M46</f>
        <v>0</v>
      </c>
      <c r="O46" s="350">
        <f>Supervisor!N46</f>
        <v>100</v>
      </c>
      <c r="P46" s="350">
        <f t="shared" si="0"/>
        <v>0</v>
      </c>
      <c r="Q46" s="351">
        <v>1.6130020452164961E-4</v>
      </c>
      <c r="R46" s="352">
        <f>O46/K46</f>
        <v>1</v>
      </c>
      <c r="T46" s="226">
        <f t="shared" si="3"/>
        <v>-100</v>
      </c>
      <c r="Y46" s="199"/>
      <c r="Z46" s="352">
        <v>1</v>
      </c>
      <c r="AA46" s="428">
        <v>0</v>
      </c>
      <c r="AB46" s="428">
        <v>1</v>
      </c>
      <c r="AC46" s="430">
        <v>1</v>
      </c>
      <c r="AD46" s="428">
        <f t="shared" si="1"/>
        <v>0</v>
      </c>
      <c r="AE46" s="427">
        <v>1</v>
      </c>
      <c r="AF46" s="427">
        <v>0</v>
      </c>
      <c r="AG46" s="427"/>
      <c r="AH46" s="427"/>
      <c r="AI46" s="427"/>
      <c r="AJ46" s="427"/>
      <c r="AK46" s="427"/>
      <c r="AL46" s="427"/>
      <c r="AM46" s="427"/>
      <c r="AN46" s="427"/>
    </row>
    <row r="47" spans="1:40" s="225" customFormat="1" ht="51" hidden="1" customHeight="1" outlineLevel="7" x14ac:dyDescent="0.2">
      <c r="A47" s="221"/>
      <c r="B47" s="227"/>
      <c r="C47" s="248"/>
      <c r="D47" s="254"/>
      <c r="E47" s="254"/>
      <c r="F47" s="254"/>
      <c r="G47" s="254"/>
      <c r="H47" s="254"/>
      <c r="I47" s="406" t="s">
        <v>227</v>
      </c>
      <c r="J47" s="346" t="s">
        <v>257</v>
      </c>
      <c r="K47" s="435">
        <f>Supervisor!K47</f>
        <v>100</v>
      </c>
      <c r="L47" s="355">
        <f>Supervisor!L47</f>
        <v>100</v>
      </c>
      <c r="M47" s="356">
        <v>1</v>
      </c>
      <c r="N47" s="357">
        <f>Supervisor!M47</f>
        <v>0</v>
      </c>
      <c r="O47" s="350">
        <f>Supervisor!N47</f>
        <v>100</v>
      </c>
      <c r="P47" s="350">
        <f t="shared" si="0"/>
        <v>0</v>
      </c>
      <c r="Q47" s="351">
        <v>3.2260040904329921E-4</v>
      </c>
      <c r="R47" s="352">
        <f>O47/K47</f>
        <v>1</v>
      </c>
      <c r="S47" s="225">
        <v>95</v>
      </c>
      <c r="T47" s="226">
        <f t="shared" si="3"/>
        <v>-5</v>
      </c>
      <c r="Y47" s="199"/>
      <c r="Z47" s="352">
        <v>1</v>
      </c>
      <c r="AA47" s="428">
        <v>1</v>
      </c>
      <c r="AB47" s="428">
        <v>1</v>
      </c>
      <c r="AC47" s="430">
        <v>1</v>
      </c>
      <c r="AD47" s="428">
        <f t="shared" si="1"/>
        <v>0</v>
      </c>
      <c r="AE47" s="427">
        <v>1</v>
      </c>
      <c r="AF47" s="427">
        <v>0</v>
      </c>
      <c r="AG47" s="427"/>
      <c r="AH47" s="427"/>
      <c r="AI47" s="427"/>
      <c r="AJ47" s="427"/>
      <c r="AK47" s="427"/>
      <c r="AL47" s="427"/>
      <c r="AM47" s="427"/>
      <c r="AN47" s="427"/>
    </row>
    <row r="48" spans="1:40" s="225" customFormat="1" ht="51" customHeight="1" outlineLevel="3" collapsed="1" x14ac:dyDescent="0.2">
      <c r="A48" s="221"/>
      <c r="B48" s="227"/>
      <c r="C48" s="248"/>
      <c r="D48" s="254"/>
      <c r="E48" s="254"/>
      <c r="F48" s="254"/>
      <c r="G48" s="254"/>
      <c r="H48" s="254"/>
      <c r="I48" s="405" t="s">
        <v>15</v>
      </c>
      <c r="J48" s="340" t="s">
        <v>443</v>
      </c>
      <c r="K48" s="433">
        <f>Supervisor!K48</f>
        <v>0</v>
      </c>
      <c r="L48" s="341">
        <f>Supervisor!L48</f>
        <v>0</v>
      </c>
      <c r="M48" s="342">
        <v>0</v>
      </c>
      <c r="N48" s="340">
        <f>Supervisor!M48</f>
        <v>0</v>
      </c>
      <c r="O48" s="343">
        <f>Supervisor!N48</f>
        <v>0</v>
      </c>
      <c r="P48" s="343">
        <f t="shared" si="0"/>
        <v>0</v>
      </c>
      <c r="Q48" s="344">
        <v>6.4520081808659843E-4</v>
      </c>
      <c r="R48" s="345">
        <f>(R49*Q49+R50*Q50)/Q48</f>
        <v>0</v>
      </c>
      <c r="T48" s="226">
        <f t="shared" si="3"/>
        <v>0</v>
      </c>
      <c r="Y48" s="199"/>
      <c r="Z48" s="345">
        <v>0</v>
      </c>
      <c r="AA48" s="428">
        <v>0</v>
      </c>
      <c r="AB48" s="428">
        <v>0</v>
      </c>
      <c r="AC48" s="430">
        <v>0</v>
      </c>
      <c r="AD48" s="428">
        <f t="shared" si="1"/>
        <v>0</v>
      </c>
      <c r="AE48" s="427">
        <v>0</v>
      </c>
      <c r="AF48" s="427">
        <v>0</v>
      </c>
      <c r="AG48" s="427"/>
      <c r="AH48" s="427"/>
      <c r="AI48" s="427"/>
      <c r="AJ48" s="427"/>
      <c r="AK48" s="427"/>
      <c r="AL48" s="427"/>
      <c r="AM48" s="427"/>
      <c r="AN48" s="427"/>
    </row>
    <row r="49" spans="1:40" s="225" customFormat="1" ht="51" hidden="1" customHeight="1" outlineLevel="7" x14ac:dyDescent="0.2">
      <c r="A49" s="221"/>
      <c r="B49" s="227"/>
      <c r="C49" s="248"/>
      <c r="D49" s="254"/>
      <c r="E49" s="254"/>
      <c r="F49" s="254"/>
      <c r="G49" s="254"/>
      <c r="H49" s="254"/>
      <c r="I49" s="406" t="s">
        <v>230</v>
      </c>
      <c r="J49" s="346" t="s">
        <v>257</v>
      </c>
      <c r="K49" s="435">
        <f>Supervisor!K49</f>
        <v>100</v>
      </c>
      <c r="L49" s="355">
        <f>Supervisor!L49</f>
        <v>0</v>
      </c>
      <c r="M49" s="356">
        <v>0</v>
      </c>
      <c r="N49" s="357">
        <f>Supervisor!M49</f>
        <v>0</v>
      </c>
      <c r="O49" s="350">
        <f>Supervisor!N49</f>
        <v>0</v>
      </c>
      <c r="P49" s="350">
        <f t="shared" si="0"/>
        <v>100</v>
      </c>
      <c r="Q49" s="351">
        <v>4.5164057266061891E-4</v>
      </c>
      <c r="R49" s="352">
        <f>O49/K49</f>
        <v>0</v>
      </c>
      <c r="T49" s="226">
        <f t="shared" si="3"/>
        <v>0</v>
      </c>
      <c r="Y49" s="199"/>
      <c r="Z49" s="352">
        <v>0</v>
      </c>
      <c r="AA49" s="428">
        <v>0</v>
      </c>
      <c r="AB49" s="428">
        <v>0</v>
      </c>
      <c r="AC49" s="430">
        <v>0</v>
      </c>
      <c r="AD49" s="428">
        <f t="shared" si="1"/>
        <v>0</v>
      </c>
      <c r="AE49" s="427">
        <v>0</v>
      </c>
      <c r="AF49" s="427">
        <v>0</v>
      </c>
      <c r="AG49" s="427"/>
      <c r="AH49" s="427"/>
      <c r="AI49" s="427"/>
      <c r="AJ49" s="427"/>
      <c r="AK49" s="427"/>
      <c r="AL49" s="427"/>
      <c r="AM49" s="427"/>
      <c r="AN49" s="427"/>
    </row>
    <row r="50" spans="1:40" s="225" customFormat="1" ht="51" hidden="1" customHeight="1" outlineLevel="7" x14ac:dyDescent="0.2">
      <c r="A50" s="221"/>
      <c r="B50" s="227"/>
      <c r="C50" s="248"/>
      <c r="D50" s="254"/>
      <c r="E50" s="254"/>
      <c r="F50" s="254"/>
      <c r="G50" s="254"/>
      <c r="H50" s="254"/>
      <c r="I50" s="406" t="s">
        <v>231</v>
      </c>
      <c r="J50" s="346" t="s">
        <v>257</v>
      </c>
      <c r="K50" s="435">
        <f>Supervisor!K50</f>
        <v>100</v>
      </c>
      <c r="L50" s="355">
        <f>Supervisor!L50</f>
        <v>0</v>
      </c>
      <c r="M50" s="356">
        <v>0</v>
      </c>
      <c r="N50" s="357">
        <f>Supervisor!M50</f>
        <v>0</v>
      </c>
      <c r="O50" s="350">
        <f>Supervisor!N50</f>
        <v>0</v>
      </c>
      <c r="P50" s="350">
        <f t="shared" si="0"/>
        <v>100</v>
      </c>
      <c r="Q50" s="351">
        <v>1.9356024542597952E-4</v>
      </c>
      <c r="R50" s="352">
        <f>O50/K50</f>
        <v>0</v>
      </c>
      <c r="T50" s="226">
        <f t="shared" si="3"/>
        <v>0</v>
      </c>
      <c r="Y50" s="199"/>
      <c r="Z50" s="352">
        <v>0</v>
      </c>
      <c r="AA50" s="428">
        <v>0</v>
      </c>
      <c r="AB50" s="428">
        <v>0</v>
      </c>
      <c r="AC50" s="430">
        <v>0</v>
      </c>
      <c r="AD50" s="428">
        <f t="shared" si="1"/>
        <v>0</v>
      </c>
      <c r="AE50" s="427">
        <v>0</v>
      </c>
      <c r="AF50" s="427">
        <v>0</v>
      </c>
      <c r="AG50" s="427"/>
      <c r="AH50" s="427"/>
      <c r="AI50" s="427"/>
      <c r="AJ50" s="427"/>
      <c r="AK50" s="427"/>
      <c r="AL50" s="427"/>
      <c r="AM50" s="427"/>
      <c r="AN50" s="427"/>
    </row>
    <row r="51" spans="1:40" s="225" customFormat="1" ht="51" customHeight="1" outlineLevel="3" collapsed="1" x14ac:dyDescent="0.2">
      <c r="A51" s="221"/>
      <c r="B51" s="227"/>
      <c r="C51" s="248"/>
      <c r="D51" s="254"/>
      <c r="E51" s="254"/>
      <c r="F51" s="254"/>
      <c r="G51" s="254"/>
      <c r="H51" s="254"/>
      <c r="I51" s="405" t="s">
        <v>16</v>
      </c>
      <c r="J51" s="340" t="s">
        <v>443</v>
      </c>
      <c r="K51" s="433">
        <f>Supervisor!K51</f>
        <v>0</v>
      </c>
      <c r="L51" s="341">
        <f>Supervisor!L51</f>
        <v>0</v>
      </c>
      <c r="M51" s="342">
        <v>0</v>
      </c>
      <c r="N51" s="340">
        <f>Supervisor!M51</f>
        <v>0</v>
      </c>
      <c r="O51" s="343">
        <f>Supervisor!N51</f>
        <v>0</v>
      </c>
      <c r="P51" s="343">
        <f t="shared" si="0"/>
        <v>0</v>
      </c>
      <c r="Q51" s="344">
        <v>6.4520081808659843E-4</v>
      </c>
      <c r="R51" s="345">
        <f>(R52*Q52+R53*Q53)/Q51</f>
        <v>0</v>
      </c>
      <c r="T51" s="226">
        <f t="shared" si="3"/>
        <v>0</v>
      </c>
      <c r="Y51" s="199"/>
      <c r="Z51" s="345">
        <v>0</v>
      </c>
      <c r="AA51" s="428">
        <v>0</v>
      </c>
      <c r="AB51" s="428">
        <v>0</v>
      </c>
      <c r="AC51" s="430">
        <v>0</v>
      </c>
      <c r="AD51" s="428">
        <f t="shared" si="1"/>
        <v>0</v>
      </c>
      <c r="AE51" s="427">
        <v>0</v>
      </c>
      <c r="AF51" s="427">
        <v>0</v>
      </c>
      <c r="AG51" s="427"/>
      <c r="AH51" s="427"/>
      <c r="AI51" s="427"/>
      <c r="AJ51" s="427"/>
      <c r="AK51" s="427"/>
      <c r="AL51" s="427"/>
      <c r="AM51" s="427"/>
      <c r="AN51" s="427"/>
    </row>
    <row r="52" spans="1:40" s="225" customFormat="1" ht="51" hidden="1" customHeight="1" outlineLevel="7" x14ac:dyDescent="0.2">
      <c r="A52" s="221"/>
      <c r="B52" s="227"/>
      <c r="C52" s="248"/>
      <c r="D52" s="254"/>
      <c r="E52" s="254"/>
      <c r="F52" s="254"/>
      <c r="G52" s="254"/>
      <c r="H52" s="254"/>
      <c r="I52" s="406" t="s">
        <v>232</v>
      </c>
      <c r="J52" s="346" t="s">
        <v>257</v>
      </c>
      <c r="K52" s="435">
        <f>Supervisor!K52</f>
        <v>100</v>
      </c>
      <c r="L52" s="355">
        <f>Supervisor!L52</f>
        <v>0</v>
      </c>
      <c r="M52" s="356">
        <v>0</v>
      </c>
      <c r="N52" s="357">
        <f>Supervisor!M52</f>
        <v>0</v>
      </c>
      <c r="O52" s="350">
        <f>Supervisor!N52</f>
        <v>0</v>
      </c>
      <c r="P52" s="350">
        <f t="shared" si="0"/>
        <v>100</v>
      </c>
      <c r="Q52" s="351">
        <v>4.5164057266061891E-4</v>
      </c>
      <c r="R52" s="352">
        <f>O52/K52</f>
        <v>0</v>
      </c>
      <c r="T52" s="226">
        <f t="shared" si="3"/>
        <v>0</v>
      </c>
      <c r="Y52" s="199"/>
      <c r="Z52" s="352">
        <v>0</v>
      </c>
      <c r="AA52" s="428">
        <v>0</v>
      </c>
      <c r="AB52" s="428">
        <v>0</v>
      </c>
      <c r="AC52" s="430">
        <v>0</v>
      </c>
      <c r="AD52" s="428">
        <f t="shared" si="1"/>
        <v>0</v>
      </c>
      <c r="AE52" s="427">
        <v>0</v>
      </c>
      <c r="AF52" s="427">
        <v>0</v>
      </c>
      <c r="AG52" s="427"/>
      <c r="AH52" s="427"/>
      <c r="AI52" s="427"/>
      <c r="AJ52" s="427"/>
      <c r="AK52" s="427"/>
      <c r="AL52" s="427"/>
      <c r="AM52" s="427"/>
      <c r="AN52" s="427"/>
    </row>
    <row r="53" spans="1:40" s="225" customFormat="1" ht="51" hidden="1" customHeight="1" outlineLevel="7" x14ac:dyDescent="0.2">
      <c r="A53" s="221"/>
      <c r="B53" s="227"/>
      <c r="C53" s="248"/>
      <c r="D53" s="254"/>
      <c r="E53" s="254"/>
      <c r="F53" s="254"/>
      <c r="G53" s="254"/>
      <c r="H53" s="254"/>
      <c r="I53" s="406" t="s">
        <v>231</v>
      </c>
      <c r="J53" s="346" t="s">
        <v>257</v>
      </c>
      <c r="K53" s="435">
        <f>Supervisor!K53</f>
        <v>100</v>
      </c>
      <c r="L53" s="355">
        <f>Supervisor!L53</f>
        <v>0</v>
      </c>
      <c r="M53" s="356">
        <v>0</v>
      </c>
      <c r="N53" s="357">
        <f>Supervisor!M53</f>
        <v>0</v>
      </c>
      <c r="O53" s="350">
        <f>Supervisor!N53</f>
        <v>0</v>
      </c>
      <c r="P53" s="350">
        <f t="shared" si="0"/>
        <v>100</v>
      </c>
      <c r="Q53" s="351">
        <v>1.9356024542597952E-4</v>
      </c>
      <c r="R53" s="352">
        <f>O53/K53</f>
        <v>0</v>
      </c>
      <c r="T53" s="226">
        <f t="shared" si="3"/>
        <v>0</v>
      </c>
      <c r="Y53" s="199"/>
      <c r="Z53" s="352">
        <v>0</v>
      </c>
      <c r="AA53" s="428">
        <v>0</v>
      </c>
      <c r="AB53" s="428">
        <v>0</v>
      </c>
      <c r="AC53" s="430">
        <v>0</v>
      </c>
      <c r="AD53" s="428">
        <f t="shared" si="1"/>
        <v>0</v>
      </c>
      <c r="AE53" s="427">
        <v>0</v>
      </c>
      <c r="AF53" s="427">
        <v>0</v>
      </c>
      <c r="AG53" s="427"/>
      <c r="AH53" s="427"/>
      <c r="AI53" s="427"/>
      <c r="AJ53" s="427"/>
      <c r="AK53" s="427"/>
      <c r="AL53" s="427"/>
      <c r="AM53" s="427"/>
      <c r="AN53" s="427"/>
    </row>
    <row r="54" spans="1:40" s="225" customFormat="1" ht="51" customHeight="1" outlineLevel="3" collapsed="1" x14ac:dyDescent="0.2">
      <c r="A54" s="221"/>
      <c r="B54" s="227"/>
      <c r="C54" s="248"/>
      <c r="D54" s="254"/>
      <c r="E54" s="254"/>
      <c r="F54" s="254"/>
      <c r="G54" s="254"/>
      <c r="H54" s="254"/>
      <c r="I54" s="405" t="s">
        <v>17</v>
      </c>
      <c r="J54" s="340" t="s">
        <v>443</v>
      </c>
      <c r="K54" s="433">
        <f>Supervisor!K54</f>
        <v>0</v>
      </c>
      <c r="L54" s="341">
        <f>Supervisor!L54</f>
        <v>0</v>
      </c>
      <c r="M54" s="342">
        <v>0</v>
      </c>
      <c r="N54" s="340">
        <f>Supervisor!M54</f>
        <v>0</v>
      </c>
      <c r="O54" s="343">
        <f>Supervisor!N54</f>
        <v>0</v>
      </c>
      <c r="P54" s="343">
        <f t="shared" si="0"/>
        <v>0</v>
      </c>
      <c r="Q54" s="344">
        <v>1.2904016361731971E-3</v>
      </c>
      <c r="R54" s="345">
        <f>R55</f>
        <v>0</v>
      </c>
      <c r="T54" s="226">
        <f t="shared" si="3"/>
        <v>0</v>
      </c>
      <c r="Y54" s="199"/>
      <c r="Z54" s="345">
        <v>0</v>
      </c>
      <c r="AA54" s="428">
        <v>0</v>
      </c>
      <c r="AB54" s="428">
        <v>0</v>
      </c>
      <c r="AC54" s="430">
        <v>0</v>
      </c>
      <c r="AD54" s="428">
        <f t="shared" si="1"/>
        <v>0</v>
      </c>
      <c r="AE54" s="427">
        <v>0</v>
      </c>
      <c r="AF54" s="427">
        <v>0</v>
      </c>
      <c r="AG54" s="427"/>
      <c r="AH54" s="427"/>
      <c r="AI54" s="427"/>
      <c r="AJ54" s="427"/>
      <c r="AK54" s="427"/>
      <c r="AL54" s="427"/>
      <c r="AM54" s="427"/>
      <c r="AN54" s="427"/>
    </row>
    <row r="55" spans="1:40" s="225" customFormat="1" ht="51" hidden="1" customHeight="1" outlineLevel="7" x14ac:dyDescent="0.2">
      <c r="A55" s="221"/>
      <c r="B55" s="227"/>
      <c r="C55" s="248"/>
      <c r="D55" s="254"/>
      <c r="E55" s="254"/>
      <c r="F55" s="254"/>
      <c r="G55" s="254"/>
      <c r="H55" s="254"/>
      <c r="I55" s="406" t="s">
        <v>17</v>
      </c>
      <c r="J55" s="346" t="s">
        <v>257</v>
      </c>
      <c r="K55" s="435">
        <f>Supervisor!K55</f>
        <v>100</v>
      </c>
      <c r="L55" s="355">
        <f>Supervisor!L55</f>
        <v>0</v>
      </c>
      <c r="M55" s="356">
        <v>0</v>
      </c>
      <c r="N55" s="357">
        <f>Supervisor!M55</f>
        <v>0</v>
      </c>
      <c r="O55" s="350">
        <f>Supervisor!N55</f>
        <v>0</v>
      </c>
      <c r="P55" s="350">
        <f t="shared" si="0"/>
        <v>100</v>
      </c>
      <c r="Q55" s="351">
        <v>1.2904016361731971E-3</v>
      </c>
      <c r="R55" s="352">
        <f>O55/K55</f>
        <v>0</v>
      </c>
      <c r="T55" s="226">
        <f t="shared" si="3"/>
        <v>0</v>
      </c>
      <c r="Y55" s="199"/>
      <c r="Z55" s="352">
        <v>0</v>
      </c>
      <c r="AA55" s="428">
        <v>0</v>
      </c>
      <c r="AB55" s="428">
        <v>0</v>
      </c>
      <c r="AC55" s="430">
        <v>0</v>
      </c>
      <c r="AD55" s="428">
        <f t="shared" si="1"/>
        <v>0</v>
      </c>
      <c r="AE55" s="427">
        <v>0</v>
      </c>
      <c r="AF55" s="427">
        <v>0</v>
      </c>
      <c r="AG55" s="427"/>
      <c r="AH55" s="427"/>
      <c r="AI55" s="427"/>
      <c r="AJ55" s="427"/>
      <c r="AK55" s="427"/>
      <c r="AL55" s="427"/>
      <c r="AM55" s="427"/>
      <c r="AN55" s="427"/>
    </row>
    <row r="56" spans="1:40" s="225" customFormat="1" ht="51" customHeight="1" outlineLevel="3" collapsed="1" x14ac:dyDescent="0.2">
      <c r="A56" s="221"/>
      <c r="B56" s="227"/>
      <c r="C56" s="248"/>
      <c r="D56" s="254"/>
      <c r="E56" s="254"/>
      <c r="F56" s="254"/>
      <c r="G56" s="254"/>
      <c r="H56" s="254"/>
      <c r="I56" s="405" t="s">
        <v>18</v>
      </c>
      <c r="J56" s="340" t="s">
        <v>443</v>
      </c>
      <c r="K56" s="433">
        <f>Supervisor!K56</f>
        <v>0</v>
      </c>
      <c r="L56" s="341">
        <f>Supervisor!L56</f>
        <v>0</v>
      </c>
      <c r="M56" s="342">
        <v>0</v>
      </c>
      <c r="N56" s="340">
        <f>Supervisor!M56</f>
        <v>0</v>
      </c>
      <c r="O56" s="343">
        <f>Supervisor!N56</f>
        <v>0</v>
      </c>
      <c r="P56" s="343">
        <f t="shared" si="0"/>
        <v>0</v>
      </c>
      <c r="Q56" s="344">
        <v>1.9356024542597956E-3</v>
      </c>
      <c r="R56" s="345">
        <f>R57</f>
        <v>0</v>
      </c>
      <c r="T56" s="226">
        <f t="shared" si="3"/>
        <v>0</v>
      </c>
      <c r="Y56" s="199"/>
      <c r="Z56" s="345">
        <v>0</v>
      </c>
      <c r="AA56" s="428">
        <v>0</v>
      </c>
      <c r="AB56" s="428">
        <v>0</v>
      </c>
      <c r="AC56" s="430">
        <v>0</v>
      </c>
      <c r="AD56" s="428">
        <f t="shared" si="1"/>
        <v>0</v>
      </c>
      <c r="AE56" s="427">
        <v>0</v>
      </c>
      <c r="AF56" s="427">
        <v>0</v>
      </c>
      <c r="AG56" s="427"/>
      <c r="AH56" s="427"/>
      <c r="AI56" s="427"/>
      <c r="AJ56" s="427"/>
      <c r="AK56" s="427"/>
      <c r="AL56" s="427"/>
      <c r="AM56" s="427"/>
      <c r="AN56" s="427"/>
    </row>
    <row r="57" spans="1:40" s="225" customFormat="1" ht="51" hidden="1" customHeight="1" outlineLevel="7" x14ac:dyDescent="0.2">
      <c r="A57" s="221"/>
      <c r="B57" s="227"/>
      <c r="C57" s="248"/>
      <c r="D57" s="254"/>
      <c r="E57" s="254"/>
      <c r="F57" s="254"/>
      <c r="G57" s="254"/>
      <c r="H57" s="254"/>
      <c r="I57" s="406" t="s">
        <v>18</v>
      </c>
      <c r="J57" s="346" t="s">
        <v>257</v>
      </c>
      <c r="K57" s="435">
        <f>Supervisor!K57</f>
        <v>100</v>
      </c>
      <c r="L57" s="355">
        <f>Supervisor!L57</f>
        <v>0</v>
      </c>
      <c r="M57" s="356">
        <v>0</v>
      </c>
      <c r="N57" s="357">
        <f>Supervisor!M57</f>
        <v>0</v>
      </c>
      <c r="O57" s="350">
        <f>Supervisor!N57</f>
        <v>0</v>
      </c>
      <c r="P57" s="350">
        <f t="shared" si="0"/>
        <v>100</v>
      </c>
      <c r="Q57" s="351">
        <v>1.9356024542597956E-3</v>
      </c>
      <c r="R57" s="352">
        <f>O57/K57</f>
        <v>0</v>
      </c>
      <c r="T57" s="226">
        <f t="shared" si="3"/>
        <v>0</v>
      </c>
      <c r="Y57" s="199"/>
      <c r="Z57" s="352">
        <v>0</v>
      </c>
      <c r="AA57" s="428">
        <v>0</v>
      </c>
      <c r="AB57" s="428">
        <v>0</v>
      </c>
      <c r="AC57" s="430">
        <v>0</v>
      </c>
      <c r="AD57" s="428">
        <f t="shared" si="1"/>
        <v>0</v>
      </c>
      <c r="AE57" s="427">
        <v>0</v>
      </c>
      <c r="AF57" s="427">
        <v>0</v>
      </c>
      <c r="AG57" s="427"/>
      <c r="AH57" s="427"/>
      <c r="AI57" s="427"/>
      <c r="AJ57" s="427"/>
      <c r="AK57" s="427"/>
      <c r="AL57" s="427"/>
      <c r="AM57" s="427"/>
      <c r="AN57" s="427"/>
    </row>
    <row r="58" spans="1:40" s="225" customFormat="1" ht="51" customHeight="1" outlineLevel="3" collapsed="1" x14ac:dyDescent="0.2">
      <c r="A58" s="221"/>
      <c r="B58" s="227"/>
      <c r="C58" s="248"/>
      <c r="D58" s="254"/>
      <c r="E58" s="254"/>
      <c r="F58" s="254"/>
      <c r="G58" s="254"/>
      <c r="H58" s="254"/>
      <c r="I58" s="405" t="s">
        <v>19</v>
      </c>
      <c r="J58" s="340" t="s">
        <v>443</v>
      </c>
      <c r="K58" s="433">
        <f>Supervisor!K58</f>
        <v>0</v>
      </c>
      <c r="L58" s="341">
        <f>Supervisor!L58</f>
        <v>0</v>
      </c>
      <c r="M58" s="342">
        <v>0</v>
      </c>
      <c r="N58" s="340">
        <f>Supervisor!M58</f>
        <v>0</v>
      </c>
      <c r="O58" s="343">
        <f>Supervisor!N58</f>
        <v>0</v>
      </c>
      <c r="P58" s="343">
        <f t="shared" si="0"/>
        <v>0</v>
      </c>
      <c r="Q58" s="344">
        <v>3.2260040904329927E-4</v>
      </c>
      <c r="R58" s="345">
        <f>R59</f>
        <v>0</v>
      </c>
      <c r="T58" s="226">
        <f t="shared" si="3"/>
        <v>0</v>
      </c>
      <c r="Y58" s="199"/>
      <c r="Z58" s="345">
        <v>0</v>
      </c>
      <c r="AA58" s="428">
        <v>0</v>
      </c>
      <c r="AB58" s="428">
        <v>0</v>
      </c>
      <c r="AC58" s="430">
        <v>0</v>
      </c>
      <c r="AD58" s="428">
        <f t="shared" si="1"/>
        <v>0</v>
      </c>
      <c r="AE58" s="427">
        <v>0</v>
      </c>
      <c r="AF58" s="427">
        <v>0</v>
      </c>
      <c r="AG58" s="427"/>
      <c r="AH58" s="427"/>
      <c r="AI58" s="427"/>
      <c r="AJ58" s="427"/>
      <c r="AK58" s="427"/>
      <c r="AL58" s="427"/>
      <c r="AM58" s="427"/>
      <c r="AN58" s="427"/>
    </row>
    <row r="59" spans="1:40" s="225" customFormat="1" ht="51" hidden="1" customHeight="1" outlineLevel="7" x14ac:dyDescent="0.2">
      <c r="A59" s="221"/>
      <c r="B59" s="227"/>
      <c r="C59" s="248"/>
      <c r="D59" s="254"/>
      <c r="E59" s="254"/>
      <c r="F59" s="254"/>
      <c r="G59" s="254"/>
      <c r="H59" s="254"/>
      <c r="I59" s="406" t="s">
        <v>19</v>
      </c>
      <c r="J59" s="346" t="s">
        <v>257</v>
      </c>
      <c r="K59" s="435">
        <f>Supervisor!K59</f>
        <v>100</v>
      </c>
      <c r="L59" s="355">
        <f>Supervisor!L59</f>
        <v>0</v>
      </c>
      <c r="M59" s="356">
        <v>0</v>
      </c>
      <c r="N59" s="357">
        <f>Supervisor!M59</f>
        <v>0</v>
      </c>
      <c r="O59" s="350">
        <f>Supervisor!N59</f>
        <v>0</v>
      </c>
      <c r="P59" s="350">
        <f t="shared" si="0"/>
        <v>100</v>
      </c>
      <c r="Q59" s="351">
        <v>3.2260040904329927E-4</v>
      </c>
      <c r="R59" s="352">
        <f>O59/K59</f>
        <v>0</v>
      </c>
      <c r="T59" s="226">
        <f t="shared" si="3"/>
        <v>0</v>
      </c>
      <c r="Y59" s="199"/>
      <c r="Z59" s="352">
        <v>0</v>
      </c>
      <c r="AA59" s="428">
        <v>0</v>
      </c>
      <c r="AB59" s="428">
        <v>0</v>
      </c>
      <c r="AC59" s="430">
        <v>0</v>
      </c>
      <c r="AD59" s="428">
        <f t="shared" si="1"/>
        <v>0</v>
      </c>
      <c r="AE59" s="427">
        <v>0</v>
      </c>
      <c r="AF59" s="427">
        <v>0</v>
      </c>
      <c r="AG59" s="427"/>
      <c r="AH59" s="427"/>
      <c r="AI59" s="427"/>
      <c r="AJ59" s="427"/>
      <c r="AK59" s="427"/>
      <c r="AL59" s="427"/>
      <c r="AM59" s="427"/>
      <c r="AN59" s="427"/>
    </row>
    <row r="60" spans="1:40" s="225" customFormat="1" ht="51" customHeight="1" outlineLevel="2" x14ac:dyDescent="0.2">
      <c r="A60" s="221"/>
      <c r="B60" s="227"/>
      <c r="C60" s="248"/>
      <c r="D60" s="248"/>
      <c r="E60" s="248"/>
      <c r="F60" s="248"/>
      <c r="G60" s="248"/>
      <c r="H60" s="248"/>
      <c r="I60" s="404" t="s">
        <v>20</v>
      </c>
      <c r="J60" s="334"/>
      <c r="K60" s="432">
        <f>Supervisor!K60</f>
        <v>0</v>
      </c>
      <c r="L60" s="335">
        <f>Supervisor!L60</f>
        <v>0</v>
      </c>
      <c r="M60" s="336">
        <v>0.33159602878477495</v>
      </c>
      <c r="N60" s="334">
        <f>Supervisor!M60</f>
        <v>0</v>
      </c>
      <c r="O60" s="337">
        <f>Supervisor!N60</f>
        <v>0</v>
      </c>
      <c r="P60" s="337">
        <f t="shared" si="0"/>
        <v>0</v>
      </c>
      <c r="Q60" s="338">
        <v>0.43738063922338838</v>
      </c>
      <c r="R60" s="358">
        <f>(R61*Q61+R76*Q76+R211*Q211+R296*Q296+R311*Q311+R579*Q579+R582*Q582)/Q60</f>
        <v>0.34608980093676089</v>
      </c>
      <c r="T60" s="226">
        <f t="shared" si="3"/>
        <v>0</v>
      </c>
      <c r="V60" s="284">
        <f>+R60*Q60</f>
        <v>0.15137297836241573</v>
      </c>
      <c r="Y60" s="199"/>
      <c r="Z60" s="358">
        <v>0.3321458090163607</v>
      </c>
      <c r="AA60" s="428">
        <v>0.27037452794450667</v>
      </c>
      <c r="AB60" s="428">
        <v>0.30874963706138825</v>
      </c>
      <c r="AC60" s="430">
        <v>0.30874963706138825</v>
      </c>
      <c r="AD60" s="428">
        <f t="shared" si="1"/>
        <v>0</v>
      </c>
      <c r="AE60" s="427">
        <v>0.33377181472270462</v>
      </c>
      <c r="AF60" s="427">
        <v>0</v>
      </c>
      <c r="AG60" s="427"/>
      <c r="AH60" s="427"/>
      <c r="AI60" s="427"/>
      <c r="AJ60" s="427"/>
      <c r="AK60" s="427"/>
      <c r="AL60" s="427"/>
      <c r="AM60" s="427"/>
      <c r="AN60" s="427"/>
    </row>
    <row r="61" spans="1:40" s="225" customFormat="1" ht="51" customHeight="1" outlineLevel="3" collapsed="1" x14ac:dyDescent="0.2">
      <c r="A61" s="221"/>
      <c r="B61" s="227"/>
      <c r="C61" s="248"/>
      <c r="D61" s="248"/>
      <c r="E61" s="254"/>
      <c r="F61" s="254"/>
      <c r="G61" s="254"/>
      <c r="H61" s="254"/>
      <c r="I61" s="405" t="s">
        <v>21</v>
      </c>
      <c r="J61" s="340" t="s">
        <v>444</v>
      </c>
      <c r="K61" s="433">
        <f>Supervisor!K61</f>
        <v>0</v>
      </c>
      <c r="L61" s="341">
        <f>Supervisor!L61</f>
        <v>0</v>
      </c>
      <c r="M61" s="342">
        <v>0.31040000000000001</v>
      </c>
      <c r="N61" s="342">
        <f>Supervisor!M61</f>
        <v>0</v>
      </c>
      <c r="O61" s="343">
        <f>Supervisor!N61</f>
        <v>0</v>
      </c>
      <c r="P61" s="343">
        <f t="shared" si="0"/>
        <v>0</v>
      </c>
      <c r="Q61" s="344">
        <v>2.5269960524327492E-2</v>
      </c>
      <c r="R61" s="345">
        <f>SUMPRODUCT(R62:R75,$Q$62:$Q$75)/$Q$61</f>
        <v>0.30400000000000005</v>
      </c>
      <c r="T61" s="226">
        <f t="shared" si="3"/>
        <v>0</v>
      </c>
      <c r="Y61" s="199"/>
      <c r="Z61" s="345">
        <v>0.30199999999999999</v>
      </c>
      <c r="AA61" s="428">
        <v>0.30199999999999999</v>
      </c>
      <c r="AB61" s="428">
        <v>0.33800000000000002</v>
      </c>
      <c r="AC61" s="430">
        <v>0.33800000000000002</v>
      </c>
      <c r="AD61" s="428">
        <f t="shared" si="1"/>
        <v>0</v>
      </c>
      <c r="AE61" s="427">
        <v>0.39210000000000006</v>
      </c>
      <c r="AF61" s="427">
        <v>0</v>
      </c>
      <c r="AG61" s="427"/>
      <c r="AH61" s="427"/>
      <c r="AI61" s="427"/>
      <c r="AJ61" s="427"/>
      <c r="AK61" s="427"/>
      <c r="AL61" s="427"/>
      <c r="AM61" s="427"/>
      <c r="AN61" s="427"/>
    </row>
    <row r="62" spans="1:40" s="225" customFormat="1" ht="51" hidden="1" customHeight="1" outlineLevel="7" x14ac:dyDescent="0.2">
      <c r="A62" s="221"/>
      <c r="B62" s="227"/>
      <c r="C62" s="248"/>
      <c r="D62" s="248"/>
      <c r="E62" s="254"/>
      <c r="F62" s="254"/>
      <c r="G62" s="254"/>
      <c r="H62" s="254"/>
      <c r="I62" s="407" t="s">
        <v>22</v>
      </c>
      <c r="J62" s="354" t="s">
        <v>257</v>
      </c>
      <c r="K62" s="373">
        <f>Supervisor!K62</f>
        <v>1</v>
      </c>
      <c r="L62" s="356">
        <f>Supervisor!L62</f>
        <v>1</v>
      </c>
      <c r="M62" s="356">
        <v>1</v>
      </c>
      <c r="N62" s="356">
        <f>Supervisor!M62</f>
        <v>-0.72</v>
      </c>
      <c r="O62" s="599">
        <f>Supervisor!N62</f>
        <v>0.28000000000000003</v>
      </c>
      <c r="P62" s="599">
        <f t="shared" si="0"/>
        <v>0.72</v>
      </c>
      <c r="Q62" s="351">
        <v>1.2634980262163749E-4</v>
      </c>
      <c r="R62" s="352">
        <f>O62/K62</f>
        <v>0.28000000000000003</v>
      </c>
      <c r="S62" s="225">
        <v>100</v>
      </c>
      <c r="T62" s="226">
        <f t="shared" si="3"/>
        <v>99.72</v>
      </c>
      <c r="Y62" s="199"/>
      <c r="Z62" s="352">
        <v>1</v>
      </c>
      <c r="AA62" s="428">
        <v>1</v>
      </c>
      <c r="AB62" s="428">
        <v>1</v>
      </c>
      <c r="AC62" s="430">
        <v>1</v>
      </c>
      <c r="AD62" s="428">
        <f t="shared" si="1"/>
        <v>0</v>
      </c>
      <c r="AE62" s="427">
        <v>1</v>
      </c>
      <c r="AF62" s="427">
        <v>0</v>
      </c>
      <c r="AG62" s="427"/>
      <c r="AH62" s="427"/>
      <c r="AI62" s="427"/>
      <c r="AJ62" s="427"/>
      <c r="AK62" s="427"/>
      <c r="AL62" s="427"/>
      <c r="AM62" s="427"/>
      <c r="AN62" s="427"/>
    </row>
    <row r="63" spans="1:40" s="225" customFormat="1" ht="51" hidden="1" customHeight="1" outlineLevel="7" x14ac:dyDescent="0.2">
      <c r="A63" s="221"/>
      <c r="B63" s="227"/>
      <c r="C63" s="248"/>
      <c r="D63" s="248"/>
      <c r="E63" s="254"/>
      <c r="F63" s="254"/>
      <c r="G63" s="254"/>
      <c r="H63" s="254"/>
      <c r="I63" s="407" t="s">
        <v>23</v>
      </c>
      <c r="J63" s="354" t="s">
        <v>257</v>
      </c>
      <c r="K63" s="373">
        <f>Supervisor!K63</f>
        <v>1</v>
      </c>
      <c r="L63" s="356">
        <f>Supervisor!L63</f>
        <v>1</v>
      </c>
      <c r="M63" s="356">
        <v>1</v>
      </c>
      <c r="N63" s="356">
        <f>Supervisor!M63</f>
        <v>-0.72</v>
      </c>
      <c r="O63" s="599">
        <f>Supervisor!N63</f>
        <v>0.28000000000000003</v>
      </c>
      <c r="P63" s="599">
        <f t="shared" si="0"/>
        <v>0.72</v>
      </c>
      <c r="Q63" s="351">
        <v>1.2634980262163749E-4</v>
      </c>
      <c r="R63" s="352">
        <f>O63/K63</f>
        <v>0.28000000000000003</v>
      </c>
      <c r="S63" s="225">
        <v>100</v>
      </c>
      <c r="T63" s="226">
        <f t="shared" si="3"/>
        <v>99.72</v>
      </c>
      <c r="Y63" s="199"/>
      <c r="Z63" s="352">
        <v>1</v>
      </c>
      <c r="AA63" s="428">
        <v>1</v>
      </c>
      <c r="AB63" s="428">
        <v>1</v>
      </c>
      <c r="AC63" s="430">
        <v>1</v>
      </c>
      <c r="AD63" s="428">
        <f t="shared" si="1"/>
        <v>0</v>
      </c>
      <c r="AE63" s="427">
        <v>1</v>
      </c>
      <c r="AF63" s="427">
        <v>0</v>
      </c>
      <c r="AG63" s="427"/>
      <c r="AH63" s="427"/>
      <c r="AI63" s="427"/>
      <c r="AJ63" s="427"/>
      <c r="AK63" s="427"/>
      <c r="AL63" s="427"/>
      <c r="AM63" s="427"/>
      <c r="AN63" s="427"/>
    </row>
    <row r="64" spans="1:40" s="225" customFormat="1" ht="51" hidden="1" customHeight="1" outlineLevel="7" x14ac:dyDescent="0.2">
      <c r="A64" s="221"/>
      <c r="B64" s="227"/>
      <c r="C64" s="248"/>
      <c r="D64" s="248"/>
      <c r="E64" s="254"/>
      <c r="F64" s="254"/>
      <c r="G64" s="254"/>
      <c r="H64" s="254"/>
      <c r="I64" s="407" t="s">
        <v>24</v>
      </c>
      <c r="J64" s="354" t="s">
        <v>257</v>
      </c>
      <c r="K64" s="373">
        <f>Supervisor!K64</f>
        <v>1</v>
      </c>
      <c r="L64" s="356">
        <f>Supervisor!L64</f>
        <v>1</v>
      </c>
      <c r="M64" s="356">
        <v>1</v>
      </c>
      <c r="N64" s="356">
        <f>Supervisor!M64</f>
        <v>-0.72</v>
      </c>
      <c r="O64" s="599">
        <f>Supervisor!N64</f>
        <v>0.28000000000000003</v>
      </c>
      <c r="P64" s="599">
        <f t="shared" si="0"/>
        <v>0.72</v>
      </c>
      <c r="Q64" s="351">
        <v>1.2634980262163749E-4</v>
      </c>
      <c r="R64" s="352">
        <f>O64/K64</f>
        <v>0.28000000000000003</v>
      </c>
      <c r="S64" s="225">
        <v>100</v>
      </c>
      <c r="T64" s="226">
        <f t="shared" si="3"/>
        <v>99.72</v>
      </c>
      <c r="Y64" s="199"/>
      <c r="Z64" s="352">
        <v>1</v>
      </c>
      <c r="AA64" s="428">
        <v>1</v>
      </c>
      <c r="AB64" s="428">
        <v>1</v>
      </c>
      <c r="AC64" s="430">
        <v>1</v>
      </c>
      <c r="AD64" s="428">
        <f t="shared" si="1"/>
        <v>0</v>
      </c>
      <c r="AE64" s="427">
        <v>1</v>
      </c>
      <c r="AF64" s="427">
        <v>0</v>
      </c>
      <c r="AG64" s="427"/>
      <c r="AH64" s="427"/>
      <c r="AI64" s="427"/>
      <c r="AJ64" s="427"/>
      <c r="AK64" s="427"/>
      <c r="AL64" s="427"/>
      <c r="AM64" s="427"/>
      <c r="AN64" s="427"/>
    </row>
    <row r="65" spans="1:40" s="225" customFormat="1" ht="51" hidden="1" customHeight="1" outlineLevel="7" x14ac:dyDescent="0.2">
      <c r="A65" s="221"/>
      <c r="B65" s="227"/>
      <c r="C65" s="248"/>
      <c r="D65" s="248"/>
      <c r="E65" s="254"/>
      <c r="F65" s="254"/>
      <c r="G65" s="254"/>
      <c r="H65" s="254"/>
      <c r="I65" s="407" t="s">
        <v>25</v>
      </c>
      <c r="J65" s="354" t="s">
        <v>257</v>
      </c>
      <c r="K65" s="373">
        <f>Supervisor!K65</f>
        <v>1</v>
      </c>
      <c r="L65" s="356">
        <f>Supervisor!L65</f>
        <v>1</v>
      </c>
      <c r="M65" s="356">
        <v>1</v>
      </c>
      <c r="N65" s="356">
        <f>Supervisor!M65</f>
        <v>-0.72</v>
      </c>
      <c r="O65" s="599">
        <f>Supervisor!N65</f>
        <v>0.28000000000000003</v>
      </c>
      <c r="P65" s="599">
        <f t="shared" si="0"/>
        <v>0.72</v>
      </c>
      <c r="Q65" s="351">
        <v>1.2634980262163749E-4</v>
      </c>
      <c r="R65" s="352">
        <f>O65/K65</f>
        <v>0.28000000000000003</v>
      </c>
      <c r="S65" s="225">
        <v>100</v>
      </c>
      <c r="T65" s="226">
        <f t="shared" si="3"/>
        <v>99.72</v>
      </c>
      <c r="Y65" s="199"/>
      <c r="Z65" s="352">
        <v>1</v>
      </c>
      <c r="AA65" s="428">
        <v>1</v>
      </c>
      <c r="AB65" s="428">
        <v>1</v>
      </c>
      <c r="AC65" s="430">
        <v>1</v>
      </c>
      <c r="AD65" s="428">
        <f t="shared" si="1"/>
        <v>0</v>
      </c>
      <c r="AE65" s="427">
        <v>1</v>
      </c>
      <c r="AF65" s="427">
        <v>0</v>
      </c>
      <c r="AG65" s="427"/>
      <c r="AH65" s="427"/>
      <c r="AI65" s="427"/>
      <c r="AJ65" s="427"/>
      <c r="AK65" s="427"/>
      <c r="AL65" s="427"/>
      <c r="AM65" s="427"/>
      <c r="AN65" s="427"/>
    </row>
    <row r="66" spans="1:40" s="225" customFormat="1" ht="51" hidden="1" customHeight="1" outlineLevel="7" x14ac:dyDescent="0.2">
      <c r="A66" s="221"/>
      <c r="B66" s="227"/>
      <c r="C66" s="248"/>
      <c r="D66" s="248"/>
      <c r="E66" s="254"/>
      <c r="F66" s="254"/>
      <c r="G66" s="254"/>
      <c r="H66" s="254"/>
      <c r="I66" s="407" t="s">
        <v>26</v>
      </c>
      <c r="J66" s="354" t="s">
        <v>257</v>
      </c>
      <c r="K66" s="373">
        <f>Supervisor!K66</f>
        <v>1</v>
      </c>
      <c r="L66" s="356">
        <f>Supervisor!L66</f>
        <v>1</v>
      </c>
      <c r="M66" s="356">
        <v>1</v>
      </c>
      <c r="N66" s="356">
        <f>Supervisor!M66</f>
        <v>-0.72</v>
      </c>
      <c r="O66" s="599">
        <f>Supervisor!N66</f>
        <v>0.28000000000000003</v>
      </c>
      <c r="P66" s="599">
        <f t="shared" si="0"/>
        <v>0.72</v>
      </c>
      <c r="Q66" s="351">
        <v>1.2634980262163749E-4</v>
      </c>
      <c r="R66" s="352">
        <f>O66/K66</f>
        <v>0.28000000000000003</v>
      </c>
      <c r="S66" s="225">
        <v>100</v>
      </c>
      <c r="T66" s="226">
        <f t="shared" si="3"/>
        <v>99.72</v>
      </c>
      <c r="Y66" s="199"/>
      <c r="Z66" s="352">
        <v>1</v>
      </c>
      <c r="AA66" s="428">
        <v>1</v>
      </c>
      <c r="AB66" s="428">
        <v>1</v>
      </c>
      <c r="AC66" s="430">
        <v>1</v>
      </c>
      <c r="AD66" s="428">
        <f t="shared" si="1"/>
        <v>0</v>
      </c>
      <c r="AE66" s="427">
        <v>1</v>
      </c>
      <c r="AF66" s="427">
        <v>0</v>
      </c>
      <c r="AG66" s="427"/>
      <c r="AH66" s="427"/>
      <c r="AI66" s="427"/>
      <c r="AJ66" s="427"/>
      <c r="AK66" s="427"/>
      <c r="AL66" s="427"/>
      <c r="AM66" s="427"/>
      <c r="AN66" s="427"/>
    </row>
    <row r="67" spans="1:40" s="225" customFormat="1" ht="51" hidden="1" customHeight="1" outlineLevel="7" x14ac:dyDescent="0.2">
      <c r="A67" s="221"/>
      <c r="B67" s="227"/>
      <c r="C67" s="248"/>
      <c r="D67" s="248"/>
      <c r="E67" s="254"/>
      <c r="F67" s="254"/>
      <c r="G67" s="254"/>
      <c r="H67" s="254"/>
      <c r="I67" s="407" t="s">
        <v>27</v>
      </c>
      <c r="J67" s="354" t="s">
        <v>257</v>
      </c>
      <c r="K67" s="373">
        <f>Supervisor!K67</f>
        <v>1</v>
      </c>
      <c r="L67" s="356">
        <f>Supervisor!L67</f>
        <v>0.5</v>
      </c>
      <c r="M67" s="356">
        <v>0.5</v>
      </c>
      <c r="N67" s="356">
        <f>Supervisor!M67</f>
        <v>-0.14000000000000001</v>
      </c>
      <c r="O67" s="599">
        <f>Supervisor!N67</f>
        <v>0.36</v>
      </c>
      <c r="P67" s="599">
        <f t="shared" si="0"/>
        <v>0.64</v>
      </c>
      <c r="Q67" s="351">
        <v>7.5809881572982477E-3</v>
      </c>
      <c r="R67" s="352">
        <f t="shared" ref="R67:R75" si="4">O67/K67</f>
        <v>0.36</v>
      </c>
      <c r="T67" s="226">
        <f t="shared" si="3"/>
        <v>-0.36</v>
      </c>
      <c r="Y67" s="199"/>
      <c r="Z67" s="352">
        <v>0.5</v>
      </c>
      <c r="AA67" s="428">
        <v>0.5</v>
      </c>
      <c r="AB67" s="428">
        <v>0.55000000000000004</v>
      </c>
      <c r="AC67" s="430">
        <v>0.5</v>
      </c>
      <c r="AD67" s="428">
        <f t="shared" si="1"/>
        <v>5.0000000000000044E-2</v>
      </c>
      <c r="AE67" s="427">
        <v>0.5</v>
      </c>
      <c r="AF67" s="427">
        <v>0</v>
      </c>
      <c r="AG67" s="427"/>
      <c r="AH67" s="427"/>
      <c r="AI67" s="427"/>
      <c r="AJ67" s="427"/>
      <c r="AK67" s="427"/>
      <c r="AL67" s="427"/>
      <c r="AM67" s="427"/>
      <c r="AN67" s="427"/>
    </row>
    <row r="68" spans="1:40" s="225" customFormat="1" ht="51" hidden="1" customHeight="1" outlineLevel="7" x14ac:dyDescent="0.2">
      <c r="A68" s="221"/>
      <c r="B68" s="227"/>
      <c r="C68" s="248"/>
      <c r="D68" s="248"/>
      <c r="E68" s="254"/>
      <c r="F68" s="254"/>
      <c r="G68" s="254"/>
      <c r="H68" s="254"/>
      <c r="I68" s="407" t="s">
        <v>28</v>
      </c>
      <c r="J68" s="354" t="s">
        <v>257</v>
      </c>
      <c r="K68" s="373">
        <f>Supervisor!K68</f>
        <v>1</v>
      </c>
      <c r="L68" s="356">
        <f>Supervisor!L68</f>
        <v>0.24</v>
      </c>
      <c r="M68" s="356">
        <v>0.24</v>
      </c>
      <c r="N68" s="356">
        <f>Supervisor!M68</f>
        <v>4.0000000000000036E-2</v>
      </c>
      <c r="O68" s="599">
        <f>Supervisor!N68</f>
        <v>0.28000000000000003</v>
      </c>
      <c r="P68" s="599">
        <f>K68-O68</f>
        <v>0.72</v>
      </c>
      <c r="Q68" s="351">
        <v>1.2634980262163749E-4</v>
      </c>
      <c r="R68" s="352">
        <f t="shared" si="4"/>
        <v>0.28000000000000003</v>
      </c>
      <c r="T68" s="226">
        <f t="shared" si="3"/>
        <v>-0.28000000000000003</v>
      </c>
      <c r="Y68" s="199"/>
      <c r="Z68" s="352">
        <v>0.2</v>
      </c>
      <c r="AA68" s="428">
        <v>0.2</v>
      </c>
      <c r="AB68" s="428">
        <v>0.3</v>
      </c>
      <c r="AC68" s="430">
        <v>0.2</v>
      </c>
      <c r="AD68" s="428">
        <f t="shared" si="1"/>
        <v>9.9999999999999978E-2</v>
      </c>
      <c r="AE68" s="427">
        <v>0.25</v>
      </c>
      <c r="AF68" s="427">
        <v>0</v>
      </c>
      <c r="AG68" s="427"/>
      <c r="AH68" s="427"/>
      <c r="AI68" s="427"/>
      <c r="AJ68" s="427"/>
      <c r="AK68" s="427"/>
      <c r="AL68" s="427"/>
      <c r="AM68" s="427"/>
      <c r="AN68" s="427"/>
    </row>
    <row r="69" spans="1:40" s="225" customFormat="1" ht="51" hidden="1" customHeight="1" outlineLevel="7" x14ac:dyDescent="0.2">
      <c r="A69" s="221"/>
      <c r="B69" s="227"/>
      <c r="C69" s="248"/>
      <c r="D69" s="248"/>
      <c r="E69" s="254"/>
      <c r="F69" s="254"/>
      <c r="G69" s="254"/>
      <c r="H69" s="254"/>
      <c r="I69" s="407" t="s">
        <v>29</v>
      </c>
      <c r="J69" s="354" t="s">
        <v>257</v>
      </c>
      <c r="K69" s="373">
        <f>Supervisor!K69</f>
        <v>1</v>
      </c>
      <c r="L69" s="356">
        <f>Supervisor!L69</f>
        <v>0.24</v>
      </c>
      <c r="M69" s="356">
        <v>0.24</v>
      </c>
      <c r="N69" s="356">
        <f>Supervisor!M69</f>
        <v>4.0000000000000036E-2</v>
      </c>
      <c r="O69" s="599">
        <f>Supervisor!N69</f>
        <v>0.28000000000000003</v>
      </c>
      <c r="P69" s="599">
        <f t="shared" si="0"/>
        <v>0.72</v>
      </c>
      <c r="Q69" s="351">
        <v>1.2634980262163749E-4</v>
      </c>
      <c r="R69" s="352">
        <f t="shared" si="4"/>
        <v>0.28000000000000003</v>
      </c>
      <c r="T69" s="226">
        <f t="shared" si="3"/>
        <v>-0.28000000000000003</v>
      </c>
      <c r="Y69" s="199"/>
      <c r="Z69" s="352">
        <v>0.2</v>
      </c>
      <c r="AA69" s="428">
        <v>0.2</v>
      </c>
      <c r="AB69" s="428">
        <v>0.3</v>
      </c>
      <c r="AC69" s="430">
        <v>0.2</v>
      </c>
      <c r="AD69" s="428">
        <f t="shared" si="1"/>
        <v>9.9999999999999978E-2</v>
      </c>
      <c r="AE69" s="427">
        <v>0.25</v>
      </c>
      <c r="AF69" s="427">
        <v>0</v>
      </c>
      <c r="AG69" s="427"/>
      <c r="AH69" s="427"/>
      <c r="AI69" s="427"/>
      <c r="AJ69" s="427"/>
      <c r="AK69" s="427"/>
      <c r="AL69" s="427"/>
      <c r="AM69" s="427"/>
      <c r="AN69" s="427"/>
    </row>
    <row r="70" spans="1:40" s="225" customFormat="1" ht="51" hidden="1" customHeight="1" outlineLevel="7" x14ac:dyDescent="0.2">
      <c r="A70" s="221"/>
      <c r="B70" s="227"/>
      <c r="C70" s="248"/>
      <c r="D70" s="248"/>
      <c r="E70" s="254"/>
      <c r="F70" s="254"/>
      <c r="G70" s="254"/>
      <c r="H70" s="254"/>
      <c r="I70" s="407" t="s">
        <v>30</v>
      </c>
      <c r="J70" s="354" t="s">
        <v>257</v>
      </c>
      <c r="K70" s="373">
        <f>Supervisor!K70</f>
        <v>1</v>
      </c>
      <c r="L70" s="356">
        <f>Supervisor!L70</f>
        <v>0.24</v>
      </c>
      <c r="M70" s="356">
        <v>0.24</v>
      </c>
      <c r="N70" s="356">
        <f>Supervisor!M70</f>
        <v>4.0000000000000036E-2</v>
      </c>
      <c r="O70" s="599">
        <f>Supervisor!N70</f>
        <v>0.28000000000000003</v>
      </c>
      <c r="P70" s="599">
        <f t="shared" si="0"/>
        <v>0.72</v>
      </c>
      <c r="Q70" s="351">
        <v>2.0215968419461999E-3</v>
      </c>
      <c r="R70" s="352">
        <f t="shared" si="4"/>
        <v>0.28000000000000003</v>
      </c>
      <c r="T70" s="226">
        <f t="shared" si="3"/>
        <v>-0.28000000000000003</v>
      </c>
      <c r="Y70" s="199"/>
      <c r="Z70" s="352">
        <v>0.2</v>
      </c>
      <c r="AA70" s="428">
        <v>0.2</v>
      </c>
      <c r="AB70" s="428">
        <v>0.3</v>
      </c>
      <c r="AC70" s="430">
        <v>0.2</v>
      </c>
      <c r="AD70" s="428">
        <f t="shared" si="1"/>
        <v>9.9999999999999978E-2</v>
      </c>
      <c r="AE70" s="427">
        <v>0.25</v>
      </c>
      <c r="AF70" s="427">
        <v>0</v>
      </c>
      <c r="AG70" s="427"/>
      <c r="AH70" s="427"/>
      <c r="AI70" s="427"/>
      <c r="AJ70" s="427"/>
      <c r="AK70" s="427"/>
      <c r="AL70" s="427"/>
      <c r="AM70" s="427"/>
      <c r="AN70" s="427"/>
    </row>
    <row r="71" spans="1:40" s="225" customFormat="1" ht="51" hidden="1" customHeight="1" outlineLevel="7" x14ac:dyDescent="0.2">
      <c r="A71" s="221"/>
      <c r="B71" s="227"/>
      <c r="C71" s="248"/>
      <c r="D71" s="248"/>
      <c r="E71" s="254"/>
      <c r="F71" s="254"/>
      <c r="G71" s="254"/>
      <c r="H71" s="254"/>
      <c r="I71" s="407" t="s">
        <v>31</v>
      </c>
      <c r="J71" s="354" t="s">
        <v>257</v>
      </c>
      <c r="K71" s="373">
        <f>Supervisor!K71</f>
        <v>1</v>
      </c>
      <c r="L71" s="356">
        <f>Supervisor!L71</f>
        <v>1</v>
      </c>
      <c r="M71" s="356">
        <v>1</v>
      </c>
      <c r="N71" s="356">
        <f>Supervisor!M71</f>
        <v>-0.72</v>
      </c>
      <c r="O71" s="599">
        <f>Supervisor!N71</f>
        <v>0.28000000000000003</v>
      </c>
      <c r="P71" s="599">
        <f t="shared" ref="P71:P134" si="5">K71-O71</f>
        <v>0.72</v>
      </c>
      <c r="Q71" s="351">
        <v>2.0215968419461999E-3</v>
      </c>
      <c r="R71" s="352">
        <f t="shared" si="4"/>
        <v>0.28000000000000003</v>
      </c>
      <c r="S71" s="225">
        <v>100</v>
      </c>
      <c r="T71" s="226">
        <f t="shared" si="3"/>
        <v>99.72</v>
      </c>
      <c r="Y71" s="199"/>
      <c r="Z71" s="352">
        <v>1</v>
      </c>
      <c r="AA71" s="428">
        <v>1</v>
      </c>
      <c r="AB71" s="428">
        <v>1</v>
      </c>
      <c r="AC71" s="430">
        <v>1</v>
      </c>
      <c r="AD71" s="428">
        <f t="shared" ref="AD71:AD134" si="6">AB71-AC71</f>
        <v>0</v>
      </c>
      <c r="AE71" s="427">
        <v>1</v>
      </c>
      <c r="AF71" s="427">
        <v>0</v>
      </c>
      <c r="AG71" s="427"/>
      <c r="AH71" s="427"/>
      <c r="AI71" s="427"/>
      <c r="AJ71" s="427"/>
      <c r="AK71" s="427"/>
      <c r="AL71" s="427"/>
      <c r="AM71" s="427"/>
      <c r="AN71" s="427"/>
    </row>
    <row r="72" spans="1:40" s="225" customFormat="1" ht="51" hidden="1" customHeight="1" outlineLevel="7" x14ac:dyDescent="0.2">
      <c r="A72" s="221"/>
      <c r="B72" s="227"/>
      <c r="C72" s="248"/>
      <c r="D72" s="248"/>
      <c r="E72" s="254"/>
      <c r="F72" s="254"/>
      <c r="G72" s="254"/>
      <c r="H72" s="254"/>
      <c r="I72" s="407" t="s">
        <v>32</v>
      </c>
      <c r="J72" s="354" t="s">
        <v>257</v>
      </c>
      <c r="K72" s="373">
        <f>Supervisor!K72</f>
        <v>1</v>
      </c>
      <c r="L72" s="356">
        <f>Supervisor!L72</f>
        <v>0</v>
      </c>
      <c r="M72" s="356">
        <v>0</v>
      </c>
      <c r="N72" s="356">
        <f>Supervisor!M72</f>
        <v>0.28000000000000003</v>
      </c>
      <c r="O72" s="599">
        <f>Supervisor!N72</f>
        <v>0.28000000000000003</v>
      </c>
      <c r="P72" s="599">
        <f t="shared" si="5"/>
        <v>0.72</v>
      </c>
      <c r="Q72" s="351">
        <v>6.3174901310818748E-3</v>
      </c>
      <c r="R72" s="352">
        <f t="shared" si="4"/>
        <v>0.28000000000000003</v>
      </c>
      <c r="T72" s="226">
        <f t="shared" si="3"/>
        <v>-0.28000000000000003</v>
      </c>
      <c r="Y72" s="199"/>
      <c r="Z72" s="352">
        <v>0</v>
      </c>
      <c r="AA72" s="428">
        <v>0</v>
      </c>
      <c r="AB72" s="428">
        <v>0</v>
      </c>
      <c r="AC72" s="430">
        <v>0</v>
      </c>
      <c r="AD72" s="428">
        <f t="shared" si="6"/>
        <v>0</v>
      </c>
      <c r="AE72" s="427">
        <v>0.2</v>
      </c>
      <c r="AF72" s="427">
        <v>0</v>
      </c>
      <c r="AG72" s="427"/>
      <c r="AH72" s="427"/>
      <c r="AI72" s="427"/>
      <c r="AJ72" s="427"/>
      <c r="AK72" s="427"/>
      <c r="AL72" s="427"/>
      <c r="AM72" s="427"/>
      <c r="AN72" s="427"/>
    </row>
    <row r="73" spans="1:40" s="225" customFormat="1" ht="51" hidden="1" customHeight="1" outlineLevel="7" x14ac:dyDescent="0.2">
      <c r="A73" s="221"/>
      <c r="B73" s="227"/>
      <c r="C73" s="248"/>
      <c r="D73" s="248"/>
      <c r="E73" s="254"/>
      <c r="F73" s="254"/>
      <c r="G73" s="254"/>
      <c r="H73" s="254"/>
      <c r="I73" s="407" t="s">
        <v>33</v>
      </c>
      <c r="J73" s="354" t="s">
        <v>257</v>
      </c>
      <c r="K73" s="373">
        <f>Supervisor!K73</f>
        <v>1</v>
      </c>
      <c r="L73" s="356">
        <f>Supervisor!L73</f>
        <v>0</v>
      </c>
      <c r="M73" s="356">
        <v>0</v>
      </c>
      <c r="N73" s="356">
        <f>Supervisor!M73</f>
        <v>0.28000000000000003</v>
      </c>
      <c r="O73" s="599">
        <f>Supervisor!N73</f>
        <v>0.28000000000000003</v>
      </c>
      <c r="P73" s="599">
        <f t="shared" si="5"/>
        <v>0.72</v>
      </c>
      <c r="Q73" s="351">
        <v>3.2850948681625741E-3</v>
      </c>
      <c r="R73" s="352">
        <f t="shared" si="4"/>
        <v>0.28000000000000003</v>
      </c>
      <c r="T73" s="226">
        <f t="shared" si="3"/>
        <v>-0.28000000000000003</v>
      </c>
      <c r="Y73" s="199"/>
      <c r="Z73" s="352">
        <v>0</v>
      </c>
      <c r="AA73" s="428">
        <v>0</v>
      </c>
      <c r="AB73" s="428">
        <v>0</v>
      </c>
      <c r="AC73" s="430">
        <v>0</v>
      </c>
      <c r="AD73" s="428">
        <f t="shared" si="6"/>
        <v>0</v>
      </c>
      <c r="AE73" s="427">
        <v>0.2</v>
      </c>
      <c r="AF73" s="427">
        <v>0</v>
      </c>
      <c r="AG73" s="427"/>
      <c r="AH73" s="427"/>
      <c r="AI73" s="427"/>
      <c r="AJ73" s="427"/>
      <c r="AK73" s="427"/>
      <c r="AL73" s="427"/>
      <c r="AM73" s="427"/>
      <c r="AN73" s="427"/>
    </row>
    <row r="74" spans="1:40" s="225" customFormat="1" ht="51" hidden="1" customHeight="1" outlineLevel="7" x14ac:dyDescent="0.2">
      <c r="A74" s="221"/>
      <c r="B74" s="227"/>
      <c r="C74" s="248"/>
      <c r="D74" s="248"/>
      <c r="E74" s="254"/>
      <c r="F74" s="254"/>
      <c r="G74" s="254"/>
      <c r="H74" s="254"/>
      <c r="I74" s="407" t="s">
        <v>34</v>
      </c>
      <c r="J74" s="354" t="s">
        <v>257</v>
      </c>
      <c r="K74" s="373">
        <f>Supervisor!K74</f>
        <v>1</v>
      </c>
      <c r="L74" s="356">
        <f>Supervisor!L74</f>
        <v>0.24</v>
      </c>
      <c r="M74" s="356">
        <v>0.24</v>
      </c>
      <c r="N74" s="356">
        <f>Supervisor!M74</f>
        <v>4.0000000000000036E-2</v>
      </c>
      <c r="O74" s="599">
        <f>Supervisor!N74</f>
        <v>0.28000000000000003</v>
      </c>
      <c r="P74" s="599">
        <f t="shared" si="5"/>
        <v>0.72</v>
      </c>
      <c r="Q74" s="351">
        <v>3.0323952629192994E-3</v>
      </c>
      <c r="R74" s="352">
        <f t="shared" si="4"/>
        <v>0.28000000000000003</v>
      </c>
      <c r="T74" s="226">
        <f t="shared" si="3"/>
        <v>-0.28000000000000003</v>
      </c>
      <c r="Y74" s="199"/>
      <c r="Z74" s="352">
        <v>0.2</v>
      </c>
      <c r="AA74" s="428">
        <v>0.2</v>
      </c>
      <c r="AB74" s="428">
        <v>0.3</v>
      </c>
      <c r="AC74" s="430">
        <v>0.2</v>
      </c>
      <c r="AD74" s="428">
        <f t="shared" si="6"/>
        <v>9.9999999999999978E-2</v>
      </c>
      <c r="AE74" s="427">
        <v>0.28000000000000003</v>
      </c>
      <c r="AF74" s="427">
        <v>0</v>
      </c>
      <c r="AG74" s="427"/>
      <c r="AH74" s="427"/>
      <c r="AI74" s="427"/>
      <c r="AJ74" s="427"/>
      <c r="AK74" s="427"/>
      <c r="AL74" s="427"/>
      <c r="AM74" s="427"/>
      <c r="AN74" s="427"/>
    </row>
    <row r="75" spans="1:40" s="225" customFormat="1" ht="51" hidden="1" customHeight="1" outlineLevel="7" x14ac:dyDescent="0.2">
      <c r="A75" s="221"/>
      <c r="B75" s="227"/>
      <c r="C75" s="248"/>
      <c r="D75" s="248"/>
      <c r="E75" s="254"/>
      <c r="F75" s="254"/>
      <c r="G75" s="254"/>
      <c r="H75" s="254"/>
      <c r="I75" s="407" t="s">
        <v>35</v>
      </c>
      <c r="J75" s="354" t="s">
        <v>257</v>
      </c>
      <c r="K75" s="373">
        <f>Supervisor!K75</f>
        <v>1</v>
      </c>
      <c r="L75" s="356">
        <f>Supervisor!L75</f>
        <v>1</v>
      </c>
      <c r="M75" s="356">
        <v>1</v>
      </c>
      <c r="N75" s="356">
        <f>Supervisor!M75</f>
        <v>-0.72</v>
      </c>
      <c r="O75" s="599">
        <f>Supervisor!N75</f>
        <v>0.28000000000000003</v>
      </c>
      <c r="P75" s="599">
        <f t="shared" si="5"/>
        <v>0.72</v>
      </c>
      <c r="Q75" s="351">
        <v>1.2634980262163749E-4</v>
      </c>
      <c r="R75" s="352">
        <f t="shared" si="4"/>
        <v>0.28000000000000003</v>
      </c>
      <c r="S75" s="225">
        <v>100</v>
      </c>
      <c r="T75" s="226">
        <f t="shared" si="3"/>
        <v>99.72</v>
      </c>
      <c r="Y75" s="199"/>
      <c r="Z75" s="352">
        <v>1</v>
      </c>
      <c r="AA75" s="428">
        <v>1</v>
      </c>
      <c r="AB75" s="428">
        <v>1</v>
      </c>
      <c r="AC75" s="430">
        <v>1</v>
      </c>
      <c r="AD75" s="428">
        <f t="shared" si="6"/>
        <v>0</v>
      </c>
      <c r="AE75" s="427">
        <v>1</v>
      </c>
      <c r="AF75" s="427">
        <v>0</v>
      </c>
      <c r="AG75" s="427"/>
      <c r="AH75" s="427"/>
      <c r="AI75" s="427"/>
      <c r="AJ75" s="427"/>
      <c r="AK75" s="427"/>
      <c r="AL75" s="427"/>
      <c r="AM75" s="427"/>
      <c r="AN75" s="427"/>
    </row>
    <row r="76" spans="1:40" s="225" customFormat="1" ht="51" customHeight="1" outlineLevel="3" collapsed="1" x14ac:dyDescent="0.2">
      <c r="A76" s="221"/>
      <c r="B76" s="227"/>
      <c r="C76" s="248"/>
      <c r="D76" s="248"/>
      <c r="E76" s="254"/>
      <c r="F76" s="254"/>
      <c r="G76" s="254"/>
      <c r="H76" s="254"/>
      <c r="I76" s="405" t="s">
        <v>36</v>
      </c>
      <c r="J76" s="340" t="s">
        <v>443</v>
      </c>
      <c r="K76" s="433">
        <f>Supervisor!K76</f>
        <v>0</v>
      </c>
      <c r="L76" s="341">
        <f>Supervisor!L76</f>
        <v>0</v>
      </c>
      <c r="M76" s="342">
        <v>0.50935130151264219</v>
      </c>
      <c r="N76" s="340">
        <f>Supervisor!M76</f>
        <v>0</v>
      </c>
      <c r="O76" s="343">
        <f>Supervisor!N76</f>
        <v>0</v>
      </c>
      <c r="P76" s="343">
        <f t="shared" si="5"/>
        <v>0</v>
      </c>
      <c r="Q76" s="344">
        <v>5.5113732341915203E-2</v>
      </c>
      <c r="R76" s="345">
        <f>(R77*Q77+R138*Q138)/Q76</f>
        <v>0.52778961660593593</v>
      </c>
      <c r="T76" s="226">
        <f t="shared" si="3"/>
        <v>0</v>
      </c>
      <c r="Y76" s="199"/>
      <c r="Z76" s="345">
        <v>0.44848726670302286</v>
      </c>
      <c r="AA76" s="428">
        <v>0.48387659909665132</v>
      </c>
      <c r="AB76" s="428">
        <v>0.40668207910411991</v>
      </c>
      <c r="AC76" s="430">
        <v>0.40668207910411991</v>
      </c>
      <c r="AD76" s="428">
        <f t="shared" si="6"/>
        <v>0</v>
      </c>
      <c r="AE76" s="427">
        <v>0.51850068150948181</v>
      </c>
      <c r="AF76" s="427">
        <v>0</v>
      </c>
      <c r="AG76" s="427"/>
      <c r="AH76" s="427"/>
      <c r="AI76" s="427"/>
      <c r="AJ76" s="427"/>
      <c r="AK76" s="427"/>
      <c r="AL76" s="427"/>
      <c r="AM76" s="427"/>
      <c r="AN76" s="427"/>
    </row>
    <row r="77" spans="1:40" s="225" customFormat="1" ht="51" hidden="1" customHeight="1" outlineLevel="4" x14ac:dyDescent="0.2">
      <c r="A77" s="221"/>
      <c r="B77" s="227"/>
      <c r="C77" s="248"/>
      <c r="D77" s="248"/>
      <c r="E77" s="254"/>
      <c r="F77" s="265"/>
      <c r="G77" s="265"/>
      <c r="H77" s="265"/>
      <c r="I77" s="408" t="s">
        <v>282</v>
      </c>
      <c r="J77" s="359"/>
      <c r="K77" s="436">
        <f>Supervisor!K77</f>
        <v>0</v>
      </c>
      <c r="L77" s="360">
        <f>Supervisor!L77</f>
        <v>0</v>
      </c>
      <c r="M77" s="361">
        <v>0.75847207401418226</v>
      </c>
      <c r="N77" s="359">
        <f>Supervisor!M77</f>
        <v>0</v>
      </c>
      <c r="O77" s="362">
        <f>Supervisor!N77</f>
        <v>0</v>
      </c>
      <c r="P77" s="362">
        <f t="shared" si="5"/>
        <v>0</v>
      </c>
      <c r="Q77" s="363">
        <v>2.5673951808610262E-2</v>
      </c>
      <c r="R77" s="364">
        <f>(R78*Q78+R93*Q93+R108*Q108+R123*Q123)/Q77</f>
        <v>0.78969466217922657</v>
      </c>
      <c r="T77" s="226">
        <f t="shared" si="3"/>
        <v>0</v>
      </c>
      <c r="Y77" s="199"/>
      <c r="Z77" s="364">
        <v>0.6814016295739278</v>
      </c>
      <c r="AA77" s="428">
        <v>0.81473911808880495</v>
      </c>
      <c r="AB77" s="428">
        <v>0.68173373289496109</v>
      </c>
      <c r="AC77" s="430">
        <v>0.68173373289496109</v>
      </c>
      <c r="AD77" s="428">
        <f t="shared" si="6"/>
        <v>0</v>
      </c>
      <c r="AE77" s="427">
        <v>0.77769835221612693</v>
      </c>
      <c r="AF77" s="427">
        <v>0</v>
      </c>
      <c r="AG77" s="427"/>
      <c r="AH77" s="427"/>
      <c r="AI77" s="427"/>
      <c r="AJ77" s="427"/>
      <c r="AK77" s="427"/>
      <c r="AL77" s="427"/>
      <c r="AM77" s="427"/>
      <c r="AN77" s="427"/>
    </row>
    <row r="78" spans="1:40" s="225" customFormat="1" ht="51" hidden="1" customHeight="1" outlineLevel="5" x14ac:dyDescent="0.2">
      <c r="A78" s="221"/>
      <c r="B78" s="227"/>
      <c r="C78" s="248"/>
      <c r="D78" s="248"/>
      <c r="E78" s="254"/>
      <c r="F78" s="265"/>
      <c r="G78" s="270"/>
      <c r="H78" s="270"/>
      <c r="I78" s="409" t="s">
        <v>37</v>
      </c>
      <c r="J78" s="365"/>
      <c r="K78" s="437">
        <f>Supervisor!K78</f>
        <v>0</v>
      </c>
      <c r="L78" s="366">
        <f>Supervisor!L78</f>
        <v>0</v>
      </c>
      <c r="M78" s="367">
        <v>0.82637435400887604</v>
      </c>
      <c r="N78" s="365">
        <f>Supervisor!M78</f>
        <v>0</v>
      </c>
      <c r="O78" s="368">
        <f>Supervisor!N78</f>
        <v>0</v>
      </c>
      <c r="P78" s="368">
        <f t="shared" si="5"/>
        <v>0</v>
      </c>
      <c r="Q78" s="369">
        <v>1.09659037706518E-2</v>
      </c>
      <c r="R78" s="370">
        <f>SUMPRODUCT(R79:R92,Q79:Q92)/Q78</f>
        <v>0.8568005858276101</v>
      </c>
      <c r="T78" s="226">
        <f t="shared" si="3"/>
        <v>0</v>
      </c>
      <c r="Y78" s="199"/>
      <c r="Z78" s="370">
        <v>0.73251736192915229</v>
      </c>
      <c r="AA78" s="428">
        <v>0.88903719008264492</v>
      </c>
      <c r="AB78" s="428">
        <v>0.73251736192915229</v>
      </c>
      <c r="AC78" s="430">
        <v>0.73251736192915229</v>
      </c>
      <c r="AD78" s="428">
        <f t="shared" si="6"/>
        <v>0</v>
      </c>
      <c r="AE78" s="427">
        <v>0.84380058582761019</v>
      </c>
      <c r="AF78" s="427">
        <v>0</v>
      </c>
      <c r="AG78" s="427"/>
      <c r="AH78" s="427"/>
      <c r="AI78" s="427"/>
      <c r="AJ78" s="427"/>
      <c r="AK78" s="427"/>
      <c r="AL78" s="427"/>
      <c r="AM78" s="427"/>
      <c r="AN78" s="427"/>
    </row>
    <row r="79" spans="1:40" s="225" customFormat="1" ht="51" hidden="1" customHeight="1" outlineLevel="7" x14ac:dyDescent="0.2">
      <c r="A79" s="221"/>
      <c r="B79" s="227"/>
      <c r="C79" s="248"/>
      <c r="D79" s="248"/>
      <c r="E79" s="254"/>
      <c r="F79" s="265"/>
      <c r="G79" s="270"/>
      <c r="H79" s="270"/>
      <c r="I79" s="407" t="s">
        <v>38</v>
      </c>
      <c r="J79" s="354" t="s">
        <v>258</v>
      </c>
      <c r="K79" s="435">
        <f>Supervisor!K79</f>
        <v>1983</v>
      </c>
      <c r="L79" s="355">
        <f>Supervisor!L79</f>
        <v>1765</v>
      </c>
      <c r="M79" s="356">
        <v>0.89006555723651037</v>
      </c>
      <c r="N79" s="371">
        <f>Supervisor!M79</f>
        <v>0</v>
      </c>
      <c r="O79" s="350">
        <f>Supervisor!N79</f>
        <v>1765</v>
      </c>
      <c r="P79" s="350">
        <f t="shared" si="5"/>
        <v>218</v>
      </c>
      <c r="Q79" s="351">
        <v>8.7727230165214403E-4</v>
      </c>
      <c r="R79" s="352">
        <f t="shared" ref="R79:R92" si="7">O79/K79</f>
        <v>0.89006555723651037</v>
      </c>
      <c r="S79" s="225">
        <v>1385</v>
      </c>
      <c r="T79" s="226">
        <f t="shared" si="3"/>
        <v>-380</v>
      </c>
      <c r="Y79" s="199"/>
      <c r="Z79" s="352">
        <v>0.89006555723651037</v>
      </c>
      <c r="AA79" s="428">
        <v>1</v>
      </c>
      <c r="AB79" s="428">
        <v>0.89006555723651037</v>
      </c>
      <c r="AC79" s="430">
        <v>0.89006555723651037</v>
      </c>
      <c r="AD79" s="428">
        <f t="shared" si="6"/>
        <v>0</v>
      </c>
      <c r="AE79" s="446">
        <v>0.89006555723651037</v>
      </c>
      <c r="AF79" s="427">
        <v>0</v>
      </c>
      <c r="AG79" s="427"/>
      <c r="AH79" s="427"/>
      <c r="AI79" s="427"/>
      <c r="AJ79" s="427"/>
      <c r="AK79" s="427"/>
      <c r="AL79" s="427"/>
      <c r="AM79" s="427"/>
      <c r="AN79" s="427"/>
    </row>
    <row r="80" spans="1:40" s="225" customFormat="1" ht="51" hidden="1" customHeight="1" outlineLevel="7" x14ac:dyDescent="0.2">
      <c r="A80" s="221"/>
      <c r="B80" s="227"/>
      <c r="C80" s="248"/>
      <c r="D80" s="248"/>
      <c r="E80" s="254"/>
      <c r="F80" s="265"/>
      <c r="G80" s="270"/>
      <c r="H80" s="270"/>
      <c r="I80" s="407" t="s">
        <v>39</v>
      </c>
      <c r="J80" s="354" t="s">
        <v>259</v>
      </c>
      <c r="K80" s="435">
        <f>Supervisor!K80</f>
        <v>851</v>
      </c>
      <c r="L80" s="355">
        <f>Supervisor!L80</f>
        <v>705</v>
      </c>
      <c r="M80" s="356">
        <v>0.8284371327849589</v>
      </c>
      <c r="N80" s="371">
        <f>Supervisor!M80</f>
        <v>0</v>
      </c>
      <c r="O80" s="350">
        <f>Supervisor!N80</f>
        <v>705</v>
      </c>
      <c r="P80" s="350">
        <f t="shared" si="5"/>
        <v>146</v>
      </c>
      <c r="Q80" s="351">
        <v>2.1931807541303601E-4</v>
      </c>
      <c r="R80" s="352">
        <f t="shared" si="7"/>
        <v>0.8284371327849589</v>
      </c>
      <c r="S80" s="225">
        <v>588</v>
      </c>
      <c r="T80" s="226">
        <f t="shared" si="3"/>
        <v>-117</v>
      </c>
      <c r="Y80" s="199"/>
      <c r="Z80" s="352">
        <v>0.8284371327849589</v>
      </c>
      <c r="AA80" s="428">
        <v>1</v>
      </c>
      <c r="AB80" s="428">
        <v>0.8284371327849589</v>
      </c>
      <c r="AC80" s="430">
        <v>0.8284371327849589</v>
      </c>
      <c r="AD80" s="428">
        <f t="shared" si="6"/>
        <v>0</v>
      </c>
      <c r="AE80" s="446">
        <v>0.8284371327849589</v>
      </c>
      <c r="AF80" s="427">
        <v>0</v>
      </c>
      <c r="AG80" s="427"/>
      <c r="AH80" s="427"/>
      <c r="AI80" s="427"/>
      <c r="AJ80" s="427"/>
      <c r="AK80" s="427"/>
      <c r="AL80" s="427"/>
      <c r="AM80" s="427"/>
      <c r="AN80" s="427"/>
    </row>
    <row r="81" spans="1:40" s="225" customFormat="1" ht="51" hidden="1" customHeight="1" outlineLevel="7" x14ac:dyDescent="0.2">
      <c r="A81" s="221"/>
      <c r="B81" s="227"/>
      <c r="C81" s="248"/>
      <c r="D81" s="248"/>
      <c r="E81" s="254"/>
      <c r="F81" s="265"/>
      <c r="G81" s="270"/>
      <c r="H81" s="270"/>
      <c r="I81" s="407" t="s">
        <v>40</v>
      </c>
      <c r="J81" s="354" t="s">
        <v>258</v>
      </c>
      <c r="K81" s="435">
        <f>Supervisor!K81</f>
        <v>36.57</v>
      </c>
      <c r="L81" s="355">
        <f>Supervisor!L81</f>
        <v>32</v>
      </c>
      <c r="M81" s="356">
        <v>0.87503418102269614</v>
      </c>
      <c r="N81" s="371">
        <f>Supervisor!M81</f>
        <v>0</v>
      </c>
      <c r="O81" s="350">
        <f>Supervisor!N81</f>
        <v>32</v>
      </c>
      <c r="P81" s="350">
        <f t="shared" si="5"/>
        <v>4.57</v>
      </c>
      <c r="Q81" s="351">
        <v>1.09659037706518E-4</v>
      </c>
      <c r="R81" s="352">
        <f t="shared" si="7"/>
        <v>0.87503418102269614</v>
      </c>
      <c r="S81" s="225">
        <v>40</v>
      </c>
      <c r="T81" s="226">
        <f t="shared" si="3"/>
        <v>8</v>
      </c>
      <c r="Y81" s="199"/>
      <c r="Z81" s="352">
        <v>0.87503418102269614</v>
      </c>
      <c r="AA81" s="428">
        <v>1</v>
      </c>
      <c r="AB81" s="428">
        <v>0.87503418102269614</v>
      </c>
      <c r="AC81" s="430">
        <v>0.87503418102269614</v>
      </c>
      <c r="AD81" s="428">
        <f t="shared" si="6"/>
        <v>0</v>
      </c>
      <c r="AE81" s="446">
        <v>0.87503418102269614</v>
      </c>
      <c r="AF81" s="427">
        <v>0</v>
      </c>
      <c r="AG81" s="427"/>
      <c r="AH81" s="427"/>
      <c r="AI81" s="427"/>
      <c r="AJ81" s="427"/>
      <c r="AK81" s="427"/>
      <c r="AL81" s="427"/>
      <c r="AM81" s="427"/>
      <c r="AN81" s="427"/>
    </row>
    <row r="82" spans="1:40" s="225" customFormat="1" ht="51" hidden="1" customHeight="1" outlineLevel="7" x14ac:dyDescent="0.2">
      <c r="A82" s="221"/>
      <c r="B82" s="227"/>
      <c r="C82" s="248"/>
      <c r="D82" s="248"/>
      <c r="E82" s="254"/>
      <c r="F82" s="265"/>
      <c r="G82" s="270"/>
      <c r="H82" s="270"/>
      <c r="I82" s="407" t="s">
        <v>41</v>
      </c>
      <c r="J82" s="354" t="s">
        <v>256</v>
      </c>
      <c r="K82" s="435">
        <f>Supervisor!K82</f>
        <v>33778</v>
      </c>
      <c r="L82" s="355">
        <f>Supervisor!L82</f>
        <v>29400</v>
      </c>
      <c r="M82" s="356">
        <v>0.75</v>
      </c>
      <c r="N82" s="371">
        <f>Supervisor!M82</f>
        <v>0</v>
      </c>
      <c r="O82" s="350">
        <f>Supervisor!N82</f>
        <v>29400</v>
      </c>
      <c r="P82" s="350">
        <f t="shared" si="5"/>
        <v>4378</v>
      </c>
      <c r="Q82" s="351">
        <v>1.5352265278912522E-3</v>
      </c>
      <c r="R82" s="352">
        <f t="shared" si="7"/>
        <v>0.87038901059861451</v>
      </c>
      <c r="S82" s="225">
        <v>25188</v>
      </c>
      <c r="T82" s="226">
        <f t="shared" si="3"/>
        <v>-4212</v>
      </c>
      <c r="Y82" s="199"/>
      <c r="Z82" s="352">
        <v>8.4907336135946476E-2</v>
      </c>
      <c r="AA82" s="428">
        <v>1</v>
      </c>
      <c r="AB82" s="428">
        <v>8.4907336135946476E-2</v>
      </c>
      <c r="AC82" s="430">
        <v>8.4907336135946476E-2</v>
      </c>
      <c r="AD82" s="428">
        <f t="shared" si="6"/>
        <v>0</v>
      </c>
      <c r="AE82" s="446">
        <v>0.87038901059861451</v>
      </c>
      <c r="AF82" s="427">
        <v>0</v>
      </c>
      <c r="AG82" s="427"/>
      <c r="AH82" s="427"/>
      <c r="AI82" s="427"/>
      <c r="AJ82" s="427"/>
      <c r="AK82" s="427"/>
      <c r="AL82" s="427"/>
      <c r="AM82" s="427"/>
      <c r="AN82" s="427"/>
    </row>
    <row r="83" spans="1:40" s="225" customFormat="1" ht="51" hidden="1" customHeight="1" outlineLevel="7" x14ac:dyDescent="0.2">
      <c r="A83" s="221"/>
      <c r="B83" s="227"/>
      <c r="C83" s="248"/>
      <c r="D83" s="248"/>
      <c r="E83" s="254"/>
      <c r="F83" s="265"/>
      <c r="G83" s="270"/>
      <c r="H83" s="270"/>
      <c r="I83" s="407" t="s">
        <v>42</v>
      </c>
      <c r="J83" s="354" t="s">
        <v>259</v>
      </c>
      <c r="K83" s="435">
        <f>Supervisor!K83</f>
        <v>309</v>
      </c>
      <c r="L83" s="355">
        <f>Supervisor!L83</f>
        <v>246</v>
      </c>
      <c r="M83" s="356">
        <v>0.79611650485436891</v>
      </c>
      <c r="N83" s="371">
        <f>Supervisor!M83</f>
        <v>0</v>
      </c>
      <c r="O83" s="350">
        <f>Supervisor!N83</f>
        <v>246</v>
      </c>
      <c r="P83" s="350">
        <f t="shared" si="5"/>
        <v>63</v>
      </c>
      <c r="Q83" s="351">
        <v>1.1514198959184391E-3</v>
      </c>
      <c r="R83" s="352">
        <f t="shared" si="7"/>
        <v>0.79611650485436891</v>
      </c>
      <c r="S83" s="225">
        <v>195</v>
      </c>
      <c r="T83" s="226">
        <f t="shared" si="3"/>
        <v>-51</v>
      </c>
      <c r="Y83" s="199"/>
      <c r="Z83" s="352">
        <v>0.79611650485436891</v>
      </c>
      <c r="AA83" s="428">
        <v>1</v>
      </c>
      <c r="AB83" s="428">
        <v>0.79611650485436891</v>
      </c>
      <c r="AC83" s="430">
        <v>0.79611650485436891</v>
      </c>
      <c r="AD83" s="428">
        <f t="shared" si="6"/>
        <v>0</v>
      </c>
      <c r="AE83" s="446">
        <v>0.79611650485436891</v>
      </c>
      <c r="AF83" s="427">
        <v>0</v>
      </c>
      <c r="AG83" s="427"/>
      <c r="AH83" s="427"/>
      <c r="AI83" s="427"/>
      <c r="AJ83" s="427"/>
      <c r="AK83" s="427"/>
      <c r="AL83" s="427"/>
      <c r="AM83" s="427"/>
      <c r="AN83" s="427"/>
    </row>
    <row r="84" spans="1:40" s="225" customFormat="1" ht="51" hidden="1" customHeight="1" outlineLevel="7" x14ac:dyDescent="0.2">
      <c r="A84" s="221"/>
      <c r="B84" s="227"/>
      <c r="C84" s="248"/>
      <c r="D84" s="248"/>
      <c r="E84" s="254"/>
      <c r="F84" s="265"/>
      <c r="G84" s="270"/>
      <c r="H84" s="270"/>
      <c r="I84" s="407" t="s">
        <v>43</v>
      </c>
      <c r="J84" s="354" t="s">
        <v>258</v>
      </c>
      <c r="K84" s="435">
        <f>Supervisor!K84</f>
        <v>448</v>
      </c>
      <c r="L84" s="355">
        <f>Supervisor!L84</f>
        <v>390</v>
      </c>
      <c r="M84" s="356">
        <v>0.8705357142857143</v>
      </c>
      <c r="N84" s="371">
        <f>Supervisor!M84</f>
        <v>0</v>
      </c>
      <c r="O84" s="350">
        <f>Supervisor!N84</f>
        <v>390</v>
      </c>
      <c r="P84" s="350">
        <f t="shared" si="5"/>
        <v>58</v>
      </c>
      <c r="Q84" s="351">
        <v>2.3028397918368783E-3</v>
      </c>
      <c r="R84" s="352">
        <f t="shared" si="7"/>
        <v>0.8705357142857143</v>
      </c>
      <c r="S84" s="225">
        <v>343</v>
      </c>
      <c r="T84" s="226">
        <f t="shared" si="3"/>
        <v>-47</v>
      </c>
      <c r="Y84" s="199"/>
      <c r="Z84" s="352">
        <v>0.8705357142857143</v>
      </c>
      <c r="AA84" s="428">
        <v>1</v>
      </c>
      <c r="AB84" s="428">
        <v>0.8705357142857143</v>
      </c>
      <c r="AC84" s="430">
        <v>0.8705357142857143</v>
      </c>
      <c r="AD84" s="428">
        <f t="shared" si="6"/>
        <v>0</v>
      </c>
      <c r="AE84" s="446">
        <v>0.8705357142857143</v>
      </c>
      <c r="AF84" s="427">
        <v>0</v>
      </c>
      <c r="AG84" s="427"/>
      <c r="AH84" s="427"/>
      <c r="AI84" s="427"/>
      <c r="AJ84" s="427"/>
      <c r="AK84" s="427"/>
      <c r="AL84" s="427"/>
      <c r="AM84" s="427"/>
      <c r="AN84" s="427"/>
    </row>
    <row r="85" spans="1:40" s="225" customFormat="1" ht="51" hidden="1" customHeight="1" outlineLevel="7" x14ac:dyDescent="0.2">
      <c r="A85" s="221"/>
      <c r="B85" s="227"/>
      <c r="C85" s="248"/>
      <c r="D85" s="248"/>
      <c r="E85" s="254"/>
      <c r="F85" s="265"/>
      <c r="G85" s="270"/>
      <c r="H85" s="270"/>
      <c r="I85" s="407" t="s">
        <v>44</v>
      </c>
      <c r="J85" s="354" t="s">
        <v>256</v>
      </c>
      <c r="K85" s="435">
        <f>Supervisor!K85</f>
        <v>22520</v>
      </c>
      <c r="L85" s="355">
        <f>Supervisor!L85</f>
        <v>20892</v>
      </c>
      <c r="M85" s="356">
        <v>0.92770870337477795</v>
      </c>
      <c r="N85" s="371">
        <f>Supervisor!M85</f>
        <v>0</v>
      </c>
      <c r="O85" s="350">
        <f>Supervisor!N85</f>
        <v>20892</v>
      </c>
      <c r="P85" s="350">
        <f t="shared" si="5"/>
        <v>1628</v>
      </c>
      <c r="Q85" s="351">
        <v>6.5795422623910794E-4</v>
      </c>
      <c r="R85" s="352">
        <f t="shared" si="7"/>
        <v>0.92770870337477795</v>
      </c>
      <c r="S85" s="225">
        <v>11666</v>
      </c>
      <c r="T85" s="226">
        <f t="shared" si="3"/>
        <v>-9226</v>
      </c>
      <c r="Y85" s="199"/>
      <c r="Z85" s="352">
        <v>0.92770870337477795</v>
      </c>
      <c r="AA85" s="428">
        <v>1</v>
      </c>
      <c r="AB85" s="428">
        <v>0.92770870337477795</v>
      </c>
      <c r="AC85" s="430">
        <v>0.92770870337477795</v>
      </c>
      <c r="AD85" s="428">
        <f t="shared" si="6"/>
        <v>0</v>
      </c>
      <c r="AE85" s="446">
        <v>0.92770870337477795</v>
      </c>
      <c r="AF85" s="427">
        <v>0</v>
      </c>
      <c r="AG85" s="427"/>
      <c r="AH85" s="427"/>
      <c r="AI85" s="427"/>
      <c r="AJ85" s="427"/>
      <c r="AK85" s="427"/>
      <c r="AL85" s="427"/>
      <c r="AM85" s="427"/>
      <c r="AN85" s="427"/>
    </row>
    <row r="86" spans="1:40" s="225" customFormat="1" ht="51" hidden="1" customHeight="1" outlineLevel="7" x14ac:dyDescent="0.2">
      <c r="A86" s="221"/>
      <c r="B86" s="227"/>
      <c r="C86" s="248"/>
      <c r="D86" s="248"/>
      <c r="E86" s="254"/>
      <c r="F86" s="265"/>
      <c r="G86" s="270"/>
      <c r="H86" s="270"/>
      <c r="I86" s="407" t="s">
        <v>45</v>
      </c>
      <c r="J86" s="354" t="s">
        <v>259</v>
      </c>
      <c r="K86" s="435">
        <f>Supervisor!K86</f>
        <v>376</v>
      </c>
      <c r="L86" s="355">
        <f>Supervisor!L86</f>
        <v>306</v>
      </c>
      <c r="M86" s="356">
        <v>0.81382978723404253</v>
      </c>
      <c r="N86" s="371">
        <f>Supervisor!M86</f>
        <v>0</v>
      </c>
      <c r="O86" s="350">
        <f>Supervisor!N86</f>
        <v>306</v>
      </c>
      <c r="P86" s="350">
        <f t="shared" si="5"/>
        <v>70</v>
      </c>
      <c r="Q86" s="351">
        <v>4.9346566967933109E-4</v>
      </c>
      <c r="R86" s="352">
        <f t="shared" si="7"/>
        <v>0.81382978723404253</v>
      </c>
      <c r="S86" s="225">
        <v>225</v>
      </c>
      <c r="T86" s="226">
        <f t="shared" si="3"/>
        <v>-81</v>
      </c>
      <c r="Y86" s="199"/>
      <c r="Z86" s="352">
        <v>0.81382978723404253</v>
      </c>
      <c r="AA86" s="428">
        <v>1</v>
      </c>
      <c r="AB86" s="428">
        <v>0.81382978723404253</v>
      </c>
      <c r="AC86" s="430">
        <v>0.81382978723404253</v>
      </c>
      <c r="AD86" s="428">
        <f t="shared" si="6"/>
        <v>0</v>
      </c>
      <c r="AE86" s="446">
        <v>0.81382978723404253</v>
      </c>
      <c r="AF86" s="427">
        <v>0</v>
      </c>
      <c r="AG86" s="427"/>
      <c r="AH86" s="427"/>
      <c r="AI86" s="427"/>
      <c r="AJ86" s="427"/>
      <c r="AK86" s="427"/>
      <c r="AL86" s="427"/>
      <c r="AM86" s="427"/>
      <c r="AN86" s="427"/>
    </row>
    <row r="87" spans="1:40" s="225" customFormat="1" ht="51" hidden="1" customHeight="1" outlineLevel="7" x14ac:dyDescent="0.2">
      <c r="A87" s="221"/>
      <c r="B87" s="227"/>
      <c r="C87" s="248"/>
      <c r="D87" s="248"/>
      <c r="E87" s="254"/>
      <c r="F87" s="265"/>
      <c r="G87" s="270"/>
      <c r="H87" s="270"/>
      <c r="I87" s="407" t="s">
        <v>46</v>
      </c>
      <c r="J87" s="354" t="s">
        <v>260</v>
      </c>
      <c r="K87" s="435">
        <f>Supervisor!K87</f>
        <v>418</v>
      </c>
      <c r="L87" s="355">
        <f>Supervisor!L87</f>
        <v>335</v>
      </c>
      <c r="M87" s="356">
        <v>0.79</v>
      </c>
      <c r="N87" s="371">
        <f>Supervisor!M87</f>
        <v>0</v>
      </c>
      <c r="O87" s="350">
        <f>Supervisor!N87</f>
        <v>335</v>
      </c>
      <c r="P87" s="350">
        <f t="shared" si="5"/>
        <v>83</v>
      </c>
      <c r="Q87" s="351">
        <v>5.4829518853259001E-4</v>
      </c>
      <c r="R87" s="352">
        <f t="shared" si="7"/>
        <v>0.80143540669856461</v>
      </c>
      <c r="S87" s="225">
        <v>98</v>
      </c>
      <c r="T87" s="226">
        <f t="shared" si="3"/>
        <v>-237</v>
      </c>
      <c r="Y87" s="199"/>
      <c r="Z87" s="352">
        <v>0.77511961722488043</v>
      </c>
      <c r="AA87" s="428">
        <v>1</v>
      </c>
      <c r="AB87" s="428">
        <v>0.77511961722488043</v>
      </c>
      <c r="AC87" s="430">
        <v>0.77511961722488043</v>
      </c>
      <c r="AD87" s="428">
        <f t="shared" si="6"/>
        <v>0</v>
      </c>
      <c r="AE87" s="446">
        <v>0.80143540669856461</v>
      </c>
      <c r="AF87" s="427">
        <v>0</v>
      </c>
      <c r="AG87" s="427"/>
      <c r="AH87" s="427"/>
      <c r="AI87" s="427"/>
      <c r="AJ87" s="427"/>
      <c r="AK87" s="427"/>
      <c r="AL87" s="427"/>
      <c r="AM87" s="427"/>
      <c r="AN87" s="427"/>
    </row>
    <row r="88" spans="1:40" s="225" customFormat="1" ht="51" hidden="1" customHeight="1" outlineLevel="7" x14ac:dyDescent="0.2">
      <c r="A88" s="221"/>
      <c r="B88" s="227"/>
      <c r="C88" s="248"/>
      <c r="D88" s="248"/>
      <c r="E88" s="254"/>
      <c r="F88" s="265"/>
      <c r="G88" s="270"/>
      <c r="H88" s="270"/>
      <c r="I88" s="407" t="s">
        <v>47</v>
      </c>
      <c r="J88" s="354" t="s">
        <v>258</v>
      </c>
      <c r="K88" s="435">
        <f>Supervisor!K88</f>
        <v>146</v>
      </c>
      <c r="L88" s="355">
        <f>Supervisor!L88</f>
        <v>130</v>
      </c>
      <c r="M88" s="356">
        <v>0.8904109589041096</v>
      </c>
      <c r="N88" s="371">
        <f>Supervisor!M88</f>
        <v>0</v>
      </c>
      <c r="O88" s="350">
        <f>Supervisor!N88</f>
        <v>130</v>
      </c>
      <c r="P88" s="350">
        <f t="shared" si="5"/>
        <v>16</v>
      </c>
      <c r="Q88" s="351">
        <v>9.8693133935866218E-4</v>
      </c>
      <c r="R88" s="352">
        <f t="shared" si="7"/>
        <v>0.8904109589041096</v>
      </c>
      <c r="S88" s="225">
        <v>12</v>
      </c>
      <c r="T88" s="226">
        <f t="shared" si="3"/>
        <v>-118</v>
      </c>
      <c r="Y88" s="199"/>
      <c r="Z88" s="352">
        <v>0.8904109589041096</v>
      </c>
      <c r="AA88" s="428">
        <v>0.95041322314049592</v>
      </c>
      <c r="AB88" s="428">
        <v>0.8904109589041096</v>
      </c>
      <c r="AC88" s="430">
        <v>0.8904109589041096</v>
      </c>
      <c r="AD88" s="428">
        <f t="shared" si="6"/>
        <v>0</v>
      </c>
      <c r="AE88" s="446">
        <v>0.8904109589041096</v>
      </c>
      <c r="AF88" s="427">
        <v>0</v>
      </c>
      <c r="AG88" s="427"/>
      <c r="AH88" s="427"/>
      <c r="AI88" s="427"/>
      <c r="AJ88" s="427"/>
      <c r="AK88" s="427"/>
      <c r="AL88" s="427"/>
      <c r="AM88" s="427"/>
      <c r="AN88" s="427"/>
    </row>
    <row r="89" spans="1:40" s="225" customFormat="1" ht="51" hidden="1" customHeight="1" outlineLevel="7" x14ac:dyDescent="0.2">
      <c r="A89" s="221"/>
      <c r="B89" s="227"/>
      <c r="C89" s="248"/>
      <c r="D89" s="248"/>
      <c r="E89" s="254"/>
      <c r="F89" s="265"/>
      <c r="G89" s="270"/>
      <c r="H89" s="270"/>
      <c r="I89" s="407" t="s">
        <v>48</v>
      </c>
      <c r="J89" s="354" t="s">
        <v>257</v>
      </c>
      <c r="K89" s="435">
        <f>Supervisor!K89</f>
        <v>100</v>
      </c>
      <c r="L89" s="355">
        <f>Supervisor!L89</f>
        <v>60</v>
      </c>
      <c r="M89" s="356">
        <v>0.6</v>
      </c>
      <c r="N89" s="371">
        <f>Supervisor!M89</f>
        <v>0</v>
      </c>
      <c r="O89" s="350">
        <f>Supervisor!N89</f>
        <v>60</v>
      </c>
      <c r="P89" s="350">
        <f t="shared" si="5"/>
        <v>40</v>
      </c>
      <c r="Q89" s="351">
        <v>1.09659037706518E-4</v>
      </c>
      <c r="R89" s="352">
        <f t="shared" si="7"/>
        <v>0.6</v>
      </c>
      <c r="S89" s="225">
        <v>75</v>
      </c>
      <c r="T89" s="226">
        <f t="shared" si="3"/>
        <v>15</v>
      </c>
      <c r="Y89" s="199"/>
      <c r="Z89" s="352">
        <v>0.6</v>
      </c>
      <c r="AA89" s="428">
        <v>0.85</v>
      </c>
      <c r="AB89" s="428">
        <v>0.6</v>
      </c>
      <c r="AC89" s="430">
        <v>0.6</v>
      </c>
      <c r="AD89" s="428">
        <f t="shared" si="6"/>
        <v>0</v>
      </c>
      <c r="AE89" s="446">
        <v>0.6</v>
      </c>
      <c r="AF89" s="427">
        <v>0</v>
      </c>
      <c r="AG89" s="427"/>
      <c r="AH89" s="427"/>
      <c r="AI89" s="427"/>
      <c r="AJ89" s="427"/>
      <c r="AK89" s="427"/>
      <c r="AL89" s="427"/>
      <c r="AM89" s="427"/>
      <c r="AN89" s="427"/>
    </row>
    <row r="90" spans="1:40" s="225" customFormat="1" ht="51" hidden="1" customHeight="1" outlineLevel="7" x14ac:dyDescent="0.2">
      <c r="A90" s="221"/>
      <c r="B90" s="227"/>
      <c r="C90" s="248"/>
      <c r="D90" s="248"/>
      <c r="E90" s="254"/>
      <c r="F90" s="265"/>
      <c r="G90" s="270"/>
      <c r="H90" s="270"/>
      <c r="I90" s="407" t="s">
        <v>49</v>
      </c>
      <c r="J90" s="354" t="s">
        <v>259</v>
      </c>
      <c r="K90" s="435">
        <f>Supervisor!K90</f>
        <v>1174</v>
      </c>
      <c r="L90" s="355">
        <f>Supervisor!L90</f>
        <v>864</v>
      </c>
      <c r="M90" s="356">
        <v>0.73594548551959116</v>
      </c>
      <c r="N90" s="371">
        <f>Supervisor!M90</f>
        <v>0</v>
      </c>
      <c r="O90" s="350">
        <f>Supervisor!N90</f>
        <v>864</v>
      </c>
      <c r="P90" s="350">
        <f t="shared" si="5"/>
        <v>310</v>
      </c>
      <c r="Q90" s="351">
        <v>3.2897711311955397E-4</v>
      </c>
      <c r="R90" s="352">
        <f t="shared" si="7"/>
        <v>0.73594548551959116</v>
      </c>
      <c r="S90" s="225">
        <v>400</v>
      </c>
      <c r="T90" s="226">
        <f t="shared" si="3"/>
        <v>-464</v>
      </c>
      <c r="Y90" s="199"/>
      <c r="Z90" s="352">
        <v>0.73594548551959116</v>
      </c>
      <c r="AA90" s="428">
        <v>0.85</v>
      </c>
      <c r="AB90" s="428">
        <v>0.73594548551959116</v>
      </c>
      <c r="AC90" s="430">
        <v>0.73594548551959116</v>
      </c>
      <c r="AD90" s="428">
        <f t="shared" si="6"/>
        <v>0</v>
      </c>
      <c r="AE90" s="446">
        <v>0.73594548551959116</v>
      </c>
      <c r="AF90" s="427">
        <v>0</v>
      </c>
      <c r="AG90" s="427"/>
      <c r="AH90" s="427"/>
      <c r="AI90" s="427"/>
      <c r="AJ90" s="427"/>
      <c r="AK90" s="427"/>
      <c r="AL90" s="427"/>
      <c r="AM90" s="427"/>
      <c r="AN90" s="427"/>
    </row>
    <row r="91" spans="1:40" s="225" customFormat="1" ht="51" hidden="1" customHeight="1" outlineLevel="7" x14ac:dyDescent="0.2">
      <c r="A91" s="221"/>
      <c r="B91" s="227"/>
      <c r="C91" s="248"/>
      <c r="D91" s="248"/>
      <c r="E91" s="254"/>
      <c r="F91" s="265"/>
      <c r="G91" s="270"/>
      <c r="H91" s="270"/>
      <c r="I91" s="407" t="s">
        <v>50</v>
      </c>
      <c r="J91" s="354" t="s">
        <v>258</v>
      </c>
      <c r="K91" s="435">
        <f>Supervisor!K91</f>
        <v>1402</v>
      </c>
      <c r="L91" s="355">
        <f>Supervisor!L91</f>
        <v>1240</v>
      </c>
      <c r="M91" s="356">
        <v>0.88445078459343796</v>
      </c>
      <c r="N91" s="371">
        <f>Supervisor!M91</f>
        <v>0</v>
      </c>
      <c r="O91" s="350">
        <f>Supervisor!N91</f>
        <v>1240</v>
      </c>
      <c r="P91" s="350">
        <f t="shared" si="5"/>
        <v>162</v>
      </c>
      <c r="Q91" s="351">
        <v>1.09659037706518E-3</v>
      </c>
      <c r="R91" s="352">
        <f t="shared" si="7"/>
        <v>0.88445078459343796</v>
      </c>
      <c r="S91" s="225">
        <v>0</v>
      </c>
      <c r="T91" s="226">
        <f t="shared" si="3"/>
        <v>-1240</v>
      </c>
      <c r="Y91" s="199"/>
      <c r="Z91" s="352">
        <v>0.88445078459343796</v>
      </c>
      <c r="AA91" s="428">
        <v>0.2</v>
      </c>
      <c r="AB91" s="428">
        <v>0.88445078459343796</v>
      </c>
      <c r="AC91" s="430">
        <v>0.88445078459343796</v>
      </c>
      <c r="AD91" s="428">
        <f t="shared" si="6"/>
        <v>0</v>
      </c>
      <c r="AE91" s="446">
        <v>0.88445078459343796</v>
      </c>
      <c r="AF91" s="427">
        <v>0</v>
      </c>
      <c r="AG91" s="427"/>
      <c r="AH91" s="427"/>
      <c r="AI91" s="427"/>
      <c r="AJ91" s="427"/>
      <c r="AK91" s="427"/>
      <c r="AL91" s="427"/>
      <c r="AM91" s="427"/>
      <c r="AN91" s="427"/>
    </row>
    <row r="92" spans="1:40" s="225" customFormat="1" ht="51" hidden="1" customHeight="1" outlineLevel="7" x14ac:dyDescent="0.2">
      <c r="A92" s="221"/>
      <c r="B92" s="227"/>
      <c r="C92" s="248"/>
      <c r="D92" s="248"/>
      <c r="E92" s="254"/>
      <c r="F92" s="265"/>
      <c r="G92" s="270"/>
      <c r="H92" s="270"/>
      <c r="I92" s="407" t="s">
        <v>51</v>
      </c>
      <c r="J92" s="354" t="s">
        <v>257</v>
      </c>
      <c r="K92" s="435">
        <f>Supervisor!K92</f>
        <v>100</v>
      </c>
      <c r="L92" s="355">
        <f>Supervisor!L92</f>
        <v>60</v>
      </c>
      <c r="M92" s="356">
        <v>0.6</v>
      </c>
      <c r="N92" s="371">
        <f>Supervisor!M92</f>
        <v>26</v>
      </c>
      <c r="O92" s="350">
        <f>Supervisor!N92</f>
        <v>86</v>
      </c>
      <c r="P92" s="350">
        <f t="shared" si="5"/>
        <v>14</v>
      </c>
      <c r="Q92" s="351">
        <v>5.4829518853259001E-4</v>
      </c>
      <c r="R92" s="352">
        <f t="shared" si="7"/>
        <v>0.86</v>
      </c>
      <c r="S92" s="225">
        <v>50</v>
      </c>
      <c r="T92" s="226">
        <f t="shared" si="3"/>
        <v>-36</v>
      </c>
      <c r="Y92" s="199"/>
      <c r="Z92" s="352">
        <v>0.6</v>
      </c>
      <c r="AA92" s="428">
        <v>0.59</v>
      </c>
      <c r="AB92" s="428">
        <v>0.6</v>
      </c>
      <c r="AC92" s="430">
        <v>0.6</v>
      </c>
      <c r="AD92" s="428">
        <f t="shared" si="6"/>
        <v>0</v>
      </c>
      <c r="AE92" s="446">
        <v>0.6</v>
      </c>
      <c r="AF92" s="427">
        <v>0</v>
      </c>
      <c r="AG92" s="427"/>
      <c r="AH92" s="427"/>
      <c r="AI92" s="427"/>
      <c r="AJ92" s="427"/>
      <c r="AK92" s="427"/>
      <c r="AL92" s="427"/>
      <c r="AM92" s="427"/>
      <c r="AN92" s="427"/>
    </row>
    <row r="93" spans="1:40" s="225" customFormat="1" ht="51" hidden="1" customHeight="1" outlineLevel="5" x14ac:dyDescent="0.2">
      <c r="A93" s="221"/>
      <c r="B93" s="227"/>
      <c r="C93" s="248"/>
      <c r="D93" s="248"/>
      <c r="E93" s="254"/>
      <c r="F93" s="265"/>
      <c r="G93" s="270"/>
      <c r="H93" s="270"/>
      <c r="I93" s="409" t="s">
        <v>52</v>
      </c>
      <c r="J93" s="365"/>
      <c r="K93" s="437">
        <f>Supervisor!K93</f>
        <v>0</v>
      </c>
      <c r="L93" s="366">
        <f>Supervisor!L93</f>
        <v>0</v>
      </c>
      <c r="M93" s="367">
        <v>0.82722745411259679</v>
      </c>
      <c r="N93" s="365">
        <f>Supervisor!M93</f>
        <v>0</v>
      </c>
      <c r="O93" s="368">
        <f>Supervisor!N93</f>
        <v>0</v>
      </c>
      <c r="P93" s="368">
        <f t="shared" si="5"/>
        <v>0</v>
      </c>
      <c r="Q93" s="369">
        <v>1.0776428111547665E-2</v>
      </c>
      <c r="R93" s="370">
        <f>SUMPRODUCT(R94:R107,Q94:Q107)/Q93</f>
        <v>0.86929985024190248</v>
      </c>
      <c r="T93" s="226">
        <f t="shared" si="3"/>
        <v>0</v>
      </c>
      <c r="Y93" s="199"/>
      <c r="Z93" s="370">
        <v>0.73912069710089645</v>
      </c>
      <c r="AA93" s="428">
        <v>0.8635670000000002</v>
      </c>
      <c r="AB93" s="428">
        <v>0.73912069710089645</v>
      </c>
      <c r="AC93" s="430">
        <v>0.73912069710089645</v>
      </c>
      <c r="AD93" s="428">
        <f t="shared" si="6"/>
        <v>0</v>
      </c>
      <c r="AE93" s="427">
        <v>0.85529985024190258</v>
      </c>
      <c r="AF93" s="427">
        <v>0</v>
      </c>
      <c r="AG93" s="427"/>
      <c r="AH93" s="427"/>
      <c r="AI93" s="427"/>
      <c r="AJ93" s="427"/>
      <c r="AK93" s="427"/>
      <c r="AL93" s="427"/>
      <c r="AM93" s="427"/>
      <c r="AN93" s="427"/>
    </row>
    <row r="94" spans="1:40" s="225" customFormat="1" ht="51" hidden="1" customHeight="1" outlineLevel="7" x14ac:dyDescent="0.2">
      <c r="A94" s="221"/>
      <c r="B94" s="227"/>
      <c r="C94" s="248"/>
      <c r="D94" s="248"/>
      <c r="E94" s="254"/>
      <c r="F94" s="265"/>
      <c r="G94" s="270"/>
      <c r="H94" s="270"/>
      <c r="I94" s="407" t="s">
        <v>38</v>
      </c>
      <c r="J94" s="354" t="s">
        <v>258</v>
      </c>
      <c r="K94" s="435">
        <f>Supervisor!K94</f>
        <v>1983</v>
      </c>
      <c r="L94" s="355">
        <f>Supervisor!L94</f>
        <v>1765</v>
      </c>
      <c r="M94" s="356">
        <v>0.89006555723651037</v>
      </c>
      <c r="N94" s="371">
        <f>Supervisor!M94</f>
        <v>0</v>
      </c>
      <c r="O94" s="350">
        <f>Supervisor!N94</f>
        <v>1765</v>
      </c>
      <c r="P94" s="350">
        <f t="shared" si="5"/>
        <v>218</v>
      </c>
      <c r="Q94" s="351">
        <v>8.6211424892381329E-4</v>
      </c>
      <c r="R94" s="352">
        <f t="shared" ref="R94:R107" si="8">O94/K94</f>
        <v>0.89006555723651037</v>
      </c>
      <c r="S94" s="225">
        <v>1358</v>
      </c>
      <c r="T94" s="226">
        <f t="shared" si="3"/>
        <v>-407</v>
      </c>
      <c r="Y94" s="199"/>
      <c r="Z94" s="352">
        <v>0.89006555723651037</v>
      </c>
      <c r="AA94" s="428">
        <v>1</v>
      </c>
      <c r="AB94" s="428">
        <v>0.89006555723651037</v>
      </c>
      <c r="AC94" s="430">
        <v>0.89006555723651037</v>
      </c>
      <c r="AD94" s="428">
        <f t="shared" si="6"/>
        <v>0</v>
      </c>
      <c r="AE94" s="427">
        <v>0.89006555723651037</v>
      </c>
      <c r="AF94" s="427">
        <v>0</v>
      </c>
      <c r="AG94" s="427"/>
      <c r="AH94" s="427"/>
      <c r="AI94" s="427"/>
      <c r="AJ94" s="427"/>
      <c r="AK94" s="427"/>
      <c r="AL94" s="427"/>
      <c r="AM94" s="427"/>
      <c r="AN94" s="427"/>
    </row>
    <row r="95" spans="1:40" s="225" customFormat="1" ht="51" hidden="1" customHeight="1" outlineLevel="7" x14ac:dyDescent="0.2">
      <c r="A95" s="221"/>
      <c r="B95" s="227"/>
      <c r="C95" s="248"/>
      <c r="D95" s="248"/>
      <c r="E95" s="254"/>
      <c r="F95" s="265"/>
      <c r="G95" s="270"/>
      <c r="H95" s="270"/>
      <c r="I95" s="407" t="s">
        <v>39</v>
      </c>
      <c r="J95" s="354" t="s">
        <v>259</v>
      </c>
      <c r="K95" s="435">
        <f>Supervisor!K95</f>
        <v>845</v>
      </c>
      <c r="L95" s="355">
        <f>Supervisor!L95</f>
        <v>705</v>
      </c>
      <c r="M95" s="356">
        <v>0.83431952662721898</v>
      </c>
      <c r="N95" s="371">
        <f>Supervisor!M95</f>
        <v>0</v>
      </c>
      <c r="O95" s="350">
        <f>Supervisor!N95</f>
        <v>705</v>
      </c>
      <c r="P95" s="350">
        <f t="shared" si="5"/>
        <v>140</v>
      </c>
      <c r="Q95" s="351">
        <v>2.1552856223095332E-4</v>
      </c>
      <c r="R95" s="352">
        <f t="shared" si="8"/>
        <v>0.83431952662721898</v>
      </c>
      <c r="S95" s="225">
        <v>575</v>
      </c>
      <c r="T95" s="226">
        <f t="shared" si="3"/>
        <v>-130</v>
      </c>
      <c r="Y95" s="199"/>
      <c r="Z95" s="352">
        <v>0.83431952662721898</v>
      </c>
      <c r="AA95" s="428">
        <v>1</v>
      </c>
      <c r="AB95" s="428">
        <v>0.83431952662721898</v>
      </c>
      <c r="AC95" s="430">
        <v>0.83431952662721898</v>
      </c>
      <c r="AD95" s="428">
        <f t="shared" si="6"/>
        <v>0</v>
      </c>
      <c r="AE95" s="427">
        <v>0.83431952662721898</v>
      </c>
      <c r="AF95" s="427">
        <v>0</v>
      </c>
      <c r="AG95" s="427"/>
      <c r="AH95" s="427"/>
      <c r="AI95" s="427"/>
      <c r="AJ95" s="427"/>
      <c r="AK95" s="427"/>
      <c r="AL95" s="427"/>
      <c r="AM95" s="427"/>
      <c r="AN95" s="427"/>
    </row>
    <row r="96" spans="1:40" s="225" customFormat="1" ht="51" hidden="1" customHeight="1" outlineLevel="7" x14ac:dyDescent="0.2">
      <c r="A96" s="221"/>
      <c r="B96" s="227"/>
      <c r="C96" s="248"/>
      <c r="D96" s="248"/>
      <c r="E96" s="254"/>
      <c r="F96" s="265"/>
      <c r="G96" s="270"/>
      <c r="H96" s="270"/>
      <c r="I96" s="407" t="s">
        <v>40</v>
      </c>
      <c r="J96" s="354" t="s">
        <v>258</v>
      </c>
      <c r="K96" s="435">
        <f>Supervisor!K96</f>
        <v>36</v>
      </c>
      <c r="L96" s="355">
        <f>Supervisor!L96</f>
        <v>32</v>
      </c>
      <c r="M96" s="356">
        <v>0.88888888888888884</v>
      </c>
      <c r="N96" s="371">
        <f>Supervisor!M96</f>
        <v>0</v>
      </c>
      <c r="O96" s="350">
        <f>Supervisor!N96</f>
        <v>32</v>
      </c>
      <c r="P96" s="350">
        <f t="shared" si="5"/>
        <v>4</v>
      </c>
      <c r="Q96" s="351">
        <v>1.0776428111547666E-4</v>
      </c>
      <c r="R96" s="352">
        <f t="shared" si="8"/>
        <v>0.88888888888888884</v>
      </c>
      <c r="S96" s="225">
        <v>39</v>
      </c>
      <c r="T96" s="226">
        <f t="shared" si="3"/>
        <v>7</v>
      </c>
      <c r="Y96" s="199"/>
      <c r="Z96" s="352">
        <v>0.88888888888888884</v>
      </c>
      <c r="AA96" s="428">
        <v>1</v>
      </c>
      <c r="AB96" s="428">
        <v>0.88888888888888884</v>
      </c>
      <c r="AC96" s="430">
        <v>0.88888888888888884</v>
      </c>
      <c r="AD96" s="428">
        <f t="shared" si="6"/>
        <v>0</v>
      </c>
      <c r="AE96" s="427">
        <v>0.88888888888888884</v>
      </c>
      <c r="AF96" s="427">
        <v>0</v>
      </c>
      <c r="AG96" s="427"/>
      <c r="AH96" s="427"/>
      <c r="AI96" s="427"/>
      <c r="AJ96" s="427"/>
      <c r="AK96" s="427"/>
      <c r="AL96" s="427"/>
      <c r="AM96" s="427"/>
      <c r="AN96" s="427"/>
    </row>
    <row r="97" spans="1:40" s="225" customFormat="1" ht="51" hidden="1" customHeight="1" outlineLevel="7" x14ac:dyDescent="0.2">
      <c r="A97" s="221"/>
      <c r="B97" s="227"/>
      <c r="C97" s="248"/>
      <c r="D97" s="248"/>
      <c r="E97" s="254"/>
      <c r="F97" s="265"/>
      <c r="G97" s="270"/>
      <c r="H97" s="270"/>
      <c r="I97" s="407" t="s">
        <v>41</v>
      </c>
      <c r="J97" s="354" t="s">
        <v>256</v>
      </c>
      <c r="K97" s="435">
        <f>Supervisor!K97</f>
        <v>33471</v>
      </c>
      <c r="L97" s="355">
        <f>Supervisor!L97</f>
        <v>29750</v>
      </c>
      <c r="M97" s="356">
        <v>0.69</v>
      </c>
      <c r="N97" s="371">
        <f>Supervisor!M97</f>
        <v>0</v>
      </c>
      <c r="O97" s="350">
        <f>Supervisor!N97</f>
        <v>29750</v>
      </c>
      <c r="P97" s="350">
        <f t="shared" si="5"/>
        <v>3721</v>
      </c>
      <c r="Q97" s="351">
        <v>1.5086999356166738E-3</v>
      </c>
      <c r="R97" s="352">
        <f t="shared" si="8"/>
        <v>0.88882913566968424</v>
      </c>
      <c r="S97" s="225">
        <v>26445</v>
      </c>
      <c r="T97" s="226">
        <f t="shared" si="3"/>
        <v>-3305</v>
      </c>
      <c r="Y97" s="199"/>
      <c r="Z97" s="352">
        <v>8.5686116339517795E-2</v>
      </c>
      <c r="AA97" s="428">
        <v>1</v>
      </c>
      <c r="AB97" s="428">
        <v>8.5686116339517795E-2</v>
      </c>
      <c r="AC97" s="430">
        <v>8.5686116339517795E-2</v>
      </c>
      <c r="AD97" s="428">
        <f t="shared" si="6"/>
        <v>0</v>
      </c>
      <c r="AE97" s="427">
        <v>0.88882913566968424</v>
      </c>
      <c r="AF97" s="427">
        <v>0</v>
      </c>
      <c r="AG97" s="427"/>
      <c r="AH97" s="427"/>
      <c r="AI97" s="427"/>
      <c r="AJ97" s="427"/>
      <c r="AK97" s="427"/>
      <c r="AL97" s="427"/>
      <c r="AM97" s="427"/>
      <c r="AN97" s="427"/>
    </row>
    <row r="98" spans="1:40" s="225" customFormat="1" ht="51" hidden="1" customHeight="1" outlineLevel="7" x14ac:dyDescent="0.2">
      <c r="A98" s="221"/>
      <c r="B98" s="227"/>
      <c r="C98" s="248"/>
      <c r="D98" s="248"/>
      <c r="E98" s="254"/>
      <c r="F98" s="265"/>
      <c r="G98" s="270"/>
      <c r="H98" s="270"/>
      <c r="I98" s="407" t="s">
        <v>42</v>
      </c>
      <c r="J98" s="354" t="s">
        <v>259</v>
      </c>
      <c r="K98" s="435">
        <f>Supervisor!K98</f>
        <v>298</v>
      </c>
      <c r="L98" s="355">
        <f>Supervisor!L98</f>
        <v>246</v>
      </c>
      <c r="M98" s="356">
        <v>0.82550335570469802</v>
      </c>
      <c r="N98" s="371">
        <f>Supervisor!M98</f>
        <v>0</v>
      </c>
      <c r="O98" s="350">
        <f>Supervisor!N98</f>
        <v>246</v>
      </c>
      <c r="P98" s="350">
        <f t="shared" si="5"/>
        <v>52</v>
      </c>
      <c r="Q98" s="351">
        <v>1.1315249517125051E-3</v>
      </c>
      <c r="R98" s="352">
        <f t="shared" si="8"/>
        <v>0.82550335570469802</v>
      </c>
      <c r="S98" s="225">
        <v>200</v>
      </c>
      <c r="T98" s="226">
        <f t="shared" ref="T98:T161" si="9">S98-O98</f>
        <v>-46</v>
      </c>
      <c r="Y98" s="199"/>
      <c r="Z98" s="352">
        <v>0.82550335570469802</v>
      </c>
      <c r="AA98" s="428">
        <v>1</v>
      </c>
      <c r="AB98" s="428">
        <v>0.82550335570469802</v>
      </c>
      <c r="AC98" s="430">
        <v>0.82550335570469802</v>
      </c>
      <c r="AD98" s="428">
        <f t="shared" si="6"/>
        <v>0</v>
      </c>
      <c r="AE98" s="427">
        <v>0.82550335570469802</v>
      </c>
      <c r="AF98" s="427">
        <v>0</v>
      </c>
      <c r="AG98" s="427"/>
      <c r="AH98" s="427"/>
      <c r="AI98" s="427"/>
      <c r="AJ98" s="427"/>
      <c r="AK98" s="427"/>
      <c r="AL98" s="427"/>
      <c r="AM98" s="427"/>
      <c r="AN98" s="427"/>
    </row>
    <row r="99" spans="1:40" s="225" customFormat="1" ht="51" hidden="1" customHeight="1" outlineLevel="7" x14ac:dyDescent="0.2">
      <c r="A99" s="221"/>
      <c r="B99" s="227"/>
      <c r="C99" s="248"/>
      <c r="D99" s="248"/>
      <c r="E99" s="254"/>
      <c r="F99" s="265"/>
      <c r="G99" s="270"/>
      <c r="H99" s="270"/>
      <c r="I99" s="407" t="s">
        <v>43</v>
      </c>
      <c r="J99" s="354" t="s">
        <v>258</v>
      </c>
      <c r="K99" s="435">
        <f>Supervisor!K99</f>
        <v>444</v>
      </c>
      <c r="L99" s="355">
        <f>Supervisor!L99</f>
        <v>390</v>
      </c>
      <c r="M99" s="356">
        <v>0.8783783783783784</v>
      </c>
      <c r="N99" s="371">
        <f>Supervisor!M99</f>
        <v>0</v>
      </c>
      <c r="O99" s="350">
        <f>Supervisor!N99</f>
        <v>390</v>
      </c>
      <c r="P99" s="350">
        <f t="shared" si="5"/>
        <v>54</v>
      </c>
      <c r="Q99" s="351">
        <v>2.2630499034250102E-3</v>
      </c>
      <c r="R99" s="352">
        <f t="shared" si="8"/>
        <v>0.8783783783783784</v>
      </c>
      <c r="S99" s="225">
        <v>358</v>
      </c>
      <c r="T99" s="226">
        <f t="shared" si="9"/>
        <v>-32</v>
      </c>
      <c r="Y99" s="199"/>
      <c r="Z99" s="352">
        <v>0.8783783783783784</v>
      </c>
      <c r="AA99" s="428">
        <v>1</v>
      </c>
      <c r="AB99" s="428">
        <v>0.8783783783783784</v>
      </c>
      <c r="AC99" s="430">
        <v>0.8783783783783784</v>
      </c>
      <c r="AD99" s="428">
        <f t="shared" si="6"/>
        <v>0</v>
      </c>
      <c r="AE99" s="427">
        <v>0.8783783783783784</v>
      </c>
      <c r="AF99" s="427">
        <v>0</v>
      </c>
      <c r="AG99" s="427"/>
      <c r="AH99" s="427"/>
      <c r="AI99" s="427"/>
      <c r="AJ99" s="427"/>
      <c r="AK99" s="427"/>
      <c r="AL99" s="427"/>
      <c r="AM99" s="427"/>
      <c r="AN99" s="427"/>
    </row>
    <row r="100" spans="1:40" s="225" customFormat="1" ht="51" hidden="1" customHeight="1" outlineLevel="7" x14ac:dyDescent="0.2">
      <c r="A100" s="221"/>
      <c r="B100" s="227"/>
      <c r="C100" s="248"/>
      <c r="D100" s="248"/>
      <c r="E100" s="254"/>
      <c r="F100" s="265"/>
      <c r="G100" s="270"/>
      <c r="H100" s="270"/>
      <c r="I100" s="407" t="s">
        <v>44</v>
      </c>
      <c r="J100" s="354" t="s">
        <v>256</v>
      </c>
      <c r="K100" s="435">
        <f>Supervisor!K100</f>
        <v>21315</v>
      </c>
      <c r="L100" s="355">
        <f>Supervisor!L100</f>
        <v>20892</v>
      </c>
      <c r="M100" s="356">
        <v>0.98015482054890923</v>
      </c>
      <c r="N100" s="371">
        <f>Supervisor!M100</f>
        <v>0</v>
      </c>
      <c r="O100" s="350">
        <f>Supervisor!N100</f>
        <v>20892</v>
      </c>
      <c r="P100" s="350">
        <f t="shared" si="5"/>
        <v>423</v>
      </c>
      <c r="Q100" s="351">
        <v>6.4658568669285999E-4</v>
      </c>
      <c r="R100" s="352">
        <f t="shared" si="8"/>
        <v>0.98015482054890923</v>
      </c>
      <c r="S100" s="225">
        <v>12103</v>
      </c>
      <c r="T100" s="226">
        <f t="shared" si="9"/>
        <v>-8789</v>
      </c>
      <c r="Y100" s="199"/>
      <c r="Z100" s="352">
        <v>0.98015482054890923</v>
      </c>
      <c r="AA100" s="428">
        <v>1</v>
      </c>
      <c r="AB100" s="428">
        <v>0.98015482054890923</v>
      </c>
      <c r="AC100" s="430">
        <v>0.98015482054890923</v>
      </c>
      <c r="AD100" s="428">
        <f t="shared" si="6"/>
        <v>0</v>
      </c>
      <c r="AE100" s="427">
        <v>0.98015482054890923</v>
      </c>
      <c r="AF100" s="427">
        <v>0</v>
      </c>
      <c r="AG100" s="427"/>
      <c r="AH100" s="427"/>
      <c r="AI100" s="427"/>
      <c r="AJ100" s="427"/>
      <c r="AK100" s="427"/>
      <c r="AL100" s="427"/>
      <c r="AM100" s="427"/>
      <c r="AN100" s="427"/>
    </row>
    <row r="101" spans="1:40" s="225" customFormat="1" ht="51" hidden="1" customHeight="1" outlineLevel="7" x14ac:dyDescent="0.2">
      <c r="A101" s="221"/>
      <c r="B101" s="227"/>
      <c r="C101" s="248"/>
      <c r="D101" s="248"/>
      <c r="E101" s="254"/>
      <c r="F101" s="265"/>
      <c r="G101" s="270"/>
      <c r="H101" s="270"/>
      <c r="I101" s="407" t="s">
        <v>45</v>
      </c>
      <c r="J101" s="354" t="s">
        <v>259</v>
      </c>
      <c r="K101" s="435">
        <f>Supervisor!K101</f>
        <v>389</v>
      </c>
      <c r="L101" s="355">
        <f>Supervisor!L101</f>
        <v>306</v>
      </c>
      <c r="M101" s="356">
        <v>0.78663239074550129</v>
      </c>
      <c r="N101" s="371">
        <f>Supervisor!M101</f>
        <v>0</v>
      </c>
      <c r="O101" s="350">
        <f>Supervisor!N101</f>
        <v>306</v>
      </c>
      <c r="P101" s="350">
        <f t="shared" si="5"/>
        <v>83</v>
      </c>
      <c r="Q101" s="351">
        <v>4.8493926501964494E-4</v>
      </c>
      <c r="R101" s="352">
        <f t="shared" si="8"/>
        <v>0.78663239074550129</v>
      </c>
      <c r="S101" s="225">
        <v>235</v>
      </c>
      <c r="T101" s="226">
        <f t="shared" si="9"/>
        <v>-71</v>
      </c>
      <c r="Y101" s="199"/>
      <c r="Z101" s="352">
        <v>0.78663239074550129</v>
      </c>
      <c r="AA101" s="428">
        <v>1</v>
      </c>
      <c r="AB101" s="428">
        <v>0.78663239074550129</v>
      </c>
      <c r="AC101" s="430">
        <v>0.78663239074550129</v>
      </c>
      <c r="AD101" s="428">
        <f t="shared" si="6"/>
        <v>0</v>
      </c>
      <c r="AE101" s="427">
        <v>0.78663239074550129</v>
      </c>
      <c r="AF101" s="427">
        <v>0</v>
      </c>
      <c r="AG101" s="427"/>
      <c r="AH101" s="427"/>
      <c r="AI101" s="427"/>
      <c r="AJ101" s="427"/>
      <c r="AK101" s="427"/>
      <c r="AL101" s="427"/>
      <c r="AM101" s="427"/>
      <c r="AN101" s="427"/>
    </row>
    <row r="102" spans="1:40" s="225" customFormat="1" ht="51" hidden="1" customHeight="1" outlineLevel="7" x14ac:dyDescent="0.2">
      <c r="A102" s="221"/>
      <c r="B102" s="227"/>
      <c r="C102" s="248"/>
      <c r="D102" s="248"/>
      <c r="E102" s="254"/>
      <c r="F102" s="265"/>
      <c r="G102" s="270"/>
      <c r="H102" s="270"/>
      <c r="I102" s="407" t="s">
        <v>46</v>
      </c>
      <c r="J102" s="354" t="s">
        <v>260</v>
      </c>
      <c r="K102" s="435">
        <f>Supervisor!K102</f>
        <v>420</v>
      </c>
      <c r="L102" s="355">
        <f>Supervisor!L102</f>
        <v>324</v>
      </c>
      <c r="M102" s="356">
        <v>0.77142857142857146</v>
      </c>
      <c r="N102" s="371">
        <f>Supervisor!M102</f>
        <v>0</v>
      </c>
      <c r="O102" s="350">
        <f>Supervisor!N102</f>
        <v>324</v>
      </c>
      <c r="P102" s="350">
        <f t="shared" si="5"/>
        <v>96</v>
      </c>
      <c r="Q102" s="351">
        <v>5.3882140557738329E-4</v>
      </c>
      <c r="R102" s="352">
        <f t="shared" si="8"/>
        <v>0.77142857142857146</v>
      </c>
      <c r="S102" s="225">
        <v>132</v>
      </c>
      <c r="T102" s="226">
        <f t="shared" si="9"/>
        <v>-192</v>
      </c>
      <c r="Y102" s="199"/>
      <c r="Z102" s="352">
        <v>0.77142857142857146</v>
      </c>
      <c r="AA102" s="428">
        <v>1</v>
      </c>
      <c r="AB102" s="428">
        <v>0.77142857142857146</v>
      </c>
      <c r="AC102" s="430">
        <v>0.77142857142857146</v>
      </c>
      <c r="AD102" s="428">
        <f t="shared" si="6"/>
        <v>0</v>
      </c>
      <c r="AE102" s="427">
        <v>0.77142857142857146</v>
      </c>
      <c r="AF102" s="427">
        <v>0</v>
      </c>
      <c r="AG102" s="427"/>
      <c r="AH102" s="427"/>
      <c r="AI102" s="427"/>
      <c r="AJ102" s="427"/>
      <c r="AK102" s="427"/>
      <c r="AL102" s="427"/>
      <c r="AM102" s="427"/>
      <c r="AN102" s="427"/>
    </row>
    <row r="103" spans="1:40" s="225" customFormat="1" ht="51" hidden="1" customHeight="1" outlineLevel="7" x14ac:dyDescent="0.2">
      <c r="A103" s="221"/>
      <c r="B103" s="227"/>
      <c r="C103" s="248"/>
      <c r="D103" s="248"/>
      <c r="E103" s="254"/>
      <c r="F103" s="265"/>
      <c r="G103" s="270"/>
      <c r="H103" s="270"/>
      <c r="I103" s="407" t="s">
        <v>47</v>
      </c>
      <c r="J103" s="354" t="s">
        <v>258</v>
      </c>
      <c r="K103" s="435">
        <f>Supervisor!K103</f>
        <v>146</v>
      </c>
      <c r="L103" s="355">
        <f>Supervisor!L103</f>
        <v>130</v>
      </c>
      <c r="M103" s="356">
        <v>0.8904109589041096</v>
      </c>
      <c r="N103" s="371">
        <f>Supervisor!M103</f>
        <v>0</v>
      </c>
      <c r="O103" s="350">
        <f>Supervisor!N103</f>
        <v>130</v>
      </c>
      <c r="P103" s="350">
        <f t="shared" si="5"/>
        <v>16</v>
      </c>
      <c r="Q103" s="351">
        <v>9.6987853003928988E-4</v>
      </c>
      <c r="R103" s="352">
        <f t="shared" si="8"/>
        <v>0.8904109589041096</v>
      </c>
      <c r="S103" s="225">
        <v>60</v>
      </c>
      <c r="T103" s="226">
        <f t="shared" si="9"/>
        <v>-70</v>
      </c>
      <c r="Y103" s="199"/>
      <c r="Z103" s="352">
        <v>0.8904109589041096</v>
      </c>
      <c r="AA103" s="428">
        <v>0.70830000000000004</v>
      </c>
      <c r="AB103" s="428">
        <v>0.8904109589041096</v>
      </c>
      <c r="AC103" s="430">
        <v>0.8904109589041096</v>
      </c>
      <c r="AD103" s="428">
        <f t="shared" si="6"/>
        <v>0</v>
      </c>
      <c r="AE103" s="427">
        <v>0.8904109589041096</v>
      </c>
      <c r="AF103" s="427">
        <v>0</v>
      </c>
      <c r="AG103" s="427"/>
      <c r="AH103" s="427"/>
      <c r="AI103" s="427"/>
      <c r="AJ103" s="427"/>
      <c r="AK103" s="427"/>
      <c r="AL103" s="427"/>
      <c r="AM103" s="427"/>
      <c r="AN103" s="427"/>
    </row>
    <row r="104" spans="1:40" s="225" customFormat="1" ht="51" hidden="1" customHeight="1" outlineLevel="7" x14ac:dyDescent="0.2">
      <c r="A104" s="221"/>
      <c r="B104" s="227"/>
      <c r="C104" s="248"/>
      <c r="D104" s="248"/>
      <c r="E104" s="254"/>
      <c r="F104" s="265"/>
      <c r="G104" s="270"/>
      <c r="H104" s="270"/>
      <c r="I104" s="407" t="s">
        <v>48</v>
      </c>
      <c r="J104" s="354" t="s">
        <v>257</v>
      </c>
      <c r="K104" s="435">
        <f>Supervisor!K104</f>
        <v>100</v>
      </c>
      <c r="L104" s="355">
        <f>Supervisor!L104</f>
        <v>80</v>
      </c>
      <c r="M104" s="356">
        <v>0.79</v>
      </c>
      <c r="N104" s="371">
        <f>Supervisor!M104</f>
        <v>0</v>
      </c>
      <c r="O104" s="350">
        <f>Supervisor!N104</f>
        <v>80</v>
      </c>
      <c r="P104" s="350">
        <f t="shared" si="5"/>
        <v>20</v>
      </c>
      <c r="Q104" s="351">
        <v>1.0776428111547666E-4</v>
      </c>
      <c r="R104" s="352">
        <f t="shared" si="8"/>
        <v>0.8</v>
      </c>
      <c r="S104" s="225">
        <v>60</v>
      </c>
      <c r="T104" s="226">
        <f t="shared" si="9"/>
        <v>-20</v>
      </c>
      <c r="Y104" s="199"/>
      <c r="Z104" s="352">
        <v>0.6</v>
      </c>
      <c r="AA104" s="428">
        <v>0.85</v>
      </c>
      <c r="AB104" s="428">
        <v>0.6</v>
      </c>
      <c r="AC104" s="430">
        <v>0.6</v>
      </c>
      <c r="AD104" s="428">
        <f t="shared" si="6"/>
        <v>0</v>
      </c>
      <c r="AE104" s="427">
        <v>0.8</v>
      </c>
      <c r="AF104" s="427">
        <v>0</v>
      </c>
      <c r="AG104" s="427"/>
      <c r="AH104" s="427"/>
      <c r="AI104" s="427"/>
      <c r="AJ104" s="427"/>
      <c r="AK104" s="427"/>
      <c r="AL104" s="427"/>
      <c r="AM104" s="427"/>
      <c r="AN104" s="427"/>
    </row>
    <row r="105" spans="1:40" s="225" customFormat="1" ht="51" hidden="1" customHeight="1" outlineLevel="7" x14ac:dyDescent="0.2">
      <c r="A105" s="221"/>
      <c r="B105" s="227"/>
      <c r="C105" s="248"/>
      <c r="D105" s="248"/>
      <c r="E105" s="254"/>
      <c r="F105" s="265"/>
      <c r="G105" s="270"/>
      <c r="H105" s="270"/>
      <c r="I105" s="407" t="s">
        <v>49</v>
      </c>
      <c r="J105" s="354" t="s">
        <v>259</v>
      </c>
      <c r="K105" s="435">
        <f>Supervisor!K105</f>
        <v>1173</v>
      </c>
      <c r="L105" s="355">
        <f>Supervisor!L105</f>
        <v>932</v>
      </c>
      <c r="M105" s="356">
        <v>0.79</v>
      </c>
      <c r="N105" s="371">
        <f>Supervisor!M105</f>
        <v>0</v>
      </c>
      <c r="O105" s="350">
        <f>Supervisor!N105</f>
        <v>932</v>
      </c>
      <c r="P105" s="350">
        <f t="shared" si="5"/>
        <v>241</v>
      </c>
      <c r="Q105" s="351">
        <v>3.2329284334643E-4</v>
      </c>
      <c r="R105" s="352">
        <f t="shared" si="8"/>
        <v>0.79454390451832912</v>
      </c>
      <c r="S105" s="225">
        <v>500</v>
      </c>
      <c r="T105" s="226">
        <f t="shared" si="9"/>
        <v>-432</v>
      </c>
      <c r="Y105" s="199"/>
      <c r="Z105" s="352">
        <v>0.73657289002557547</v>
      </c>
      <c r="AA105" s="428">
        <v>0.7</v>
      </c>
      <c r="AB105" s="428">
        <v>0.73657289002557547</v>
      </c>
      <c r="AC105" s="430">
        <v>0.73657289002557547</v>
      </c>
      <c r="AD105" s="428">
        <f t="shared" si="6"/>
        <v>0</v>
      </c>
      <c r="AE105" s="427">
        <v>0.79454390451832912</v>
      </c>
      <c r="AF105" s="427">
        <v>0</v>
      </c>
      <c r="AG105" s="427"/>
      <c r="AH105" s="427"/>
      <c r="AI105" s="427"/>
      <c r="AJ105" s="427"/>
      <c r="AK105" s="427"/>
      <c r="AL105" s="427"/>
      <c r="AM105" s="427"/>
      <c r="AN105" s="427"/>
    </row>
    <row r="106" spans="1:40" s="225" customFormat="1" ht="51" hidden="1" customHeight="1" outlineLevel="7" x14ac:dyDescent="0.2">
      <c r="A106" s="221"/>
      <c r="B106" s="227"/>
      <c r="C106" s="248"/>
      <c r="D106" s="248"/>
      <c r="E106" s="254"/>
      <c r="F106" s="265"/>
      <c r="G106" s="270"/>
      <c r="H106" s="270"/>
      <c r="I106" s="407" t="s">
        <v>50</v>
      </c>
      <c r="J106" s="354" t="s">
        <v>258</v>
      </c>
      <c r="K106" s="435">
        <f>Supervisor!K106</f>
        <v>1406</v>
      </c>
      <c r="L106" s="355">
        <f>Supervisor!L106</f>
        <v>1240</v>
      </c>
      <c r="M106" s="356">
        <v>0.88193456614509247</v>
      </c>
      <c r="N106" s="371">
        <f>Supervisor!M106</f>
        <v>0</v>
      </c>
      <c r="O106" s="350">
        <f>Supervisor!N106</f>
        <v>1240</v>
      </c>
      <c r="P106" s="350">
        <f t="shared" si="5"/>
        <v>166</v>
      </c>
      <c r="Q106" s="351">
        <v>1.0776428111547666E-3</v>
      </c>
      <c r="R106" s="352">
        <f t="shared" si="8"/>
        <v>0.88193456614509247</v>
      </c>
      <c r="S106" s="225">
        <v>0</v>
      </c>
      <c r="T106" s="226">
        <f t="shared" si="9"/>
        <v>-1240</v>
      </c>
      <c r="Y106" s="199"/>
      <c r="Z106" s="352">
        <v>0.88193456614509247</v>
      </c>
      <c r="AA106" s="428">
        <v>0.22320000000000001</v>
      </c>
      <c r="AB106" s="428">
        <v>0.88193456614509247</v>
      </c>
      <c r="AC106" s="430">
        <v>0.88193456614509247</v>
      </c>
      <c r="AD106" s="428">
        <f t="shared" si="6"/>
        <v>0</v>
      </c>
      <c r="AE106" s="427">
        <v>0.88193456614509247</v>
      </c>
      <c r="AF106" s="427">
        <v>0</v>
      </c>
      <c r="AG106" s="427"/>
      <c r="AH106" s="427"/>
      <c r="AI106" s="427"/>
      <c r="AJ106" s="427"/>
      <c r="AK106" s="427"/>
      <c r="AL106" s="427"/>
      <c r="AM106" s="427"/>
      <c r="AN106" s="427"/>
    </row>
    <row r="107" spans="1:40" s="225" customFormat="1" ht="51" hidden="1" customHeight="1" outlineLevel="7" x14ac:dyDescent="0.2">
      <c r="A107" s="221"/>
      <c r="B107" s="227"/>
      <c r="C107" s="248"/>
      <c r="D107" s="248"/>
      <c r="E107" s="254"/>
      <c r="F107" s="265"/>
      <c r="G107" s="270"/>
      <c r="H107" s="270"/>
      <c r="I107" s="407" t="s">
        <v>51</v>
      </c>
      <c r="J107" s="354" t="s">
        <v>257</v>
      </c>
      <c r="K107" s="435">
        <f>Supervisor!K107</f>
        <v>100</v>
      </c>
      <c r="L107" s="355">
        <f>Supervisor!L107</f>
        <v>60</v>
      </c>
      <c r="M107" s="356">
        <v>0.6</v>
      </c>
      <c r="N107" s="371">
        <f>Supervisor!M107</f>
        <v>28</v>
      </c>
      <c r="O107" s="350">
        <f>Supervisor!N107</f>
        <v>88</v>
      </c>
      <c r="P107" s="350">
        <f t="shared" si="5"/>
        <v>12</v>
      </c>
      <c r="Q107" s="351">
        <v>5.3882140557738329E-4</v>
      </c>
      <c r="R107" s="352">
        <f t="shared" si="8"/>
        <v>0.88</v>
      </c>
      <c r="S107" s="225">
        <v>52</v>
      </c>
      <c r="T107" s="226">
        <f t="shared" si="9"/>
        <v>-36</v>
      </c>
      <c r="Y107" s="199"/>
      <c r="Z107" s="352">
        <v>0.6</v>
      </c>
      <c r="AA107" s="428">
        <v>0.56000000000000005</v>
      </c>
      <c r="AB107" s="428">
        <v>0.6</v>
      </c>
      <c r="AC107" s="430">
        <v>0.6</v>
      </c>
      <c r="AD107" s="428">
        <f t="shared" si="6"/>
        <v>0</v>
      </c>
      <c r="AE107" s="427">
        <v>0.6</v>
      </c>
      <c r="AF107" s="427">
        <v>0</v>
      </c>
      <c r="AG107" s="427"/>
      <c r="AH107" s="427"/>
      <c r="AI107" s="427"/>
      <c r="AJ107" s="427"/>
      <c r="AK107" s="427"/>
      <c r="AL107" s="427"/>
      <c r="AM107" s="427"/>
      <c r="AN107" s="427"/>
    </row>
    <row r="108" spans="1:40" s="225" customFormat="1" ht="51" hidden="1" customHeight="1" outlineLevel="5" x14ac:dyDescent="0.2">
      <c r="A108" s="221"/>
      <c r="B108" s="227"/>
      <c r="C108" s="248"/>
      <c r="D108" s="248"/>
      <c r="E108" s="254"/>
      <c r="F108" s="265"/>
      <c r="G108" s="270"/>
      <c r="H108" s="270"/>
      <c r="I108" s="409" t="s">
        <v>53</v>
      </c>
      <c r="J108" s="365"/>
      <c r="K108" s="437">
        <f>Supervisor!K108</f>
        <v>0</v>
      </c>
      <c r="L108" s="366">
        <f>Supervisor!L108</f>
        <v>0</v>
      </c>
      <c r="M108" s="367">
        <v>0.73720709311156152</v>
      </c>
      <c r="N108" s="365">
        <f>Supervisor!M108</f>
        <v>0</v>
      </c>
      <c r="O108" s="368">
        <f>Supervisor!N108</f>
        <v>0</v>
      </c>
      <c r="P108" s="368">
        <f t="shared" si="5"/>
        <v>0</v>
      </c>
      <c r="Q108" s="369">
        <v>1.7052809319372132E-3</v>
      </c>
      <c r="R108" s="370">
        <f>SUMPRODUCT(R109:R122,Q109:Q122)/Q108</f>
        <v>0.74770709311156147</v>
      </c>
      <c r="T108" s="226">
        <f t="shared" si="9"/>
        <v>0</v>
      </c>
      <c r="Y108" s="199"/>
      <c r="Z108" s="370">
        <v>0.73720709311156152</v>
      </c>
      <c r="AA108" s="428">
        <v>0.95500000000000018</v>
      </c>
      <c r="AB108" s="428">
        <v>0.74220709311156141</v>
      </c>
      <c r="AC108" s="430">
        <v>0.74220709311156141</v>
      </c>
      <c r="AD108" s="428">
        <f t="shared" si="6"/>
        <v>0</v>
      </c>
      <c r="AE108" s="427">
        <v>0.73720709311156152</v>
      </c>
      <c r="AF108" s="427">
        <v>0</v>
      </c>
      <c r="AG108" s="427"/>
      <c r="AH108" s="427"/>
      <c r="AI108" s="427"/>
      <c r="AJ108" s="427"/>
      <c r="AK108" s="427"/>
      <c r="AL108" s="427"/>
      <c r="AM108" s="427"/>
      <c r="AN108" s="427"/>
    </row>
    <row r="109" spans="1:40" s="225" customFormat="1" ht="51" hidden="1" customHeight="1" outlineLevel="7" x14ac:dyDescent="0.2">
      <c r="A109" s="221"/>
      <c r="B109" s="227"/>
      <c r="C109" s="248"/>
      <c r="D109" s="248"/>
      <c r="E109" s="254"/>
      <c r="F109" s="265"/>
      <c r="G109" s="270"/>
      <c r="H109" s="270"/>
      <c r="I109" s="407" t="s">
        <v>38</v>
      </c>
      <c r="J109" s="354" t="s">
        <v>258</v>
      </c>
      <c r="K109" s="435">
        <f>Supervisor!K109</f>
        <v>397</v>
      </c>
      <c r="L109" s="355">
        <f>Supervisor!L109</f>
        <v>325</v>
      </c>
      <c r="M109" s="356">
        <v>0.81863979848866497</v>
      </c>
      <c r="N109" s="371">
        <f>Supervisor!M109</f>
        <v>0</v>
      </c>
      <c r="O109" s="350">
        <f>Supervisor!N109</f>
        <v>325</v>
      </c>
      <c r="P109" s="350">
        <f t="shared" si="5"/>
        <v>72</v>
      </c>
      <c r="Q109" s="351">
        <v>1.3642247455497705E-4</v>
      </c>
      <c r="R109" s="352">
        <f t="shared" ref="R109:R122" si="10">O109/K109</f>
        <v>0.81863979848866497</v>
      </c>
      <c r="S109" s="225">
        <v>145</v>
      </c>
      <c r="T109" s="226">
        <f t="shared" si="9"/>
        <v>-180</v>
      </c>
      <c r="Y109" s="199"/>
      <c r="Z109" s="352">
        <v>0.81863979848866497</v>
      </c>
      <c r="AA109" s="428">
        <v>1</v>
      </c>
      <c r="AB109" s="428">
        <v>0.81863979848866497</v>
      </c>
      <c r="AC109" s="430">
        <v>0.81863979848866497</v>
      </c>
      <c r="AD109" s="428">
        <f t="shared" si="6"/>
        <v>0</v>
      </c>
      <c r="AE109" s="427">
        <v>0.81863979848866497</v>
      </c>
      <c r="AF109" s="427">
        <v>0</v>
      </c>
      <c r="AG109" s="427"/>
      <c r="AH109" s="427"/>
      <c r="AI109" s="427"/>
      <c r="AJ109" s="427"/>
      <c r="AK109" s="427"/>
      <c r="AL109" s="427"/>
      <c r="AM109" s="427"/>
      <c r="AN109" s="427"/>
    </row>
    <row r="110" spans="1:40" s="225" customFormat="1" ht="51" hidden="1" customHeight="1" outlineLevel="7" x14ac:dyDescent="0.2">
      <c r="A110" s="221"/>
      <c r="B110" s="227"/>
      <c r="C110" s="248"/>
      <c r="D110" s="248"/>
      <c r="E110" s="254"/>
      <c r="F110" s="265"/>
      <c r="G110" s="270"/>
      <c r="H110" s="270"/>
      <c r="I110" s="407" t="s">
        <v>39</v>
      </c>
      <c r="J110" s="354" t="s">
        <v>259</v>
      </c>
      <c r="K110" s="435">
        <f>Supervisor!K110</f>
        <v>218</v>
      </c>
      <c r="L110" s="355">
        <f>Supervisor!L110</f>
        <v>175</v>
      </c>
      <c r="M110" s="356">
        <v>0.80275229357798161</v>
      </c>
      <c r="N110" s="371">
        <f>Supervisor!M110</f>
        <v>0</v>
      </c>
      <c r="O110" s="350">
        <f>Supervisor!N110</f>
        <v>175</v>
      </c>
      <c r="P110" s="350">
        <f t="shared" si="5"/>
        <v>43</v>
      </c>
      <c r="Q110" s="351">
        <v>3.4105618638744263E-5</v>
      </c>
      <c r="R110" s="352">
        <f t="shared" si="10"/>
        <v>0.80275229357798161</v>
      </c>
      <c r="S110" s="225">
        <v>99</v>
      </c>
      <c r="T110" s="226">
        <f t="shared" si="9"/>
        <v>-76</v>
      </c>
      <c r="Y110" s="199"/>
      <c r="Z110" s="352">
        <v>0.80275229357798161</v>
      </c>
      <c r="AA110" s="428">
        <v>1</v>
      </c>
      <c r="AB110" s="428">
        <v>0.80275229357798161</v>
      </c>
      <c r="AC110" s="430">
        <v>0.80275229357798161</v>
      </c>
      <c r="AD110" s="428">
        <f t="shared" si="6"/>
        <v>0</v>
      </c>
      <c r="AE110" s="427">
        <v>0.80275229357798161</v>
      </c>
      <c r="AF110" s="427">
        <v>0</v>
      </c>
      <c r="AG110" s="427"/>
      <c r="AH110" s="427"/>
      <c r="AI110" s="427"/>
      <c r="AJ110" s="427"/>
      <c r="AK110" s="427"/>
      <c r="AL110" s="427"/>
      <c r="AM110" s="427"/>
      <c r="AN110" s="427"/>
    </row>
    <row r="111" spans="1:40" s="225" customFormat="1" ht="51" hidden="1" customHeight="1" outlineLevel="7" x14ac:dyDescent="0.2">
      <c r="A111" s="221"/>
      <c r="B111" s="227"/>
      <c r="C111" s="248"/>
      <c r="D111" s="248"/>
      <c r="E111" s="254"/>
      <c r="F111" s="265"/>
      <c r="G111" s="270"/>
      <c r="H111" s="270"/>
      <c r="I111" s="407" t="s">
        <v>40</v>
      </c>
      <c r="J111" s="354" t="s">
        <v>258</v>
      </c>
      <c r="K111" s="435">
        <f>Supervisor!K111</f>
        <v>7</v>
      </c>
      <c r="L111" s="355">
        <f>Supervisor!L111</f>
        <v>5</v>
      </c>
      <c r="M111" s="356">
        <v>0.7142857142857143</v>
      </c>
      <c r="N111" s="371">
        <f>Supervisor!M111</f>
        <v>0</v>
      </c>
      <c r="O111" s="350">
        <f>Supervisor!N111</f>
        <v>5</v>
      </c>
      <c r="P111" s="350">
        <f t="shared" si="5"/>
        <v>2</v>
      </c>
      <c r="Q111" s="351">
        <v>1.7052809319372131E-5</v>
      </c>
      <c r="R111" s="352">
        <f t="shared" si="10"/>
        <v>0.7142857142857143</v>
      </c>
      <c r="S111" s="225">
        <v>5</v>
      </c>
      <c r="T111" s="226">
        <f t="shared" si="9"/>
        <v>0</v>
      </c>
      <c r="Y111" s="199"/>
      <c r="Z111" s="352">
        <v>0.7142857142857143</v>
      </c>
      <c r="AA111" s="428">
        <v>1</v>
      </c>
      <c r="AB111" s="428">
        <v>0.7142857142857143</v>
      </c>
      <c r="AC111" s="430">
        <v>0.7142857142857143</v>
      </c>
      <c r="AD111" s="428">
        <f t="shared" si="6"/>
        <v>0</v>
      </c>
      <c r="AE111" s="427">
        <v>0.7142857142857143</v>
      </c>
      <c r="AF111" s="427">
        <v>0</v>
      </c>
      <c r="AG111" s="427"/>
      <c r="AH111" s="427"/>
      <c r="AI111" s="427"/>
      <c r="AJ111" s="427"/>
      <c r="AK111" s="427"/>
      <c r="AL111" s="427"/>
      <c r="AM111" s="427"/>
      <c r="AN111" s="427"/>
    </row>
    <row r="112" spans="1:40" s="225" customFormat="1" ht="51" hidden="1" customHeight="1" outlineLevel="7" x14ac:dyDescent="0.2">
      <c r="A112" s="221"/>
      <c r="B112" s="227"/>
      <c r="C112" s="248"/>
      <c r="D112" s="248"/>
      <c r="E112" s="254"/>
      <c r="F112" s="265"/>
      <c r="G112" s="270"/>
      <c r="H112" s="270"/>
      <c r="I112" s="407" t="s">
        <v>41</v>
      </c>
      <c r="J112" s="354" t="s">
        <v>256</v>
      </c>
      <c r="K112" s="435">
        <f>Supervisor!K112</f>
        <v>7260</v>
      </c>
      <c r="L112" s="355">
        <f>Supervisor!L112</f>
        <v>6154</v>
      </c>
      <c r="M112" s="356">
        <v>0.8476584022038568</v>
      </c>
      <c r="N112" s="371">
        <f>Supervisor!M112</f>
        <v>0</v>
      </c>
      <c r="O112" s="350">
        <f>Supervisor!N112</f>
        <v>6154</v>
      </c>
      <c r="P112" s="350">
        <f t="shared" si="5"/>
        <v>1106</v>
      </c>
      <c r="Q112" s="351">
        <v>2.3873933047120991E-4</v>
      </c>
      <c r="R112" s="352">
        <f t="shared" si="10"/>
        <v>0.8476584022038568</v>
      </c>
      <c r="S112" s="225">
        <v>6702</v>
      </c>
      <c r="T112" s="226">
        <f t="shared" si="9"/>
        <v>548</v>
      </c>
      <c r="Y112" s="199"/>
      <c r="Z112" s="352">
        <v>0.8476584022038568</v>
      </c>
      <c r="AA112" s="428">
        <v>1</v>
      </c>
      <c r="AB112" s="428">
        <v>0.8476584022038568</v>
      </c>
      <c r="AC112" s="430">
        <v>0.8476584022038568</v>
      </c>
      <c r="AD112" s="428">
        <f t="shared" si="6"/>
        <v>0</v>
      </c>
      <c r="AE112" s="427">
        <v>0.8476584022038568</v>
      </c>
      <c r="AF112" s="427">
        <v>0</v>
      </c>
      <c r="AG112" s="427"/>
      <c r="AH112" s="427"/>
      <c r="AI112" s="427"/>
      <c r="AJ112" s="427"/>
      <c r="AK112" s="427"/>
      <c r="AL112" s="427"/>
      <c r="AM112" s="427"/>
      <c r="AN112" s="427"/>
    </row>
    <row r="113" spans="1:40" s="225" customFormat="1" ht="51" hidden="1" customHeight="1" outlineLevel="7" x14ac:dyDescent="0.2">
      <c r="A113" s="221"/>
      <c r="B113" s="227"/>
      <c r="C113" s="248"/>
      <c r="D113" s="248"/>
      <c r="E113" s="254"/>
      <c r="F113" s="265"/>
      <c r="G113" s="270"/>
      <c r="H113" s="270"/>
      <c r="I113" s="407" t="s">
        <v>42</v>
      </c>
      <c r="J113" s="354" t="s">
        <v>259</v>
      </c>
      <c r="K113" s="435">
        <f>Supervisor!K113</f>
        <v>100</v>
      </c>
      <c r="L113" s="355">
        <f>Supervisor!L113</f>
        <v>65</v>
      </c>
      <c r="M113" s="356">
        <v>0.65</v>
      </c>
      <c r="N113" s="371">
        <f>Supervisor!M113</f>
        <v>0</v>
      </c>
      <c r="O113" s="350">
        <f>Supervisor!N113</f>
        <v>65</v>
      </c>
      <c r="P113" s="350">
        <f t="shared" si="5"/>
        <v>35</v>
      </c>
      <c r="Q113" s="351">
        <v>1.790544978534074E-4</v>
      </c>
      <c r="R113" s="352">
        <f t="shared" si="10"/>
        <v>0.65</v>
      </c>
      <c r="S113" s="225">
        <v>71</v>
      </c>
      <c r="T113" s="226">
        <f t="shared" si="9"/>
        <v>6</v>
      </c>
      <c r="Y113" s="199"/>
      <c r="Z113" s="352">
        <v>0.65</v>
      </c>
      <c r="AA113" s="428">
        <v>1</v>
      </c>
      <c r="AB113" s="428">
        <v>0.65</v>
      </c>
      <c r="AC113" s="430">
        <v>0.65</v>
      </c>
      <c r="AD113" s="428">
        <f t="shared" si="6"/>
        <v>0</v>
      </c>
      <c r="AE113" s="427">
        <v>0.65</v>
      </c>
      <c r="AF113" s="427">
        <v>0</v>
      </c>
      <c r="AG113" s="427"/>
      <c r="AH113" s="427"/>
      <c r="AI113" s="427"/>
      <c r="AJ113" s="427"/>
      <c r="AK113" s="427"/>
      <c r="AL113" s="427"/>
      <c r="AM113" s="427"/>
      <c r="AN113" s="427"/>
    </row>
    <row r="114" spans="1:40" s="225" customFormat="1" ht="51" hidden="1" customHeight="1" outlineLevel="7" x14ac:dyDescent="0.2">
      <c r="A114" s="221"/>
      <c r="B114" s="227"/>
      <c r="C114" s="248"/>
      <c r="D114" s="248"/>
      <c r="E114" s="254"/>
      <c r="F114" s="265"/>
      <c r="G114" s="270"/>
      <c r="H114" s="270"/>
      <c r="I114" s="407" t="s">
        <v>43</v>
      </c>
      <c r="J114" s="354" t="s">
        <v>258</v>
      </c>
      <c r="K114" s="435">
        <f>Supervisor!K114</f>
        <v>65</v>
      </c>
      <c r="L114" s="355">
        <f>Supervisor!L114</f>
        <v>45</v>
      </c>
      <c r="M114" s="356">
        <v>0.69230769230769229</v>
      </c>
      <c r="N114" s="371">
        <f>Supervisor!M114</f>
        <v>0</v>
      </c>
      <c r="O114" s="350">
        <f>Supervisor!N114</f>
        <v>45</v>
      </c>
      <c r="P114" s="350">
        <f t="shared" si="5"/>
        <v>20</v>
      </c>
      <c r="Q114" s="351">
        <v>3.5810899570681479E-4</v>
      </c>
      <c r="R114" s="352">
        <f t="shared" si="10"/>
        <v>0.69230769230769229</v>
      </c>
      <c r="S114" s="225">
        <v>18</v>
      </c>
      <c r="T114" s="226">
        <f t="shared" si="9"/>
        <v>-27</v>
      </c>
      <c r="Y114" s="199"/>
      <c r="Z114" s="352">
        <v>0.69230769230769229</v>
      </c>
      <c r="AA114" s="428">
        <v>1</v>
      </c>
      <c r="AB114" s="428">
        <v>0.69230769230769229</v>
      </c>
      <c r="AC114" s="430">
        <v>0.69230769230769229</v>
      </c>
      <c r="AD114" s="428">
        <f t="shared" si="6"/>
        <v>0</v>
      </c>
      <c r="AE114" s="427">
        <v>0.69230769230769229</v>
      </c>
      <c r="AF114" s="427">
        <v>0</v>
      </c>
      <c r="AG114" s="427"/>
      <c r="AH114" s="427"/>
      <c r="AI114" s="427"/>
      <c r="AJ114" s="427"/>
      <c r="AK114" s="427"/>
      <c r="AL114" s="427"/>
      <c r="AM114" s="427"/>
      <c r="AN114" s="427"/>
    </row>
    <row r="115" spans="1:40" s="225" customFormat="1" ht="51" hidden="1" customHeight="1" outlineLevel="7" x14ac:dyDescent="0.2">
      <c r="A115" s="221"/>
      <c r="B115" s="227"/>
      <c r="C115" s="248"/>
      <c r="D115" s="248"/>
      <c r="E115" s="254"/>
      <c r="F115" s="265"/>
      <c r="G115" s="270"/>
      <c r="H115" s="270"/>
      <c r="I115" s="407" t="s">
        <v>44</v>
      </c>
      <c r="J115" s="354" t="s">
        <v>256</v>
      </c>
      <c r="K115" s="435">
        <f>Supervisor!K115</f>
        <v>4840</v>
      </c>
      <c r="L115" s="355">
        <f>Supervisor!L115</f>
        <v>3388.9999999999995</v>
      </c>
      <c r="M115" s="356">
        <v>0.70020661157024788</v>
      </c>
      <c r="N115" s="371">
        <f>Supervisor!M115</f>
        <v>0</v>
      </c>
      <c r="O115" s="350">
        <f>Supervisor!N115</f>
        <v>3388.9999999999995</v>
      </c>
      <c r="P115" s="350">
        <f t="shared" si="5"/>
        <v>1451.0000000000005</v>
      </c>
      <c r="Q115" s="351">
        <v>1.023168559162328E-4</v>
      </c>
      <c r="R115" s="352">
        <f t="shared" si="10"/>
        <v>0.70020661157024788</v>
      </c>
      <c r="S115" s="225">
        <v>2300</v>
      </c>
      <c r="T115" s="226">
        <f t="shared" si="9"/>
        <v>-1088.9999999999995</v>
      </c>
      <c r="Y115" s="199"/>
      <c r="Z115" s="352">
        <v>0.70020661157024788</v>
      </c>
      <c r="AA115" s="428">
        <v>1</v>
      </c>
      <c r="AB115" s="428">
        <v>0.70020661157024788</v>
      </c>
      <c r="AC115" s="430">
        <v>0.70020661157024788</v>
      </c>
      <c r="AD115" s="428">
        <f t="shared" si="6"/>
        <v>0</v>
      </c>
      <c r="AE115" s="427">
        <v>0.70020661157024788</v>
      </c>
      <c r="AF115" s="427">
        <v>0</v>
      </c>
      <c r="AG115" s="427"/>
      <c r="AH115" s="427"/>
      <c r="AI115" s="427"/>
      <c r="AJ115" s="427"/>
      <c r="AK115" s="427"/>
      <c r="AL115" s="427"/>
      <c r="AM115" s="427"/>
      <c r="AN115" s="427"/>
    </row>
    <row r="116" spans="1:40" s="225" customFormat="1" ht="51" hidden="1" customHeight="1" outlineLevel="7" x14ac:dyDescent="0.2">
      <c r="A116" s="221"/>
      <c r="B116" s="227"/>
      <c r="C116" s="248"/>
      <c r="D116" s="248"/>
      <c r="E116" s="254"/>
      <c r="F116" s="265"/>
      <c r="G116" s="270"/>
      <c r="H116" s="270"/>
      <c r="I116" s="407" t="s">
        <v>45</v>
      </c>
      <c r="J116" s="354" t="s">
        <v>259</v>
      </c>
      <c r="K116" s="435">
        <f>Supervisor!K116</f>
        <v>107</v>
      </c>
      <c r="L116" s="355">
        <f>Supervisor!L116</f>
        <v>85</v>
      </c>
      <c r="M116" s="356">
        <v>0.79439252336448596</v>
      </c>
      <c r="N116" s="371">
        <f>Supervisor!M116</f>
        <v>0</v>
      </c>
      <c r="O116" s="350">
        <f>Supervisor!N116</f>
        <v>85</v>
      </c>
      <c r="P116" s="350">
        <f t="shared" si="5"/>
        <v>22</v>
      </c>
      <c r="Q116" s="351">
        <v>7.6737641937174608E-5</v>
      </c>
      <c r="R116" s="352">
        <f t="shared" si="10"/>
        <v>0.79439252336448596</v>
      </c>
      <c r="S116" s="225">
        <v>41</v>
      </c>
      <c r="T116" s="226">
        <f t="shared" si="9"/>
        <v>-44</v>
      </c>
      <c r="Y116" s="199"/>
      <c r="Z116" s="352">
        <v>0.79439252336448596</v>
      </c>
      <c r="AA116" s="428">
        <v>1</v>
      </c>
      <c r="AB116" s="428">
        <v>0.79439252336448596</v>
      </c>
      <c r="AC116" s="430">
        <v>0.79439252336448596</v>
      </c>
      <c r="AD116" s="428">
        <f t="shared" si="6"/>
        <v>0</v>
      </c>
      <c r="AE116" s="427">
        <v>0.79439252336448596</v>
      </c>
      <c r="AF116" s="427">
        <v>0</v>
      </c>
      <c r="AG116" s="427"/>
      <c r="AH116" s="427"/>
      <c r="AI116" s="427"/>
      <c r="AJ116" s="427"/>
      <c r="AK116" s="427"/>
      <c r="AL116" s="427"/>
      <c r="AM116" s="427"/>
      <c r="AN116" s="427"/>
    </row>
    <row r="117" spans="1:40" s="225" customFormat="1" ht="51" hidden="1" customHeight="1" outlineLevel="7" x14ac:dyDescent="0.2">
      <c r="A117" s="221"/>
      <c r="B117" s="227"/>
      <c r="C117" s="248"/>
      <c r="D117" s="248"/>
      <c r="E117" s="254"/>
      <c r="F117" s="265"/>
      <c r="G117" s="270"/>
      <c r="H117" s="270"/>
      <c r="I117" s="407" t="s">
        <v>46</v>
      </c>
      <c r="J117" s="354" t="s">
        <v>260</v>
      </c>
      <c r="K117" s="435">
        <f>Supervisor!K117</f>
        <v>120</v>
      </c>
      <c r="L117" s="355">
        <f>Supervisor!L117</f>
        <v>95</v>
      </c>
      <c r="M117" s="356">
        <v>0.79166666666666663</v>
      </c>
      <c r="N117" s="371">
        <f>Supervisor!M117</f>
        <v>0</v>
      </c>
      <c r="O117" s="350">
        <f>Supervisor!N117</f>
        <v>95</v>
      </c>
      <c r="P117" s="350">
        <f t="shared" si="5"/>
        <v>25</v>
      </c>
      <c r="Q117" s="351">
        <v>8.5264046596860677E-5</v>
      </c>
      <c r="R117" s="352">
        <f t="shared" si="10"/>
        <v>0.79166666666666663</v>
      </c>
      <c r="S117" s="225">
        <v>29</v>
      </c>
      <c r="T117" s="226">
        <f t="shared" si="9"/>
        <v>-66</v>
      </c>
      <c r="Y117" s="199"/>
      <c r="Z117" s="352">
        <v>0.79166666666666663</v>
      </c>
      <c r="AA117" s="428">
        <v>1</v>
      </c>
      <c r="AB117" s="428">
        <v>0.79166666666666663</v>
      </c>
      <c r="AC117" s="430">
        <v>0.79166666666666663</v>
      </c>
      <c r="AD117" s="428">
        <f t="shared" si="6"/>
        <v>0</v>
      </c>
      <c r="AE117" s="427">
        <v>0.79166666666666663</v>
      </c>
      <c r="AF117" s="427">
        <v>0</v>
      </c>
      <c r="AG117" s="427"/>
      <c r="AH117" s="427"/>
      <c r="AI117" s="427"/>
      <c r="AJ117" s="427"/>
      <c r="AK117" s="427"/>
      <c r="AL117" s="427"/>
      <c r="AM117" s="427"/>
      <c r="AN117" s="427"/>
    </row>
    <row r="118" spans="1:40" s="225" customFormat="1" ht="51" hidden="1" customHeight="1" outlineLevel="7" x14ac:dyDescent="0.2">
      <c r="A118" s="221"/>
      <c r="B118" s="227"/>
      <c r="C118" s="248"/>
      <c r="D118" s="248"/>
      <c r="E118" s="254"/>
      <c r="F118" s="265"/>
      <c r="G118" s="270"/>
      <c r="H118" s="270"/>
      <c r="I118" s="407" t="s">
        <v>47</v>
      </c>
      <c r="J118" s="354" t="s">
        <v>258</v>
      </c>
      <c r="K118" s="435">
        <f>Supervisor!K118</f>
        <v>35</v>
      </c>
      <c r="L118" s="355">
        <f>Supervisor!L118</f>
        <v>28</v>
      </c>
      <c r="M118" s="356">
        <v>0.8</v>
      </c>
      <c r="N118" s="371">
        <f>Supervisor!M118</f>
        <v>0</v>
      </c>
      <c r="O118" s="350">
        <f>Supervisor!N118</f>
        <v>28</v>
      </c>
      <c r="P118" s="350">
        <f t="shared" si="5"/>
        <v>7</v>
      </c>
      <c r="Q118" s="351">
        <v>1.5347528387434922E-4</v>
      </c>
      <c r="R118" s="352">
        <f t="shared" si="10"/>
        <v>0.8</v>
      </c>
      <c r="S118" s="225">
        <v>21</v>
      </c>
      <c r="T118" s="226">
        <f t="shared" si="9"/>
        <v>-7</v>
      </c>
      <c r="Y118" s="199"/>
      <c r="Z118" s="352">
        <v>0.8</v>
      </c>
      <c r="AA118" s="428">
        <v>0.9</v>
      </c>
      <c r="AB118" s="428">
        <v>0.8</v>
      </c>
      <c r="AC118" s="430">
        <v>0.8</v>
      </c>
      <c r="AD118" s="428">
        <f t="shared" si="6"/>
        <v>0</v>
      </c>
      <c r="AE118" s="427">
        <v>0.8</v>
      </c>
      <c r="AF118" s="427">
        <v>0</v>
      </c>
      <c r="AG118" s="427"/>
      <c r="AH118" s="427"/>
      <c r="AI118" s="427"/>
      <c r="AJ118" s="427"/>
      <c r="AK118" s="427"/>
      <c r="AL118" s="427"/>
      <c r="AM118" s="427"/>
      <c r="AN118" s="427"/>
    </row>
    <row r="119" spans="1:40" s="225" customFormat="1" ht="51" hidden="1" customHeight="1" outlineLevel="7" x14ac:dyDescent="0.2">
      <c r="A119" s="221"/>
      <c r="B119" s="227"/>
      <c r="C119" s="248"/>
      <c r="D119" s="248"/>
      <c r="E119" s="254"/>
      <c r="F119" s="265"/>
      <c r="G119" s="270"/>
      <c r="H119" s="270"/>
      <c r="I119" s="407" t="s">
        <v>48</v>
      </c>
      <c r="J119" s="354" t="s">
        <v>257</v>
      </c>
      <c r="K119" s="435">
        <f>Supervisor!K119</f>
        <v>100</v>
      </c>
      <c r="L119" s="355">
        <f>Supervisor!L119</f>
        <v>60</v>
      </c>
      <c r="M119" s="356">
        <v>0.6</v>
      </c>
      <c r="N119" s="371">
        <f>Supervisor!M119</f>
        <v>0</v>
      </c>
      <c r="O119" s="350">
        <f>Supervisor!N119</f>
        <v>60</v>
      </c>
      <c r="P119" s="350">
        <f t="shared" si="5"/>
        <v>40</v>
      </c>
      <c r="Q119" s="351">
        <v>1.7052809319372131E-5</v>
      </c>
      <c r="R119" s="352">
        <f t="shared" si="10"/>
        <v>0.6</v>
      </c>
      <c r="S119" s="225">
        <v>40</v>
      </c>
      <c r="T119" s="226">
        <f t="shared" si="9"/>
        <v>-20</v>
      </c>
      <c r="Y119" s="199"/>
      <c r="Z119" s="352">
        <v>0.6</v>
      </c>
      <c r="AA119" s="428">
        <v>0.65</v>
      </c>
      <c r="AB119" s="428">
        <v>0.6</v>
      </c>
      <c r="AC119" s="430">
        <v>0.6</v>
      </c>
      <c r="AD119" s="428">
        <f t="shared" si="6"/>
        <v>0</v>
      </c>
      <c r="AE119" s="427">
        <v>0.6</v>
      </c>
      <c r="AF119" s="427">
        <v>0</v>
      </c>
      <c r="AG119" s="427"/>
      <c r="AH119" s="427"/>
      <c r="AI119" s="427"/>
      <c r="AJ119" s="427"/>
      <c r="AK119" s="427"/>
      <c r="AL119" s="427"/>
      <c r="AM119" s="427"/>
      <c r="AN119" s="427"/>
    </row>
    <row r="120" spans="1:40" s="225" customFormat="1" ht="51" hidden="1" customHeight="1" outlineLevel="7" x14ac:dyDescent="0.2">
      <c r="A120" s="221"/>
      <c r="B120" s="227"/>
      <c r="C120" s="248"/>
      <c r="D120" s="248"/>
      <c r="E120" s="254"/>
      <c r="F120" s="265"/>
      <c r="G120" s="270"/>
      <c r="H120" s="270"/>
      <c r="I120" s="407" t="s">
        <v>49</v>
      </c>
      <c r="J120" s="354" t="s">
        <v>259</v>
      </c>
      <c r="K120" s="435">
        <f>Supervisor!K120</f>
        <v>384</v>
      </c>
      <c r="L120" s="355">
        <f>Supervisor!L120</f>
        <v>287</v>
      </c>
      <c r="M120" s="356">
        <v>0.74739583333333337</v>
      </c>
      <c r="N120" s="371">
        <f>Supervisor!M120</f>
        <v>0</v>
      </c>
      <c r="O120" s="350">
        <f>Supervisor!N120</f>
        <v>287</v>
      </c>
      <c r="P120" s="350">
        <f t="shared" si="5"/>
        <v>97</v>
      </c>
      <c r="Q120" s="351">
        <v>5.1158427958116401E-5</v>
      </c>
      <c r="R120" s="352">
        <f t="shared" si="10"/>
        <v>0.74739583333333337</v>
      </c>
      <c r="S120" s="225">
        <v>0</v>
      </c>
      <c r="T120" s="226">
        <f t="shared" si="9"/>
        <v>-287</v>
      </c>
      <c r="Y120" s="199"/>
      <c r="Z120" s="352">
        <v>0.74739583333333337</v>
      </c>
      <c r="AA120" s="428">
        <v>1</v>
      </c>
      <c r="AB120" s="428">
        <v>0.74739583333333337</v>
      </c>
      <c r="AC120" s="430">
        <v>0.74739583333333337</v>
      </c>
      <c r="AD120" s="428">
        <f t="shared" si="6"/>
        <v>0</v>
      </c>
      <c r="AE120" s="427">
        <v>0.74739583333333337</v>
      </c>
      <c r="AF120" s="427">
        <v>0</v>
      </c>
      <c r="AG120" s="427"/>
      <c r="AH120" s="427"/>
      <c r="AI120" s="427"/>
      <c r="AJ120" s="427"/>
      <c r="AK120" s="427"/>
      <c r="AL120" s="427"/>
      <c r="AM120" s="427"/>
      <c r="AN120" s="427"/>
    </row>
    <row r="121" spans="1:40" s="225" customFormat="1" ht="51" hidden="1" customHeight="1" outlineLevel="7" x14ac:dyDescent="0.2">
      <c r="A121" s="221"/>
      <c r="B121" s="227"/>
      <c r="C121" s="248"/>
      <c r="D121" s="248"/>
      <c r="E121" s="254"/>
      <c r="F121" s="265"/>
      <c r="G121" s="270"/>
      <c r="H121" s="270"/>
      <c r="I121" s="407" t="s">
        <v>50</v>
      </c>
      <c r="J121" s="354" t="s">
        <v>258</v>
      </c>
      <c r="K121" s="435">
        <f>Supervisor!K121</f>
        <v>296</v>
      </c>
      <c r="L121" s="355">
        <f>Supervisor!L121</f>
        <v>210</v>
      </c>
      <c r="M121" s="356">
        <v>0.70945945945945943</v>
      </c>
      <c r="N121" s="371">
        <f>Supervisor!M121</f>
        <v>0</v>
      </c>
      <c r="O121" s="350">
        <f>Supervisor!N121</f>
        <v>210</v>
      </c>
      <c r="P121" s="350">
        <f t="shared" si="5"/>
        <v>86</v>
      </c>
      <c r="Q121" s="351">
        <v>1.7052809319372135E-4</v>
      </c>
      <c r="R121" s="352">
        <f t="shared" si="10"/>
        <v>0.70945945945945943</v>
      </c>
      <c r="S121" s="225">
        <v>0</v>
      </c>
      <c r="T121" s="226">
        <f t="shared" si="9"/>
        <v>-210</v>
      </c>
      <c r="Y121" s="199"/>
      <c r="Z121" s="352">
        <v>0.70945945945945943</v>
      </c>
      <c r="AA121" s="428">
        <v>0.9</v>
      </c>
      <c r="AB121" s="428">
        <v>0.70945945945945943</v>
      </c>
      <c r="AC121" s="430">
        <v>0.70945945945945943</v>
      </c>
      <c r="AD121" s="428">
        <f t="shared" si="6"/>
        <v>0</v>
      </c>
      <c r="AE121" s="427">
        <v>0.70945945945945943</v>
      </c>
      <c r="AF121" s="427">
        <v>0</v>
      </c>
      <c r="AG121" s="427"/>
      <c r="AH121" s="427"/>
      <c r="AI121" s="427"/>
      <c r="AJ121" s="427"/>
      <c r="AK121" s="427"/>
      <c r="AL121" s="427"/>
      <c r="AM121" s="427"/>
      <c r="AN121" s="427"/>
    </row>
    <row r="122" spans="1:40" s="225" customFormat="1" ht="51" hidden="1" customHeight="1" outlineLevel="7" x14ac:dyDescent="0.2">
      <c r="A122" s="221"/>
      <c r="B122" s="227"/>
      <c r="C122" s="248"/>
      <c r="D122" s="248"/>
      <c r="E122" s="254"/>
      <c r="F122" s="265"/>
      <c r="G122" s="270"/>
      <c r="H122" s="270"/>
      <c r="I122" s="407" t="s">
        <v>51</v>
      </c>
      <c r="J122" s="354" t="s">
        <v>257</v>
      </c>
      <c r="K122" s="435">
        <f>Supervisor!K122</f>
        <v>100</v>
      </c>
      <c r="L122" s="355">
        <f>Supervisor!L122</f>
        <v>55.000000000000007</v>
      </c>
      <c r="M122" s="356">
        <v>0.55000000000000004</v>
      </c>
      <c r="N122" s="371">
        <f>Supervisor!M122</f>
        <v>20.999999999999993</v>
      </c>
      <c r="O122" s="350">
        <f>Supervisor!N122</f>
        <v>76</v>
      </c>
      <c r="P122" s="350">
        <f t="shared" si="5"/>
        <v>24</v>
      </c>
      <c r="Q122" s="351">
        <v>8.5264046596860677E-5</v>
      </c>
      <c r="R122" s="352">
        <f t="shared" si="10"/>
        <v>0.76</v>
      </c>
      <c r="S122" s="225">
        <v>39</v>
      </c>
      <c r="T122" s="226">
        <f t="shared" si="9"/>
        <v>-37</v>
      </c>
      <c r="Y122" s="199"/>
      <c r="Z122" s="352">
        <v>0.55000000000000004</v>
      </c>
      <c r="AA122" s="428">
        <v>0.55000000000000004</v>
      </c>
      <c r="AB122" s="428">
        <v>0.65</v>
      </c>
      <c r="AC122" s="430">
        <v>0.55000000000000004</v>
      </c>
      <c r="AD122" s="428">
        <f t="shared" si="6"/>
        <v>9.9999999999999978E-2</v>
      </c>
      <c r="AE122" s="427">
        <v>0.55000000000000004</v>
      </c>
      <c r="AF122" s="427">
        <v>0</v>
      </c>
      <c r="AG122" s="427"/>
      <c r="AH122" s="427"/>
      <c r="AI122" s="427"/>
      <c r="AJ122" s="427"/>
      <c r="AK122" s="427"/>
      <c r="AL122" s="427"/>
      <c r="AM122" s="427"/>
      <c r="AN122" s="427"/>
    </row>
    <row r="123" spans="1:40" s="225" customFormat="1" ht="51" hidden="1" customHeight="1" outlineLevel="5" x14ac:dyDescent="0.2">
      <c r="A123" s="221"/>
      <c r="B123" s="227"/>
      <c r="C123" s="248"/>
      <c r="D123" s="248"/>
      <c r="E123" s="254"/>
      <c r="F123" s="265"/>
      <c r="G123" s="270"/>
      <c r="H123" s="270"/>
      <c r="I123" s="409" t="s">
        <v>54</v>
      </c>
      <c r="J123" s="365"/>
      <c r="K123" s="437">
        <f>Supervisor!K123</f>
        <v>0</v>
      </c>
      <c r="L123" s="366">
        <f>Supervisor!L123</f>
        <v>0</v>
      </c>
      <c r="M123" s="367">
        <v>0.10749999999999998</v>
      </c>
      <c r="N123" s="365">
        <f>Supervisor!M123</f>
        <v>0</v>
      </c>
      <c r="O123" s="368">
        <f>Supervisor!N123</f>
        <v>0</v>
      </c>
      <c r="P123" s="368">
        <f t="shared" si="5"/>
        <v>0</v>
      </c>
      <c r="Q123" s="369">
        <v>2.2263389944735838E-3</v>
      </c>
      <c r="R123" s="370">
        <f>SUMPRODUCT(R124:R137,Q124:Q137)/Q123</f>
        <v>0.106</v>
      </c>
      <c r="T123" s="226">
        <f t="shared" si="9"/>
        <v>0</v>
      </c>
      <c r="Y123" s="199"/>
      <c r="Z123" s="370">
        <v>0.10749999999999998</v>
      </c>
      <c r="AA123" s="428">
        <v>0.105</v>
      </c>
      <c r="AB123" s="428">
        <v>0.10749999999999998</v>
      </c>
      <c r="AC123" s="430">
        <v>0.10749999999999998</v>
      </c>
      <c r="AD123" s="428">
        <f t="shared" si="6"/>
        <v>0</v>
      </c>
      <c r="AE123" s="427">
        <v>0.10749999999999998</v>
      </c>
      <c r="AF123" s="427">
        <v>0</v>
      </c>
      <c r="AG123" s="427"/>
      <c r="AH123" s="427"/>
      <c r="AI123" s="427"/>
      <c r="AJ123" s="427"/>
      <c r="AK123" s="427"/>
      <c r="AL123" s="427"/>
      <c r="AM123" s="427"/>
      <c r="AN123" s="427"/>
    </row>
    <row r="124" spans="1:40" s="225" customFormat="1" ht="51" hidden="1" customHeight="1" outlineLevel="7" x14ac:dyDescent="0.2">
      <c r="A124" s="221"/>
      <c r="B124" s="227"/>
      <c r="C124" s="248"/>
      <c r="D124" s="248"/>
      <c r="E124" s="254"/>
      <c r="F124" s="265"/>
      <c r="G124" s="270"/>
      <c r="H124" s="270"/>
      <c r="I124" s="407" t="s">
        <v>38</v>
      </c>
      <c r="J124" s="354" t="s">
        <v>258</v>
      </c>
      <c r="K124" s="435">
        <f>Supervisor!K124</f>
        <v>397</v>
      </c>
      <c r="L124" s="355">
        <f>Supervisor!L124</f>
        <v>397</v>
      </c>
      <c r="M124" s="356">
        <v>1</v>
      </c>
      <c r="N124" s="371">
        <f>Supervisor!M124</f>
        <v>0</v>
      </c>
      <c r="O124" s="350">
        <f>Supervisor!N124</f>
        <v>397</v>
      </c>
      <c r="P124" s="350">
        <f t="shared" si="5"/>
        <v>0</v>
      </c>
      <c r="Q124" s="351">
        <v>1.781071195578867E-4</v>
      </c>
      <c r="R124" s="352">
        <f t="shared" ref="R124:R135" si="11">O124/K124</f>
        <v>1</v>
      </c>
      <c r="S124" s="225">
        <v>214</v>
      </c>
      <c r="T124" s="226">
        <f t="shared" si="9"/>
        <v>-183</v>
      </c>
      <c r="Y124" s="199"/>
      <c r="Z124" s="352">
        <v>1</v>
      </c>
      <c r="AA124" s="428">
        <v>1</v>
      </c>
      <c r="AB124" s="428">
        <v>1</v>
      </c>
      <c r="AC124" s="430">
        <v>1</v>
      </c>
      <c r="AD124" s="428">
        <f t="shared" si="6"/>
        <v>0</v>
      </c>
      <c r="AE124" s="427">
        <v>1</v>
      </c>
      <c r="AF124" s="427">
        <v>0</v>
      </c>
      <c r="AG124" s="427"/>
      <c r="AH124" s="427"/>
      <c r="AI124" s="427"/>
      <c r="AJ124" s="427"/>
      <c r="AK124" s="427"/>
      <c r="AL124" s="427"/>
      <c r="AM124" s="427"/>
      <c r="AN124" s="427"/>
    </row>
    <row r="125" spans="1:40" s="225" customFormat="1" ht="51" hidden="1" customHeight="1" outlineLevel="7" x14ac:dyDescent="0.2">
      <c r="A125" s="221"/>
      <c r="B125" s="227"/>
      <c r="C125" s="248"/>
      <c r="D125" s="248"/>
      <c r="E125" s="254"/>
      <c r="F125" s="265"/>
      <c r="G125" s="270"/>
      <c r="H125" s="270"/>
      <c r="I125" s="407" t="s">
        <v>39</v>
      </c>
      <c r="J125" s="354" t="s">
        <v>259</v>
      </c>
      <c r="K125" s="435">
        <f>Supervisor!K125</f>
        <v>218</v>
      </c>
      <c r="L125" s="355">
        <f>Supervisor!L125</f>
        <v>218</v>
      </c>
      <c r="M125" s="356">
        <v>1</v>
      </c>
      <c r="N125" s="357">
        <f>Supervisor!M125</f>
        <v>0</v>
      </c>
      <c r="O125" s="350">
        <f>Supervisor!N125</f>
        <v>218</v>
      </c>
      <c r="P125" s="350">
        <f t="shared" si="5"/>
        <v>0</v>
      </c>
      <c r="Q125" s="351">
        <v>4.4526779889471674E-5</v>
      </c>
      <c r="R125" s="352">
        <f t="shared" si="11"/>
        <v>1</v>
      </c>
      <c r="S125" s="225">
        <v>138</v>
      </c>
      <c r="T125" s="226">
        <f t="shared" si="9"/>
        <v>-80</v>
      </c>
      <c r="Y125" s="199"/>
      <c r="Z125" s="352">
        <v>1</v>
      </c>
      <c r="AA125" s="428">
        <v>1</v>
      </c>
      <c r="AB125" s="428">
        <v>1</v>
      </c>
      <c r="AC125" s="430">
        <v>1</v>
      </c>
      <c r="AD125" s="428">
        <f t="shared" si="6"/>
        <v>0</v>
      </c>
      <c r="AE125" s="427">
        <v>1</v>
      </c>
      <c r="AF125" s="427">
        <v>0</v>
      </c>
      <c r="AG125" s="427"/>
      <c r="AH125" s="427"/>
      <c r="AI125" s="427"/>
      <c r="AJ125" s="427"/>
      <c r="AK125" s="427"/>
      <c r="AL125" s="427"/>
      <c r="AM125" s="427"/>
      <c r="AN125" s="427"/>
    </row>
    <row r="126" spans="1:40" s="225" customFormat="1" ht="51" hidden="1" customHeight="1" outlineLevel="7" x14ac:dyDescent="0.2">
      <c r="A126" s="221"/>
      <c r="B126" s="227"/>
      <c r="C126" s="248"/>
      <c r="D126" s="248"/>
      <c r="E126" s="254"/>
      <c r="F126" s="265"/>
      <c r="G126" s="270"/>
      <c r="H126" s="270"/>
      <c r="I126" s="407" t="s">
        <v>40</v>
      </c>
      <c r="J126" s="354" t="s">
        <v>258</v>
      </c>
      <c r="K126" s="435">
        <f>Supervisor!K126</f>
        <v>7</v>
      </c>
      <c r="L126" s="355">
        <f>Supervisor!L126</f>
        <v>0</v>
      </c>
      <c r="M126" s="356">
        <v>0</v>
      </c>
      <c r="N126" s="357">
        <f>Supervisor!M126</f>
        <v>0</v>
      </c>
      <c r="O126" s="350">
        <f>Supervisor!N126</f>
        <v>0</v>
      </c>
      <c r="P126" s="350">
        <f t="shared" si="5"/>
        <v>7</v>
      </c>
      <c r="Q126" s="351">
        <v>2.2263389944735837E-5</v>
      </c>
      <c r="R126" s="352">
        <f t="shared" si="11"/>
        <v>0</v>
      </c>
      <c r="T126" s="226">
        <f t="shared" si="9"/>
        <v>0</v>
      </c>
      <c r="Y126" s="199"/>
      <c r="Z126" s="352">
        <v>0</v>
      </c>
      <c r="AA126" s="428">
        <v>0</v>
      </c>
      <c r="AB126" s="428">
        <v>0</v>
      </c>
      <c r="AC126" s="430">
        <v>0</v>
      </c>
      <c r="AD126" s="428">
        <f t="shared" si="6"/>
        <v>0</v>
      </c>
      <c r="AE126" s="427">
        <v>0</v>
      </c>
      <c r="AF126" s="427">
        <v>0</v>
      </c>
      <c r="AG126" s="427"/>
      <c r="AH126" s="427"/>
      <c r="AI126" s="427"/>
      <c r="AJ126" s="427"/>
      <c r="AK126" s="427"/>
      <c r="AL126" s="427"/>
      <c r="AM126" s="427"/>
      <c r="AN126" s="427"/>
    </row>
    <row r="127" spans="1:40" s="225" customFormat="1" ht="51" hidden="1" customHeight="1" outlineLevel="7" x14ac:dyDescent="0.2">
      <c r="A127" s="221"/>
      <c r="B127" s="227"/>
      <c r="C127" s="248"/>
      <c r="D127" s="248"/>
      <c r="E127" s="254"/>
      <c r="F127" s="265"/>
      <c r="G127" s="270"/>
      <c r="H127" s="270"/>
      <c r="I127" s="407" t="s">
        <v>41</v>
      </c>
      <c r="J127" s="354" t="s">
        <v>256</v>
      </c>
      <c r="K127" s="435">
        <f>Supervisor!K127</f>
        <v>7260</v>
      </c>
      <c r="L127" s="355">
        <f>Supervisor!L127</f>
        <v>0</v>
      </c>
      <c r="M127" s="356">
        <v>0</v>
      </c>
      <c r="N127" s="357">
        <f>Supervisor!M127</f>
        <v>0</v>
      </c>
      <c r="O127" s="350">
        <f>Supervisor!N127</f>
        <v>0</v>
      </c>
      <c r="P127" s="350">
        <f t="shared" si="5"/>
        <v>7260</v>
      </c>
      <c r="Q127" s="351">
        <v>3.1168745922630184E-4</v>
      </c>
      <c r="R127" s="352">
        <f t="shared" si="11"/>
        <v>0</v>
      </c>
      <c r="T127" s="226">
        <f t="shared" si="9"/>
        <v>0</v>
      </c>
      <c r="Y127" s="199"/>
      <c r="Z127" s="352">
        <v>0</v>
      </c>
      <c r="AA127" s="428">
        <v>0</v>
      </c>
      <c r="AB127" s="428">
        <v>0</v>
      </c>
      <c r="AC127" s="430">
        <v>0</v>
      </c>
      <c r="AD127" s="428">
        <f t="shared" si="6"/>
        <v>0</v>
      </c>
      <c r="AE127" s="427">
        <v>0</v>
      </c>
      <c r="AF127" s="427">
        <v>0</v>
      </c>
      <c r="AG127" s="427"/>
      <c r="AH127" s="427"/>
      <c r="AI127" s="427"/>
      <c r="AJ127" s="427"/>
      <c r="AK127" s="427"/>
      <c r="AL127" s="427"/>
      <c r="AM127" s="427"/>
      <c r="AN127" s="427"/>
    </row>
    <row r="128" spans="1:40" s="225" customFormat="1" ht="51" hidden="1" customHeight="1" outlineLevel="7" x14ac:dyDescent="0.2">
      <c r="A128" s="221"/>
      <c r="B128" s="227"/>
      <c r="C128" s="248"/>
      <c r="D128" s="248"/>
      <c r="E128" s="254"/>
      <c r="F128" s="265"/>
      <c r="G128" s="270"/>
      <c r="H128" s="270"/>
      <c r="I128" s="407" t="s">
        <v>42</v>
      </c>
      <c r="J128" s="354" t="s">
        <v>259</v>
      </c>
      <c r="K128" s="435">
        <f>Supervisor!K128</f>
        <v>102</v>
      </c>
      <c r="L128" s="355">
        <f>Supervisor!L128</f>
        <v>0</v>
      </c>
      <c r="M128" s="356">
        <v>0</v>
      </c>
      <c r="N128" s="357">
        <f>Supervisor!M128</f>
        <v>0</v>
      </c>
      <c r="O128" s="350">
        <f>Supervisor!N128</f>
        <v>0</v>
      </c>
      <c r="P128" s="350">
        <f t="shared" si="5"/>
        <v>102</v>
      </c>
      <c r="Q128" s="351">
        <v>2.3376559441972629E-4</v>
      </c>
      <c r="R128" s="352">
        <f t="shared" si="11"/>
        <v>0</v>
      </c>
      <c r="T128" s="226">
        <f t="shared" si="9"/>
        <v>0</v>
      </c>
      <c r="Y128" s="199"/>
      <c r="Z128" s="352">
        <v>0</v>
      </c>
      <c r="AA128" s="428">
        <v>0</v>
      </c>
      <c r="AB128" s="428">
        <v>0</v>
      </c>
      <c r="AC128" s="430">
        <v>0</v>
      </c>
      <c r="AD128" s="428">
        <f t="shared" si="6"/>
        <v>0</v>
      </c>
      <c r="AE128" s="427">
        <v>0</v>
      </c>
      <c r="AF128" s="427">
        <v>0</v>
      </c>
      <c r="AG128" s="427"/>
      <c r="AH128" s="427"/>
      <c r="AI128" s="427"/>
      <c r="AJ128" s="427"/>
      <c r="AK128" s="427"/>
      <c r="AL128" s="427"/>
      <c r="AM128" s="427"/>
      <c r="AN128" s="427"/>
    </row>
    <row r="129" spans="1:40" s="225" customFormat="1" ht="51" hidden="1" customHeight="1" outlineLevel="7" x14ac:dyDescent="0.2">
      <c r="A129" s="221"/>
      <c r="B129" s="227"/>
      <c r="C129" s="248"/>
      <c r="D129" s="248"/>
      <c r="E129" s="254"/>
      <c r="F129" s="265"/>
      <c r="G129" s="270"/>
      <c r="H129" s="270"/>
      <c r="I129" s="407" t="s">
        <v>43</v>
      </c>
      <c r="J129" s="354" t="s">
        <v>258</v>
      </c>
      <c r="K129" s="435">
        <f>Supervisor!K129</f>
        <v>65</v>
      </c>
      <c r="L129" s="355">
        <f>Supervisor!L129</f>
        <v>0</v>
      </c>
      <c r="M129" s="356">
        <v>0</v>
      </c>
      <c r="N129" s="357">
        <f>Supervisor!M129</f>
        <v>0</v>
      </c>
      <c r="O129" s="350">
        <f>Supervisor!N129</f>
        <v>0</v>
      </c>
      <c r="P129" s="350">
        <f t="shared" si="5"/>
        <v>65</v>
      </c>
      <c r="Q129" s="351">
        <v>4.6753118883945257E-4</v>
      </c>
      <c r="R129" s="352">
        <f t="shared" si="11"/>
        <v>0</v>
      </c>
      <c r="T129" s="226">
        <f t="shared" si="9"/>
        <v>0</v>
      </c>
      <c r="Y129" s="199"/>
      <c r="Z129" s="352">
        <v>0</v>
      </c>
      <c r="AA129" s="428">
        <v>0</v>
      </c>
      <c r="AB129" s="428">
        <v>0</v>
      </c>
      <c r="AC129" s="430">
        <v>0</v>
      </c>
      <c r="AD129" s="428">
        <f t="shared" si="6"/>
        <v>0</v>
      </c>
      <c r="AE129" s="427">
        <v>0</v>
      </c>
      <c r="AF129" s="427">
        <v>0</v>
      </c>
      <c r="AG129" s="427"/>
      <c r="AH129" s="427"/>
      <c r="AI129" s="427"/>
      <c r="AJ129" s="427"/>
      <c r="AK129" s="427"/>
      <c r="AL129" s="427"/>
      <c r="AM129" s="427"/>
      <c r="AN129" s="427"/>
    </row>
    <row r="130" spans="1:40" s="225" customFormat="1" ht="51" hidden="1" customHeight="1" outlineLevel="7" x14ac:dyDescent="0.2">
      <c r="A130" s="221"/>
      <c r="B130" s="227"/>
      <c r="C130" s="248"/>
      <c r="D130" s="248"/>
      <c r="E130" s="254"/>
      <c r="F130" s="265"/>
      <c r="G130" s="270"/>
      <c r="H130" s="270"/>
      <c r="I130" s="407" t="s">
        <v>44</v>
      </c>
      <c r="J130" s="354" t="s">
        <v>256</v>
      </c>
      <c r="K130" s="435">
        <f>Supervisor!K130</f>
        <v>4840</v>
      </c>
      <c r="L130" s="355">
        <f>Supervisor!L130</f>
        <v>0</v>
      </c>
      <c r="M130" s="356">
        <v>0</v>
      </c>
      <c r="N130" s="357">
        <f>Supervisor!M130</f>
        <v>0</v>
      </c>
      <c r="O130" s="350">
        <f>Supervisor!N130</f>
        <v>0</v>
      </c>
      <c r="P130" s="350">
        <f t="shared" si="5"/>
        <v>4840</v>
      </c>
      <c r="Q130" s="351">
        <v>1.3358033966841504E-4</v>
      </c>
      <c r="R130" s="352">
        <f t="shared" si="11"/>
        <v>0</v>
      </c>
      <c r="T130" s="226">
        <f t="shared" si="9"/>
        <v>0</v>
      </c>
      <c r="Y130" s="199"/>
      <c r="Z130" s="352">
        <v>0</v>
      </c>
      <c r="AA130" s="428">
        <v>0</v>
      </c>
      <c r="AB130" s="428">
        <v>0</v>
      </c>
      <c r="AC130" s="430">
        <v>0</v>
      </c>
      <c r="AD130" s="428">
        <f t="shared" si="6"/>
        <v>0</v>
      </c>
      <c r="AE130" s="427">
        <v>0</v>
      </c>
      <c r="AF130" s="427">
        <v>0</v>
      </c>
      <c r="AG130" s="427"/>
      <c r="AH130" s="427"/>
      <c r="AI130" s="427"/>
      <c r="AJ130" s="427"/>
      <c r="AK130" s="427"/>
      <c r="AL130" s="427"/>
      <c r="AM130" s="427"/>
      <c r="AN130" s="427"/>
    </row>
    <row r="131" spans="1:40" s="225" customFormat="1" ht="51" hidden="1" customHeight="1" outlineLevel="7" x14ac:dyDescent="0.2">
      <c r="A131" s="221"/>
      <c r="B131" s="227"/>
      <c r="C131" s="248"/>
      <c r="D131" s="248"/>
      <c r="E131" s="254"/>
      <c r="F131" s="265"/>
      <c r="G131" s="270"/>
      <c r="H131" s="270"/>
      <c r="I131" s="407" t="s">
        <v>45</v>
      </c>
      <c r="J131" s="354" t="s">
        <v>259</v>
      </c>
      <c r="K131" s="435">
        <f>Supervisor!K131</f>
        <v>107</v>
      </c>
      <c r="L131" s="355">
        <f>Supervisor!L131</f>
        <v>0</v>
      </c>
      <c r="M131" s="356">
        <v>0</v>
      </c>
      <c r="N131" s="357">
        <f>Supervisor!M131</f>
        <v>0</v>
      </c>
      <c r="O131" s="350">
        <f>Supervisor!N131</f>
        <v>0</v>
      </c>
      <c r="P131" s="350">
        <f t="shared" si="5"/>
        <v>107</v>
      </c>
      <c r="Q131" s="351">
        <v>1.001852547513113E-4</v>
      </c>
      <c r="R131" s="352">
        <f t="shared" si="11"/>
        <v>0</v>
      </c>
      <c r="T131" s="226">
        <f t="shared" si="9"/>
        <v>0</v>
      </c>
      <c r="Y131" s="199"/>
      <c r="Z131" s="352">
        <v>0</v>
      </c>
      <c r="AA131" s="428">
        <v>0</v>
      </c>
      <c r="AB131" s="428">
        <v>0</v>
      </c>
      <c r="AC131" s="430">
        <v>0</v>
      </c>
      <c r="AD131" s="428">
        <f t="shared" si="6"/>
        <v>0</v>
      </c>
      <c r="AE131" s="427">
        <v>0</v>
      </c>
      <c r="AF131" s="427">
        <v>0</v>
      </c>
      <c r="AG131" s="427"/>
      <c r="AH131" s="427"/>
      <c r="AI131" s="427"/>
      <c r="AJ131" s="427"/>
      <c r="AK131" s="427"/>
      <c r="AL131" s="427"/>
      <c r="AM131" s="427"/>
      <c r="AN131" s="427"/>
    </row>
    <row r="132" spans="1:40" s="225" customFormat="1" ht="51" hidden="1" customHeight="1" outlineLevel="7" x14ac:dyDescent="0.2">
      <c r="A132" s="221"/>
      <c r="B132" s="227"/>
      <c r="C132" s="248"/>
      <c r="D132" s="248"/>
      <c r="E132" s="254"/>
      <c r="F132" s="265"/>
      <c r="G132" s="270"/>
      <c r="H132" s="270"/>
      <c r="I132" s="407" t="s">
        <v>46</v>
      </c>
      <c r="J132" s="354" t="s">
        <v>260</v>
      </c>
      <c r="K132" s="435">
        <f>Supervisor!K132</f>
        <v>120</v>
      </c>
      <c r="L132" s="355">
        <f>Supervisor!L132</f>
        <v>0</v>
      </c>
      <c r="M132" s="356">
        <v>0</v>
      </c>
      <c r="N132" s="357">
        <f>Supervisor!M132</f>
        <v>0</v>
      </c>
      <c r="O132" s="350">
        <f>Supervisor!N132</f>
        <v>0</v>
      </c>
      <c r="P132" s="350">
        <f t="shared" si="5"/>
        <v>120</v>
      </c>
      <c r="Q132" s="351">
        <v>1.1131694972367921E-4</v>
      </c>
      <c r="R132" s="352">
        <f t="shared" si="11"/>
        <v>0</v>
      </c>
      <c r="T132" s="226">
        <f t="shared" si="9"/>
        <v>0</v>
      </c>
      <c r="Y132" s="199"/>
      <c r="Z132" s="352">
        <v>0</v>
      </c>
      <c r="AA132" s="428">
        <v>0</v>
      </c>
      <c r="AB132" s="428">
        <v>0</v>
      </c>
      <c r="AC132" s="430">
        <v>0</v>
      </c>
      <c r="AD132" s="428">
        <f t="shared" si="6"/>
        <v>0</v>
      </c>
      <c r="AE132" s="427">
        <v>0</v>
      </c>
      <c r="AF132" s="427">
        <v>0</v>
      </c>
      <c r="AG132" s="427"/>
      <c r="AH132" s="427"/>
      <c r="AI132" s="427"/>
      <c r="AJ132" s="427"/>
      <c r="AK132" s="427"/>
      <c r="AL132" s="427"/>
      <c r="AM132" s="427"/>
      <c r="AN132" s="427"/>
    </row>
    <row r="133" spans="1:40" s="225" customFormat="1" ht="51" hidden="1" customHeight="1" outlineLevel="7" x14ac:dyDescent="0.2">
      <c r="A133" s="221"/>
      <c r="B133" s="227"/>
      <c r="C133" s="248"/>
      <c r="D133" s="248"/>
      <c r="E133" s="254"/>
      <c r="F133" s="265"/>
      <c r="G133" s="270"/>
      <c r="H133" s="270"/>
      <c r="I133" s="407" t="s">
        <v>47</v>
      </c>
      <c r="J133" s="354" t="s">
        <v>258</v>
      </c>
      <c r="K133" s="435">
        <f>Supervisor!K133</f>
        <v>35</v>
      </c>
      <c r="L133" s="355">
        <f>Supervisor!L133</f>
        <v>0</v>
      </c>
      <c r="M133" s="356">
        <v>0</v>
      </c>
      <c r="N133" s="357">
        <f>Supervisor!M133</f>
        <v>0</v>
      </c>
      <c r="O133" s="350">
        <f>Supervisor!N133</f>
        <v>0</v>
      </c>
      <c r="P133" s="350">
        <f t="shared" si="5"/>
        <v>35</v>
      </c>
      <c r="Q133" s="351">
        <v>2.0037050950262261E-4</v>
      </c>
      <c r="R133" s="352">
        <f t="shared" si="11"/>
        <v>0</v>
      </c>
      <c r="T133" s="226">
        <f t="shared" si="9"/>
        <v>0</v>
      </c>
      <c r="Y133" s="199"/>
      <c r="Z133" s="352">
        <v>0</v>
      </c>
      <c r="AA133" s="428">
        <v>0</v>
      </c>
      <c r="AB133" s="428">
        <v>0</v>
      </c>
      <c r="AC133" s="430">
        <v>0</v>
      </c>
      <c r="AD133" s="428">
        <f t="shared" si="6"/>
        <v>0</v>
      </c>
      <c r="AE133" s="427">
        <v>0</v>
      </c>
      <c r="AF133" s="427">
        <v>0</v>
      </c>
      <c r="AG133" s="427"/>
      <c r="AH133" s="427"/>
      <c r="AI133" s="427"/>
      <c r="AJ133" s="427"/>
      <c r="AK133" s="427"/>
      <c r="AL133" s="427"/>
      <c r="AM133" s="427"/>
      <c r="AN133" s="427"/>
    </row>
    <row r="134" spans="1:40" s="225" customFormat="1" ht="51" hidden="1" customHeight="1" outlineLevel="7" x14ac:dyDescent="0.2">
      <c r="A134" s="221"/>
      <c r="B134" s="227"/>
      <c r="C134" s="248"/>
      <c r="D134" s="248"/>
      <c r="E134" s="254"/>
      <c r="F134" s="265"/>
      <c r="G134" s="270"/>
      <c r="H134" s="270"/>
      <c r="I134" s="407" t="s">
        <v>48</v>
      </c>
      <c r="J134" s="354" t="s">
        <v>257</v>
      </c>
      <c r="K134" s="435">
        <f>Supervisor!K134</f>
        <v>100</v>
      </c>
      <c r="L134" s="355">
        <f>Supervisor!L134</f>
        <v>0</v>
      </c>
      <c r="M134" s="356">
        <v>0</v>
      </c>
      <c r="N134" s="357">
        <f>Supervisor!M134</f>
        <v>0</v>
      </c>
      <c r="O134" s="350">
        <f>Supervisor!N134</f>
        <v>0</v>
      </c>
      <c r="P134" s="350">
        <f t="shared" si="5"/>
        <v>100</v>
      </c>
      <c r="Q134" s="351">
        <v>2.2263389944735837E-5</v>
      </c>
      <c r="R134" s="352">
        <f t="shared" si="11"/>
        <v>0</v>
      </c>
      <c r="T134" s="226">
        <f t="shared" si="9"/>
        <v>0</v>
      </c>
      <c r="Y134" s="199"/>
      <c r="Z134" s="352">
        <v>0</v>
      </c>
      <c r="AA134" s="428">
        <v>0</v>
      </c>
      <c r="AB134" s="428">
        <v>0</v>
      </c>
      <c r="AC134" s="430">
        <v>0</v>
      </c>
      <c r="AD134" s="428">
        <f t="shared" si="6"/>
        <v>0</v>
      </c>
      <c r="AE134" s="427">
        <v>0</v>
      </c>
      <c r="AF134" s="427">
        <v>0</v>
      </c>
      <c r="AG134" s="427"/>
      <c r="AH134" s="427"/>
      <c r="AI134" s="427"/>
      <c r="AJ134" s="427"/>
      <c r="AK134" s="427"/>
      <c r="AL134" s="427"/>
      <c r="AM134" s="427"/>
      <c r="AN134" s="427"/>
    </row>
    <row r="135" spans="1:40" s="225" customFormat="1" ht="51" hidden="1" customHeight="1" outlineLevel="7" x14ac:dyDescent="0.2">
      <c r="A135" s="221"/>
      <c r="B135" s="227"/>
      <c r="C135" s="248"/>
      <c r="D135" s="248"/>
      <c r="E135" s="254"/>
      <c r="F135" s="265"/>
      <c r="G135" s="270"/>
      <c r="H135" s="270"/>
      <c r="I135" s="407" t="s">
        <v>49</v>
      </c>
      <c r="J135" s="354" t="s">
        <v>259</v>
      </c>
      <c r="K135" s="435">
        <f>Supervisor!K135</f>
        <v>384</v>
      </c>
      <c r="L135" s="355">
        <f>Supervisor!L135</f>
        <v>0</v>
      </c>
      <c r="M135" s="356">
        <v>0</v>
      </c>
      <c r="N135" s="357">
        <f>Supervisor!M135</f>
        <v>0</v>
      </c>
      <c r="O135" s="350">
        <f>Supervisor!N135</f>
        <v>0</v>
      </c>
      <c r="P135" s="350">
        <f t="shared" ref="P135:P198" si="12">K135-O135</f>
        <v>384</v>
      </c>
      <c r="Q135" s="351">
        <v>6.6790169834207518E-5</v>
      </c>
      <c r="R135" s="352">
        <f t="shared" si="11"/>
        <v>0</v>
      </c>
      <c r="T135" s="226">
        <f t="shared" si="9"/>
        <v>0</v>
      </c>
      <c r="Y135" s="199"/>
      <c r="Z135" s="352">
        <v>0</v>
      </c>
      <c r="AA135" s="428">
        <v>0</v>
      </c>
      <c r="AB135" s="428">
        <v>0</v>
      </c>
      <c r="AC135" s="430">
        <v>0</v>
      </c>
      <c r="AD135" s="428">
        <f t="shared" ref="AD135:AD198" si="13">AB135-AC135</f>
        <v>0</v>
      </c>
      <c r="AE135" s="427">
        <v>0</v>
      </c>
      <c r="AF135" s="427">
        <v>0</v>
      </c>
      <c r="AG135" s="427"/>
      <c r="AH135" s="427"/>
      <c r="AI135" s="427"/>
      <c r="AJ135" s="427"/>
      <c r="AK135" s="427"/>
      <c r="AL135" s="427"/>
      <c r="AM135" s="427"/>
      <c r="AN135" s="427"/>
    </row>
    <row r="136" spans="1:40" s="225" customFormat="1" ht="51" hidden="1" customHeight="1" outlineLevel="7" x14ac:dyDescent="0.2">
      <c r="A136" s="221"/>
      <c r="B136" s="227"/>
      <c r="C136" s="248"/>
      <c r="D136" s="248"/>
      <c r="E136" s="254"/>
      <c r="F136" s="265"/>
      <c r="G136" s="270"/>
      <c r="H136" s="270"/>
      <c r="I136" s="407" t="s">
        <v>50</v>
      </c>
      <c r="J136" s="354" t="s">
        <v>258</v>
      </c>
      <c r="K136" s="435">
        <f>Supervisor!K136</f>
        <v>296</v>
      </c>
      <c r="L136" s="355">
        <f>Supervisor!L136</f>
        <v>0</v>
      </c>
      <c r="M136" s="356">
        <v>0</v>
      </c>
      <c r="N136" s="357">
        <f>Supervisor!M136</f>
        <v>0</v>
      </c>
      <c r="O136" s="350">
        <f>Supervisor!N136</f>
        <v>0</v>
      </c>
      <c r="P136" s="350">
        <f t="shared" si="12"/>
        <v>296</v>
      </c>
      <c r="Q136" s="351">
        <v>2.2263389944735841E-4</v>
      </c>
      <c r="R136" s="352">
        <f t="shared" ref="R136" si="14">O136/K136</f>
        <v>0</v>
      </c>
      <c r="T136" s="226">
        <f t="shared" si="9"/>
        <v>0</v>
      </c>
      <c r="Y136" s="199"/>
      <c r="Z136" s="352">
        <v>0</v>
      </c>
      <c r="AA136" s="428">
        <v>0</v>
      </c>
      <c r="AB136" s="428">
        <v>0</v>
      </c>
      <c r="AC136" s="430">
        <v>0</v>
      </c>
      <c r="AD136" s="428">
        <f t="shared" si="13"/>
        <v>0</v>
      </c>
      <c r="AE136" s="427">
        <v>0</v>
      </c>
      <c r="AF136" s="427">
        <v>0</v>
      </c>
      <c r="AG136" s="427"/>
      <c r="AH136" s="427"/>
      <c r="AI136" s="427"/>
      <c r="AJ136" s="427"/>
      <c r="AK136" s="427"/>
      <c r="AL136" s="427"/>
      <c r="AM136" s="427"/>
      <c r="AN136" s="427"/>
    </row>
    <row r="137" spans="1:40" s="225" customFormat="1" ht="51" hidden="1" customHeight="1" outlineLevel="7" x14ac:dyDescent="0.2">
      <c r="A137" s="221"/>
      <c r="B137" s="227"/>
      <c r="C137" s="248"/>
      <c r="D137" s="248"/>
      <c r="E137" s="254"/>
      <c r="F137" s="265"/>
      <c r="G137" s="270"/>
      <c r="H137" s="270"/>
      <c r="I137" s="407" t="s">
        <v>51</v>
      </c>
      <c r="J137" s="354" t="s">
        <v>257</v>
      </c>
      <c r="K137" s="435">
        <f>Supervisor!K137</f>
        <v>100</v>
      </c>
      <c r="L137" s="355">
        <f>Supervisor!L137</f>
        <v>15</v>
      </c>
      <c r="M137" s="356">
        <v>0.15</v>
      </c>
      <c r="N137" s="357">
        <f>Supervisor!M137</f>
        <v>-3</v>
      </c>
      <c r="O137" s="350">
        <f>Supervisor!N137</f>
        <v>12</v>
      </c>
      <c r="P137" s="350">
        <f t="shared" si="12"/>
        <v>88</v>
      </c>
      <c r="Q137" s="351">
        <v>1.1131694972367921E-4</v>
      </c>
      <c r="R137" s="352">
        <f>O137/K137</f>
        <v>0.12</v>
      </c>
      <c r="S137" s="225">
        <v>10</v>
      </c>
      <c r="T137" s="226">
        <f t="shared" si="9"/>
        <v>-2</v>
      </c>
      <c r="Y137" s="199"/>
      <c r="Z137" s="352">
        <v>0.15</v>
      </c>
      <c r="AA137" s="428">
        <v>0.1</v>
      </c>
      <c r="AB137" s="428">
        <v>0.15</v>
      </c>
      <c r="AC137" s="430">
        <v>0.15</v>
      </c>
      <c r="AD137" s="428">
        <f t="shared" si="13"/>
        <v>0</v>
      </c>
      <c r="AE137" s="427">
        <v>0.15</v>
      </c>
      <c r="AF137" s="427">
        <v>0</v>
      </c>
      <c r="AG137" s="427"/>
      <c r="AH137" s="427"/>
      <c r="AI137" s="427"/>
      <c r="AJ137" s="427"/>
      <c r="AK137" s="427"/>
      <c r="AL137" s="427"/>
      <c r="AM137" s="427"/>
      <c r="AN137" s="427"/>
    </row>
    <row r="138" spans="1:40" s="225" customFormat="1" ht="51" hidden="1" customHeight="1" outlineLevel="4" x14ac:dyDescent="0.2">
      <c r="A138" s="221"/>
      <c r="B138" s="227"/>
      <c r="C138" s="248"/>
      <c r="D138" s="248"/>
      <c r="E138" s="254"/>
      <c r="F138" s="265"/>
      <c r="G138" s="265"/>
      <c r="H138" s="265"/>
      <c r="I138" s="408" t="s">
        <v>55</v>
      </c>
      <c r="J138" s="359"/>
      <c r="K138" s="436">
        <f>Supervisor!K138</f>
        <v>0</v>
      </c>
      <c r="L138" s="360">
        <f>Supervisor!L138</f>
        <v>0</v>
      </c>
      <c r="M138" s="361">
        <v>0.3018372083668544</v>
      </c>
      <c r="N138" s="359">
        <f>Supervisor!M138</f>
        <v>0</v>
      </c>
      <c r="O138" s="362">
        <f>Supervisor!N138</f>
        <v>0</v>
      </c>
      <c r="P138" s="362">
        <f t="shared" si="12"/>
        <v>0</v>
      </c>
      <c r="Q138" s="363">
        <v>2.8489780533304941E-2</v>
      </c>
      <c r="R138" s="364">
        <f>(R139*Q139+R153*Q153+R167*Q167+R181*Q181+R195*Q195)/Q138</f>
        <v>0.30936963350250579</v>
      </c>
      <c r="T138" s="226">
        <f t="shared" si="9"/>
        <v>0</v>
      </c>
      <c r="Y138" s="199"/>
      <c r="Z138" s="364">
        <v>0.25354827031375704</v>
      </c>
      <c r="AA138" s="428">
        <v>0.20185036202735318</v>
      </c>
      <c r="AB138" s="428">
        <v>0.1723764858633379</v>
      </c>
      <c r="AC138" s="430">
        <v>0.1723764858633379</v>
      </c>
      <c r="AD138" s="428">
        <f t="shared" si="13"/>
        <v>0</v>
      </c>
      <c r="AE138" s="427">
        <v>0.30221074371972217</v>
      </c>
      <c r="AF138" s="427">
        <v>0</v>
      </c>
      <c r="AG138" s="427"/>
      <c r="AH138" s="427"/>
      <c r="AI138" s="427"/>
      <c r="AJ138" s="427"/>
      <c r="AK138" s="427"/>
      <c r="AL138" s="427"/>
      <c r="AM138" s="427"/>
      <c r="AN138" s="427"/>
    </row>
    <row r="139" spans="1:40" s="225" customFormat="1" ht="51" hidden="1" customHeight="1" outlineLevel="5" x14ac:dyDescent="0.2">
      <c r="A139" s="221"/>
      <c r="B139" s="227"/>
      <c r="C139" s="248"/>
      <c r="D139" s="248"/>
      <c r="E139" s="254"/>
      <c r="F139" s="265"/>
      <c r="G139" s="270"/>
      <c r="H139" s="270"/>
      <c r="I139" s="410" t="s">
        <v>242</v>
      </c>
      <c r="J139" s="365"/>
      <c r="K139" s="437">
        <f>Supervisor!K139</f>
        <v>0</v>
      </c>
      <c r="L139" s="366">
        <f>Supervisor!L139</f>
        <v>0</v>
      </c>
      <c r="M139" s="367">
        <v>0.10200000000000001</v>
      </c>
      <c r="N139" s="365">
        <f>Supervisor!M139</f>
        <v>0</v>
      </c>
      <c r="O139" s="368">
        <f>Supervisor!N139</f>
        <v>0</v>
      </c>
      <c r="P139" s="368">
        <f t="shared" si="12"/>
        <v>0</v>
      </c>
      <c r="Q139" s="369">
        <v>1.9023747258763556E-2</v>
      </c>
      <c r="R139" s="370">
        <f>SUMPRODUCT(R140:R152,Q140:Q152)/Q139</f>
        <v>0.10600000000000001</v>
      </c>
      <c r="T139" s="226">
        <f t="shared" si="9"/>
        <v>0</v>
      </c>
      <c r="Y139" s="199"/>
      <c r="Z139" s="370">
        <v>4.1999999999999996E-2</v>
      </c>
      <c r="AA139" s="428">
        <v>0.04</v>
      </c>
      <c r="AB139" s="428">
        <v>8.2000000000000003E-2</v>
      </c>
      <c r="AC139" s="430">
        <v>8.2000000000000003E-2</v>
      </c>
      <c r="AD139" s="428">
        <f t="shared" si="13"/>
        <v>0</v>
      </c>
      <c r="AE139" s="427">
        <v>0.10200000000000001</v>
      </c>
      <c r="AF139" s="427">
        <v>0</v>
      </c>
      <c r="AG139" s="427"/>
      <c r="AH139" s="427"/>
      <c r="AI139" s="427"/>
      <c r="AJ139" s="427"/>
      <c r="AK139" s="427"/>
      <c r="AL139" s="427"/>
      <c r="AM139" s="427"/>
      <c r="AN139" s="427"/>
    </row>
    <row r="140" spans="1:40" s="225" customFormat="1" ht="51" hidden="1" customHeight="1" outlineLevel="7" x14ac:dyDescent="0.2">
      <c r="A140" s="221"/>
      <c r="B140" s="227"/>
      <c r="C140" s="248"/>
      <c r="D140" s="248"/>
      <c r="E140" s="254"/>
      <c r="F140" s="265"/>
      <c r="G140" s="270"/>
      <c r="H140" s="270"/>
      <c r="I140" s="411" t="s">
        <v>38</v>
      </c>
      <c r="J140" s="354" t="s">
        <v>258</v>
      </c>
      <c r="K140" s="435">
        <f>Supervisor!K140</f>
        <v>2750</v>
      </c>
      <c r="L140" s="355">
        <f>Supervisor!L140</f>
        <v>2750</v>
      </c>
      <c r="M140" s="356">
        <v>1</v>
      </c>
      <c r="N140" s="357">
        <f>Supervisor!M140</f>
        <v>0</v>
      </c>
      <c r="O140" s="350">
        <f>Supervisor!N140</f>
        <v>2750</v>
      </c>
      <c r="P140" s="350">
        <f t="shared" si="12"/>
        <v>0</v>
      </c>
      <c r="Q140" s="351">
        <v>1.5218997807010845E-3</v>
      </c>
      <c r="R140" s="352">
        <f>O140/K140</f>
        <v>1</v>
      </c>
      <c r="T140" s="226">
        <f t="shared" si="9"/>
        <v>-2750</v>
      </c>
      <c r="Y140" s="199"/>
      <c r="Z140" s="352">
        <v>0.5</v>
      </c>
      <c r="AA140" s="428">
        <v>0.5</v>
      </c>
      <c r="AB140" s="428">
        <v>1</v>
      </c>
      <c r="AC140" s="430">
        <v>0.5</v>
      </c>
      <c r="AD140" s="428">
        <f t="shared" si="13"/>
        <v>0.5</v>
      </c>
      <c r="AE140" s="427">
        <v>1</v>
      </c>
      <c r="AF140" s="427">
        <v>0</v>
      </c>
      <c r="AG140" s="427"/>
      <c r="AH140" s="427"/>
      <c r="AI140" s="427"/>
      <c r="AJ140" s="427"/>
      <c r="AK140" s="427"/>
      <c r="AL140" s="427"/>
      <c r="AM140" s="427"/>
      <c r="AN140" s="427"/>
    </row>
    <row r="141" spans="1:40" s="225" customFormat="1" ht="51" hidden="1" customHeight="1" outlineLevel="7" x14ac:dyDescent="0.2">
      <c r="A141" s="221"/>
      <c r="B141" s="227"/>
      <c r="C141" s="248"/>
      <c r="D141" s="248"/>
      <c r="E141" s="254"/>
      <c r="F141" s="265"/>
      <c r="G141" s="270"/>
      <c r="H141" s="270"/>
      <c r="I141" s="411" t="s">
        <v>39</v>
      </c>
      <c r="J141" s="354" t="s">
        <v>259</v>
      </c>
      <c r="K141" s="435">
        <f>Supervisor!K141</f>
        <v>275</v>
      </c>
      <c r="L141" s="355">
        <f>Supervisor!L141</f>
        <v>275</v>
      </c>
      <c r="M141" s="356">
        <v>1</v>
      </c>
      <c r="N141" s="357">
        <f>Supervisor!M141</f>
        <v>0</v>
      </c>
      <c r="O141" s="350">
        <f>Supervisor!N141</f>
        <v>275</v>
      </c>
      <c r="P141" s="350">
        <f t="shared" si="12"/>
        <v>0</v>
      </c>
      <c r="Q141" s="351">
        <v>3.8047494517527112E-4</v>
      </c>
      <c r="R141" s="352">
        <f t="shared" ref="R141:R152" si="15">O141/K141</f>
        <v>1</v>
      </c>
      <c r="T141" s="226">
        <f t="shared" si="9"/>
        <v>-275</v>
      </c>
      <c r="Y141" s="199"/>
      <c r="Z141" s="352">
        <v>0</v>
      </c>
      <c r="AA141" s="428">
        <v>0</v>
      </c>
      <c r="AB141" s="428">
        <v>0</v>
      </c>
      <c r="AC141" s="430">
        <v>0</v>
      </c>
      <c r="AD141" s="428">
        <f t="shared" si="13"/>
        <v>0</v>
      </c>
      <c r="AE141" s="427">
        <v>1</v>
      </c>
      <c r="AF141" s="427">
        <v>0</v>
      </c>
      <c r="AG141" s="427"/>
      <c r="AH141" s="427"/>
      <c r="AI141" s="427"/>
      <c r="AJ141" s="427"/>
      <c r="AK141" s="427"/>
      <c r="AL141" s="427"/>
      <c r="AM141" s="427"/>
      <c r="AN141" s="427"/>
    </row>
    <row r="142" spans="1:40" s="225" customFormat="1" ht="51" hidden="1" customHeight="1" outlineLevel="7" x14ac:dyDescent="0.2">
      <c r="A142" s="221"/>
      <c r="B142" s="227"/>
      <c r="C142" s="248"/>
      <c r="D142" s="248"/>
      <c r="E142" s="254"/>
      <c r="F142" s="265"/>
      <c r="G142" s="270"/>
      <c r="H142" s="270"/>
      <c r="I142" s="411" t="s">
        <v>40</v>
      </c>
      <c r="J142" s="354" t="s">
        <v>258</v>
      </c>
      <c r="K142" s="435">
        <f>Supervisor!K142</f>
        <v>46</v>
      </c>
      <c r="L142" s="355">
        <f>Supervisor!L142</f>
        <v>0</v>
      </c>
      <c r="M142" s="356">
        <v>0</v>
      </c>
      <c r="N142" s="357">
        <f>Supervisor!M142</f>
        <v>0</v>
      </c>
      <c r="O142" s="350">
        <f>Supervisor!N142</f>
        <v>0</v>
      </c>
      <c r="P142" s="350">
        <f t="shared" si="12"/>
        <v>46</v>
      </c>
      <c r="Q142" s="351">
        <v>1.9023747258763556E-4</v>
      </c>
      <c r="R142" s="352">
        <f t="shared" si="15"/>
        <v>0</v>
      </c>
      <c r="T142" s="226">
        <f t="shared" si="9"/>
        <v>0</v>
      </c>
      <c r="Y142" s="199"/>
      <c r="Z142" s="352">
        <v>0</v>
      </c>
      <c r="AA142" s="428">
        <v>0</v>
      </c>
      <c r="AB142" s="428">
        <v>0</v>
      </c>
      <c r="AC142" s="430">
        <v>0</v>
      </c>
      <c r="AD142" s="428">
        <f t="shared" si="13"/>
        <v>0</v>
      </c>
      <c r="AE142" s="427">
        <v>0</v>
      </c>
      <c r="AF142" s="427">
        <v>0</v>
      </c>
      <c r="AG142" s="427"/>
      <c r="AH142" s="427"/>
      <c r="AI142" s="427"/>
      <c r="AJ142" s="427"/>
      <c r="AK142" s="427"/>
      <c r="AL142" s="427"/>
      <c r="AM142" s="427"/>
      <c r="AN142" s="427"/>
    </row>
    <row r="143" spans="1:40" s="225" customFormat="1" ht="51" hidden="1" customHeight="1" outlineLevel="7" x14ac:dyDescent="0.2">
      <c r="A143" s="221"/>
      <c r="B143" s="227"/>
      <c r="C143" s="248"/>
      <c r="D143" s="248"/>
      <c r="E143" s="254"/>
      <c r="F143" s="265"/>
      <c r="G143" s="270"/>
      <c r="H143" s="270"/>
      <c r="I143" s="411" t="s">
        <v>41</v>
      </c>
      <c r="J143" s="354" t="s">
        <v>256</v>
      </c>
      <c r="K143" s="435">
        <f>Supervisor!K143</f>
        <v>54855</v>
      </c>
      <c r="L143" s="355">
        <f>Supervisor!L143</f>
        <v>0</v>
      </c>
      <c r="M143" s="356">
        <v>0</v>
      </c>
      <c r="N143" s="357">
        <f>Supervisor!M143</f>
        <v>0</v>
      </c>
      <c r="O143" s="350">
        <f>Supervisor!N143</f>
        <v>0</v>
      </c>
      <c r="P143" s="350">
        <f t="shared" si="12"/>
        <v>54855</v>
      </c>
      <c r="Q143" s="351">
        <v>2.6633246162268988E-3</v>
      </c>
      <c r="R143" s="352">
        <f t="shared" si="15"/>
        <v>0</v>
      </c>
      <c r="T143" s="226">
        <f t="shared" si="9"/>
        <v>0</v>
      </c>
      <c r="Y143" s="199"/>
      <c r="Z143" s="352">
        <v>0</v>
      </c>
      <c r="AA143" s="428">
        <v>0</v>
      </c>
      <c r="AB143" s="428">
        <v>0</v>
      </c>
      <c r="AC143" s="430">
        <v>0</v>
      </c>
      <c r="AD143" s="428">
        <f t="shared" si="13"/>
        <v>0</v>
      </c>
      <c r="AE143" s="427">
        <v>0</v>
      </c>
      <c r="AF143" s="427">
        <v>0</v>
      </c>
      <c r="AG143" s="427"/>
      <c r="AH143" s="427"/>
      <c r="AI143" s="427"/>
      <c r="AJ143" s="427"/>
      <c r="AK143" s="427"/>
      <c r="AL143" s="427"/>
      <c r="AM143" s="427"/>
      <c r="AN143" s="427"/>
    </row>
    <row r="144" spans="1:40" s="225" customFormat="1" ht="51" hidden="1" customHeight="1" outlineLevel="7" x14ac:dyDescent="0.2">
      <c r="A144" s="221"/>
      <c r="B144" s="227"/>
      <c r="C144" s="248"/>
      <c r="D144" s="248"/>
      <c r="E144" s="254"/>
      <c r="F144" s="265"/>
      <c r="G144" s="270"/>
      <c r="H144" s="270"/>
      <c r="I144" s="411" t="s">
        <v>42</v>
      </c>
      <c r="J144" s="354" t="s">
        <v>259</v>
      </c>
      <c r="K144" s="435">
        <f>Supervisor!K144</f>
        <v>200</v>
      </c>
      <c r="L144" s="355">
        <f>Supervisor!L144</f>
        <v>0</v>
      </c>
      <c r="M144" s="356">
        <v>0</v>
      </c>
      <c r="N144" s="357">
        <f>Supervisor!M144</f>
        <v>0</v>
      </c>
      <c r="O144" s="350">
        <f>Supervisor!N144</f>
        <v>0</v>
      </c>
      <c r="P144" s="350">
        <f t="shared" si="12"/>
        <v>200</v>
      </c>
      <c r="Q144" s="351">
        <v>1.9974934621701732E-3</v>
      </c>
      <c r="R144" s="352">
        <f t="shared" si="15"/>
        <v>0</v>
      </c>
      <c r="T144" s="226">
        <f t="shared" si="9"/>
        <v>0</v>
      </c>
      <c r="Y144" s="199"/>
      <c r="Z144" s="352">
        <v>0</v>
      </c>
      <c r="AA144" s="428">
        <v>0</v>
      </c>
      <c r="AB144" s="428">
        <v>0</v>
      </c>
      <c r="AC144" s="430">
        <v>0</v>
      </c>
      <c r="AD144" s="428">
        <f t="shared" si="13"/>
        <v>0</v>
      </c>
      <c r="AE144" s="427">
        <v>0</v>
      </c>
      <c r="AF144" s="427">
        <v>0</v>
      </c>
      <c r="AG144" s="427"/>
      <c r="AH144" s="427"/>
      <c r="AI144" s="427"/>
      <c r="AJ144" s="427"/>
      <c r="AK144" s="427"/>
      <c r="AL144" s="427"/>
      <c r="AM144" s="427"/>
      <c r="AN144" s="427"/>
    </row>
    <row r="145" spans="1:40" s="225" customFormat="1" ht="51" hidden="1" customHeight="1" outlineLevel="7" x14ac:dyDescent="0.2">
      <c r="A145" s="221"/>
      <c r="B145" s="227"/>
      <c r="C145" s="248"/>
      <c r="D145" s="248"/>
      <c r="E145" s="254"/>
      <c r="F145" s="265"/>
      <c r="G145" s="270"/>
      <c r="H145" s="270"/>
      <c r="I145" s="411" t="s">
        <v>43</v>
      </c>
      <c r="J145" s="354" t="s">
        <v>258</v>
      </c>
      <c r="K145" s="435">
        <f>Supervisor!K145</f>
        <v>400</v>
      </c>
      <c r="L145" s="355">
        <f>Supervisor!L145</f>
        <v>0</v>
      </c>
      <c r="M145" s="356">
        <v>0</v>
      </c>
      <c r="N145" s="357">
        <f>Supervisor!M145</f>
        <v>0</v>
      </c>
      <c r="O145" s="350">
        <f>Supervisor!N145</f>
        <v>0</v>
      </c>
      <c r="P145" s="350">
        <f t="shared" si="12"/>
        <v>400</v>
      </c>
      <c r="Q145" s="351">
        <v>3.9949869243403463E-3</v>
      </c>
      <c r="R145" s="352">
        <f t="shared" si="15"/>
        <v>0</v>
      </c>
      <c r="T145" s="226">
        <f t="shared" si="9"/>
        <v>0</v>
      </c>
      <c r="Y145" s="199"/>
      <c r="Z145" s="352">
        <v>0</v>
      </c>
      <c r="AA145" s="428">
        <v>0</v>
      </c>
      <c r="AB145" s="428">
        <v>0</v>
      </c>
      <c r="AC145" s="430">
        <v>0</v>
      </c>
      <c r="AD145" s="428">
        <f t="shared" si="13"/>
        <v>0</v>
      </c>
      <c r="AE145" s="427">
        <v>0</v>
      </c>
      <c r="AF145" s="427">
        <v>0</v>
      </c>
      <c r="AG145" s="427"/>
      <c r="AH145" s="427"/>
      <c r="AI145" s="427"/>
      <c r="AJ145" s="427"/>
      <c r="AK145" s="427"/>
      <c r="AL145" s="427"/>
      <c r="AM145" s="427"/>
      <c r="AN145" s="427"/>
    </row>
    <row r="146" spans="1:40" s="225" customFormat="1" ht="51" hidden="1" customHeight="1" outlineLevel="7" x14ac:dyDescent="0.2">
      <c r="A146" s="221"/>
      <c r="B146" s="227"/>
      <c r="C146" s="248"/>
      <c r="D146" s="248"/>
      <c r="E146" s="254"/>
      <c r="F146" s="265"/>
      <c r="G146" s="270"/>
      <c r="H146" s="270"/>
      <c r="I146" s="411" t="s">
        <v>248</v>
      </c>
      <c r="J146" s="354" t="s">
        <v>256</v>
      </c>
      <c r="K146" s="435">
        <f>Supervisor!K146</f>
        <v>18285</v>
      </c>
      <c r="L146" s="355">
        <f>Supervisor!L146</f>
        <v>0</v>
      </c>
      <c r="M146" s="356">
        <v>0</v>
      </c>
      <c r="N146" s="357">
        <f>Supervisor!M146</f>
        <v>0</v>
      </c>
      <c r="O146" s="350">
        <f>Supervisor!N146</f>
        <v>0</v>
      </c>
      <c r="P146" s="350">
        <f t="shared" si="12"/>
        <v>18285</v>
      </c>
      <c r="Q146" s="351">
        <v>1.1414248355258135E-3</v>
      </c>
      <c r="R146" s="352">
        <f t="shared" si="15"/>
        <v>0</v>
      </c>
      <c r="T146" s="226">
        <f t="shared" si="9"/>
        <v>0</v>
      </c>
      <c r="Y146" s="199"/>
      <c r="Z146" s="352">
        <v>0</v>
      </c>
      <c r="AA146" s="428">
        <v>0</v>
      </c>
      <c r="AB146" s="428">
        <v>0</v>
      </c>
      <c r="AC146" s="430">
        <v>0</v>
      </c>
      <c r="AD146" s="428">
        <f t="shared" si="13"/>
        <v>0</v>
      </c>
      <c r="AE146" s="427">
        <v>0</v>
      </c>
      <c r="AF146" s="427">
        <v>0</v>
      </c>
      <c r="AG146" s="427"/>
      <c r="AH146" s="427"/>
      <c r="AI146" s="427"/>
      <c r="AJ146" s="427"/>
      <c r="AK146" s="427"/>
      <c r="AL146" s="427"/>
      <c r="AM146" s="427"/>
      <c r="AN146" s="427"/>
    </row>
    <row r="147" spans="1:40" s="225" customFormat="1" ht="51" hidden="1" customHeight="1" outlineLevel="7" x14ac:dyDescent="0.2">
      <c r="A147" s="221"/>
      <c r="B147" s="227"/>
      <c r="C147" s="248"/>
      <c r="D147" s="248"/>
      <c r="E147" s="254"/>
      <c r="F147" s="265"/>
      <c r="G147" s="270"/>
      <c r="H147" s="270"/>
      <c r="I147" s="411" t="s">
        <v>249</v>
      </c>
      <c r="J147" s="354" t="s">
        <v>259</v>
      </c>
      <c r="K147" s="435">
        <f>Supervisor!K147</f>
        <v>760</v>
      </c>
      <c r="L147" s="355">
        <f>Supervisor!L147</f>
        <v>0</v>
      </c>
      <c r="M147" s="356">
        <v>0</v>
      </c>
      <c r="N147" s="357">
        <f>Supervisor!M147</f>
        <v>0</v>
      </c>
      <c r="O147" s="350">
        <f>Supervisor!N147</f>
        <v>0</v>
      </c>
      <c r="P147" s="350">
        <f t="shared" si="12"/>
        <v>760</v>
      </c>
      <c r="Q147" s="351">
        <v>8.5606862664436029E-4</v>
      </c>
      <c r="R147" s="352">
        <f t="shared" si="15"/>
        <v>0</v>
      </c>
      <c r="T147" s="226">
        <f t="shared" si="9"/>
        <v>0</v>
      </c>
      <c r="Y147" s="199"/>
      <c r="Z147" s="352">
        <v>0</v>
      </c>
      <c r="AA147" s="428">
        <v>0</v>
      </c>
      <c r="AB147" s="428">
        <v>0</v>
      </c>
      <c r="AC147" s="430">
        <v>0</v>
      </c>
      <c r="AD147" s="428">
        <f t="shared" si="13"/>
        <v>0</v>
      </c>
      <c r="AE147" s="427">
        <v>0</v>
      </c>
      <c r="AF147" s="427">
        <v>0</v>
      </c>
      <c r="AG147" s="427"/>
      <c r="AH147" s="427"/>
      <c r="AI147" s="427"/>
      <c r="AJ147" s="427"/>
      <c r="AK147" s="427"/>
      <c r="AL147" s="427"/>
      <c r="AM147" s="427"/>
      <c r="AN147" s="427"/>
    </row>
    <row r="148" spans="1:40" s="225" customFormat="1" ht="51" hidden="1" customHeight="1" outlineLevel="7" x14ac:dyDescent="0.2">
      <c r="A148" s="221"/>
      <c r="B148" s="227"/>
      <c r="C148" s="248"/>
      <c r="D148" s="248"/>
      <c r="E148" s="254"/>
      <c r="F148" s="265"/>
      <c r="G148" s="270"/>
      <c r="H148" s="270"/>
      <c r="I148" s="411" t="s">
        <v>250</v>
      </c>
      <c r="J148" s="354" t="s">
        <v>258</v>
      </c>
      <c r="K148" s="435">
        <f>Supervisor!K148</f>
        <v>370</v>
      </c>
      <c r="L148" s="355">
        <f>Supervisor!L148</f>
        <v>0</v>
      </c>
      <c r="M148" s="356">
        <v>0</v>
      </c>
      <c r="N148" s="357">
        <f>Supervisor!M148</f>
        <v>0</v>
      </c>
      <c r="O148" s="350">
        <f>Supervisor!N148</f>
        <v>0</v>
      </c>
      <c r="P148" s="350">
        <f t="shared" si="12"/>
        <v>370</v>
      </c>
      <c r="Q148" s="351">
        <v>2.663324616226898E-3</v>
      </c>
      <c r="R148" s="352">
        <f t="shared" si="15"/>
        <v>0</v>
      </c>
      <c r="T148" s="226">
        <f t="shared" si="9"/>
        <v>0</v>
      </c>
      <c r="Y148" s="199"/>
      <c r="Z148" s="352">
        <v>0</v>
      </c>
      <c r="AA148" s="428">
        <v>0</v>
      </c>
      <c r="AB148" s="428">
        <v>0</v>
      </c>
      <c r="AC148" s="430">
        <v>0</v>
      </c>
      <c r="AD148" s="428">
        <f t="shared" si="13"/>
        <v>0</v>
      </c>
      <c r="AE148" s="427">
        <v>0</v>
      </c>
      <c r="AF148" s="427">
        <v>0</v>
      </c>
      <c r="AG148" s="427"/>
      <c r="AH148" s="427"/>
      <c r="AI148" s="427"/>
      <c r="AJ148" s="427"/>
      <c r="AK148" s="427"/>
      <c r="AL148" s="427"/>
      <c r="AM148" s="427"/>
      <c r="AN148" s="427"/>
    </row>
    <row r="149" spans="1:40" s="225" customFormat="1" ht="51" hidden="1" customHeight="1" outlineLevel="7" x14ac:dyDescent="0.2">
      <c r="A149" s="221"/>
      <c r="B149" s="227"/>
      <c r="C149" s="248"/>
      <c r="D149" s="248"/>
      <c r="E149" s="254"/>
      <c r="F149" s="265"/>
      <c r="G149" s="270"/>
      <c r="H149" s="270"/>
      <c r="I149" s="411" t="s">
        <v>48</v>
      </c>
      <c r="J149" s="354" t="s">
        <v>257</v>
      </c>
      <c r="K149" s="435">
        <f>Supervisor!K149</f>
        <v>100</v>
      </c>
      <c r="L149" s="355">
        <f>Supervisor!L149</f>
        <v>0</v>
      </c>
      <c r="M149" s="356">
        <v>0</v>
      </c>
      <c r="N149" s="357">
        <f>Supervisor!M149</f>
        <v>0</v>
      </c>
      <c r="O149" s="350">
        <f>Supervisor!N149</f>
        <v>0</v>
      </c>
      <c r="P149" s="350">
        <f t="shared" si="12"/>
        <v>100</v>
      </c>
      <c r="Q149" s="351">
        <v>1.9023747258763556E-4</v>
      </c>
      <c r="R149" s="352">
        <f t="shared" si="15"/>
        <v>0</v>
      </c>
      <c r="T149" s="226">
        <f t="shared" si="9"/>
        <v>0</v>
      </c>
      <c r="Y149" s="199"/>
      <c r="Z149" s="352">
        <v>0</v>
      </c>
      <c r="AA149" s="428">
        <v>0</v>
      </c>
      <c r="AB149" s="428">
        <v>0</v>
      </c>
      <c r="AC149" s="430">
        <v>0</v>
      </c>
      <c r="AD149" s="428">
        <f t="shared" si="13"/>
        <v>0</v>
      </c>
      <c r="AE149" s="427">
        <v>0</v>
      </c>
      <c r="AF149" s="427">
        <v>0</v>
      </c>
      <c r="AG149" s="427"/>
      <c r="AH149" s="427"/>
      <c r="AI149" s="427"/>
      <c r="AJ149" s="427"/>
      <c r="AK149" s="427"/>
      <c r="AL149" s="427"/>
      <c r="AM149" s="427"/>
      <c r="AN149" s="427"/>
    </row>
    <row r="150" spans="1:40" s="225" customFormat="1" ht="51" hidden="1" customHeight="1" outlineLevel="7" x14ac:dyDescent="0.2">
      <c r="A150" s="221"/>
      <c r="B150" s="227"/>
      <c r="C150" s="248"/>
      <c r="D150" s="248"/>
      <c r="E150" s="254"/>
      <c r="F150" s="265"/>
      <c r="G150" s="270"/>
      <c r="H150" s="270"/>
      <c r="I150" s="411" t="s">
        <v>49</v>
      </c>
      <c r="J150" s="354" t="s">
        <v>259</v>
      </c>
      <c r="K150" s="435">
        <f>Supervisor!K150</f>
        <v>1206</v>
      </c>
      <c r="L150" s="355">
        <f>Supervisor!L150</f>
        <v>0</v>
      </c>
      <c r="M150" s="356">
        <v>0</v>
      </c>
      <c r="N150" s="357">
        <f>Supervisor!M150</f>
        <v>0</v>
      </c>
      <c r="O150" s="350">
        <f>Supervisor!N150</f>
        <v>0</v>
      </c>
      <c r="P150" s="350">
        <f t="shared" si="12"/>
        <v>1206</v>
      </c>
      <c r="Q150" s="351">
        <v>5.7071241776290675E-4</v>
      </c>
      <c r="R150" s="352">
        <f t="shared" si="15"/>
        <v>0</v>
      </c>
      <c r="T150" s="226">
        <f t="shared" si="9"/>
        <v>0</v>
      </c>
      <c r="Y150" s="199"/>
      <c r="Z150" s="352">
        <v>0</v>
      </c>
      <c r="AA150" s="428">
        <v>0</v>
      </c>
      <c r="AB150" s="428">
        <v>0</v>
      </c>
      <c r="AC150" s="430">
        <v>0</v>
      </c>
      <c r="AD150" s="428">
        <f t="shared" si="13"/>
        <v>0</v>
      </c>
      <c r="AE150" s="427">
        <v>0</v>
      </c>
      <c r="AF150" s="427">
        <v>0</v>
      </c>
      <c r="AG150" s="427"/>
      <c r="AH150" s="427"/>
      <c r="AI150" s="427"/>
      <c r="AJ150" s="427"/>
      <c r="AK150" s="427"/>
      <c r="AL150" s="427"/>
      <c r="AM150" s="427"/>
      <c r="AN150" s="427"/>
    </row>
    <row r="151" spans="1:40" s="225" customFormat="1" ht="51" hidden="1" customHeight="1" outlineLevel="7" x14ac:dyDescent="0.2">
      <c r="A151" s="221"/>
      <c r="B151" s="227"/>
      <c r="C151" s="248"/>
      <c r="D151" s="248"/>
      <c r="E151" s="254"/>
      <c r="F151" s="265"/>
      <c r="G151" s="270"/>
      <c r="H151" s="270"/>
      <c r="I151" s="411" t="s">
        <v>50</v>
      </c>
      <c r="J151" s="354" t="s">
        <v>258</v>
      </c>
      <c r="K151" s="435">
        <f>Supervisor!K151</f>
        <v>4000</v>
      </c>
      <c r="L151" s="355">
        <f>Supervisor!L151</f>
        <v>0</v>
      </c>
      <c r="M151" s="356">
        <v>0</v>
      </c>
      <c r="N151" s="357">
        <f>Supervisor!M151</f>
        <v>0</v>
      </c>
      <c r="O151" s="350">
        <f>Supervisor!N151</f>
        <v>0</v>
      </c>
      <c r="P151" s="350">
        <f t="shared" si="12"/>
        <v>4000</v>
      </c>
      <c r="Q151" s="351">
        <v>1.9023747258763561E-3</v>
      </c>
      <c r="R151" s="352">
        <f t="shared" si="15"/>
        <v>0</v>
      </c>
      <c r="T151" s="226">
        <f t="shared" si="9"/>
        <v>0</v>
      </c>
      <c r="Y151" s="199"/>
      <c r="Z151" s="352">
        <v>0</v>
      </c>
      <c r="AA151" s="428">
        <v>0</v>
      </c>
      <c r="AB151" s="428">
        <v>0</v>
      </c>
      <c r="AC151" s="430">
        <v>0</v>
      </c>
      <c r="AD151" s="428">
        <f t="shared" si="13"/>
        <v>0</v>
      </c>
      <c r="AE151" s="427">
        <v>0</v>
      </c>
      <c r="AF151" s="427">
        <v>0</v>
      </c>
      <c r="AG151" s="427"/>
      <c r="AH151" s="427"/>
      <c r="AI151" s="427"/>
      <c r="AJ151" s="427"/>
      <c r="AK151" s="427"/>
      <c r="AL151" s="427"/>
      <c r="AM151" s="427"/>
      <c r="AN151" s="427"/>
    </row>
    <row r="152" spans="1:40" s="225" customFormat="1" ht="51" hidden="1" customHeight="1" outlineLevel="7" x14ac:dyDescent="0.2">
      <c r="A152" s="221"/>
      <c r="B152" s="227"/>
      <c r="C152" s="248"/>
      <c r="D152" s="248"/>
      <c r="E152" s="254"/>
      <c r="F152" s="265"/>
      <c r="G152" s="270"/>
      <c r="H152" s="270"/>
      <c r="I152" s="411" t="s">
        <v>51</v>
      </c>
      <c r="J152" s="354" t="s">
        <v>257</v>
      </c>
      <c r="K152" s="435">
        <f>Supervisor!K152</f>
        <v>100</v>
      </c>
      <c r="L152" s="355">
        <f>Supervisor!L152</f>
        <v>4</v>
      </c>
      <c r="M152" s="356">
        <v>0.04</v>
      </c>
      <c r="N152" s="357">
        <f>Supervisor!M152</f>
        <v>8</v>
      </c>
      <c r="O152" s="350">
        <f>Supervisor!N152</f>
        <v>12</v>
      </c>
      <c r="P152" s="350">
        <f t="shared" si="12"/>
        <v>88</v>
      </c>
      <c r="Q152" s="351">
        <v>9.5118736293817803E-4</v>
      </c>
      <c r="R152" s="352">
        <f t="shared" si="15"/>
        <v>0.12</v>
      </c>
      <c r="T152" s="226">
        <f t="shared" si="9"/>
        <v>-12</v>
      </c>
      <c r="Y152" s="199"/>
      <c r="Z152" s="352">
        <v>0.04</v>
      </c>
      <c r="AA152" s="428">
        <v>0</v>
      </c>
      <c r="AB152" s="428">
        <v>0.04</v>
      </c>
      <c r="AC152" s="430">
        <v>0.04</v>
      </c>
      <c r="AD152" s="428">
        <f t="shared" si="13"/>
        <v>0</v>
      </c>
      <c r="AE152" s="427">
        <v>0.04</v>
      </c>
      <c r="AF152" s="427">
        <v>0</v>
      </c>
      <c r="AG152" s="427"/>
      <c r="AH152" s="427"/>
      <c r="AI152" s="427"/>
      <c r="AJ152" s="427"/>
      <c r="AK152" s="427"/>
      <c r="AL152" s="427"/>
      <c r="AM152" s="427"/>
      <c r="AN152" s="427"/>
    </row>
    <row r="153" spans="1:40" s="225" customFormat="1" ht="51" hidden="1" customHeight="1" outlineLevel="5" x14ac:dyDescent="0.2">
      <c r="A153" s="221"/>
      <c r="B153" s="227"/>
      <c r="C153" s="248"/>
      <c r="D153" s="248"/>
      <c r="E153" s="254"/>
      <c r="F153" s="265"/>
      <c r="G153" s="270"/>
      <c r="H153" s="270"/>
      <c r="I153" s="410" t="s">
        <v>243</v>
      </c>
      <c r="J153" s="365"/>
      <c r="K153" s="437">
        <f>Supervisor!K153</f>
        <v>0</v>
      </c>
      <c r="L153" s="366">
        <f>Supervisor!L153</f>
        <v>0</v>
      </c>
      <c r="M153" s="367">
        <v>0.93250000000000011</v>
      </c>
      <c r="N153" s="365">
        <f>Supervisor!M153</f>
        <v>0</v>
      </c>
      <c r="O153" s="368">
        <f>Supervisor!N153</f>
        <v>0</v>
      </c>
      <c r="P153" s="368">
        <f t="shared" si="12"/>
        <v>0</v>
      </c>
      <c r="Q153" s="369">
        <v>2.2920177420197056E-3</v>
      </c>
      <c r="R153" s="370">
        <f>SUMPRODUCT(R154:R166,Q154:Q166)/Q153</f>
        <v>0.94750000000000012</v>
      </c>
      <c r="T153" s="226">
        <f t="shared" si="9"/>
        <v>0</v>
      </c>
      <c r="Y153" s="199"/>
      <c r="Z153" s="370">
        <v>0.91449999999999998</v>
      </c>
      <c r="AA153" s="428">
        <v>0.86</v>
      </c>
      <c r="AB153" s="428">
        <v>1.0000000000000002</v>
      </c>
      <c r="AC153" s="430">
        <v>1.0000000000000002</v>
      </c>
      <c r="AD153" s="428">
        <f t="shared" si="13"/>
        <v>0</v>
      </c>
      <c r="AE153" s="427">
        <v>0.93250000000000011</v>
      </c>
      <c r="AF153" s="427">
        <v>0</v>
      </c>
      <c r="AG153" s="427"/>
      <c r="AH153" s="427"/>
      <c r="AI153" s="427"/>
      <c r="AJ153" s="427"/>
      <c r="AK153" s="427"/>
      <c r="AL153" s="427"/>
      <c r="AM153" s="427"/>
      <c r="AN153" s="427"/>
    </row>
    <row r="154" spans="1:40" s="225" customFormat="1" ht="51" hidden="1" customHeight="1" outlineLevel="7" x14ac:dyDescent="0.2">
      <c r="A154" s="221"/>
      <c r="B154" s="227"/>
      <c r="C154" s="248"/>
      <c r="D154" s="248"/>
      <c r="E154" s="254"/>
      <c r="F154" s="265"/>
      <c r="G154" s="270"/>
      <c r="H154" s="270"/>
      <c r="I154" s="411" t="s">
        <v>38</v>
      </c>
      <c r="J154" s="354" t="s">
        <v>258</v>
      </c>
      <c r="K154" s="435">
        <f>Supervisor!K154</f>
        <v>316</v>
      </c>
      <c r="L154" s="355">
        <f>Supervisor!L154</f>
        <v>316</v>
      </c>
      <c r="M154" s="356">
        <v>1</v>
      </c>
      <c r="N154" s="357">
        <f>Supervisor!M154</f>
        <v>0</v>
      </c>
      <c r="O154" s="350">
        <f>Supervisor!N154</f>
        <v>316</v>
      </c>
      <c r="P154" s="350">
        <f t="shared" si="12"/>
        <v>0</v>
      </c>
      <c r="Q154" s="351">
        <v>1.8336141936157644E-4</v>
      </c>
      <c r="R154" s="352">
        <f t="shared" ref="R154:R166" si="16">O154/K154</f>
        <v>1</v>
      </c>
      <c r="S154" s="225">
        <v>316</v>
      </c>
      <c r="T154" s="226">
        <f t="shared" si="9"/>
        <v>0</v>
      </c>
      <c r="Y154" s="199"/>
      <c r="Z154" s="352">
        <v>1</v>
      </c>
      <c r="AA154" s="428">
        <v>1</v>
      </c>
      <c r="AB154" s="428">
        <v>1</v>
      </c>
      <c r="AC154" s="430">
        <v>1</v>
      </c>
      <c r="AD154" s="428">
        <f t="shared" si="13"/>
        <v>0</v>
      </c>
      <c r="AE154" s="427">
        <v>1</v>
      </c>
      <c r="AF154" s="427">
        <v>0</v>
      </c>
      <c r="AG154" s="427"/>
      <c r="AH154" s="427"/>
      <c r="AI154" s="427"/>
      <c r="AJ154" s="427"/>
      <c r="AK154" s="427"/>
      <c r="AL154" s="427"/>
      <c r="AM154" s="427"/>
      <c r="AN154" s="427"/>
    </row>
    <row r="155" spans="1:40" s="225" customFormat="1" ht="51" hidden="1" customHeight="1" outlineLevel="7" x14ac:dyDescent="0.2">
      <c r="A155" s="221"/>
      <c r="B155" s="227"/>
      <c r="C155" s="248"/>
      <c r="D155" s="248"/>
      <c r="E155" s="254"/>
      <c r="F155" s="265"/>
      <c r="G155" s="270"/>
      <c r="H155" s="270"/>
      <c r="I155" s="411" t="s">
        <v>39</v>
      </c>
      <c r="J155" s="354" t="s">
        <v>259</v>
      </c>
      <c r="K155" s="435">
        <f>Supervisor!K155</f>
        <v>128</v>
      </c>
      <c r="L155" s="355">
        <f>Supervisor!L155</f>
        <v>128</v>
      </c>
      <c r="M155" s="356">
        <v>1</v>
      </c>
      <c r="N155" s="357">
        <f>Supervisor!M155</f>
        <v>0</v>
      </c>
      <c r="O155" s="350">
        <f>Supervisor!N155</f>
        <v>128</v>
      </c>
      <c r="P155" s="350">
        <f t="shared" si="12"/>
        <v>0</v>
      </c>
      <c r="Q155" s="351">
        <v>4.584035484039411E-5</v>
      </c>
      <c r="R155" s="352">
        <f t="shared" si="16"/>
        <v>1</v>
      </c>
      <c r="S155" s="225">
        <v>128</v>
      </c>
      <c r="T155" s="226">
        <f t="shared" si="9"/>
        <v>0</v>
      </c>
      <c r="Y155" s="199"/>
      <c r="Z155" s="352">
        <v>1</v>
      </c>
      <c r="AA155" s="428">
        <v>1</v>
      </c>
      <c r="AB155" s="428">
        <v>1</v>
      </c>
      <c r="AC155" s="430">
        <v>1</v>
      </c>
      <c r="AD155" s="428">
        <f t="shared" si="13"/>
        <v>0</v>
      </c>
      <c r="AE155" s="427">
        <v>1</v>
      </c>
      <c r="AF155" s="427">
        <v>0</v>
      </c>
      <c r="AG155" s="427"/>
      <c r="AH155" s="427"/>
      <c r="AI155" s="427"/>
      <c r="AJ155" s="427"/>
      <c r="AK155" s="427"/>
      <c r="AL155" s="427"/>
      <c r="AM155" s="427"/>
      <c r="AN155" s="427"/>
    </row>
    <row r="156" spans="1:40" s="225" customFormat="1" ht="51" hidden="1" customHeight="1" outlineLevel="7" x14ac:dyDescent="0.2">
      <c r="A156" s="221"/>
      <c r="B156" s="227"/>
      <c r="C156" s="248"/>
      <c r="D156" s="248"/>
      <c r="E156" s="254"/>
      <c r="F156" s="265"/>
      <c r="G156" s="270"/>
      <c r="H156" s="270"/>
      <c r="I156" s="411" t="s">
        <v>40</v>
      </c>
      <c r="J156" s="354" t="s">
        <v>258</v>
      </c>
      <c r="K156" s="435">
        <f>Supervisor!K156</f>
        <v>4</v>
      </c>
      <c r="L156" s="355">
        <f>Supervisor!L156</f>
        <v>4</v>
      </c>
      <c r="M156" s="356">
        <v>1</v>
      </c>
      <c r="N156" s="357">
        <f>Supervisor!M156</f>
        <v>0</v>
      </c>
      <c r="O156" s="350">
        <f>Supervisor!N156</f>
        <v>4</v>
      </c>
      <c r="P156" s="350">
        <f t="shared" si="12"/>
        <v>0</v>
      </c>
      <c r="Q156" s="351">
        <v>2.2920177420197055E-5</v>
      </c>
      <c r="R156" s="352">
        <f t="shared" si="16"/>
        <v>1</v>
      </c>
      <c r="S156" s="225">
        <v>4</v>
      </c>
      <c r="T156" s="226">
        <f t="shared" si="9"/>
        <v>0</v>
      </c>
      <c r="Y156" s="199"/>
      <c r="Z156" s="352">
        <v>1</v>
      </c>
      <c r="AA156" s="428">
        <v>1</v>
      </c>
      <c r="AB156" s="428">
        <v>1</v>
      </c>
      <c r="AC156" s="430">
        <v>1</v>
      </c>
      <c r="AD156" s="428">
        <f t="shared" si="13"/>
        <v>0</v>
      </c>
      <c r="AE156" s="427">
        <v>1</v>
      </c>
      <c r="AF156" s="427">
        <v>0</v>
      </c>
      <c r="AG156" s="427"/>
      <c r="AH156" s="427"/>
      <c r="AI156" s="427"/>
      <c r="AJ156" s="427"/>
      <c r="AK156" s="427"/>
      <c r="AL156" s="427"/>
      <c r="AM156" s="427"/>
      <c r="AN156" s="427"/>
    </row>
    <row r="157" spans="1:40" s="225" customFormat="1" ht="51" hidden="1" customHeight="1" outlineLevel="7" x14ac:dyDescent="0.2">
      <c r="A157" s="221"/>
      <c r="B157" s="227"/>
      <c r="C157" s="248"/>
      <c r="D157" s="248"/>
      <c r="E157" s="254"/>
      <c r="F157" s="265"/>
      <c r="G157" s="270"/>
      <c r="H157" s="270"/>
      <c r="I157" s="411" t="s">
        <v>41</v>
      </c>
      <c r="J157" s="354" t="s">
        <v>256</v>
      </c>
      <c r="K157" s="435">
        <f>Supervisor!K157</f>
        <v>10025</v>
      </c>
      <c r="L157" s="355">
        <f>Supervisor!L157</f>
        <v>10025</v>
      </c>
      <c r="M157" s="356">
        <v>1</v>
      </c>
      <c r="N157" s="357">
        <f>Supervisor!M157</f>
        <v>0</v>
      </c>
      <c r="O157" s="350">
        <f>Supervisor!N157</f>
        <v>10025</v>
      </c>
      <c r="P157" s="350">
        <f t="shared" si="12"/>
        <v>0</v>
      </c>
      <c r="Q157" s="351">
        <v>3.2088248388275888E-4</v>
      </c>
      <c r="R157" s="352">
        <f t="shared" si="16"/>
        <v>1</v>
      </c>
      <c r="S157" s="225">
        <v>10025</v>
      </c>
      <c r="T157" s="226">
        <f t="shared" si="9"/>
        <v>0</v>
      </c>
      <c r="Y157" s="199"/>
      <c r="Z157" s="352">
        <v>1</v>
      </c>
      <c r="AA157" s="428">
        <v>1</v>
      </c>
      <c r="AB157" s="428">
        <v>1</v>
      </c>
      <c r="AC157" s="430">
        <v>1</v>
      </c>
      <c r="AD157" s="428">
        <f t="shared" si="13"/>
        <v>0</v>
      </c>
      <c r="AE157" s="427">
        <v>1</v>
      </c>
      <c r="AF157" s="427">
        <v>0</v>
      </c>
      <c r="AG157" s="427"/>
      <c r="AH157" s="427"/>
      <c r="AI157" s="427"/>
      <c r="AJ157" s="427"/>
      <c r="AK157" s="427"/>
      <c r="AL157" s="427"/>
      <c r="AM157" s="427"/>
      <c r="AN157" s="427"/>
    </row>
    <row r="158" spans="1:40" s="225" customFormat="1" ht="51" hidden="1" customHeight="1" outlineLevel="7" x14ac:dyDescent="0.2">
      <c r="A158" s="221"/>
      <c r="B158" s="227"/>
      <c r="C158" s="248"/>
      <c r="D158" s="248"/>
      <c r="E158" s="254"/>
      <c r="F158" s="265"/>
      <c r="G158" s="270"/>
      <c r="H158" s="270"/>
      <c r="I158" s="411" t="s">
        <v>42</v>
      </c>
      <c r="J158" s="354" t="s">
        <v>259</v>
      </c>
      <c r="K158" s="435">
        <f>Supervisor!K158</f>
        <v>45</v>
      </c>
      <c r="L158" s="355">
        <f>Supervisor!L158</f>
        <v>45</v>
      </c>
      <c r="M158" s="356">
        <v>1</v>
      </c>
      <c r="N158" s="357">
        <f>Supervisor!M158</f>
        <v>0</v>
      </c>
      <c r="O158" s="350">
        <f>Supervisor!N158</f>
        <v>45</v>
      </c>
      <c r="P158" s="350">
        <f t="shared" si="12"/>
        <v>0</v>
      </c>
      <c r="Q158" s="351">
        <v>2.4066186291206909E-4</v>
      </c>
      <c r="R158" s="352">
        <f t="shared" si="16"/>
        <v>1</v>
      </c>
      <c r="S158" s="225">
        <v>45</v>
      </c>
      <c r="T158" s="226">
        <f t="shared" si="9"/>
        <v>0</v>
      </c>
      <c r="Y158" s="199"/>
      <c r="Z158" s="352">
        <v>1</v>
      </c>
      <c r="AA158" s="428">
        <v>1</v>
      </c>
      <c r="AB158" s="428">
        <v>1</v>
      </c>
      <c r="AC158" s="430">
        <v>1</v>
      </c>
      <c r="AD158" s="428">
        <f t="shared" si="13"/>
        <v>0</v>
      </c>
      <c r="AE158" s="427">
        <v>1</v>
      </c>
      <c r="AF158" s="427">
        <v>0</v>
      </c>
      <c r="AG158" s="427"/>
      <c r="AH158" s="427"/>
      <c r="AI158" s="427"/>
      <c r="AJ158" s="427"/>
      <c r="AK158" s="427"/>
      <c r="AL158" s="427"/>
      <c r="AM158" s="427"/>
      <c r="AN158" s="427"/>
    </row>
    <row r="159" spans="1:40" s="225" customFormat="1" ht="51" hidden="1" customHeight="1" outlineLevel="7" x14ac:dyDescent="0.2">
      <c r="A159" s="221"/>
      <c r="B159" s="227"/>
      <c r="C159" s="248"/>
      <c r="D159" s="248"/>
      <c r="E159" s="254"/>
      <c r="F159" s="265"/>
      <c r="G159" s="270"/>
      <c r="H159" s="270"/>
      <c r="I159" s="411" t="s">
        <v>43</v>
      </c>
      <c r="J159" s="354" t="s">
        <v>258</v>
      </c>
      <c r="K159" s="435">
        <f>Supervisor!K159</f>
        <v>58</v>
      </c>
      <c r="L159" s="355">
        <f>Supervisor!L159</f>
        <v>58</v>
      </c>
      <c r="M159" s="356">
        <v>1</v>
      </c>
      <c r="N159" s="357">
        <f>Supervisor!M159</f>
        <v>0</v>
      </c>
      <c r="O159" s="350">
        <f>Supervisor!N159</f>
        <v>58</v>
      </c>
      <c r="P159" s="350">
        <f t="shared" si="12"/>
        <v>0</v>
      </c>
      <c r="Q159" s="351">
        <v>4.8132372582413818E-4</v>
      </c>
      <c r="R159" s="352">
        <f t="shared" si="16"/>
        <v>1</v>
      </c>
      <c r="T159" s="226">
        <f t="shared" si="9"/>
        <v>-58</v>
      </c>
      <c r="Y159" s="199"/>
      <c r="Z159" s="352">
        <v>1</v>
      </c>
      <c r="AA159" s="428">
        <v>1</v>
      </c>
      <c r="AB159" s="428">
        <v>1</v>
      </c>
      <c r="AC159" s="430">
        <v>1</v>
      </c>
      <c r="AD159" s="428">
        <f t="shared" si="13"/>
        <v>0</v>
      </c>
      <c r="AE159" s="427">
        <v>1</v>
      </c>
      <c r="AF159" s="427">
        <v>0</v>
      </c>
      <c r="AG159" s="427"/>
      <c r="AH159" s="427"/>
      <c r="AI159" s="427"/>
      <c r="AJ159" s="427"/>
      <c r="AK159" s="427"/>
      <c r="AL159" s="427"/>
      <c r="AM159" s="427"/>
      <c r="AN159" s="427"/>
    </row>
    <row r="160" spans="1:40" s="225" customFormat="1" ht="51" hidden="1" customHeight="1" outlineLevel="7" x14ac:dyDescent="0.2">
      <c r="A160" s="221"/>
      <c r="B160" s="227"/>
      <c r="C160" s="248"/>
      <c r="D160" s="248"/>
      <c r="E160" s="254"/>
      <c r="F160" s="265"/>
      <c r="G160" s="270"/>
      <c r="H160" s="270"/>
      <c r="I160" s="411" t="s">
        <v>248</v>
      </c>
      <c r="J160" s="354" t="s">
        <v>256</v>
      </c>
      <c r="K160" s="435">
        <f>Supervisor!K160</f>
        <v>10100</v>
      </c>
      <c r="L160" s="355">
        <f>Supervisor!L160</f>
        <v>10100</v>
      </c>
      <c r="M160" s="356">
        <v>1</v>
      </c>
      <c r="N160" s="357">
        <f>Supervisor!M160</f>
        <v>0</v>
      </c>
      <c r="O160" s="350">
        <f>Supervisor!N160</f>
        <v>10100</v>
      </c>
      <c r="P160" s="350">
        <f t="shared" si="12"/>
        <v>0</v>
      </c>
      <c r="Q160" s="351">
        <v>1.3752106452118236E-4</v>
      </c>
      <c r="R160" s="352">
        <f t="shared" si="16"/>
        <v>1</v>
      </c>
      <c r="T160" s="226">
        <f t="shared" si="9"/>
        <v>-10100</v>
      </c>
      <c r="Y160" s="199"/>
      <c r="Z160" s="352">
        <v>1</v>
      </c>
      <c r="AA160" s="428">
        <v>1</v>
      </c>
      <c r="AB160" s="428">
        <v>1</v>
      </c>
      <c r="AC160" s="430">
        <v>1</v>
      </c>
      <c r="AD160" s="428">
        <f t="shared" si="13"/>
        <v>0</v>
      </c>
      <c r="AE160" s="427">
        <v>1</v>
      </c>
      <c r="AF160" s="427">
        <v>0</v>
      </c>
      <c r="AG160" s="427"/>
      <c r="AH160" s="427"/>
      <c r="AI160" s="427"/>
      <c r="AJ160" s="427"/>
      <c r="AK160" s="427"/>
      <c r="AL160" s="427"/>
      <c r="AM160" s="427"/>
      <c r="AN160" s="427"/>
    </row>
    <row r="161" spans="1:40" s="225" customFormat="1" ht="51" hidden="1" customHeight="1" outlineLevel="7" x14ac:dyDescent="0.2">
      <c r="A161" s="221"/>
      <c r="B161" s="227"/>
      <c r="C161" s="248"/>
      <c r="D161" s="248"/>
      <c r="E161" s="254"/>
      <c r="F161" s="265"/>
      <c r="G161" s="270"/>
      <c r="H161" s="270"/>
      <c r="I161" s="411" t="s">
        <v>249</v>
      </c>
      <c r="J161" s="354" t="s">
        <v>259</v>
      </c>
      <c r="K161" s="435">
        <f>Supervisor!K161</f>
        <v>195</v>
      </c>
      <c r="L161" s="355">
        <f>Supervisor!L161</f>
        <v>195</v>
      </c>
      <c r="M161" s="356">
        <v>1</v>
      </c>
      <c r="N161" s="357">
        <f>Supervisor!M161</f>
        <v>0</v>
      </c>
      <c r="O161" s="350">
        <f>Supervisor!N161</f>
        <v>195</v>
      </c>
      <c r="P161" s="350">
        <f t="shared" si="12"/>
        <v>0</v>
      </c>
      <c r="Q161" s="351">
        <v>1.0314079839088677E-4</v>
      </c>
      <c r="R161" s="352">
        <f t="shared" si="16"/>
        <v>1</v>
      </c>
      <c r="T161" s="226">
        <f t="shared" si="9"/>
        <v>-195</v>
      </c>
      <c r="Y161" s="199"/>
      <c r="Z161" s="352">
        <v>1</v>
      </c>
      <c r="AA161" s="428">
        <v>1</v>
      </c>
      <c r="AB161" s="428">
        <v>1</v>
      </c>
      <c r="AC161" s="430">
        <v>1</v>
      </c>
      <c r="AD161" s="428">
        <f t="shared" si="13"/>
        <v>0</v>
      </c>
      <c r="AE161" s="427">
        <v>1</v>
      </c>
      <c r="AF161" s="427">
        <v>0</v>
      </c>
      <c r="AG161" s="427"/>
      <c r="AH161" s="427"/>
      <c r="AI161" s="427"/>
      <c r="AJ161" s="427"/>
      <c r="AK161" s="427"/>
      <c r="AL161" s="427"/>
      <c r="AM161" s="427"/>
      <c r="AN161" s="427"/>
    </row>
    <row r="162" spans="1:40" s="225" customFormat="1" ht="51" hidden="1" customHeight="1" outlineLevel="7" x14ac:dyDescent="0.2">
      <c r="A162" s="221"/>
      <c r="B162" s="227"/>
      <c r="C162" s="248"/>
      <c r="D162" s="248"/>
      <c r="E162" s="254"/>
      <c r="F162" s="265"/>
      <c r="G162" s="270"/>
      <c r="H162" s="270"/>
      <c r="I162" s="411" t="s">
        <v>250</v>
      </c>
      <c r="J162" s="354" t="s">
        <v>258</v>
      </c>
      <c r="K162" s="435">
        <f>Supervisor!K162</f>
        <v>56</v>
      </c>
      <c r="L162" s="355">
        <f>Supervisor!L162</f>
        <v>56</v>
      </c>
      <c r="M162" s="356">
        <v>1</v>
      </c>
      <c r="N162" s="357">
        <f>Supervisor!M162</f>
        <v>0</v>
      </c>
      <c r="O162" s="350">
        <f>Supervisor!N162</f>
        <v>56</v>
      </c>
      <c r="P162" s="350">
        <f t="shared" si="12"/>
        <v>0</v>
      </c>
      <c r="Q162" s="351">
        <v>3.2088248388275882E-4</v>
      </c>
      <c r="R162" s="352">
        <f t="shared" si="16"/>
        <v>1</v>
      </c>
      <c r="T162" s="226">
        <f t="shared" ref="T162:T225" si="17">S162-O162</f>
        <v>-56</v>
      </c>
      <c r="Y162" s="199"/>
      <c r="Z162" s="352">
        <v>1</v>
      </c>
      <c r="AA162" s="428">
        <v>1</v>
      </c>
      <c r="AB162" s="428">
        <v>1</v>
      </c>
      <c r="AC162" s="430">
        <v>1</v>
      </c>
      <c r="AD162" s="428">
        <f t="shared" si="13"/>
        <v>0</v>
      </c>
      <c r="AE162" s="427">
        <v>1</v>
      </c>
      <c r="AF162" s="427">
        <v>0</v>
      </c>
      <c r="AG162" s="427"/>
      <c r="AH162" s="427"/>
      <c r="AI162" s="427"/>
      <c r="AJ162" s="427"/>
      <c r="AK162" s="427"/>
      <c r="AL162" s="427"/>
      <c r="AM162" s="427"/>
      <c r="AN162" s="427"/>
    </row>
    <row r="163" spans="1:40" s="225" customFormat="1" ht="51" hidden="1" customHeight="1" outlineLevel="7" x14ac:dyDescent="0.2">
      <c r="A163" s="221"/>
      <c r="B163" s="227"/>
      <c r="C163" s="248"/>
      <c r="D163" s="248"/>
      <c r="E163" s="254"/>
      <c r="F163" s="265"/>
      <c r="G163" s="270"/>
      <c r="H163" s="270"/>
      <c r="I163" s="411" t="s">
        <v>48</v>
      </c>
      <c r="J163" s="354" t="s">
        <v>257</v>
      </c>
      <c r="K163" s="435">
        <f>Supervisor!K163</f>
        <v>100</v>
      </c>
      <c r="L163" s="355">
        <f>Supervisor!L163</f>
        <v>100</v>
      </c>
      <c r="M163" s="356">
        <v>1</v>
      </c>
      <c r="N163" s="357">
        <f>Supervisor!M163</f>
        <v>0</v>
      </c>
      <c r="O163" s="350">
        <f>Supervisor!N163</f>
        <v>100</v>
      </c>
      <c r="P163" s="350">
        <f t="shared" si="12"/>
        <v>0</v>
      </c>
      <c r="Q163" s="351">
        <v>2.2920177420197055E-5</v>
      </c>
      <c r="R163" s="352">
        <f t="shared" si="16"/>
        <v>1</v>
      </c>
      <c r="T163" s="226">
        <f t="shared" si="17"/>
        <v>-100</v>
      </c>
      <c r="Y163" s="199"/>
      <c r="Z163" s="352">
        <v>0.65</v>
      </c>
      <c r="AA163" s="428">
        <v>0.65</v>
      </c>
      <c r="AB163" s="428">
        <v>1</v>
      </c>
      <c r="AC163" s="430">
        <v>0.65</v>
      </c>
      <c r="AD163" s="428">
        <f t="shared" si="13"/>
        <v>0.35</v>
      </c>
      <c r="AE163" s="427">
        <v>1</v>
      </c>
      <c r="AF163" s="427">
        <v>0</v>
      </c>
      <c r="AG163" s="427"/>
      <c r="AH163" s="427"/>
      <c r="AI163" s="427"/>
      <c r="AJ163" s="427"/>
      <c r="AK163" s="427"/>
      <c r="AL163" s="427"/>
      <c r="AM163" s="427"/>
      <c r="AN163" s="427"/>
    </row>
    <row r="164" spans="1:40" s="225" customFormat="1" ht="51" hidden="1" customHeight="1" outlineLevel="7" x14ac:dyDescent="0.2">
      <c r="A164" s="221"/>
      <c r="B164" s="227"/>
      <c r="C164" s="248"/>
      <c r="D164" s="248"/>
      <c r="E164" s="254"/>
      <c r="F164" s="265"/>
      <c r="G164" s="270"/>
      <c r="H164" s="270"/>
      <c r="I164" s="411" t="s">
        <v>49</v>
      </c>
      <c r="J164" s="354" t="s">
        <v>259</v>
      </c>
      <c r="K164" s="435">
        <f>Supervisor!K164</f>
        <v>145</v>
      </c>
      <c r="L164" s="355">
        <f>Supervisor!L164</f>
        <v>145</v>
      </c>
      <c r="M164" s="356">
        <v>1</v>
      </c>
      <c r="N164" s="357">
        <f>Supervisor!M164</f>
        <v>0</v>
      </c>
      <c r="O164" s="350">
        <f>Supervisor!N164</f>
        <v>145</v>
      </c>
      <c r="P164" s="350">
        <f t="shared" si="12"/>
        <v>0</v>
      </c>
      <c r="Q164" s="351">
        <v>6.8760532260591178E-5</v>
      </c>
      <c r="R164" s="352">
        <f t="shared" si="16"/>
        <v>1</v>
      </c>
      <c r="T164" s="226">
        <f t="shared" si="17"/>
        <v>-145</v>
      </c>
      <c r="Y164" s="199"/>
      <c r="Z164" s="352">
        <v>0.6</v>
      </c>
      <c r="AA164" s="428">
        <v>0.6</v>
      </c>
      <c r="AB164" s="428">
        <v>1</v>
      </c>
      <c r="AC164" s="430">
        <v>0.6</v>
      </c>
      <c r="AD164" s="428">
        <f t="shared" si="13"/>
        <v>0.4</v>
      </c>
      <c r="AE164" s="427">
        <v>1</v>
      </c>
      <c r="AF164" s="427">
        <v>0</v>
      </c>
      <c r="AG164" s="427"/>
      <c r="AH164" s="427"/>
      <c r="AI164" s="427"/>
      <c r="AJ164" s="427"/>
      <c r="AK164" s="427"/>
      <c r="AL164" s="427"/>
      <c r="AM164" s="427"/>
      <c r="AN164" s="427"/>
    </row>
    <row r="165" spans="1:40" s="225" customFormat="1" ht="51" hidden="1" customHeight="1" outlineLevel="7" x14ac:dyDescent="0.2">
      <c r="A165" s="221"/>
      <c r="B165" s="227"/>
      <c r="C165" s="248"/>
      <c r="D165" s="248"/>
      <c r="E165" s="254"/>
      <c r="F165" s="265"/>
      <c r="G165" s="270"/>
      <c r="H165" s="270"/>
      <c r="I165" s="411" t="s">
        <v>50</v>
      </c>
      <c r="J165" s="354" t="s">
        <v>258</v>
      </c>
      <c r="K165" s="435">
        <f>Supervisor!K165</f>
        <v>166</v>
      </c>
      <c r="L165" s="355">
        <f>Supervisor!L165</f>
        <v>83</v>
      </c>
      <c r="M165" s="356">
        <v>0.5</v>
      </c>
      <c r="N165" s="357">
        <f>Supervisor!M165</f>
        <v>0</v>
      </c>
      <c r="O165" s="350">
        <f>Supervisor!N165</f>
        <v>83</v>
      </c>
      <c r="P165" s="350">
        <f t="shared" si="12"/>
        <v>83</v>
      </c>
      <c r="Q165" s="351">
        <v>2.292017742019706E-4</v>
      </c>
      <c r="R165" s="352">
        <f t="shared" si="16"/>
        <v>0.5</v>
      </c>
      <c r="T165" s="226">
        <f t="shared" si="17"/>
        <v>-83</v>
      </c>
      <c r="Y165" s="199"/>
      <c r="Z165" s="352">
        <v>0.5</v>
      </c>
      <c r="AA165" s="428">
        <v>0</v>
      </c>
      <c r="AB165" s="428">
        <v>1</v>
      </c>
      <c r="AC165" s="430">
        <v>0.5</v>
      </c>
      <c r="AD165" s="428">
        <f t="shared" si="13"/>
        <v>0.5</v>
      </c>
      <c r="AE165" s="427">
        <v>0.5</v>
      </c>
      <c r="AF165" s="427">
        <v>0</v>
      </c>
      <c r="AG165" s="427"/>
      <c r="AH165" s="427"/>
      <c r="AI165" s="427"/>
      <c r="AJ165" s="427"/>
      <c r="AK165" s="427"/>
      <c r="AL165" s="427"/>
      <c r="AM165" s="427"/>
      <c r="AN165" s="427"/>
    </row>
    <row r="166" spans="1:40" s="225" customFormat="1" ht="51" hidden="1" customHeight="1" outlineLevel="7" x14ac:dyDescent="0.2">
      <c r="A166" s="221"/>
      <c r="B166" s="227"/>
      <c r="C166" s="248"/>
      <c r="D166" s="248"/>
      <c r="E166" s="254"/>
      <c r="F166" s="265"/>
      <c r="G166" s="270"/>
      <c r="H166" s="270"/>
      <c r="I166" s="411" t="s">
        <v>51</v>
      </c>
      <c r="J166" s="354" t="s">
        <v>257</v>
      </c>
      <c r="K166" s="435">
        <f>Supervisor!K166</f>
        <v>100</v>
      </c>
      <c r="L166" s="355">
        <f>Supervisor!L166</f>
        <v>65</v>
      </c>
      <c r="M166" s="356">
        <v>0.65</v>
      </c>
      <c r="N166" s="357">
        <f>Supervisor!M166</f>
        <v>30</v>
      </c>
      <c r="O166" s="350">
        <f>Supervisor!N166</f>
        <v>95</v>
      </c>
      <c r="P166" s="350">
        <f t="shared" si="12"/>
        <v>5</v>
      </c>
      <c r="Q166" s="351">
        <v>1.146008871009853E-4</v>
      </c>
      <c r="R166" s="352">
        <f t="shared" si="16"/>
        <v>0.95</v>
      </c>
      <c r="S166" s="225">
        <v>20</v>
      </c>
      <c r="T166" s="226">
        <f t="shared" si="17"/>
        <v>-75</v>
      </c>
      <c r="Y166" s="199"/>
      <c r="Z166" s="352">
        <v>0.6</v>
      </c>
      <c r="AA166" s="428">
        <v>0.51</v>
      </c>
      <c r="AB166" s="428">
        <v>1</v>
      </c>
      <c r="AC166" s="430">
        <v>0.6</v>
      </c>
      <c r="AD166" s="428">
        <f t="shared" si="13"/>
        <v>0.4</v>
      </c>
      <c r="AE166" s="427">
        <v>0.65</v>
      </c>
      <c r="AF166" s="427">
        <v>0</v>
      </c>
      <c r="AG166" s="427"/>
      <c r="AH166" s="427"/>
      <c r="AI166" s="427"/>
      <c r="AJ166" s="427"/>
      <c r="AK166" s="427"/>
      <c r="AL166" s="427"/>
      <c r="AM166" s="427"/>
      <c r="AN166" s="427"/>
    </row>
    <row r="167" spans="1:40" s="225" customFormat="1" ht="51" hidden="1" customHeight="1" outlineLevel="5" x14ac:dyDescent="0.2">
      <c r="A167" s="221"/>
      <c r="B167" s="227"/>
      <c r="C167" s="248"/>
      <c r="D167" s="248"/>
      <c r="E167" s="254"/>
      <c r="F167" s="265"/>
      <c r="G167" s="270"/>
      <c r="H167" s="270"/>
      <c r="I167" s="410" t="s">
        <v>244</v>
      </c>
      <c r="J167" s="365"/>
      <c r="K167" s="437">
        <f>Supervisor!K167</f>
        <v>0</v>
      </c>
      <c r="L167" s="366">
        <f>Supervisor!L167</f>
        <v>0</v>
      </c>
      <c r="M167" s="367">
        <v>0.10299999999999999</v>
      </c>
      <c r="N167" s="365">
        <f>Supervisor!M167</f>
        <v>0</v>
      </c>
      <c r="O167" s="368">
        <f>Supervisor!N167</f>
        <v>0</v>
      </c>
      <c r="P167" s="368">
        <f t="shared" si="12"/>
        <v>0</v>
      </c>
      <c r="Q167" s="369">
        <v>2.2920177420197056E-3</v>
      </c>
      <c r="R167" s="370">
        <f>SUMPRODUCT(R168:R180,Q168:Q180)/Q167</f>
        <v>0.106</v>
      </c>
      <c r="T167" s="226">
        <f t="shared" si="17"/>
        <v>0</v>
      </c>
      <c r="Y167" s="199"/>
      <c r="Z167" s="370">
        <v>3.5000000000000003E-2</v>
      </c>
      <c r="AA167" s="428">
        <v>0</v>
      </c>
      <c r="AB167" s="428">
        <v>6.4176470588235293E-2</v>
      </c>
      <c r="AC167" s="430">
        <v>6.4176470588235293E-2</v>
      </c>
      <c r="AD167" s="428">
        <f t="shared" si="13"/>
        <v>0</v>
      </c>
      <c r="AE167" s="427">
        <v>0.10299999999999999</v>
      </c>
      <c r="AF167" s="427">
        <v>0</v>
      </c>
      <c r="AG167" s="427"/>
      <c r="AH167" s="427"/>
      <c r="AI167" s="427"/>
      <c r="AJ167" s="427"/>
      <c r="AK167" s="427"/>
      <c r="AL167" s="427"/>
      <c r="AM167" s="427"/>
      <c r="AN167" s="427"/>
    </row>
    <row r="168" spans="1:40" s="225" customFormat="1" ht="51" hidden="1" customHeight="1" outlineLevel="7" x14ac:dyDescent="0.2">
      <c r="A168" s="221"/>
      <c r="B168" s="227"/>
      <c r="C168" s="248"/>
      <c r="D168" s="248"/>
      <c r="E168" s="254"/>
      <c r="F168" s="265"/>
      <c r="G168" s="270"/>
      <c r="H168" s="270"/>
      <c r="I168" s="411" t="s">
        <v>38</v>
      </c>
      <c r="J168" s="354" t="s">
        <v>258</v>
      </c>
      <c r="K168" s="435">
        <f>Supervisor!K168</f>
        <v>850</v>
      </c>
      <c r="L168" s="355">
        <f>Supervisor!L168</f>
        <v>850</v>
      </c>
      <c r="M168" s="356">
        <v>1</v>
      </c>
      <c r="N168" s="357">
        <f>Supervisor!M168</f>
        <v>0</v>
      </c>
      <c r="O168" s="350">
        <f>Supervisor!N168</f>
        <v>850</v>
      </c>
      <c r="P168" s="350">
        <f t="shared" si="12"/>
        <v>0</v>
      </c>
      <c r="Q168" s="351">
        <v>1.8336141936157644E-4</v>
      </c>
      <c r="R168" s="352">
        <f>O168/K168</f>
        <v>1</v>
      </c>
      <c r="T168" s="226">
        <f t="shared" si="17"/>
        <v>-850</v>
      </c>
      <c r="Y168" s="199"/>
      <c r="Z168" s="352">
        <v>0.4</v>
      </c>
      <c r="AA168" s="428">
        <v>0</v>
      </c>
      <c r="AB168" s="428">
        <v>0.76470588235294112</v>
      </c>
      <c r="AC168" s="430">
        <v>0.4</v>
      </c>
      <c r="AD168" s="428">
        <f t="shared" si="13"/>
        <v>0.3647058823529411</v>
      </c>
      <c r="AE168" s="427">
        <v>1</v>
      </c>
      <c r="AF168" s="427">
        <v>0</v>
      </c>
      <c r="AG168" s="427"/>
      <c r="AH168" s="427"/>
      <c r="AI168" s="427"/>
      <c r="AJ168" s="427"/>
      <c r="AK168" s="427"/>
      <c r="AL168" s="427"/>
      <c r="AM168" s="427"/>
      <c r="AN168" s="427"/>
    </row>
    <row r="169" spans="1:40" s="225" customFormat="1" ht="51" hidden="1" customHeight="1" outlineLevel="7" x14ac:dyDescent="0.2">
      <c r="A169" s="221"/>
      <c r="B169" s="227"/>
      <c r="C169" s="248"/>
      <c r="D169" s="248"/>
      <c r="E169" s="254"/>
      <c r="F169" s="265"/>
      <c r="G169" s="270"/>
      <c r="H169" s="270"/>
      <c r="I169" s="411" t="s">
        <v>39</v>
      </c>
      <c r="J169" s="354" t="s">
        <v>259</v>
      </c>
      <c r="K169" s="435">
        <f>Supervisor!K169</f>
        <v>55</v>
      </c>
      <c r="L169" s="355">
        <f>Supervisor!L169</f>
        <v>55</v>
      </c>
      <c r="M169" s="356">
        <v>1</v>
      </c>
      <c r="N169" s="357">
        <f>Supervisor!M169</f>
        <v>0</v>
      </c>
      <c r="O169" s="350">
        <f>Supervisor!N169</f>
        <v>55</v>
      </c>
      <c r="P169" s="350">
        <f t="shared" si="12"/>
        <v>0</v>
      </c>
      <c r="Q169" s="351">
        <v>4.584035484039411E-5</v>
      </c>
      <c r="R169" s="352">
        <f>O169/K169</f>
        <v>1</v>
      </c>
      <c r="T169" s="226">
        <f t="shared" si="17"/>
        <v>-55</v>
      </c>
      <c r="Y169" s="199"/>
      <c r="Z169" s="352">
        <v>0</v>
      </c>
      <c r="AA169" s="428">
        <v>0</v>
      </c>
      <c r="AB169" s="428">
        <v>0</v>
      </c>
      <c r="AC169" s="430">
        <v>0</v>
      </c>
      <c r="AD169" s="428">
        <f t="shared" si="13"/>
        <v>0</v>
      </c>
      <c r="AE169" s="427">
        <v>1</v>
      </c>
      <c r="AF169" s="427">
        <v>0</v>
      </c>
      <c r="AG169" s="427"/>
      <c r="AH169" s="427"/>
      <c r="AI169" s="427"/>
      <c r="AJ169" s="427"/>
      <c r="AK169" s="427"/>
      <c r="AL169" s="427"/>
      <c r="AM169" s="427"/>
      <c r="AN169" s="427"/>
    </row>
    <row r="170" spans="1:40" s="225" customFormat="1" ht="51" hidden="1" customHeight="1" outlineLevel="7" x14ac:dyDescent="0.2">
      <c r="A170" s="221"/>
      <c r="B170" s="227"/>
      <c r="C170" s="248"/>
      <c r="D170" s="248"/>
      <c r="E170" s="254"/>
      <c r="F170" s="265"/>
      <c r="G170" s="270"/>
      <c r="H170" s="270"/>
      <c r="I170" s="411" t="s">
        <v>40</v>
      </c>
      <c r="J170" s="354" t="s">
        <v>258</v>
      </c>
      <c r="K170" s="435">
        <f>Supervisor!K170</f>
        <v>3.4</v>
      </c>
      <c r="L170" s="355">
        <f>Supervisor!L170</f>
        <v>0</v>
      </c>
      <c r="M170" s="356">
        <v>0</v>
      </c>
      <c r="N170" s="357">
        <f>Supervisor!M170</f>
        <v>0</v>
      </c>
      <c r="O170" s="350">
        <f>Supervisor!N170</f>
        <v>0</v>
      </c>
      <c r="P170" s="350">
        <f t="shared" si="12"/>
        <v>3.4</v>
      </c>
      <c r="Q170" s="351">
        <v>2.2920177420197055E-5</v>
      </c>
      <c r="R170" s="352">
        <v>0</v>
      </c>
      <c r="T170" s="226">
        <f t="shared" si="17"/>
        <v>0</v>
      </c>
      <c r="Y170" s="199"/>
      <c r="Z170" s="352">
        <v>0</v>
      </c>
      <c r="AA170" s="428">
        <v>0</v>
      </c>
      <c r="AB170" s="428">
        <v>0</v>
      </c>
      <c r="AC170" s="430">
        <v>0</v>
      </c>
      <c r="AD170" s="428">
        <f t="shared" si="13"/>
        <v>0</v>
      </c>
      <c r="AE170" s="427">
        <v>0</v>
      </c>
      <c r="AF170" s="427">
        <v>0</v>
      </c>
      <c r="AG170" s="427"/>
      <c r="AH170" s="427"/>
      <c r="AI170" s="427"/>
      <c r="AJ170" s="427"/>
      <c r="AK170" s="427"/>
      <c r="AL170" s="427"/>
      <c r="AM170" s="427"/>
      <c r="AN170" s="427"/>
    </row>
    <row r="171" spans="1:40" s="225" customFormat="1" ht="51" hidden="1" customHeight="1" outlineLevel="7" x14ac:dyDescent="0.2">
      <c r="A171" s="221"/>
      <c r="B171" s="227"/>
      <c r="C171" s="248"/>
      <c r="D171" s="248"/>
      <c r="E171" s="254"/>
      <c r="F171" s="265"/>
      <c r="G171" s="270"/>
      <c r="H171" s="270"/>
      <c r="I171" s="411" t="s">
        <v>41</v>
      </c>
      <c r="J171" s="354" t="s">
        <v>256</v>
      </c>
      <c r="K171" s="435">
        <f>Supervisor!K171</f>
        <v>8400</v>
      </c>
      <c r="L171" s="355">
        <f>Supervisor!L171</f>
        <v>0</v>
      </c>
      <c r="M171" s="356">
        <v>0</v>
      </c>
      <c r="N171" s="357">
        <f>Supervisor!M171</f>
        <v>0</v>
      </c>
      <c r="O171" s="350">
        <f>Supervisor!N171</f>
        <v>0</v>
      </c>
      <c r="P171" s="350">
        <f t="shared" si="12"/>
        <v>8400</v>
      </c>
      <c r="Q171" s="351">
        <v>3.2088248388275888E-4</v>
      </c>
      <c r="R171" s="352">
        <f>O171/K171</f>
        <v>0</v>
      </c>
      <c r="T171" s="226">
        <f t="shared" si="17"/>
        <v>0</v>
      </c>
      <c r="Y171" s="199"/>
      <c r="Z171" s="352">
        <v>0</v>
      </c>
      <c r="AA171" s="428">
        <v>0</v>
      </c>
      <c r="AB171" s="428">
        <v>0</v>
      </c>
      <c r="AC171" s="430">
        <v>0</v>
      </c>
      <c r="AD171" s="428">
        <f t="shared" si="13"/>
        <v>0</v>
      </c>
      <c r="AE171" s="427">
        <v>0</v>
      </c>
      <c r="AF171" s="427">
        <v>0</v>
      </c>
      <c r="AG171" s="427"/>
      <c r="AH171" s="427"/>
      <c r="AI171" s="427"/>
      <c r="AJ171" s="427"/>
      <c r="AK171" s="427"/>
      <c r="AL171" s="427"/>
      <c r="AM171" s="427"/>
      <c r="AN171" s="427"/>
    </row>
    <row r="172" spans="1:40" s="225" customFormat="1" ht="51" hidden="1" customHeight="1" outlineLevel="7" x14ac:dyDescent="0.2">
      <c r="A172" s="221"/>
      <c r="B172" s="227"/>
      <c r="C172" s="248"/>
      <c r="D172" s="248"/>
      <c r="E172" s="254"/>
      <c r="F172" s="265"/>
      <c r="G172" s="270"/>
      <c r="H172" s="270"/>
      <c r="I172" s="411" t="s">
        <v>42</v>
      </c>
      <c r="J172" s="354" t="s">
        <v>259</v>
      </c>
      <c r="K172" s="435">
        <f>Supervisor!K172</f>
        <v>50</v>
      </c>
      <c r="L172" s="355">
        <f>Supervisor!L172</f>
        <v>0</v>
      </c>
      <c r="M172" s="356">
        <v>0</v>
      </c>
      <c r="N172" s="357">
        <f>Supervisor!M172</f>
        <v>0</v>
      </c>
      <c r="O172" s="350">
        <f>Supervisor!N172</f>
        <v>0</v>
      </c>
      <c r="P172" s="350">
        <f t="shared" si="12"/>
        <v>50</v>
      </c>
      <c r="Q172" s="351">
        <v>2.4066186291206909E-4</v>
      </c>
      <c r="R172" s="352">
        <f>O172/K172</f>
        <v>0</v>
      </c>
      <c r="T172" s="226">
        <f t="shared" si="17"/>
        <v>0</v>
      </c>
      <c r="Y172" s="199"/>
      <c r="Z172" s="352">
        <v>0</v>
      </c>
      <c r="AA172" s="428">
        <v>0</v>
      </c>
      <c r="AB172" s="428">
        <v>0</v>
      </c>
      <c r="AC172" s="430">
        <v>0</v>
      </c>
      <c r="AD172" s="428">
        <f t="shared" si="13"/>
        <v>0</v>
      </c>
      <c r="AE172" s="427">
        <v>0</v>
      </c>
      <c r="AF172" s="427">
        <v>0</v>
      </c>
      <c r="AG172" s="427"/>
      <c r="AH172" s="427"/>
      <c r="AI172" s="427"/>
      <c r="AJ172" s="427"/>
      <c r="AK172" s="427"/>
      <c r="AL172" s="427"/>
      <c r="AM172" s="427"/>
      <c r="AN172" s="427"/>
    </row>
    <row r="173" spans="1:40" s="225" customFormat="1" ht="51" hidden="1" customHeight="1" outlineLevel="7" x14ac:dyDescent="0.2">
      <c r="A173" s="221"/>
      <c r="B173" s="227"/>
      <c r="C173" s="248"/>
      <c r="D173" s="248"/>
      <c r="E173" s="254"/>
      <c r="F173" s="265"/>
      <c r="G173" s="270"/>
      <c r="H173" s="270"/>
      <c r="I173" s="411" t="s">
        <v>43</v>
      </c>
      <c r="J173" s="354" t="s">
        <v>258</v>
      </c>
      <c r="K173" s="435">
        <f>Supervisor!K173</f>
        <v>73</v>
      </c>
      <c r="L173" s="355">
        <f>Supervisor!L173</f>
        <v>0</v>
      </c>
      <c r="M173" s="356">
        <v>0</v>
      </c>
      <c r="N173" s="357">
        <f>Supervisor!M173</f>
        <v>0</v>
      </c>
      <c r="O173" s="350">
        <f>Supervisor!N173</f>
        <v>0</v>
      </c>
      <c r="P173" s="350">
        <f t="shared" si="12"/>
        <v>73</v>
      </c>
      <c r="Q173" s="351">
        <v>4.8132372582413818E-4</v>
      </c>
      <c r="R173" s="352">
        <f t="shared" ref="R173:R179" si="18">O173/K173</f>
        <v>0</v>
      </c>
      <c r="T173" s="226">
        <f t="shared" si="17"/>
        <v>0</v>
      </c>
      <c r="Y173" s="199"/>
      <c r="Z173" s="352">
        <v>0</v>
      </c>
      <c r="AA173" s="428">
        <v>0</v>
      </c>
      <c r="AB173" s="428">
        <v>0</v>
      </c>
      <c r="AC173" s="430">
        <v>0</v>
      </c>
      <c r="AD173" s="428">
        <f t="shared" si="13"/>
        <v>0</v>
      </c>
      <c r="AE173" s="427">
        <v>0</v>
      </c>
      <c r="AF173" s="427">
        <v>0</v>
      </c>
      <c r="AG173" s="427"/>
      <c r="AH173" s="427"/>
      <c r="AI173" s="427"/>
      <c r="AJ173" s="427"/>
      <c r="AK173" s="427"/>
      <c r="AL173" s="427"/>
      <c r="AM173" s="427"/>
      <c r="AN173" s="427"/>
    </row>
    <row r="174" spans="1:40" s="225" customFormat="1" ht="51" hidden="1" customHeight="1" outlineLevel="7" x14ac:dyDescent="0.2">
      <c r="A174" s="221"/>
      <c r="B174" s="227"/>
      <c r="C174" s="248"/>
      <c r="D174" s="248"/>
      <c r="E174" s="254"/>
      <c r="F174" s="265"/>
      <c r="G174" s="270"/>
      <c r="H174" s="270"/>
      <c r="I174" s="411" t="s">
        <v>248</v>
      </c>
      <c r="J174" s="354" t="s">
        <v>256</v>
      </c>
      <c r="K174" s="435">
        <f>Supervisor!K174</f>
        <v>2800</v>
      </c>
      <c r="L174" s="355">
        <f>Supervisor!L174</f>
        <v>0</v>
      </c>
      <c r="M174" s="356">
        <v>0</v>
      </c>
      <c r="N174" s="357">
        <f>Supervisor!M174</f>
        <v>0</v>
      </c>
      <c r="O174" s="350">
        <f>Supervisor!N174</f>
        <v>0</v>
      </c>
      <c r="P174" s="350">
        <f t="shared" si="12"/>
        <v>2800</v>
      </c>
      <c r="Q174" s="351">
        <v>1.3752106452118236E-4</v>
      </c>
      <c r="R174" s="352">
        <f>O174/K174</f>
        <v>0</v>
      </c>
      <c r="T174" s="226">
        <f t="shared" si="17"/>
        <v>0</v>
      </c>
      <c r="Y174" s="199"/>
      <c r="Z174" s="352">
        <v>0</v>
      </c>
      <c r="AA174" s="428">
        <v>0</v>
      </c>
      <c r="AB174" s="428">
        <v>0</v>
      </c>
      <c r="AC174" s="430">
        <v>0</v>
      </c>
      <c r="AD174" s="428">
        <f t="shared" si="13"/>
        <v>0</v>
      </c>
      <c r="AE174" s="427">
        <v>0</v>
      </c>
      <c r="AF174" s="427">
        <v>0</v>
      </c>
      <c r="AG174" s="427"/>
      <c r="AH174" s="427"/>
      <c r="AI174" s="427"/>
      <c r="AJ174" s="427"/>
      <c r="AK174" s="427"/>
      <c r="AL174" s="427"/>
      <c r="AM174" s="427"/>
      <c r="AN174" s="427"/>
    </row>
    <row r="175" spans="1:40" s="225" customFormat="1" ht="51" hidden="1" customHeight="1" outlineLevel="7" x14ac:dyDescent="0.2">
      <c r="A175" s="221"/>
      <c r="B175" s="227"/>
      <c r="C175" s="248"/>
      <c r="D175" s="248"/>
      <c r="E175" s="254"/>
      <c r="F175" s="265"/>
      <c r="G175" s="270"/>
      <c r="H175" s="270"/>
      <c r="I175" s="411" t="s">
        <v>249</v>
      </c>
      <c r="J175" s="354" t="s">
        <v>259</v>
      </c>
      <c r="K175" s="435">
        <f>Supervisor!K175</f>
        <v>159</v>
      </c>
      <c r="L175" s="355">
        <f>Supervisor!L175</f>
        <v>0</v>
      </c>
      <c r="M175" s="356">
        <v>0</v>
      </c>
      <c r="N175" s="357">
        <f>Supervisor!M175</f>
        <v>0</v>
      </c>
      <c r="O175" s="350">
        <f>Supervisor!N175</f>
        <v>0</v>
      </c>
      <c r="P175" s="350">
        <f t="shared" si="12"/>
        <v>159</v>
      </c>
      <c r="Q175" s="351">
        <v>1.0314079839088677E-4</v>
      </c>
      <c r="R175" s="352">
        <f t="shared" si="18"/>
        <v>0</v>
      </c>
      <c r="T175" s="226">
        <f t="shared" si="17"/>
        <v>0</v>
      </c>
      <c r="Y175" s="199"/>
      <c r="Z175" s="352">
        <v>0</v>
      </c>
      <c r="AA175" s="428">
        <v>0</v>
      </c>
      <c r="AB175" s="428">
        <v>0</v>
      </c>
      <c r="AC175" s="430">
        <v>0</v>
      </c>
      <c r="AD175" s="428">
        <f t="shared" si="13"/>
        <v>0</v>
      </c>
      <c r="AE175" s="427">
        <v>0</v>
      </c>
      <c r="AF175" s="427">
        <v>0</v>
      </c>
      <c r="AG175" s="427"/>
      <c r="AH175" s="427"/>
      <c r="AI175" s="427"/>
      <c r="AJ175" s="427"/>
      <c r="AK175" s="427"/>
      <c r="AL175" s="427"/>
      <c r="AM175" s="427"/>
      <c r="AN175" s="427"/>
    </row>
    <row r="176" spans="1:40" s="225" customFormat="1" ht="51" hidden="1" customHeight="1" outlineLevel="7" x14ac:dyDescent="0.2">
      <c r="A176" s="221"/>
      <c r="B176" s="227"/>
      <c r="C176" s="248"/>
      <c r="D176" s="248"/>
      <c r="E176" s="254"/>
      <c r="F176" s="265"/>
      <c r="G176" s="270"/>
      <c r="H176" s="270"/>
      <c r="I176" s="411" t="s">
        <v>250</v>
      </c>
      <c r="J176" s="354" t="s">
        <v>258</v>
      </c>
      <c r="K176" s="435">
        <f>Supervisor!K176</f>
        <v>76</v>
      </c>
      <c r="L176" s="355">
        <f>Supervisor!L176</f>
        <v>0</v>
      </c>
      <c r="M176" s="356">
        <v>0</v>
      </c>
      <c r="N176" s="357">
        <f>Supervisor!M176</f>
        <v>0</v>
      </c>
      <c r="O176" s="350">
        <f>Supervisor!N176</f>
        <v>0</v>
      </c>
      <c r="P176" s="350">
        <f t="shared" si="12"/>
        <v>76</v>
      </c>
      <c r="Q176" s="351">
        <v>3.2088248388275882E-4</v>
      </c>
      <c r="R176" s="352">
        <f>O176/K176</f>
        <v>0</v>
      </c>
      <c r="T176" s="226">
        <f t="shared" si="17"/>
        <v>0</v>
      </c>
      <c r="Y176" s="199"/>
      <c r="Z176" s="352">
        <v>0</v>
      </c>
      <c r="AA176" s="428">
        <v>0</v>
      </c>
      <c r="AB176" s="428">
        <v>0</v>
      </c>
      <c r="AC176" s="430">
        <v>0</v>
      </c>
      <c r="AD176" s="428">
        <f t="shared" si="13"/>
        <v>0</v>
      </c>
      <c r="AE176" s="427">
        <v>0</v>
      </c>
      <c r="AF176" s="427">
        <v>0</v>
      </c>
      <c r="AG176" s="427"/>
      <c r="AH176" s="427"/>
      <c r="AI176" s="427"/>
      <c r="AJ176" s="427"/>
      <c r="AK176" s="427"/>
      <c r="AL176" s="427"/>
      <c r="AM176" s="427"/>
      <c r="AN176" s="427"/>
    </row>
    <row r="177" spans="1:40" s="225" customFormat="1" ht="51" hidden="1" customHeight="1" outlineLevel="7" x14ac:dyDescent="0.2">
      <c r="A177" s="221"/>
      <c r="B177" s="227"/>
      <c r="C177" s="248"/>
      <c r="D177" s="248"/>
      <c r="E177" s="254"/>
      <c r="F177" s="265"/>
      <c r="G177" s="270"/>
      <c r="H177" s="270"/>
      <c r="I177" s="411" t="s">
        <v>48</v>
      </c>
      <c r="J177" s="354" t="s">
        <v>257</v>
      </c>
      <c r="K177" s="435">
        <f>Supervisor!K177</f>
        <v>100</v>
      </c>
      <c r="L177" s="355">
        <f>Supervisor!L177</f>
        <v>0</v>
      </c>
      <c r="M177" s="356">
        <v>0</v>
      </c>
      <c r="N177" s="357">
        <f>Supervisor!M177</f>
        <v>0</v>
      </c>
      <c r="O177" s="350">
        <f>Supervisor!N177</f>
        <v>0</v>
      </c>
      <c r="P177" s="350">
        <f t="shared" si="12"/>
        <v>100</v>
      </c>
      <c r="Q177" s="351">
        <v>2.2920177420197055E-5</v>
      </c>
      <c r="R177" s="352">
        <f t="shared" si="18"/>
        <v>0</v>
      </c>
      <c r="T177" s="226">
        <f t="shared" si="17"/>
        <v>0</v>
      </c>
      <c r="Y177" s="199"/>
      <c r="Z177" s="352">
        <v>0</v>
      </c>
      <c r="AA177" s="428">
        <v>0</v>
      </c>
      <c r="AB177" s="428">
        <v>0</v>
      </c>
      <c r="AC177" s="430">
        <v>0</v>
      </c>
      <c r="AD177" s="428">
        <f t="shared" si="13"/>
        <v>0</v>
      </c>
      <c r="AE177" s="427">
        <v>0</v>
      </c>
      <c r="AF177" s="427">
        <v>0</v>
      </c>
      <c r="AG177" s="427"/>
      <c r="AH177" s="427"/>
      <c r="AI177" s="427"/>
      <c r="AJ177" s="427"/>
      <c r="AK177" s="427"/>
      <c r="AL177" s="427"/>
      <c r="AM177" s="427"/>
      <c r="AN177" s="427"/>
    </row>
    <row r="178" spans="1:40" s="225" customFormat="1" ht="51" hidden="1" customHeight="1" outlineLevel="7" x14ac:dyDescent="0.2">
      <c r="A178" s="221"/>
      <c r="B178" s="227"/>
      <c r="C178" s="248"/>
      <c r="D178" s="248"/>
      <c r="E178" s="254"/>
      <c r="F178" s="265"/>
      <c r="G178" s="270"/>
      <c r="H178" s="270"/>
      <c r="I178" s="411" t="s">
        <v>49</v>
      </c>
      <c r="J178" s="354" t="s">
        <v>259</v>
      </c>
      <c r="K178" s="435">
        <f>Supervisor!K178</f>
        <v>251</v>
      </c>
      <c r="L178" s="355">
        <f>Supervisor!L178</f>
        <v>0</v>
      </c>
      <c r="M178" s="356">
        <v>0</v>
      </c>
      <c r="N178" s="357">
        <f>Supervisor!M178</f>
        <v>0</v>
      </c>
      <c r="O178" s="350">
        <f>Supervisor!N178</f>
        <v>0</v>
      </c>
      <c r="P178" s="350">
        <f t="shared" si="12"/>
        <v>251</v>
      </c>
      <c r="Q178" s="351">
        <v>6.8760532260591178E-5</v>
      </c>
      <c r="R178" s="352">
        <f>O178/K178</f>
        <v>0</v>
      </c>
      <c r="T178" s="226">
        <f t="shared" si="17"/>
        <v>0</v>
      </c>
      <c r="Y178" s="199"/>
      <c r="Z178" s="352">
        <v>0</v>
      </c>
      <c r="AA178" s="428">
        <v>0</v>
      </c>
      <c r="AB178" s="428">
        <v>0</v>
      </c>
      <c r="AC178" s="430">
        <v>0</v>
      </c>
      <c r="AD178" s="428">
        <f t="shared" si="13"/>
        <v>0</v>
      </c>
      <c r="AE178" s="427">
        <v>0</v>
      </c>
      <c r="AF178" s="427">
        <v>0</v>
      </c>
      <c r="AG178" s="427"/>
      <c r="AH178" s="427"/>
      <c r="AI178" s="427"/>
      <c r="AJ178" s="427"/>
      <c r="AK178" s="427"/>
      <c r="AL178" s="427"/>
      <c r="AM178" s="427"/>
      <c r="AN178" s="427"/>
    </row>
    <row r="179" spans="1:40" s="225" customFormat="1" ht="51" hidden="1" customHeight="1" outlineLevel="7" x14ac:dyDescent="0.2">
      <c r="A179" s="221"/>
      <c r="B179" s="227"/>
      <c r="C179" s="248"/>
      <c r="D179" s="248"/>
      <c r="E179" s="254"/>
      <c r="F179" s="265"/>
      <c r="G179" s="270"/>
      <c r="H179" s="270"/>
      <c r="I179" s="411" t="s">
        <v>50</v>
      </c>
      <c r="J179" s="354" t="s">
        <v>258</v>
      </c>
      <c r="K179" s="435">
        <f>Supervisor!K179</f>
        <v>1500</v>
      </c>
      <c r="L179" s="355">
        <f>Supervisor!L179</f>
        <v>0</v>
      </c>
      <c r="M179" s="356">
        <v>0</v>
      </c>
      <c r="N179" s="357">
        <f>Supervisor!M179</f>
        <v>0</v>
      </c>
      <c r="O179" s="350">
        <f>Supervisor!N179</f>
        <v>0</v>
      </c>
      <c r="P179" s="350">
        <f t="shared" si="12"/>
        <v>1500</v>
      </c>
      <c r="Q179" s="351">
        <v>2.292017742019706E-4</v>
      </c>
      <c r="R179" s="352">
        <f t="shared" si="18"/>
        <v>0</v>
      </c>
      <c r="T179" s="226">
        <f t="shared" si="17"/>
        <v>0</v>
      </c>
      <c r="Y179" s="199"/>
      <c r="Z179" s="352">
        <v>0</v>
      </c>
      <c r="AA179" s="428">
        <v>0</v>
      </c>
      <c r="AB179" s="428">
        <v>0</v>
      </c>
      <c r="AC179" s="430">
        <v>0</v>
      </c>
      <c r="AD179" s="428">
        <f t="shared" si="13"/>
        <v>0</v>
      </c>
      <c r="AE179" s="427">
        <v>0</v>
      </c>
      <c r="AF179" s="427">
        <v>0</v>
      </c>
      <c r="AG179" s="427"/>
      <c r="AH179" s="427"/>
      <c r="AI179" s="427"/>
      <c r="AJ179" s="427"/>
      <c r="AK179" s="427"/>
      <c r="AL179" s="427"/>
      <c r="AM179" s="427"/>
      <c r="AN179" s="427"/>
    </row>
    <row r="180" spans="1:40" s="225" customFormat="1" ht="51" hidden="1" customHeight="1" outlineLevel="7" x14ac:dyDescent="0.2">
      <c r="A180" s="221"/>
      <c r="B180" s="227"/>
      <c r="C180" s="248"/>
      <c r="D180" s="248"/>
      <c r="E180" s="254"/>
      <c r="F180" s="265"/>
      <c r="G180" s="270"/>
      <c r="H180" s="270"/>
      <c r="I180" s="411" t="s">
        <v>51</v>
      </c>
      <c r="J180" s="354" t="s">
        <v>257</v>
      </c>
      <c r="K180" s="435">
        <f>Supervisor!K180</f>
        <v>100</v>
      </c>
      <c r="L180" s="355">
        <f>Supervisor!L180</f>
        <v>6</v>
      </c>
      <c r="M180" s="356">
        <v>0.06</v>
      </c>
      <c r="N180" s="357">
        <f>Supervisor!M180</f>
        <v>6</v>
      </c>
      <c r="O180" s="350">
        <f>Supervisor!N180</f>
        <v>12</v>
      </c>
      <c r="P180" s="350">
        <f t="shared" si="12"/>
        <v>88</v>
      </c>
      <c r="Q180" s="351">
        <v>1.146008871009853E-4</v>
      </c>
      <c r="R180" s="352">
        <f>O180/K180</f>
        <v>0.12</v>
      </c>
      <c r="T180" s="226">
        <f t="shared" si="17"/>
        <v>-12</v>
      </c>
      <c r="Y180" s="199"/>
      <c r="Z180" s="352">
        <v>0.06</v>
      </c>
      <c r="AA180" s="428">
        <v>0</v>
      </c>
      <c r="AB180" s="428">
        <v>0.06</v>
      </c>
      <c r="AC180" s="430">
        <v>0.06</v>
      </c>
      <c r="AD180" s="428">
        <f t="shared" si="13"/>
        <v>0</v>
      </c>
      <c r="AE180" s="427">
        <v>0.06</v>
      </c>
      <c r="AF180" s="427">
        <v>0</v>
      </c>
      <c r="AG180" s="427"/>
      <c r="AH180" s="427"/>
      <c r="AI180" s="427"/>
      <c r="AJ180" s="427"/>
      <c r="AK180" s="427"/>
      <c r="AL180" s="427"/>
      <c r="AM180" s="427"/>
      <c r="AN180" s="427"/>
    </row>
    <row r="181" spans="1:40" s="225" customFormat="1" ht="51" hidden="1" customHeight="1" outlineLevel="5" x14ac:dyDescent="0.2">
      <c r="A181" s="221"/>
      <c r="B181" s="227"/>
      <c r="C181" s="248"/>
      <c r="D181" s="248"/>
      <c r="E181" s="254"/>
      <c r="F181" s="265"/>
      <c r="G181" s="270"/>
      <c r="H181" s="270"/>
      <c r="I181" s="410" t="s">
        <v>245</v>
      </c>
      <c r="J181" s="365"/>
      <c r="K181" s="437">
        <f>Supervisor!K181</f>
        <v>0</v>
      </c>
      <c r="L181" s="366">
        <f>Supervisor!L181</f>
        <v>0</v>
      </c>
      <c r="M181" s="367">
        <v>0.98249999999999993</v>
      </c>
      <c r="N181" s="365">
        <f>Supervisor!M181</f>
        <v>0</v>
      </c>
      <c r="O181" s="368">
        <f>Supervisor!N181</f>
        <v>0</v>
      </c>
      <c r="P181" s="368">
        <f t="shared" si="12"/>
        <v>0</v>
      </c>
      <c r="Q181" s="369">
        <v>3.4380266130295584E-3</v>
      </c>
      <c r="R181" s="370">
        <f>SUMPRODUCT(R182:R194,Q182:Q194)/Q181</f>
        <v>1</v>
      </c>
      <c r="T181" s="226">
        <f t="shared" si="17"/>
        <v>0</v>
      </c>
      <c r="Y181" s="199"/>
      <c r="Z181" s="370">
        <v>0.97800000000000009</v>
      </c>
      <c r="AA181" s="428">
        <v>0.87800000000000011</v>
      </c>
      <c r="AB181" s="428">
        <v>0</v>
      </c>
      <c r="AC181" s="430">
        <v>0</v>
      </c>
      <c r="AD181" s="428">
        <f t="shared" si="13"/>
        <v>0</v>
      </c>
      <c r="AE181" s="427">
        <v>0.98299999999999998</v>
      </c>
      <c r="AF181" s="427">
        <v>0</v>
      </c>
      <c r="AG181" s="427"/>
      <c r="AH181" s="427"/>
      <c r="AI181" s="427"/>
      <c r="AJ181" s="427"/>
      <c r="AK181" s="427"/>
      <c r="AL181" s="427"/>
      <c r="AM181" s="427"/>
      <c r="AN181" s="427"/>
    </row>
    <row r="182" spans="1:40" s="225" customFormat="1" ht="51" hidden="1" customHeight="1" outlineLevel="7" x14ac:dyDescent="0.2">
      <c r="A182" s="221"/>
      <c r="B182" s="227"/>
      <c r="C182" s="248"/>
      <c r="D182" s="248"/>
      <c r="E182" s="254"/>
      <c r="F182" s="265"/>
      <c r="G182" s="270"/>
      <c r="H182" s="270"/>
      <c r="I182" s="411" t="s">
        <v>38</v>
      </c>
      <c r="J182" s="354" t="s">
        <v>258</v>
      </c>
      <c r="K182" s="435">
        <f>Supervisor!K182</f>
        <v>316</v>
      </c>
      <c r="L182" s="372">
        <f>Supervisor!L182</f>
        <v>316</v>
      </c>
      <c r="M182" s="373">
        <v>1</v>
      </c>
      <c r="N182" s="354">
        <f>Supervisor!M182</f>
        <v>0</v>
      </c>
      <c r="O182" s="350">
        <f>Supervisor!N182</f>
        <v>316</v>
      </c>
      <c r="P182" s="350">
        <f t="shared" si="12"/>
        <v>0</v>
      </c>
      <c r="Q182" s="443">
        <v>2.7504212904236466E-4</v>
      </c>
      <c r="R182" s="352">
        <f>O182/K182</f>
        <v>1</v>
      </c>
      <c r="S182" s="225">
        <v>316</v>
      </c>
      <c r="T182" s="226">
        <f t="shared" si="17"/>
        <v>0</v>
      </c>
      <c r="Y182" s="199"/>
      <c r="Z182" s="352">
        <v>1</v>
      </c>
      <c r="AA182" s="428">
        <v>1</v>
      </c>
      <c r="AB182" s="428">
        <v>0</v>
      </c>
      <c r="AC182" s="428">
        <v>1</v>
      </c>
      <c r="AD182" s="428">
        <f t="shared" si="13"/>
        <v>-1</v>
      </c>
      <c r="AE182" s="427">
        <v>1</v>
      </c>
      <c r="AF182" s="427">
        <v>0</v>
      </c>
      <c r="AG182" s="427"/>
      <c r="AH182" s="427"/>
      <c r="AI182" s="427"/>
      <c r="AJ182" s="427"/>
      <c r="AK182" s="427"/>
      <c r="AL182" s="427"/>
      <c r="AM182" s="427"/>
      <c r="AN182" s="427"/>
    </row>
    <row r="183" spans="1:40" s="225" customFormat="1" ht="51" hidden="1" customHeight="1" outlineLevel="7" x14ac:dyDescent="0.2">
      <c r="A183" s="221"/>
      <c r="B183" s="227"/>
      <c r="C183" s="248"/>
      <c r="D183" s="248"/>
      <c r="E183" s="254"/>
      <c r="F183" s="265"/>
      <c r="G183" s="270"/>
      <c r="H183" s="270"/>
      <c r="I183" s="411" t="s">
        <v>39</v>
      </c>
      <c r="J183" s="354" t="s">
        <v>259</v>
      </c>
      <c r="K183" s="435">
        <f>Supervisor!K183</f>
        <v>128</v>
      </c>
      <c r="L183" s="372">
        <f>Supervisor!L183</f>
        <v>128</v>
      </c>
      <c r="M183" s="373">
        <v>1</v>
      </c>
      <c r="N183" s="354">
        <f>Supervisor!M183</f>
        <v>0</v>
      </c>
      <c r="O183" s="350">
        <f>Supervisor!N183</f>
        <v>128</v>
      </c>
      <c r="P183" s="350">
        <f t="shared" si="12"/>
        <v>0</v>
      </c>
      <c r="Q183" s="443">
        <v>6.8760532260591164E-5</v>
      </c>
      <c r="R183" s="352">
        <f>O183/K183</f>
        <v>1</v>
      </c>
      <c r="S183" s="225">
        <v>128</v>
      </c>
      <c r="T183" s="226">
        <f t="shared" si="17"/>
        <v>0</v>
      </c>
      <c r="Y183" s="199"/>
      <c r="Z183" s="352">
        <v>1</v>
      </c>
      <c r="AA183" s="428">
        <v>1</v>
      </c>
      <c r="AB183" s="428">
        <v>0</v>
      </c>
      <c r="AC183" s="428">
        <v>1</v>
      </c>
      <c r="AD183" s="428">
        <f t="shared" si="13"/>
        <v>-1</v>
      </c>
      <c r="AE183" s="427">
        <v>1</v>
      </c>
      <c r="AF183" s="427">
        <v>0</v>
      </c>
      <c r="AG183" s="427"/>
      <c r="AH183" s="427"/>
      <c r="AI183" s="427"/>
      <c r="AJ183" s="427"/>
      <c r="AK183" s="427"/>
      <c r="AL183" s="427"/>
      <c r="AM183" s="427"/>
      <c r="AN183" s="427"/>
    </row>
    <row r="184" spans="1:40" s="225" customFormat="1" ht="51" hidden="1" customHeight="1" outlineLevel="7" x14ac:dyDescent="0.2">
      <c r="A184" s="221"/>
      <c r="B184" s="227"/>
      <c r="C184" s="248"/>
      <c r="D184" s="248"/>
      <c r="E184" s="254"/>
      <c r="F184" s="265"/>
      <c r="G184" s="270"/>
      <c r="H184" s="270"/>
      <c r="I184" s="411" t="s">
        <v>40</v>
      </c>
      <c r="J184" s="354" t="s">
        <v>258</v>
      </c>
      <c r="K184" s="435">
        <f>Supervisor!K184</f>
        <v>5</v>
      </c>
      <c r="L184" s="372">
        <f>Supervisor!L184</f>
        <v>5</v>
      </c>
      <c r="M184" s="373">
        <v>1</v>
      </c>
      <c r="N184" s="354">
        <f>Supervisor!M184</f>
        <v>0</v>
      </c>
      <c r="O184" s="350">
        <f>Supervisor!N184</f>
        <v>5</v>
      </c>
      <c r="P184" s="350">
        <f t="shared" si="12"/>
        <v>0</v>
      </c>
      <c r="Q184" s="443">
        <v>3.4380266130295582E-5</v>
      </c>
      <c r="R184" s="352">
        <f>O184/K184</f>
        <v>1</v>
      </c>
      <c r="T184" s="226">
        <f t="shared" si="17"/>
        <v>-5</v>
      </c>
      <c r="Y184" s="199"/>
      <c r="Z184" s="352">
        <v>1</v>
      </c>
      <c r="AA184" s="428">
        <v>1</v>
      </c>
      <c r="AB184" s="428">
        <v>0</v>
      </c>
      <c r="AC184" s="428">
        <v>1</v>
      </c>
      <c r="AD184" s="428">
        <f t="shared" si="13"/>
        <v>-1</v>
      </c>
      <c r="AE184" s="427">
        <v>1</v>
      </c>
      <c r="AF184" s="427">
        <v>0</v>
      </c>
      <c r="AG184" s="427"/>
      <c r="AH184" s="427"/>
      <c r="AI184" s="427"/>
      <c r="AJ184" s="427"/>
      <c r="AK184" s="427"/>
      <c r="AL184" s="427"/>
      <c r="AM184" s="427"/>
      <c r="AN184" s="427"/>
    </row>
    <row r="185" spans="1:40" s="225" customFormat="1" ht="51" hidden="1" customHeight="1" outlineLevel="7" x14ac:dyDescent="0.2">
      <c r="A185" s="221"/>
      <c r="B185" s="227"/>
      <c r="C185" s="248"/>
      <c r="D185" s="248"/>
      <c r="E185" s="254"/>
      <c r="F185" s="265"/>
      <c r="G185" s="270"/>
      <c r="H185" s="270"/>
      <c r="I185" s="411" t="s">
        <v>41</v>
      </c>
      <c r="J185" s="354" t="s">
        <v>256</v>
      </c>
      <c r="K185" s="435">
        <f>Supervisor!K185</f>
        <v>10025</v>
      </c>
      <c r="L185" s="372">
        <f>Supervisor!L185</f>
        <v>10025</v>
      </c>
      <c r="M185" s="373">
        <v>1</v>
      </c>
      <c r="N185" s="354">
        <f>Supervisor!M185</f>
        <v>0</v>
      </c>
      <c r="O185" s="350">
        <f>Supervisor!N185</f>
        <v>10025</v>
      </c>
      <c r="P185" s="350">
        <f t="shared" si="12"/>
        <v>0</v>
      </c>
      <c r="Q185" s="443">
        <v>4.8132372582413834E-4</v>
      </c>
      <c r="R185" s="352">
        <f>O185/K185</f>
        <v>1</v>
      </c>
      <c r="T185" s="226">
        <f t="shared" si="17"/>
        <v>-10025</v>
      </c>
      <c r="Y185" s="199"/>
      <c r="Z185" s="352">
        <v>1</v>
      </c>
      <c r="AA185" s="428">
        <v>1</v>
      </c>
      <c r="AB185" s="428">
        <v>0</v>
      </c>
      <c r="AC185" s="428">
        <v>1</v>
      </c>
      <c r="AD185" s="428">
        <f t="shared" si="13"/>
        <v>-1</v>
      </c>
      <c r="AE185" s="427">
        <v>1</v>
      </c>
      <c r="AF185" s="427">
        <v>0</v>
      </c>
      <c r="AG185" s="427"/>
      <c r="AH185" s="427"/>
      <c r="AI185" s="427"/>
      <c r="AJ185" s="427"/>
      <c r="AK185" s="427"/>
      <c r="AL185" s="427"/>
      <c r="AM185" s="427"/>
      <c r="AN185" s="427"/>
    </row>
    <row r="186" spans="1:40" s="225" customFormat="1" ht="51" hidden="1" customHeight="1" outlineLevel="7" x14ac:dyDescent="0.2">
      <c r="A186" s="221"/>
      <c r="B186" s="227"/>
      <c r="C186" s="248"/>
      <c r="D186" s="248"/>
      <c r="E186" s="254"/>
      <c r="F186" s="265"/>
      <c r="G186" s="270"/>
      <c r="H186" s="270"/>
      <c r="I186" s="411" t="s">
        <v>42</v>
      </c>
      <c r="J186" s="354" t="s">
        <v>259</v>
      </c>
      <c r="K186" s="435">
        <f>Supervisor!K186</f>
        <v>45</v>
      </c>
      <c r="L186" s="372">
        <f>Supervisor!L186</f>
        <v>45</v>
      </c>
      <c r="M186" s="373">
        <v>1</v>
      </c>
      <c r="N186" s="354">
        <f>Supervisor!M186</f>
        <v>0</v>
      </c>
      <c r="O186" s="350">
        <f>Supervisor!N186</f>
        <v>45</v>
      </c>
      <c r="P186" s="350">
        <f t="shared" si="12"/>
        <v>0</v>
      </c>
      <c r="Q186" s="443">
        <v>3.6099279436810361E-4</v>
      </c>
      <c r="R186" s="352">
        <f t="shared" ref="R186:R188" si="19">O186/K186</f>
        <v>1</v>
      </c>
      <c r="T186" s="226">
        <f t="shared" si="17"/>
        <v>-45</v>
      </c>
      <c r="Y186" s="199"/>
      <c r="Z186" s="352">
        <v>1</v>
      </c>
      <c r="AA186" s="428">
        <v>1</v>
      </c>
      <c r="AB186" s="428">
        <v>0</v>
      </c>
      <c r="AC186" s="428">
        <v>1</v>
      </c>
      <c r="AD186" s="428">
        <f t="shared" si="13"/>
        <v>-1</v>
      </c>
      <c r="AE186" s="427">
        <v>1</v>
      </c>
      <c r="AF186" s="427">
        <v>0</v>
      </c>
      <c r="AG186" s="427"/>
      <c r="AH186" s="427"/>
      <c r="AI186" s="427"/>
      <c r="AJ186" s="427"/>
      <c r="AK186" s="427"/>
      <c r="AL186" s="427"/>
      <c r="AM186" s="427"/>
      <c r="AN186" s="427"/>
    </row>
    <row r="187" spans="1:40" s="225" customFormat="1" ht="51" hidden="1" customHeight="1" outlineLevel="7" x14ac:dyDescent="0.2">
      <c r="A187" s="221"/>
      <c r="B187" s="227"/>
      <c r="C187" s="248"/>
      <c r="D187" s="248"/>
      <c r="E187" s="254"/>
      <c r="F187" s="265"/>
      <c r="G187" s="270"/>
      <c r="H187" s="270"/>
      <c r="I187" s="411" t="s">
        <v>43</v>
      </c>
      <c r="J187" s="354" t="s">
        <v>258</v>
      </c>
      <c r="K187" s="435">
        <f>Supervisor!K187</f>
        <v>50</v>
      </c>
      <c r="L187" s="372">
        <f>Supervisor!L187</f>
        <v>50</v>
      </c>
      <c r="M187" s="373">
        <v>1</v>
      </c>
      <c r="N187" s="354">
        <f>Supervisor!M187</f>
        <v>0</v>
      </c>
      <c r="O187" s="350">
        <f>Supervisor!N187</f>
        <v>50</v>
      </c>
      <c r="P187" s="350">
        <f t="shared" si="12"/>
        <v>0</v>
      </c>
      <c r="Q187" s="443">
        <v>7.2198558873620721E-4</v>
      </c>
      <c r="R187" s="352">
        <f>O187/K187</f>
        <v>1</v>
      </c>
      <c r="T187" s="226">
        <f t="shared" si="17"/>
        <v>-50</v>
      </c>
      <c r="Y187" s="199"/>
      <c r="Z187" s="352">
        <v>1</v>
      </c>
      <c r="AA187" s="428">
        <v>1</v>
      </c>
      <c r="AB187" s="428">
        <v>0</v>
      </c>
      <c r="AC187" s="428">
        <v>1</v>
      </c>
      <c r="AD187" s="428">
        <f t="shared" si="13"/>
        <v>-1</v>
      </c>
      <c r="AE187" s="427">
        <v>1</v>
      </c>
      <c r="AF187" s="427">
        <v>0</v>
      </c>
      <c r="AG187" s="427"/>
      <c r="AH187" s="427"/>
      <c r="AI187" s="427"/>
      <c r="AJ187" s="427"/>
      <c r="AK187" s="427"/>
      <c r="AL187" s="427"/>
      <c r="AM187" s="427"/>
      <c r="AN187" s="427"/>
    </row>
    <row r="188" spans="1:40" s="225" customFormat="1" ht="51" hidden="1" customHeight="1" outlineLevel="7" x14ac:dyDescent="0.2">
      <c r="A188" s="221"/>
      <c r="B188" s="227"/>
      <c r="C188" s="248"/>
      <c r="D188" s="248"/>
      <c r="E188" s="254"/>
      <c r="F188" s="265"/>
      <c r="G188" s="270"/>
      <c r="H188" s="270"/>
      <c r="I188" s="411" t="s">
        <v>248</v>
      </c>
      <c r="J188" s="354" t="s">
        <v>256</v>
      </c>
      <c r="K188" s="435">
        <f>Supervisor!K188</f>
        <v>10100</v>
      </c>
      <c r="L188" s="372">
        <f>Supervisor!L188</f>
        <v>10100</v>
      </c>
      <c r="M188" s="373">
        <v>1</v>
      </c>
      <c r="N188" s="354">
        <f>Supervisor!M188</f>
        <v>0</v>
      </c>
      <c r="O188" s="350">
        <f>Supervisor!N188</f>
        <v>10100</v>
      </c>
      <c r="P188" s="350">
        <f t="shared" si="12"/>
        <v>0</v>
      </c>
      <c r="Q188" s="443">
        <v>2.0628159678177355E-4</v>
      </c>
      <c r="R188" s="352">
        <f t="shared" si="19"/>
        <v>1</v>
      </c>
      <c r="T188" s="226">
        <f t="shared" si="17"/>
        <v>-10100</v>
      </c>
      <c r="Y188" s="199"/>
      <c r="Z188" s="352">
        <v>1</v>
      </c>
      <c r="AA188" s="428">
        <v>1</v>
      </c>
      <c r="AB188" s="428">
        <v>0</v>
      </c>
      <c r="AC188" s="428">
        <v>1</v>
      </c>
      <c r="AD188" s="428">
        <f t="shared" si="13"/>
        <v>-1</v>
      </c>
      <c r="AE188" s="427">
        <v>1</v>
      </c>
      <c r="AF188" s="427">
        <v>0</v>
      </c>
      <c r="AG188" s="427"/>
      <c r="AH188" s="427"/>
      <c r="AI188" s="427"/>
      <c r="AJ188" s="427"/>
      <c r="AK188" s="427"/>
      <c r="AL188" s="427"/>
      <c r="AM188" s="427"/>
      <c r="AN188" s="427"/>
    </row>
    <row r="189" spans="1:40" s="225" customFormat="1" ht="51" hidden="1" customHeight="1" outlineLevel="7" x14ac:dyDescent="0.2">
      <c r="A189" s="221"/>
      <c r="B189" s="227"/>
      <c r="C189" s="248"/>
      <c r="D189" s="248"/>
      <c r="E189" s="254"/>
      <c r="F189" s="265"/>
      <c r="G189" s="270"/>
      <c r="H189" s="270"/>
      <c r="I189" s="411" t="s">
        <v>249</v>
      </c>
      <c r="J189" s="354" t="s">
        <v>259</v>
      </c>
      <c r="K189" s="435">
        <f>Supervisor!K189</f>
        <v>195</v>
      </c>
      <c r="L189" s="372">
        <f>Supervisor!L189</f>
        <v>195</v>
      </c>
      <c r="M189" s="373">
        <v>1</v>
      </c>
      <c r="N189" s="354">
        <f>Supervisor!M189</f>
        <v>0</v>
      </c>
      <c r="O189" s="350">
        <f>Supervisor!N189</f>
        <v>195</v>
      </c>
      <c r="P189" s="350">
        <f t="shared" si="12"/>
        <v>0</v>
      </c>
      <c r="Q189" s="443">
        <v>1.5471119758633017E-4</v>
      </c>
      <c r="R189" s="352">
        <f>O189/K189</f>
        <v>1</v>
      </c>
      <c r="T189" s="226">
        <f t="shared" si="17"/>
        <v>-195</v>
      </c>
      <c r="Y189" s="199"/>
      <c r="Z189" s="352">
        <v>1</v>
      </c>
      <c r="AA189" s="428">
        <v>1</v>
      </c>
      <c r="AB189" s="428">
        <v>0</v>
      </c>
      <c r="AC189" s="428">
        <v>1</v>
      </c>
      <c r="AD189" s="428">
        <f t="shared" si="13"/>
        <v>-1</v>
      </c>
      <c r="AE189" s="427">
        <v>1</v>
      </c>
      <c r="AF189" s="427">
        <v>0</v>
      </c>
      <c r="AG189" s="427"/>
      <c r="AH189" s="427"/>
      <c r="AI189" s="427"/>
      <c r="AJ189" s="427"/>
      <c r="AK189" s="427"/>
      <c r="AL189" s="427"/>
      <c r="AM189" s="427"/>
      <c r="AN189" s="427"/>
    </row>
    <row r="190" spans="1:40" s="225" customFormat="1" ht="51" hidden="1" customHeight="1" outlineLevel="7" x14ac:dyDescent="0.2">
      <c r="A190" s="221"/>
      <c r="B190" s="227"/>
      <c r="C190" s="248"/>
      <c r="D190" s="248"/>
      <c r="E190" s="254"/>
      <c r="F190" s="265"/>
      <c r="G190" s="270"/>
      <c r="H190" s="270"/>
      <c r="I190" s="411" t="s">
        <v>250</v>
      </c>
      <c r="J190" s="354" t="s">
        <v>258</v>
      </c>
      <c r="K190" s="435">
        <f>Supervisor!K190</f>
        <v>64</v>
      </c>
      <c r="L190" s="372">
        <f>Supervisor!L190</f>
        <v>64</v>
      </c>
      <c r="M190" s="373">
        <v>1</v>
      </c>
      <c r="N190" s="354">
        <f>Supervisor!M190</f>
        <v>0</v>
      </c>
      <c r="O190" s="350">
        <f>Supervisor!N190</f>
        <v>64</v>
      </c>
      <c r="P190" s="350">
        <f t="shared" si="12"/>
        <v>0</v>
      </c>
      <c r="Q190" s="443">
        <v>4.8132372582413823E-4</v>
      </c>
      <c r="R190" s="352">
        <f t="shared" ref="R190:R194" si="20">O190/K190</f>
        <v>1</v>
      </c>
      <c r="T190" s="226">
        <f t="shared" si="17"/>
        <v>-64</v>
      </c>
      <c r="Y190" s="199"/>
      <c r="Z190" s="352">
        <v>1</v>
      </c>
      <c r="AA190" s="428">
        <v>1</v>
      </c>
      <c r="AB190" s="428">
        <v>0</v>
      </c>
      <c r="AC190" s="428">
        <v>1</v>
      </c>
      <c r="AD190" s="428">
        <f t="shared" si="13"/>
        <v>-1</v>
      </c>
      <c r="AE190" s="427">
        <v>1</v>
      </c>
      <c r="AF190" s="427">
        <v>0</v>
      </c>
      <c r="AG190" s="427"/>
      <c r="AH190" s="427"/>
      <c r="AI190" s="427"/>
      <c r="AJ190" s="427"/>
      <c r="AK190" s="427"/>
      <c r="AL190" s="427"/>
      <c r="AM190" s="427"/>
      <c r="AN190" s="427"/>
    </row>
    <row r="191" spans="1:40" s="225" customFormat="1" ht="51" hidden="1" customHeight="1" outlineLevel="7" x14ac:dyDescent="0.2">
      <c r="A191" s="221"/>
      <c r="B191" s="227"/>
      <c r="C191" s="248"/>
      <c r="D191" s="248"/>
      <c r="E191" s="254"/>
      <c r="F191" s="265"/>
      <c r="G191" s="270"/>
      <c r="H191" s="270"/>
      <c r="I191" s="411" t="s">
        <v>48</v>
      </c>
      <c r="J191" s="354" t="s">
        <v>257</v>
      </c>
      <c r="K191" s="435">
        <f>Supervisor!K191</f>
        <v>100</v>
      </c>
      <c r="L191" s="372">
        <f>Supervisor!L191</f>
        <v>100</v>
      </c>
      <c r="M191" s="373">
        <v>1</v>
      </c>
      <c r="N191" s="354">
        <f>Supervisor!M191</f>
        <v>0</v>
      </c>
      <c r="O191" s="350">
        <f>Supervisor!N191</f>
        <v>100</v>
      </c>
      <c r="P191" s="350">
        <f t="shared" si="12"/>
        <v>0</v>
      </c>
      <c r="Q191" s="443">
        <v>3.4380266130295582E-5</v>
      </c>
      <c r="R191" s="352">
        <f t="shared" si="20"/>
        <v>1</v>
      </c>
      <c r="T191" s="226">
        <f t="shared" si="17"/>
        <v>-100</v>
      </c>
      <c r="Y191" s="199"/>
      <c r="Z191" s="352">
        <v>1</v>
      </c>
      <c r="AA191" s="428">
        <v>1</v>
      </c>
      <c r="AB191" s="428">
        <v>1</v>
      </c>
      <c r="AC191" s="428">
        <v>1</v>
      </c>
      <c r="AD191" s="428">
        <f t="shared" si="13"/>
        <v>0</v>
      </c>
      <c r="AE191" s="427">
        <v>1</v>
      </c>
      <c r="AF191" s="427">
        <v>0</v>
      </c>
      <c r="AG191" s="427"/>
      <c r="AH191" s="427"/>
      <c r="AI191" s="427"/>
      <c r="AJ191" s="427"/>
      <c r="AK191" s="427"/>
      <c r="AL191" s="427"/>
      <c r="AM191" s="427"/>
      <c r="AN191" s="427"/>
    </row>
    <row r="192" spans="1:40" s="225" customFormat="1" ht="51" hidden="1" customHeight="1" outlineLevel="7" x14ac:dyDescent="0.2">
      <c r="A192" s="221"/>
      <c r="B192" s="227"/>
      <c r="C192" s="248"/>
      <c r="D192" s="248"/>
      <c r="E192" s="254"/>
      <c r="F192" s="265"/>
      <c r="G192" s="270"/>
      <c r="H192" s="270"/>
      <c r="I192" s="411" t="s">
        <v>49</v>
      </c>
      <c r="J192" s="354" t="s">
        <v>259</v>
      </c>
      <c r="K192" s="435">
        <f>Supervisor!K192</f>
        <v>145</v>
      </c>
      <c r="L192" s="372">
        <f>Supervisor!L192</f>
        <v>145</v>
      </c>
      <c r="M192" s="373">
        <v>1</v>
      </c>
      <c r="N192" s="354">
        <f>Supervisor!M192</f>
        <v>0</v>
      </c>
      <c r="O192" s="350">
        <f>Supervisor!N192</f>
        <v>145</v>
      </c>
      <c r="P192" s="350">
        <f t="shared" si="12"/>
        <v>0</v>
      </c>
      <c r="Q192" s="443">
        <v>1.0314079839088677E-4</v>
      </c>
      <c r="R192" s="352">
        <f t="shared" si="20"/>
        <v>1</v>
      </c>
      <c r="T192" s="226">
        <f t="shared" si="17"/>
        <v>-145</v>
      </c>
      <c r="Y192" s="199"/>
      <c r="Z192" s="352">
        <v>1</v>
      </c>
      <c r="AA192" s="428">
        <v>1</v>
      </c>
      <c r="AB192" s="428">
        <v>1</v>
      </c>
      <c r="AC192" s="428">
        <v>1</v>
      </c>
      <c r="AD192" s="428">
        <f t="shared" si="13"/>
        <v>0</v>
      </c>
      <c r="AE192" s="427">
        <v>1</v>
      </c>
      <c r="AF192" s="427">
        <v>0</v>
      </c>
      <c r="AG192" s="427"/>
      <c r="AH192" s="427"/>
      <c r="AI192" s="427"/>
      <c r="AJ192" s="427"/>
      <c r="AK192" s="427"/>
      <c r="AL192" s="427"/>
      <c r="AM192" s="427"/>
      <c r="AN192" s="427"/>
    </row>
    <row r="193" spans="1:40" s="225" customFormat="1" ht="51" hidden="1" customHeight="1" outlineLevel="7" x14ac:dyDescent="0.2">
      <c r="A193" s="221"/>
      <c r="B193" s="227"/>
      <c r="C193" s="248"/>
      <c r="D193" s="248"/>
      <c r="E193" s="254"/>
      <c r="F193" s="265"/>
      <c r="G193" s="270"/>
      <c r="H193" s="270"/>
      <c r="I193" s="411" t="s">
        <v>50</v>
      </c>
      <c r="J193" s="354" t="s">
        <v>258</v>
      </c>
      <c r="K193" s="435">
        <f>Supervisor!K193</f>
        <v>166</v>
      </c>
      <c r="L193" s="372">
        <f>Supervisor!L193</f>
        <v>166</v>
      </c>
      <c r="M193" s="373">
        <v>1</v>
      </c>
      <c r="N193" s="354">
        <f>Supervisor!M193</f>
        <v>0</v>
      </c>
      <c r="O193" s="350">
        <f>Supervisor!N193</f>
        <v>166</v>
      </c>
      <c r="P193" s="350">
        <f t="shared" si="12"/>
        <v>0</v>
      </c>
      <c r="Q193" s="443">
        <v>3.438026613029559E-4</v>
      </c>
      <c r="R193" s="352">
        <f t="shared" si="20"/>
        <v>1</v>
      </c>
      <c r="T193" s="226">
        <f t="shared" si="17"/>
        <v>-166</v>
      </c>
      <c r="Y193" s="199"/>
      <c r="Z193" s="352">
        <v>1</v>
      </c>
      <c r="AA193" s="428">
        <v>0</v>
      </c>
      <c r="AB193" s="428">
        <v>1</v>
      </c>
      <c r="AC193" s="430">
        <v>1</v>
      </c>
      <c r="AD193" s="428">
        <f t="shared" si="13"/>
        <v>0</v>
      </c>
      <c r="AE193" s="427">
        <v>1</v>
      </c>
      <c r="AF193" s="427">
        <v>0</v>
      </c>
      <c r="AG193" s="427"/>
      <c r="AH193" s="427"/>
      <c r="AI193" s="427"/>
      <c r="AJ193" s="427"/>
      <c r="AK193" s="427"/>
      <c r="AL193" s="427"/>
      <c r="AM193" s="427"/>
      <c r="AN193" s="427"/>
    </row>
    <row r="194" spans="1:40" s="225" customFormat="1" ht="51" hidden="1" customHeight="1" outlineLevel="7" x14ac:dyDescent="0.2">
      <c r="A194" s="221"/>
      <c r="B194" s="227"/>
      <c r="C194" s="248"/>
      <c r="D194" s="248"/>
      <c r="E194" s="254"/>
      <c r="F194" s="265"/>
      <c r="G194" s="270"/>
      <c r="H194" s="270"/>
      <c r="I194" s="411" t="s">
        <v>51</v>
      </c>
      <c r="J194" s="354" t="s">
        <v>257</v>
      </c>
      <c r="K194" s="435">
        <f>Supervisor!K194</f>
        <v>100</v>
      </c>
      <c r="L194" s="372">
        <f>Supervisor!L194</f>
        <v>66</v>
      </c>
      <c r="M194" s="373">
        <v>0.65</v>
      </c>
      <c r="N194" s="354">
        <f>Supervisor!M194</f>
        <v>34</v>
      </c>
      <c r="O194" s="350">
        <f>Supervisor!N194</f>
        <v>100</v>
      </c>
      <c r="P194" s="350">
        <f t="shared" si="12"/>
        <v>0</v>
      </c>
      <c r="Q194" s="443">
        <v>1.7190133065147795E-4</v>
      </c>
      <c r="R194" s="352">
        <f t="shared" si="20"/>
        <v>1</v>
      </c>
      <c r="S194" s="225">
        <v>8</v>
      </c>
      <c r="T194" s="226">
        <f t="shared" si="17"/>
        <v>-92</v>
      </c>
      <c r="Y194" s="199"/>
      <c r="Z194" s="352">
        <v>0.56000000000000005</v>
      </c>
      <c r="AA194" s="428">
        <v>0.56000000000000005</v>
      </c>
      <c r="AB194" s="428">
        <v>0.43999999999999995</v>
      </c>
      <c r="AC194" s="430">
        <v>0.56000000000000005</v>
      </c>
      <c r="AD194" s="428">
        <f t="shared" si="13"/>
        <v>-0.12000000000000011</v>
      </c>
      <c r="AE194" s="427">
        <v>0.66</v>
      </c>
      <c r="AF194" s="427">
        <v>0</v>
      </c>
      <c r="AG194" s="427"/>
      <c r="AH194" s="427"/>
      <c r="AI194" s="427"/>
      <c r="AJ194" s="427"/>
      <c r="AK194" s="427"/>
      <c r="AL194" s="427"/>
      <c r="AM194" s="427"/>
      <c r="AN194" s="427"/>
    </row>
    <row r="195" spans="1:40" s="225" customFormat="1" ht="51" hidden="1" customHeight="1" outlineLevel="5" x14ac:dyDescent="0.2">
      <c r="A195" s="221"/>
      <c r="B195" s="227"/>
      <c r="C195" s="248"/>
      <c r="D195" s="248"/>
      <c r="E195" s="254"/>
      <c r="F195" s="265"/>
      <c r="G195" s="270"/>
      <c r="H195" s="270"/>
      <c r="I195" s="410" t="s">
        <v>246</v>
      </c>
      <c r="J195" s="365"/>
      <c r="K195" s="437">
        <f>Supervisor!K195</f>
        <v>0</v>
      </c>
      <c r="L195" s="366">
        <f>Supervisor!L195</f>
        <v>0</v>
      </c>
      <c r="M195" s="367">
        <v>0.62855000000000005</v>
      </c>
      <c r="N195" s="365">
        <f>Supervisor!M195</f>
        <v>0</v>
      </c>
      <c r="O195" s="368">
        <f>Supervisor!N195</f>
        <v>0</v>
      </c>
      <c r="P195" s="368">
        <f t="shared" si="12"/>
        <v>0</v>
      </c>
      <c r="Q195" s="369">
        <v>1.4439711774724146E-3</v>
      </c>
      <c r="R195" s="370">
        <f>SUMPRODUCT(R196:R208,Q196:Q208)/Q195</f>
        <v>0.65422943561293079</v>
      </c>
      <c r="T195" s="226">
        <f t="shared" si="17"/>
        <v>0</v>
      </c>
      <c r="Y195" s="199"/>
      <c r="Z195" s="370">
        <v>0.61350000000000005</v>
      </c>
      <c r="AA195" s="428">
        <v>0</v>
      </c>
      <c r="AB195" s="428">
        <v>0.63152896617945165</v>
      </c>
      <c r="AC195" s="430">
        <v>0.63152896617945165</v>
      </c>
      <c r="AD195" s="428">
        <f t="shared" si="13"/>
        <v>0</v>
      </c>
      <c r="AE195" s="427">
        <v>0.63472943561293083</v>
      </c>
      <c r="AF195" s="427">
        <v>0</v>
      </c>
      <c r="AG195" s="427"/>
      <c r="AH195" s="427"/>
      <c r="AI195" s="427"/>
      <c r="AJ195" s="427"/>
      <c r="AK195" s="427"/>
      <c r="AL195" s="427"/>
      <c r="AM195" s="427"/>
      <c r="AN195" s="427"/>
    </row>
    <row r="196" spans="1:40" s="225" customFormat="1" ht="51" hidden="1" customHeight="1" outlineLevel="7" x14ac:dyDescent="0.2">
      <c r="A196" s="221"/>
      <c r="B196" s="227"/>
      <c r="C196" s="248"/>
      <c r="D196" s="248"/>
      <c r="E196" s="254"/>
      <c r="F196" s="265"/>
      <c r="G196" s="270"/>
      <c r="H196" s="270"/>
      <c r="I196" s="407" t="s">
        <v>38</v>
      </c>
      <c r="J196" s="354" t="s">
        <v>258</v>
      </c>
      <c r="K196" s="435">
        <f>Supervisor!K196</f>
        <v>600</v>
      </c>
      <c r="L196" s="355">
        <f>Supervisor!L196</f>
        <v>600</v>
      </c>
      <c r="M196" s="356">
        <v>1</v>
      </c>
      <c r="N196" s="357">
        <f>Supervisor!M196</f>
        <v>0</v>
      </c>
      <c r="O196" s="350">
        <f>Supervisor!N196</f>
        <v>600</v>
      </c>
      <c r="P196" s="350">
        <f t="shared" si="12"/>
        <v>0</v>
      </c>
      <c r="Q196" s="351">
        <v>1.1551769419779317E-4</v>
      </c>
      <c r="R196" s="352">
        <f t="shared" ref="R196:R208" si="21">O196/K196</f>
        <v>1</v>
      </c>
      <c r="T196" s="226">
        <f t="shared" si="17"/>
        <v>-600</v>
      </c>
      <c r="Y196" s="199"/>
      <c r="Z196" s="352">
        <v>1</v>
      </c>
      <c r="AA196" s="428">
        <v>0</v>
      </c>
      <c r="AB196" s="428">
        <v>1</v>
      </c>
      <c r="AC196" s="430">
        <v>1</v>
      </c>
      <c r="AD196" s="428">
        <f t="shared" si="13"/>
        <v>0</v>
      </c>
      <c r="AE196" s="427">
        <v>1</v>
      </c>
      <c r="AF196" s="427">
        <v>0</v>
      </c>
      <c r="AG196" s="427"/>
      <c r="AH196" s="427"/>
      <c r="AI196" s="427"/>
      <c r="AJ196" s="427"/>
      <c r="AK196" s="427"/>
      <c r="AL196" s="427"/>
      <c r="AM196" s="427"/>
      <c r="AN196" s="427"/>
    </row>
    <row r="197" spans="1:40" s="225" customFormat="1" ht="51" hidden="1" customHeight="1" outlineLevel="7" x14ac:dyDescent="0.2">
      <c r="A197" s="221"/>
      <c r="B197" s="227"/>
      <c r="C197" s="248"/>
      <c r="D197" s="248"/>
      <c r="E197" s="254"/>
      <c r="F197" s="265"/>
      <c r="G197" s="270"/>
      <c r="H197" s="270"/>
      <c r="I197" s="407" t="s">
        <v>39</v>
      </c>
      <c r="J197" s="354" t="s">
        <v>259</v>
      </c>
      <c r="K197" s="435">
        <f>Supervisor!K197</f>
        <v>58</v>
      </c>
      <c r="L197" s="355">
        <f>Supervisor!L197</f>
        <v>58</v>
      </c>
      <c r="M197" s="356">
        <v>1</v>
      </c>
      <c r="N197" s="357">
        <f>Supervisor!M197</f>
        <v>0</v>
      </c>
      <c r="O197" s="350">
        <f>Supervisor!N197</f>
        <v>58</v>
      </c>
      <c r="P197" s="350">
        <f t="shared" si="12"/>
        <v>0</v>
      </c>
      <c r="Q197" s="351">
        <v>2.8879423549448294E-5</v>
      </c>
      <c r="R197" s="352">
        <f>O197/K197</f>
        <v>1</v>
      </c>
      <c r="T197" s="226">
        <f t="shared" si="17"/>
        <v>-58</v>
      </c>
      <c r="Y197" s="199"/>
      <c r="Z197" s="352">
        <v>1</v>
      </c>
      <c r="AA197" s="428">
        <v>0</v>
      </c>
      <c r="AB197" s="428">
        <v>1</v>
      </c>
      <c r="AC197" s="430">
        <v>1</v>
      </c>
      <c r="AD197" s="428">
        <f t="shared" si="13"/>
        <v>0</v>
      </c>
      <c r="AE197" s="427">
        <v>1</v>
      </c>
      <c r="AF197" s="427">
        <v>0</v>
      </c>
      <c r="AG197" s="427"/>
      <c r="AH197" s="427"/>
      <c r="AI197" s="427"/>
      <c r="AJ197" s="427"/>
      <c r="AK197" s="427"/>
      <c r="AL197" s="427"/>
      <c r="AM197" s="427"/>
      <c r="AN197" s="427"/>
    </row>
    <row r="198" spans="1:40" s="225" customFormat="1" ht="51" hidden="1" customHeight="1" outlineLevel="7" x14ac:dyDescent="0.2">
      <c r="A198" s="221"/>
      <c r="B198" s="227"/>
      <c r="C198" s="248"/>
      <c r="D198" s="248"/>
      <c r="E198" s="254"/>
      <c r="F198" s="265"/>
      <c r="G198" s="270"/>
      <c r="H198" s="270"/>
      <c r="I198" s="407" t="s">
        <v>40</v>
      </c>
      <c r="J198" s="354" t="s">
        <v>258</v>
      </c>
      <c r="K198" s="435">
        <f>Supervisor!K198</f>
        <v>2.6</v>
      </c>
      <c r="L198" s="355">
        <f>Supervisor!L198</f>
        <v>2.6</v>
      </c>
      <c r="M198" s="356">
        <v>1</v>
      </c>
      <c r="N198" s="357">
        <f>Supervisor!M198</f>
        <v>0</v>
      </c>
      <c r="O198" s="350">
        <f>Supervisor!N198</f>
        <v>2.6</v>
      </c>
      <c r="P198" s="350">
        <f t="shared" si="12"/>
        <v>0</v>
      </c>
      <c r="Q198" s="351">
        <v>1.4439711774724147E-5</v>
      </c>
      <c r="R198" s="352">
        <f t="shared" si="21"/>
        <v>1</v>
      </c>
      <c r="T198" s="226">
        <f t="shared" si="17"/>
        <v>-2.6</v>
      </c>
      <c r="Y198" s="199"/>
      <c r="Z198" s="352">
        <v>1</v>
      </c>
      <c r="AA198" s="428">
        <v>0</v>
      </c>
      <c r="AB198" s="428">
        <v>1</v>
      </c>
      <c r="AC198" s="430">
        <v>1</v>
      </c>
      <c r="AD198" s="428">
        <f t="shared" si="13"/>
        <v>0</v>
      </c>
      <c r="AE198" s="427">
        <v>1</v>
      </c>
      <c r="AF198" s="427">
        <v>0</v>
      </c>
      <c r="AG198" s="427"/>
      <c r="AH198" s="427"/>
      <c r="AI198" s="427"/>
      <c r="AJ198" s="427"/>
      <c r="AK198" s="427"/>
      <c r="AL198" s="427"/>
      <c r="AM198" s="427"/>
      <c r="AN198" s="427"/>
    </row>
    <row r="199" spans="1:40" s="225" customFormat="1" ht="51" hidden="1" customHeight="1" outlineLevel="7" x14ac:dyDescent="0.2">
      <c r="A199" s="221"/>
      <c r="B199" s="227"/>
      <c r="C199" s="248"/>
      <c r="D199" s="248"/>
      <c r="E199" s="254"/>
      <c r="F199" s="265"/>
      <c r="G199" s="270"/>
      <c r="H199" s="270"/>
      <c r="I199" s="407" t="s">
        <v>41</v>
      </c>
      <c r="J199" s="354" t="s">
        <v>256</v>
      </c>
      <c r="K199" s="435">
        <f>Supervisor!K199</f>
        <v>6826</v>
      </c>
      <c r="L199" s="355">
        <f>Supervisor!L199</f>
        <v>6826</v>
      </c>
      <c r="M199" s="356">
        <v>1</v>
      </c>
      <c r="N199" s="357">
        <f>Supervisor!M199</f>
        <v>0</v>
      </c>
      <c r="O199" s="350">
        <f>Supervisor!N199</f>
        <v>6826</v>
      </c>
      <c r="P199" s="350">
        <f t="shared" ref="P199:P262" si="22">K199-O199</f>
        <v>0</v>
      </c>
      <c r="Q199" s="351">
        <v>2.021559648461381E-4</v>
      </c>
      <c r="R199" s="352">
        <f>O199/K199</f>
        <v>1</v>
      </c>
      <c r="T199" s="226">
        <f t="shared" si="17"/>
        <v>-6826</v>
      </c>
      <c r="Y199" s="199"/>
      <c r="Z199" s="352">
        <v>1</v>
      </c>
      <c r="AA199" s="428">
        <v>0</v>
      </c>
      <c r="AB199" s="428">
        <v>1</v>
      </c>
      <c r="AC199" s="430">
        <v>1</v>
      </c>
      <c r="AD199" s="428">
        <f t="shared" ref="AD199:AD262" si="23">AB199-AC199</f>
        <v>0</v>
      </c>
      <c r="AE199" s="427">
        <v>1</v>
      </c>
      <c r="AF199" s="427">
        <v>0</v>
      </c>
      <c r="AG199" s="427"/>
      <c r="AH199" s="427"/>
      <c r="AI199" s="427"/>
      <c r="AJ199" s="427"/>
      <c r="AK199" s="427"/>
      <c r="AL199" s="427"/>
      <c r="AM199" s="427"/>
      <c r="AN199" s="427"/>
    </row>
    <row r="200" spans="1:40" s="225" customFormat="1" ht="51" hidden="1" customHeight="1" outlineLevel="7" x14ac:dyDescent="0.2">
      <c r="A200" s="221"/>
      <c r="B200" s="227"/>
      <c r="C200" s="248"/>
      <c r="D200" s="248"/>
      <c r="E200" s="254"/>
      <c r="F200" s="265"/>
      <c r="G200" s="270"/>
      <c r="H200" s="270"/>
      <c r="I200" s="407" t="s">
        <v>42</v>
      </c>
      <c r="J200" s="354" t="s">
        <v>259</v>
      </c>
      <c r="K200" s="435">
        <f>Supervisor!K200</f>
        <v>29</v>
      </c>
      <c r="L200" s="355">
        <f>Supervisor!L200</f>
        <v>29</v>
      </c>
      <c r="M200" s="356">
        <v>1</v>
      </c>
      <c r="N200" s="357">
        <f>Supervisor!M200</f>
        <v>0</v>
      </c>
      <c r="O200" s="350">
        <f>Supervisor!N200</f>
        <v>29</v>
      </c>
      <c r="P200" s="350">
        <f t="shared" si="22"/>
        <v>0</v>
      </c>
      <c r="Q200" s="351">
        <v>1.5161697363460353E-4</v>
      </c>
      <c r="R200" s="352">
        <f t="shared" si="21"/>
        <v>1</v>
      </c>
      <c r="T200" s="226">
        <f t="shared" si="17"/>
        <v>-29</v>
      </c>
      <c r="Y200" s="199"/>
      <c r="Z200" s="352">
        <v>1</v>
      </c>
      <c r="AA200" s="428">
        <v>0</v>
      </c>
      <c r="AB200" s="428">
        <v>1</v>
      </c>
      <c r="AC200" s="430">
        <v>1</v>
      </c>
      <c r="AD200" s="428">
        <f t="shared" si="23"/>
        <v>0</v>
      </c>
      <c r="AE200" s="427">
        <v>1</v>
      </c>
      <c r="AF200" s="427">
        <v>0</v>
      </c>
      <c r="AG200" s="427"/>
      <c r="AH200" s="427"/>
      <c r="AI200" s="427"/>
      <c r="AJ200" s="427"/>
      <c r="AK200" s="427"/>
      <c r="AL200" s="427"/>
      <c r="AM200" s="427"/>
      <c r="AN200" s="427"/>
    </row>
    <row r="201" spans="1:40" s="225" customFormat="1" ht="51" hidden="1" customHeight="1" outlineLevel="7" x14ac:dyDescent="0.2">
      <c r="A201" s="221"/>
      <c r="B201" s="227"/>
      <c r="C201" s="248"/>
      <c r="D201" s="248"/>
      <c r="E201" s="254"/>
      <c r="F201" s="265"/>
      <c r="G201" s="270"/>
      <c r="H201" s="270"/>
      <c r="I201" s="407" t="s">
        <v>43</v>
      </c>
      <c r="J201" s="354" t="s">
        <v>258</v>
      </c>
      <c r="K201" s="435">
        <f>Supervisor!K201</f>
        <v>35</v>
      </c>
      <c r="L201" s="355">
        <f>Supervisor!L201</f>
        <v>35</v>
      </c>
      <c r="M201" s="356">
        <v>1</v>
      </c>
      <c r="N201" s="357">
        <f>Supervisor!M201</f>
        <v>0</v>
      </c>
      <c r="O201" s="350">
        <f>Supervisor!N201</f>
        <v>35</v>
      </c>
      <c r="P201" s="350">
        <f t="shared" si="22"/>
        <v>0</v>
      </c>
      <c r="Q201" s="351">
        <v>3.0323394726920706E-4</v>
      </c>
      <c r="R201" s="352">
        <f>O201/K201</f>
        <v>1</v>
      </c>
      <c r="T201" s="226">
        <f t="shared" si="17"/>
        <v>-35</v>
      </c>
      <c r="Y201" s="199"/>
      <c r="Z201" s="352">
        <v>1</v>
      </c>
      <c r="AA201" s="428">
        <v>0</v>
      </c>
      <c r="AB201" s="428">
        <v>1</v>
      </c>
      <c r="AC201" s="430">
        <v>1</v>
      </c>
      <c r="AD201" s="428">
        <f t="shared" si="23"/>
        <v>0</v>
      </c>
      <c r="AE201" s="427">
        <v>1</v>
      </c>
      <c r="AF201" s="427">
        <v>0</v>
      </c>
      <c r="AG201" s="427"/>
      <c r="AH201" s="427"/>
      <c r="AI201" s="427"/>
      <c r="AJ201" s="427"/>
      <c r="AK201" s="427"/>
      <c r="AL201" s="427"/>
      <c r="AM201" s="427"/>
      <c r="AN201" s="427"/>
    </row>
    <row r="202" spans="1:40" s="225" customFormat="1" ht="51" hidden="1" customHeight="1" outlineLevel="7" x14ac:dyDescent="0.2">
      <c r="A202" s="221"/>
      <c r="B202" s="227"/>
      <c r="C202" s="248"/>
      <c r="D202" s="248"/>
      <c r="E202" s="254"/>
      <c r="F202" s="265"/>
      <c r="G202" s="270"/>
      <c r="H202" s="270"/>
      <c r="I202" s="407" t="s">
        <v>248</v>
      </c>
      <c r="J202" s="354" t="s">
        <v>256</v>
      </c>
      <c r="K202" s="435">
        <f>Supervisor!K202</f>
        <v>2275</v>
      </c>
      <c r="L202" s="355">
        <f>Supervisor!L202</f>
        <v>1100</v>
      </c>
      <c r="M202" s="356">
        <v>0.4</v>
      </c>
      <c r="N202" s="357">
        <f>Supervisor!M202</f>
        <v>0</v>
      </c>
      <c r="O202" s="350">
        <f>Supervisor!N202</f>
        <v>1100</v>
      </c>
      <c r="P202" s="350">
        <f t="shared" si="22"/>
        <v>1175</v>
      </c>
      <c r="Q202" s="351">
        <v>8.6638270648344888E-5</v>
      </c>
      <c r="R202" s="352">
        <f t="shared" si="21"/>
        <v>0.48351648351648352</v>
      </c>
      <c r="T202" s="226">
        <f t="shared" si="17"/>
        <v>-1100</v>
      </c>
      <c r="Y202" s="199"/>
      <c r="Z202" s="352">
        <v>0.3</v>
      </c>
      <c r="AA202" s="428">
        <v>0</v>
      </c>
      <c r="AB202" s="428">
        <v>0.43956043956043955</v>
      </c>
      <c r="AC202" s="430">
        <v>0.3</v>
      </c>
      <c r="AD202" s="428">
        <f t="shared" si="23"/>
        <v>0.13956043956043956</v>
      </c>
      <c r="AE202" s="427">
        <v>0.48351648351648352</v>
      </c>
      <c r="AF202" s="427">
        <v>0</v>
      </c>
      <c r="AG202" s="427"/>
      <c r="AH202" s="427"/>
      <c r="AI202" s="427"/>
      <c r="AJ202" s="427"/>
      <c r="AK202" s="427"/>
      <c r="AL202" s="427"/>
      <c r="AM202" s="427"/>
      <c r="AN202" s="427"/>
    </row>
    <row r="203" spans="1:40" s="225" customFormat="1" ht="51" hidden="1" customHeight="1" outlineLevel="7" x14ac:dyDescent="0.2">
      <c r="A203" s="221"/>
      <c r="B203" s="227"/>
      <c r="C203" s="248"/>
      <c r="D203" s="248"/>
      <c r="E203" s="254"/>
      <c r="F203" s="265"/>
      <c r="G203" s="270"/>
      <c r="H203" s="270"/>
      <c r="I203" s="407" t="s">
        <v>249</v>
      </c>
      <c r="J203" s="354" t="s">
        <v>259</v>
      </c>
      <c r="K203" s="435">
        <f>Supervisor!K203</f>
        <v>103</v>
      </c>
      <c r="L203" s="355">
        <f>Supervisor!L203</f>
        <v>52</v>
      </c>
      <c r="M203" s="356">
        <v>0.49</v>
      </c>
      <c r="N203" s="357">
        <f>Supervisor!M203</f>
        <v>0</v>
      </c>
      <c r="O203" s="350">
        <f>Supervisor!N203</f>
        <v>52</v>
      </c>
      <c r="P203" s="350">
        <f t="shared" si="22"/>
        <v>51</v>
      </c>
      <c r="Q203" s="351">
        <v>6.4978702986258683E-5</v>
      </c>
      <c r="R203" s="352">
        <f>O203/K203</f>
        <v>0.50485436893203883</v>
      </c>
      <c r="T203" s="226">
        <f t="shared" si="17"/>
        <v>-52</v>
      </c>
      <c r="Y203" s="199"/>
      <c r="Z203" s="352">
        <v>0.3</v>
      </c>
      <c r="AA203" s="428">
        <v>0</v>
      </c>
      <c r="AB203" s="428">
        <v>0.5145631067961165</v>
      </c>
      <c r="AC203" s="430">
        <v>0.3</v>
      </c>
      <c r="AD203" s="428">
        <f t="shared" si="23"/>
        <v>0.21456310679611651</v>
      </c>
      <c r="AE203" s="427">
        <v>0.50485436893203883</v>
      </c>
      <c r="AF203" s="427">
        <v>0</v>
      </c>
      <c r="AG203" s="427"/>
      <c r="AH203" s="427"/>
      <c r="AI203" s="427"/>
      <c r="AJ203" s="427"/>
      <c r="AK203" s="427"/>
      <c r="AL203" s="427"/>
      <c r="AM203" s="427"/>
      <c r="AN203" s="427"/>
    </row>
    <row r="204" spans="1:40" s="225" customFormat="1" ht="51" hidden="1" customHeight="1" outlineLevel="7" x14ac:dyDescent="0.2">
      <c r="A204" s="221"/>
      <c r="B204" s="227"/>
      <c r="C204" s="248"/>
      <c r="D204" s="248"/>
      <c r="E204" s="254"/>
      <c r="F204" s="265"/>
      <c r="G204" s="270"/>
      <c r="H204" s="270"/>
      <c r="I204" s="407" t="s">
        <v>250</v>
      </c>
      <c r="J204" s="354" t="s">
        <v>258</v>
      </c>
      <c r="K204" s="435">
        <f>Supervisor!K204</f>
        <v>28</v>
      </c>
      <c r="L204" s="355">
        <f>Supervisor!L204</f>
        <v>0</v>
      </c>
      <c r="M204" s="356">
        <v>0</v>
      </c>
      <c r="N204" s="357">
        <f>Supervisor!M204</f>
        <v>0</v>
      </c>
      <c r="O204" s="350">
        <f>Supervisor!N204</f>
        <v>0</v>
      </c>
      <c r="P204" s="350">
        <f t="shared" si="22"/>
        <v>28</v>
      </c>
      <c r="Q204" s="351">
        <v>2.0215596484613808E-4</v>
      </c>
      <c r="R204" s="352">
        <f t="shared" si="21"/>
        <v>0</v>
      </c>
      <c r="T204" s="226">
        <f t="shared" si="17"/>
        <v>0</v>
      </c>
      <c r="Y204" s="199"/>
      <c r="Z204" s="352">
        <v>0</v>
      </c>
      <c r="AA204" s="428">
        <v>0</v>
      </c>
      <c r="AB204" s="428">
        <v>0</v>
      </c>
      <c r="AC204" s="430">
        <v>0</v>
      </c>
      <c r="AD204" s="428">
        <f t="shared" si="23"/>
        <v>0</v>
      </c>
      <c r="AE204" s="427">
        <v>0</v>
      </c>
      <c r="AF204" s="427">
        <v>0</v>
      </c>
      <c r="AG204" s="427"/>
      <c r="AH204" s="427"/>
      <c r="AI204" s="427"/>
      <c r="AJ204" s="427"/>
      <c r="AK204" s="427"/>
      <c r="AL204" s="427"/>
      <c r="AM204" s="427"/>
      <c r="AN204" s="427"/>
    </row>
    <row r="205" spans="1:40" s="225" customFormat="1" ht="51" hidden="1" customHeight="1" outlineLevel="7" x14ac:dyDescent="0.2">
      <c r="A205" s="221"/>
      <c r="B205" s="227"/>
      <c r="C205" s="248"/>
      <c r="D205" s="248"/>
      <c r="E205" s="254"/>
      <c r="F205" s="265"/>
      <c r="G205" s="270"/>
      <c r="H205" s="270"/>
      <c r="I205" s="407" t="s">
        <v>48</v>
      </c>
      <c r="J205" s="354" t="s">
        <v>257</v>
      </c>
      <c r="K205" s="435">
        <f>Supervisor!K205</f>
        <v>100</v>
      </c>
      <c r="L205" s="355">
        <f>Supervisor!L205</f>
        <v>0</v>
      </c>
      <c r="M205" s="356">
        <v>0</v>
      </c>
      <c r="N205" s="357">
        <f>Supervisor!M205</f>
        <v>0</v>
      </c>
      <c r="O205" s="350">
        <f>Supervisor!N205</f>
        <v>0</v>
      </c>
      <c r="P205" s="350">
        <f t="shared" si="22"/>
        <v>100</v>
      </c>
      <c r="Q205" s="351">
        <v>1.4439711774724147E-5</v>
      </c>
      <c r="R205" s="352">
        <f>O205/K205</f>
        <v>0</v>
      </c>
      <c r="T205" s="226">
        <f t="shared" si="17"/>
        <v>0</v>
      </c>
      <c r="Y205" s="199"/>
      <c r="Z205" s="352">
        <v>0</v>
      </c>
      <c r="AA205" s="428">
        <v>0</v>
      </c>
      <c r="AB205" s="428">
        <v>0</v>
      </c>
      <c r="AC205" s="430">
        <v>0</v>
      </c>
      <c r="AD205" s="428">
        <f t="shared" si="23"/>
        <v>0</v>
      </c>
      <c r="AE205" s="427">
        <v>0</v>
      </c>
      <c r="AF205" s="427">
        <v>0</v>
      </c>
      <c r="AG205" s="427"/>
      <c r="AH205" s="427"/>
      <c r="AI205" s="427"/>
      <c r="AJ205" s="427"/>
      <c r="AK205" s="427"/>
      <c r="AL205" s="427"/>
      <c r="AM205" s="427"/>
      <c r="AN205" s="427"/>
    </row>
    <row r="206" spans="1:40" s="225" customFormat="1" ht="51" hidden="1" customHeight="1" outlineLevel="7" x14ac:dyDescent="0.2">
      <c r="A206" s="221"/>
      <c r="B206" s="227"/>
      <c r="C206" s="248"/>
      <c r="D206" s="248"/>
      <c r="E206" s="254"/>
      <c r="F206" s="265"/>
      <c r="G206" s="270"/>
      <c r="H206" s="270"/>
      <c r="I206" s="407" t="s">
        <v>49</v>
      </c>
      <c r="J206" s="354" t="s">
        <v>259</v>
      </c>
      <c r="K206" s="435">
        <f>Supervisor!K206</f>
        <v>150</v>
      </c>
      <c r="L206" s="355">
        <f>Supervisor!L206</f>
        <v>0</v>
      </c>
      <c r="M206" s="356">
        <v>0</v>
      </c>
      <c r="N206" s="357">
        <f>Supervisor!M206</f>
        <v>0</v>
      </c>
      <c r="O206" s="350">
        <f>Supervisor!N206</f>
        <v>0</v>
      </c>
      <c r="P206" s="350">
        <f t="shared" si="22"/>
        <v>150</v>
      </c>
      <c r="Q206" s="351">
        <v>4.3319135324172444E-5</v>
      </c>
      <c r="R206" s="352">
        <f t="shared" si="21"/>
        <v>0</v>
      </c>
      <c r="T206" s="226">
        <f t="shared" si="17"/>
        <v>0</v>
      </c>
      <c r="Y206" s="199"/>
      <c r="Z206" s="352">
        <v>0</v>
      </c>
      <c r="AA206" s="428">
        <v>0</v>
      </c>
      <c r="AB206" s="428">
        <v>0</v>
      </c>
      <c r="AC206" s="430">
        <v>0</v>
      </c>
      <c r="AD206" s="428">
        <f t="shared" si="23"/>
        <v>0</v>
      </c>
      <c r="AE206" s="427">
        <v>0</v>
      </c>
      <c r="AF206" s="427">
        <v>0</v>
      </c>
      <c r="AG206" s="427"/>
      <c r="AH206" s="427"/>
      <c r="AI206" s="427"/>
      <c r="AJ206" s="427"/>
      <c r="AK206" s="427"/>
      <c r="AL206" s="427"/>
      <c r="AM206" s="427"/>
      <c r="AN206" s="427"/>
    </row>
    <row r="207" spans="1:40" s="225" customFormat="1" ht="51" hidden="1" customHeight="1" outlineLevel="7" x14ac:dyDescent="0.2">
      <c r="A207" s="221"/>
      <c r="B207" s="227"/>
      <c r="C207" s="248"/>
      <c r="D207" s="248"/>
      <c r="E207" s="254"/>
      <c r="F207" s="265"/>
      <c r="G207" s="270"/>
      <c r="H207" s="270"/>
      <c r="I207" s="407" t="s">
        <v>50</v>
      </c>
      <c r="J207" s="354" t="s">
        <v>258</v>
      </c>
      <c r="K207" s="435">
        <f>Supervisor!K207</f>
        <v>1000</v>
      </c>
      <c r="L207" s="355">
        <f>Supervisor!L207</f>
        <v>0</v>
      </c>
      <c r="M207" s="356">
        <v>0</v>
      </c>
      <c r="N207" s="357">
        <f>Supervisor!M207</f>
        <v>0</v>
      </c>
      <c r="O207" s="350">
        <f>Supervisor!N207</f>
        <v>0</v>
      </c>
      <c r="P207" s="350">
        <f t="shared" si="22"/>
        <v>1000</v>
      </c>
      <c r="Q207" s="351">
        <v>1.443971177472415E-4</v>
      </c>
      <c r="R207" s="352">
        <f>O207/K207</f>
        <v>0</v>
      </c>
      <c r="T207" s="226">
        <f t="shared" si="17"/>
        <v>0</v>
      </c>
      <c r="Y207" s="199"/>
      <c r="Z207" s="352">
        <v>0</v>
      </c>
      <c r="AA207" s="428">
        <v>0</v>
      </c>
      <c r="AB207" s="428">
        <v>0</v>
      </c>
      <c r="AC207" s="430">
        <v>0</v>
      </c>
      <c r="AD207" s="428">
        <f t="shared" si="23"/>
        <v>0</v>
      </c>
      <c r="AE207" s="427">
        <v>0</v>
      </c>
      <c r="AF207" s="427">
        <v>0</v>
      </c>
      <c r="AG207" s="427"/>
      <c r="AH207" s="427"/>
      <c r="AI207" s="427"/>
      <c r="AJ207" s="427"/>
      <c r="AK207" s="427"/>
      <c r="AL207" s="427"/>
      <c r="AM207" s="427"/>
      <c r="AN207" s="427"/>
    </row>
    <row r="208" spans="1:40" s="225" customFormat="1" ht="51" hidden="1" customHeight="1" outlineLevel="7" x14ac:dyDescent="0.2">
      <c r="A208" s="221"/>
      <c r="B208" s="227"/>
      <c r="C208" s="248"/>
      <c r="D208" s="248"/>
      <c r="E208" s="254"/>
      <c r="F208" s="265"/>
      <c r="G208" s="270"/>
      <c r="H208" s="270"/>
      <c r="I208" s="407" t="s">
        <v>51</v>
      </c>
      <c r="J208" s="354" t="s">
        <v>257</v>
      </c>
      <c r="K208" s="435">
        <f>Supervisor!K208</f>
        <v>100</v>
      </c>
      <c r="L208" s="355">
        <f>Supervisor!L208</f>
        <v>36</v>
      </c>
      <c r="M208" s="356">
        <v>0.35</v>
      </c>
      <c r="N208" s="357">
        <f>Supervisor!M208</f>
        <v>39</v>
      </c>
      <c r="O208" s="350">
        <f>Supervisor!N208</f>
        <v>75</v>
      </c>
      <c r="P208" s="350">
        <f t="shared" si="22"/>
        <v>25</v>
      </c>
      <c r="Q208" s="351">
        <v>7.2198558873620751E-5</v>
      </c>
      <c r="R208" s="352">
        <f t="shared" si="21"/>
        <v>0.75</v>
      </c>
      <c r="T208" s="226">
        <f t="shared" si="17"/>
        <v>-75</v>
      </c>
      <c r="Y208" s="199"/>
      <c r="Z208" s="352">
        <v>0.34</v>
      </c>
      <c r="AA208" s="428">
        <v>0</v>
      </c>
      <c r="AB208" s="428">
        <v>0.34</v>
      </c>
      <c r="AC208" s="430">
        <v>0.34</v>
      </c>
      <c r="AD208" s="428">
        <f t="shared" si="23"/>
        <v>0</v>
      </c>
      <c r="AE208" s="427">
        <v>0.36</v>
      </c>
      <c r="AF208" s="427">
        <v>0</v>
      </c>
      <c r="AG208" s="427"/>
      <c r="AH208" s="427"/>
      <c r="AI208" s="427"/>
      <c r="AJ208" s="427"/>
      <c r="AK208" s="427"/>
      <c r="AL208" s="427"/>
      <c r="AM208" s="427"/>
      <c r="AN208" s="427"/>
    </row>
    <row r="209" spans="1:40" s="225" customFormat="1" ht="51" hidden="1" customHeight="1" outlineLevel="5" x14ac:dyDescent="0.2">
      <c r="A209" s="221"/>
      <c r="B209" s="227"/>
      <c r="C209" s="248"/>
      <c r="D209" s="248"/>
      <c r="E209" s="254"/>
      <c r="F209" s="265"/>
      <c r="G209" s="265"/>
      <c r="H209" s="265"/>
      <c r="I209" s="408" t="s">
        <v>283</v>
      </c>
      <c r="J209" s="359"/>
      <c r="K209" s="436">
        <f>Supervisor!K209</f>
        <v>0</v>
      </c>
      <c r="L209" s="360">
        <f>Supervisor!L209</f>
        <v>0</v>
      </c>
      <c r="M209" s="361">
        <v>0</v>
      </c>
      <c r="N209" s="359">
        <f>Supervisor!M209</f>
        <v>0</v>
      </c>
      <c r="O209" s="374">
        <f>Supervisor!N209</f>
        <v>0</v>
      </c>
      <c r="P209" s="374">
        <f t="shared" si="22"/>
        <v>0</v>
      </c>
      <c r="Q209" s="363">
        <v>9.5E-4</v>
      </c>
      <c r="R209" s="375">
        <f>R210</f>
        <v>0</v>
      </c>
      <c r="T209" s="226">
        <f t="shared" si="17"/>
        <v>0</v>
      </c>
      <c r="Y209" s="199"/>
      <c r="Z209" s="375">
        <v>0</v>
      </c>
      <c r="AA209" s="428">
        <v>0</v>
      </c>
      <c r="AB209" s="428">
        <v>0</v>
      </c>
      <c r="AC209" s="430">
        <v>0</v>
      </c>
      <c r="AD209" s="428">
        <f t="shared" si="23"/>
        <v>0</v>
      </c>
      <c r="AE209" s="427"/>
      <c r="AF209" s="427">
        <v>0</v>
      </c>
      <c r="AG209" s="427"/>
      <c r="AH209" s="427"/>
      <c r="AI209" s="427"/>
      <c r="AJ209" s="427"/>
      <c r="AK209" s="427"/>
      <c r="AL209" s="427"/>
      <c r="AM209" s="427"/>
      <c r="AN209" s="427"/>
    </row>
    <row r="210" spans="1:40" s="225" customFormat="1" ht="51" hidden="1" customHeight="1" outlineLevel="7" x14ac:dyDescent="0.2">
      <c r="A210" s="221"/>
      <c r="B210" s="227"/>
      <c r="C210" s="248"/>
      <c r="D210" s="248"/>
      <c r="E210" s="254"/>
      <c r="F210" s="265"/>
      <c r="G210" s="265"/>
      <c r="H210" s="265"/>
      <c r="I210" s="407" t="s">
        <v>283</v>
      </c>
      <c r="J210" s="354" t="s">
        <v>258</v>
      </c>
      <c r="K210" s="435">
        <f>Supervisor!K210</f>
        <v>560</v>
      </c>
      <c r="L210" s="355">
        <f>Supervisor!L210</f>
        <v>0</v>
      </c>
      <c r="M210" s="356">
        <v>0</v>
      </c>
      <c r="N210" s="357">
        <f>Supervisor!M210</f>
        <v>0</v>
      </c>
      <c r="O210" s="350">
        <f>Supervisor!N210</f>
        <v>0</v>
      </c>
      <c r="P210" s="350">
        <f t="shared" si="22"/>
        <v>560</v>
      </c>
      <c r="Q210" s="351">
        <v>9.5E-4</v>
      </c>
      <c r="R210" s="352">
        <f>O210/K210</f>
        <v>0</v>
      </c>
      <c r="T210" s="226">
        <f t="shared" si="17"/>
        <v>0</v>
      </c>
      <c r="Y210" s="199"/>
      <c r="Z210" s="352">
        <v>0</v>
      </c>
      <c r="AA210" s="428">
        <v>0</v>
      </c>
      <c r="AB210" s="428">
        <v>0</v>
      </c>
      <c r="AC210" s="430">
        <v>0</v>
      </c>
      <c r="AD210" s="428">
        <f t="shared" si="23"/>
        <v>0</v>
      </c>
      <c r="AE210" s="427"/>
      <c r="AF210" s="427">
        <v>0</v>
      </c>
      <c r="AG210" s="427"/>
      <c r="AH210" s="427"/>
      <c r="AI210" s="427"/>
      <c r="AJ210" s="427"/>
      <c r="AK210" s="427"/>
      <c r="AL210" s="427"/>
      <c r="AM210" s="427"/>
      <c r="AN210" s="427"/>
    </row>
    <row r="211" spans="1:40" s="225" customFormat="1" ht="51" customHeight="1" outlineLevel="3" collapsed="1" x14ac:dyDescent="0.2">
      <c r="A211" s="221"/>
      <c r="B211" s="227"/>
      <c r="C211" s="248"/>
      <c r="D211" s="248"/>
      <c r="E211" s="254"/>
      <c r="F211" s="254"/>
      <c r="G211" s="254"/>
      <c r="H211" s="254"/>
      <c r="I211" s="405" t="s">
        <v>56</v>
      </c>
      <c r="J211" s="340" t="s">
        <v>444</v>
      </c>
      <c r="K211" s="433">
        <f>Supervisor!K211</f>
        <v>0</v>
      </c>
      <c r="L211" s="341">
        <f>Supervisor!L211</f>
        <v>0</v>
      </c>
      <c r="M211" s="342">
        <v>0.23171056861369496</v>
      </c>
      <c r="N211" s="340">
        <f>Supervisor!M211</f>
        <v>0</v>
      </c>
      <c r="O211" s="376">
        <f>Supervisor!N211</f>
        <v>0</v>
      </c>
      <c r="P211" s="376">
        <f t="shared" si="22"/>
        <v>0</v>
      </c>
      <c r="Q211" s="344">
        <v>0.19523466623978397</v>
      </c>
      <c r="R211" s="345">
        <f>(R212*Q212+R283*Q283)/Q211</f>
        <v>0.23025831113377226</v>
      </c>
      <c r="T211" s="226">
        <f t="shared" si="17"/>
        <v>0</v>
      </c>
      <c r="Y211" s="199"/>
      <c r="Z211" s="345">
        <v>0.18141180963887038</v>
      </c>
      <c r="AA211" s="428">
        <v>0.11334961064026035</v>
      </c>
      <c r="AB211" s="428">
        <v>0.2071643133623936</v>
      </c>
      <c r="AC211" s="430">
        <v>0.2071643133623936</v>
      </c>
      <c r="AD211" s="428">
        <f t="shared" si="23"/>
        <v>0</v>
      </c>
      <c r="AE211" s="427">
        <v>0.21679619500172731</v>
      </c>
      <c r="AF211" s="427">
        <v>0</v>
      </c>
      <c r="AG211" s="427"/>
      <c r="AH211" s="427"/>
      <c r="AI211" s="427"/>
      <c r="AJ211" s="427"/>
      <c r="AK211" s="427"/>
      <c r="AL211" s="427"/>
      <c r="AM211" s="427"/>
      <c r="AN211" s="427"/>
    </row>
    <row r="212" spans="1:40" s="225" customFormat="1" ht="51" hidden="1" customHeight="1" outlineLevel="4" collapsed="1" x14ac:dyDescent="0.2">
      <c r="A212" s="221"/>
      <c r="B212" s="227"/>
      <c r="C212" s="248"/>
      <c r="D212" s="248"/>
      <c r="E212" s="254"/>
      <c r="F212" s="265"/>
      <c r="G212" s="265"/>
      <c r="H212" s="265"/>
      <c r="I212" s="408" t="s">
        <v>57</v>
      </c>
      <c r="J212" s="359"/>
      <c r="K212" s="436">
        <f>Supervisor!K212</f>
        <v>0</v>
      </c>
      <c r="L212" s="360">
        <f>Supervisor!L212</f>
        <v>0</v>
      </c>
      <c r="M212" s="361">
        <v>0.23173648737626254</v>
      </c>
      <c r="N212" s="359">
        <f>Supervisor!M212</f>
        <v>0</v>
      </c>
      <c r="O212" s="374">
        <f>Supervisor!N212</f>
        <v>0</v>
      </c>
      <c r="P212" s="374">
        <f t="shared" si="22"/>
        <v>0</v>
      </c>
      <c r="Q212" s="377">
        <v>0.193239686486848</v>
      </c>
      <c r="R212" s="364">
        <f>(R213*Q213+R242*Q242)/Q212</f>
        <v>0.22974800875541318</v>
      </c>
      <c r="T212" s="226">
        <f t="shared" si="17"/>
        <v>0</v>
      </c>
      <c r="Y212" s="199"/>
      <c r="Z212" s="364">
        <v>0.18274197231694481</v>
      </c>
      <c r="AA212" s="428">
        <v>0.1145198163176841</v>
      </c>
      <c r="AB212" s="428">
        <v>0.20676831401499943</v>
      </c>
      <c r="AC212" s="430">
        <v>0.20676831401499943</v>
      </c>
      <c r="AD212" s="428">
        <f t="shared" si="23"/>
        <v>0</v>
      </c>
      <c r="AE212" s="427">
        <v>0.21755623391256598</v>
      </c>
      <c r="AF212" s="427">
        <v>0</v>
      </c>
      <c r="AG212" s="427"/>
      <c r="AH212" s="427"/>
      <c r="AI212" s="427"/>
      <c r="AJ212" s="427"/>
      <c r="AK212" s="427"/>
      <c r="AL212" s="427"/>
      <c r="AM212" s="427"/>
      <c r="AN212" s="427"/>
    </row>
    <row r="213" spans="1:40" s="225" customFormat="1" ht="51" hidden="1" customHeight="1" outlineLevel="5" x14ac:dyDescent="0.2">
      <c r="A213" s="221"/>
      <c r="B213" s="227"/>
      <c r="C213" s="248"/>
      <c r="D213" s="248"/>
      <c r="E213" s="254"/>
      <c r="F213" s="265"/>
      <c r="G213" s="270"/>
      <c r="H213" s="270"/>
      <c r="I213" s="409" t="s">
        <v>58</v>
      </c>
      <c r="J213" s="365"/>
      <c r="K213" s="437">
        <f>Supervisor!K213</f>
        <v>0</v>
      </c>
      <c r="L213" s="366">
        <f>Supervisor!L213</f>
        <v>0</v>
      </c>
      <c r="M213" s="367">
        <v>0.26864356240446891</v>
      </c>
      <c r="N213" s="365">
        <f>Supervisor!M213</f>
        <v>0</v>
      </c>
      <c r="O213" s="378">
        <f>Supervisor!N213</f>
        <v>0</v>
      </c>
      <c r="P213" s="378">
        <f t="shared" si="22"/>
        <v>0</v>
      </c>
      <c r="Q213" s="369">
        <v>6.763389027039679E-2</v>
      </c>
      <c r="R213" s="370">
        <f>(R214*Q214+R221*Q221+R228*Q228+R235*Q235)/Q213</f>
        <v>0.23830270212076909</v>
      </c>
      <c r="T213" s="226">
        <f t="shared" si="17"/>
        <v>0</v>
      </c>
      <c r="Y213" s="199"/>
      <c r="Z213" s="370">
        <v>0.17513213339715678</v>
      </c>
      <c r="AA213" s="428">
        <v>4.9303505845225172E-2</v>
      </c>
      <c r="AB213" s="428">
        <v>0.22525597629717639</v>
      </c>
      <c r="AC213" s="430">
        <v>0.22525597629717639</v>
      </c>
      <c r="AD213" s="428">
        <f t="shared" si="23"/>
        <v>0</v>
      </c>
      <c r="AE213" s="427">
        <v>0.23408027676525514</v>
      </c>
      <c r="AF213" s="427">
        <v>0</v>
      </c>
      <c r="AG213" s="427"/>
      <c r="AH213" s="427"/>
      <c r="AI213" s="427"/>
      <c r="AJ213" s="427"/>
      <c r="AK213" s="427"/>
      <c r="AL213" s="427"/>
      <c r="AM213" s="427"/>
      <c r="AN213" s="427"/>
    </row>
    <row r="214" spans="1:40" s="225" customFormat="1" ht="51" hidden="1" customHeight="1" outlineLevel="6" x14ac:dyDescent="0.2">
      <c r="A214" s="221"/>
      <c r="B214" s="227"/>
      <c r="C214" s="248"/>
      <c r="D214" s="248"/>
      <c r="E214" s="254"/>
      <c r="F214" s="265"/>
      <c r="G214" s="270"/>
      <c r="H214" s="278"/>
      <c r="I214" s="412" t="s">
        <v>59</v>
      </c>
      <c r="J214" s="379"/>
      <c r="K214" s="438">
        <f>Supervisor!K214</f>
        <v>0</v>
      </c>
      <c r="L214" s="380">
        <f>Supervisor!L214</f>
        <v>0</v>
      </c>
      <c r="M214" s="381">
        <v>0.4473979328754652</v>
      </c>
      <c r="N214" s="379">
        <f>Supervisor!M214</f>
        <v>0</v>
      </c>
      <c r="O214" s="382">
        <f>Supervisor!N214</f>
        <v>0</v>
      </c>
      <c r="P214" s="382">
        <f t="shared" si="22"/>
        <v>0</v>
      </c>
      <c r="Q214" s="383">
        <v>3.4885001901667927E-2</v>
      </c>
      <c r="R214" s="384">
        <f>SUMPRODUCT(R215:R220,Q215:Q220)/Q214</f>
        <v>0.41329477134315451</v>
      </c>
      <c r="T214" s="226">
        <f t="shared" si="17"/>
        <v>0</v>
      </c>
      <c r="Y214" s="199"/>
      <c r="Z214" s="384">
        <v>0.31009889305393618</v>
      </c>
      <c r="AA214" s="428">
        <v>6.7425000000000013E-2</v>
      </c>
      <c r="AB214" s="428">
        <v>0.40727734527779708</v>
      </c>
      <c r="AC214" s="430">
        <v>0.40727734527779708</v>
      </c>
      <c r="AD214" s="428">
        <f t="shared" si="23"/>
        <v>0</v>
      </c>
      <c r="AE214" s="427">
        <v>0.41329477134315451</v>
      </c>
      <c r="AF214" s="427">
        <v>0</v>
      </c>
      <c r="AG214" s="427"/>
      <c r="AH214" s="427"/>
      <c r="AI214" s="427"/>
      <c r="AJ214" s="427"/>
      <c r="AK214" s="427"/>
      <c r="AL214" s="427"/>
      <c r="AM214" s="427"/>
      <c r="AN214" s="427"/>
    </row>
    <row r="215" spans="1:40" s="225" customFormat="1" ht="51" hidden="1" customHeight="1" outlineLevel="7" x14ac:dyDescent="0.2">
      <c r="A215" s="221"/>
      <c r="B215" s="227"/>
      <c r="C215" s="248"/>
      <c r="D215" s="248"/>
      <c r="E215" s="254"/>
      <c r="F215" s="265"/>
      <c r="G215" s="270"/>
      <c r="H215" s="278"/>
      <c r="I215" s="407" t="s">
        <v>60</v>
      </c>
      <c r="J215" s="354" t="s">
        <v>261</v>
      </c>
      <c r="K215" s="435">
        <f>Supervisor!K215</f>
        <v>42944</v>
      </c>
      <c r="L215" s="355">
        <f>Supervisor!L215</f>
        <v>25598</v>
      </c>
      <c r="M215" s="356">
        <v>0.59607861400894235</v>
      </c>
      <c r="N215" s="357">
        <f>Supervisor!M215</f>
        <v>0</v>
      </c>
      <c r="O215" s="350">
        <f>Supervisor!N215</f>
        <v>25598</v>
      </c>
      <c r="P215" s="350">
        <f t="shared" si="22"/>
        <v>17346</v>
      </c>
      <c r="Q215" s="385">
        <v>1.7442500950833964E-3</v>
      </c>
      <c r="R215" s="352">
        <f>+O215/K215</f>
        <v>0.59607861400894191</v>
      </c>
      <c r="S215" s="225">
        <v>3390</v>
      </c>
      <c r="T215" s="226">
        <f t="shared" si="17"/>
        <v>-22208</v>
      </c>
      <c r="Y215" s="199"/>
      <c r="Z215" s="352">
        <v>0.59607861400894191</v>
      </c>
      <c r="AA215" s="428">
        <v>0.34250000000000003</v>
      </c>
      <c r="AB215" s="428">
        <v>0.59607861400894191</v>
      </c>
      <c r="AC215" s="430">
        <v>0.59607861400894191</v>
      </c>
      <c r="AD215" s="428">
        <f t="shared" si="23"/>
        <v>0</v>
      </c>
      <c r="AE215" s="446">
        <v>0.59607861400894191</v>
      </c>
      <c r="AF215" s="427">
        <v>0</v>
      </c>
      <c r="AG215" s="427"/>
      <c r="AH215" s="427"/>
      <c r="AI215" s="427"/>
      <c r="AJ215" s="427"/>
      <c r="AK215" s="427"/>
      <c r="AL215" s="427"/>
      <c r="AM215" s="427"/>
      <c r="AN215" s="427"/>
    </row>
    <row r="216" spans="1:40" s="225" customFormat="1" ht="51" hidden="1" customHeight="1" outlineLevel="7" x14ac:dyDescent="0.2">
      <c r="A216" s="221"/>
      <c r="B216" s="227"/>
      <c r="C216" s="248"/>
      <c r="D216" s="248"/>
      <c r="E216" s="254"/>
      <c r="F216" s="265"/>
      <c r="G216" s="270"/>
      <c r="H216" s="278"/>
      <c r="I216" s="407" t="s">
        <v>61</v>
      </c>
      <c r="J216" s="354" t="s">
        <v>261</v>
      </c>
      <c r="K216" s="435">
        <f>Supervisor!K216</f>
        <v>12883</v>
      </c>
      <c r="L216" s="355">
        <f>Supervisor!L216</f>
        <v>6933</v>
      </c>
      <c r="M216" s="356">
        <v>0.53815105177365519</v>
      </c>
      <c r="N216" s="357">
        <f>Supervisor!M216</f>
        <v>0</v>
      </c>
      <c r="O216" s="350">
        <f>Supervisor!N216</f>
        <v>6933</v>
      </c>
      <c r="P216" s="350">
        <f t="shared" si="22"/>
        <v>5950</v>
      </c>
      <c r="Q216" s="385">
        <v>1.2209750665583774E-2</v>
      </c>
      <c r="R216" s="352">
        <f t="shared" ref="R216:R220" si="24">+O216/K216</f>
        <v>0.53815105177365519</v>
      </c>
      <c r="T216" s="226">
        <f t="shared" si="17"/>
        <v>-6933</v>
      </c>
      <c r="Y216" s="199"/>
      <c r="Z216" s="352">
        <v>0.53815105177365519</v>
      </c>
      <c r="AA216" s="428">
        <v>4.0599999999999997E-2</v>
      </c>
      <c r="AB216" s="428">
        <v>0.53815105177365519</v>
      </c>
      <c r="AC216" s="430">
        <v>0.53815105177365519</v>
      </c>
      <c r="AD216" s="428">
        <f t="shared" si="23"/>
        <v>0</v>
      </c>
      <c r="AE216" s="427">
        <v>0.53815105177365519</v>
      </c>
      <c r="AF216" s="427">
        <v>0</v>
      </c>
      <c r="AG216" s="427"/>
      <c r="AH216" s="427"/>
      <c r="AI216" s="427"/>
      <c r="AJ216" s="427"/>
      <c r="AK216" s="427"/>
      <c r="AL216" s="427"/>
      <c r="AM216" s="427"/>
      <c r="AN216" s="427"/>
    </row>
    <row r="217" spans="1:40" s="225" customFormat="1" ht="51" hidden="1" customHeight="1" outlineLevel="7" x14ac:dyDescent="0.2">
      <c r="A217" s="221"/>
      <c r="B217" s="227"/>
      <c r="C217" s="248"/>
      <c r="D217" s="248"/>
      <c r="E217" s="254"/>
      <c r="F217" s="265"/>
      <c r="G217" s="270"/>
      <c r="H217" s="278"/>
      <c r="I217" s="406" t="s">
        <v>62</v>
      </c>
      <c r="J217" s="346" t="s">
        <v>261</v>
      </c>
      <c r="K217" s="434">
        <f>Supervisor!K217</f>
        <v>12883</v>
      </c>
      <c r="L217" s="347">
        <f>Supervisor!L217</f>
        <v>5800</v>
      </c>
      <c r="M217" s="356">
        <v>0.56909769493174867</v>
      </c>
      <c r="N217" s="349">
        <f>Supervisor!M217</f>
        <v>0</v>
      </c>
      <c r="O217" s="350">
        <f>Supervisor!N217</f>
        <v>5800</v>
      </c>
      <c r="P217" s="350">
        <f t="shared" si="22"/>
        <v>7083</v>
      </c>
      <c r="Q217" s="385">
        <v>1.2209750665583774E-2</v>
      </c>
      <c r="R217" s="352">
        <f t="shared" si="24"/>
        <v>0.45020569743072264</v>
      </c>
      <c r="T217" s="226">
        <f t="shared" si="17"/>
        <v>-5800</v>
      </c>
      <c r="Y217" s="199"/>
      <c r="Z217" s="352">
        <v>0.17697741209345649</v>
      </c>
      <c r="AA217" s="428">
        <v>1.7399999999999999E-2</v>
      </c>
      <c r="AB217" s="428">
        <v>0.45463013273305908</v>
      </c>
      <c r="AC217" s="430">
        <v>0.17697741209345649</v>
      </c>
      <c r="AD217" s="428">
        <f t="shared" si="23"/>
        <v>0.27765272063960256</v>
      </c>
      <c r="AE217" s="427">
        <v>0.45020569743072264</v>
      </c>
      <c r="AF217" s="427">
        <v>0</v>
      </c>
      <c r="AG217" s="427"/>
      <c r="AH217" s="427"/>
      <c r="AI217" s="427"/>
      <c r="AJ217" s="427"/>
      <c r="AK217" s="427"/>
      <c r="AL217" s="427"/>
      <c r="AM217" s="427"/>
      <c r="AN217" s="427"/>
    </row>
    <row r="218" spans="1:40" s="225" customFormat="1" ht="51" hidden="1" customHeight="1" outlineLevel="7" x14ac:dyDescent="0.2">
      <c r="A218" s="221"/>
      <c r="B218" s="227"/>
      <c r="C218" s="248"/>
      <c r="D218" s="248"/>
      <c r="E218" s="254"/>
      <c r="F218" s="265"/>
      <c r="G218" s="270"/>
      <c r="H218" s="278"/>
      <c r="I218" s="406" t="s">
        <v>63</v>
      </c>
      <c r="J218" s="346" t="s">
        <v>261</v>
      </c>
      <c r="K218" s="434">
        <f>Supervisor!K218</f>
        <v>2576.6</v>
      </c>
      <c r="L218" s="347">
        <f>Supervisor!L218</f>
        <v>17</v>
      </c>
      <c r="M218" s="356">
        <v>1.1388165625339703E-3</v>
      </c>
      <c r="N218" s="353">
        <f>Supervisor!M218</f>
        <v>-13.6</v>
      </c>
      <c r="O218" s="350">
        <f>Supervisor!N218</f>
        <v>3.4</v>
      </c>
      <c r="P218" s="350">
        <f t="shared" si="22"/>
        <v>2573.1999999999998</v>
      </c>
      <c r="Q218" s="385">
        <v>1.7442500950833964E-3</v>
      </c>
      <c r="R218" s="352">
        <f t="shared" si="24"/>
        <v>1.3195684235038424E-3</v>
      </c>
      <c r="T218" s="226">
        <f t="shared" si="17"/>
        <v>-3.4</v>
      </c>
      <c r="Y218" s="199"/>
      <c r="Z218" s="352">
        <v>0</v>
      </c>
      <c r="AA218" s="428">
        <v>0</v>
      </c>
      <c r="AB218" s="428">
        <v>0</v>
      </c>
      <c r="AC218" s="430">
        <v>0</v>
      </c>
      <c r="AD218" s="428">
        <f t="shared" si="23"/>
        <v>0</v>
      </c>
      <c r="AE218" s="427">
        <v>1.3195684235038424E-3</v>
      </c>
      <c r="AF218" s="427">
        <v>0</v>
      </c>
      <c r="AG218" s="427"/>
      <c r="AH218" s="427"/>
      <c r="AI218" s="427"/>
      <c r="AJ218" s="427"/>
      <c r="AK218" s="427"/>
      <c r="AL218" s="427"/>
      <c r="AM218" s="427"/>
      <c r="AN218" s="427"/>
    </row>
    <row r="219" spans="1:40" s="225" customFormat="1" ht="51" hidden="1" customHeight="1" outlineLevel="7" x14ac:dyDescent="0.2">
      <c r="A219" s="221"/>
      <c r="B219" s="227"/>
      <c r="C219" s="248"/>
      <c r="D219" s="248"/>
      <c r="E219" s="254"/>
      <c r="F219" s="265"/>
      <c r="G219" s="270"/>
      <c r="H219" s="278"/>
      <c r="I219" s="406" t="s">
        <v>64</v>
      </c>
      <c r="J219" s="346" t="s">
        <v>261</v>
      </c>
      <c r="K219" s="434">
        <f>Supervisor!K219</f>
        <v>12883</v>
      </c>
      <c r="L219" s="347">
        <f>Supervisor!L219</f>
        <v>0</v>
      </c>
      <c r="M219" s="356">
        <v>0</v>
      </c>
      <c r="N219" s="353">
        <f>Supervisor!M219</f>
        <v>0</v>
      </c>
      <c r="O219" s="350">
        <f>Supervisor!N219</f>
        <v>0</v>
      </c>
      <c r="P219" s="350">
        <f t="shared" si="22"/>
        <v>12883</v>
      </c>
      <c r="Q219" s="385">
        <v>1.7442500950833964E-3</v>
      </c>
      <c r="R219" s="352">
        <f t="shared" si="24"/>
        <v>0</v>
      </c>
      <c r="T219" s="226">
        <f t="shared" si="17"/>
        <v>0</v>
      </c>
      <c r="Y219" s="199"/>
      <c r="Z219" s="352">
        <v>0</v>
      </c>
      <c r="AA219" s="428">
        <v>0</v>
      </c>
      <c r="AB219" s="428">
        <v>0</v>
      </c>
      <c r="AC219" s="430">
        <v>0</v>
      </c>
      <c r="AD219" s="428">
        <f t="shared" si="23"/>
        <v>0</v>
      </c>
      <c r="AE219" s="427">
        <v>0</v>
      </c>
      <c r="AF219" s="427">
        <v>0</v>
      </c>
      <c r="AG219" s="427"/>
      <c r="AH219" s="427"/>
      <c r="AI219" s="427"/>
      <c r="AJ219" s="427"/>
      <c r="AK219" s="427"/>
      <c r="AL219" s="427"/>
      <c r="AM219" s="427"/>
      <c r="AN219" s="427"/>
    </row>
    <row r="220" spans="1:40" s="225" customFormat="1" ht="51" hidden="1" customHeight="1" outlineLevel="7" x14ac:dyDescent="0.2">
      <c r="A220" s="221"/>
      <c r="B220" s="227"/>
      <c r="C220" s="248"/>
      <c r="D220" s="248"/>
      <c r="E220" s="254"/>
      <c r="F220" s="265"/>
      <c r="G220" s="270"/>
      <c r="H220" s="278"/>
      <c r="I220" s="406" t="s">
        <v>51</v>
      </c>
      <c r="J220" s="346" t="s">
        <v>257</v>
      </c>
      <c r="K220" s="434">
        <f>Supervisor!K220</f>
        <v>100</v>
      </c>
      <c r="L220" s="347">
        <f>Supervisor!L220</f>
        <v>25</v>
      </c>
      <c r="M220" s="356">
        <v>0.2</v>
      </c>
      <c r="N220" s="353">
        <f>Supervisor!M220</f>
        <v>0</v>
      </c>
      <c r="O220" s="350">
        <f>Supervisor!N220</f>
        <v>25</v>
      </c>
      <c r="P220" s="350">
        <f t="shared" si="22"/>
        <v>75</v>
      </c>
      <c r="Q220" s="385">
        <v>5.2327502852501885E-3</v>
      </c>
      <c r="R220" s="352">
        <f t="shared" si="24"/>
        <v>0.25</v>
      </c>
      <c r="S220" s="225">
        <v>20</v>
      </c>
      <c r="T220" s="226">
        <f t="shared" si="17"/>
        <v>-5</v>
      </c>
      <c r="Y220" s="199"/>
      <c r="Z220" s="352">
        <v>0.2</v>
      </c>
      <c r="AA220" s="428">
        <v>0.2</v>
      </c>
      <c r="AB220" s="428">
        <v>0.2</v>
      </c>
      <c r="AC220" s="430">
        <v>0.2</v>
      </c>
      <c r="AD220" s="428">
        <f t="shared" si="23"/>
        <v>0</v>
      </c>
      <c r="AE220" s="427">
        <v>0.25</v>
      </c>
      <c r="AF220" s="427">
        <v>0</v>
      </c>
      <c r="AG220" s="427"/>
      <c r="AH220" s="427"/>
      <c r="AI220" s="427"/>
      <c r="AJ220" s="427"/>
      <c r="AK220" s="427"/>
      <c r="AL220" s="427"/>
      <c r="AM220" s="427"/>
      <c r="AN220" s="427"/>
    </row>
    <row r="221" spans="1:40" s="225" customFormat="1" ht="51" hidden="1" customHeight="1" outlineLevel="6" x14ac:dyDescent="0.2">
      <c r="A221" s="221"/>
      <c r="B221" s="227"/>
      <c r="C221" s="248"/>
      <c r="D221" s="248"/>
      <c r="E221" s="254"/>
      <c r="F221" s="265"/>
      <c r="G221" s="270"/>
      <c r="H221" s="278"/>
      <c r="I221" s="412" t="s">
        <v>65</v>
      </c>
      <c r="J221" s="379"/>
      <c r="K221" s="438">
        <f>Supervisor!K221</f>
        <v>0</v>
      </c>
      <c r="L221" s="380">
        <f>Supervisor!L221</f>
        <v>0</v>
      </c>
      <c r="M221" s="381">
        <v>0.10923611343064232</v>
      </c>
      <c r="N221" s="379">
        <f>Supervisor!M221</f>
        <v>0</v>
      </c>
      <c r="O221" s="386">
        <f>Supervisor!N221</f>
        <v>0</v>
      </c>
      <c r="P221" s="386">
        <f t="shared" si="22"/>
        <v>0</v>
      </c>
      <c r="Q221" s="383">
        <v>1.9933648470405199E-2</v>
      </c>
      <c r="R221" s="384">
        <f>SUMPRODUCT(R222:R227,Q222:Q227)/Q221</f>
        <v>5.164702656058151E-2</v>
      </c>
      <c r="T221" s="226">
        <f t="shared" si="17"/>
        <v>0</v>
      </c>
      <c r="Y221" s="199"/>
      <c r="Z221" s="384">
        <v>3.2237441285094481E-2</v>
      </c>
      <c r="AA221" s="428">
        <v>3.0000000000000002E-2</v>
      </c>
      <c r="AB221" s="428">
        <v>3.2237441285094481E-2</v>
      </c>
      <c r="AC221" s="430">
        <v>3.2237441285094481E-2</v>
      </c>
      <c r="AD221" s="428">
        <f t="shared" si="23"/>
        <v>0</v>
      </c>
      <c r="AE221" s="427">
        <v>5.164702656058151E-2</v>
      </c>
      <c r="AF221" s="427">
        <v>0</v>
      </c>
      <c r="AG221" s="427"/>
      <c r="AH221" s="427"/>
      <c r="AI221" s="427"/>
      <c r="AJ221" s="427"/>
      <c r="AK221" s="427"/>
      <c r="AL221" s="427"/>
      <c r="AM221" s="427"/>
      <c r="AN221" s="427"/>
    </row>
    <row r="222" spans="1:40" s="225" customFormat="1" ht="51" hidden="1" customHeight="1" outlineLevel="7" x14ac:dyDescent="0.2">
      <c r="A222" s="221"/>
      <c r="B222" s="227"/>
      <c r="C222" s="248"/>
      <c r="D222" s="248"/>
      <c r="E222" s="254"/>
      <c r="F222" s="265"/>
      <c r="G222" s="270"/>
      <c r="H222" s="278"/>
      <c r="I222" s="407" t="s">
        <v>60</v>
      </c>
      <c r="J222" s="354" t="s">
        <v>261</v>
      </c>
      <c r="K222" s="435">
        <f>Supervisor!K222</f>
        <v>27889</v>
      </c>
      <c r="L222" s="355">
        <f>Supervisor!L222</f>
        <v>1248</v>
      </c>
      <c r="M222" s="356">
        <v>5.2105948762483721E-2</v>
      </c>
      <c r="N222" s="357">
        <f>Supervisor!M222</f>
        <v>0</v>
      </c>
      <c r="O222" s="350">
        <f>Supervisor!N222</f>
        <v>1248</v>
      </c>
      <c r="P222" s="350">
        <f t="shared" si="22"/>
        <v>26641</v>
      </c>
      <c r="Q222" s="385">
        <v>9.9668242352025991E-4</v>
      </c>
      <c r="R222" s="352">
        <f>+O222/K222</f>
        <v>4.4748825701889636E-2</v>
      </c>
      <c r="T222" s="226">
        <f t="shared" si="17"/>
        <v>-1248</v>
      </c>
      <c r="Y222" s="199"/>
      <c r="Z222" s="352">
        <v>4.4748825701889636E-2</v>
      </c>
      <c r="AA222" s="428">
        <v>0</v>
      </c>
      <c r="AB222" s="428">
        <v>4.4748825701889636E-2</v>
      </c>
      <c r="AC222" s="430">
        <v>4.4748825701889636E-2</v>
      </c>
      <c r="AD222" s="428">
        <f t="shared" si="23"/>
        <v>0</v>
      </c>
      <c r="AE222" s="427">
        <v>4.4748825701889636E-2</v>
      </c>
      <c r="AF222" s="427">
        <v>0</v>
      </c>
      <c r="AG222" s="427"/>
      <c r="AH222" s="427"/>
      <c r="AI222" s="427"/>
      <c r="AJ222" s="427"/>
      <c r="AK222" s="427"/>
      <c r="AL222" s="427"/>
      <c r="AM222" s="427"/>
      <c r="AN222" s="427"/>
    </row>
    <row r="223" spans="1:40" s="225" customFormat="1" ht="51" hidden="1" customHeight="1" outlineLevel="7" x14ac:dyDescent="0.2">
      <c r="A223" s="221"/>
      <c r="B223" s="227"/>
      <c r="C223" s="248"/>
      <c r="D223" s="248"/>
      <c r="E223" s="254"/>
      <c r="F223" s="265"/>
      <c r="G223" s="270"/>
      <c r="H223" s="278"/>
      <c r="I223" s="407" t="s">
        <v>61</v>
      </c>
      <c r="J223" s="354" t="s">
        <v>261</v>
      </c>
      <c r="K223" s="435">
        <f>Supervisor!K223</f>
        <v>8367</v>
      </c>
      <c r="L223" s="355">
        <f>Supervisor!L223</f>
        <v>232</v>
      </c>
      <c r="M223" s="356">
        <v>0.11306322856474833</v>
      </c>
      <c r="N223" s="357">
        <f>Supervisor!M223</f>
        <v>0</v>
      </c>
      <c r="O223" s="350">
        <f>Supervisor!N223</f>
        <v>232</v>
      </c>
      <c r="P223" s="350">
        <f t="shared" si="22"/>
        <v>8135</v>
      </c>
      <c r="Q223" s="385">
        <v>6.9767769646418192E-3</v>
      </c>
      <c r="R223" s="352">
        <f t="shared" ref="R223:R227" si="25">+O223/K223</f>
        <v>2.7727978964981474E-2</v>
      </c>
      <c r="T223" s="226">
        <f t="shared" si="17"/>
        <v>-232</v>
      </c>
      <c r="Y223" s="199"/>
      <c r="Z223" s="352">
        <v>0</v>
      </c>
      <c r="AA223" s="428">
        <v>0</v>
      </c>
      <c r="AB223" s="428">
        <v>0</v>
      </c>
      <c r="AC223" s="430">
        <v>0</v>
      </c>
      <c r="AD223" s="428">
        <f t="shared" si="23"/>
        <v>0</v>
      </c>
      <c r="AE223" s="427">
        <v>2.7727978964981474E-2</v>
      </c>
      <c r="AF223" s="427">
        <v>0</v>
      </c>
      <c r="AG223" s="427"/>
      <c r="AH223" s="427"/>
      <c r="AI223" s="427"/>
      <c r="AJ223" s="427"/>
      <c r="AK223" s="427"/>
      <c r="AL223" s="427"/>
      <c r="AM223" s="427"/>
      <c r="AN223" s="427"/>
    </row>
    <row r="224" spans="1:40" s="225" customFormat="1" ht="51" hidden="1" customHeight="1" outlineLevel="7" x14ac:dyDescent="0.2">
      <c r="A224" s="221"/>
      <c r="B224" s="227"/>
      <c r="C224" s="248"/>
      <c r="D224" s="248"/>
      <c r="E224" s="254"/>
      <c r="F224" s="265"/>
      <c r="G224" s="270"/>
      <c r="H224" s="278"/>
      <c r="I224" s="406" t="s">
        <v>62</v>
      </c>
      <c r="J224" s="346" t="s">
        <v>261</v>
      </c>
      <c r="K224" s="434">
        <f>Supervisor!K224</f>
        <v>8367</v>
      </c>
      <c r="L224" s="347">
        <f>Supervisor!L224</f>
        <v>232</v>
      </c>
      <c r="M224" s="356">
        <v>0.10588195998530346</v>
      </c>
      <c r="N224" s="349">
        <f>Supervisor!M224</f>
        <v>0</v>
      </c>
      <c r="O224" s="350">
        <f>Supervisor!N224</f>
        <v>232</v>
      </c>
      <c r="P224" s="350">
        <f t="shared" si="22"/>
        <v>8135</v>
      </c>
      <c r="Q224" s="385">
        <v>6.9767769646418192E-3</v>
      </c>
      <c r="R224" s="352">
        <f t="shared" si="25"/>
        <v>2.7727978964981474E-2</v>
      </c>
      <c r="T224" s="226">
        <f t="shared" si="17"/>
        <v>-232</v>
      </c>
      <c r="Y224" s="199"/>
      <c r="Z224" s="352">
        <v>0</v>
      </c>
      <c r="AA224" s="428">
        <v>0</v>
      </c>
      <c r="AB224" s="428">
        <v>0</v>
      </c>
      <c r="AC224" s="430">
        <v>0</v>
      </c>
      <c r="AD224" s="428">
        <f t="shared" si="23"/>
        <v>0</v>
      </c>
      <c r="AE224" s="427">
        <v>2.7727978964981474E-2</v>
      </c>
      <c r="AF224" s="427">
        <v>0</v>
      </c>
      <c r="AG224" s="427"/>
      <c r="AH224" s="427"/>
      <c r="AI224" s="427"/>
      <c r="AJ224" s="427"/>
      <c r="AK224" s="427"/>
      <c r="AL224" s="427"/>
      <c r="AM224" s="427"/>
      <c r="AN224" s="427"/>
    </row>
    <row r="225" spans="1:40" s="225" customFormat="1" ht="51" hidden="1" customHeight="1" outlineLevel="7" x14ac:dyDescent="0.2">
      <c r="A225" s="221"/>
      <c r="B225" s="227"/>
      <c r="C225" s="248"/>
      <c r="D225" s="248"/>
      <c r="E225" s="254"/>
      <c r="F225" s="265"/>
      <c r="G225" s="270"/>
      <c r="H225" s="278"/>
      <c r="I225" s="406" t="s">
        <v>63</v>
      </c>
      <c r="J225" s="346" t="s">
        <v>261</v>
      </c>
      <c r="K225" s="434">
        <f>Supervisor!K225</f>
        <v>8367</v>
      </c>
      <c r="L225" s="347">
        <f>Supervisor!L225</f>
        <v>0</v>
      </c>
      <c r="M225" s="356">
        <v>0</v>
      </c>
      <c r="N225" s="353">
        <f>Supervisor!M225</f>
        <v>0</v>
      </c>
      <c r="O225" s="350">
        <f>Supervisor!N225</f>
        <v>0</v>
      </c>
      <c r="P225" s="350">
        <f t="shared" si="22"/>
        <v>8367</v>
      </c>
      <c r="Q225" s="385">
        <v>9.9668242352025991E-4</v>
      </c>
      <c r="R225" s="352">
        <f t="shared" si="25"/>
        <v>0</v>
      </c>
      <c r="T225" s="226">
        <f t="shared" si="17"/>
        <v>0</v>
      </c>
      <c r="Y225" s="199"/>
      <c r="Z225" s="352">
        <v>0</v>
      </c>
      <c r="AA225" s="428">
        <v>0</v>
      </c>
      <c r="AB225" s="428">
        <v>0</v>
      </c>
      <c r="AC225" s="430">
        <v>0</v>
      </c>
      <c r="AD225" s="428">
        <f t="shared" si="23"/>
        <v>0</v>
      </c>
      <c r="AE225" s="427">
        <v>0</v>
      </c>
      <c r="AF225" s="427">
        <v>0</v>
      </c>
      <c r="AG225" s="427"/>
      <c r="AH225" s="427"/>
      <c r="AI225" s="427"/>
      <c r="AJ225" s="427"/>
      <c r="AK225" s="427"/>
      <c r="AL225" s="427"/>
      <c r="AM225" s="427"/>
      <c r="AN225" s="427"/>
    </row>
    <row r="226" spans="1:40" s="225" customFormat="1" ht="51" hidden="1" customHeight="1" outlineLevel="7" x14ac:dyDescent="0.2">
      <c r="A226" s="221"/>
      <c r="B226" s="227"/>
      <c r="C226" s="248"/>
      <c r="D226" s="248"/>
      <c r="E226" s="254"/>
      <c r="F226" s="265"/>
      <c r="G226" s="270"/>
      <c r="H226" s="278"/>
      <c r="I226" s="406" t="s">
        <v>64</v>
      </c>
      <c r="J226" s="346" t="s">
        <v>261</v>
      </c>
      <c r="K226" s="434">
        <f>Supervisor!K226</f>
        <v>1</v>
      </c>
      <c r="L226" s="347">
        <f>Supervisor!L226</f>
        <v>0</v>
      </c>
      <c r="M226" s="356">
        <v>0</v>
      </c>
      <c r="N226" s="353">
        <f>Supervisor!M226</f>
        <v>0</v>
      </c>
      <c r="O226" s="350">
        <f>Supervisor!N226</f>
        <v>0</v>
      </c>
      <c r="P226" s="350">
        <f t="shared" si="22"/>
        <v>1</v>
      </c>
      <c r="Q226" s="385">
        <v>9.9668242352025991E-4</v>
      </c>
      <c r="R226" s="352">
        <f t="shared" si="25"/>
        <v>0</v>
      </c>
      <c r="T226" s="226">
        <f t="shared" ref="T226:T289" si="26">S226-O226</f>
        <v>0</v>
      </c>
      <c r="Y226" s="199"/>
      <c r="Z226" s="352">
        <v>0</v>
      </c>
      <c r="AA226" s="428">
        <v>0</v>
      </c>
      <c r="AB226" s="428">
        <v>0</v>
      </c>
      <c r="AC226" s="430">
        <v>0</v>
      </c>
      <c r="AD226" s="428">
        <f t="shared" si="23"/>
        <v>0</v>
      </c>
      <c r="AE226" s="427">
        <v>0</v>
      </c>
      <c r="AF226" s="427">
        <v>0</v>
      </c>
      <c r="AG226" s="427"/>
      <c r="AH226" s="427"/>
      <c r="AI226" s="427"/>
      <c r="AJ226" s="427"/>
      <c r="AK226" s="427"/>
      <c r="AL226" s="427"/>
      <c r="AM226" s="427"/>
      <c r="AN226" s="427"/>
    </row>
    <row r="227" spans="1:40" s="225" customFormat="1" ht="51" hidden="1" customHeight="1" outlineLevel="7" x14ac:dyDescent="0.2">
      <c r="A227" s="221"/>
      <c r="B227" s="227"/>
      <c r="C227" s="248"/>
      <c r="D227" s="248"/>
      <c r="E227" s="254"/>
      <c r="F227" s="265"/>
      <c r="G227" s="270"/>
      <c r="H227" s="278"/>
      <c r="I227" s="406" t="s">
        <v>51</v>
      </c>
      <c r="J227" s="346" t="s">
        <v>257</v>
      </c>
      <c r="K227" s="434">
        <f>Supervisor!K227</f>
        <v>100</v>
      </c>
      <c r="L227" s="347">
        <f>Supervisor!L227</f>
        <v>20</v>
      </c>
      <c r="M227" s="356">
        <v>0.2</v>
      </c>
      <c r="N227" s="353">
        <f>Supervisor!M227</f>
        <v>0</v>
      </c>
      <c r="O227" s="350">
        <f>Supervisor!N227</f>
        <v>20</v>
      </c>
      <c r="P227" s="350">
        <f t="shared" si="22"/>
        <v>80</v>
      </c>
      <c r="Q227" s="385">
        <v>2.99004727056078E-3</v>
      </c>
      <c r="R227" s="352">
        <f t="shared" si="25"/>
        <v>0.2</v>
      </c>
      <c r="S227" s="225">
        <v>20</v>
      </c>
      <c r="T227" s="226">
        <f t="shared" si="26"/>
        <v>0</v>
      </c>
      <c r="Y227" s="199"/>
      <c r="Z227" s="352">
        <v>0.2</v>
      </c>
      <c r="AA227" s="428">
        <v>0.2</v>
      </c>
      <c r="AB227" s="428">
        <v>0.2</v>
      </c>
      <c r="AC227" s="430">
        <v>0.2</v>
      </c>
      <c r="AD227" s="428">
        <f t="shared" si="23"/>
        <v>0</v>
      </c>
      <c r="AE227" s="427">
        <v>0.2</v>
      </c>
      <c r="AF227" s="427">
        <v>0</v>
      </c>
      <c r="AG227" s="427"/>
      <c r="AH227" s="427"/>
      <c r="AI227" s="427"/>
      <c r="AJ227" s="427"/>
      <c r="AK227" s="427"/>
      <c r="AL227" s="427"/>
      <c r="AM227" s="427"/>
      <c r="AN227" s="427"/>
    </row>
    <row r="228" spans="1:40" s="225" customFormat="1" ht="51" hidden="1" customHeight="1" outlineLevel="6" x14ac:dyDescent="0.2">
      <c r="A228" s="221"/>
      <c r="B228" s="227"/>
      <c r="C228" s="248"/>
      <c r="D228" s="248"/>
      <c r="E228" s="254"/>
      <c r="F228" s="265"/>
      <c r="G228" s="270"/>
      <c r="H228" s="278"/>
      <c r="I228" s="412" t="s">
        <v>66</v>
      </c>
      <c r="J228" s="379"/>
      <c r="K228" s="438">
        <f>Supervisor!K228</f>
        <v>0</v>
      </c>
      <c r="L228" s="380">
        <f>Supervisor!L228</f>
        <v>0</v>
      </c>
      <c r="M228" s="381">
        <v>3.0000000000000002E-2</v>
      </c>
      <c r="N228" s="379">
        <f>Supervisor!M228</f>
        <v>0</v>
      </c>
      <c r="O228" s="386">
        <f>Supervisor!N228</f>
        <v>0</v>
      </c>
      <c r="P228" s="386">
        <f t="shared" si="22"/>
        <v>0</v>
      </c>
      <c r="Q228" s="383">
        <v>1.1665257133881637E-2</v>
      </c>
      <c r="R228" s="384">
        <f>SUMPRODUCT(R229:R234,Q229:Q234)/Q228</f>
        <v>3.0000000000000002E-2</v>
      </c>
      <c r="T228" s="226">
        <f t="shared" si="26"/>
        <v>0</v>
      </c>
      <c r="Y228" s="199"/>
      <c r="Z228" s="384">
        <v>3.0000000000000002E-2</v>
      </c>
      <c r="AA228" s="428">
        <v>3.0000000000000002E-2</v>
      </c>
      <c r="AB228" s="428">
        <v>3.0000000000000002E-2</v>
      </c>
      <c r="AC228" s="430">
        <v>3.0000000000000002E-2</v>
      </c>
      <c r="AD228" s="428">
        <f t="shared" si="23"/>
        <v>0</v>
      </c>
      <c r="AE228" s="427">
        <v>3.0000000000000002E-2</v>
      </c>
      <c r="AF228" s="427">
        <v>0</v>
      </c>
      <c r="AG228" s="427"/>
      <c r="AH228" s="427"/>
      <c r="AI228" s="427"/>
      <c r="AJ228" s="427"/>
      <c r="AK228" s="427"/>
      <c r="AL228" s="427"/>
      <c r="AM228" s="427"/>
      <c r="AN228" s="427"/>
    </row>
    <row r="229" spans="1:40" s="225" customFormat="1" ht="51" hidden="1" customHeight="1" outlineLevel="7" x14ac:dyDescent="0.2">
      <c r="A229" s="221"/>
      <c r="B229" s="227"/>
      <c r="C229" s="248"/>
      <c r="D229" s="248"/>
      <c r="E229" s="254"/>
      <c r="F229" s="265"/>
      <c r="G229" s="270"/>
      <c r="H229" s="278"/>
      <c r="I229" s="407" t="s">
        <v>60</v>
      </c>
      <c r="J229" s="354" t="s">
        <v>261</v>
      </c>
      <c r="K229" s="435">
        <f>Supervisor!K229</f>
        <v>13845</v>
      </c>
      <c r="L229" s="355">
        <f>Supervisor!L229</f>
        <v>0</v>
      </c>
      <c r="M229" s="356">
        <v>0</v>
      </c>
      <c r="N229" s="357">
        <f>Supervisor!M229</f>
        <v>0</v>
      </c>
      <c r="O229" s="350">
        <f>Supervisor!N229</f>
        <v>0</v>
      </c>
      <c r="P229" s="350">
        <f t="shared" si="22"/>
        <v>13845</v>
      </c>
      <c r="Q229" s="385">
        <v>5.8326285669408186E-4</v>
      </c>
      <c r="R229" s="352">
        <f t="shared" ref="R229:R234" si="27">O229/K229</f>
        <v>0</v>
      </c>
      <c r="T229" s="226">
        <f t="shared" si="26"/>
        <v>0</v>
      </c>
      <c r="Y229" s="199"/>
      <c r="Z229" s="352">
        <v>0</v>
      </c>
      <c r="AA229" s="428">
        <v>0</v>
      </c>
      <c r="AB229" s="428">
        <v>0</v>
      </c>
      <c r="AC229" s="430">
        <v>0</v>
      </c>
      <c r="AD229" s="428">
        <f t="shared" si="23"/>
        <v>0</v>
      </c>
      <c r="AE229" s="427">
        <v>0</v>
      </c>
      <c r="AF229" s="427">
        <v>0</v>
      </c>
      <c r="AG229" s="427"/>
      <c r="AH229" s="427"/>
      <c r="AI229" s="427"/>
      <c r="AJ229" s="427"/>
      <c r="AK229" s="427"/>
      <c r="AL229" s="427"/>
      <c r="AM229" s="427"/>
      <c r="AN229" s="427"/>
    </row>
    <row r="230" spans="1:40" s="225" customFormat="1" ht="51" hidden="1" customHeight="1" outlineLevel="7" x14ac:dyDescent="0.2">
      <c r="A230" s="221"/>
      <c r="B230" s="227"/>
      <c r="C230" s="248"/>
      <c r="D230" s="248"/>
      <c r="E230" s="254"/>
      <c r="F230" s="265"/>
      <c r="G230" s="270"/>
      <c r="H230" s="278"/>
      <c r="I230" s="407" t="s">
        <v>61</v>
      </c>
      <c r="J230" s="354" t="s">
        <v>261</v>
      </c>
      <c r="K230" s="435">
        <f>Supervisor!K230</f>
        <v>4154</v>
      </c>
      <c r="L230" s="355">
        <f>Supervisor!L230</f>
        <v>0</v>
      </c>
      <c r="M230" s="356">
        <v>0</v>
      </c>
      <c r="N230" s="357">
        <f>Supervisor!M230</f>
        <v>0</v>
      </c>
      <c r="O230" s="350">
        <f>Supervisor!N230</f>
        <v>0</v>
      </c>
      <c r="P230" s="350">
        <f t="shared" si="22"/>
        <v>4154</v>
      </c>
      <c r="Q230" s="385">
        <v>4.0828399968585727E-3</v>
      </c>
      <c r="R230" s="352">
        <f t="shared" si="27"/>
        <v>0</v>
      </c>
      <c r="T230" s="226">
        <f t="shared" si="26"/>
        <v>0</v>
      </c>
      <c r="Y230" s="199"/>
      <c r="Z230" s="352">
        <v>0</v>
      </c>
      <c r="AA230" s="428">
        <v>0</v>
      </c>
      <c r="AB230" s="428">
        <v>0</v>
      </c>
      <c r="AC230" s="430">
        <v>0</v>
      </c>
      <c r="AD230" s="428">
        <f t="shared" si="23"/>
        <v>0</v>
      </c>
      <c r="AE230" s="427">
        <v>0</v>
      </c>
      <c r="AF230" s="427">
        <v>0</v>
      </c>
      <c r="AG230" s="427"/>
      <c r="AH230" s="427"/>
      <c r="AI230" s="427"/>
      <c r="AJ230" s="427"/>
      <c r="AK230" s="427"/>
      <c r="AL230" s="427"/>
      <c r="AM230" s="427"/>
      <c r="AN230" s="427"/>
    </row>
    <row r="231" spans="1:40" s="225" customFormat="1" ht="51" hidden="1" customHeight="1" outlineLevel="7" x14ac:dyDescent="0.2">
      <c r="A231" s="221"/>
      <c r="B231" s="227"/>
      <c r="C231" s="248"/>
      <c r="D231" s="248"/>
      <c r="E231" s="254"/>
      <c r="F231" s="265"/>
      <c r="G231" s="270"/>
      <c r="H231" s="278"/>
      <c r="I231" s="406" t="s">
        <v>62</v>
      </c>
      <c r="J231" s="346" t="s">
        <v>261</v>
      </c>
      <c r="K231" s="434">
        <f>Supervisor!K231</f>
        <v>4154</v>
      </c>
      <c r="L231" s="347">
        <f>Supervisor!L231</f>
        <v>0</v>
      </c>
      <c r="M231" s="356">
        <v>0</v>
      </c>
      <c r="N231" s="353">
        <f>Supervisor!M231</f>
        <v>0</v>
      </c>
      <c r="O231" s="350">
        <f>Supervisor!N231</f>
        <v>0</v>
      </c>
      <c r="P231" s="350">
        <f t="shared" si="22"/>
        <v>4154</v>
      </c>
      <c r="Q231" s="385">
        <v>4.0828399968585727E-3</v>
      </c>
      <c r="R231" s="352">
        <f t="shared" si="27"/>
        <v>0</v>
      </c>
      <c r="T231" s="226">
        <f t="shared" si="26"/>
        <v>0</v>
      </c>
      <c r="Y231" s="199"/>
      <c r="Z231" s="352">
        <v>0</v>
      </c>
      <c r="AA231" s="428">
        <v>0</v>
      </c>
      <c r="AB231" s="428">
        <v>0</v>
      </c>
      <c r="AC231" s="430">
        <v>0</v>
      </c>
      <c r="AD231" s="428">
        <f t="shared" si="23"/>
        <v>0</v>
      </c>
      <c r="AE231" s="427">
        <v>0</v>
      </c>
      <c r="AF231" s="427">
        <v>0</v>
      </c>
      <c r="AG231" s="427"/>
      <c r="AH231" s="427"/>
      <c r="AI231" s="427"/>
      <c r="AJ231" s="427"/>
      <c r="AK231" s="427"/>
      <c r="AL231" s="427"/>
      <c r="AM231" s="427"/>
      <c r="AN231" s="427"/>
    </row>
    <row r="232" spans="1:40" s="225" customFormat="1" ht="51" hidden="1" customHeight="1" outlineLevel="7" x14ac:dyDescent="0.2">
      <c r="A232" s="221"/>
      <c r="B232" s="227"/>
      <c r="C232" s="248"/>
      <c r="D232" s="248"/>
      <c r="E232" s="254"/>
      <c r="F232" s="265"/>
      <c r="G232" s="270"/>
      <c r="H232" s="278"/>
      <c r="I232" s="406" t="s">
        <v>63</v>
      </c>
      <c r="J232" s="346" t="s">
        <v>261</v>
      </c>
      <c r="K232" s="434">
        <f>Supervisor!K232</f>
        <v>4154</v>
      </c>
      <c r="L232" s="347">
        <f>Supervisor!L232</f>
        <v>0</v>
      </c>
      <c r="M232" s="356">
        <v>0</v>
      </c>
      <c r="N232" s="353">
        <f>Supervisor!M232</f>
        <v>0</v>
      </c>
      <c r="O232" s="350">
        <f>Supervisor!N232</f>
        <v>0</v>
      </c>
      <c r="P232" s="350">
        <f t="shared" si="22"/>
        <v>4154</v>
      </c>
      <c r="Q232" s="385">
        <v>5.8326285669408186E-4</v>
      </c>
      <c r="R232" s="352">
        <f t="shared" si="27"/>
        <v>0</v>
      </c>
      <c r="T232" s="226">
        <f t="shared" si="26"/>
        <v>0</v>
      </c>
      <c r="Y232" s="199"/>
      <c r="Z232" s="352">
        <v>0</v>
      </c>
      <c r="AA232" s="428">
        <v>0</v>
      </c>
      <c r="AB232" s="428">
        <v>0</v>
      </c>
      <c r="AC232" s="430">
        <v>0</v>
      </c>
      <c r="AD232" s="428">
        <f t="shared" si="23"/>
        <v>0</v>
      </c>
      <c r="AE232" s="427">
        <v>0</v>
      </c>
      <c r="AF232" s="427">
        <v>0</v>
      </c>
      <c r="AG232" s="427"/>
      <c r="AH232" s="427"/>
      <c r="AI232" s="427"/>
      <c r="AJ232" s="427"/>
      <c r="AK232" s="427"/>
      <c r="AL232" s="427"/>
      <c r="AM232" s="427"/>
      <c r="AN232" s="427"/>
    </row>
    <row r="233" spans="1:40" s="225" customFormat="1" ht="51" hidden="1" customHeight="1" outlineLevel="7" x14ac:dyDescent="0.2">
      <c r="A233" s="221"/>
      <c r="B233" s="227"/>
      <c r="C233" s="248"/>
      <c r="D233" s="248"/>
      <c r="E233" s="254"/>
      <c r="F233" s="265"/>
      <c r="G233" s="270"/>
      <c r="H233" s="278"/>
      <c r="I233" s="406" t="s">
        <v>64</v>
      </c>
      <c r="J233" s="346" t="s">
        <v>261</v>
      </c>
      <c r="K233" s="434">
        <f>Supervisor!K233</f>
        <v>4154</v>
      </c>
      <c r="L233" s="347">
        <f>Supervisor!L233</f>
        <v>0</v>
      </c>
      <c r="M233" s="356">
        <v>0</v>
      </c>
      <c r="N233" s="353">
        <f>Supervisor!M233</f>
        <v>0</v>
      </c>
      <c r="O233" s="350">
        <f>Supervisor!N233</f>
        <v>0</v>
      </c>
      <c r="P233" s="350">
        <f t="shared" si="22"/>
        <v>4154</v>
      </c>
      <c r="Q233" s="385">
        <v>5.8326285669408186E-4</v>
      </c>
      <c r="R233" s="352">
        <f t="shared" si="27"/>
        <v>0</v>
      </c>
      <c r="T233" s="226">
        <f t="shared" si="26"/>
        <v>0</v>
      </c>
      <c r="Y233" s="199"/>
      <c r="Z233" s="352">
        <v>0</v>
      </c>
      <c r="AA233" s="428">
        <v>0</v>
      </c>
      <c r="AB233" s="428">
        <v>0</v>
      </c>
      <c r="AC233" s="430">
        <v>0</v>
      </c>
      <c r="AD233" s="428">
        <f t="shared" si="23"/>
        <v>0</v>
      </c>
      <c r="AE233" s="427">
        <v>0</v>
      </c>
      <c r="AF233" s="427">
        <v>0</v>
      </c>
      <c r="AG233" s="427"/>
      <c r="AH233" s="427"/>
      <c r="AI233" s="427"/>
      <c r="AJ233" s="427"/>
      <c r="AK233" s="427"/>
      <c r="AL233" s="427"/>
      <c r="AM233" s="427"/>
      <c r="AN233" s="427"/>
    </row>
    <row r="234" spans="1:40" s="225" customFormat="1" ht="51" hidden="1" customHeight="1" outlineLevel="7" x14ac:dyDescent="0.2">
      <c r="A234" s="221"/>
      <c r="B234" s="227"/>
      <c r="C234" s="248"/>
      <c r="D234" s="248"/>
      <c r="E234" s="254"/>
      <c r="F234" s="265"/>
      <c r="G234" s="270"/>
      <c r="H234" s="278"/>
      <c r="I234" s="406" t="s">
        <v>51</v>
      </c>
      <c r="J234" s="346" t="s">
        <v>257</v>
      </c>
      <c r="K234" s="434">
        <f>Supervisor!K234</f>
        <v>100</v>
      </c>
      <c r="L234" s="347">
        <f>Supervisor!L234</f>
        <v>20</v>
      </c>
      <c r="M234" s="356">
        <v>0.2</v>
      </c>
      <c r="N234" s="353">
        <f>Supervisor!M234</f>
        <v>0</v>
      </c>
      <c r="O234" s="350">
        <f>Supervisor!N234</f>
        <v>20</v>
      </c>
      <c r="P234" s="350">
        <f t="shared" si="22"/>
        <v>80</v>
      </c>
      <c r="Q234" s="385">
        <v>1.7497885700822455E-3</v>
      </c>
      <c r="R234" s="352">
        <f t="shared" si="27"/>
        <v>0.2</v>
      </c>
      <c r="S234" s="225">
        <v>20</v>
      </c>
      <c r="T234" s="226">
        <f t="shared" si="26"/>
        <v>0</v>
      </c>
      <c r="Y234" s="199"/>
      <c r="Z234" s="352">
        <v>0.2</v>
      </c>
      <c r="AA234" s="428">
        <v>0.2</v>
      </c>
      <c r="AB234" s="428">
        <v>0.2</v>
      </c>
      <c r="AC234" s="430">
        <v>0.2</v>
      </c>
      <c r="AD234" s="428">
        <f t="shared" si="23"/>
        <v>0</v>
      </c>
      <c r="AE234" s="427">
        <v>0.2</v>
      </c>
      <c r="AF234" s="427">
        <v>0</v>
      </c>
      <c r="AG234" s="427"/>
      <c r="AH234" s="427"/>
      <c r="AI234" s="427"/>
      <c r="AJ234" s="427"/>
      <c r="AK234" s="427"/>
      <c r="AL234" s="427"/>
      <c r="AM234" s="427"/>
      <c r="AN234" s="427"/>
    </row>
    <row r="235" spans="1:40" s="225" customFormat="1" ht="51" hidden="1" customHeight="1" outlineLevel="6" x14ac:dyDescent="0.2">
      <c r="A235" s="221"/>
      <c r="B235" s="227"/>
      <c r="C235" s="248"/>
      <c r="D235" s="248"/>
      <c r="E235" s="254"/>
      <c r="F235" s="265"/>
      <c r="G235" s="270"/>
      <c r="H235" s="278"/>
      <c r="I235" s="412" t="s">
        <v>233</v>
      </c>
      <c r="J235" s="379"/>
      <c r="K235" s="438">
        <f>Supervisor!K235</f>
        <v>0</v>
      </c>
      <c r="L235" s="380">
        <f>Supervisor!L235</f>
        <v>0</v>
      </c>
      <c r="M235" s="381">
        <v>2.9999999999999995E-2</v>
      </c>
      <c r="N235" s="379">
        <f>Supervisor!M235</f>
        <v>0</v>
      </c>
      <c r="O235" s="386">
        <f>Supervisor!N235</f>
        <v>0</v>
      </c>
      <c r="P235" s="386">
        <f t="shared" si="22"/>
        <v>0</v>
      </c>
      <c r="Q235" s="383">
        <v>1.1499827644420239E-3</v>
      </c>
      <c r="R235" s="384">
        <f>SUMPRODUCT(R236:R241,Q236:Q241)/Q235</f>
        <v>0.27833333333333332</v>
      </c>
      <c r="T235" s="226">
        <f t="shared" si="26"/>
        <v>0</v>
      </c>
      <c r="Y235" s="199"/>
      <c r="Z235" s="384">
        <v>2.9999999999999995E-2</v>
      </c>
      <c r="AA235" s="428">
        <v>2.9999999999999995E-2</v>
      </c>
      <c r="AB235" s="428">
        <v>2.9999999999999995E-2</v>
      </c>
      <c r="AC235" s="430">
        <v>2.9999999999999995E-2</v>
      </c>
      <c r="AD235" s="428">
        <f t="shared" si="23"/>
        <v>0</v>
      </c>
      <c r="AE235" s="427">
        <v>2.9999999999999995E-2</v>
      </c>
      <c r="AF235" s="427">
        <v>0</v>
      </c>
      <c r="AG235" s="427"/>
      <c r="AH235" s="427"/>
      <c r="AI235" s="427"/>
      <c r="AJ235" s="427"/>
      <c r="AK235" s="427"/>
      <c r="AL235" s="427"/>
      <c r="AM235" s="427"/>
      <c r="AN235" s="427"/>
    </row>
    <row r="236" spans="1:40" s="225" customFormat="1" ht="51" hidden="1" customHeight="1" outlineLevel="7" x14ac:dyDescent="0.2">
      <c r="A236" s="221"/>
      <c r="B236" s="227"/>
      <c r="C236" s="248"/>
      <c r="D236" s="248"/>
      <c r="E236" s="254"/>
      <c r="F236" s="265"/>
      <c r="G236" s="270"/>
      <c r="H236" s="278"/>
      <c r="I236" s="407" t="s">
        <v>60</v>
      </c>
      <c r="J236" s="354" t="s">
        <v>261</v>
      </c>
      <c r="K236" s="435">
        <f>Supervisor!K236</f>
        <v>2645</v>
      </c>
      <c r="L236" s="355">
        <f>Supervisor!L236</f>
        <v>2645</v>
      </c>
      <c r="M236" s="356">
        <v>0</v>
      </c>
      <c r="N236" s="357">
        <f>Supervisor!M236</f>
        <v>0</v>
      </c>
      <c r="O236" s="350">
        <f>Supervisor!N236</f>
        <v>2645</v>
      </c>
      <c r="P236" s="350">
        <f t="shared" si="22"/>
        <v>0</v>
      </c>
      <c r="Q236" s="385">
        <v>5.7499138222101197E-5</v>
      </c>
      <c r="R236" s="352">
        <f t="shared" ref="R236:R241" si="28">O236/K236</f>
        <v>1</v>
      </c>
      <c r="T236" s="226">
        <f t="shared" si="26"/>
        <v>-2645</v>
      </c>
      <c r="Y236" s="199"/>
      <c r="Z236" s="352">
        <v>0</v>
      </c>
      <c r="AA236" s="428">
        <v>0</v>
      </c>
      <c r="AB236" s="428">
        <v>0</v>
      </c>
      <c r="AC236" s="430">
        <v>0</v>
      </c>
      <c r="AD236" s="428">
        <f t="shared" si="23"/>
        <v>0</v>
      </c>
      <c r="AE236" s="427">
        <v>0</v>
      </c>
      <c r="AF236" s="427">
        <v>0</v>
      </c>
      <c r="AG236" s="427"/>
      <c r="AH236" s="427"/>
      <c r="AI236" s="427"/>
      <c r="AJ236" s="427"/>
      <c r="AK236" s="427"/>
      <c r="AL236" s="427"/>
      <c r="AM236" s="427"/>
      <c r="AN236" s="427"/>
    </row>
    <row r="237" spans="1:40" s="225" customFormat="1" ht="51" hidden="1" customHeight="1" outlineLevel="7" x14ac:dyDescent="0.2">
      <c r="A237" s="221"/>
      <c r="B237" s="227"/>
      <c r="C237" s="248"/>
      <c r="D237" s="248"/>
      <c r="E237" s="254"/>
      <c r="F237" s="265"/>
      <c r="G237" s="270"/>
      <c r="H237" s="278"/>
      <c r="I237" s="407" t="s">
        <v>61</v>
      </c>
      <c r="J237" s="354" t="s">
        <v>261</v>
      </c>
      <c r="K237" s="435">
        <f>Supervisor!K237</f>
        <v>794</v>
      </c>
      <c r="L237" s="355">
        <f>Supervisor!L237</f>
        <v>794</v>
      </c>
      <c r="M237" s="356">
        <v>0</v>
      </c>
      <c r="N237" s="357">
        <f>Supervisor!M237</f>
        <v>-612.04166666666674</v>
      </c>
      <c r="O237" s="350">
        <f>Supervisor!N237</f>
        <v>181.95833333333331</v>
      </c>
      <c r="P237" s="350">
        <f t="shared" si="22"/>
        <v>612.04166666666674</v>
      </c>
      <c r="Q237" s="385">
        <v>4.0249396755470836E-4</v>
      </c>
      <c r="R237" s="352">
        <f t="shared" si="28"/>
        <v>0.22916666666666663</v>
      </c>
      <c r="T237" s="226">
        <f t="shared" si="26"/>
        <v>-181.95833333333331</v>
      </c>
      <c r="Y237" s="199"/>
      <c r="Z237" s="352">
        <v>0</v>
      </c>
      <c r="AA237" s="428">
        <v>0</v>
      </c>
      <c r="AB237" s="428">
        <v>0</v>
      </c>
      <c r="AC237" s="430">
        <v>0</v>
      </c>
      <c r="AD237" s="428">
        <f t="shared" si="23"/>
        <v>0</v>
      </c>
      <c r="AE237" s="427">
        <v>0</v>
      </c>
      <c r="AF237" s="427">
        <v>0</v>
      </c>
      <c r="AG237" s="427"/>
      <c r="AH237" s="427"/>
      <c r="AI237" s="427"/>
      <c r="AJ237" s="427"/>
      <c r="AK237" s="427"/>
      <c r="AL237" s="427"/>
      <c r="AM237" s="427"/>
      <c r="AN237" s="427"/>
    </row>
    <row r="238" spans="1:40" s="225" customFormat="1" ht="51" hidden="1" customHeight="1" outlineLevel="7" x14ac:dyDescent="0.2">
      <c r="A238" s="221"/>
      <c r="B238" s="227"/>
      <c r="C238" s="248"/>
      <c r="D238" s="248"/>
      <c r="E238" s="254"/>
      <c r="F238" s="265"/>
      <c r="G238" s="270"/>
      <c r="H238" s="278"/>
      <c r="I238" s="406" t="s">
        <v>62</v>
      </c>
      <c r="J238" s="346" t="s">
        <v>261</v>
      </c>
      <c r="K238" s="434">
        <f>Supervisor!K238</f>
        <v>794</v>
      </c>
      <c r="L238" s="347">
        <f>Supervisor!L238</f>
        <v>794</v>
      </c>
      <c r="M238" s="356">
        <v>0</v>
      </c>
      <c r="N238" s="353">
        <f>Supervisor!M238</f>
        <v>-612.04166666666674</v>
      </c>
      <c r="O238" s="350">
        <f>Supervisor!N238</f>
        <v>181.95833333333331</v>
      </c>
      <c r="P238" s="350">
        <f t="shared" si="22"/>
        <v>612.04166666666674</v>
      </c>
      <c r="Q238" s="385">
        <v>4.0249396755470836E-4</v>
      </c>
      <c r="R238" s="352">
        <f t="shared" si="28"/>
        <v>0.22916666666666663</v>
      </c>
      <c r="T238" s="226">
        <f t="shared" si="26"/>
        <v>-181.95833333333331</v>
      </c>
      <c r="Y238" s="199"/>
      <c r="Z238" s="352">
        <v>0</v>
      </c>
      <c r="AA238" s="428">
        <v>0</v>
      </c>
      <c r="AB238" s="428">
        <v>0</v>
      </c>
      <c r="AC238" s="430">
        <v>0</v>
      </c>
      <c r="AD238" s="428">
        <f t="shared" si="23"/>
        <v>0</v>
      </c>
      <c r="AE238" s="427">
        <v>0</v>
      </c>
      <c r="AF238" s="427">
        <v>0</v>
      </c>
      <c r="AG238" s="427"/>
      <c r="AH238" s="427"/>
      <c r="AI238" s="427"/>
      <c r="AJ238" s="427"/>
      <c r="AK238" s="427"/>
      <c r="AL238" s="427"/>
      <c r="AM238" s="427"/>
      <c r="AN238" s="427"/>
    </row>
    <row r="239" spans="1:40" s="225" customFormat="1" ht="51" hidden="1" customHeight="1" outlineLevel="7" x14ac:dyDescent="0.2">
      <c r="A239" s="221"/>
      <c r="B239" s="227"/>
      <c r="C239" s="248"/>
      <c r="D239" s="248"/>
      <c r="E239" s="254"/>
      <c r="F239" s="265"/>
      <c r="G239" s="270"/>
      <c r="H239" s="278"/>
      <c r="I239" s="406" t="s">
        <v>63</v>
      </c>
      <c r="J239" s="346" t="s">
        <v>261</v>
      </c>
      <c r="K239" s="434">
        <f>Supervisor!K239</f>
        <v>794</v>
      </c>
      <c r="L239" s="347">
        <f>Supervisor!L239</f>
        <v>794</v>
      </c>
      <c r="M239" s="356">
        <v>0</v>
      </c>
      <c r="N239" s="353">
        <f>Supervisor!M239</f>
        <v>-612.04166666666674</v>
      </c>
      <c r="O239" s="350">
        <f>Supervisor!N239</f>
        <v>181.95833333333331</v>
      </c>
      <c r="P239" s="350">
        <f t="shared" si="22"/>
        <v>612.04166666666674</v>
      </c>
      <c r="Q239" s="385">
        <v>5.7499138222101197E-5</v>
      </c>
      <c r="R239" s="352">
        <f t="shared" si="28"/>
        <v>0.22916666666666663</v>
      </c>
      <c r="T239" s="226">
        <f t="shared" si="26"/>
        <v>-181.95833333333331</v>
      </c>
      <c r="Y239" s="199"/>
      <c r="Z239" s="352">
        <v>0</v>
      </c>
      <c r="AA239" s="428">
        <v>0</v>
      </c>
      <c r="AB239" s="428">
        <v>0</v>
      </c>
      <c r="AC239" s="430">
        <v>0</v>
      </c>
      <c r="AD239" s="428">
        <f t="shared" si="23"/>
        <v>0</v>
      </c>
      <c r="AE239" s="427">
        <v>0</v>
      </c>
      <c r="AF239" s="427">
        <v>0</v>
      </c>
      <c r="AG239" s="427"/>
      <c r="AH239" s="427"/>
      <c r="AI239" s="427"/>
      <c r="AJ239" s="427"/>
      <c r="AK239" s="427"/>
      <c r="AL239" s="427"/>
      <c r="AM239" s="427"/>
      <c r="AN239" s="427"/>
    </row>
    <row r="240" spans="1:40" s="225" customFormat="1" ht="51" hidden="1" customHeight="1" outlineLevel="7" x14ac:dyDescent="0.2">
      <c r="A240" s="221"/>
      <c r="B240" s="227"/>
      <c r="C240" s="248"/>
      <c r="D240" s="248"/>
      <c r="E240" s="254"/>
      <c r="F240" s="265"/>
      <c r="G240" s="270"/>
      <c r="H240" s="278"/>
      <c r="I240" s="406" t="s">
        <v>64</v>
      </c>
      <c r="J240" s="346" t="s">
        <v>261</v>
      </c>
      <c r="K240" s="434">
        <f>Supervisor!K240</f>
        <v>794</v>
      </c>
      <c r="L240" s="347">
        <f>Supervisor!L240</f>
        <v>794</v>
      </c>
      <c r="M240" s="356">
        <v>0</v>
      </c>
      <c r="N240" s="353">
        <f>Supervisor!M240</f>
        <v>-612.04166666666674</v>
      </c>
      <c r="O240" s="350">
        <f>Supervisor!N240</f>
        <v>181.95833333333331</v>
      </c>
      <c r="P240" s="350">
        <f t="shared" si="22"/>
        <v>612.04166666666674</v>
      </c>
      <c r="Q240" s="385">
        <v>5.7499138222101197E-5</v>
      </c>
      <c r="R240" s="352">
        <f t="shared" si="28"/>
        <v>0.22916666666666663</v>
      </c>
      <c r="T240" s="226">
        <f t="shared" si="26"/>
        <v>-181.95833333333331</v>
      </c>
      <c r="Y240" s="199"/>
      <c r="Z240" s="352">
        <v>0</v>
      </c>
      <c r="AA240" s="428">
        <v>0</v>
      </c>
      <c r="AB240" s="428">
        <v>0</v>
      </c>
      <c r="AC240" s="430">
        <v>0</v>
      </c>
      <c r="AD240" s="428">
        <f t="shared" si="23"/>
        <v>0</v>
      </c>
      <c r="AE240" s="427">
        <v>0</v>
      </c>
      <c r="AF240" s="427">
        <v>0</v>
      </c>
      <c r="AG240" s="427"/>
      <c r="AH240" s="427"/>
      <c r="AI240" s="427"/>
      <c r="AJ240" s="427"/>
      <c r="AK240" s="427"/>
      <c r="AL240" s="427"/>
      <c r="AM240" s="427"/>
      <c r="AN240" s="427"/>
    </row>
    <row r="241" spans="1:40" s="225" customFormat="1" ht="51" hidden="1" customHeight="1" outlineLevel="7" x14ac:dyDescent="0.2">
      <c r="A241" s="221"/>
      <c r="B241" s="227"/>
      <c r="C241" s="248"/>
      <c r="D241" s="248"/>
      <c r="E241" s="254"/>
      <c r="F241" s="265"/>
      <c r="G241" s="270"/>
      <c r="H241" s="278"/>
      <c r="I241" s="406" t="s">
        <v>51</v>
      </c>
      <c r="J241" s="346" t="s">
        <v>257</v>
      </c>
      <c r="K241" s="434">
        <f>Supervisor!K241</f>
        <v>100</v>
      </c>
      <c r="L241" s="347">
        <f>Supervisor!L241</f>
        <v>80</v>
      </c>
      <c r="M241" s="356">
        <v>0.2</v>
      </c>
      <c r="N241" s="353">
        <f>Supervisor!M241</f>
        <v>-50</v>
      </c>
      <c r="O241" s="350">
        <f>Supervisor!N241</f>
        <v>30</v>
      </c>
      <c r="P241" s="350">
        <f t="shared" si="22"/>
        <v>70</v>
      </c>
      <c r="Q241" s="385">
        <v>1.7249741466630357E-4</v>
      </c>
      <c r="R241" s="352">
        <f t="shared" si="28"/>
        <v>0.3</v>
      </c>
      <c r="S241" s="225">
        <v>20</v>
      </c>
      <c r="T241" s="226">
        <f t="shared" si="26"/>
        <v>-10</v>
      </c>
      <c r="Y241" s="199"/>
      <c r="Z241" s="352">
        <v>0.2</v>
      </c>
      <c r="AA241" s="428">
        <v>0.2</v>
      </c>
      <c r="AB241" s="428">
        <v>0.2</v>
      </c>
      <c r="AC241" s="430">
        <v>0.2</v>
      </c>
      <c r="AD241" s="428">
        <f t="shared" si="23"/>
        <v>0</v>
      </c>
      <c r="AE241" s="427">
        <v>0.2</v>
      </c>
      <c r="AF241" s="427">
        <v>0</v>
      </c>
      <c r="AG241" s="427"/>
      <c r="AH241" s="427"/>
      <c r="AI241" s="427"/>
      <c r="AJ241" s="427"/>
      <c r="AK241" s="427"/>
      <c r="AL241" s="427"/>
      <c r="AM241" s="427"/>
      <c r="AN241" s="427"/>
    </row>
    <row r="242" spans="1:40" s="225" customFormat="1" ht="51" hidden="1" customHeight="1" outlineLevel="5" x14ac:dyDescent="0.2">
      <c r="A242" s="221"/>
      <c r="B242" s="227"/>
      <c r="C242" s="248"/>
      <c r="D242" s="248"/>
      <c r="E242" s="254"/>
      <c r="F242" s="265"/>
      <c r="G242" s="270"/>
      <c r="H242" s="270"/>
      <c r="I242" s="409" t="s">
        <v>67</v>
      </c>
      <c r="J242" s="365"/>
      <c r="K242" s="437">
        <f>Supervisor!K242</f>
        <v>0</v>
      </c>
      <c r="L242" s="366">
        <f>Supervisor!L242</f>
        <v>0</v>
      </c>
      <c r="M242" s="367">
        <v>0.21186344697645909</v>
      </c>
      <c r="N242" s="365">
        <f>Supervisor!M242</f>
        <v>0</v>
      </c>
      <c r="O242" s="368">
        <f>Supervisor!N242</f>
        <v>0</v>
      </c>
      <c r="P242" s="368">
        <f t="shared" si="22"/>
        <v>0</v>
      </c>
      <c r="Q242" s="369">
        <v>0.12560579621645121</v>
      </c>
      <c r="R242" s="370">
        <f>(R243*Q243+R253*Q253+R263*Q263+R273*Q273)/Q242</f>
        <v>0.22514163540483692</v>
      </c>
      <c r="T242" s="226">
        <f t="shared" si="26"/>
        <v>0</v>
      </c>
      <c r="Y242" s="199"/>
      <c r="Z242" s="370">
        <v>0.18683957788913835</v>
      </c>
      <c r="AA242" s="428">
        <v>0.14963629118746968</v>
      </c>
      <c r="AB242" s="428">
        <v>0.19681341893998106</v>
      </c>
      <c r="AC242" s="430">
        <v>0.19681341893998106</v>
      </c>
      <c r="AD242" s="428">
        <f t="shared" si="23"/>
        <v>0</v>
      </c>
      <c r="AE242" s="427">
        <v>0.2086586723765026</v>
      </c>
      <c r="AF242" s="427">
        <v>0</v>
      </c>
      <c r="AG242" s="427"/>
      <c r="AH242" s="427"/>
      <c r="AI242" s="427"/>
      <c r="AJ242" s="427"/>
      <c r="AK242" s="427"/>
      <c r="AL242" s="427"/>
      <c r="AM242" s="427"/>
      <c r="AN242" s="427"/>
    </row>
    <row r="243" spans="1:40" s="225" customFormat="1" ht="51" hidden="1" customHeight="1" outlineLevel="6" x14ac:dyDescent="0.2">
      <c r="A243" s="221"/>
      <c r="B243" s="227"/>
      <c r="C243" s="248"/>
      <c r="D243" s="248"/>
      <c r="E243" s="254"/>
      <c r="F243" s="265"/>
      <c r="G243" s="270"/>
      <c r="H243" s="278"/>
      <c r="I243" s="412" t="s">
        <v>59</v>
      </c>
      <c r="J243" s="379"/>
      <c r="K243" s="438">
        <f>Supervisor!K243</f>
        <v>0</v>
      </c>
      <c r="L243" s="380">
        <f>Supervisor!L243</f>
        <v>0</v>
      </c>
      <c r="M243" s="381">
        <v>0.22918265067535279</v>
      </c>
      <c r="N243" s="379">
        <f>Supervisor!M243</f>
        <v>0</v>
      </c>
      <c r="O243" s="386">
        <f>Supervisor!N243</f>
        <v>0</v>
      </c>
      <c r="P243" s="386">
        <f t="shared" si="22"/>
        <v>0</v>
      </c>
      <c r="Q243" s="383">
        <v>6.4784978470571547E-2</v>
      </c>
      <c r="R243" s="384">
        <f>SUMPRODUCT(R244:R252,Q244:Q252)/Q243</f>
        <v>0.24111584441772194</v>
      </c>
      <c r="T243" s="226">
        <f t="shared" si="26"/>
        <v>0</v>
      </c>
      <c r="Y243" s="199"/>
      <c r="Z243" s="384">
        <v>0.20951138322708779</v>
      </c>
      <c r="AA243" s="428">
        <v>0.17254800000000001</v>
      </c>
      <c r="AB243" s="428">
        <v>0.22695549500353493</v>
      </c>
      <c r="AC243" s="430">
        <v>0.22695549500353493</v>
      </c>
      <c r="AD243" s="428">
        <f t="shared" si="23"/>
        <v>0</v>
      </c>
      <c r="AE243" s="427">
        <v>0.22249508249521821</v>
      </c>
      <c r="AF243" s="427">
        <v>0</v>
      </c>
      <c r="AG243" s="427"/>
      <c r="AH243" s="427"/>
      <c r="AI243" s="427"/>
      <c r="AJ243" s="427"/>
      <c r="AK243" s="427"/>
      <c r="AL243" s="427"/>
      <c r="AM243" s="427"/>
      <c r="AN243" s="427"/>
    </row>
    <row r="244" spans="1:40" s="225" customFormat="1" ht="51" hidden="1" customHeight="1" outlineLevel="7" x14ac:dyDescent="0.2">
      <c r="A244" s="221"/>
      <c r="B244" s="227"/>
      <c r="C244" s="248"/>
      <c r="D244" s="248"/>
      <c r="E244" s="254"/>
      <c r="F244" s="265"/>
      <c r="G244" s="270"/>
      <c r="H244" s="278"/>
      <c r="I244" s="407" t="s">
        <v>68</v>
      </c>
      <c r="J244" s="354" t="s">
        <v>261</v>
      </c>
      <c r="K244" s="435">
        <f>Supervisor!K244</f>
        <v>42944</v>
      </c>
      <c r="L244" s="355">
        <f>Supervisor!L244</f>
        <v>22000</v>
      </c>
      <c r="M244" s="356">
        <v>0.15547434298049001</v>
      </c>
      <c r="N244" s="357">
        <f>Supervisor!M244</f>
        <v>0</v>
      </c>
      <c r="O244" s="350">
        <f>Supervisor!N244</f>
        <v>22000</v>
      </c>
      <c r="P244" s="350">
        <f t="shared" si="22"/>
        <v>20944</v>
      </c>
      <c r="Q244" s="385">
        <v>3.2392489235285775E-3</v>
      </c>
      <c r="R244" s="352">
        <f>+O244/K244</f>
        <v>0.51229508196721307</v>
      </c>
      <c r="S244" s="225">
        <v>452</v>
      </c>
      <c r="T244" s="226">
        <f t="shared" si="26"/>
        <v>-21548</v>
      </c>
      <c r="Y244" s="199"/>
      <c r="Z244" s="352">
        <v>0.13987984351713859</v>
      </c>
      <c r="AA244" s="428">
        <v>7.9399999999999998E-2</v>
      </c>
      <c r="AB244" s="428">
        <v>0.13987984351713859</v>
      </c>
      <c r="AC244" s="430">
        <v>0.13987984351713859</v>
      </c>
      <c r="AD244" s="428">
        <f t="shared" si="23"/>
        <v>0</v>
      </c>
      <c r="AE244" s="427">
        <v>0.13987984351713859</v>
      </c>
      <c r="AF244" s="427">
        <v>0</v>
      </c>
      <c r="AG244" s="427"/>
      <c r="AH244" s="427"/>
      <c r="AI244" s="427"/>
      <c r="AJ244" s="427"/>
      <c r="AK244" s="427"/>
      <c r="AL244" s="427"/>
      <c r="AM244" s="427"/>
      <c r="AN244" s="427"/>
    </row>
    <row r="245" spans="1:40" s="225" customFormat="1" ht="51" hidden="1" customHeight="1" outlineLevel="7" x14ac:dyDescent="0.2">
      <c r="A245" s="221"/>
      <c r="B245" s="227"/>
      <c r="C245" s="248"/>
      <c r="D245" s="248"/>
      <c r="E245" s="254"/>
      <c r="F245" s="265"/>
      <c r="G245" s="270"/>
      <c r="H245" s="278"/>
      <c r="I245" s="407" t="s">
        <v>247</v>
      </c>
      <c r="J245" s="354" t="s">
        <v>259</v>
      </c>
      <c r="K245" s="435">
        <f>Supervisor!K245</f>
        <v>8000</v>
      </c>
      <c r="L245" s="355">
        <f>Supervisor!L245</f>
        <v>7349</v>
      </c>
      <c r="M245" s="356">
        <v>0.91862500000000002</v>
      </c>
      <c r="N245" s="357">
        <f>Supervisor!M245</f>
        <v>0</v>
      </c>
      <c r="O245" s="350">
        <f>Supervisor!N245</f>
        <v>7349</v>
      </c>
      <c r="P245" s="350">
        <f t="shared" si="22"/>
        <v>651</v>
      </c>
      <c r="Q245" s="385">
        <v>8.4220472011743014E-3</v>
      </c>
      <c r="R245" s="352">
        <f t="shared" ref="R245:R252" si="29">+O245/K245</f>
        <v>0.91862500000000002</v>
      </c>
      <c r="S245" s="225">
        <v>2350</v>
      </c>
      <c r="T245" s="226">
        <f t="shared" si="26"/>
        <v>-4999</v>
      </c>
      <c r="Y245" s="199"/>
      <c r="Z245" s="352">
        <v>0.91862500000000002</v>
      </c>
      <c r="AA245" s="428">
        <v>0.83079999999999998</v>
      </c>
      <c r="AB245" s="428">
        <v>0.91862500000000002</v>
      </c>
      <c r="AC245" s="430">
        <v>0.91862500000000002</v>
      </c>
      <c r="AD245" s="428">
        <f t="shared" si="23"/>
        <v>0</v>
      </c>
      <c r="AE245" s="427">
        <v>0.91862500000000002</v>
      </c>
      <c r="AF245" s="427">
        <v>0</v>
      </c>
      <c r="AG245" s="427"/>
      <c r="AH245" s="427"/>
      <c r="AI245" s="427"/>
      <c r="AJ245" s="427"/>
      <c r="AK245" s="427"/>
      <c r="AL245" s="427"/>
      <c r="AM245" s="427"/>
      <c r="AN245" s="427"/>
    </row>
    <row r="246" spans="1:40" s="225" customFormat="1" ht="51" hidden="1" customHeight="1" outlineLevel="7" x14ac:dyDescent="0.2">
      <c r="A246" s="221"/>
      <c r="B246" s="227"/>
      <c r="C246" s="248"/>
      <c r="D246" s="248"/>
      <c r="E246" s="254"/>
      <c r="F246" s="265"/>
      <c r="G246" s="270"/>
      <c r="H246" s="278"/>
      <c r="I246" s="406" t="s">
        <v>69</v>
      </c>
      <c r="J246" s="346" t="s">
        <v>261</v>
      </c>
      <c r="K246" s="434">
        <f>Supervisor!K246</f>
        <v>30060</v>
      </c>
      <c r="L246" s="347">
        <f>Supervisor!L246</f>
        <v>3619</v>
      </c>
      <c r="M246" s="356">
        <v>0.1248902163578921</v>
      </c>
      <c r="N246" s="349">
        <f>Supervisor!M246</f>
        <v>0</v>
      </c>
      <c r="O246" s="350">
        <f>Supervisor!N246</f>
        <v>3619</v>
      </c>
      <c r="P246" s="350">
        <f t="shared" si="22"/>
        <v>26441</v>
      </c>
      <c r="Q246" s="385">
        <v>1.2309145909408592E-2</v>
      </c>
      <c r="R246" s="352">
        <f>+O246/K246</f>
        <v>0.12039254823685962</v>
      </c>
      <c r="S246" s="225">
        <v>452</v>
      </c>
      <c r="T246" s="226">
        <f t="shared" si="26"/>
        <v>-3167</v>
      </c>
      <c r="Y246" s="199"/>
      <c r="Z246" s="352">
        <v>0.12039254823685962</v>
      </c>
      <c r="AA246" s="428">
        <v>5.3400000000000003E-2</v>
      </c>
      <c r="AB246" s="428">
        <v>0.12039254823685962</v>
      </c>
      <c r="AC246" s="430">
        <v>0.12039254823685962</v>
      </c>
      <c r="AD246" s="428">
        <f t="shared" si="23"/>
        <v>0</v>
      </c>
      <c r="AE246" s="427">
        <v>0.12039254823685962</v>
      </c>
      <c r="AF246" s="427">
        <v>0</v>
      </c>
      <c r="AG246" s="427"/>
      <c r="AH246" s="427"/>
      <c r="AI246" s="427"/>
      <c r="AJ246" s="427"/>
      <c r="AK246" s="427"/>
      <c r="AL246" s="427"/>
      <c r="AM246" s="427"/>
      <c r="AN246" s="427"/>
    </row>
    <row r="247" spans="1:40" s="225" customFormat="1" ht="51" hidden="1" customHeight="1" outlineLevel="7" x14ac:dyDescent="0.2">
      <c r="A247" s="221"/>
      <c r="B247" s="227"/>
      <c r="C247" s="248"/>
      <c r="D247" s="248"/>
      <c r="E247" s="254"/>
      <c r="F247" s="265"/>
      <c r="G247" s="270"/>
      <c r="H247" s="278"/>
      <c r="I247" s="406" t="s">
        <v>70</v>
      </c>
      <c r="J247" s="346" t="s">
        <v>261</v>
      </c>
      <c r="K247" s="434">
        <f>Supervisor!K247</f>
        <v>280</v>
      </c>
      <c r="L247" s="347">
        <f>Supervisor!L247</f>
        <v>0</v>
      </c>
      <c r="M247" s="356">
        <v>0</v>
      </c>
      <c r="N247" s="353">
        <f>Supervisor!M247</f>
        <v>0</v>
      </c>
      <c r="O247" s="350">
        <f>Supervisor!N247</f>
        <v>0</v>
      </c>
      <c r="P247" s="350">
        <f t="shared" si="22"/>
        <v>280</v>
      </c>
      <c r="Q247" s="385">
        <v>3.2392489235285775E-3</v>
      </c>
      <c r="R247" s="352">
        <f t="shared" si="29"/>
        <v>0</v>
      </c>
      <c r="T247" s="226">
        <f t="shared" si="26"/>
        <v>0</v>
      </c>
      <c r="Y247" s="199"/>
      <c r="Z247" s="352">
        <v>0</v>
      </c>
      <c r="AA247" s="428">
        <v>0</v>
      </c>
      <c r="AB247" s="428">
        <v>0</v>
      </c>
      <c r="AC247" s="430">
        <v>0</v>
      </c>
      <c r="AD247" s="428">
        <f t="shared" si="23"/>
        <v>0</v>
      </c>
      <c r="AE247" s="427">
        <v>0</v>
      </c>
      <c r="AF247" s="427">
        <v>0</v>
      </c>
      <c r="AG247" s="427"/>
      <c r="AH247" s="427"/>
      <c r="AI247" s="427"/>
      <c r="AJ247" s="427"/>
      <c r="AK247" s="427"/>
      <c r="AL247" s="427"/>
      <c r="AM247" s="427"/>
      <c r="AN247" s="427"/>
    </row>
    <row r="248" spans="1:40" s="225" customFormat="1" ht="51" hidden="1" customHeight="1" outlineLevel="7" x14ac:dyDescent="0.2">
      <c r="A248" s="221"/>
      <c r="B248" s="227"/>
      <c r="C248" s="248"/>
      <c r="D248" s="248"/>
      <c r="E248" s="254"/>
      <c r="F248" s="265"/>
      <c r="G248" s="270"/>
      <c r="H248" s="278"/>
      <c r="I248" s="406" t="s">
        <v>62</v>
      </c>
      <c r="J248" s="346" t="s">
        <v>261</v>
      </c>
      <c r="K248" s="434">
        <f>Supervisor!K248</f>
        <v>30060</v>
      </c>
      <c r="L248" s="347">
        <f>Supervisor!L248</f>
        <v>2970</v>
      </c>
      <c r="M248" s="356">
        <v>0.11412322340302547</v>
      </c>
      <c r="N248" s="353">
        <f>Supervisor!M248</f>
        <v>0</v>
      </c>
      <c r="O248" s="350">
        <f>Supervisor!N248</f>
        <v>2970</v>
      </c>
      <c r="P248" s="350">
        <f t="shared" si="22"/>
        <v>27090</v>
      </c>
      <c r="Q248" s="385">
        <v>2.1379042895288611E-2</v>
      </c>
      <c r="R248" s="352">
        <f t="shared" si="29"/>
        <v>9.880239520958084E-2</v>
      </c>
      <c r="S248" s="225">
        <v>408</v>
      </c>
      <c r="T248" s="226">
        <f t="shared" si="26"/>
        <v>-2562</v>
      </c>
      <c r="Y248" s="199"/>
      <c r="Z248" s="352">
        <v>6.1277445109780442E-2</v>
      </c>
      <c r="AA248" s="428">
        <v>3.1600000000000003E-2</v>
      </c>
      <c r="AB248" s="428">
        <v>0.11413838988689289</v>
      </c>
      <c r="AC248" s="430">
        <v>6.1277445109780442E-2</v>
      </c>
      <c r="AD248" s="428">
        <f t="shared" si="23"/>
        <v>5.2860944777112444E-2</v>
      </c>
      <c r="AE248" s="427">
        <v>9.880239520958084E-2</v>
      </c>
      <c r="AF248" s="427">
        <v>0</v>
      </c>
      <c r="AG248" s="427"/>
      <c r="AH248" s="427"/>
      <c r="AI248" s="427"/>
      <c r="AJ248" s="427"/>
      <c r="AK248" s="427"/>
      <c r="AL248" s="427"/>
      <c r="AM248" s="427"/>
      <c r="AN248" s="427"/>
    </row>
    <row r="249" spans="1:40" s="225" customFormat="1" ht="51" hidden="1" customHeight="1" outlineLevel="7" x14ac:dyDescent="0.2">
      <c r="A249" s="221"/>
      <c r="B249" s="227"/>
      <c r="C249" s="248"/>
      <c r="D249" s="248"/>
      <c r="E249" s="254"/>
      <c r="F249" s="265"/>
      <c r="G249" s="270"/>
      <c r="H249" s="278"/>
      <c r="I249" s="406" t="s">
        <v>63</v>
      </c>
      <c r="J249" s="346" t="s">
        <v>261</v>
      </c>
      <c r="K249" s="434">
        <f>Supervisor!K249</f>
        <v>6012</v>
      </c>
      <c r="L249" s="347">
        <f>Supervisor!L249</f>
        <v>722</v>
      </c>
      <c r="M249" s="356">
        <v>2.391514781321338E-2</v>
      </c>
      <c r="N249" s="353">
        <f>Supervisor!M249</f>
        <v>-577.6</v>
      </c>
      <c r="O249" s="350">
        <f>Supervisor!N249</f>
        <v>144.4</v>
      </c>
      <c r="P249" s="350">
        <f t="shared" si="22"/>
        <v>5867.6</v>
      </c>
      <c r="Q249" s="385">
        <v>1.6196244617642888E-3</v>
      </c>
      <c r="R249" s="352">
        <f t="shared" si="29"/>
        <v>2.4018629407850964E-2</v>
      </c>
      <c r="T249" s="226">
        <f t="shared" si="26"/>
        <v>-144.4</v>
      </c>
      <c r="Y249" s="199"/>
      <c r="Z249" s="352">
        <v>0</v>
      </c>
      <c r="AA249" s="428">
        <v>0</v>
      </c>
      <c r="AB249" s="428">
        <v>0</v>
      </c>
      <c r="AC249" s="430">
        <v>0</v>
      </c>
      <c r="AD249" s="428">
        <f t="shared" si="23"/>
        <v>0</v>
      </c>
      <c r="AE249" s="427">
        <v>2.4018629407850964E-2</v>
      </c>
      <c r="AF249" s="427">
        <v>0</v>
      </c>
      <c r="AG249" s="427"/>
      <c r="AH249" s="427"/>
      <c r="AI249" s="427"/>
      <c r="AJ249" s="427"/>
      <c r="AK249" s="427"/>
      <c r="AL249" s="427"/>
      <c r="AM249" s="427"/>
      <c r="AN249" s="427"/>
    </row>
    <row r="250" spans="1:40" s="225" customFormat="1" ht="51" hidden="1" customHeight="1" outlineLevel="7" x14ac:dyDescent="0.2">
      <c r="A250" s="221"/>
      <c r="B250" s="227"/>
      <c r="C250" s="248"/>
      <c r="D250" s="248"/>
      <c r="E250" s="254"/>
      <c r="F250" s="265"/>
      <c r="G250" s="270"/>
      <c r="H250" s="278"/>
      <c r="I250" s="406" t="s">
        <v>64</v>
      </c>
      <c r="J250" s="346" t="s">
        <v>261</v>
      </c>
      <c r="K250" s="434">
        <f>Supervisor!K250</f>
        <v>30060</v>
      </c>
      <c r="L250" s="347">
        <f>Supervisor!L250</f>
        <v>0</v>
      </c>
      <c r="M250" s="356">
        <v>0</v>
      </c>
      <c r="N250" s="353">
        <f>Supervisor!M250</f>
        <v>0</v>
      </c>
      <c r="O250" s="350">
        <f>Supervisor!N250</f>
        <v>0</v>
      </c>
      <c r="P250" s="350">
        <f t="shared" si="22"/>
        <v>30060</v>
      </c>
      <c r="Q250" s="385">
        <v>1.9435493541171463E-3</v>
      </c>
      <c r="R250" s="352">
        <f t="shared" si="29"/>
        <v>0</v>
      </c>
      <c r="T250" s="226">
        <f t="shared" si="26"/>
        <v>0</v>
      </c>
      <c r="Y250" s="199"/>
      <c r="Z250" s="352">
        <v>0</v>
      </c>
      <c r="AA250" s="428">
        <v>0</v>
      </c>
      <c r="AB250" s="428">
        <v>0</v>
      </c>
      <c r="AC250" s="430">
        <v>0</v>
      </c>
      <c r="AD250" s="428">
        <f t="shared" si="23"/>
        <v>0</v>
      </c>
      <c r="AE250" s="427">
        <v>0</v>
      </c>
      <c r="AF250" s="427">
        <v>0</v>
      </c>
      <c r="AG250" s="427"/>
      <c r="AH250" s="427"/>
      <c r="AI250" s="427"/>
      <c r="AJ250" s="427"/>
      <c r="AK250" s="427"/>
      <c r="AL250" s="427"/>
      <c r="AM250" s="427"/>
      <c r="AN250" s="427"/>
    </row>
    <row r="251" spans="1:40" s="225" customFormat="1" ht="51" hidden="1" customHeight="1" outlineLevel="7" x14ac:dyDescent="0.2">
      <c r="A251" s="221"/>
      <c r="B251" s="227"/>
      <c r="C251" s="248"/>
      <c r="D251" s="248"/>
      <c r="E251" s="254"/>
      <c r="F251" s="265"/>
      <c r="G251" s="270"/>
      <c r="H251" s="278"/>
      <c r="I251" s="406" t="s">
        <v>71</v>
      </c>
      <c r="J251" s="346" t="s">
        <v>261</v>
      </c>
      <c r="K251" s="434">
        <f>Supervisor!K251</f>
        <v>30060</v>
      </c>
      <c r="L251" s="347">
        <f>Supervisor!L251</f>
        <v>0</v>
      </c>
      <c r="M251" s="356">
        <v>0</v>
      </c>
      <c r="N251" s="353">
        <f>Supervisor!M251</f>
        <v>0</v>
      </c>
      <c r="O251" s="350">
        <f>Supervisor!N251</f>
        <v>0</v>
      </c>
      <c r="P251" s="350">
        <f t="shared" si="22"/>
        <v>30060</v>
      </c>
      <c r="Q251" s="385">
        <v>6.1545729547042962E-3</v>
      </c>
      <c r="R251" s="352">
        <f t="shared" si="29"/>
        <v>0</v>
      </c>
      <c r="T251" s="226">
        <f t="shared" si="26"/>
        <v>0</v>
      </c>
      <c r="Y251" s="199"/>
      <c r="Z251" s="352">
        <v>0</v>
      </c>
      <c r="AA251" s="428">
        <v>0</v>
      </c>
      <c r="AB251" s="428">
        <v>0</v>
      </c>
      <c r="AC251" s="430">
        <v>0</v>
      </c>
      <c r="AD251" s="428">
        <f t="shared" si="23"/>
        <v>0</v>
      </c>
      <c r="AE251" s="427">
        <v>0</v>
      </c>
      <c r="AF251" s="427">
        <v>0</v>
      </c>
      <c r="AG251" s="427"/>
      <c r="AH251" s="427"/>
      <c r="AI251" s="427"/>
      <c r="AJ251" s="427"/>
      <c r="AK251" s="427"/>
      <c r="AL251" s="427"/>
      <c r="AM251" s="427"/>
      <c r="AN251" s="427"/>
    </row>
    <row r="252" spans="1:40" s="225" customFormat="1" ht="51" hidden="1" customHeight="1" outlineLevel="7" x14ac:dyDescent="0.2">
      <c r="A252" s="221"/>
      <c r="B252" s="227"/>
      <c r="C252" s="248"/>
      <c r="D252" s="248"/>
      <c r="E252" s="254"/>
      <c r="F252" s="265"/>
      <c r="G252" s="270"/>
      <c r="H252" s="278"/>
      <c r="I252" s="406" t="s">
        <v>51</v>
      </c>
      <c r="J252" s="346" t="s">
        <v>257</v>
      </c>
      <c r="K252" s="434">
        <f>Supervisor!K252</f>
        <v>100</v>
      </c>
      <c r="L252" s="347">
        <f>Supervisor!L252</f>
        <v>40</v>
      </c>
      <c r="M252" s="356">
        <v>0.4</v>
      </c>
      <c r="N252" s="353">
        <f>Supervisor!M252</f>
        <v>0</v>
      </c>
      <c r="O252" s="350">
        <f>Supervisor!N252</f>
        <v>40</v>
      </c>
      <c r="P252" s="350">
        <f t="shared" si="22"/>
        <v>60</v>
      </c>
      <c r="Q252" s="385">
        <v>6.478497847057155E-3</v>
      </c>
      <c r="R252" s="352">
        <f t="shared" si="29"/>
        <v>0.4</v>
      </c>
      <c r="S252" s="225">
        <v>40</v>
      </c>
      <c r="T252" s="226">
        <f t="shared" si="26"/>
        <v>0</v>
      </c>
      <c r="Y252" s="199"/>
      <c r="Z252" s="352">
        <v>0.4</v>
      </c>
      <c r="AA252" s="428">
        <v>0.4</v>
      </c>
      <c r="AB252" s="428">
        <v>0.4</v>
      </c>
      <c r="AC252" s="430">
        <v>0.4</v>
      </c>
      <c r="AD252" s="428">
        <f t="shared" si="23"/>
        <v>0</v>
      </c>
      <c r="AE252" s="427">
        <v>0.4</v>
      </c>
      <c r="AF252" s="427">
        <v>0</v>
      </c>
      <c r="AG252" s="427"/>
      <c r="AH252" s="427"/>
      <c r="AI252" s="427"/>
      <c r="AJ252" s="427"/>
      <c r="AK252" s="427"/>
      <c r="AL252" s="427"/>
      <c r="AM252" s="427"/>
      <c r="AN252" s="427"/>
    </row>
    <row r="253" spans="1:40" s="225" customFormat="1" ht="51" hidden="1" customHeight="1" outlineLevel="6" x14ac:dyDescent="0.2">
      <c r="A253" s="221"/>
      <c r="B253" s="227"/>
      <c r="C253" s="248"/>
      <c r="D253" s="248"/>
      <c r="E253" s="254"/>
      <c r="F253" s="265"/>
      <c r="G253" s="270"/>
      <c r="H253" s="278"/>
      <c r="I253" s="412" t="s">
        <v>65</v>
      </c>
      <c r="J253" s="379"/>
      <c r="K253" s="438">
        <f>Supervisor!K253</f>
        <v>0</v>
      </c>
      <c r="L253" s="380">
        <f>Supervisor!L253</f>
        <v>0</v>
      </c>
      <c r="M253" s="381">
        <v>0.21527008707984008</v>
      </c>
      <c r="N253" s="379">
        <f>Supervisor!M253</f>
        <v>0</v>
      </c>
      <c r="O253" s="386">
        <f>Supervisor!N253</f>
        <v>0</v>
      </c>
      <c r="P253" s="386">
        <f t="shared" si="22"/>
        <v>0</v>
      </c>
      <c r="Q253" s="383">
        <v>3.7020521354504683E-2</v>
      </c>
      <c r="R253" s="384">
        <f>SUMPRODUCT(R254:R262,Q254:Q262)/Q253</f>
        <v>0.22829096732073417</v>
      </c>
      <c r="T253" s="226">
        <f t="shared" si="26"/>
        <v>0</v>
      </c>
      <c r="Y253" s="199"/>
      <c r="Z253" s="384">
        <v>0.16479158773323194</v>
      </c>
      <c r="AA253" s="428">
        <v>0.12523125000000002</v>
      </c>
      <c r="AB253" s="428">
        <v>0.16810477285770689</v>
      </c>
      <c r="AC253" s="430">
        <v>0.16810477285770689</v>
      </c>
      <c r="AD253" s="428">
        <f t="shared" si="23"/>
        <v>0</v>
      </c>
      <c r="AE253" s="427">
        <v>0.21609978083143727</v>
      </c>
      <c r="AF253" s="427">
        <v>0</v>
      </c>
      <c r="AG253" s="427"/>
      <c r="AH253" s="427"/>
      <c r="AI253" s="427"/>
      <c r="AJ253" s="427"/>
      <c r="AK253" s="427"/>
      <c r="AL253" s="427"/>
      <c r="AM253" s="427"/>
      <c r="AN253" s="427"/>
    </row>
    <row r="254" spans="1:40" s="225" customFormat="1" ht="51" hidden="1" customHeight="1" outlineLevel="7" x14ac:dyDescent="0.2">
      <c r="A254" s="221"/>
      <c r="B254" s="227"/>
      <c r="C254" s="248"/>
      <c r="D254" s="248"/>
      <c r="E254" s="254"/>
      <c r="F254" s="265"/>
      <c r="G254" s="270"/>
      <c r="H254" s="278"/>
      <c r="I254" s="407" t="s">
        <v>68</v>
      </c>
      <c r="J254" s="354" t="s">
        <v>261</v>
      </c>
      <c r="K254" s="435">
        <f>Supervisor!K254</f>
        <v>27889</v>
      </c>
      <c r="L254" s="355">
        <f>Supervisor!L254</f>
        <v>10000</v>
      </c>
      <c r="M254" s="356">
        <v>0.1202444971441932</v>
      </c>
      <c r="N254" s="357">
        <f>Supervisor!M254</f>
        <v>0</v>
      </c>
      <c r="O254" s="350">
        <f>Supervisor!N254</f>
        <v>10000</v>
      </c>
      <c r="P254" s="350">
        <f t="shared" si="22"/>
        <v>17889</v>
      </c>
      <c r="Q254" s="385">
        <v>1.8510260677252342E-3</v>
      </c>
      <c r="R254" s="352">
        <f t="shared" ref="R254:R262" si="30">O254/K254</f>
        <v>0.35856430850873106</v>
      </c>
      <c r="T254" s="226">
        <f t="shared" si="26"/>
        <v>-10000</v>
      </c>
      <c r="Y254" s="199"/>
      <c r="Z254" s="352">
        <v>1.7784789702033059E-2</v>
      </c>
      <c r="AA254" s="428">
        <v>0</v>
      </c>
      <c r="AB254" s="428">
        <v>1.7784789702033059E-2</v>
      </c>
      <c r="AC254" s="430">
        <v>1.7784789702033059E-2</v>
      </c>
      <c r="AD254" s="428">
        <f t="shared" si="23"/>
        <v>0</v>
      </c>
      <c r="AE254" s="427">
        <v>0.11474057872279393</v>
      </c>
      <c r="AF254" s="427">
        <v>0</v>
      </c>
      <c r="AG254" s="427"/>
      <c r="AH254" s="427"/>
      <c r="AI254" s="427"/>
      <c r="AJ254" s="427"/>
      <c r="AK254" s="427"/>
      <c r="AL254" s="427"/>
      <c r="AM254" s="427"/>
      <c r="AN254" s="427"/>
    </row>
    <row r="255" spans="1:40" s="225" customFormat="1" ht="51" hidden="1" customHeight="1" outlineLevel="7" x14ac:dyDescent="0.2">
      <c r="A255" s="221"/>
      <c r="B255" s="227"/>
      <c r="C255" s="248"/>
      <c r="D255" s="248"/>
      <c r="E255" s="254"/>
      <c r="F255" s="265"/>
      <c r="G255" s="270"/>
      <c r="H255" s="278"/>
      <c r="I255" s="407" t="s">
        <v>247</v>
      </c>
      <c r="J255" s="354" t="s">
        <v>259</v>
      </c>
      <c r="K255" s="435">
        <f>Supervisor!K255</f>
        <v>8000</v>
      </c>
      <c r="L255" s="355">
        <f>Supervisor!L255</f>
        <v>7349</v>
      </c>
      <c r="M255" s="356">
        <v>0.91862500000000002</v>
      </c>
      <c r="N255" s="357">
        <f>Supervisor!M255</f>
        <v>0</v>
      </c>
      <c r="O255" s="350">
        <f>Supervisor!N255</f>
        <v>7349</v>
      </c>
      <c r="P255" s="350">
        <f t="shared" si="22"/>
        <v>651</v>
      </c>
      <c r="Q255" s="385">
        <v>4.8126677760856086E-3</v>
      </c>
      <c r="R255" s="352">
        <f t="shared" si="30"/>
        <v>0.91862500000000002</v>
      </c>
      <c r="S255" s="225">
        <v>2350</v>
      </c>
      <c r="T255" s="226">
        <f t="shared" si="26"/>
        <v>-4999</v>
      </c>
      <c r="Y255" s="199"/>
      <c r="Z255" s="352">
        <v>0.91862500000000002</v>
      </c>
      <c r="AA255" s="428">
        <v>0.65562500000000001</v>
      </c>
      <c r="AB255" s="428">
        <v>0.91862500000000002</v>
      </c>
      <c r="AC255" s="430">
        <v>0.91862500000000002</v>
      </c>
      <c r="AD255" s="428">
        <f t="shared" si="23"/>
        <v>0</v>
      </c>
      <c r="AE255" s="427">
        <v>0.91862500000000002</v>
      </c>
      <c r="AF255" s="427">
        <v>0</v>
      </c>
      <c r="AG255" s="427"/>
      <c r="AH255" s="427"/>
      <c r="AI255" s="427"/>
      <c r="AJ255" s="427"/>
      <c r="AK255" s="427"/>
      <c r="AL255" s="427"/>
      <c r="AM255" s="427"/>
      <c r="AN255" s="427"/>
    </row>
    <row r="256" spans="1:40" s="225" customFormat="1" ht="51" hidden="1" customHeight="1" outlineLevel="7" x14ac:dyDescent="0.2">
      <c r="A256" s="221"/>
      <c r="B256" s="227"/>
      <c r="C256" s="248"/>
      <c r="D256" s="248"/>
      <c r="E256" s="254"/>
      <c r="F256" s="265"/>
      <c r="G256" s="270"/>
      <c r="H256" s="278"/>
      <c r="I256" s="406" t="s">
        <v>69</v>
      </c>
      <c r="J256" s="346" t="s">
        <v>261</v>
      </c>
      <c r="K256" s="434">
        <f>Supervisor!K256</f>
        <v>19522</v>
      </c>
      <c r="L256" s="347">
        <f>Supervisor!L256</f>
        <v>1864</v>
      </c>
      <c r="M256" s="356">
        <v>9.341216028146121E-2</v>
      </c>
      <c r="N256" s="353">
        <f>Supervisor!M256</f>
        <v>0</v>
      </c>
      <c r="O256" s="350">
        <f>Supervisor!N256</f>
        <v>1864</v>
      </c>
      <c r="P256" s="350">
        <f t="shared" si="22"/>
        <v>17658</v>
      </c>
      <c r="Q256" s="385">
        <v>7.0338990573558888E-3</v>
      </c>
      <c r="R256" s="352">
        <f t="shared" si="30"/>
        <v>9.5482020284806887E-2</v>
      </c>
      <c r="T256" s="226">
        <f t="shared" si="26"/>
        <v>-1864</v>
      </c>
      <c r="Y256" s="199"/>
      <c r="Z256" s="352">
        <v>1.967011576682717E-2</v>
      </c>
      <c r="AA256" s="428">
        <v>0</v>
      </c>
      <c r="AB256" s="428">
        <v>1.967011576682717E-2</v>
      </c>
      <c r="AC256" s="430">
        <v>1.967011576682717E-2</v>
      </c>
      <c r="AD256" s="428">
        <f t="shared" si="23"/>
        <v>0</v>
      </c>
      <c r="AE256" s="427">
        <v>9.5482020284806887E-2</v>
      </c>
      <c r="AF256" s="427">
        <v>0</v>
      </c>
      <c r="AG256" s="427"/>
      <c r="AH256" s="427"/>
      <c r="AI256" s="427"/>
      <c r="AJ256" s="427"/>
      <c r="AK256" s="427"/>
      <c r="AL256" s="427"/>
      <c r="AM256" s="427"/>
      <c r="AN256" s="427"/>
    </row>
    <row r="257" spans="1:40" s="225" customFormat="1" ht="51" hidden="1" customHeight="1" outlineLevel="7" x14ac:dyDescent="0.2">
      <c r="A257" s="221"/>
      <c r="B257" s="227"/>
      <c r="C257" s="248"/>
      <c r="D257" s="248"/>
      <c r="E257" s="254"/>
      <c r="F257" s="265"/>
      <c r="G257" s="270"/>
      <c r="H257" s="278"/>
      <c r="I257" s="406" t="s">
        <v>70</v>
      </c>
      <c r="J257" s="346" t="s">
        <v>261</v>
      </c>
      <c r="K257" s="434">
        <f>Supervisor!K257</f>
        <v>280</v>
      </c>
      <c r="L257" s="347">
        <f>Supervisor!L257</f>
        <v>0</v>
      </c>
      <c r="M257" s="356">
        <v>0</v>
      </c>
      <c r="N257" s="353">
        <f>Supervisor!M257</f>
        <v>0</v>
      </c>
      <c r="O257" s="350">
        <f>Supervisor!N257</f>
        <v>0</v>
      </c>
      <c r="P257" s="350">
        <f t="shared" si="22"/>
        <v>280</v>
      </c>
      <c r="Q257" s="385">
        <v>1.8510260677252342E-3</v>
      </c>
      <c r="R257" s="352">
        <f t="shared" si="30"/>
        <v>0</v>
      </c>
      <c r="T257" s="226">
        <f t="shared" si="26"/>
        <v>0</v>
      </c>
      <c r="Y257" s="199"/>
      <c r="Z257" s="352">
        <v>0</v>
      </c>
      <c r="AA257" s="428">
        <v>0</v>
      </c>
      <c r="AB257" s="428">
        <v>0</v>
      </c>
      <c r="AC257" s="430">
        <v>0</v>
      </c>
      <c r="AD257" s="428">
        <f t="shared" si="23"/>
        <v>0</v>
      </c>
      <c r="AE257" s="427">
        <v>0</v>
      </c>
      <c r="AF257" s="427">
        <v>0</v>
      </c>
      <c r="AG257" s="427"/>
      <c r="AH257" s="427"/>
      <c r="AI257" s="427"/>
      <c r="AJ257" s="427"/>
      <c r="AK257" s="427"/>
      <c r="AL257" s="427"/>
      <c r="AM257" s="427"/>
      <c r="AN257" s="427"/>
    </row>
    <row r="258" spans="1:40" s="225" customFormat="1" ht="51" hidden="1" customHeight="1" outlineLevel="7" x14ac:dyDescent="0.2">
      <c r="A258" s="221"/>
      <c r="B258" s="227"/>
      <c r="C258" s="248"/>
      <c r="D258" s="248"/>
      <c r="E258" s="254"/>
      <c r="F258" s="265"/>
      <c r="G258" s="270"/>
      <c r="H258" s="278"/>
      <c r="I258" s="406" t="s">
        <v>62</v>
      </c>
      <c r="J258" s="346" t="s">
        <v>261</v>
      </c>
      <c r="K258" s="434">
        <f>Supervisor!K258</f>
        <v>19522</v>
      </c>
      <c r="L258" s="347">
        <f>Supervisor!L258</f>
        <v>1864</v>
      </c>
      <c r="M258" s="356">
        <v>9.341216028146121E-2</v>
      </c>
      <c r="N258" s="353">
        <f>Supervisor!M258</f>
        <v>0</v>
      </c>
      <c r="O258" s="350">
        <f>Supervisor!N258</f>
        <v>1864</v>
      </c>
      <c r="P258" s="350">
        <f t="shared" si="22"/>
        <v>17658</v>
      </c>
      <c r="Q258" s="385">
        <v>1.2216772046986546E-2</v>
      </c>
      <c r="R258" s="352">
        <f t="shared" si="30"/>
        <v>9.5482020284806887E-2</v>
      </c>
      <c r="T258" s="226">
        <f t="shared" si="26"/>
        <v>-1864</v>
      </c>
      <c r="Y258" s="199"/>
      <c r="Z258" s="352">
        <v>2.2538674316156132E-3</v>
      </c>
      <c r="AA258" s="428">
        <v>0</v>
      </c>
      <c r="AB258" s="428">
        <v>1.2293822354266981E-2</v>
      </c>
      <c r="AC258" s="430">
        <v>2.2538674316156132E-3</v>
      </c>
      <c r="AD258" s="428">
        <f t="shared" si="23"/>
        <v>1.0039954922651369E-2</v>
      </c>
      <c r="AE258" s="427">
        <v>9.5482020284806887E-2</v>
      </c>
      <c r="AF258" s="427">
        <v>0</v>
      </c>
      <c r="AG258" s="427"/>
      <c r="AH258" s="427"/>
      <c r="AI258" s="427"/>
      <c r="AJ258" s="427"/>
      <c r="AK258" s="427"/>
      <c r="AL258" s="427"/>
      <c r="AM258" s="427"/>
      <c r="AN258" s="427"/>
    </row>
    <row r="259" spans="1:40" s="225" customFormat="1" ht="51" hidden="1" customHeight="1" outlineLevel="7" x14ac:dyDescent="0.2">
      <c r="A259" s="221"/>
      <c r="B259" s="227"/>
      <c r="C259" s="248"/>
      <c r="D259" s="248"/>
      <c r="E259" s="254"/>
      <c r="F259" s="265"/>
      <c r="G259" s="270"/>
      <c r="H259" s="278"/>
      <c r="I259" s="406" t="s">
        <v>63</v>
      </c>
      <c r="J259" s="346" t="s">
        <v>261</v>
      </c>
      <c r="K259" s="434">
        <f>Supervisor!K259</f>
        <v>19522</v>
      </c>
      <c r="L259" s="347">
        <f>Supervisor!L259</f>
        <v>1008</v>
      </c>
      <c r="M259" s="356">
        <v>5.0491555050825573E-2</v>
      </c>
      <c r="N259" s="353">
        <f>Supervisor!M259</f>
        <v>0</v>
      </c>
      <c r="O259" s="350">
        <f>Supervisor!N259</f>
        <v>1008</v>
      </c>
      <c r="P259" s="350">
        <f t="shared" si="22"/>
        <v>18514</v>
      </c>
      <c r="Q259" s="385">
        <v>9.2551303386261712E-4</v>
      </c>
      <c r="R259" s="352">
        <f t="shared" si="30"/>
        <v>5.1634053887921319E-2</v>
      </c>
      <c r="T259" s="226">
        <f t="shared" si="26"/>
        <v>-1008</v>
      </c>
      <c r="Y259" s="199"/>
      <c r="Z259" s="352">
        <v>0</v>
      </c>
      <c r="AA259" s="428">
        <v>0</v>
      </c>
      <c r="AB259" s="428">
        <v>0</v>
      </c>
      <c r="AC259" s="430">
        <v>0</v>
      </c>
      <c r="AD259" s="428">
        <f t="shared" si="23"/>
        <v>0</v>
      </c>
      <c r="AE259" s="427">
        <v>5.1634053887921319E-2</v>
      </c>
      <c r="AF259" s="427">
        <v>0</v>
      </c>
      <c r="AG259" s="427"/>
      <c r="AH259" s="427"/>
      <c r="AI259" s="427"/>
      <c r="AJ259" s="427"/>
      <c r="AK259" s="427"/>
      <c r="AL259" s="427"/>
      <c r="AM259" s="427"/>
      <c r="AN259" s="427"/>
    </row>
    <row r="260" spans="1:40" s="225" customFormat="1" ht="51" hidden="1" customHeight="1" outlineLevel="7" x14ac:dyDescent="0.2">
      <c r="A260" s="221"/>
      <c r="B260" s="227"/>
      <c r="C260" s="248"/>
      <c r="D260" s="248"/>
      <c r="E260" s="254"/>
      <c r="F260" s="265"/>
      <c r="G260" s="270"/>
      <c r="H260" s="278"/>
      <c r="I260" s="406" t="s">
        <v>64</v>
      </c>
      <c r="J260" s="346" t="s">
        <v>261</v>
      </c>
      <c r="K260" s="434">
        <f>Supervisor!K260</f>
        <v>19522</v>
      </c>
      <c r="L260" s="347">
        <f>Supervisor!L260</f>
        <v>0</v>
      </c>
      <c r="M260" s="356">
        <v>0</v>
      </c>
      <c r="N260" s="353">
        <f>Supervisor!M260</f>
        <v>0</v>
      </c>
      <c r="O260" s="350">
        <f>Supervisor!N260</f>
        <v>0</v>
      </c>
      <c r="P260" s="350">
        <f t="shared" si="22"/>
        <v>19522</v>
      </c>
      <c r="Q260" s="385">
        <v>1.1106156406351405E-3</v>
      </c>
      <c r="R260" s="352">
        <f t="shared" si="30"/>
        <v>0</v>
      </c>
      <c r="T260" s="226">
        <f t="shared" si="26"/>
        <v>0</v>
      </c>
      <c r="Y260" s="199"/>
      <c r="Z260" s="352">
        <v>0</v>
      </c>
      <c r="AA260" s="428">
        <v>0</v>
      </c>
      <c r="AB260" s="428">
        <v>0</v>
      </c>
      <c r="AC260" s="430">
        <v>0</v>
      </c>
      <c r="AD260" s="428">
        <f t="shared" si="23"/>
        <v>0</v>
      </c>
      <c r="AE260" s="427">
        <v>0</v>
      </c>
      <c r="AF260" s="427">
        <v>0</v>
      </c>
      <c r="AG260" s="427"/>
      <c r="AH260" s="427"/>
      <c r="AI260" s="427"/>
      <c r="AJ260" s="427"/>
      <c r="AK260" s="427"/>
      <c r="AL260" s="427"/>
      <c r="AM260" s="427"/>
      <c r="AN260" s="427"/>
    </row>
    <row r="261" spans="1:40" s="225" customFormat="1" ht="51" hidden="1" customHeight="1" outlineLevel="7" x14ac:dyDescent="0.2">
      <c r="A261" s="221"/>
      <c r="B261" s="227"/>
      <c r="C261" s="248"/>
      <c r="D261" s="248"/>
      <c r="E261" s="254"/>
      <c r="F261" s="265"/>
      <c r="G261" s="270"/>
      <c r="H261" s="278"/>
      <c r="I261" s="406" t="s">
        <v>71</v>
      </c>
      <c r="J261" s="346" t="s">
        <v>261</v>
      </c>
      <c r="K261" s="434">
        <f>Supervisor!K261</f>
        <v>19522</v>
      </c>
      <c r="L261" s="347">
        <f>Supervisor!L261</f>
        <v>0</v>
      </c>
      <c r="M261" s="356">
        <v>0</v>
      </c>
      <c r="N261" s="353">
        <f>Supervisor!M261</f>
        <v>0</v>
      </c>
      <c r="O261" s="350">
        <f>Supervisor!N261</f>
        <v>0</v>
      </c>
      <c r="P261" s="350">
        <f t="shared" si="22"/>
        <v>19522</v>
      </c>
      <c r="Q261" s="385">
        <v>3.5169495286779444E-3</v>
      </c>
      <c r="R261" s="352">
        <f t="shared" si="30"/>
        <v>0</v>
      </c>
      <c r="T261" s="226">
        <f t="shared" si="26"/>
        <v>0</v>
      </c>
      <c r="Y261" s="199"/>
      <c r="Z261" s="352">
        <v>0</v>
      </c>
      <c r="AA261" s="428">
        <v>0</v>
      </c>
      <c r="AB261" s="428">
        <v>0</v>
      </c>
      <c r="AC261" s="430">
        <v>0</v>
      </c>
      <c r="AD261" s="428">
        <f t="shared" si="23"/>
        <v>0</v>
      </c>
      <c r="AE261" s="427">
        <v>0</v>
      </c>
      <c r="AF261" s="427">
        <v>0</v>
      </c>
      <c r="AG261" s="427"/>
      <c r="AH261" s="427"/>
      <c r="AI261" s="427"/>
      <c r="AJ261" s="427"/>
      <c r="AK261" s="427"/>
      <c r="AL261" s="427"/>
      <c r="AM261" s="427"/>
      <c r="AN261" s="427"/>
    </row>
    <row r="262" spans="1:40" s="225" customFormat="1" ht="51" hidden="1" customHeight="1" outlineLevel="7" x14ac:dyDescent="0.2">
      <c r="A262" s="221"/>
      <c r="B262" s="227"/>
      <c r="C262" s="248"/>
      <c r="D262" s="248"/>
      <c r="E262" s="254"/>
      <c r="F262" s="265"/>
      <c r="G262" s="270"/>
      <c r="H262" s="278"/>
      <c r="I262" s="406" t="s">
        <v>51</v>
      </c>
      <c r="J262" s="346" t="s">
        <v>257</v>
      </c>
      <c r="K262" s="434">
        <f>Supervisor!K262</f>
        <v>100</v>
      </c>
      <c r="L262" s="347">
        <f>Supervisor!L262</f>
        <v>40</v>
      </c>
      <c r="M262" s="356">
        <v>0.4</v>
      </c>
      <c r="N262" s="353">
        <f>Supervisor!M262</f>
        <v>0</v>
      </c>
      <c r="O262" s="350">
        <f>Supervisor!N262</f>
        <v>40</v>
      </c>
      <c r="P262" s="350">
        <f t="shared" si="22"/>
        <v>60</v>
      </c>
      <c r="Q262" s="385">
        <v>3.7020521354504685E-3</v>
      </c>
      <c r="R262" s="352">
        <f t="shared" si="30"/>
        <v>0.4</v>
      </c>
      <c r="S262" s="225">
        <v>40</v>
      </c>
      <c r="T262" s="226">
        <f t="shared" si="26"/>
        <v>0</v>
      </c>
      <c r="Y262" s="199"/>
      <c r="Z262" s="352">
        <v>0.4</v>
      </c>
      <c r="AA262" s="428">
        <v>0.4</v>
      </c>
      <c r="AB262" s="428">
        <v>0.4</v>
      </c>
      <c r="AC262" s="430">
        <v>0.4</v>
      </c>
      <c r="AD262" s="428">
        <f t="shared" si="23"/>
        <v>0</v>
      </c>
      <c r="AE262" s="427">
        <v>0.4</v>
      </c>
      <c r="AF262" s="427">
        <v>0</v>
      </c>
      <c r="AG262" s="427"/>
      <c r="AH262" s="427"/>
      <c r="AI262" s="427"/>
      <c r="AJ262" s="427"/>
      <c r="AK262" s="427"/>
      <c r="AL262" s="427"/>
      <c r="AM262" s="427"/>
      <c r="AN262" s="427"/>
    </row>
    <row r="263" spans="1:40" s="225" customFormat="1" ht="51" hidden="1" customHeight="1" outlineLevel="6" x14ac:dyDescent="0.2">
      <c r="A263" s="221"/>
      <c r="B263" s="227"/>
      <c r="C263" s="248"/>
      <c r="D263" s="248"/>
      <c r="E263" s="254"/>
      <c r="F263" s="265"/>
      <c r="G263" s="270"/>
      <c r="H263" s="278"/>
      <c r="I263" s="412" t="s">
        <v>66</v>
      </c>
      <c r="J263" s="379"/>
      <c r="K263" s="438">
        <f>Supervisor!K263</f>
        <v>0</v>
      </c>
      <c r="L263" s="380">
        <f>Supervisor!L263</f>
        <v>0</v>
      </c>
      <c r="M263" s="381">
        <v>0.15942125000000001</v>
      </c>
      <c r="N263" s="379">
        <f>Supervisor!M263</f>
        <v>0</v>
      </c>
      <c r="O263" s="386">
        <f>Supervisor!N263</f>
        <v>0</v>
      </c>
      <c r="P263" s="386">
        <f t="shared" ref="P263:P326" si="31">K263-O263</f>
        <v>0</v>
      </c>
      <c r="Q263" s="383">
        <v>2.1664563146334546E-2</v>
      </c>
      <c r="R263" s="384">
        <f>SUMPRODUCT(R264:R272,Q264:Q272)/Q263</f>
        <v>0.15942125000000001</v>
      </c>
      <c r="T263" s="226">
        <f t="shared" si="26"/>
        <v>0</v>
      </c>
      <c r="Y263" s="199"/>
      <c r="Z263" s="384">
        <v>0.15942125000000001</v>
      </c>
      <c r="AA263" s="428">
        <v>0.12523125000000002</v>
      </c>
      <c r="AB263" s="428">
        <v>0.15942125000000001</v>
      </c>
      <c r="AC263" s="430">
        <v>0.15942125000000001</v>
      </c>
      <c r="AD263" s="428">
        <f t="shared" ref="AD263:AD326" si="32">AB263-AC263</f>
        <v>0</v>
      </c>
      <c r="AE263" s="427">
        <v>0.15942125000000001</v>
      </c>
      <c r="AF263" s="427">
        <v>0</v>
      </c>
      <c r="AG263" s="427"/>
      <c r="AH263" s="427"/>
      <c r="AI263" s="427"/>
      <c r="AJ263" s="427"/>
      <c r="AK263" s="427"/>
      <c r="AL263" s="427"/>
      <c r="AM263" s="427"/>
      <c r="AN263" s="427"/>
    </row>
    <row r="264" spans="1:40" s="225" customFormat="1" ht="51" hidden="1" customHeight="1" outlineLevel="7" x14ac:dyDescent="0.2">
      <c r="A264" s="221"/>
      <c r="B264" s="227"/>
      <c r="C264" s="248"/>
      <c r="D264" s="248"/>
      <c r="E264" s="254"/>
      <c r="F264" s="265"/>
      <c r="G264" s="270"/>
      <c r="H264" s="278"/>
      <c r="I264" s="407" t="s">
        <v>68</v>
      </c>
      <c r="J264" s="354" t="s">
        <v>261</v>
      </c>
      <c r="K264" s="435">
        <f>Supervisor!K264</f>
        <v>13845</v>
      </c>
      <c r="L264" s="355">
        <f>Supervisor!L264</f>
        <v>0</v>
      </c>
      <c r="M264" s="356">
        <v>0</v>
      </c>
      <c r="N264" s="357">
        <f>Supervisor!M264</f>
        <v>0</v>
      </c>
      <c r="O264" s="350">
        <f>Supervisor!N264</f>
        <v>0</v>
      </c>
      <c r="P264" s="350">
        <f t="shared" si="31"/>
        <v>13845</v>
      </c>
      <c r="Q264" s="385">
        <v>1.0832281573167275E-3</v>
      </c>
      <c r="R264" s="352">
        <f t="shared" ref="R264:R272" si="33">O264/K264</f>
        <v>0</v>
      </c>
      <c r="T264" s="226">
        <f t="shared" si="26"/>
        <v>0</v>
      </c>
      <c r="Y264" s="199"/>
      <c r="Z264" s="352">
        <v>0</v>
      </c>
      <c r="AA264" s="428">
        <v>0</v>
      </c>
      <c r="AB264" s="428">
        <v>0</v>
      </c>
      <c r="AC264" s="430">
        <v>0</v>
      </c>
      <c r="AD264" s="428">
        <f t="shared" si="32"/>
        <v>0</v>
      </c>
      <c r="AE264" s="427">
        <v>0</v>
      </c>
      <c r="AF264" s="427">
        <v>0</v>
      </c>
      <c r="AG264" s="427"/>
      <c r="AH264" s="427"/>
      <c r="AI264" s="427"/>
      <c r="AJ264" s="427"/>
      <c r="AK264" s="427"/>
      <c r="AL264" s="427"/>
      <c r="AM264" s="427"/>
      <c r="AN264" s="427"/>
    </row>
    <row r="265" spans="1:40" s="225" customFormat="1" ht="51" hidden="1" customHeight="1" outlineLevel="7" x14ac:dyDescent="0.2">
      <c r="A265" s="221"/>
      <c r="B265" s="227"/>
      <c r="C265" s="248"/>
      <c r="D265" s="248"/>
      <c r="E265" s="254"/>
      <c r="F265" s="265"/>
      <c r="G265" s="270"/>
      <c r="H265" s="278"/>
      <c r="I265" s="407" t="s">
        <v>247</v>
      </c>
      <c r="J265" s="354" t="s">
        <v>259</v>
      </c>
      <c r="K265" s="435">
        <f>Supervisor!K265</f>
        <v>8000</v>
      </c>
      <c r="L265" s="355">
        <f>Supervisor!L265</f>
        <v>7349</v>
      </c>
      <c r="M265" s="356">
        <v>0.91862500000000002</v>
      </c>
      <c r="N265" s="357">
        <f>Supervisor!M265</f>
        <v>0</v>
      </c>
      <c r="O265" s="350">
        <f>Supervisor!N265</f>
        <v>7349</v>
      </c>
      <c r="P265" s="350">
        <f t="shared" si="31"/>
        <v>651</v>
      </c>
      <c r="Q265" s="385">
        <v>2.8163932090234912E-3</v>
      </c>
      <c r="R265" s="352">
        <f t="shared" si="33"/>
        <v>0.91862500000000002</v>
      </c>
      <c r="S265" s="225">
        <v>2350</v>
      </c>
      <c r="T265" s="226">
        <f t="shared" si="26"/>
        <v>-4999</v>
      </c>
      <c r="Y265" s="199"/>
      <c r="Z265" s="352">
        <v>0.91862500000000002</v>
      </c>
      <c r="AA265" s="428">
        <v>0.65562500000000001</v>
      </c>
      <c r="AB265" s="428">
        <v>0.91862500000000002</v>
      </c>
      <c r="AC265" s="430">
        <v>0.91862500000000002</v>
      </c>
      <c r="AD265" s="428">
        <f t="shared" si="32"/>
        <v>0</v>
      </c>
      <c r="AE265" s="427">
        <v>0.91862500000000002</v>
      </c>
      <c r="AF265" s="427">
        <v>0</v>
      </c>
      <c r="AG265" s="427"/>
      <c r="AH265" s="427"/>
      <c r="AI265" s="427"/>
      <c r="AJ265" s="427"/>
      <c r="AK265" s="427"/>
      <c r="AL265" s="427"/>
      <c r="AM265" s="427"/>
      <c r="AN265" s="427"/>
    </row>
    <row r="266" spans="1:40" s="225" customFormat="1" ht="51" hidden="1" customHeight="1" outlineLevel="7" x14ac:dyDescent="0.2">
      <c r="A266" s="221"/>
      <c r="B266" s="227"/>
      <c r="C266" s="248"/>
      <c r="D266" s="248"/>
      <c r="E266" s="254"/>
      <c r="F266" s="265"/>
      <c r="G266" s="270"/>
      <c r="H266" s="278"/>
      <c r="I266" s="406" t="s">
        <v>69</v>
      </c>
      <c r="J266" s="346" t="s">
        <v>261</v>
      </c>
      <c r="K266" s="434">
        <f>Supervisor!K266</f>
        <v>9692</v>
      </c>
      <c r="L266" s="347">
        <f>Supervisor!L266</f>
        <v>0</v>
      </c>
      <c r="M266" s="348">
        <v>0</v>
      </c>
      <c r="N266" s="353">
        <f>Supervisor!M266</f>
        <v>0</v>
      </c>
      <c r="O266" s="350">
        <f>Supervisor!N266</f>
        <v>0</v>
      </c>
      <c r="P266" s="350">
        <f t="shared" si="31"/>
        <v>9692</v>
      </c>
      <c r="Q266" s="385">
        <v>4.1162669978035632E-3</v>
      </c>
      <c r="R266" s="352">
        <f t="shared" si="33"/>
        <v>0</v>
      </c>
      <c r="T266" s="226">
        <f t="shared" si="26"/>
        <v>0</v>
      </c>
      <c r="Y266" s="199"/>
      <c r="Z266" s="352">
        <v>0</v>
      </c>
      <c r="AA266" s="428">
        <v>0</v>
      </c>
      <c r="AB266" s="428">
        <v>0</v>
      </c>
      <c r="AC266" s="430">
        <v>0</v>
      </c>
      <c r="AD266" s="428">
        <f t="shared" si="32"/>
        <v>0</v>
      </c>
      <c r="AE266" s="427">
        <v>0</v>
      </c>
      <c r="AF266" s="427">
        <v>0</v>
      </c>
      <c r="AG266" s="427"/>
      <c r="AH266" s="427"/>
      <c r="AI266" s="427"/>
      <c r="AJ266" s="427"/>
      <c r="AK266" s="427"/>
      <c r="AL266" s="427"/>
      <c r="AM266" s="427"/>
      <c r="AN266" s="427"/>
    </row>
    <row r="267" spans="1:40" s="225" customFormat="1" ht="51" hidden="1" customHeight="1" outlineLevel="7" x14ac:dyDescent="0.2">
      <c r="A267" s="221"/>
      <c r="B267" s="227"/>
      <c r="C267" s="248"/>
      <c r="D267" s="248"/>
      <c r="E267" s="254"/>
      <c r="F267" s="265"/>
      <c r="G267" s="270"/>
      <c r="H267" s="278"/>
      <c r="I267" s="406" t="s">
        <v>70</v>
      </c>
      <c r="J267" s="346" t="s">
        <v>261</v>
      </c>
      <c r="K267" s="434">
        <f>Supervisor!K267</f>
        <v>280</v>
      </c>
      <c r="L267" s="347">
        <f>Supervisor!L267</f>
        <v>0</v>
      </c>
      <c r="M267" s="348">
        <v>0</v>
      </c>
      <c r="N267" s="353">
        <f>Supervisor!M267</f>
        <v>0</v>
      </c>
      <c r="O267" s="350">
        <f>Supervisor!N267</f>
        <v>0</v>
      </c>
      <c r="P267" s="350">
        <f t="shared" si="31"/>
        <v>280</v>
      </c>
      <c r="Q267" s="385">
        <v>1.0832281573167275E-3</v>
      </c>
      <c r="R267" s="352">
        <f t="shared" si="33"/>
        <v>0</v>
      </c>
      <c r="T267" s="226">
        <f t="shared" si="26"/>
        <v>0</v>
      </c>
      <c r="Y267" s="199"/>
      <c r="Z267" s="352">
        <v>0</v>
      </c>
      <c r="AA267" s="428">
        <v>0</v>
      </c>
      <c r="AB267" s="428">
        <v>0</v>
      </c>
      <c r="AC267" s="430">
        <v>0</v>
      </c>
      <c r="AD267" s="428">
        <f t="shared" si="32"/>
        <v>0</v>
      </c>
      <c r="AE267" s="427">
        <v>0</v>
      </c>
      <c r="AF267" s="427">
        <v>0</v>
      </c>
      <c r="AG267" s="427"/>
      <c r="AH267" s="427"/>
      <c r="AI267" s="427"/>
      <c r="AJ267" s="427"/>
      <c r="AK267" s="427"/>
      <c r="AL267" s="427"/>
      <c r="AM267" s="427"/>
      <c r="AN267" s="427"/>
    </row>
    <row r="268" spans="1:40" s="225" customFormat="1" ht="51" hidden="1" customHeight="1" outlineLevel="7" x14ac:dyDescent="0.2">
      <c r="A268" s="221"/>
      <c r="B268" s="227"/>
      <c r="C268" s="248"/>
      <c r="D268" s="248"/>
      <c r="E268" s="254"/>
      <c r="F268" s="265"/>
      <c r="G268" s="270"/>
      <c r="H268" s="278"/>
      <c r="I268" s="406" t="s">
        <v>62</v>
      </c>
      <c r="J268" s="346" t="s">
        <v>261</v>
      </c>
      <c r="K268" s="434">
        <f>Supervisor!K268</f>
        <v>9692</v>
      </c>
      <c r="L268" s="347">
        <f>Supervisor!L268</f>
        <v>0</v>
      </c>
      <c r="M268" s="348">
        <v>0</v>
      </c>
      <c r="N268" s="353">
        <f>Supervisor!M268</f>
        <v>0</v>
      </c>
      <c r="O268" s="350">
        <f>Supervisor!N268</f>
        <v>0</v>
      </c>
      <c r="P268" s="350">
        <f t="shared" si="31"/>
        <v>9692</v>
      </c>
      <c r="Q268" s="385">
        <v>7.1493058382904005E-3</v>
      </c>
      <c r="R268" s="352">
        <f t="shared" si="33"/>
        <v>0</v>
      </c>
      <c r="T268" s="226">
        <f t="shared" si="26"/>
        <v>0</v>
      </c>
      <c r="Y268" s="199"/>
      <c r="Z268" s="352">
        <v>0</v>
      </c>
      <c r="AA268" s="428">
        <v>0</v>
      </c>
      <c r="AB268" s="428">
        <v>0</v>
      </c>
      <c r="AC268" s="430">
        <v>0</v>
      </c>
      <c r="AD268" s="428">
        <f t="shared" si="32"/>
        <v>0</v>
      </c>
      <c r="AE268" s="427">
        <v>0</v>
      </c>
      <c r="AF268" s="427">
        <v>0</v>
      </c>
      <c r="AG268" s="427"/>
      <c r="AH268" s="427"/>
      <c r="AI268" s="427"/>
      <c r="AJ268" s="427"/>
      <c r="AK268" s="427"/>
      <c r="AL268" s="427"/>
      <c r="AM268" s="427"/>
      <c r="AN268" s="427"/>
    </row>
    <row r="269" spans="1:40" s="225" customFormat="1" ht="51" hidden="1" customHeight="1" outlineLevel="7" x14ac:dyDescent="0.2">
      <c r="A269" s="221"/>
      <c r="B269" s="227"/>
      <c r="C269" s="248"/>
      <c r="D269" s="248"/>
      <c r="E269" s="254"/>
      <c r="F269" s="265"/>
      <c r="G269" s="270"/>
      <c r="H269" s="278"/>
      <c r="I269" s="406" t="s">
        <v>63</v>
      </c>
      <c r="J269" s="346" t="s">
        <v>261</v>
      </c>
      <c r="K269" s="434">
        <f>Supervisor!K269</f>
        <v>9692</v>
      </c>
      <c r="L269" s="347">
        <f>Supervisor!L269</f>
        <v>0</v>
      </c>
      <c r="M269" s="348">
        <v>0</v>
      </c>
      <c r="N269" s="353">
        <f>Supervisor!M269</f>
        <v>0</v>
      </c>
      <c r="O269" s="350">
        <f>Supervisor!N269</f>
        <v>0</v>
      </c>
      <c r="P269" s="350">
        <f t="shared" si="31"/>
        <v>9692</v>
      </c>
      <c r="Q269" s="385">
        <v>5.4161407865836373E-4</v>
      </c>
      <c r="R269" s="352">
        <f t="shared" si="33"/>
        <v>0</v>
      </c>
      <c r="T269" s="226">
        <f t="shared" si="26"/>
        <v>0</v>
      </c>
      <c r="Y269" s="199"/>
      <c r="Z269" s="352">
        <v>0</v>
      </c>
      <c r="AA269" s="428">
        <v>0</v>
      </c>
      <c r="AB269" s="428">
        <v>0</v>
      </c>
      <c r="AC269" s="430">
        <v>0</v>
      </c>
      <c r="AD269" s="428">
        <f t="shared" si="32"/>
        <v>0</v>
      </c>
      <c r="AE269" s="427">
        <v>0</v>
      </c>
      <c r="AF269" s="427">
        <v>0</v>
      </c>
      <c r="AG269" s="427"/>
      <c r="AH269" s="427"/>
      <c r="AI269" s="427"/>
      <c r="AJ269" s="427"/>
      <c r="AK269" s="427"/>
      <c r="AL269" s="427"/>
      <c r="AM269" s="427"/>
      <c r="AN269" s="427"/>
    </row>
    <row r="270" spans="1:40" s="225" customFormat="1" ht="51" hidden="1" customHeight="1" outlineLevel="7" x14ac:dyDescent="0.2">
      <c r="A270" s="221"/>
      <c r="B270" s="227"/>
      <c r="C270" s="248"/>
      <c r="D270" s="248"/>
      <c r="E270" s="254"/>
      <c r="F270" s="265"/>
      <c r="G270" s="270"/>
      <c r="H270" s="278"/>
      <c r="I270" s="406" t="s">
        <v>64</v>
      </c>
      <c r="J270" s="346" t="s">
        <v>261</v>
      </c>
      <c r="K270" s="434">
        <f>Supervisor!K270</f>
        <v>9692</v>
      </c>
      <c r="L270" s="347">
        <f>Supervisor!L270</f>
        <v>0</v>
      </c>
      <c r="M270" s="348">
        <v>0</v>
      </c>
      <c r="N270" s="353">
        <f>Supervisor!M270</f>
        <v>0</v>
      </c>
      <c r="O270" s="350">
        <f>Supervisor!N270</f>
        <v>0</v>
      </c>
      <c r="P270" s="350">
        <f t="shared" si="31"/>
        <v>9692</v>
      </c>
      <c r="Q270" s="385">
        <v>6.4993689439003636E-4</v>
      </c>
      <c r="R270" s="352">
        <f t="shared" si="33"/>
        <v>0</v>
      </c>
      <c r="T270" s="226">
        <f t="shared" si="26"/>
        <v>0</v>
      </c>
      <c r="Y270" s="199"/>
      <c r="Z270" s="352">
        <v>0</v>
      </c>
      <c r="AA270" s="428">
        <v>0</v>
      </c>
      <c r="AB270" s="428">
        <v>0</v>
      </c>
      <c r="AC270" s="430">
        <v>0</v>
      </c>
      <c r="AD270" s="428">
        <f t="shared" si="32"/>
        <v>0</v>
      </c>
      <c r="AE270" s="427">
        <v>0</v>
      </c>
      <c r="AF270" s="427">
        <v>0</v>
      </c>
      <c r="AG270" s="427"/>
      <c r="AH270" s="427"/>
      <c r="AI270" s="427"/>
      <c r="AJ270" s="427"/>
      <c r="AK270" s="427"/>
      <c r="AL270" s="427"/>
      <c r="AM270" s="427"/>
      <c r="AN270" s="427"/>
    </row>
    <row r="271" spans="1:40" s="225" customFormat="1" ht="51" hidden="1" customHeight="1" outlineLevel="7" x14ac:dyDescent="0.2">
      <c r="A271" s="221"/>
      <c r="B271" s="227"/>
      <c r="C271" s="248"/>
      <c r="D271" s="248"/>
      <c r="E271" s="254"/>
      <c r="F271" s="265"/>
      <c r="G271" s="270"/>
      <c r="H271" s="278"/>
      <c r="I271" s="406" t="s">
        <v>71</v>
      </c>
      <c r="J271" s="346" t="s">
        <v>261</v>
      </c>
      <c r="K271" s="434">
        <f>Supervisor!K271</f>
        <v>9692</v>
      </c>
      <c r="L271" s="347">
        <f>Supervisor!L271</f>
        <v>0</v>
      </c>
      <c r="M271" s="348">
        <v>0</v>
      </c>
      <c r="N271" s="353">
        <f>Supervisor!M271</f>
        <v>0</v>
      </c>
      <c r="O271" s="350">
        <f>Supervisor!N271</f>
        <v>0</v>
      </c>
      <c r="P271" s="350">
        <f t="shared" si="31"/>
        <v>9692</v>
      </c>
      <c r="Q271" s="385">
        <v>2.0581334989017816E-3</v>
      </c>
      <c r="R271" s="352">
        <f t="shared" si="33"/>
        <v>0</v>
      </c>
      <c r="T271" s="226">
        <f t="shared" si="26"/>
        <v>0</v>
      </c>
      <c r="Y271" s="199"/>
      <c r="Z271" s="352">
        <v>0</v>
      </c>
      <c r="AA271" s="428">
        <v>0</v>
      </c>
      <c r="AB271" s="428">
        <v>0</v>
      </c>
      <c r="AC271" s="430">
        <v>0</v>
      </c>
      <c r="AD271" s="428">
        <f t="shared" si="32"/>
        <v>0</v>
      </c>
      <c r="AE271" s="427">
        <v>0</v>
      </c>
      <c r="AF271" s="427">
        <v>0</v>
      </c>
      <c r="AG271" s="427"/>
      <c r="AH271" s="427"/>
      <c r="AI271" s="427"/>
      <c r="AJ271" s="427"/>
      <c r="AK271" s="427"/>
      <c r="AL271" s="427"/>
      <c r="AM271" s="427"/>
      <c r="AN271" s="427"/>
    </row>
    <row r="272" spans="1:40" s="225" customFormat="1" ht="51" hidden="1" customHeight="1" outlineLevel="7" x14ac:dyDescent="0.2">
      <c r="A272" s="221"/>
      <c r="B272" s="227"/>
      <c r="C272" s="248"/>
      <c r="D272" s="248"/>
      <c r="E272" s="254"/>
      <c r="F272" s="265"/>
      <c r="G272" s="270"/>
      <c r="H272" s="278"/>
      <c r="I272" s="406" t="s">
        <v>51</v>
      </c>
      <c r="J272" s="346" t="s">
        <v>257</v>
      </c>
      <c r="K272" s="434">
        <f>Supervisor!K272</f>
        <v>100</v>
      </c>
      <c r="L272" s="347">
        <f>Supervisor!L272</f>
        <v>40</v>
      </c>
      <c r="M272" s="348">
        <v>0.4</v>
      </c>
      <c r="N272" s="353">
        <f>Supervisor!M272</f>
        <v>0</v>
      </c>
      <c r="O272" s="350">
        <f>Supervisor!N272</f>
        <v>40</v>
      </c>
      <c r="P272" s="350">
        <f t="shared" si="31"/>
        <v>60</v>
      </c>
      <c r="Q272" s="385">
        <v>2.1664563146334549E-3</v>
      </c>
      <c r="R272" s="352">
        <f t="shared" si="33"/>
        <v>0.4</v>
      </c>
      <c r="S272" s="225">
        <v>40</v>
      </c>
      <c r="T272" s="226">
        <f t="shared" si="26"/>
        <v>0</v>
      </c>
      <c r="Y272" s="199"/>
      <c r="Z272" s="352">
        <v>0.4</v>
      </c>
      <c r="AA272" s="428">
        <v>0.4</v>
      </c>
      <c r="AB272" s="428">
        <v>0.4</v>
      </c>
      <c r="AC272" s="430">
        <v>0.4</v>
      </c>
      <c r="AD272" s="428">
        <f t="shared" si="32"/>
        <v>0</v>
      </c>
      <c r="AE272" s="427">
        <v>0.4</v>
      </c>
      <c r="AF272" s="427">
        <v>0</v>
      </c>
      <c r="AG272" s="427"/>
      <c r="AH272" s="427"/>
      <c r="AI272" s="427"/>
      <c r="AJ272" s="427"/>
      <c r="AK272" s="427"/>
      <c r="AL272" s="427"/>
      <c r="AM272" s="427"/>
      <c r="AN272" s="427"/>
    </row>
    <row r="273" spans="1:40" s="225" customFormat="1" ht="51" hidden="1" customHeight="1" outlineLevel="6" x14ac:dyDescent="0.2">
      <c r="A273" s="221"/>
      <c r="B273" s="227"/>
      <c r="C273" s="248"/>
      <c r="D273" s="248"/>
      <c r="E273" s="254"/>
      <c r="F273" s="265"/>
      <c r="G273" s="270"/>
      <c r="H273" s="278"/>
      <c r="I273" s="412" t="s">
        <v>233</v>
      </c>
      <c r="J273" s="379"/>
      <c r="K273" s="438">
        <f>Supervisor!K273</f>
        <v>0</v>
      </c>
      <c r="L273" s="380">
        <f>Supervisor!L273</f>
        <v>0</v>
      </c>
      <c r="M273" s="381">
        <v>0.15942125000000001</v>
      </c>
      <c r="N273" s="379">
        <f>Supervisor!M273</f>
        <v>0</v>
      </c>
      <c r="O273" s="386">
        <f>Supervisor!N273</f>
        <v>0</v>
      </c>
      <c r="P273" s="386">
        <f t="shared" si="31"/>
        <v>0</v>
      </c>
      <c r="Q273" s="383">
        <v>2.1357332450404162E-3</v>
      </c>
      <c r="R273" s="384">
        <f>SUMPRODUCT(R274:R282,Q274:Q282)/Q273</f>
        <v>0.35265041666666669</v>
      </c>
      <c r="T273" s="226">
        <f t="shared" si="26"/>
        <v>0</v>
      </c>
      <c r="Y273" s="199"/>
      <c r="Z273" s="384">
        <v>0.15942125000000001</v>
      </c>
      <c r="AA273" s="428">
        <v>0.12523125000000002</v>
      </c>
      <c r="AB273" s="428">
        <v>0.15942125000000001</v>
      </c>
      <c r="AC273" s="430">
        <v>0.15942125000000001</v>
      </c>
      <c r="AD273" s="428">
        <f t="shared" si="32"/>
        <v>0</v>
      </c>
      <c r="AE273" s="427">
        <v>0.15942125000000001</v>
      </c>
      <c r="AF273" s="427">
        <v>0</v>
      </c>
      <c r="AG273" s="427"/>
      <c r="AH273" s="427"/>
      <c r="AI273" s="427"/>
      <c r="AJ273" s="427"/>
      <c r="AK273" s="427"/>
      <c r="AL273" s="427"/>
      <c r="AM273" s="427"/>
      <c r="AN273" s="427"/>
    </row>
    <row r="274" spans="1:40" s="225" customFormat="1" ht="51" hidden="1" customHeight="1" outlineLevel="7" x14ac:dyDescent="0.2">
      <c r="A274" s="221"/>
      <c r="B274" s="227"/>
      <c r="C274" s="248"/>
      <c r="D274" s="248"/>
      <c r="E274" s="254"/>
      <c r="F274" s="265"/>
      <c r="G274" s="270"/>
      <c r="H274" s="278"/>
      <c r="I274" s="407" t="s">
        <v>68</v>
      </c>
      <c r="J274" s="354" t="s">
        <v>261</v>
      </c>
      <c r="K274" s="435">
        <f>Supervisor!K274</f>
        <v>2645</v>
      </c>
      <c r="L274" s="355">
        <f>Supervisor!L274</f>
        <v>2645</v>
      </c>
      <c r="M274" s="356">
        <v>0</v>
      </c>
      <c r="N274" s="357">
        <f>Supervisor!M274</f>
        <v>0</v>
      </c>
      <c r="O274" s="350">
        <f>Supervisor!N274</f>
        <v>2645</v>
      </c>
      <c r="P274" s="350">
        <f t="shared" si="31"/>
        <v>0</v>
      </c>
      <c r="Q274" s="385">
        <v>1.0678666225202082E-4</v>
      </c>
      <c r="R274" s="352">
        <f t="shared" ref="R274:R282" si="34">O274/K274</f>
        <v>1</v>
      </c>
      <c r="T274" s="226">
        <f t="shared" si="26"/>
        <v>-2645</v>
      </c>
      <c r="Y274" s="199"/>
      <c r="Z274" s="352">
        <v>0</v>
      </c>
      <c r="AA274" s="428">
        <v>0</v>
      </c>
      <c r="AB274" s="428">
        <v>0</v>
      </c>
      <c r="AC274" s="430">
        <v>0</v>
      </c>
      <c r="AD274" s="428">
        <f t="shared" si="32"/>
        <v>0</v>
      </c>
      <c r="AE274" s="427">
        <v>0</v>
      </c>
      <c r="AF274" s="427">
        <v>0</v>
      </c>
      <c r="AG274" s="427"/>
      <c r="AH274" s="427"/>
      <c r="AI274" s="427"/>
      <c r="AJ274" s="427"/>
      <c r="AK274" s="427"/>
      <c r="AL274" s="427"/>
      <c r="AM274" s="427"/>
      <c r="AN274" s="427"/>
    </row>
    <row r="275" spans="1:40" s="225" customFormat="1" ht="51" hidden="1" customHeight="1" outlineLevel="7" x14ac:dyDescent="0.2">
      <c r="A275" s="221"/>
      <c r="B275" s="227"/>
      <c r="C275" s="248"/>
      <c r="D275" s="248"/>
      <c r="E275" s="254"/>
      <c r="F275" s="265"/>
      <c r="G275" s="270"/>
      <c r="H275" s="278"/>
      <c r="I275" s="407" t="s">
        <v>247</v>
      </c>
      <c r="J275" s="354" t="s">
        <v>259</v>
      </c>
      <c r="K275" s="435">
        <f>Supervisor!K275</f>
        <v>8000</v>
      </c>
      <c r="L275" s="355">
        <f>Supervisor!L275</f>
        <v>7349</v>
      </c>
      <c r="M275" s="356">
        <v>0.91862500000000002</v>
      </c>
      <c r="N275" s="357">
        <f>Supervisor!M275</f>
        <v>0</v>
      </c>
      <c r="O275" s="350">
        <f>Supervisor!N275</f>
        <v>7349</v>
      </c>
      <c r="P275" s="350">
        <f t="shared" si="31"/>
        <v>651</v>
      </c>
      <c r="Q275" s="385">
        <v>2.7764532185525412E-4</v>
      </c>
      <c r="R275" s="352">
        <f t="shared" si="34"/>
        <v>0.91862500000000002</v>
      </c>
      <c r="S275" s="225">
        <v>2350</v>
      </c>
      <c r="T275" s="226">
        <f t="shared" si="26"/>
        <v>-4999</v>
      </c>
      <c r="Y275" s="199"/>
      <c r="Z275" s="352">
        <v>0.91862500000000002</v>
      </c>
      <c r="AA275" s="428">
        <v>0.65562500000000001</v>
      </c>
      <c r="AB275" s="428">
        <v>0.91862500000000002</v>
      </c>
      <c r="AC275" s="430">
        <v>0.91862500000000002</v>
      </c>
      <c r="AD275" s="428">
        <f t="shared" si="32"/>
        <v>0</v>
      </c>
      <c r="AE275" s="427">
        <v>0.91862500000000002</v>
      </c>
      <c r="AF275" s="427">
        <v>0</v>
      </c>
      <c r="AG275" s="427"/>
      <c r="AH275" s="427"/>
      <c r="AI275" s="427"/>
      <c r="AJ275" s="427"/>
      <c r="AK275" s="427"/>
      <c r="AL275" s="427"/>
      <c r="AM275" s="427"/>
      <c r="AN275" s="427"/>
    </row>
    <row r="276" spans="1:40" s="225" customFormat="1" ht="51" hidden="1" customHeight="1" outlineLevel="7" x14ac:dyDescent="0.2">
      <c r="A276" s="221"/>
      <c r="B276" s="227"/>
      <c r="C276" s="248"/>
      <c r="D276" s="248"/>
      <c r="E276" s="254"/>
      <c r="F276" s="265"/>
      <c r="G276" s="270"/>
      <c r="H276" s="278"/>
      <c r="I276" s="406" t="s">
        <v>69</v>
      </c>
      <c r="J276" s="346" t="s">
        <v>261</v>
      </c>
      <c r="K276" s="434">
        <f>Supervisor!K276</f>
        <v>1852</v>
      </c>
      <c r="L276" s="347">
        <f>Supervisor!L276</f>
        <v>1000</v>
      </c>
      <c r="M276" s="348">
        <v>0</v>
      </c>
      <c r="N276" s="353">
        <f>Supervisor!M276</f>
        <v>-575.58333333333337</v>
      </c>
      <c r="O276" s="350">
        <f>Supervisor!N276</f>
        <v>424.41666666666663</v>
      </c>
      <c r="P276" s="350">
        <f t="shared" si="31"/>
        <v>1427.5833333333335</v>
      </c>
      <c r="Q276" s="385">
        <v>4.0578931655767904E-4</v>
      </c>
      <c r="R276" s="352">
        <f t="shared" si="34"/>
        <v>0.22916666666666666</v>
      </c>
      <c r="T276" s="226">
        <f t="shared" si="26"/>
        <v>-424.41666666666663</v>
      </c>
      <c r="Y276" s="199"/>
      <c r="Z276" s="352">
        <v>0</v>
      </c>
      <c r="AA276" s="428">
        <v>0</v>
      </c>
      <c r="AB276" s="428">
        <v>0</v>
      </c>
      <c r="AC276" s="430">
        <v>0</v>
      </c>
      <c r="AD276" s="428">
        <f t="shared" si="32"/>
        <v>0</v>
      </c>
      <c r="AE276" s="427">
        <v>0</v>
      </c>
      <c r="AF276" s="427">
        <v>0</v>
      </c>
      <c r="AG276" s="427"/>
      <c r="AH276" s="427"/>
      <c r="AI276" s="427"/>
      <c r="AJ276" s="427"/>
      <c r="AK276" s="427"/>
      <c r="AL276" s="427"/>
      <c r="AM276" s="427"/>
      <c r="AN276" s="427"/>
    </row>
    <row r="277" spans="1:40" s="225" customFormat="1" ht="51" hidden="1" customHeight="1" outlineLevel="7" x14ac:dyDescent="0.2">
      <c r="A277" s="221"/>
      <c r="B277" s="227"/>
      <c r="C277" s="248"/>
      <c r="D277" s="248"/>
      <c r="E277" s="254"/>
      <c r="F277" s="265"/>
      <c r="G277" s="270"/>
      <c r="H277" s="278"/>
      <c r="I277" s="406" t="s">
        <v>70</v>
      </c>
      <c r="J277" s="346" t="s">
        <v>261</v>
      </c>
      <c r="K277" s="434">
        <f>Supervisor!K277</f>
        <v>280</v>
      </c>
      <c r="L277" s="347">
        <f>Supervisor!L277</f>
        <v>280</v>
      </c>
      <c r="M277" s="348">
        <v>0</v>
      </c>
      <c r="N277" s="353">
        <f>Supervisor!M277</f>
        <v>-215.83333333333334</v>
      </c>
      <c r="O277" s="350">
        <f>Supervisor!N277</f>
        <v>64.166666666666657</v>
      </c>
      <c r="P277" s="350">
        <f t="shared" si="31"/>
        <v>215.83333333333334</v>
      </c>
      <c r="Q277" s="385">
        <v>1.0678666225202082E-4</v>
      </c>
      <c r="R277" s="352">
        <f t="shared" si="34"/>
        <v>0.22916666666666663</v>
      </c>
      <c r="T277" s="226">
        <f t="shared" si="26"/>
        <v>-64.166666666666657</v>
      </c>
      <c r="Y277" s="199"/>
      <c r="Z277" s="352">
        <v>0</v>
      </c>
      <c r="AA277" s="428">
        <v>0</v>
      </c>
      <c r="AB277" s="428">
        <v>0</v>
      </c>
      <c r="AC277" s="430">
        <v>0</v>
      </c>
      <c r="AD277" s="428">
        <f t="shared" si="32"/>
        <v>0</v>
      </c>
      <c r="AE277" s="427">
        <v>0</v>
      </c>
      <c r="AF277" s="427">
        <v>0</v>
      </c>
      <c r="AG277" s="427"/>
      <c r="AH277" s="427"/>
      <c r="AI277" s="427"/>
      <c r="AJ277" s="427"/>
      <c r="AK277" s="427"/>
      <c r="AL277" s="427"/>
      <c r="AM277" s="427"/>
      <c r="AN277" s="427"/>
    </row>
    <row r="278" spans="1:40" s="225" customFormat="1" ht="51" hidden="1" customHeight="1" outlineLevel="7" x14ac:dyDescent="0.2">
      <c r="A278" s="221"/>
      <c r="B278" s="227"/>
      <c r="C278" s="248"/>
      <c r="D278" s="248"/>
      <c r="E278" s="254"/>
      <c r="F278" s="265"/>
      <c r="G278" s="270"/>
      <c r="H278" s="278"/>
      <c r="I278" s="406" t="s">
        <v>62</v>
      </c>
      <c r="J278" s="346" t="s">
        <v>261</v>
      </c>
      <c r="K278" s="434">
        <f>Supervisor!K278</f>
        <v>1852</v>
      </c>
      <c r="L278" s="347">
        <f>Supervisor!L278</f>
        <v>1000</v>
      </c>
      <c r="M278" s="348">
        <v>0</v>
      </c>
      <c r="N278" s="353">
        <f>Supervisor!M278</f>
        <v>-575.58333333333337</v>
      </c>
      <c r="O278" s="350">
        <f>Supervisor!N278</f>
        <v>424.41666666666663</v>
      </c>
      <c r="P278" s="350">
        <f t="shared" si="31"/>
        <v>1427.5833333333335</v>
      </c>
      <c r="Q278" s="385">
        <v>7.0479197086333739E-4</v>
      </c>
      <c r="R278" s="352">
        <f t="shared" si="34"/>
        <v>0.22916666666666666</v>
      </c>
      <c r="T278" s="226">
        <f t="shared" si="26"/>
        <v>-424.41666666666663</v>
      </c>
      <c r="Y278" s="199"/>
      <c r="Z278" s="352">
        <v>0</v>
      </c>
      <c r="AA278" s="428">
        <v>0</v>
      </c>
      <c r="AB278" s="428">
        <v>0</v>
      </c>
      <c r="AC278" s="430">
        <v>0</v>
      </c>
      <c r="AD278" s="428">
        <f t="shared" si="32"/>
        <v>0</v>
      </c>
      <c r="AE278" s="427">
        <v>0</v>
      </c>
      <c r="AF278" s="427">
        <v>0</v>
      </c>
      <c r="AG278" s="427"/>
      <c r="AH278" s="427"/>
      <c r="AI278" s="427"/>
      <c r="AJ278" s="427"/>
      <c r="AK278" s="427"/>
      <c r="AL278" s="427"/>
      <c r="AM278" s="427"/>
      <c r="AN278" s="427"/>
    </row>
    <row r="279" spans="1:40" s="225" customFormat="1" ht="51" hidden="1" customHeight="1" outlineLevel="7" x14ac:dyDescent="0.2">
      <c r="A279" s="221"/>
      <c r="B279" s="227"/>
      <c r="C279" s="248"/>
      <c r="D279" s="248"/>
      <c r="E279" s="254"/>
      <c r="F279" s="265"/>
      <c r="G279" s="270"/>
      <c r="H279" s="278"/>
      <c r="I279" s="406" t="s">
        <v>63</v>
      </c>
      <c r="J279" s="346" t="s">
        <v>261</v>
      </c>
      <c r="K279" s="434">
        <f>Supervisor!K279</f>
        <v>1852</v>
      </c>
      <c r="L279" s="347">
        <f>Supervisor!L279</f>
        <v>100</v>
      </c>
      <c r="M279" s="348">
        <v>0</v>
      </c>
      <c r="N279" s="353">
        <f>Supervisor!M279</f>
        <v>324.41666666666663</v>
      </c>
      <c r="O279" s="350">
        <f>Supervisor!N279</f>
        <v>424.41666666666663</v>
      </c>
      <c r="P279" s="350">
        <f t="shared" si="31"/>
        <v>1427.5833333333335</v>
      </c>
      <c r="Q279" s="385">
        <v>5.3393331126010409E-5</v>
      </c>
      <c r="R279" s="352">
        <f t="shared" si="34"/>
        <v>0.22916666666666666</v>
      </c>
      <c r="T279" s="226">
        <f t="shared" si="26"/>
        <v>-424.41666666666663</v>
      </c>
      <c r="Y279" s="199"/>
      <c r="Z279" s="352">
        <v>0</v>
      </c>
      <c r="AA279" s="428">
        <v>0</v>
      </c>
      <c r="AB279" s="428">
        <v>0</v>
      </c>
      <c r="AC279" s="430">
        <v>0</v>
      </c>
      <c r="AD279" s="428">
        <f t="shared" si="32"/>
        <v>0</v>
      </c>
      <c r="AE279" s="427">
        <v>0</v>
      </c>
      <c r="AF279" s="427">
        <v>0</v>
      </c>
      <c r="AG279" s="427"/>
      <c r="AH279" s="427"/>
      <c r="AI279" s="427"/>
      <c r="AJ279" s="427"/>
      <c r="AK279" s="427"/>
      <c r="AL279" s="427"/>
      <c r="AM279" s="427"/>
      <c r="AN279" s="427"/>
    </row>
    <row r="280" spans="1:40" s="225" customFormat="1" ht="51" hidden="1" customHeight="1" outlineLevel="7" x14ac:dyDescent="0.2">
      <c r="A280" s="221"/>
      <c r="B280" s="227"/>
      <c r="C280" s="248"/>
      <c r="D280" s="248"/>
      <c r="E280" s="254"/>
      <c r="F280" s="265"/>
      <c r="G280" s="270"/>
      <c r="H280" s="278"/>
      <c r="I280" s="406" t="s">
        <v>64</v>
      </c>
      <c r="J280" s="346" t="s">
        <v>261</v>
      </c>
      <c r="K280" s="434">
        <f>Supervisor!K280</f>
        <v>1852</v>
      </c>
      <c r="L280" s="347">
        <f>Supervisor!L280</f>
        <v>100</v>
      </c>
      <c r="M280" s="348">
        <v>0</v>
      </c>
      <c r="N280" s="353">
        <f>Supervisor!M280</f>
        <v>324.41666666666663</v>
      </c>
      <c r="O280" s="350">
        <f>Supervisor!N280</f>
        <v>424.41666666666663</v>
      </c>
      <c r="P280" s="350">
        <f t="shared" si="31"/>
        <v>1427.5833333333335</v>
      </c>
      <c r="Q280" s="385">
        <v>6.4071997351212485E-5</v>
      </c>
      <c r="R280" s="352">
        <f t="shared" si="34"/>
        <v>0.22916666666666666</v>
      </c>
      <c r="T280" s="226">
        <f t="shared" si="26"/>
        <v>-424.41666666666663</v>
      </c>
      <c r="Y280" s="199"/>
      <c r="Z280" s="352">
        <v>0</v>
      </c>
      <c r="AA280" s="428">
        <v>0</v>
      </c>
      <c r="AB280" s="428">
        <v>0</v>
      </c>
      <c r="AC280" s="430">
        <v>0</v>
      </c>
      <c r="AD280" s="428">
        <f t="shared" si="32"/>
        <v>0</v>
      </c>
      <c r="AE280" s="427">
        <v>0</v>
      </c>
      <c r="AF280" s="427">
        <v>0</v>
      </c>
      <c r="AG280" s="427"/>
      <c r="AH280" s="427"/>
      <c r="AI280" s="427"/>
      <c r="AJ280" s="427"/>
      <c r="AK280" s="427"/>
      <c r="AL280" s="427"/>
      <c r="AM280" s="427"/>
      <c r="AN280" s="427"/>
    </row>
    <row r="281" spans="1:40" s="225" customFormat="1" ht="51" hidden="1" customHeight="1" outlineLevel="7" x14ac:dyDescent="0.2">
      <c r="A281" s="221"/>
      <c r="B281" s="227"/>
      <c r="C281" s="248"/>
      <c r="D281" s="248"/>
      <c r="E281" s="254"/>
      <c r="F281" s="265"/>
      <c r="G281" s="270"/>
      <c r="H281" s="278"/>
      <c r="I281" s="406" t="s">
        <v>71</v>
      </c>
      <c r="J281" s="346" t="s">
        <v>261</v>
      </c>
      <c r="K281" s="434">
        <f>Supervisor!K281</f>
        <v>1852</v>
      </c>
      <c r="L281" s="347">
        <f>Supervisor!L281</f>
        <v>0</v>
      </c>
      <c r="M281" s="348">
        <v>0</v>
      </c>
      <c r="N281" s="353">
        <f>Supervisor!M281</f>
        <v>0</v>
      </c>
      <c r="O281" s="350">
        <f>Supervisor!N281</f>
        <v>0</v>
      </c>
      <c r="P281" s="350">
        <f t="shared" si="31"/>
        <v>1852</v>
      </c>
      <c r="Q281" s="385">
        <v>2.0289465827883952E-4</v>
      </c>
      <c r="R281" s="352">
        <f t="shared" si="34"/>
        <v>0</v>
      </c>
      <c r="T281" s="226">
        <f t="shared" si="26"/>
        <v>0</v>
      </c>
      <c r="Y281" s="199"/>
      <c r="Z281" s="352">
        <v>0</v>
      </c>
      <c r="AA281" s="428">
        <v>0</v>
      </c>
      <c r="AB281" s="428">
        <v>0</v>
      </c>
      <c r="AC281" s="430">
        <v>0</v>
      </c>
      <c r="AD281" s="428">
        <f t="shared" si="32"/>
        <v>0</v>
      </c>
      <c r="AE281" s="427">
        <v>0</v>
      </c>
      <c r="AF281" s="427">
        <v>0</v>
      </c>
      <c r="AG281" s="427"/>
      <c r="AH281" s="427"/>
      <c r="AI281" s="427"/>
      <c r="AJ281" s="427"/>
      <c r="AK281" s="427"/>
      <c r="AL281" s="427"/>
      <c r="AM281" s="427"/>
      <c r="AN281" s="427"/>
    </row>
    <row r="282" spans="1:40" s="225" customFormat="1" ht="51" hidden="1" customHeight="1" outlineLevel="7" x14ac:dyDescent="0.2">
      <c r="A282" s="221"/>
      <c r="B282" s="227"/>
      <c r="C282" s="248"/>
      <c r="D282" s="248"/>
      <c r="E282" s="254"/>
      <c r="F282" s="265"/>
      <c r="G282" s="270"/>
      <c r="H282" s="278"/>
      <c r="I282" s="406" t="s">
        <v>51</v>
      </c>
      <c r="J282" s="346" t="s">
        <v>257</v>
      </c>
      <c r="K282" s="434">
        <f>Supervisor!K282</f>
        <v>100</v>
      </c>
      <c r="L282" s="347">
        <f>Supervisor!L282</f>
        <v>55</v>
      </c>
      <c r="M282" s="348">
        <v>0.4</v>
      </c>
      <c r="N282" s="353">
        <f>Supervisor!M282</f>
        <v>-15</v>
      </c>
      <c r="O282" s="350">
        <f>Supervisor!N282</f>
        <v>40</v>
      </c>
      <c r="P282" s="350">
        <f t="shared" si="31"/>
        <v>60</v>
      </c>
      <c r="Q282" s="385">
        <v>2.1357332450404164E-4</v>
      </c>
      <c r="R282" s="352">
        <f t="shared" si="34"/>
        <v>0.4</v>
      </c>
      <c r="S282" s="225">
        <v>40</v>
      </c>
      <c r="T282" s="226">
        <f t="shared" si="26"/>
        <v>0</v>
      </c>
      <c r="Y282" s="199"/>
      <c r="Z282" s="352">
        <v>0.4</v>
      </c>
      <c r="AA282" s="428">
        <v>0.4</v>
      </c>
      <c r="AB282" s="428">
        <v>0.4</v>
      </c>
      <c r="AC282" s="430">
        <v>0.4</v>
      </c>
      <c r="AD282" s="428">
        <f t="shared" si="32"/>
        <v>0</v>
      </c>
      <c r="AE282" s="427">
        <v>0.4</v>
      </c>
      <c r="AF282" s="427">
        <v>0</v>
      </c>
      <c r="AG282" s="427"/>
      <c r="AH282" s="427"/>
      <c r="AI282" s="427"/>
      <c r="AJ282" s="427"/>
      <c r="AK282" s="427"/>
      <c r="AL282" s="427"/>
      <c r="AM282" s="427"/>
      <c r="AN282" s="427"/>
    </row>
    <row r="283" spans="1:40" s="225" customFormat="1" ht="51" hidden="1" customHeight="1" outlineLevel="4" x14ac:dyDescent="0.2">
      <c r="A283" s="221"/>
      <c r="B283" s="227"/>
      <c r="C283" s="248"/>
      <c r="D283" s="248"/>
      <c r="E283" s="254"/>
      <c r="F283" s="265"/>
      <c r="G283" s="265"/>
      <c r="H283" s="265"/>
      <c r="I283" s="408" t="s">
        <v>224</v>
      </c>
      <c r="J283" s="359"/>
      <c r="K283" s="436">
        <f>Supervisor!K283</f>
        <v>0</v>
      </c>
      <c r="L283" s="360">
        <f>Supervisor!L283</f>
        <v>0</v>
      </c>
      <c r="M283" s="361">
        <v>0.22919999999999999</v>
      </c>
      <c r="N283" s="359">
        <f>Supervisor!M283</f>
        <v>0</v>
      </c>
      <c r="O283" s="374">
        <f>Supervisor!N283</f>
        <v>0</v>
      </c>
      <c r="P283" s="374">
        <f t="shared" si="31"/>
        <v>0</v>
      </c>
      <c r="Q283" s="363">
        <v>1.9949797529359597E-3</v>
      </c>
      <c r="R283" s="364">
        <f>(R284*Q284+R290*Q290)/Q283</f>
        <v>0.2796877208621078</v>
      </c>
      <c r="T283" s="226">
        <f t="shared" si="26"/>
        <v>0</v>
      </c>
      <c r="Y283" s="199"/>
      <c r="Z283" s="364">
        <v>5.2568287037037038E-2</v>
      </c>
      <c r="AA283" s="428">
        <v>0</v>
      </c>
      <c r="AB283" s="428">
        <v>0.2455219907407408</v>
      </c>
      <c r="AC283" s="430">
        <v>0.2455219907407408</v>
      </c>
      <c r="AD283" s="428">
        <f t="shared" si="32"/>
        <v>0</v>
      </c>
      <c r="AE283" s="427">
        <v>0.14317656019985903</v>
      </c>
      <c r="AF283" s="427">
        <v>0</v>
      </c>
      <c r="AG283" s="427"/>
      <c r="AH283" s="427"/>
      <c r="AI283" s="427"/>
      <c r="AJ283" s="427"/>
      <c r="AK283" s="427"/>
      <c r="AL283" s="427"/>
      <c r="AM283" s="427"/>
      <c r="AN283" s="427"/>
    </row>
    <row r="284" spans="1:40" s="225" customFormat="1" ht="51" hidden="1" customHeight="1" outlineLevel="5" x14ac:dyDescent="0.2">
      <c r="A284" s="221"/>
      <c r="B284" s="227"/>
      <c r="C284" s="248"/>
      <c r="D284" s="248"/>
      <c r="E284" s="254"/>
      <c r="F284" s="265"/>
      <c r="G284" s="270"/>
      <c r="H284" s="270"/>
      <c r="I284" s="409" t="s">
        <v>58</v>
      </c>
      <c r="J284" s="365"/>
      <c r="K284" s="437">
        <f>Supervisor!K284</f>
        <v>0</v>
      </c>
      <c r="L284" s="366">
        <f>Supervisor!L284</f>
        <v>0</v>
      </c>
      <c r="M284" s="367">
        <v>0.61399999999999999</v>
      </c>
      <c r="N284" s="365">
        <f>Supervisor!M284</f>
        <v>0</v>
      </c>
      <c r="O284" s="378">
        <f>Supervisor!N284</f>
        <v>0</v>
      </c>
      <c r="P284" s="378">
        <f t="shared" si="31"/>
        <v>0</v>
      </c>
      <c r="Q284" s="369">
        <v>6.9824291352758589E-4</v>
      </c>
      <c r="R284" s="370">
        <f>SUMPRODUCT(R285:R289,Q285:Q289)/Q284</f>
        <v>0.69048356375011588</v>
      </c>
      <c r="T284" s="226">
        <f t="shared" si="26"/>
        <v>0</v>
      </c>
      <c r="Y284" s="199"/>
      <c r="Z284" s="370">
        <v>0.11</v>
      </c>
      <c r="AA284" s="428">
        <v>0</v>
      </c>
      <c r="AB284" s="428">
        <v>0.66129629629629638</v>
      </c>
      <c r="AC284" s="430">
        <v>0.66129629629629638</v>
      </c>
      <c r="AD284" s="428">
        <f t="shared" si="32"/>
        <v>0</v>
      </c>
      <c r="AE284" s="427">
        <v>0.2047901719995972</v>
      </c>
      <c r="AF284" s="427">
        <v>0</v>
      </c>
      <c r="AG284" s="427"/>
      <c r="AH284" s="427"/>
      <c r="AI284" s="427"/>
      <c r="AJ284" s="427"/>
      <c r="AK284" s="427"/>
      <c r="AL284" s="427"/>
      <c r="AM284" s="427"/>
      <c r="AN284" s="427"/>
    </row>
    <row r="285" spans="1:40" s="225" customFormat="1" ht="51" hidden="1" customHeight="1" outlineLevel="7" x14ac:dyDescent="0.2">
      <c r="A285" s="221"/>
      <c r="B285" s="227"/>
      <c r="C285" s="248"/>
      <c r="D285" s="248"/>
      <c r="E285" s="254"/>
      <c r="F285" s="265"/>
      <c r="G285" s="270"/>
      <c r="H285" s="270"/>
      <c r="I285" s="406" t="s">
        <v>72</v>
      </c>
      <c r="J285" s="346" t="s">
        <v>256</v>
      </c>
      <c r="K285" s="434">
        <f>Supervisor!K285</f>
        <v>60354.400000000001</v>
      </c>
      <c r="L285" s="347">
        <f>Supervisor!L285</f>
        <v>43200</v>
      </c>
      <c r="M285" s="348">
        <v>1</v>
      </c>
      <c r="N285" s="353">
        <f>Supervisor!M285</f>
        <v>0</v>
      </c>
      <c r="O285" s="350">
        <f>Supervisor!N285</f>
        <v>43200</v>
      </c>
      <c r="P285" s="350">
        <f t="shared" si="31"/>
        <v>17154.400000000001</v>
      </c>
      <c r="Q285" s="351">
        <v>7.6806720488034451E-5</v>
      </c>
      <c r="R285" s="352">
        <f>O285/K285</f>
        <v>0.71577217236854307</v>
      </c>
      <c r="T285" s="226">
        <f t="shared" si="26"/>
        <v>-43200</v>
      </c>
      <c r="Y285" s="199"/>
      <c r="Z285" s="352">
        <v>1</v>
      </c>
      <c r="AA285" s="428">
        <v>0</v>
      </c>
      <c r="AB285" s="428">
        <v>1</v>
      </c>
      <c r="AC285" s="430">
        <v>1</v>
      </c>
      <c r="AD285" s="428">
        <f t="shared" si="32"/>
        <v>0</v>
      </c>
      <c r="AE285" s="427">
        <v>0.20714754947326022</v>
      </c>
      <c r="AF285" s="427">
        <v>0</v>
      </c>
      <c r="AG285" s="427"/>
      <c r="AH285" s="427"/>
      <c r="AI285" s="427"/>
      <c r="AJ285" s="427"/>
      <c r="AK285" s="427"/>
      <c r="AL285" s="427"/>
      <c r="AM285" s="427"/>
      <c r="AN285" s="427"/>
    </row>
    <row r="286" spans="1:40" s="225" customFormat="1" ht="51" hidden="1" customHeight="1" outlineLevel="7" x14ac:dyDescent="0.2">
      <c r="A286" s="221"/>
      <c r="B286" s="227"/>
      <c r="C286" s="248"/>
      <c r="D286" s="248"/>
      <c r="E286" s="254"/>
      <c r="F286" s="265"/>
      <c r="G286" s="270"/>
      <c r="H286" s="270"/>
      <c r="I286" s="406" t="s">
        <v>73</v>
      </c>
      <c r="J286" s="346" t="s">
        <v>256</v>
      </c>
      <c r="K286" s="434">
        <f>Supervisor!K286</f>
        <v>60354.400000000001</v>
      </c>
      <c r="L286" s="347">
        <f>Supervisor!L286</f>
        <v>43200</v>
      </c>
      <c r="M286" s="348">
        <v>0.6</v>
      </c>
      <c r="N286" s="353">
        <f>Supervisor!M286</f>
        <v>0</v>
      </c>
      <c r="O286" s="350">
        <f>Supervisor!N286</f>
        <v>43200</v>
      </c>
      <c r="P286" s="350">
        <f t="shared" si="31"/>
        <v>17154.400000000001</v>
      </c>
      <c r="Q286" s="351">
        <v>1.1171886616441374E-4</v>
      </c>
      <c r="R286" s="352">
        <f>O286/K286</f>
        <v>0.71577217236854307</v>
      </c>
      <c r="T286" s="226">
        <f t="shared" si="26"/>
        <v>-43200</v>
      </c>
      <c r="Y286" s="199"/>
      <c r="Z286" s="352">
        <v>0</v>
      </c>
      <c r="AA286" s="428">
        <v>0</v>
      </c>
      <c r="AB286" s="428">
        <v>2.3148148148148147E-3</v>
      </c>
      <c r="AC286" s="430">
        <v>0</v>
      </c>
      <c r="AD286" s="428">
        <f t="shared" si="32"/>
        <v>2.3148148148148147E-3</v>
      </c>
      <c r="AE286" s="427">
        <v>0.20714754947326022</v>
      </c>
      <c r="AF286" s="427">
        <v>0</v>
      </c>
      <c r="AG286" s="427"/>
      <c r="AH286" s="427"/>
      <c r="AI286" s="427"/>
      <c r="AJ286" s="427"/>
      <c r="AK286" s="427"/>
      <c r="AL286" s="427"/>
      <c r="AM286" s="427"/>
      <c r="AN286" s="427"/>
    </row>
    <row r="287" spans="1:40" s="225" customFormat="1" ht="51" hidden="1" customHeight="1" outlineLevel="7" x14ac:dyDescent="0.2">
      <c r="A287" s="221"/>
      <c r="B287" s="227"/>
      <c r="C287" s="248"/>
      <c r="D287" s="248"/>
      <c r="E287" s="254"/>
      <c r="F287" s="265"/>
      <c r="G287" s="270"/>
      <c r="H287" s="270"/>
      <c r="I287" s="406" t="s">
        <v>74</v>
      </c>
      <c r="J287" s="346" t="s">
        <v>256</v>
      </c>
      <c r="K287" s="434">
        <f>Supervisor!K287</f>
        <v>60354.400000000001</v>
      </c>
      <c r="L287" s="347">
        <f>Supervisor!L287</f>
        <v>43200</v>
      </c>
      <c r="M287" s="348">
        <v>0.6</v>
      </c>
      <c r="N287" s="353">
        <f>Supervisor!M287</f>
        <v>0</v>
      </c>
      <c r="O287" s="350">
        <f>Supervisor!N287</f>
        <v>43200</v>
      </c>
      <c r="P287" s="350">
        <f t="shared" si="31"/>
        <v>17154.400000000001</v>
      </c>
      <c r="Q287" s="351">
        <v>1.536134409760689E-4</v>
      </c>
      <c r="R287" s="352">
        <f>O287/K287</f>
        <v>0.71577217236854307</v>
      </c>
      <c r="T287" s="226">
        <f t="shared" si="26"/>
        <v>-43200</v>
      </c>
      <c r="Y287" s="199"/>
      <c r="Z287" s="352">
        <v>0</v>
      </c>
      <c r="AA287" s="428">
        <v>0</v>
      </c>
      <c r="AB287" s="428">
        <v>0.81018518518518523</v>
      </c>
      <c r="AC287" s="430">
        <v>0</v>
      </c>
      <c r="AD287" s="428">
        <f t="shared" si="32"/>
        <v>0.81018518518518523</v>
      </c>
      <c r="AE287" s="427">
        <v>0.20714754947326022</v>
      </c>
      <c r="AF287" s="427">
        <v>0</v>
      </c>
      <c r="AG287" s="427"/>
      <c r="AH287" s="427"/>
      <c r="AI287" s="427"/>
      <c r="AJ287" s="427"/>
      <c r="AK287" s="427"/>
      <c r="AL287" s="427"/>
      <c r="AM287" s="427"/>
      <c r="AN287" s="427"/>
    </row>
    <row r="288" spans="1:40" s="225" customFormat="1" ht="51" hidden="1" customHeight="1" outlineLevel="7" x14ac:dyDescent="0.2">
      <c r="A288" s="221"/>
      <c r="B288" s="227"/>
      <c r="C288" s="248"/>
      <c r="D288" s="248"/>
      <c r="E288" s="254"/>
      <c r="F288" s="265"/>
      <c r="G288" s="270"/>
      <c r="H288" s="270"/>
      <c r="I288" s="406" t="s">
        <v>62</v>
      </c>
      <c r="J288" s="346" t="s">
        <v>256</v>
      </c>
      <c r="K288" s="434">
        <f>Supervisor!K288</f>
        <v>60354.400000000001</v>
      </c>
      <c r="L288" s="347">
        <f>Supervisor!L288</f>
        <v>43200</v>
      </c>
      <c r="M288" s="348">
        <v>0.6</v>
      </c>
      <c r="N288" s="353">
        <f>Supervisor!M288</f>
        <v>0</v>
      </c>
      <c r="O288" s="350">
        <f>Supervisor!N288</f>
        <v>43200</v>
      </c>
      <c r="P288" s="350">
        <f t="shared" si="31"/>
        <v>17154.400000000001</v>
      </c>
      <c r="Q288" s="351">
        <v>3.2119174022268954E-4</v>
      </c>
      <c r="R288" s="352">
        <f>O288/K288</f>
        <v>0.71577217236854307</v>
      </c>
      <c r="T288" s="226">
        <f t="shared" si="26"/>
        <v>-43200</v>
      </c>
      <c r="Y288" s="199"/>
      <c r="Z288" s="352">
        <v>0</v>
      </c>
      <c r="AA288" s="428">
        <v>0</v>
      </c>
      <c r="AB288" s="428">
        <v>0.81018518518518523</v>
      </c>
      <c r="AC288" s="430">
        <v>0</v>
      </c>
      <c r="AD288" s="428">
        <f t="shared" si="32"/>
        <v>0.81018518518518523</v>
      </c>
      <c r="AE288" s="427">
        <v>0.20714754947326022</v>
      </c>
      <c r="AF288" s="427">
        <v>0</v>
      </c>
      <c r="AG288" s="427"/>
      <c r="AH288" s="427"/>
      <c r="AI288" s="427"/>
      <c r="AJ288" s="427"/>
      <c r="AK288" s="427"/>
      <c r="AL288" s="427"/>
      <c r="AM288" s="427"/>
      <c r="AN288" s="427"/>
    </row>
    <row r="289" spans="1:40" s="225" customFormat="1" ht="51" hidden="1" customHeight="1" outlineLevel="7" x14ac:dyDescent="0.2">
      <c r="A289" s="221"/>
      <c r="B289" s="227"/>
      <c r="C289" s="248"/>
      <c r="D289" s="248"/>
      <c r="E289" s="254"/>
      <c r="F289" s="265"/>
      <c r="G289" s="270"/>
      <c r="H289" s="270"/>
      <c r="I289" s="406" t="s">
        <v>51</v>
      </c>
      <c r="J289" s="346" t="s">
        <v>257</v>
      </c>
      <c r="K289" s="434">
        <f>Supervisor!K289</f>
        <v>100</v>
      </c>
      <c r="L289" s="347">
        <f>Supervisor!L289</f>
        <v>16</v>
      </c>
      <c r="M289" s="348">
        <v>0</v>
      </c>
      <c r="N289" s="353">
        <f>Supervisor!M289</f>
        <v>5</v>
      </c>
      <c r="O289" s="350">
        <f>Supervisor!N289</f>
        <v>21</v>
      </c>
      <c r="P289" s="350">
        <f t="shared" si="31"/>
        <v>79</v>
      </c>
      <c r="Q289" s="351">
        <v>3.4912145676379299E-5</v>
      </c>
      <c r="R289" s="352">
        <f>O289/K289</f>
        <v>0.21</v>
      </c>
      <c r="T289" s="226">
        <f t="shared" si="26"/>
        <v>-21</v>
      </c>
      <c r="Y289" s="199"/>
      <c r="Z289" s="352">
        <v>0</v>
      </c>
      <c r="AA289" s="428">
        <v>0</v>
      </c>
      <c r="AB289" s="428">
        <v>0</v>
      </c>
      <c r="AC289" s="430">
        <v>0</v>
      </c>
      <c r="AD289" s="428">
        <f t="shared" si="32"/>
        <v>0</v>
      </c>
      <c r="AE289" s="427">
        <v>0.16</v>
      </c>
      <c r="AF289" s="427">
        <v>0</v>
      </c>
      <c r="AG289" s="427"/>
      <c r="AH289" s="427"/>
      <c r="AI289" s="427"/>
      <c r="AJ289" s="427"/>
      <c r="AK289" s="427"/>
      <c r="AL289" s="427"/>
      <c r="AM289" s="427"/>
      <c r="AN289" s="427"/>
    </row>
    <row r="290" spans="1:40" s="225" customFormat="1" ht="51" hidden="1" customHeight="1" outlineLevel="5" x14ac:dyDescent="0.2">
      <c r="A290" s="221"/>
      <c r="B290" s="227"/>
      <c r="C290" s="248"/>
      <c r="D290" s="248"/>
      <c r="E290" s="254"/>
      <c r="F290" s="265"/>
      <c r="G290" s="270"/>
      <c r="H290" s="270"/>
      <c r="I290" s="409" t="s">
        <v>67</v>
      </c>
      <c r="J290" s="365"/>
      <c r="K290" s="437">
        <f>Supervisor!K290</f>
        <v>0</v>
      </c>
      <c r="L290" s="366">
        <f>Supervisor!L290</f>
        <v>0</v>
      </c>
      <c r="M290" s="367">
        <v>2.2000000000000002E-2</v>
      </c>
      <c r="N290" s="365">
        <f>Supervisor!M290</f>
        <v>0</v>
      </c>
      <c r="O290" s="378">
        <f>Supervisor!N290</f>
        <v>0</v>
      </c>
      <c r="P290" s="378">
        <f t="shared" si="31"/>
        <v>0</v>
      </c>
      <c r="Q290" s="369">
        <v>1.2967368394083739E-3</v>
      </c>
      <c r="R290" s="370">
        <f>SUMPRODUCT(R291:R295,Q291:Q295)/Q290</f>
        <v>5.8489959307026509E-2</v>
      </c>
      <c r="T290" s="226">
        <f t="shared" ref="T290:T353" si="35">S290-O290</f>
        <v>0</v>
      </c>
      <c r="Y290" s="199"/>
      <c r="Z290" s="370">
        <v>2.1643518518518524E-2</v>
      </c>
      <c r="AA290" s="428">
        <v>0</v>
      </c>
      <c r="AB290" s="428">
        <v>2.1643518518518524E-2</v>
      </c>
      <c r="AC290" s="430">
        <v>2.1643518518518524E-2</v>
      </c>
      <c r="AD290" s="428">
        <f t="shared" si="32"/>
        <v>0</v>
      </c>
      <c r="AE290" s="427">
        <v>0.11</v>
      </c>
      <c r="AF290" s="427">
        <v>0</v>
      </c>
      <c r="AG290" s="427"/>
      <c r="AH290" s="427"/>
      <c r="AI290" s="427"/>
      <c r="AJ290" s="427"/>
      <c r="AK290" s="427"/>
      <c r="AL290" s="427"/>
      <c r="AM290" s="427"/>
      <c r="AN290" s="427"/>
    </row>
    <row r="291" spans="1:40" s="225" customFormat="1" ht="51" hidden="1" customHeight="1" outlineLevel="7" x14ac:dyDescent="0.2">
      <c r="A291" s="221"/>
      <c r="B291" s="227"/>
      <c r="C291" s="248"/>
      <c r="D291" s="248"/>
      <c r="E291" s="254"/>
      <c r="F291" s="265"/>
      <c r="G291" s="270"/>
      <c r="H291" s="270"/>
      <c r="I291" s="406" t="s">
        <v>68</v>
      </c>
      <c r="J291" s="346" t="s">
        <v>256</v>
      </c>
      <c r="K291" s="434">
        <f>Supervisor!K291</f>
        <v>90531.599999999991</v>
      </c>
      <c r="L291" s="347">
        <f>Supervisor!L291</f>
        <v>43200</v>
      </c>
      <c r="M291" s="348">
        <v>0.2</v>
      </c>
      <c r="N291" s="353">
        <f>Supervisor!M291</f>
        <v>0</v>
      </c>
      <c r="O291" s="350">
        <f>Supervisor!N291</f>
        <v>43200</v>
      </c>
      <c r="P291" s="350">
        <f t="shared" si="31"/>
        <v>47331.599999999991</v>
      </c>
      <c r="Q291" s="351">
        <v>1.4264105233492114E-4</v>
      </c>
      <c r="R291" s="352">
        <f>O291/K291</f>
        <v>0.47718144824569547</v>
      </c>
      <c r="T291" s="226">
        <f t="shared" si="35"/>
        <v>-43200</v>
      </c>
      <c r="Y291" s="199"/>
      <c r="Z291" s="352">
        <v>0.19675925925925927</v>
      </c>
      <c r="AA291" s="428">
        <v>0</v>
      </c>
      <c r="AB291" s="428">
        <v>0.19675925925925927</v>
      </c>
      <c r="AC291" s="430">
        <v>0.19675925925925927</v>
      </c>
      <c r="AD291" s="428">
        <f t="shared" si="32"/>
        <v>0</v>
      </c>
      <c r="AE291" s="427">
        <v>1</v>
      </c>
      <c r="AF291" s="427">
        <v>0</v>
      </c>
      <c r="AG291" s="427"/>
      <c r="AH291" s="427"/>
      <c r="AI291" s="427"/>
      <c r="AJ291" s="427"/>
      <c r="AK291" s="427"/>
      <c r="AL291" s="427"/>
      <c r="AM291" s="427"/>
      <c r="AN291" s="427"/>
    </row>
    <row r="292" spans="1:40" s="225" customFormat="1" ht="51" hidden="1" customHeight="1" outlineLevel="7" x14ac:dyDescent="0.2">
      <c r="A292" s="221"/>
      <c r="B292" s="227"/>
      <c r="C292" s="248"/>
      <c r="D292" s="248"/>
      <c r="E292" s="254"/>
      <c r="F292" s="265"/>
      <c r="G292" s="270"/>
      <c r="H292" s="270"/>
      <c r="I292" s="406" t="s">
        <v>75</v>
      </c>
      <c r="J292" s="346" t="s">
        <v>256</v>
      </c>
      <c r="K292" s="434">
        <f>Supervisor!K292</f>
        <v>90531.599999999991</v>
      </c>
      <c r="L292" s="347">
        <f>Supervisor!L292</f>
        <v>0</v>
      </c>
      <c r="M292" s="348">
        <v>0</v>
      </c>
      <c r="N292" s="353">
        <f>Supervisor!M292</f>
        <v>0</v>
      </c>
      <c r="O292" s="350">
        <f>Supervisor!N292</f>
        <v>0</v>
      </c>
      <c r="P292" s="350">
        <f t="shared" si="31"/>
        <v>90531.599999999991</v>
      </c>
      <c r="Q292" s="351">
        <v>2.7231473627575852E-4</v>
      </c>
      <c r="R292" s="352">
        <f>O292/K292</f>
        <v>0</v>
      </c>
      <c r="T292" s="226">
        <f t="shared" si="35"/>
        <v>0</v>
      </c>
      <c r="Y292" s="199"/>
      <c r="Z292" s="352">
        <v>0</v>
      </c>
      <c r="AA292" s="428">
        <v>0</v>
      </c>
      <c r="AB292" s="428">
        <v>0</v>
      </c>
      <c r="AC292" s="430">
        <v>0</v>
      </c>
      <c r="AD292" s="428">
        <f t="shared" si="32"/>
        <v>0</v>
      </c>
      <c r="AE292" s="427">
        <v>0</v>
      </c>
      <c r="AF292" s="427">
        <v>0</v>
      </c>
      <c r="AG292" s="427"/>
      <c r="AH292" s="427"/>
      <c r="AI292" s="427"/>
      <c r="AJ292" s="427"/>
      <c r="AK292" s="427"/>
      <c r="AL292" s="427"/>
      <c r="AM292" s="427"/>
      <c r="AN292" s="427"/>
    </row>
    <row r="293" spans="1:40" s="225" customFormat="1" ht="51" hidden="1" customHeight="1" outlineLevel="7" x14ac:dyDescent="0.2">
      <c r="A293" s="221"/>
      <c r="B293" s="227"/>
      <c r="C293" s="248"/>
      <c r="D293" s="248"/>
      <c r="E293" s="254"/>
      <c r="F293" s="265"/>
      <c r="G293" s="270"/>
      <c r="H293" s="270"/>
      <c r="I293" s="406" t="s">
        <v>62</v>
      </c>
      <c r="J293" s="346" t="s">
        <v>256</v>
      </c>
      <c r="K293" s="434">
        <f>Supervisor!K293</f>
        <v>90531.599999999991</v>
      </c>
      <c r="L293" s="347">
        <f>Supervisor!L293</f>
        <v>0</v>
      </c>
      <c r="M293" s="348">
        <v>0</v>
      </c>
      <c r="N293" s="353">
        <f>Supervisor!M293</f>
        <v>0</v>
      </c>
      <c r="O293" s="350">
        <f>Supervisor!N293</f>
        <v>0</v>
      </c>
      <c r="P293" s="350">
        <f t="shared" si="31"/>
        <v>90531.599999999991</v>
      </c>
      <c r="Q293" s="351">
        <v>6.7430315649235446E-4</v>
      </c>
      <c r="R293" s="352">
        <f>O293/K293</f>
        <v>0</v>
      </c>
      <c r="T293" s="226">
        <f t="shared" si="35"/>
        <v>0</v>
      </c>
      <c r="Y293" s="199"/>
      <c r="Z293" s="352">
        <v>0</v>
      </c>
      <c r="AA293" s="428">
        <v>0</v>
      </c>
      <c r="AB293" s="428">
        <v>0</v>
      </c>
      <c r="AC293" s="430">
        <v>0</v>
      </c>
      <c r="AD293" s="428">
        <f t="shared" si="32"/>
        <v>0</v>
      </c>
      <c r="AE293" s="427">
        <v>0</v>
      </c>
      <c r="AF293" s="427">
        <v>0</v>
      </c>
      <c r="AG293" s="427"/>
      <c r="AH293" s="427"/>
      <c r="AI293" s="427"/>
      <c r="AJ293" s="427"/>
      <c r="AK293" s="427"/>
      <c r="AL293" s="427"/>
      <c r="AM293" s="427"/>
      <c r="AN293" s="427"/>
    </row>
    <row r="294" spans="1:40" s="225" customFormat="1" ht="51" hidden="1" customHeight="1" outlineLevel="7" x14ac:dyDescent="0.2">
      <c r="A294" s="221"/>
      <c r="B294" s="227"/>
      <c r="C294" s="248"/>
      <c r="D294" s="248"/>
      <c r="E294" s="254"/>
      <c r="F294" s="265"/>
      <c r="G294" s="270"/>
      <c r="H294" s="270"/>
      <c r="I294" s="406" t="s">
        <v>63</v>
      </c>
      <c r="J294" s="346" t="s">
        <v>256</v>
      </c>
      <c r="K294" s="434">
        <f>Supervisor!K294</f>
        <v>90531.599999999991</v>
      </c>
      <c r="L294" s="347">
        <f>Supervisor!L294</f>
        <v>0</v>
      </c>
      <c r="M294" s="348">
        <v>0</v>
      </c>
      <c r="N294" s="353">
        <f>Supervisor!M294</f>
        <v>0</v>
      </c>
      <c r="O294" s="350">
        <f>Supervisor!N294</f>
        <v>0</v>
      </c>
      <c r="P294" s="350">
        <f t="shared" si="31"/>
        <v>90531.599999999991</v>
      </c>
      <c r="Q294" s="351">
        <v>1.4264105233492114E-4</v>
      </c>
      <c r="R294" s="352">
        <f>O294/K294</f>
        <v>0</v>
      </c>
      <c r="T294" s="226">
        <f t="shared" si="35"/>
        <v>0</v>
      </c>
      <c r="Y294" s="199"/>
      <c r="Z294" s="352">
        <v>0</v>
      </c>
      <c r="AA294" s="428">
        <v>0</v>
      </c>
      <c r="AB294" s="428">
        <v>0</v>
      </c>
      <c r="AC294" s="430">
        <v>0</v>
      </c>
      <c r="AD294" s="428">
        <f t="shared" si="32"/>
        <v>0</v>
      </c>
      <c r="AE294" s="427">
        <v>0</v>
      </c>
      <c r="AF294" s="427">
        <v>0</v>
      </c>
      <c r="AG294" s="427"/>
      <c r="AH294" s="427"/>
      <c r="AI294" s="427"/>
      <c r="AJ294" s="427"/>
      <c r="AK294" s="427"/>
      <c r="AL294" s="427"/>
      <c r="AM294" s="427"/>
      <c r="AN294" s="427"/>
    </row>
    <row r="295" spans="1:40" s="225" customFormat="1" ht="51" hidden="1" customHeight="1" outlineLevel="7" x14ac:dyDescent="0.2">
      <c r="A295" s="221"/>
      <c r="B295" s="227"/>
      <c r="C295" s="248"/>
      <c r="D295" s="248"/>
      <c r="E295" s="254"/>
      <c r="F295" s="265"/>
      <c r="G295" s="270"/>
      <c r="H295" s="270"/>
      <c r="I295" s="406" t="s">
        <v>51</v>
      </c>
      <c r="J295" s="346" t="s">
        <v>257</v>
      </c>
      <c r="K295" s="434">
        <f>Supervisor!K295</f>
        <v>100</v>
      </c>
      <c r="L295" s="347">
        <f>Supervisor!L295</f>
        <v>0</v>
      </c>
      <c r="M295" s="348">
        <v>0</v>
      </c>
      <c r="N295" s="353">
        <f>Supervisor!M295</f>
        <v>12</v>
      </c>
      <c r="O295" s="350">
        <f>Supervisor!N295</f>
        <v>12</v>
      </c>
      <c r="P295" s="350">
        <f t="shared" si="31"/>
        <v>88</v>
      </c>
      <c r="Q295" s="351">
        <v>6.4836841970418693E-5</v>
      </c>
      <c r="R295" s="352">
        <f>O295/K295</f>
        <v>0.12</v>
      </c>
      <c r="T295" s="226">
        <f t="shared" si="35"/>
        <v>-12</v>
      </c>
      <c r="Y295" s="199"/>
      <c r="Z295" s="352">
        <v>0</v>
      </c>
      <c r="AA295" s="428">
        <v>0</v>
      </c>
      <c r="AB295" s="428">
        <v>0</v>
      </c>
      <c r="AC295" s="430">
        <v>0</v>
      </c>
      <c r="AD295" s="428">
        <f t="shared" si="32"/>
        <v>0</v>
      </c>
      <c r="AE295" s="427">
        <v>0</v>
      </c>
      <c r="AF295" s="427">
        <v>0</v>
      </c>
      <c r="AG295" s="427"/>
      <c r="AH295" s="427"/>
      <c r="AI295" s="427"/>
      <c r="AJ295" s="427"/>
      <c r="AK295" s="427"/>
      <c r="AL295" s="427"/>
      <c r="AM295" s="427"/>
      <c r="AN295" s="427"/>
    </row>
    <row r="296" spans="1:40" s="225" customFormat="1" ht="51" customHeight="1" outlineLevel="3" collapsed="1" x14ac:dyDescent="0.2">
      <c r="A296" s="221"/>
      <c r="B296" s="227"/>
      <c r="C296" s="248"/>
      <c r="D296" s="248"/>
      <c r="E296" s="254"/>
      <c r="F296" s="254"/>
      <c r="G296" s="254"/>
      <c r="H296" s="254"/>
      <c r="I296" s="405" t="s">
        <v>76</v>
      </c>
      <c r="J296" s="340" t="s">
        <v>445</v>
      </c>
      <c r="K296" s="433">
        <f>Supervisor!K296</f>
        <v>0</v>
      </c>
      <c r="L296" s="341">
        <f>Supervisor!L296</f>
        <v>0</v>
      </c>
      <c r="M296" s="342">
        <v>0.12471248557589042</v>
      </c>
      <c r="N296" s="340">
        <f>Supervisor!M296</f>
        <v>0</v>
      </c>
      <c r="O296" s="376">
        <f>Supervisor!N296</f>
        <v>0</v>
      </c>
      <c r="P296" s="376">
        <f t="shared" si="31"/>
        <v>0</v>
      </c>
      <c r="Q296" s="344">
        <v>2.5572386348849407E-2</v>
      </c>
      <c r="R296" s="345">
        <f>(R297*Q297+R304*Q304)/Q296</f>
        <v>0.19524545942196575</v>
      </c>
      <c r="T296" s="226">
        <f t="shared" si="35"/>
        <v>0</v>
      </c>
      <c r="Y296" s="199"/>
      <c r="Z296" s="345">
        <v>7.62131856297108E-2</v>
      </c>
      <c r="AA296" s="428">
        <v>7.62131856297108E-2</v>
      </c>
      <c r="AB296" s="428">
        <v>3.2662793841304633E-2</v>
      </c>
      <c r="AC296" s="430">
        <v>3.2662793841304633E-2</v>
      </c>
      <c r="AD296" s="428">
        <f t="shared" si="32"/>
        <v>0</v>
      </c>
      <c r="AE296" s="427">
        <v>0.16023745050462071</v>
      </c>
      <c r="AF296" s="427">
        <v>0</v>
      </c>
      <c r="AG296" s="427"/>
      <c r="AH296" s="427"/>
      <c r="AI296" s="427"/>
      <c r="AJ296" s="427"/>
      <c r="AK296" s="427"/>
      <c r="AL296" s="427"/>
      <c r="AM296" s="427"/>
      <c r="AN296" s="427"/>
    </row>
    <row r="297" spans="1:40" s="225" customFormat="1" ht="51" hidden="1" customHeight="1" outlineLevel="4" x14ac:dyDescent="0.2">
      <c r="A297" s="221"/>
      <c r="B297" s="227"/>
      <c r="C297" s="248"/>
      <c r="D297" s="248"/>
      <c r="E297" s="254"/>
      <c r="F297" s="265"/>
      <c r="G297" s="265"/>
      <c r="H297" s="265"/>
      <c r="I297" s="408" t="s">
        <v>284</v>
      </c>
      <c r="J297" s="359"/>
      <c r="K297" s="436">
        <f>Supervisor!K297</f>
        <v>0</v>
      </c>
      <c r="L297" s="360">
        <f>Supervisor!L297</f>
        <v>0</v>
      </c>
      <c r="M297" s="361">
        <v>0.126</v>
      </c>
      <c r="N297" s="359">
        <f>Supervisor!M297</f>
        <v>0</v>
      </c>
      <c r="O297" s="374">
        <f>Supervisor!N297</f>
        <v>0</v>
      </c>
      <c r="P297" s="374">
        <f t="shared" si="31"/>
        <v>0</v>
      </c>
      <c r="Q297" s="363">
        <v>2.5311078283110942E-2</v>
      </c>
      <c r="R297" s="364">
        <f>SUMPRODUCT(R298:R303,Q298:Q303)/Q297</f>
        <v>0.19726114649681528</v>
      </c>
      <c r="T297" s="226">
        <f t="shared" si="35"/>
        <v>0</v>
      </c>
      <c r="Y297" s="199"/>
      <c r="Z297" s="364">
        <v>7.6999999999999999E-2</v>
      </c>
      <c r="AA297" s="428">
        <v>7.6999999999999999E-2</v>
      </c>
      <c r="AB297" s="428">
        <v>3.3000000000000002E-2</v>
      </c>
      <c r="AC297" s="430">
        <v>3.3000000000000002E-2</v>
      </c>
      <c r="AD297" s="428">
        <f t="shared" si="32"/>
        <v>0</v>
      </c>
      <c r="AE297" s="427">
        <v>0.16189171974522296</v>
      </c>
      <c r="AF297" s="427">
        <v>0</v>
      </c>
      <c r="AG297" s="427"/>
      <c r="AH297" s="427"/>
      <c r="AI297" s="427"/>
      <c r="AJ297" s="427"/>
      <c r="AK297" s="427"/>
      <c r="AL297" s="427"/>
      <c r="AM297" s="427"/>
      <c r="AN297" s="427"/>
    </row>
    <row r="298" spans="1:40" s="225" customFormat="1" ht="51" hidden="1" customHeight="1" outlineLevel="7" x14ac:dyDescent="0.2">
      <c r="A298" s="221"/>
      <c r="B298" s="227"/>
      <c r="C298" s="248"/>
      <c r="D298" s="248"/>
      <c r="E298" s="254"/>
      <c r="F298" s="265"/>
      <c r="G298" s="265"/>
      <c r="H298" s="265"/>
      <c r="I298" s="406" t="s">
        <v>285</v>
      </c>
      <c r="J298" s="346" t="s">
        <v>259</v>
      </c>
      <c r="K298" s="434">
        <f>Supervisor!K298</f>
        <v>39250</v>
      </c>
      <c r="L298" s="347">
        <f>Supervisor!L298</f>
        <v>21000</v>
      </c>
      <c r="M298" s="348">
        <v>0.36</v>
      </c>
      <c r="N298" s="353">
        <f>Supervisor!M298</f>
        <v>0</v>
      </c>
      <c r="O298" s="350">
        <f>Supervisor!N298</f>
        <v>21000</v>
      </c>
      <c r="P298" s="350">
        <f t="shared" si="31"/>
        <v>18250</v>
      </c>
      <c r="Q298" s="351">
        <v>3.7966617424666409E-3</v>
      </c>
      <c r="R298" s="352">
        <f t="shared" ref="R298:R299" si="36">O298/K298</f>
        <v>0.53503184713375795</v>
      </c>
      <c r="S298" s="225">
        <v>1886</v>
      </c>
      <c r="T298" s="226">
        <f t="shared" si="35"/>
        <v>-19114</v>
      </c>
      <c r="Y298" s="199"/>
      <c r="Z298" s="352">
        <v>0.22</v>
      </c>
      <c r="AA298" s="428">
        <v>0.22</v>
      </c>
      <c r="AB298" s="428">
        <v>0.22</v>
      </c>
      <c r="AC298" s="430">
        <v>0.22</v>
      </c>
      <c r="AD298" s="428">
        <f t="shared" si="32"/>
        <v>0</v>
      </c>
      <c r="AE298" s="427">
        <v>0.46254777070063696</v>
      </c>
      <c r="AF298" s="427">
        <v>0</v>
      </c>
      <c r="AG298" s="427"/>
      <c r="AH298" s="427"/>
      <c r="AI298" s="427"/>
      <c r="AJ298" s="427"/>
      <c r="AK298" s="427"/>
      <c r="AL298" s="427"/>
      <c r="AM298" s="427"/>
      <c r="AN298" s="427"/>
    </row>
    <row r="299" spans="1:40" s="225" customFormat="1" ht="51" hidden="1" customHeight="1" outlineLevel="7" x14ac:dyDescent="0.2">
      <c r="A299" s="221"/>
      <c r="B299" s="227"/>
      <c r="C299" s="248"/>
      <c r="D299" s="248"/>
      <c r="E299" s="254"/>
      <c r="F299" s="265"/>
      <c r="G299" s="265"/>
      <c r="H299" s="265"/>
      <c r="I299" s="406" t="s">
        <v>286</v>
      </c>
      <c r="J299" s="346" t="s">
        <v>259</v>
      </c>
      <c r="K299" s="434">
        <f>Supervisor!K299</f>
        <v>39250</v>
      </c>
      <c r="L299" s="347">
        <f>Supervisor!L299</f>
        <v>21000</v>
      </c>
      <c r="M299" s="348">
        <v>0.36</v>
      </c>
      <c r="N299" s="353">
        <f>Supervisor!M299</f>
        <v>0</v>
      </c>
      <c r="O299" s="350">
        <f>Supervisor!N299</f>
        <v>21000</v>
      </c>
      <c r="P299" s="350">
        <f t="shared" si="31"/>
        <v>18250</v>
      </c>
      <c r="Q299" s="351">
        <v>5.062215656622189E-3</v>
      </c>
      <c r="R299" s="352">
        <f t="shared" si="36"/>
        <v>0.53503184713375795</v>
      </c>
      <c r="S299" s="225">
        <v>1886</v>
      </c>
      <c r="T299" s="226">
        <f t="shared" si="35"/>
        <v>-19114</v>
      </c>
      <c r="Y299" s="199"/>
      <c r="Z299" s="352">
        <v>0.22</v>
      </c>
      <c r="AA299" s="428">
        <v>0.22</v>
      </c>
      <c r="AB299" s="428">
        <v>0</v>
      </c>
      <c r="AC299" s="442">
        <v>0.22</v>
      </c>
      <c r="AD299" s="428">
        <f t="shared" si="32"/>
        <v>-0.22</v>
      </c>
      <c r="AE299" s="427">
        <v>0.46254777070063696</v>
      </c>
      <c r="AF299" s="427">
        <v>0</v>
      </c>
      <c r="AG299" s="427"/>
      <c r="AH299" s="427"/>
      <c r="AI299" s="427"/>
      <c r="AJ299" s="427"/>
      <c r="AK299" s="427"/>
      <c r="AL299" s="427"/>
      <c r="AM299" s="427"/>
      <c r="AN299" s="427"/>
    </row>
    <row r="300" spans="1:40" s="225" customFormat="1" ht="51" hidden="1" customHeight="1" outlineLevel="7" x14ac:dyDescent="0.2">
      <c r="A300" s="221"/>
      <c r="B300" s="227"/>
      <c r="C300" s="248"/>
      <c r="D300" s="248"/>
      <c r="E300" s="254"/>
      <c r="F300" s="265"/>
      <c r="G300" s="265"/>
      <c r="H300" s="265"/>
      <c r="I300" s="406" t="s">
        <v>287</v>
      </c>
      <c r="J300" s="346" t="s">
        <v>259</v>
      </c>
      <c r="K300" s="434">
        <f>Supervisor!K300</f>
        <v>39250</v>
      </c>
      <c r="L300" s="347">
        <f>Supervisor!L300</f>
        <v>0</v>
      </c>
      <c r="M300" s="348">
        <v>0</v>
      </c>
      <c r="N300" s="353">
        <f>Supervisor!M300</f>
        <v>0</v>
      </c>
      <c r="O300" s="350">
        <f>Supervisor!N300</f>
        <v>0</v>
      </c>
      <c r="P300" s="350">
        <f t="shared" si="31"/>
        <v>39250</v>
      </c>
      <c r="Q300" s="351">
        <v>8.8588773990888291E-3</v>
      </c>
      <c r="R300" s="352">
        <f>O300/K300</f>
        <v>0</v>
      </c>
      <c r="T300" s="226">
        <f t="shared" si="35"/>
        <v>0</v>
      </c>
      <c r="Y300" s="199"/>
      <c r="Z300" s="352">
        <v>0</v>
      </c>
      <c r="AA300" s="428">
        <v>0</v>
      </c>
      <c r="AB300" s="428">
        <v>0</v>
      </c>
      <c r="AC300" s="430">
        <v>0</v>
      </c>
      <c r="AD300" s="428">
        <f t="shared" si="32"/>
        <v>0</v>
      </c>
      <c r="AE300" s="427">
        <v>0</v>
      </c>
      <c r="AF300" s="427">
        <v>0</v>
      </c>
      <c r="AG300" s="427"/>
      <c r="AH300" s="427"/>
      <c r="AI300" s="427"/>
      <c r="AJ300" s="427"/>
      <c r="AK300" s="427"/>
      <c r="AL300" s="427"/>
      <c r="AM300" s="427"/>
      <c r="AN300" s="427"/>
    </row>
    <row r="301" spans="1:40" s="225" customFormat="1" ht="51" hidden="1" customHeight="1" outlineLevel="7" x14ac:dyDescent="0.2">
      <c r="A301" s="221"/>
      <c r="B301" s="227"/>
      <c r="C301" s="248"/>
      <c r="D301" s="248"/>
      <c r="E301" s="254"/>
      <c r="F301" s="265"/>
      <c r="G301" s="265"/>
      <c r="H301" s="265"/>
      <c r="I301" s="406" t="s">
        <v>288</v>
      </c>
      <c r="J301" s="346" t="s">
        <v>259</v>
      </c>
      <c r="K301" s="434">
        <f>Supervisor!K301</f>
        <v>39250</v>
      </c>
      <c r="L301" s="347">
        <f>Supervisor!L301</f>
        <v>0</v>
      </c>
      <c r="M301" s="348">
        <v>0</v>
      </c>
      <c r="N301" s="353">
        <f>Supervisor!M301</f>
        <v>0</v>
      </c>
      <c r="O301" s="350">
        <f>Supervisor!N301</f>
        <v>0</v>
      </c>
      <c r="P301" s="350">
        <f t="shared" si="31"/>
        <v>39250</v>
      </c>
      <c r="Q301" s="351">
        <v>5.062215656622189E-3</v>
      </c>
      <c r="R301" s="352">
        <f>O301/K301</f>
        <v>0</v>
      </c>
      <c r="T301" s="226">
        <f t="shared" si="35"/>
        <v>0</v>
      </c>
      <c r="Y301" s="199"/>
      <c r="Z301" s="352">
        <v>0</v>
      </c>
      <c r="AA301" s="428">
        <v>0</v>
      </c>
      <c r="AB301" s="428">
        <v>0</v>
      </c>
      <c r="AC301" s="430">
        <v>0</v>
      </c>
      <c r="AD301" s="428">
        <f t="shared" si="32"/>
        <v>0</v>
      </c>
      <c r="AE301" s="427">
        <v>0</v>
      </c>
      <c r="AF301" s="427">
        <v>0</v>
      </c>
      <c r="AG301" s="427"/>
      <c r="AH301" s="427"/>
      <c r="AI301" s="427"/>
      <c r="AJ301" s="427"/>
      <c r="AK301" s="427"/>
      <c r="AL301" s="427"/>
      <c r="AM301" s="427"/>
      <c r="AN301" s="427"/>
    </row>
    <row r="302" spans="1:40" s="225" customFormat="1" ht="51" hidden="1" customHeight="1" outlineLevel="7" x14ac:dyDescent="0.2">
      <c r="A302" s="221"/>
      <c r="B302" s="227"/>
      <c r="C302" s="248"/>
      <c r="D302" s="248"/>
      <c r="E302" s="254"/>
      <c r="F302" s="265"/>
      <c r="G302" s="265"/>
      <c r="H302" s="265"/>
      <c r="I302" s="406" t="s">
        <v>289</v>
      </c>
      <c r="J302" s="346" t="s">
        <v>259</v>
      </c>
      <c r="K302" s="434">
        <f>Supervisor!K302</f>
        <v>39250</v>
      </c>
      <c r="L302" s="347">
        <f>Supervisor!L302</f>
        <v>0</v>
      </c>
      <c r="M302" s="348">
        <v>0</v>
      </c>
      <c r="N302" s="353">
        <f>Supervisor!M302</f>
        <v>0</v>
      </c>
      <c r="O302" s="350">
        <f>Supervisor!N302</f>
        <v>0</v>
      </c>
      <c r="P302" s="350">
        <f t="shared" si="31"/>
        <v>39250</v>
      </c>
      <c r="Q302" s="351">
        <v>1.2655539141555473E-3</v>
      </c>
      <c r="R302" s="352">
        <f>O302/K302</f>
        <v>0</v>
      </c>
      <c r="T302" s="226">
        <f t="shared" si="35"/>
        <v>0</v>
      </c>
      <c r="Y302" s="199"/>
      <c r="Z302" s="352">
        <v>0</v>
      </c>
      <c r="AA302" s="428">
        <v>0</v>
      </c>
      <c r="AB302" s="428">
        <v>0</v>
      </c>
      <c r="AC302" s="430">
        <v>0</v>
      </c>
      <c r="AD302" s="428">
        <f t="shared" si="32"/>
        <v>0</v>
      </c>
      <c r="AE302" s="427">
        <v>0</v>
      </c>
      <c r="AF302" s="427">
        <v>0</v>
      </c>
      <c r="AG302" s="427"/>
      <c r="AH302" s="427"/>
      <c r="AI302" s="427"/>
      <c r="AJ302" s="427"/>
      <c r="AK302" s="440">
        <f>14551/39250%</f>
        <v>37.072611464968155</v>
      </c>
      <c r="AL302" s="427"/>
      <c r="AM302" s="427"/>
      <c r="AN302" s="427"/>
    </row>
    <row r="303" spans="1:40" s="225" customFormat="1" ht="51" hidden="1" customHeight="1" outlineLevel="7" x14ac:dyDescent="0.2">
      <c r="A303" s="221"/>
      <c r="B303" s="227"/>
      <c r="C303" s="248"/>
      <c r="D303" s="248"/>
      <c r="E303" s="254"/>
      <c r="F303" s="265"/>
      <c r="G303" s="265"/>
      <c r="H303" s="265"/>
      <c r="I303" s="406" t="s">
        <v>51</v>
      </c>
      <c r="J303" s="346" t="s">
        <v>257</v>
      </c>
      <c r="K303" s="434">
        <f>Supervisor!K303</f>
        <v>100</v>
      </c>
      <c r="L303" s="347">
        <f>Supervisor!L303</f>
        <v>0</v>
      </c>
      <c r="M303" s="348">
        <v>0</v>
      </c>
      <c r="N303" s="353">
        <f>Supervisor!M303</f>
        <v>20</v>
      </c>
      <c r="O303" s="350">
        <f>Supervisor!N303</f>
        <v>20</v>
      </c>
      <c r="P303" s="350">
        <f t="shared" si="31"/>
        <v>80</v>
      </c>
      <c r="Q303" s="351">
        <v>1.2655539141555473E-3</v>
      </c>
      <c r="R303" s="352">
        <f>O303/K303</f>
        <v>0.2</v>
      </c>
      <c r="T303" s="226">
        <f t="shared" si="35"/>
        <v>-20</v>
      </c>
      <c r="Y303" s="199"/>
      <c r="Z303" s="352">
        <v>0</v>
      </c>
      <c r="AA303" s="428">
        <v>0</v>
      </c>
      <c r="AB303" s="428">
        <v>0</v>
      </c>
      <c r="AC303" s="430">
        <v>0</v>
      </c>
      <c r="AD303" s="428">
        <f t="shared" si="32"/>
        <v>0</v>
      </c>
      <c r="AE303" s="427">
        <v>0</v>
      </c>
      <c r="AF303" s="427">
        <v>0</v>
      </c>
      <c r="AG303" s="427"/>
      <c r="AH303" s="427"/>
      <c r="AI303" s="427"/>
      <c r="AJ303" s="427"/>
      <c r="AK303" s="427"/>
      <c r="AL303" s="427"/>
      <c r="AM303" s="427"/>
      <c r="AN303" s="427"/>
    </row>
    <row r="304" spans="1:40" s="225" customFormat="1" ht="51" hidden="1" customHeight="1" outlineLevel="4" x14ac:dyDescent="0.2">
      <c r="A304" s="221"/>
      <c r="B304" s="227"/>
      <c r="C304" s="248"/>
      <c r="D304" s="248"/>
      <c r="E304" s="254"/>
      <c r="F304" s="265"/>
      <c r="G304" s="265"/>
      <c r="H304" s="265"/>
      <c r="I304" s="408" t="s">
        <v>290</v>
      </c>
      <c r="J304" s="359"/>
      <c r="K304" s="436">
        <f>Supervisor!K304</f>
        <v>0</v>
      </c>
      <c r="L304" s="360">
        <f>Supervisor!L304</f>
        <v>0</v>
      </c>
      <c r="M304" s="361">
        <v>0</v>
      </c>
      <c r="N304" s="359">
        <f>Supervisor!M304</f>
        <v>0</v>
      </c>
      <c r="O304" s="374">
        <f>Supervisor!N304</f>
        <v>0</v>
      </c>
      <c r="P304" s="374">
        <f t="shared" si="31"/>
        <v>0</v>
      </c>
      <c r="Q304" s="363">
        <v>2.613080657384535E-4</v>
      </c>
      <c r="R304" s="364">
        <f>SUMPRODUCT(R305:R310,Q305:Q310)/Q304</f>
        <v>0</v>
      </c>
      <c r="T304" s="226">
        <f t="shared" si="35"/>
        <v>0</v>
      </c>
      <c r="U304" s="284"/>
      <c r="Y304" s="199"/>
      <c r="Z304" s="364">
        <v>0</v>
      </c>
      <c r="AA304" s="428">
        <v>0</v>
      </c>
      <c r="AB304" s="428">
        <v>0</v>
      </c>
      <c r="AC304" s="430">
        <v>0</v>
      </c>
      <c r="AD304" s="428">
        <f t="shared" si="32"/>
        <v>0</v>
      </c>
      <c r="AE304" s="427">
        <v>0</v>
      </c>
      <c r="AF304" s="427">
        <v>0</v>
      </c>
      <c r="AG304" s="427"/>
      <c r="AH304" s="427"/>
      <c r="AI304" s="427"/>
      <c r="AJ304" s="427"/>
      <c r="AK304" s="427"/>
      <c r="AL304" s="427"/>
      <c r="AM304" s="427"/>
      <c r="AN304" s="427"/>
    </row>
    <row r="305" spans="1:40" s="225" customFormat="1" ht="51" hidden="1" customHeight="1" outlineLevel="7" x14ac:dyDescent="0.2">
      <c r="A305" s="221"/>
      <c r="B305" s="227"/>
      <c r="C305" s="248"/>
      <c r="D305" s="248"/>
      <c r="E305" s="254"/>
      <c r="F305" s="265"/>
      <c r="G305" s="265"/>
      <c r="H305" s="265"/>
      <c r="I305" s="406" t="s">
        <v>285</v>
      </c>
      <c r="J305" s="346" t="s">
        <v>259</v>
      </c>
      <c r="K305" s="434">
        <f>Supervisor!K305</f>
        <v>800</v>
      </c>
      <c r="L305" s="347">
        <f>Supervisor!L305</f>
        <v>0</v>
      </c>
      <c r="M305" s="348">
        <v>0</v>
      </c>
      <c r="N305" s="353">
        <f>Supervisor!M305</f>
        <v>0</v>
      </c>
      <c r="O305" s="350">
        <f>Supervisor!N305</f>
        <v>0</v>
      </c>
      <c r="P305" s="350">
        <f t="shared" si="31"/>
        <v>800</v>
      </c>
      <c r="Q305" s="351">
        <v>3.9196209860768021E-5</v>
      </c>
      <c r="R305" s="352">
        <f t="shared" ref="R305:R310" si="37">O305/K305</f>
        <v>0</v>
      </c>
      <c r="T305" s="226">
        <f t="shared" si="35"/>
        <v>0</v>
      </c>
      <c r="Y305" s="199"/>
      <c r="Z305" s="352">
        <v>0</v>
      </c>
      <c r="AA305" s="428">
        <v>0</v>
      </c>
      <c r="AB305" s="428">
        <v>0</v>
      </c>
      <c r="AC305" s="430">
        <v>0</v>
      </c>
      <c r="AD305" s="428">
        <f t="shared" si="32"/>
        <v>0</v>
      </c>
      <c r="AE305" s="427">
        <v>0</v>
      </c>
      <c r="AF305" s="427">
        <v>0</v>
      </c>
      <c r="AG305" s="427"/>
      <c r="AH305" s="427"/>
      <c r="AI305" s="427"/>
      <c r="AJ305" s="427"/>
      <c r="AK305" s="427"/>
      <c r="AL305" s="427"/>
      <c r="AM305" s="427"/>
      <c r="AN305" s="427"/>
    </row>
    <row r="306" spans="1:40" s="225" customFormat="1" ht="51" hidden="1" customHeight="1" outlineLevel="7" x14ac:dyDescent="0.2">
      <c r="A306" s="221"/>
      <c r="B306" s="227"/>
      <c r="C306" s="248"/>
      <c r="D306" s="248"/>
      <c r="E306" s="254"/>
      <c r="F306" s="265"/>
      <c r="G306" s="265"/>
      <c r="H306" s="265"/>
      <c r="I306" s="406" t="s">
        <v>286</v>
      </c>
      <c r="J306" s="346" t="s">
        <v>259</v>
      </c>
      <c r="K306" s="434">
        <f>Supervisor!K306</f>
        <v>800</v>
      </c>
      <c r="L306" s="347">
        <f>Supervisor!L306</f>
        <v>0</v>
      </c>
      <c r="M306" s="348">
        <v>0</v>
      </c>
      <c r="N306" s="353">
        <f>Supervisor!M306</f>
        <v>0</v>
      </c>
      <c r="O306" s="350">
        <f>Supervisor!N306</f>
        <v>0</v>
      </c>
      <c r="P306" s="350">
        <f t="shared" si="31"/>
        <v>800</v>
      </c>
      <c r="Q306" s="351">
        <v>5.2261613147690701E-5</v>
      </c>
      <c r="R306" s="352">
        <f t="shared" si="37"/>
        <v>0</v>
      </c>
      <c r="T306" s="226">
        <f t="shared" si="35"/>
        <v>0</v>
      </c>
      <c r="Y306" s="199"/>
      <c r="Z306" s="352">
        <v>0</v>
      </c>
      <c r="AA306" s="428">
        <v>0</v>
      </c>
      <c r="AB306" s="428">
        <v>0</v>
      </c>
      <c r="AC306" s="430">
        <v>0</v>
      </c>
      <c r="AD306" s="428">
        <f t="shared" si="32"/>
        <v>0</v>
      </c>
      <c r="AE306" s="427">
        <v>0</v>
      </c>
      <c r="AF306" s="427">
        <v>0</v>
      </c>
      <c r="AG306" s="427"/>
      <c r="AH306" s="427"/>
      <c r="AI306" s="427"/>
      <c r="AJ306" s="427"/>
      <c r="AK306" s="427"/>
      <c r="AL306" s="427"/>
      <c r="AM306" s="427"/>
      <c r="AN306" s="427"/>
    </row>
    <row r="307" spans="1:40" s="225" customFormat="1" ht="51" hidden="1" customHeight="1" outlineLevel="7" x14ac:dyDescent="0.2">
      <c r="A307" s="221"/>
      <c r="B307" s="227"/>
      <c r="C307" s="248"/>
      <c r="D307" s="248"/>
      <c r="E307" s="254"/>
      <c r="F307" s="265"/>
      <c r="G307" s="265"/>
      <c r="H307" s="265"/>
      <c r="I307" s="406" t="s">
        <v>287</v>
      </c>
      <c r="J307" s="346" t="s">
        <v>259</v>
      </c>
      <c r="K307" s="434">
        <f>Supervisor!K307</f>
        <v>800</v>
      </c>
      <c r="L307" s="347">
        <f>Supervisor!L307</f>
        <v>0</v>
      </c>
      <c r="M307" s="348">
        <v>0</v>
      </c>
      <c r="N307" s="353">
        <f>Supervisor!M307</f>
        <v>0</v>
      </c>
      <c r="O307" s="350">
        <f>Supervisor!N307</f>
        <v>0</v>
      </c>
      <c r="P307" s="350">
        <f t="shared" si="31"/>
        <v>800</v>
      </c>
      <c r="Q307" s="351">
        <v>9.1457823008458722E-5</v>
      </c>
      <c r="R307" s="352">
        <f t="shared" si="37"/>
        <v>0</v>
      </c>
      <c r="T307" s="226">
        <f t="shared" si="35"/>
        <v>0</v>
      </c>
      <c r="Y307" s="199"/>
      <c r="Z307" s="352">
        <v>0</v>
      </c>
      <c r="AA307" s="428">
        <v>0</v>
      </c>
      <c r="AB307" s="428">
        <v>0</v>
      </c>
      <c r="AC307" s="430">
        <v>0</v>
      </c>
      <c r="AD307" s="428">
        <f t="shared" si="32"/>
        <v>0</v>
      </c>
      <c r="AE307" s="427">
        <v>0</v>
      </c>
      <c r="AF307" s="427">
        <v>0</v>
      </c>
      <c r="AG307" s="427"/>
      <c r="AH307" s="427"/>
      <c r="AI307" s="427"/>
      <c r="AJ307" s="427"/>
      <c r="AK307" s="427"/>
      <c r="AL307" s="427"/>
      <c r="AM307" s="427"/>
      <c r="AN307" s="427"/>
    </row>
    <row r="308" spans="1:40" s="225" customFormat="1" ht="51" hidden="1" customHeight="1" outlineLevel="7" x14ac:dyDescent="0.2">
      <c r="A308" s="221"/>
      <c r="B308" s="227"/>
      <c r="C308" s="248"/>
      <c r="D308" s="248"/>
      <c r="E308" s="254"/>
      <c r="F308" s="265"/>
      <c r="G308" s="265"/>
      <c r="H308" s="265"/>
      <c r="I308" s="406" t="s">
        <v>288</v>
      </c>
      <c r="J308" s="346" t="s">
        <v>259</v>
      </c>
      <c r="K308" s="434">
        <f>Supervisor!K308</f>
        <v>800</v>
      </c>
      <c r="L308" s="347">
        <f>Supervisor!L308</f>
        <v>0</v>
      </c>
      <c r="M308" s="348">
        <v>0</v>
      </c>
      <c r="N308" s="353">
        <f>Supervisor!M308</f>
        <v>0</v>
      </c>
      <c r="O308" s="350">
        <f>Supervisor!N308</f>
        <v>0</v>
      </c>
      <c r="P308" s="350">
        <f t="shared" si="31"/>
        <v>800</v>
      </c>
      <c r="Q308" s="351">
        <v>5.2261613147690701E-5</v>
      </c>
      <c r="R308" s="352">
        <f t="shared" si="37"/>
        <v>0</v>
      </c>
      <c r="T308" s="226">
        <f t="shared" si="35"/>
        <v>0</v>
      </c>
      <c r="Y308" s="199"/>
      <c r="Z308" s="352">
        <v>0</v>
      </c>
      <c r="AA308" s="428">
        <v>0</v>
      </c>
      <c r="AB308" s="428">
        <v>0</v>
      </c>
      <c r="AC308" s="430">
        <v>0</v>
      </c>
      <c r="AD308" s="428">
        <f t="shared" si="32"/>
        <v>0</v>
      </c>
      <c r="AE308" s="427">
        <v>0</v>
      </c>
      <c r="AF308" s="427">
        <v>0</v>
      </c>
      <c r="AG308" s="427"/>
      <c r="AH308" s="427"/>
      <c r="AI308" s="427"/>
      <c r="AJ308" s="427"/>
      <c r="AK308" s="427"/>
      <c r="AL308" s="427"/>
      <c r="AM308" s="427"/>
      <c r="AN308" s="427"/>
    </row>
    <row r="309" spans="1:40" s="225" customFormat="1" ht="51" hidden="1" customHeight="1" outlineLevel="7" x14ac:dyDescent="0.2">
      <c r="A309" s="221"/>
      <c r="B309" s="227"/>
      <c r="C309" s="248"/>
      <c r="D309" s="248"/>
      <c r="E309" s="254"/>
      <c r="F309" s="265"/>
      <c r="G309" s="265"/>
      <c r="H309" s="265"/>
      <c r="I309" s="406" t="s">
        <v>289</v>
      </c>
      <c r="J309" s="346" t="s">
        <v>259</v>
      </c>
      <c r="K309" s="434">
        <f>Supervisor!K309</f>
        <v>800</v>
      </c>
      <c r="L309" s="347">
        <f>Supervisor!L309</f>
        <v>0</v>
      </c>
      <c r="M309" s="348">
        <v>0</v>
      </c>
      <c r="N309" s="353">
        <f>Supervisor!M309</f>
        <v>0</v>
      </c>
      <c r="O309" s="350">
        <f>Supervisor!N309</f>
        <v>0</v>
      </c>
      <c r="P309" s="350">
        <f t="shared" si="31"/>
        <v>800</v>
      </c>
      <c r="Q309" s="351">
        <v>1.3065403286922675E-5</v>
      </c>
      <c r="R309" s="352">
        <f t="shared" si="37"/>
        <v>0</v>
      </c>
      <c r="T309" s="226">
        <f t="shared" si="35"/>
        <v>0</v>
      </c>
      <c r="Y309" s="199"/>
      <c r="Z309" s="352">
        <v>0</v>
      </c>
      <c r="AA309" s="428">
        <v>0</v>
      </c>
      <c r="AB309" s="428">
        <v>0</v>
      </c>
      <c r="AC309" s="430">
        <v>0</v>
      </c>
      <c r="AD309" s="428">
        <f t="shared" si="32"/>
        <v>0</v>
      </c>
      <c r="AE309" s="427">
        <v>0</v>
      </c>
      <c r="AF309" s="427">
        <v>0</v>
      </c>
      <c r="AG309" s="427"/>
      <c r="AH309" s="427"/>
      <c r="AI309" s="427"/>
      <c r="AJ309" s="427"/>
      <c r="AK309" s="427"/>
      <c r="AL309" s="427"/>
      <c r="AM309" s="427"/>
      <c r="AN309" s="427"/>
    </row>
    <row r="310" spans="1:40" s="225" customFormat="1" ht="51" hidden="1" customHeight="1" outlineLevel="7" x14ac:dyDescent="0.2">
      <c r="A310" s="221"/>
      <c r="B310" s="227"/>
      <c r="C310" s="248"/>
      <c r="D310" s="248"/>
      <c r="E310" s="254"/>
      <c r="F310" s="265"/>
      <c r="G310" s="265"/>
      <c r="H310" s="265"/>
      <c r="I310" s="406" t="s">
        <v>51</v>
      </c>
      <c r="J310" s="346" t="s">
        <v>257</v>
      </c>
      <c r="K310" s="434">
        <f>Supervisor!K310</f>
        <v>100</v>
      </c>
      <c r="L310" s="347">
        <f>Supervisor!L310</f>
        <v>0</v>
      </c>
      <c r="M310" s="348">
        <v>0</v>
      </c>
      <c r="N310" s="353">
        <f>Supervisor!M310</f>
        <v>0</v>
      </c>
      <c r="O310" s="350">
        <f>Supervisor!N310</f>
        <v>0</v>
      </c>
      <c r="P310" s="350">
        <f t="shared" si="31"/>
        <v>100</v>
      </c>
      <c r="Q310" s="351">
        <v>1.3065403286922675E-5</v>
      </c>
      <c r="R310" s="352">
        <f t="shared" si="37"/>
        <v>0</v>
      </c>
      <c r="T310" s="226">
        <f t="shared" si="35"/>
        <v>0</v>
      </c>
      <c r="Y310" s="199"/>
      <c r="Z310" s="352">
        <v>0</v>
      </c>
      <c r="AA310" s="428">
        <v>0</v>
      </c>
      <c r="AB310" s="428">
        <v>0</v>
      </c>
      <c r="AC310" s="430">
        <v>0</v>
      </c>
      <c r="AD310" s="428">
        <f t="shared" si="32"/>
        <v>0</v>
      </c>
      <c r="AE310" s="427">
        <v>0</v>
      </c>
      <c r="AF310" s="427">
        <v>0</v>
      </c>
      <c r="AG310" s="427"/>
      <c r="AH310" s="427"/>
      <c r="AI310" s="427"/>
      <c r="AJ310" s="427"/>
      <c r="AK310" s="427"/>
      <c r="AL310" s="427"/>
      <c r="AM310" s="427"/>
      <c r="AN310" s="427"/>
    </row>
    <row r="311" spans="1:40" s="225" customFormat="1" ht="51" customHeight="1" outlineLevel="3" collapsed="1" x14ac:dyDescent="0.2">
      <c r="A311" s="221"/>
      <c r="B311" s="227"/>
      <c r="C311" s="248"/>
      <c r="D311" s="248"/>
      <c r="E311" s="254"/>
      <c r="F311" s="254"/>
      <c r="G311" s="254"/>
      <c r="H311" s="254"/>
      <c r="I311" s="405" t="s">
        <v>77</v>
      </c>
      <c r="J311" s="340" t="s">
        <v>446</v>
      </c>
      <c r="K311" s="433">
        <f>Supervisor!K311</f>
        <v>0</v>
      </c>
      <c r="L311" s="341">
        <f>Supervisor!L311</f>
        <v>0</v>
      </c>
      <c r="M311" s="342">
        <v>0.81289257283870298</v>
      </c>
      <c r="N311" s="340">
        <f>Supervisor!M311</f>
        <v>0</v>
      </c>
      <c r="O311" s="376">
        <f>Supervisor!N311</f>
        <v>0</v>
      </c>
      <c r="P311" s="376">
        <f t="shared" si="31"/>
        <v>0</v>
      </c>
      <c r="Q311" s="344">
        <v>7.4659932473441298E-2</v>
      </c>
      <c r="R311" s="345">
        <f>(R312*Q312+R577*Q577)/Q311</f>
        <v>0.8659953969181905</v>
      </c>
      <c r="T311" s="226">
        <f t="shared" si="35"/>
        <v>0</v>
      </c>
      <c r="Y311" s="199"/>
      <c r="Z311" s="345">
        <v>0.80681124677094052</v>
      </c>
      <c r="AA311" s="428">
        <v>0.80201095823860269</v>
      </c>
      <c r="AB311" s="428">
        <v>0.84121665349183716</v>
      </c>
      <c r="AC311" s="430">
        <v>0.84121665349183716</v>
      </c>
      <c r="AD311" s="428">
        <f t="shared" si="32"/>
        <v>0</v>
      </c>
      <c r="AE311" s="427">
        <v>0.81806507973221754</v>
      </c>
      <c r="AF311" s="427">
        <v>0</v>
      </c>
      <c r="AG311" s="427"/>
      <c r="AH311" s="427"/>
      <c r="AI311" s="427"/>
      <c r="AJ311" s="427"/>
      <c r="AK311" s="427"/>
      <c r="AL311" s="427"/>
      <c r="AM311" s="427"/>
      <c r="AN311" s="427"/>
    </row>
    <row r="312" spans="1:40" s="225" customFormat="1" ht="51" hidden="1" customHeight="1" outlineLevel="4" x14ac:dyDescent="0.2">
      <c r="A312" s="221"/>
      <c r="B312" s="227"/>
      <c r="C312" s="248"/>
      <c r="D312" s="248"/>
      <c r="E312" s="254"/>
      <c r="F312" s="265"/>
      <c r="G312" s="265"/>
      <c r="H312" s="265"/>
      <c r="I312" s="408" t="s">
        <v>78</v>
      </c>
      <c r="J312" s="359"/>
      <c r="K312" s="436">
        <f>Supervisor!K312</f>
        <v>0</v>
      </c>
      <c r="L312" s="360">
        <f>Supervisor!L312</f>
        <v>0</v>
      </c>
      <c r="M312" s="361">
        <v>0.82025993600608915</v>
      </c>
      <c r="N312" s="359">
        <f>Supervisor!M312</f>
        <v>0</v>
      </c>
      <c r="O312" s="374">
        <f>Supervisor!N312</f>
        <v>0</v>
      </c>
      <c r="P312" s="374">
        <f t="shared" si="31"/>
        <v>0</v>
      </c>
      <c r="Q312" s="363">
        <v>7.3989356217745342E-2</v>
      </c>
      <c r="R312" s="364">
        <f>(R313*$Q$313+R321*$Q$321+R329*$Q$329+R337*$Q$337+R345*$Q$345+R353*$Q$353+R361*$Q$361+R369*$Q$369+R377*$Q$377+R385*$Q$385+R393*$Q$393+R401*$Q$401+R409*$Q$409+R417*$Q$417+R425*$Q$425+R433*$Q$433+R441*$Q$441+R449*$Q$449+R457*$Q$457+R465*$Q$465+R473*$Q$473+R481*$Q$481+R489*$Q$489+R497*$Q$497+R505*$Q$505+R513*$Q$513+R521*$Q$521+R529*$Q$529+R537*$Q$537+R545*$Q$545+R553*$Q$553+R561*$Q$561+R569*$Q$569)/$Q$312</f>
        <v>0.87384403867426053</v>
      </c>
      <c r="T312" s="226">
        <f t="shared" si="35"/>
        <v>0</v>
      </c>
      <c r="Y312" s="199"/>
      <c r="Z312" s="364">
        <v>0.81412349399905315</v>
      </c>
      <c r="AA312" s="428">
        <v>0.80927969975623448</v>
      </c>
      <c r="AB312" s="428">
        <v>0.84884072190604987</v>
      </c>
      <c r="AC312" s="430">
        <v>0.84884072190604987</v>
      </c>
      <c r="AD312" s="428">
        <f t="shared" si="32"/>
        <v>0</v>
      </c>
      <c r="AE312" s="427">
        <v>0.82547932207902253</v>
      </c>
      <c r="AF312" s="427">
        <v>0</v>
      </c>
      <c r="AG312" s="427"/>
      <c r="AH312" s="427"/>
      <c r="AI312" s="427"/>
      <c r="AJ312" s="427"/>
      <c r="AK312" s="427"/>
      <c r="AL312" s="427"/>
      <c r="AM312" s="427"/>
      <c r="AN312" s="427"/>
    </row>
    <row r="313" spans="1:40" s="225" customFormat="1" ht="51" hidden="1" customHeight="1" outlineLevel="5" x14ac:dyDescent="0.2">
      <c r="A313" s="221"/>
      <c r="B313" s="227"/>
      <c r="C313" s="248"/>
      <c r="D313" s="248"/>
      <c r="E313" s="254"/>
      <c r="F313" s="265"/>
      <c r="G313" s="270"/>
      <c r="H313" s="270"/>
      <c r="I313" s="409" t="s">
        <v>79</v>
      </c>
      <c r="J313" s="365"/>
      <c r="K313" s="437">
        <f>Supervisor!K313</f>
        <v>0</v>
      </c>
      <c r="L313" s="366">
        <f>Supervisor!L313</f>
        <v>0</v>
      </c>
      <c r="M313" s="367">
        <v>0.94839559490738257</v>
      </c>
      <c r="N313" s="365">
        <f>Supervisor!M313</f>
        <v>0</v>
      </c>
      <c r="O313" s="378">
        <f>Supervisor!N313</f>
        <v>0</v>
      </c>
      <c r="P313" s="378">
        <f t="shared" si="31"/>
        <v>0</v>
      </c>
      <c r="Q313" s="369">
        <v>2.473524258496286E-3</v>
      </c>
      <c r="R313" s="370">
        <f>SUMPRODUCT(R314:R320,Q314:Q320)/Q313</f>
        <v>1</v>
      </c>
      <c r="T313" s="226">
        <f t="shared" si="35"/>
        <v>0</v>
      </c>
      <c r="Y313" s="199"/>
      <c r="Z313" s="370">
        <v>0.95050000000000001</v>
      </c>
      <c r="AA313" s="428">
        <v>0.95050000000000001</v>
      </c>
      <c r="AB313" s="428">
        <v>0.99250000000000005</v>
      </c>
      <c r="AC313" s="430">
        <v>0.99250000000000005</v>
      </c>
      <c r="AD313" s="428">
        <f t="shared" si="32"/>
        <v>0</v>
      </c>
      <c r="AE313" s="427">
        <v>0.95050000000000001</v>
      </c>
      <c r="AF313" s="427">
        <v>0</v>
      </c>
      <c r="AG313" s="427"/>
      <c r="AH313" s="427"/>
      <c r="AI313" s="427"/>
      <c r="AJ313" s="427"/>
      <c r="AK313" s="427"/>
      <c r="AL313" s="427"/>
      <c r="AM313" s="427"/>
      <c r="AN313" s="427"/>
    </row>
    <row r="314" spans="1:40" s="225" customFormat="1" ht="51" hidden="1" customHeight="1" outlineLevel="7" x14ac:dyDescent="0.2">
      <c r="A314" s="221"/>
      <c r="B314" s="227"/>
      <c r="C314" s="248"/>
      <c r="D314" s="248"/>
      <c r="E314" s="254"/>
      <c r="F314" s="265"/>
      <c r="G314" s="270"/>
      <c r="H314" s="270"/>
      <c r="I314" s="406" t="s">
        <v>72</v>
      </c>
      <c r="J314" s="346" t="s">
        <v>256</v>
      </c>
      <c r="K314" s="434">
        <f>Supervisor!K314</f>
        <v>93233</v>
      </c>
      <c r="L314" s="347">
        <f>Supervisor!L314</f>
        <v>93233</v>
      </c>
      <c r="M314" s="348">
        <v>1</v>
      </c>
      <c r="N314" s="353">
        <f>Supervisor!M314</f>
        <v>0</v>
      </c>
      <c r="O314" s="350">
        <f>Supervisor!N314</f>
        <v>93233</v>
      </c>
      <c r="P314" s="350">
        <f t="shared" si="31"/>
        <v>0</v>
      </c>
      <c r="Q314" s="351">
        <v>2.4735242584962862E-4</v>
      </c>
      <c r="R314" s="352">
        <f t="shared" ref="R314:R320" si="38">O314/K314</f>
        <v>1</v>
      </c>
      <c r="S314" s="225">
        <v>94004</v>
      </c>
      <c r="T314" s="226">
        <f t="shared" si="35"/>
        <v>771</v>
      </c>
      <c r="Y314" s="199"/>
      <c r="Z314" s="352">
        <v>1</v>
      </c>
      <c r="AA314" s="428">
        <v>1</v>
      </c>
      <c r="AB314" s="428">
        <v>1</v>
      </c>
      <c r="AC314" s="430">
        <v>1</v>
      </c>
      <c r="AD314" s="428">
        <f t="shared" si="32"/>
        <v>0</v>
      </c>
      <c r="AE314" s="427">
        <v>1</v>
      </c>
      <c r="AF314" s="427">
        <v>0</v>
      </c>
      <c r="AG314" s="427"/>
      <c r="AH314" s="427"/>
      <c r="AI314" s="427"/>
      <c r="AJ314" s="427"/>
      <c r="AK314" s="427"/>
      <c r="AL314" s="427"/>
      <c r="AM314" s="427"/>
      <c r="AN314" s="427"/>
    </row>
    <row r="315" spans="1:40" s="225" customFormat="1" ht="51" hidden="1" customHeight="1" outlineLevel="7" x14ac:dyDescent="0.2">
      <c r="A315" s="221"/>
      <c r="B315" s="227"/>
      <c r="C315" s="248"/>
      <c r="D315" s="248"/>
      <c r="E315" s="254"/>
      <c r="F315" s="265"/>
      <c r="G315" s="270"/>
      <c r="H315" s="270"/>
      <c r="I315" s="406" t="s">
        <v>239</v>
      </c>
      <c r="J315" s="346" t="s">
        <v>263</v>
      </c>
      <c r="K315" s="434">
        <f>Supervisor!K315</f>
        <v>14</v>
      </c>
      <c r="L315" s="347">
        <f>Supervisor!L315</f>
        <v>14</v>
      </c>
      <c r="M315" s="348">
        <v>1</v>
      </c>
      <c r="N315" s="353">
        <f>Supervisor!M315</f>
        <v>0</v>
      </c>
      <c r="O315" s="350">
        <f>Supervisor!N315</f>
        <v>14</v>
      </c>
      <c r="P315" s="350">
        <f t="shared" si="31"/>
        <v>0</v>
      </c>
      <c r="Q315" s="351">
        <v>1.2367621292481428E-4</v>
      </c>
      <c r="R315" s="352">
        <f t="shared" si="38"/>
        <v>1</v>
      </c>
      <c r="S315" s="225">
        <v>14</v>
      </c>
      <c r="T315" s="226">
        <f t="shared" si="35"/>
        <v>0</v>
      </c>
      <c r="Y315" s="199"/>
      <c r="Z315" s="352">
        <v>1</v>
      </c>
      <c r="AA315" s="428">
        <v>1</v>
      </c>
      <c r="AB315" s="428">
        <v>1</v>
      </c>
      <c r="AC315" s="430">
        <v>1</v>
      </c>
      <c r="AD315" s="428">
        <f t="shared" si="32"/>
        <v>0</v>
      </c>
      <c r="AE315" s="427">
        <v>1</v>
      </c>
      <c r="AF315" s="427">
        <v>0</v>
      </c>
      <c r="AG315" s="427"/>
      <c r="AH315" s="427"/>
      <c r="AI315" s="427"/>
      <c r="AJ315" s="427"/>
      <c r="AK315" s="427"/>
      <c r="AL315" s="427"/>
      <c r="AM315" s="427"/>
      <c r="AN315" s="427"/>
    </row>
    <row r="316" spans="1:40" s="225" customFormat="1" ht="51" hidden="1" customHeight="1" outlineLevel="7" x14ac:dyDescent="0.2">
      <c r="A316" s="221"/>
      <c r="B316" s="227"/>
      <c r="C316" s="248"/>
      <c r="D316" s="248"/>
      <c r="E316" s="254"/>
      <c r="F316" s="265"/>
      <c r="G316" s="270"/>
      <c r="H316" s="270"/>
      <c r="I316" s="406" t="s">
        <v>75</v>
      </c>
      <c r="J316" s="346" t="s">
        <v>256</v>
      </c>
      <c r="K316" s="434">
        <f>Supervisor!K316</f>
        <v>93233</v>
      </c>
      <c r="L316" s="347">
        <f>Supervisor!L316</f>
        <v>93233</v>
      </c>
      <c r="M316" s="348">
        <v>0.99649265817897092</v>
      </c>
      <c r="N316" s="353">
        <f>Supervisor!M316</f>
        <v>0</v>
      </c>
      <c r="O316" s="350">
        <f>Supervisor!N316</f>
        <v>93233</v>
      </c>
      <c r="P316" s="350">
        <f t="shared" si="31"/>
        <v>0</v>
      </c>
      <c r="Q316" s="351">
        <v>9.8940970339851447E-4</v>
      </c>
      <c r="R316" s="352">
        <f t="shared" si="38"/>
        <v>1</v>
      </c>
      <c r="S316" s="225">
        <v>94004</v>
      </c>
      <c r="T316" s="226">
        <f t="shared" si="35"/>
        <v>771</v>
      </c>
      <c r="Y316" s="199"/>
      <c r="Z316" s="352">
        <v>1</v>
      </c>
      <c r="AA316" s="428">
        <v>1</v>
      </c>
      <c r="AB316" s="428">
        <v>1</v>
      </c>
      <c r="AC316" s="430">
        <v>1</v>
      </c>
      <c r="AD316" s="428">
        <f t="shared" si="32"/>
        <v>0</v>
      </c>
      <c r="AE316" s="427">
        <v>1</v>
      </c>
      <c r="AF316" s="427">
        <v>0</v>
      </c>
      <c r="AG316" s="427"/>
      <c r="AH316" s="427"/>
      <c r="AI316" s="427"/>
      <c r="AJ316" s="427"/>
      <c r="AK316" s="427"/>
      <c r="AL316" s="427"/>
      <c r="AM316" s="427"/>
      <c r="AN316" s="427"/>
    </row>
    <row r="317" spans="1:40" s="225" customFormat="1" ht="51" hidden="1" customHeight="1" outlineLevel="7" x14ac:dyDescent="0.2">
      <c r="A317" s="221"/>
      <c r="B317" s="227"/>
      <c r="C317" s="248"/>
      <c r="D317" s="248"/>
      <c r="E317" s="254"/>
      <c r="F317" s="265"/>
      <c r="G317" s="270"/>
      <c r="H317" s="270"/>
      <c r="I317" s="406" t="s">
        <v>80</v>
      </c>
      <c r="J317" s="346" t="s">
        <v>256</v>
      </c>
      <c r="K317" s="434">
        <f>Supervisor!K317</f>
        <v>93233</v>
      </c>
      <c r="L317" s="347">
        <f>Supervisor!L317</f>
        <v>93233</v>
      </c>
      <c r="M317" s="348">
        <v>0.99649265817897092</v>
      </c>
      <c r="N317" s="353">
        <f>Supervisor!M317</f>
        <v>0</v>
      </c>
      <c r="O317" s="350">
        <f>Supervisor!N317</f>
        <v>93233</v>
      </c>
      <c r="P317" s="350">
        <f t="shared" si="31"/>
        <v>0</v>
      </c>
      <c r="Q317" s="351">
        <v>2.9682291101955431E-4</v>
      </c>
      <c r="R317" s="352">
        <f t="shared" si="38"/>
        <v>1</v>
      </c>
      <c r="S317" s="225">
        <v>94004</v>
      </c>
      <c r="T317" s="226">
        <f t="shared" si="35"/>
        <v>771</v>
      </c>
      <c r="Y317" s="199"/>
      <c r="Z317" s="352">
        <v>1</v>
      </c>
      <c r="AA317" s="428">
        <v>1</v>
      </c>
      <c r="AB317" s="428">
        <v>1</v>
      </c>
      <c r="AC317" s="430">
        <v>1</v>
      </c>
      <c r="AD317" s="428">
        <f t="shared" si="32"/>
        <v>0</v>
      </c>
      <c r="AE317" s="427">
        <v>1</v>
      </c>
      <c r="AF317" s="427">
        <v>0</v>
      </c>
      <c r="AG317" s="427"/>
      <c r="AH317" s="427"/>
      <c r="AI317" s="427"/>
      <c r="AJ317" s="427"/>
      <c r="AK317" s="427"/>
      <c r="AL317" s="427"/>
      <c r="AM317" s="427"/>
      <c r="AN317" s="427"/>
    </row>
    <row r="318" spans="1:40" s="225" customFormat="1" ht="51" hidden="1" customHeight="1" outlineLevel="7" x14ac:dyDescent="0.2">
      <c r="A318" s="221"/>
      <c r="B318" s="227"/>
      <c r="C318" s="248"/>
      <c r="D318" s="248"/>
      <c r="E318" s="254"/>
      <c r="F318" s="265"/>
      <c r="G318" s="270"/>
      <c r="H318" s="270"/>
      <c r="I318" s="406" t="s">
        <v>81</v>
      </c>
      <c r="J318" s="346" t="s">
        <v>256</v>
      </c>
      <c r="K318" s="434">
        <f>Supervisor!K318</f>
        <v>93233</v>
      </c>
      <c r="L318" s="347">
        <f>Supervisor!L318</f>
        <v>93233</v>
      </c>
      <c r="M318" s="348">
        <v>0.99649265817897092</v>
      </c>
      <c r="N318" s="353">
        <f>Supervisor!M318</f>
        <v>0</v>
      </c>
      <c r="O318" s="350">
        <f>Supervisor!N318</f>
        <v>93233</v>
      </c>
      <c r="P318" s="350">
        <f t="shared" si="31"/>
        <v>0</v>
      </c>
      <c r="Q318" s="351">
        <v>1.9788194067970287E-4</v>
      </c>
      <c r="R318" s="352">
        <f t="shared" si="38"/>
        <v>1</v>
      </c>
      <c r="S318" s="225">
        <v>94004</v>
      </c>
      <c r="T318" s="226">
        <f t="shared" si="35"/>
        <v>771</v>
      </c>
      <c r="Y318" s="199"/>
      <c r="Z318" s="352">
        <v>1</v>
      </c>
      <c r="AA318" s="428">
        <v>1</v>
      </c>
      <c r="AB318" s="428">
        <v>1</v>
      </c>
      <c r="AC318" s="430">
        <v>1</v>
      </c>
      <c r="AD318" s="428">
        <f t="shared" si="32"/>
        <v>0</v>
      </c>
      <c r="AE318" s="427">
        <v>1</v>
      </c>
      <c r="AF318" s="427">
        <v>0</v>
      </c>
      <c r="AG318" s="427"/>
      <c r="AH318" s="427"/>
      <c r="AI318" s="427"/>
      <c r="AJ318" s="427"/>
      <c r="AK318" s="427"/>
      <c r="AL318" s="427"/>
      <c r="AM318" s="427"/>
      <c r="AN318" s="427"/>
    </row>
    <row r="319" spans="1:40" s="225" customFormat="1" ht="51" hidden="1" customHeight="1" outlineLevel="7" x14ac:dyDescent="0.2">
      <c r="A319" s="221"/>
      <c r="B319" s="227"/>
      <c r="C319" s="248"/>
      <c r="D319" s="248"/>
      <c r="E319" s="254"/>
      <c r="F319" s="265"/>
      <c r="G319" s="270"/>
      <c r="H319" s="270"/>
      <c r="I319" s="406" t="s">
        <v>82</v>
      </c>
      <c r="J319" s="346" t="s">
        <v>263</v>
      </c>
      <c r="K319" s="434">
        <f>Supervisor!K319</f>
        <v>14</v>
      </c>
      <c r="L319" s="347">
        <f>Supervisor!L319</f>
        <v>14</v>
      </c>
      <c r="M319" s="348">
        <v>1</v>
      </c>
      <c r="N319" s="353">
        <f>Supervisor!M319</f>
        <v>0</v>
      </c>
      <c r="O319" s="350">
        <f>Supervisor!N319</f>
        <v>14</v>
      </c>
      <c r="P319" s="350">
        <f t="shared" si="31"/>
        <v>0</v>
      </c>
      <c r="Q319" s="351">
        <v>2.4735242584962862E-4</v>
      </c>
      <c r="R319" s="352">
        <f t="shared" si="38"/>
        <v>1</v>
      </c>
      <c r="S319" s="225">
        <v>14</v>
      </c>
      <c r="T319" s="226">
        <f t="shared" si="35"/>
        <v>0</v>
      </c>
      <c r="Y319" s="199"/>
      <c r="Z319" s="352">
        <v>1</v>
      </c>
      <c r="AA319" s="428">
        <v>1</v>
      </c>
      <c r="AB319" s="428">
        <v>1</v>
      </c>
      <c r="AC319" s="430">
        <v>1</v>
      </c>
      <c r="AD319" s="428">
        <f t="shared" si="32"/>
        <v>0</v>
      </c>
      <c r="AE319" s="427">
        <v>1</v>
      </c>
      <c r="AF319" s="427">
        <v>0</v>
      </c>
      <c r="AG319" s="427"/>
      <c r="AH319" s="427"/>
      <c r="AI319" s="427"/>
      <c r="AJ319" s="427"/>
      <c r="AK319" s="427"/>
      <c r="AL319" s="427"/>
      <c r="AM319" s="427"/>
      <c r="AN319" s="427"/>
    </row>
    <row r="320" spans="1:40" s="225" customFormat="1" ht="51" hidden="1" customHeight="1" outlineLevel="7" x14ac:dyDescent="0.2">
      <c r="A320" s="221"/>
      <c r="B320" s="227"/>
      <c r="C320" s="248"/>
      <c r="D320" s="248"/>
      <c r="E320" s="254"/>
      <c r="F320" s="265"/>
      <c r="G320" s="270"/>
      <c r="H320" s="270"/>
      <c r="I320" s="406" t="s">
        <v>83</v>
      </c>
      <c r="J320" s="346" t="s">
        <v>257</v>
      </c>
      <c r="K320" s="434">
        <f>Supervisor!K320</f>
        <v>100</v>
      </c>
      <c r="L320" s="347">
        <f>Supervisor!L320</f>
        <v>67</v>
      </c>
      <c r="M320" s="348">
        <v>0.67</v>
      </c>
      <c r="N320" s="353">
        <f>Supervisor!M320</f>
        <v>33</v>
      </c>
      <c r="O320" s="350">
        <f>Supervisor!N320</f>
        <v>100</v>
      </c>
      <c r="P320" s="350">
        <f t="shared" si="31"/>
        <v>0</v>
      </c>
      <c r="Q320" s="351">
        <v>3.7102863877444293E-4</v>
      </c>
      <c r="R320" s="352">
        <f t="shared" si="38"/>
        <v>1</v>
      </c>
      <c r="S320" s="225">
        <v>62</v>
      </c>
      <c r="T320" s="226">
        <f t="shared" si="35"/>
        <v>-38</v>
      </c>
      <c r="Y320" s="199"/>
      <c r="Z320" s="352">
        <v>0.67</v>
      </c>
      <c r="AA320" s="428">
        <v>0.67</v>
      </c>
      <c r="AB320" s="428">
        <v>0.95</v>
      </c>
      <c r="AC320" s="430">
        <v>0.67</v>
      </c>
      <c r="AD320" s="428">
        <f t="shared" si="32"/>
        <v>0.27999999999999992</v>
      </c>
      <c r="AE320" s="427">
        <v>0.67</v>
      </c>
      <c r="AF320" s="427">
        <v>0</v>
      </c>
      <c r="AG320" s="427"/>
      <c r="AH320" s="427"/>
      <c r="AI320" s="427"/>
      <c r="AJ320" s="427"/>
      <c r="AK320" s="427"/>
      <c r="AL320" s="427"/>
      <c r="AM320" s="427"/>
      <c r="AN320" s="427"/>
    </row>
    <row r="321" spans="1:40" s="225" customFormat="1" ht="51" hidden="1" customHeight="1" outlineLevel="5" x14ac:dyDescent="0.2">
      <c r="A321" s="221"/>
      <c r="B321" s="227"/>
      <c r="C321" s="248"/>
      <c r="D321" s="248"/>
      <c r="E321" s="254"/>
      <c r="F321" s="265"/>
      <c r="G321" s="270"/>
      <c r="H321" s="270"/>
      <c r="I321" s="409" t="s">
        <v>84</v>
      </c>
      <c r="J321" s="365"/>
      <c r="K321" s="437">
        <f>Supervisor!K321</f>
        <v>0</v>
      </c>
      <c r="L321" s="366">
        <f>Supervisor!L321</f>
        <v>0</v>
      </c>
      <c r="M321" s="367">
        <v>0.94326977021675318</v>
      </c>
      <c r="N321" s="365">
        <f>Supervisor!M321</f>
        <v>0</v>
      </c>
      <c r="O321" s="368">
        <f>Supervisor!N321</f>
        <v>0</v>
      </c>
      <c r="P321" s="368">
        <f t="shared" si="31"/>
        <v>0</v>
      </c>
      <c r="Q321" s="369">
        <v>3.5945356408280736E-3</v>
      </c>
      <c r="R321" s="370">
        <f>SUMPRODUCT(R322:R328,Q322:Q328)/Q321</f>
        <v>1</v>
      </c>
      <c r="T321" s="226">
        <f t="shared" si="35"/>
        <v>0</v>
      </c>
      <c r="Y321" s="199"/>
      <c r="Z321" s="370">
        <v>0.95050000000000001</v>
      </c>
      <c r="AA321" s="428">
        <v>0.95050000000000001</v>
      </c>
      <c r="AB321" s="428">
        <v>0.99249999999999994</v>
      </c>
      <c r="AC321" s="430">
        <v>0.99249999999999994</v>
      </c>
      <c r="AD321" s="428">
        <f t="shared" si="32"/>
        <v>0</v>
      </c>
      <c r="AE321" s="427">
        <v>0.95050000000000001</v>
      </c>
      <c r="AF321" s="427">
        <v>0</v>
      </c>
      <c r="AG321" s="427"/>
      <c r="AH321" s="427"/>
      <c r="AI321" s="427"/>
      <c r="AJ321" s="427"/>
      <c r="AK321" s="427"/>
      <c r="AL321" s="427"/>
      <c r="AM321" s="427"/>
      <c r="AN321" s="427"/>
    </row>
    <row r="322" spans="1:40" s="225" customFormat="1" ht="51" hidden="1" customHeight="1" outlineLevel="7" x14ac:dyDescent="0.2">
      <c r="A322" s="221"/>
      <c r="B322" s="227"/>
      <c r="C322" s="248"/>
      <c r="D322" s="248"/>
      <c r="E322" s="254"/>
      <c r="F322" s="265"/>
      <c r="G322" s="270"/>
      <c r="H322" s="270"/>
      <c r="I322" s="406" t="s">
        <v>72</v>
      </c>
      <c r="J322" s="346" t="s">
        <v>256</v>
      </c>
      <c r="K322" s="434">
        <f>Supervisor!K322</f>
        <v>135196</v>
      </c>
      <c r="L322" s="347">
        <f>Supervisor!L322</f>
        <v>135196</v>
      </c>
      <c r="M322" s="348">
        <v>0.98967110030964733</v>
      </c>
      <c r="N322" s="353">
        <f>Supervisor!M322</f>
        <v>0</v>
      </c>
      <c r="O322" s="350">
        <f>Supervisor!N322</f>
        <v>135196</v>
      </c>
      <c r="P322" s="350">
        <f t="shared" si="31"/>
        <v>0</v>
      </c>
      <c r="Q322" s="351">
        <v>3.594535640828074E-4</v>
      </c>
      <c r="R322" s="352">
        <f t="shared" ref="R322:R328" si="39">O322/K322</f>
        <v>1</v>
      </c>
      <c r="S322" s="225">
        <v>136607</v>
      </c>
      <c r="T322" s="226">
        <f t="shared" si="35"/>
        <v>1411</v>
      </c>
      <c r="Y322" s="199"/>
      <c r="Z322" s="352">
        <v>1</v>
      </c>
      <c r="AA322" s="428">
        <v>1</v>
      </c>
      <c r="AB322" s="428">
        <v>1</v>
      </c>
      <c r="AC322" s="430">
        <v>1</v>
      </c>
      <c r="AD322" s="428">
        <f t="shared" si="32"/>
        <v>0</v>
      </c>
      <c r="AE322" s="427">
        <v>1</v>
      </c>
      <c r="AF322" s="427">
        <v>0</v>
      </c>
      <c r="AG322" s="427"/>
      <c r="AH322" s="427"/>
      <c r="AI322" s="427"/>
      <c r="AJ322" s="427"/>
      <c r="AK322" s="427"/>
      <c r="AL322" s="427"/>
      <c r="AM322" s="427"/>
      <c r="AN322" s="427"/>
    </row>
    <row r="323" spans="1:40" s="225" customFormat="1" ht="51" hidden="1" customHeight="1" outlineLevel="7" x14ac:dyDescent="0.2">
      <c r="A323" s="221"/>
      <c r="B323" s="227"/>
      <c r="C323" s="248"/>
      <c r="D323" s="248"/>
      <c r="E323" s="254"/>
      <c r="F323" s="265"/>
      <c r="G323" s="270"/>
      <c r="H323" s="270"/>
      <c r="I323" s="406" t="s">
        <v>239</v>
      </c>
      <c r="J323" s="346" t="s">
        <v>263</v>
      </c>
      <c r="K323" s="434">
        <f>Supervisor!K323</f>
        <v>14</v>
      </c>
      <c r="L323" s="347">
        <f>Supervisor!L323</f>
        <v>14</v>
      </c>
      <c r="M323" s="348">
        <v>1</v>
      </c>
      <c r="N323" s="353">
        <f>Supervisor!M323</f>
        <v>0</v>
      </c>
      <c r="O323" s="350">
        <f>Supervisor!N323</f>
        <v>14</v>
      </c>
      <c r="P323" s="350">
        <f t="shared" si="31"/>
        <v>0</v>
      </c>
      <c r="Q323" s="351">
        <v>1.7972678204140367E-4</v>
      </c>
      <c r="R323" s="352">
        <f t="shared" si="39"/>
        <v>1</v>
      </c>
      <c r="S323" s="225">
        <v>16</v>
      </c>
      <c r="T323" s="226">
        <f t="shared" si="35"/>
        <v>2</v>
      </c>
      <c r="Y323" s="199"/>
      <c r="Z323" s="352">
        <v>1</v>
      </c>
      <c r="AA323" s="428">
        <v>1</v>
      </c>
      <c r="AB323" s="428">
        <v>1</v>
      </c>
      <c r="AC323" s="430">
        <v>1</v>
      </c>
      <c r="AD323" s="428">
        <f t="shared" si="32"/>
        <v>0</v>
      </c>
      <c r="AE323" s="427">
        <v>1</v>
      </c>
      <c r="AF323" s="427">
        <v>0</v>
      </c>
      <c r="AG323" s="427"/>
      <c r="AH323" s="427"/>
      <c r="AI323" s="427"/>
      <c r="AJ323" s="427"/>
      <c r="AK323" s="427"/>
      <c r="AL323" s="427"/>
      <c r="AM323" s="427"/>
      <c r="AN323" s="427"/>
    </row>
    <row r="324" spans="1:40" s="225" customFormat="1" ht="51" hidden="1" customHeight="1" outlineLevel="7" x14ac:dyDescent="0.2">
      <c r="A324" s="221"/>
      <c r="B324" s="227"/>
      <c r="C324" s="248"/>
      <c r="D324" s="248"/>
      <c r="E324" s="254"/>
      <c r="F324" s="265"/>
      <c r="G324" s="270"/>
      <c r="H324" s="270"/>
      <c r="I324" s="406" t="s">
        <v>75</v>
      </c>
      <c r="J324" s="346" t="s">
        <v>256</v>
      </c>
      <c r="K324" s="434">
        <f>Supervisor!K324</f>
        <v>135196</v>
      </c>
      <c r="L324" s="347">
        <f>Supervisor!L324</f>
        <v>135196</v>
      </c>
      <c r="M324" s="348">
        <v>0.98967110030964733</v>
      </c>
      <c r="N324" s="353">
        <f>Supervisor!M324</f>
        <v>0</v>
      </c>
      <c r="O324" s="350">
        <f>Supervisor!N324</f>
        <v>135196</v>
      </c>
      <c r="P324" s="350">
        <f t="shared" si="31"/>
        <v>0</v>
      </c>
      <c r="Q324" s="351">
        <v>1.4378142563312296E-3</v>
      </c>
      <c r="R324" s="352">
        <f t="shared" si="39"/>
        <v>1</v>
      </c>
      <c r="S324" s="225">
        <v>136607</v>
      </c>
      <c r="T324" s="226">
        <f t="shared" si="35"/>
        <v>1411</v>
      </c>
      <c r="Y324" s="199"/>
      <c r="Z324" s="352">
        <v>1</v>
      </c>
      <c r="AA324" s="428">
        <v>1</v>
      </c>
      <c r="AB324" s="428">
        <v>1</v>
      </c>
      <c r="AC324" s="430">
        <v>1</v>
      </c>
      <c r="AD324" s="428">
        <f t="shared" si="32"/>
        <v>0</v>
      </c>
      <c r="AE324" s="427">
        <v>1</v>
      </c>
      <c r="AF324" s="427">
        <v>0</v>
      </c>
      <c r="AG324" s="427"/>
      <c r="AH324" s="427"/>
      <c r="AI324" s="427"/>
      <c r="AJ324" s="427"/>
      <c r="AK324" s="427"/>
      <c r="AL324" s="427"/>
      <c r="AM324" s="427"/>
      <c r="AN324" s="427"/>
    </row>
    <row r="325" spans="1:40" s="225" customFormat="1" ht="51" hidden="1" customHeight="1" outlineLevel="7" x14ac:dyDescent="0.2">
      <c r="A325" s="221"/>
      <c r="B325" s="227"/>
      <c r="C325" s="248"/>
      <c r="D325" s="248"/>
      <c r="E325" s="254"/>
      <c r="F325" s="265"/>
      <c r="G325" s="270"/>
      <c r="H325" s="270"/>
      <c r="I325" s="406" t="s">
        <v>80</v>
      </c>
      <c r="J325" s="346" t="s">
        <v>256</v>
      </c>
      <c r="K325" s="434">
        <f>Supervisor!K325</f>
        <v>135196</v>
      </c>
      <c r="L325" s="347">
        <f>Supervisor!L325</f>
        <v>135196</v>
      </c>
      <c r="M325" s="348">
        <v>0.98967110030964733</v>
      </c>
      <c r="N325" s="353">
        <f>Supervisor!M325</f>
        <v>0</v>
      </c>
      <c r="O325" s="350">
        <f>Supervisor!N325</f>
        <v>135196</v>
      </c>
      <c r="P325" s="350">
        <f t="shared" si="31"/>
        <v>0</v>
      </c>
      <c r="Q325" s="351">
        <v>4.3134427689936873E-4</v>
      </c>
      <c r="R325" s="352">
        <f t="shared" si="39"/>
        <v>1</v>
      </c>
      <c r="S325" s="225">
        <v>136607</v>
      </c>
      <c r="T325" s="226">
        <f t="shared" si="35"/>
        <v>1411</v>
      </c>
      <c r="Y325" s="199"/>
      <c r="Z325" s="352">
        <v>1</v>
      </c>
      <c r="AA325" s="428">
        <v>1</v>
      </c>
      <c r="AB325" s="428">
        <v>1</v>
      </c>
      <c r="AC325" s="430">
        <v>1</v>
      </c>
      <c r="AD325" s="428">
        <f t="shared" si="32"/>
        <v>0</v>
      </c>
      <c r="AE325" s="427">
        <v>1</v>
      </c>
      <c r="AF325" s="427">
        <v>0</v>
      </c>
      <c r="AG325" s="427"/>
      <c r="AH325" s="427"/>
      <c r="AI325" s="427"/>
      <c r="AJ325" s="427"/>
      <c r="AK325" s="427"/>
      <c r="AL325" s="427"/>
      <c r="AM325" s="427"/>
      <c r="AN325" s="427"/>
    </row>
    <row r="326" spans="1:40" s="225" customFormat="1" ht="51" hidden="1" customHeight="1" outlineLevel="7" x14ac:dyDescent="0.2">
      <c r="A326" s="221"/>
      <c r="B326" s="227"/>
      <c r="C326" s="248"/>
      <c r="D326" s="248"/>
      <c r="E326" s="254"/>
      <c r="F326" s="265"/>
      <c r="G326" s="270"/>
      <c r="H326" s="270"/>
      <c r="I326" s="406" t="s">
        <v>81</v>
      </c>
      <c r="J326" s="346" t="s">
        <v>256</v>
      </c>
      <c r="K326" s="434">
        <f>Supervisor!K326</f>
        <v>135196</v>
      </c>
      <c r="L326" s="347">
        <f>Supervisor!L326</f>
        <v>135196</v>
      </c>
      <c r="M326" s="348">
        <v>0.98967110030964733</v>
      </c>
      <c r="N326" s="353">
        <f>Supervisor!M326</f>
        <v>0</v>
      </c>
      <c r="O326" s="350">
        <f>Supervisor!N326</f>
        <v>135196</v>
      </c>
      <c r="P326" s="350">
        <f t="shared" si="31"/>
        <v>0</v>
      </c>
      <c r="Q326" s="351">
        <v>2.8756285126624586E-4</v>
      </c>
      <c r="R326" s="352">
        <f t="shared" si="39"/>
        <v>1</v>
      </c>
      <c r="S326" s="225">
        <v>136607</v>
      </c>
      <c r="T326" s="226">
        <f t="shared" si="35"/>
        <v>1411</v>
      </c>
      <c r="Y326" s="199"/>
      <c r="Z326" s="352">
        <v>1</v>
      </c>
      <c r="AA326" s="428">
        <v>1</v>
      </c>
      <c r="AB326" s="428">
        <v>1</v>
      </c>
      <c r="AC326" s="430">
        <v>1</v>
      </c>
      <c r="AD326" s="428">
        <f t="shared" si="32"/>
        <v>0</v>
      </c>
      <c r="AE326" s="427">
        <v>1</v>
      </c>
      <c r="AF326" s="427">
        <v>0</v>
      </c>
      <c r="AG326" s="427"/>
      <c r="AH326" s="427"/>
      <c r="AI326" s="427"/>
      <c r="AJ326" s="427"/>
      <c r="AK326" s="427"/>
      <c r="AL326" s="427"/>
      <c r="AM326" s="427"/>
      <c r="AN326" s="427"/>
    </row>
    <row r="327" spans="1:40" s="225" customFormat="1" ht="51" hidden="1" customHeight="1" outlineLevel="7" x14ac:dyDescent="0.2">
      <c r="A327" s="221"/>
      <c r="B327" s="227"/>
      <c r="C327" s="248"/>
      <c r="D327" s="248"/>
      <c r="E327" s="254"/>
      <c r="F327" s="265"/>
      <c r="G327" s="270"/>
      <c r="H327" s="270"/>
      <c r="I327" s="406" t="s">
        <v>82</v>
      </c>
      <c r="J327" s="346" t="s">
        <v>263</v>
      </c>
      <c r="K327" s="434">
        <f>Supervisor!K327</f>
        <v>14</v>
      </c>
      <c r="L327" s="347">
        <f>Supervisor!L327</f>
        <v>14</v>
      </c>
      <c r="M327" s="348">
        <v>1</v>
      </c>
      <c r="N327" s="353">
        <f>Supervisor!M327</f>
        <v>0</v>
      </c>
      <c r="O327" s="350">
        <f>Supervisor!N327</f>
        <v>14</v>
      </c>
      <c r="P327" s="350">
        <f t="shared" ref="P327:P390" si="40">K327-O327</f>
        <v>0</v>
      </c>
      <c r="Q327" s="351">
        <v>3.594535640828074E-4</v>
      </c>
      <c r="R327" s="352">
        <f t="shared" si="39"/>
        <v>1</v>
      </c>
      <c r="S327" s="225">
        <v>16</v>
      </c>
      <c r="T327" s="226">
        <f t="shared" si="35"/>
        <v>2</v>
      </c>
      <c r="Y327" s="199"/>
      <c r="Z327" s="352">
        <v>1</v>
      </c>
      <c r="AA327" s="428">
        <v>1</v>
      </c>
      <c r="AB327" s="428">
        <v>1</v>
      </c>
      <c r="AC327" s="430">
        <v>1</v>
      </c>
      <c r="AD327" s="428">
        <f t="shared" ref="AD327:AD390" si="41">AB327-AC327</f>
        <v>0</v>
      </c>
      <c r="AE327" s="427">
        <v>1</v>
      </c>
      <c r="AF327" s="427">
        <v>0</v>
      </c>
      <c r="AG327" s="427"/>
      <c r="AH327" s="427"/>
      <c r="AI327" s="427"/>
      <c r="AJ327" s="427"/>
      <c r="AK327" s="427"/>
      <c r="AL327" s="427"/>
      <c r="AM327" s="427"/>
      <c r="AN327" s="427"/>
    </row>
    <row r="328" spans="1:40" s="225" customFormat="1" ht="51" hidden="1" customHeight="1" outlineLevel="7" x14ac:dyDescent="0.2">
      <c r="A328" s="221"/>
      <c r="B328" s="227"/>
      <c r="C328" s="248"/>
      <c r="D328" s="248"/>
      <c r="E328" s="254"/>
      <c r="F328" s="265"/>
      <c r="G328" s="270"/>
      <c r="H328" s="270"/>
      <c r="I328" s="406" t="s">
        <v>83</v>
      </c>
      <c r="J328" s="346" t="s">
        <v>257</v>
      </c>
      <c r="K328" s="434">
        <f>Supervisor!K328</f>
        <v>100</v>
      </c>
      <c r="L328" s="347">
        <f>Supervisor!L328</f>
        <v>67</v>
      </c>
      <c r="M328" s="348">
        <v>0.67</v>
      </c>
      <c r="N328" s="353">
        <f>Supervisor!M328</f>
        <v>33</v>
      </c>
      <c r="O328" s="350">
        <f>Supervisor!N328</f>
        <v>100</v>
      </c>
      <c r="P328" s="350">
        <f t="shared" si="40"/>
        <v>0</v>
      </c>
      <c r="Q328" s="351">
        <v>5.391803461242111E-4</v>
      </c>
      <c r="R328" s="352">
        <f t="shared" si="39"/>
        <v>1</v>
      </c>
      <c r="S328" s="225">
        <v>63</v>
      </c>
      <c r="T328" s="226">
        <f t="shared" si="35"/>
        <v>-37</v>
      </c>
      <c r="Y328" s="199"/>
      <c r="Z328" s="352">
        <v>0.67</v>
      </c>
      <c r="AA328" s="428">
        <v>0.67</v>
      </c>
      <c r="AB328" s="428">
        <v>0.95</v>
      </c>
      <c r="AC328" s="430">
        <v>0.67</v>
      </c>
      <c r="AD328" s="428">
        <f t="shared" si="41"/>
        <v>0.27999999999999992</v>
      </c>
      <c r="AE328" s="427">
        <v>0.67</v>
      </c>
      <c r="AF328" s="427">
        <v>0</v>
      </c>
      <c r="AG328" s="427"/>
      <c r="AH328" s="427"/>
      <c r="AI328" s="427"/>
      <c r="AJ328" s="427"/>
      <c r="AK328" s="427"/>
      <c r="AL328" s="427"/>
      <c r="AM328" s="427"/>
      <c r="AN328" s="427"/>
    </row>
    <row r="329" spans="1:40" s="225" customFormat="1" ht="51" hidden="1" customHeight="1" outlineLevel="5" x14ac:dyDescent="0.2">
      <c r="A329" s="221"/>
      <c r="B329" s="227"/>
      <c r="C329" s="248"/>
      <c r="D329" s="248"/>
      <c r="E329" s="254"/>
      <c r="F329" s="265"/>
      <c r="G329" s="270"/>
      <c r="H329" s="270"/>
      <c r="I329" s="409" t="s">
        <v>85</v>
      </c>
      <c r="J329" s="365"/>
      <c r="K329" s="437">
        <f>Supervisor!K329</f>
        <v>0</v>
      </c>
      <c r="L329" s="366">
        <f>Supervisor!L329</f>
        <v>0</v>
      </c>
      <c r="M329" s="367">
        <v>0.94620623102501078</v>
      </c>
      <c r="N329" s="365">
        <f>Supervisor!M329</f>
        <v>0</v>
      </c>
      <c r="O329" s="368">
        <f>Supervisor!N329</f>
        <v>0</v>
      </c>
      <c r="P329" s="368">
        <f t="shared" si="40"/>
        <v>0</v>
      </c>
      <c r="Q329" s="369">
        <v>2.1260878269701287E-3</v>
      </c>
      <c r="R329" s="370">
        <f>SUMPRODUCT(R330:R336,Q330:Q336)/Q329</f>
        <v>1</v>
      </c>
      <c r="T329" s="226">
        <f t="shared" si="35"/>
        <v>0</v>
      </c>
      <c r="Y329" s="199"/>
      <c r="Z329" s="370">
        <v>0.95050000000000012</v>
      </c>
      <c r="AA329" s="428">
        <v>0.95050000000000012</v>
      </c>
      <c r="AB329" s="428">
        <v>0.99250000000000016</v>
      </c>
      <c r="AC329" s="430">
        <v>0.99250000000000016</v>
      </c>
      <c r="AD329" s="428">
        <f t="shared" si="41"/>
        <v>0</v>
      </c>
      <c r="AE329" s="427">
        <v>0.95050000000000012</v>
      </c>
      <c r="AF329" s="427">
        <v>0</v>
      </c>
      <c r="AG329" s="427"/>
      <c r="AH329" s="427"/>
      <c r="AI329" s="427"/>
      <c r="AJ329" s="427"/>
      <c r="AK329" s="427"/>
      <c r="AL329" s="427"/>
      <c r="AM329" s="427"/>
      <c r="AN329" s="427"/>
    </row>
    <row r="330" spans="1:40" s="225" customFormat="1" ht="51" hidden="1" customHeight="1" outlineLevel="7" x14ac:dyDescent="0.2">
      <c r="A330" s="221"/>
      <c r="B330" s="227"/>
      <c r="C330" s="248"/>
      <c r="D330" s="248"/>
      <c r="E330" s="254"/>
      <c r="F330" s="265"/>
      <c r="G330" s="270"/>
      <c r="H330" s="270"/>
      <c r="I330" s="406" t="s">
        <v>72</v>
      </c>
      <c r="J330" s="346" t="s">
        <v>256</v>
      </c>
      <c r="K330" s="434">
        <f>Supervisor!K330</f>
        <v>83004</v>
      </c>
      <c r="L330" s="347">
        <f>Supervisor!L330</f>
        <v>83004</v>
      </c>
      <c r="M330" s="348">
        <v>1</v>
      </c>
      <c r="N330" s="353">
        <f>Supervisor!M330</f>
        <v>0</v>
      </c>
      <c r="O330" s="350">
        <f>Supervisor!N330</f>
        <v>83004</v>
      </c>
      <c r="P330" s="350">
        <f t="shared" si="40"/>
        <v>0</v>
      </c>
      <c r="Q330" s="351">
        <v>2.1260878269701287E-4</v>
      </c>
      <c r="R330" s="352">
        <f t="shared" ref="R330:R336" si="42">O330/K330</f>
        <v>1</v>
      </c>
      <c r="S330" s="225">
        <v>80800</v>
      </c>
      <c r="T330" s="226">
        <f t="shared" si="35"/>
        <v>-2204</v>
      </c>
      <c r="Y330" s="199"/>
      <c r="Z330" s="352">
        <v>1</v>
      </c>
      <c r="AA330" s="428">
        <v>1</v>
      </c>
      <c r="AB330" s="428">
        <v>1</v>
      </c>
      <c r="AC330" s="430">
        <v>1</v>
      </c>
      <c r="AD330" s="428">
        <f t="shared" si="41"/>
        <v>0</v>
      </c>
      <c r="AE330" s="427">
        <v>1</v>
      </c>
      <c r="AF330" s="427">
        <v>0</v>
      </c>
      <c r="AG330" s="427"/>
      <c r="AH330" s="427"/>
      <c r="AI330" s="427"/>
      <c r="AJ330" s="427"/>
      <c r="AK330" s="427"/>
      <c r="AL330" s="427"/>
      <c r="AM330" s="427"/>
      <c r="AN330" s="427"/>
    </row>
    <row r="331" spans="1:40" s="225" customFormat="1" ht="51" hidden="1" customHeight="1" outlineLevel="7" x14ac:dyDescent="0.2">
      <c r="A331" s="221"/>
      <c r="B331" s="227"/>
      <c r="C331" s="248"/>
      <c r="D331" s="248"/>
      <c r="E331" s="254"/>
      <c r="F331" s="265"/>
      <c r="G331" s="270"/>
      <c r="H331" s="270"/>
      <c r="I331" s="406" t="s">
        <v>239</v>
      </c>
      <c r="J331" s="346" t="s">
        <v>263</v>
      </c>
      <c r="K331" s="434">
        <f>Supervisor!K331</f>
        <v>16</v>
      </c>
      <c r="L331" s="347">
        <f>Supervisor!L331</f>
        <v>16</v>
      </c>
      <c r="M331" s="348">
        <v>1</v>
      </c>
      <c r="N331" s="353">
        <f>Supervisor!M331</f>
        <v>0</v>
      </c>
      <c r="O331" s="350">
        <f>Supervisor!N331</f>
        <v>16</v>
      </c>
      <c r="P331" s="350">
        <f t="shared" si="40"/>
        <v>0</v>
      </c>
      <c r="Q331" s="351">
        <v>1.0630439134850641E-4</v>
      </c>
      <c r="R331" s="352">
        <f t="shared" si="42"/>
        <v>1</v>
      </c>
      <c r="S331" s="225">
        <v>16</v>
      </c>
      <c r="T331" s="226">
        <f t="shared" si="35"/>
        <v>0</v>
      </c>
      <c r="Y331" s="199"/>
      <c r="Z331" s="352">
        <v>1</v>
      </c>
      <c r="AA331" s="428">
        <v>1</v>
      </c>
      <c r="AB331" s="428">
        <v>1</v>
      </c>
      <c r="AC331" s="430">
        <v>1</v>
      </c>
      <c r="AD331" s="428">
        <f t="shared" si="41"/>
        <v>0</v>
      </c>
      <c r="AE331" s="427">
        <v>1</v>
      </c>
      <c r="AF331" s="427">
        <v>0</v>
      </c>
      <c r="AG331" s="427"/>
      <c r="AH331" s="427"/>
      <c r="AI331" s="427"/>
      <c r="AJ331" s="427"/>
      <c r="AK331" s="427"/>
      <c r="AL331" s="427"/>
      <c r="AM331" s="427"/>
      <c r="AN331" s="427"/>
    </row>
    <row r="332" spans="1:40" s="225" customFormat="1" ht="51" hidden="1" customHeight="1" outlineLevel="7" x14ac:dyDescent="0.2">
      <c r="A332" s="221"/>
      <c r="B332" s="227"/>
      <c r="C332" s="248"/>
      <c r="D332" s="248"/>
      <c r="E332" s="254"/>
      <c r="F332" s="265"/>
      <c r="G332" s="270"/>
      <c r="H332" s="270"/>
      <c r="I332" s="406" t="s">
        <v>75</v>
      </c>
      <c r="J332" s="346" t="s">
        <v>256</v>
      </c>
      <c r="K332" s="434">
        <f>Supervisor!K332</f>
        <v>83004</v>
      </c>
      <c r="L332" s="347">
        <f>Supervisor!L332</f>
        <v>83004</v>
      </c>
      <c r="M332" s="348">
        <v>0.99284371837501806</v>
      </c>
      <c r="N332" s="353">
        <f>Supervisor!M332</f>
        <v>0</v>
      </c>
      <c r="O332" s="350">
        <f>Supervisor!N332</f>
        <v>83004</v>
      </c>
      <c r="P332" s="350">
        <f t="shared" si="40"/>
        <v>0</v>
      </c>
      <c r="Q332" s="351">
        <v>8.5043513078805148E-4</v>
      </c>
      <c r="R332" s="352">
        <f t="shared" si="42"/>
        <v>1</v>
      </c>
      <c r="S332" s="225">
        <v>80800</v>
      </c>
      <c r="T332" s="226">
        <f t="shared" si="35"/>
        <v>-2204</v>
      </c>
      <c r="Y332" s="199"/>
      <c r="Z332" s="352">
        <v>1</v>
      </c>
      <c r="AA332" s="428">
        <v>1</v>
      </c>
      <c r="AB332" s="428">
        <v>1</v>
      </c>
      <c r="AC332" s="430">
        <v>1</v>
      </c>
      <c r="AD332" s="428">
        <f t="shared" si="41"/>
        <v>0</v>
      </c>
      <c r="AE332" s="427">
        <v>1</v>
      </c>
      <c r="AF332" s="427">
        <v>0</v>
      </c>
      <c r="AG332" s="427"/>
      <c r="AH332" s="427"/>
      <c r="AI332" s="427"/>
      <c r="AJ332" s="427"/>
      <c r="AK332" s="427"/>
      <c r="AL332" s="427"/>
      <c r="AM332" s="427"/>
      <c r="AN332" s="427"/>
    </row>
    <row r="333" spans="1:40" s="225" customFormat="1" ht="51" hidden="1" customHeight="1" outlineLevel="7" x14ac:dyDescent="0.2">
      <c r="A333" s="221"/>
      <c r="B333" s="227"/>
      <c r="C333" s="248"/>
      <c r="D333" s="248"/>
      <c r="E333" s="254"/>
      <c r="F333" s="265"/>
      <c r="G333" s="270"/>
      <c r="H333" s="270"/>
      <c r="I333" s="406" t="s">
        <v>80</v>
      </c>
      <c r="J333" s="346" t="s">
        <v>256</v>
      </c>
      <c r="K333" s="434">
        <f>Supervisor!K333</f>
        <v>83004</v>
      </c>
      <c r="L333" s="347">
        <f>Supervisor!L333</f>
        <v>83004</v>
      </c>
      <c r="M333" s="348">
        <v>0.99284371837501806</v>
      </c>
      <c r="N333" s="353">
        <f>Supervisor!M333</f>
        <v>0</v>
      </c>
      <c r="O333" s="350">
        <f>Supervisor!N333</f>
        <v>83004</v>
      </c>
      <c r="P333" s="350">
        <f t="shared" si="40"/>
        <v>0</v>
      </c>
      <c r="Q333" s="351">
        <v>2.5513053923641535E-4</v>
      </c>
      <c r="R333" s="352">
        <f t="shared" si="42"/>
        <v>1</v>
      </c>
      <c r="S333" s="225">
        <v>80800</v>
      </c>
      <c r="T333" s="226">
        <f t="shared" si="35"/>
        <v>-2204</v>
      </c>
      <c r="Y333" s="199"/>
      <c r="Z333" s="352">
        <v>1</v>
      </c>
      <c r="AA333" s="428">
        <v>1</v>
      </c>
      <c r="AB333" s="428">
        <v>1</v>
      </c>
      <c r="AC333" s="430">
        <v>1</v>
      </c>
      <c r="AD333" s="428">
        <f t="shared" si="41"/>
        <v>0</v>
      </c>
      <c r="AE333" s="427">
        <v>1</v>
      </c>
      <c r="AF333" s="427">
        <v>0</v>
      </c>
      <c r="AG333" s="427"/>
      <c r="AH333" s="427"/>
      <c r="AI333" s="427"/>
      <c r="AJ333" s="427"/>
      <c r="AK333" s="427"/>
      <c r="AL333" s="427"/>
      <c r="AM333" s="427"/>
      <c r="AN333" s="427"/>
    </row>
    <row r="334" spans="1:40" s="225" customFormat="1" ht="51" hidden="1" customHeight="1" outlineLevel="7" x14ac:dyDescent="0.2">
      <c r="A334" s="221"/>
      <c r="B334" s="227"/>
      <c r="C334" s="248"/>
      <c r="D334" s="248"/>
      <c r="E334" s="254"/>
      <c r="F334" s="265"/>
      <c r="G334" s="270"/>
      <c r="H334" s="270"/>
      <c r="I334" s="406" t="s">
        <v>81</v>
      </c>
      <c r="J334" s="346" t="s">
        <v>256</v>
      </c>
      <c r="K334" s="434">
        <f>Supervisor!K334</f>
        <v>83004</v>
      </c>
      <c r="L334" s="347">
        <f>Supervisor!L334</f>
        <v>83004</v>
      </c>
      <c r="M334" s="348">
        <v>0.99284371837501806</v>
      </c>
      <c r="N334" s="353">
        <f>Supervisor!M334</f>
        <v>0</v>
      </c>
      <c r="O334" s="350">
        <f>Supervisor!N334</f>
        <v>83004</v>
      </c>
      <c r="P334" s="350">
        <f t="shared" si="40"/>
        <v>0</v>
      </c>
      <c r="Q334" s="351">
        <v>1.7008702615761031E-4</v>
      </c>
      <c r="R334" s="352">
        <f t="shared" si="42"/>
        <v>1</v>
      </c>
      <c r="S334" s="225">
        <v>80800</v>
      </c>
      <c r="T334" s="226">
        <f t="shared" si="35"/>
        <v>-2204</v>
      </c>
      <c r="Y334" s="199"/>
      <c r="Z334" s="352">
        <v>1</v>
      </c>
      <c r="AA334" s="428">
        <v>1</v>
      </c>
      <c r="AB334" s="428">
        <v>1</v>
      </c>
      <c r="AC334" s="430">
        <v>1</v>
      </c>
      <c r="AD334" s="428">
        <f t="shared" si="41"/>
        <v>0</v>
      </c>
      <c r="AE334" s="427">
        <v>1</v>
      </c>
      <c r="AF334" s="427">
        <v>0</v>
      </c>
      <c r="AG334" s="427"/>
      <c r="AH334" s="427"/>
      <c r="AI334" s="427"/>
      <c r="AJ334" s="427"/>
      <c r="AK334" s="427"/>
      <c r="AL334" s="427"/>
      <c r="AM334" s="427"/>
      <c r="AN334" s="427"/>
    </row>
    <row r="335" spans="1:40" s="225" customFormat="1" ht="51" hidden="1" customHeight="1" outlineLevel="7" x14ac:dyDescent="0.2">
      <c r="A335" s="221"/>
      <c r="B335" s="227"/>
      <c r="C335" s="248"/>
      <c r="D335" s="248"/>
      <c r="E335" s="254"/>
      <c r="F335" s="265"/>
      <c r="G335" s="270"/>
      <c r="H335" s="270"/>
      <c r="I335" s="406" t="s">
        <v>82</v>
      </c>
      <c r="J335" s="346" t="s">
        <v>263</v>
      </c>
      <c r="K335" s="434">
        <f>Supervisor!K335</f>
        <v>16</v>
      </c>
      <c r="L335" s="347">
        <f>Supervisor!L335</f>
        <v>16</v>
      </c>
      <c r="M335" s="348">
        <v>1</v>
      </c>
      <c r="N335" s="353">
        <f>Supervisor!M335</f>
        <v>0</v>
      </c>
      <c r="O335" s="350">
        <f>Supervisor!N335</f>
        <v>16</v>
      </c>
      <c r="P335" s="350">
        <f t="shared" si="40"/>
        <v>0</v>
      </c>
      <c r="Q335" s="351">
        <v>2.1260878269701287E-4</v>
      </c>
      <c r="R335" s="352">
        <f t="shared" si="42"/>
        <v>1</v>
      </c>
      <c r="S335" s="225">
        <v>16</v>
      </c>
      <c r="T335" s="226">
        <f t="shared" si="35"/>
        <v>0</v>
      </c>
      <c r="Y335" s="199"/>
      <c r="Z335" s="352">
        <v>1</v>
      </c>
      <c r="AA335" s="428">
        <v>1</v>
      </c>
      <c r="AB335" s="428">
        <v>1</v>
      </c>
      <c r="AC335" s="430">
        <v>1</v>
      </c>
      <c r="AD335" s="428">
        <f t="shared" si="41"/>
        <v>0</v>
      </c>
      <c r="AE335" s="427">
        <v>1</v>
      </c>
      <c r="AF335" s="427">
        <v>0</v>
      </c>
      <c r="AG335" s="427"/>
      <c r="AH335" s="427"/>
      <c r="AI335" s="427"/>
      <c r="AJ335" s="427"/>
      <c r="AK335" s="427"/>
      <c r="AL335" s="427"/>
      <c r="AM335" s="427"/>
      <c r="AN335" s="427"/>
    </row>
    <row r="336" spans="1:40" s="225" customFormat="1" ht="51" hidden="1" customHeight="1" outlineLevel="7" x14ac:dyDescent="0.2">
      <c r="A336" s="221"/>
      <c r="B336" s="227"/>
      <c r="C336" s="248"/>
      <c r="D336" s="248"/>
      <c r="E336" s="254"/>
      <c r="F336" s="265"/>
      <c r="G336" s="270"/>
      <c r="H336" s="270"/>
      <c r="I336" s="406" t="s">
        <v>83</v>
      </c>
      <c r="J336" s="346" t="s">
        <v>257</v>
      </c>
      <c r="K336" s="434">
        <f>Supervisor!K336</f>
        <v>100</v>
      </c>
      <c r="L336" s="347">
        <f>Supervisor!L336</f>
        <v>67</v>
      </c>
      <c r="M336" s="348">
        <v>0.67</v>
      </c>
      <c r="N336" s="353">
        <f>Supervisor!M336</f>
        <v>33</v>
      </c>
      <c r="O336" s="350">
        <f>Supervisor!N336</f>
        <v>100</v>
      </c>
      <c r="P336" s="350">
        <f t="shared" si="40"/>
        <v>0</v>
      </c>
      <c r="Q336" s="351">
        <v>3.189131740455193E-4</v>
      </c>
      <c r="R336" s="352">
        <f t="shared" si="42"/>
        <v>1</v>
      </c>
      <c r="S336" s="225">
        <v>63</v>
      </c>
      <c r="T336" s="226">
        <f t="shared" si="35"/>
        <v>-37</v>
      </c>
      <c r="Y336" s="199"/>
      <c r="Z336" s="352">
        <v>0.67</v>
      </c>
      <c r="AA336" s="428">
        <v>0.67</v>
      </c>
      <c r="AB336" s="428">
        <v>0.95</v>
      </c>
      <c r="AC336" s="430">
        <v>0.67</v>
      </c>
      <c r="AD336" s="428">
        <f t="shared" si="41"/>
        <v>0.27999999999999992</v>
      </c>
      <c r="AE336" s="427">
        <v>0.67</v>
      </c>
      <c r="AF336" s="427">
        <v>0</v>
      </c>
      <c r="AG336" s="427"/>
      <c r="AH336" s="427"/>
      <c r="AI336" s="427"/>
      <c r="AJ336" s="427"/>
      <c r="AK336" s="427"/>
      <c r="AL336" s="427"/>
      <c r="AM336" s="427"/>
      <c r="AN336" s="427"/>
    </row>
    <row r="337" spans="1:40" s="225" customFormat="1" ht="51" hidden="1" customHeight="1" outlineLevel="5" x14ac:dyDescent="0.2">
      <c r="A337" s="221"/>
      <c r="B337" s="227"/>
      <c r="C337" s="248"/>
      <c r="D337" s="248"/>
      <c r="E337" s="254"/>
      <c r="F337" s="265"/>
      <c r="G337" s="270"/>
      <c r="H337" s="270"/>
      <c r="I337" s="409" t="s">
        <v>86</v>
      </c>
      <c r="J337" s="365"/>
      <c r="K337" s="437">
        <f>Supervisor!K337</f>
        <v>0</v>
      </c>
      <c r="L337" s="366">
        <f>Supervisor!L337</f>
        <v>0</v>
      </c>
      <c r="M337" s="367">
        <v>0.94944656196131028</v>
      </c>
      <c r="N337" s="365">
        <f>Supervisor!M337</f>
        <v>0</v>
      </c>
      <c r="O337" s="368">
        <f>Supervisor!N337</f>
        <v>0</v>
      </c>
      <c r="P337" s="368">
        <f t="shared" si="40"/>
        <v>0</v>
      </c>
      <c r="Q337" s="369">
        <v>1.6485600808828279E-3</v>
      </c>
      <c r="R337" s="370">
        <f>SUMPRODUCT(R338:R344,Q338:Q344)/Q337</f>
        <v>1</v>
      </c>
      <c r="T337" s="226">
        <f t="shared" si="35"/>
        <v>0</v>
      </c>
      <c r="Y337" s="199"/>
      <c r="Z337" s="370">
        <v>0.95050000000000001</v>
      </c>
      <c r="AA337" s="428">
        <v>0.95050000000000012</v>
      </c>
      <c r="AB337" s="428">
        <v>0.99250000000000005</v>
      </c>
      <c r="AC337" s="430">
        <v>0.99250000000000005</v>
      </c>
      <c r="AD337" s="428">
        <f t="shared" si="41"/>
        <v>0</v>
      </c>
      <c r="AE337" s="427">
        <v>0.95050000000000012</v>
      </c>
      <c r="AF337" s="427">
        <v>0</v>
      </c>
      <c r="AG337" s="427"/>
      <c r="AH337" s="427"/>
      <c r="AI337" s="427"/>
      <c r="AJ337" s="427"/>
      <c r="AK337" s="427"/>
      <c r="AL337" s="427"/>
      <c r="AM337" s="427"/>
      <c r="AN337" s="427"/>
    </row>
    <row r="338" spans="1:40" s="225" customFormat="1" ht="51" hidden="1" customHeight="1" outlineLevel="7" x14ac:dyDescent="0.2">
      <c r="A338" s="221"/>
      <c r="B338" s="227"/>
      <c r="C338" s="248"/>
      <c r="D338" s="248"/>
      <c r="E338" s="254"/>
      <c r="F338" s="265"/>
      <c r="G338" s="270"/>
      <c r="H338" s="270"/>
      <c r="I338" s="406" t="s">
        <v>72</v>
      </c>
      <c r="J338" s="346" t="s">
        <v>256</v>
      </c>
      <c r="K338" s="434">
        <f>Supervisor!K338</f>
        <v>62652</v>
      </c>
      <c r="L338" s="347">
        <f>Supervisor!L338</f>
        <v>62652</v>
      </c>
      <c r="M338" s="348">
        <v>1</v>
      </c>
      <c r="N338" s="353">
        <f>Supervisor!M338</f>
        <v>0</v>
      </c>
      <c r="O338" s="350">
        <f>Supervisor!N338</f>
        <v>62652</v>
      </c>
      <c r="P338" s="350">
        <f t="shared" si="40"/>
        <v>0</v>
      </c>
      <c r="Q338" s="351">
        <v>1.6485600808828282E-4</v>
      </c>
      <c r="R338" s="352">
        <f t="shared" ref="R338:R344" si="43">O338/K338</f>
        <v>1</v>
      </c>
      <c r="S338" s="225">
        <v>62652</v>
      </c>
      <c r="T338" s="226">
        <f t="shared" si="35"/>
        <v>0</v>
      </c>
      <c r="Y338" s="199"/>
      <c r="Z338" s="352">
        <v>1</v>
      </c>
      <c r="AA338" s="428">
        <v>1</v>
      </c>
      <c r="AB338" s="428">
        <v>1</v>
      </c>
      <c r="AC338" s="430">
        <v>1</v>
      </c>
      <c r="AD338" s="428">
        <f t="shared" si="41"/>
        <v>0</v>
      </c>
      <c r="AE338" s="427">
        <v>1</v>
      </c>
      <c r="AF338" s="427">
        <v>0</v>
      </c>
      <c r="AG338" s="427"/>
      <c r="AH338" s="427"/>
      <c r="AI338" s="427"/>
      <c r="AJ338" s="427"/>
      <c r="AK338" s="427"/>
      <c r="AL338" s="427"/>
      <c r="AM338" s="427"/>
      <c r="AN338" s="427"/>
    </row>
    <row r="339" spans="1:40" s="225" customFormat="1" ht="51" hidden="1" customHeight="1" outlineLevel="7" x14ac:dyDescent="0.2">
      <c r="A339" s="221"/>
      <c r="B339" s="227"/>
      <c r="C339" s="248"/>
      <c r="D339" s="248"/>
      <c r="E339" s="254"/>
      <c r="F339" s="265"/>
      <c r="G339" s="270"/>
      <c r="H339" s="270"/>
      <c r="I339" s="406" t="s">
        <v>239</v>
      </c>
      <c r="J339" s="346" t="s">
        <v>263</v>
      </c>
      <c r="K339" s="434">
        <f>Supervisor!K339</f>
        <v>14</v>
      </c>
      <c r="L339" s="347">
        <f>Supervisor!L339</f>
        <v>14</v>
      </c>
      <c r="M339" s="348">
        <v>1</v>
      </c>
      <c r="N339" s="353">
        <f>Supervisor!M339</f>
        <v>0</v>
      </c>
      <c r="O339" s="350">
        <f>Supervisor!N339</f>
        <v>14</v>
      </c>
      <c r="P339" s="350">
        <f t="shared" si="40"/>
        <v>0</v>
      </c>
      <c r="Q339" s="351">
        <v>8.2428004044141396E-5</v>
      </c>
      <c r="R339" s="352">
        <f t="shared" si="43"/>
        <v>1</v>
      </c>
      <c r="S339" s="225">
        <v>14</v>
      </c>
      <c r="T339" s="226">
        <f t="shared" si="35"/>
        <v>0</v>
      </c>
      <c r="Y339" s="199"/>
      <c r="Z339" s="352">
        <v>1</v>
      </c>
      <c r="AA339" s="428">
        <v>1</v>
      </c>
      <c r="AB339" s="428">
        <v>1</v>
      </c>
      <c r="AC339" s="430">
        <v>1</v>
      </c>
      <c r="AD339" s="428">
        <f t="shared" si="41"/>
        <v>0</v>
      </c>
      <c r="AE339" s="427">
        <v>1</v>
      </c>
      <c r="AF339" s="427">
        <v>0</v>
      </c>
      <c r="AG339" s="427"/>
      <c r="AH339" s="427"/>
      <c r="AI339" s="427"/>
      <c r="AJ339" s="427"/>
      <c r="AK339" s="427"/>
      <c r="AL339" s="427"/>
      <c r="AM339" s="427"/>
      <c r="AN339" s="427"/>
    </row>
    <row r="340" spans="1:40" s="225" customFormat="1" ht="51" hidden="1" customHeight="1" outlineLevel="7" x14ac:dyDescent="0.2">
      <c r="A340" s="221"/>
      <c r="B340" s="227"/>
      <c r="C340" s="248"/>
      <c r="D340" s="248"/>
      <c r="E340" s="254"/>
      <c r="F340" s="265"/>
      <c r="G340" s="270"/>
      <c r="H340" s="270"/>
      <c r="I340" s="406" t="s">
        <v>75</v>
      </c>
      <c r="J340" s="346" t="s">
        <v>256</v>
      </c>
      <c r="K340" s="434">
        <f>Supervisor!K340</f>
        <v>62652</v>
      </c>
      <c r="L340" s="347">
        <f>Supervisor!L340</f>
        <v>62652</v>
      </c>
      <c r="M340" s="348">
        <v>0.99824426993551685</v>
      </c>
      <c r="N340" s="353">
        <f>Supervisor!M340</f>
        <v>0</v>
      </c>
      <c r="O340" s="350">
        <f>Supervisor!N340</f>
        <v>62652</v>
      </c>
      <c r="P340" s="350">
        <f t="shared" si="40"/>
        <v>0</v>
      </c>
      <c r="Q340" s="351">
        <v>6.5942403235313128E-4</v>
      </c>
      <c r="R340" s="352">
        <f t="shared" si="43"/>
        <v>1</v>
      </c>
      <c r="S340" s="225">
        <v>62652</v>
      </c>
      <c r="T340" s="226">
        <f t="shared" si="35"/>
        <v>0</v>
      </c>
      <c r="Y340" s="199"/>
      <c r="Z340" s="352">
        <v>1</v>
      </c>
      <c r="AA340" s="428">
        <v>1</v>
      </c>
      <c r="AB340" s="428">
        <v>1</v>
      </c>
      <c r="AC340" s="430">
        <v>1</v>
      </c>
      <c r="AD340" s="428">
        <f t="shared" si="41"/>
        <v>0</v>
      </c>
      <c r="AE340" s="427">
        <v>1</v>
      </c>
      <c r="AF340" s="427">
        <v>0</v>
      </c>
      <c r="AG340" s="427"/>
      <c r="AH340" s="427"/>
      <c r="AI340" s="427"/>
      <c r="AJ340" s="427"/>
      <c r="AK340" s="427"/>
      <c r="AL340" s="427"/>
      <c r="AM340" s="427"/>
      <c r="AN340" s="427"/>
    </row>
    <row r="341" spans="1:40" s="225" customFormat="1" ht="51" hidden="1" customHeight="1" outlineLevel="7" x14ac:dyDescent="0.2">
      <c r="A341" s="221"/>
      <c r="B341" s="227"/>
      <c r="C341" s="248"/>
      <c r="D341" s="248"/>
      <c r="E341" s="254"/>
      <c r="F341" s="265"/>
      <c r="G341" s="270"/>
      <c r="H341" s="270"/>
      <c r="I341" s="406" t="s">
        <v>80</v>
      </c>
      <c r="J341" s="346" t="s">
        <v>256</v>
      </c>
      <c r="K341" s="434">
        <f>Supervisor!K341</f>
        <v>62652</v>
      </c>
      <c r="L341" s="347">
        <f>Supervisor!L341</f>
        <v>62652</v>
      </c>
      <c r="M341" s="348">
        <v>0.99824426993551685</v>
      </c>
      <c r="N341" s="353">
        <f>Supervisor!M341</f>
        <v>0</v>
      </c>
      <c r="O341" s="350">
        <f>Supervisor!N341</f>
        <v>62652</v>
      </c>
      <c r="P341" s="350">
        <f t="shared" si="40"/>
        <v>0</v>
      </c>
      <c r="Q341" s="351">
        <v>1.9782720970593933E-4</v>
      </c>
      <c r="R341" s="352">
        <f t="shared" si="43"/>
        <v>1</v>
      </c>
      <c r="S341" s="225">
        <v>62652</v>
      </c>
      <c r="T341" s="226">
        <f t="shared" si="35"/>
        <v>0</v>
      </c>
      <c r="Y341" s="199"/>
      <c r="Z341" s="352">
        <v>1</v>
      </c>
      <c r="AA341" s="428">
        <v>1</v>
      </c>
      <c r="AB341" s="428">
        <v>1</v>
      </c>
      <c r="AC341" s="430">
        <v>1</v>
      </c>
      <c r="AD341" s="428">
        <f t="shared" si="41"/>
        <v>0</v>
      </c>
      <c r="AE341" s="427">
        <v>1</v>
      </c>
      <c r="AF341" s="427">
        <v>0</v>
      </c>
      <c r="AG341" s="427"/>
      <c r="AH341" s="427"/>
      <c r="AI341" s="427"/>
      <c r="AJ341" s="427"/>
      <c r="AK341" s="427"/>
      <c r="AL341" s="427"/>
      <c r="AM341" s="427"/>
      <c r="AN341" s="427"/>
    </row>
    <row r="342" spans="1:40" s="225" customFormat="1" ht="51" hidden="1" customHeight="1" outlineLevel="7" x14ac:dyDescent="0.2">
      <c r="A342" s="221"/>
      <c r="B342" s="227"/>
      <c r="C342" s="248"/>
      <c r="D342" s="248"/>
      <c r="E342" s="254"/>
      <c r="F342" s="265"/>
      <c r="G342" s="270"/>
      <c r="H342" s="270"/>
      <c r="I342" s="406" t="s">
        <v>81</v>
      </c>
      <c r="J342" s="346" t="s">
        <v>256</v>
      </c>
      <c r="K342" s="434">
        <f>Supervisor!K342</f>
        <v>62652</v>
      </c>
      <c r="L342" s="347">
        <f>Supervisor!L342</f>
        <v>62652</v>
      </c>
      <c r="M342" s="348">
        <v>0.99824426993551685</v>
      </c>
      <c r="N342" s="353">
        <f>Supervisor!M342</f>
        <v>0</v>
      </c>
      <c r="O342" s="350">
        <f>Supervisor!N342</f>
        <v>62652</v>
      </c>
      <c r="P342" s="350">
        <f t="shared" si="40"/>
        <v>0</v>
      </c>
      <c r="Q342" s="351">
        <v>1.3188480647062623E-4</v>
      </c>
      <c r="R342" s="352">
        <f t="shared" si="43"/>
        <v>1</v>
      </c>
      <c r="S342" s="225">
        <v>62652</v>
      </c>
      <c r="T342" s="226">
        <f t="shared" si="35"/>
        <v>0</v>
      </c>
      <c r="Y342" s="199"/>
      <c r="Z342" s="352">
        <v>1</v>
      </c>
      <c r="AA342" s="428">
        <v>1</v>
      </c>
      <c r="AB342" s="428">
        <v>1</v>
      </c>
      <c r="AC342" s="430">
        <v>1</v>
      </c>
      <c r="AD342" s="428">
        <f t="shared" si="41"/>
        <v>0</v>
      </c>
      <c r="AE342" s="427">
        <v>1</v>
      </c>
      <c r="AF342" s="427">
        <v>0</v>
      </c>
      <c r="AG342" s="427"/>
      <c r="AH342" s="427"/>
      <c r="AI342" s="427"/>
      <c r="AJ342" s="427"/>
      <c r="AK342" s="427"/>
      <c r="AL342" s="427"/>
      <c r="AM342" s="427"/>
      <c r="AN342" s="427"/>
    </row>
    <row r="343" spans="1:40" s="225" customFormat="1" ht="51" hidden="1" customHeight="1" outlineLevel="7" x14ac:dyDescent="0.2">
      <c r="A343" s="221"/>
      <c r="B343" s="227"/>
      <c r="C343" s="248"/>
      <c r="D343" s="248"/>
      <c r="E343" s="254"/>
      <c r="F343" s="265"/>
      <c r="G343" s="270"/>
      <c r="H343" s="270"/>
      <c r="I343" s="406" t="s">
        <v>82</v>
      </c>
      <c r="J343" s="346" t="s">
        <v>263</v>
      </c>
      <c r="K343" s="434">
        <f>Supervisor!K343</f>
        <v>14</v>
      </c>
      <c r="L343" s="347">
        <f>Supervisor!L343</f>
        <v>14</v>
      </c>
      <c r="M343" s="348">
        <v>1</v>
      </c>
      <c r="N343" s="353">
        <f>Supervisor!M343</f>
        <v>0</v>
      </c>
      <c r="O343" s="350">
        <f>Supervisor!N343</f>
        <v>14</v>
      </c>
      <c r="P343" s="350">
        <f t="shared" si="40"/>
        <v>0</v>
      </c>
      <c r="Q343" s="351">
        <v>1.6485600808828282E-4</v>
      </c>
      <c r="R343" s="352">
        <f t="shared" si="43"/>
        <v>1</v>
      </c>
      <c r="S343" s="225">
        <v>14</v>
      </c>
      <c r="T343" s="226">
        <f t="shared" si="35"/>
        <v>0</v>
      </c>
      <c r="Y343" s="199"/>
      <c r="Z343" s="352">
        <v>1</v>
      </c>
      <c r="AA343" s="428">
        <v>1</v>
      </c>
      <c r="AB343" s="428">
        <v>1</v>
      </c>
      <c r="AC343" s="430">
        <v>1</v>
      </c>
      <c r="AD343" s="428">
        <f t="shared" si="41"/>
        <v>0</v>
      </c>
      <c r="AE343" s="427">
        <v>1</v>
      </c>
      <c r="AF343" s="427">
        <v>0</v>
      </c>
      <c r="AG343" s="427"/>
      <c r="AH343" s="427"/>
      <c r="AI343" s="427"/>
      <c r="AJ343" s="427"/>
      <c r="AK343" s="427"/>
      <c r="AL343" s="427"/>
      <c r="AM343" s="427"/>
      <c r="AN343" s="427"/>
    </row>
    <row r="344" spans="1:40" s="225" customFormat="1" ht="51" hidden="1" customHeight="1" outlineLevel="7" x14ac:dyDescent="0.2">
      <c r="A344" s="221"/>
      <c r="B344" s="227"/>
      <c r="C344" s="248"/>
      <c r="D344" s="248"/>
      <c r="E344" s="254"/>
      <c r="F344" s="265"/>
      <c r="G344" s="270"/>
      <c r="H344" s="270"/>
      <c r="I344" s="406" t="s">
        <v>83</v>
      </c>
      <c r="J344" s="346" t="s">
        <v>257</v>
      </c>
      <c r="K344" s="434">
        <f>Supervisor!K344</f>
        <v>100</v>
      </c>
      <c r="L344" s="347">
        <f>Supervisor!L344</f>
        <v>67</v>
      </c>
      <c r="M344" s="348">
        <v>0.67</v>
      </c>
      <c r="N344" s="353">
        <f>Supervisor!M344</f>
        <v>33</v>
      </c>
      <c r="O344" s="350">
        <f>Supervisor!N344</f>
        <v>100</v>
      </c>
      <c r="P344" s="350">
        <f t="shared" si="40"/>
        <v>0</v>
      </c>
      <c r="Q344" s="351">
        <v>2.472840121324242E-4</v>
      </c>
      <c r="R344" s="352">
        <f t="shared" si="43"/>
        <v>1</v>
      </c>
      <c r="S344" s="225">
        <v>62</v>
      </c>
      <c r="T344" s="226">
        <f t="shared" si="35"/>
        <v>-38</v>
      </c>
      <c r="Y344" s="199"/>
      <c r="Z344" s="352">
        <v>0.67</v>
      </c>
      <c r="AA344" s="428">
        <v>0.67</v>
      </c>
      <c r="AB344" s="428">
        <v>0.95</v>
      </c>
      <c r="AC344" s="430">
        <v>0.67</v>
      </c>
      <c r="AD344" s="428">
        <f t="shared" si="41"/>
        <v>0.27999999999999992</v>
      </c>
      <c r="AE344" s="427">
        <v>0.67</v>
      </c>
      <c r="AF344" s="427">
        <v>0</v>
      </c>
      <c r="AG344" s="427"/>
      <c r="AH344" s="427"/>
      <c r="AI344" s="427"/>
      <c r="AJ344" s="427"/>
      <c r="AK344" s="427"/>
      <c r="AL344" s="427"/>
      <c r="AM344" s="427"/>
      <c r="AN344" s="427"/>
    </row>
    <row r="345" spans="1:40" s="225" customFormat="1" ht="51" hidden="1" customHeight="1" outlineLevel="5" x14ac:dyDescent="0.2">
      <c r="A345" s="221"/>
      <c r="B345" s="227"/>
      <c r="C345" s="248"/>
      <c r="D345" s="248"/>
      <c r="E345" s="254"/>
      <c r="F345" s="265"/>
      <c r="G345" s="270"/>
      <c r="H345" s="270"/>
      <c r="I345" s="409" t="s">
        <v>87</v>
      </c>
      <c r="J345" s="365"/>
      <c r="K345" s="437">
        <f>Supervisor!K345</f>
        <v>0</v>
      </c>
      <c r="L345" s="366">
        <f>Supervisor!L345</f>
        <v>0</v>
      </c>
      <c r="M345" s="367">
        <v>0.9504999999999999</v>
      </c>
      <c r="N345" s="365">
        <f>Supervisor!M345</f>
        <v>0</v>
      </c>
      <c r="O345" s="368">
        <f>Supervisor!N345</f>
        <v>0</v>
      </c>
      <c r="P345" s="368">
        <f t="shared" si="40"/>
        <v>0</v>
      </c>
      <c r="Q345" s="369">
        <v>4.7291245147281355E-3</v>
      </c>
      <c r="R345" s="370">
        <f>SUMPRODUCT(R346:R352,Q346:Q352)/Q345</f>
        <v>1</v>
      </c>
      <c r="T345" s="226">
        <f t="shared" si="35"/>
        <v>0</v>
      </c>
      <c r="Y345" s="199"/>
      <c r="Z345" s="370">
        <v>0.9504999999999999</v>
      </c>
      <c r="AA345" s="428">
        <v>0.9504999999999999</v>
      </c>
      <c r="AB345" s="428">
        <v>0.99250000000000005</v>
      </c>
      <c r="AC345" s="430">
        <v>0.99250000000000005</v>
      </c>
      <c r="AD345" s="428">
        <f t="shared" si="41"/>
        <v>0</v>
      </c>
      <c r="AE345" s="427">
        <v>0.9504999999999999</v>
      </c>
      <c r="AF345" s="427">
        <v>0</v>
      </c>
      <c r="AG345" s="427"/>
      <c r="AH345" s="427"/>
      <c r="AI345" s="427"/>
      <c r="AJ345" s="427"/>
      <c r="AK345" s="427"/>
      <c r="AL345" s="427"/>
      <c r="AM345" s="427"/>
      <c r="AN345" s="427"/>
    </row>
    <row r="346" spans="1:40" s="225" customFormat="1" ht="51" hidden="1" customHeight="1" outlineLevel="7" x14ac:dyDescent="0.2">
      <c r="A346" s="221"/>
      <c r="B346" s="227"/>
      <c r="C346" s="248"/>
      <c r="D346" s="248"/>
      <c r="E346" s="254"/>
      <c r="F346" s="265"/>
      <c r="G346" s="270"/>
      <c r="H346" s="270"/>
      <c r="I346" s="406" t="s">
        <v>72</v>
      </c>
      <c r="J346" s="346" t="s">
        <v>256</v>
      </c>
      <c r="K346" s="434">
        <f>Supervisor!K346</f>
        <v>179726</v>
      </c>
      <c r="L346" s="347">
        <f>Supervisor!L346</f>
        <v>179726</v>
      </c>
      <c r="M346" s="348">
        <v>1</v>
      </c>
      <c r="N346" s="353">
        <f>Supervisor!M346</f>
        <v>0</v>
      </c>
      <c r="O346" s="350">
        <f>Supervisor!N346</f>
        <v>179726</v>
      </c>
      <c r="P346" s="350">
        <f t="shared" si="40"/>
        <v>0</v>
      </c>
      <c r="Q346" s="351">
        <v>4.7291245147281354E-4</v>
      </c>
      <c r="R346" s="352">
        <f t="shared" ref="R346:R352" si="44">O346/K346</f>
        <v>1</v>
      </c>
      <c r="S346" s="225">
        <v>179726</v>
      </c>
      <c r="T346" s="226">
        <f t="shared" si="35"/>
        <v>0</v>
      </c>
      <c r="Y346" s="199"/>
      <c r="Z346" s="352">
        <v>1</v>
      </c>
      <c r="AA346" s="428">
        <v>1</v>
      </c>
      <c r="AB346" s="428">
        <v>1</v>
      </c>
      <c r="AC346" s="430">
        <v>1</v>
      </c>
      <c r="AD346" s="428">
        <f t="shared" si="41"/>
        <v>0</v>
      </c>
      <c r="AE346" s="427">
        <v>1</v>
      </c>
      <c r="AF346" s="427">
        <v>0</v>
      </c>
      <c r="AG346" s="427"/>
      <c r="AH346" s="427"/>
      <c r="AI346" s="427"/>
      <c r="AJ346" s="427"/>
      <c r="AK346" s="427"/>
      <c r="AL346" s="427"/>
      <c r="AM346" s="427"/>
      <c r="AN346" s="427"/>
    </row>
    <row r="347" spans="1:40" s="225" customFormat="1" ht="51" hidden="1" customHeight="1" outlineLevel="7" x14ac:dyDescent="0.2">
      <c r="A347" s="221"/>
      <c r="B347" s="227"/>
      <c r="C347" s="248"/>
      <c r="D347" s="248"/>
      <c r="E347" s="254"/>
      <c r="F347" s="265"/>
      <c r="G347" s="270"/>
      <c r="H347" s="270"/>
      <c r="I347" s="406" t="s">
        <v>239</v>
      </c>
      <c r="J347" s="346" t="s">
        <v>263</v>
      </c>
      <c r="K347" s="434">
        <f>Supervisor!K347</f>
        <v>32</v>
      </c>
      <c r="L347" s="347">
        <f>Supervisor!L347</f>
        <v>32</v>
      </c>
      <c r="M347" s="348">
        <v>1</v>
      </c>
      <c r="N347" s="353">
        <f>Supervisor!M347</f>
        <v>0</v>
      </c>
      <c r="O347" s="350">
        <f>Supervisor!N347</f>
        <v>32</v>
      </c>
      <c r="P347" s="350">
        <f t="shared" si="40"/>
        <v>0</v>
      </c>
      <c r="Q347" s="351">
        <v>2.3645622573640671E-4</v>
      </c>
      <c r="R347" s="352">
        <f t="shared" si="44"/>
        <v>1</v>
      </c>
      <c r="S347" s="225">
        <v>32</v>
      </c>
      <c r="T347" s="226">
        <f t="shared" si="35"/>
        <v>0</v>
      </c>
      <c r="Y347" s="199"/>
      <c r="Z347" s="352">
        <v>1</v>
      </c>
      <c r="AA347" s="428">
        <v>1</v>
      </c>
      <c r="AB347" s="428">
        <v>1</v>
      </c>
      <c r="AC347" s="430">
        <v>1</v>
      </c>
      <c r="AD347" s="428">
        <f t="shared" si="41"/>
        <v>0</v>
      </c>
      <c r="AE347" s="427">
        <v>1</v>
      </c>
      <c r="AF347" s="427">
        <v>0</v>
      </c>
      <c r="AG347" s="427"/>
      <c r="AH347" s="427"/>
      <c r="AI347" s="427"/>
      <c r="AJ347" s="427"/>
      <c r="AK347" s="427"/>
      <c r="AL347" s="427"/>
      <c r="AM347" s="427"/>
      <c r="AN347" s="427"/>
    </row>
    <row r="348" spans="1:40" s="225" customFormat="1" ht="51" hidden="1" customHeight="1" outlineLevel="7" x14ac:dyDescent="0.2">
      <c r="A348" s="221"/>
      <c r="B348" s="227"/>
      <c r="C348" s="248"/>
      <c r="D348" s="248"/>
      <c r="E348" s="254"/>
      <c r="F348" s="265"/>
      <c r="G348" s="270"/>
      <c r="H348" s="270"/>
      <c r="I348" s="406" t="s">
        <v>75</v>
      </c>
      <c r="J348" s="346" t="s">
        <v>256</v>
      </c>
      <c r="K348" s="434">
        <f>Supervisor!K348</f>
        <v>179726</v>
      </c>
      <c r="L348" s="347">
        <f>Supervisor!L348</f>
        <v>179726</v>
      </c>
      <c r="M348" s="348">
        <v>1</v>
      </c>
      <c r="N348" s="353">
        <f>Supervisor!M348</f>
        <v>0</v>
      </c>
      <c r="O348" s="350">
        <f>Supervisor!N348</f>
        <v>179726</v>
      </c>
      <c r="P348" s="350">
        <f t="shared" si="40"/>
        <v>0</v>
      </c>
      <c r="Q348" s="351">
        <v>1.8916498058912541E-3</v>
      </c>
      <c r="R348" s="352">
        <f t="shared" si="44"/>
        <v>1</v>
      </c>
      <c r="S348" s="225">
        <v>179726</v>
      </c>
      <c r="T348" s="226">
        <f t="shared" si="35"/>
        <v>0</v>
      </c>
      <c r="Y348" s="199"/>
      <c r="Z348" s="352">
        <v>1</v>
      </c>
      <c r="AA348" s="428">
        <v>1</v>
      </c>
      <c r="AB348" s="428">
        <v>1</v>
      </c>
      <c r="AC348" s="430">
        <v>1</v>
      </c>
      <c r="AD348" s="428">
        <f t="shared" si="41"/>
        <v>0</v>
      </c>
      <c r="AE348" s="427">
        <v>1</v>
      </c>
      <c r="AF348" s="427">
        <v>0</v>
      </c>
      <c r="AG348" s="427"/>
      <c r="AH348" s="427"/>
      <c r="AI348" s="427"/>
      <c r="AJ348" s="427"/>
      <c r="AK348" s="427"/>
      <c r="AL348" s="427"/>
      <c r="AM348" s="427"/>
      <c r="AN348" s="427"/>
    </row>
    <row r="349" spans="1:40" s="225" customFormat="1" ht="51" hidden="1" customHeight="1" outlineLevel="7" x14ac:dyDescent="0.2">
      <c r="A349" s="221"/>
      <c r="B349" s="227"/>
      <c r="C349" s="248"/>
      <c r="D349" s="248"/>
      <c r="E349" s="254"/>
      <c r="F349" s="265"/>
      <c r="G349" s="270"/>
      <c r="H349" s="270"/>
      <c r="I349" s="406" t="s">
        <v>80</v>
      </c>
      <c r="J349" s="346" t="s">
        <v>256</v>
      </c>
      <c r="K349" s="434">
        <f>Supervisor!K349</f>
        <v>179726</v>
      </c>
      <c r="L349" s="347">
        <f>Supervisor!L349</f>
        <v>179726</v>
      </c>
      <c r="M349" s="348">
        <v>1</v>
      </c>
      <c r="N349" s="353">
        <f>Supervisor!M349</f>
        <v>0</v>
      </c>
      <c r="O349" s="350">
        <f>Supervisor!N349</f>
        <v>179726</v>
      </c>
      <c r="P349" s="350">
        <f t="shared" si="40"/>
        <v>0</v>
      </c>
      <c r="Q349" s="351">
        <v>5.6749494176737609E-4</v>
      </c>
      <c r="R349" s="352">
        <f t="shared" si="44"/>
        <v>1</v>
      </c>
      <c r="S349" s="225">
        <v>179726</v>
      </c>
      <c r="T349" s="226">
        <f t="shared" si="35"/>
        <v>0</v>
      </c>
      <c r="Y349" s="199"/>
      <c r="Z349" s="352">
        <v>1</v>
      </c>
      <c r="AA349" s="428">
        <v>1</v>
      </c>
      <c r="AB349" s="428">
        <v>1</v>
      </c>
      <c r="AC349" s="430">
        <v>1</v>
      </c>
      <c r="AD349" s="428">
        <f t="shared" si="41"/>
        <v>0</v>
      </c>
      <c r="AE349" s="427">
        <v>1</v>
      </c>
      <c r="AF349" s="427">
        <v>0</v>
      </c>
      <c r="AG349" s="427"/>
      <c r="AH349" s="427"/>
      <c r="AI349" s="427"/>
      <c r="AJ349" s="427"/>
      <c r="AK349" s="427"/>
      <c r="AL349" s="427"/>
      <c r="AM349" s="427"/>
      <c r="AN349" s="427"/>
    </row>
    <row r="350" spans="1:40" s="225" customFormat="1" ht="51" hidden="1" customHeight="1" outlineLevel="7" x14ac:dyDescent="0.2">
      <c r="A350" s="221"/>
      <c r="B350" s="227"/>
      <c r="C350" s="248"/>
      <c r="D350" s="248"/>
      <c r="E350" s="254"/>
      <c r="F350" s="265"/>
      <c r="G350" s="270"/>
      <c r="H350" s="270"/>
      <c r="I350" s="406" t="s">
        <v>81</v>
      </c>
      <c r="J350" s="346" t="s">
        <v>256</v>
      </c>
      <c r="K350" s="434">
        <f>Supervisor!K350</f>
        <v>179726</v>
      </c>
      <c r="L350" s="347">
        <f>Supervisor!L350</f>
        <v>179726</v>
      </c>
      <c r="M350" s="348">
        <v>1</v>
      </c>
      <c r="N350" s="353">
        <f>Supervisor!M350</f>
        <v>0</v>
      </c>
      <c r="O350" s="350">
        <f>Supervisor!N350</f>
        <v>179726</v>
      </c>
      <c r="P350" s="350">
        <f t="shared" si="40"/>
        <v>0</v>
      </c>
      <c r="Q350" s="351">
        <v>3.7832996117825071E-4</v>
      </c>
      <c r="R350" s="352">
        <f t="shared" si="44"/>
        <v>1</v>
      </c>
      <c r="S350" s="225">
        <v>179726</v>
      </c>
      <c r="T350" s="226">
        <f t="shared" si="35"/>
        <v>0</v>
      </c>
      <c r="Y350" s="199"/>
      <c r="Z350" s="352">
        <v>1</v>
      </c>
      <c r="AA350" s="428">
        <v>1</v>
      </c>
      <c r="AB350" s="428">
        <v>1</v>
      </c>
      <c r="AC350" s="430">
        <v>1</v>
      </c>
      <c r="AD350" s="428">
        <f t="shared" si="41"/>
        <v>0</v>
      </c>
      <c r="AE350" s="427">
        <v>1</v>
      </c>
      <c r="AF350" s="427">
        <v>0</v>
      </c>
      <c r="AG350" s="427"/>
      <c r="AH350" s="427"/>
      <c r="AI350" s="427"/>
      <c r="AJ350" s="427"/>
      <c r="AK350" s="427"/>
      <c r="AL350" s="427"/>
      <c r="AM350" s="427"/>
      <c r="AN350" s="427"/>
    </row>
    <row r="351" spans="1:40" s="225" customFormat="1" ht="51" hidden="1" customHeight="1" outlineLevel="7" x14ac:dyDescent="0.2">
      <c r="A351" s="221"/>
      <c r="B351" s="227"/>
      <c r="C351" s="248"/>
      <c r="D351" s="248"/>
      <c r="E351" s="254"/>
      <c r="F351" s="265"/>
      <c r="G351" s="270"/>
      <c r="H351" s="270"/>
      <c r="I351" s="406" t="s">
        <v>82</v>
      </c>
      <c r="J351" s="346" t="s">
        <v>263</v>
      </c>
      <c r="K351" s="434">
        <f>Supervisor!K351</f>
        <v>32</v>
      </c>
      <c r="L351" s="347">
        <f>Supervisor!L351</f>
        <v>32</v>
      </c>
      <c r="M351" s="348">
        <v>1</v>
      </c>
      <c r="N351" s="353">
        <f>Supervisor!M351</f>
        <v>0</v>
      </c>
      <c r="O351" s="350">
        <f>Supervisor!N351</f>
        <v>32</v>
      </c>
      <c r="P351" s="350">
        <f t="shared" si="40"/>
        <v>0</v>
      </c>
      <c r="Q351" s="351">
        <v>4.7291245147281354E-4</v>
      </c>
      <c r="R351" s="352">
        <f t="shared" si="44"/>
        <v>1</v>
      </c>
      <c r="S351" s="225">
        <v>32</v>
      </c>
      <c r="T351" s="226">
        <f t="shared" si="35"/>
        <v>0</v>
      </c>
      <c r="Y351" s="199"/>
      <c r="Z351" s="352">
        <v>1</v>
      </c>
      <c r="AA351" s="428">
        <v>1</v>
      </c>
      <c r="AB351" s="428">
        <v>1</v>
      </c>
      <c r="AC351" s="430">
        <v>1</v>
      </c>
      <c r="AD351" s="428">
        <f t="shared" si="41"/>
        <v>0</v>
      </c>
      <c r="AE351" s="427">
        <v>1</v>
      </c>
      <c r="AF351" s="427">
        <v>0</v>
      </c>
      <c r="AG351" s="427"/>
      <c r="AH351" s="427"/>
      <c r="AI351" s="427"/>
      <c r="AJ351" s="427"/>
      <c r="AK351" s="427"/>
      <c r="AL351" s="427"/>
      <c r="AM351" s="427"/>
      <c r="AN351" s="427"/>
    </row>
    <row r="352" spans="1:40" s="225" customFormat="1" ht="51" hidden="1" customHeight="1" outlineLevel="7" x14ac:dyDescent="0.2">
      <c r="A352" s="221"/>
      <c r="B352" s="227"/>
      <c r="C352" s="248"/>
      <c r="D352" s="248"/>
      <c r="E352" s="254"/>
      <c r="F352" s="265"/>
      <c r="G352" s="270"/>
      <c r="H352" s="270"/>
      <c r="I352" s="406" t="s">
        <v>83</v>
      </c>
      <c r="J352" s="346" t="s">
        <v>257</v>
      </c>
      <c r="K352" s="434">
        <f>Supervisor!K352</f>
        <v>100</v>
      </c>
      <c r="L352" s="347">
        <f>Supervisor!L352</f>
        <v>67</v>
      </c>
      <c r="M352" s="348">
        <v>0.67</v>
      </c>
      <c r="N352" s="353">
        <f>Supervisor!M352</f>
        <v>33</v>
      </c>
      <c r="O352" s="350">
        <f>Supervisor!N352</f>
        <v>100</v>
      </c>
      <c r="P352" s="350">
        <f t="shared" si="40"/>
        <v>0</v>
      </c>
      <c r="Q352" s="351">
        <v>7.0936867720922028E-4</v>
      </c>
      <c r="R352" s="352">
        <f t="shared" si="44"/>
        <v>1</v>
      </c>
      <c r="S352" s="225">
        <v>64</v>
      </c>
      <c r="T352" s="226">
        <f t="shared" si="35"/>
        <v>-36</v>
      </c>
      <c r="Y352" s="199"/>
      <c r="Z352" s="352">
        <v>0.67</v>
      </c>
      <c r="AA352" s="428">
        <v>0.67</v>
      </c>
      <c r="AB352" s="428">
        <v>0.95</v>
      </c>
      <c r="AC352" s="430">
        <v>0.67</v>
      </c>
      <c r="AD352" s="428">
        <f t="shared" si="41"/>
        <v>0.27999999999999992</v>
      </c>
      <c r="AE352" s="427">
        <v>0.67</v>
      </c>
      <c r="AF352" s="427">
        <v>0</v>
      </c>
      <c r="AG352" s="427"/>
      <c r="AH352" s="427"/>
      <c r="AI352" s="427"/>
      <c r="AJ352" s="427"/>
      <c r="AK352" s="427"/>
      <c r="AL352" s="427"/>
      <c r="AM352" s="427"/>
      <c r="AN352" s="427"/>
    </row>
    <row r="353" spans="1:40" s="225" customFormat="1" ht="51" hidden="1" customHeight="1" outlineLevel="5" x14ac:dyDescent="0.2">
      <c r="A353" s="221"/>
      <c r="B353" s="227"/>
      <c r="C353" s="248"/>
      <c r="D353" s="248"/>
      <c r="E353" s="254"/>
      <c r="F353" s="265"/>
      <c r="G353" s="270"/>
      <c r="H353" s="270"/>
      <c r="I353" s="409" t="s">
        <v>456</v>
      </c>
      <c r="J353" s="365"/>
      <c r="K353" s="437">
        <f>Supervisor!K353</f>
        <v>0</v>
      </c>
      <c r="L353" s="366">
        <f>Supervisor!L353</f>
        <v>0</v>
      </c>
      <c r="M353" s="367">
        <v>0.91561601968187356</v>
      </c>
      <c r="N353" s="365">
        <f>Supervisor!M353</f>
        <v>0</v>
      </c>
      <c r="O353" s="368">
        <f>Supervisor!N353</f>
        <v>0</v>
      </c>
      <c r="P353" s="368">
        <f t="shared" si="40"/>
        <v>0</v>
      </c>
      <c r="Q353" s="369">
        <v>3.5674069706596806E-3</v>
      </c>
      <c r="R353" s="370">
        <f>SUMPRODUCT(R354:R360,Q354:Q360)/Q353</f>
        <v>0.9965586534489882</v>
      </c>
      <c r="T353" s="226">
        <f t="shared" si="35"/>
        <v>0</v>
      </c>
      <c r="Y353" s="199"/>
      <c r="Z353" s="370">
        <v>0.94855865344898826</v>
      </c>
      <c r="AA353" s="428">
        <v>0.94855865344898826</v>
      </c>
      <c r="AB353" s="428">
        <v>0.98905865344898813</v>
      </c>
      <c r="AC353" s="430">
        <v>0.98905865344898813</v>
      </c>
      <c r="AD353" s="428">
        <f t="shared" si="41"/>
        <v>0</v>
      </c>
      <c r="AE353" s="427">
        <v>0.94855865344898826</v>
      </c>
      <c r="AF353" s="427">
        <v>0</v>
      </c>
      <c r="AG353" s="427"/>
      <c r="AH353" s="427"/>
      <c r="AI353" s="427"/>
      <c r="AJ353" s="427"/>
      <c r="AK353" s="427"/>
      <c r="AL353" s="427"/>
      <c r="AM353" s="427"/>
      <c r="AN353" s="427"/>
    </row>
    <row r="354" spans="1:40" s="225" customFormat="1" ht="51" hidden="1" customHeight="1" outlineLevel="7" x14ac:dyDescent="0.2">
      <c r="A354" s="221"/>
      <c r="B354" s="227"/>
      <c r="C354" s="248"/>
      <c r="D354" s="248"/>
      <c r="E354" s="254"/>
      <c r="F354" s="265"/>
      <c r="G354" s="270"/>
      <c r="H354" s="270"/>
      <c r="I354" s="406" t="s">
        <v>72</v>
      </c>
      <c r="J354" s="346" t="s">
        <v>256</v>
      </c>
      <c r="K354" s="434">
        <f>Supervisor!K354</f>
        <v>160153</v>
      </c>
      <c r="L354" s="347">
        <f>Supervisor!L354</f>
        <v>159708.83932259397</v>
      </c>
      <c r="M354" s="348">
        <v>0.99465543556642377</v>
      </c>
      <c r="N354" s="353">
        <f>Supervisor!M354</f>
        <v>0</v>
      </c>
      <c r="O354" s="350">
        <f>Supervisor!N354</f>
        <v>159708.83932259397</v>
      </c>
      <c r="P354" s="350">
        <f t="shared" si="40"/>
        <v>444.16067740603467</v>
      </c>
      <c r="Q354" s="351">
        <v>3.5674069706596807E-4</v>
      </c>
      <c r="R354" s="352">
        <f t="shared" ref="R354:R360" si="45">O354/K354</f>
        <v>0.99722664778426862</v>
      </c>
      <c r="S354" s="225">
        <v>135200</v>
      </c>
      <c r="T354" s="226">
        <f t="shared" ref="T354:T417" si="46">S354-O354</f>
        <v>-24508.839322593965</v>
      </c>
      <c r="Y354" s="199"/>
      <c r="Z354" s="352">
        <v>0.99722664778426862</v>
      </c>
      <c r="AA354" s="428">
        <v>0.99722664778426862</v>
      </c>
      <c r="AB354" s="428">
        <v>0.99722664778426862</v>
      </c>
      <c r="AC354" s="430">
        <v>0.99722664778426862</v>
      </c>
      <c r="AD354" s="428">
        <f t="shared" si="41"/>
        <v>0</v>
      </c>
      <c r="AE354" s="427">
        <v>0.99722664778426862</v>
      </c>
      <c r="AF354" s="427">
        <v>0</v>
      </c>
      <c r="AG354" s="427"/>
      <c r="AH354" s="427"/>
      <c r="AI354" s="427"/>
      <c r="AJ354" s="427"/>
      <c r="AK354" s="427"/>
      <c r="AL354" s="427"/>
      <c r="AM354" s="427"/>
      <c r="AN354" s="427"/>
    </row>
    <row r="355" spans="1:40" s="225" customFormat="1" ht="51" hidden="1" customHeight="1" outlineLevel="7" x14ac:dyDescent="0.2">
      <c r="A355" s="221"/>
      <c r="B355" s="227"/>
      <c r="C355" s="248"/>
      <c r="D355" s="248"/>
      <c r="E355" s="254"/>
      <c r="F355" s="265"/>
      <c r="G355" s="270"/>
      <c r="H355" s="270"/>
      <c r="I355" s="406" t="s">
        <v>239</v>
      </c>
      <c r="J355" s="346" t="s">
        <v>263</v>
      </c>
      <c r="K355" s="434">
        <f>Supervisor!K355</f>
        <v>85</v>
      </c>
      <c r="L355" s="347">
        <f>Supervisor!L355</f>
        <v>85</v>
      </c>
      <c r="M355" s="348">
        <v>1</v>
      </c>
      <c r="N355" s="353">
        <f>Supervisor!M355</f>
        <v>0</v>
      </c>
      <c r="O355" s="350">
        <f>Supervisor!N355</f>
        <v>85</v>
      </c>
      <c r="P355" s="350">
        <f t="shared" si="40"/>
        <v>0</v>
      </c>
      <c r="Q355" s="351">
        <v>1.7837034853298398E-4</v>
      </c>
      <c r="R355" s="352">
        <f t="shared" si="45"/>
        <v>1</v>
      </c>
      <c r="S355" s="225">
        <v>33</v>
      </c>
      <c r="T355" s="226">
        <f t="shared" si="46"/>
        <v>-52</v>
      </c>
      <c r="Y355" s="199"/>
      <c r="Z355" s="352">
        <v>1</v>
      </c>
      <c r="AA355" s="428">
        <v>1</v>
      </c>
      <c r="AB355" s="428">
        <v>1</v>
      </c>
      <c r="AC355" s="430">
        <v>1</v>
      </c>
      <c r="AD355" s="428">
        <f t="shared" si="41"/>
        <v>0</v>
      </c>
      <c r="AE355" s="427">
        <v>1</v>
      </c>
      <c r="AF355" s="427">
        <v>0</v>
      </c>
      <c r="AG355" s="427"/>
      <c r="AH355" s="427"/>
      <c r="AI355" s="427"/>
      <c r="AJ355" s="427"/>
      <c r="AK355" s="427"/>
      <c r="AL355" s="427"/>
      <c r="AM355" s="427"/>
      <c r="AN355" s="427"/>
    </row>
    <row r="356" spans="1:40" s="225" customFormat="1" ht="51" hidden="1" customHeight="1" outlineLevel="7" x14ac:dyDescent="0.2">
      <c r="A356" s="221"/>
      <c r="B356" s="227"/>
      <c r="C356" s="248"/>
      <c r="D356" s="248"/>
      <c r="E356" s="254"/>
      <c r="F356" s="265"/>
      <c r="G356" s="270"/>
      <c r="H356" s="270"/>
      <c r="I356" s="406" t="s">
        <v>75</v>
      </c>
      <c r="J356" s="346" t="s">
        <v>256</v>
      </c>
      <c r="K356" s="434">
        <f>Supervisor!K356</f>
        <v>160153</v>
      </c>
      <c r="L356" s="347">
        <f>Supervisor!L356</f>
        <v>159708.83932259397</v>
      </c>
      <c r="M356" s="348">
        <v>0.96519832842364872</v>
      </c>
      <c r="N356" s="353">
        <f>Supervisor!M356</f>
        <v>0</v>
      </c>
      <c r="O356" s="350">
        <f>Supervisor!N356</f>
        <v>159708.83932259397</v>
      </c>
      <c r="P356" s="350">
        <f t="shared" si="40"/>
        <v>444.16067740603467</v>
      </c>
      <c r="Q356" s="351">
        <v>1.4269627882638723E-3</v>
      </c>
      <c r="R356" s="352">
        <f t="shared" si="45"/>
        <v>0.99722664778426862</v>
      </c>
      <c r="S356" s="225">
        <v>135199</v>
      </c>
      <c r="T356" s="226">
        <f t="shared" si="46"/>
        <v>-24509.839322593965</v>
      </c>
      <c r="Y356" s="199"/>
      <c r="Z356" s="352">
        <v>0.99722664778426862</v>
      </c>
      <c r="AA356" s="428">
        <v>0.99722664778426862</v>
      </c>
      <c r="AB356" s="428">
        <v>0.99722664778426862</v>
      </c>
      <c r="AC356" s="430">
        <v>0.99722664778426862</v>
      </c>
      <c r="AD356" s="428">
        <f t="shared" si="41"/>
        <v>0</v>
      </c>
      <c r="AE356" s="427">
        <v>0.99722664778426862</v>
      </c>
      <c r="AF356" s="427">
        <v>0</v>
      </c>
      <c r="AG356" s="427"/>
      <c r="AH356" s="427"/>
      <c r="AI356" s="427"/>
      <c r="AJ356" s="427"/>
      <c r="AK356" s="427"/>
      <c r="AL356" s="427"/>
      <c r="AM356" s="427"/>
      <c r="AN356" s="427"/>
    </row>
    <row r="357" spans="1:40" s="225" customFormat="1" ht="51" hidden="1" customHeight="1" outlineLevel="7" x14ac:dyDescent="0.2">
      <c r="A357" s="221"/>
      <c r="B357" s="227"/>
      <c r="C357" s="248"/>
      <c r="D357" s="248"/>
      <c r="E357" s="254"/>
      <c r="F357" s="265"/>
      <c r="G357" s="270"/>
      <c r="H357" s="270"/>
      <c r="I357" s="406" t="s">
        <v>80</v>
      </c>
      <c r="J357" s="346" t="s">
        <v>256</v>
      </c>
      <c r="K357" s="434">
        <f>Supervisor!K357</f>
        <v>160153</v>
      </c>
      <c r="L357" s="347">
        <f>Supervisor!L357</f>
        <v>159708.83932259397</v>
      </c>
      <c r="M357" s="348">
        <v>0.93522330242204188</v>
      </c>
      <c r="N357" s="353">
        <f>Supervisor!M357</f>
        <v>0</v>
      </c>
      <c r="O357" s="350">
        <f>Supervisor!N357</f>
        <v>159708.83932259397</v>
      </c>
      <c r="P357" s="350">
        <f t="shared" si="40"/>
        <v>444.16067740603467</v>
      </c>
      <c r="Q357" s="351">
        <v>4.2808883647916162E-4</v>
      </c>
      <c r="R357" s="352">
        <f t="shared" si="45"/>
        <v>0.99722664778426862</v>
      </c>
      <c r="S357" s="225">
        <v>135199</v>
      </c>
      <c r="T357" s="226">
        <f t="shared" si="46"/>
        <v>-24509.839322593965</v>
      </c>
      <c r="Y357" s="199"/>
      <c r="Z357" s="352">
        <v>0.99722664778426862</v>
      </c>
      <c r="AA357" s="428">
        <v>0.99722664778426862</v>
      </c>
      <c r="AB357" s="428">
        <v>0.99722664778426862</v>
      </c>
      <c r="AC357" s="430">
        <v>0.99722664778426862</v>
      </c>
      <c r="AD357" s="428">
        <f t="shared" si="41"/>
        <v>0</v>
      </c>
      <c r="AE357" s="427">
        <v>0.99722664778426862</v>
      </c>
      <c r="AF357" s="427">
        <v>0</v>
      </c>
      <c r="AG357" s="427"/>
      <c r="AH357" s="427"/>
      <c r="AI357" s="427"/>
      <c r="AJ357" s="427"/>
      <c r="AK357" s="427"/>
      <c r="AL357" s="427"/>
      <c r="AM357" s="427"/>
      <c r="AN357" s="427"/>
    </row>
    <row r="358" spans="1:40" s="225" customFormat="1" ht="51" hidden="1" customHeight="1" outlineLevel="7" x14ac:dyDescent="0.2">
      <c r="A358" s="221"/>
      <c r="B358" s="227"/>
      <c r="C358" s="248"/>
      <c r="D358" s="248"/>
      <c r="E358" s="254"/>
      <c r="F358" s="265"/>
      <c r="G358" s="270"/>
      <c r="H358" s="270"/>
      <c r="I358" s="406" t="s">
        <v>81</v>
      </c>
      <c r="J358" s="346" t="s">
        <v>256</v>
      </c>
      <c r="K358" s="434">
        <f>Supervisor!K358</f>
        <v>160153</v>
      </c>
      <c r="L358" s="347">
        <f>Supervisor!L358</f>
        <v>159708.83932259397</v>
      </c>
      <c r="M358" s="348">
        <v>0.84180435581408386</v>
      </c>
      <c r="N358" s="353">
        <f>Supervisor!M358</f>
        <v>0</v>
      </c>
      <c r="O358" s="350">
        <f>Supervisor!N358</f>
        <v>159708.83932259397</v>
      </c>
      <c r="P358" s="350">
        <f t="shared" si="40"/>
        <v>444.16067740603467</v>
      </c>
      <c r="Q358" s="351">
        <v>2.8539255765277442E-4</v>
      </c>
      <c r="R358" s="352">
        <f t="shared" si="45"/>
        <v>0.99722664778426862</v>
      </c>
      <c r="S358" s="225">
        <v>135199</v>
      </c>
      <c r="T358" s="226">
        <f t="shared" si="46"/>
        <v>-24509.839322593965</v>
      </c>
      <c r="Y358" s="199"/>
      <c r="Z358" s="352">
        <v>0.99722664778426862</v>
      </c>
      <c r="AA358" s="428">
        <v>0.99722664778426862</v>
      </c>
      <c r="AB358" s="428">
        <v>0.99722664778426862</v>
      </c>
      <c r="AC358" s="430">
        <v>0.99722664778426862</v>
      </c>
      <c r="AD358" s="428">
        <f t="shared" si="41"/>
        <v>0</v>
      </c>
      <c r="AE358" s="427">
        <v>0.99722664778426862</v>
      </c>
      <c r="AF358" s="427">
        <v>0</v>
      </c>
      <c r="AG358" s="427"/>
      <c r="AH358" s="427"/>
      <c r="AI358" s="427"/>
      <c r="AJ358" s="427"/>
      <c r="AK358" s="427"/>
      <c r="AL358" s="427"/>
      <c r="AM358" s="427"/>
      <c r="AN358" s="427"/>
    </row>
    <row r="359" spans="1:40" s="225" customFormat="1" ht="51" hidden="1" customHeight="1" outlineLevel="7" x14ac:dyDescent="0.2">
      <c r="A359" s="221"/>
      <c r="B359" s="227"/>
      <c r="C359" s="248"/>
      <c r="D359" s="248"/>
      <c r="E359" s="254"/>
      <c r="F359" s="265"/>
      <c r="G359" s="270"/>
      <c r="H359" s="270"/>
      <c r="I359" s="406" t="s">
        <v>82</v>
      </c>
      <c r="J359" s="346" t="s">
        <v>263</v>
      </c>
      <c r="K359" s="434">
        <f>Supervisor!K359</f>
        <v>85</v>
      </c>
      <c r="L359" s="347">
        <f>Supervisor!L359</f>
        <v>85</v>
      </c>
      <c r="M359" s="348">
        <v>1</v>
      </c>
      <c r="N359" s="353">
        <f>Supervisor!M359</f>
        <v>0</v>
      </c>
      <c r="O359" s="350">
        <f>Supervisor!N359</f>
        <v>85</v>
      </c>
      <c r="P359" s="350">
        <f t="shared" si="40"/>
        <v>0</v>
      </c>
      <c r="Q359" s="351">
        <v>3.5674069706596807E-4</v>
      </c>
      <c r="R359" s="352">
        <f t="shared" si="45"/>
        <v>1</v>
      </c>
      <c r="S359" s="225">
        <v>33</v>
      </c>
      <c r="T359" s="226">
        <f t="shared" si="46"/>
        <v>-52</v>
      </c>
      <c r="Y359" s="199"/>
      <c r="Z359" s="352">
        <v>1</v>
      </c>
      <c r="AA359" s="428">
        <v>1</v>
      </c>
      <c r="AB359" s="428">
        <v>1</v>
      </c>
      <c r="AC359" s="430">
        <v>1</v>
      </c>
      <c r="AD359" s="428">
        <f t="shared" si="41"/>
        <v>0</v>
      </c>
      <c r="AE359" s="427">
        <v>1</v>
      </c>
      <c r="AF359" s="427">
        <v>0</v>
      </c>
      <c r="AG359" s="427"/>
      <c r="AH359" s="427"/>
      <c r="AI359" s="427"/>
      <c r="AJ359" s="427"/>
      <c r="AK359" s="427"/>
      <c r="AL359" s="427"/>
      <c r="AM359" s="427"/>
      <c r="AN359" s="427"/>
    </row>
    <row r="360" spans="1:40" s="225" customFormat="1" ht="51" hidden="1" customHeight="1" outlineLevel="7" x14ac:dyDescent="0.2">
      <c r="A360" s="221"/>
      <c r="B360" s="227"/>
      <c r="C360" s="248"/>
      <c r="D360" s="248"/>
      <c r="E360" s="254"/>
      <c r="F360" s="265"/>
      <c r="G360" s="270"/>
      <c r="H360" s="270"/>
      <c r="I360" s="406" t="s">
        <v>83</v>
      </c>
      <c r="J360" s="346" t="s">
        <v>257</v>
      </c>
      <c r="K360" s="434">
        <f>Supervisor!K360</f>
        <v>100</v>
      </c>
      <c r="L360" s="347">
        <f>Supervisor!L360</f>
        <v>67</v>
      </c>
      <c r="M360" s="348">
        <v>0.67</v>
      </c>
      <c r="N360" s="353">
        <f>Supervisor!M360</f>
        <v>32</v>
      </c>
      <c r="O360" s="350">
        <f>Supervisor!N360</f>
        <v>99</v>
      </c>
      <c r="P360" s="350">
        <f t="shared" si="40"/>
        <v>1</v>
      </c>
      <c r="Q360" s="351">
        <v>5.3511104559895203E-4</v>
      </c>
      <c r="R360" s="352">
        <f t="shared" si="45"/>
        <v>0.99</v>
      </c>
      <c r="S360" s="225">
        <v>64</v>
      </c>
      <c r="T360" s="226">
        <f t="shared" si="46"/>
        <v>-35</v>
      </c>
      <c r="Y360" s="199"/>
      <c r="Z360" s="352">
        <v>0.67</v>
      </c>
      <c r="AA360" s="428">
        <v>0.67</v>
      </c>
      <c r="AB360" s="428">
        <v>0.94</v>
      </c>
      <c r="AC360" s="430">
        <v>0.67</v>
      </c>
      <c r="AD360" s="428">
        <f t="shared" si="41"/>
        <v>0.26999999999999991</v>
      </c>
      <c r="AE360" s="427">
        <v>0.67</v>
      </c>
      <c r="AF360" s="427">
        <v>0</v>
      </c>
      <c r="AG360" s="427"/>
      <c r="AH360" s="427"/>
      <c r="AI360" s="427"/>
      <c r="AJ360" s="427"/>
      <c r="AK360" s="427"/>
      <c r="AL360" s="427"/>
      <c r="AM360" s="427"/>
      <c r="AN360" s="427"/>
    </row>
    <row r="361" spans="1:40" s="225" customFormat="1" ht="51" hidden="1" customHeight="1" outlineLevel="5" x14ac:dyDescent="0.2">
      <c r="A361" s="221"/>
      <c r="B361" s="227"/>
      <c r="C361" s="248"/>
      <c r="D361" s="248"/>
      <c r="E361" s="254"/>
      <c r="F361" s="265"/>
      <c r="G361" s="270"/>
      <c r="H361" s="270"/>
      <c r="I361" s="409" t="s">
        <v>88</v>
      </c>
      <c r="J361" s="365"/>
      <c r="K361" s="437">
        <f>Supervisor!K361</f>
        <v>0</v>
      </c>
      <c r="L361" s="366">
        <f>Supervisor!L361</f>
        <v>0</v>
      </c>
      <c r="M361" s="367">
        <v>0.11499999999999998</v>
      </c>
      <c r="N361" s="365">
        <f>Supervisor!M361</f>
        <v>0</v>
      </c>
      <c r="O361" s="368">
        <f>Supervisor!N361</f>
        <v>0</v>
      </c>
      <c r="P361" s="368">
        <f t="shared" si="40"/>
        <v>0</v>
      </c>
      <c r="Q361" s="369">
        <v>1.5378877368204973E-3</v>
      </c>
      <c r="R361" s="370">
        <f>SUMPRODUCT(R362:R368,Q362:Q368)/Q361</f>
        <v>0.16249999999999998</v>
      </c>
      <c r="T361" s="226">
        <f t="shared" si="46"/>
        <v>0</v>
      </c>
      <c r="Y361" s="199"/>
      <c r="Z361" s="370">
        <v>0.13999999999999999</v>
      </c>
      <c r="AA361" s="428">
        <v>0.13999999999999999</v>
      </c>
      <c r="AB361" s="428">
        <v>0.14599999999999996</v>
      </c>
      <c r="AC361" s="430">
        <v>0.14599999999999996</v>
      </c>
      <c r="AD361" s="428">
        <f t="shared" si="41"/>
        <v>0</v>
      </c>
      <c r="AE361" s="427">
        <v>0.13999999999999999</v>
      </c>
      <c r="AF361" s="427">
        <v>0</v>
      </c>
      <c r="AG361" s="427"/>
      <c r="AH361" s="427"/>
      <c r="AI361" s="427"/>
      <c r="AJ361" s="427"/>
      <c r="AK361" s="427"/>
      <c r="AL361" s="427"/>
      <c r="AM361" s="427"/>
      <c r="AN361" s="427"/>
    </row>
    <row r="362" spans="1:40" s="225" customFormat="1" ht="51" hidden="1" customHeight="1" outlineLevel="7" x14ac:dyDescent="0.2">
      <c r="A362" s="221"/>
      <c r="B362" s="227"/>
      <c r="C362" s="248"/>
      <c r="D362" s="248"/>
      <c r="E362" s="254"/>
      <c r="F362" s="265"/>
      <c r="G362" s="270"/>
      <c r="H362" s="270"/>
      <c r="I362" s="406" t="s">
        <v>72</v>
      </c>
      <c r="J362" s="346" t="s">
        <v>256</v>
      </c>
      <c r="K362" s="434">
        <f>Supervisor!K362</f>
        <v>58446</v>
      </c>
      <c r="L362" s="347">
        <f>Supervisor!L362</f>
        <v>58446</v>
      </c>
      <c r="M362" s="348">
        <v>1</v>
      </c>
      <c r="N362" s="353">
        <f>Supervisor!M362</f>
        <v>0</v>
      </c>
      <c r="O362" s="350">
        <f>Supervisor!N362</f>
        <v>58446</v>
      </c>
      <c r="P362" s="350">
        <f t="shared" si="40"/>
        <v>0</v>
      </c>
      <c r="Q362" s="351">
        <v>1.5378877368204971E-4</v>
      </c>
      <c r="R362" s="352">
        <f t="shared" ref="R362:R368" si="47">O362/K362</f>
        <v>1</v>
      </c>
      <c r="S362" s="225">
        <v>58446</v>
      </c>
      <c r="T362" s="226">
        <f t="shared" si="46"/>
        <v>0</v>
      </c>
      <c r="Y362" s="199"/>
      <c r="Z362" s="352">
        <v>1</v>
      </c>
      <c r="AA362" s="428">
        <v>1</v>
      </c>
      <c r="AB362" s="428">
        <v>1</v>
      </c>
      <c r="AC362" s="430">
        <v>1</v>
      </c>
      <c r="AD362" s="428">
        <f t="shared" si="41"/>
        <v>0</v>
      </c>
      <c r="AE362" s="427">
        <v>1</v>
      </c>
      <c r="AF362" s="427">
        <v>0</v>
      </c>
      <c r="AG362" s="427"/>
      <c r="AH362" s="427"/>
      <c r="AI362" s="427"/>
      <c r="AJ362" s="427"/>
      <c r="AK362" s="427"/>
      <c r="AL362" s="427"/>
      <c r="AM362" s="427"/>
      <c r="AN362" s="427"/>
    </row>
    <row r="363" spans="1:40" s="225" customFormat="1" ht="51" hidden="1" customHeight="1" outlineLevel="7" x14ac:dyDescent="0.2">
      <c r="A363" s="221"/>
      <c r="B363" s="227"/>
      <c r="C363" s="248"/>
      <c r="D363" s="248"/>
      <c r="E363" s="254"/>
      <c r="F363" s="265"/>
      <c r="G363" s="270"/>
      <c r="H363" s="270"/>
      <c r="I363" s="406" t="s">
        <v>239</v>
      </c>
      <c r="J363" s="346" t="s">
        <v>263</v>
      </c>
      <c r="K363" s="434">
        <f>Supervisor!K363</f>
        <v>16</v>
      </c>
      <c r="L363" s="347">
        <f>Supervisor!L363</f>
        <v>8</v>
      </c>
      <c r="M363" s="348">
        <v>0</v>
      </c>
      <c r="N363" s="353">
        <f>Supervisor!M363</f>
        <v>0</v>
      </c>
      <c r="O363" s="350">
        <f>Supervisor!N363</f>
        <v>8</v>
      </c>
      <c r="P363" s="350">
        <f t="shared" si="40"/>
        <v>8</v>
      </c>
      <c r="Q363" s="351">
        <v>7.6894386841024843E-5</v>
      </c>
      <c r="R363" s="352">
        <f t="shared" si="47"/>
        <v>0.5</v>
      </c>
      <c r="S363" s="225">
        <v>8</v>
      </c>
      <c r="T363" s="226">
        <f t="shared" si="46"/>
        <v>0</v>
      </c>
      <c r="Y363" s="199"/>
      <c r="Z363" s="352">
        <v>0.5</v>
      </c>
      <c r="AA363" s="428">
        <v>0.5</v>
      </c>
      <c r="AB363" s="428">
        <v>0.5</v>
      </c>
      <c r="AC363" s="430">
        <v>0.5</v>
      </c>
      <c r="AD363" s="428">
        <f t="shared" si="41"/>
        <v>0</v>
      </c>
      <c r="AE363" s="427">
        <v>0.5</v>
      </c>
      <c r="AF363" s="427">
        <v>0</v>
      </c>
      <c r="AG363" s="427"/>
      <c r="AH363" s="427"/>
      <c r="AI363" s="427"/>
      <c r="AJ363" s="427"/>
      <c r="AK363" s="427"/>
      <c r="AL363" s="427"/>
      <c r="AM363" s="427"/>
      <c r="AN363" s="427"/>
    </row>
    <row r="364" spans="1:40" s="225" customFormat="1" ht="51" hidden="1" customHeight="1" outlineLevel="7" x14ac:dyDescent="0.2">
      <c r="A364" s="221"/>
      <c r="B364" s="227"/>
      <c r="C364" s="248"/>
      <c r="D364" s="248"/>
      <c r="E364" s="254"/>
      <c r="F364" s="265"/>
      <c r="G364" s="270"/>
      <c r="H364" s="270"/>
      <c r="I364" s="406" t="s">
        <v>75</v>
      </c>
      <c r="J364" s="346" t="s">
        <v>256</v>
      </c>
      <c r="K364" s="434">
        <f>Supervisor!K364</f>
        <v>58446</v>
      </c>
      <c r="L364" s="347">
        <f>Supervisor!L364</f>
        <v>0</v>
      </c>
      <c r="M364" s="348">
        <v>0</v>
      </c>
      <c r="N364" s="353">
        <f>Supervisor!M364</f>
        <v>0</v>
      </c>
      <c r="O364" s="350">
        <f>Supervisor!N364</f>
        <v>0</v>
      </c>
      <c r="P364" s="350">
        <f t="shared" si="40"/>
        <v>58446</v>
      </c>
      <c r="Q364" s="351">
        <v>6.1515509472819885E-4</v>
      </c>
      <c r="R364" s="352">
        <f t="shared" si="47"/>
        <v>0</v>
      </c>
      <c r="S364" s="225">
        <v>0</v>
      </c>
      <c r="T364" s="226">
        <f t="shared" si="46"/>
        <v>0</v>
      </c>
      <c r="Y364" s="199"/>
      <c r="Z364" s="352">
        <v>0</v>
      </c>
      <c r="AA364" s="428">
        <v>0</v>
      </c>
      <c r="AB364" s="428">
        <v>0</v>
      </c>
      <c r="AC364" s="430">
        <v>0</v>
      </c>
      <c r="AD364" s="428">
        <f t="shared" si="41"/>
        <v>0</v>
      </c>
      <c r="AE364" s="427">
        <v>0</v>
      </c>
      <c r="AF364" s="427">
        <v>0</v>
      </c>
      <c r="AG364" s="427"/>
      <c r="AH364" s="427"/>
      <c r="AI364" s="427"/>
      <c r="AJ364" s="427"/>
      <c r="AK364" s="427"/>
      <c r="AL364" s="427"/>
      <c r="AM364" s="427"/>
      <c r="AN364" s="427"/>
    </row>
    <row r="365" spans="1:40" s="225" customFormat="1" ht="51" hidden="1" customHeight="1" outlineLevel="7" x14ac:dyDescent="0.2">
      <c r="A365" s="221"/>
      <c r="B365" s="227"/>
      <c r="C365" s="248"/>
      <c r="D365" s="248"/>
      <c r="E365" s="254"/>
      <c r="F365" s="265"/>
      <c r="G365" s="270"/>
      <c r="H365" s="270"/>
      <c r="I365" s="406" t="s">
        <v>80</v>
      </c>
      <c r="J365" s="346" t="s">
        <v>256</v>
      </c>
      <c r="K365" s="434">
        <f>Supervisor!K365</f>
        <v>58446</v>
      </c>
      <c r="L365" s="347">
        <f>Supervisor!L365</f>
        <v>0</v>
      </c>
      <c r="M365" s="348">
        <v>0</v>
      </c>
      <c r="N365" s="353">
        <f>Supervisor!M365</f>
        <v>0</v>
      </c>
      <c r="O365" s="350">
        <f>Supervisor!N365</f>
        <v>0</v>
      </c>
      <c r="P365" s="350">
        <f t="shared" si="40"/>
        <v>58446</v>
      </c>
      <c r="Q365" s="351">
        <v>1.845465284184596E-4</v>
      </c>
      <c r="R365" s="352">
        <f t="shared" si="47"/>
        <v>0</v>
      </c>
      <c r="S365" s="225">
        <v>0</v>
      </c>
      <c r="T365" s="226">
        <f t="shared" si="46"/>
        <v>0</v>
      </c>
      <c r="Y365" s="199"/>
      <c r="Z365" s="352">
        <v>0</v>
      </c>
      <c r="AA365" s="428">
        <v>0</v>
      </c>
      <c r="AB365" s="428">
        <v>0</v>
      </c>
      <c r="AC365" s="430">
        <v>0</v>
      </c>
      <c r="AD365" s="428">
        <f t="shared" si="41"/>
        <v>0</v>
      </c>
      <c r="AE365" s="427">
        <v>0</v>
      </c>
      <c r="AF365" s="427">
        <v>0</v>
      </c>
      <c r="AG365" s="427"/>
      <c r="AH365" s="427"/>
      <c r="AI365" s="427"/>
      <c r="AJ365" s="427"/>
      <c r="AK365" s="427"/>
      <c r="AL365" s="427"/>
      <c r="AM365" s="427"/>
      <c r="AN365" s="427"/>
    </row>
    <row r="366" spans="1:40" s="225" customFormat="1" ht="51" hidden="1" customHeight="1" outlineLevel="7" x14ac:dyDescent="0.2">
      <c r="A366" s="221"/>
      <c r="B366" s="227"/>
      <c r="C366" s="248"/>
      <c r="D366" s="248"/>
      <c r="E366" s="254"/>
      <c r="F366" s="265"/>
      <c r="G366" s="270"/>
      <c r="H366" s="270"/>
      <c r="I366" s="406" t="s">
        <v>81</v>
      </c>
      <c r="J366" s="346" t="s">
        <v>256</v>
      </c>
      <c r="K366" s="434">
        <f>Supervisor!K366</f>
        <v>58446</v>
      </c>
      <c r="L366" s="347">
        <f>Supervisor!L366</f>
        <v>0</v>
      </c>
      <c r="M366" s="348">
        <v>0</v>
      </c>
      <c r="N366" s="353">
        <f>Supervisor!M366</f>
        <v>0</v>
      </c>
      <c r="O366" s="350">
        <f>Supervisor!N366</f>
        <v>0</v>
      </c>
      <c r="P366" s="350">
        <f t="shared" si="40"/>
        <v>58446</v>
      </c>
      <c r="Q366" s="351">
        <v>1.2303101894563972E-4</v>
      </c>
      <c r="R366" s="352">
        <f t="shared" si="47"/>
        <v>0</v>
      </c>
      <c r="S366" s="225">
        <v>0</v>
      </c>
      <c r="T366" s="226">
        <f t="shared" si="46"/>
        <v>0</v>
      </c>
      <c r="Y366" s="199"/>
      <c r="Z366" s="352">
        <v>0</v>
      </c>
      <c r="AA366" s="428">
        <v>0</v>
      </c>
      <c r="AB366" s="428">
        <v>0</v>
      </c>
      <c r="AC366" s="430">
        <v>0</v>
      </c>
      <c r="AD366" s="428">
        <f t="shared" si="41"/>
        <v>0</v>
      </c>
      <c r="AE366" s="427">
        <v>0</v>
      </c>
      <c r="AF366" s="427">
        <v>0</v>
      </c>
      <c r="AG366" s="427"/>
      <c r="AH366" s="427"/>
      <c r="AI366" s="427"/>
      <c r="AJ366" s="427"/>
      <c r="AK366" s="427"/>
      <c r="AL366" s="427"/>
      <c r="AM366" s="427"/>
      <c r="AN366" s="427"/>
    </row>
    <row r="367" spans="1:40" s="225" customFormat="1" ht="51" hidden="1" customHeight="1" outlineLevel="7" x14ac:dyDescent="0.2">
      <c r="A367" s="221"/>
      <c r="B367" s="227"/>
      <c r="C367" s="248"/>
      <c r="D367" s="248"/>
      <c r="E367" s="254"/>
      <c r="F367" s="265"/>
      <c r="G367" s="270"/>
      <c r="H367" s="270"/>
      <c r="I367" s="406" t="s">
        <v>82</v>
      </c>
      <c r="J367" s="346" t="s">
        <v>263</v>
      </c>
      <c r="K367" s="434">
        <f>Supervisor!K367</f>
        <v>16</v>
      </c>
      <c r="L367" s="347">
        <f>Supervisor!L367</f>
        <v>0</v>
      </c>
      <c r="M367" s="348">
        <v>0</v>
      </c>
      <c r="N367" s="353">
        <f>Supervisor!M367</f>
        <v>0</v>
      </c>
      <c r="O367" s="350">
        <f>Supervisor!N367</f>
        <v>0</v>
      </c>
      <c r="P367" s="350">
        <f t="shared" si="40"/>
        <v>16</v>
      </c>
      <c r="Q367" s="351">
        <v>1.5378877368204971E-4</v>
      </c>
      <c r="R367" s="352">
        <f t="shared" si="47"/>
        <v>0</v>
      </c>
      <c r="S367" s="225">
        <v>0</v>
      </c>
      <c r="T367" s="226">
        <f t="shared" si="46"/>
        <v>0</v>
      </c>
      <c r="Y367" s="199"/>
      <c r="Z367" s="352">
        <v>0</v>
      </c>
      <c r="AA367" s="428">
        <v>0</v>
      </c>
      <c r="AB367" s="428">
        <v>0</v>
      </c>
      <c r="AC367" s="430">
        <v>0</v>
      </c>
      <c r="AD367" s="428">
        <f t="shared" si="41"/>
        <v>0</v>
      </c>
      <c r="AE367" s="427">
        <v>0</v>
      </c>
      <c r="AF367" s="427">
        <v>0</v>
      </c>
      <c r="AG367" s="427"/>
      <c r="AH367" s="427"/>
      <c r="AI367" s="427"/>
      <c r="AJ367" s="427"/>
      <c r="AK367" s="427"/>
      <c r="AL367" s="427"/>
      <c r="AM367" s="427"/>
      <c r="AN367" s="427"/>
    </row>
    <row r="368" spans="1:40" s="225" customFormat="1" ht="51" hidden="1" customHeight="1" outlineLevel="7" x14ac:dyDescent="0.2">
      <c r="A368" s="221"/>
      <c r="B368" s="227"/>
      <c r="C368" s="248"/>
      <c r="D368" s="248"/>
      <c r="E368" s="254"/>
      <c r="F368" s="265"/>
      <c r="G368" s="270"/>
      <c r="H368" s="270"/>
      <c r="I368" s="406" t="s">
        <v>83</v>
      </c>
      <c r="J368" s="346" t="s">
        <v>257</v>
      </c>
      <c r="K368" s="434">
        <f>Supervisor!K368</f>
        <v>100</v>
      </c>
      <c r="L368" s="347">
        <f>Supervisor!L368</f>
        <v>10</v>
      </c>
      <c r="M368" s="348">
        <v>0.1</v>
      </c>
      <c r="N368" s="353">
        <f>Supervisor!M368</f>
        <v>15</v>
      </c>
      <c r="O368" s="350">
        <f>Supervisor!N368</f>
        <v>25</v>
      </c>
      <c r="P368" s="350">
        <f t="shared" si="40"/>
        <v>75</v>
      </c>
      <c r="Q368" s="351">
        <v>2.3068316052307457E-4</v>
      </c>
      <c r="R368" s="352">
        <f t="shared" si="47"/>
        <v>0.25</v>
      </c>
      <c r="S368" s="225">
        <v>10</v>
      </c>
      <c r="T368" s="226">
        <f t="shared" si="46"/>
        <v>-15</v>
      </c>
      <c r="Y368" s="199"/>
      <c r="Z368" s="352">
        <v>0.1</v>
      </c>
      <c r="AA368" s="428">
        <v>0.1</v>
      </c>
      <c r="AB368" s="428">
        <v>0.14000000000000001</v>
      </c>
      <c r="AC368" s="430">
        <v>0.1</v>
      </c>
      <c r="AD368" s="428">
        <f t="shared" si="41"/>
        <v>4.0000000000000008E-2</v>
      </c>
      <c r="AE368" s="427">
        <v>0.1</v>
      </c>
      <c r="AF368" s="427">
        <v>0</v>
      </c>
      <c r="AG368" s="427"/>
      <c r="AH368" s="427"/>
      <c r="AI368" s="427"/>
      <c r="AJ368" s="427"/>
      <c r="AK368" s="427"/>
      <c r="AL368" s="427"/>
      <c r="AM368" s="427"/>
      <c r="AN368" s="427"/>
    </row>
    <row r="369" spans="1:40" s="225" customFormat="1" ht="51" hidden="1" customHeight="1" outlineLevel="5" x14ac:dyDescent="0.2">
      <c r="A369" s="221"/>
      <c r="B369" s="227"/>
      <c r="C369" s="248"/>
      <c r="D369" s="248"/>
      <c r="E369" s="254"/>
      <c r="F369" s="265"/>
      <c r="G369" s="270"/>
      <c r="H369" s="270"/>
      <c r="I369" s="409" t="s">
        <v>89</v>
      </c>
      <c r="J369" s="365"/>
      <c r="K369" s="437">
        <f>Supervisor!K369</f>
        <v>0</v>
      </c>
      <c r="L369" s="366">
        <f>Supervisor!L369</f>
        <v>0</v>
      </c>
      <c r="M369" s="367">
        <v>9.6004491017964072E-2</v>
      </c>
      <c r="N369" s="365">
        <f>Supervisor!M369</f>
        <v>0</v>
      </c>
      <c r="O369" s="368">
        <f>Supervisor!N369</f>
        <v>0</v>
      </c>
      <c r="P369" s="368">
        <f t="shared" si="40"/>
        <v>0</v>
      </c>
      <c r="Q369" s="369">
        <v>1.7577062727921365E-3</v>
      </c>
      <c r="R369" s="370">
        <f>SUMPRODUCT(R370:R376,Q370:Q376)/Q369</f>
        <v>0.12600449101796407</v>
      </c>
      <c r="T369" s="226">
        <f t="shared" si="46"/>
        <v>0</v>
      </c>
      <c r="Y369" s="199"/>
      <c r="Z369" s="370">
        <v>9.6004491017964072E-2</v>
      </c>
      <c r="AA369" s="428">
        <v>9.6004491017964072E-2</v>
      </c>
      <c r="AB369" s="428">
        <v>0.10950449101796407</v>
      </c>
      <c r="AC369" s="430">
        <v>0.10950449101796407</v>
      </c>
      <c r="AD369" s="428">
        <f t="shared" si="41"/>
        <v>0</v>
      </c>
      <c r="AE369" s="427">
        <v>9.6004491017964072E-2</v>
      </c>
      <c r="AF369" s="427">
        <v>0</v>
      </c>
      <c r="AG369" s="427"/>
      <c r="AH369" s="427"/>
      <c r="AI369" s="427"/>
      <c r="AJ369" s="427"/>
      <c r="AK369" s="427"/>
      <c r="AL369" s="427"/>
      <c r="AM369" s="427"/>
      <c r="AN369" s="427"/>
    </row>
    <row r="370" spans="1:40" s="225" customFormat="1" ht="51" hidden="1" customHeight="1" outlineLevel="7" x14ac:dyDescent="0.2">
      <c r="A370" s="221"/>
      <c r="B370" s="227"/>
      <c r="C370" s="248"/>
      <c r="D370" s="248"/>
      <c r="E370" s="254"/>
      <c r="F370" s="265"/>
      <c r="G370" s="270"/>
      <c r="H370" s="270"/>
      <c r="I370" s="406" t="s">
        <v>72</v>
      </c>
      <c r="J370" s="346" t="s">
        <v>256</v>
      </c>
      <c r="K370" s="434">
        <f>Supervisor!K370</f>
        <v>65946</v>
      </c>
      <c r="L370" s="347">
        <f>Supervisor!L370</f>
        <v>63311.121646706582</v>
      </c>
      <c r="M370" s="348">
        <v>0.96004491017964066</v>
      </c>
      <c r="N370" s="353">
        <f>Supervisor!M370</f>
        <v>0</v>
      </c>
      <c r="O370" s="350">
        <f>Supervisor!N370</f>
        <v>63311.121646706582</v>
      </c>
      <c r="P370" s="350">
        <f t="shared" si="40"/>
        <v>2634.8783532934176</v>
      </c>
      <c r="Q370" s="351">
        <v>1.7577062727921366E-4</v>
      </c>
      <c r="R370" s="352">
        <f t="shared" ref="R370:R376" si="48">O370/K370</f>
        <v>0.96004491017964066</v>
      </c>
      <c r="S370" s="225">
        <v>64131</v>
      </c>
      <c r="T370" s="226">
        <f t="shared" si="46"/>
        <v>819.8783532934176</v>
      </c>
      <c r="Y370" s="199"/>
      <c r="Z370" s="352">
        <v>0.96004491017964066</v>
      </c>
      <c r="AA370" s="428">
        <v>0.96004491017964066</v>
      </c>
      <c r="AB370" s="428">
        <v>0.96004491017964066</v>
      </c>
      <c r="AC370" s="430">
        <v>0.96004491017964066</v>
      </c>
      <c r="AD370" s="428">
        <f t="shared" si="41"/>
        <v>0</v>
      </c>
      <c r="AE370" s="427">
        <v>0.96004491017964066</v>
      </c>
      <c r="AF370" s="427">
        <v>0</v>
      </c>
      <c r="AG370" s="427"/>
      <c r="AH370" s="427"/>
      <c r="AI370" s="427"/>
      <c r="AJ370" s="427"/>
      <c r="AK370" s="427"/>
      <c r="AL370" s="427"/>
      <c r="AM370" s="427"/>
      <c r="AN370" s="427"/>
    </row>
    <row r="371" spans="1:40" s="225" customFormat="1" ht="51" hidden="1" customHeight="1" outlineLevel="7" x14ac:dyDescent="0.2">
      <c r="A371" s="221"/>
      <c r="B371" s="227"/>
      <c r="C371" s="248"/>
      <c r="D371" s="248"/>
      <c r="E371" s="254"/>
      <c r="F371" s="265"/>
      <c r="G371" s="270"/>
      <c r="H371" s="270"/>
      <c r="I371" s="406" t="s">
        <v>239</v>
      </c>
      <c r="J371" s="346" t="s">
        <v>263</v>
      </c>
      <c r="K371" s="434">
        <f>Supervisor!K371</f>
        <v>10</v>
      </c>
      <c r="L371" s="347">
        <f>Supervisor!L371</f>
        <v>0</v>
      </c>
      <c r="M371" s="348">
        <v>0</v>
      </c>
      <c r="N371" s="353">
        <f>Supervisor!M371</f>
        <v>0</v>
      </c>
      <c r="O371" s="350">
        <f>Supervisor!N371</f>
        <v>0</v>
      </c>
      <c r="P371" s="350">
        <f t="shared" si="40"/>
        <v>10</v>
      </c>
      <c r="Q371" s="351">
        <v>8.7885313639606829E-5</v>
      </c>
      <c r="R371" s="352">
        <f t="shared" si="48"/>
        <v>0</v>
      </c>
      <c r="S371" s="225">
        <v>0</v>
      </c>
      <c r="T371" s="226">
        <f t="shared" si="46"/>
        <v>0</v>
      </c>
      <c r="Y371" s="199"/>
      <c r="Z371" s="352">
        <v>0</v>
      </c>
      <c r="AA371" s="428">
        <v>0</v>
      </c>
      <c r="AB371" s="428">
        <v>0</v>
      </c>
      <c r="AC371" s="430">
        <v>0</v>
      </c>
      <c r="AD371" s="428">
        <f t="shared" si="41"/>
        <v>0</v>
      </c>
      <c r="AE371" s="427">
        <v>0</v>
      </c>
      <c r="AF371" s="427">
        <v>0</v>
      </c>
      <c r="AG371" s="427"/>
      <c r="AH371" s="427"/>
      <c r="AI371" s="427"/>
      <c r="AJ371" s="427"/>
      <c r="AK371" s="427"/>
      <c r="AL371" s="427"/>
      <c r="AM371" s="427"/>
      <c r="AN371" s="427"/>
    </row>
    <row r="372" spans="1:40" s="225" customFormat="1" ht="51" hidden="1" customHeight="1" outlineLevel="7" x14ac:dyDescent="0.2">
      <c r="A372" s="221"/>
      <c r="B372" s="227"/>
      <c r="C372" s="248"/>
      <c r="D372" s="248"/>
      <c r="E372" s="254"/>
      <c r="F372" s="265"/>
      <c r="G372" s="270"/>
      <c r="H372" s="270"/>
      <c r="I372" s="406" t="s">
        <v>75</v>
      </c>
      <c r="J372" s="346" t="s">
        <v>256</v>
      </c>
      <c r="K372" s="434">
        <f>Supervisor!K372</f>
        <v>65946</v>
      </c>
      <c r="L372" s="347">
        <f>Supervisor!L372</f>
        <v>0</v>
      </c>
      <c r="M372" s="348">
        <v>0</v>
      </c>
      <c r="N372" s="353">
        <f>Supervisor!M372</f>
        <v>0</v>
      </c>
      <c r="O372" s="350">
        <f>Supervisor!N372</f>
        <v>0</v>
      </c>
      <c r="P372" s="350">
        <f t="shared" si="40"/>
        <v>65946</v>
      </c>
      <c r="Q372" s="351">
        <v>7.0308250911685463E-4</v>
      </c>
      <c r="R372" s="352">
        <f t="shared" si="48"/>
        <v>0</v>
      </c>
      <c r="S372" s="225">
        <v>0</v>
      </c>
      <c r="T372" s="226">
        <f t="shared" si="46"/>
        <v>0</v>
      </c>
      <c r="Y372" s="199"/>
      <c r="Z372" s="352">
        <v>0</v>
      </c>
      <c r="AA372" s="428">
        <v>0</v>
      </c>
      <c r="AB372" s="428">
        <v>0</v>
      </c>
      <c r="AC372" s="430">
        <v>0</v>
      </c>
      <c r="AD372" s="428">
        <f t="shared" si="41"/>
        <v>0</v>
      </c>
      <c r="AE372" s="427">
        <v>0</v>
      </c>
      <c r="AF372" s="427">
        <v>0</v>
      </c>
      <c r="AG372" s="427"/>
      <c r="AH372" s="427"/>
      <c r="AI372" s="427"/>
      <c r="AJ372" s="427"/>
      <c r="AK372" s="427"/>
      <c r="AL372" s="427"/>
      <c r="AM372" s="427"/>
      <c r="AN372" s="427"/>
    </row>
    <row r="373" spans="1:40" s="225" customFormat="1" ht="51" hidden="1" customHeight="1" outlineLevel="7" x14ac:dyDescent="0.2">
      <c r="A373" s="221"/>
      <c r="B373" s="227"/>
      <c r="C373" s="248"/>
      <c r="D373" s="248"/>
      <c r="E373" s="254"/>
      <c r="F373" s="265"/>
      <c r="G373" s="270"/>
      <c r="H373" s="270"/>
      <c r="I373" s="406" t="s">
        <v>80</v>
      </c>
      <c r="J373" s="346" t="s">
        <v>256</v>
      </c>
      <c r="K373" s="434">
        <f>Supervisor!K373</f>
        <v>65946</v>
      </c>
      <c r="L373" s="347">
        <f>Supervisor!L373</f>
        <v>0</v>
      </c>
      <c r="M373" s="348">
        <v>0</v>
      </c>
      <c r="N373" s="353">
        <f>Supervisor!M373</f>
        <v>0</v>
      </c>
      <c r="O373" s="350">
        <f>Supervisor!N373</f>
        <v>0</v>
      </c>
      <c r="P373" s="350">
        <f t="shared" si="40"/>
        <v>65946</v>
      </c>
      <c r="Q373" s="351">
        <v>2.1092475273505636E-4</v>
      </c>
      <c r="R373" s="352">
        <f t="shared" si="48"/>
        <v>0</v>
      </c>
      <c r="S373" s="225">
        <v>0</v>
      </c>
      <c r="T373" s="226">
        <f t="shared" si="46"/>
        <v>0</v>
      </c>
      <c r="Y373" s="199"/>
      <c r="Z373" s="352">
        <v>0</v>
      </c>
      <c r="AA373" s="428">
        <v>0</v>
      </c>
      <c r="AB373" s="428">
        <v>0</v>
      </c>
      <c r="AC373" s="430">
        <v>0</v>
      </c>
      <c r="AD373" s="428">
        <f t="shared" si="41"/>
        <v>0</v>
      </c>
      <c r="AE373" s="427">
        <v>0</v>
      </c>
      <c r="AF373" s="427">
        <v>0</v>
      </c>
      <c r="AG373" s="427"/>
      <c r="AH373" s="427"/>
      <c r="AI373" s="427"/>
      <c r="AJ373" s="427"/>
      <c r="AK373" s="427"/>
      <c r="AL373" s="427"/>
      <c r="AM373" s="427"/>
      <c r="AN373" s="427"/>
    </row>
    <row r="374" spans="1:40" s="225" customFormat="1" ht="51" hidden="1" customHeight="1" outlineLevel="7" x14ac:dyDescent="0.2">
      <c r="A374" s="221"/>
      <c r="B374" s="227"/>
      <c r="C374" s="248"/>
      <c r="D374" s="248"/>
      <c r="E374" s="254"/>
      <c r="F374" s="265"/>
      <c r="G374" s="270"/>
      <c r="H374" s="270"/>
      <c r="I374" s="406" t="s">
        <v>81</v>
      </c>
      <c r="J374" s="346" t="s">
        <v>256</v>
      </c>
      <c r="K374" s="434">
        <f>Supervisor!K374</f>
        <v>65946</v>
      </c>
      <c r="L374" s="347">
        <f>Supervisor!L374</f>
        <v>0</v>
      </c>
      <c r="M374" s="348">
        <v>0</v>
      </c>
      <c r="N374" s="353">
        <f>Supervisor!M374</f>
        <v>0</v>
      </c>
      <c r="O374" s="350">
        <f>Supervisor!N374</f>
        <v>0</v>
      </c>
      <c r="P374" s="350">
        <f t="shared" si="40"/>
        <v>65946</v>
      </c>
      <c r="Q374" s="351">
        <v>1.406165018233709E-4</v>
      </c>
      <c r="R374" s="352">
        <f t="shared" si="48"/>
        <v>0</v>
      </c>
      <c r="S374" s="225">
        <v>0</v>
      </c>
      <c r="T374" s="226">
        <f t="shared" si="46"/>
        <v>0</v>
      </c>
      <c r="Y374" s="199"/>
      <c r="Z374" s="352">
        <v>0</v>
      </c>
      <c r="AA374" s="428">
        <v>0</v>
      </c>
      <c r="AB374" s="428">
        <v>0</v>
      </c>
      <c r="AC374" s="430">
        <v>0</v>
      </c>
      <c r="AD374" s="428">
        <f t="shared" si="41"/>
        <v>0</v>
      </c>
      <c r="AE374" s="427">
        <v>0</v>
      </c>
      <c r="AF374" s="427">
        <v>0</v>
      </c>
      <c r="AG374" s="427"/>
      <c r="AH374" s="427"/>
      <c r="AI374" s="427"/>
      <c r="AJ374" s="427"/>
      <c r="AK374" s="427"/>
      <c r="AL374" s="427"/>
      <c r="AM374" s="427"/>
      <c r="AN374" s="427"/>
    </row>
    <row r="375" spans="1:40" s="225" customFormat="1" ht="51" hidden="1" customHeight="1" outlineLevel="7" x14ac:dyDescent="0.2">
      <c r="A375" s="221"/>
      <c r="B375" s="227"/>
      <c r="C375" s="248"/>
      <c r="D375" s="248"/>
      <c r="E375" s="254"/>
      <c r="F375" s="265"/>
      <c r="G375" s="270"/>
      <c r="H375" s="270"/>
      <c r="I375" s="406" t="s">
        <v>82</v>
      </c>
      <c r="J375" s="346" t="s">
        <v>263</v>
      </c>
      <c r="K375" s="434">
        <f>Supervisor!K375</f>
        <v>10</v>
      </c>
      <c r="L375" s="347">
        <f>Supervisor!L375</f>
        <v>0</v>
      </c>
      <c r="M375" s="348">
        <v>0</v>
      </c>
      <c r="N375" s="353">
        <f>Supervisor!M375</f>
        <v>0</v>
      </c>
      <c r="O375" s="350">
        <f>Supervisor!N375</f>
        <v>0</v>
      </c>
      <c r="P375" s="350">
        <f t="shared" si="40"/>
        <v>10</v>
      </c>
      <c r="Q375" s="351">
        <v>1.7577062727921366E-4</v>
      </c>
      <c r="R375" s="352">
        <f t="shared" si="48"/>
        <v>0</v>
      </c>
      <c r="S375" s="225">
        <v>0</v>
      </c>
      <c r="T375" s="226">
        <f t="shared" si="46"/>
        <v>0</v>
      </c>
      <c r="Y375" s="199"/>
      <c r="Z375" s="352">
        <v>0</v>
      </c>
      <c r="AA375" s="428">
        <v>0</v>
      </c>
      <c r="AB375" s="428">
        <v>0</v>
      </c>
      <c r="AC375" s="430">
        <v>0</v>
      </c>
      <c r="AD375" s="428">
        <f t="shared" si="41"/>
        <v>0</v>
      </c>
      <c r="AE375" s="427">
        <v>0</v>
      </c>
      <c r="AF375" s="427">
        <v>0</v>
      </c>
      <c r="AG375" s="427"/>
      <c r="AH375" s="427"/>
      <c r="AI375" s="427"/>
      <c r="AJ375" s="427"/>
      <c r="AK375" s="427"/>
      <c r="AL375" s="427"/>
      <c r="AM375" s="427"/>
      <c r="AN375" s="427"/>
    </row>
    <row r="376" spans="1:40" s="225" customFormat="1" ht="51" hidden="1" customHeight="1" outlineLevel="7" x14ac:dyDescent="0.2">
      <c r="A376" s="221"/>
      <c r="B376" s="227"/>
      <c r="C376" s="248"/>
      <c r="D376" s="248"/>
      <c r="E376" s="254"/>
      <c r="F376" s="265"/>
      <c r="G376" s="270"/>
      <c r="H376" s="270"/>
      <c r="I376" s="406" t="s">
        <v>83</v>
      </c>
      <c r="J376" s="346" t="s">
        <v>257</v>
      </c>
      <c r="K376" s="434">
        <f>Supervisor!K376</f>
        <v>100</v>
      </c>
      <c r="L376" s="347">
        <f>Supervisor!L376</f>
        <v>0</v>
      </c>
      <c r="M376" s="348">
        <v>0</v>
      </c>
      <c r="N376" s="353">
        <f>Supervisor!M376</f>
        <v>20</v>
      </c>
      <c r="O376" s="350">
        <f>Supervisor!N376</f>
        <v>20</v>
      </c>
      <c r="P376" s="350">
        <f t="shared" si="40"/>
        <v>80</v>
      </c>
      <c r="Q376" s="351">
        <v>2.6365594091882046E-4</v>
      </c>
      <c r="R376" s="352">
        <f t="shared" si="48"/>
        <v>0.2</v>
      </c>
      <c r="S376" s="225">
        <v>7</v>
      </c>
      <c r="T376" s="226">
        <f t="shared" si="46"/>
        <v>-13</v>
      </c>
      <c r="Y376" s="199"/>
      <c r="Z376" s="352">
        <v>0</v>
      </c>
      <c r="AA376" s="428">
        <v>0</v>
      </c>
      <c r="AB376" s="428">
        <v>0.09</v>
      </c>
      <c r="AC376" s="430">
        <v>0</v>
      </c>
      <c r="AD376" s="428">
        <f t="shared" si="41"/>
        <v>0.09</v>
      </c>
      <c r="AE376" s="427">
        <v>0</v>
      </c>
      <c r="AF376" s="427">
        <v>0</v>
      </c>
      <c r="AG376" s="427"/>
      <c r="AH376" s="427"/>
      <c r="AI376" s="427"/>
      <c r="AJ376" s="427"/>
      <c r="AK376" s="427"/>
      <c r="AL376" s="427"/>
      <c r="AM376" s="427"/>
      <c r="AN376" s="427"/>
    </row>
    <row r="377" spans="1:40" s="225" customFormat="1" ht="51" hidden="1" customHeight="1" outlineLevel="5" x14ac:dyDescent="0.2">
      <c r="A377" s="221"/>
      <c r="B377" s="227"/>
      <c r="C377" s="248"/>
      <c r="D377" s="248"/>
      <c r="E377" s="254"/>
      <c r="F377" s="265"/>
      <c r="G377" s="270"/>
      <c r="H377" s="270"/>
      <c r="I377" s="409" t="s">
        <v>90</v>
      </c>
      <c r="J377" s="365"/>
      <c r="K377" s="437">
        <f>Supervisor!K377</f>
        <v>0</v>
      </c>
      <c r="L377" s="366">
        <f>Supervisor!L377</f>
        <v>0</v>
      </c>
      <c r="M377" s="367">
        <v>9.9444942746980083E-2</v>
      </c>
      <c r="N377" s="365">
        <f>Supervisor!M377</f>
        <v>0</v>
      </c>
      <c r="O377" s="368">
        <f>Supervisor!N377</f>
        <v>0</v>
      </c>
      <c r="P377" s="368">
        <f t="shared" si="40"/>
        <v>0</v>
      </c>
      <c r="Q377" s="369">
        <v>4.5177787545025916E-3</v>
      </c>
      <c r="R377" s="370">
        <f>SUMPRODUCT(R378:R384,Q378:Q384)/Q377</f>
        <v>0.12944494274698007</v>
      </c>
      <c r="T377" s="226">
        <f t="shared" si="46"/>
        <v>0</v>
      </c>
      <c r="Y377" s="199"/>
      <c r="Z377" s="370">
        <v>9.9444942746980083E-2</v>
      </c>
      <c r="AA377" s="428">
        <v>9.9444942746980083E-2</v>
      </c>
      <c r="AB377" s="428">
        <v>0.11444494274698008</v>
      </c>
      <c r="AC377" s="430">
        <v>0.11444494274698008</v>
      </c>
      <c r="AD377" s="428">
        <f t="shared" si="41"/>
        <v>0</v>
      </c>
      <c r="AE377" s="427">
        <v>9.9444942746980083E-2</v>
      </c>
      <c r="AF377" s="427">
        <v>0</v>
      </c>
      <c r="AG377" s="427"/>
      <c r="AH377" s="427"/>
      <c r="AI377" s="427"/>
      <c r="AJ377" s="427"/>
      <c r="AK377" s="427"/>
      <c r="AL377" s="427"/>
      <c r="AM377" s="427"/>
      <c r="AN377" s="427"/>
    </row>
    <row r="378" spans="1:40" s="225" customFormat="1" ht="51" hidden="1" customHeight="1" outlineLevel="7" x14ac:dyDescent="0.2">
      <c r="A378" s="221"/>
      <c r="B378" s="227"/>
      <c r="C378" s="248"/>
      <c r="D378" s="248"/>
      <c r="E378" s="254"/>
      <c r="F378" s="265"/>
      <c r="G378" s="270"/>
      <c r="H378" s="270"/>
      <c r="I378" s="406" t="s">
        <v>72</v>
      </c>
      <c r="J378" s="346" t="s">
        <v>256</v>
      </c>
      <c r="K378" s="434">
        <f>Supervisor!K378</f>
        <v>171694</v>
      </c>
      <c r="L378" s="347">
        <f>Supervisor!L378</f>
        <v>170741</v>
      </c>
      <c r="M378" s="348">
        <v>0.99444942746980092</v>
      </c>
      <c r="N378" s="353">
        <f>Supervisor!M378</f>
        <v>0</v>
      </c>
      <c r="O378" s="350">
        <f>Supervisor!N378</f>
        <v>170741</v>
      </c>
      <c r="P378" s="350">
        <f t="shared" si="40"/>
        <v>953</v>
      </c>
      <c r="Q378" s="351">
        <v>4.517778754502591E-4</v>
      </c>
      <c r="R378" s="352">
        <f t="shared" ref="R378:R384" si="49">O378/K378</f>
        <v>0.99444942746980092</v>
      </c>
      <c r="S378" s="225">
        <v>170741</v>
      </c>
      <c r="T378" s="226">
        <f t="shared" si="46"/>
        <v>0</v>
      </c>
      <c r="Y378" s="199"/>
      <c r="Z378" s="352">
        <v>0.99444942746980092</v>
      </c>
      <c r="AA378" s="428">
        <v>0.99444942746980092</v>
      </c>
      <c r="AB378" s="428">
        <v>0.99444942746980092</v>
      </c>
      <c r="AC378" s="430">
        <v>0.99444942746980092</v>
      </c>
      <c r="AD378" s="428">
        <f t="shared" si="41"/>
        <v>0</v>
      </c>
      <c r="AE378" s="427">
        <v>0.99444942746980092</v>
      </c>
      <c r="AF378" s="427">
        <v>0</v>
      </c>
      <c r="AG378" s="427"/>
      <c r="AH378" s="427"/>
      <c r="AI378" s="427"/>
      <c r="AJ378" s="427"/>
      <c r="AK378" s="427"/>
      <c r="AL378" s="427"/>
      <c r="AM378" s="427"/>
      <c r="AN378" s="427"/>
    </row>
    <row r="379" spans="1:40" s="225" customFormat="1" ht="51" hidden="1" customHeight="1" outlineLevel="7" x14ac:dyDescent="0.2">
      <c r="A379" s="221"/>
      <c r="B379" s="227"/>
      <c r="C379" s="248"/>
      <c r="D379" s="248"/>
      <c r="E379" s="254"/>
      <c r="F379" s="265"/>
      <c r="G379" s="270"/>
      <c r="H379" s="270"/>
      <c r="I379" s="406" t="s">
        <v>239</v>
      </c>
      <c r="J379" s="346" t="s">
        <v>263</v>
      </c>
      <c r="K379" s="434">
        <f>Supervisor!K379</f>
        <v>12</v>
      </c>
      <c r="L379" s="347">
        <f>Supervisor!L379</f>
        <v>0</v>
      </c>
      <c r="M379" s="348">
        <v>0</v>
      </c>
      <c r="N379" s="353">
        <f>Supervisor!M379</f>
        <v>0</v>
      </c>
      <c r="O379" s="350">
        <f>Supervisor!N379</f>
        <v>0</v>
      </c>
      <c r="P379" s="350">
        <f t="shared" si="40"/>
        <v>12</v>
      </c>
      <c r="Q379" s="351">
        <v>2.258889377251295E-4</v>
      </c>
      <c r="R379" s="352">
        <f t="shared" si="49"/>
        <v>0</v>
      </c>
      <c r="S379" s="225">
        <v>0</v>
      </c>
      <c r="T379" s="226">
        <f t="shared" si="46"/>
        <v>0</v>
      </c>
      <c r="Y379" s="199"/>
      <c r="Z379" s="352">
        <v>0</v>
      </c>
      <c r="AA379" s="428">
        <v>0</v>
      </c>
      <c r="AB379" s="428">
        <v>0</v>
      </c>
      <c r="AC379" s="430">
        <v>0</v>
      </c>
      <c r="AD379" s="428">
        <f t="shared" si="41"/>
        <v>0</v>
      </c>
      <c r="AE379" s="427">
        <v>0</v>
      </c>
      <c r="AF379" s="427">
        <v>0</v>
      </c>
      <c r="AG379" s="427"/>
      <c r="AH379" s="427"/>
      <c r="AI379" s="427"/>
      <c r="AJ379" s="427"/>
      <c r="AK379" s="427"/>
      <c r="AL379" s="427"/>
      <c r="AM379" s="427"/>
      <c r="AN379" s="427"/>
    </row>
    <row r="380" spans="1:40" s="225" customFormat="1" ht="51" hidden="1" customHeight="1" outlineLevel="7" x14ac:dyDescent="0.2">
      <c r="A380" s="221"/>
      <c r="B380" s="227"/>
      <c r="C380" s="248"/>
      <c r="D380" s="248"/>
      <c r="E380" s="254"/>
      <c r="F380" s="265"/>
      <c r="G380" s="270"/>
      <c r="H380" s="270"/>
      <c r="I380" s="406" t="s">
        <v>75</v>
      </c>
      <c r="J380" s="346" t="s">
        <v>256</v>
      </c>
      <c r="K380" s="434">
        <f>Supervisor!K380</f>
        <v>171694</v>
      </c>
      <c r="L380" s="347">
        <f>Supervisor!L380</f>
        <v>0</v>
      </c>
      <c r="M380" s="348">
        <v>0</v>
      </c>
      <c r="N380" s="353">
        <f>Supervisor!M380</f>
        <v>0</v>
      </c>
      <c r="O380" s="350">
        <f>Supervisor!N380</f>
        <v>0</v>
      </c>
      <c r="P380" s="350">
        <f t="shared" si="40"/>
        <v>171694</v>
      </c>
      <c r="Q380" s="351">
        <v>1.8071115018010364E-3</v>
      </c>
      <c r="R380" s="352">
        <f t="shared" si="49"/>
        <v>0</v>
      </c>
      <c r="S380" s="225">
        <v>0</v>
      </c>
      <c r="T380" s="226">
        <f t="shared" si="46"/>
        <v>0</v>
      </c>
      <c r="Y380" s="199"/>
      <c r="Z380" s="352">
        <v>0</v>
      </c>
      <c r="AA380" s="428">
        <v>0</v>
      </c>
      <c r="AB380" s="428">
        <v>0</v>
      </c>
      <c r="AC380" s="430">
        <v>0</v>
      </c>
      <c r="AD380" s="428">
        <f t="shared" si="41"/>
        <v>0</v>
      </c>
      <c r="AE380" s="427">
        <v>0</v>
      </c>
      <c r="AF380" s="427">
        <v>0</v>
      </c>
      <c r="AG380" s="427"/>
      <c r="AH380" s="427"/>
      <c r="AI380" s="427"/>
      <c r="AJ380" s="427"/>
      <c r="AK380" s="427"/>
      <c r="AL380" s="427"/>
      <c r="AM380" s="427"/>
      <c r="AN380" s="427"/>
    </row>
    <row r="381" spans="1:40" s="225" customFormat="1" ht="51" hidden="1" customHeight="1" outlineLevel="7" x14ac:dyDescent="0.2">
      <c r="A381" s="221"/>
      <c r="B381" s="227"/>
      <c r="C381" s="248"/>
      <c r="D381" s="248"/>
      <c r="E381" s="254"/>
      <c r="F381" s="265"/>
      <c r="G381" s="270"/>
      <c r="H381" s="270"/>
      <c r="I381" s="406" t="s">
        <v>80</v>
      </c>
      <c r="J381" s="346" t="s">
        <v>256</v>
      </c>
      <c r="K381" s="434">
        <f>Supervisor!K381</f>
        <v>171694</v>
      </c>
      <c r="L381" s="347">
        <f>Supervisor!L381</f>
        <v>0</v>
      </c>
      <c r="M381" s="348">
        <v>0</v>
      </c>
      <c r="N381" s="353">
        <f>Supervisor!M381</f>
        <v>0</v>
      </c>
      <c r="O381" s="350">
        <f>Supervisor!N381</f>
        <v>0</v>
      </c>
      <c r="P381" s="350">
        <f t="shared" si="40"/>
        <v>171694</v>
      </c>
      <c r="Q381" s="351">
        <v>5.4213345054031077E-4</v>
      </c>
      <c r="R381" s="352">
        <f t="shared" si="49"/>
        <v>0</v>
      </c>
      <c r="S381" s="225">
        <v>0</v>
      </c>
      <c r="T381" s="226">
        <f t="shared" si="46"/>
        <v>0</v>
      </c>
      <c r="Y381" s="199"/>
      <c r="Z381" s="352">
        <v>0</v>
      </c>
      <c r="AA381" s="428">
        <v>0</v>
      </c>
      <c r="AB381" s="428">
        <v>0</v>
      </c>
      <c r="AC381" s="430">
        <v>0</v>
      </c>
      <c r="AD381" s="428">
        <f t="shared" si="41"/>
        <v>0</v>
      </c>
      <c r="AE381" s="427">
        <v>0</v>
      </c>
      <c r="AF381" s="427">
        <v>0</v>
      </c>
      <c r="AG381" s="427"/>
      <c r="AH381" s="427"/>
      <c r="AI381" s="427"/>
      <c r="AJ381" s="427"/>
      <c r="AK381" s="427"/>
      <c r="AL381" s="427"/>
      <c r="AM381" s="427"/>
      <c r="AN381" s="427"/>
    </row>
    <row r="382" spans="1:40" s="225" customFormat="1" ht="51" hidden="1" customHeight="1" outlineLevel="7" x14ac:dyDescent="0.2">
      <c r="A382" s="221"/>
      <c r="B382" s="227"/>
      <c r="C382" s="248"/>
      <c r="D382" s="248"/>
      <c r="E382" s="254"/>
      <c r="F382" s="265"/>
      <c r="G382" s="270"/>
      <c r="H382" s="270"/>
      <c r="I382" s="406" t="s">
        <v>81</v>
      </c>
      <c r="J382" s="346" t="s">
        <v>256</v>
      </c>
      <c r="K382" s="434">
        <f>Supervisor!K382</f>
        <v>171694</v>
      </c>
      <c r="L382" s="347">
        <f>Supervisor!L382</f>
        <v>0</v>
      </c>
      <c r="M382" s="348">
        <v>0</v>
      </c>
      <c r="N382" s="353">
        <f>Supervisor!M382</f>
        <v>0</v>
      </c>
      <c r="O382" s="350">
        <f>Supervisor!N382</f>
        <v>0</v>
      </c>
      <c r="P382" s="350">
        <f t="shared" si="40"/>
        <v>171694</v>
      </c>
      <c r="Q382" s="351">
        <v>3.6142230036020716E-4</v>
      </c>
      <c r="R382" s="352">
        <f t="shared" si="49"/>
        <v>0</v>
      </c>
      <c r="S382" s="225">
        <v>0</v>
      </c>
      <c r="T382" s="226">
        <f t="shared" si="46"/>
        <v>0</v>
      </c>
      <c r="Y382" s="199"/>
      <c r="Z382" s="352">
        <v>0</v>
      </c>
      <c r="AA382" s="428">
        <v>0</v>
      </c>
      <c r="AB382" s="428">
        <v>0</v>
      </c>
      <c r="AC382" s="430">
        <v>0</v>
      </c>
      <c r="AD382" s="428">
        <f t="shared" si="41"/>
        <v>0</v>
      </c>
      <c r="AE382" s="427">
        <v>0</v>
      </c>
      <c r="AF382" s="427">
        <v>0</v>
      </c>
      <c r="AG382" s="427"/>
      <c r="AH382" s="427"/>
      <c r="AI382" s="427"/>
      <c r="AJ382" s="427"/>
      <c r="AK382" s="427"/>
      <c r="AL382" s="427"/>
      <c r="AM382" s="427"/>
      <c r="AN382" s="427"/>
    </row>
    <row r="383" spans="1:40" s="225" customFormat="1" ht="51" hidden="1" customHeight="1" outlineLevel="7" x14ac:dyDescent="0.2">
      <c r="A383" s="221"/>
      <c r="B383" s="227"/>
      <c r="C383" s="248"/>
      <c r="D383" s="248"/>
      <c r="E383" s="254"/>
      <c r="F383" s="265"/>
      <c r="G383" s="270"/>
      <c r="H383" s="270"/>
      <c r="I383" s="406" t="s">
        <v>82</v>
      </c>
      <c r="J383" s="346" t="s">
        <v>263</v>
      </c>
      <c r="K383" s="434">
        <f>Supervisor!K383</f>
        <v>12</v>
      </c>
      <c r="L383" s="347">
        <f>Supervisor!L383</f>
        <v>0</v>
      </c>
      <c r="M383" s="348">
        <v>0</v>
      </c>
      <c r="N383" s="353">
        <f>Supervisor!M383</f>
        <v>0</v>
      </c>
      <c r="O383" s="350">
        <f>Supervisor!N383</f>
        <v>0</v>
      </c>
      <c r="P383" s="350">
        <f t="shared" si="40"/>
        <v>12</v>
      </c>
      <c r="Q383" s="351">
        <v>4.517778754502591E-4</v>
      </c>
      <c r="R383" s="352">
        <f t="shared" si="49"/>
        <v>0</v>
      </c>
      <c r="S383" s="225">
        <v>0</v>
      </c>
      <c r="T383" s="226">
        <f t="shared" si="46"/>
        <v>0</v>
      </c>
      <c r="Y383" s="199"/>
      <c r="Z383" s="352">
        <v>0</v>
      </c>
      <c r="AA383" s="428">
        <v>0</v>
      </c>
      <c r="AB383" s="428">
        <v>0</v>
      </c>
      <c r="AC383" s="430">
        <v>0</v>
      </c>
      <c r="AD383" s="428">
        <f t="shared" si="41"/>
        <v>0</v>
      </c>
      <c r="AE383" s="427">
        <v>0</v>
      </c>
      <c r="AF383" s="427">
        <v>0</v>
      </c>
      <c r="AG383" s="427"/>
      <c r="AH383" s="427"/>
      <c r="AI383" s="427"/>
      <c r="AJ383" s="427"/>
      <c r="AK383" s="427"/>
      <c r="AL383" s="427"/>
      <c r="AM383" s="427"/>
      <c r="AN383" s="427"/>
    </row>
    <row r="384" spans="1:40" s="225" customFormat="1" ht="51" hidden="1" customHeight="1" outlineLevel="7" x14ac:dyDescent="0.2">
      <c r="A384" s="221"/>
      <c r="B384" s="227"/>
      <c r="C384" s="248"/>
      <c r="D384" s="248"/>
      <c r="E384" s="254"/>
      <c r="F384" s="265"/>
      <c r="G384" s="270"/>
      <c r="H384" s="270"/>
      <c r="I384" s="406" t="s">
        <v>83</v>
      </c>
      <c r="J384" s="346" t="s">
        <v>257</v>
      </c>
      <c r="K384" s="434">
        <f>Supervisor!K384</f>
        <v>100</v>
      </c>
      <c r="L384" s="347">
        <f>Supervisor!L384</f>
        <v>0</v>
      </c>
      <c r="M384" s="348">
        <v>0</v>
      </c>
      <c r="N384" s="353">
        <f>Supervisor!M384</f>
        <v>20</v>
      </c>
      <c r="O384" s="350">
        <f>Supervisor!N384</f>
        <v>20</v>
      </c>
      <c r="P384" s="350">
        <f t="shared" si="40"/>
        <v>80</v>
      </c>
      <c r="Q384" s="351">
        <v>6.7766681317538862E-4</v>
      </c>
      <c r="R384" s="352">
        <f t="shared" si="49"/>
        <v>0.2</v>
      </c>
      <c r="S384" s="225">
        <v>7</v>
      </c>
      <c r="T384" s="226">
        <f t="shared" si="46"/>
        <v>-13</v>
      </c>
      <c r="Y384" s="199"/>
      <c r="Z384" s="352">
        <v>0</v>
      </c>
      <c r="AA384" s="428">
        <v>0</v>
      </c>
      <c r="AB384" s="428">
        <v>0.1</v>
      </c>
      <c r="AC384" s="430">
        <v>0</v>
      </c>
      <c r="AD384" s="428">
        <f t="shared" si="41"/>
        <v>0.1</v>
      </c>
      <c r="AE384" s="427">
        <v>0</v>
      </c>
      <c r="AF384" s="427">
        <v>0</v>
      </c>
      <c r="AG384" s="427"/>
      <c r="AH384" s="427"/>
      <c r="AI384" s="427"/>
      <c r="AJ384" s="427"/>
      <c r="AK384" s="427"/>
      <c r="AL384" s="427"/>
      <c r="AM384" s="427"/>
      <c r="AN384" s="427"/>
    </row>
    <row r="385" spans="1:40" s="225" customFormat="1" ht="51" hidden="1" customHeight="1" outlineLevel="5" x14ac:dyDescent="0.2">
      <c r="A385" s="221"/>
      <c r="B385" s="227"/>
      <c r="C385" s="248"/>
      <c r="D385" s="248"/>
      <c r="E385" s="254"/>
      <c r="F385" s="265"/>
      <c r="G385" s="270"/>
      <c r="H385" s="270"/>
      <c r="I385" s="409" t="s">
        <v>91</v>
      </c>
      <c r="J385" s="365"/>
      <c r="K385" s="437">
        <f>Supervisor!K385</f>
        <v>0</v>
      </c>
      <c r="L385" s="366">
        <f>Supervisor!L385</f>
        <v>0</v>
      </c>
      <c r="M385" s="367">
        <v>0.95018234272242219</v>
      </c>
      <c r="N385" s="365">
        <f>Supervisor!M385</f>
        <v>0</v>
      </c>
      <c r="O385" s="368">
        <f>Supervisor!N385</f>
        <v>0</v>
      </c>
      <c r="P385" s="368">
        <f t="shared" si="40"/>
        <v>0</v>
      </c>
      <c r="Q385" s="369">
        <v>4.4531804176806637E-3</v>
      </c>
      <c r="R385" s="370">
        <f>SUMPRODUCT(R386:R392,Q386:Q392)/Q385</f>
        <v>1</v>
      </c>
      <c r="T385" s="226">
        <f t="shared" si="46"/>
        <v>0</v>
      </c>
      <c r="Y385" s="199"/>
      <c r="Z385" s="370">
        <v>0.95049905459143591</v>
      </c>
      <c r="AA385" s="428">
        <v>0.93699905459143584</v>
      </c>
      <c r="AB385" s="428">
        <v>0.98949905459143583</v>
      </c>
      <c r="AC385" s="430">
        <v>0.98949905459143583</v>
      </c>
      <c r="AD385" s="428">
        <f t="shared" si="41"/>
        <v>0</v>
      </c>
      <c r="AE385" s="427">
        <v>0.95050000000000001</v>
      </c>
      <c r="AF385" s="427">
        <v>0</v>
      </c>
      <c r="AG385" s="427"/>
      <c r="AH385" s="427"/>
      <c r="AI385" s="427"/>
      <c r="AJ385" s="427"/>
      <c r="AK385" s="427"/>
      <c r="AL385" s="427"/>
      <c r="AM385" s="427"/>
      <c r="AN385" s="427"/>
    </row>
    <row r="386" spans="1:40" s="225" customFormat="1" ht="51" hidden="1" customHeight="1" outlineLevel="7" x14ac:dyDescent="0.2">
      <c r="A386" s="221"/>
      <c r="B386" s="227"/>
      <c r="C386" s="248"/>
      <c r="D386" s="248"/>
      <c r="E386" s="254"/>
      <c r="F386" s="265"/>
      <c r="G386" s="270"/>
      <c r="H386" s="270"/>
      <c r="I386" s="406" t="s">
        <v>72</v>
      </c>
      <c r="J386" s="346" t="s">
        <v>256</v>
      </c>
      <c r="K386" s="434">
        <f>Supervisor!K386</f>
        <v>169239</v>
      </c>
      <c r="L386" s="347">
        <f>Supervisor!L386</f>
        <v>169239</v>
      </c>
      <c r="M386" s="348">
        <v>1</v>
      </c>
      <c r="N386" s="353">
        <f>Supervisor!M386</f>
        <v>0</v>
      </c>
      <c r="O386" s="350">
        <f>Supervisor!N386</f>
        <v>169239</v>
      </c>
      <c r="P386" s="350">
        <f t="shared" si="40"/>
        <v>0</v>
      </c>
      <c r="Q386" s="351">
        <v>4.4531804176806643E-4</v>
      </c>
      <c r="R386" s="352">
        <f t="shared" ref="R386:R392" si="50">O386/K386</f>
        <v>1</v>
      </c>
      <c r="S386" s="225">
        <v>167795</v>
      </c>
      <c r="T386" s="226">
        <f t="shared" si="46"/>
        <v>-1444</v>
      </c>
      <c r="Y386" s="199"/>
      <c r="Z386" s="352">
        <v>1</v>
      </c>
      <c r="AA386" s="428">
        <v>1</v>
      </c>
      <c r="AB386" s="428">
        <v>1</v>
      </c>
      <c r="AC386" s="430">
        <v>1</v>
      </c>
      <c r="AD386" s="428">
        <f t="shared" si="41"/>
        <v>0</v>
      </c>
      <c r="AE386" s="427">
        <v>1</v>
      </c>
      <c r="AF386" s="427">
        <v>0</v>
      </c>
      <c r="AG386" s="427"/>
      <c r="AH386" s="427"/>
      <c r="AI386" s="427"/>
      <c r="AJ386" s="427"/>
      <c r="AK386" s="427"/>
      <c r="AL386" s="427"/>
      <c r="AM386" s="427"/>
      <c r="AN386" s="427"/>
    </row>
    <row r="387" spans="1:40" s="225" customFormat="1" ht="51" hidden="1" customHeight="1" outlineLevel="7" x14ac:dyDescent="0.2">
      <c r="A387" s="221"/>
      <c r="B387" s="227"/>
      <c r="C387" s="248"/>
      <c r="D387" s="248"/>
      <c r="E387" s="254"/>
      <c r="F387" s="265"/>
      <c r="G387" s="270"/>
      <c r="H387" s="270"/>
      <c r="I387" s="406" t="s">
        <v>239</v>
      </c>
      <c r="J387" s="346" t="s">
        <v>263</v>
      </c>
      <c r="K387" s="434">
        <f>Supervisor!K387</f>
        <v>28</v>
      </c>
      <c r="L387" s="347">
        <f>Supervisor!L387</f>
        <v>28</v>
      </c>
      <c r="M387" s="348">
        <v>1</v>
      </c>
      <c r="N387" s="353">
        <f>Supervisor!M387</f>
        <v>0</v>
      </c>
      <c r="O387" s="350">
        <f>Supervisor!N387</f>
        <v>28</v>
      </c>
      <c r="P387" s="350">
        <f t="shared" si="40"/>
        <v>0</v>
      </c>
      <c r="Q387" s="351">
        <v>2.2265902088403316E-4</v>
      </c>
      <c r="R387" s="352">
        <f t="shared" si="50"/>
        <v>1</v>
      </c>
      <c r="S387" s="225">
        <v>28</v>
      </c>
      <c r="T387" s="226">
        <f t="shared" si="46"/>
        <v>0</v>
      </c>
      <c r="Y387" s="199"/>
      <c r="Z387" s="352">
        <v>1</v>
      </c>
      <c r="AA387" s="428">
        <v>1</v>
      </c>
      <c r="AB387" s="428">
        <v>1</v>
      </c>
      <c r="AC387" s="430">
        <v>1</v>
      </c>
      <c r="AD387" s="428">
        <f t="shared" si="41"/>
        <v>0</v>
      </c>
      <c r="AE387" s="427">
        <v>1</v>
      </c>
      <c r="AF387" s="427">
        <v>0</v>
      </c>
      <c r="AG387" s="427"/>
      <c r="AH387" s="427"/>
      <c r="AI387" s="427"/>
      <c r="AJ387" s="427"/>
      <c r="AK387" s="427"/>
      <c r="AL387" s="427"/>
      <c r="AM387" s="427"/>
      <c r="AN387" s="427"/>
    </row>
    <row r="388" spans="1:40" s="225" customFormat="1" ht="51" hidden="1" customHeight="1" outlineLevel="7" x14ac:dyDescent="0.2">
      <c r="A388" s="221"/>
      <c r="B388" s="227"/>
      <c r="C388" s="248"/>
      <c r="D388" s="248"/>
      <c r="E388" s="254"/>
      <c r="F388" s="265"/>
      <c r="G388" s="270"/>
      <c r="H388" s="270"/>
      <c r="I388" s="406" t="s">
        <v>75</v>
      </c>
      <c r="J388" s="346" t="s">
        <v>256</v>
      </c>
      <c r="K388" s="434">
        <f>Supervisor!K388</f>
        <v>169239</v>
      </c>
      <c r="L388" s="347">
        <f>Supervisor!L388</f>
        <v>169239</v>
      </c>
      <c r="M388" s="348">
        <v>1</v>
      </c>
      <c r="N388" s="353">
        <f>Supervisor!M388</f>
        <v>0</v>
      </c>
      <c r="O388" s="350">
        <f>Supervisor!N388</f>
        <v>169239</v>
      </c>
      <c r="P388" s="350">
        <f t="shared" si="40"/>
        <v>0</v>
      </c>
      <c r="Q388" s="351">
        <v>1.7812721670722657E-3</v>
      </c>
      <c r="R388" s="352">
        <f t="shared" si="50"/>
        <v>1</v>
      </c>
      <c r="S388" s="225">
        <v>167795</v>
      </c>
      <c r="T388" s="226">
        <f t="shared" si="46"/>
        <v>-1444</v>
      </c>
      <c r="Y388" s="199"/>
      <c r="Z388" s="352">
        <v>0.99999763647858952</v>
      </c>
      <c r="AA388" s="428">
        <v>0.99999763647858952</v>
      </c>
      <c r="AB388" s="428">
        <v>0.99999763647858952</v>
      </c>
      <c r="AC388" s="430">
        <v>0.99999763647858952</v>
      </c>
      <c r="AD388" s="428">
        <f t="shared" si="41"/>
        <v>0</v>
      </c>
      <c r="AE388" s="427">
        <v>1</v>
      </c>
      <c r="AF388" s="427">
        <v>0</v>
      </c>
      <c r="AG388" s="427"/>
      <c r="AH388" s="427"/>
      <c r="AI388" s="427"/>
      <c r="AJ388" s="427"/>
      <c r="AK388" s="427"/>
      <c r="AL388" s="427"/>
      <c r="AM388" s="427"/>
      <c r="AN388" s="427"/>
    </row>
    <row r="389" spans="1:40" s="225" customFormat="1" ht="51" hidden="1" customHeight="1" outlineLevel="7" x14ac:dyDescent="0.2">
      <c r="A389" s="221"/>
      <c r="B389" s="227"/>
      <c r="C389" s="248"/>
      <c r="D389" s="248"/>
      <c r="E389" s="254"/>
      <c r="F389" s="265"/>
      <c r="G389" s="270"/>
      <c r="H389" s="270"/>
      <c r="I389" s="406" t="s">
        <v>80</v>
      </c>
      <c r="J389" s="346" t="s">
        <v>256</v>
      </c>
      <c r="K389" s="434">
        <f>Supervisor!K389</f>
        <v>169239</v>
      </c>
      <c r="L389" s="347">
        <f>Supervisor!L389</f>
        <v>169239</v>
      </c>
      <c r="M389" s="348">
        <v>1</v>
      </c>
      <c r="N389" s="353">
        <f>Supervisor!M389</f>
        <v>0</v>
      </c>
      <c r="O389" s="350">
        <f>Supervisor!N389</f>
        <v>169239</v>
      </c>
      <c r="P389" s="350">
        <f t="shared" si="40"/>
        <v>0</v>
      </c>
      <c r="Q389" s="351">
        <v>5.3438165012167959E-4</v>
      </c>
      <c r="R389" s="352">
        <f t="shared" si="50"/>
        <v>1</v>
      </c>
      <c r="S389" s="225">
        <v>167795</v>
      </c>
      <c r="T389" s="226">
        <f t="shared" si="46"/>
        <v>-1444</v>
      </c>
      <c r="Y389" s="199"/>
      <c r="Z389" s="352">
        <v>1</v>
      </c>
      <c r="AA389" s="428">
        <v>1</v>
      </c>
      <c r="AB389" s="428">
        <v>1</v>
      </c>
      <c r="AC389" s="430">
        <v>1</v>
      </c>
      <c r="AD389" s="428">
        <f t="shared" si="41"/>
        <v>0</v>
      </c>
      <c r="AE389" s="427">
        <v>1</v>
      </c>
      <c r="AF389" s="427">
        <v>0</v>
      </c>
      <c r="AG389" s="427"/>
      <c r="AH389" s="427"/>
      <c r="AI389" s="427"/>
      <c r="AJ389" s="427"/>
      <c r="AK389" s="427"/>
      <c r="AL389" s="427"/>
      <c r="AM389" s="427"/>
      <c r="AN389" s="427"/>
    </row>
    <row r="390" spans="1:40" s="225" customFormat="1" ht="51" hidden="1" customHeight="1" outlineLevel="7" x14ac:dyDescent="0.2">
      <c r="A390" s="221"/>
      <c r="B390" s="227"/>
      <c r="C390" s="248"/>
      <c r="D390" s="248"/>
      <c r="E390" s="254"/>
      <c r="F390" s="265"/>
      <c r="G390" s="270"/>
      <c r="H390" s="270"/>
      <c r="I390" s="406" t="s">
        <v>81</v>
      </c>
      <c r="J390" s="346" t="s">
        <v>256</v>
      </c>
      <c r="K390" s="434">
        <f>Supervisor!K390</f>
        <v>169239</v>
      </c>
      <c r="L390" s="347">
        <f>Supervisor!L390</f>
        <v>169239</v>
      </c>
      <c r="M390" s="348">
        <v>0.99602928403027668</v>
      </c>
      <c r="N390" s="353">
        <f>Supervisor!M390</f>
        <v>0</v>
      </c>
      <c r="O390" s="350">
        <f>Supervisor!N390</f>
        <v>169239</v>
      </c>
      <c r="P390" s="350">
        <f t="shared" si="40"/>
        <v>0</v>
      </c>
      <c r="Q390" s="351">
        <v>3.5625443341445306E-4</v>
      </c>
      <c r="R390" s="352">
        <f t="shared" si="50"/>
        <v>1</v>
      </c>
      <c r="S390" s="225">
        <v>0</v>
      </c>
      <c r="T390" s="226">
        <f t="shared" si="46"/>
        <v>-169239</v>
      </c>
      <c r="Y390" s="199"/>
      <c r="Z390" s="352">
        <v>1</v>
      </c>
      <c r="AA390" s="428">
        <v>1</v>
      </c>
      <c r="AB390" s="428">
        <v>1</v>
      </c>
      <c r="AC390" s="430">
        <v>1</v>
      </c>
      <c r="AD390" s="428">
        <f t="shared" si="41"/>
        <v>0</v>
      </c>
      <c r="AE390" s="427">
        <v>1</v>
      </c>
      <c r="AF390" s="427">
        <v>0</v>
      </c>
      <c r="AG390" s="427"/>
      <c r="AH390" s="427"/>
      <c r="AI390" s="427"/>
      <c r="AJ390" s="427"/>
      <c r="AK390" s="427"/>
      <c r="AL390" s="427"/>
      <c r="AM390" s="427"/>
      <c r="AN390" s="427"/>
    </row>
    <row r="391" spans="1:40" s="225" customFormat="1" ht="51" hidden="1" customHeight="1" outlineLevel="7" x14ac:dyDescent="0.2">
      <c r="A391" s="221"/>
      <c r="B391" s="227"/>
      <c r="C391" s="248"/>
      <c r="D391" s="248"/>
      <c r="E391" s="254"/>
      <c r="F391" s="265"/>
      <c r="G391" s="270"/>
      <c r="H391" s="270"/>
      <c r="I391" s="406" t="s">
        <v>82</v>
      </c>
      <c r="J391" s="346" t="s">
        <v>263</v>
      </c>
      <c r="K391" s="434">
        <f>Supervisor!K391</f>
        <v>28</v>
      </c>
      <c r="L391" s="347">
        <f>Supervisor!L391</f>
        <v>28</v>
      </c>
      <c r="M391" s="348">
        <v>1</v>
      </c>
      <c r="N391" s="353">
        <f>Supervisor!M391</f>
        <v>0</v>
      </c>
      <c r="O391" s="350">
        <f>Supervisor!N391</f>
        <v>28</v>
      </c>
      <c r="P391" s="350">
        <f t="shared" ref="P391:P454" si="51">K391-O391</f>
        <v>0</v>
      </c>
      <c r="Q391" s="351">
        <v>4.4531804176806643E-4</v>
      </c>
      <c r="R391" s="352">
        <f t="shared" si="50"/>
        <v>1</v>
      </c>
      <c r="S391" s="225">
        <v>0</v>
      </c>
      <c r="T391" s="226">
        <f t="shared" si="46"/>
        <v>-28</v>
      </c>
      <c r="Y391" s="199"/>
      <c r="Z391" s="352">
        <v>1</v>
      </c>
      <c r="AA391" s="428">
        <v>1</v>
      </c>
      <c r="AB391" s="428">
        <v>1</v>
      </c>
      <c r="AC391" s="430">
        <v>1</v>
      </c>
      <c r="AD391" s="428">
        <f t="shared" ref="AD391:AD454" si="52">AB391-AC391</f>
        <v>0</v>
      </c>
      <c r="AE391" s="427">
        <v>1</v>
      </c>
      <c r="AF391" s="427">
        <v>0</v>
      </c>
      <c r="AG391" s="427"/>
      <c r="AH391" s="427"/>
      <c r="AI391" s="427"/>
      <c r="AJ391" s="427"/>
      <c r="AK391" s="427"/>
      <c r="AL391" s="427"/>
      <c r="AM391" s="427"/>
      <c r="AN391" s="427"/>
    </row>
    <row r="392" spans="1:40" s="225" customFormat="1" ht="51" hidden="1" customHeight="1" outlineLevel="7" x14ac:dyDescent="0.2">
      <c r="A392" s="221"/>
      <c r="B392" s="227"/>
      <c r="C392" s="248"/>
      <c r="D392" s="248"/>
      <c r="E392" s="254"/>
      <c r="F392" s="265"/>
      <c r="G392" s="270"/>
      <c r="H392" s="270"/>
      <c r="I392" s="406" t="s">
        <v>83</v>
      </c>
      <c r="J392" s="346" t="s">
        <v>257</v>
      </c>
      <c r="K392" s="434">
        <f>Supervisor!K392</f>
        <v>100</v>
      </c>
      <c r="L392" s="347">
        <f>Supervisor!L392</f>
        <v>67</v>
      </c>
      <c r="M392" s="348">
        <v>0.67</v>
      </c>
      <c r="N392" s="353">
        <f>Supervisor!M392</f>
        <v>33</v>
      </c>
      <c r="O392" s="350">
        <f>Supervisor!N392</f>
        <v>100</v>
      </c>
      <c r="P392" s="350">
        <f t="shared" si="51"/>
        <v>0</v>
      </c>
      <c r="Q392" s="351">
        <v>6.6797706265209948E-4</v>
      </c>
      <c r="R392" s="352">
        <f t="shared" si="50"/>
        <v>1</v>
      </c>
      <c r="S392" s="225">
        <v>48</v>
      </c>
      <c r="T392" s="226">
        <f t="shared" si="46"/>
        <v>-52</v>
      </c>
      <c r="Y392" s="199"/>
      <c r="Z392" s="352">
        <v>0.67</v>
      </c>
      <c r="AA392" s="428">
        <v>0.57999999999999996</v>
      </c>
      <c r="AB392" s="428">
        <v>0.93</v>
      </c>
      <c r="AC392" s="430">
        <v>0.67</v>
      </c>
      <c r="AD392" s="428">
        <f t="shared" si="52"/>
        <v>0.26</v>
      </c>
      <c r="AE392" s="427">
        <v>0.67</v>
      </c>
      <c r="AF392" s="427">
        <v>0</v>
      </c>
      <c r="AG392" s="427"/>
      <c r="AH392" s="427"/>
      <c r="AI392" s="427"/>
      <c r="AJ392" s="427"/>
      <c r="AK392" s="427"/>
      <c r="AL392" s="427"/>
      <c r="AM392" s="427"/>
      <c r="AN392" s="427"/>
    </row>
    <row r="393" spans="1:40" s="225" customFormat="1" ht="51" hidden="1" customHeight="1" outlineLevel="5" x14ac:dyDescent="0.2">
      <c r="A393" s="221"/>
      <c r="B393" s="227"/>
      <c r="C393" s="248"/>
      <c r="D393" s="248"/>
      <c r="E393" s="254"/>
      <c r="F393" s="265"/>
      <c r="G393" s="270"/>
      <c r="H393" s="270"/>
      <c r="I393" s="409" t="s">
        <v>92</v>
      </c>
      <c r="J393" s="365"/>
      <c r="K393" s="437">
        <f>Supervisor!K393</f>
        <v>0</v>
      </c>
      <c r="L393" s="366">
        <f>Supervisor!L393</f>
        <v>0</v>
      </c>
      <c r="M393" s="367">
        <v>0.94959790902612407</v>
      </c>
      <c r="N393" s="365">
        <f>Supervisor!M393</f>
        <v>0</v>
      </c>
      <c r="O393" s="368">
        <f>Supervisor!N393</f>
        <v>0</v>
      </c>
      <c r="P393" s="368">
        <f t="shared" si="51"/>
        <v>0</v>
      </c>
      <c r="Q393" s="369">
        <v>3.0277279937889214E-3</v>
      </c>
      <c r="R393" s="370">
        <f>SUMPRODUCT(R394:R400,Q394:Q400)/Q393</f>
        <v>0.99789895364399561</v>
      </c>
      <c r="T393" s="226">
        <f t="shared" si="46"/>
        <v>0</v>
      </c>
      <c r="Y393" s="199"/>
      <c r="Z393" s="370">
        <v>0.94989895364399557</v>
      </c>
      <c r="AA393" s="428">
        <v>0.94389895364399545</v>
      </c>
      <c r="AB393" s="428">
        <v>0.99039895364399555</v>
      </c>
      <c r="AC393" s="430">
        <v>0.99039895364399555</v>
      </c>
      <c r="AD393" s="428">
        <f t="shared" si="52"/>
        <v>0</v>
      </c>
      <c r="AE393" s="427">
        <v>0.94989895364399557</v>
      </c>
      <c r="AF393" s="427">
        <v>0</v>
      </c>
      <c r="AG393" s="427"/>
      <c r="AH393" s="427"/>
      <c r="AI393" s="427"/>
      <c r="AJ393" s="427"/>
      <c r="AK393" s="427"/>
      <c r="AL393" s="427"/>
      <c r="AM393" s="427"/>
      <c r="AN393" s="427"/>
    </row>
    <row r="394" spans="1:40" s="225" customFormat="1" ht="51" hidden="1" customHeight="1" outlineLevel="7" x14ac:dyDescent="0.2">
      <c r="A394" s="221"/>
      <c r="B394" s="227"/>
      <c r="C394" s="248"/>
      <c r="D394" s="248"/>
      <c r="E394" s="254"/>
      <c r="F394" s="265"/>
      <c r="G394" s="270"/>
      <c r="H394" s="270"/>
      <c r="I394" s="406" t="s">
        <v>72</v>
      </c>
      <c r="J394" s="346" t="s">
        <v>256</v>
      </c>
      <c r="K394" s="434">
        <f>Supervisor!K394</f>
        <v>115066</v>
      </c>
      <c r="L394" s="347">
        <f>Supervisor!L394</f>
        <v>115066</v>
      </c>
      <c r="M394" s="348">
        <v>1</v>
      </c>
      <c r="N394" s="353">
        <f>Supervisor!M394</f>
        <v>0</v>
      </c>
      <c r="O394" s="350">
        <f>Supervisor!N394</f>
        <v>115066</v>
      </c>
      <c r="P394" s="350">
        <f t="shared" si="51"/>
        <v>0</v>
      </c>
      <c r="Q394" s="351">
        <v>3.0277279937889211E-4</v>
      </c>
      <c r="R394" s="352">
        <f t="shared" ref="R394:R400" si="53">O394/K394</f>
        <v>1</v>
      </c>
      <c r="S394" s="225">
        <v>115066</v>
      </c>
      <c r="T394" s="226">
        <f t="shared" si="46"/>
        <v>0</v>
      </c>
      <c r="Y394" s="199"/>
      <c r="Z394" s="352">
        <v>1</v>
      </c>
      <c r="AA394" s="428">
        <v>1</v>
      </c>
      <c r="AB394" s="428">
        <v>1</v>
      </c>
      <c r="AC394" s="430">
        <v>1</v>
      </c>
      <c r="AD394" s="428">
        <f t="shared" si="52"/>
        <v>0</v>
      </c>
      <c r="AE394" s="427">
        <v>1</v>
      </c>
      <c r="AF394" s="427">
        <v>0</v>
      </c>
      <c r="AG394" s="427"/>
      <c r="AH394" s="427"/>
      <c r="AI394" s="427"/>
      <c r="AJ394" s="427"/>
      <c r="AK394" s="427"/>
      <c r="AL394" s="427"/>
      <c r="AM394" s="427"/>
      <c r="AN394" s="427"/>
    </row>
    <row r="395" spans="1:40" s="225" customFormat="1" ht="51" hidden="1" customHeight="1" outlineLevel="7" x14ac:dyDescent="0.2">
      <c r="A395" s="221"/>
      <c r="B395" s="227"/>
      <c r="C395" s="248"/>
      <c r="D395" s="248"/>
      <c r="E395" s="254"/>
      <c r="F395" s="265"/>
      <c r="G395" s="270"/>
      <c r="H395" s="270"/>
      <c r="I395" s="406" t="s">
        <v>239</v>
      </c>
      <c r="J395" s="346" t="s">
        <v>263</v>
      </c>
      <c r="K395" s="434">
        <f>Supervisor!K395</f>
        <v>20</v>
      </c>
      <c r="L395" s="347">
        <f>Supervisor!L395</f>
        <v>20</v>
      </c>
      <c r="M395" s="348">
        <v>1</v>
      </c>
      <c r="N395" s="353">
        <f>Supervisor!M395</f>
        <v>0</v>
      </c>
      <c r="O395" s="350">
        <f>Supervisor!N395</f>
        <v>20</v>
      </c>
      <c r="P395" s="350">
        <f t="shared" si="51"/>
        <v>0</v>
      </c>
      <c r="Q395" s="351">
        <v>1.5138639968944605E-4</v>
      </c>
      <c r="R395" s="352">
        <f t="shared" si="53"/>
        <v>1</v>
      </c>
      <c r="S395" s="225">
        <v>20</v>
      </c>
      <c r="T395" s="226">
        <f t="shared" si="46"/>
        <v>0</v>
      </c>
      <c r="Y395" s="199"/>
      <c r="Z395" s="352">
        <v>1</v>
      </c>
      <c r="AA395" s="428">
        <v>1</v>
      </c>
      <c r="AB395" s="428">
        <v>1</v>
      </c>
      <c r="AC395" s="430">
        <v>1</v>
      </c>
      <c r="AD395" s="428">
        <f t="shared" si="52"/>
        <v>0</v>
      </c>
      <c r="AE395" s="427">
        <v>1</v>
      </c>
      <c r="AF395" s="427">
        <v>0</v>
      </c>
      <c r="AG395" s="427"/>
      <c r="AH395" s="427"/>
      <c r="AI395" s="427"/>
      <c r="AJ395" s="427"/>
      <c r="AK395" s="427"/>
      <c r="AL395" s="427"/>
      <c r="AM395" s="427"/>
      <c r="AN395" s="427"/>
    </row>
    <row r="396" spans="1:40" s="225" customFormat="1" ht="51" hidden="1" customHeight="1" outlineLevel="7" x14ac:dyDescent="0.2">
      <c r="A396" s="221"/>
      <c r="B396" s="227"/>
      <c r="C396" s="248"/>
      <c r="D396" s="248"/>
      <c r="E396" s="254"/>
      <c r="F396" s="265"/>
      <c r="G396" s="270"/>
      <c r="H396" s="270"/>
      <c r="I396" s="406" t="s">
        <v>75</v>
      </c>
      <c r="J396" s="346" t="s">
        <v>256</v>
      </c>
      <c r="K396" s="434">
        <f>Supervisor!K396</f>
        <v>115066</v>
      </c>
      <c r="L396" s="347">
        <f>Supervisor!L396</f>
        <v>114950.6</v>
      </c>
      <c r="M396" s="348">
        <v>0.9984965150435402</v>
      </c>
      <c r="N396" s="353">
        <f>Supervisor!M396</f>
        <v>0</v>
      </c>
      <c r="O396" s="350">
        <f>Supervisor!N396</f>
        <v>114950.6</v>
      </c>
      <c r="P396" s="350">
        <f t="shared" si="51"/>
        <v>115.39999999999418</v>
      </c>
      <c r="Q396" s="351">
        <v>1.2110911975155684E-3</v>
      </c>
      <c r="R396" s="352">
        <f t="shared" si="53"/>
        <v>0.99899709731806097</v>
      </c>
      <c r="S396" s="225">
        <v>113646</v>
      </c>
      <c r="T396" s="226">
        <f t="shared" si="46"/>
        <v>-1304.6000000000058</v>
      </c>
      <c r="Y396" s="199"/>
      <c r="Z396" s="352">
        <v>0.99899709731806097</v>
      </c>
      <c r="AA396" s="428">
        <v>0.99899709731806097</v>
      </c>
      <c r="AB396" s="428">
        <v>0.99899709731806097</v>
      </c>
      <c r="AC396" s="430">
        <v>0.99899709731806097</v>
      </c>
      <c r="AD396" s="428">
        <f t="shared" si="52"/>
        <v>0</v>
      </c>
      <c r="AE396" s="427">
        <v>0.99899709731806097</v>
      </c>
      <c r="AF396" s="427">
        <v>0</v>
      </c>
      <c r="AG396" s="427"/>
      <c r="AH396" s="427"/>
      <c r="AI396" s="427"/>
      <c r="AJ396" s="427"/>
      <c r="AK396" s="427"/>
      <c r="AL396" s="427"/>
      <c r="AM396" s="427"/>
      <c r="AN396" s="427"/>
    </row>
    <row r="397" spans="1:40" s="225" customFormat="1" ht="51" hidden="1" customHeight="1" outlineLevel="7" x14ac:dyDescent="0.2">
      <c r="A397" s="221"/>
      <c r="B397" s="227"/>
      <c r="C397" s="248"/>
      <c r="D397" s="248"/>
      <c r="E397" s="254"/>
      <c r="F397" s="265"/>
      <c r="G397" s="270"/>
      <c r="H397" s="270"/>
      <c r="I397" s="406" t="s">
        <v>80</v>
      </c>
      <c r="J397" s="346" t="s">
        <v>256</v>
      </c>
      <c r="K397" s="434">
        <f>Supervisor!K397</f>
        <v>115066</v>
      </c>
      <c r="L397" s="347">
        <f>Supervisor!L397</f>
        <v>114951</v>
      </c>
      <c r="M397" s="348">
        <v>0.9984965150435402</v>
      </c>
      <c r="N397" s="353">
        <f>Supervisor!M397</f>
        <v>0</v>
      </c>
      <c r="O397" s="350">
        <f>Supervisor!N397</f>
        <v>114951</v>
      </c>
      <c r="P397" s="350">
        <f t="shared" si="51"/>
        <v>115</v>
      </c>
      <c r="Q397" s="351">
        <v>3.6332735925467043E-4</v>
      </c>
      <c r="R397" s="352">
        <f t="shared" si="53"/>
        <v>0.99900057358385619</v>
      </c>
      <c r="S397" s="225">
        <v>113646</v>
      </c>
      <c r="T397" s="226">
        <f t="shared" si="46"/>
        <v>-1305</v>
      </c>
      <c r="Y397" s="199"/>
      <c r="Z397" s="352">
        <v>0.99900057358385619</v>
      </c>
      <c r="AA397" s="428">
        <v>0.99900057358385619</v>
      </c>
      <c r="AB397" s="428">
        <v>0.99900057358385619</v>
      </c>
      <c r="AC397" s="430">
        <v>0.99900057358385619</v>
      </c>
      <c r="AD397" s="428">
        <f t="shared" si="52"/>
        <v>0</v>
      </c>
      <c r="AE397" s="427">
        <v>0.99900057358385619</v>
      </c>
      <c r="AF397" s="427">
        <v>0</v>
      </c>
      <c r="AG397" s="427"/>
      <c r="AH397" s="427"/>
      <c r="AI397" s="427"/>
      <c r="AJ397" s="427"/>
      <c r="AK397" s="427"/>
      <c r="AL397" s="427"/>
      <c r="AM397" s="427"/>
      <c r="AN397" s="427"/>
    </row>
    <row r="398" spans="1:40" s="225" customFormat="1" ht="51" hidden="1" customHeight="1" outlineLevel="7" x14ac:dyDescent="0.2">
      <c r="A398" s="221"/>
      <c r="B398" s="227"/>
      <c r="C398" s="248"/>
      <c r="D398" s="248"/>
      <c r="E398" s="254"/>
      <c r="F398" s="265"/>
      <c r="G398" s="270"/>
      <c r="H398" s="270"/>
      <c r="I398" s="406" t="s">
        <v>81</v>
      </c>
      <c r="J398" s="346" t="s">
        <v>256</v>
      </c>
      <c r="K398" s="434">
        <f>Supervisor!K398</f>
        <v>115066</v>
      </c>
      <c r="L398" s="347">
        <f>Supervisor!L398</f>
        <v>114951</v>
      </c>
      <c r="M398" s="348">
        <v>0.9984965150435402</v>
      </c>
      <c r="N398" s="353">
        <f>Supervisor!M398</f>
        <v>0</v>
      </c>
      <c r="O398" s="350">
        <f>Supervisor!N398</f>
        <v>114951</v>
      </c>
      <c r="P398" s="350">
        <f t="shared" si="51"/>
        <v>115</v>
      </c>
      <c r="Q398" s="351">
        <v>2.4221823950311362E-4</v>
      </c>
      <c r="R398" s="352">
        <f t="shared" si="53"/>
        <v>0.99900057358385619</v>
      </c>
      <c r="S398" s="225">
        <v>113646</v>
      </c>
      <c r="T398" s="226">
        <f t="shared" si="46"/>
        <v>-1305</v>
      </c>
      <c r="Y398" s="199"/>
      <c r="Z398" s="352">
        <v>0.99900057358385619</v>
      </c>
      <c r="AA398" s="428">
        <v>0.99900057358385619</v>
      </c>
      <c r="AB398" s="428">
        <v>0.99900057358385619</v>
      </c>
      <c r="AC398" s="430">
        <v>0.99900057358385619</v>
      </c>
      <c r="AD398" s="428">
        <f t="shared" si="52"/>
        <v>0</v>
      </c>
      <c r="AE398" s="427">
        <v>0.99900057358385619</v>
      </c>
      <c r="AF398" s="427">
        <v>0</v>
      </c>
      <c r="AG398" s="427"/>
      <c r="AH398" s="427"/>
      <c r="AI398" s="427"/>
      <c r="AJ398" s="427"/>
      <c r="AK398" s="427"/>
      <c r="AL398" s="427"/>
      <c r="AM398" s="427"/>
      <c r="AN398" s="427"/>
    </row>
    <row r="399" spans="1:40" s="225" customFormat="1" ht="51" hidden="1" customHeight="1" outlineLevel="7" x14ac:dyDescent="0.2">
      <c r="A399" s="221"/>
      <c r="B399" s="227"/>
      <c r="C399" s="248"/>
      <c r="D399" s="248"/>
      <c r="E399" s="254"/>
      <c r="F399" s="265"/>
      <c r="G399" s="270"/>
      <c r="H399" s="270"/>
      <c r="I399" s="406" t="s">
        <v>82</v>
      </c>
      <c r="J399" s="346" t="s">
        <v>263</v>
      </c>
      <c r="K399" s="434">
        <f>Supervisor!K399</f>
        <v>20</v>
      </c>
      <c r="L399" s="347">
        <f>Supervisor!L399</f>
        <v>20</v>
      </c>
      <c r="M399" s="348">
        <v>1</v>
      </c>
      <c r="N399" s="353">
        <f>Supervisor!M399</f>
        <v>0</v>
      </c>
      <c r="O399" s="350">
        <f>Supervisor!N399</f>
        <v>20</v>
      </c>
      <c r="P399" s="350">
        <f t="shared" si="51"/>
        <v>0</v>
      </c>
      <c r="Q399" s="351">
        <v>3.0277279937889211E-4</v>
      </c>
      <c r="R399" s="352">
        <f t="shared" si="53"/>
        <v>1</v>
      </c>
      <c r="S399" s="225">
        <v>20</v>
      </c>
      <c r="T399" s="226">
        <f t="shared" si="46"/>
        <v>0</v>
      </c>
      <c r="Y399" s="199"/>
      <c r="Z399" s="352">
        <v>1</v>
      </c>
      <c r="AA399" s="428">
        <v>1</v>
      </c>
      <c r="AB399" s="428">
        <v>1</v>
      </c>
      <c r="AC399" s="430">
        <v>1</v>
      </c>
      <c r="AD399" s="428">
        <f t="shared" si="52"/>
        <v>0</v>
      </c>
      <c r="AE399" s="427">
        <v>1</v>
      </c>
      <c r="AF399" s="427">
        <v>0</v>
      </c>
      <c r="AG399" s="427"/>
      <c r="AH399" s="427"/>
      <c r="AI399" s="427"/>
      <c r="AJ399" s="427"/>
      <c r="AK399" s="427"/>
      <c r="AL399" s="427"/>
      <c r="AM399" s="427"/>
      <c r="AN399" s="427"/>
    </row>
    <row r="400" spans="1:40" s="225" customFormat="1" ht="51" hidden="1" customHeight="1" outlineLevel="7" x14ac:dyDescent="0.2">
      <c r="A400" s="221"/>
      <c r="B400" s="227"/>
      <c r="C400" s="248"/>
      <c r="D400" s="248"/>
      <c r="E400" s="254"/>
      <c r="F400" s="265"/>
      <c r="G400" s="270"/>
      <c r="H400" s="270"/>
      <c r="I400" s="406" t="s">
        <v>83</v>
      </c>
      <c r="J400" s="346" t="s">
        <v>257</v>
      </c>
      <c r="K400" s="434">
        <f>Supervisor!K400</f>
        <v>100</v>
      </c>
      <c r="L400" s="347">
        <f>Supervisor!L400</f>
        <v>67</v>
      </c>
      <c r="M400" s="348">
        <v>0.67</v>
      </c>
      <c r="N400" s="353">
        <f>Supervisor!M400</f>
        <v>32</v>
      </c>
      <c r="O400" s="350">
        <f>Supervisor!N400</f>
        <v>99</v>
      </c>
      <c r="P400" s="350">
        <f t="shared" si="51"/>
        <v>1</v>
      </c>
      <c r="Q400" s="351">
        <v>4.5415919906833813E-4</v>
      </c>
      <c r="R400" s="352">
        <f t="shared" si="53"/>
        <v>0.99</v>
      </c>
      <c r="S400" s="225">
        <v>62</v>
      </c>
      <c r="T400" s="226">
        <f t="shared" si="46"/>
        <v>-37</v>
      </c>
      <c r="Y400" s="199"/>
      <c r="Z400" s="352">
        <v>0.67</v>
      </c>
      <c r="AA400" s="428">
        <v>0.63</v>
      </c>
      <c r="AB400" s="428">
        <v>0.94</v>
      </c>
      <c r="AC400" s="430">
        <v>0.67</v>
      </c>
      <c r="AD400" s="428">
        <f t="shared" si="52"/>
        <v>0.26999999999999991</v>
      </c>
      <c r="AE400" s="427">
        <v>0.67</v>
      </c>
      <c r="AF400" s="427">
        <v>0</v>
      </c>
      <c r="AG400" s="427"/>
      <c r="AH400" s="427"/>
      <c r="AI400" s="427"/>
      <c r="AJ400" s="427"/>
      <c r="AK400" s="427"/>
      <c r="AL400" s="427"/>
      <c r="AM400" s="427"/>
      <c r="AN400" s="427"/>
    </row>
    <row r="401" spans="1:40" s="225" customFormat="1" ht="51" hidden="1" customHeight="1" outlineLevel="5" x14ac:dyDescent="0.2">
      <c r="A401" s="221"/>
      <c r="B401" s="227"/>
      <c r="C401" s="248"/>
      <c r="D401" s="248"/>
      <c r="E401" s="254"/>
      <c r="F401" s="265"/>
      <c r="G401" s="270"/>
      <c r="H401" s="270"/>
      <c r="I401" s="409" t="s">
        <v>93</v>
      </c>
      <c r="J401" s="365"/>
      <c r="K401" s="437">
        <f>Supervisor!K401</f>
        <v>0</v>
      </c>
      <c r="L401" s="366">
        <f>Supervisor!L401</f>
        <v>0</v>
      </c>
      <c r="M401" s="367">
        <v>0.94990005832766278</v>
      </c>
      <c r="N401" s="365">
        <f>Supervisor!M401</f>
        <v>0</v>
      </c>
      <c r="O401" s="368">
        <f>Supervisor!N401</f>
        <v>0</v>
      </c>
      <c r="P401" s="368">
        <f t="shared" si="51"/>
        <v>0</v>
      </c>
      <c r="Q401" s="369">
        <v>1.894691585010038E-3</v>
      </c>
      <c r="R401" s="370">
        <f>SUMPRODUCT(R402:R408,Q402:Q408)/Q401</f>
        <v>0.99790005832766271</v>
      </c>
      <c r="T401" s="226">
        <f t="shared" si="46"/>
        <v>0</v>
      </c>
      <c r="Y401" s="199"/>
      <c r="Z401" s="370">
        <v>0.94720361366352146</v>
      </c>
      <c r="AA401" s="428">
        <v>0.94120361366352157</v>
      </c>
      <c r="AB401" s="428">
        <v>0.98770361366352144</v>
      </c>
      <c r="AC401" s="430">
        <v>0.98770361366352144</v>
      </c>
      <c r="AD401" s="428">
        <f t="shared" si="52"/>
        <v>0</v>
      </c>
      <c r="AE401" s="427">
        <v>0.94990005832766278</v>
      </c>
      <c r="AF401" s="427">
        <v>0</v>
      </c>
      <c r="AG401" s="427"/>
      <c r="AH401" s="427"/>
      <c r="AI401" s="427"/>
      <c r="AJ401" s="427"/>
      <c r="AK401" s="427"/>
      <c r="AL401" s="427"/>
      <c r="AM401" s="427"/>
      <c r="AN401" s="427"/>
    </row>
    <row r="402" spans="1:40" s="225" customFormat="1" ht="51" hidden="1" customHeight="1" outlineLevel="7" x14ac:dyDescent="0.2">
      <c r="A402" s="221"/>
      <c r="B402" s="227"/>
      <c r="C402" s="248"/>
      <c r="D402" s="248"/>
      <c r="E402" s="254"/>
      <c r="F402" s="265"/>
      <c r="G402" s="270"/>
      <c r="H402" s="270"/>
      <c r="I402" s="406" t="s">
        <v>72</v>
      </c>
      <c r="J402" s="346" t="s">
        <v>256</v>
      </c>
      <c r="K402" s="434">
        <f>Supervisor!K402</f>
        <v>72007</v>
      </c>
      <c r="L402" s="347">
        <f>Supervisor!L402</f>
        <v>72007</v>
      </c>
      <c r="M402" s="348">
        <v>1</v>
      </c>
      <c r="N402" s="353">
        <f>Supervisor!M402</f>
        <v>0</v>
      </c>
      <c r="O402" s="350">
        <f>Supervisor!N402</f>
        <v>72007</v>
      </c>
      <c r="P402" s="350">
        <f t="shared" si="51"/>
        <v>0</v>
      </c>
      <c r="Q402" s="351">
        <v>1.8946915850100382E-4</v>
      </c>
      <c r="R402" s="352">
        <f t="shared" ref="R402:R408" si="54">O402/K402</f>
        <v>1</v>
      </c>
      <c r="S402" s="225">
        <v>72293</v>
      </c>
      <c r="T402" s="226">
        <f t="shared" si="46"/>
        <v>286</v>
      </c>
      <c r="Y402" s="199"/>
      <c r="Z402" s="352">
        <v>1</v>
      </c>
      <c r="AA402" s="428">
        <v>1</v>
      </c>
      <c r="AB402" s="428">
        <v>1</v>
      </c>
      <c r="AC402" s="430">
        <v>1</v>
      </c>
      <c r="AD402" s="428">
        <f t="shared" si="52"/>
        <v>0</v>
      </c>
      <c r="AE402" s="427">
        <v>1</v>
      </c>
      <c r="AF402" s="427">
        <v>0</v>
      </c>
      <c r="AG402" s="427"/>
      <c r="AH402" s="427"/>
      <c r="AI402" s="427"/>
      <c r="AJ402" s="427"/>
      <c r="AK402" s="427"/>
      <c r="AL402" s="427"/>
      <c r="AM402" s="427"/>
      <c r="AN402" s="427"/>
    </row>
    <row r="403" spans="1:40" s="225" customFormat="1" ht="51" hidden="1" customHeight="1" outlineLevel="7" x14ac:dyDescent="0.2">
      <c r="A403" s="221"/>
      <c r="B403" s="227"/>
      <c r="C403" s="248"/>
      <c r="D403" s="248"/>
      <c r="E403" s="254"/>
      <c r="F403" s="265"/>
      <c r="G403" s="270"/>
      <c r="H403" s="270"/>
      <c r="I403" s="406" t="s">
        <v>239</v>
      </c>
      <c r="J403" s="346" t="s">
        <v>263</v>
      </c>
      <c r="K403" s="434">
        <f>Supervisor!K403</f>
        <v>10</v>
      </c>
      <c r="L403" s="347">
        <f>Supervisor!L403</f>
        <v>10</v>
      </c>
      <c r="M403" s="348">
        <v>1</v>
      </c>
      <c r="N403" s="353">
        <f>Supervisor!M403</f>
        <v>0</v>
      </c>
      <c r="O403" s="350">
        <f>Supervisor!N403</f>
        <v>10</v>
      </c>
      <c r="P403" s="350">
        <f t="shared" si="51"/>
        <v>0</v>
      </c>
      <c r="Q403" s="351">
        <v>9.4734579250501912E-5</v>
      </c>
      <c r="R403" s="352">
        <f t="shared" si="54"/>
        <v>1</v>
      </c>
      <c r="S403" s="225">
        <v>10</v>
      </c>
      <c r="T403" s="226">
        <f t="shared" si="46"/>
        <v>0</v>
      </c>
      <c r="Y403" s="199"/>
      <c r="Z403" s="352">
        <v>1</v>
      </c>
      <c r="AA403" s="428">
        <v>1</v>
      </c>
      <c r="AB403" s="428">
        <v>1</v>
      </c>
      <c r="AC403" s="430">
        <v>1</v>
      </c>
      <c r="AD403" s="428">
        <f t="shared" si="52"/>
        <v>0</v>
      </c>
      <c r="AE403" s="427">
        <v>1</v>
      </c>
      <c r="AF403" s="427">
        <v>0</v>
      </c>
      <c r="AG403" s="427"/>
      <c r="AH403" s="427"/>
      <c r="AI403" s="427"/>
      <c r="AJ403" s="427"/>
      <c r="AK403" s="427"/>
      <c r="AL403" s="427"/>
      <c r="AM403" s="427"/>
      <c r="AN403" s="427"/>
    </row>
    <row r="404" spans="1:40" s="225" customFormat="1" ht="51" hidden="1" customHeight="1" outlineLevel="7" x14ac:dyDescent="0.2">
      <c r="A404" s="221"/>
      <c r="B404" s="227"/>
      <c r="C404" s="248"/>
      <c r="D404" s="248"/>
      <c r="E404" s="254"/>
      <c r="F404" s="265"/>
      <c r="G404" s="270"/>
      <c r="H404" s="270"/>
      <c r="I404" s="406" t="s">
        <v>75</v>
      </c>
      <c r="J404" s="346" t="s">
        <v>256</v>
      </c>
      <c r="K404" s="434">
        <f>Supervisor!K404</f>
        <v>72007</v>
      </c>
      <c r="L404" s="347">
        <f>Supervisor!L404</f>
        <v>71935</v>
      </c>
      <c r="M404" s="348">
        <v>0.99900009721277094</v>
      </c>
      <c r="N404" s="347">
        <f>Supervisor!M404</f>
        <v>0</v>
      </c>
      <c r="O404" s="350">
        <f>Supervisor!N404</f>
        <v>71935</v>
      </c>
      <c r="P404" s="350">
        <f t="shared" si="51"/>
        <v>72</v>
      </c>
      <c r="Q404" s="351">
        <v>7.578766340040153E-4</v>
      </c>
      <c r="R404" s="352">
        <f t="shared" si="54"/>
        <v>0.99900009721277094</v>
      </c>
      <c r="S404" s="225">
        <v>72293</v>
      </c>
      <c r="T404" s="226">
        <f t="shared" si="46"/>
        <v>358</v>
      </c>
      <c r="Y404" s="199"/>
      <c r="Z404" s="352">
        <v>0.99450602277253564</v>
      </c>
      <c r="AA404" s="428">
        <v>0.99450602277253564</v>
      </c>
      <c r="AB404" s="428">
        <v>0.99450602277253564</v>
      </c>
      <c r="AC404" s="430">
        <v>0.99450602277253564</v>
      </c>
      <c r="AD404" s="428">
        <f t="shared" si="52"/>
        <v>0</v>
      </c>
      <c r="AE404" s="427">
        <v>0.99900009721277094</v>
      </c>
      <c r="AF404" s="427">
        <v>0</v>
      </c>
      <c r="AG404" s="427"/>
      <c r="AH404" s="427"/>
      <c r="AI404" s="427"/>
      <c r="AJ404" s="427"/>
      <c r="AK404" s="427"/>
      <c r="AL404" s="427"/>
      <c r="AM404" s="427"/>
      <c r="AN404" s="427"/>
    </row>
    <row r="405" spans="1:40" s="225" customFormat="1" ht="51" hidden="1" customHeight="1" outlineLevel="7" x14ac:dyDescent="0.2">
      <c r="A405" s="221"/>
      <c r="B405" s="227"/>
      <c r="C405" s="248"/>
      <c r="D405" s="248"/>
      <c r="E405" s="254"/>
      <c r="F405" s="265"/>
      <c r="G405" s="270"/>
      <c r="H405" s="270"/>
      <c r="I405" s="406" t="s">
        <v>80</v>
      </c>
      <c r="J405" s="346" t="s">
        <v>256</v>
      </c>
      <c r="K405" s="434">
        <f>Supervisor!K405</f>
        <v>72007</v>
      </c>
      <c r="L405" s="347">
        <f>Supervisor!L405</f>
        <v>71935</v>
      </c>
      <c r="M405" s="348">
        <v>0.99900009721277094</v>
      </c>
      <c r="N405" s="347">
        <f>Supervisor!M405</f>
        <v>0</v>
      </c>
      <c r="O405" s="350">
        <f>Supervisor!N405</f>
        <v>71935</v>
      </c>
      <c r="P405" s="350">
        <f t="shared" si="51"/>
        <v>72</v>
      </c>
      <c r="Q405" s="351">
        <v>2.2736299020120453E-4</v>
      </c>
      <c r="R405" s="352">
        <f t="shared" si="54"/>
        <v>0.99900009721277094</v>
      </c>
      <c r="S405" s="225">
        <v>72293</v>
      </c>
      <c r="T405" s="226">
        <f t="shared" si="46"/>
        <v>358</v>
      </c>
      <c r="Y405" s="199"/>
      <c r="Z405" s="352">
        <v>0.99450602277253564</v>
      </c>
      <c r="AA405" s="428">
        <v>0.99450602277253564</v>
      </c>
      <c r="AB405" s="428">
        <v>0.99450602277253564</v>
      </c>
      <c r="AC405" s="430">
        <v>0.99450602277253564</v>
      </c>
      <c r="AD405" s="428">
        <f t="shared" si="52"/>
        <v>0</v>
      </c>
      <c r="AE405" s="427">
        <v>0.99900009721277094</v>
      </c>
      <c r="AF405" s="427">
        <v>0</v>
      </c>
      <c r="AG405" s="427"/>
      <c r="AH405" s="427"/>
      <c r="AI405" s="427"/>
      <c r="AJ405" s="427"/>
      <c r="AK405" s="427"/>
      <c r="AL405" s="427"/>
      <c r="AM405" s="427"/>
      <c r="AN405" s="427"/>
    </row>
    <row r="406" spans="1:40" s="225" customFormat="1" ht="51" hidden="1" customHeight="1" outlineLevel="7" x14ac:dyDescent="0.2">
      <c r="A406" s="221"/>
      <c r="B406" s="227"/>
      <c r="C406" s="248"/>
      <c r="D406" s="248"/>
      <c r="E406" s="254"/>
      <c r="F406" s="265"/>
      <c r="G406" s="270"/>
      <c r="H406" s="270"/>
      <c r="I406" s="406" t="s">
        <v>81</v>
      </c>
      <c r="J406" s="346" t="s">
        <v>256</v>
      </c>
      <c r="K406" s="434">
        <f>Supervisor!K406</f>
        <v>72007</v>
      </c>
      <c r="L406" s="347">
        <f>Supervisor!L406</f>
        <v>71935</v>
      </c>
      <c r="M406" s="348">
        <v>0.99900009721277094</v>
      </c>
      <c r="N406" s="347">
        <f>Supervisor!M406</f>
        <v>0</v>
      </c>
      <c r="O406" s="350">
        <f>Supervisor!N406</f>
        <v>71935</v>
      </c>
      <c r="P406" s="350">
        <f t="shared" si="51"/>
        <v>72</v>
      </c>
      <c r="Q406" s="351">
        <v>1.5157532680080304E-4</v>
      </c>
      <c r="R406" s="352">
        <f t="shared" si="54"/>
        <v>0.99900009721277094</v>
      </c>
      <c r="S406" s="225">
        <v>72293</v>
      </c>
      <c r="T406" s="226">
        <f t="shared" si="46"/>
        <v>358</v>
      </c>
      <c r="Y406" s="199"/>
      <c r="Z406" s="352">
        <v>0.99450602277253564</v>
      </c>
      <c r="AA406" s="428">
        <v>0.99450602277253564</v>
      </c>
      <c r="AB406" s="428">
        <v>0.99450602277253564</v>
      </c>
      <c r="AC406" s="430">
        <v>0.99450602277253564</v>
      </c>
      <c r="AD406" s="428">
        <f t="shared" si="52"/>
        <v>0</v>
      </c>
      <c r="AE406" s="427">
        <v>0.99900009721277094</v>
      </c>
      <c r="AF406" s="427">
        <v>0</v>
      </c>
      <c r="AG406" s="427"/>
      <c r="AH406" s="427"/>
      <c r="AI406" s="427"/>
      <c r="AJ406" s="427"/>
      <c r="AK406" s="427"/>
      <c r="AL406" s="427"/>
      <c r="AM406" s="427"/>
      <c r="AN406" s="427"/>
    </row>
    <row r="407" spans="1:40" s="225" customFormat="1" ht="51" hidden="1" customHeight="1" outlineLevel="7" x14ac:dyDescent="0.2">
      <c r="A407" s="221"/>
      <c r="B407" s="227"/>
      <c r="C407" s="248"/>
      <c r="D407" s="248"/>
      <c r="E407" s="254"/>
      <c r="F407" s="265"/>
      <c r="G407" s="270"/>
      <c r="H407" s="270"/>
      <c r="I407" s="406" t="s">
        <v>82</v>
      </c>
      <c r="J407" s="346" t="s">
        <v>263</v>
      </c>
      <c r="K407" s="434">
        <f>Supervisor!K407</f>
        <v>10</v>
      </c>
      <c r="L407" s="347">
        <f>Supervisor!L407</f>
        <v>10</v>
      </c>
      <c r="M407" s="348">
        <v>1</v>
      </c>
      <c r="N407" s="353">
        <f>Supervisor!M407</f>
        <v>0</v>
      </c>
      <c r="O407" s="350">
        <f>Supervisor!N407</f>
        <v>10</v>
      </c>
      <c r="P407" s="350">
        <f t="shared" si="51"/>
        <v>0</v>
      </c>
      <c r="Q407" s="351">
        <v>1.8946915850100382E-4</v>
      </c>
      <c r="R407" s="352">
        <f t="shared" si="54"/>
        <v>1</v>
      </c>
      <c r="S407" s="225">
        <v>10</v>
      </c>
      <c r="T407" s="226">
        <f t="shared" si="46"/>
        <v>0</v>
      </c>
      <c r="Y407" s="199"/>
      <c r="Z407" s="352">
        <v>1</v>
      </c>
      <c r="AA407" s="428">
        <v>1</v>
      </c>
      <c r="AB407" s="428">
        <v>1</v>
      </c>
      <c r="AC407" s="430">
        <v>1</v>
      </c>
      <c r="AD407" s="428">
        <f t="shared" si="52"/>
        <v>0</v>
      </c>
      <c r="AE407" s="427">
        <v>1</v>
      </c>
      <c r="AF407" s="427">
        <v>0</v>
      </c>
      <c r="AG407" s="427"/>
      <c r="AH407" s="427"/>
      <c r="AI407" s="427"/>
      <c r="AJ407" s="427"/>
      <c r="AK407" s="427"/>
      <c r="AL407" s="427"/>
      <c r="AM407" s="427"/>
      <c r="AN407" s="427"/>
    </row>
    <row r="408" spans="1:40" s="225" customFormat="1" ht="51" hidden="1" customHeight="1" outlineLevel="7" x14ac:dyDescent="0.2">
      <c r="A408" s="221"/>
      <c r="B408" s="227"/>
      <c r="C408" s="248"/>
      <c r="D408" s="248"/>
      <c r="E408" s="254"/>
      <c r="F408" s="265"/>
      <c r="G408" s="270"/>
      <c r="H408" s="270"/>
      <c r="I408" s="406" t="s">
        <v>83</v>
      </c>
      <c r="J408" s="346" t="s">
        <v>257</v>
      </c>
      <c r="K408" s="434">
        <f>Supervisor!K408</f>
        <v>100</v>
      </c>
      <c r="L408" s="347">
        <f>Supervisor!L408</f>
        <v>67</v>
      </c>
      <c r="M408" s="348">
        <v>0.67</v>
      </c>
      <c r="N408" s="353">
        <f>Supervisor!M408</f>
        <v>32</v>
      </c>
      <c r="O408" s="350">
        <f>Supervisor!N408</f>
        <v>99</v>
      </c>
      <c r="P408" s="350">
        <f t="shared" si="51"/>
        <v>1</v>
      </c>
      <c r="Q408" s="351">
        <v>2.8420373775150574E-4</v>
      </c>
      <c r="R408" s="352">
        <f t="shared" si="54"/>
        <v>0.99</v>
      </c>
      <c r="S408" s="225">
        <v>62</v>
      </c>
      <c r="T408" s="226">
        <f t="shared" si="46"/>
        <v>-37</v>
      </c>
      <c r="Y408" s="199"/>
      <c r="Z408" s="352">
        <v>0.67</v>
      </c>
      <c r="AA408" s="428">
        <v>0.63</v>
      </c>
      <c r="AB408" s="428">
        <v>0.94</v>
      </c>
      <c r="AC408" s="430">
        <v>0.67</v>
      </c>
      <c r="AD408" s="428">
        <f t="shared" si="52"/>
        <v>0.26999999999999991</v>
      </c>
      <c r="AE408" s="427">
        <v>0.67</v>
      </c>
      <c r="AF408" s="427">
        <v>0</v>
      </c>
      <c r="AG408" s="427"/>
      <c r="AH408" s="427"/>
      <c r="AI408" s="427"/>
      <c r="AJ408" s="427"/>
      <c r="AK408" s="427"/>
      <c r="AL408" s="427"/>
      <c r="AM408" s="427"/>
      <c r="AN408" s="427"/>
    </row>
    <row r="409" spans="1:40" s="225" customFormat="1" ht="51" hidden="1" customHeight="1" outlineLevel="5" x14ac:dyDescent="0.2">
      <c r="A409" s="221"/>
      <c r="B409" s="227"/>
      <c r="C409" s="248"/>
      <c r="D409" s="248"/>
      <c r="E409" s="254"/>
      <c r="F409" s="265"/>
      <c r="G409" s="270"/>
      <c r="H409" s="270"/>
      <c r="I409" s="409" t="s">
        <v>94</v>
      </c>
      <c r="J409" s="365"/>
      <c r="K409" s="437">
        <f>Supervisor!K409</f>
        <v>0</v>
      </c>
      <c r="L409" s="366">
        <f>Supervisor!L409</f>
        <v>0</v>
      </c>
      <c r="M409" s="367">
        <v>0.94932055498204249</v>
      </c>
      <c r="N409" s="365">
        <f>Supervisor!M409</f>
        <v>0</v>
      </c>
      <c r="O409" s="368">
        <f>Supervisor!N409</f>
        <v>0</v>
      </c>
      <c r="P409" s="368">
        <f t="shared" si="51"/>
        <v>0</v>
      </c>
      <c r="Q409" s="369">
        <v>4.2566751714948597E-3</v>
      </c>
      <c r="R409" s="370">
        <f>SUMPRODUCT(R410:R416,Q410:Q416)/Q409</f>
        <v>0.99765881091172071</v>
      </c>
      <c r="T409" s="226">
        <f t="shared" si="46"/>
        <v>0</v>
      </c>
      <c r="Y409" s="199"/>
      <c r="Z409" s="370">
        <v>0.94965881091172077</v>
      </c>
      <c r="AA409" s="428">
        <v>0.94365881091172077</v>
      </c>
      <c r="AB409" s="428">
        <v>0.99015881091172064</v>
      </c>
      <c r="AC409" s="430">
        <v>0.99015881091172064</v>
      </c>
      <c r="AD409" s="428">
        <f t="shared" si="52"/>
        <v>0</v>
      </c>
      <c r="AE409" s="427">
        <v>0.94965881091172077</v>
      </c>
      <c r="AF409" s="427">
        <v>0</v>
      </c>
      <c r="AG409" s="427"/>
      <c r="AH409" s="427"/>
      <c r="AI409" s="427"/>
      <c r="AJ409" s="427"/>
      <c r="AK409" s="427"/>
      <c r="AL409" s="427"/>
      <c r="AM409" s="427"/>
      <c r="AN409" s="427"/>
    </row>
    <row r="410" spans="1:40" s="225" customFormat="1" ht="51" hidden="1" customHeight="1" outlineLevel="7" x14ac:dyDescent="0.2">
      <c r="A410" s="221"/>
      <c r="B410" s="227"/>
      <c r="C410" s="248"/>
      <c r="D410" s="248"/>
      <c r="E410" s="254"/>
      <c r="F410" s="265"/>
      <c r="G410" s="270"/>
      <c r="H410" s="270"/>
      <c r="I410" s="406" t="s">
        <v>72</v>
      </c>
      <c r="J410" s="346" t="s">
        <v>256</v>
      </c>
      <c r="K410" s="434">
        <f>Supervisor!K410</f>
        <v>161771</v>
      </c>
      <c r="L410" s="347">
        <f>Supervisor!L410</f>
        <v>161771</v>
      </c>
      <c r="M410" s="348">
        <v>1</v>
      </c>
      <c r="N410" s="353">
        <f>Supervisor!M410</f>
        <v>0</v>
      </c>
      <c r="O410" s="350">
        <f>Supervisor!N410</f>
        <v>161771</v>
      </c>
      <c r="P410" s="350">
        <f t="shared" si="51"/>
        <v>0</v>
      </c>
      <c r="Q410" s="351">
        <v>4.2566751714948596E-4</v>
      </c>
      <c r="R410" s="352">
        <f t="shared" ref="R410:R416" si="55">O410/K410</f>
        <v>1</v>
      </c>
      <c r="S410" s="225">
        <v>161544</v>
      </c>
      <c r="T410" s="226">
        <f t="shared" si="46"/>
        <v>-227</v>
      </c>
      <c r="Y410" s="199"/>
      <c r="Z410" s="352">
        <v>1</v>
      </c>
      <c r="AA410" s="428">
        <v>1</v>
      </c>
      <c r="AB410" s="428">
        <v>1</v>
      </c>
      <c r="AC410" s="430">
        <v>1</v>
      </c>
      <c r="AD410" s="428">
        <f t="shared" si="52"/>
        <v>0</v>
      </c>
      <c r="AE410" s="427">
        <v>1</v>
      </c>
      <c r="AF410" s="427">
        <v>0</v>
      </c>
      <c r="AG410" s="427"/>
      <c r="AH410" s="427"/>
      <c r="AI410" s="427"/>
      <c r="AJ410" s="427"/>
      <c r="AK410" s="427"/>
      <c r="AL410" s="427"/>
      <c r="AM410" s="427"/>
      <c r="AN410" s="427"/>
    </row>
    <row r="411" spans="1:40" s="225" customFormat="1" ht="51" hidden="1" customHeight="1" outlineLevel="7" x14ac:dyDescent="0.2">
      <c r="A411" s="221"/>
      <c r="B411" s="227"/>
      <c r="C411" s="248"/>
      <c r="D411" s="248"/>
      <c r="E411" s="254"/>
      <c r="F411" s="265"/>
      <c r="G411" s="270"/>
      <c r="H411" s="270"/>
      <c r="I411" s="406" t="s">
        <v>239</v>
      </c>
      <c r="J411" s="346" t="s">
        <v>263</v>
      </c>
      <c r="K411" s="434">
        <f>Supervisor!K411</f>
        <v>26</v>
      </c>
      <c r="L411" s="347">
        <f>Supervisor!L411</f>
        <v>26</v>
      </c>
      <c r="M411" s="348">
        <v>1</v>
      </c>
      <c r="N411" s="353">
        <f>Supervisor!M411</f>
        <v>0</v>
      </c>
      <c r="O411" s="350">
        <f>Supervisor!N411</f>
        <v>26</v>
      </c>
      <c r="P411" s="350">
        <f t="shared" si="51"/>
        <v>0</v>
      </c>
      <c r="Q411" s="351">
        <v>2.1283375857474298E-4</v>
      </c>
      <c r="R411" s="352">
        <f t="shared" si="55"/>
        <v>1</v>
      </c>
      <c r="S411" s="225">
        <v>26</v>
      </c>
      <c r="T411" s="226">
        <f t="shared" si="46"/>
        <v>0</v>
      </c>
      <c r="Y411" s="199"/>
      <c r="Z411" s="352">
        <v>1</v>
      </c>
      <c r="AA411" s="428">
        <v>1</v>
      </c>
      <c r="AB411" s="428">
        <v>1</v>
      </c>
      <c r="AC411" s="430">
        <v>1</v>
      </c>
      <c r="AD411" s="428">
        <f t="shared" si="52"/>
        <v>0</v>
      </c>
      <c r="AE411" s="427">
        <v>1</v>
      </c>
      <c r="AF411" s="427">
        <v>0</v>
      </c>
      <c r="AG411" s="427"/>
      <c r="AH411" s="427"/>
      <c r="AI411" s="427"/>
      <c r="AJ411" s="427"/>
      <c r="AK411" s="427"/>
      <c r="AL411" s="427"/>
      <c r="AM411" s="427"/>
      <c r="AN411" s="427"/>
    </row>
    <row r="412" spans="1:40" s="225" customFormat="1" ht="51" hidden="1" customHeight="1" outlineLevel="7" x14ac:dyDescent="0.2">
      <c r="A412" s="221"/>
      <c r="B412" s="227"/>
      <c r="C412" s="248"/>
      <c r="D412" s="248"/>
      <c r="E412" s="254"/>
      <c r="F412" s="265"/>
      <c r="G412" s="270"/>
      <c r="H412" s="270"/>
      <c r="I412" s="406" t="s">
        <v>75</v>
      </c>
      <c r="J412" s="346" t="s">
        <v>256</v>
      </c>
      <c r="K412" s="434">
        <f>Supervisor!K412</f>
        <v>161771</v>
      </c>
      <c r="L412" s="347">
        <f>Supervisor!L412</f>
        <v>161544.29999999996</v>
      </c>
      <c r="M412" s="348">
        <v>0.9980342583034042</v>
      </c>
      <c r="N412" s="353">
        <f>Supervisor!M412</f>
        <v>0</v>
      </c>
      <c r="O412" s="350">
        <f>Supervisor!N412</f>
        <v>161544.29999999996</v>
      </c>
      <c r="P412" s="350">
        <f t="shared" si="51"/>
        <v>226.70000000004075</v>
      </c>
      <c r="Q412" s="351">
        <v>1.7026700685979438E-3</v>
      </c>
      <c r="R412" s="352">
        <f t="shared" si="55"/>
        <v>0.99859863634396751</v>
      </c>
      <c r="S412" s="225">
        <v>161544</v>
      </c>
      <c r="T412" s="226">
        <f t="shared" si="46"/>
        <v>-0.29999999995925464</v>
      </c>
      <c r="Y412" s="199"/>
      <c r="Z412" s="352">
        <v>0.99859863634396751</v>
      </c>
      <c r="AA412" s="428">
        <v>0.99859863634396751</v>
      </c>
      <c r="AB412" s="428">
        <v>0.99859863634396751</v>
      </c>
      <c r="AC412" s="430">
        <v>0.99859863634396751</v>
      </c>
      <c r="AD412" s="428">
        <f t="shared" si="52"/>
        <v>0</v>
      </c>
      <c r="AE412" s="427">
        <v>0.99859863634396751</v>
      </c>
      <c r="AF412" s="427">
        <v>0</v>
      </c>
      <c r="AG412" s="427"/>
      <c r="AH412" s="427"/>
      <c r="AI412" s="427"/>
      <c r="AJ412" s="427"/>
      <c r="AK412" s="427"/>
      <c r="AL412" s="427"/>
      <c r="AM412" s="427"/>
      <c r="AN412" s="427"/>
    </row>
    <row r="413" spans="1:40" s="225" customFormat="1" ht="51" hidden="1" customHeight="1" outlineLevel="7" x14ac:dyDescent="0.2">
      <c r="A413" s="221"/>
      <c r="B413" s="227"/>
      <c r="C413" s="248"/>
      <c r="D413" s="248"/>
      <c r="E413" s="254"/>
      <c r="F413" s="265"/>
      <c r="G413" s="270"/>
      <c r="H413" s="270"/>
      <c r="I413" s="406" t="s">
        <v>80</v>
      </c>
      <c r="J413" s="346" t="s">
        <v>256</v>
      </c>
      <c r="K413" s="434">
        <f>Supervisor!K413</f>
        <v>161771</v>
      </c>
      <c r="L413" s="347">
        <f>Supervisor!L413</f>
        <v>161544</v>
      </c>
      <c r="M413" s="348">
        <v>0.9980342583034042</v>
      </c>
      <c r="N413" s="353">
        <f>Supervisor!M413</f>
        <v>0</v>
      </c>
      <c r="O413" s="350">
        <f>Supervisor!N413</f>
        <v>161544</v>
      </c>
      <c r="P413" s="350">
        <f t="shared" si="51"/>
        <v>227</v>
      </c>
      <c r="Q413" s="351">
        <v>5.108010205793831E-4</v>
      </c>
      <c r="R413" s="352">
        <f t="shared" si="55"/>
        <v>0.99859678187066903</v>
      </c>
      <c r="S413" s="225">
        <v>161544</v>
      </c>
      <c r="T413" s="226">
        <f t="shared" si="46"/>
        <v>0</v>
      </c>
      <c r="Y413" s="199"/>
      <c r="Z413" s="352">
        <v>0.99859678187066903</v>
      </c>
      <c r="AA413" s="428">
        <v>0.99859678187066903</v>
      </c>
      <c r="AB413" s="428">
        <v>0.99859678187066903</v>
      </c>
      <c r="AC413" s="430">
        <v>0.99859678187066903</v>
      </c>
      <c r="AD413" s="428">
        <f t="shared" si="52"/>
        <v>0</v>
      </c>
      <c r="AE413" s="427">
        <v>0.99859678187066903</v>
      </c>
      <c r="AF413" s="427">
        <v>0</v>
      </c>
      <c r="AG413" s="427"/>
      <c r="AH413" s="427"/>
      <c r="AI413" s="427"/>
      <c r="AJ413" s="427"/>
      <c r="AK413" s="427"/>
      <c r="AL413" s="427"/>
      <c r="AM413" s="427"/>
      <c r="AN413" s="427"/>
    </row>
    <row r="414" spans="1:40" s="225" customFormat="1" ht="51" hidden="1" customHeight="1" outlineLevel="7" x14ac:dyDescent="0.2">
      <c r="A414" s="221"/>
      <c r="B414" s="227"/>
      <c r="C414" s="248"/>
      <c r="D414" s="248"/>
      <c r="E414" s="254"/>
      <c r="F414" s="265"/>
      <c r="G414" s="270"/>
      <c r="H414" s="270"/>
      <c r="I414" s="406" t="s">
        <v>81</v>
      </c>
      <c r="J414" s="346" t="s">
        <v>256</v>
      </c>
      <c r="K414" s="434">
        <f>Supervisor!K414</f>
        <v>161771</v>
      </c>
      <c r="L414" s="347">
        <f>Supervisor!L414</f>
        <v>161544</v>
      </c>
      <c r="M414" s="348">
        <v>0.9980342583034042</v>
      </c>
      <c r="N414" s="353">
        <f>Supervisor!M414</f>
        <v>0</v>
      </c>
      <c r="O414" s="350">
        <f>Supervisor!N414</f>
        <v>161544</v>
      </c>
      <c r="P414" s="350">
        <f t="shared" si="51"/>
        <v>227</v>
      </c>
      <c r="Q414" s="351">
        <v>3.405340137195887E-4</v>
      </c>
      <c r="R414" s="352">
        <f t="shared" si="55"/>
        <v>0.99859678187066903</v>
      </c>
      <c r="S414" s="225">
        <v>161544</v>
      </c>
      <c r="T414" s="226">
        <f t="shared" si="46"/>
        <v>0</v>
      </c>
      <c r="Y414" s="199"/>
      <c r="Z414" s="352">
        <v>0.99859678187066903</v>
      </c>
      <c r="AA414" s="428">
        <v>0.99859678187066903</v>
      </c>
      <c r="AB414" s="428">
        <v>0.99859678187066903</v>
      </c>
      <c r="AC414" s="430">
        <v>0.99859678187066903</v>
      </c>
      <c r="AD414" s="428">
        <f t="shared" si="52"/>
        <v>0</v>
      </c>
      <c r="AE414" s="427">
        <v>0.99859678187066903</v>
      </c>
      <c r="AF414" s="427">
        <v>0</v>
      </c>
      <c r="AG414" s="427"/>
      <c r="AH414" s="427"/>
      <c r="AI414" s="427"/>
      <c r="AJ414" s="427"/>
      <c r="AK414" s="427"/>
      <c r="AL414" s="427"/>
      <c r="AM414" s="427"/>
      <c r="AN414" s="427"/>
    </row>
    <row r="415" spans="1:40" s="225" customFormat="1" ht="51" hidden="1" customHeight="1" outlineLevel="7" x14ac:dyDescent="0.2">
      <c r="A415" s="221"/>
      <c r="B415" s="227"/>
      <c r="C415" s="248"/>
      <c r="D415" s="248"/>
      <c r="E415" s="254"/>
      <c r="F415" s="265"/>
      <c r="G415" s="270"/>
      <c r="H415" s="270"/>
      <c r="I415" s="406" t="s">
        <v>82</v>
      </c>
      <c r="J415" s="346" t="s">
        <v>263</v>
      </c>
      <c r="K415" s="434">
        <f>Supervisor!K415</f>
        <v>26</v>
      </c>
      <c r="L415" s="347">
        <f>Supervisor!L415</f>
        <v>26</v>
      </c>
      <c r="M415" s="348">
        <v>1</v>
      </c>
      <c r="N415" s="353">
        <f>Supervisor!M415</f>
        <v>0</v>
      </c>
      <c r="O415" s="350">
        <f>Supervisor!N415</f>
        <v>26</v>
      </c>
      <c r="P415" s="350">
        <f t="shared" si="51"/>
        <v>0</v>
      </c>
      <c r="Q415" s="351">
        <v>4.2566751714948596E-4</v>
      </c>
      <c r="R415" s="352">
        <f t="shared" si="55"/>
        <v>1</v>
      </c>
      <c r="S415" s="225">
        <v>26</v>
      </c>
      <c r="T415" s="226">
        <f t="shared" si="46"/>
        <v>0</v>
      </c>
      <c r="Y415" s="199"/>
      <c r="Z415" s="352">
        <v>1</v>
      </c>
      <c r="AA415" s="428">
        <v>1</v>
      </c>
      <c r="AB415" s="428">
        <v>1</v>
      </c>
      <c r="AC415" s="430">
        <v>1</v>
      </c>
      <c r="AD415" s="428">
        <f t="shared" si="52"/>
        <v>0</v>
      </c>
      <c r="AE415" s="427">
        <v>1</v>
      </c>
      <c r="AF415" s="427">
        <v>0</v>
      </c>
      <c r="AG415" s="427"/>
      <c r="AH415" s="427"/>
      <c r="AI415" s="427"/>
      <c r="AJ415" s="427"/>
      <c r="AK415" s="427"/>
      <c r="AL415" s="427"/>
      <c r="AM415" s="427"/>
      <c r="AN415" s="427"/>
    </row>
    <row r="416" spans="1:40" s="225" customFormat="1" ht="51" hidden="1" customHeight="1" outlineLevel="7" x14ac:dyDescent="0.2">
      <c r="A416" s="221"/>
      <c r="B416" s="227"/>
      <c r="C416" s="248"/>
      <c r="D416" s="248"/>
      <c r="E416" s="254"/>
      <c r="F416" s="265"/>
      <c r="G416" s="270"/>
      <c r="H416" s="270"/>
      <c r="I416" s="406" t="s">
        <v>83</v>
      </c>
      <c r="J416" s="346" t="s">
        <v>257</v>
      </c>
      <c r="K416" s="434">
        <f>Supervisor!K416</f>
        <v>100</v>
      </c>
      <c r="L416" s="347">
        <f>Supervisor!L416</f>
        <v>67</v>
      </c>
      <c r="M416" s="348">
        <v>0.67</v>
      </c>
      <c r="N416" s="353">
        <f>Supervisor!M416</f>
        <v>32</v>
      </c>
      <c r="O416" s="350">
        <f>Supervisor!N416</f>
        <v>99</v>
      </c>
      <c r="P416" s="350">
        <f t="shared" si="51"/>
        <v>1</v>
      </c>
      <c r="Q416" s="351">
        <v>6.3850127572422902E-4</v>
      </c>
      <c r="R416" s="352">
        <f t="shared" si="55"/>
        <v>0.99</v>
      </c>
      <c r="S416" s="225">
        <v>62</v>
      </c>
      <c r="T416" s="226">
        <f t="shared" si="46"/>
        <v>-37</v>
      </c>
      <c r="Y416" s="199"/>
      <c r="Z416" s="352">
        <v>0.67</v>
      </c>
      <c r="AA416" s="428">
        <v>0.63</v>
      </c>
      <c r="AB416" s="428">
        <v>0.94</v>
      </c>
      <c r="AC416" s="430">
        <v>0.67</v>
      </c>
      <c r="AD416" s="428">
        <f t="shared" si="52"/>
        <v>0.26999999999999991</v>
      </c>
      <c r="AE416" s="427">
        <v>0.67</v>
      </c>
      <c r="AF416" s="427">
        <v>0</v>
      </c>
      <c r="AG416" s="427"/>
      <c r="AH416" s="427"/>
      <c r="AI416" s="427"/>
      <c r="AJ416" s="427"/>
      <c r="AK416" s="427"/>
      <c r="AL416" s="427"/>
      <c r="AM416" s="427"/>
      <c r="AN416" s="427"/>
    </row>
    <row r="417" spans="1:40" s="225" customFormat="1" ht="51" hidden="1" customHeight="1" outlineLevel="5" x14ac:dyDescent="0.2">
      <c r="A417" s="221"/>
      <c r="B417" s="227"/>
      <c r="C417" s="248"/>
      <c r="D417" s="248"/>
      <c r="E417" s="254"/>
      <c r="F417" s="265"/>
      <c r="G417" s="270"/>
      <c r="H417" s="270"/>
      <c r="I417" s="409" t="s">
        <v>95</v>
      </c>
      <c r="J417" s="365"/>
      <c r="K417" s="437">
        <f>Supervisor!K417</f>
        <v>0</v>
      </c>
      <c r="L417" s="366">
        <f>Supervisor!L417</f>
        <v>0</v>
      </c>
      <c r="M417" s="367">
        <v>0.94787604242995227</v>
      </c>
      <c r="N417" s="365">
        <f>Supervisor!M417</f>
        <v>0</v>
      </c>
      <c r="O417" s="368">
        <f>Supervisor!N417</f>
        <v>0</v>
      </c>
      <c r="P417" s="368">
        <f t="shared" si="51"/>
        <v>0</v>
      </c>
      <c r="Q417" s="369">
        <v>2.2623100631115195E-3</v>
      </c>
      <c r="R417" s="370">
        <f>SUMPRODUCT(R418:R424,Q418:Q424)/Q417</f>
        <v>0.99780074322202439</v>
      </c>
      <c r="T417" s="226">
        <f t="shared" si="46"/>
        <v>0</v>
      </c>
      <c r="Y417" s="199"/>
      <c r="Z417" s="370">
        <v>0.94980074322202446</v>
      </c>
      <c r="AA417" s="428">
        <v>0.94380074322202445</v>
      </c>
      <c r="AB417" s="428">
        <v>0.99030074322202433</v>
      </c>
      <c r="AC417" s="430">
        <v>0.99030074322202433</v>
      </c>
      <c r="AD417" s="428">
        <f t="shared" si="52"/>
        <v>0</v>
      </c>
      <c r="AE417" s="427">
        <v>0.94980074322202446</v>
      </c>
      <c r="AF417" s="427">
        <v>0</v>
      </c>
      <c r="AG417" s="427"/>
      <c r="AH417" s="427"/>
      <c r="AI417" s="427"/>
      <c r="AJ417" s="427"/>
      <c r="AK417" s="427"/>
      <c r="AL417" s="427"/>
      <c r="AM417" s="427"/>
      <c r="AN417" s="427"/>
    </row>
    <row r="418" spans="1:40" s="225" customFormat="1" ht="51" hidden="1" customHeight="1" outlineLevel="7" x14ac:dyDescent="0.2">
      <c r="A418" s="221"/>
      <c r="B418" s="227"/>
      <c r="C418" s="248"/>
      <c r="D418" s="248"/>
      <c r="E418" s="254"/>
      <c r="F418" s="265"/>
      <c r="G418" s="270"/>
      <c r="H418" s="270"/>
      <c r="I418" s="406" t="s">
        <v>72</v>
      </c>
      <c r="J418" s="346" t="s">
        <v>256</v>
      </c>
      <c r="K418" s="434">
        <f>Supervisor!K418</f>
        <v>85977</v>
      </c>
      <c r="L418" s="347">
        <f>Supervisor!L418</f>
        <v>85977</v>
      </c>
      <c r="M418" s="348">
        <v>1</v>
      </c>
      <c r="N418" s="353">
        <f>Supervisor!M418</f>
        <v>0</v>
      </c>
      <c r="O418" s="350">
        <f>Supervisor!N418</f>
        <v>85977</v>
      </c>
      <c r="P418" s="350">
        <f t="shared" si="51"/>
        <v>0</v>
      </c>
      <c r="Q418" s="351">
        <v>2.2623100631115196E-4</v>
      </c>
      <c r="R418" s="352">
        <f t="shared" ref="R418:R424" si="56">O418/K418</f>
        <v>1</v>
      </c>
      <c r="S418" s="225">
        <v>85857</v>
      </c>
      <c r="T418" s="226">
        <f t="shared" ref="T418:T481" si="57">S418-O418</f>
        <v>-120</v>
      </c>
      <c r="Y418" s="199"/>
      <c r="Z418" s="352">
        <v>1</v>
      </c>
      <c r="AA418" s="428">
        <v>1</v>
      </c>
      <c r="AB418" s="428">
        <v>1</v>
      </c>
      <c r="AC418" s="430">
        <v>1</v>
      </c>
      <c r="AD418" s="428">
        <f t="shared" si="52"/>
        <v>0</v>
      </c>
      <c r="AE418" s="427">
        <v>1</v>
      </c>
      <c r="AF418" s="427">
        <v>0</v>
      </c>
      <c r="AG418" s="427"/>
      <c r="AH418" s="427"/>
      <c r="AI418" s="427"/>
      <c r="AJ418" s="427"/>
      <c r="AK418" s="427"/>
      <c r="AL418" s="427"/>
      <c r="AM418" s="427"/>
      <c r="AN418" s="427"/>
    </row>
    <row r="419" spans="1:40" s="225" customFormat="1" ht="51" hidden="1" customHeight="1" outlineLevel="7" x14ac:dyDescent="0.2">
      <c r="A419" s="221"/>
      <c r="B419" s="227"/>
      <c r="C419" s="248"/>
      <c r="D419" s="248"/>
      <c r="E419" s="254"/>
      <c r="F419" s="265"/>
      <c r="G419" s="270"/>
      <c r="H419" s="270"/>
      <c r="I419" s="406" t="s">
        <v>239</v>
      </c>
      <c r="J419" s="346" t="s">
        <v>263</v>
      </c>
      <c r="K419" s="434">
        <f>Supervisor!K419</f>
        <v>12</v>
      </c>
      <c r="L419" s="347">
        <f>Supervisor!L419</f>
        <v>12</v>
      </c>
      <c r="M419" s="348">
        <v>1</v>
      </c>
      <c r="N419" s="353">
        <f>Supervisor!M419</f>
        <v>0</v>
      </c>
      <c r="O419" s="350">
        <f>Supervisor!N419</f>
        <v>12</v>
      </c>
      <c r="P419" s="350">
        <f t="shared" si="51"/>
        <v>0</v>
      </c>
      <c r="Q419" s="351">
        <v>1.1311550315557595E-4</v>
      </c>
      <c r="R419" s="352">
        <f t="shared" si="56"/>
        <v>1</v>
      </c>
      <c r="S419" s="225">
        <v>12</v>
      </c>
      <c r="T419" s="226">
        <f t="shared" si="57"/>
        <v>0</v>
      </c>
      <c r="Y419" s="199"/>
      <c r="Z419" s="352">
        <v>1</v>
      </c>
      <c r="AA419" s="428">
        <v>1</v>
      </c>
      <c r="AB419" s="428">
        <v>1</v>
      </c>
      <c r="AC419" s="430">
        <v>1</v>
      </c>
      <c r="AD419" s="428">
        <f t="shared" si="52"/>
        <v>0</v>
      </c>
      <c r="AE419" s="427">
        <v>1</v>
      </c>
      <c r="AF419" s="427">
        <v>0</v>
      </c>
      <c r="AG419" s="427"/>
      <c r="AH419" s="427"/>
      <c r="AI419" s="427"/>
      <c r="AJ419" s="427"/>
      <c r="AK419" s="427"/>
      <c r="AL419" s="427"/>
      <c r="AM419" s="427"/>
      <c r="AN419" s="427"/>
    </row>
    <row r="420" spans="1:40" s="225" customFormat="1" ht="51" hidden="1" customHeight="1" outlineLevel="7" x14ac:dyDescent="0.2">
      <c r="A420" s="221"/>
      <c r="B420" s="227"/>
      <c r="C420" s="248"/>
      <c r="D420" s="248"/>
      <c r="E420" s="254"/>
      <c r="F420" s="265"/>
      <c r="G420" s="270"/>
      <c r="H420" s="270"/>
      <c r="I420" s="406" t="s">
        <v>75</v>
      </c>
      <c r="J420" s="346" t="s">
        <v>256</v>
      </c>
      <c r="K420" s="434">
        <f>Supervisor!K420</f>
        <v>85977</v>
      </c>
      <c r="L420" s="347">
        <f>Supervisor!L420</f>
        <v>85876.7</v>
      </c>
      <c r="M420" s="348">
        <v>0.99562673738325369</v>
      </c>
      <c r="N420" s="353">
        <f>Supervisor!M420</f>
        <v>0</v>
      </c>
      <c r="O420" s="350">
        <f>Supervisor!N420</f>
        <v>85876.7</v>
      </c>
      <c r="P420" s="350">
        <f t="shared" si="51"/>
        <v>100.30000000000291</v>
      </c>
      <c r="Q420" s="351">
        <v>9.0492402524460782E-4</v>
      </c>
      <c r="R420" s="352">
        <f t="shared" si="56"/>
        <v>0.99883340893494765</v>
      </c>
      <c r="S420" s="225">
        <v>83375</v>
      </c>
      <c r="T420" s="226">
        <f t="shared" si="57"/>
        <v>-2501.6999999999971</v>
      </c>
      <c r="Y420" s="199"/>
      <c r="Z420" s="352">
        <v>0.99883340893494765</v>
      </c>
      <c r="AA420" s="428">
        <v>0.99883340893494765</v>
      </c>
      <c r="AB420" s="428">
        <v>0.99883340893494765</v>
      </c>
      <c r="AC420" s="430">
        <v>0.99883340893494765</v>
      </c>
      <c r="AD420" s="428">
        <f t="shared" si="52"/>
        <v>0</v>
      </c>
      <c r="AE420" s="427">
        <v>0.99883340893494765</v>
      </c>
      <c r="AF420" s="427">
        <v>0</v>
      </c>
      <c r="AG420" s="427"/>
      <c r="AH420" s="427"/>
      <c r="AI420" s="427"/>
      <c r="AJ420" s="427"/>
      <c r="AK420" s="427"/>
      <c r="AL420" s="427"/>
      <c r="AM420" s="427"/>
      <c r="AN420" s="427"/>
    </row>
    <row r="421" spans="1:40" s="225" customFormat="1" ht="51" hidden="1" customHeight="1" outlineLevel="7" x14ac:dyDescent="0.2">
      <c r="A421" s="221"/>
      <c r="B421" s="227"/>
      <c r="C421" s="248"/>
      <c r="D421" s="248"/>
      <c r="E421" s="254"/>
      <c r="F421" s="265"/>
      <c r="G421" s="270"/>
      <c r="H421" s="270"/>
      <c r="I421" s="406" t="s">
        <v>80</v>
      </c>
      <c r="J421" s="346" t="s">
        <v>256</v>
      </c>
      <c r="K421" s="434">
        <f>Supervisor!K421</f>
        <v>85977</v>
      </c>
      <c r="L421" s="347">
        <f>Supervisor!L421</f>
        <v>85877</v>
      </c>
      <c r="M421" s="348">
        <v>0.99562673738325369</v>
      </c>
      <c r="N421" s="353">
        <f>Supervisor!M421</f>
        <v>0</v>
      </c>
      <c r="O421" s="350">
        <f>Supervisor!N421</f>
        <v>85877</v>
      </c>
      <c r="P421" s="350">
        <f t="shared" si="51"/>
        <v>100</v>
      </c>
      <c r="Q421" s="351">
        <v>2.7147720757338226E-4</v>
      </c>
      <c r="R421" s="352">
        <f t="shared" si="56"/>
        <v>0.99883689824022703</v>
      </c>
      <c r="S421" s="225">
        <v>83375</v>
      </c>
      <c r="T421" s="226">
        <f t="shared" si="57"/>
        <v>-2502</v>
      </c>
      <c r="Y421" s="199"/>
      <c r="Z421" s="352">
        <v>0.99883689824022703</v>
      </c>
      <c r="AA421" s="428">
        <v>0.99883689824022703</v>
      </c>
      <c r="AB421" s="428">
        <v>0.99883689824022703</v>
      </c>
      <c r="AC421" s="430">
        <v>0.99883689824022703</v>
      </c>
      <c r="AD421" s="428">
        <f t="shared" si="52"/>
        <v>0</v>
      </c>
      <c r="AE421" s="427">
        <v>0.99883689824022703</v>
      </c>
      <c r="AF421" s="427">
        <v>0</v>
      </c>
      <c r="AG421" s="427"/>
      <c r="AH421" s="427"/>
      <c r="AI421" s="427"/>
      <c r="AJ421" s="427"/>
      <c r="AK421" s="427"/>
      <c r="AL421" s="427"/>
      <c r="AM421" s="427"/>
      <c r="AN421" s="427"/>
    </row>
    <row r="422" spans="1:40" s="225" customFormat="1" ht="51" hidden="1" customHeight="1" outlineLevel="7" x14ac:dyDescent="0.2">
      <c r="A422" s="221"/>
      <c r="B422" s="227"/>
      <c r="C422" s="248"/>
      <c r="D422" s="248"/>
      <c r="E422" s="254"/>
      <c r="F422" s="265"/>
      <c r="G422" s="270"/>
      <c r="H422" s="270"/>
      <c r="I422" s="406" t="s">
        <v>81</v>
      </c>
      <c r="J422" s="346" t="s">
        <v>256</v>
      </c>
      <c r="K422" s="434">
        <f>Supervisor!K422</f>
        <v>85977</v>
      </c>
      <c r="L422" s="347">
        <f>Supervisor!L422</f>
        <v>85877</v>
      </c>
      <c r="M422" s="348">
        <v>0.99562673738325369</v>
      </c>
      <c r="N422" s="353">
        <f>Supervisor!M422</f>
        <v>0</v>
      </c>
      <c r="O422" s="350">
        <f>Supervisor!N422</f>
        <v>85877</v>
      </c>
      <c r="P422" s="350">
        <f t="shared" si="51"/>
        <v>100</v>
      </c>
      <c r="Q422" s="351">
        <v>1.8098480504892149E-4</v>
      </c>
      <c r="R422" s="352">
        <f t="shared" si="56"/>
        <v>0.99883689824022703</v>
      </c>
      <c r="S422" s="225">
        <v>83375</v>
      </c>
      <c r="T422" s="226">
        <f t="shared" si="57"/>
        <v>-2502</v>
      </c>
      <c r="Y422" s="199"/>
      <c r="Z422" s="352">
        <v>0.99883689824022703</v>
      </c>
      <c r="AA422" s="428">
        <v>0.99883689824022703</v>
      </c>
      <c r="AB422" s="428">
        <v>0.99883689824022703</v>
      </c>
      <c r="AC422" s="430">
        <v>0.99883689824022703</v>
      </c>
      <c r="AD422" s="428">
        <f t="shared" si="52"/>
        <v>0</v>
      </c>
      <c r="AE422" s="427">
        <v>0.99883689824022703</v>
      </c>
      <c r="AF422" s="427">
        <v>0</v>
      </c>
      <c r="AG422" s="427"/>
      <c r="AH422" s="427"/>
      <c r="AI422" s="427"/>
      <c r="AJ422" s="427"/>
      <c r="AK422" s="427"/>
      <c r="AL422" s="427"/>
      <c r="AM422" s="427"/>
      <c r="AN422" s="427"/>
    </row>
    <row r="423" spans="1:40" s="225" customFormat="1" ht="51" hidden="1" customHeight="1" outlineLevel="7" x14ac:dyDescent="0.2">
      <c r="A423" s="221"/>
      <c r="B423" s="227"/>
      <c r="C423" s="248"/>
      <c r="D423" s="248"/>
      <c r="E423" s="254"/>
      <c r="F423" s="265"/>
      <c r="G423" s="270"/>
      <c r="H423" s="270"/>
      <c r="I423" s="406" t="s">
        <v>82</v>
      </c>
      <c r="J423" s="346" t="s">
        <v>263</v>
      </c>
      <c r="K423" s="434">
        <f>Supervisor!K423</f>
        <v>12</v>
      </c>
      <c r="L423" s="347">
        <f>Supervisor!L423</f>
        <v>12</v>
      </c>
      <c r="M423" s="348">
        <v>1</v>
      </c>
      <c r="N423" s="353">
        <f>Supervisor!M423</f>
        <v>0</v>
      </c>
      <c r="O423" s="350">
        <f>Supervisor!N423</f>
        <v>12</v>
      </c>
      <c r="P423" s="350">
        <f t="shared" si="51"/>
        <v>0</v>
      </c>
      <c r="Q423" s="351">
        <v>2.2623100631115196E-4</v>
      </c>
      <c r="R423" s="352">
        <f t="shared" si="56"/>
        <v>1</v>
      </c>
      <c r="S423" s="225">
        <v>12</v>
      </c>
      <c r="T423" s="226">
        <f t="shared" si="57"/>
        <v>0</v>
      </c>
      <c r="Y423" s="199"/>
      <c r="Z423" s="352">
        <v>1</v>
      </c>
      <c r="AA423" s="428">
        <v>1</v>
      </c>
      <c r="AB423" s="428">
        <v>1</v>
      </c>
      <c r="AC423" s="430">
        <v>1</v>
      </c>
      <c r="AD423" s="428">
        <f t="shared" si="52"/>
        <v>0</v>
      </c>
      <c r="AE423" s="427">
        <v>1</v>
      </c>
      <c r="AF423" s="427">
        <v>0</v>
      </c>
      <c r="AG423" s="427"/>
      <c r="AH423" s="427"/>
      <c r="AI423" s="427"/>
      <c r="AJ423" s="427"/>
      <c r="AK423" s="427"/>
      <c r="AL423" s="427"/>
      <c r="AM423" s="427"/>
      <c r="AN423" s="427"/>
    </row>
    <row r="424" spans="1:40" s="225" customFormat="1" ht="51" hidden="1" customHeight="1" outlineLevel="7" x14ac:dyDescent="0.2">
      <c r="A424" s="221"/>
      <c r="B424" s="227"/>
      <c r="C424" s="248"/>
      <c r="D424" s="248"/>
      <c r="E424" s="254"/>
      <c r="F424" s="265"/>
      <c r="G424" s="270"/>
      <c r="H424" s="270"/>
      <c r="I424" s="406" t="s">
        <v>83</v>
      </c>
      <c r="J424" s="346" t="s">
        <v>257</v>
      </c>
      <c r="K424" s="434">
        <f>Supervisor!K424</f>
        <v>100</v>
      </c>
      <c r="L424" s="347">
        <f>Supervisor!L424</f>
        <v>67</v>
      </c>
      <c r="M424" s="348">
        <v>0.67</v>
      </c>
      <c r="N424" s="353">
        <f>Supervisor!M424</f>
        <v>32</v>
      </c>
      <c r="O424" s="350">
        <f>Supervisor!N424</f>
        <v>99</v>
      </c>
      <c r="P424" s="350">
        <f t="shared" si="51"/>
        <v>1</v>
      </c>
      <c r="Q424" s="351">
        <v>3.3934650946672789E-4</v>
      </c>
      <c r="R424" s="352">
        <f t="shared" si="56"/>
        <v>0.99</v>
      </c>
      <c r="S424" s="225">
        <v>61</v>
      </c>
      <c r="T424" s="226">
        <f t="shared" si="57"/>
        <v>-38</v>
      </c>
      <c r="Y424" s="199"/>
      <c r="Z424" s="352">
        <v>0.67</v>
      </c>
      <c r="AA424" s="428">
        <v>0.63</v>
      </c>
      <c r="AB424" s="428">
        <v>0.94</v>
      </c>
      <c r="AC424" s="430">
        <v>0.67</v>
      </c>
      <c r="AD424" s="428">
        <f t="shared" si="52"/>
        <v>0.26999999999999991</v>
      </c>
      <c r="AE424" s="427">
        <v>0.67</v>
      </c>
      <c r="AF424" s="427">
        <v>0</v>
      </c>
      <c r="AG424" s="427"/>
      <c r="AH424" s="427"/>
      <c r="AI424" s="427"/>
      <c r="AJ424" s="427"/>
      <c r="AK424" s="427"/>
      <c r="AL424" s="427"/>
      <c r="AM424" s="427"/>
      <c r="AN424" s="427"/>
    </row>
    <row r="425" spans="1:40" s="225" customFormat="1" ht="51" hidden="1" customHeight="1" outlineLevel="5" x14ac:dyDescent="0.2">
      <c r="A425" s="221"/>
      <c r="B425" s="227"/>
      <c r="C425" s="248"/>
      <c r="D425" s="248"/>
      <c r="E425" s="254"/>
      <c r="F425" s="265"/>
      <c r="G425" s="270"/>
      <c r="H425" s="270"/>
      <c r="I425" s="409" t="s">
        <v>96</v>
      </c>
      <c r="J425" s="365"/>
      <c r="K425" s="437">
        <f>Supervisor!K425</f>
        <v>0</v>
      </c>
      <c r="L425" s="366">
        <f>Supervisor!L425</f>
        <v>0</v>
      </c>
      <c r="M425" s="367">
        <v>0.9486696305592115</v>
      </c>
      <c r="N425" s="365">
        <f>Supervisor!M425</f>
        <v>0</v>
      </c>
      <c r="O425" s="368">
        <f>Supervisor!N425</f>
        <v>0</v>
      </c>
      <c r="P425" s="368">
        <f t="shared" si="51"/>
        <v>0</v>
      </c>
      <c r="Q425" s="369">
        <v>2.5790129478319708E-3</v>
      </c>
      <c r="R425" s="370">
        <f>SUMPRODUCT(R426:R432,Q426:Q432)/Q425</f>
        <v>0.99666963055921165</v>
      </c>
      <c r="T425" s="226">
        <f t="shared" si="57"/>
        <v>0</v>
      </c>
      <c r="Y425" s="199"/>
      <c r="Z425" s="370">
        <v>0.9486696305592115</v>
      </c>
      <c r="AA425" s="428">
        <v>0.94566963055921149</v>
      </c>
      <c r="AB425" s="428">
        <v>0.98916963055921159</v>
      </c>
      <c r="AC425" s="430">
        <v>0.98916963055921159</v>
      </c>
      <c r="AD425" s="428">
        <f t="shared" si="52"/>
        <v>0</v>
      </c>
      <c r="AE425" s="427">
        <v>0.9486696305592115</v>
      </c>
      <c r="AF425" s="427">
        <v>0</v>
      </c>
      <c r="AG425" s="427"/>
      <c r="AH425" s="427"/>
      <c r="AI425" s="427"/>
      <c r="AJ425" s="427"/>
      <c r="AK425" s="427"/>
      <c r="AL425" s="427"/>
      <c r="AM425" s="427"/>
      <c r="AN425" s="427"/>
    </row>
    <row r="426" spans="1:40" s="225" customFormat="1" ht="51" hidden="1" customHeight="1" outlineLevel="7" x14ac:dyDescent="0.2">
      <c r="A426" s="221"/>
      <c r="B426" s="227"/>
      <c r="C426" s="248"/>
      <c r="D426" s="248"/>
      <c r="E426" s="254"/>
      <c r="F426" s="265"/>
      <c r="G426" s="270"/>
      <c r="H426" s="270"/>
      <c r="I426" s="406" t="s">
        <v>72</v>
      </c>
      <c r="J426" s="346" t="s">
        <v>256</v>
      </c>
      <c r="K426" s="434">
        <f>Supervisor!K426</f>
        <v>98013</v>
      </c>
      <c r="L426" s="347">
        <f>Supervisor!L426</f>
        <v>98013</v>
      </c>
      <c r="M426" s="348">
        <v>1</v>
      </c>
      <c r="N426" s="353">
        <f>Supervisor!M426</f>
        <v>0</v>
      </c>
      <c r="O426" s="350">
        <f>Supervisor!N426</f>
        <v>98013</v>
      </c>
      <c r="P426" s="350">
        <f t="shared" si="51"/>
        <v>0</v>
      </c>
      <c r="Q426" s="351">
        <v>2.5790129478319709E-4</v>
      </c>
      <c r="R426" s="352">
        <f t="shared" ref="R426:R432" si="58">O426/K426</f>
        <v>1</v>
      </c>
      <c r="S426" s="225">
        <v>97681</v>
      </c>
      <c r="T426" s="226">
        <f t="shared" si="57"/>
        <v>-332</v>
      </c>
      <c r="Y426" s="199"/>
      <c r="Z426" s="352">
        <v>1</v>
      </c>
      <c r="AA426" s="428">
        <v>1</v>
      </c>
      <c r="AB426" s="428">
        <v>1</v>
      </c>
      <c r="AC426" s="430">
        <v>1</v>
      </c>
      <c r="AD426" s="428">
        <f t="shared" si="52"/>
        <v>0</v>
      </c>
      <c r="AE426" s="427">
        <v>1</v>
      </c>
      <c r="AF426" s="427">
        <v>0</v>
      </c>
      <c r="AG426" s="427"/>
      <c r="AH426" s="427"/>
      <c r="AI426" s="427"/>
      <c r="AJ426" s="427"/>
      <c r="AK426" s="427"/>
      <c r="AL426" s="427"/>
      <c r="AM426" s="427"/>
      <c r="AN426" s="427"/>
    </row>
    <row r="427" spans="1:40" s="225" customFormat="1" ht="51" hidden="1" customHeight="1" outlineLevel="7" x14ac:dyDescent="0.2">
      <c r="A427" s="221"/>
      <c r="B427" s="227"/>
      <c r="C427" s="248"/>
      <c r="D427" s="248"/>
      <c r="E427" s="254"/>
      <c r="F427" s="265"/>
      <c r="G427" s="270"/>
      <c r="H427" s="270"/>
      <c r="I427" s="406" t="s">
        <v>239</v>
      </c>
      <c r="J427" s="346" t="s">
        <v>263</v>
      </c>
      <c r="K427" s="434">
        <f>Supervisor!K427</f>
        <v>12</v>
      </c>
      <c r="L427" s="347">
        <f>Supervisor!L427</f>
        <v>12</v>
      </c>
      <c r="M427" s="348">
        <v>1</v>
      </c>
      <c r="N427" s="353">
        <f>Supervisor!M427</f>
        <v>0</v>
      </c>
      <c r="O427" s="350">
        <f>Supervisor!N427</f>
        <v>12</v>
      </c>
      <c r="P427" s="350">
        <f t="shared" si="51"/>
        <v>0</v>
      </c>
      <c r="Q427" s="351">
        <v>1.2895064739159852E-4</v>
      </c>
      <c r="R427" s="352">
        <f t="shared" si="58"/>
        <v>1</v>
      </c>
      <c r="S427" s="225">
        <v>12</v>
      </c>
      <c r="T427" s="226">
        <f t="shared" si="57"/>
        <v>0</v>
      </c>
      <c r="Y427" s="199"/>
      <c r="Z427" s="352">
        <v>1</v>
      </c>
      <c r="AA427" s="428">
        <v>1</v>
      </c>
      <c r="AB427" s="428">
        <v>1</v>
      </c>
      <c r="AC427" s="430">
        <v>1</v>
      </c>
      <c r="AD427" s="428">
        <f t="shared" si="52"/>
        <v>0</v>
      </c>
      <c r="AE427" s="427">
        <v>1</v>
      </c>
      <c r="AF427" s="427">
        <v>0</v>
      </c>
      <c r="AG427" s="427"/>
      <c r="AH427" s="427"/>
      <c r="AI427" s="427"/>
      <c r="AJ427" s="427"/>
      <c r="AK427" s="427"/>
      <c r="AL427" s="427"/>
      <c r="AM427" s="427"/>
      <c r="AN427" s="427"/>
    </row>
    <row r="428" spans="1:40" s="225" customFormat="1" ht="51" hidden="1" customHeight="1" outlineLevel="7" x14ac:dyDescent="0.2">
      <c r="A428" s="221"/>
      <c r="B428" s="227"/>
      <c r="C428" s="248"/>
      <c r="D428" s="248"/>
      <c r="E428" s="254"/>
      <c r="F428" s="265"/>
      <c r="G428" s="270"/>
      <c r="H428" s="270"/>
      <c r="I428" s="406" t="s">
        <v>75</v>
      </c>
      <c r="J428" s="346" t="s">
        <v>256</v>
      </c>
      <c r="K428" s="434">
        <f>Supervisor!K428</f>
        <v>98013</v>
      </c>
      <c r="L428" s="347">
        <f>Supervisor!L428</f>
        <v>97714</v>
      </c>
      <c r="M428" s="348">
        <v>0.99694938426535251</v>
      </c>
      <c r="N428" s="353">
        <f>Supervisor!M428</f>
        <v>0</v>
      </c>
      <c r="O428" s="350">
        <f>Supervisor!N428</f>
        <v>97714</v>
      </c>
      <c r="P428" s="350">
        <f t="shared" si="51"/>
        <v>299</v>
      </c>
      <c r="Q428" s="351">
        <v>1.0316051791327884E-3</v>
      </c>
      <c r="R428" s="352">
        <f t="shared" si="58"/>
        <v>0.99694938426535251</v>
      </c>
      <c r="S428" s="225">
        <v>97320</v>
      </c>
      <c r="T428" s="226">
        <f t="shared" si="57"/>
        <v>-394</v>
      </c>
      <c r="Y428" s="199"/>
      <c r="Z428" s="352">
        <v>0.99694938426535251</v>
      </c>
      <c r="AA428" s="428">
        <v>0.99694938426535251</v>
      </c>
      <c r="AB428" s="428">
        <v>0.99694938426535251</v>
      </c>
      <c r="AC428" s="430">
        <v>0.99694938426535251</v>
      </c>
      <c r="AD428" s="428">
        <f t="shared" si="52"/>
        <v>0</v>
      </c>
      <c r="AE428" s="427">
        <v>0.99694938426535251</v>
      </c>
      <c r="AF428" s="427">
        <v>0</v>
      </c>
      <c r="AG428" s="427"/>
      <c r="AH428" s="427"/>
      <c r="AI428" s="427"/>
      <c r="AJ428" s="427"/>
      <c r="AK428" s="427"/>
      <c r="AL428" s="427"/>
      <c r="AM428" s="427"/>
      <c r="AN428" s="427"/>
    </row>
    <row r="429" spans="1:40" s="225" customFormat="1" ht="51" hidden="1" customHeight="1" outlineLevel="7" x14ac:dyDescent="0.2">
      <c r="A429" s="221"/>
      <c r="B429" s="227"/>
      <c r="C429" s="248"/>
      <c r="D429" s="248"/>
      <c r="E429" s="254"/>
      <c r="F429" s="265"/>
      <c r="G429" s="270"/>
      <c r="H429" s="270"/>
      <c r="I429" s="406" t="s">
        <v>80</v>
      </c>
      <c r="J429" s="346" t="s">
        <v>256</v>
      </c>
      <c r="K429" s="434">
        <f>Supervisor!K429</f>
        <v>98013</v>
      </c>
      <c r="L429" s="347">
        <f>Supervisor!L429</f>
        <v>97714</v>
      </c>
      <c r="M429" s="348">
        <v>0.99694938426535251</v>
      </c>
      <c r="N429" s="353">
        <f>Supervisor!M429</f>
        <v>0</v>
      </c>
      <c r="O429" s="350">
        <f>Supervisor!N429</f>
        <v>97714</v>
      </c>
      <c r="P429" s="350">
        <f t="shared" si="51"/>
        <v>299</v>
      </c>
      <c r="Q429" s="351">
        <v>3.0948155373983633E-4</v>
      </c>
      <c r="R429" s="352">
        <f t="shared" si="58"/>
        <v>0.99694938426535251</v>
      </c>
      <c r="S429" s="225">
        <v>97320</v>
      </c>
      <c r="T429" s="226">
        <f t="shared" si="57"/>
        <v>-394</v>
      </c>
      <c r="Y429" s="199"/>
      <c r="Z429" s="352">
        <v>0.99694938426535251</v>
      </c>
      <c r="AA429" s="428">
        <v>0.99694938426535251</v>
      </c>
      <c r="AB429" s="428">
        <v>0.99694938426535251</v>
      </c>
      <c r="AC429" s="430">
        <v>0.99694938426535251</v>
      </c>
      <c r="AD429" s="428">
        <f t="shared" si="52"/>
        <v>0</v>
      </c>
      <c r="AE429" s="427">
        <v>0.99694938426535251</v>
      </c>
      <c r="AF429" s="427">
        <v>0</v>
      </c>
      <c r="AG429" s="427"/>
      <c r="AH429" s="427"/>
      <c r="AI429" s="427"/>
      <c r="AJ429" s="427"/>
      <c r="AK429" s="427"/>
      <c r="AL429" s="427"/>
      <c r="AM429" s="427"/>
      <c r="AN429" s="427"/>
    </row>
    <row r="430" spans="1:40" s="225" customFormat="1" ht="51" hidden="1" customHeight="1" outlineLevel="7" x14ac:dyDescent="0.2">
      <c r="A430" s="221"/>
      <c r="B430" s="227"/>
      <c r="C430" s="248"/>
      <c r="D430" s="248"/>
      <c r="E430" s="254"/>
      <c r="F430" s="265"/>
      <c r="G430" s="270"/>
      <c r="H430" s="270"/>
      <c r="I430" s="406" t="s">
        <v>81</v>
      </c>
      <c r="J430" s="346" t="s">
        <v>256</v>
      </c>
      <c r="K430" s="434">
        <f>Supervisor!K430</f>
        <v>98013</v>
      </c>
      <c r="L430" s="347">
        <f>Supervisor!L430</f>
        <v>97714</v>
      </c>
      <c r="M430" s="348">
        <v>0.99694938426535251</v>
      </c>
      <c r="N430" s="353">
        <f>Supervisor!M430</f>
        <v>0</v>
      </c>
      <c r="O430" s="350">
        <f>Supervisor!N430</f>
        <v>97714</v>
      </c>
      <c r="P430" s="350">
        <f t="shared" si="51"/>
        <v>299</v>
      </c>
      <c r="Q430" s="351">
        <v>2.0632103582655763E-4</v>
      </c>
      <c r="R430" s="352">
        <f t="shared" si="58"/>
        <v>0.99694938426535251</v>
      </c>
      <c r="S430" s="225">
        <v>97320</v>
      </c>
      <c r="T430" s="226">
        <f t="shared" si="57"/>
        <v>-394</v>
      </c>
      <c r="Y430" s="199"/>
      <c r="Z430" s="352">
        <v>0.99694938426535251</v>
      </c>
      <c r="AA430" s="428">
        <v>0.99694938426535251</v>
      </c>
      <c r="AB430" s="428">
        <v>0.99694938426535251</v>
      </c>
      <c r="AC430" s="430">
        <v>0.99694938426535251</v>
      </c>
      <c r="AD430" s="428">
        <f t="shared" si="52"/>
        <v>0</v>
      </c>
      <c r="AE430" s="427">
        <v>0.99694938426535251</v>
      </c>
      <c r="AF430" s="427">
        <v>0</v>
      </c>
      <c r="AG430" s="427"/>
      <c r="AH430" s="427"/>
      <c r="AI430" s="427"/>
      <c r="AJ430" s="427"/>
      <c r="AK430" s="427"/>
      <c r="AL430" s="427"/>
      <c r="AM430" s="427"/>
      <c r="AN430" s="427"/>
    </row>
    <row r="431" spans="1:40" s="225" customFormat="1" ht="51" hidden="1" customHeight="1" outlineLevel="7" x14ac:dyDescent="0.2">
      <c r="A431" s="221"/>
      <c r="B431" s="227"/>
      <c r="C431" s="248"/>
      <c r="D431" s="248"/>
      <c r="E431" s="254"/>
      <c r="F431" s="265"/>
      <c r="G431" s="270"/>
      <c r="H431" s="270"/>
      <c r="I431" s="406" t="s">
        <v>82</v>
      </c>
      <c r="J431" s="346" t="s">
        <v>263</v>
      </c>
      <c r="K431" s="434">
        <f>Supervisor!K431</f>
        <v>12</v>
      </c>
      <c r="L431" s="347">
        <f>Supervisor!L431</f>
        <v>12</v>
      </c>
      <c r="M431" s="348">
        <v>1</v>
      </c>
      <c r="N431" s="353">
        <f>Supervisor!M431</f>
        <v>0</v>
      </c>
      <c r="O431" s="350">
        <f>Supervisor!N431</f>
        <v>12</v>
      </c>
      <c r="P431" s="350">
        <f t="shared" si="51"/>
        <v>0</v>
      </c>
      <c r="Q431" s="351">
        <v>2.5790129478319709E-4</v>
      </c>
      <c r="R431" s="352">
        <f t="shared" si="58"/>
        <v>1</v>
      </c>
      <c r="S431" s="225">
        <v>12</v>
      </c>
      <c r="T431" s="226">
        <f t="shared" si="57"/>
        <v>0</v>
      </c>
      <c r="Y431" s="199"/>
      <c r="Z431" s="352">
        <v>1</v>
      </c>
      <c r="AA431" s="428">
        <v>1</v>
      </c>
      <c r="AB431" s="428">
        <v>1</v>
      </c>
      <c r="AC431" s="430">
        <v>1</v>
      </c>
      <c r="AD431" s="428">
        <f t="shared" si="52"/>
        <v>0</v>
      </c>
      <c r="AE431" s="427">
        <v>1</v>
      </c>
      <c r="AF431" s="427">
        <v>0</v>
      </c>
      <c r="AG431" s="427"/>
      <c r="AH431" s="427"/>
      <c r="AI431" s="427"/>
      <c r="AJ431" s="427"/>
      <c r="AK431" s="427"/>
      <c r="AL431" s="427"/>
      <c r="AM431" s="427"/>
      <c r="AN431" s="427"/>
    </row>
    <row r="432" spans="1:40" s="225" customFormat="1" ht="51" hidden="1" customHeight="1" outlineLevel="7" x14ac:dyDescent="0.2">
      <c r="A432" s="221"/>
      <c r="B432" s="227"/>
      <c r="C432" s="248"/>
      <c r="D432" s="248"/>
      <c r="E432" s="254"/>
      <c r="F432" s="265"/>
      <c r="G432" s="270"/>
      <c r="H432" s="270"/>
      <c r="I432" s="406" t="s">
        <v>83</v>
      </c>
      <c r="J432" s="346" t="s">
        <v>257</v>
      </c>
      <c r="K432" s="434">
        <f>Supervisor!K432</f>
        <v>100</v>
      </c>
      <c r="L432" s="347">
        <f>Supervisor!L432</f>
        <v>67</v>
      </c>
      <c r="M432" s="348">
        <v>0.67</v>
      </c>
      <c r="N432" s="353">
        <f>Supervisor!M432</f>
        <v>32</v>
      </c>
      <c r="O432" s="350">
        <f>Supervisor!N432</f>
        <v>99</v>
      </c>
      <c r="P432" s="350">
        <f t="shared" si="51"/>
        <v>1</v>
      </c>
      <c r="Q432" s="351">
        <v>3.8685194217479561E-4</v>
      </c>
      <c r="R432" s="352">
        <f t="shared" si="58"/>
        <v>0.99</v>
      </c>
      <c r="S432" s="225">
        <v>62</v>
      </c>
      <c r="T432" s="226">
        <f t="shared" si="57"/>
        <v>-37</v>
      </c>
      <c r="Y432" s="199"/>
      <c r="Z432" s="352">
        <v>0.67</v>
      </c>
      <c r="AA432" s="428">
        <v>0.65</v>
      </c>
      <c r="AB432" s="428">
        <v>0.94</v>
      </c>
      <c r="AC432" s="430">
        <v>0.67</v>
      </c>
      <c r="AD432" s="428">
        <f t="shared" si="52"/>
        <v>0.26999999999999991</v>
      </c>
      <c r="AE432" s="427">
        <v>0.67</v>
      </c>
      <c r="AF432" s="427">
        <v>0</v>
      </c>
      <c r="AG432" s="427"/>
      <c r="AH432" s="427"/>
      <c r="AI432" s="427"/>
      <c r="AJ432" s="427"/>
      <c r="AK432" s="427"/>
      <c r="AL432" s="427"/>
      <c r="AM432" s="427"/>
      <c r="AN432" s="427"/>
    </row>
    <row r="433" spans="1:40" s="225" customFormat="1" ht="51" hidden="1" customHeight="1" outlineLevel="5" x14ac:dyDescent="0.2">
      <c r="A433" s="221"/>
      <c r="B433" s="227"/>
      <c r="C433" s="248"/>
      <c r="D433" s="248"/>
      <c r="E433" s="254"/>
      <c r="F433" s="265"/>
      <c r="G433" s="270"/>
      <c r="H433" s="270"/>
      <c r="I433" s="409" t="s">
        <v>97</v>
      </c>
      <c r="J433" s="365"/>
      <c r="K433" s="437">
        <f>Supervisor!K433</f>
        <v>0</v>
      </c>
      <c r="L433" s="366">
        <f>Supervisor!L433</f>
        <v>0</v>
      </c>
      <c r="M433" s="367">
        <v>0.9504999999999999</v>
      </c>
      <c r="N433" s="365">
        <f>Supervisor!M433</f>
        <v>0</v>
      </c>
      <c r="O433" s="368">
        <f>Supervisor!N433</f>
        <v>0</v>
      </c>
      <c r="P433" s="368">
        <f t="shared" si="51"/>
        <v>0</v>
      </c>
      <c r="Q433" s="369">
        <v>1.565621605256469E-3</v>
      </c>
      <c r="R433" s="370">
        <f>SUMPRODUCT(R434:R440,Q434:Q440)/Q433</f>
        <v>1</v>
      </c>
      <c r="T433" s="226">
        <f t="shared" si="57"/>
        <v>0</v>
      </c>
      <c r="Y433" s="199"/>
      <c r="Z433" s="370">
        <v>0.9504999999999999</v>
      </c>
      <c r="AA433" s="428">
        <v>0.94450000000000001</v>
      </c>
      <c r="AB433" s="428">
        <v>0.99099999999999999</v>
      </c>
      <c r="AC433" s="430">
        <v>0.99099999999999999</v>
      </c>
      <c r="AD433" s="428">
        <f t="shared" si="52"/>
        <v>0</v>
      </c>
      <c r="AE433" s="427">
        <v>0.9504999999999999</v>
      </c>
      <c r="AF433" s="427">
        <v>0</v>
      </c>
      <c r="AG433" s="427"/>
      <c r="AH433" s="427"/>
      <c r="AI433" s="427"/>
      <c r="AJ433" s="427"/>
      <c r="AK433" s="427"/>
      <c r="AL433" s="427"/>
      <c r="AM433" s="427"/>
      <c r="AN433" s="427"/>
    </row>
    <row r="434" spans="1:40" s="225" customFormat="1" ht="51" hidden="1" customHeight="1" outlineLevel="7" x14ac:dyDescent="0.2">
      <c r="A434" s="221"/>
      <c r="B434" s="227"/>
      <c r="C434" s="248"/>
      <c r="D434" s="248"/>
      <c r="E434" s="254"/>
      <c r="F434" s="265"/>
      <c r="G434" s="270"/>
      <c r="H434" s="270"/>
      <c r="I434" s="406" t="s">
        <v>72</v>
      </c>
      <c r="J434" s="346" t="s">
        <v>256</v>
      </c>
      <c r="K434" s="434">
        <f>Supervisor!K434</f>
        <v>59041</v>
      </c>
      <c r="L434" s="347">
        <f>Supervisor!L434</f>
        <v>59041</v>
      </c>
      <c r="M434" s="348">
        <v>1</v>
      </c>
      <c r="N434" s="353">
        <f>Supervisor!M434</f>
        <v>0</v>
      </c>
      <c r="O434" s="350">
        <f>Supervisor!N434</f>
        <v>59041</v>
      </c>
      <c r="P434" s="350">
        <f t="shared" si="51"/>
        <v>0</v>
      </c>
      <c r="Q434" s="351">
        <v>1.5656216052564693E-4</v>
      </c>
      <c r="R434" s="352">
        <f t="shared" ref="R434:R440" si="59">O434/K434</f>
        <v>1</v>
      </c>
      <c r="S434" s="225">
        <v>59500</v>
      </c>
      <c r="T434" s="226">
        <f t="shared" si="57"/>
        <v>459</v>
      </c>
      <c r="Y434" s="199"/>
      <c r="Z434" s="352">
        <v>1</v>
      </c>
      <c r="AA434" s="428">
        <v>1</v>
      </c>
      <c r="AB434" s="428">
        <v>1</v>
      </c>
      <c r="AC434" s="430">
        <v>1</v>
      </c>
      <c r="AD434" s="428">
        <f t="shared" si="52"/>
        <v>0</v>
      </c>
      <c r="AE434" s="427">
        <v>1</v>
      </c>
      <c r="AF434" s="427">
        <v>0</v>
      </c>
      <c r="AG434" s="427"/>
      <c r="AH434" s="427"/>
      <c r="AI434" s="427"/>
      <c r="AJ434" s="427"/>
      <c r="AK434" s="427"/>
      <c r="AL434" s="427"/>
      <c r="AM434" s="427"/>
      <c r="AN434" s="427"/>
    </row>
    <row r="435" spans="1:40" s="225" customFormat="1" ht="51" hidden="1" customHeight="1" outlineLevel="7" x14ac:dyDescent="0.2">
      <c r="A435" s="221"/>
      <c r="B435" s="227"/>
      <c r="C435" s="248"/>
      <c r="D435" s="248"/>
      <c r="E435" s="254"/>
      <c r="F435" s="265"/>
      <c r="G435" s="270"/>
      <c r="H435" s="270"/>
      <c r="I435" s="406" t="s">
        <v>239</v>
      </c>
      <c r="J435" s="346" t="s">
        <v>263</v>
      </c>
      <c r="K435" s="434">
        <f>Supervisor!K435</f>
        <v>8</v>
      </c>
      <c r="L435" s="347">
        <f>Supervisor!L435</f>
        <v>8</v>
      </c>
      <c r="M435" s="348">
        <v>1</v>
      </c>
      <c r="N435" s="353">
        <f>Supervisor!M435</f>
        <v>0</v>
      </c>
      <c r="O435" s="350">
        <f>Supervisor!N435</f>
        <v>8</v>
      </c>
      <c r="P435" s="350">
        <f t="shared" si="51"/>
        <v>0</v>
      </c>
      <c r="Q435" s="351">
        <v>7.8281080262823438E-5</v>
      </c>
      <c r="R435" s="352">
        <f t="shared" si="59"/>
        <v>1</v>
      </c>
      <c r="S435" s="225">
        <v>8</v>
      </c>
      <c r="T435" s="226">
        <f t="shared" si="57"/>
        <v>0</v>
      </c>
      <c r="Y435" s="199"/>
      <c r="Z435" s="352">
        <v>1</v>
      </c>
      <c r="AA435" s="428">
        <v>1</v>
      </c>
      <c r="AB435" s="428">
        <v>1</v>
      </c>
      <c r="AC435" s="430">
        <v>1</v>
      </c>
      <c r="AD435" s="428">
        <f t="shared" si="52"/>
        <v>0</v>
      </c>
      <c r="AE435" s="427">
        <v>1</v>
      </c>
      <c r="AF435" s="427">
        <v>0</v>
      </c>
      <c r="AG435" s="427"/>
      <c r="AH435" s="427"/>
      <c r="AI435" s="427"/>
      <c r="AJ435" s="427"/>
      <c r="AK435" s="427"/>
      <c r="AL435" s="427"/>
      <c r="AM435" s="427"/>
      <c r="AN435" s="427"/>
    </row>
    <row r="436" spans="1:40" s="225" customFormat="1" ht="51" hidden="1" customHeight="1" outlineLevel="7" x14ac:dyDescent="0.2">
      <c r="A436" s="221"/>
      <c r="B436" s="227"/>
      <c r="C436" s="248"/>
      <c r="D436" s="248"/>
      <c r="E436" s="254"/>
      <c r="F436" s="265"/>
      <c r="G436" s="270"/>
      <c r="H436" s="270"/>
      <c r="I436" s="406" t="s">
        <v>75</v>
      </c>
      <c r="J436" s="346" t="s">
        <v>256</v>
      </c>
      <c r="K436" s="434">
        <f>Supervisor!K436</f>
        <v>59041</v>
      </c>
      <c r="L436" s="347">
        <f>Supervisor!L436</f>
        <v>59041</v>
      </c>
      <c r="M436" s="348">
        <v>1</v>
      </c>
      <c r="N436" s="353">
        <f>Supervisor!M436</f>
        <v>0</v>
      </c>
      <c r="O436" s="350">
        <f>Supervisor!N436</f>
        <v>59041</v>
      </c>
      <c r="P436" s="350">
        <f t="shared" si="51"/>
        <v>0</v>
      </c>
      <c r="Q436" s="351">
        <v>6.2624864210258772E-4</v>
      </c>
      <c r="R436" s="352">
        <f t="shared" si="59"/>
        <v>1</v>
      </c>
      <c r="S436" s="225">
        <v>59500</v>
      </c>
      <c r="T436" s="226">
        <f t="shared" si="57"/>
        <v>459</v>
      </c>
      <c r="Y436" s="199"/>
      <c r="Z436" s="352">
        <v>1</v>
      </c>
      <c r="AA436" s="428">
        <v>1</v>
      </c>
      <c r="AB436" s="428">
        <v>1</v>
      </c>
      <c r="AC436" s="430">
        <v>1</v>
      </c>
      <c r="AD436" s="428">
        <f t="shared" si="52"/>
        <v>0</v>
      </c>
      <c r="AE436" s="427">
        <v>1</v>
      </c>
      <c r="AF436" s="427">
        <v>0</v>
      </c>
      <c r="AG436" s="427"/>
      <c r="AH436" s="427"/>
      <c r="AI436" s="427"/>
      <c r="AJ436" s="427"/>
      <c r="AK436" s="427"/>
      <c r="AL436" s="427"/>
      <c r="AM436" s="427"/>
      <c r="AN436" s="427"/>
    </row>
    <row r="437" spans="1:40" s="225" customFormat="1" ht="51" hidden="1" customHeight="1" outlineLevel="7" x14ac:dyDescent="0.2">
      <c r="A437" s="221"/>
      <c r="B437" s="227"/>
      <c r="C437" s="248"/>
      <c r="D437" s="248"/>
      <c r="E437" s="254"/>
      <c r="F437" s="265"/>
      <c r="G437" s="270"/>
      <c r="H437" s="270"/>
      <c r="I437" s="406" t="s">
        <v>80</v>
      </c>
      <c r="J437" s="346" t="s">
        <v>256</v>
      </c>
      <c r="K437" s="434">
        <f>Supervisor!K437</f>
        <v>59041</v>
      </c>
      <c r="L437" s="347">
        <f>Supervisor!L437</f>
        <v>59041</v>
      </c>
      <c r="M437" s="348">
        <v>1</v>
      </c>
      <c r="N437" s="353">
        <f>Supervisor!M437</f>
        <v>0</v>
      </c>
      <c r="O437" s="350">
        <f>Supervisor!N437</f>
        <v>59041</v>
      </c>
      <c r="P437" s="350">
        <f t="shared" si="51"/>
        <v>0</v>
      </c>
      <c r="Q437" s="351">
        <v>1.8787459263077625E-4</v>
      </c>
      <c r="R437" s="352">
        <f t="shared" si="59"/>
        <v>1</v>
      </c>
      <c r="S437" s="225">
        <v>59500</v>
      </c>
      <c r="T437" s="226">
        <f t="shared" si="57"/>
        <v>459</v>
      </c>
      <c r="Y437" s="199"/>
      <c r="Z437" s="352">
        <v>1</v>
      </c>
      <c r="AA437" s="428">
        <v>1</v>
      </c>
      <c r="AB437" s="428">
        <v>1</v>
      </c>
      <c r="AC437" s="430">
        <v>1</v>
      </c>
      <c r="AD437" s="428">
        <f t="shared" si="52"/>
        <v>0</v>
      </c>
      <c r="AE437" s="427">
        <v>1</v>
      </c>
      <c r="AF437" s="427">
        <v>0</v>
      </c>
      <c r="AG437" s="427"/>
      <c r="AH437" s="427"/>
      <c r="AI437" s="427"/>
      <c r="AJ437" s="427"/>
      <c r="AK437" s="427"/>
      <c r="AL437" s="427"/>
      <c r="AM437" s="427"/>
      <c r="AN437" s="427"/>
    </row>
    <row r="438" spans="1:40" s="225" customFormat="1" ht="51" hidden="1" customHeight="1" outlineLevel="7" x14ac:dyDescent="0.2">
      <c r="A438" s="221"/>
      <c r="B438" s="227"/>
      <c r="C438" s="248"/>
      <c r="D438" s="248"/>
      <c r="E438" s="254"/>
      <c r="F438" s="265"/>
      <c r="G438" s="270"/>
      <c r="H438" s="270"/>
      <c r="I438" s="406" t="s">
        <v>81</v>
      </c>
      <c r="J438" s="346" t="s">
        <v>256</v>
      </c>
      <c r="K438" s="434">
        <f>Supervisor!K438</f>
        <v>59041</v>
      </c>
      <c r="L438" s="347">
        <f>Supervisor!L438</f>
        <v>59041</v>
      </c>
      <c r="M438" s="348">
        <v>1</v>
      </c>
      <c r="N438" s="353">
        <f>Supervisor!M438</f>
        <v>0</v>
      </c>
      <c r="O438" s="350">
        <f>Supervisor!N438</f>
        <v>59041</v>
      </c>
      <c r="P438" s="350">
        <f t="shared" si="51"/>
        <v>0</v>
      </c>
      <c r="Q438" s="351">
        <v>1.2524972842051747E-4</v>
      </c>
      <c r="R438" s="352">
        <f t="shared" si="59"/>
        <v>1</v>
      </c>
      <c r="S438" s="225">
        <v>59500</v>
      </c>
      <c r="T438" s="226">
        <f t="shared" si="57"/>
        <v>459</v>
      </c>
      <c r="Y438" s="199"/>
      <c r="Z438" s="352">
        <v>1</v>
      </c>
      <c r="AA438" s="428">
        <v>1</v>
      </c>
      <c r="AB438" s="428">
        <v>1</v>
      </c>
      <c r="AC438" s="430">
        <v>1</v>
      </c>
      <c r="AD438" s="428">
        <f t="shared" si="52"/>
        <v>0</v>
      </c>
      <c r="AE438" s="427">
        <v>1</v>
      </c>
      <c r="AF438" s="427">
        <v>0</v>
      </c>
      <c r="AG438" s="427"/>
      <c r="AH438" s="427"/>
      <c r="AI438" s="427"/>
      <c r="AJ438" s="427"/>
      <c r="AK438" s="427"/>
      <c r="AL438" s="427"/>
      <c r="AM438" s="427"/>
      <c r="AN438" s="427"/>
    </row>
    <row r="439" spans="1:40" s="225" customFormat="1" ht="51" hidden="1" customHeight="1" outlineLevel="7" x14ac:dyDescent="0.2">
      <c r="A439" s="221"/>
      <c r="B439" s="227"/>
      <c r="C439" s="248"/>
      <c r="D439" s="248"/>
      <c r="E439" s="254"/>
      <c r="F439" s="265"/>
      <c r="G439" s="270"/>
      <c r="H439" s="270"/>
      <c r="I439" s="406" t="s">
        <v>82</v>
      </c>
      <c r="J439" s="346" t="s">
        <v>263</v>
      </c>
      <c r="K439" s="434">
        <f>Supervisor!K439</f>
        <v>8</v>
      </c>
      <c r="L439" s="347">
        <f>Supervisor!L439</f>
        <v>8</v>
      </c>
      <c r="M439" s="348">
        <v>1</v>
      </c>
      <c r="N439" s="353">
        <f>Supervisor!M439</f>
        <v>0</v>
      </c>
      <c r="O439" s="350">
        <f>Supervisor!N439</f>
        <v>8</v>
      </c>
      <c r="P439" s="350">
        <f t="shared" si="51"/>
        <v>0</v>
      </c>
      <c r="Q439" s="351">
        <v>1.5656216052564693E-4</v>
      </c>
      <c r="R439" s="352">
        <f t="shared" si="59"/>
        <v>1</v>
      </c>
      <c r="S439" s="225">
        <v>8</v>
      </c>
      <c r="T439" s="226">
        <f t="shared" si="57"/>
        <v>0</v>
      </c>
      <c r="Y439" s="199"/>
      <c r="Z439" s="352">
        <v>1</v>
      </c>
      <c r="AA439" s="428">
        <v>1</v>
      </c>
      <c r="AB439" s="428">
        <v>1</v>
      </c>
      <c r="AC439" s="430">
        <v>1</v>
      </c>
      <c r="AD439" s="428">
        <f t="shared" si="52"/>
        <v>0</v>
      </c>
      <c r="AE439" s="427">
        <v>1</v>
      </c>
      <c r="AF439" s="427">
        <v>0</v>
      </c>
      <c r="AG439" s="427"/>
      <c r="AH439" s="427"/>
      <c r="AI439" s="427"/>
      <c r="AJ439" s="427"/>
      <c r="AK439" s="427"/>
      <c r="AL439" s="427"/>
      <c r="AM439" s="427"/>
      <c r="AN439" s="427"/>
    </row>
    <row r="440" spans="1:40" s="225" customFormat="1" ht="51" hidden="1" customHeight="1" outlineLevel="7" x14ac:dyDescent="0.2">
      <c r="A440" s="221"/>
      <c r="B440" s="227"/>
      <c r="C440" s="248"/>
      <c r="D440" s="248"/>
      <c r="E440" s="254"/>
      <c r="F440" s="265"/>
      <c r="G440" s="270"/>
      <c r="H440" s="270"/>
      <c r="I440" s="406" t="s">
        <v>83</v>
      </c>
      <c r="J440" s="346" t="s">
        <v>257</v>
      </c>
      <c r="K440" s="434">
        <f>Supervisor!K440</f>
        <v>100</v>
      </c>
      <c r="L440" s="347">
        <f>Supervisor!L440</f>
        <v>67</v>
      </c>
      <c r="M440" s="348">
        <v>0.67</v>
      </c>
      <c r="N440" s="353">
        <f>Supervisor!M440</f>
        <v>33</v>
      </c>
      <c r="O440" s="350">
        <f>Supervisor!N440</f>
        <v>100</v>
      </c>
      <c r="P440" s="350">
        <f t="shared" si="51"/>
        <v>0</v>
      </c>
      <c r="Q440" s="351">
        <v>2.3484324078847026E-4</v>
      </c>
      <c r="R440" s="352">
        <f t="shared" si="59"/>
        <v>1</v>
      </c>
      <c r="S440" s="225">
        <v>62</v>
      </c>
      <c r="T440" s="226">
        <f t="shared" si="57"/>
        <v>-38</v>
      </c>
      <c r="Y440" s="199"/>
      <c r="Z440" s="352">
        <v>0.67</v>
      </c>
      <c r="AA440" s="428">
        <v>0.63</v>
      </c>
      <c r="AB440" s="428">
        <v>0.94</v>
      </c>
      <c r="AC440" s="430">
        <v>0.67</v>
      </c>
      <c r="AD440" s="428">
        <f t="shared" si="52"/>
        <v>0.26999999999999991</v>
      </c>
      <c r="AE440" s="427">
        <v>0.67</v>
      </c>
      <c r="AF440" s="427">
        <v>0</v>
      </c>
      <c r="AG440" s="427"/>
      <c r="AH440" s="427"/>
      <c r="AI440" s="427"/>
      <c r="AJ440" s="427"/>
      <c r="AK440" s="427"/>
      <c r="AL440" s="427"/>
      <c r="AM440" s="427"/>
      <c r="AN440" s="427"/>
    </row>
    <row r="441" spans="1:40" s="225" customFormat="1" ht="51" hidden="1" customHeight="1" outlineLevel="5" x14ac:dyDescent="0.2">
      <c r="A441" s="221"/>
      <c r="B441" s="227"/>
      <c r="C441" s="248"/>
      <c r="D441" s="248"/>
      <c r="E441" s="254"/>
      <c r="F441" s="265"/>
      <c r="G441" s="270"/>
      <c r="H441" s="270"/>
      <c r="I441" s="409" t="s">
        <v>98</v>
      </c>
      <c r="J441" s="365"/>
      <c r="K441" s="437">
        <f>Supervisor!K441</f>
        <v>0</v>
      </c>
      <c r="L441" s="366">
        <f>Supervisor!L441</f>
        <v>0</v>
      </c>
      <c r="M441" s="367">
        <v>0.68096016828531736</v>
      </c>
      <c r="N441" s="365">
        <f>Supervisor!M441</f>
        <v>0</v>
      </c>
      <c r="O441" s="368">
        <f>Supervisor!N441</f>
        <v>0</v>
      </c>
      <c r="P441" s="368">
        <f t="shared" si="51"/>
        <v>0</v>
      </c>
      <c r="Q441" s="369">
        <v>2.6760288614215608E-3</v>
      </c>
      <c r="R441" s="370">
        <f>SUMPRODUCT(R442:R448,Q442:Q448)/Q441</f>
        <v>0.80492074729596863</v>
      </c>
      <c r="T441" s="226">
        <f t="shared" si="57"/>
        <v>0</v>
      </c>
      <c r="Y441" s="199"/>
      <c r="Z441" s="370">
        <v>0.74792074729596858</v>
      </c>
      <c r="AA441" s="428">
        <v>0.73892074729596857</v>
      </c>
      <c r="AB441" s="428">
        <v>0.77942074729596866</v>
      </c>
      <c r="AC441" s="430">
        <v>0.77942074729596866</v>
      </c>
      <c r="AD441" s="428">
        <f t="shared" si="52"/>
        <v>0</v>
      </c>
      <c r="AE441" s="427">
        <v>0.74792074729596858</v>
      </c>
      <c r="AF441" s="427">
        <v>0</v>
      </c>
      <c r="AG441" s="427"/>
      <c r="AH441" s="427"/>
      <c r="AI441" s="427"/>
      <c r="AJ441" s="427"/>
      <c r="AK441" s="427"/>
      <c r="AL441" s="427"/>
      <c r="AM441" s="427"/>
      <c r="AN441" s="427"/>
    </row>
    <row r="442" spans="1:40" s="225" customFormat="1" ht="51" hidden="1" customHeight="1" outlineLevel="7" x14ac:dyDescent="0.2">
      <c r="A442" s="221"/>
      <c r="B442" s="227"/>
      <c r="C442" s="248"/>
      <c r="D442" s="248"/>
      <c r="E442" s="254"/>
      <c r="F442" s="265"/>
      <c r="G442" s="270"/>
      <c r="H442" s="270"/>
      <c r="I442" s="406" t="s">
        <v>72</v>
      </c>
      <c r="J442" s="346" t="s">
        <v>256</v>
      </c>
      <c r="K442" s="434">
        <f>Supervisor!K442</f>
        <v>101233</v>
      </c>
      <c r="L442" s="347">
        <f>Supervisor!L442</f>
        <v>101233</v>
      </c>
      <c r="M442" s="348">
        <v>1</v>
      </c>
      <c r="N442" s="353">
        <f>Supervisor!M442</f>
        <v>0</v>
      </c>
      <c r="O442" s="350">
        <f>Supervisor!N442</f>
        <v>101233</v>
      </c>
      <c r="P442" s="350">
        <f t="shared" si="51"/>
        <v>0</v>
      </c>
      <c r="Q442" s="351">
        <v>2.676028861421561E-4</v>
      </c>
      <c r="R442" s="352">
        <f>O442/K442</f>
        <v>1</v>
      </c>
      <c r="S442" s="225">
        <v>101700</v>
      </c>
      <c r="T442" s="226">
        <f t="shared" si="57"/>
        <v>467</v>
      </c>
      <c r="Y442" s="199"/>
      <c r="Z442" s="352">
        <v>1</v>
      </c>
      <c r="AA442" s="428">
        <v>1</v>
      </c>
      <c r="AB442" s="428">
        <v>1</v>
      </c>
      <c r="AC442" s="430">
        <v>1</v>
      </c>
      <c r="AD442" s="428">
        <f t="shared" si="52"/>
        <v>0</v>
      </c>
      <c r="AE442" s="427">
        <v>1</v>
      </c>
      <c r="AF442" s="427">
        <v>0</v>
      </c>
      <c r="AG442" s="427"/>
      <c r="AH442" s="427"/>
      <c r="AI442" s="427"/>
      <c r="AJ442" s="427"/>
      <c r="AK442" s="427"/>
      <c r="AL442" s="427"/>
      <c r="AM442" s="427"/>
      <c r="AN442" s="427"/>
    </row>
    <row r="443" spans="1:40" s="225" customFormat="1" ht="51" hidden="1" customHeight="1" outlineLevel="7" x14ac:dyDescent="0.2">
      <c r="A443" s="221"/>
      <c r="B443" s="227"/>
      <c r="C443" s="248"/>
      <c r="D443" s="248"/>
      <c r="E443" s="254"/>
      <c r="F443" s="265"/>
      <c r="G443" s="270"/>
      <c r="H443" s="270"/>
      <c r="I443" s="406" t="s">
        <v>239</v>
      </c>
      <c r="J443" s="346" t="s">
        <v>263</v>
      </c>
      <c r="K443" s="434">
        <f>Supervisor!K443</f>
        <v>12</v>
      </c>
      <c r="L443" s="347">
        <f>Supervisor!L443</f>
        <v>12</v>
      </c>
      <c r="M443" s="348">
        <v>1</v>
      </c>
      <c r="N443" s="353">
        <f>Supervisor!M443</f>
        <v>0</v>
      </c>
      <c r="O443" s="350">
        <f>Supervisor!N443</f>
        <v>12</v>
      </c>
      <c r="P443" s="350">
        <f t="shared" si="51"/>
        <v>0</v>
      </c>
      <c r="Q443" s="351">
        <v>1.33801443071078E-4</v>
      </c>
      <c r="R443" s="352">
        <f t="shared" ref="R443:R448" si="60">O443/K443</f>
        <v>1</v>
      </c>
      <c r="S443" s="225">
        <v>12</v>
      </c>
      <c r="T443" s="226">
        <f t="shared" si="57"/>
        <v>0</v>
      </c>
      <c r="Y443" s="199"/>
      <c r="Z443" s="352">
        <v>1</v>
      </c>
      <c r="AA443" s="428">
        <v>1</v>
      </c>
      <c r="AB443" s="428">
        <v>1</v>
      </c>
      <c r="AC443" s="430">
        <v>1</v>
      </c>
      <c r="AD443" s="428">
        <f t="shared" si="52"/>
        <v>0</v>
      </c>
      <c r="AE443" s="427">
        <v>1</v>
      </c>
      <c r="AF443" s="427">
        <v>0</v>
      </c>
      <c r="AG443" s="427"/>
      <c r="AH443" s="427"/>
      <c r="AI443" s="427"/>
      <c r="AJ443" s="427"/>
      <c r="AK443" s="427"/>
      <c r="AL443" s="427"/>
      <c r="AM443" s="427"/>
      <c r="AN443" s="427"/>
    </row>
    <row r="444" spans="1:40" s="225" customFormat="1" ht="51" hidden="1" customHeight="1" outlineLevel="7" x14ac:dyDescent="0.2">
      <c r="A444" s="221"/>
      <c r="B444" s="227"/>
      <c r="C444" s="248"/>
      <c r="D444" s="248"/>
      <c r="E444" s="254"/>
      <c r="F444" s="265"/>
      <c r="G444" s="270"/>
      <c r="H444" s="270"/>
      <c r="I444" s="406" t="s">
        <v>75</v>
      </c>
      <c r="J444" s="346" t="s">
        <v>256</v>
      </c>
      <c r="K444" s="434">
        <f>Supervisor!K444</f>
        <v>101233</v>
      </c>
      <c r="L444" s="347">
        <f>Supervisor!L444</f>
        <v>80030.808259587022</v>
      </c>
      <c r="M444" s="348">
        <v>0.66179012772514889</v>
      </c>
      <c r="N444" s="353">
        <f>Supervisor!M444</f>
        <v>0</v>
      </c>
      <c r="O444" s="350">
        <f>Supervisor!N444</f>
        <v>80030.808259587022</v>
      </c>
      <c r="P444" s="350">
        <f t="shared" si="51"/>
        <v>21202.191740412978</v>
      </c>
      <c r="Q444" s="351">
        <v>1.0704115445686244E-3</v>
      </c>
      <c r="R444" s="352">
        <f t="shared" si="60"/>
        <v>0.79056047197640122</v>
      </c>
      <c r="S444" s="225">
        <v>80400</v>
      </c>
      <c r="T444" s="226">
        <f t="shared" si="57"/>
        <v>369.19174041297811</v>
      </c>
      <c r="Y444" s="199"/>
      <c r="Z444" s="352">
        <v>0.79056047197640122</v>
      </c>
      <c r="AA444" s="428">
        <v>0.79056047197640122</v>
      </c>
      <c r="AB444" s="428">
        <v>0.79056047197640122</v>
      </c>
      <c r="AC444" s="430">
        <v>0.79056047197640122</v>
      </c>
      <c r="AD444" s="428">
        <f t="shared" si="52"/>
        <v>0</v>
      </c>
      <c r="AE444" s="427">
        <v>0.79056047197640122</v>
      </c>
      <c r="AF444" s="427">
        <v>0</v>
      </c>
      <c r="AG444" s="427"/>
      <c r="AH444" s="427"/>
      <c r="AI444" s="427"/>
      <c r="AJ444" s="427"/>
      <c r="AK444" s="427"/>
      <c r="AL444" s="427"/>
      <c r="AM444" s="427"/>
      <c r="AN444" s="427"/>
    </row>
    <row r="445" spans="1:40" s="225" customFormat="1" ht="51" hidden="1" customHeight="1" outlineLevel="7" x14ac:dyDescent="0.2">
      <c r="A445" s="221"/>
      <c r="B445" s="227"/>
      <c r="C445" s="248"/>
      <c r="D445" s="248"/>
      <c r="E445" s="254"/>
      <c r="F445" s="265"/>
      <c r="G445" s="270"/>
      <c r="H445" s="270"/>
      <c r="I445" s="406" t="s">
        <v>80</v>
      </c>
      <c r="J445" s="346" t="s">
        <v>256</v>
      </c>
      <c r="K445" s="434">
        <f>Supervisor!K445</f>
        <v>101233</v>
      </c>
      <c r="L445" s="347">
        <f>Supervisor!L445</f>
        <v>80030.808259587022</v>
      </c>
      <c r="M445" s="348">
        <v>0.66179012772514889</v>
      </c>
      <c r="N445" s="353">
        <f>Supervisor!M445</f>
        <v>0</v>
      </c>
      <c r="O445" s="350">
        <f>Supervisor!N445</f>
        <v>80030.808259587022</v>
      </c>
      <c r="P445" s="350">
        <f t="shared" si="51"/>
        <v>21202.191740412978</v>
      </c>
      <c r="Q445" s="351">
        <v>3.2112346337058716E-4</v>
      </c>
      <c r="R445" s="352">
        <f t="shared" si="60"/>
        <v>0.79056047197640122</v>
      </c>
      <c r="S445" s="225">
        <v>80400</v>
      </c>
      <c r="T445" s="226">
        <f t="shared" si="57"/>
        <v>369.19174041297811</v>
      </c>
      <c r="Y445" s="199"/>
      <c r="Z445" s="352">
        <v>0.79056047197640122</v>
      </c>
      <c r="AA445" s="428">
        <v>0.79056047197640122</v>
      </c>
      <c r="AB445" s="428">
        <v>0.79056047197640122</v>
      </c>
      <c r="AC445" s="430">
        <v>0.79056047197640122</v>
      </c>
      <c r="AD445" s="428">
        <f t="shared" si="52"/>
        <v>0</v>
      </c>
      <c r="AE445" s="427">
        <v>0.79056047197640122</v>
      </c>
      <c r="AF445" s="427">
        <v>0</v>
      </c>
      <c r="AG445" s="427"/>
      <c r="AH445" s="427"/>
      <c r="AI445" s="427"/>
      <c r="AJ445" s="427"/>
      <c r="AK445" s="427"/>
      <c r="AL445" s="427"/>
      <c r="AM445" s="427"/>
      <c r="AN445" s="427"/>
    </row>
    <row r="446" spans="1:40" s="225" customFormat="1" ht="51" hidden="1" customHeight="1" outlineLevel="7" x14ac:dyDescent="0.2">
      <c r="A446" s="221"/>
      <c r="B446" s="227"/>
      <c r="C446" s="248"/>
      <c r="D446" s="248"/>
      <c r="E446" s="254"/>
      <c r="F446" s="265"/>
      <c r="G446" s="270"/>
      <c r="H446" s="270"/>
      <c r="I446" s="406" t="s">
        <v>81</v>
      </c>
      <c r="J446" s="346" t="s">
        <v>256</v>
      </c>
      <c r="K446" s="434">
        <f>Supervisor!K446</f>
        <v>101233</v>
      </c>
      <c r="L446" s="347">
        <f>Supervisor!L446</f>
        <v>63898.229783677481</v>
      </c>
      <c r="M446" s="348">
        <v>0.63119960668633235</v>
      </c>
      <c r="N446" s="353">
        <f>Supervisor!M446</f>
        <v>0</v>
      </c>
      <c r="O446" s="350">
        <f>Supervisor!N446</f>
        <v>63898.229783677481</v>
      </c>
      <c r="P446" s="350">
        <f t="shared" si="51"/>
        <v>37334.770216322519</v>
      </c>
      <c r="Q446" s="351">
        <v>2.1408230891372483E-4</v>
      </c>
      <c r="R446" s="352">
        <f t="shared" si="60"/>
        <v>0.63119960668633235</v>
      </c>
      <c r="S446" s="225">
        <v>0</v>
      </c>
      <c r="T446" s="226">
        <f t="shared" si="57"/>
        <v>-63898.229783677481</v>
      </c>
      <c r="Y446" s="199"/>
      <c r="Z446" s="352">
        <v>0.63119960668633235</v>
      </c>
      <c r="AA446" s="428">
        <v>0.63119960668633235</v>
      </c>
      <c r="AB446" s="428">
        <v>0.63119960668633235</v>
      </c>
      <c r="AC446" s="430">
        <v>0.63119960668633235</v>
      </c>
      <c r="AD446" s="428">
        <f t="shared" si="52"/>
        <v>0</v>
      </c>
      <c r="AE446" s="427">
        <v>0.63119960668633235</v>
      </c>
      <c r="AF446" s="427">
        <v>0</v>
      </c>
      <c r="AG446" s="427"/>
      <c r="AH446" s="427"/>
      <c r="AI446" s="427"/>
      <c r="AJ446" s="427"/>
      <c r="AK446" s="427"/>
      <c r="AL446" s="427"/>
      <c r="AM446" s="427"/>
      <c r="AN446" s="427"/>
    </row>
    <row r="447" spans="1:40" s="225" customFormat="1" ht="51" hidden="1" customHeight="1" outlineLevel="7" x14ac:dyDescent="0.2">
      <c r="A447" s="221"/>
      <c r="B447" s="227"/>
      <c r="C447" s="248"/>
      <c r="D447" s="248"/>
      <c r="E447" s="254"/>
      <c r="F447" s="265"/>
      <c r="G447" s="270"/>
      <c r="H447" s="270"/>
      <c r="I447" s="406" t="s">
        <v>82</v>
      </c>
      <c r="J447" s="346" t="s">
        <v>263</v>
      </c>
      <c r="K447" s="434">
        <f>Supervisor!K447</f>
        <v>12</v>
      </c>
      <c r="L447" s="347">
        <f>Supervisor!L447</f>
        <v>7</v>
      </c>
      <c r="M447" s="348">
        <v>0.58333333333333337</v>
      </c>
      <c r="N447" s="353">
        <f>Supervisor!M447</f>
        <v>0</v>
      </c>
      <c r="O447" s="350">
        <f>Supervisor!N447</f>
        <v>7</v>
      </c>
      <c r="P447" s="350">
        <f t="shared" si="51"/>
        <v>5</v>
      </c>
      <c r="Q447" s="351">
        <v>2.676028861421561E-4</v>
      </c>
      <c r="R447" s="352">
        <f t="shared" si="60"/>
        <v>0.58333333333333337</v>
      </c>
      <c r="S447" s="225">
        <v>0</v>
      </c>
      <c r="T447" s="226">
        <f t="shared" si="57"/>
        <v>-7</v>
      </c>
      <c r="Y447" s="199"/>
      <c r="Z447" s="352">
        <v>0.58333333333333337</v>
      </c>
      <c r="AA447" s="428">
        <v>0.58333333333333337</v>
      </c>
      <c r="AB447" s="428">
        <v>0.58333333333333337</v>
      </c>
      <c r="AC447" s="430">
        <v>0.58333333333333337</v>
      </c>
      <c r="AD447" s="428">
        <f t="shared" si="52"/>
        <v>0</v>
      </c>
      <c r="AE447" s="427">
        <v>0.58333333333333337</v>
      </c>
      <c r="AF447" s="427">
        <v>0</v>
      </c>
      <c r="AG447" s="427"/>
      <c r="AH447" s="427"/>
      <c r="AI447" s="427"/>
      <c r="AJ447" s="427"/>
      <c r="AK447" s="427"/>
      <c r="AL447" s="427"/>
      <c r="AM447" s="427"/>
      <c r="AN447" s="427"/>
    </row>
    <row r="448" spans="1:40" s="225" customFormat="1" ht="51" hidden="1" customHeight="1" outlineLevel="7" x14ac:dyDescent="0.2">
      <c r="A448" s="221"/>
      <c r="B448" s="227"/>
      <c r="C448" s="248"/>
      <c r="D448" s="248"/>
      <c r="E448" s="254"/>
      <c r="F448" s="265"/>
      <c r="G448" s="270"/>
      <c r="H448" s="270"/>
      <c r="I448" s="406" t="s">
        <v>83</v>
      </c>
      <c r="J448" s="346" t="s">
        <v>257</v>
      </c>
      <c r="K448" s="434">
        <f>Supervisor!K448</f>
        <v>100</v>
      </c>
      <c r="L448" s="347">
        <f>Supervisor!L448</f>
        <v>52</v>
      </c>
      <c r="M448" s="348">
        <v>0.52</v>
      </c>
      <c r="N448" s="353">
        <f>Supervisor!M448</f>
        <v>38</v>
      </c>
      <c r="O448" s="350">
        <f>Supervisor!N448</f>
        <v>90</v>
      </c>
      <c r="P448" s="350">
        <f t="shared" si="51"/>
        <v>10</v>
      </c>
      <c r="Q448" s="351">
        <v>4.014043292132341E-4</v>
      </c>
      <c r="R448" s="352">
        <f t="shared" si="60"/>
        <v>0.9</v>
      </c>
      <c r="S448" s="225">
        <v>42</v>
      </c>
      <c r="T448" s="226">
        <f t="shared" si="57"/>
        <v>-48</v>
      </c>
      <c r="Y448" s="199"/>
      <c r="Z448" s="352">
        <v>0.52</v>
      </c>
      <c r="AA448" s="428">
        <v>0.46</v>
      </c>
      <c r="AB448" s="428">
        <v>0.73</v>
      </c>
      <c r="AC448" s="430">
        <v>0.52</v>
      </c>
      <c r="AD448" s="428">
        <f t="shared" si="52"/>
        <v>0.20999999999999996</v>
      </c>
      <c r="AE448" s="427">
        <v>0.52</v>
      </c>
      <c r="AF448" s="427">
        <v>0</v>
      </c>
      <c r="AG448" s="427"/>
      <c r="AH448" s="427"/>
      <c r="AI448" s="427"/>
      <c r="AJ448" s="427"/>
      <c r="AK448" s="427"/>
      <c r="AL448" s="427"/>
      <c r="AM448" s="427"/>
      <c r="AN448" s="427"/>
    </row>
    <row r="449" spans="1:40" s="225" customFormat="1" ht="51" hidden="1" customHeight="1" outlineLevel="5" x14ac:dyDescent="0.2">
      <c r="A449" s="221"/>
      <c r="B449" s="227"/>
      <c r="C449" s="248"/>
      <c r="D449" s="248"/>
      <c r="E449" s="254"/>
      <c r="F449" s="265"/>
      <c r="G449" s="270"/>
      <c r="H449" s="270"/>
      <c r="I449" s="409" t="s">
        <v>99</v>
      </c>
      <c r="J449" s="365"/>
      <c r="K449" s="437">
        <f>Supervisor!K449</f>
        <v>0</v>
      </c>
      <c r="L449" s="366">
        <f>Supervisor!L449</f>
        <v>0</v>
      </c>
      <c r="M449" s="367">
        <v>0.94694075275067757</v>
      </c>
      <c r="N449" s="365">
        <f>Supervisor!M449</f>
        <v>0</v>
      </c>
      <c r="O449" s="368">
        <f>Supervisor!N449</f>
        <v>0</v>
      </c>
      <c r="P449" s="368">
        <f t="shared" si="51"/>
        <v>0</v>
      </c>
      <c r="Q449" s="369">
        <v>3.7570445321568799E-3</v>
      </c>
      <c r="R449" s="370">
        <f>SUMPRODUCT(R450:R456,Q450:Q456)/Q449</f>
        <v>1</v>
      </c>
      <c r="T449" s="226">
        <f t="shared" si="57"/>
        <v>0</v>
      </c>
      <c r="Y449" s="199"/>
      <c r="Z449" s="370">
        <v>0.95050000000000001</v>
      </c>
      <c r="AA449" s="428">
        <v>0.94450000000000001</v>
      </c>
      <c r="AB449" s="428">
        <v>0.99099999999999999</v>
      </c>
      <c r="AC449" s="430">
        <v>0.99099999999999999</v>
      </c>
      <c r="AD449" s="428">
        <f t="shared" si="52"/>
        <v>0</v>
      </c>
      <c r="AE449" s="427">
        <v>0.95050000000000001</v>
      </c>
      <c r="AF449" s="427">
        <v>0</v>
      </c>
      <c r="AG449" s="427"/>
      <c r="AH449" s="427"/>
      <c r="AI449" s="427"/>
      <c r="AJ449" s="427"/>
      <c r="AK449" s="427"/>
      <c r="AL449" s="427"/>
      <c r="AM449" s="427"/>
      <c r="AN449" s="427"/>
    </row>
    <row r="450" spans="1:40" s="225" customFormat="1" ht="51" hidden="1" customHeight="1" outlineLevel="7" x14ac:dyDescent="0.2">
      <c r="A450" s="221"/>
      <c r="B450" s="227"/>
      <c r="C450" s="248"/>
      <c r="D450" s="248"/>
      <c r="E450" s="254"/>
      <c r="F450" s="265"/>
      <c r="G450" s="270"/>
      <c r="H450" s="270"/>
      <c r="I450" s="406" t="s">
        <v>72</v>
      </c>
      <c r="J450" s="346" t="s">
        <v>256</v>
      </c>
      <c r="K450" s="434">
        <f>Supervisor!K450</f>
        <v>142969</v>
      </c>
      <c r="L450" s="347">
        <f>Supervisor!L450</f>
        <v>142969</v>
      </c>
      <c r="M450" s="348">
        <v>1</v>
      </c>
      <c r="N450" s="353">
        <f>Supervisor!M450</f>
        <v>0</v>
      </c>
      <c r="O450" s="350">
        <f>Supervisor!N450</f>
        <v>142969</v>
      </c>
      <c r="P450" s="350">
        <f t="shared" si="51"/>
        <v>0</v>
      </c>
      <c r="Q450" s="351">
        <v>3.7570445321568799E-4</v>
      </c>
      <c r="R450" s="352">
        <f t="shared" ref="R450:R456" si="61">O450/K450</f>
        <v>1</v>
      </c>
      <c r="S450" s="225">
        <v>142783</v>
      </c>
      <c r="T450" s="226">
        <f t="shared" si="57"/>
        <v>-186</v>
      </c>
      <c r="Y450" s="199"/>
      <c r="Z450" s="352">
        <v>1</v>
      </c>
      <c r="AA450" s="428">
        <v>1</v>
      </c>
      <c r="AB450" s="428">
        <v>1</v>
      </c>
      <c r="AC450" s="430">
        <v>1</v>
      </c>
      <c r="AD450" s="428">
        <f t="shared" si="52"/>
        <v>0</v>
      </c>
      <c r="AE450" s="427">
        <v>1</v>
      </c>
      <c r="AF450" s="427">
        <v>0</v>
      </c>
      <c r="AG450" s="427"/>
      <c r="AH450" s="427"/>
      <c r="AI450" s="427"/>
      <c r="AJ450" s="427"/>
      <c r="AK450" s="427"/>
      <c r="AL450" s="427"/>
      <c r="AM450" s="427"/>
      <c r="AN450" s="427"/>
    </row>
    <row r="451" spans="1:40" s="225" customFormat="1" ht="51" hidden="1" customHeight="1" outlineLevel="7" x14ac:dyDescent="0.2">
      <c r="A451" s="221"/>
      <c r="B451" s="227"/>
      <c r="C451" s="248"/>
      <c r="D451" s="248"/>
      <c r="E451" s="254"/>
      <c r="F451" s="265"/>
      <c r="G451" s="270"/>
      <c r="H451" s="270"/>
      <c r="I451" s="406" t="s">
        <v>239</v>
      </c>
      <c r="J451" s="346" t="s">
        <v>263</v>
      </c>
      <c r="K451" s="434">
        <f>Supervisor!K451</f>
        <v>24</v>
      </c>
      <c r="L451" s="347">
        <f>Supervisor!L451</f>
        <v>24</v>
      </c>
      <c r="M451" s="348">
        <v>1</v>
      </c>
      <c r="N451" s="353">
        <f>Supervisor!M451</f>
        <v>0</v>
      </c>
      <c r="O451" s="350">
        <f>Supervisor!N451</f>
        <v>24</v>
      </c>
      <c r="P451" s="350">
        <f t="shared" si="51"/>
        <v>0</v>
      </c>
      <c r="Q451" s="351">
        <v>1.8785222660784394E-4</v>
      </c>
      <c r="R451" s="352">
        <f t="shared" si="61"/>
        <v>1</v>
      </c>
      <c r="S451" s="225">
        <v>24</v>
      </c>
      <c r="T451" s="226">
        <f t="shared" si="57"/>
        <v>0</v>
      </c>
      <c r="Y451" s="199"/>
      <c r="Z451" s="352">
        <v>1</v>
      </c>
      <c r="AA451" s="428">
        <v>1</v>
      </c>
      <c r="AB451" s="428">
        <v>1</v>
      </c>
      <c r="AC451" s="430">
        <v>1</v>
      </c>
      <c r="AD451" s="428">
        <f t="shared" si="52"/>
        <v>0</v>
      </c>
      <c r="AE451" s="427">
        <v>1</v>
      </c>
      <c r="AF451" s="427">
        <v>0</v>
      </c>
      <c r="AG451" s="427"/>
      <c r="AH451" s="427"/>
      <c r="AI451" s="427"/>
      <c r="AJ451" s="427"/>
      <c r="AK451" s="427"/>
      <c r="AL451" s="427"/>
      <c r="AM451" s="427"/>
      <c r="AN451" s="427"/>
    </row>
    <row r="452" spans="1:40" s="225" customFormat="1" ht="51" hidden="1" customHeight="1" outlineLevel="7" x14ac:dyDescent="0.2">
      <c r="A452" s="221"/>
      <c r="B452" s="227"/>
      <c r="C452" s="248"/>
      <c r="D452" s="248"/>
      <c r="E452" s="254"/>
      <c r="F452" s="265"/>
      <c r="G452" s="270"/>
      <c r="H452" s="270"/>
      <c r="I452" s="406" t="s">
        <v>75</v>
      </c>
      <c r="J452" s="346" t="s">
        <v>256</v>
      </c>
      <c r="K452" s="434">
        <f>Supervisor!K452</f>
        <v>142969</v>
      </c>
      <c r="L452" s="347">
        <f>Supervisor!L452</f>
        <v>142969</v>
      </c>
      <c r="M452" s="348">
        <v>0.99406792125112931</v>
      </c>
      <c r="N452" s="353">
        <f>Supervisor!M452</f>
        <v>0</v>
      </c>
      <c r="O452" s="350">
        <f>Supervisor!N452</f>
        <v>142969</v>
      </c>
      <c r="P452" s="350">
        <f t="shared" si="51"/>
        <v>0</v>
      </c>
      <c r="Q452" s="351">
        <v>1.502817812862752E-3</v>
      </c>
      <c r="R452" s="352">
        <f t="shared" si="61"/>
        <v>1</v>
      </c>
      <c r="S452" s="225">
        <v>142783</v>
      </c>
      <c r="T452" s="226">
        <f t="shared" si="57"/>
        <v>-186</v>
      </c>
      <c r="Y452" s="199"/>
      <c r="Z452" s="352">
        <v>1</v>
      </c>
      <c r="AA452" s="428">
        <v>1</v>
      </c>
      <c r="AB452" s="428">
        <v>1</v>
      </c>
      <c r="AC452" s="430">
        <v>1</v>
      </c>
      <c r="AD452" s="428">
        <f t="shared" si="52"/>
        <v>0</v>
      </c>
      <c r="AE452" s="427">
        <v>1</v>
      </c>
      <c r="AF452" s="427">
        <v>0</v>
      </c>
      <c r="AG452" s="427"/>
      <c r="AH452" s="427"/>
      <c r="AI452" s="427"/>
      <c r="AJ452" s="427"/>
      <c r="AK452" s="427"/>
      <c r="AL452" s="427"/>
      <c r="AM452" s="427"/>
      <c r="AN452" s="427"/>
    </row>
    <row r="453" spans="1:40" s="225" customFormat="1" ht="51" hidden="1" customHeight="1" outlineLevel="7" x14ac:dyDescent="0.2">
      <c r="A453" s="221"/>
      <c r="B453" s="227"/>
      <c r="C453" s="248"/>
      <c r="D453" s="248"/>
      <c r="E453" s="254"/>
      <c r="F453" s="265"/>
      <c r="G453" s="270"/>
      <c r="H453" s="270"/>
      <c r="I453" s="406" t="s">
        <v>80</v>
      </c>
      <c r="J453" s="346" t="s">
        <v>256</v>
      </c>
      <c r="K453" s="434">
        <f>Supervisor!K453</f>
        <v>142969</v>
      </c>
      <c r="L453" s="347">
        <f>Supervisor!L453</f>
        <v>142969</v>
      </c>
      <c r="M453" s="348">
        <v>0.99406792125112931</v>
      </c>
      <c r="N453" s="353">
        <f>Supervisor!M453</f>
        <v>0</v>
      </c>
      <c r="O453" s="350">
        <f>Supervisor!N453</f>
        <v>142969</v>
      </c>
      <c r="P453" s="350">
        <f t="shared" si="51"/>
        <v>0</v>
      </c>
      <c r="Q453" s="351">
        <v>4.5084534385882538E-4</v>
      </c>
      <c r="R453" s="352">
        <f t="shared" si="61"/>
        <v>1</v>
      </c>
      <c r="S453" s="225">
        <v>142783</v>
      </c>
      <c r="T453" s="226">
        <f t="shared" si="57"/>
        <v>-186</v>
      </c>
      <c r="Y453" s="199"/>
      <c r="Z453" s="352">
        <v>1</v>
      </c>
      <c r="AA453" s="428">
        <v>1</v>
      </c>
      <c r="AB453" s="428">
        <v>1</v>
      </c>
      <c r="AC453" s="430">
        <v>1</v>
      </c>
      <c r="AD453" s="428">
        <f t="shared" si="52"/>
        <v>0</v>
      </c>
      <c r="AE453" s="427">
        <v>1</v>
      </c>
      <c r="AF453" s="427">
        <v>0</v>
      </c>
      <c r="AG453" s="427"/>
      <c r="AH453" s="427"/>
      <c r="AI453" s="427"/>
      <c r="AJ453" s="427"/>
      <c r="AK453" s="427"/>
      <c r="AL453" s="427"/>
      <c r="AM453" s="427"/>
      <c r="AN453" s="427"/>
    </row>
    <row r="454" spans="1:40" s="225" customFormat="1" ht="51" hidden="1" customHeight="1" outlineLevel="7" x14ac:dyDescent="0.2">
      <c r="A454" s="221"/>
      <c r="B454" s="227"/>
      <c r="C454" s="248"/>
      <c r="D454" s="248"/>
      <c r="E454" s="254"/>
      <c r="F454" s="265"/>
      <c r="G454" s="270"/>
      <c r="H454" s="270"/>
      <c r="I454" s="406" t="s">
        <v>81</v>
      </c>
      <c r="J454" s="346" t="s">
        <v>256</v>
      </c>
      <c r="K454" s="434">
        <f>Supervisor!K454</f>
        <v>142969</v>
      </c>
      <c r="L454" s="347">
        <f>Supervisor!L454</f>
        <v>142969</v>
      </c>
      <c r="M454" s="348">
        <v>0.99406792125112931</v>
      </c>
      <c r="N454" s="353">
        <f>Supervisor!M454</f>
        <v>0</v>
      </c>
      <c r="O454" s="350">
        <f>Supervisor!N454</f>
        <v>142969</v>
      </c>
      <c r="P454" s="350">
        <f t="shared" si="51"/>
        <v>0</v>
      </c>
      <c r="Q454" s="351">
        <v>3.0056356257255034E-4</v>
      </c>
      <c r="R454" s="352">
        <f t="shared" si="61"/>
        <v>1</v>
      </c>
      <c r="S454" s="225">
        <v>142783</v>
      </c>
      <c r="T454" s="226">
        <f t="shared" si="57"/>
        <v>-186</v>
      </c>
      <c r="Y454" s="199"/>
      <c r="Z454" s="352">
        <v>1</v>
      </c>
      <c r="AA454" s="428">
        <v>1</v>
      </c>
      <c r="AB454" s="428">
        <v>1</v>
      </c>
      <c r="AC454" s="430">
        <v>1</v>
      </c>
      <c r="AD454" s="428">
        <f t="shared" si="52"/>
        <v>0</v>
      </c>
      <c r="AE454" s="427">
        <v>1</v>
      </c>
      <c r="AF454" s="427">
        <v>0</v>
      </c>
      <c r="AG454" s="427"/>
      <c r="AH454" s="427"/>
      <c r="AI454" s="427"/>
      <c r="AJ454" s="427"/>
      <c r="AK454" s="427"/>
      <c r="AL454" s="427"/>
      <c r="AM454" s="427"/>
      <c r="AN454" s="427"/>
    </row>
    <row r="455" spans="1:40" s="225" customFormat="1" ht="51" hidden="1" customHeight="1" outlineLevel="7" x14ac:dyDescent="0.2">
      <c r="A455" s="221"/>
      <c r="B455" s="227"/>
      <c r="C455" s="248"/>
      <c r="D455" s="248"/>
      <c r="E455" s="254"/>
      <c r="F455" s="265"/>
      <c r="G455" s="270"/>
      <c r="H455" s="270"/>
      <c r="I455" s="406" t="s">
        <v>82</v>
      </c>
      <c r="J455" s="346" t="s">
        <v>263</v>
      </c>
      <c r="K455" s="434">
        <f>Supervisor!K455</f>
        <v>24</v>
      </c>
      <c r="L455" s="347">
        <f>Supervisor!L455</f>
        <v>24</v>
      </c>
      <c r="M455" s="348">
        <v>1</v>
      </c>
      <c r="N455" s="353">
        <f>Supervisor!M455</f>
        <v>0</v>
      </c>
      <c r="O455" s="350">
        <f>Supervisor!N455</f>
        <v>24</v>
      </c>
      <c r="P455" s="350">
        <f t="shared" ref="P455:P518" si="62">K455-O455</f>
        <v>0</v>
      </c>
      <c r="Q455" s="351">
        <v>3.7570445321568799E-4</v>
      </c>
      <c r="R455" s="352">
        <f t="shared" si="61"/>
        <v>1</v>
      </c>
      <c r="S455" s="225">
        <v>24</v>
      </c>
      <c r="T455" s="226">
        <f t="shared" si="57"/>
        <v>0</v>
      </c>
      <c r="Y455" s="199"/>
      <c r="Z455" s="352">
        <v>1</v>
      </c>
      <c r="AA455" s="428">
        <v>1</v>
      </c>
      <c r="AB455" s="428">
        <v>1</v>
      </c>
      <c r="AC455" s="430">
        <v>1</v>
      </c>
      <c r="AD455" s="428">
        <f t="shared" ref="AD455:AD518" si="63">AB455-AC455</f>
        <v>0</v>
      </c>
      <c r="AE455" s="427">
        <v>1</v>
      </c>
      <c r="AF455" s="427">
        <v>0</v>
      </c>
      <c r="AG455" s="427"/>
      <c r="AH455" s="427"/>
      <c r="AI455" s="427"/>
      <c r="AJ455" s="427"/>
      <c r="AK455" s="427"/>
      <c r="AL455" s="427"/>
      <c r="AM455" s="427"/>
      <c r="AN455" s="427"/>
    </row>
    <row r="456" spans="1:40" s="225" customFormat="1" ht="51" hidden="1" customHeight="1" outlineLevel="7" x14ac:dyDescent="0.2">
      <c r="A456" s="221"/>
      <c r="B456" s="227"/>
      <c r="C456" s="248"/>
      <c r="D456" s="248"/>
      <c r="E456" s="254"/>
      <c r="F456" s="265"/>
      <c r="G456" s="270"/>
      <c r="H456" s="270"/>
      <c r="I456" s="406" t="s">
        <v>83</v>
      </c>
      <c r="J456" s="346" t="s">
        <v>257</v>
      </c>
      <c r="K456" s="434">
        <f>Supervisor!K456</f>
        <v>100</v>
      </c>
      <c r="L456" s="347">
        <f>Supervisor!L456</f>
        <v>67</v>
      </c>
      <c r="M456" s="348">
        <v>0.67</v>
      </c>
      <c r="N456" s="353">
        <f>Supervisor!M456</f>
        <v>33</v>
      </c>
      <c r="O456" s="350">
        <f>Supervisor!N456</f>
        <v>100</v>
      </c>
      <c r="P456" s="350">
        <f t="shared" si="62"/>
        <v>0</v>
      </c>
      <c r="Q456" s="351">
        <v>5.6355667982353199E-4</v>
      </c>
      <c r="R456" s="352">
        <f t="shared" si="61"/>
        <v>1</v>
      </c>
      <c r="S456" s="225">
        <v>57</v>
      </c>
      <c r="T456" s="226">
        <f t="shared" si="57"/>
        <v>-43</v>
      </c>
      <c r="Y456" s="199"/>
      <c r="Z456" s="352">
        <v>0.67</v>
      </c>
      <c r="AA456" s="428">
        <v>0.63</v>
      </c>
      <c r="AB456" s="428">
        <v>0.94</v>
      </c>
      <c r="AC456" s="430">
        <v>0.67</v>
      </c>
      <c r="AD456" s="428">
        <f t="shared" si="63"/>
        <v>0.26999999999999991</v>
      </c>
      <c r="AE456" s="427">
        <v>0.67</v>
      </c>
      <c r="AF456" s="427">
        <v>0</v>
      </c>
      <c r="AG456" s="427"/>
      <c r="AH456" s="427"/>
      <c r="AI456" s="427"/>
      <c r="AJ456" s="427"/>
      <c r="AK456" s="427"/>
      <c r="AL456" s="427"/>
      <c r="AM456" s="427"/>
      <c r="AN456" s="427"/>
    </row>
    <row r="457" spans="1:40" s="225" customFormat="1" ht="51" hidden="1" customHeight="1" outlineLevel="5" x14ac:dyDescent="0.2">
      <c r="A457" s="221"/>
      <c r="B457" s="227"/>
      <c r="C457" s="248"/>
      <c r="D457" s="248"/>
      <c r="E457" s="254"/>
      <c r="F457" s="265"/>
      <c r="G457" s="270"/>
      <c r="H457" s="270"/>
      <c r="I457" s="409" t="s">
        <v>100</v>
      </c>
      <c r="J457" s="365"/>
      <c r="K457" s="437">
        <f>Supervisor!K457</f>
        <v>0</v>
      </c>
      <c r="L457" s="366">
        <f>Supervisor!L457</f>
        <v>0</v>
      </c>
      <c r="M457" s="367">
        <v>0.62412836864589361</v>
      </c>
      <c r="N457" s="365">
        <f>Supervisor!M457</f>
        <v>0</v>
      </c>
      <c r="O457" s="368">
        <f>Supervisor!N457</f>
        <v>0</v>
      </c>
      <c r="P457" s="368">
        <f t="shared" si="62"/>
        <v>0</v>
      </c>
      <c r="Q457" s="369">
        <v>2.1550320919412566E-3</v>
      </c>
      <c r="R457" s="370">
        <f>SUMPRODUCT(R458:R464,Q458:Q464)/Q457</f>
        <v>0.70000000000000018</v>
      </c>
      <c r="T457" s="226">
        <f t="shared" si="57"/>
        <v>0</v>
      </c>
      <c r="Y457" s="199"/>
      <c r="Z457" s="370">
        <v>0.62500000000000011</v>
      </c>
      <c r="AA457" s="428">
        <v>0.61150000000000015</v>
      </c>
      <c r="AB457" s="428">
        <v>0.64150000000000007</v>
      </c>
      <c r="AC457" s="430">
        <v>0.64150000000000007</v>
      </c>
      <c r="AD457" s="428">
        <f t="shared" si="63"/>
        <v>0</v>
      </c>
      <c r="AE457" s="427">
        <v>0.62500000000000011</v>
      </c>
      <c r="AF457" s="427">
        <v>0</v>
      </c>
      <c r="AG457" s="427"/>
      <c r="AH457" s="427"/>
      <c r="AI457" s="427"/>
      <c r="AJ457" s="427"/>
      <c r="AK457" s="427"/>
      <c r="AL457" s="427"/>
      <c r="AM457" s="427"/>
      <c r="AN457" s="427"/>
    </row>
    <row r="458" spans="1:40" s="225" customFormat="1" ht="51" hidden="1" customHeight="1" outlineLevel="7" x14ac:dyDescent="0.2">
      <c r="A458" s="221"/>
      <c r="B458" s="227"/>
      <c r="C458" s="248"/>
      <c r="D458" s="248"/>
      <c r="E458" s="254"/>
      <c r="F458" s="265"/>
      <c r="G458" s="270"/>
      <c r="H458" s="270"/>
      <c r="I458" s="406" t="s">
        <v>72</v>
      </c>
      <c r="J458" s="346" t="s">
        <v>256</v>
      </c>
      <c r="K458" s="434">
        <f>Supervisor!K458</f>
        <v>81227</v>
      </c>
      <c r="L458" s="347">
        <f>Supervisor!L458</f>
        <v>81227</v>
      </c>
      <c r="M458" s="348">
        <v>1</v>
      </c>
      <c r="N458" s="353">
        <f>Supervisor!M458</f>
        <v>0</v>
      </c>
      <c r="O458" s="350">
        <f>Supervisor!N458</f>
        <v>81227</v>
      </c>
      <c r="P458" s="350">
        <f t="shared" si="62"/>
        <v>0</v>
      </c>
      <c r="Q458" s="351">
        <v>2.155032091941257E-4</v>
      </c>
      <c r="R458" s="352">
        <f t="shared" ref="R458:R464" si="64">O458/K458</f>
        <v>1</v>
      </c>
      <c r="S458" s="225">
        <v>81169</v>
      </c>
      <c r="T458" s="226">
        <f t="shared" si="57"/>
        <v>-58</v>
      </c>
      <c r="Y458" s="199"/>
      <c r="Z458" s="352">
        <v>1</v>
      </c>
      <c r="AA458" s="428">
        <v>1</v>
      </c>
      <c r="AB458" s="428">
        <v>1</v>
      </c>
      <c r="AC458" s="430">
        <v>1</v>
      </c>
      <c r="AD458" s="428">
        <f t="shared" si="63"/>
        <v>0</v>
      </c>
      <c r="AE458" s="427">
        <v>1</v>
      </c>
      <c r="AF458" s="427">
        <v>0</v>
      </c>
      <c r="AG458" s="427"/>
      <c r="AH458" s="427"/>
      <c r="AI458" s="427"/>
      <c r="AJ458" s="427"/>
      <c r="AK458" s="427"/>
      <c r="AL458" s="427"/>
      <c r="AM458" s="427"/>
      <c r="AN458" s="427"/>
    </row>
    <row r="459" spans="1:40" s="225" customFormat="1" ht="51" hidden="1" customHeight="1" outlineLevel="7" x14ac:dyDescent="0.2">
      <c r="A459" s="221"/>
      <c r="B459" s="227"/>
      <c r="C459" s="248"/>
      <c r="D459" s="248"/>
      <c r="E459" s="254"/>
      <c r="F459" s="265"/>
      <c r="G459" s="270"/>
      <c r="H459" s="270"/>
      <c r="I459" s="406" t="s">
        <v>239</v>
      </c>
      <c r="J459" s="346" t="s">
        <v>263</v>
      </c>
      <c r="K459" s="434">
        <f>Supervisor!K459</f>
        <v>6</v>
      </c>
      <c r="L459" s="347">
        <f>Supervisor!L459</f>
        <v>6</v>
      </c>
      <c r="M459" s="348">
        <v>1</v>
      </c>
      <c r="N459" s="353">
        <f>Supervisor!M459</f>
        <v>0</v>
      </c>
      <c r="O459" s="350">
        <f>Supervisor!N459</f>
        <v>6</v>
      </c>
      <c r="P459" s="350">
        <f t="shared" si="62"/>
        <v>0</v>
      </c>
      <c r="Q459" s="351">
        <v>1.0775160459706282E-4</v>
      </c>
      <c r="R459" s="352">
        <f t="shared" si="64"/>
        <v>1</v>
      </c>
      <c r="S459" s="225">
        <v>6</v>
      </c>
      <c r="T459" s="226">
        <f t="shared" si="57"/>
        <v>0</v>
      </c>
      <c r="Y459" s="199"/>
      <c r="Z459" s="352">
        <v>1</v>
      </c>
      <c r="AA459" s="428">
        <v>1</v>
      </c>
      <c r="AB459" s="428">
        <v>1</v>
      </c>
      <c r="AC459" s="430">
        <v>1</v>
      </c>
      <c r="AD459" s="428">
        <f t="shared" si="63"/>
        <v>0</v>
      </c>
      <c r="AE459" s="427">
        <v>1</v>
      </c>
      <c r="AF459" s="427">
        <v>0</v>
      </c>
      <c r="AG459" s="427"/>
      <c r="AH459" s="427"/>
      <c r="AI459" s="427"/>
      <c r="AJ459" s="427"/>
      <c r="AK459" s="427"/>
      <c r="AL459" s="427"/>
      <c r="AM459" s="427"/>
      <c r="AN459" s="427"/>
    </row>
    <row r="460" spans="1:40" s="225" customFormat="1" ht="51" hidden="1" customHeight="1" outlineLevel="7" x14ac:dyDescent="0.2">
      <c r="A460" s="221"/>
      <c r="B460" s="227"/>
      <c r="C460" s="248"/>
      <c r="D460" s="248"/>
      <c r="E460" s="254"/>
      <c r="F460" s="265"/>
      <c r="G460" s="270"/>
      <c r="H460" s="270"/>
      <c r="I460" s="406" t="s">
        <v>75</v>
      </c>
      <c r="J460" s="346" t="s">
        <v>256</v>
      </c>
      <c r="K460" s="434">
        <f>Supervisor!K460</f>
        <v>81227</v>
      </c>
      <c r="L460" s="347">
        <f>Supervisor!L460</f>
        <v>81227</v>
      </c>
      <c r="M460" s="348">
        <v>0.99782092161473401</v>
      </c>
      <c r="N460" s="353">
        <f>Supervisor!M460</f>
        <v>0</v>
      </c>
      <c r="O460" s="350">
        <f>Supervisor!N460</f>
        <v>81227</v>
      </c>
      <c r="P460" s="350">
        <f t="shared" si="62"/>
        <v>0</v>
      </c>
      <c r="Q460" s="351">
        <v>8.620128367765028E-4</v>
      </c>
      <c r="R460" s="352">
        <f t="shared" si="64"/>
        <v>1</v>
      </c>
      <c r="S460" s="225">
        <v>81000</v>
      </c>
      <c r="T460" s="226">
        <f t="shared" si="57"/>
        <v>-227</v>
      </c>
      <c r="Y460" s="199"/>
      <c r="Z460" s="352">
        <v>1</v>
      </c>
      <c r="AA460" s="428">
        <v>1</v>
      </c>
      <c r="AB460" s="428">
        <v>1</v>
      </c>
      <c r="AC460" s="430">
        <v>1</v>
      </c>
      <c r="AD460" s="428">
        <f t="shared" si="63"/>
        <v>0</v>
      </c>
      <c r="AE460" s="427">
        <v>1</v>
      </c>
      <c r="AF460" s="427">
        <v>0</v>
      </c>
      <c r="AG460" s="427"/>
      <c r="AH460" s="427"/>
      <c r="AI460" s="427"/>
      <c r="AJ460" s="427"/>
      <c r="AK460" s="427"/>
      <c r="AL460" s="427"/>
      <c r="AM460" s="427"/>
      <c r="AN460" s="427"/>
    </row>
    <row r="461" spans="1:40" s="225" customFormat="1" ht="51" hidden="1" customHeight="1" outlineLevel="7" x14ac:dyDescent="0.2">
      <c r="A461" s="221"/>
      <c r="B461" s="227"/>
      <c r="C461" s="248"/>
      <c r="D461" s="248"/>
      <c r="E461" s="254"/>
      <c r="F461" s="265"/>
      <c r="G461" s="270"/>
      <c r="H461" s="270"/>
      <c r="I461" s="406" t="s">
        <v>80</v>
      </c>
      <c r="J461" s="346" t="s">
        <v>256</v>
      </c>
      <c r="K461" s="434">
        <f>Supervisor!K461</f>
        <v>81227</v>
      </c>
      <c r="L461" s="347">
        <f>Supervisor!L461</f>
        <v>0</v>
      </c>
      <c r="M461" s="348">
        <v>0</v>
      </c>
      <c r="N461" s="353">
        <f>Supervisor!M461</f>
        <v>0</v>
      </c>
      <c r="O461" s="350">
        <f>Supervisor!N461</f>
        <v>0</v>
      </c>
      <c r="P461" s="350">
        <f t="shared" si="62"/>
        <v>81227</v>
      </c>
      <c r="Q461" s="351">
        <v>2.5860385103295075E-4</v>
      </c>
      <c r="R461" s="352">
        <f t="shared" si="64"/>
        <v>0</v>
      </c>
      <c r="S461" s="225">
        <v>0</v>
      </c>
      <c r="T461" s="226">
        <f t="shared" si="57"/>
        <v>0</v>
      </c>
      <c r="Y461" s="199"/>
      <c r="Z461" s="352">
        <v>0</v>
      </c>
      <c r="AA461" s="428">
        <v>0</v>
      </c>
      <c r="AB461" s="428">
        <v>0</v>
      </c>
      <c r="AC461" s="430">
        <v>0</v>
      </c>
      <c r="AD461" s="428">
        <f t="shared" si="63"/>
        <v>0</v>
      </c>
      <c r="AE461" s="427">
        <v>0</v>
      </c>
      <c r="AF461" s="427">
        <v>0</v>
      </c>
      <c r="AG461" s="427"/>
      <c r="AH461" s="427"/>
      <c r="AI461" s="427"/>
      <c r="AJ461" s="427"/>
      <c r="AK461" s="427"/>
      <c r="AL461" s="427"/>
      <c r="AM461" s="427"/>
      <c r="AN461" s="427"/>
    </row>
    <row r="462" spans="1:40" s="225" customFormat="1" ht="51" hidden="1" customHeight="1" outlineLevel="7" x14ac:dyDescent="0.2">
      <c r="A462" s="221"/>
      <c r="B462" s="227"/>
      <c r="C462" s="248"/>
      <c r="D462" s="248"/>
      <c r="E462" s="254"/>
      <c r="F462" s="265"/>
      <c r="G462" s="270"/>
      <c r="H462" s="270"/>
      <c r="I462" s="406" t="s">
        <v>81</v>
      </c>
      <c r="J462" s="346" t="s">
        <v>256</v>
      </c>
      <c r="K462" s="434">
        <f>Supervisor!K462</f>
        <v>81227</v>
      </c>
      <c r="L462" s="347">
        <f>Supervisor!L462</f>
        <v>0</v>
      </c>
      <c r="M462" s="348">
        <v>0</v>
      </c>
      <c r="N462" s="353">
        <f>Supervisor!M462</f>
        <v>0</v>
      </c>
      <c r="O462" s="350">
        <f>Supervisor!N462</f>
        <v>0</v>
      </c>
      <c r="P462" s="350">
        <f t="shared" si="62"/>
        <v>81227</v>
      </c>
      <c r="Q462" s="351">
        <v>1.7240256735530048E-4</v>
      </c>
      <c r="R462" s="352">
        <f t="shared" si="64"/>
        <v>0</v>
      </c>
      <c r="S462" s="225">
        <v>0</v>
      </c>
      <c r="T462" s="226">
        <f t="shared" si="57"/>
        <v>0</v>
      </c>
      <c r="Y462" s="199"/>
      <c r="Z462" s="352">
        <v>0</v>
      </c>
      <c r="AA462" s="428">
        <v>0</v>
      </c>
      <c r="AB462" s="428">
        <v>0</v>
      </c>
      <c r="AC462" s="430">
        <v>0</v>
      </c>
      <c r="AD462" s="428">
        <f t="shared" si="63"/>
        <v>0</v>
      </c>
      <c r="AE462" s="427">
        <v>0</v>
      </c>
      <c r="AF462" s="427">
        <v>0</v>
      </c>
      <c r="AG462" s="427"/>
      <c r="AH462" s="427"/>
      <c r="AI462" s="427"/>
      <c r="AJ462" s="427"/>
      <c r="AK462" s="427"/>
      <c r="AL462" s="427"/>
      <c r="AM462" s="427"/>
      <c r="AN462" s="427"/>
    </row>
    <row r="463" spans="1:40" s="225" customFormat="1" ht="51" hidden="1" customHeight="1" outlineLevel="7" x14ac:dyDescent="0.2">
      <c r="A463" s="221"/>
      <c r="B463" s="227"/>
      <c r="C463" s="248"/>
      <c r="D463" s="248"/>
      <c r="E463" s="254"/>
      <c r="F463" s="265"/>
      <c r="G463" s="270"/>
      <c r="H463" s="270"/>
      <c r="I463" s="406" t="s">
        <v>82</v>
      </c>
      <c r="J463" s="346" t="s">
        <v>263</v>
      </c>
      <c r="K463" s="434">
        <f>Supervisor!K463</f>
        <v>6</v>
      </c>
      <c r="L463" s="347">
        <f>Supervisor!L463</f>
        <v>0</v>
      </c>
      <c r="M463" s="348">
        <v>0</v>
      </c>
      <c r="N463" s="353">
        <f>Supervisor!M463</f>
        <v>0</v>
      </c>
      <c r="O463" s="350">
        <f>Supervisor!N463</f>
        <v>0</v>
      </c>
      <c r="P463" s="350">
        <f t="shared" si="62"/>
        <v>6</v>
      </c>
      <c r="Q463" s="351">
        <v>2.155032091941257E-4</v>
      </c>
      <c r="R463" s="352">
        <f t="shared" si="64"/>
        <v>0</v>
      </c>
      <c r="S463" s="225">
        <v>0</v>
      </c>
      <c r="T463" s="226">
        <f t="shared" si="57"/>
        <v>0</v>
      </c>
      <c r="Y463" s="199"/>
      <c r="Z463" s="352">
        <v>0</v>
      </c>
      <c r="AA463" s="428">
        <v>0</v>
      </c>
      <c r="AB463" s="428">
        <v>0</v>
      </c>
      <c r="AC463" s="430">
        <v>0</v>
      </c>
      <c r="AD463" s="428">
        <f t="shared" si="63"/>
        <v>0</v>
      </c>
      <c r="AE463" s="427">
        <v>0</v>
      </c>
      <c r="AF463" s="427">
        <v>0</v>
      </c>
      <c r="AG463" s="427"/>
      <c r="AH463" s="427"/>
      <c r="AI463" s="427"/>
      <c r="AJ463" s="427"/>
      <c r="AK463" s="427"/>
      <c r="AL463" s="427"/>
      <c r="AM463" s="427"/>
      <c r="AN463" s="427"/>
    </row>
    <row r="464" spans="1:40" s="225" customFormat="1" ht="51" hidden="1" customHeight="1" outlineLevel="7" x14ac:dyDescent="0.2">
      <c r="A464" s="221"/>
      <c r="B464" s="227"/>
      <c r="C464" s="248"/>
      <c r="D464" s="248"/>
      <c r="E464" s="254"/>
      <c r="F464" s="265"/>
      <c r="G464" s="270"/>
      <c r="H464" s="270"/>
      <c r="I464" s="406" t="s">
        <v>83</v>
      </c>
      <c r="J464" s="346" t="s">
        <v>257</v>
      </c>
      <c r="K464" s="434">
        <f>Supervisor!K464</f>
        <v>100</v>
      </c>
      <c r="L464" s="347">
        <f>Supervisor!L464</f>
        <v>50</v>
      </c>
      <c r="M464" s="348">
        <v>0.5</v>
      </c>
      <c r="N464" s="353">
        <f>Supervisor!M464</f>
        <v>50</v>
      </c>
      <c r="O464" s="350">
        <f>Supervisor!N464</f>
        <v>100</v>
      </c>
      <c r="P464" s="350">
        <f t="shared" si="62"/>
        <v>0</v>
      </c>
      <c r="Q464" s="351">
        <v>3.2325481379118849E-4</v>
      </c>
      <c r="R464" s="352">
        <f t="shared" si="64"/>
        <v>1</v>
      </c>
      <c r="S464" s="225">
        <v>41</v>
      </c>
      <c r="T464" s="226">
        <f t="shared" si="57"/>
        <v>-59</v>
      </c>
      <c r="Y464" s="199"/>
      <c r="Z464" s="352">
        <v>0.5</v>
      </c>
      <c r="AA464" s="428">
        <v>0.41</v>
      </c>
      <c r="AB464" s="428">
        <v>0.61</v>
      </c>
      <c r="AC464" s="430">
        <v>0.5</v>
      </c>
      <c r="AD464" s="428">
        <f t="shared" si="63"/>
        <v>0.10999999999999999</v>
      </c>
      <c r="AE464" s="427">
        <v>0.5</v>
      </c>
      <c r="AF464" s="427">
        <v>0</v>
      </c>
      <c r="AG464" s="427"/>
      <c r="AH464" s="427"/>
      <c r="AI464" s="427"/>
      <c r="AJ464" s="427"/>
      <c r="AK464" s="427"/>
      <c r="AL464" s="427"/>
      <c r="AM464" s="427"/>
      <c r="AN464" s="427"/>
    </row>
    <row r="465" spans="1:40" s="225" customFormat="1" ht="51" hidden="1" customHeight="1" outlineLevel="5" x14ac:dyDescent="0.2">
      <c r="A465" s="221"/>
      <c r="B465" s="227"/>
      <c r="C465" s="248"/>
      <c r="D465" s="248"/>
      <c r="E465" s="254"/>
      <c r="F465" s="265"/>
      <c r="G465" s="270"/>
      <c r="H465" s="270"/>
      <c r="I465" s="409" t="s">
        <v>101</v>
      </c>
      <c r="J465" s="365"/>
      <c r="K465" s="437">
        <f>Supervisor!K465</f>
        <v>0</v>
      </c>
      <c r="L465" s="366">
        <f>Supervisor!L465</f>
        <v>0</v>
      </c>
      <c r="M465" s="367">
        <v>0.68503309804671531</v>
      </c>
      <c r="N465" s="365">
        <f>Supervisor!M465</f>
        <v>0</v>
      </c>
      <c r="O465" s="368">
        <f>Supervisor!N465</f>
        <v>0</v>
      </c>
      <c r="P465" s="368">
        <f t="shared" si="62"/>
        <v>0</v>
      </c>
      <c r="Q465" s="369">
        <v>3.0269649177124104E-3</v>
      </c>
      <c r="R465" s="370">
        <f>SUMPRODUCT(R466:R472,Q466:Q472)/Q465</f>
        <v>0.73178831903772568</v>
      </c>
      <c r="T465" s="226">
        <f t="shared" si="57"/>
        <v>0</v>
      </c>
      <c r="Y465" s="199"/>
      <c r="Z465" s="370">
        <v>0.47359519111242465</v>
      </c>
      <c r="AA465" s="428">
        <v>0.4600951911124247</v>
      </c>
      <c r="AB465" s="428">
        <v>0.4825951911124246</v>
      </c>
      <c r="AC465" s="430">
        <v>0.4825951911124246</v>
      </c>
      <c r="AD465" s="428">
        <f t="shared" si="63"/>
        <v>0</v>
      </c>
      <c r="AE465" s="427">
        <v>0.67178831903772562</v>
      </c>
      <c r="AF465" s="427">
        <v>0</v>
      </c>
      <c r="AG465" s="427"/>
      <c r="AH465" s="427"/>
      <c r="AI465" s="427"/>
      <c r="AJ465" s="427"/>
      <c r="AK465" s="427"/>
      <c r="AL465" s="427"/>
      <c r="AM465" s="427"/>
      <c r="AN465" s="427"/>
    </row>
    <row r="466" spans="1:40" s="225" customFormat="1" ht="51" hidden="1" customHeight="1" outlineLevel="7" x14ac:dyDescent="0.2">
      <c r="A466" s="221"/>
      <c r="B466" s="227"/>
      <c r="C466" s="248"/>
      <c r="D466" s="248"/>
      <c r="E466" s="254"/>
      <c r="F466" s="265"/>
      <c r="G466" s="270"/>
      <c r="H466" s="270"/>
      <c r="I466" s="406" t="s">
        <v>72</v>
      </c>
      <c r="J466" s="346" t="s">
        <v>256</v>
      </c>
      <c r="K466" s="434">
        <f>Supervisor!K466</f>
        <v>115037</v>
      </c>
      <c r="L466" s="347">
        <f>Supervisor!L466</f>
        <v>115037</v>
      </c>
      <c r="M466" s="348">
        <v>1</v>
      </c>
      <c r="N466" s="353">
        <f>Supervisor!M466</f>
        <v>0</v>
      </c>
      <c r="O466" s="350">
        <f>Supervisor!N466</f>
        <v>115037</v>
      </c>
      <c r="P466" s="350">
        <f t="shared" si="62"/>
        <v>0</v>
      </c>
      <c r="Q466" s="351">
        <v>3.0269649177124106E-4</v>
      </c>
      <c r="R466" s="352">
        <f>O466/K466</f>
        <v>1</v>
      </c>
      <c r="S466" s="225">
        <v>114739</v>
      </c>
      <c r="T466" s="226">
        <f t="shared" si="57"/>
        <v>-298</v>
      </c>
      <c r="Y466" s="199"/>
      <c r="Z466" s="352">
        <v>1</v>
      </c>
      <c r="AA466" s="428">
        <v>1</v>
      </c>
      <c r="AB466" s="428">
        <v>1</v>
      </c>
      <c r="AC466" s="430">
        <v>1</v>
      </c>
      <c r="AD466" s="428">
        <f t="shared" si="63"/>
        <v>0</v>
      </c>
      <c r="AE466" s="427">
        <v>1</v>
      </c>
      <c r="AF466" s="427">
        <v>0</v>
      </c>
      <c r="AG466" s="427"/>
      <c r="AH466" s="427"/>
      <c r="AI466" s="427"/>
      <c r="AJ466" s="427"/>
      <c r="AK466" s="427"/>
      <c r="AL466" s="427"/>
      <c r="AM466" s="427"/>
      <c r="AN466" s="427"/>
    </row>
    <row r="467" spans="1:40" s="225" customFormat="1" ht="51" hidden="1" customHeight="1" outlineLevel="7" x14ac:dyDescent="0.2">
      <c r="A467" s="221"/>
      <c r="B467" s="227"/>
      <c r="C467" s="248"/>
      <c r="D467" s="248"/>
      <c r="E467" s="254"/>
      <c r="F467" s="265"/>
      <c r="G467" s="270"/>
      <c r="H467" s="270"/>
      <c r="I467" s="406" t="s">
        <v>239</v>
      </c>
      <c r="J467" s="346" t="s">
        <v>263</v>
      </c>
      <c r="K467" s="434">
        <f>Supervisor!K467</f>
        <v>14</v>
      </c>
      <c r="L467" s="347">
        <f>Supervisor!L467</f>
        <v>14</v>
      </c>
      <c r="M467" s="348">
        <v>1</v>
      </c>
      <c r="N467" s="353">
        <f>Supervisor!M467</f>
        <v>0</v>
      </c>
      <c r="O467" s="350">
        <f>Supervisor!N467</f>
        <v>14</v>
      </c>
      <c r="P467" s="350">
        <f t="shared" si="62"/>
        <v>0</v>
      </c>
      <c r="Q467" s="351">
        <v>1.5134824588562047E-4</v>
      </c>
      <c r="R467" s="352">
        <f t="shared" ref="R467:R472" si="65">O467/K467</f>
        <v>1</v>
      </c>
      <c r="S467" s="225">
        <v>14</v>
      </c>
      <c r="T467" s="226">
        <f t="shared" si="57"/>
        <v>0</v>
      </c>
      <c r="Y467" s="199"/>
      <c r="Z467" s="352">
        <v>1</v>
      </c>
      <c r="AA467" s="428">
        <v>1</v>
      </c>
      <c r="AB467" s="428">
        <v>1</v>
      </c>
      <c r="AC467" s="430">
        <v>1</v>
      </c>
      <c r="AD467" s="428">
        <f t="shared" si="63"/>
        <v>0</v>
      </c>
      <c r="AE467" s="427">
        <v>1</v>
      </c>
      <c r="AF467" s="427">
        <v>0</v>
      </c>
      <c r="AG467" s="427"/>
      <c r="AH467" s="427"/>
      <c r="AI467" s="427"/>
      <c r="AJ467" s="427"/>
      <c r="AK467" s="427"/>
      <c r="AL467" s="427"/>
      <c r="AM467" s="427"/>
      <c r="AN467" s="427"/>
    </row>
    <row r="468" spans="1:40" s="225" customFormat="1" ht="51" hidden="1" customHeight="1" outlineLevel="7" x14ac:dyDescent="0.2">
      <c r="A468" s="221"/>
      <c r="B468" s="227"/>
      <c r="C468" s="248"/>
      <c r="D468" s="248"/>
      <c r="E468" s="254"/>
      <c r="F468" s="265"/>
      <c r="G468" s="270"/>
      <c r="H468" s="270"/>
      <c r="I468" s="406" t="s">
        <v>75</v>
      </c>
      <c r="J468" s="346" t="s">
        <v>256</v>
      </c>
      <c r="K468" s="434">
        <f>Supervisor!K468</f>
        <v>115037</v>
      </c>
      <c r="L468" s="347">
        <f>Supervisor!L468</f>
        <v>77582</v>
      </c>
      <c r="M468" s="348">
        <v>0.67088849674452566</v>
      </c>
      <c r="N468" s="353">
        <f>Supervisor!M468</f>
        <v>0</v>
      </c>
      <c r="O468" s="350">
        <f>Supervisor!N468</f>
        <v>77582</v>
      </c>
      <c r="P468" s="350">
        <f t="shared" si="62"/>
        <v>37455</v>
      </c>
      <c r="Q468" s="351">
        <v>1.2107859670849642E-3</v>
      </c>
      <c r="R468" s="352">
        <f t="shared" si="65"/>
        <v>0.67440910315811431</v>
      </c>
      <c r="S468" s="225">
        <v>75656</v>
      </c>
      <c r="T468" s="226">
        <f t="shared" si="57"/>
        <v>-1926</v>
      </c>
      <c r="Y468" s="199"/>
      <c r="Z468" s="352">
        <v>0.65898797778106177</v>
      </c>
      <c r="AA468" s="428">
        <v>0.65898797778106177</v>
      </c>
      <c r="AB468" s="428">
        <v>0.65898797778106177</v>
      </c>
      <c r="AC468" s="430">
        <v>0.65898797778106177</v>
      </c>
      <c r="AD468" s="428">
        <f t="shared" si="63"/>
        <v>0</v>
      </c>
      <c r="AE468" s="427">
        <v>0.67440910315811431</v>
      </c>
      <c r="AF468" s="427">
        <v>0</v>
      </c>
      <c r="AG468" s="427"/>
      <c r="AH468" s="427"/>
      <c r="AI468" s="427"/>
      <c r="AJ468" s="427"/>
      <c r="AK468" s="427"/>
      <c r="AL468" s="427"/>
      <c r="AM468" s="427"/>
      <c r="AN468" s="427"/>
    </row>
    <row r="469" spans="1:40" s="225" customFormat="1" ht="51" hidden="1" customHeight="1" outlineLevel="7" x14ac:dyDescent="0.2">
      <c r="A469" s="221"/>
      <c r="B469" s="227"/>
      <c r="C469" s="248"/>
      <c r="D469" s="248"/>
      <c r="E469" s="254"/>
      <c r="F469" s="265"/>
      <c r="G469" s="270"/>
      <c r="H469" s="270"/>
      <c r="I469" s="406" t="s">
        <v>80</v>
      </c>
      <c r="J469" s="346" t="s">
        <v>256</v>
      </c>
      <c r="K469" s="434">
        <f>Supervisor!K469</f>
        <v>115037</v>
      </c>
      <c r="L469" s="347">
        <f>Supervisor!L469</f>
        <v>77582</v>
      </c>
      <c r="M469" s="348">
        <v>0.67088849674452566</v>
      </c>
      <c r="N469" s="353">
        <f>Supervisor!M469</f>
        <v>0</v>
      </c>
      <c r="O469" s="350">
        <f>Supervisor!N469</f>
        <v>77582</v>
      </c>
      <c r="P469" s="350">
        <f t="shared" si="62"/>
        <v>37455</v>
      </c>
      <c r="Q469" s="351">
        <v>3.6323579012548913E-4</v>
      </c>
      <c r="R469" s="352">
        <f t="shared" si="65"/>
        <v>0.67440910315811431</v>
      </c>
      <c r="S469" s="225">
        <v>0</v>
      </c>
      <c r="T469" s="226">
        <f t="shared" si="57"/>
        <v>-77582</v>
      </c>
      <c r="Y469" s="199"/>
      <c r="Z469" s="352">
        <v>0</v>
      </c>
      <c r="AA469" s="428">
        <v>0</v>
      </c>
      <c r="AB469" s="428">
        <v>0</v>
      </c>
      <c r="AC469" s="430">
        <v>0</v>
      </c>
      <c r="AD469" s="428">
        <f t="shared" si="63"/>
        <v>0</v>
      </c>
      <c r="AE469" s="427">
        <v>0.67440910315811431</v>
      </c>
      <c r="AF469" s="427">
        <v>0</v>
      </c>
      <c r="AG469" s="427"/>
      <c r="AH469" s="427"/>
      <c r="AI469" s="427"/>
      <c r="AJ469" s="427"/>
      <c r="AK469" s="427"/>
      <c r="AL469" s="427"/>
      <c r="AM469" s="427"/>
      <c r="AN469" s="427"/>
    </row>
    <row r="470" spans="1:40" s="225" customFormat="1" ht="51" hidden="1" customHeight="1" outlineLevel="7" x14ac:dyDescent="0.2">
      <c r="A470" s="221"/>
      <c r="B470" s="227"/>
      <c r="C470" s="248"/>
      <c r="D470" s="248"/>
      <c r="E470" s="254"/>
      <c r="F470" s="265"/>
      <c r="G470" s="270"/>
      <c r="H470" s="270"/>
      <c r="I470" s="406" t="s">
        <v>81</v>
      </c>
      <c r="J470" s="346" t="s">
        <v>256</v>
      </c>
      <c r="K470" s="434">
        <f>Supervisor!K470</f>
        <v>115037</v>
      </c>
      <c r="L470" s="347">
        <f>Supervisor!L470</f>
        <v>77582</v>
      </c>
      <c r="M470" s="348">
        <v>0.67088849674452566</v>
      </c>
      <c r="N470" s="353">
        <f>Supervisor!M470</f>
        <v>0</v>
      </c>
      <c r="O470" s="350">
        <f>Supervisor!N470</f>
        <v>77582</v>
      </c>
      <c r="P470" s="350">
        <f t="shared" si="62"/>
        <v>37455</v>
      </c>
      <c r="Q470" s="351">
        <v>2.4215719341699277E-4</v>
      </c>
      <c r="R470" s="352">
        <f t="shared" si="65"/>
        <v>0.67440910315811431</v>
      </c>
      <c r="S470" s="225">
        <v>0</v>
      </c>
      <c r="T470" s="226">
        <f t="shared" si="57"/>
        <v>-77582</v>
      </c>
      <c r="Y470" s="199"/>
      <c r="Z470" s="352">
        <v>0</v>
      </c>
      <c r="AA470" s="428">
        <v>0</v>
      </c>
      <c r="AB470" s="428">
        <v>0</v>
      </c>
      <c r="AC470" s="430">
        <v>0</v>
      </c>
      <c r="AD470" s="428">
        <f t="shared" si="63"/>
        <v>0</v>
      </c>
      <c r="AE470" s="427">
        <v>0.67440910315811431</v>
      </c>
      <c r="AF470" s="427">
        <v>0</v>
      </c>
      <c r="AG470" s="427"/>
      <c r="AH470" s="427"/>
      <c r="AI470" s="427"/>
      <c r="AJ470" s="427"/>
      <c r="AK470" s="427"/>
      <c r="AL470" s="427"/>
      <c r="AM470" s="427"/>
      <c r="AN470" s="427"/>
    </row>
    <row r="471" spans="1:40" s="225" customFormat="1" ht="51" hidden="1" customHeight="1" outlineLevel="7" x14ac:dyDescent="0.2">
      <c r="A471" s="221"/>
      <c r="B471" s="227"/>
      <c r="C471" s="248"/>
      <c r="D471" s="248"/>
      <c r="E471" s="254"/>
      <c r="F471" s="265"/>
      <c r="G471" s="270"/>
      <c r="H471" s="270"/>
      <c r="I471" s="406" t="s">
        <v>82</v>
      </c>
      <c r="J471" s="346" t="s">
        <v>263</v>
      </c>
      <c r="K471" s="434">
        <f>Supervisor!K471</f>
        <v>14</v>
      </c>
      <c r="L471" s="347">
        <f>Supervisor!L471</f>
        <v>8</v>
      </c>
      <c r="M471" s="348">
        <v>0.5</v>
      </c>
      <c r="N471" s="353">
        <f>Supervisor!M471</f>
        <v>0</v>
      </c>
      <c r="O471" s="350">
        <f>Supervisor!N471</f>
        <v>8</v>
      </c>
      <c r="P471" s="350">
        <f t="shared" si="62"/>
        <v>6</v>
      </c>
      <c r="Q471" s="351">
        <v>3.0269649177124106E-4</v>
      </c>
      <c r="R471" s="352">
        <f t="shared" si="65"/>
        <v>0.5714285714285714</v>
      </c>
      <c r="S471" s="225">
        <v>0</v>
      </c>
      <c r="T471" s="226">
        <f t="shared" si="57"/>
        <v>-8</v>
      </c>
      <c r="Y471" s="199"/>
      <c r="Z471" s="352">
        <v>0</v>
      </c>
      <c r="AA471" s="428">
        <v>0</v>
      </c>
      <c r="AB471" s="428">
        <v>0</v>
      </c>
      <c r="AC471" s="430">
        <v>0</v>
      </c>
      <c r="AD471" s="428">
        <f t="shared" si="63"/>
        <v>0</v>
      </c>
      <c r="AE471" s="427">
        <v>0.5714285714285714</v>
      </c>
      <c r="AF471" s="427">
        <v>0</v>
      </c>
      <c r="AG471" s="427"/>
      <c r="AH471" s="427"/>
      <c r="AI471" s="427"/>
      <c r="AJ471" s="427"/>
      <c r="AK471" s="427"/>
      <c r="AL471" s="427"/>
      <c r="AM471" s="427"/>
      <c r="AN471" s="427"/>
    </row>
    <row r="472" spans="1:40" s="225" customFormat="1" ht="51" hidden="1" customHeight="1" outlineLevel="7" x14ac:dyDescent="0.2">
      <c r="A472" s="221"/>
      <c r="B472" s="227"/>
      <c r="C472" s="248"/>
      <c r="D472" s="248"/>
      <c r="E472" s="254"/>
      <c r="F472" s="265"/>
      <c r="G472" s="270"/>
      <c r="H472" s="270"/>
      <c r="I472" s="406" t="s">
        <v>83</v>
      </c>
      <c r="J472" s="346" t="s">
        <v>257</v>
      </c>
      <c r="K472" s="434">
        <f>Supervisor!K472</f>
        <v>100</v>
      </c>
      <c r="L472" s="347">
        <f>Supervisor!L472</f>
        <v>40</v>
      </c>
      <c r="M472" s="348">
        <v>0.55000000000000004</v>
      </c>
      <c r="N472" s="353">
        <f>Supervisor!M472</f>
        <v>40</v>
      </c>
      <c r="O472" s="350">
        <f>Supervisor!N472</f>
        <v>80</v>
      </c>
      <c r="P472" s="350">
        <f t="shared" si="62"/>
        <v>20</v>
      </c>
      <c r="Q472" s="351">
        <v>4.5404473765686145E-4</v>
      </c>
      <c r="R472" s="352">
        <f t="shared" si="65"/>
        <v>0.8</v>
      </c>
      <c r="S472" s="225">
        <v>31</v>
      </c>
      <c r="T472" s="226">
        <f t="shared" si="57"/>
        <v>-49</v>
      </c>
      <c r="Y472" s="199"/>
      <c r="Z472" s="352">
        <v>0.4</v>
      </c>
      <c r="AA472" s="428">
        <v>0.31</v>
      </c>
      <c r="AB472" s="428">
        <v>0.46</v>
      </c>
      <c r="AC472" s="430">
        <v>0.4</v>
      </c>
      <c r="AD472" s="428">
        <f t="shared" si="63"/>
        <v>0.06</v>
      </c>
      <c r="AE472" s="427">
        <v>0.4</v>
      </c>
      <c r="AF472" s="427">
        <v>0</v>
      </c>
      <c r="AG472" s="427"/>
      <c r="AH472" s="427"/>
      <c r="AI472" s="427"/>
      <c r="AJ472" s="427"/>
      <c r="AK472" s="427"/>
      <c r="AL472" s="427"/>
      <c r="AM472" s="427"/>
      <c r="AN472" s="427"/>
    </row>
    <row r="473" spans="1:40" s="225" customFormat="1" ht="51" hidden="1" customHeight="1" outlineLevel="5" x14ac:dyDescent="0.2">
      <c r="A473" s="221"/>
      <c r="B473" s="227"/>
      <c r="C473" s="248"/>
      <c r="D473" s="248"/>
      <c r="E473" s="254"/>
      <c r="F473" s="265"/>
      <c r="G473" s="270"/>
      <c r="H473" s="270"/>
      <c r="I473" s="409" t="s">
        <v>102</v>
      </c>
      <c r="J473" s="365"/>
      <c r="K473" s="437">
        <f>Supervisor!K473</f>
        <v>0</v>
      </c>
      <c r="L473" s="366">
        <f>Supervisor!L473</f>
        <v>0</v>
      </c>
      <c r="M473" s="367">
        <v>0.93622124058535472</v>
      </c>
      <c r="N473" s="365">
        <f>Supervisor!M473</f>
        <v>0</v>
      </c>
      <c r="O473" s="368">
        <f>Supervisor!N473</f>
        <v>0</v>
      </c>
      <c r="P473" s="368">
        <f t="shared" si="62"/>
        <v>0</v>
      </c>
      <c r="Q473" s="369">
        <v>8.7885313639606824E-4</v>
      </c>
      <c r="R473" s="370">
        <f>SUMPRODUCT(R474:R480,Q474:Q480)/Q473</f>
        <v>1</v>
      </c>
      <c r="T473" s="226">
        <f t="shared" si="57"/>
        <v>0</v>
      </c>
      <c r="Y473" s="199"/>
      <c r="Z473" s="370">
        <v>0.95049520958083833</v>
      </c>
      <c r="AA473" s="428">
        <v>0.93399520958083826</v>
      </c>
      <c r="AB473" s="428">
        <v>0.98949520958083825</v>
      </c>
      <c r="AC473" s="430">
        <v>0.98949520958083825</v>
      </c>
      <c r="AD473" s="428">
        <f t="shared" si="63"/>
        <v>0</v>
      </c>
      <c r="AE473" s="427">
        <v>0.95050000000000001</v>
      </c>
      <c r="AF473" s="427">
        <v>0</v>
      </c>
      <c r="AG473" s="427"/>
      <c r="AH473" s="427"/>
      <c r="AI473" s="427"/>
      <c r="AJ473" s="427"/>
      <c r="AK473" s="427"/>
      <c r="AL473" s="427"/>
      <c r="AM473" s="427"/>
      <c r="AN473" s="427"/>
    </row>
    <row r="474" spans="1:40" s="225" customFormat="1" ht="51" hidden="1" customHeight="1" outlineLevel="7" x14ac:dyDescent="0.2">
      <c r="A474" s="221"/>
      <c r="B474" s="227"/>
      <c r="C474" s="248"/>
      <c r="D474" s="248"/>
      <c r="E474" s="254"/>
      <c r="F474" s="265"/>
      <c r="G474" s="270"/>
      <c r="H474" s="270"/>
      <c r="I474" s="406" t="s">
        <v>72</v>
      </c>
      <c r="J474" s="346" t="s">
        <v>256</v>
      </c>
      <c r="K474" s="434">
        <f>Supervisor!K474</f>
        <v>34919</v>
      </c>
      <c r="L474" s="347">
        <f>Supervisor!L474</f>
        <v>34919</v>
      </c>
      <c r="M474" s="348">
        <v>1</v>
      </c>
      <c r="N474" s="353">
        <f>Supervisor!M474</f>
        <v>0</v>
      </c>
      <c r="O474" s="350">
        <f>Supervisor!N474</f>
        <v>34919</v>
      </c>
      <c r="P474" s="350">
        <f t="shared" si="62"/>
        <v>0</v>
      </c>
      <c r="Q474" s="351">
        <v>8.7885313639606829E-5</v>
      </c>
      <c r="R474" s="352">
        <f t="shared" ref="R474:R480" si="66">O474/K474</f>
        <v>1</v>
      </c>
      <c r="S474" s="225">
        <v>33400</v>
      </c>
      <c r="T474" s="226">
        <f t="shared" si="57"/>
        <v>-1519</v>
      </c>
      <c r="Y474" s="199"/>
      <c r="Z474" s="352">
        <v>1</v>
      </c>
      <c r="AA474" s="428">
        <v>1</v>
      </c>
      <c r="AB474" s="428">
        <v>1</v>
      </c>
      <c r="AC474" s="430">
        <v>1</v>
      </c>
      <c r="AD474" s="428">
        <f t="shared" si="63"/>
        <v>0</v>
      </c>
      <c r="AE474" s="427">
        <v>1</v>
      </c>
      <c r="AF474" s="427">
        <v>0</v>
      </c>
      <c r="AG474" s="427"/>
      <c r="AH474" s="427"/>
      <c r="AI474" s="427"/>
      <c r="AJ474" s="427"/>
      <c r="AK474" s="427"/>
      <c r="AL474" s="427"/>
      <c r="AM474" s="427"/>
      <c r="AN474" s="427"/>
    </row>
    <row r="475" spans="1:40" s="225" customFormat="1" ht="51" hidden="1" customHeight="1" outlineLevel="7" x14ac:dyDescent="0.2">
      <c r="A475" s="221"/>
      <c r="B475" s="227"/>
      <c r="C475" s="248"/>
      <c r="D475" s="248"/>
      <c r="E475" s="254"/>
      <c r="F475" s="265"/>
      <c r="G475" s="270"/>
      <c r="H475" s="270"/>
      <c r="I475" s="406" t="s">
        <v>239</v>
      </c>
      <c r="J475" s="346" t="s">
        <v>263</v>
      </c>
      <c r="K475" s="434">
        <f>Supervisor!K475</f>
        <v>12</v>
      </c>
      <c r="L475" s="347">
        <f>Supervisor!L475</f>
        <v>12</v>
      </c>
      <c r="M475" s="348">
        <v>1</v>
      </c>
      <c r="N475" s="353">
        <f>Supervisor!M475</f>
        <v>0</v>
      </c>
      <c r="O475" s="350">
        <f>Supervisor!N475</f>
        <v>12</v>
      </c>
      <c r="P475" s="350">
        <f t="shared" si="62"/>
        <v>0</v>
      </c>
      <c r="Q475" s="351">
        <v>4.3942656819803415E-5</v>
      </c>
      <c r="R475" s="352">
        <f t="shared" si="66"/>
        <v>1</v>
      </c>
      <c r="S475" s="225">
        <v>12</v>
      </c>
      <c r="T475" s="226">
        <f t="shared" si="57"/>
        <v>0</v>
      </c>
      <c r="Y475" s="199"/>
      <c r="Z475" s="352">
        <v>1</v>
      </c>
      <c r="AA475" s="428">
        <v>1</v>
      </c>
      <c r="AB475" s="428">
        <v>1</v>
      </c>
      <c r="AC475" s="430">
        <v>1</v>
      </c>
      <c r="AD475" s="428">
        <f t="shared" si="63"/>
        <v>0</v>
      </c>
      <c r="AE475" s="427">
        <v>1</v>
      </c>
      <c r="AF475" s="427">
        <v>0</v>
      </c>
      <c r="AG475" s="427"/>
      <c r="AH475" s="427"/>
      <c r="AI475" s="427"/>
      <c r="AJ475" s="427"/>
      <c r="AK475" s="427"/>
      <c r="AL475" s="427"/>
      <c r="AM475" s="427"/>
      <c r="AN475" s="427"/>
    </row>
    <row r="476" spans="1:40" s="225" customFormat="1" ht="51" hidden="1" customHeight="1" outlineLevel="7" x14ac:dyDescent="0.2">
      <c r="A476" s="221"/>
      <c r="B476" s="227"/>
      <c r="C476" s="248"/>
      <c r="D476" s="248"/>
      <c r="E476" s="254"/>
      <c r="F476" s="265"/>
      <c r="G476" s="270"/>
      <c r="H476" s="270"/>
      <c r="I476" s="406" t="s">
        <v>75</v>
      </c>
      <c r="J476" s="346" t="s">
        <v>256</v>
      </c>
      <c r="K476" s="434">
        <f>Supervisor!K476</f>
        <v>34919</v>
      </c>
      <c r="L476" s="347">
        <f>Supervisor!L476</f>
        <v>34919</v>
      </c>
      <c r="M476" s="348">
        <v>0.97620206764225781</v>
      </c>
      <c r="N476" s="353">
        <f>Supervisor!M476</f>
        <v>0</v>
      </c>
      <c r="O476" s="350">
        <f>Supervisor!N476</f>
        <v>34919</v>
      </c>
      <c r="P476" s="350">
        <f t="shared" si="62"/>
        <v>0</v>
      </c>
      <c r="Q476" s="351">
        <v>3.5154125455842732E-4</v>
      </c>
      <c r="R476" s="352">
        <f t="shared" si="66"/>
        <v>1</v>
      </c>
      <c r="S476" s="225">
        <v>33400</v>
      </c>
      <c r="T476" s="226">
        <f t="shared" si="57"/>
        <v>-1519</v>
      </c>
      <c r="Y476" s="199"/>
      <c r="Z476" s="352">
        <v>0.99998802395209574</v>
      </c>
      <c r="AA476" s="428">
        <v>0.99998802395209574</v>
      </c>
      <c r="AB476" s="428">
        <v>0.99998802395209574</v>
      </c>
      <c r="AC476" s="430">
        <v>0.99998802395209574</v>
      </c>
      <c r="AD476" s="428">
        <f t="shared" si="63"/>
        <v>0</v>
      </c>
      <c r="AE476" s="427">
        <v>1</v>
      </c>
      <c r="AF476" s="427">
        <v>0</v>
      </c>
      <c r="AG476" s="427"/>
      <c r="AH476" s="427"/>
      <c r="AI476" s="427"/>
      <c r="AJ476" s="427"/>
      <c r="AK476" s="427"/>
      <c r="AL476" s="427"/>
      <c r="AM476" s="427"/>
      <c r="AN476" s="427"/>
    </row>
    <row r="477" spans="1:40" s="225" customFormat="1" ht="51" hidden="1" customHeight="1" outlineLevel="7" x14ac:dyDescent="0.2">
      <c r="A477" s="221"/>
      <c r="B477" s="227"/>
      <c r="C477" s="248"/>
      <c r="D477" s="248"/>
      <c r="E477" s="254"/>
      <c r="F477" s="265"/>
      <c r="G477" s="270"/>
      <c r="H477" s="270"/>
      <c r="I477" s="406" t="s">
        <v>80</v>
      </c>
      <c r="J477" s="346" t="s">
        <v>256</v>
      </c>
      <c r="K477" s="434">
        <f>Supervisor!K477</f>
        <v>34919</v>
      </c>
      <c r="L477" s="347">
        <f>Supervisor!L477</f>
        <v>34919</v>
      </c>
      <c r="M477" s="348">
        <v>0.97620206764225781</v>
      </c>
      <c r="N477" s="353">
        <f>Supervisor!M477</f>
        <v>0</v>
      </c>
      <c r="O477" s="350">
        <f>Supervisor!N477</f>
        <v>34919</v>
      </c>
      <c r="P477" s="350">
        <f t="shared" si="62"/>
        <v>0</v>
      </c>
      <c r="Q477" s="351">
        <v>1.0546237636752818E-4</v>
      </c>
      <c r="R477" s="352">
        <f t="shared" si="66"/>
        <v>1</v>
      </c>
      <c r="S477" s="225">
        <v>0</v>
      </c>
      <c r="T477" s="226">
        <f t="shared" si="57"/>
        <v>-34919</v>
      </c>
      <c r="Y477" s="199"/>
      <c r="Z477" s="352">
        <v>1</v>
      </c>
      <c r="AA477" s="428">
        <v>1</v>
      </c>
      <c r="AB477" s="428">
        <v>1</v>
      </c>
      <c r="AC477" s="430">
        <v>1</v>
      </c>
      <c r="AD477" s="428">
        <f t="shared" si="63"/>
        <v>0</v>
      </c>
      <c r="AE477" s="427">
        <v>1</v>
      </c>
      <c r="AF477" s="427">
        <v>0</v>
      </c>
      <c r="AG477" s="427"/>
      <c r="AH477" s="427"/>
      <c r="AI477" s="427"/>
      <c r="AJ477" s="427"/>
      <c r="AK477" s="427"/>
      <c r="AL477" s="427"/>
      <c r="AM477" s="427"/>
      <c r="AN477" s="427"/>
    </row>
    <row r="478" spans="1:40" s="225" customFormat="1" ht="51" hidden="1" customHeight="1" outlineLevel="7" x14ac:dyDescent="0.2">
      <c r="A478" s="221"/>
      <c r="B478" s="227"/>
      <c r="C478" s="248"/>
      <c r="D478" s="248"/>
      <c r="E478" s="254"/>
      <c r="F478" s="265"/>
      <c r="G478" s="270"/>
      <c r="H478" s="270"/>
      <c r="I478" s="406" t="s">
        <v>81</v>
      </c>
      <c r="J478" s="346" t="s">
        <v>256</v>
      </c>
      <c r="K478" s="434">
        <f>Supervisor!K478</f>
        <v>34919</v>
      </c>
      <c r="L478" s="347">
        <f>Supervisor!L478</f>
        <v>34919</v>
      </c>
      <c r="M478" s="348">
        <v>0.97620206764225781</v>
      </c>
      <c r="N478" s="353">
        <f>Supervisor!M478</f>
        <v>0</v>
      </c>
      <c r="O478" s="350">
        <f>Supervisor!N478</f>
        <v>34919</v>
      </c>
      <c r="P478" s="350">
        <f t="shared" si="62"/>
        <v>0</v>
      </c>
      <c r="Q478" s="351">
        <v>7.030825091168545E-5</v>
      </c>
      <c r="R478" s="352">
        <f t="shared" si="66"/>
        <v>1</v>
      </c>
      <c r="S478" s="225">
        <v>0</v>
      </c>
      <c r="T478" s="226">
        <f t="shared" si="57"/>
        <v>-34919</v>
      </c>
      <c r="Y478" s="199"/>
      <c r="Z478" s="352">
        <v>1</v>
      </c>
      <c r="AA478" s="428">
        <v>1</v>
      </c>
      <c r="AB478" s="428">
        <v>1</v>
      </c>
      <c r="AC478" s="430">
        <v>1</v>
      </c>
      <c r="AD478" s="428">
        <f t="shared" si="63"/>
        <v>0</v>
      </c>
      <c r="AE478" s="427">
        <v>1</v>
      </c>
      <c r="AF478" s="427">
        <v>0</v>
      </c>
      <c r="AG478" s="427"/>
      <c r="AH478" s="427"/>
      <c r="AI478" s="427"/>
      <c r="AJ478" s="427"/>
      <c r="AK478" s="427"/>
      <c r="AL478" s="427"/>
      <c r="AM478" s="427"/>
      <c r="AN478" s="427"/>
    </row>
    <row r="479" spans="1:40" s="225" customFormat="1" ht="51" hidden="1" customHeight="1" outlineLevel="7" x14ac:dyDescent="0.2">
      <c r="A479" s="221"/>
      <c r="B479" s="227"/>
      <c r="C479" s="248"/>
      <c r="D479" s="248"/>
      <c r="E479" s="254"/>
      <c r="F479" s="265"/>
      <c r="G479" s="270"/>
      <c r="H479" s="270"/>
      <c r="I479" s="406" t="s">
        <v>82</v>
      </c>
      <c r="J479" s="346" t="s">
        <v>263</v>
      </c>
      <c r="K479" s="434">
        <f>Supervisor!K479</f>
        <v>12</v>
      </c>
      <c r="L479" s="347">
        <f>Supervisor!L479</f>
        <v>12</v>
      </c>
      <c r="M479" s="348">
        <v>1</v>
      </c>
      <c r="N479" s="353">
        <f>Supervisor!M479</f>
        <v>0</v>
      </c>
      <c r="O479" s="350">
        <f>Supervisor!N479</f>
        <v>12</v>
      </c>
      <c r="P479" s="350">
        <f t="shared" si="62"/>
        <v>0</v>
      </c>
      <c r="Q479" s="351">
        <v>8.7885313639606829E-5</v>
      </c>
      <c r="R479" s="352">
        <f t="shared" si="66"/>
        <v>1</v>
      </c>
      <c r="S479" s="225">
        <v>0</v>
      </c>
      <c r="T479" s="226">
        <f t="shared" si="57"/>
        <v>-12</v>
      </c>
      <c r="Y479" s="199"/>
      <c r="Z479" s="352">
        <v>1</v>
      </c>
      <c r="AA479" s="428">
        <v>1</v>
      </c>
      <c r="AB479" s="428">
        <v>1</v>
      </c>
      <c r="AC479" s="430">
        <v>1</v>
      </c>
      <c r="AD479" s="428">
        <f t="shared" si="63"/>
        <v>0</v>
      </c>
      <c r="AE479" s="427">
        <v>1</v>
      </c>
      <c r="AF479" s="427">
        <v>0</v>
      </c>
      <c r="AG479" s="427"/>
      <c r="AH479" s="427"/>
      <c r="AI479" s="427"/>
      <c r="AJ479" s="427"/>
      <c r="AK479" s="427"/>
      <c r="AL479" s="427"/>
      <c r="AM479" s="427"/>
      <c r="AN479" s="427"/>
    </row>
    <row r="480" spans="1:40" s="225" customFormat="1" ht="51" hidden="1" customHeight="1" outlineLevel="7" x14ac:dyDescent="0.2">
      <c r="A480" s="221"/>
      <c r="B480" s="227"/>
      <c r="C480" s="248"/>
      <c r="D480" s="248"/>
      <c r="E480" s="254"/>
      <c r="F480" s="265"/>
      <c r="G480" s="270"/>
      <c r="H480" s="270"/>
      <c r="I480" s="406" t="s">
        <v>83</v>
      </c>
      <c r="J480" s="346" t="s">
        <v>257</v>
      </c>
      <c r="K480" s="434">
        <f>Supervisor!K480</f>
        <v>100</v>
      </c>
      <c r="L480" s="347">
        <f>Supervisor!L480</f>
        <v>67</v>
      </c>
      <c r="M480" s="348">
        <v>0.67</v>
      </c>
      <c r="N480" s="353">
        <f>Supervisor!M480</f>
        <v>33</v>
      </c>
      <c r="O480" s="350">
        <f>Supervisor!N480</f>
        <v>100</v>
      </c>
      <c r="P480" s="350">
        <f t="shared" si="62"/>
        <v>0</v>
      </c>
      <c r="Q480" s="351">
        <v>1.3182797045941023E-4</v>
      </c>
      <c r="R480" s="352">
        <f t="shared" si="66"/>
        <v>1</v>
      </c>
      <c r="S480" s="225">
        <v>41</v>
      </c>
      <c r="T480" s="226">
        <f t="shared" si="57"/>
        <v>-59</v>
      </c>
      <c r="Y480" s="199"/>
      <c r="Z480" s="352">
        <v>0.67</v>
      </c>
      <c r="AA480" s="428">
        <v>0.56000000000000005</v>
      </c>
      <c r="AB480" s="428">
        <v>0.93</v>
      </c>
      <c r="AC480" s="430">
        <v>0.67</v>
      </c>
      <c r="AD480" s="428">
        <f t="shared" si="63"/>
        <v>0.26</v>
      </c>
      <c r="AE480" s="427">
        <v>0.67</v>
      </c>
      <c r="AF480" s="427">
        <v>0</v>
      </c>
      <c r="AG480" s="427"/>
      <c r="AH480" s="427"/>
      <c r="AI480" s="427"/>
      <c r="AJ480" s="427"/>
      <c r="AK480" s="427"/>
      <c r="AL480" s="427"/>
      <c r="AM480" s="427"/>
      <c r="AN480" s="427"/>
    </row>
    <row r="481" spans="1:40" s="225" customFormat="1" ht="51" hidden="1" customHeight="1" outlineLevel="5" x14ac:dyDescent="0.2">
      <c r="A481" s="221"/>
      <c r="B481" s="227"/>
      <c r="C481" s="248"/>
      <c r="D481" s="248"/>
      <c r="E481" s="254"/>
      <c r="F481" s="265"/>
      <c r="G481" s="270"/>
      <c r="H481" s="270"/>
      <c r="I481" s="409" t="s">
        <v>103</v>
      </c>
      <c r="J481" s="365"/>
      <c r="K481" s="437">
        <f>Supervisor!K481</f>
        <v>0</v>
      </c>
      <c r="L481" s="366">
        <f>Supervisor!L481</f>
        <v>0</v>
      </c>
      <c r="M481" s="367">
        <v>0.95050000000000001</v>
      </c>
      <c r="N481" s="365">
        <f>Supervisor!M481</f>
        <v>0</v>
      </c>
      <c r="O481" s="368">
        <f>Supervisor!N481</f>
        <v>0</v>
      </c>
      <c r="P481" s="368">
        <f t="shared" si="62"/>
        <v>0</v>
      </c>
      <c r="Q481" s="369">
        <v>1.6577169938009669E-3</v>
      </c>
      <c r="R481" s="370">
        <f>SUMPRODUCT(R482:R488,Q482:Q488)/Q481</f>
        <v>1</v>
      </c>
      <c r="T481" s="226">
        <f t="shared" si="57"/>
        <v>0</v>
      </c>
      <c r="Y481" s="199"/>
      <c r="Z481" s="370">
        <v>0.95050000000000001</v>
      </c>
      <c r="AA481" s="428">
        <v>0.94450000000000001</v>
      </c>
      <c r="AB481" s="428">
        <v>0.99099999999999999</v>
      </c>
      <c r="AC481" s="430">
        <v>0.99099999999999999</v>
      </c>
      <c r="AD481" s="428">
        <f t="shared" si="63"/>
        <v>0</v>
      </c>
      <c r="AE481" s="427">
        <v>0.95050000000000001</v>
      </c>
      <c r="AF481" s="427">
        <v>0</v>
      </c>
      <c r="AG481" s="427"/>
      <c r="AH481" s="427"/>
      <c r="AI481" s="427"/>
      <c r="AJ481" s="427"/>
      <c r="AK481" s="427"/>
      <c r="AL481" s="427"/>
      <c r="AM481" s="427"/>
      <c r="AN481" s="427"/>
    </row>
    <row r="482" spans="1:40" s="225" customFormat="1" ht="51" hidden="1" customHeight="1" outlineLevel="7" x14ac:dyDescent="0.2">
      <c r="A482" s="221"/>
      <c r="B482" s="227"/>
      <c r="C482" s="248"/>
      <c r="D482" s="248"/>
      <c r="E482" s="254"/>
      <c r="F482" s="265"/>
      <c r="G482" s="270"/>
      <c r="H482" s="270"/>
      <c r="I482" s="406" t="s">
        <v>72</v>
      </c>
      <c r="J482" s="346" t="s">
        <v>256</v>
      </c>
      <c r="K482" s="434">
        <f>Supervisor!K482</f>
        <v>63237</v>
      </c>
      <c r="L482" s="347">
        <f>Supervisor!L482</f>
        <v>63237</v>
      </c>
      <c r="M482" s="348">
        <v>1</v>
      </c>
      <c r="N482" s="353">
        <f>Supervisor!M482</f>
        <v>0</v>
      </c>
      <c r="O482" s="350">
        <f>Supervisor!N482</f>
        <v>63237</v>
      </c>
      <c r="P482" s="350">
        <f t="shared" si="62"/>
        <v>0</v>
      </c>
      <c r="Q482" s="351">
        <v>1.6577169938009669E-4</v>
      </c>
      <c r="R482" s="352">
        <f t="shared" ref="R482:R488" si="67">O482/K482</f>
        <v>1</v>
      </c>
      <c r="S482" s="225">
        <v>63000</v>
      </c>
      <c r="T482" s="226">
        <f t="shared" ref="T482:T545" si="68">S482-O482</f>
        <v>-237</v>
      </c>
      <c r="Y482" s="199"/>
      <c r="Z482" s="352">
        <v>1</v>
      </c>
      <c r="AA482" s="428">
        <v>1</v>
      </c>
      <c r="AB482" s="428">
        <v>1</v>
      </c>
      <c r="AC482" s="430">
        <v>1</v>
      </c>
      <c r="AD482" s="428">
        <f t="shared" si="63"/>
        <v>0</v>
      </c>
      <c r="AE482" s="427">
        <v>1</v>
      </c>
      <c r="AF482" s="427">
        <v>0</v>
      </c>
      <c r="AG482" s="427"/>
      <c r="AH482" s="427"/>
      <c r="AI482" s="427"/>
      <c r="AJ482" s="427"/>
      <c r="AK482" s="427"/>
      <c r="AL482" s="427"/>
      <c r="AM482" s="427"/>
      <c r="AN482" s="427"/>
    </row>
    <row r="483" spans="1:40" s="225" customFormat="1" ht="51" hidden="1" customHeight="1" outlineLevel="7" x14ac:dyDescent="0.2">
      <c r="A483" s="221"/>
      <c r="B483" s="227"/>
      <c r="C483" s="248"/>
      <c r="D483" s="248"/>
      <c r="E483" s="254"/>
      <c r="F483" s="265"/>
      <c r="G483" s="270"/>
      <c r="H483" s="270"/>
      <c r="I483" s="406" t="s">
        <v>239</v>
      </c>
      <c r="J483" s="346" t="s">
        <v>263</v>
      </c>
      <c r="K483" s="434">
        <f>Supervisor!K483</f>
        <v>22</v>
      </c>
      <c r="L483" s="347">
        <f>Supervisor!L483</f>
        <v>22</v>
      </c>
      <c r="M483" s="348">
        <v>1</v>
      </c>
      <c r="N483" s="353">
        <f>Supervisor!M483</f>
        <v>0</v>
      </c>
      <c r="O483" s="350">
        <f>Supervisor!N483</f>
        <v>22</v>
      </c>
      <c r="P483" s="350">
        <f t="shared" si="62"/>
        <v>0</v>
      </c>
      <c r="Q483" s="351">
        <v>8.2885849690048346E-5</v>
      </c>
      <c r="R483" s="352">
        <f t="shared" si="67"/>
        <v>1</v>
      </c>
      <c r="S483" s="225">
        <v>22</v>
      </c>
      <c r="T483" s="226">
        <f t="shared" si="68"/>
        <v>0</v>
      </c>
      <c r="Y483" s="199"/>
      <c r="Z483" s="352">
        <v>1</v>
      </c>
      <c r="AA483" s="428">
        <v>1</v>
      </c>
      <c r="AB483" s="428">
        <v>1</v>
      </c>
      <c r="AC483" s="430">
        <v>1</v>
      </c>
      <c r="AD483" s="428">
        <f t="shared" si="63"/>
        <v>0</v>
      </c>
      <c r="AE483" s="427">
        <v>1</v>
      </c>
      <c r="AF483" s="427">
        <v>0</v>
      </c>
      <c r="AG483" s="427"/>
      <c r="AH483" s="427"/>
      <c r="AI483" s="427"/>
      <c r="AJ483" s="427"/>
      <c r="AK483" s="427"/>
      <c r="AL483" s="427"/>
      <c r="AM483" s="427"/>
      <c r="AN483" s="427"/>
    </row>
    <row r="484" spans="1:40" s="225" customFormat="1" ht="51" hidden="1" customHeight="1" outlineLevel="7" x14ac:dyDescent="0.2">
      <c r="A484" s="221"/>
      <c r="B484" s="227"/>
      <c r="C484" s="248"/>
      <c r="D484" s="248"/>
      <c r="E484" s="254"/>
      <c r="F484" s="265"/>
      <c r="G484" s="270"/>
      <c r="H484" s="270"/>
      <c r="I484" s="406" t="s">
        <v>75</v>
      </c>
      <c r="J484" s="346" t="s">
        <v>256</v>
      </c>
      <c r="K484" s="434">
        <f>Supervisor!K484</f>
        <v>63237</v>
      </c>
      <c r="L484" s="347">
        <f>Supervisor!L484</f>
        <v>63237</v>
      </c>
      <c r="M484" s="348">
        <v>1</v>
      </c>
      <c r="N484" s="353">
        <f>Supervisor!M484</f>
        <v>0</v>
      </c>
      <c r="O484" s="350">
        <f>Supervisor!N484</f>
        <v>63237</v>
      </c>
      <c r="P484" s="350">
        <f t="shared" si="62"/>
        <v>0</v>
      </c>
      <c r="Q484" s="351">
        <v>6.6308679752038677E-4</v>
      </c>
      <c r="R484" s="352">
        <f t="shared" si="67"/>
        <v>1</v>
      </c>
      <c r="S484" s="225">
        <v>61847</v>
      </c>
      <c r="T484" s="226">
        <f t="shared" si="68"/>
        <v>-1390</v>
      </c>
      <c r="Y484" s="199"/>
      <c r="Z484" s="352">
        <v>1</v>
      </c>
      <c r="AA484" s="428">
        <v>1</v>
      </c>
      <c r="AB484" s="428">
        <v>1</v>
      </c>
      <c r="AC484" s="430">
        <v>1</v>
      </c>
      <c r="AD484" s="428">
        <f t="shared" si="63"/>
        <v>0</v>
      </c>
      <c r="AE484" s="427">
        <v>1</v>
      </c>
      <c r="AF484" s="427">
        <v>0</v>
      </c>
      <c r="AG484" s="427"/>
      <c r="AH484" s="427"/>
      <c r="AI484" s="427"/>
      <c r="AJ484" s="427"/>
      <c r="AK484" s="427"/>
      <c r="AL484" s="427"/>
      <c r="AM484" s="427"/>
      <c r="AN484" s="427"/>
    </row>
    <row r="485" spans="1:40" s="225" customFormat="1" ht="51" hidden="1" customHeight="1" outlineLevel="7" x14ac:dyDescent="0.2">
      <c r="A485" s="221"/>
      <c r="B485" s="227"/>
      <c r="C485" s="248"/>
      <c r="D485" s="248"/>
      <c r="E485" s="254"/>
      <c r="F485" s="265"/>
      <c r="G485" s="270"/>
      <c r="H485" s="270"/>
      <c r="I485" s="406" t="s">
        <v>80</v>
      </c>
      <c r="J485" s="346" t="s">
        <v>256</v>
      </c>
      <c r="K485" s="434">
        <f>Supervisor!K485</f>
        <v>63237</v>
      </c>
      <c r="L485" s="347">
        <f>Supervisor!L485</f>
        <v>63237</v>
      </c>
      <c r="M485" s="348">
        <v>1</v>
      </c>
      <c r="N485" s="353">
        <f>Supervisor!M485</f>
        <v>0</v>
      </c>
      <c r="O485" s="350">
        <f>Supervisor!N485</f>
        <v>63237</v>
      </c>
      <c r="P485" s="350">
        <f t="shared" si="62"/>
        <v>0</v>
      </c>
      <c r="Q485" s="351">
        <v>1.98926039256116E-4</v>
      </c>
      <c r="R485" s="352">
        <f t="shared" si="67"/>
        <v>1</v>
      </c>
      <c r="S485" s="225">
        <v>0</v>
      </c>
      <c r="T485" s="226">
        <f t="shared" si="68"/>
        <v>-63237</v>
      </c>
      <c r="Y485" s="199"/>
      <c r="Z485" s="352">
        <v>1</v>
      </c>
      <c r="AA485" s="428">
        <v>1</v>
      </c>
      <c r="AB485" s="428">
        <v>1</v>
      </c>
      <c r="AC485" s="430">
        <v>1</v>
      </c>
      <c r="AD485" s="428">
        <f t="shared" si="63"/>
        <v>0</v>
      </c>
      <c r="AE485" s="427">
        <v>1</v>
      </c>
      <c r="AF485" s="427">
        <v>0</v>
      </c>
      <c r="AG485" s="427"/>
      <c r="AH485" s="427"/>
      <c r="AI485" s="427"/>
      <c r="AJ485" s="427"/>
      <c r="AK485" s="427"/>
      <c r="AL485" s="427"/>
      <c r="AM485" s="427"/>
      <c r="AN485" s="427"/>
    </row>
    <row r="486" spans="1:40" s="225" customFormat="1" ht="51" hidden="1" customHeight="1" outlineLevel="7" x14ac:dyDescent="0.2">
      <c r="A486" s="221"/>
      <c r="B486" s="227"/>
      <c r="C486" s="248"/>
      <c r="D486" s="248"/>
      <c r="E486" s="254"/>
      <c r="F486" s="265"/>
      <c r="G486" s="270"/>
      <c r="H486" s="270"/>
      <c r="I486" s="406" t="s">
        <v>81</v>
      </c>
      <c r="J486" s="346" t="s">
        <v>256</v>
      </c>
      <c r="K486" s="434">
        <f>Supervisor!K486</f>
        <v>63237</v>
      </c>
      <c r="L486" s="347">
        <f>Supervisor!L486</f>
        <v>63237</v>
      </c>
      <c r="M486" s="348">
        <v>1</v>
      </c>
      <c r="N486" s="353">
        <f>Supervisor!M486</f>
        <v>0</v>
      </c>
      <c r="O486" s="350">
        <f>Supervisor!N486</f>
        <v>63237</v>
      </c>
      <c r="P486" s="350">
        <f t="shared" si="62"/>
        <v>0</v>
      </c>
      <c r="Q486" s="351">
        <v>1.3261735950407735E-4</v>
      </c>
      <c r="R486" s="352">
        <f t="shared" si="67"/>
        <v>1</v>
      </c>
      <c r="S486" s="225">
        <v>0</v>
      </c>
      <c r="T486" s="226">
        <f t="shared" si="68"/>
        <v>-63237</v>
      </c>
      <c r="Y486" s="199"/>
      <c r="Z486" s="352">
        <v>1</v>
      </c>
      <c r="AA486" s="428">
        <v>1</v>
      </c>
      <c r="AB486" s="428">
        <v>1</v>
      </c>
      <c r="AC486" s="430">
        <v>1</v>
      </c>
      <c r="AD486" s="428">
        <f t="shared" si="63"/>
        <v>0</v>
      </c>
      <c r="AE486" s="427">
        <v>1</v>
      </c>
      <c r="AF486" s="427">
        <v>0</v>
      </c>
      <c r="AG486" s="427"/>
      <c r="AH486" s="427"/>
      <c r="AI486" s="427"/>
      <c r="AJ486" s="427"/>
      <c r="AK486" s="427"/>
      <c r="AL486" s="427"/>
      <c r="AM486" s="427"/>
      <c r="AN486" s="427"/>
    </row>
    <row r="487" spans="1:40" s="225" customFormat="1" ht="51" hidden="1" customHeight="1" outlineLevel="7" x14ac:dyDescent="0.2">
      <c r="A487" s="221"/>
      <c r="B487" s="227"/>
      <c r="C487" s="248"/>
      <c r="D487" s="248"/>
      <c r="E487" s="254"/>
      <c r="F487" s="265"/>
      <c r="G487" s="270"/>
      <c r="H487" s="270"/>
      <c r="I487" s="406" t="s">
        <v>82</v>
      </c>
      <c r="J487" s="346" t="s">
        <v>263</v>
      </c>
      <c r="K487" s="434">
        <f>Supervisor!K487</f>
        <v>22</v>
      </c>
      <c r="L487" s="347">
        <f>Supervisor!L487</f>
        <v>22</v>
      </c>
      <c r="M487" s="348">
        <v>1</v>
      </c>
      <c r="N487" s="353">
        <f>Supervisor!M487</f>
        <v>0</v>
      </c>
      <c r="O487" s="350">
        <f>Supervisor!N487</f>
        <v>22</v>
      </c>
      <c r="P487" s="350">
        <f t="shared" si="62"/>
        <v>0</v>
      </c>
      <c r="Q487" s="351">
        <v>1.6577169938009669E-4</v>
      </c>
      <c r="R487" s="352">
        <f t="shared" si="67"/>
        <v>1</v>
      </c>
      <c r="S487" s="225">
        <v>0</v>
      </c>
      <c r="T487" s="226">
        <f t="shared" si="68"/>
        <v>-22</v>
      </c>
      <c r="Y487" s="199"/>
      <c r="Z487" s="352">
        <v>1</v>
      </c>
      <c r="AA487" s="428">
        <v>1</v>
      </c>
      <c r="AB487" s="428">
        <v>1</v>
      </c>
      <c r="AC487" s="430">
        <v>1</v>
      </c>
      <c r="AD487" s="428">
        <f t="shared" si="63"/>
        <v>0</v>
      </c>
      <c r="AE487" s="427">
        <v>1</v>
      </c>
      <c r="AF487" s="427">
        <v>0</v>
      </c>
      <c r="AG487" s="427"/>
      <c r="AH487" s="427"/>
      <c r="AI487" s="427"/>
      <c r="AJ487" s="427"/>
      <c r="AK487" s="427"/>
      <c r="AL487" s="427"/>
      <c r="AM487" s="427"/>
      <c r="AN487" s="427"/>
    </row>
    <row r="488" spans="1:40" s="225" customFormat="1" ht="51" hidden="1" customHeight="1" outlineLevel="7" x14ac:dyDescent="0.2">
      <c r="A488" s="221"/>
      <c r="B488" s="227"/>
      <c r="C488" s="248"/>
      <c r="D488" s="248"/>
      <c r="E488" s="254"/>
      <c r="F488" s="265"/>
      <c r="G488" s="270"/>
      <c r="H488" s="270"/>
      <c r="I488" s="406" t="s">
        <v>83</v>
      </c>
      <c r="J488" s="346" t="s">
        <v>257</v>
      </c>
      <c r="K488" s="434">
        <f>Supervisor!K488</f>
        <v>100</v>
      </c>
      <c r="L488" s="347">
        <f>Supervisor!L488</f>
        <v>67</v>
      </c>
      <c r="M488" s="348">
        <v>0.67</v>
      </c>
      <c r="N488" s="353">
        <f>Supervisor!M488</f>
        <v>33</v>
      </c>
      <c r="O488" s="350">
        <f>Supervisor!N488</f>
        <v>100</v>
      </c>
      <c r="P488" s="350">
        <f t="shared" si="62"/>
        <v>0</v>
      </c>
      <c r="Q488" s="351">
        <v>2.4865754907014504E-4</v>
      </c>
      <c r="R488" s="352">
        <f t="shared" si="67"/>
        <v>1</v>
      </c>
      <c r="S488" s="225">
        <v>41</v>
      </c>
      <c r="T488" s="226">
        <f t="shared" si="68"/>
        <v>-59</v>
      </c>
      <c r="Y488" s="199"/>
      <c r="Z488" s="352">
        <v>0.67</v>
      </c>
      <c r="AA488" s="428">
        <v>0.63</v>
      </c>
      <c r="AB488" s="428">
        <v>0.94</v>
      </c>
      <c r="AC488" s="430">
        <v>0.67</v>
      </c>
      <c r="AD488" s="428">
        <f t="shared" si="63"/>
        <v>0.26999999999999991</v>
      </c>
      <c r="AE488" s="427">
        <v>0.67</v>
      </c>
      <c r="AF488" s="427">
        <v>0</v>
      </c>
      <c r="AG488" s="427"/>
      <c r="AH488" s="427"/>
      <c r="AI488" s="427"/>
      <c r="AJ488" s="427"/>
      <c r="AK488" s="427"/>
      <c r="AL488" s="427"/>
      <c r="AM488" s="427"/>
      <c r="AN488" s="427"/>
    </row>
    <row r="489" spans="1:40" s="225" customFormat="1" ht="51" hidden="1" customHeight="1" outlineLevel="5" x14ac:dyDescent="0.2">
      <c r="A489" s="221"/>
      <c r="B489" s="227"/>
      <c r="C489" s="248"/>
      <c r="D489" s="248"/>
      <c r="E489" s="254"/>
      <c r="F489" s="265"/>
      <c r="G489" s="270"/>
      <c r="H489" s="270"/>
      <c r="I489" s="409" t="s">
        <v>104</v>
      </c>
      <c r="J489" s="365"/>
      <c r="K489" s="437">
        <f>Supervisor!K489</f>
        <v>0</v>
      </c>
      <c r="L489" s="366">
        <f>Supervisor!L489</f>
        <v>0</v>
      </c>
      <c r="M489" s="367">
        <v>0.95050000000000001</v>
      </c>
      <c r="N489" s="365">
        <f>Supervisor!M489</f>
        <v>0</v>
      </c>
      <c r="O489" s="368">
        <f>Supervisor!N489</f>
        <v>0</v>
      </c>
      <c r="P489" s="368">
        <f t="shared" si="62"/>
        <v>0</v>
      </c>
      <c r="Q489" s="369">
        <v>8.3675238734715453E-4</v>
      </c>
      <c r="R489" s="370">
        <f>SUMPRODUCT(R490:R496,Q490:Q496)/Q489</f>
        <v>1</v>
      </c>
      <c r="T489" s="226">
        <f t="shared" si="68"/>
        <v>0</v>
      </c>
      <c r="Y489" s="199"/>
      <c r="Z489" s="370">
        <v>0.95050000000000001</v>
      </c>
      <c r="AA489" s="428">
        <v>0.94450000000000012</v>
      </c>
      <c r="AB489" s="428">
        <v>0.99099999999999999</v>
      </c>
      <c r="AC489" s="430">
        <v>0.99099999999999999</v>
      </c>
      <c r="AD489" s="428">
        <f t="shared" si="63"/>
        <v>0</v>
      </c>
      <c r="AE489" s="427">
        <v>0.95050000000000001</v>
      </c>
      <c r="AF489" s="427">
        <v>0</v>
      </c>
      <c r="AG489" s="427"/>
      <c r="AH489" s="427"/>
      <c r="AI489" s="427"/>
      <c r="AJ489" s="427"/>
      <c r="AK489" s="427"/>
      <c r="AL489" s="427"/>
      <c r="AM489" s="427"/>
      <c r="AN489" s="427"/>
    </row>
    <row r="490" spans="1:40" s="225" customFormat="1" ht="51" hidden="1" customHeight="1" outlineLevel="7" x14ac:dyDescent="0.2">
      <c r="A490" s="221"/>
      <c r="B490" s="227"/>
      <c r="C490" s="248"/>
      <c r="D490" s="248"/>
      <c r="E490" s="254"/>
      <c r="F490" s="265"/>
      <c r="G490" s="270"/>
      <c r="H490" s="270"/>
      <c r="I490" s="406" t="s">
        <v>72</v>
      </c>
      <c r="J490" s="346" t="s">
        <v>256</v>
      </c>
      <c r="K490" s="434">
        <f>Supervisor!K490</f>
        <v>32631</v>
      </c>
      <c r="L490" s="347">
        <f>Supervisor!L490</f>
        <v>32631</v>
      </c>
      <c r="M490" s="348">
        <v>1</v>
      </c>
      <c r="N490" s="353">
        <f>Supervisor!M490</f>
        <v>0</v>
      </c>
      <c r="O490" s="350">
        <f>Supervisor!N490</f>
        <v>32631</v>
      </c>
      <c r="P490" s="350">
        <f t="shared" si="62"/>
        <v>0</v>
      </c>
      <c r="Q490" s="351">
        <v>8.3675238734715456E-5</v>
      </c>
      <c r="R490" s="352">
        <f t="shared" ref="R490:R496" si="69">O490/K490</f>
        <v>1</v>
      </c>
      <c r="S490" s="225">
        <v>31800</v>
      </c>
      <c r="T490" s="226">
        <f t="shared" si="68"/>
        <v>-831</v>
      </c>
      <c r="Y490" s="199"/>
      <c r="Z490" s="352">
        <v>1</v>
      </c>
      <c r="AA490" s="428">
        <v>1</v>
      </c>
      <c r="AB490" s="428">
        <v>1</v>
      </c>
      <c r="AC490" s="430">
        <v>1</v>
      </c>
      <c r="AD490" s="428">
        <f t="shared" si="63"/>
        <v>0</v>
      </c>
      <c r="AE490" s="427">
        <v>1</v>
      </c>
      <c r="AF490" s="427">
        <v>0</v>
      </c>
      <c r="AG490" s="427"/>
      <c r="AH490" s="427"/>
      <c r="AI490" s="427"/>
      <c r="AJ490" s="427"/>
      <c r="AK490" s="427"/>
      <c r="AL490" s="427"/>
      <c r="AM490" s="427"/>
      <c r="AN490" s="427"/>
    </row>
    <row r="491" spans="1:40" s="225" customFormat="1" ht="51" hidden="1" customHeight="1" outlineLevel="7" x14ac:dyDescent="0.2">
      <c r="A491" s="221"/>
      <c r="B491" s="227"/>
      <c r="C491" s="248"/>
      <c r="D491" s="248"/>
      <c r="E491" s="254"/>
      <c r="F491" s="265"/>
      <c r="G491" s="270"/>
      <c r="H491" s="270"/>
      <c r="I491" s="406" t="s">
        <v>239</v>
      </c>
      <c r="J491" s="346" t="s">
        <v>263</v>
      </c>
      <c r="K491" s="434">
        <f>Supervisor!K491</f>
        <v>12</v>
      </c>
      <c r="L491" s="347">
        <f>Supervisor!L491</f>
        <v>12</v>
      </c>
      <c r="M491" s="348">
        <v>1</v>
      </c>
      <c r="N491" s="353">
        <f>Supervisor!M491</f>
        <v>0</v>
      </c>
      <c r="O491" s="350">
        <f>Supervisor!N491</f>
        <v>12</v>
      </c>
      <c r="P491" s="350">
        <f t="shared" si="62"/>
        <v>0</v>
      </c>
      <c r="Q491" s="351">
        <v>4.1837619367357721E-5</v>
      </c>
      <c r="R491" s="352">
        <f t="shared" si="69"/>
        <v>1</v>
      </c>
      <c r="S491" s="225">
        <v>12</v>
      </c>
      <c r="T491" s="226">
        <f t="shared" si="68"/>
        <v>0</v>
      </c>
      <c r="Y491" s="199"/>
      <c r="Z491" s="352">
        <v>1</v>
      </c>
      <c r="AA491" s="428">
        <v>1</v>
      </c>
      <c r="AB491" s="428">
        <v>1</v>
      </c>
      <c r="AC491" s="430">
        <v>1</v>
      </c>
      <c r="AD491" s="428">
        <f t="shared" si="63"/>
        <v>0</v>
      </c>
      <c r="AE491" s="427">
        <v>1</v>
      </c>
      <c r="AF491" s="427">
        <v>0</v>
      </c>
      <c r="AG491" s="427"/>
      <c r="AH491" s="427"/>
      <c r="AI491" s="427"/>
      <c r="AJ491" s="427"/>
      <c r="AK491" s="427"/>
      <c r="AL491" s="427"/>
      <c r="AM491" s="427"/>
      <c r="AN491" s="427"/>
    </row>
    <row r="492" spans="1:40" s="225" customFormat="1" ht="51" hidden="1" customHeight="1" outlineLevel="7" x14ac:dyDescent="0.2">
      <c r="A492" s="221"/>
      <c r="B492" s="227"/>
      <c r="C492" s="248"/>
      <c r="D492" s="248"/>
      <c r="E492" s="254"/>
      <c r="F492" s="265"/>
      <c r="G492" s="270"/>
      <c r="H492" s="270"/>
      <c r="I492" s="406" t="s">
        <v>75</v>
      </c>
      <c r="J492" s="346" t="s">
        <v>256</v>
      </c>
      <c r="K492" s="434">
        <f>Supervisor!K492</f>
        <v>32631</v>
      </c>
      <c r="L492" s="347">
        <f>Supervisor!L492</f>
        <v>32631</v>
      </c>
      <c r="M492" s="348">
        <v>1</v>
      </c>
      <c r="N492" s="353">
        <f>Supervisor!M492</f>
        <v>0</v>
      </c>
      <c r="O492" s="350">
        <f>Supervisor!N492</f>
        <v>32631</v>
      </c>
      <c r="P492" s="350">
        <f t="shared" si="62"/>
        <v>0</v>
      </c>
      <c r="Q492" s="351">
        <v>3.3470095493886182E-4</v>
      </c>
      <c r="R492" s="352">
        <f t="shared" si="69"/>
        <v>1</v>
      </c>
      <c r="S492" s="225">
        <v>31800</v>
      </c>
      <c r="T492" s="226">
        <f t="shared" si="68"/>
        <v>-831</v>
      </c>
      <c r="Y492" s="199"/>
      <c r="Z492" s="352">
        <v>1</v>
      </c>
      <c r="AA492" s="428">
        <v>1</v>
      </c>
      <c r="AB492" s="428">
        <v>1</v>
      </c>
      <c r="AC492" s="430">
        <v>1</v>
      </c>
      <c r="AD492" s="428">
        <f t="shared" si="63"/>
        <v>0</v>
      </c>
      <c r="AE492" s="427">
        <v>1</v>
      </c>
      <c r="AF492" s="427">
        <v>0</v>
      </c>
      <c r="AG492" s="427"/>
      <c r="AH492" s="427"/>
      <c r="AI492" s="427"/>
      <c r="AJ492" s="427"/>
      <c r="AK492" s="427"/>
      <c r="AL492" s="427"/>
      <c r="AM492" s="427"/>
      <c r="AN492" s="427"/>
    </row>
    <row r="493" spans="1:40" s="225" customFormat="1" ht="51" hidden="1" customHeight="1" outlineLevel="7" x14ac:dyDescent="0.2">
      <c r="A493" s="221"/>
      <c r="B493" s="227"/>
      <c r="C493" s="248"/>
      <c r="D493" s="248"/>
      <c r="E493" s="254"/>
      <c r="F493" s="265"/>
      <c r="G493" s="270"/>
      <c r="H493" s="270"/>
      <c r="I493" s="406" t="s">
        <v>80</v>
      </c>
      <c r="J493" s="346" t="s">
        <v>256</v>
      </c>
      <c r="K493" s="434">
        <f>Supervisor!K493</f>
        <v>32631</v>
      </c>
      <c r="L493" s="347">
        <f>Supervisor!L493</f>
        <v>32631</v>
      </c>
      <c r="M493" s="348">
        <v>1</v>
      </c>
      <c r="N493" s="353">
        <f>Supervisor!M493</f>
        <v>0</v>
      </c>
      <c r="O493" s="350">
        <f>Supervisor!N493</f>
        <v>32631</v>
      </c>
      <c r="P493" s="350">
        <f t="shared" si="62"/>
        <v>0</v>
      </c>
      <c r="Q493" s="351">
        <v>1.004102864816585E-4</v>
      </c>
      <c r="R493" s="352">
        <f t="shared" si="69"/>
        <v>1</v>
      </c>
      <c r="S493" s="225">
        <v>0</v>
      </c>
      <c r="T493" s="226">
        <f t="shared" si="68"/>
        <v>-32631</v>
      </c>
      <c r="Y493" s="199"/>
      <c r="Z493" s="352">
        <v>1</v>
      </c>
      <c r="AA493" s="428">
        <v>1</v>
      </c>
      <c r="AB493" s="428">
        <v>1</v>
      </c>
      <c r="AC493" s="430">
        <v>1</v>
      </c>
      <c r="AD493" s="428">
        <f t="shared" si="63"/>
        <v>0</v>
      </c>
      <c r="AE493" s="427">
        <v>1</v>
      </c>
      <c r="AF493" s="427">
        <v>0</v>
      </c>
      <c r="AG493" s="427"/>
      <c r="AH493" s="427"/>
      <c r="AI493" s="427"/>
      <c r="AJ493" s="427"/>
      <c r="AK493" s="427"/>
      <c r="AL493" s="427"/>
      <c r="AM493" s="427"/>
      <c r="AN493" s="427"/>
    </row>
    <row r="494" spans="1:40" s="225" customFormat="1" ht="51" hidden="1" customHeight="1" outlineLevel="7" x14ac:dyDescent="0.2">
      <c r="A494" s="221"/>
      <c r="B494" s="227"/>
      <c r="C494" s="248"/>
      <c r="D494" s="248"/>
      <c r="E494" s="254"/>
      <c r="F494" s="265"/>
      <c r="G494" s="270"/>
      <c r="H494" s="270"/>
      <c r="I494" s="406" t="s">
        <v>81</v>
      </c>
      <c r="J494" s="346" t="s">
        <v>256</v>
      </c>
      <c r="K494" s="434">
        <f>Supervisor!K494</f>
        <v>32631</v>
      </c>
      <c r="L494" s="347">
        <f>Supervisor!L494</f>
        <v>32631</v>
      </c>
      <c r="M494" s="348">
        <v>1</v>
      </c>
      <c r="N494" s="353">
        <f>Supervisor!M494</f>
        <v>0</v>
      </c>
      <c r="O494" s="350">
        <f>Supervisor!N494</f>
        <v>32631</v>
      </c>
      <c r="P494" s="350">
        <f t="shared" si="62"/>
        <v>0</v>
      </c>
      <c r="Q494" s="351">
        <v>6.6940190987772343E-5</v>
      </c>
      <c r="R494" s="352">
        <f t="shared" si="69"/>
        <v>1</v>
      </c>
      <c r="S494" s="225">
        <v>0</v>
      </c>
      <c r="T494" s="226">
        <f t="shared" si="68"/>
        <v>-32631</v>
      </c>
      <c r="Y494" s="199"/>
      <c r="Z494" s="352">
        <v>1</v>
      </c>
      <c r="AA494" s="428">
        <v>1</v>
      </c>
      <c r="AB494" s="428">
        <v>1</v>
      </c>
      <c r="AC494" s="430">
        <v>1</v>
      </c>
      <c r="AD494" s="428">
        <f t="shared" si="63"/>
        <v>0</v>
      </c>
      <c r="AE494" s="427">
        <v>1</v>
      </c>
      <c r="AF494" s="427">
        <v>0</v>
      </c>
      <c r="AG494" s="427"/>
      <c r="AH494" s="427"/>
      <c r="AI494" s="427"/>
      <c r="AJ494" s="427"/>
      <c r="AK494" s="427"/>
      <c r="AL494" s="427"/>
      <c r="AM494" s="427"/>
      <c r="AN494" s="427"/>
    </row>
    <row r="495" spans="1:40" s="225" customFormat="1" ht="51" hidden="1" customHeight="1" outlineLevel="7" x14ac:dyDescent="0.2">
      <c r="A495" s="221"/>
      <c r="B495" s="227"/>
      <c r="C495" s="248"/>
      <c r="D495" s="248"/>
      <c r="E495" s="254"/>
      <c r="F495" s="265"/>
      <c r="G495" s="270"/>
      <c r="H495" s="270"/>
      <c r="I495" s="406" t="s">
        <v>82</v>
      </c>
      <c r="J495" s="346" t="s">
        <v>263</v>
      </c>
      <c r="K495" s="434">
        <f>Supervisor!K495</f>
        <v>12</v>
      </c>
      <c r="L495" s="347">
        <f>Supervisor!L495</f>
        <v>12</v>
      </c>
      <c r="M495" s="348">
        <v>1</v>
      </c>
      <c r="N495" s="353">
        <f>Supervisor!M495</f>
        <v>0</v>
      </c>
      <c r="O495" s="350">
        <f>Supervisor!N495</f>
        <v>12</v>
      </c>
      <c r="P495" s="350">
        <f t="shared" si="62"/>
        <v>0</v>
      </c>
      <c r="Q495" s="351">
        <v>8.3675238734715456E-5</v>
      </c>
      <c r="R495" s="352">
        <f t="shared" si="69"/>
        <v>1</v>
      </c>
      <c r="S495" s="225">
        <v>0</v>
      </c>
      <c r="T495" s="226">
        <f t="shared" si="68"/>
        <v>-12</v>
      </c>
      <c r="Y495" s="199"/>
      <c r="Z495" s="352">
        <v>1</v>
      </c>
      <c r="AA495" s="428">
        <v>1</v>
      </c>
      <c r="AB495" s="428">
        <v>1</v>
      </c>
      <c r="AC495" s="430">
        <v>1</v>
      </c>
      <c r="AD495" s="428">
        <f t="shared" si="63"/>
        <v>0</v>
      </c>
      <c r="AE495" s="427">
        <v>1</v>
      </c>
      <c r="AF495" s="427">
        <v>0</v>
      </c>
      <c r="AG495" s="427"/>
      <c r="AH495" s="427"/>
      <c r="AI495" s="427"/>
      <c r="AJ495" s="427"/>
      <c r="AK495" s="427"/>
      <c r="AL495" s="427"/>
      <c r="AM495" s="427"/>
      <c r="AN495" s="427"/>
    </row>
    <row r="496" spans="1:40" s="225" customFormat="1" ht="51" hidden="1" customHeight="1" outlineLevel="7" x14ac:dyDescent="0.2">
      <c r="A496" s="221"/>
      <c r="B496" s="227"/>
      <c r="C496" s="248"/>
      <c r="D496" s="248"/>
      <c r="E496" s="254"/>
      <c r="F496" s="265"/>
      <c r="G496" s="270"/>
      <c r="H496" s="270"/>
      <c r="I496" s="406" t="s">
        <v>83</v>
      </c>
      <c r="J496" s="346" t="s">
        <v>257</v>
      </c>
      <c r="K496" s="434">
        <f>Supervisor!K496</f>
        <v>100</v>
      </c>
      <c r="L496" s="347">
        <f>Supervisor!L496</f>
        <v>67</v>
      </c>
      <c r="M496" s="348">
        <v>0.67</v>
      </c>
      <c r="N496" s="353">
        <f>Supervisor!M496</f>
        <v>33</v>
      </c>
      <c r="O496" s="350">
        <f>Supervisor!N496</f>
        <v>100</v>
      </c>
      <c r="P496" s="350">
        <f t="shared" si="62"/>
        <v>0</v>
      </c>
      <c r="Q496" s="351">
        <v>1.2551285810207319E-4</v>
      </c>
      <c r="R496" s="352">
        <f t="shared" si="69"/>
        <v>1</v>
      </c>
      <c r="S496" s="225">
        <v>41</v>
      </c>
      <c r="T496" s="226">
        <f t="shared" si="68"/>
        <v>-59</v>
      </c>
      <c r="Y496" s="199"/>
      <c r="Z496" s="352">
        <v>0.67</v>
      </c>
      <c r="AA496" s="428">
        <v>0.63</v>
      </c>
      <c r="AB496" s="428">
        <v>0.94</v>
      </c>
      <c r="AC496" s="430">
        <v>0.67</v>
      </c>
      <c r="AD496" s="428">
        <f t="shared" si="63"/>
        <v>0.26999999999999991</v>
      </c>
      <c r="AE496" s="427">
        <v>0.67</v>
      </c>
      <c r="AF496" s="427">
        <v>0</v>
      </c>
      <c r="AG496" s="427"/>
      <c r="AH496" s="427"/>
      <c r="AI496" s="427"/>
      <c r="AJ496" s="427"/>
      <c r="AK496" s="427"/>
      <c r="AL496" s="427"/>
      <c r="AM496" s="427"/>
      <c r="AN496" s="427"/>
    </row>
    <row r="497" spans="1:40" s="225" customFormat="1" ht="51" hidden="1" customHeight="1" outlineLevel="5" x14ac:dyDescent="0.2">
      <c r="A497" s="221"/>
      <c r="B497" s="227"/>
      <c r="C497" s="248"/>
      <c r="D497" s="248"/>
      <c r="E497" s="254"/>
      <c r="F497" s="265"/>
      <c r="G497" s="270"/>
      <c r="H497" s="270"/>
      <c r="I497" s="409" t="s">
        <v>105</v>
      </c>
      <c r="J497" s="365"/>
      <c r="K497" s="437">
        <f>Supervisor!K497</f>
        <v>0</v>
      </c>
      <c r="L497" s="366">
        <f>Supervisor!L497</f>
        <v>0</v>
      </c>
      <c r="M497" s="367">
        <v>0.94950960853474187</v>
      </c>
      <c r="N497" s="365">
        <f>Supervisor!M497</f>
        <v>0</v>
      </c>
      <c r="O497" s="368">
        <f>Supervisor!N497</f>
        <v>0</v>
      </c>
      <c r="P497" s="368">
        <f t="shared" si="62"/>
        <v>0</v>
      </c>
      <c r="Q497" s="369">
        <v>1.5143902562575725E-3</v>
      </c>
      <c r="R497" s="370">
        <f>SUMPRODUCT(R498:R504,Q498:Q504)/Q497</f>
        <v>1</v>
      </c>
      <c r="T497" s="226">
        <f t="shared" si="68"/>
        <v>0</v>
      </c>
      <c r="Y497" s="199"/>
      <c r="Z497" s="370">
        <v>0.95050000000000012</v>
      </c>
      <c r="AA497" s="428">
        <v>0.95050000000000012</v>
      </c>
      <c r="AB497" s="428">
        <v>0.99250000000000016</v>
      </c>
      <c r="AC497" s="430">
        <v>0.99250000000000016</v>
      </c>
      <c r="AD497" s="428">
        <f t="shared" si="63"/>
        <v>0</v>
      </c>
      <c r="AE497" s="427">
        <v>0.95050000000000012</v>
      </c>
      <c r="AF497" s="427">
        <v>0</v>
      </c>
      <c r="AG497" s="427"/>
      <c r="AH497" s="427"/>
      <c r="AI497" s="427"/>
      <c r="AJ497" s="427"/>
      <c r="AK497" s="427"/>
      <c r="AL497" s="427"/>
      <c r="AM497" s="427"/>
      <c r="AN497" s="427"/>
    </row>
    <row r="498" spans="1:40" s="225" customFormat="1" ht="51" hidden="1" customHeight="1" outlineLevel="7" x14ac:dyDescent="0.2">
      <c r="A498" s="221"/>
      <c r="B498" s="227"/>
      <c r="C498" s="248"/>
      <c r="D498" s="248"/>
      <c r="E498" s="254"/>
      <c r="F498" s="265"/>
      <c r="G498" s="270"/>
      <c r="H498" s="270"/>
      <c r="I498" s="406" t="s">
        <v>72</v>
      </c>
      <c r="J498" s="346" t="s">
        <v>256</v>
      </c>
      <c r="K498" s="434">
        <f>Supervisor!K498</f>
        <v>57553</v>
      </c>
      <c r="L498" s="347">
        <f>Supervisor!L498</f>
        <v>57553</v>
      </c>
      <c r="M498" s="348">
        <v>1</v>
      </c>
      <c r="N498" s="353">
        <f>Supervisor!M498</f>
        <v>0</v>
      </c>
      <c r="O498" s="350">
        <f>Supervisor!N498</f>
        <v>57553</v>
      </c>
      <c r="P498" s="350">
        <f t="shared" si="62"/>
        <v>0</v>
      </c>
      <c r="Q498" s="351">
        <v>1.5143902562575725E-4</v>
      </c>
      <c r="R498" s="352">
        <f t="shared" ref="R498:R504" si="70">O498/K498</f>
        <v>1</v>
      </c>
      <c r="S498" s="225">
        <v>57553</v>
      </c>
      <c r="T498" s="226">
        <f t="shared" si="68"/>
        <v>0</v>
      </c>
      <c r="Y498" s="199"/>
      <c r="Z498" s="352">
        <v>1</v>
      </c>
      <c r="AA498" s="428">
        <v>1</v>
      </c>
      <c r="AB498" s="428">
        <v>1</v>
      </c>
      <c r="AC498" s="430">
        <v>1</v>
      </c>
      <c r="AD498" s="428">
        <f t="shared" si="63"/>
        <v>0</v>
      </c>
      <c r="AE498" s="427">
        <v>1</v>
      </c>
      <c r="AF498" s="427">
        <v>0</v>
      </c>
      <c r="AG498" s="427"/>
      <c r="AH498" s="427"/>
      <c r="AI498" s="427"/>
      <c r="AJ498" s="427"/>
      <c r="AK498" s="427"/>
      <c r="AL498" s="427"/>
      <c r="AM498" s="427"/>
      <c r="AN498" s="427"/>
    </row>
    <row r="499" spans="1:40" s="225" customFormat="1" ht="51" hidden="1" customHeight="1" outlineLevel="7" x14ac:dyDescent="0.2">
      <c r="A499" s="221"/>
      <c r="B499" s="227"/>
      <c r="C499" s="248"/>
      <c r="D499" s="248"/>
      <c r="E499" s="254"/>
      <c r="F499" s="265"/>
      <c r="G499" s="270"/>
      <c r="H499" s="270"/>
      <c r="I499" s="406" t="s">
        <v>239</v>
      </c>
      <c r="J499" s="346" t="s">
        <v>263</v>
      </c>
      <c r="K499" s="434">
        <f>Supervisor!K499</f>
        <v>18</v>
      </c>
      <c r="L499" s="347">
        <f>Supervisor!L499</f>
        <v>18</v>
      </c>
      <c r="M499" s="348">
        <v>1</v>
      </c>
      <c r="N499" s="353">
        <f>Supervisor!M499</f>
        <v>0</v>
      </c>
      <c r="O499" s="350">
        <f>Supervisor!N499</f>
        <v>18</v>
      </c>
      <c r="P499" s="350">
        <f t="shared" si="62"/>
        <v>0</v>
      </c>
      <c r="Q499" s="351">
        <v>7.5719512812878612E-5</v>
      </c>
      <c r="R499" s="352">
        <f t="shared" si="70"/>
        <v>1</v>
      </c>
      <c r="S499" s="225">
        <v>18</v>
      </c>
      <c r="T499" s="226">
        <f t="shared" si="68"/>
        <v>0</v>
      </c>
      <c r="Y499" s="199"/>
      <c r="Z499" s="352">
        <v>1</v>
      </c>
      <c r="AA499" s="428">
        <v>1</v>
      </c>
      <c r="AB499" s="428">
        <v>1</v>
      </c>
      <c r="AC499" s="430">
        <v>1</v>
      </c>
      <c r="AD499" s="428">
        <f t="shared" si="63"/>
        <v>0</v>
      </c>
      <c r="AE499" s="427">
        <v>1</v>
      </c>
      <c r="AF499" s="427">
        <v>0</v>
      </c>
      <c r="AG499" s="427"/>
      <c r="AH499" s="427"/>
      <c r="AI499" s="427"/>
      <c r="AJ499" s="427"/>
      <c r="AK499" s="427"/>
      <c r="AL499" s="427"/>
      <c r="AM499" s="427"/>
      <c r="AN499" s="427"/>
    </row>
    <row r="500" spans="1:40" s="225" customFormat="1" ht="51" hidden="1" customHeight="1" outlineLevel="7" x14ac:dyDescent="0.2">
      <c r="A500" s="221"/>
      <c r="B500" s="227"/>
      <c r="C500" s="248"/>
      <c r="D500" s="248"/>
      <c r="E500" s="254"/>
      <c r="F500" s="265"/>
      <c r="G500" s="270"/>
      <c r="H500" s="270"/>
      <c r="I500" s="406" t="s">
        <v>75</v>
      </c>
      <c r="J500" s="346" t="s">
        <v>256</v>
      </c>
      <c r="K500" s="434">
        <f>Supervisor!K500</f>
        <v>57553</v>
      </c>
      <c r="L500" s="347">
        <f>Supervisor!L500</f>
        <v>57553</v>
      </c>
      <c r="M500" s="348">
        <v>0.99834934755790317</v>
      </c>
      <c r="N500" s="353">
        <f>Supervisor!M500</f>
        <v>0</v>
      </c>
      <c r="O500" s="350">
        <f>Supervisor!N500</f>
        <v>57553</v>
      </c>
      <c r="P500" s="350">
        <f t="shared" si="62"/>
        <v>0</v>
      </c>
      <c r="Q500" s="351">
        <v>6.0575610250302901E-4</v>
      </c>
      <c r="R500" s="352">
        <f t="shared" si="70"/>
        <v>1</v>
      </c>
      <c r="S500" s="225">
        <v>57553</v>
      </c>
      <c r="T500" s="226">
        <f t="shared" si="68"/>
        <v>0</v>
      </c>
      <c r="Y500" s="199"/>
      <c r="Z500" s="352">
        <v>1</v>
      </c>
      <c r="AA500" s="428">
        <v>1</v>
      </c>
      <c r="AB500" s="428">
        <v>1</v>
      </c>
      <c r="AC500" s="430">
        <v>1</v>
      </c>
      <c r="AD500" s="428">
        <f t="shared" si="63"/>
        <v>0</v>
      </c>
      <c r="AE500" s="427">
        <v>1</v>
      </c>
      <c r="AF500" s="427">
        <v>0</v>
      </c>
      <c r="AG500" s="427"/>
      <c r="AH500" s="427"/>
      <c r="AI500" s="427"/>
      <c r="AJ500" s="427"/>
      <c r="AK500" s="427"/>
      <c r="AL500" s="427"/>
      <c r="AM500" s="427"/>
      <c r="AN500" s="427"/>
    </row>
    <row r="501" spans="1:40" s="225" customFormat="1" ht="51" hidden="1" customHeight="1" outlineLevel="7" x14ac:dyDescent="0.2">
      <c r="A501" s="221"/>
      <c r="B501" s="227"/>
      <c r="C501" s="248"/>
      <c r="D501" s="248"/>
      <c r="E501" s="254"/>
      <c r="F501" s="265"/>
      <c r="G501" s="270"/>
      <c r="H501" s="270"/>
      <c r="I501" s="406" t="s">
        <v>80</v>
      </c>
      <c r="J501" s="346" t="s">
        <v>256</v>
      </c>
      <c r="K501" s="434">
        <f>Supervisor!K501</f>
        <v>57553</v>
      </c>
      <c r="L501" s="347">
        <f>Supervisor!L501</f>
        <v>57553</v>
      </c>
      <c r="M501" s="348">
        <v>0.99834934755790317</v>
      </c>
      <c r="N501" s="353">
        <f>Supervisor!M501</f>
        <v>0</v>
      </c>
      <c r="O501" s="350">
        <f>Supervisor!N501</f>
        <v>57553</v>
      </c>
      <c r="P501" s="350">
        <f t="shared" si="62"/>
        <v>0</v>
      </c>
      <c r="Q501" s="351">
        <v>1.8172683075090869E-4</v>
      </c>
      <c r="R501" s="352">
        <f t="shared" si="70"/>
        <v>1</v>
      </c>
      <c r="S501" s="225">
        <v>57553</v>
      </c>
      <c r="T501" s="226">
        <f t="shared" si="68"/>
        <v>0</v>
      </c>
      <c r="Y501" s="199"/>
      <c r="Z501" s="352">
        <v>1</v>
      </c>
      <c r="AA501" s="428">
        <v>1</v>
      </c>
      <c r="AB501" s="428">
        <v>1</v>
      </c>
      <c r="AC501" s="430">
        <v>1</v>
      </c>
      <c r="AD501" s="428">
        <f t="shared" si="63"/>
        <v>0</v>
      </c>
      <c r="AE501" s="427">
        <v>1</v>
      </c>
      <c r="AF501" s="427">
        <v>0</v>
      </c>
      <c r="AG501" s="427"/>
      <c r="AH501" s="427"/>
      <c r="AI501" s="427"/>
      <c r="AJ501" s="427"/>
      <c r="AK501" s="427"/>
      <c r="AL501" s="427"/>
      <c r="AM501" s="427"/>
      <c r="AN501" s="427"/>
    </row>
    <row r="502" spans="1:40" s="225" customFormat="1" ht="51" hidden="1" customHeight="1" outlineLevel="7" x14ac:dyDescent="0.2">
      <c r="A502" s="221"/>
      <c r="B502" s="227"/>
      <c r="C502" s="248"/>
      <c r="D502" s="248"/>
      <c r="E502" s="254"/>
      <c r="F502" s="265"/>
      <c r="G502" s="270"/>
      <c r="H502" s="270"/>
      <c r="I502" s="406" t="s">
        <v>81</v>
      </c>
      <c r="J502" s="346" t="s">
        <v>256</v>
      </c>
      <c r="K502" s="434">
        <f>Supervisor!K502</f>
        <v>57553</v>
      </c>
      <c r="L502" s="347">
        <f>Supervisor!L502</f>
        <v>57553</v>
      </c>
      <c r="M502" s="348">
        <v>0.99834934755790317</v>
      </c>
      <c r="N502" s="353">
        <f>Supervisor!M502</f>
        <v>0</v>
      </c>
      <c r="O502" s="350">
        <f>Supervisor!N502</f>
        <v>57553</v>
      </c>
      <c r="P502" s="350">
        <f t="shared" si="62"/>
        <v>0</v>
      </c>
      <c r="Q502" s="351">
        <v>1.2115122050060575E-4</v>
      </c>
      <c r="R502" s="352">
        <f t="shared" si="70"/>
        <v>1</v>
      </c>
      <c r="S502" s="225">
        <v>57533</v>
      </c>
      <c r="T502" s="226">
        <f t="shared" si="68"/>
        <v>-20</v>
      </c>
      <c r="Y502" s="199"/>
      <c r="Z502" s="352">
        <v>1</v>
      </c>
      <c r="AA502" s="428">
        <v>1</v>
      </c>
      <c r="AB502" s="428">
        <v>1</v>
      </c>
      <c r="AC502" s="430">
        <v>1</v>
      </c>
      <c r="AD502" s="428">
        <f t="shared" si="63"/>
        <v>0</v>
      </c>
      <c r="AE502" s="427">
        <v>1</v>
      </c>
      <c r="AF502" s="427">
        <v>0</v>
      </c>
      <c r="AG502" s="427"/>
      <c r="AH502" s="427"/>
      <c r="AI502" s="427"/>
      <c r="AJ502" s="427"/>
      <c r="AK502" s="427"/>
      <c r="AL502" s="427"/>
      <c r="AM502" s="427"/>
      <c r="AN502" s="427"/>
    </row>
    <row r="503" spans="1:40" s="225" customFormat="1" ht="51" hidden="1" customHeight="1" outlineLevel="7" x14ac:dyDescent="0.2">
      <c r="A503" s="221"/>
      <c r="B503" s="227"/>
      <c r="C503" s="248"/>
      <c r="D503" s="248"/>
      <c r="E503" s="254"/>
      <c r="F503" s="265"/>
      <c r="G503" s="270"/>
      <c r="H503" s="270"/>
      <c r="I503" s="406" t="s">
        <v>82</v>
      </c>
      <c r="J503" s="346" t="s">
        <v>263</v>
      </c>
      <c r="K503" s="434">
        <f>Supervisor!K503</f>
        <v>18</v>
      </c>
      <c r="L503" s="347">
        <f>Supervisor!L503</f>
        <v>18</v>
      </c>
      <c r="M503" s="348">
        <v>1</v>
      </c>
      <c r="N503" s="353">
        <f>Supervisor!M503</f>
        <v>0</v>
      </c>
      <c r="O503" s="350">
        <f>Supervisor!N503</f>
        <v>18</v>
      </c>
      <c r="P503" s="350">
        <f t="shared" si="62"/>
        <v>0</v>
      </c>
      <c r="Q503" s="351">
        <v>1.5143902562575725E-4</v>
      </c>
      <c r="R503" s="352">
        <f t="shared" si="70"/>
        <v>1</v>
      </c>
      <c r="S503" s="225">
        <v>18</v>
      </c>
      <c r="T503" s="226">
        <f t="shared" si="68"/>
        <v>0</v>
      </c>
      <c r="Y503" s="199"/>
      <c r="Z503" s="352">
        <v>1</v>
      </c>
      <c r="AA503" s="428">
        <v>1</v>
      </c>
      <c r="AB503" s="428">
        <v>1</v>
      </c>
      <c r="AC503" s="430">
        <v>1</v>
      </c>
      <c r="AD503" s="428">
        <f t="shared" si="63"/>
        <v>0</v>
      </c>
      <c r="AE503" s="427">
        <v>1</v>
      </c>
      <c r="AF503" s="427">
        <v>0</v>
      </c>
      <c r="AG503" s="427"/>
      <c r="AH503" s="427"/>
      <c r="AI503" s="427"/>
      <c r="AJ503" s="427"/>
      <c r="AK503" s="427"/>
      <c r="AL503" s="427"/>
      <c r="AM503" s="427"/>
      <c r="AN503" s="427"/>
    </row>
    <row r="504" spans="1:40" s="225" customFormat="1" ht="51" hidden="1" customHeight="1" outlineLevel="7" x14ac:dyDescent="0.2">
      <c r="A504" s="221"/>
      <c r="B504" s="227"/>
      <c r="C504" s="248"/>
      <c r="D504" s="248"/>
      <c r="E504" s="254"/>
      <c r="F504" s="265"/>
      <c r="G504" s="270"/>
      <c r="H504" s="270"/>
      <c r="I504" s="406" t="s">
        <v>83</v>
      </c>
      <c r="J504" s="346" t="s">
        <v>257</v>
      </c>
      <c r="K504" s="434">
        <f>Supervisor!K504</f>
        <v>100</v>
      </c>
      <c r="L504" s="347">
        <f>Supervisor!L504</f>
        <v>67</v>
      </c>
      <c r="M504" s="348">
        <v>0.67</v>
      </c>
      <c r="N504" s="353">
        <f>Supervisor!M504</f>
        <v>33</v>
      </c>
      <c r="O504" s="350">
        <f>Supervisor!N504</f>
        <v>100</v>
      </c>
      <c r="P504" s="350">
        <f t="shared" si="62"/>
        <v>0</v>
      </c>
      <c r="Q504" s="351">
        <v>2.2715853843863586E-4</v>
      </c>
      <c r="R504" s="352">
        <f t="shared" si="70"/>
        <v>1</v>
      </c>
      <c r="S504" s="225">
        <v>61</v>
      </c>
      <c r="T504" s="226">
        <f t="shared" si="68"/>
        <v>-39</v>
      </c>
      <c r="Y504" s="199"/>
      <c r="Z504" s="352">
        <v>0.67</v>
      </c>
      <c r="AA504" s="428">
        <v>0.67</v>
      </c>
      <c r="AB504" s="428">
        <v>0.95</v>
      </c>
      <c r="AC504" s="430">
        <v>0.67</v>
      </c>
      <c r="AD504" s="428">
        <f t="shared" si="63"/>
        <v>0.27999999999999992</v>
      </c>
      <c r="AE504" s="427">
        <v>0.67</v>
      </c>
      <c r="AF504" s="427">
        <v>0</v>
      </c>
      <c r="AG504" s="427"/>
      <c r="AH504" s="427"/>
      <c r="AI504" s="427"/>
      <c r="AJ504" s="427"/>
      <c r="AK504" s="427"/>
      <c r="AL504" s="427"/>
      <c r="AM504" s="427"/>
      <c r="AN504" s="427"/>
    </row>
    <row r="505" spans="1:40" s="225" customFormat="1" ht="51" hidden="1" customHeight="1" outlineLevel="5" x14ac:dyDescent="0.2">
      <c r="A505" s="221"/>
      <c r="B505" s="227"/>
      <c r="C505" s="248"/>
      <c r="D505" s="248"/>
      <c r="E505" s="254"/>
      <c r="F505" s="265"/>
      <c r="G505" s="270"/>
      <c r="H505" s="270"/>
      <c r="I505" s="409" t="s">
        <v>106</v>
      </c>
      <c r="J505" s="365"/>
      <c r="K505" s="437">
        <f>Supervisor!K505</f>
        <v>0</v>
      </c>
      <c r="L505" s="366">
        <f>Supervisor!L505</f>
        <v>0</v>
      </c>
      <c r="M505" s="367">
        <v>0.95050000000000001</v>
      </c>
      <c r="N505" s="365">
        <f>Supervisor!M505</f>
        <v>0</v>
      </c>
      <c r="O505" s="368">
        <f>Supervisor!N505</f>
        <v>0</v>
      </c>
      <c r="P505" s="368">
        <f t="shared" si="62"/>
        <v>0</v>
      </c>
      <c r="Q505" s="369">
        <v>1.3423560704564498E-3</v>
      </c>
      <c r="R505" s="370">
        <f>SUMPRODUCT(R506:R512,Q506:Q512)/Q505</f>
        <v>1</v>
      </c>
      <c r="T505" s="226">
        <f t="shared" si="68"/>
        <v>0</v>
      </c>
      <c r="Y505" s="199"/>
      <c r="Z505" s="370">
        <v>0.95050000000000001</v>
      </c>
      <c r="AA505" s="428">
        <v>0.95050000000000001</v>
      </c>
      <c r="AB505" s="428">
        <v>0.99249999999999994</v>
      </c>
      <c r="AC505" s="430">
        <v>0.99249999999999994</v>
      </c>
      <c r="AD505" s="428">
        <f t="shared" si="63"/>
        <v>0</v>
      </c>
      <c r="AE505" s="427">
        <v>0.95050000000000001</v>
      </c>
      <c r="AF505" s="427">
        <v>0</v>
      </c>
      <c r="AG505" s="427"/>
      <c r="AH505" s="427"/>
      <c r="AI505" s="427"/>
      <c r="AJ505" s="427"/>
      <c r="AK505" s="427"/>
      <c r="AL505" s="427"/>
      <c r="AM505" s="427"/>
      <c r="AN505" s="427"/>
    </row>
    <row r="506" spans="1:40" s="225" customFormat="1" ht="51" hidden="1" customHeight="1" outlineLevel="7" x14ac:dyDescent="0.2">
      <c r="A506" s="221"/>
      <c r="B506" s="227"/>
      <c r="C506" s="248"/>
      <c r="D506" s="248"/>
      <c r="E506" s="254"/>
      <c r="F506" s="265"/>
      <c r="G506" s="270"/>
      <c r="H506" s="270"/>
      <c r="I506" s="406" t="s">
        <v>72</v>
      </c>
      <c r="J506" s="346" t="s">
        <v>256</v>
      </c>
      <c r="K506" s="434">
        <f>Supervisor!K506</f>
        <v>51015</v>
      </c>
      <c r="L506" s="347">
        <f>Supervisor!L506</f>
        <v>51015</v>
      </c>
      <c r="M506" s="348">
        <v>1</v>
      </c>
      <c r="N506" s="353">
        <f>Supervisor!M506</f>
        <v>0</v>
      </c>
      <c r="O506" s="350">
        <f>Supervisor!N506</f>
        <v>51015</v>
      </c>
      <c r="P506" s="350">
        <f t="shared" si="62"/>
        <v>0</v>
      </c>
      <c r="Q506" s="351">
        <v>1.3423560704564497E-4</v>
      </c>
      <c r="R506" s="352">
        <f t="shared" ref="R506:R512" si="71">O506/K506</f>
        <v>1</v>
      </c>
      <c r="S506" s="225">
        <v>50938</v>
      </c>
      <c r="T506" s="226">
        <f t="shared" si="68"/>
        <v>-77</v>
      </c>
      <c r="Y506" s="199"/>
      <c r="Z506" s="352">
        <v>1</v>
      </c>
      <c r="AA506" s="428">
        <v>1</v>
      </c>
      <c r="AB506" s="428">
        <v>1</v>
      </c>
      <c r="AC506" s="430">
        <v>1</v>
      </c>
      <c r="AD506" s="428">
        <f t="shared" si="63"/>
        <v>0</v>
      </c>
      <c r="AE506" s="427">
        <v>1</v>
      </c>
      <c r="AF506" s="427">
        <v>0</v>
      </c>
      <c r="AG506" s="427"/>
      <c r="AH506" s="427"/>
      <c r="AI506" s="427"/>
      <c r="AJ506" s="427"/>
      <c r="AK506" s="427"/>
      <c r="AL506" s="427"/>
      <c r="AM506" s="427"/>
      <c r="AN506" s="427"/>
    </row>
    <row r="507" spans="1:40" s="225" customFormat="1" ht="51" hidden="1" customHeight="1" outlineLevel="7" x14ac:dyDescent="0.2">
      <c r="A507" s="221"/>
      <c r="B507" s="227"/>
      <c r="C507" s="248"/>
      <c r="D507" s="248"/>
      <c r="E507" s="254"/>
      <c r="F507" s="265"/>
      <c r="G507" s="270"/>
      <c r="H507" s="270"/>
      <c r="I507" s="406" t="s">
        <v>239</v>
      </c>
      <c r="J507" s="346" t="s">
        <v>263</v>
      </c>
      <c r="K507" s="434">
        <f>Supervisor!K507</f>
        <v>16</v>
      </c>
      <c r="L507" s="347">
        <f>Supervisor!L507</f>
        <v>16</v>
      </c>
      <c r="M507" s="348">
        <v>1</v>
      </c>
      <c r="N507" s="353">
        <f>Supervisor!M507</f>
        <v>0</v>
      </c>
      <c r="O507" s="350">
        <f>Supervisor!N507</f>
        <v>16</v>
      </c>
      <c r="P507" s="350">
        <f t="shared" si="62"/>
        <v>0</v>
      </c>
      <c r="Q507" s="351">
        <v>6.7117803522822472E-5</v>
      </c>
      <c r="R507" s="352">
        <f t="shared" si="71"/>
        <v>1</v>
      </c>
      <c r="S507" s="225">
        <v>16</v>
      </c>
      <c r="T507" s="226">
        <f t="shared" si="68"/>
        <v>0</v>
      </c>
      <c r="Y507" s="199"/>
      <c r="Z507" s="352">
        <v>1</v>
      </c>
      <c r="AA507" s="428">
        <v>1</v>
      </c>
      <c r="AB507" s="428">
        <v>1</v>
      </c>
      <c r="AC507" s="430">
        <v>1</v>
      </c>
      <c r="AD507" s="428">
        <f t="shared" si="63"/>
        <v>0</v>
      </c>
      <c r="AE507" s="427">
        <v>1</v>
      </c>
      <c r="AF507" s="427">
        <v>0</v>
      </c>
      <c r="AG507" s="427"/>
      <c r="AH507" s="427"/>
      <c r="AI507" s="427"/>
      <c r="AJ507" s="427"/>
      <c r="AK507" s="427"/>
      <c r="AL507" s="427"/>
      <c r="AM507" s="427"/>
      <c r="AN507" s="427"/>
    </row>
    <row r="508" spans="1:40" s="225" customFormat="1" ht="51" hidden="1" customHeight="1" outlineLevel="7" x14ac:dyDescent="0.2">
      <c r="A508" s="221"/>
      <c r="B508" s="227"/>
      <c r="C508" s="248"/>
      <c r="D508" s="248"/>
      <c r="E508" s="254"/>
      <c r="F508" s="265"/>
      <c r="G508" s="270"/>
      <c r="H508" s="270"/>
      <c r="I508" s="406" t="s">
        <v>75</v>
      </c>
      <c r="J508" s="346" t="s">
        <v>256</v>
      </c>
      <c r="K508" s="434">
        <f>Supervisor!K508</f>
        <v>51015</v>
      </c>
      <c r="L508" s="347">
        <f>Supervisor!L508</f>
        <v>51015</v>
      </c>
      <c r="M508" s="348">
        <v>1</v>
      </c>
      <c r="N508" s="353">
        <f>Supervisor!M508</f>
        <v>0</v>
      </c>
      <c r="O508" s="350">
        <f>Supervisor!N508</f>
        <v>51015</v>
      </c>
      <c r="P508" s="350">
        <f t="shared" si="62"/>
        <v>0</v>
      </c>
      <c r="Q508" s="351">
        <v>5.3694242818257988E-4</v>
      </c>
      <c r="R508" s="352">
        <f t="shared" si="71"/>
        <v>1</v>
      </c>
      <c r="S508" s="225">
        <v>50588</v>
      </c>
      <c r="T508" s="226">
        <f t="shared" si="68"/>
        <v>-427</v>
      </c>
      <c r="Y508" s="199"/>
      <c r="Z508" s="352">
        <v>1</v>
      </c>
      <c r="AA508" s="428">
        <v>1</v>
      </c>
      <c r="AB508" s="428">
        <v>1</v>
      </c>
      <c r="AC508" s="430">
        <v>1</v>
      </c>
      <c r="AD508" s="428">
        <f t="shared" si="63"/>
        <v>0</v>
      </c>
      <c r="AE508" s="427">
        <v>1</v>
      </c>
      <c r="AF508" s="427">
        <v>0</v>
      </c>
      <c r="AG508" s="427"/>
      <c r="AH508" s="427"/>
      <c r="AI508" s="427"/>
      <c r="AJ508" s="427"/>
      <c r="AK508" s="427"/>
      <c r="AL508" s="427"/>
      <c r="AM508" s="427"/>
      <c r="AN508" s="427"/>
    </row>
    <row r="509" spans="1:40" s="225" customFormat="1" ht="51" hidden="1" customHeight="1" outlineLevel="7" x14ac:dyDescent="0.2">
      <c r="A509" s="221"/>
      <c r="B509" s="227"/>
      <c r="C509" s="248"/>
      <c r="D509" s="248"/>
      <c r="E509" s="254"/>
      <c r="F509" s="265"/>
      <c r="G509" s="270"/>
      <c r="H509" s="270"/>
      <c r="I509" s="406" t="s">
        <v>80</v>
      </c>
      <c r="J509" s="346" t="s">
        <v>256</v>
      </c>
      <c r="K509" s="434">
        <f>Supervisor!K509</f>
        <v>51015</v>
      </c>
      <c r="L509" s="347">
        <f>Supervisor!L509</f>
        <v>51015</v>
      </c>
      <c r="M509" s="348">
        <v>1</v>
      </c>
      <c r="N509" s="353">
        <f>Supervisor!M509</f>
        <v>0</v>
      </c>
      <c r="O509" s="350">
        <f>Supervisor!N509</f>
        <v>51015</v>
      </c>
      <c r="P509" s="350">
        <f t="shared" si="62"/>
        <v>0</v>
      </c>
      <c r="Q509" s="351">
        <v>1.6108272845477396E-4</v>
      </c>
      <c r="R509" s="352">
        <f t="shared" si="71"/>
        <v>1</v>
      </c>
      <c r="S509" s="225">
        <v>50588</v>
      </c>
      <c r="T509" s="226">
        <f t="shared" si="68"/>
        <v>-427</v>
      </c>
      <c r="Y509" s="199"/>
      <c r="Z509" s="352">
        <v>1</v>
      </c>
      <c r="AA509" s="428">
        <v>1</v>
      </c>
      <c r="AB509" s="428">
        <v>1</v>
      </c>
      <c r="AC509" s="430">
        <v>1</v>
      </c>
      <c r="AD509" s="428">
        <f t="shared" si="63"/>
        <v>0</v>
      </c>
      <c r="AE509" s="427">
        <v>1</v>
      </c>
      <c r="AF509" s="427">
        <v>0</v>
      </c>
      <c r="AG509" s="427"/>
      <c r="AH509" s="427"/>
      <c r="AI509" s="427"/>
      <c r="AJ509" s="427"/>
      <c r="AK509" s="427"/>
      <c r="AL509" s="427"/>
      <c r="AM509" s="427"/>
      <c r="AN509" s="427"/>
    </row>
    <row r="510" spans="1:40" s="225" customFormat="1" ht="51" hidden="1" customHeight="1" outlineLevel="7" x14ac:dyDescent="0.2">
      <c r="A510" s="221"/>
      <c r="B510" s="227"/>
      <c r="C510" s="248"/>
      <c r="D510" s="248"/>
      <c r="E510" s="254"/>
      <c r="F510" s="265"/>
      <c r="G510" s="270"/>
      <c r="H510" s="270"/>
      <c r="I510" s="406" t="s">
        <v>81</v>
      </c>
      <c r="J510" s="346" t="s">
        <v>256</v>
      </c>
      <c r="K510" s="434">
        <f>Supervisor!K510</f>
        <v>51015</v>
      </c>
      <c r="L510" s="347">
        <f>Supervisor!L510</f>
        <v>51015</v>
      </c>
      <c r="M510" s="348">
        <v>1</v>
      </c>
      <c r="N510" s="353">
        <f>Supervisor!M510</f>
        <v>0</v>
      </c>
      <c r="O510" s="350">
        <f>Supervisor!N510</f>
        <v>51015</v>
      </c>
      <c r="P510" s="350">
        <f t="shared" si="62"/>
        <v>0</v>
      </c>
      <c r="Q510" s="351">
        <v>1.0738848563651596E-4</v>
      </c>
      <c r="R510" s="352">
        <f t="shared" si="71"/>
        <v>1</v>
      </c>
      <c r="S510" s="225">
        <v>50588</v>
      </c>
      <c r="T510" s="226">
        <f t="shared" si="68"/>
        <v>-427</v>
      </c>
      <c r="Y510" s="199"/>
      <c r="Z510" s="352">
        <v>1</v>
      </c>
      <c r="AA510" s="428">
        <v>1</v>
      </c>
      <c r="AB510" s="428">
        <v>1</v>
      </c>
      <c r="AC510" s="430">
        <v>1</v>
      </c>
      <c r="AD510" s="428">
        <f t="shared" si="63"/>
        <v>0</v>
      </c>
      <c r="AE510" s="427">
        <v>1</v>
      </c>
      <c r="AF510" s="427">
        <v>0</v>
      </c>
      <c r="AG510" s="427"/>
      <c r="AH510" s="427"/>
      <c r="AI510" s="427"/>
      <c r="AJ510" s="427"/>
      <c r="AK510" s="427"/>
      <c r="AL510" s="427"/>
      <c r="AM510" s="427"/>
      <c r="AN510" s="427"/>
    </row>
    <row r="511" spans="1:40" s="225" customFormat="1" ht="51" hidden="1" customHeight="1" outlineLevel="7" x14ac:dyDescent="0.2">
      <c r="A511" s="221"/>
      <c r="B511" s="227"/>
      <c r="C511" s="248"/>
      <c r="D511" s="248"/>
      <c r="E511" s="254"/>
      <c r="F511" s="265"/>
      <c r="G511" s="270"/>
      <c r="H511" s="270"/>
      <c r="I511" s="406" t="s">
        <v>82</v>
      </c>
      <c r="J511" s="346" t="s">
        <v>263</v>
      </c>
      <c r="K511" s="434">
        <f>Supervisor!K511</f>
        <v>16</v>
      </c>
      <c r="L511" s="347">
        <f>Supervisor!L511</f>
        <v>16</v>
      </c>
      <c r="M511" s="348">
        <v>1</v>
      </c>
      <c r="N511" s="353">
        <f>Supervisor!M511</f>
        <v>0</v>
      </c>
      <c r="O511" s="350">
        <f>Supervisor!N511</f>
        <v>16</v>
      </c>
      <c r="P511" s="350">
        <f t="shared" si="62"/>
        <v>0</v>
      </c>
      <c r="Q511" s="351">
        <v>1.3423560704564497E-4</v>
      </c>
      <c r="R511" s="352">
        <f t="shared" si="71"/>
        <v>1</v>
      </c>
      <c r="S511" s="225">
        <v>16</v>
      </c>
      <c r="T511" s="226">
        <f t="shared" si="68"/>
        <v>0</v>
      </c>
      <c r="Y511" s="199"/>
      <c r="Z511" s="352">
        <v>1</v>
      </c>
      <c r="AA511" s="428">
        <v>1</v>
      </c>
      <c r="AB511" s="428">
        <v>1</v>
      </c>
      <c r="AC511" s="430">
        <v>1</v>
      </c>
      <c r="AD511" s="428">
        <f t="shared" si="63"/>
        <v>0</v>
      </c>
      <c r="AE511" s="427">
        <v>1</v>
      </c>
      <c r="AF511" s="427">
        <v>0</v>
      </c>
      <c r="AG511" s="427"/>
      <c r="AH511" s="427"/>
      <c r="AI511" s="427"/>
      <c r="AJ511" s="427"/>
      <c r="AK511" s="427"/>
      <c r="AL511" s="427"/>
      <c r="AM511" s="427"/>
      <c r="AN511" s="427"/>
    </row>
    <row r="512" spans="1:40" s="225" customFormat="1" ht="51" hidden="1" customHeight="1" outlineLevel="7" x14ac:dyDescent="0.2">
      <c r="A512" s="221"/>
      <c r="B512" s="227"/>
      <c r="C512" s="248"/>
      <c r="D512" s="248"/>
      <c r="E512" s="254"/>
      <c r="F512" s="265"/>
      <c r="G512" s="270"/>
      <c r="H512" s="270"/>
      <c r="I512" s="406" t="s">
        <v>83</v>
      </c>
      <c r="J512" s="346" t="s">
        <v>257</v>
      </c>
      <c r="K512" s="434">
        <f>Supervisor!K512</f>
        <v>100</v>
      </c>
      <c r="L512" s="347">
        <f>Supervisor!L512</f>
        <v>67</v>
      </c>
      <c r="M512" s="348">
        <v>0.67</v>
      </c>
      <c r="N512" s="353">
        <f>Supervisor!M512</f>
        <v>33</v>
      </c>
      <c r="O512" s="350">
        <f>Supervisor!N512</f>
        <v>100</v>
      </c>
      <c r="P512" s="350">
        <f t="shared" si="62"/>
        <v>0</v>
      </c>
      <c r="Q512" s="351">
        <v>2.0135341056846747E-4</v>
      </c>
      <c r="R512" s="352">
        <f t="shared" si="71"/>
        <v>1</v>
      </c>
      <c r="S512" s="225">
        <v>62</v>
      </c>
      <c r="T512" s="226">
        <f t="shared" si="68"/>
        <v>-38</v>
      </c>
      <c r="Y512" s="199"/>
      <c r="Z512" s="352">
        <v>0.67</v>
      </c>
      <c r="AA512" s="428">
        <v>0.67</v>
      </c>
      <c r="AB512" s="428">
        <v>0.95</v>
      </c>
      <c r="AC512" s="430">
        <v>0.67</v>
      </c>
      <c r="AD512" s="428">
        <f t="shared" si="63"/>
        <v>0.27999999999999992</v>
      </c>
      <c r="AE512" s="427">
        <v>0.67</v>
      </c>
      <c r="AF512" s="427">
        <v>0</v>
      </c>
      <c r="AG512" s="427"/>
      <c r="AH512" s="427"/>
      <c r="AI512" s="427"/>
      <c r="AJ512" s="427"/>
      <c r="AK512" s="427"/>
      <c r="AL512" s="427"/>
      <c r="AM512" s="427"/>
      <c r="AN512" s="427"/>
    </row>
    <row r="513" spans="1:40" s="225" customFormat="1" ht="51" hidden="1" customHeight="1" outlineLevel="5" x14ac:dyDescent="0.2">
      <c r="A513" s="221"/>
      <c r="B513" s="227"/>
      <c r="C513" s="248"/>
      <c r="D513" s="248"/>
      <c r="E513" s="254"/>
      <c r="F513" s="265"/>
      <c r="G513" s="270"/>
      <c r="H513" s="270"/>
      <c r="I513" s="409" t="s">
        <v>107</v>
      </c>
      <c r="J513" s="365"/>
      <c r="K513" s="437">
        <f>Supervisor!K513</f>
        <v>0</v>
      </c>
      <c r="L513" s="366">
        <f>Supervisor!L513</f>
        <v>0</v>
      </c>
      <c r="M513" s="367">
        <v>0.94034599012681419</v>
      </c>
      <c r="N513" s="365">
        <f>Supervisor!M513</f>
        <v>0</v>
      </c>
      <c r="O513" s="368">
        <f>Supervisor!N513</f>
        <v>0</v>
      </c>
      <c r="P513" s="368">
        <f t="shared" si="62"/>
        <v>0</v>
      </c>
      <c r="Q513" s="369">
        <v>1.7802827994696162E-3</v>
      </c>
      <c r="R513" s="370">
        <f>SUMPRODUCT(R514:R520,Q514:Q520)/Q513</f>
        <v>1</v>
      </c>
      <c r="T513" s="226">
        <f t="shared" si="68"/>
        <v>0</v>
      </c>
      <c r="Y513" s="199"/>
      <c r="Z513" s="370">
        <v>0.9504999999999999</v>
      </c>
      <c r="AA513" s="428">
        <v>0.9504999999999999</v>
      </c>
      <c r="AB513" s="428">
        <v>0.99250000000000005</v>
      </c>
      <c r="AC513" s="430">
        <v>0.99250000000000005</v>
      </c>
      <c r="AD513" s="428">
        <f t="shared" si="63"/>
        <v>0</v>
      </c>
      <c r="AE513" s="427">
        <v>0.9504999999999999</v>
      </c>
      <c r="AF513" s="427">
        <v>0</v>
      </c>
      <c r="AG513" s="427"/>
      <c r="AH513" s="427"/>
      <c r="AI513" s="427"/>
      <c r="AJ513" s="427"/>
      <c r="AK513" s="427"/>
      <c r="AL513" s="427"/>
      <c r="AM513" s="427"/>
      <c r="AN513" s="427"/>
    </row>
    <row r="514" spans="1:40" s="225" customFormat="1" ht="51" hidden="1" customHeight="1" outlineLevel="7" x14ac:dyDescent="0.2">
      <c r="A514" s="221"/>
      <c r="B514" s="227"/>
      <c r="C514" s="248"/>
      <c r="D514" s="248"/>
      <c r="E514" s="254"/>
      <c r="F514" s="265"/>
      <c r="G514" s="270"/>
      <c r="H514" s="270"/>
      <c r="I514" s="406" t="s">
        <v>72</v>
      </c>
      <c r="J514" s="346" t="s">
        <v>256</v>
      </c>
      <c r="K514" s="434">
        <f>Supervisor!K514</f>
        <v>67658</v>
      </c>
      <c r="L514" s="347">
        <f>Supervisor!L514</f>
        <v>67658</v>
      </c>
      <c r="M514" s="348">
        <v>1</v>
      </c>
      <c r="N514" s="353">
        <f>Supervisor!M514</f>
        <v>0</v>
      </c>
      <c r="O514" s="350">
        <f>Supervisor!N514</f>
        <v>67658</v>
      </c>
      <c r="P514" s="350">
        <f t="shared" si="62"/>
        <v>0</v>
      </c>
      <c r="Q514" s="351">
        <v>1.7802827994696161E-4</v>
      </c>
      <c r="R514" s="352">
        <f t="shared" ref="R514:R520" si="72">O514/K514</f>
        <v>1</v>
      </c>
      <c r="S514" s="225">
        <v>67658</v>
      </c>
      <c r="T514" s="226">
        <f t="shared" si="68"/>
        <v>0</v>
      </c>
      <c r="Y514" s="199"/>
      <c r="Z514" s="352">
        <v>1</v>
      </c>
      <c r="AA514" s="428">
        <v>1</v>
      </c>
      <c r="AB514" s="428">
        <v>1</v>
      </c>
      <c r="AC514" s="430">
        <v>1</v>
      </c>
      <c r="AD514" s="428">
        <f t="shared" si="63"/>
        <v>0</v>
      </c>
      <c r="AE514" s="427">
        <v>1</v>
      </c>
      <c r="AF514" s="427">
        <v>0</v>
      </c>
      <c r="AG514" s="427"/>
      <c r="AH514" s="427"/>
      <c r="AI514" s="427"/>
      <c r="AJ514" s="427"/>
      <c r="AK514" s="427"/>
      <c r="AL514" s="427"/>
      <c r="AM514" s="427"/>
      <c r="AN514" s="427"/>
    </row>
    <row r="515" spans="1:40" s="225" customFormat="1" ht="51" hidden="1" customHeight="1" outlineLevel="7" x14ac:dyDescent="0.2">
      <c r="A515" s="221"/>
      <c r="B515" s="227"/>
      <c r="C515" s="248"/>
      <c r="D515" s="248"/>
      <c r="E515" s="254"/>
      <c r="F515" s="265"/>
      <c r="G515" s="270"/>
      <c r="H515" s="270"/>
      <c r="I515" s="406" t="s">
        <v>239</v>
      </c>
      <c r="J515" s="346" t="s">
        <v>263</v>
      </c>
      <c r="K515" s="434">
        <f>Supervisor!K515</f>
        <v>26</v>
      </c>
      <c r="L515" s="347">
        <f>Supervisor!L515</f>
        <v>26</v>
      </c>
      <c r="M515" s="348">
        <v>1</v>
      </c>
      <c r="N515" s="353">
        <f>Supervisor!M515</f>
        <v>0</v>
      </c>
      <c r="O515" s="350">
        <f>Supervisor!N515</f>
        <v>26</v>
      </c>
      <c r="P515" s="350">
        <f t="shared" si="62"/>
        <v>0</v>
      </c>
      <c r="Q515" s="351">
        <v>8.9014139973480776E-5</v>
      </c>
      <c r="R515" s="352">
        <f t="shared" si="72"/>
        <v>1</v>
      </c>
      <c r="S515" s="225">
        <v>26</v>
      </c>
      <c r="T515" s="226">
        <f t="shared" si="68"/>
        <v>0</v>
      </c>
      <c r="Y515" s="199"/>
      <c r="Z515" s="352">
        <v>1</v>
      </c>
      <c r="AA515" s="428">
        <v>1</v>
      </c>
      <c r="AB515" s="428">
        <v>1</v>
      </c>
      <c r="AC515" s="430">
        <v>1</v>
      </c>
      <c r="AD515" s="428">
        <f t="shared" si="63"/>
        <v>0</v>
      </c>
      <c r="AE515" s="427">
        <v>1</v>
      </c>
      <c r="AF515" s="427">
        <v>0</v>
      </c>
      <c r="AG515" s="427"/>
      <c r="AH515" s="427"/>
      <c r="AI515" s="427"/>
      <c r="AJ515" s="427"/>
      <c r="AK515" s="427"/>
      <c r="AL515" s="427"/>
      <c r="AM515" s="427"/>
      <c r="AN515" s="427"/>
    </row>
    <row r="516" spans="1:40" s="225" customFormat="1" ht="51" hidden="1" customHeight="1" outlineLevel="7" x14ac:dyDescent="0.2">
      <c r="A516" s="221"/>
      <c r="B516" s="227"/>
      <c r="C516" s="248"/>
      <c r="D516" s="248"/>
      <c r="E516" s="254"/>
      <c r="F516" s="265"/>
      <c r="G516" s="270"/>
      <c r="H516" s="270"/>
      <c r="I516" s="406" t="s">
        <v>75</v>
      </c>
      <c r="J516" s="346" t="s">
        <v>256</v>
      </c>
      <c r="K516" s="434">
        <f>Supervisor!K516</f>
        <v>67658</v>
      </c>
      <c r="L516" s="347">
        <f>Supervisor!L516</f>
        <v>67658</v>
      </c>
      <c r="M516" s="348">
        <v>0.98307665021135715</v>
      </c>
      <c r="N516" s="353">
        <f>Supervisor!M516</f>
        <v>0</v>
      </c>
      <c r="O516" s="350">
        <f>Supervisor!N516</f>
        <v>67658</v>
      </c>
      <c r="P516" s="350">
        <f t="shared" si="62"/>
        <v>0</v>
      </c>
      <c r="Q516" s="351">
        <v>7.1211311978784642E-4</v>
      </c>
      <c r="R516" s="352">
        <f t="shared" si="72"/>
        <v>1</v>
      </c>
      <c r="S516" s="225">
        <v>67658</v>
      </c>
      <c r="T516" s="226">
        <f t="shared" si="68"/>
        <v>0</v>
      </c>
      <c r="Y516" s="199"/>
      <c r="Z516" s="352">
        <v>1</v>
      </c>
      <c r="AA516" s="428">
        <v>1</v>
      </c>
      <c r="AB516" s="428">
        <v>1</v>
      </c>
      <c r="AC516" s="430">
        <v>1</v>
      </c>
      <c r="AD516" s="428">
        <f t="shared" si="63"/>
        <v>0</v>
      </c>
      <c r="AE516" s="427">
        <v>1</v>
      </c>
      <c r="AF516" s="427">
        <v>0</v>
      </c>
      <c r="AG516" s="427"/>
      <c r="AH516" s="427"/>
      <c r="AI516" s="427"/>
      <c r="AJ516" s="427"/>
      <c r="AK516" s="427"/>
      <c r="AL516" s="427"/>
      <c r="AM516" s="427"/>
      <c r="AN516" s="427"/>
    </row>
    <row r="517" spans="1:40" s="225" customFormat="1" ht="51" hidden="1" customHeight="1" outlineLevel="7" x14ac:dyDescent="0.2">
      <c r="A517" s="221"/>
      <c r="B517" s="227"/>
      <c r="C517" s="248"/>
      <c r="D517" s="248"/>
      <c r="E517" s="254"/>
      <c r="F517" s="265"/>
      <c r="G517" s="270"/>
      <c r="H517" s="270"/>
      <c r="I517" s="406" t="s">
        <v>80</v>
      </c>
      <c r="J517" s="346" t="s">
        <v>256</v>
      </c>
      <c r="K517" s="434">
        <f>Supervisor!K517</f>
        <v>67658</v>
      </c>
      <c r="L517" s="347">
        <f>Supervisor!L517</f>
        <v>67658</v>
      </c>
      <c r="M517" s="348">
        <v>0.98307665021135715</v>
      </c>
      <c r="N517" s="353">
        <f>Supervisor!M517</f>
        <v>0</v>
      </c>
      <c r="O517" s="350">
        <f>Supervisor!N517</f>
        <v>67658</v>
      </c>
      <c r="P517" s="350">
        <f t="shared" si="62"/>
        <v>0</v>
      </c>
      <c r="Q517" s="351">
        <v>2.1363393593635388E-4</v>
      </c>
      <c r="R517" s="352">
        <f t="shared" si="72"/>
        <v>1</v>
      </c>
      <c r="S517" s="225">
        <v>67658</v>
      </c>
      <c r="T517" s="226">
        <f t="shared" si="68"/>
        <v>0</v>
      </c>
      <c r="Y517" s="199"/>
      <c r="Z517" s="352">
        <v>1</v>
      </c>
      <c r="AA517" s="428">
        <v>1</v>
      </c>
      <c r="AB517" s="428">
        <v>1</v>
      </c>
      <c r="AC517" s="430">
        <v>1</v>
      </c>
      <c r="AD517" s="428">
        <f t="shared" si="63"/>
        <v>0</v>
      </c>
      <c r="AE517" s="427">
        <v>1</v>
      </c>
      <c r="AF517" s="427">
        <v>0</v>
      </c>
      <c r="AG517" s="427"/>
      <c r="AH517" s="427"/>
      <c r="AI517" s="427"/>
      <c r="AJ517" s="427"/>
      <c r="AK517" s="427"/>
      <c r="AL517" s="427"/>
      <c r="AM517" s="427"/>
      <c r="AN517" s="427"/>
    </row>
    <row r="518" spans="1:40" s="225" customFormat="1" ht="51" hidden="1" customHeight="1" outlineLevel="7" x14ac:dyDescent="0.2">
      <c r="A518" s="221"/>
      <c r="B518" s="227"/>
      <c r="C518" s="248"/>
      <c r="D518" s="248"/>
      <c r="E518" s="254"/>
      <c r="F518" s="265"/>
      <c r="G518" s="270"/>
      <c r="H518" s="270"/>
      <c r="I518" s="406" t="s">
        <v>81</v>
      </c>
      <c r="J518" s="346" t="s">
        <v>256</v>
      </c>
      <c r="K518" s="434">
        <f>Supervisor!K518</f>
        <v>67658</v>
      </c>
      <c r="L518" s="347">
        <f>Supervisor!L518</f>
        <v>67658</v>
      </c>
      <c r="M518" s="348">
        <v>0.98307665021135715</v>
      </c>
      <c r="N518" s="353">
        <f>Supervisor!M518</f>
        <v>0</v>
      </c>
      <c r="O518" s="350">
        <f>Supervisor!N518</f>
        <v>67658</v>
      </c>
      <c r="P518" s="350">
        <f t="shared" si="62"/>
        <v>0</v>
      </c>
      <c r="Q518" s="351">
        <v>1.4242262395756925E-4</v>
      </c>
      <c r="R518" s="352">
        <f t="shared" si="72"/>
        <v>1</v>
      </c>
      <c r="S518" s="225">
        <v>67658</v>
      </c>
      <c r="T518" s="226">
        <f t="shared" si="68"/>
        <v>0</v>
      </c>
      <c r="Y518" s="199"/>
      <c r="Z518" s="352">
        <v>1</v>
      </c>
      <c r="AA518" s="428">
        <v>1</v>
      </c>
      <c r="AB518" s="428">
        <v>1</v>
      </c>
      <c r="AC518" s="430">
        <v>1</v>
      </c>
      <c r="AD518" s="428">
        <f t="shared" si="63"/>
        <v>0</v>
      </c>
      <c r="AE518" s="427">
        <v>1</v>
      </c>
      <c r="AF518" s="427">
        <v>0</v>
      </c>
      <c r="AG518" s="427"/>
      <c r="AH518" s="427"/>
      <c r="AI518" s="427"/>
      <c r="AJ518" s="427"/>
      <c r="AK518" s="427"/>
      <c r="AL518" s="427"/>
      <c r="AM518" s="427"/>
      <c r="AN518" s="427"/>
    </row>
    <row r="519" spans="1:40" s="225" customFormat="1" ht="51" hidden="1" customHeight="1" outlineLevel="7" x14ac:dyDescent="0.2">
      <c r="A519" s="221"/>
      <c r="B519" s="227"/>
      <c r="C519" s="248"/>
      <c r="D519" s="248"/>
      <c r="E519" s="254"/>
      <c r="F519" s="265"/>
      <c r="G519" s="270"/>
      <c r="H519" s="270"/>
      <c r="I519" s="406" t="s">
        <v>82</v>
      </c>
      <c r="J519" s="346" t="s">
        <v>263</v>
      </c>
      <c r="K519" s="434">
        <f>Supervisor!K519</f>
        <v>26</v>
      </c>
      <c r="L519" s="347">
        <f>Supervisor!L519</f>
        <v>26</v>
      </c>
      <c r="M519" s="348">
        <v>1</v>
      </c>
      <c r="N519" s="353">
        <f>Supervisor!M519</f>
        <v>0</v>
      </c>
      <c r="O519" s="350">
        <f>Supervisor!N519</f>
        <v>26</v>
      </c>
      <c r="P519" s="350">
        <f t="shared" ref="P519:P582" si="73">K519-O519</f>
        <v>0</v>
      </c>
      <c r="Q519" s="351">
        <v>1.7802827994696161E-4</v>
      </c>
      <c r="R519" s="352">
        <f t="shared" si="72"/>
        <v>1</v>
      </c>
      <c r="S519" s="225">
        <v>26</v>
      </c>
      <c r="T519" s="226">
        <f t="shared" si="68"/>
        <v>0</v>
      </c>
      <c r="Y519" s="199"/>
      <c r="Z519" s="352">
        <v>1</v>
      </c>
      <c r="AA519" s="428">
        <v>1</v>
      </c>
      <c r="AB519" s="428">
        <v>1</v>
      </c>
      <c r="AC519" s="430">
        <v>1</v>
      </c>
      <c r="AD519" s="428">
        <f t="shared" ref="AD519:AD582" si="74">AB519-AC519</f>
        <v>0</v>
      </c>
      <c r="AE519" s="427">
        <v>1</v>
      </c>
      <c r="AF519" s="427">
        <v>0</v>
      </c>
      <c r="AG519" s="427"/>
      <c r="AH519" s="427"/>
      <c r="AI519" s="427"/>
      <c r="AJ519" s="427"/>
      <c r="AK519" s="427"/>
      <c r="AL519" s="427"/>
      <c r="AM519" s="427"/>
      <c r="AN519" s="427"/>
    </row>
    <row r="520" spans="1:40" s="225" customFormat="1" ht="51" hidden="1" customHeight="1" outlineLevel="7" x14ac:dyDescent="0.2">
      <c r="A520" s="221"/>
      <c r="B520" s="227"/>
      <c r="C520" s="248"/>
      <c r="D520" s="248"/>
      <c r="E520" s="254"/>
      <c r="F520" s="265"/>
      <c r="G520" s="270"/>
      <c r="H520" s="270"/>
      <c r="I520" s="406" t="s">
        <v>83</v>
      </c>
      <c r="J520" s="346" t="s">
        <v>257</v>
      </c>
      <c r="K520" s="434">
        <f>Supervisor!K520</f>
        <v>100</v>
      </c>
      <c r="L520" s="347">
        <f>Supervisor!L520</f>
        <v>67</v>
      </c>
      <c r="M520" s="348">
        <v>0.67</v>
      </c>
      <c r="N520" s="353">
        <f>Supervisor!M520</f>
        <v>33</v>
      </c>
      <c r="O520" s="350">
        <f>Supervisor!N520</f>
        <v>100</v>
      </c>
      <c r="P520" s="350">
        <f t="shared" si="73"/>
        <v>0</v>
      </c>
      <c r="Q520" s="351">
        <v>2.6704241992044238E-4</v>
      </c>
      <c r="R520" s="352">
        <f t="shared" si="72"/>
        <v>1</v>
      </c>
      <c r="S520" s="225">
        <v>61</v>
      </c>
      <c r="T520" s="226">
        <f t="shared" si="68"/>
        <v>-39</v>
      </c>
      <c r="Y520" s="199"/>
      <c r="Z520" s="352">
        <v>0.67</v>
      </c>
      <c r="AA520" s="428">
        <v>0.67</v>
      </c>
      <c r="AB520" s="428">
        <v>0.95</v>
      </c>
      <c r="AC520" s="430">
        <v>0.67</v>
      </c>
      <c r="AD520" s="428">
        <f t="shared" si="74"/>
        <v>0.27999999999999992</v>
      </c>
      <c r="AE520" s="427">
        <v>0.67</v>
      </c>
      <c r="AF520" s="427">
        <v>0</v>
      </c>
      <c r="AG520" s="427"/>
      <c r="AH520" s="427"/>
      <c r="AI520" s="427"/>
      <c r="AJ520" s="427"/>
      <c r="AK520" s="427"/>
      <c r="AL520" s="427"/>
      <c r="AM520" s="427"/>
      <c r="AN520" s="427"/>
    </row>
    <row r="521" spans="1:40" s="225" customFormat="1" ht="51" hidden="1" customHeight="1" outlineLevel="5" x14ac:dyDescent="0.2">
      <c r="A521" s="221"/>
      <c r="B521" s="227"/>
      <c r="C521" s="248"/>
      <c r="D521" s="248"/>
      <c r="E521" s="254"/>
      <c r="F521" s="265"/>
      <c r="G521" s="270"/>
      <c r="H521" s="270"/>
      <c r="I521" s="409" t="s">
        <v>108</v>
      </c>
      <c r="J521" s="365"/>
      <c r="K521" s="437">
        <f>Supervisor!K521</f>
        <v>0</v>
      </c>
      <c r="L521" s="366">
        <f>Supervisor!L521</f>
        <v>0</v>
      </c>
      <c r="M521" s="367">
        <v>0.94699373881932036</v>
      </c>
      <c r="N521" s="365">
        <f>Supervisor!M521</f>
        <v>0</v>
      </c>
      <c r="O521" s="368">
        <f>Supervisor!N521</f>
        <v>0</v>
      </c>
      <c r="P521" s="368">
        <f t="shared" si="73"/>
        <v>0</v>
      </c>
      <c r="Q521" s="369">
        <v>1.5444396658912337E-3</v>
      </c>
      <c r="R521" s="370">
        <f>SUMPRODUCT(R522:R528,Q522:Q528)/Q521</f>
        <v>1</v>
      </c>
      <c r="T521" s="226">
        <f t="shared" si="68"/>
        <v>0</v>
      </c>
      <c r="Y521" s="199"/>
      <c r="Z521" s="370">
        <v>0.95050000000000012</v>
      </c>
      <c r="AA521" s="428">
        <v>0.93400000000000005</v>
      </c>
      <c r="AB521" s="428">
        <v>0.98950000000000005</v>
      </c>
      <c r="AC521" s="430">
        <v>0.98950000000000005</v>
      </c>
      <c r="AD521" s="428">
        <f t="shared" si="74"/>
        <v>0</v>
      </c>
      <c r="AE521" s="427">
        <v>0.95050000000000012</v>
      </c>
      <c r="AF521" s="427">
        <v>0</v>
      </c>
      <c r="AG521" s="427"/>
      <c r="AH521" s="427"/>
      <c r="AI521" s="427"/>
      <c r="AJ521" s="427"/>
      <c r="AK521" s="427"/>
      <c r="AL521" s="427"/>
      <c r="AM521" s="427"/>
      <c r="AN521" s="427"/>
    </row>
    <row r="522" spans="1:40" s="225" customFormat="1" ht="51" hidden="1" customHeight="1" outlineLevel="7" x14ac:dyDescent="0.2">
      <c r="A522" s="221"/>
      <c r="B522" s="227"/>
      <c r="C522" s="248"/>
      <c r="D522" s="248"/>
      <c r="E522" s="254"/>
      <c r="F522" s="265"/>
      <c r="G522" s="270"/>
      <c r="H522" s="270"/>
      <c r="I522" s="406" t="s">
        <v>72</v>
      </c>
      <c r="J522" s="346" t="s">
        <v>256</v>
      </c>
      <c r="K522" s="434">
        <f>Supervisor!K522</f>
        <v>58695</v>
      </c>
      <c r="L522" s="347">
        <f>Supervisor!L522</f>
        <v>58695</v>
      </c>
      <c r="M522" s="348">
        <v>1</v>
      </c>
      <c r="N522" s="353">
        <f>Supervisor!M522</f>
        <v>0</v>
      </c>
      <c r="O522" s="350">
        <f>Supervisor!N522</f>
        <v>58695</v>
      </c>
      <c r="P522" s="350">
        <f t="shared" si="73"/>
        <v>0</v>
      </c>
      <c r="Q522" s="351">
        <v>1.544439665891234E-4</v>
      </c>
      <c r="R522" s="352">
        <f t="shared" ref="R522:R528" si="75">O522/K522</f>
        <v>1</v>
      </c>
      <c r="S522" s="225">
        <v>58695</v>
      </c>
      <c r="T522" s="226">
        <f t="shared" si="68"/>
        <v>0</v>
      </c>
      <c r="Y522" s="199"/>
      <c r="Z522" s="352">
        <v>1</v>
      </c>
      <c r="AA522" s="428">
        <v>1</v>
      </c>
      <c r="AB522" s="428">
        <v>1</v>
      </c>
      <c r="AC522" s="430">
        <v>1</v>
      </c>
      <c r="AD522" s="428">
        <f t="shared" si="74"/>
        <v>0</v>
      </c>
      <c r="AE522" s="427">
        <v>1</v>
      </c>
      <c r="AF522" s="427">
        <v>0</v>
      </c>
      <c r="AG522" s="427"/>
      <c r="AH522" s="427"/>
      <c r="AI522" s="427"/>
      <c r="AJ522" s="427"/>
      <c r="AK522" s="427"/>
      <c r="AL522" s="427"/>
      <c r="AM522" s="427"/>
      <c r="AN522" s="427"/>
    </row>
    <row r="523" spans="1:40" s="225" customFormat="1" ht="51" hidden="1" customHeight="1" outlineLevel="7" x14ac:dyDescent="0.2">
      <c r="A523" s="221"/>
      <c r="B523" s="227"/>
      <c r="C523" s="248"/>
      <c r="D523" s="248"/>
      <c r="E523" s="254"/>
      <c r="F523" s="265"/>
      <c r="G523" s="270"/>
      <c r="H523" s="270"/>
      <c r="I523" s="406" t="s">
        <v>239</v>
      </c>
      <c r="J523" s="346" t="s">
        <v>263</v>
      </c>
      <c r="K523" s="434">
        <f>Supervisor!K523</f>
        <v>18</v>
      </c>
      <c r="L523" s="347">
        <f>Supervisor!L523</f>
        <v>18</v>
      </c>
      <c r="M523" s="348">
        <v>1</v>
      </c>
      <c r="N523" s="353">
        <f>Supervisor!M523</f>
        <v>0</v>
      </c>
      <c r="O523" s="350">
        <f>Supervisor!N523</f>
        <v>18</v>
      </c>
      <c r="P523" s="350">
        <f t="shared" si="73"/>
        <v>0</v>
      </c>
      <c r="Q523" s="351">
        <v>7.7221983294561698E-5</v>
      </c>
      <c r="R523" s="352">
        <f t="shared" si="75"/>
        <v>1</v>
      </c>
      <c r="S523" s="225">
        <v>18</v>
      </c>
      <c r="T523" s="226">
        <f t="shared" si="68"/>
        <v>0</v>
      </c>
      <c r="Y523" s="199"/>
      <c r="Z523" s="352">
        <v>1</v>
      </c>
      <c r="AA523" s="428">
        <v>1</v>
      </c>
      <c r="AB523" s="428">
        <v>1</v>
      </c>
      <c r="AC523" s="430">
        <v>1</v>
      </c>
      <c r="AD523" s="428">
        <f t="shared" si="74"/>
        <v>0</v>
      </c>
      <c r="AE523" s="427">
        <v>1</v>
      </c>
      <c r="AF523" s="427">
        <v>0</v>
      </c>
      <c r="AG523" s="427"/>
      <c r="AH523" s="427"/>
      <c r="AI523" s="427"/>
      <c r="AJ523" s="427"/>
      <c r="AK523" s="427"/>
      <c r="AL523" s="427"/>
      <c r="AM523" s="427"/>
      <c r="AN523" s="427"/>
    </row>
    <row r="524" spans="1:40" s="225" customFormat="1" ht="51" hidden="1" customHeight="1" outlineLevel="7" x14ac:dyDescent="0.2">
      <c r="A524" s="221"/>
      <c r="B524" s="227"/>
      <c r="C524" s="248"/>
      <c r="D524" s="248"/>
      <c r="E524" s="254"/>
      <c r="F524" s="265"/>
      <c r="G524" s="270"/>
      <c r="H524" s="270"/>
      <c r="I524" s="406" t="s">
        <v>75</v>
      </c>
      <c r="J524" s="346" t="s">
        <v>256</v>
      </c>
      <c r="K524" s="434">
        <f>Supervisor!K524</f>
        <v>58695</v>
      </c>
      <c r="L524" s="347">
        <f>Supervisor!L524</f>
        <v>58695</v>
      </c>
      <c r="M524" s="348">
        <v>0.99415623136553366</v>
      </c>
      <c r="N524" s="353">
        <f>Supervisor!M524</f>
        <v>0</v>
      </c>
      <c r="O524" s="350">
        <f>Supervisor!N524</f>
        <v>58695</v>
      </c>
      <c r="P524" s="350">
        <f t="shared" si="73"/>
        <v>0</v>
      </c>
      <c r="Q524" s="351">
        <v>6.1777586635649358E-4</v>
      </c>
      <c r="R524" s="352">
        <f t="shared" si="75"/>
        <v>1</v>
      </c>
      <c r="S524" s="225">
        <v>58695</v>
      </c>
      <c r="T524" s="226">
        <f t="shared" si="68"/>
        <v>0</v>
      </c>
      <c r="Y524" s="199"/>
      <c r="Z524" s="352">
        <v>1</v>
      </c>
      <c r="AA524" s="428">
        <v>1</v>
      </c>
      <c r="AB524" s="428">
        <v>1</v>
      </c>
      <c r="AC524" s="430">
        <v>1</v>
      </c>
      <c r="AD524" s="428">
        <f t="shared" si="74"/>
        <v>0</v>
      </c>
      <c r="AE524" s="427">
        <v>1</v>
      </c>
      <c r="AF524" s="427">
        <v>0</v>
      </c>
      <c r="AG524" s="427"/>
      <c r="AH524" s="427"/>
      <c r="AI524" s="427"/>
      <c r="AJ524" s="427"/>
      <c r="AK524" s="427"/>
      <c r="AL524" s="427"/>
      <c r="AM524" s="427"/>
      <c r="AN524" s="427"/>
    </row>
    <row r="525" spans="1:40" s="225" customFormat="1" ht="51" hidden="1" customHeight="1" outlineLevel="7" x14ac:dyDescent="0.2">
      <c r="A525" s="221"/>
      <c r="B525" s="227"/>
      <c r="C525" s="248"/>
      <c r="D525" s="248"/>
      <c r="E525" s="254"/>
      <c r="F525" s="265"/>
      <c r="G525" s="270"/>
      <c r="H525" s="270"/>
      <c r="I525" s="406" t="s">
        <v>80</v>
      </c>
      <c r="J525" s="346" t="s">
        <v>256</v>
      </c>
      <c r="K525" s="434">
        <f>Supervisor!K525</f>
        <v>58695</v>
      </c>
      <c r="L525" s="347">
        <f>Supervisor!L525</f>
        <v>58695</v>
      </c>
      <c r="M525" s="348">
        <v>0.99415623136553366</v>
      </c>
      <c r="N525" s="353">
        <f>Supervisor!M525</f>
        <v>0</v>
      </c>
      <c r="O525" s="350">
        <f>Supervisor!N525</f>
        <v>58695</v>
      </c>
      <c r="P525" s="350">
        <f t="shared" si="73"/>
        <v>0</v>
      </c>
      <c r="Q525" s="351">
        <v>1.8533275990694804E-4</v>
      </c>
      <c r="R525" s="352">
        <f t="shared" si="75"/>
        <v>1</v>
      </c>
      <c r="S525" s="225">
        <v>0</v>
      </c>
      <c r="T525" s="226">
        <f t="shared" si="68"/>
        <v>-58695</v>
      </c>
      <c r="Y525" s="199"/>
      <c r="Z525" s="352">
        <v>1</v>
      </c>
      <c r="AA525" s="428">
        <v>1</v>
      </c>
      <c r="AB525" s="428">
        <v>1</v>
      </c>
      <c r="AC525" s="430">
        <v>1</v>
      </c>
      <c r="AD525" s="428">
        <f t="shared" si="74"/>
        <v>0</v>
      </c>
      <c r="AE525" s="427">
        <v>1</v>
      </c>
      <c r="AF525" s="427">
        <v>0</v>
      </c>
      <c r="AG525" s="427"/>
      <c r="AH525" s="427"/>
      <c r="AI525" s="427"/>
      <c r="AJ525" s="427"/>
      <c r="AK525" s="427"/>
      <c r="AL525" s="427"/>
      <c r="AM525" s="427"/>
      <c r="AN525" s="427"/>
    </row>
    <row r="526" spans="1:40" s="225" customFormat="1" ht="51" hidden="1" customHeight="1" outlineLevel="7" x14ac:dyDescent="0.2">
      <c r="A526" s="221"/>
      <c r="B526" s="227"/>
      <c r="C526" s="248"/>
      <c r="D526" s="248"/>
      <c r="E526" s="254"/>
      <c r="F526" s="265"/>
      <c r="G526" s="270"/>
      <c r="H526" s="270"/>
      <c r="I526" s="406" t="s">
        <v>81</v>
      </c>
      <c r="J526" s="346" t="s">
        <v>256</v>
      </c>
      <c r="K526" s="434">
        <f>Supervisor!K526</f>
        <v>58695</v>
      </c>
      <c r="L526" s="347">
        <f>Supervisor!L526</f>
        <v>58695</v>
      </c>
      <c r="M526" s="348">
        <v>0.99415623136553366</v>
      </c>
      <c r="N526" s="353">
        <f>Supervisor!M526</f>
        <v>0</v>
      </c>
      <c r="O526" s="350">
        <f>Supervisor!N526</f>
        <v>58695</v>
      </c>
      <c r="P526" s="350">
        <f t="shared" si="73"/>
        <v>0</v>
      </c>
      <c r="Q526" s="351">
        <v>1.235551732712987E-4</v>
      </c>
      <c r="R526" s="352">
        <f t="shared" si="75"/>
        <v>1</v>
      </c>
      <c r="S526" s="225">
        <v>0</v>
      </c>
      <c r="T526" s="226">
        <f t="shared" si="68"/>
        <v>-58695</v>
      </c>
      <c r="Y526" s="199"/>
      <c r="Z526" s="352">
        <v>1</v>
      </c>
      <c r="AA526" s="428">
        <v>1</v>
      </c>
      <c r="AB526" s="428">
        <v>1</v>
      </c>
      <c r="AC526" s="430">
        <v>1</v>
      </c>
      <c r="AD526" s="428">
        <f t="shared" si="74"/>
        <v>0</v>
      </c>
      <c r="AE526" s="427">
        <v>1</v>
      </c>
      <c r="AF526" s="427">
        <v>0</v>
      </c>
      <c r="AG526" s="427"/>
      <c r="AH526" s="427"/>
      <c r="AI526" s="427"/>
      <c r="AJ526" s="427"/>
      <c r="AK526" s="427"/>
      <c r="AL526" s="427"/>
      <c r="AM526" s="427"/>
      <c r="AN526" s="427"/>
    </row>
    <row r="527" spans="1:40" s="225" customFormat="1" ht="51" hidden="1" customHeight="1" outlineLevel="7" x14ac:dyDescent="0.2">
      <c r="A527" s="221"/>
      <c r="B527" s="227"/>
      <c r="C527" s="248"/>
      <c r="D527" s="248"/>
      <c r="E527" s="254"/>
      <c r="F527" s="265"/>
      <c r="G527" s="270"/>
      <c r="H527" s="270"/>
      <c r="I527" s="406" t="s">
        <v>82</v>
      </c>
      <c r="J527" s="346" t="s">
        <v>263</v>
      </c>
      <c r="K527" s="434">
        <f>Supervisor!K527</f>
        <v>18</v>
      </c>
      <c r="L527" s="347">
        <f>Supervisor!L527</f>
        <v>18</v>
      </c>
      <c r="M527" s="348">
        <v>1</v>
      </c>
      <c r="N527" s="353">
        <f>Supervisor!M527</f>
        <v>0</v>
      </c>
      <c r="O527" s="350">
        <f>Supervisor!N527</f>
        <v>18</v>
      </c>
      <c r="P527" s="350">
        <f t="shared" si="73"/>
        <v>0</v>
      </c>
      <c r="Q527" s="351">
        <v>1.544439665891234E-4</v>
      </c>
      <c r="R527" s="352">
        <f t="shared" si="75"/>
        <v>1</v>
      </c>
      <c r="S527" s="225">
        <v>0</v>
      </c>
      <c r="T527" s="226">
        <f t="shared" si="68"/>
        <v>-18</v>
      </c>
      <c r="Y527" s="199"/>
      <c r="Z527" s="352">
        <v>1</v>
      </c>
      <c r="AA527" s="428">
        <v>1</v>
      </c>
      <c r="AB527" s="428">
        <v>1</v>
      </c>
      <c r="AC527" s="430">
        <v>1</v>
      </c>
      <c r="AD527" s="428">
        <f t="shared" si="74"/>
        <v>0</v>
      </c>
      <c r="AE527" s="427">
        <v>1</v>
      </c>
      <c r="AF527" s="427">
        <v>0</v>
      </c>
      <c r="AG527" s="427"/>
      <c r="AH527" s="427"/>
      <c r="AI527" s="427"/>
      <c r="AJ527" s="427"/>
      <c r="AK527" s="427"/>
      <c r="AL527" s="427"/>
      <c r="AM527" s="427"/>
      <c r="AN527" s="427"/>
    </row>
    <row r="528" spans="1:40" s="225" customFormat="1" ht="51" hidden="1" customHeight="1" outlineLevel="7" x14ac:dyDescent="0.2">
      <c r="A528" s="221"/>
      <c r="B528" s="227"/>
      <c r="C528" s="248"/>
      <c r="D528" s="248"/>
      <c r="E528" s="254"/>
      <c r="F528" s="265"/>
      <c r="G528" s="270"/>
      <c r="H528" s="270"/>
      <c r="I528" s="406" t="s">
        <v>83</v>
      </c>
      <c r="J528" s="346" t="s">
        <v>257</v>
      </c>
      <c r="K528" s="434">
        <f>Supervisor!K528</f>
        <v>100</v>
      </c>
      <c r="L528" s="347">
        <f>Supervisor!L528</f>
        <v>67</v>
      </c>
      <c r="M528" s="348">
        <v>0.67</v>
      </c>
      <c r="N528" s="353">
        <f>Supervisor!M528</f>
        <v>33</v>
      </c>
      <c r="O528" s="350">
        <f>Supervisor!N528</f>
        <v>100</v>
      </c>
      <c r="P528" s="350">
        <f t="shared" si="73"/>
        <v>0</v>
      </c>
      <c r="Q528" s="351">
        <v>2.3166594988368507E-4</v>
      </c>
      <c r="R528" s="352">
        <f t="shared" si="75"/>
        <v>1</v>
      </c>
      <c r="S528" s="225">
        <v>41</v>
      </c>
      <c r="T528" s="226">
        <f t="shared" si="68"/>
        <v>-59</v>
      </c>
      <c r="Y528" s="199"/>
      <c r="Z528" s="352">
        <v>0.67</v>
      </c>
      <c r="AA528" s="428">
        <v>0.56000000000000005</v>
      </c>
      <c r="AB528" s="428">
        <v>0.93</v>
      </c>
      <c r="AC528" s="430">
        <v>0.67</v>
      </c>
      <c r="AD528" s="428">
        <f t="shared" si="74"/>
        <v>0.26</v>
      </c>
      <c r="AE528" s="427">
        <v>0.67</v>
      </c>
      <c r="AF528" s="427">
        <v>0</v>
      </c>
      <c r="AG528" s="427"/>
      <c r="AH528" s="427"/>
      <c r="AI528" s="427"/>
      <c r="AJ528" s="427"/>
      <c r="AK528" s="427"/>
      <c r="AL528" s="427"/>
      <c r="AM528" s="427"/>
      <c r="AN528" s="427"/>
    </row>
    <row r="529" spans="1:40" s="225" customFormat="1" ht="51" hidden="1" customHeight="1" outlineLevel="5" x14ac:dyDescent="0.2">
      <c r="A529" s="221"/>
      <c r="B529" s="227"/>
      <c r="C529" s="248"/>
      <c r="D529" s="248"/>
      <c r="E529" s="254"/>
      <c r="F529" s="265"/>
      <c r="G529" s="270"/>
      <c r="H529" s="270"/>
      <c r="I529" s="409" t="s">
        <v>109</v>
      </c>
      <c r="J529" s="365"/>
      <c r="K529" s="437">
        <f>Supervisor!K529</f>
        <v>0</v>
      </c>
      <c r="L529" s="366">
        <f>Supervisor!L529</f>
        <v>0</v>
      </c>
      <c r="M529" s="367">
        <v>0.78001061106836023</v>
      </c>
      <c r="N529" s="365">
        <f>Supervisor!M529</f>
        <v>0</v>
      </c>
      <c r="O529" s="368">
        <f>Supervisor!N529</f>
        <v>0</v>
      </c>
      <c r="P529" s="368">
        <f t="shared" si="73"/>
        <v>0</v>
      </c>
      <c r="Q529" s="369">
        <v>1.3288048918563304E-3</v>
      </c>
      <c r="R529" s="370">
        <f>SUMPRODUCT(R530:R536,Q530:Q536)/Q529</f>
        <v>0.82501061106836016</v>
      </c>
      <c r="T529" s="226">
        <f t="shared" si="68"/>
        <v>0</v>
      </c>
      <c r="Y529" s="199"/>
      <c r="Z529" s="370">
        <v>0.73171584158415848</v>
      </c>
      <c r="AA529" s="428">
        <v>0.72121584158415852</v>
      </c>
      <c r="AB529" s="428">
        <v>0.75721584158415844</v>
      </c>
      <c r="AC529" s="430">
        <v>0.75721584158415844</v>
      </c>
      <c r="AD529" s="428">
        <f t="shared" si="74"/>
        <v>0</v>
      </c>
      <c r="AE529" s="427">
        <v>0.77251061106836005</v>
      </c>
      <c r="AF529" s="427">
        <v>0</v>
      </c>
      <c r="AG529" s="427"/>
      <c r="AH529" s="427"/>
      <c r="AI529" s="427"/>
      <c r="AJ529" s="427"/>
      <c r="AK529" s="427"/>
      <c r="AL529" s="427"/>
      <c r="AM529" s="427"/>
      <c r="AN529" s="427"/>
    </row>
    <row r="530" spans="1:40" s="225" customFormat="1" ht="51" hidden="1" customHeight="1" outlineLevel="7" x14ac:dyDescent="0.2">
      <c r="A530" s="221"/>
      <c r="B530" s="227"/>
      <c r="C530" s="248"/>
      <c r="D530" s="248"/>
      <c r="E530" s="254"/>
      <c r="F530" s="265"/>
      <c r="G530" s="270"/>
      <c r="H530" s="270"/>
      <c r="I530" s="406" t="s">
        <v>72</v>
      </c>
      <c r="J530" s="346" t="s">
        <v>256</v>
      </c>
      <c r="K530" s="434">
        <f>Supervisor!K530</f>
        <v>53769</v>
      </c>
      <c r="L530" s="347">
        <f>Supervisor!L530</f>
        <v>53769</v>
      </c>
      <c r="M530" s="348">
        <v>1</v>
      </c>
      <c r="N530" s="353">
        <f>Supervisor!M530</f>
        <v>0</v>
      </c>
      <c r="O530" s="350">
        <f>Supervisor!N530</f>
        <v>53769</v>
      </c>
      <c r="P530" s="350">
        <f t="shared" si="73"/>
        <v>0</v>
      </c>
      <c r="Q530" s="351">
        <v>1.3288048918563304E-4</v>
      </c>
      <c r="R530" s="352">
        <f t="shared" ref="R530:R536" si="76">O530/K530</f>
        <v>1</v>
      </c>
      <c r="S530" s="225">
        <v>50500</v>
      </c>
      <c r="T530" s="226">
        <f t="shared" si="68"/>
        <v>-3269</v>
      </c>
      <c r="Y530" s="199"/>
      <c r="Z530" s="352">
        <v>1</v>
      </c>
      <c r="AA530" s="428">
        <v>1</v>
      </c>
      <c r="AB530" s="428">
        <v>1</v>
      </c>
      <c r="AC530" s="430">
        <v>1</v>
      </c>
      <c r="AD530" s="428">
        <f t="shared" si="74"/>
        <v>0</v>
      </c>
      <c r="AE530" s="427">
        <v>1</v>
      </c>
      <c r="AF530" s="427">
        <v>0</v>
      </c>
      <c r="AG530" s="427"/>
      <c r="AH530" s="427"/>
      <c r="AI530" s="427"/>
      <c r="AJ530" s="427"/>
      <c r="AK530" s="427"/>
      <c r="AL530" s="427"/>
      <c r="AM530" s="427"/>
      <c r="AN530" s="427"/>
    </row>
    <row r="531" spans="1:40" s="225" customFormat="1" ht="51" hidden="1" customHeight="1" outlineLevel="7" x14ac:dyDescent="0.2">
      <c r="A531" s="221"/>
      <c r="B531" s="227"/>
      <c r="C531" s="248"/>
      <c r="D531" s="248"/>
      <c r="E531" s="254"/>
      <c r="F531" s="265"/>
      <c r="G531" s="270"/>
      <c r="H531" s="270"/>
      <c r="I531" s="406" t="s">
        <v>239</v>
      </c>
      <c r="J531" s="346" t="s">
        <v>263</v>
      </c>
      <c r="K531" s="434">
        <f>Supervisor!K531</f>
        <v>20</v>
      </c>
      <c r="L531" s="347">
        <f>Supervisor!L531</f>
        <v>20</v>
      </c>
      <c r="M531" s="348">
        <v>1</v>
      </c>
      <c r="N531" s="353">
        <f>Supervisor!M531</f>
        <v>0</v>
      </c>
      <c r="O531" s="350">
        <f>Supervisor!N531</f>
        <v>20</v>
      </c>
      <c r="P531" s="350">
        <f t="shared" si="73"/>
        <v>0</v>
      </c>
      <c r="Q531" s="351">
        <v>6.6440244592816508E-5</v>
      </c>
      <c r="R531" s="352">
        <f t="shared" si="76"/>
        <v>1</v>
      </c>
      <c r="S531" s="225">
        <v>20</v>
      </c>
      <c r="T531" s="226">
        <f t="shared" si="68"/>
        <v>0</v>
      </c>
      <c r="Y531" s="199"/>
      <c r="Z531" s="352">
        <v>1</v>
      </c>
      <c r="AA531" s="428">
        <v>1</v>
      </c>
      <c r="AB531" s="428">
        <v>1</v>
      </c>
      <c r="AC531" s="430">
        <v>1</v>
      </c>
      <c r="AD531" s="428">
        <f t="shared" si="74"/>
        <v>0</v>
      </c>
      <c r="AE531" s="427">
        <v>1</v>
      </c>
      <c r="AF531" s="427">
        <v>0</v>
      </c>
      <c r="AG531" s="427"/>
      <c r="AH531" s="427"/>
      <c r="AI531" s="427"/>
      <c r="AJ531" s="427"/>
      <c r="AK531" s="427"/>
      <c r="AL531" s="427"/>
      <c r="AM531" s="427"/>
      <c r="AN531" s="427"/>
    </row>
    <row r="532" spans="1:40" s="225" customFormat="1" ht="51" hidden="1" customHeight="1" outlineLevel="7" x14ac:dyDescent="0.2">
      <c r="A532" s="221"/>
      <c r="B532" s="227"/>
      <c r="C532" s="248"/>
      <c r="D532" s="248"/>
      <c r="E532" s="254"/>
      <c r="F532" s="265"/>
      <c r="G532" s="270"/>
      <c r="H532" s="270"/>
      <c r="I532" s="406" t="s">
        <v>75</v>
      </c>
      <c r="J532" s="346" t="s">
        <v>256</v>
      </c>
      <c r="K532" s="434">
        <f>Supervisor!K532</f>
        <v>53769</v>
      </c>
      <c r="L532" s="347">
        <f>Supervisor!L532</f>
        <v>43069.501366336634</v>
      </c>
      <c r="M532" s="348">
        <v>0.80100990099009906</v>
      </c>
      <c r="N532" s="353">
        <f>Supervisor!M532</f>
        <v>0</v>
      </c>
      <c r="O532" s="350">
        <f>Supervisor!N532</f>
        <v>43069.501366336634</v>
      </c>
      <c r="P532" s="350">
        <f t="shared" si="73"/>
        <v>10699.498633663366</v>
      </c>
      <c r="Q532" s="351">
        <v>5.3152195674253217E-4</v>
      </c>
      <c r="R532" s="352">
        <f t="shared" si="76"/>
        <v>0.80100990099009906</v>
      </c>
      <c r="S532" s="225">
        <v>35264</v>
      </c>
      <c r="T532" s="226">
        <f t="shared" si="68"/>
        <v>-7805.5013663366335</v>
      </c>
      <c r="Y532" s="199"/>
      <c r="Z532" s="352">
        <v>0.80100990099009906</v>
      </c>
      <c r="AA532" s="428">
        <v>0.80100990099009906</v>
      </c>
      <c r="AB532" s="428">
        <v>0.80100990099009906</v>
      </c>
      <c r="AC532" s="430">
        <v>0.80100990099009906</v>
      </c>
      <c r="AD532" s="428">
        <f t="shared" si="74"/>
        <v>0</v>
      </c>
      <c r="AE532" s="427">
        <v>0.80100990099009906</v>
      </c>
      <c r="AF532" s="427">
        <v>0</v>
      </c>
      <c r="AG532" s="427"/>
      <c r="AH532" s="427"/>
      <c r="AI532" s="427"/>
      <c r="AJ532" s="427"/>
      <c r="AK532" s="427"/>
      <c r="AL532" s="427"/>
      <c r="AM532" s="427"/>
      <c r="AN532" s="427"/>
    </row>
    <row r="533" spans="1:40" s="225" customFormat="1" ht="51" hidden="1" customHeight="1" outlineLevel="7" x14ac:dyDescent="0.2">
      <c r="A533" s="221"/>
      <c r="B533" s="227"/>
      <c r="C533" s="248"/>
      <c r="D533" s="248"/>
      <c r="E533" s="254"/>
      <c r="F533" s="265"/>
      <c r="G533" s="270"/>
      <c r="H533" s="270"/>
      <c r="I533" s="406" t="s">
        <v>80</v>
      </c>
      <c r="J533" s="346" t="s">
        <v>256</v>
      </c>
      <c r="K533" s="434">
        <f>Supervisor!K533</f>
        <v>53769</v>
      </c>
      <c r="L533" s="347">
        <f>Supervisor!L533</f>
        <v>40221</v>
      </c>
      <c r="M533" s="348">
        <v>0.74803325336160242</v>
      </c>
      <c r="N533" s="347">
        <f>Supervisor!M533</f>
        <v>0</v>
      </c>
      <c r="O533" s="350">
        <f>Supervisor!N533</f>
        <v>40221</v>
      </c>
      <c r="P533" s="350">
        <f t="shared" si="73"/>
        <v>13548</v>
      </c>
      <c r="Q533" s="351">
        <v>1.5945658702275962E-4</v>
      </c>
      <c r="R533" s="352">
        <f t="shared" si="76"/>
        <v>0.74803325336160242</v>
      </c>
      <c r="S533" s="225">
        <v>0</v>
      </c>
      <c r="T533" s="226">
        <f t="shared" si="68"/>
        <v>-40221</v>
      </c>
      <c r="Y533" s="199"/>
      <c r="Z533" s="352">
        <v>0.59405940594059403</v>
      </c>
      <c r="AA533" s="428">
        <v>0.59405940594059403</v>
      </c>
      <c r="AB533" s="428">
        <v>0.59405940594059403</v>
      </c>
      <c r="AC533" s="430">
        <v>0.59405940594059403</v>
      </c>
      <c r="AD533" s="428">
        <f t="shared" si="74"/>
        <v>0</v>
      </c>
      <c r="AE533" s="427">
        <v>0.74803325336160242</v>
      </c>
      <c r="AF533" s="427">
        <v>0</v>
      </c>
      <c r="AG533" s="427"/>
      <c r="AH533" s="427"/>
      <c r="AI533" s="427"/>
      <c r="AJ533" s="427"/>
      <c r="AK533" s="427"/>
      <c r="AL533" s="427"/>
      <c r="AM533" s="427"/>
      <c r="AN533" s="427"/>
    </row>
    <row r="534" spans="1:40" s="225" customFormat="1" ht="51" hidden="1" customHeight="1" outlineLevel="7" x14ac:dyDescent="0.2">
      <c r="A534" s="221"/>
      <c r="B534" s="227"/>
      <c r="C534" s="248"/>
      <c r="D534" s="248"/>
      <c r="E534" s="254"/>
      <c r="F534" s="265"/>
      <c r="G534" s="270"/>
      <c r="H534" s="270"/>
      <c r="I534" s="406" t="s">
        <v>81</v>
      </c>
      <c r="J534" s="346" t="s">
        <v>256</v>
      </c>
      <c r="K534" s="434">
        <f>Supervisor!K534</f>
        <v>53769</v>
      </c>
      <c r="L534" s="347">
        <f>Supervisor!L534</f>
        <v>40221</v>
      </c>
      <c r="M534" s="348">
        <v>0.74803325336160242</v>
      </c>
      <c r="N534" s="347">
        <f>Supervisor!M534</f>
        <v>0</v>
      </c>
      <c r="O534" s="350">
        <f>Supervisor!N534</f>
        <v>40221</v>
      </c>
      <c r="P534" s="350">
        <f t="shared" si="73"/>
        <v>13548</v>
      </c>
      <c r="Q534" s="351">
        <v>1.0630439134850641E-4</v>
      </c>
      <c r="R534" s="352">
        <f t="shared" si="76"/>
        <v>0.74803325336160242</v>
      </c>
      <c r="S534" s="225">
        <v>0</v>
      </c>
      <c r="T534" s="226">
        <f t="shared" si="68"/>
        <v>-40221</v>
      </c>
      <c r="Y534" s="199"/>
      <c r="Z534" s="352">
        <v>0.59405940594059403</v>
      </c>
      <c r="AA534" s="428">
        <v>0.59405940594059403</v>
      </c>
      <c r="AB534" s="428">
        <v>0.59405940594059403</v>
      </c>
      <c r="AC534" s="430">
        <v>0.59405940594059403</v>
      </c>
      <c r="AD534" s="428">
        <f t="shared" si="74"/>
        <v>0</v>
      </c>
      <c r="AE534" s="427">
        <v>0.74803325336160242</v>
      </c>
      <c r="AF534" s="427">
        <v>0</v>
      </c>
      <c r="AG534" s="427"/>
      <c r="AH534" s="427"/>
      <c r="AI534" s="427"/>
      <c r="AJ534" s="427"/>
      <c r="AK534" s="427"/>
      <c r="AL534" s="427"/>
      <c r="AM534" s="427"/>
      <c r="AN534" s="427"/>
    </row>
    <row r="535" spans="1:40" s="225" customFormat="1" ht="51" hidden="1" customHeight="1" outlineLevel="7" x14ac:dyDescent="0.2">
      <c r="A535" s="221"/>
      <c r="B535" s="227"/>
      <c r="C535" s="248"/>
      <c r="D535" s="248"/>
      <c r="E535" s="254"/>
      <c r="F535" s="265"/>
      <c r="G535" s="270"/>
      <c r="H535" s="270"/>
      <c r="I535" s="406" t="s">
        <v>82</v>
      </c>
      <c r="J535" s="346" t="s">
        <v>263</v>
      </c>
      <c r="K535" s="434">
        <f>Supervisor!K535</f>
        <v>20</v>
      </c>
      <c r="L535" s="347">
        <f>Supervisor!L535</f>
        <v>14</v>
      </c>
      <c r="M535" s="348">
        <v>0.7</v>
      </c>
      <c r="N535" s="353">
        <f>Supervisor!M535</f>
        <v>0</v>
      </c>
      <c r="O535" s="350">
        <f>Supervisor!N535</f>
        <v>14</v>
      </c>
      <c r="P535" s="350">
        <f t="shared" si="73"/>
        <v>6</v>
      </c>
      <c r="Q535" s="351">
        <v>1.3288048918563304E-4</v>
      </c>
      <c r="R535" s="352">
        <f t="shared" si="76"/>
        <v>0.7</v>
      </c>
      <c r="S535" s="225">
        <v>0</v>
      </c>
      <c r="T535" s="226">
        <f t="shared" si="68"/>
        <v>-14</v>
      </c>
      <c r="Y535" s="199"/>
      <c r="Z535" s="352">
        <v>0.6</v>
      </c>
      <c r="AA535" s="428">
        <v>0.6</v>
      </c>
      <c r="AB535" s="428">
        <v>0.6</v>
      </c>
      <c r="AC535" s="430">
        <v>0.6</v>
      </c>
      <c r="AD535" s="428">
        <f t="shared" si="74"/>
        <v>0</v>
      </c>
      <c r="AE535" s="427">
        <v>0.7</v>
      </c>
      <c r="AF535" s="427">
        <v>0</v>
      </c>
      <c r="AG535" s="427"/>
      <c r="AH535" s="427"/>
      <c r="AI535" s="427"/>
      <c r="AJ535" s="427"/>
      <c r="AK535" s="427"/>
      <c r="AL535" s="427"/>
      <c r="AM535" s="427"/>
      <c r="AN535" s="427"/>
    </row>
    <row r="536" spans="1:40" s="225" customFormat="1" ht="51" hidden="1" customHeight="1" outlineLevel="7" x14ac:dyDescent="0.2">
      <c r="A536" s="221"/>
      <c r="B536" s="227"/>
      <c r="C536" s="248"/>
      <c r="D536" s="248"/>
      <c r="E536" s="254"/>
      <c r="F536" s="265"/>
      <c r="G536" s="270"/>
      <c r="H536" s="270"/>
      <c r="I536" s="406" t="s">
        <v>83</v>
      </c>
      <c r="J536" s="346" t="s">
        <v>257</v>
      </c>
      <c r="K536" s="434">
        <f>Supervisor!K536</f>
        <v>100</v>
      </c>
      <c r="L536" s="347">
        <f>Supervisor!L536</f>
        <v>55</v>
      </c>
      <c r="M536" s="348">
        <v>0.6</v>
      </c>
      <c r="N536" s="353">
        <f>Supervisor!M536</f>
        <v>35</v>
      </c>
      <c r="O536" s="350">
        <f>Supervisor!N536</f>
        <v>90</v>
      </c>
      <c r="P536" s="350">
        <f t="shared" si="73"/>
        <v>10</v>
      </c>
      <c r="Q536" s="351">
        <v>1.9932073377844958E-4</v>
      </c>
      <c r="R536" s="352">
        <f t="shared" si="76"/>
        <v>0.9</v>
      </c>
      <c r="S536" s="225">
        <v>40</v>
      </c>
      <c r="T536" s="226">
        <f t="shared" si="68"/>
        <v>-50</v>
      </c>
      <c r="Y536" s="199"/>
      <c r="Z536" s="352">
        <v>0.55000000000000004</v>
      </c>
      <c r="AA536" s="428">
        <v>0.48</v>
      </c>
      <c r="AB536" s="428">
        <v>0.72</v>
      </c>
      <c r="AC536" s="430">
        <v>0.55000000000000004</v>
      </c>
      <c r="AD536" s="428">
        <f t="shared" si="74"/>
        <v>0.16999999999999993</v>
      </c>
      <c r="AE536" s="427">
        <v>0.55000000000000004</v>
      </c>
      <c r="AF536" s="427">
        <v>0</v>
      </c>
      <c r="AG536" s="427"/>
      <c r="AH536" s="427"/>
      <c r="AI536" s="427"/>
      <c r="AJ536" s="427"/>
      <c r="AK536" s="427"/>
      <c r="AL536" s="427"/>
      <c r="AM536" s="427"/>
      <c r="AN536" s="427"/>
    </row>
    <row r="537" spans="1:40" s="225" customFormat="1" ht="51" hidden="1" customHeight="1" outlineLevel="5" x14ac:dyDescent="0.2">
      <c r="A537" s="221"/>
      <c r="B537" s="227"/>
      <c r="C537" s="248"/>
      <c r="D537" s="248"/>
      <c r="E537" s="254"/>
      <c r="F537" s="265"/>
      <c r="G537" s="270"/>
      <c r="H537" s="270"/>
      <c r="I537" s="409" t="s">
        <v>110</v>
      </c>
      <c r="J537" s="365"/>
      <c r="K537" s="437">
        <f>Supervisor!K537</f>
        <v>0</v>
      </c>
      <c r="L537" s="366">
        <f>Supervisor!L537</f>
        <v>0</v>
      </c>
      <c r="M537" s="367">
        <v>0.95050000000000012</v>
      </c>
      <c r="N537" s="365">
        <f>Supervisor!M537</f>
        <v>0</v>
      </c>
      <c r="O537" s="368">
        <f>Supervisor!N537</f>
        <v>0</v>
      </c>
      <c r="P537" s="368">
        <f t="shared" si="73"/>
        <v>0</v>
      </c>
      <c r="Q537" s="369">
        <v>1.7018964673341705E-3</v>
      </c>
      <c r="R537" s="370">
        <f>SUMPRODUCT(R538:R544,Q538:Q544)/Q537</f>
        <v>1</v>
      </c>
      <c r="T537" s="226">
        <f t="shared" si="68"/>
        <v>0</v>
      </c>
      <c r="Y537" s="199"/>
      <c r="Z537" s="370">
        <v>0.95050000000000012</v>
      </c>
      <c r="AA537" s="428">
        <v>0.95050000000000012</v>
      </c>
      <c r="AB537" s="428">
        <v>0.99250000000000005</v>
      </c>
      <c r="AC537" s="430">
        <v>0.99250000000000005</v>
      </c>
      <c r="AD537" s="428">
        <f t="shared" si="74"/>
        <v>0</v>
      </c>
      <c r="AE537" s="427">
        <v>0.95050000000000012</v>
      </c>
      <c r="AF537" s="427">
        <v>0</v>
      </c>
      <c r="AG537" s="427"/>
      <c r="AH537" s="427"/>
      <c r="AI537" s="427"/>
      <c r="AJ537" s="427"/>
      <c r="AK537" s="427"/>
      <c r="AL537" s="427"/>
      <c r="AM537" s="427"/>
      <c r="AN537" s="427"/>
    </row>
    <row r="538" spans="1:40" s="225" customFormat="1" ht="51" hidden="1" customHeight="1" outlineLevel="7" x14ac:dyDescent="0.2">
      <c r="A538" s="221"/>
      <c r="B538" s="227"/>
      <c r="C538" s="248"/>
      <c r="D538" s="248"/>
      <c r="E538" s="254"/>
      <c r="F538" s="265"/>
      <c r="G538" s="270"/>
      <c r="H538" s="270"/>
      <c r="I538" s="406" t="s">
        <v>72</v>
      </c>
      <c r="J538" s="346" t="s">
        <v>256</v>
      </c>
      <c r="K538" s="434">
        <f>Supervisor!K538</f>
        <v>64679</v>
      </c>
      <c r="L538" s="347">
        <f>Supervisor!L538</f>
        <v>64679</v>
      </c>
      <c r="M538" s="348">
        <v>1</v>
      </c>
      <c r="N538" s="353">
        <f>Supervisor!M538</f>
        <v>0</v>
      </c>
      <c r="O538" s="350">
        <f>Supervisor!N538</f>
        <v>64679</v>
      </c>
      <c r="P538" s="350">
        <f t="shared" si="73"/>
        <v>0</v>
      </c>
      <c r="Q538" s="351">
        <v>1.7018964673341707E-4</v>
      </c>
      <c r="R538" s="352">
        <f t="shared" ref="R538:R544" si="77">O538/K538</f>
        <v>1</v>
      </c>
      <c r="S538" s="225">
        <v>64431</v>
      </c>
      <c r="T538" s="226">
        <f t="shared" si="68"/>
        <v>-248</v>
      </c>
      <c r="Y538" s="199"/>
      <c r="Z538" s="352">
        <v>1</v>
      </c>
      <c r="AA538" s="428">
        <v>1</v>
      </c>
      <c r="AB538" s="428">
        <v>1</v>
      </c>
      <c r="AC538" s="430">
        <v>1</v>
      </c>
      <c r="AD538" s="428">
        <f t="shared" si="74"/>
        <v>0</v>
      </c>
      <c r="AE538" s="427">
        <v>1</v>
      </c>
      <c r="AF538" s="427">
        <v>0</v>
      </c>
      <c r="AG538" s="427"/>
      <c r="AH538" s="427"/>
      <c r="AI538" s="427"/>
      <c r="AJ538" s="427"/>
      <c r="AK538" s="427"/>
      <c r="AL538" s="427"/>
      <c r="AM538" s="427"/>
      <c r="AN538" s="427"/>
    </row>
    <row r="539" spans="1:40" s="225" customFormat="1" ht="51" hidden="1" customHeight="1" outlineLevel="7" x14ac:dyDescent="0.2">
      <c r="A539" s="221"/>
      <c r="B539" s="227"/>
      <c r="C539" s="248"/>
      <c r="D539" s="248"/>
      <c r="E539" s="254"/>
      <c r="F539" s="265"/>
      <c r="G539" s="270"/>
      <c r="H539" s="270"/>
      <c r="I539" s="406" t="s">
        <v>239</v>
      </c>
      <c r="J539" s="346" t="s">
        <v>263</v>
      </c>
      <c r="K539" s="434">
        <f>Supervisor!K539</f>
        <v>26</v>
      </c>
      <c r="L539" s="347">
        <f>Supervisor!L539</f>
        <v>26</v>
      </c>
      <c r="M539" s="348">
        <v>1</v>
      </c>
      <c r="N539" s="353">
        <f>Supervisor!M539</f>
        <v>0</v>
      </c>
      <c r="O539" s="350">
        <f>Supervisor!N539</f>
        <v>26</v>
      </c>
      <c r="P539" s="350">
        <f t="shared" si="73"/>
        <v>0</v>
      </c>
      <c r="Q539" s="351">
        <v>8.5094823366708508E-5</v>
      </c>
      <c r="R539" s="352">
        <f t="shared" si="77"/>
        <v>1</v>
      </c>
      <c r="S539" s="225">
        <v>26</v>
      </c>
      <c r="T539" s="226">
        <f t="shared" si="68"/>
        <v>0</v>
      </c>
      <c r="Y539" s="199"/>
      <c r="Z539" s="352">
        <v>1</v>
      </c>
      <c r="AA539" s="428">
        <v>1</v>
      </c>
      <c r="AB539" s="428">
        <v>1</v>
      </c>
      <c r="AC539" s="430">
        <v>1</v>
      </c>
      <c r="AD539" s="428">
        <f t="shared" si="74"/>
        <v>0</v>
      </c>
      <c r="AE539" s="427">
        <v>1</v>
      </c>
      <c r="AF539" s="427">
        <v>0</v>
      </c>
      <c r="AG539" s="427"/>
      <c r="AH539" s="427"/>
      <c r="AI539" s="427"/>
      <c r="AJ539" s="427"/>
      <c r="AK539" s="427"/>
      <c r="AL539" s="427"/>
      <c r="AM539" s="427"/>
      <c r="AN539" s="427"/>
    </row>
    <row r="540" spans="1:40" s="225" customFormat="1" ht="51" hidden="1" customHeight="1" outlineLevel="7" x14ac:dyDescent="0.2">
      <c r="A540" s="221"/>
      <c r="B540" s="227"/>
      <c r="C540" s="248"/>
      <c r="D540" s="248"/>
      <c r="E540" s="254"/>
      <c r="F540" s="265"/>
      <c r="G540" s="270"/>
      <c r="H540" s="270"/>
      <c r="I540" s="406" t="s">
        <v>75</v>
      </c>
      <c r="J540" s="346" t="s">
        <v>256</v>
      </c>
      <c r="K540" s="434">
        <f>Supervisor!K540</f>
        <v>64679</v>
      </c>
      <c r="L540" s="347">
        <f>Supervisor!L540</f>
        <v>64679</v>
      </c>
      <c r="M540" s="348">
        <v>1</v>
      </c>
      <c r="N540" s="353">
        <f>Supervisor!M540</f>
        <v>0</v>
      </c>
      <c r="O540" s="350">
        <f>Supervisor!N540</f>
        <v>64679</v>
      </c>
      <c r="P540" s="350">
        <f t="shared" si="73"/>
        <v>0</v>
      </c>
      <c r="Q540" s="351">
        <v>6.8075858693366828E-4</v>
      </c>
      <c r="R540" s="352">
        <f t="shared" si="77"/>
        <v>1</v>
      </c>
      <c r="S540" s="225">
        <v>63845</v>
      </c>
      <c r="T540" s="226">
        <f t="shared" si="68"/>
        <v>-834</v>
      </c>
      <c r="Y540" s="199"/>
      <c r="Z540" s="352">
        <v>1</v>
      </c>
      <c r="AA540" s="428">
        <v>1</v>
      </c>
      <c r="AB540" s="428">
        <v>1</v>
      </c>
      <c r="AC540" s="430">
        <v>1</v>
      </c>
      <c r="AD540" s="428">
        <f t="shared" si="74"/>
        <v>0</v>
      </c>
      <c r="AE540" s="427">
        <v>1</v>
      </c>
      <c r="AF540" s="427">
        <v>0</v>
      </c>
      <c r="AG540" s="427"/>
      <c r="AH540" s="427"/>
      <c r="AI540" s="427"/>
      <c r="AJ540" s="427"/>
      <c r="AK540" s="427"/>
      <c r="AL540" s="427"/>
      <c r="AM540" s="427"/>
      <c r="AN540" s="427"/>
    </row>
    <row r="541" spans="1:40" s="225" customFormat="1" ht="51" hidden="1" customHeight="1" outlineLevel="7" x14ac:dyDescent="0.2">
      <c r="A541" s="221"/>
      <c r="B541" s="227"/>
      <c r="C541" s="248"/>
      <c r="D541" s="248"/>
      <c r="E541" s="254"/>
      <c r="F541" s="265"/>
      <c r="G541" s="270"/>
      <c r="H541" s="270"/>
      <c r="I541" s="406" t="s">
        <v>80</v>
      </c>
      <c r="J541" s="346" t="s">
        <v>256</v>
      </c>
      <c r="K541" s="434">
        <f>Supervisor!K541</f>
        <v>64679</v>
      </c>
      <c r="L541" s="347">
        <f>Supervisor!L541</f>
        <v>64679</v>
      </c>
      <c r="M541" s="348">
        <v>1</v>
      </c>
      <c r="N541" s="353">
        <f>Supervisor!M541</f>
        <v>0</v>
      </c>
      <c r="O541" s="350">
        <f>Supervisor!N541</f>
        <v>64679</v>
      </c>
      <c r="P541" s="350">
        <f t="shared" si="73"/>
        <v>0</v>
      </c>
      <c r="Q541" s="351">
        <v>2.0422757608010042E-4</v>
      </c>
      <c r="R541" s="352">
        <f t="shared" si="77"/>
        <v>1</v>
      </c>
      <c r="S541" s="225">
        <v>63845</v>
      </c>
      <c r="T541" s="226">
        <f t="shared" si="68"/>
        <v>-834</v>
      </c>
      <c r="Y541" s="199"/>
      <c r="Z541" s="352">
        <v>1</v>
      </c>
      <c r="AA541" s="428">
        <v>1</v>
      </c>
      <c r="AB541" s="428">
        <v>1</v>
      </c>
      <c r="AC541" s="430">
        <v>1</v>
      </c>
      <c r="AD541" s="428">
        <f t="shared" si="74"/>
        <v>0</v>
      </c>
      <c r="AE541" s="427">
        <v>1</v>
      </c>
      <c r="AF541" s="427">
        <v>0</v>
      </c>
      <c r="AG541" s="427"/>
      <c r="AH541" s="427"/>
      <c r="AI541" s="427"/>
      <c r="AJ541" s="427"/>
      <c r="AK541" s="427"/>
      <c r="AL541" s="427"/>
      <c r="AM541" s="427"/>
      <c r="AN541" s="427"/>
    </row>
    <row r="542" spans="1:40" s="225" customFormat="1" ht="51" hidden="1" customHeight="1" outlineLevel="7" x14ac:dyDescent="0.2">
      <c r="A542" s="221"/>
      <c r="B542" s="227"/>
      <c r="C542" s="248"/>
      <c r="D542" s="248"/>
      <c r="E542" s="254"/>
      <c r="F542" s="265"/>
      <c r="G542" s="270"/>
      <c r="H542" s="270"/>
      <c r="I542" s="406" t="s">
        <v>81</v>
      </c>
      <c r="J542" s="346" t="s">
        <v>256</v>
      </c>
      <c r="K542" s="434">
        <f>Supervisor!K542</f>
        <v>64679</v>
      </c>
      <c r="L542" s="347">
        <f>Supervisor!L542</f>
        <v>64679</v>
      </c>
      <c r="M542" s="348">
        <v>1</v>
      </c>
      <c r="N542" s="353">
        <f>Supervisor!M542</f>
        <v>0</v>
      </c>
      <c r="O542" s="350">
        <f>Supervisor!N542</f>
        <v>64679</v>
      </c>
      <c r="P542" s="350">
        <f t="shared" si="73"/>
        <v>0</v>
      </c>
      <c r="Q542" s="351">
        <v>1.3615171738673364E-4</v>
      </c>
      <c r="R542" s="352">
        <f t="shared" si="77"/>
        <v>1</v>
      </c>
      <c r="S542" s="225">
        <v>63845</v>
      </c>
      <c r="T542" s="226">
        <f t="shared" si="68"/>
        <v>-834</v>
      </c>
      <c r="Y542" s="199"/>
      <c r="Z542" s="352">
        <v>1</v>
      </c>
      <c r="AA542" s="428">
        <v>1</v>
      </c>
      <c r="AB542" s="428">
        <v>1</v>
      </c>
      <c r="AC542" s="430">
        <v>1</v>
      </c>
      <c r="AD542" s="428">
        <f t="shared" si="74"/>
        <v>0</v>
      </c>
      <c r="AE542" s="427">
        <v>1</v>
      </c>
      <c r="AF542" s="427">
        <v>0</v>
      </c>
      <c r="AG542" s="427"/>
      <c r="AH542" s="427"/>
      <c r="AI542" s="427"/>
      <c r="AJ542" s="427"/>
      <c r="AK542" s="427"/>
      <c r="AL542" s="427"/>
      <c r="AM542" s="427"/>
      <c r="AN542" s="427"/>
    </row>
    <row r="543" spans="1:40" s="225" customFormat="1" ht="51" hidden="1" customHeight="1" outlineLevel="7" x14ac:dyDescent="0.2">
      <c r="A543" s="221"/>
      <c r="B543" s="227"/>
      <c r="C543" s="248"/>
      <c r="D543" s="248"/>
      <c r="E543" s="254"/>
      <c r="F543" s="265"/>
      <c r="G543" s="270"/>
      <c r="H543" s="270"/>
      <c r="I543" s="406" t="s">
        <v>82</v>
      </c>
      <c r="J543" s="346" t="s">
        <v>263</v>
      </c>
      <c r="K543" s="434">
        <f>Supervisor!K543</f>
        <v>26</v>
      </c>
      <c r="L543" s="347">
        <f>Supervisor!L543</f>
        <v>26</v>
      </c>
      <c r="M543" s="348">
        <v>1</v>
      </c>
      <c r="N543" s="353">
        <f>Supervisor!M543</f>
        <v>0</v>
      </c>
      <c r="O543" s="350">
        <f>Supervisor!N543</f>
        <v>26</v>
      </c>
      <c r="P543" s="350">
        <f t="shared" si="73"/>
        <v>0</v>
      </c>
      <c r="Q543" s="351">
        <v>1.7018964673341707E-4</v>
      </c>
      <c r="R543" s="352">
        <f t="shared" si="77"/>
        <v>1</v>
      </c>
      <c r="S543" s="225">
        <v>26</v>
      </c>
      <c r="T543" s="226">
        <f t="shared" si="68"/>
        <v>0</v>
      </c>
      <c r="Y543" s="199"/>
      <c r="Z543" s="352">
        <v>1</v>
      </c>
      <c r="AA543" s="428">
        <v>1</v>
      </c>
      <c r="AB543" s="428">
        <v>1</v>
      </c>
      <c r="AC543" s="430">
        <v>1</v>
      </c>
      <c r="AD543" s="428">
        <f t="shared" si="74"/>
        <v>0</v>
      </c>
      <c r="AE543" s="427">
        <v>1</v>
      </c>
      <c r="AF543" s="427">
        <v>0</v>
      </c>
      <c r="AG543" s="427"/>
      <c r="AH543" s="427"/>
      <c r="AI543" s="427"/>
      <c r="AJ543" s="427"/>
      <c r="AK543" s="427"/>
      <c r="AL543" s="427"/>
      <c r="AM543" s="427"/>
      <c r="AN543" s="427"/>
    </row>
    <row r="544" spans="1:40" s="225" customFormat="1" ht="51" hidden="1" customHeight="1" outlineLevel="7" x14ac:dyDescent="0.2">
      <c r="A544" s="221"/>
      <c r="B544" s="227"/>
      <c r="C544" s="248"/>
      <c r="D544" s="248"/>
      <c r="E544" s="254"/>
      <c r="F544" s="265"/>
      <c r="G544" s="270"/>
      <c r="H544" s="270"/>
      <c r="I544" s="406" t="s">
        <v>83</v>
      </c>
      <c r="J544" s="346" t="s">
        <v>257</v>
      </c>
      <c r="K544" s="434">
        <f>Supervisor!K544</f>
        <v>100</v>
      </c>
      <c r="L544" s="347">
        <f>Supervisor!L544</f>
        <v>67</v>
      </c>
      <c r="M544" s="348">
        <v>0.67</v>
      </c>
      <c r="N544" s="353">
        <f>Supervisor!M544</f>
        <v>33</v>
      </c>
      <c r="O544" s="350">
        <f>Supervisor!N544</f>
        <v>100</v>
      </c>
      <c r="P544" s="350">
        <f t="shared" si="73"/>
        <v>0</v>
      </c>
      <c r="Q544" s="351">
        <v>2.5528447010012554E-4</v>
      </c>
      <c r="R544" s="352">
        <f t="shared" si="77"/>
        <v>1</v>
      </c>
      <c r="S544" s="225">
        <v>62</v>
      </c>
      <c r="T544" s="226">
        <f t="shared" si="68"/>
        <v>-38</v>
      </c>
      <c r="Y544" s="199"/>
      <c r="Z544" s="352">
        <v>0.67</v>
      </c>
      <c r="AA544" s="428">
        <v>0.67</v>
      </c>
      <c r="AB544" s="428">
        <v>0.95</v>
      </c>
      <c r="AC544" s="430">
        <v>0.67</v>
      </c>
      <c r="AD544" s="428">
        <f t="shared" si="74"/>
        <v>0.27999999999999992</v>
      </c>
      <c r="AE544" s="427">
        <v>0.67</v>
      </c>
      <c r="AF544" s="427">
        <v>0</v>
      </c>
      <c r="AG544" s="427"/>
      <c r="AH544" s="427"/>
      <c r="AI544" s="427"/>
      <c r="AJ544" s="427"/>
      <c r="AK544" s="427"/>
      <c r="AL544" s="427"/>
      <c r="AM544" s="427"/>
      <c r="AN544" s="427"/>
    </row>
    <row r="545" spans="1:40" s="225" customFormat="1" ht="51" hidden="1" customHeight="1" outlineLevel="5" x14ac:dyDescent="0.2">
      <c r="A545" s="221"/>
      <c r="B545" s="227"/>
      <c r="C545" s="248"/>
      <c r="D545" s="248"/>
      <c r="E545" s="254"/>
      <c r="F545" s="265"/>
      <c r="G545" s="270"/>
      <c r="H545" s="270"/>
      <c r="I545" s="409" t="s">
        <v>111</v>
      </c>
      <c r="J545" s="365"/>
      <c r="K545" s="437">
        <f>Supervisor!K545</f>
        <v>0</v>
      </c>
      <c r="L545" s="366">
        <f>Supervisor!L545</f>
        <v>0</v>
      </c>
      <c r="M545" s="367">
        <v>0.94750000000000001</v>
      </c>
      <c r="N545" s="365">
        <f>Supervisor!M545</f>
        <v>0</v>
      </c>
      <c r="O545" s="368">
        <f>Supervisor!N545</f>
        <v>0</v>
      </c>
      <c r="P545" s="368">
        <f t="shared" si="73"/>
        <v>0</v>
      </c>
      <c r="Q545" s="369">
        <v>1.0525187262228357E-3</v>
      </c>
      <c r="R545" s="370">
        <f>SUMPRODUCT(R546:R552,Q546:Q552)/Q545</f>
        <v>1</v>
      </c>
      <c r="T545" s="226">
        <f t="shared" si="68"/>
        <v>0</v>
      </c>
      <c r="Y545" s="199"/>
      <c r="Z545" s="370">
        <v>0.80382500000000001</v>
      </c>
      <c r="AA545" s="428">
        <v>0.791825</v>
      </c>
      <c r="AB545" s="428">
        <v>0.83232500000000009</v>
      </c>
      <c r="AC545" s="430">
        <v>0.83232500000000009</v>
      </c>
      <c r="AD545" s="428">
        <f t="shared" si="74"/>
        <v>0</v>
      </c>
      <c r="AE545" s="427">
        <v>0.94000000000000006</v>
      </c>
      <c r="AF545" s="427">
        <v>0</v>
      </c>
      <c r="AG545" s="427"/>
      <c r="AH545" s="427"/>
      <c r="AI545" s="427"/>
      <c r="AJ545" s="427"/>
      <c r="AK545" s="427"/>
      <c r="AL545" s="427"/>
      <c r="AM545" s="427"/>
      <c r="AN545" s="427"/>
    </row>
    <row r="546" spans="1:40" s="225" customFormat="1" ht="51" hidden="1" customHeight="1" outlineLevel="7" x14ac:dyDescent="0.2">
      <c r="A546" s="221"/>
      <c r="B546" s="227"/>
      <c r="C546" s="248"/>
      <c r="D546" s="248"/>
      <c r="E546" s="254"/>
      <c r="F546" s="265"/>
      <c r="G546" s="270"/>
      <c r="H546" s="270"/>
      <c r="I546" s="406" t="s">
        <v>72</v>
      </c>
      <c r="J546" s="346" t="s">
        <v>256</v>
      </c>
      <c r="K546" s="434">
        <f>Supervisor!K546</f>
        <v>38933</v>
      </c>
      <c r="L546" s="347">
        <f>Supervisor!L546</f>
        <v>38933</v>
      </c>
      <c r="M546" s="348">
        <v>1</v>
      </c>
      <c r="N546" s="353">
        <f>Supervisor!M546</f>
        <v>0</v>
      </c>
      <c r="O546" s="350">
        <f>Supervisor!N546</f>
        <v>38933</v>
      </c>
      <c r="P546" s="350">
        <f t="shared" si="73"/>
        <v>0</v>
      </c>
      <c r="Q546" s="351">
        <v>1.0525187262228358E-4</v>
      </c>
      <c r="R546" s="352">
        <f t="shared" ref="R546:R552" si="78">O546/K546</f>
        <v>1</v>
      </c>
      <c r="S546" s="225">
        <v>38834</v>
      </c>
      <c r="T546" s="226">
        <f t="shared" ref="T546:T609" si="79">S546-O546</f>
        <v>-99</v>
      </c>
      <c r="Y546" s="199">
        <v>0.75870000000000004</v>
      </c>
      <c r="Z546" s="352">
        <v>1</v>
      </c>
      <c r="AA546" s="428">
        <v>1</v>
      </c>
      <c r="AB546" s="428">
        <v>1</v>
      </c>
      <c r="AC546" s="430">
        <v>1</v>
      </c>
      <c r="AD546" s="428">
        <f t="shared" si="74"/>
        <v>0</v>
      </c>
      <c r="AE546" s="427">
        <v>1</v>
      </c>
      <c r="AF546" s="427">
        <v>0</v>
      </c>
      <c r="AG546" s="427"/>
      <c r="AH546" s="427"/>
      <c r="AI546" s="427"/>
      <c r="AJ546" s="427"/>
      <c r="AK546" s="427"/>
      <c r="AL546" s="427"/>
      <c r="AM546" s="427"/>
      <c r="AN546" s="427"/>
    </row>
    <row r="547" spans="1:40" s="225" customFormat="1" ht="51" hidden="1" customHeight="1" outlineLevel="7" x14ac:dyDescent="0.2">
      <c r="A547" s="221"/>
      <c r="B547" s="227"/>
      <c r="C547" s="248"/>
      <c r="D547" s="248"/>
      <c r="E547" s="254"/>
      <c r="F547" s="265"/>
      <c r="G547" s="270"/>
      <c r="H547" s="270"/>
      <c r="I547" s="406" t="s">
        <v>239</v>
      </c>
      <c r="J547" s="346" t="s">
        <v>263</v>
      </c>
      <c r="K547" s="434">
        <f>Supervisor!K547</f>
        <v>16</v>
      </c>
      <c r="L547" s="347">
        <f>Supervisor!L547</f>
        <v>16</v>
      </c>
      <c r="M547" s="348">
        <v>1</v>
      </c>
      <c r="N547" s="353">
        <f>Supervisor!M547</f>
        <v>0</v>
      </c>
      <c r="O547" s="350">
        <f>Supervisor!N547</f>
        <v>16</v>
      </c>
      <c r="P547" s="350">
        <f t="shared" si="73"/>
        <v>0</v>
      </c>
      <c r="Q547" s="351">
        <v>5.2625936311141784E-5</v>
      </c>
      <c r="R547" s="352">
        <f t="shared" si="78"/>
        <v>1</v>
      </c>
      <c r="S547" s="225">
        <v>16</v>
      </c>
      <c r="T547" s="226">
        <f t="shared" si="79"/>
        <v>0</v>
      </c>
      <c r="Y547" s="199">
        <v>0.82850000000000001</v>
      </c>
      <c r="Z547" s="352">
        <v>1</v>
      </c>
      <c r="AA547" s="428">
        <v>1</v>
      </c>
      <c r="AB547" s="428">
        <v>1</v>
      </c>
      <c r="AC547" s="430">
        <v>1</v>
      </c>
      <c r="AD547" s="428">
        <f t="shared" si="74"/>
        <v>0</v>
      </c>
      <c r="AE547" s="427">
        <v>1</v>
      </c>
      <c r="AF547" s="427">
        <v>0</v>
      </c>
      <c r="AG547" s="427"/>
      <c r="AH547" s="427"/>
      <c r="AI547" s="427"/>
      <c r="AJ547" s="427"/>
      <c r="AK547" s="427"/>
      <c r="AL547" s="427"/>
      <c r="AM547" s="427"/>
      <c r="AN547" s="427"/>
    </row>
    <row r="548" spans="1:40" s="225" customFormat="1" ht="51" hidden="1" customHeight="1" outlineLevel="7" x14ac:dyDescent="0.2">
      <c r="A548" s="221"/>
      <c r="B548" s="227"/>
      <c r="C548" s="248"/>
      <c r="D548" s="248"/>
      <c r="E548" s="254"/>
      <c r="F548" s="265"/>
      <c r="G548" s="270"/>
      <c r="H548" s="270"/>
      <c r="I548" s="406" t="s">
        <v>75</v>
      </c>
      <c r="J548" s="346" t="s">
        <v>256</v>
      </c>
      <c r="K548" s="434">
        <f>Supervisor!K548</f>
        <v>38933</v>
      </c>
      <c r="L548" s="347">
        <f>Supervisor!L548</f>
        <v>38933</v>
      </c>
      <c r="M548" s="348">
        <v>1</v>
      </c>
      <c r="N548" s="347">
        <f>Supervisor!M548</f>
        <v>0</v>
      </c>
      <c r="O548" s="350">
        <f>Supervisor!N548</f>
        <v>38933</v>
      </c>
      <c r="P548" s="350">
        <f t="shared" si="73"/>
        <v>0</v>
      </c>
      <c r="Q548" s="351">
        <v>4.2100749048913432E-4</v>
      </c>
      <c r="R548" s="352">
        <f t="shared" si="78"/>
        <v>1</v>
      </c>
      <c r="S548" s="225">
        <v>37088</v>
      </c>
      <c r="T548" s="226">
        <f t="shared" si="79"/>
        <v>-1845</v>
      </c>
      <c r="Y548" s="199">
        <v>0.87360000000000004</v>
      </c>
      <c r="Z548" s="352">
        <v>0.98812500000000003</v>
      </c>
      <c r="AA548" s="428">
        <v>0.98812500000000003</v>
      </c>
      <c r="AB548" s="428">
        <v>0.98812500000000003</v>
      </c>
      <c r="AC548" s="430">
        <v>0.98812500000000003</v>
      </c>
      <c r="AD548" s="428">
        <f t="shared" si="74"/>
        <v>0</v>
      </c>
      <c r="AE548" s="427">
        <v>1</v>
      </c>
      <c r="AF548" s="427">
        <v>0</v>
      </c>
      <c r="AG548" s="427"/>
      <c r="AH548" s="427"/>
      <c r="AI548" s="427"/>
      <c r="AJ548" s="427"/>
      <c r="AK548" s="427"/>
      <c r="AL548" s="427"/>
      <c r="AM548" s="427"/>
      <c r="AN548" s="427"/>
    </row>
    <row r="549" spans="1:40" s="225" customFormat="1" ht="51" hidden="1" customHeight="1" outlineLevel="7" x14ac:dyDescent="0.2">
      <c r="A549" s="221"/>
      <c r="B549" s="227"/>
      <c r="C549" s="248"/>
      <c r="D549" s="248"/>
      <c r="E549" s="254"/>
      <c r="F549" s="265"/>
      <c r="G549" s="270"/>
      <c r="H549" s="270"/>
      <c r="I549" s="406" t="s">
        <v>80</v>
      </c>
      <c r="J549" s="346" t="s">
        <v>256</v>
      </c>
      <c r="K549" s="434">
        <f>Supervisor!K549</f>
        <v>38933</v>
      </c>
      <c r="L549" s="347">
        <f>Supervisor!L549</f>
        <v>38933</v>
      </c>
      <c r="M549" s="348">
        <v>1</v>
      </c>
      <c r="N549" s="347">
        <f>Supervisor!M549</f>
        <v>0</v>
      </c>
      <c r="O549" s="350">
        <f>Supervisor!N549</f>
        <v>38933</v>
      </c>
      <c r="P549" s="350">
        <f t="shared" si="73"/>
        <v>0</v>
      </c>
      <c r="Q549" s="351">
        <v>1.2630224714674029E-4</v>
      </c>
      <c r="R549" s="352">
        <f t="shared" si="78"/>
        <v>1</v>
      </c>
      <c r="S549" s="225">
        <v>37088</v>
      </c>
      <c r="T549" s="226">
        <f t="shared" si="79"/>
        <v>-1845</v>
      </c>
      <c r="Y549" s="199">
        <v>0.83840000000000003</v>
      </c>
      <c r="Z549" s="352">
        <v>0.98812500000000003</v>
      </c>
      <c r="AA549" s="428">
        <v>0.98812500000000003</v>
      </c>
      <c r="AB549" s="428">
        <v>0.98812500000000003</v>
      </c>
      <c r="AC549" s="430">
        <v>0.98812500000000003</v>
      </c>
      <c r="AD549" s="428">
        <f t="shared" si="74"/>
        <v>0</v>
      </c>
      <c r="AE549" s="427">
        <v>1</v>
      </c>
      <c r="AF549" s="427">
        <v>0</v>
      </c>
      <c r="AG549" s="427"/>
      <c r="AH549" s="427"/>
      <c r="AI549" s="427"/>
      <c r="AJ549" s="427"/>
      <c r="AK549" s="427"/>
      <c r="AL549" s="427"/>
      <c r="AM549" s="427"/>
      <c r="AN549" s="427"/>
    </row>
    <row r="550" spans="1:40" s="225" customFormat="1" ht="51" hidden="1" customHeight="1" outlineLevel="7" x14ac:dyDescent="0.2">
      <c r="A550" s="221"/>
      <c r="B550" s="227"/>
      <c r="C550" s="248"/>
      <c r="D550" s="248"/>
      <c r="E550" s="254"/>
      <c r="F550" s="265"/>
      <c r="G550" s="270"/>
      <c r="H550" s="270"/>
      <c r="I550" s="406" t="s">
        <v>81</v>
      </c>
      <c r="J550" s="346" t="s">
        <v>256</v>
      </c>
      <c r="K550" s="434">
        <f>Supervisor!K550</f>
        <v>38933</v>
      </c>
      <c r="L550" s="347">
        <f>Supervisor!L550</f>
        <v>38933</v>
      </c>
      <c r="M550" s="348">
        <v>1</v>
      </c>
      <c r="N550" s="347">
        <f>Supervisor!M550</f>
        <v>0</v>
      </c>
      <c r="O550" s="350">
        <f>Supervisor!N550</f>
        <v>38933</v>
      </c>
      <c r="P550" s="350">
        <f t="shared" si="73"/>
        <v>0</v>
      </c>
      <c r="Q550" s="351">
        <v>8.4201498097826848E-5</v>
      </c>
      <c r="R550" s="352">
        <f t="shared" si="78"/>
        <v>1</v>
      </c>
      <c r="S550" s="225">
        <v>37088</v>
      </c>
      <c r="T550" s="226">
        <f t="shared" si="79"/>
        <v>-1845</v>
      </c>
      <c r="Y550" s="199">
        <v>0.82199999999999995</v>
      </c>
      <c r="Z550" s="352">
        <v>0.625</v>
      </c>
      <c r="AA550" s="428">
        <v>0.625</v>
      </c>
      <c r="AB550" s="428">
        <v>0.625</v>
      </c>
      <c r="AC550" s="430">
        <v>0.625</v>
      </c>
      <c r="AD550" s="428">
        <f t="shared" si="74"/>
        <v>0</v>
      </c>
      <c r="AE550" s="427">
        <v>1</v>
      </c>
      <c r="AF550" s="427">
        <v>0</v>
      </c>
      <c r="AG550" s="427"/>
      <c r="AH550" s="427"/>
      <c r="AI550" s="427"/>
      <c r="AJ550" s="427"/>
      <c r="AK550" s="427"/>
      <c r="AL550" s="427"/>
      <c r="AM550" s="427"/>
      <c r="AN550" s="427"/>
    </row>
    <row r="551" spans="1:40" s="225" customFormat="1" ht="51" hidden="1" customHeight="1" outlineLevel="7" x14ac:dyDescent="0.2">
      <c r="A551" s="221"/>
      <c r="B551" s="227"/>
      <c r="C551" s="248"/>
      <c r="D551" s="248"/>
      <c r="E551" s="254"/>
      <c r="F551" s="265"/>
      <c r="G551" s="270"/>
      <c r="H551" s="270"/>
      <c r="I551" s="406" t="s">
        <v>82</v>
      </c>
      <c r="J551" s="346" t="s">
        <v>263</v>
      </c>
      <c r="K551" s="434">
        <f>Supervisor!K551</f>
        <v>16</v>
      </c>
      <c r="L551" s="347">
        <f>Supervisor!L551</f>
        <v>16</v>
      </c>
      <c r="M551" s="348">
        <v>1</v>
      </c>
      <c r="N551" s="353">
        <f>Supervisor!M551</f>
        <v>0</v>
      </c>
      <c r="O551" s="350">
        <f>Supervisor!N551</f>
        <v>16</v>
      </c>
      <c r="P551" s="350">
        <f t="shared" si="73"/>
        <v>0</v>
      </c>
      <c r="Q551" s="351">
        <v>1.0525187262228358E-4</v>
      </c>
      <c r="R551" s="352">
        <f t="shared" si="78"/>
        <v>1</v>
      </c>
      <c r="S551" s="225">
        <v>0</v>
      </c>
      <c r="T551" s="226">
        <f t="shared" si="79"/>
        <v>-16</v>
      </c>
      <c r="Y551" s="199">
        <v>0.105</v>
      </c>
      <c r="Z551" s="352">
        <v>0</v>
      </c>
      <c r="AA551" s="428">
        <v>0</v>
      </c>
      <c r="AB551" s="428">
        <v>0</v>
      </c>
      <c r="AC551" s="430">
        <v>0</v>
      </c>
      <c r="AD551" s="428">
        <f t="shared" si="74"/>
        <v>0</v>
      </c>
      <c r="AE551" s="427">
        <v>1</v>
      </c>
      <c r="AF551" s="427">
        <v>0</v>
      </c>
      <c r="AG551" s="427"/>
      <c r="AH551" s="427"/>
      <c r="AI551" s="427"/>
      <c r="AJ551" s="427"/>
      <c r="AK551" s="427"/>
      <c r="AL551" s="427"/>
      <c r="AM551" s="427"/>
      <c r="AN551" s="427"/>
    </row>
    <row r="552" spans="1:40" s="225" customFormat="1" ht="51" hidden="1" customHeight="1" outlineLevel="7" x14ac:dyDescent="0.2">
      <c r="A552" s="221"/>
      <c r="B552" s="227"/>
      <c r="C552" s="248"/>
      <c r="D552" s="248"/>
      <c r="E552" s="254"/>
      <c r="F552" s="265"/>
      <c r="G552" s="270"/>
      <c r="H552" s="270"/>
      <c r="I552" s="406" t="s">
        <v>83</v>
      </c>
      <c r="J552" s="346" t="s">
        <v>257</v>
      </c>
      <c r="K552" s="434">
        <f>Supervisor!K552</f>
        <v>100</v>
      </c>
      <c r="L552" s="347">
        <f>Supervisor!L552</f>
        <v>60</v>
      </c>
      <c r="M552" s="348">
        <v>0.65</v>
      </c>
      <c r="N552" s="353">
        <f>Supervisor!M552</f>
        <v>40</v>
      </c>
      <c r="O552" s="350">
        <f>Supervisor!N552</f>
        <v>100</v>
      </c>
      <c r="P552" s="350">
        <f t="shared" si="73"/>
        <v>0</v>
      </c>
      <c r="Q552" s="351">
        <v>1.5787780893342535E-4</v>
      </c>
      <c r="R552" s="352">
        <f t="shared" si="78"/>
        <v>1</v>
      </c>
      <c r="S552" s="225">
        <v>52</v>
      </c>
      <c r="T552" s="226">
        <f t="shared" si="79"/>
        <v>-48</v>
      </c>
      <c r="Y552" s="199">
        <v>0.95050000000000001</v>
      </c>
      <c r="Z552" s="352">
        <v>0.6</v>
      </c>
      <c r="AA552" s="428">
        <v>0.52</v>
      </c>
      <c r="AB552" s="428">
        <v>0.79</v>
      </c>
      <c r="AC552" s="430">
        <v>0.6</v>
      </c>
      <c r="AD552" s="428">
        <f t="shared" si="74"/>
        <v>0.19000000000000006</v>
      </c>
      <c r="AE552" s="427">
        <v>0.6</v>
      </c>
      <c r="AF552" s="427">
        <v>0</v>
      </c>
      <c r="AG552" s="427"/>
      <c r="AH552" s="427"/>
      <c r="AI552" s="427"/>
      <c r="AJ552" s="427"/>
      <c r="AK552" s="427"/>
      <c r="AL552" s="427"/>
      <c r="AM552" s="427"/>
      <c r="AN552" s="427"/>
    </row>
    <row r="553" spans="1:40" s="225" customFormat="1" ht="51" hidden="1" customHeight="1" outlineLevel="5" x14ac:dyDescent="0.2">
      <c r="A553" s="221"/>
      <c r="B553" s="227"/>
      <c r="C553" s="248"/>
      <c r="D553" s="248"/>
      <c r="E553" s="254"/>
      <c r="F553" s="265"/>
      <c r="G553" s="270"/>
      <c r="H553" s="270"/>
      <c r="I553" s="409" t="s">
        <v>112</v>
      </c>
      <c r="J553" s="365"/>
      <c r="K553" s="437">
        <f>Supervisor!K553</f>
        <v>0</v>
      </c>
      <c r="L553" s="366">
        <f>Supervisor!L553</f>
        <v>0</v>
      </c>
      <c r="M553" s="367">
        <v>0.94750000000000012</v>
      </c>
      <c r="N553" s="365">
        <f>Supervisor!M553</f>
        <v>0</v>
      </c>
      <c r="O553" s="368">
        <f>Supervisor!N553</f>
        <v>0</v>
      </c>
      <c r="P553" s="368">
        <f t="shared" si="73"/>
        <v>0</v>
      </c>
      <c r="Q553" s="369">
        <v>3.7364414780910682E-4</v>
      </c>
      <c r="R553" s="370">
        <f>SUMPRODUCT(R554:R560,Q554:Q560)/Q553</f>
        <v>1</v>
      </c>
      <c r="T553" s="226">
        <f t="shared" si="79"/>
        <v>0</v>
      </c>
      <c r="Y553" s="199">
        <v>0.95</v>
      </c>
      <c r="Z553" s="370">
        <v>0.84227183098591529</v>
      </c>
      <c r="AA553" s="428">
        <v>0.83027183098591539</v>
      </c>
      <c r="AB553" s="428">
        <v>0.87377183098591538</v>
      </c>
      <c r="AC553" s="430">
        <v>0.87377183098591538</v>
      </c>
      <c r="AD553" s="428">
        <f t="shared" si="74"/>
        <v>0</v>
      </c>
      <c r="AE553" s="427">
        <v>0.94300000000000006</v>
      </c>
      <c r="AF553" s="427">
        <v>0</v>
      </c>
      <c r="AG553" s="427"/>
      <c r="AH553" s="427"/>
      <c r="AI553" s="427"/>
      <c r="AJ553" s="427"/>
      <c r="AK553" s="427"/>
      <c r="AL553" s="427"/>
      <c r="AM553" s="427"/>
      <c r="AN553" s="427"/>
    </row>
    <row r="554" spans="1:40" s="225" customFormat="1" ht="51" hidden="1" customHeight="1" outlineLevel="7" x14ac:dyDescent="0.2">
      <c r="A554" s="221"/>
      <c r="B554" s="227"/>
      <c r="C554" s="248"/>
      <c r="D554" s="248"/>
      <c r="E554" s="254"/>
      <c r="F554" s="265"/>
      <c r="G554" s="270"/>
      <c r="H554" s="270"/>
      <c r="I554" s="406" t="s">
        <v>72</v>
      </c>
      <c r="J554" s="346" t="s">
        <v>256</v>
      </c>
      <c r="K554" s="434">
        <f>Supervisor!K554</f>
        <v>14165</v>
      </c>
      <c r="L554" s="347">
        <f>Supervisor!L554</f>
        <v>14165</v>
      </c>
      <c r="M554" s="348">
        <v>1</v>
      </c>
      <c r="N554" s="347">
        <f>Supervisor!M554</f>
        <v>0</v>
      </c>
      <c r="O554" s="350">
        <f>Supervisor!N554</f>
        <v>14165</v>
      </c>
      <c r="P554" s="350">
        <f t="shared" si="73"/>
        <v>0</v>
      </c>
      <c r="Q554" s="351">
        <v>3.7364414780910685E-5</v>
      </c>
      <c r="R554" s="352">
        <f t="shared" ref="R554:R560" si="80">O554/K554</f>
        <v>1</v>
      </c>
      <c r="S554" s="225">
        <v>14200</v>
      </c>
      <c r="T554" s="226">
        <f t="shared" si="79"/>
        <v>35</v>
      </c>
      <c r="Y554" s="199">
        <v>0.95</v>
      </c>
      <c r="Z554" s="352">
        <v>0.99753521126760558</v>
      </c>
      <c r="AA554" s="428">
        <v>0.99753521126760558</v>
      </c>
      <c r="AB554" s="428">
        <v>0.99753521126760558</v>
      </c>
      <c r="AC554" s="430">
        <v>0.99753521126760558</v>
      </c>
      <c r="AD554" s="428">
        <f t="shared" si="74"/>
        <v>0</v>
      </c>
      <c r="AE554" s="427">
        <v>1</v>
      </c>
      <c r="AF554" s="427">
        <v>0</v>
      </c>
      <c r="AG554" s="427"/>
      <c r="AH554" s="427"/>
      <c r="AI554" s="427"/>
      <c r="AJ554" s="427"/>
      <c r="AK554" s="427"/>
      <c r="AL554" s="427"/>
      <c r="AM554" s="427"/>
      <c r="AN554" s="427"/>
    </row>
    <row r="555" spans="1:40" s="225" customFormat="1" ht="51" hidden="1" customHeight="1" outlineLevel="7" x14ac:dyDescent="0.2">
      <c r="A555" s="221"/>
      <c r="B555" s="227"/>
      <c r="C555" s="248"/>
      <c r="D555" s="248"/>
      <c r="E555" s="254"/>
      <c r="F555" s="265"/>
      <c r="G555" s="270"/>
      <c r="H555" s="270"/>
      <c r="I555" s="406" t="s">
        <v>239</v>
      </c>
      <c r="J555" s="346" t="s">
        <v>263</v>
      </c>
      <c r="K555" s="434">
        <f>Supervisor!K555</f>
        <v>6</v>
      </c>
      <c r="L555" s="347">
        <f>Supervisor!L555</f>
        <v>6</v>
      </c>
      <c r="M555" s="348">
        <v>1</v>
      </c>
      <c r="N555" s="347">
        <f>Supervisor!M555</f>
        <v>0</v>
      </c>
      <c r="O555" s="350">
        <f>Supervisor!N555</f>
        <v>6</v>
      </c>
      <c r="P555" s="350">
        <f t="shared" si="73"/>
        <v>0</v>
      </c>
      <c r="Q555" s="351">
        <v>1.8682207390455336E-5</v>
      </c>
      <c r="R555" s="352">
        <f t="shared" si="80"/>
        <v>1</v>
      </c>
      <c r="S555" s="225">
        <v>6</v>
      </c>
      <c r="T555" s="226">
        <f t="shared" si="79"/>
        <v>0</v>
      </c>
      <c r="Y555" s="199">
        <v>0.95</v>
      </c>
      <c r="Z555" s="352">
        <v>1</v>
      </c>
      <c r="AA555" s="428">
        <v>1</v>
      </c>
      <c r="AB555" s="428">
        <v>1</v>
      </c>
      <c r="AC555" s="430">
        <v>1</v>
      </c>
      <c r="AD555" s="428">
        <f t="shared" si="74"/>
        <v>0</v>
      </c>
      <c r="AE555" s="427">
        <v>1</v>
      </c>
      <c r="AF555" s="427">
        <v>0</v>
      </c>
      <c r="AG555" s="427"/>
      <c r="AH555" s="427"/>
      <c r="AI555" s="427"/>
      <c r="AJ555" s="427"/>
      <c r="AK555" s="427"/>
      <c r="AL555" s="427"/>
      <c r="AM555" s="427"/>
      <c r="AN555" s="427"/>
    </row>
    <row r="556" spans="1:40" s="225" customFormat="1" ht="51" hidden="1" customHeight="1" outlineLevel="7" x14ac:dyDescent="0.2">
      <c r="A556" s="221"/>
      <c r="B556" s="227"/>
      <c r="C556" s="248"/>
      <c r="D556" s="248"/>
      <c r="E556" s="254"/>
      <c r="F556" s="265"/>
      <c r="G556" s="270"/>
      <c r="H556" s="270"/>
      <c r="I556" s="406" t="s">
        <v>75</v>
      </c>
      <c r="J556" s="346" t="s">
        <v>256</v>
      </c>
      <c r="K556" s="434">
        <f>Supervisor!K556</f>
        <v>14165</v>
      </c>
      <c r="L556" s="347">
        <f>Supervisor!L556</f>
        <v>14165</v>
      </c>
      <c r="M556" s="348">
        <v>1</v>
      </c>
      <c r="N556" s="347">
        <f>Supervisor!M556</f>
        <v>0</v>
      </c>
      <c r="O556" s="350">
        <f>Supervisor!N556</f>
        <v>14165</v>
      </c>
      <c r="P556" s="350">
        <f t="shared" si="73"/>
        <v>0</v>
      </c>
      <c r="Q556" s="351">
        <v>1.4945765912364274E-4</v>
      </c>
      <c r="R556" s="352">
        <f t="shared" si="80"/>
        <v>1</v>
      </c>
      <c r="S556" s="225">
        <v>14200</v>
      </c>
      <c r="T556" s="226">
        <f t="shared" si="79"/>
        <v>35</v>
      </c>
      <c r="Y556" s="199">
        <v>0.95</v>
      </c>
      <c r="Z556" s="352">
        <v>1.0000281690140844</v>
      </c>
      <c r="AA556" s="428">
        <v>1.0000281690140844</v>
      </c>
      <c r="AB556" s="428">
        <v>1.0000281690140844</v>
      </c>
      <c r="AC556" s="430">
        <v>1.0000281690140844</v>
      </c>
      <c r="AD556" s="428">
        <f t="shared" si="74"/>
        <v>0</v>
      </c>
      <c r="AE556" s="427">
        <v>1</v>
      </c>
      <c r="AF556" s="427">
        <v>0</v>
      </c>
      <c r="AG556" s="427"/>
      <c r="AH556" s="427"/>
      <c r="AI556" s="427"/>
      <c r="AJ556" s="427"/>
      <c r="AK556" s="427"/>
      <c r="AL556" s="427"/>
      <c r="AM556" s="427"/>
      <c r="AN556" s="427"/>
    </row>
    <row r="557" spans="1:40" s="225" customFormat="1" ht="51" hidden="1" customHeight="1" outlineLevel="7" x14ac:dyDescent="0.2">
      <c r="A557" s="221"/>
      <c r="B557" s="227"/>
      <c r="C557" s="248"/>
      <c r="D557" s="248"/>
      <c r="E557" s="254"/>
      <c r="F557" s="265"/>
      <c r="G557" s="270"/>
      <c r="H557" s="270"/>
      <c r="I557" s="406" t="s">
        <v>80</v>
      </c>
      <c r="J557" s="346" t="s">
        <v>256</v>
      </c>
      <c r="K557" s="434">
        <f>Supervisor!K557</f>
        <v>14165</v>
      </c>
      <c r="L557" s="347">
        <f>Supervisor!L557</f>
        <v>14165</v>
      </c>
      <c r="M557" s="348">
        <v>1</v>
      </c>
      <c r="N557" s="347">
        <f>Supervisor!M557</f>
        <v>0</v>
      </c>
      <c r="O557" s="350">
        <f>Supervisor!N557</f>
        <v>14165</v>
      </c>
      <c r="P557" s="350">
        <f t="shared" si="73"/>
        <v>0</v>
      </c>
      <c r="Q557" s="351">
        <v>4.4837297737092797E-5</v>
      </c>
      <c r="R557" s="352">
        <f t="shared" si="80"/>
        <v>1</v>
      </c>
      <c r="S557" s="225">
        <v>14200</v>
      </c>
      <c r="T557" s="226">
        <f t="shared" si="79"/>
        <v>35</v>
      </c>
      <c r="Y557" s="199">
        <v>0.95</v>
      </c>
      <c r="Z557" s="352">
        <v>0.99753521126760558</v>
      </c>
      <c r="AA557" s="428">
        <v>0.99753521126760558</v>
      </c>
      <c r="AB557" s="428">
        <v>0.99753521126760558</v>
      </c>
      <c r="AC557" s="430">
        <v>0.99753521126760558</v>
      </c>
      <c r="AD557" s="428">
        <f t="shared" si="74"/>
        <v>0</v>
      </c>
      <c r="AE557" s="427">
        <v>1</v>
      </c>
      <c r="AF557" s="427">
        <v>0</v>
      </c>
      <c r="AG557" s="427"/>
      <c r="AH557" s="427"/>
      <c r="AI557" s="427"/>
      <c r="AJ557" s="427"/>
      <c r="AK557" s="427"/>
      <c r="AL557" s="427"/>
      <c r="AM557" s="427"/>
      <c r="AN557" s="427"/>
    </row>
    <row r="558" spans="1:40" s="225" customFormat="1" ht="51" hidden="1" customHeight="1" outlineLevel="7" x14ac:dyDescent="0.2">
      <c r="A558" s="221"/>
      <c r="B558" s="227"/>
      <c r="C558" s="248"/>
      <c r="D558" s="248"/>
      <c r="E558" s="254"/>
      <c r="F558" s="265"/>
      <c r="G558" s="270"/>
      <c r="H558" s="270"/>
      <c r="I558" s="406" t="s">
        <v>81</v>
      </c>
      <c r="J558" s="346" t="s">
        <v>256</v>
      </c>
      <c r="K558" s="434">
        <f>Supervisor!K558</f>
        <v>14165</v>
      </c>
      <c r="L558" s="347">
        <f>Supervisor!L558</f>
        <v>14165</v>
      </c>
      <c r="M558" s="348">
        <v>1</v>
      </c>
      <c r="N558" s="347">
        <f>Supervisor!M558</f>
        <v>0</v>
      </c>
      <c r="O558" s="350">
        <f>Supervisor!N558</f>
        <v>14165</v>
      </c>
      <c r="P558" s="350">
        <f t="shared" si="73"/>
        <v>0</v>
      </c>
      <c r="Q558" s="351">
        <v>2.9891531824728542E-5</v>
      </c>
      <c r="R558" s="352">
        <f t="shared" si="80"/>
        <v>1</v>
      </c>
      <c r="S558" s="225">
        <v>14200</v>
      </c>
      <c r="T558" s="226">
        <f t="shared" si="79"/>
        <v>35</v>
      </c>
      <c r="Y558" s="199">
        <v>0.14000000000000001</v>
      </c>
      <c r="Z558" s="352">
        <v>0.99753521126760558</v>
      </c>
      <c r="AA558" s="428">
        <v>0.99753521126760558</v>
      </c>
      <c r="AB558" s="428">
        <v>0.99753521126760558</v>
      </c>
      <c r="AC558" s="430">
        <v>0.99753521126760558</v>
      </c>
      <c r="AD558" s="428">
        <f t="shared" si="74"/>
        <v>0</v>
      </c>
      <c r="AE558" s="427">
        <v>1</v>
      </c>
      <c r="AF558" s="427">
        <v>0</v>
      </c>
      <c r="AG558" s="427"/>
      <c r="AH558" s="427"/>
      <c r="AI558" s="427"/>
      <c r="AJ558" s="427"/>
      <c r="AK558" s="427"/>
      <c r="AL558" s="427"/>
      <c r="AM558" s="427"/>
      <c r="AN558" s="427"/>
    </row>
    <row r="559" spans="1:40" s="225" customFormat="1" ht="51" hidden="1" customHeight="1" outlineLevel="7" x14ac:dyDescent="0.2">
      <c r="A559" s="221"/>
      <c r="B559" s="227"/>
      <c r="C559" s="248"/>
      <c r="D559" s="248"/>
      <c r="E559" s="254"/>
      <c r="F559" s="265"/>
      <c r="G559" s="270"/>
      <c r="H559" s="270"/>
      <c r="I559" s="406" t="s">
        <v>82</v>
      </c>
      <c r="J559" s="346" t="s">
        <v>263</v>
      </c>
      <c r="K559" s="434">
        <f>Supervisor!K559</f>
        <v>6</v>
      </c>
      <c r="L559" s="347">
        <f>Supervisor!L559</f>
        <v>6</v>
      </c>
      <c r="M559" s="348">
        <v>1</v>
      </c>
      <c r="N559" s="353">
        <f>Supervisor!M559</f>
        <v>0</v>
      </c>
      <c r="O559" s="350">
        <f>Supervisor!N559</f>
        <v>6</v>
      </c>
      <c r="P559" s="350">
        <f t="shared" si="73"/>
        <v>0</v>
      </c>
      <c r="Q559" s="351">
        <v>3.7364414780910685E-5</v>
      </c>
      <c r="R559" s="352">
        <f t="shared" si="80"/>
        <v>1</v>
      </c>
      <c r="S559" s="225">
        <v>0</v>
      </c>
      <c r="T559" s="226">
        <f t="shared" si="79"/>
        <v>-6</v>
      </c>
      <c r="Y559" s="199">
        <v>0.11</v>
      </c>
      <c r="Z559" s="352">
        <v>0</v>
      </c>
      <c r="AA559" s="428">
        <v>0</v>
      </c>
      <c r="AB559" s="428">
        <v>0</v>
      </c>
      <c r="AC559" s="430">
        <v>0</v>
      </c>
      <c r="AD559" s="428">
        <f t="shared" si="74"/>
        <v>0</v>
      </c>
      <c r="AE559" s="427">
        <v>1</v>
      </c>
      <c r="AF559" s="427">
        <v>0</v>
      </c>
      <c r="AG559" s="427"/>
      <c r="AH559" s="427"/>
      <c r="AI559" s="427"/>
      <c r="AJ559" s="427"/>
      <c r="AK559" s="427"/>
      <c r="AL559" s="427"/>
      <c r="AM559" s="427"/>
      <c r="AN559" s="427"/>
    </row>
    <row r="560" spans="1:40" s="225" customFormat="1" ht="51" hidden="1" customHeight="1" outlineLevel="7" x14ac:dyDescent="0.2">
      <c r="A560" s="221"/>
      <c r="B560" s="227"/>
      <c r="C560" s="248"/>
      <c r="D560" s="248"/>
      <c r="E560" s="254"/>
      <c r="F560" s="265"/>
      <c r="G560" s="270"/>
      <c r="H560" s="270"/>
      <c r="I560" s="406" t="s">
        <v>83</v>
      </c>
      <c r="J560" s="346" t="s">
        <v>257</v>
      </c>
      <c r="K560" s="434">
        <f>Supervisor!K560</f>
        <v>100</v>
      </c>
      <c r="L560" s="347">
        <f>Supervisor!L560</f>
        <v>62</v>
      </c>
      <c r="M560" s="348">
        <v>0.65</v>
      </c>
      <c r="N560" s="353">
        <f>Supervisor!M560</f>
        <v>38</v>
      </c>
      <c r="O560" s="350">
        <f>Supervisor!N560</f>
        <v>100</v>
      </c>
      <c r="P560" s="350">
        <f t="shared" si="73"/>
        <v>0</v>
      </c>
      <c r="Q560" s="351">
        <v>5.6046622171366014E-5</v>
      </c>
      <c r="R560" s="352">
        <f t="shared" si="80"/>
        <v>1</v>
      </c>
      <c r="S560" s="225">
        <v>54</v>
      </c>
      <c r="T560" s="226">
        <f t="shared" si="79"/>
        <v>-46</v>
      </c>
      <c r="Y560" s="199">
        <v>0.11</v>
      </c>
      <c r="Z560" s="352">
        <v>0.62</v>
      </c>
      <c r="AA560" s="428">
        <v>0.54</v>
      </c>
      <c r="AB560" s="428">
        <v>0.83</v>
      </c>
      <c r="AC560" s="430">
        <v>0.62</v>
      </c>
      <c r="AD560" s="428">
        <f t="shared" si="74"/>
        <v>0.20999999999999996</v>
      </c>
      <c r="AE560" s="427">
        <v>0.62</v>
      </c>
      <c r="AF560" s="427">
        <v>0</v>
      </c>
      <c r="AG560" s="427"/>
      <c r="AH560" s="427"/>
      <c r="AI560" s="427"/>
      <c r="AJ560" s="427"/>
      <c r="AK560" s="427"/>
      <c r="AL560" s="427"/>
      <c r="AM560" s="427"/>
      <c r="AN560" s="427"/>
    </row>
    <row r="561" spans="1:40" s="225" customFormat="1" ht="51" hidden="1" customHeight="1" outlineLevel="5" x14ac:dyDescent="0.2">
      <c r="A561" s="221"/>
      <c r="B561" s="227"/>
      <c r="C561" s="248"/>
      <c r="D561" s="248"/>
      <c r="E561" s="254"/>
      <c r="F561" s="265"/>
      <c r="G561" s="270"/>
      <c r="H561" s="270"/>
      <c r="I561" s="409" t="s">
        <v>113</v>
      </c>
      <c r="J561" s="365"/>
      <c r="K561" s="437">
        <f>Supervisor!K561</f>
        <v>0</v>
      </c>
      <c r="L561" s="366">
        <f>Supervisor!L561</f>
        <v>0</v>
      </c>
      <c r="M561" s="367">
        <v>0.624977947940906</v>
      </c>
      <c r="N561" s="365">
        <f>Supervisor!M561</f>
        <v>0</v>
      </c>
      <c r="O561" s="368">
        <f>Supervisor!N561</f>
        <v>0</v>
      </c>
      <c r="P561" s="368">
        <f t="shared" si="73"/>
        <v>0</v>
      </c>
      <c r="Q561" s="369">
        <v>9.420042599694381E-4</v>
      </c>
      <c r="R561" s="370">
        <f>SUMPRODUCT(R562:R568,Q562:Q568)/Q561</f>
        <v>0.66250000000000009</v>
      </c>
      <c r="T561" s="226">
        <f t="shared" si="79"/>
        <v>0</v>
      </c>
      <c r="Y561" s="199">
        <v>0.95</v>
      </c>
      <c r="Z561" s="370">
        <v>0.6325022346368715</v>
      </c>
      <c r="AA561" s="428">
        <v>0.62200223463687154</v>
      </c>
      <c r="AB561" s="428">
        <v>0.64300223463687156</v>
      </c>
      <c r="AC561" s="430">
        <v>0.64300223463687156</v>
      </c>
      <c r="AD561" s="428">
        <f t="shared" si="74"/>
        <v>0</v>
      </c>
      <c r="AE561" s="427">
        <v>0.63250000000000006</v>
      </c>
      <c r="AF561" s="427">
        <v>0</v>
      </c>
      <c r="AG561" s="427"/>
      <c r="AH561" s="427"/>
      <c r="AI561" s="427"/>
      <c r="AJ561" s="427"/>
      <c r="AK561" s="427"/>
      <c r="AL561" s="427"/>
      <c r="AM561" s="427"/>
      <c r="AN561" s="427"/>
    </row>
    <row r="562" spans="1:40" s="225" customFormat="1" ht="51" hidden="1" customHeight="1" outlineLevel="7" x14ac:dyDescent="0.2">
      <c r="A562" s="221"/>
      <c r="B562" s="227"/>
      <c r="C562" s="248"/>
      <c r="D562" s="248"/>
      <c r="E562" s="254"/>
      <c r="F562" s="265"/>
      <c r="G562" s="270"/>
      <c r="H562" s="270"/>
      <c r="I562" s="406" t="s">
        <v>72</v>
      </c>
      <c r="J562" s="346" t="s">
        <v>256</v>
      </c>
      <c r="K562" s="434">
        <f>Supervisor!K562</f>
        <v>36958</v>
      </c>
      <c r="L562" s="347">
        <f>Supervisor!L562</f>
        <v>36958</v>
      </c>
      <c r="M562" s="348">
        <v>1</v>
      </c>
      <c r="N562" s="353">
        <f>Supervisor!M562</f>
        <v>0</v>
      </c>
      <c r="O562" s="350">
        <f>Supervisor!N562</f>
        <v>36958</v>
      </c>
      <c r="P562" s="350">
        <f t="shared" si="73"/>
        <v>0</v>
      </c>
      <c r="Q562" s="351">
        <v>9.4200425996943815E-5</v>
      </c>
      <c r="R562" s="352">
        <f t="shared" ref="R562:R568" si="81">O562/K562</f>
        <v>1</v>
      </c>
      <c r="S562" s="225">
        <v>35800</v>
      </c>
      <c r="T562" s="226">
        <f t="shared" si="79"/>
        <v>-1158</v>
      </c>
      <c r="Y562" s="199">
        <v>0.95</v>
      </c>
      <c r="Z562" s="352">
        <v>1</v>
      </c>
      <c r="AA562" s="428">
        <v>1</v>
      </c>
      <c r="AB562" s="428">
        <v>1</v>
      </c>
      <c r="AC562" s="430">
        <v>1</v>
      </c>
      <c r="AD562" s="428">
        <f t="shared" si="74"/>
        <v>0</v>
      </c>
      <c r="AE562" s="427">
        <v>1</v>
      </c>
      <c r="AF562" s="427">
        <v>0</v>
      </c>
      <c r="AG562" s="427"/>
      <c r="AH562" s="427"/>
      <c r="AI562" s="427"/>
      <c r="AJ562" s="427"/>
      <c r="AK562" s="427"/>
      <c r="AL562" s="427"/>
      <c r="AM562" s="427"/>
      <c r="AN562" s="427"/>
    </row>
    <row r="563" spans="1:40" s="225" customFormat="1" ht="51" hidden="1" customHeight="1" outlineLevel="7" x14ac:dyDescent="0.2">
      <c r="A563" s="221"/>
      <c r="B563" s="227"/>
      <c r="C563" s="248"/>
      <c r="D563" s="248"/>
      <c r="E563" s="254"/>
      <c r="F563" s="265"/>
      <c r="G563" s="270"/>
      <c r="H563" s="270"/>
      <c r="I563" s="406" t="s">
        <v>239</v>
      </c>
      <c r="J563" s="346" t="s">
        <v>263</v>
      </c>
      <c r="K563" s="434">
        <f>Supervisor!K563</f>
        <v>18</v>
      </c>
      <c r="L563" s="347">
        <f>Supervisor!L563</f>
        <v>18</v>
      </c>
      <c r="M563" s="348">
        <v>1</v>
      </c>
      <c r="N563" s="353">
        <f>Supervisor!M563</f>
        <v>0</v>
      </c>
      <c r="O563" s="350">
        <f>Supervisor!N563</f>
        <v>18</v>
      </c>
      <c r="P563" s="350">
        <f t="shared" si="73"/>
        <v>0</v>
      </c>
      <c r="Q563" s="351">
        <v>4.7100212998471908E-5</v>
      </c>
      <c r="R563" s="352">
        <f t="shared" si="81"/>
        <v>1</v>
      </c>
      <c r="S563" s="225">
        <v>20</v>
      </c>
      <c r="T563" s="226">
        <f t="shared" si="79"/>
        <v>2</v>
      </c>
      <c r="Y563" s="199">
        <v>0.95</v>
      </c>
      <c r="Z563" s="352">
        <v>1</v>
      </c>
      <c r="AA563" s="428">
        <v>1</v>
      </c>
      <c r="AB563" s="428">
        <v>1</v>
      </c>
      <c r="AC563" s="430">
        <v>1</v>
      </c>
      <c r="AD563" s="428">
        <f t="shared" si="74"/>
        <v>0</v>
      </c>
      <c r="AE563" s="427">
        <v>1</v>
      </c>
      <c r="AF563" s="427">
        <v>0</v>
      </c>
      <c r="AG563" s="427"/>
      <c r="AH563" s="427"/>
      <c r="AI563" s="427"/>
      <c r="AJ563" s="427"/>
      <c r="AK563" s="427"/>
      <c r="AL563" s="427"/>
      <c r="AM563" s="427"/>
      <c r="AN563" s="427"/>
    </row>
    <row r="564" spans="1:40" s="225" customFormat="1" ht="51" hidden="1" customHeight="1" outlineLevel="7" x14ac:dyDescent="0.2">
      <c r="A564" s="221"/>
      <c r="B564" s="227"/>
      <c r="C564" s="248"/>
      <c r="D564" s="248"/>
      <c r="E564" s="254"/>
      <c r="F564" s="265"/>
      <c r="G564" s="270"/>
      <c r="H564" s="270"/>
      <c r="I564" s="406" t="s">
        <v>75</v>
      </c>
      <c r="J564" s="346" t="s">
        <v>256</v>
      </c>
      <c r="K564" s="434">
        <f>Supervisor!K564</f>
        <v>36958</v>
      </c>
      <c r="L564" s="347">
        <f>Supervisor!L564</f>
        <v>36958</v>
      </c>
      <c r="M564" s="348">
        <v>0.98119486985226478</v>
      </c>
      <c r="N564" s="347">
        <f>Supervisor!M564</f>
        <v>0</v>
      </c>
      <c r="O564" s="350">
        <f>Supervisor!N564</f>
        <v>36958</v>
      </c>
      <c r="P564" s="350">
        <f t="shared" si="73"/>
        <v>0</v>
      </c>
      <c r="Q564" s="351">
        <v>3.7680170398777526E-4</v>
      </c>
      <c r="R564" s="352">
        <f t="shared" si="81"/>
        <v>1</v>
      </c>
      <c r="S564" s="225">
        <v>34945</v>
      </c>
      <c r="T564" s="226">
        <f t="shared" si="79"/>
        <v>-2013</v>
      </c>
      <c r="Y564" s="199">
        <v>0.95</v>
      </c>
      <c r="Z564" s="352">
        <v>1.0000055865921786</v>
      </c>
      <c r="AA564" s="428">
        <v>1.0000055865921786</v>
      </c>
      <c r="AB564" s="428">
        <v>1.0000055865921786</v>
      </c>
      <c r="AC564" s="430">
        <v>1.0000055865921786</v>
      </c>
      <c r="AD564" s="428">
        <f t="shared" si="74"/>
        <v>0</v>
      </c>
      <c r="AE564" s="427">
        <v>1</v>
      </c>
      <c r="AF564" s="427">
        <v>0</v>
      </c>
      <c r="AG564" s="427"/>
      <c r="AH564" s="427"/>
      <c r="AI564" s="427"/>
      <c r="AJ564" s="427"/>
      <c r="AK564" s="427"/>
      <c r="AL564" s="427"/>
      <c r="AM564" s="427"/>
      <c r="AN564" s="427"/>
    </row>
    <row r="565" spans="1:40" s="225" customFormat="1" ht="51" hidden="1" customHeight="1" outlineLevel="7" x14ac:dyDescent="0.2">
      <c r="A565" s="221"/>
      <c r="B565" s="227"/>
      <c r="C565" s="248"/>
      <c r="D565" s="248"/>
      <c r="E565" s="254"/>
      <c r="F565" s="265"/>
      <c r="G565" s="270"/>
      <c r="H565" s="270"/>
      <c r="I565" s="406" t="s">
        <v>80</v>
      </c>
      <c r="J565" s="346" t="s">
        <v>256</v>
      </c>
      <c r="K565" s="434">
        <f>Supervisor!K565</f>
        <v>36958</v>
      </c>
      <c r="L565" s="347">
        <f>Supervisor!L565</f>
        <v>0</v>
      </c>
      <c r="M565" s="348">
        <v>0</v>
      </c>
      <c r="N565" s="353">
        <f>Supervisor!M565</f>
        <v>0</v>
      </c>
      <c r="O565" s="350">
        <f>Supervisor!N565</f>
        <v>0</v>
      </c>
      <c r="P565" s="350">
        <f t="shared" si="73"/>
        <v>36958</v>
      </c>
      <c r="Q565" s="351">
        <v>1.1304051119633255E-4</v>
      </c>
      <c r="R565" s="352">
        <f t="shared" si="81"/>
        <v>0</v>
      </c>
      <c r="S565" s="225">
        <v>0</v>
      </c>
      <c r="T565" s="226">
        <f t="shared" si="79"/>
        <v>0</v>
      </c>
      <c r="Y565" s="199">
        <v>0.95</v>
      </c>
      <c r="Z565" s="352">
        <v>0</v>
      </c>
      <c r="AA565" s="428">
        <v>0</v>
      </c>
      <c r="AB565" s="428">
        <v>0</v>
      </c>
      <c r="AC565" s="430">
        <v>0</v>
      </c>
      <c r="AD565" s="428">
        <f t="shared" si="74"/>
        <v>0</v>
      </c>
      <c r="AE565" s="427">
        <v>0</v>
      </c>
      <c r="AF565" s="427">
        <v>0</v>
      </c>
      <c r="AG565" s="427"/>
      <c r="AH565" s="427"/>
      <c r="AI565" s="427"/>
      <c r="AJ565" s="427"/>
      <c r="AK565" s="427"/>
      <c r="AL565" s="427"/>
      <c r="AM565" s="427"/>
      <c r="AN565" s="427"/>
    </row>
    <row r="566" spans="1:40" s="225" customFormat="1" ht="51" hidden="1" customHeight="1" outlineLevel="7" x14ac:dyDescent="0.2">
      <c r="A566" s="221"/>
      <c r="B566" s="227"/>
      <c r="C566" s="248"/>
      <c r="D566" s="248"/>
      <c r="E566" s="254"/>
      <c r="F566" s="265"/>
      <c r="G566" s="270"/>
      <c r="H566" s="270"/>
      <c r="I566" s="406" t="s">
        <v>81</v>
      </c>
      <c r="J566" s="346" t="s">
        <v>256</v>
      </c>
      <c r="K566" s="434">
        <f>Supervisor!K566</f>
        <v>36958</v>
      </c>
      <c r="L566" s="347">
        <f>Supervisor!L566</f>
        <v>0</v>
      </c>
      <c r="M566" s="348">
        <v>0</v>
      </c>
      <c r="N566" s="353">
        <f>Supervisor!M566</f>
        <v>0</v>
      </c>
      <c r="O566" s="350">
        <f>Supervisor!N566</f>
        <v>0</v>
      </c>
      <c r="P566" s="350">
        <f t="shared" si="73"/>
        <v>36958</v>
      </c>
      <c r="Q566" s="351">
        <v>7.5360340797555049E-5</v>
      </c>
      <c r="R566" s="352">
        <f t="shared" si="81"/>
        <v>0</v>
      </c>
      <c r="S566" s="225">
        <v>0</v>
      </c>
      <c r="T566" s="226">
        <f t="shared" si="79"/>
        <v>0</v>
      </c>
      <c r="Y566" s="199">
        <v>0.95</v>
      </c>
      <c r="Z566" s="352">
        <v>0</v>
      </c>
      <c r="AA566" s="428">
        <v>0</v>
      </c>
      <c r="AB566" s="428">
        <v>0</v>
      </c>
      <c r="AC566" s="430">
        <v>0</v>
      </c>
      <c r="AD566" s="428">
        <f t="shared" si="74"/>
        <v>0</v>
      </c>
      <c r="AE566" s="427">
        <v>0</v>
      </c>
      <c r="AF566" s="427">
        <v>0</v>
      </c>
      <c r="AG566" s="427"/>
      <c r="AH566" s="427"/>
      <c r="AI566" s="427"/>
      <c r="AJ566" s="427"/>
      <c r="AK566" s="427"/>
      <c r="AL566" s="427"/>
      <c r="AM566" s="427"/>
      <c r="AN566" s="427"/>
    </row>
    <row r="567" spans="1:40" s="225" customFormat="1" ht="51" hidden="1" customHeight="1" outlineLevel="7" x14ac:dyDescent="0.2">
      <c r="A567" s="221"/>
      <c r="B567" s="227"/>
      <c r="C567" s="248"/>
      <c r="D567" s="248"/>
      <c r="E567" s="254"/>
      <c r="F567" s="265"/>
      <c r="G567" s="270"/>
      <c r="H567" s="270"/>
      <c r="I567" s="406" t="s">
        <v>82</v>
      </c>
      <c r="J567" s="346" t="s">
        <v>263</v>
      </c>
      <c r="K567" s="434">
        <f>Supervisor!K567</f>
        <v>18</v>
      </c>
      <c r="L567" s="347">
        <f>Supervisor!L567</f>
        <v>0</v>
      </c>
      <c r="M567" s="348">
        <v>0</v>
      </c>
      <c r="N567" s="353">
        <f>Supervisor!M567</f>
        <v>0</v>
      </c>
      <c r="O567" s="350">
        <f>Supervisor!N567</f>
        <v>0</v>
      </c>
      <c r="P567" s="350">
        <f t="shared" si="73"/>
        <v>18</v>
      </c>
      <c r="Q567" s="351">
        <v>9.4200425996943815E-5</v>
      </c>
      <c r="R567" s="352">
        <f t="shared" si="81"/>
        <v>0</v>
      </c>
      <c r="S567" s="225">
        <v>0</v>
      </c>
      <c r="T567" s="226">
        <f t="shared" si="79"/>
        <v>0</v>
      </c>
      <c r="Y567" s="199">
        <v>0.95</v>
      </c>
      <c r="Z567" s="352">
        <v>0</v>
      </c>
      <c r="AA567" s="428">
        <v>0</v>
      </c>
      <c r="AB567" s="428">
        <v>0</v>
      </c>
      <c r="AC567" s="430">
        <v>0</v>
      </c>
      <c r="AD567" s="428">
        <f t="shared" si="74"/>
        <v>0</v>
      </c>
      <c r="AE567" s="427">
        <v>0</v>
      </c>
      <c r="AF567" s="427">
        <v>0</v>
      </c>
      <c r="AG567" s="427"/>
      <c r="AH567" s="427"/>
      <c r="AI567" s="427"/>
      <c r="AJ567" s="427"/>
      <c r="AK567" s="427"/>
      <c r="AL567" s="427"/>
      <c r="AM567" s="427"/>
      <c r="AN567" s="427"/>
    </row>
    <row r="568" spans="1:40" s="225" customFormat="1" ht="51" hidden="1" customHeight="1" outlineLevel="7" x14ac:dyDescent="0.2">
      <c r="A568" s="221"/>
      <c r="B568" s="227"/>
      <c r="C568" s="248"/>
      <c r="D568" s="248"/>
      <c r="E568" s="254"/>
      <c r="F568" s="265"/>
      <c r="G568" s="270"/>
      <c r="H568" s="270"/>
      <c r="I568" s="406" t="s">
        <v>83</v>
      </c>
      <c r="J568" s="346" t="s">
        <v>257</v>
      </c>
      <c r="K568" s="434">
        <f>Supervisor!K568</f>
        <v>100</v>
      </c>
      <c r="L568" s="347">
        <f>Supervisor!L568</f>
        <v>55</v>
      </c>
      <c r="M568" s="348">
        <v>0.55000000000000004</v>
      </c>
      <c r="N568" s="353">
        <f>Supervisor!M568</f>
        <v>20</v>
      </c>
      <c r="O568" s="350">
        <f>Supervisor!N568</f>
        <v>75</v>
      </c>
      <c r="P568" s="350">
        <f t="shared" si="73"/>
        <v>25</v>
      </c>
      <c r="Q568" s="351">
        <v>1.4130063899541571E-4</v>
      </c>
      <c r="R568" s="352">
        <f t="shared" si="81"/>
        <v>0.75</v>
      </c>
      <c r="S568" s="225">
        <v>48</v>
      </c>
      <c r="T568" s="226">
        <f t="shared" si="79"/>
        <v>-27</v>
      </c>
      <c r="Y568" s="199">
        <v>0.79</v>
      </c>
      <c r="Z568" s="352">
        <v>0.55000000000000004</v>
      </c>
      <c r="AA568" s="428">
        <v>0.48</v>
      </c>
      <c r="AB568" s="428">
        <v>0.62</v>
      </c>
      <c r="AC568" s="430">
        <v>0.55000000000000004</v>
      </c>
      <c r="AD568" s="428">
        <f t="shared" si="74"/>
        <v>6.9999999999999951E-2</v>
      </c>
      <c r="AE568" s="427">
        <v>0.55000000000000004</v>
      </c>
      <c r="AF568" s="427">
        <v>0</v>
      </c>
      <c r="AG568" s="427"/>
      <c r="AH568" s="427"/>
      <c r="AI568" s="427"/>
      <c r="AJ568" s="427"/>
      <c r="AK568" s="427"/>
      <c r="AL568" s="427"/>
      <c r="AM568" s="427"/>
      <c r="AN568" s="427"/>
    </row>
    <row r="569" spans="1:40" s="225" customFormat="1" ht="51" hidden="1" customHeight="1" outlineLevel="5" x14ac:dyDescent="0.2">
      <c r="A569" s="221"/>
      <c r="B569" s="227"/>
      <c r="C569" s="248"/>
      <c r="D569" s="248"/>
      <c r="E569" s="254"/>
      <c r="F569" s="265"/>
      <c r="G569" s="270"/>
      <c r="H569" s="270"/>
      <c r="I569" s="409" t="s">
        <v>114</v>
      </c>
      <c r="J569" s="365"/>
      <c r="K569" s="437">
        <f>Supervisor!K569</f>
        <v>0</v>
      </c>
      <c r="L569" s="366">
        <f>Supervisor!L569</f>
        <v>0</v>
      </c>
      <c r="M569" s="367">
        <v>0.95008105678426169</v>
      </c>
      <c r="N569" s="365">
        <f>Supervisor!M569</f>
        <v>0</v>
      </c>
      <c r="O569" s="368">
        <f>Supervisor!N569</f>
        <v>0</v>
      </c>
      <c r="P569" s="368">
        <f t="shared" si="73"/>
        <v>0</v>
      </c>
      <c r="Q569" s="369">
        <v>1.4287941708474997E-3</v>
      </c>
      <c r="R569" s="370">
        <f>SUMPRODUCT(R570:R576,Q570:Q576)/Q569</f>
        <v>1</v>
      </c>
      <c r="T569" s="226">
        <f t="shared" si="79"/>
        <v>0</v>
      </c>
      <c r="Y569" s="199">
        <v>0.95</v>
      </c>
      <c r="Z569" s="370">
        <v>0.95050000000000001</v>
      </c>
      <c r="AA569" s="428">
        <v>0.95050000000000001</v>
      </c>
      <c r="AB569" s="428">
        <v>0.99249999999999994</v>
      </c>
      <c r="AC569" s="430">
        <v>0.99249999999999994</v>
      </c>
      <c r="AD569" s="428">
        <f t="shared" si="74"/>
        <v>0</v>
      </c>
      <c r="AE569" s="427">
        <v>0.95050000000000001</v>
      </c>
      <c r="AF569" s="427">
        <v>0</v>
      </c>
      <c r="AG569" s="427"/>
      <c r="AH569" s="427"/>
      <c r="AI569" s="427"/>
      <c r="AJ569" s="427"/>
      <c r="AK569" s="427"/>
      <c r="AL569" s="427"/>
      <c r="AM569" s="427"/>
      <c r="AN569" s="427"/>
    </row>
    <row r="570" spans="1:40" s="225" customFormat="1" ht="51" hidden="1" customHeight="1" outlineLevel="7" x14ac:dyDescent="0.2">
      <c r="A570" s="221"/>
      <c r="B570" s="227"/>
      <c r="C570" s="248"/>
      <c r="D570" s="248"/>
      <c r="E570" s="254"/>
      <c r="F570" s="265"/>
      <c r="G570" s="270"/>
      <c r="H570" s="270"/>
      <c r="I570" s="406" t="s">
        <v>72</v>
      </c>
      <c r="J570" s="346" t="s">
        <v>256</v>
      </c>
      <c r="K570" s="434">
        <f>Supervisor!K570</f>
        <v>57287</v>
      </c>
      <c r="L570" s="347">
        <f>Supervisor!L570</f>
        <v>57287</v>
      </c>
      <c r="M570" s="348">
        <v>1</v>
      </c>
      <c r="N570" s="353">
        <f>Supervisor!M570</f>
        <v>0</v>
      </c>
      <c r="O570" s="350">
        <f>Supervisor!N570</f>
        <v>57287</v>
      </c>
      <c r="P570" s="350">
        <f t="shared" si="73"/>
        <v>0</v>
      </c>
      <c r="Q570" s="351">
        <v>1.4287941708474998E-4</v>
      </c>
      <c r="R570" s="352">
        <f t="shared" ref="R570:R576" si="82">O570/K570</f>
        <v>1</v>
      </c>
      <c r="S570" s="225">
        <v>54300</v>
      </c>
      <c r="T570" s="226">
        <f t="shared" si="79"/>
        <v>-2987</v>
      </c>
      <c r="Y570" s="199">
        <v>0.68</v>
      </c>
      <c r="Z570" s="352">
        <v>1</v>
      </c>
      <c r="AA570" s="428">
        <v>1</v>
      </c>
      <c r="AB570" s="428">
        <v>1</v>
      </c>
      <c r="AC570" s="430">
        <v>1</v>
      </c>
      <c r="AD570" s="428">
        <f t="shared" si="74"/>
        <v>0</v>
      </c>
      <c r="AE570" s="427">
        <v>1</v>
      </c>
      <c r="AF570" s="427">
        <v>0</v>
      </c>
      <c r="AG570" s="427"/>
      <c r="AH570" s="427"/>
      <c r="AI570" s="427"/>
      <c r="AJ570" s="427"/>
      <c r="AK570" s="427"/>
      <c r="AL570" s="427"/>
      <c r="AM570" s="427"/>
      <c r="AN570" s="427"/>
    </row>
    <row r="571" spans="1:40" s="225" customFormat="1" ht="51" hidden="1" customHeight="1" outlineLevel="7" x14ac:dyDescent="0.2">
      <c r="A571" s="221"/>
      <c r="B571" s="227"/>
      <c r="C571" s="248"/>
      <c r="D571" s="248"/>
      <c r="E571" s="254"/>
      <c r="F571" s="265"/>
      <c r="G571" s="270"/>
      <c r="H571" s="270"/>
      <c r="I571" s="406" t="s">
        <v>239</v>
      </c>
      <c r="J571" s="346" t="s">
        <v>263</v>
      </c>
      <c r="K571" s="434">
        <f>Supervisor!K571</f>
        <v>22</v>
      </c>
      <c r="L571" s="347">
        <f>Supervisor!L571</f>
        <v>22</v>
      </c>
      <c r="M571" s="348">
        <v>1</v>
      </c>
      <c r="N571" s="353">
        <f>Supervisor!M571</f>
        <v>0</v>
      </c>
      <c r="O571" s="350">
        <f>Supervisor!N571</f>
        <v>22</v>
      </c>
      <c r="P571" s="350">
        <f t="shared" si="73"/>
        <v>0</v>
      </c>
      <c r="Q571" s="351">
        <v>7.1439708542374978E-5</v>
      </c>
      <c r="R571" s="352">
        <f t="shared" si="82"/>
        <v>1</v>
      </c>
      <c r="S571" s="225">
        <v>22</v>
      </c>
      <c r="T571" s="226">
        <f t="shared" si="79"/>
        <v>0</v>
      </c>
      <c r="Y571" s="199">
        <v>0.5</v>
      </c>
      <c r="Z571" s="352">
        <v>1</v>
      </c>
      <c r="AA571" s="428">
        <v>1</v>
      </c>
      <c r="AB571" s="428">
        <v>1</v>
      </c>
      <c r="AC571" s="430">
        <v>1</v>
      </c>
      <c r="AD571" s="428">
        <f t="shared" si="74"/>
        <v>0</v>
      </c>
      <c r="AE571" s="427">
        <v>1</v>
      </c>
      <c r="AF571" s="427">
        <v>0</v>
      </c>
      <c r="AG571" s="427"/>
      <c r="AH571" s="427"/>
      <c r="AI571" s="427"/>
      <c r="AJ571" s="427"/>
      <c r="AK571" s="427"/>
      <c r="AL571" s="427"/>
      <c r="AM571" s="427"/>
      <c r="AN571" s="427"/>
    </row>
    <row r="572" spans="1:40" s="225" customFormat="1" ht="51" hidden="1" customHeight="1" outlineLevel="7" x14ac:dyDescent="0.2">
      <c r="A572" s="221"/>
      <c r="B572" s="227"/>
      <c r="C572" s="248"/>
      <c r="D572" s="248"/>
      <c r="E572" s="254"/>
      <c r="F572" s="265"/>
      <c r="G572" s="270"/>
      <c r="H572" s="270"/>
      <c r="I572" s="406" t="s">
        <v>75</v>
      </c>
      <c r="J572" s="346" t="s">
        <v>256</v>
      </c>
      <c r="K572" s="434">
        <f>Supervisor!K572</f>
        <v>57287</v>
      </c>
      <c r="L572" s="347">
        <f>Supervisor!L572</f>
        <v>57287</v>
      </c>
      <c r="M572" s="348">
        <v>0.9993017613071028</v>
      </c>
      <c r="N572" s="353">
        <f>Supervisor!M572</f>
        <v>0</v>
      </c>
      <c r="O572" s="350">
        <f>Supervisor!N572</f>
        <v>57287</v>
      </c>
      <c r="P572" s="350">
        <f t="shared" si="73"/>
        <v>0</v>
      </c>
      <c r="Q572" s="351">
        <v>5.7151766833899993E-4</v>
      </c>
      <c r="R572" s="352">
        <f t="shared" si="82"/>
        <v>1</v>
      </c>
      <c r="S572" s="225">
        <v>54300</v>
      </c>
      <c r="T572" s="226">
        <f t="shared" si="79"/>
        <v>-2987</v>
      </c>
      <c r="Y572" s="199">
        <v>0.93</v>
      </c>
      <c r="Z572" s="352">
        <v>1</v>
      </c>
      <c r="AA572" s="428">
        <v>1</v>
      </c>
      <c r="AB572" s="428">
        <v>1</v>
      </c>
      <c r="AC572" s="430">
        <v>1</v>
      </c>
      <c r="AD572" s="428">
        <f t="shared" si="74"/>
        <v>0</v>
      </c>
      <c r="AE572" s="427">
        <v>1</v>
      </c>
      <c r="AF572" s="427">
        <v>0</v>
      </c>
      <c r="AG572" s="427"/>
      <c r="AH572" s="427"/>
      <c r="AI572" s="427"/>
      <c r="AJ572" s="427"/>
      <c r="AK572" s="427"/>
      <c r="AL572" s="427"/>
      <c r="AM572" s="427"/>
      <c r="AN572" s="427"/>
    </row>
    <row r="573" spans="1:40" s="225" customFormat="1" ht="51" hidden="1" customHeight="1" outlineLevel="7" x14ac:dyDescent="0.2">
      <c r="A573" s="221"/>
      <c r="B573" s="227"/>
      <c r="C573" s="248"/>
      <c r="D573" s="248"/>
      <c r="E573" s="254"/>
      <c r="F573" s="265"/>
      <c r="G573" s="270"/>
      <c r="H573" s="270"/>
      <c r="I573" s="406" t="s">
        <v>80</v>
      </c>
      <c r="J573" s="346" t="s">
        <v>256</v>
      </c>
      <c r="K573" s="434">
        <f>Supervisor!K573</f>
        <v>57287</v>
      </c>
      <c r="L573" s="347">
        <f>Supervisor!L573</f>
        <v>57287</v>
      </c>
      <c r="M573" s="348">
        <v>0.9993017613071028</v>
      </c>
      <c r="N573" s="353">
        <f>Supervisor!M573</f>
        <v>0</v>
      </c>
      <c r="O573" s="350">
        <f>Supervisor!N573</f>
        <v>57287</v>
      </c>
      <c r="P573" s="350">
        <f t="shared" si="73"/>
        <v>0</v>
      </c>
      <c r="Q573" s="351">
        <v>1.7145530050169996E-4</v>
      </c>
      <c r="R573" s="352">
        <f t="shared" si="82"/>
        <v>1</v>
      </c>
      <c r="S573" s="225">
        <v>0</v>
      </c>
      <c r="T573" s="226">
        <f t="shared" si="79"/>
        <v>-57287</v>
      </c>
      <c r="Y573" s="199">
        <v>0.95</v>
      </c>
      <c r="Z573" s="352">
        <v>1</v>
      </c>
      <c r="AA573" s="428">
        <v>1</v>
      </c>
      <c r="AB573" s="428">
        <v>1</v>
      </c>
      <c r="AC573" s="430">
        <v>1</v>
      </c>
      <c r="AD573" s="428">
        <f t="shared" si="74"/>
        <v>0</v>
      </c>
      <c r="AE573" s="427">
        <v>1</v>
      </c>
      <c r="AF573" s="427">
        <v>0</v>
      </c>
      <c r="AG573" s="427"/>
      <c r="AH573" s="427"/>
      <c r="AI573" s="427"/>
      <c r="AJ573" s="427"/>
      <c r="AK573" s="427"/>
      <c r="AL573" s="427"/>
      <c r="AM573" s="427"/>
      <c r="AN573" s="427"/>
    </row>
    <row r="574" spans="1:40" s="225" customFormat="1" ht="51" hidden="1" customHeight="1" outlineLevel="7" x14ac:dyDescent="0.2">
      <c r="A574" s="221"/>
      <c r="B574" s="227"/>
      <c r="C574" s="248"/>
      <c r="D574" s="248"/>
      <c r="E574" s="254"/>
      <c r="F574" s="265"/>
      <c r="G574" s="270"/>
      <c r="H574" s="270"/>
      <c r="I574" s="406" t="s">
        <v>81</v>
      </c>
      <c r="J574" s="346" t="s">
        <v>256</v>
      </c>
      <c r="K574" s="434">
        <f>Supervisor!K574</f>
        <v>57287</v>
      </c>
      <c r="L574" s="347">
        <f>Supervisor!L574</f>
        <v>57287</v>
      </c>
      <c r="M574" s="348">
        <v>0.9993017613071028</v>
      </c>
      <c r="N574" s="353">
        <f>Supervisor!M574</f>
        <v>0</v>
      </c>
      <c r="O574" s="350">
        <f>Supervisor!N574</f>
        <v>57287</v>
      </c>
      <c r="P574" s="350">
        <f t="shared" si="73"/>
        <v>0</v>
      </c>
      <c r="Q574" s="351">
        <v>1.1430353366779995E-4</v>
      </c>
      <c r="R574" s="352">
        <f t="shared" si="82"/>
        <v>1</v>
      </c>
      <c r="S574" s="225">
        <v>0</v>
      </c>
      <c r="T574" s="226">
        <f t="shared" si="79"/>
        <v>-57287</v>
      </c>
      <c r="Y574" s="199">
        <v>0.95</v>
      </c>
      <c r="Z574" s="352">
        <v>1</v>
      </c>
      <c r="AA574" s="428">
        <v>1</v>
      </c>
      <c r="AB574" s="428">
        <v>1</v>
      </c>
      <c r="AC574" s="430">
        <v>1</v>
      </c>
      <c r="AD574" s="428">
        <f t="shared" si="74"/>
        <v>0</v>
      </c>
      <c r="AE574" s="427">
        <v>1</v>
      </c>
      <c r="AF574" s="427">
        <v>0</v>
      </c>
      <c r="AG574" s="427"/>
      <c r="AH574" s="427"/>
      <c r="AI574" s="427"/>
      <c r="AJ574" s="427"/>
      <c r="AK574" s="427"/>
      <c r="AL574" s="427"/>
      <c r="AM574" s="427"/>
      <c r="AN574" s="427"/>
    </row>
    <row r="575" spans="1:40" s="225" customFormat="1" ht="51" hidden="1" customHeight="1" outlineLevel="7" x14ac:dyDescent="0.2">
      <c r="A575" s="221"/>
      <c r="B575" s="227"/>
      <c r="C575" s="248"/>
      <c r="D575" s="248"/>
      <c r="E575" s="254"/>
      <c r="F575" s="265"/>
      <c r="G575" s="270"/>
      <c r="H575" s="270"/>
      <c r="I575" s="406" t="s">
        <v>82</v>
      </c>
      <c r="J575" s="346" t="s">
        <v>263</v>
      </c>
      <c r="K575" s="434">
        <f>Supervisor!K575</f>
        <v>22</v>
      </c>
      <c r="L575" s="347">
        <f>Supervisor!L575</f>
        <v>22</v>
      </c>
      <c r="M575" s="348">
        <v>1</v>
      </c>
      <c r="N575" s="353">
        <f>Supervisor!M575</f>
        <v>0</v>
      </c>
      <c r="O575" s="350">
        <f>Supervisor!N575</f>
        <v>22</v>
      </c>
      <c r="P575" s="350">
        <f t="shared" si="73"/>
        <v>0</v>
      </c>
      <c r="Q575" s="351">
        <v>1.4287941708474998E-4</v>
      </c>
      <c r="R575" s="352">
        <f t="shared" si="82"/>
        <v>1</v>
      </c>
      <c r="S575" s="225">
        <v>0</v>
      </c>
      <c r="T575" s="226">
        <f t="shared" si="79"/>
        <v>-22</v>
      </c>
      <c r="Y575" s="199">
        <v>0.95</v>
      </c>
      <c r="Z575" s="352">
        <v>1</v>
      </c>
      <c r="AA575" s="428">
        <v>1</v>
      </c>
      <c r="AB575" s="428">
        <v>1</v>
      </c>
      <c r="AC575" s="430">
        <v>1</v>
      </c>
      <c r="AD575" s="428">
        <f t="shared" si="74"/>
        <v>0</v>
      </c>
      <c r="AE575" s="427">
        <v>1</v>
      </c>
      <c r="AF575" s="427">
        <v>0</v>
      </c>
      <c r="AG575" s="427"/>
      <c r="AH575" s="427"/>
      <c r="AI575" s="427"/>
      <c r="AJ575" s="427"/>
      <c r="AK575" s="427"/>
      <c r="AL575" s="427"/>
      <c r="AM575" s="427"/>
      <c r="AN575" s="427"/>
    </row>
    <row r="576" spans="1:40" s="225" customFormat="1" ht="51" hidden="1" customHeight="1" outlineLevel="7" x14ac:dyDescent="0.2">
      <c r="A576" s="221"/>
      <c r="B576" s="227"/>
      <c r="C576" s="248"/>
      <c r="D576" s="248"/>
      <c r="E576" s="254"/>
      <c r="F576" s="265"/>
      <c r="G576" s="270"/>
      <c r="H576" s="270"/>
      <c r="I576" s="406" t="s">
        <v>83</v>
      </c>
      <c r="J576" s="346" t="s">
        <v>257</v>
      </c>
      <c r="K576" s="434">
        <f>Supervisor!K576</f>
        <v>100</v>
      </c>
      <c r="L576" s="347">
        <f>Supervisor!L576</f>
        <v>67</v>
      </c>
      <c r="M576" s="348">
        <v>0.67</v>
      </c>
      <c r="N576" s="353">
        <f>Supervisor!M576</f>
        <v>33</v>
      </c>
      <c r="O576" s="350">
        <f>Supervisor!N576</f>
        <v>100</v>
      </c>
      <c r="P576" s="350">
        <f t="shared" si="73"/>
        <v>0</v>
      </c>
      <c r="Q576" s="351">
        <v>2.1431912562712495E-4</v>
      </c>
      <c r="R576" s="352">
        <f t="shared" si="82"/>
        <v>1</v>
      </c>
      <c r="S576" s="225">
        <v>55</v>
      </c>
      <c r="T576" s="226">
        <f t="shared" si="79"/>
        <v>-45</v>
      </c>
      <c r="Y576" s="199">
        <v>0.95</v>
      </c>
      <c r="Z576" s="352">
        <v>0.67</v>
      </c>
      <c r="AA576" s="428">
        <v>0.67</v>
      </c>
      <c r="AB576" s="428">
        <v>0.95</v>
      </c>
      <c r="AC576" s="430">
        <v>0.67</v>
      </c>
      <c r="AD576" s="428">
        <f t="shared" si="74"/>
        <v>0.27999999999999992</v>
      </c>
      <c r="AE576" s="427">
        <v>0.67</v>
      </c>
      <c r="AF576" s="427">
        <v>0</v>
      </c>
      <c r="AG576" s="427"/>
      <c r="AH576" s="427"/>
      <c r="AI576" s="427"/>
      <c r="AJ576" s="427"/>
      <c r="AK576" s="427"/>
      <c r="AL576" s="427"/>
      <c r="AM576" s="427"/>
      <c r="AN576" s="427"/>
    </row>
    <row r="577" spans="1:40" s="225" customFormat="1" ht="51" hidden="1" customHeight="1" outlineLevel="4" x14ac:dyDescent="0.2">
      <c r="A577" s="221"/>
      <c r="B577" s="227"/>
      <c r="C577" s="248"/>
      <c r="D577" s="248"/>
      <c r="E577" s="254"/>
      <c r="F577" s="265"/>
      <c r="G577" s="265"/>
      <c r="H577" s="265"/>
      <c r="I577" s="408" t="s">
        <v>115</v>
      </c>
      <c r="J577" s="359"/>
      <c r="K577" s="436">
        <f>Supervisor!K577</f>
        <v>0</v>
      </c>
      <c r="L577" s="360">
        <f>Supervisor!L577</f>
        <v>0</v>
      </c>
      <c r="M577" s="361">
        <v>0</v>
      </c>
      <c r="N577" s="359">
        <f>Supervisor!M577</f>
        <v>0</v>
      </c>
      <c r="O577" s="362">
        <f>Supervisor!N577</f>
        <v>0</v>
      </c>
      <c r="P577" s="362">
        <f t="shared" si="73"/>
        <v>0</v>
      </c>
      <c r="Q577" s="363">
        <v>6.7057625569595007E-4</v>
      </c>
      <c r="R577" s="364">
        <f>R578</f>
        <v>0</v>
      </c>
      <c r="T577" s="226">
        <f t="shared" si="79"/>
        <v>0</v>
      </c>
      <c r="Y577" s="199">
        <v>0.95</v>
      </c>
      <c r="Z577" s="364">
        <v>0</v>
      </c>
      <c r="AA577" s="428">
        <v>0</v>
      </c>
      <c r="AB577" s="428">
        <v>0</v>
      </c>
      <c r="AC577" s="430">
        <v>0</v>
      </c>
      <c r="AD577" s="428">
        <f t="shared" si="74"/>
        <v>0</v>
      </c>
      <c r="AE577" s="427">
        <v>0</v>
      </c>
      <c r="AF577" s="427">
        <v>0</v>
      </c>
      <c r="AG577" s="427"/>
      <c r="AH577" s="427"/>
      <c r="AI577" s="427"/>
      <c r="AJ577" s="427"/>
      <c r="AK577" s="427"/>
      <c r="AL577" s="427"/>
      <c r="AM577" s="427"/>
      <c r="AN577" s="427"/>
    </row>
    <row r="578" spans="1:40" s="225" customFormat="1" ht="51" hidden="1" customHeight="1" outlineLevel="7" x14ac:dyDescent="0.2">
      <c r="A578" s="221"/>
      <c r="B578" s="227"/>
      <c r="C578" s="248"/>
      <c r="D578" s="248"/>
      <c r="E578" s="254"/>
      <c r="F578" s="265"/>
      <c r="G578" s="265"/>
      <c r="H578" s="265"/>
      <c r="I578" s="406" t="s">
        <v>115</v>
      </c>
      <c r="J578" s="346" t="s">
        <v>259</v>
      </c>
      <c r="K578" s="434">
        <f>Supervisor!K578</f>
        <v>200</v>
      </c>
      <c r="L578" s="347">
        <f>Supervisor!L578</f>
        <v>0</v>
      </c>
      <c r="M578" s="348">
        <v>0</v>
      </c>
      <c r="N578" s="353">
        <f>Supervisor!M578</f>
        <v>0</v>
      </c>
      <c r="O578" s="350">
        <f>Supervisor!N578</f>
        <v>0</v>
      </c>
      <c r="P578" s="350">
        <f t="shared" si="73"/>
        <v>200</v>
      </c>
      <c r="Q578" s="351">
        <v>6.7057625569595007E-4</v>
      </c>
      <c r="R578" s="352">
        <f>O578/K578</f>
        <v>0</v>
      </c>
      <c r="T578" s="226">
        <f t="shared" si="79"/>
        <v>0</v>
      </c>
      <c r="Y578" s="199">
        <v>0.94</v>
      </c>
      <c r="Z578" s="352">
        <v>0</v>
      </c>
      <c r="AA578" s="428">
        <v>0</v>
      </c>
      <c r="AB578" s="428">
        <v>0</v>
      </c>
      <c r="AC578" s="430">
        <v>0</v>
      </c>
      <c r="AD578" s="428">
        <f t="shared" si="74"/>
        <v>0</v>
      </c>
      <c r="AE578" s="427"/>
      <c r="AF578" s="427">
        <v>0</v>
      </c>
      <c r="AG578" s="427"/>
      <c r="AH578" s="427"/>
      <c r="AI578" s="427"/>
      <c r="AJ578" s="427"/>
      <c r="AK578" s="427"/>
      <c r="AL578" s="427"/>
      <c r="AM578" s="427"/>
      <c r="AN578" s="427"/>
    </row>
    <row r="579" spans="1:40" s="225" customFormat="1" ht="51" customHeight="1" outlineLevel="3" collapsed="1" x14ac:dyDescent="0.2">
      <c r="A579" s="221"/>
      <c r="B579" s="227"/>
      <c r="C579" s="248"/>
      <c r="D579" s="248"/>
      <c r="E579" s="254"/>
      <c r="F579" s="254"/>
      <c r="G579" s="254"/>
      <c r="H579" s="254"/>
      <c r="I579" s="405" t="s">
        <v>116</v>
      </c>
      <c r="J579" s="340" t="s">
        <v>447</v>
      </c>
      <c r="K579" s="433">
        <f>Supervisor!K579</f>
        <v>0</v>
      </c>
      <c r="L579" s="341">
        <f>Supervisor!L579</f>
        <v>0</v>
      </c>
      <c r="M579" s="342">
        <v>0</v>
      </c>
      <c r="N579" s="340">
        <f>Supervisor!M579</f>
        <v>0</v>
      </c>
      <c r="O579" s="376">
        <f>Supervisor!N579</f>
        <v>0</v>
      </c>
      <c r="P579" s="376">
        <f t="shared" si="73"/>
        <v>0</v>
      </c>
      <c r="Q579" s="344">
        <v>2.1203259900412458E-3</v>
      </c>
      <c r="R579" s="345">
        <f>(R580*Q580+R581*Q581)/Q579</f>
        <v>0</v>
      </c>
      <c r="T579" s="226">
        <f t="shared" si="79"/>
        <v>0</v>
      </c>
      <c r="Y579" s="199">
        <v>0.82</v>
      </c>
      <c r="Z579" s="345">
        <v>0</v>
      </c>
      <c r="AA579" s="428">
        <v>0</v>
      </c>
      <c r="AB579" s="428">
        <v>0</v>
      </c>
      <c r="AC579" s="430">
        <v>0</v>
      </c>
      <c r="AD579" s="428">
        <f t="shared" si="74"/>
        <v>0</v>
      </c>
      <c r="AE579" s="427">
        <v>0</v>
      </c>
      <c r="AF579" s="427">
        <v>0</v>
      </c>
      <c r="AG579" s="427"/>
      <c r="AH579" s="427"/>
      <c r="AI579" s="427"/>
      <c r="AJ579" s="427"/>
      <c r="AK579" s="427"/>
      <c r="AL579" s="427"/>
      <c r="AM579" s="427"/>
      <c r="AN579" s="427"/>
    </row>
    <row r="580" spans="1:40" s="225" customFormat="1" ht="51" hidden="1" customHeight="1" outlineLevel="7" x14ac:dyDescent="0.2">
      <c r="A580" s="221"/>
      <c r="B580" s="227"/>
      <c r="C580" s="248"/>
      <c r="D580" s="248"/>
      <c r="E580" s="254"/>
      <c r="F580" s="254"/>
      <c r="G580" s="254"/>
      <c r="H580" s="254"/>
      <c r="I580" s="406" t="s">
        <v>117</v>
      </c>
      <c r="J580" s="346" t="s">
        <v>259</v>
      </c>
      <c r="K580" s="434">
        <f>Supervisor!K580</f>
        <v>1</v>
      </c>
      <c r="L580" s="347">
        <f>Supervisor!L580</f>
        <v>0</v>
      </c>
      <c r="M580" s="348">
        <v>0</v>
      </c>
      <c r="N580" s="353">
        <f>Supervisor!M580</f>
        <v>0</v>
      </c>
      <c r="O580" s="350">
        <f>Supervisor!N580</f>
        <v>0</v>
      </c>
      <c r="P580" s="350">
        <f t="shared" si="73"/>
        <v>1</v>
      </c>
      <c r="Q580" s="351">
        <v>1.0601629950206229E-3</v>
      </c>
      <c r="R580" s="352">
        <f>O580/K580</f>
        <v>0</v>
      </c>
      <c r="T580" s="226">
        <f t="shared" si="79"/>
        <v>0</v>
      </c>
      <c r="Y580" s="199">
        <v>0.95</v>
      </c>
      <c r="Z580" s="352">
        <v>0</v>
      </c>
      <c r="AA580" s="428">
        <v>0</v>
      </c>
      <c r="AB580" s="428">
        <v>0</v>
      </c>
      <c r="AC580" s="430">
        <v>0</v>
      </c>
      <c r="AD580" s="428">
        <f t="shared" si="74"/>
        <v>0</v>
      </c>
      <c r="AE580" s="427"/>
      <c r="AF580" s="427">
        <v>0</v>
      </c>
      <c r="AG580" s="427"/>
      <c r="AH580" s="427"/>
      <c r="AI580" s="427"/>
      <c r="AJ580" s="427"/>
      <c r="AK580" s="427"/>
      <c r="AL580" s="427"/>
      <c r="AM580" s="427"/>
      <c r="AN580" s="427"/>
    </row>
    <row r="581" spans="1:40" s="225" customFormat="1" ht="51" hidden="1" customHeight="1" outlineLevel="7" x14ac:dyDescent="0.2">
      <c r="A581" s="221"/>
      <c r="B581" s="227"/>
      <c r="C581" s="248"/>
      <c r="D581" s="248"/>
      <c r="E581" s="254"/>
      <c r="F581" s="254"/>
      <c r="G581" s="254"/>
      <c r="H581" s="254"/>
      <c r="I581" s="406" t="s">
        <v>118</v>
      </c>
      <c r="J581" s="346" t="s">
        <v>259</v>
      </c>
      <c r="K581" s="434">
        <f>Supervisor!K581</f>
        <v>1</v>
      </c>
      <c r="L581" s="347">
        <f>Supervisor!L581</f>
        <v>0</v>
      </c>
      <c r="M581" s="348">
        <v>0</v>
      </c>
      <c r="N581" s="353">
        <f>Supervisor!M581</f>
        <v>0</v>
      </c>
      <c r="O581" s="350">
        <f>Supervisor!N581</f>
        <v>0</v>
      </c>
      <c r="P581" s="350">
        <f t="shared" si="73"/>
        <v>1</v>
      </c>
      <c r="Q581" s="351">
        <v>1.0601629950206229E-3</v>
      </c>
      <c r="R581" s="352">
        <f>O581/K581</f>
        <v>0</v>
      </c>
      <c r="T581" s="226">
        <f t="shared" si="79"/>
        <v>0</v>
      </c>
      <c r="Y581" s="199">
        <v>0.8</v>
      </c>
      <c r="Z581" s="352">
        <v>0</v>
      </c>
      <c r="AA581" s="428">
        <v>0</v>
      </c>
      <c r="AB581" s="428">
        <v>0</v>
      </c>
      <c r="AC581" s="430">
        <v>0</v>
      </c>
      <c r="AD581" s="428">
        <f t="shared" si="74"/>
        <v>0</v>
      </c>
      <c r="AE581" s="427"/>
      <c r="AF581" s="427">
        <v>0</v>
      </c>
      <c r="AG581" s="427"/>
      <c r="AH581" s="427"/>
      <c r="AI581" s="427"/>
      <c r="AJ581" s="427"/>
      <c r="AK581" s="427"/>
      <c r="AL581" s="427"/>
      <c r="AM581" s="427"/>
      <c r="AN581" s="427"/>
    </row>
    <row r="582" spans="1:40" s="225" customFormat="1" ht="51" customHeight="1" outlineLevel="3" collapsed="1" x14ac:dyDescent="0.2">
      <c r="A582" s="221"/>
      <c r="B582" s="227"/>
      <c r="C582" s="248"/>
      <c r="D582" s="248"/>
      <c r="E582" s="254"/>
      <c r="F582" s="254"/>
      <c r="G582" s="254"/>
      <c r="H582" s="254"/>
      <c r="I582" s="405" t="s">
        <v>119</v>
      </c>
      <c r="J582" s="340" t="s">
        <v>448</v>
      </c>
      <c r="K582" s="433">
        <f>Supervisor!K582</f>
        <v>0</v>
      </c>
      <c r="L582" s="341">
        <f>Supervisor!L582</f>
        <v>0</v>
      </c>
      <c r="M582" s="342">
        <v>0</v>
      </c>
      <c r="N582" s="340">
        <f>Supervisor!M582</f>
        <v>0</v>
      </c>
      <c r="O582" s="376">
        <f>Supervisor!N582</f>
        <v>0</v>
      </c>
      <c r="P582" s="376">
        <f t="shared" si="73"/>
        <v>0</v>
      </c>
      <c r="Q582" s="344">
        <v>5.9409635305029761E-2</v>
      </c>
      <c r="R582" s="345">
        <f>(R583*Q583+R712*Q712)/Q582</f>
        <v>0</v>
      </c>
      <c r="T582" s="226">
        <f t="shared" si="79"/>
        <v>0</v>
      </c>
      <c r="Y582" s="199">
        <v>0.83</v>
      </c>
      <c r="Z582" s="345">
        <v>0</v>
      </c>
      <c r="AA582" s="428">
        <v>0</v>
      </c>
      <c r="AB582" s="428">
        <v>0</v>
      </c>
      <c r="AC582" s="430">
        <v>0</v>
      </c>
      <c r="AD582" s="428">
        <f t="shared" si="74"/>
        <v>0</v>
      </c>
      <c r="AE582" s="427">
        <v>0</v>
      </c>
      <c r="AF582" s="427">
        <v>0</v>
      </c>
      <c r="AG582" s="427"/>
      <c r="AH582" s="427"/>
      <c r="AI582" s="427"/>
      <c r="AJ582" s="427"/>
      <c r="AK582" s="427"/>
      <c r="AL582" s="427"/>
      <c r="AM582" s="427"/>
      <c r="AN582" s="427"/>
    </row>
    <row r="583" spans="1:40" s="225" customFormat="1" ht="51" hidden="1" customHeight="1" outlineLevel="4" x14ac:dyDescent="0.2">
      <c r="A583" s="221"/>
      <c r="B583" s="227"/>
      <c r="C583" s="248"/>
      <c r="D583" s="248"/>
      <c r="E583" s="254"/>
      <c r="F583" s="265"/>
      <c r="G583" s="265"/>
      <c r="H583" s="265"/>
      <c r="I583" s="408" t="s">
        <v>120</v>
      </c>
      <c r="J583" s="359"/>
      <c r="K583" s="436">
        <f>Supervisor!K583</f>
        <v>0</v>
      </c>
      <c r="L583" s="360">
        <f>Supervisor!L583</f>
        <v>0</v>
      </c>
      <c r="M583" s="361">
        <v>0</v>
      </c>
      <c r="N583" s="359">
        <f>Supervisor!M583</f>
        <v>0</v>
      </c>
      <c r="O583" s="374">
        <f>Supervisor!N583</f>
        <v>0</v>
      </c>
      <c r="P583" s="374">
        <f t="shared" ref="P583:P646" si="83">K583-O583</f>
        <v>0</v>
      </c>
      <c r="Q583" s="363">
        <v>3.2680150533520962E-2</v>
      </c>
      <c r="R583" s="364">
        <f>(R584*$Q$584+R592*$Q$592+R600*$Q$600+R608*$Q$608+R616*$Q$616+R624*$Q$624+R632*$Q$632+R640*$Q$640+R648*$Q$648+R656*$Q$656+R664*$Q$664+R672*$Q$672+R680*$Q$680+R688*$Q$688+R696*$Q$696+R704*$Q$704)/$Q$583</f>
        <v>0</v>
      </c>
      <c r="T583" s="226">
        <f t="shared" si="79"/>
        <v>0</v>
      </c>
      <c r="Y583" s="199">
        <v>0.83</v>
      </c>
      <c r="Z583" s="364">
        <v>0</v>
      </c>
      <c r="AA583" s="428">
        <v>0</v>
      </c>
      <c r="AB583" s="428">
        <v>0</v>
      </c>
      <c r="AC583" s="430">
        <v>0</v>
      </c>
      <c r="AD583" s="428">
        <f t="shared" ref="AD583:AD646" si="84">AB583-AC583</f>
        <v>0</v>
      </c>
      <c r="AE583" s="427">
        <v>0</v>
      </c>
      <c r="AF583" s="427">
        <v>0</v>
      </c>
      <c r="AG583" s="427"/>
      <c r="AH583" s="427"/>
      <c r="AI583" s="427"/>
      <c r="AJ583" s="427"/>
      <c r="AK583" s="427"/>
      <c r="AL583" s="427"/>
      <c r="AM583" s="427"/>
      <c r="AN583" s="427"/>
    </row>
    <row r="584" spans="1:40" s="225" customFormat="1" ht="51" hidden="1" customHeight="1" outlineLevel="5" x14ac:dyDescent="0.2">
      <c r="A584" s="221"/>
      <c r="B584" s="227"/>
      <c r="C584" s="248"/>
      <c r="D584" s="248"/>
      <c r="E584" s="254"/>
      <c r="F584" s="265"/>
      <c r="G584" s="270"/>
      <c r="H584" s="270"/>
      <c r="I584" s="409" t="s">
        <v>121</v>
      </c>
      <c r="J584" s="365"/>
      <c r="K584" s="437">
        <f>Supervisor!K584</f>
        <v>0</v>
      </c>
      <c r="L584" s="366">
        <f>Supervisor!L584</f>
        <v>0</v>
      </c>
      <c r="M584" s="367">
        <v>0</v>
      </c>
      <c r="N584" s="365">
        <f>Supervisor!M584</f>
        <v>0</v>
      </c>
      <c r="O584" s="378">
        <f>Supervisor!N584</f>
        <v>0</v>
      </c>
      <c r="P584" s="378">
        <f t="shared" si="83"/>
        <v>0</v>
      </c>
      <c r="Q584" s="369">
        <v>7.275240489304868E-3</v>
      </c>
      <c r="R584" s="370">
        <f>SUMPRODUCT(R585:R591,Q585:Q591)/Q584</f>
        <v>0</v>
      </c>
      <c r="T584" s="226">
        <f t="shared" si="79"/>
        <v>0</v>
      </c>
      <c r="Y584" s="199">
        <v>0.95</v>
      </c>
      <c r="Z584" s="370">
        <v>0</v>
      </c>
      <c r="AA584" s="428">
        <v>0</v>
      </c>
      <c r="AB584" s="428">
        <v>0</v>
      </c>
      <c r="AC584" s="430">
        <v>0</v>
      </c>
      <c r="AD584" s="428">
        <f t="shared" si="84"/>
        <v>0</v>
      </c>
      <c r="AE584" s="427">
        <v>0</v>
      </c>
      <c r="AF584" s="427">
        <v>0</v>
      </c>
      <c r="AG584" s="427"/>
      <c r="AH584" s="427"/>
      <c r="AI584" s="427"/>
      <c r="AJ584" s="427"/>
      <c r="AK584" s="427"/>
      <c r="AL584" s="427"/>
      <c r="AM584" s="427"/>
      <c r="AN584" s="427"/>
    </row>
    <row r="585" spans="1:40" s="225" customFormat="1" ht="51" hidden="1" customHeight="1" outlineLevel="7" x14ac:dyDescent="0.2">
      <c r="A585" s="221"/>
      <c r="B585" s="227"/>
      <c r="C585" s="248"/>
      <c r="D585" s="248"/>
      <c r="E585" s="254"/>
      <c r="F585" s="265"/>
      <c r="G585" s="270"/>
      <c r="H585" s="270"/>
      <c r="I585" s="406" t="s">
        <v>291</v>
      </c>
      <c r="J585" s="346" t="s">
        <v>256</v>
      </c>
      <c r="K585" s="434">
        <f>Supervisor!K585</f>
        <v>1</v>
      </c>
      <c r="L585" s="347">
        <f>Supervisor!L585</f>
        <v>0</v>
      </c>
      <c r="M585" s="348">
        <v>0</v>
      </c>
      <c r="N585" s="353">
        <f>Supervisor!M585</f>
        <v>0</v>
      </c>
      <c r="O585" s="350">
        <f>Supervisor!N585</f>
        <v>0</v>
      </c>
      <c r="P585" s="350">
        <f t="shared" si="83"/>
        <v>1</v>
      </c>
      <c r="Q585" s="351">
        <v>3.6376202446524342E-4</v>
      </c>
      <c r="R585" s="352">
        <f t="shared" ref="R585:R591" si="85">O585/K585</f>
        <v>0</v>
      </c>
      <c r="T585" s="226">
        <f t="shared" si="79"/>
        <v>0</v>
      </c>
      <c r="Y585" s="199"/>
      <c r="Z585" s="352">
        <v>0</v>
      </c>
      <c r="AA585" s="428">
        <v>0</v>
      </c>
      <c r="AB585" s="428">
        <v>0</v>
      </c>
      <c r="AC585" s="430">
        <v>0</v>
      </c>
      <c r="AD585" s="428">
        <f t="shared" si="84"/>
        <v>0</v>
      </c>
      <c r="AE585" s="427">
        <v>0</v>
      </c>
      <c r="AF585" s="427">
        <v>0</v>
      </c>
      <c r="AG585" s="427"/>
      <c r="AH585" s="427"/>
      <c r="AI585" s="427"/>
      <c r="AJ585" s="427"/>
      <c r="AK585" s="427"/>
      <c r="AL585" s="427"/>
      <c r="AM585" s="427"/>
      <c r="AN585" s="427"/>
    </row>
    <row r="586" spans="1:40" s="225" customFormat="1" ht="51" hidden="1" customHeight="1" outlineLevel="7" x14ac:dyDescent="0.2">
      <c r="A586" s="221"/>
      <c r="B586" s="227"/>
      <c r="C586" s="248"/>
      <c r="D586" s="248"/>
      <c r="E586" s="254"/>
      <c r="F586" s="265"/>
      <c r="G586" s="270"/>
      <c r="H586" s="270"/>
      <c r="I586" s="406" t="s">
        <v>292</v>
      </c>
      <c r="J586" s="346" t="s">
        <v>257</v>
      </c>
      <c r="K586" s="434">
        <f>Supervisor!K586</f>
        <v>1</v>
      </c>
      <c r="L586" s="347">
        <f>Supervisor!L586</f>
        <v>0</v>
      </c>
      <c r="M586" s="348">
        <v>0</v>
      </c>
      <c r="N586" s="353">
        <f>Supervisor!M586</f>
        <v>0</v>
      </c>
      <c r="O586" s="350">
        <f>Supervisor!N586</f>
        <v>0</v>
      </c>
      <c r="P586" s="350">
        <f t="shared" si="83"/>
        <v>1</v>
      </c>
      <c r="Q586" s="351">
        <v>3.6376202446524342E-4</v>
      </c>
      <c r="R586" s="352">
        <f t="shared" si="85"/>
        <v>0</v>
      </c>
      <c r="T586" s="226">
        <f t="shared" si="79"/>
        <v>0</v>
      </c>
      <c r="Y586" s="199"/>
      <c r="Z586" s="352">
        <v>0</v>
      </c>
      <c r="AA586" s="428">
        <v>0</v>
      </c>
      <c r="AB586" s="428">
        <v>0</v>
      </c>
      <c r="AC586" s="430">
        <v>0</v>
      </c>
      <c r="AD586" s="428">
        <f t="shared" si="84"/>
        <v>0</v>
      </c>
      <c r="AE586" s="427">
        <v>0</v>
      </c>
      <c r="AF586" s="427">
        <v>0</v>
      </c>
      <c r="AG586" s="427"/>
      <c r="AH586" s="427"/>
      <c r="AI586" s="427"/>
      <c r="AJ586" s="427"/>
      <c r="AK586" s="427"/>
      <c r="AL586" s="427"/>
      <c r="AM586" s="427"/>
      <c r="AN586" s="427"/>
    </row>
    <row r="587" spans="1:40" s="225" customFormat="1" ht="51" hidden="1" customHeight="1" outlineLevel="7" x14ac:dyDescent="0.2">
      <c r="A587" s="221"/>
      <c r="B587" s="227"/>
      <c r="C587" s="248"/>
      <c r="D587" s="248"/>
      <c r="E587" s="254"/>
      <c r="F587" s="265"/>
      <c r="G587" s="270"/>
      <c r="H587" s="270"/>
      <c r="I587" s="406" t="s">
        <v>231</v>
      </c>
      <c r="J587" s="346" t="s">
        <v>256</v>
      </c>
      <c r="K587" s="434">
        <f>Supervisor!K587</f>
        <v>1</v>
      </c>
      <c r="L587" s="347">
        <f>Supervisor!L587</f>
        <v>0</v>
      </c>
      <c r="M587" s="348">
        <v>0</v>
      </c>
      <c r="N587" s="353">
        <f>Supervisor!M587</f>
        <v>0</v>
      </c>
      <c r="O587" s="350">
        <f>Supervisor!N587</f>
        <v>0</v>
      </c>
      <c r="P587" s="350">
        <f t="shared" si="83"/>
        <v>1</v>
      </c>
      <c r="Q587" s="351">
        <v>2.5463341712567036E-3</v>
      </c>
      <c r="R587" s="352">
        <f t="shared" si="85"/>
        <v>0</v>
      </c>
      <c r="T587" s="226">
        <f t="shared" si="79"/>
        <v>0</v>
      </c>
      <c r="Y587" s="199"/>
      <c r="Z587" s="352">
        <v>0</v>
      </c>
      <c r="AA587" s="428">
        <v>0</v>
      </c>
      <c r="AB587" s="428">
        <v>0</v>
      </c>
      <c r="AC587" s="430">
        <v>0</v>
      </c>
      <c r="AD587" s="428">
        <f t="shared" si="84"/>
        <v>0</v>
      </c>
      <c r="AE587" s="427">
        <v>0</v>
      </c>
      <c r="AF587" s="427">
        <v>0</v>
      </c>
      <c r="AG587" s="427"/>
      <c r="AH587" s="427"/>
      <c r="AI587" s="427"/>
      <c r="AJ587" s="427"/>
      <c r="AK587" s="427"/>
      <c r="AL587" s="427"/>
      <c r="AM587" s="427"/>
      <c r="AN587" s="427"/>
    </row>
    <row r="588" spans="1:40" s="225" customFormat="1" ht="51" hidden="1" customHeight="1" outlineLevel="7" x14ac:dyDescent="0.2">
      <c r="A588" s="221"/>
      <c r="B588" s="227"/>
      <c r="C588" s="248"/>
      <c r="D588" s="248"/>
      <c r="E588" s="254"/>
      <c r="F588" s="265"/>
      <c r="G588" s="270"/>
      <c r="H588" s="270"/>
      <c r="I588" s="406" t="s">
        <v>80</v>
      </c>
      <c r="J588" s="346" t="s">
        <v>256</v>
      </c>
      <c r="K588" s="434">
        <f>Supervisor!K588</f>
        <v>1</v>
      </c>
      <c r="L588" s="347">
        <f>Supervisor!L588</f>
        <v>0</v>
      </c>
      <c r="M588" s="348">
        <v>0</v>
      </c>
      <c r="N588" s="353">
        <f>Supervisor!M588</f>
        <v>0</v>
      </c>
      <c r="O588" s="350">
        <f>Supervisor!N588</f>
        <v>0</v>
      </c>
      <c r="P588" s="350">
        <f t="shared" si="83"/>
        <v>1</v>
      </c>
      <c r="Q588" s="351">
        <v>1.0912860733957302E-3</v>
      </c>
      <c r="R588" s="352">
        <f t="shared" si="85"/>
        <v>0</v>
      </c>
      <c r="T588" s="226">
        <f t="shared" si="79"/>
        <v>0</v>
      </c>
      <c r="Y588" s="199"/>
      <c r="Z588" s="352">
        <v>0</v>
      </c>
      <c r="AA588" s="428">
        <v>0</v>
      </c>
      <c r="AB588" s="428">
        <v>0</v>
      </c>
      <c r="AC588" s="430">
        <v>0</v>
      </c>
      <c r="AD588" s="428">
        <f t="shared" si="84"/>
        <v>0</v>
      </c>
      <c r="AE588" s="427">
        <v>0</v>
      </c>
      <c r="AF588" s="427">
        <v>0</v>
      </c>
      <c r="AG588" s="427"/>
      <c r="AH588" s="427"/>
      <c r="AI588" s="427"/>
      <c r="AJ588" s="427"/>
      <c r="AK588" s="427"/>
      <c r="AL588" s="427"/>
      <c r="AM588" s="427"/>
      <c r="AN588" s="427"/>
    </row>
    <row r="589" spans="1:40" s="225" customFormat="1" ht="51" hidden="1" customHeight="1" outlineLevel="7" x14ac:dyDescent="0.2">
      <c r="A589" s="221"/>
      <c r="B589" s="227"/>
      <c r="C589" s="248"/>
      <c r="D589" s="248"/>
      <c r="E589" s="254"/>
      <c r="F589" s="265"/>
      <c r="G589" s="270"/>
      <c r="H589" s="270"/>
      <c r="I589" s="406" t="s">
        <v>82</v>
      </c>
      <c r="J589" s="346" t="s">
        <v>257</v>
      </c>
      <c r="K589" s="434">
        <f>Supervisor!K589</f>
        <v>1</v>
      </c>
      <c r="L589" s="347">
        <f>Supervisor!L589</f>
        <v>0</v>
      </c>
      <c r="M589" s="348">
        <v>0</v>
      </c>
      <c r="N589" s="353">
        <f>Supervisor!M589</f>
        <v>0</v>
      </c>
      <c r="O589" s="350">
        <f>Supervisor!N589</f>
        <v>0</v>
      </c>
      <c r="P589" s="350">
        <f t="shared" si="83"/>
        <v>1</v>
      </c>
      <c r="Q589" s="351">
        <v>1.0912860733957302E-3</v>
      </c>
      <c r="R589" s="352">
        <f t="shared" si="85"/>
        <v>0</v>
      </c>
      <c r="T589" s="226">
        <f t="shared" si="79"/>
        <v>0</v>
      </c>
      <c r="Y589" s="199"/>
      <c r="Z589" s="352">
        <v>0</v>
      </c>
      <c r="AA589" s="428">
        <v>0</v>
      </c>
      <c r="AB589" s="428">
        <v>0</v>
      </c>
      <c r="AC589" s="430">
        <v>0</v>
      </c>
      <c r="AD589" s="428">
        <f t="shared" si="84"/>
        <v>0</v>
      </c>
      <c r="AE589" s="427">
        <v>0</v>
      </c>
      <c r="AF589" s="427">
        <v>0</v>
      </c>
      <c r="AG589" s="427"/>
      <c r="AH589" s="427"/>
      <c r="AI589" s="427"/>
      <c r="AJ589" s="427"/>
      <c r="AK589" s="427"/>
      <c r="AL589" s="427"/>
      <c r="AM589" s="427"/>
      <c r="AN589" s="427"/>
    </row>
    <row r="590" spans="1:40" s="225" customFormat="1" ht="51" hidden="1" customHeight="1" outlineLevel="7" x14ac:dyDescent="0.2">
      <c r="A590" s="221"/>
      <c r="B590" s="227"/>
      <c r="C590" s="248"/>
      <c r="D590" s="248"/>
      <c r="E590" s="254"/>
      <c r="F590" s="265"/>
      <c r="G590" s="270"/>
      <c r="H590" s="270"/>
      <c r="I590" s="406" t="s">
        <v>293</v>
      </c>
      <c r="J590" s="346" t="s">
        <v>256</v>
      </c>
      <c r="K590" s="434">
        <f>Supervisor!K590</f>
        <v>1</v>
      </c>
      <c r="L590" s="347">
        <f>Supervisor!L590</f>
        <v>0</v>
      </c>
      <c r="M590" s="348">
        <v>0</v>
      </c>
      <c r="N590" s="353">
        <f>Supervisor!M590</f>
        <v>0</v>
      </c>
      <c r="O590" s="350">
        <f>Supervisor!N590</f>
        <v>0</v>
      </c>
      <c r="P590" s="350">
        <f t="shared" si="83"/>
        <v>1</v>
      </c>
      <c r="Q590" s="351">
        <v>1.4550480978609737E-3</v>
      </c>
      <c r="R590" s="352">
        <f t="shared" si="85"/>
        <v>0</v>
      </c>
      <c r="T590" s="226">
        <f t="shared" si="79"/>
        <v>0</v>
      </c>
      <c r="Y590" s="199"/>
      <c r="Z590" s="352">
        <v>0</v>
      </c>
      <c r="AA590" s="428">
        <v>0</v>
      </c>
      <c r="AB590" s="428">
        <v>0</v>
      </c>
      <c r="AC590" s="430">
        <v>0</v>
      </c>
      <c r="AD590" s="428">
        <f t="shared" si="84"/>
        <v>0</v>
      </c>
      <c r="AE590" s="427">
        <v>0</v>
      </c>
      <c r="AF590" s="427">
        <v>0</v>
      </c>
      <c r="AG590" s="427"/>
      <c r="AH590" s="427"/>
      <c r="AI590" s="427"/>
      <c r="AJ590" s="427"/>
      <c r="AK590" s="427"/>
      <c r="AL590" s="427"/>
      <c r="AM590" s="427"/>
      <c r="AN590" s="427"/>
    </row>
    <row r="591" spans="1:40" s="225" customFormat="1" ht="51" hidden="1" customHeight="1" outlineLevel="7" x14ac:dyDescent="0.2">
      <c r="A591" s="221"/>
      <c r="B591" s="227"/>
      <c r="C591" s="248"/>
      <c r="D591" s="248"/>
      <c r="E591" s="254"/>
      <c r="F591" s="265"/>
      <c r="G591" s="270"/>
      <c r="H591" s="270"/>
      <c r="I591" s="406" t="s">
        <v>294</v>
      </c>
      <c r="J591" s="346" t="s">
        <v>257</v>
      </c>
      <c r="K591" s="434">
        <f>Supervisor!K591</f>
        <v>1</v>
      </c>
      <c r="L591" s="347">
        <f>Supervisor!L591</f>
        <v>0</v>
      </c>
      <c r="M591" s="348">
        <v>0</v>
      </c>
      <c r="N591" s="353">
        <f>Supervisor!M591</f>
        <v>0</v>
      </c>
      <c r="O591" s="350">
        <f>Supervisor!N591</f>
        <v>0</v>
      </c>
      <c r="P591" s="350">
        <f t="shared" si="83"/>
        <v>1</v>
      </c>
      <c r="Q591" s="351">
        <v>3.6376202446524342E-4</v>
      </c>
      <c r="R591" s="352">
        <f t="shared" si="85"/>
        <v>0</v>
      </c>
      <c r="T591" s="226">
        <f t="shared" si="79"/>
        <v>0</v>
      </c>
      <c r="Y591" s="199"/>
      <c r="Z591" s="352">
        <v>0</v>
      </c>
      <c r="AA591" s="428">
        <v>0</v>
      </c>
      <c r="AB591" s="428">
        <v>0</v>
      </c>
      <c r="AC591" s="430">
        <v>0</v>
      </c>
      <c r="AD591" s="428">
        <f t="shared" si="84"/>
        <v>0</v>
      </c>
      <c r="AE591" s="427">
        <v>0</v>
      </c>
      <c r="AF591" s="427">
        <v>0</v>
      </c>
      <c r="AG591" s="427"/>
      <c r="AH591" s="427"/>
      <c r="AI591" s="427"/>
      <c r="AJ591" s="427"/>
      <c r="AK591" s="427"/>
      <c r="AL591" s="427"/>
      <c r="AM591" s="427"/>
      <c r="AN591" s="427"/>
    </row>
    <row r="592" spans="1:40" s="225" customFormat="1" ht="51" hidden="1" customHeight="1" outlineLevel="5" x14ac:dyDescent="0.2">
      <c r="A592" s="221"/>
      <c r="B592" s="227"/>
      <c r="C592" s="248"/>
      <c r="D592" s="248"/>
      <c r="E592" s="254"/>
      <c r="F592" s="265"/>
      <c r="G592" s="270"/>
      <c r="H592" s="270"/>
      <c r="I592" s="409" t="s">
        <v>122</v>
      </c>
      <c r="J592" s="365"/>
      <c r="K592" s="437">
        <f>Supervisor!K592</f>
        <v>0</v>
      </c>
      <c r="L592" s="366">
        <f>Supervisor!L592</f>
        <v>0</v>
      </c>
      <c r="M592" s="367">
        <v>0</v>
      </c>
      <c r="N592" s="365">
        <f>Supervisor!M592</f>
        <v>0</v>
      </c>
      <c r="O592" s="378">
        <f>Supervisor!N592</f>
        <v>0</v>
      </c>
      <c r="P592" s="378">
        <f t="shared" si="83"/>
        <v>0</v>
      </c>
      <c r="Q592" s="369">
        <v>7.275240489304868E-3</v>
      </c>
      <c r="R592" s="370">
        <f>SUMPRODUCT(R593:R599,Q593:Q599)/Q592</f>
        <v>0</v>
      </c>
      <c r="T592" s="226">
        <f t="shared" si="79"/>
        <v>0</v>
      </c>
      <c r="Y592" s="199"/>
      <c r="Z592" s="370">
        <v>0</v>
      </c>
      <c r="AA592" s="428">
        <v>0</v>
      </c>
      <c r="AB592" s="428">
        <v>0</v>
      </c>
      <c r="AC592" s="430">
        <v>0</v>
      </c>
      <c r="AD592" s="428">
        <f t="shared" si="84"/>
        <v>0</v>
      </c>
      <c r="AE592" s="427">
        <v>0</v>
      </c>
      <c r="AF592" s="427">
        <v>0</v>
      </c>
      <c r="AG592" s="427"/>
      <c r="AH592" s="427"/>
      <c r="AI592" s="427"/>
      <c r="AJ592" s="427"/>
      <c r="AK592" s="427"/>
      <c r="AL592" s="427"/>
      <c r="AM592" s="427"/>
      <c r="AN592" s="427"/>
    </row>
    <row r="593" spans="1:40" s="225" customFormat="1" ht="51" hidden="1" customHeight="1" outlineLevel="7" x14ac:dyDescent="0.2">
      <c r="A593" s="221"/>
      <c r="B593" s="227"/>
      <c r="C593" s="248"/>
      <c r="D593" s="248"/>
      <c r="E593" s="254"/>
      <c r="F593" s="265"/>
      <c r="G593" s="270"/>
      <c r="H593" s="270"/>
      <c r="I593" s="406" t="s">
        <v>291</v>
      </c>
      <c r="J593" s="346" t="s">
        <v>256</v>
      </c>
      <c r="K593" s="434">
        <f>Supervisor!K593</f>
        <v>1</v>
      </c>
      <c r="L593" s="347">
        <f>Supervisor!L593</f>
        <v>0</v>
      </c>
      <c r="M593" s="348">
        <v>0</v>
      </c>
      <c r="N593" s="353">
        <f>Supervisor!M593</f>
        <v>0</v>
      </c>
      <c r="O593" s="350">
        <f>Supervisor!N593</f>
        <v>0</v>
      </c>
      <c r="P593" s="350">
        <f t="shared" si="83"/>
        <v>1</v>
      </c>
      <c r="Q593" s="351">
        <v>3.6376202446524342E-4</v>
      </c>
      <c r="R593" s="352">
        <f t="shared" ref="R593:R599" si="86">O593/K593</f>
        <v>0</v>
      </c>
      <c r="T593" s="226">
        <f t="shared" si="79"/>
        <v>0</v>
      </c>
      <c r="Y593" s="199"/>
      <c r="Z593" s="352">
        <v>0</v>
      </c>
      <c r="AA593" s="428">
        <v>0</v>
      </c>
      <c r="AB593" s="428">
        <v>0</v>
      </c>
      <c r="AC593" s="430">
        <v>0</v>
      </c>
      <c r="AD593" s="428">
        <f t="shared" si="84"/>
        <v>0</v>
      </c>
      <c r="AE593" s="427">
        <v>0</v>
      </c>
      <c r="AF593" s="427">
        <v>0</v>
      </c>
      <c r="AG593" s="427"/>
      <c r="AH593" s="427"/>
      <c r="AI593" s="427"/>
      <c r="AJ593" s="427"/>
      <c r="AK593" s="427"/>
      <c r="AL593" s="427"/>
      <c r="AM593" s="427"/>
      <c r="AN593" s="427"/>
    </row>
    <row r="594" spans="1:40" s="225" customFormat="1" ht="51" hidden="1" customHeight="1" outlineLevel="7" x14ac:dyDescent="0.2">
      <c r="A594" s="221"/>
      <c r="B594" s="227"/>
      <c r="C594" s="248"/>
      <c r="D594" s="248"/>
      <c r="E594" s="254"/>
      <c r="F594" s="265"/>
      <c r="G594" s="270"/>
      <c r="H594" s="270"/>
      <c r="I594" s="406" t="s">
        <v>292</v>
      </c>
      <c r="J594" s="346" t="s">
        <v>257</v>
      </c>
      <c r="K594" s="434">
        <f>Supervisor!K594</f>
        <v>1</v>
      </c>
      <c r="L594" s="347">
        <f>Supervisor!L594</f>
        <v>0</v>
      </c>
      <c r="M594" s="348">
        <v>0</v>
      </c>
      <c r="N594" s="353">
        <f>Supervisor!M594</f>
        <v>0</v>
      </c>
      <c r="O594" s="350">
        <f>Supervisor!N594</f>
        <v>0</v>
      </c>
      <c r="P594" s="350">
        <f t="shared" si="83"/>
        <v>1</v>
      </c>
      <c r="Q594" s="351">
        <v>3.6376202446524342E-4</v>
      </c>
      <c r="R594" s="352">
        <f t="shared" si="86"/>
        <v>0</v>
      </c>
      <c r="T594" s="226">
        <f t="shared" si="79"/>
        <v>0</v>
      </c>
      <c r="Y594" s="199"/>
      <c r="Z594" s="352">
        <v>0</v>
      </c>
      <c r="AA594" s="428">
        <v>0</v>
      </c>
      <c r="AB594" s="428">
        <v>0</v>
      </c>
      <c r="AC594" s="430">
        <v>0</v>
      </c>
      <c r="AD594" s="428">
        <f t="shared" si="84"/>
        <v>0</v>
      </c>
      <c r="AE594" s="427">
        <v>0</v>
      </c>
      <c r="AF594" s="427">
        <v>0</v>
      </c>
      <c r="AG594" s="427"/>
      <c r="AH594" s="427"/>
      <c r="AI594" s="427"/>
      <c r="AJ594" s="427"/>
      <c r="AK594" s="427"/>
      <c r="AL594" s="427"/>
      <c r="AM594" s="427"/>
      <c r="AN594" s="427"/>
    </row>
    <row r="595" spans="1:40" s="225" customFormat="1" ht="51" hidden="1" customHeight="1" outlineLevel="7" x14ac:dyDescent="0.2">
      <c r="A595" s="221"/>
      <c r="B595" s="227"/>
      <c r="C595" s="248"/>
      <c r="D595" s="248"/>
      <c r="E595" s="254"/>
      <c r="F595" s="265"/>
      <c r="G595" s="270"/>
      <c r="H595" s="270"/>
      <c r="I595" s="406" t="s">
        <v>231</v>
      </c>
      <c r="J595" s="346" t="s">
        <v>256</v>
      </c>
      <c r="K595" s="434">
        <f>Supervisor!K595</f>
        <v>1</v>
      </c>
      <c r="L595" s="347">
        <f>Supervisor!L595</f>
        <v>0</v>
      </c>
      <c r="M595" s="348">
        <v>0</v>
      </c>
      <c r="N595" s="353">
        <f>Supervisor!M595</f>
        <v>0</v>
      </c>
      <c r="O595" s="350">
        <f>Supervisor!N595</f>
        <v>0</v>
      </c>
      <c r="P595" s="350">
        <f t="shared" si="83"/>
        <v>1</v>
      </c>
      <c r="Q595" s="351">
        <v>2.5463341712567036E-3</v>
      </c>
      <c r="R595" s="352">
        <f t="shared" si="86"/>
        <v>0</v>
      </c>
      <c r="T595" s="226">
        <f t="shared" si="79"/>
        <v>0</v>
      </c>
      <c r="Y595" s="199"/>
      <c r="Z595" s="352">
        <v>0</v>
      </c>
      <c r="AA595" s="428">
        <v>0</v>
      </c>
      <c r="AB595" s="428">
        <v>0</v>
      </c>
      <c r="AC595" s="430">
        <v>0</v>
      </c>
      <c r="AD595" s="428">
        <f t="shared" si="84"/>
        <v>0</v>
      </c>
      <c r="AE595" s="427">
        <v>0</v>
      </c>
      <c r="AF595" s="427">
        <v>0</v>
      </c>
      <c r="AG595" s="427"/>
      <c r="AH595" s="427"/>
      <c r="AI595" s="427"/>
      <c r="AJ595" s="427"/>
      <c r="AK595" s="427"/>
      <c r="AL595" s="427"/>
      <c r="AM595" s="427"/>
      <c r="AN595" s="427"/>
    </row>
    <row r="596" spans="1:40" s="225" customFormat="1" ht="51" hidden="1" customHeight="1" outlineLevel="7" x14ac:dyDescent="0.2">
      <c r="A596" s="221"/>
      <c r="B596" s="227"/>
      <c r="C596" s="248"/>
      <c r="D596" s="248"/>
      <c r="E596" s="254"/>
      <c r="F596" s="265"/>
      <c r="G596" s="270"/>
      <c r="H596" s="270"/>
      <c r="I596" s="406" t="s">
        <v>80</v>
      </c>
      <c r="J596" s="346" t="s">
        <v>256</v>
      </c>
      <c r="K596" s="434">
        <f>Supervisor!K596</f>
        <v>1</v>
      </c>
      <c r="L596" s="347">
        <f>Supervisor!L596</f>
        <v>0</v>
      </c>
      <c r="M596" s="348">
        <v>0</v>
      </c>
      <c r="N596" s="353">
        <f>Supervisor!M596</f>
        <v>0</v>
      </c>
      <c r="O596" s="350">
        <f>Supervisor!N596</f>
        <v>0</v>
      </c>
      <c r="P596" s="350">
        <f t="shared" si="83"/>
        <v>1</v>
      </c>
      <c r="Q596" s="351">
        <v>1.0912860733957302E-3</v>
      </c>
      <c r="R596" s="352">
        <f t="shared" si="86"/>
        <v>0</v>
      </c>
      <c r="T596" s="226">
        <f t="shared" si="79"/>
        <v>0</v>
      </c>
      <c r="Y596" s="199"/>
      <c r="Z596" s="352">
        <v>0</v>
      </c>
      <c r="AA596" s="428">
        <v>0</v>
      </c>
      <c r="AB596" s="428">
        <v>0</v>
      </c>
      <c r="AC596" s="430">
        <v>0</v>
      </c>
      <c r="AD596" s="428">
        <f t="shared" si="84"/>
        <v>0</v>
      </c>
      <c r="AE596" s="427">
        <v>0</v>
      </c>
      <c r="AF596" s="427">
        <v>0</v>
      </c>
      <c r="AG596" s="427"/>
      <c r="AH596" s="427"/>
      <c r="AI596" s="427"/>
      <c r="AJ596" s="427"/>
      <c r="AK596" s="427"/>
      <c r="AL596" s="427"/>
      <c r="AM596" s="427"/>
      <c r="AN596" s="427"/>
    </row>
    <row r="597" spans="1:40" s="225" customFormat="1" ht="51" hidden="1" customHeight="1" outlineLevel="7" x14ac:dyDescent="0.2">
      <c r="A597" s="221"/>
      <c r="B597" s="227"/>
      <c r="C597" s="248"/>
      <c r="D597" s="248"/>
      <c r="E597" s="254"/>
      <c r="F597" s="265"/>
      <c r="G597" s="270"/>
      <c r="H597" s="270"/>
      <c r="I597" s="406" t="s">
        <v>82</v>
      </c>
      <c r="J597" s="346" t="s">
        <v>257</v>
      </c>
      <c r="K597" s="434">
        <f>Supervisor!K597</f>
        <v>1</v>
      </c>
      <c r="L597" s="347">
        <f>Supervisor!L597</f>
        <v>0</v>
      </c>
      <c r="M597" s="348">
        <v>0</v>
      </c>
      <c r="N597" s="353">
        <f>Supervisor!M597</f>
        <v>0</v>
      </c>
      <c r="O597" s="350">
        <f>Supervisor!N597</f>
        <v>0</v>
      </c>
      <c r="P597" s="350">
        <f t="shared" si="83"/>
        <v>1</v>
      </c>
      <c r="Q597" s="351">
        <v>1.0912860733957302E-3</v>
      </c>
      <c r="R597" s="352">
        <f t="shared" si="86"/>
        <v>0</v>
      </c>
      <c r="T597" s="226">
        <f t="shared" si="79"/>
        <v>0</v>
      </c>
      <c r="Y597" s="199"/>
      <c r="Z597" s="352">
        <v>0</v>
      </c>
      <c r="AA597" s="428">
        <v>0</v>
      </c>
      <c r="AB597" s="428">
        <v>0</v>
      </c>
      <c r="AC597" s="430">
        <v>0</v>
      </c>
      <c r="AD597" s="428">
        <f t="shared" si="84"/>
        <v>0</v>
      </c>
      <c r="AE597" s="427">
        <v>0</v>
      </c>
      <c r="AF597" s="427">
        <v>0</v>
      </c>
      <c r="AG597" s="427"/>
      <c r="AH597" s="427"/>
      <c r="AI597" s="427"/>
      <c r="AJ597" s="427"/>
      <c r="AK597" s="427"/>
      <c r="AL597" s="427"/>
      <c r="AM597" s="427"/>
      <c r="AN597" s="427"/>
    </row>
    <row r="598" spans="1:40" s="225" customFormat="1" ht="51" hidden="1" customHeight="1" outlineLevel="7" x14ac:dyDescent="0.2">
      <c r="A598" s="221"/>
      <c r="B598" s="227"/>
      <c r="C598" s="248"/>
      <c r="D598" s="248"/>
      <c r="E598" s="254"/>
      <c r="F598" s="265"/>
      <c r="G598" s="270"/>
      <c r="H598" s="270"/>
      <c r="I598" s="406" t="s">
        <v>293</v>
      </c>
      <c r="J598" s="346" t="s">
        <v>256</v>
      </c>
      <c r="K598" s="434">
        <f>Supervisor!K598</f>
        <v>1</v>
      </c>
      <c r="L598" s="347">
        <f>Supervisor!L598</f>
        <v>0</v>
      </c>
      <c r="M598" s="348">
        <v>0</v>
      </c>
      <c r="N598" s="353">
        <f>Supervisor!M598</f>
        <v>0</v>
      </c>
      <c r="O598" s="350">
        <f>Supervisor!N598</f>
        <v>0</v>
      </c>
      <c r="P598" s="350">
        <f t="shared" si="83"/>
        <v>1</v>
      </c>
      <c r="Q598" s="351">
        <v>1.4550480978609737E-3</v>
      </c>
      <c r="R598" s="352">
        <f t="shared" si="86"/>
        <v>0</v>
      </c>
      <c r="T598" s="226">
        <f t="shared" si="79"/>
        <v>0</v>
      </c>
      <c r="Y598" s="199"/>
      <c r="Z598" s="352">
        <v>0</v>
      </c>
      <c r="AA598" s="428">
        <v>0</v>
      </c>
      <c r="AB598" s="428">
        <v>0</v>
      </c>
      <c r="AC598" s="430">
        <v>0</v>
      </c>
      <c r="AD598" s="428">
        <f t="shared" si="84"/>
        <v>0</v>
      </c>
      <c r="AE598" s="427">
        <v>0</v>
      </c>
      <c r="AF598" s="427">
        <v>0</v>
      </c>
      <c r="AG598" s="427"/>
      <c r="AH598" s="427"/>
      <c r="AI598" s="427"/>
      <c r="AJ598" s="427"/>
      <c r="AK598" s="427"/>
      <c r="AL598" s="427"/>
      <c r="AM598" s="427"/>
      <c r="AN598" s="427"/>
    </row>
    <row r="599" spans="1:40" s="225" customFormat="1" ht="51" hidden="1" customHeight="1" outlineLevel="7" x14ac:dyDescent="0.2">
      <c r="A599" s="221"/>
      <c r="B599" s="227"/>
      <c r="C599" s="248"/>
      <c r="D599" s="248"/>
      <c r="E599" s="254"/>
      <c r="F599" s="265"/>
      <c r="G599" s="270"/>
      <c r="H599" s="270"/>
      <c r="I599" s="406" t="s">
        <v>294</v>
      </c>
      <c r="J599" s="346" t="s">
        <v>257</v>
      </c>
      <c r="K599" s="434">
        <f>Supervisor!K599</f>
        <v>1</v>
      </c>
      <c r="L599" s="347">
        <f>Supervisor!L599</f>
        <v>0</v>
      </c>
      <c r="M599" s="348">
        <v>0</v>
      </c>
      <c r="N599" s="353">
        <f>Supervisor!M599</f>
        <v>0</v>
      </c>
      <c r="O599" s="350">
        <f>Supervisor!N599</f>
        <v>0</v>
      </c>
      <c r="P599" s="350">
        <f t="shared" si="83"/>
        <v>1</v>
      </c>
      <c r="Q599" s="351">
        <v>3.6376202446524342E-4</v>
      </c>
      <c r="R599" s="352">
        <f t="shared" si="86"/>
        <v>0</v>
      </c>
      <c r="T599" s="226">
        <f t="shared" si="79"/>
        <v>0</v>
      </c>
      <c r="Y599" s="199"/>
      <c r="Z599" s="352">
        <v>0</v>
      </c>
      <c r="AA599" s="428">
        <v>0</v>
      </c>
      <c r="AB599" s="428">
        <v>0</v>
      </c>
      <c r="AC599" s="430">
        <v>0</v>
      </c>
      <c r="AD599" s="428">
        <f t="shared" si="84"/>
        <v>0</v>
      </c>
      <c r="AE599" s="427">
        <v>0</v>
      </c>
      <c r="AF599" s="427">
        <v>0</v>
      </c>
      <c r="AG599" s="427"/>
      <c r="AH599" s="427"/>
      <c r="AI599" s="427"/>
      <c r="AJ599" s="427"/>
      <c r="AK599" s="427"/>
      <c r="AL599" s="427"/>
      <c r="AM599" s="427"/>
      <c r="AN599" s="427"/>
    </row>
    <row r="600" spans="1:40" s="225" customFormat="1" ht="51" hidden="1" customHeight="1" outlineLevel="5" x14ac:dyDescent="0.2">
      <c r="A600" s="221"/>
      <c r="B600" s="227"/>
      <c r="C600" s="248"/>
      <c r="D600" s="248"/>
      <c r="E600" s="254"/>
      <c r="F600" s="265"/>
      <c r="G600" s="270"/>
      <c r="H600" s="270"/>
      <c r="I600" s="409" t="s">
        <v>123</v>
      </c>
      <c r="J600" s="365"/>
      <c r="K600" s="437">
        <f>Supervisor!K600</f>
        <v>0</v>
      </c>
      <c r="L600" s="366">
        <f>Supervisor!L600</f>
        <v>0</v>
      </c>
      <c r="M600" s="367">
        <v>0</v>
      </c>
      <c r="N600" s="365">
        <f>Supervisor!M600</f>
        <v>0</v>
      </c>
      <c r="O600" s="378">
        <f>Supervisor!N600</f>
        <v>0</v>
      </c>
      <c r="P600" s="378">
        <f t="shared" si="83"/>
        <v>0</v>
      </c>
      <c r="Q600" s="369">
        <v>8.4239626718266903E-4</v>
      </c>
      <c r="R600" s="370">
        <f>SUMPRODUCT(R601:R607,Q601:Q607)/Q600</f>
        <v>0</v>
      </c>
      <c r="T600" s="226">
        <f t="shared" si="79"/>
        <v>0</v>
      </c>
      <c r="Y600" s="199"/>
      <c r="Z600" s="370">
        <v>0</v>
      </c>
      <c r="AA600" s="428">
        <v>0</v>
      </c>
      <c r="AB600" s="428">
        <v>0</v>
      </c>
      <c r="AC600" s="430">
        <v>0</v>
      </c>
      <c r="AD600" s="428">
        <f t="shared" si="84"/>
        <v>0</v>
      </c>
      <c r="AE600" s="427">
        <v>0</v>
      </c>
      <c r="AF600" s="427">
        <v>0</v>
      </c>
      <c r="AG600" s="427"/>
      <c r="AH600" s="427"/>
      <c r="AI600" s="427"/>
      <c r="AJ600" s="427"/>
      <c r="AK600" s="427"/>
      <c r="AL600" s="427"/>
      <c r="AM600" s="427"/>
      <c r="AN600" s="427"/>
    </row>
    <row r="601" spans="1:40" s="225" customFormat="1" ht="51" hidden="1" customHeight="1" outlineLevel="7" x14ac:dyDescent="0.2">
      <c r="A601" s="221"/>
      <c r="B601" s="227"/>
      <c r="C601" s="248"/>
      <c r="D601" s="248"/>
      <c r="E601" s="254"/>
      <c r="F601" s="265"/>
      <c r="G601" s="270"/>
      <c r="H601" s="270"/>
      <c r="I601" s="406" t="s">
        <v>291</v>
      </c>
      <c r="J601" s="346" t="s">
        <v>256</v>
      </c>
      <c r="K601" s="434">
        <f>Supervisor!K601</f>
        <v>1</v>
      </c>
      <c r="L601" s="347">
        <f>Supervisor!L601</f>
        <v>0</v>
      </c>
      <c r="M601" s="348">
        <v>0</v>
      </c>
      <c r="N601" s="353">
        <f>Supervisor!M601</f>
        <v>0</v>
      </c>
      <c r="O601" s="350">
        <f>Supervisor!N601</f>
        <v>0</v>
      </c>
      <c r="P601" s="350">
        <f t="shared" si="83"/>
        <v>1</v>
      </c>
      <c r="Q601" s="351">
        <v>4.2119813359133457E-5</v>
      </c>
      <c r="R601" s="352">
        <f t="shared" ref="R601:R607" si="87">O601/K601</f>
        <v>0</v>
      </c>
      <c r="T601" s="226">
        <f t="shared" si="79"/>
        <v>0</v>
      </c>
      <c r="Y601" s="199"/>
      <c r="Z601" s="352">
        <v>0</v>
      </c>
      <c r="AA601" s="428">
        <v>0</v>
      </c>
      <c r="AB601" s="428">
        <v>0</v>
      </c>
      <c r="AC601" s="430">
        <v>0</v>
      </c>
      <c r="AD601" s="428">
        <f t="shared" si="84"/>
        <v>0</v>
      </c>
      <c r="AE601" s="427">
        <v>0</v>
      </c>
      <c r="AF601" s="427">
        <v>0</v>
      </c>
      <c r="AG601" s="427"/>
      <c r="AH601" s="427"/>
      <c r="AI601" s="427"/>
      <c r="AJ601" s="427"/>
      <c r="AK601" s="427"/>
      <c r="AL601" s="427"/>
      <c r="AM601" s="427"/>
      <c r="AN601" s="427"/>
    </row>
    <row r="602" spans="1:40" s="225" customFormat="1" ht="51" hidden="1" customHeight="1" outlineLevel="7" x14ac:dyDescent="0.2">
      <c r="A602" s="221"/>
      <c r="B602" s="227"/>
      <c r="C602" s="248"/>
      <c r="D602" s="248"/>
      <c r="E602" s="254"/>
      <c r="F602" s="265"/>
      <c r="G602" s="270"/>
      <c r="H602" s="270"/>
      <c r="I602" s="406" t="s">
        <v>292</v>
      </c>
      <c r="J602" s="346" t="s">
        <v>257</v>
      </c>
      <c r="K602" s="434">
        <f>Supervisor!K602</f>
        <v>1</v>
      </c>
      <c r="L602" s="347">
        <f>Supervisor!L602</f>
        <v>0</v>
      </c>
      <c r="M602" s="348">
        <v>0</v>
      </c>
      <c r="N602" s="353">
        <f>Supervisor!M602</f>
        <v>0</v>
      </c>
      <c r="O602" s="350">
        <f>Supervisor!N602</f>
        <v>0</v>
      </c>
      <c r="P602" s="350">
        <f t="shared" si="83"/>
        <v>1</v>
      </c>
      <c r="Q602" s="351">
        <v>4.2119813359133457E-5</v>
      </c>
      <c r="R602" s="352">
        <f t="shared" si="87"/>
        <v>0</v>
      </c>
      <c r="T602" s="226">
        <f t="shared" si="79"/>
        <v>0</v>
      </c>
      <c r="Y602" s="199"/>
      <c r="Z602" s="352">
        <v>0</v>
      </c>
      <c r="AA602" s="428">
        <v>0</v>
      </c>
      <c r="AB602" s="428">
        <v>0</v>
      </c>
      <c r="AC602" s="430">
        <v>0</v>
      </c>
      <c r="AD602" s="428">
        <f t="shared" si="84"/>
        <v>0</v>
      </c>
      <c r="AE602" s="427">
        <v>0</v>
      </c>
      <c r="AF602" s="427">
        <v>0</v>
      </c>
      <c r="AG602" s="427"/>
      <c r="AH602" s="427"/>
      <c r="AI602" s="427"/>
      <c r="AJ602" s="427"/>
      <c r="AK602" s="427"/>
      <c r="AL602" s="427"/>
      <c r="AM602" s="427"/>
      <c r="AN602" s="427"/>
    </row>
    <row r="603" spans="1:40" s="225" customFormat="1" ht="51" hidden="1" customHeight="1" outlineLevel="7" x14ac:dyDescent="0.2">
      <c r="A603" s="221"/>
      <c r="B603" s="227"/>
      <c r="C603" s="248"/>
      <c r="D603" s="248"/>
      <c r="E603" s="254"/>
      <c r="F603" s="265"/>
      <c r="G603" s="270"/>
      <c r="H603" s="270"/>
      <c r="I603" s="406" t="s">
        <v>231</v>
      </c>
      <c r="J603" s="346" t="s">
        <v>256</v>
      </c>
      <c r="K603" s="434">
        <f>Supervisor!K603</f>
        <v>1</v>
      </c>
      <c r="L603" s="347">
        <f>Supervisor!L603</f>
        <v>0</v>
      </c>
      <c r="M603" s="348">
        <v>0</v>
      </c>
      <c r="N603" s="353">
        <f>Supervisor!M603</f>
        <v>0</v>
      </c>
      <c r="O603" s="350">
        <f>Supervisor!N603</f>
        <v>0</v>
      </c>
      <c r="P603" s="350">
        <f t="shared" si="83"/>
        <v>1</v>
      </c>
      <c r="Q603" s="351">
        <v>2.9483869351393412E-4</v>
      </c>
      <c r="R603" s="352">
        <f t="shared" si="87"/>
        <v>0</v>
      </c>
      <c r="T603" s="226">
        <f t="shared" si="79"/>
        <v>0</v>
      </c>
      <c r="Y603" s="199"/>
      <c r="Z603" s="352">
        <v>0</v>
      </c>
      <c r="AA603" s="428">
        <v>0</v>
      </c>
      <c r="AB603" s="428">
        <v>0</v>
      </c>
      <c r="AC603" s="430">
        <v>0</v>
      </c>
      <c r="AD603" s="428">
        <f t="shared" si="84"/>
        <v>0</v>
      </c>
      <c r="AE603" s="427">
        <v>0</v>
      </c>
      <c r="AF603" s="427">
        <v>0</v>
      </c>
      <c r="AG603" s="427"/>
      <c r="AH603" s="427"/>
      <c r="AI603" s="427"/>
      <c r="AJ603" s="427"/>
      <c r="AK603" s="427"/>
      <c r="AL603" s="427"/>
      <c r="AM603" s="427"/>
      <c r="AN603" s="427"/>
    </row>
    <row r="604" spans="1:40" s="225" customFormat="1" ht="51" hidden="1" customHeight="1" outlineLevel="7" x14ac:dyDescent="0.2">
      <c r="A604" s="221"/>
      <c r="B604" s="227"/>
      <c r="C604" s="248"/>
      <c r="D604" s="248"/>
      <c r="E604" s="254"/>
      <c r="F604" s="265"/>
      <c r="G604" s="270"/>
      <c r="H604" s="270"/>
      <c r="I604" s="406" t="s">
        <v>80</v>
      </c>
      <c r="J604" s="346" t="s">
        <v>256</v>
      </c>
      <c r="K604" s="434">
        <f>Supervisor!K604</f>
        <v>1</v>
      </c>
      <c r="L604" s="347">
        <f>Supervisor!L604</f>
        <v>0</v>
      </c>
      <c r="M604" s="348">
        <v>0</v>
      </c>
      <c r="N604" s="353">
        <f>Supervisor!M604</f>
        <v>0</v>
      </c>
      <c r="O604" s="350">
        <f>Supervisor!N604</f>
        <v>0</v>
      </c>
      <c r="P604" s="350">
        <f t="shared" si="83"/>
        <v>1</v>
      </c>
      <c r="Q604" s="351">
        <v>1.2635944007740034E-4</v>
      </c>
      <c r="R604" s="352">
        <f t="shared" si="87"/>
        <v>0</v>
      </c>
      <c r="T604" s="226">
        <f t="shared" si="79"/>
        <v>0</v>
      </c>
      <c r="Y604" s="199"/>
      <c r="Z604" s="352">
        <v>0</v>
      </c>
      <c r="AA604" s="428">
        <v>0</v>
      </c>
      <c r="AB604" s="428">
        <v>0</v>
      </c>
      <c r="AC604" s="430">
        <v>0</v>
      </c>
      <c r="AD604" s="428">
        <f t="shared" si="84"/>
        <v>0</v>
      </c>
      <c r="AE604" s="427">
        <v>0</v>
      </c>
      <c r="AF604" s="427">
        <v>0</v>
      </c>
      <c r="AG604" s="427"/>
      <c r="AH604" s="427"/>
      <c r="AI604" s="427"/>
      <c r="AJ604" s="427"/>
      <c r="AK604" s="427"/>
      <c r="AL604" s="427"/>
      <c r="AM604" s="427"/>
      <c r="AN604" s="427"/>
    </row>
    <row r="605" spans="1:40" s="225" customFormat="1" ht="51" hidden="1" customHeight="1" outlineLevel="7" x14ac:dyDescent="0.2">
      <c r="A605" s="221"/>
      <c r="B605" s="227"/>
      <c r="C605" s="248"/>
      <c r="D605" s="248"/>
      <c r="E605" s="254"/>
      <c r="F605" s="265"/>
      <c r="G605" s="270"/>
      <c r="H605" s="270"/>
      <c r="I605" s="406" t="s">
        <v>82</v>
      </c>
      <c r="J605" s="346" t="s">
        <v>257</v>
      </c>
      <c r="K605" s="434">
        <f>Supervisor!K605</f>
        <v>1</v>
      </c>
      <c r="L605" s="347">
        <f>Supervisor!L605</f>
        <v>0</v>
      </c>
      <c r="M605" s="348">
        <v>0</v>
      </c>
      <c r="N605" s="353">
        <f>Supervisor!M605</f>
        <v>0</v>
      </c>
      <c r="O605" s="350">
        <f>Supervisor!N605</f>
        <v>0</v>
      </c>
      <c r="P605" s="350">
        <f t="shared" si="83"/>
        <v>1</v>
      </c>
      <c r="Q605" s="351">
        <v>1.2635944007740034E-4</v>
      </c>
      <c r="R605" s="352">
        <f t="shared" si="87"/>
        <v>0</v>
      </c>
      <c r="T605" s="226">
        <f t="shared" si="79"/>
        <v>0</v>
      </c>
      <c r="Y605" s="199"/>
      <c r="Z605" s="352">
        <v>0</v>
      </c>
      <c r="AA605" s="428">
        <v>0</v>
      </c>
      <c r="AB605" s="428">
        <v>0</v>
      </c>
      <c r="AC605" s="430">
        <v>0</v>
      </c>
      <c r="AD605" s="428">
        <f t="shared" si="84"/>
        <v>0</v>
      </c>
      <c r="AE605" s="427">
        <v>0</v>
      </c>
      <c r="AF605" s="427">
        <v>0</v>
      </c>
      <c r="AG605" s="427"/>
      <c r="AH605" s="427"/>
      <c r="AI605" s="427"/>
      <c r="AJ605" s="427"/>
      <c r="AK605" s="427"/>
      <c r="AL605" s="427"/>
      <c r="AM605" s="427"/>
      <c r="AN605" s="427"/>
    </row>
    <row r="606" spans="1:40" s="225" customFormat="1" ht="51" hidden="1" customHeight="1" outlineLevel="7" x14ac:dyDescent="0.2">
      <c r="A606" s="221"/>
      <c r="B606" s="227"/>
      <c r="C606" s="248"/>
      <c r="D606" s="248"/>
      <c r="E606" s="254"/>
      <c r="F606" s="265"/>
      <c r="G606" s="270"/>
      <c r="H606" s="270"/>
      <c r="I606" s="406" t="s">
        <v>293</v>
      </c>
      <c r="J606" s="346" t="s">
        <v>256</v>
      </c>
      <c r="K606" s="434">
        <f>Supervisor!K606</f>
        <v>1</v>
      </c>
      <c r="L606" s="347">
        <f>Supervisor!L606</f>
        <v>0</v>
      </c>
      <c r="M606" s="348">
        <v>0</v>
      </c>
      <c r="N606" s="353">
        <f>Supervisor!M606</f>
        <v>0</v>
      </c>
      <c r="O606" s="350">
        <f>Supervisor!N606</f>
        <v>0</v>
      </c>
      <c r="P606" s="350">
        <f t="shared" si="83"/>
        <v>1</v>
      </c>
      <c r="Q606" s="351">
        <v>1.6847925343653383E-4</v>
      </c>
      <c r="R606" s="352">
        <f t="shared" si="87"/>
        <v>0</v>
      </c>
      <c r="T606" s="226">
        <f t="shared" si="79"/>
        <v>0</v>
      </c>
      <c r="Y606" s="199"/>
      <c r="Z606" s="352">
        <v>0</v>
      </c>
      <c r="AA606" s="428">
        <v>0</v>
      </c>
      <c r="AB606" s="428">
        <v>0</v>
      </c>
      <c r="AC606" s="430">
        <v>0</v>
      </c>
      <c r="AD606" s="428">
        <f t="shared" si="84"/>
        <v>0</v>
      </c>
      <c r="AE606" s="427">
        <v>0</v>
      </c>
      <c r="AF606" s="427">
        <v>0</v>
      </c>
      <c r="AG606" s="427"/>
      <c r="AH606" s="427"/>
      <c r="AI606" s="427"/>
      <c r="AJ606" s="427"/>
      <c r="AK606" s="427"/>
      <c r="AL606" s="427"/>
      <c r="AM606" s="427"/>
      <c r="AN606" s="427"/>
    </row>
    <row r="607" spans="1:40" s="225" customFormat="1" ht="51" hidden="1" customHeight="1" outlineLevel="7" x14ac:dyDescent="0.2">
      <c r="A607" s="221"/>
      <c r="B607" s="227"/>
      <c r="C607" s="248"/>
      <c r="D607" s="248"/>
      <c r="E607" s="254"/>
      <c r="F607" s="265"/>
      <c r="G607" s="270"/>
      <c r="H607" s="270"/>
      <c r="I607" s="406" t="s">
        <v>294</v>
      </c>
      <c r="J607" s="346" t="s">
        <v>257</v>
      </c>
      <c r="K607" s="434">
        <f>Supervisor!K607</f>
        <v>1</v>
      </c>
      <c r="L607" s="347">
        <f>Supervisor!L607</f>
        <v>0</v>
      </c>
      <c r="M607" s="348">
        <v>0</v>
      </c>
      <c r="N607" s="353">
        <f>Supervisor!M607</f>
        <v>0</v>
      </c>
      <c r="O607" s="350">
        <f>Supervisor!N607</f>
        <v>0</v>
      </c>
      <c r="P607" s="350">
        <f t="shared" si="83"/>
        <v>1</v>
      </c>
      <c r="Q607" s="351">
        <v>4.2119813359133457E-5</v>
      </c>
      <c r="R607" s="352">
        <f t="shared" si="87"/>
        <v>0</v>
      </c>
      <c r="T607" s="226">
        <f t="shared" si="79"/>
        <v>0</v>
      </c>
      <c r="Y607" s="199"/>
      <c r="Z607" s="352">
        <v>0</v>
      </c>
      <c r="AA607" s="428">
        <v>0</v>
      </c>
      <c r="AB607" s="428">
        <v>0</v>
      </c>
      <c r="AC607" s="430">
        <v>0</v>
      </c>
      <c r="AD607" s="428">
        <f t="shared" si="84"/>
        <v>0</v>
      </c>
      <c r="AE607" s="427">
        <v>0</v>
      </c>
      <c r="AF607" s="427">
        <v>0</v>
      </c>
      <c r="AG607" s="427"/>
      <c r="AH607" s="427"/>
      <c r="AI607" s="427"/>
      <c r="AJ607" s="427"/>
      <c r="AK607" s="427"/>
      <c r="AL607" s="427"/>
      <c r="AM607" s="427"/>
      <c r="AN607" s="427"/>
    </row>
    <row r="608" spans="1:40" s="225" customFormat="1" ht="51" hidden="1" customHeight="1" outlineLevel="5" x14ac:dyDescent="0.2">
      <c r="A608" s="221"/>
      <c r="B608" s="227"/>
      <c r="C608" s="248"/>
      <c r="D608" s="248"/>
      <c r="E608" s="254"/>
      <c r="F608" s="265"/>
      <c r="G608" s="270"/>
      <c r="H608" s="270"/>
      <c r="I608" s="409" t="s">
        <v>124</v>
      </c>
      <c r="J608" s="365"/>
      <c r="K608" s="437">
        <f>Supervisor!K608</f>
        <v>0</v>
      </c>
      <c r="L608" s="366">
        <f>Supervisor!L608</f>
        <v>0</v>
      </c>
      <c r="M608" s="367">
        <v>0</v>
      </c>
      <c r="N608" s="365">
        <f>Supervisor!M608</f>
        <v>0</v>
      </c>
      <c r="O608" s="378">
        <f>Supervisor!N608</f>
        <v>0</v>
      </c>
      <c r="P608" s="378">
        <f t="shared" si="83"/>
        <v>0</v>
      </c>
      <c r="Q608" s="369">
        <v>8.4239626718266903E-4</v>
      </c>
      <c r="R608" s="370">
        <f>SUMPRODUCT(R609:R615,Q609:Q615)/Q608</f>
        <v>0</v>
      </c>
      <c r="T608" s="226">
        <f t="shared" si="79"/>
        <v>0</v>
      </c>
      <c r="Y608" s="199"/>
      <c r="Z608" s="370">
        <v>0</v>
      </c>
      <c r="AA608" s="428">
        <v>0</v>
      </c>
      <c r="AB608" s="428">
        <v>0</v>
      </c>
      <c r="AC608" s="430">
        <v>0</v>
      </c>
      <c r="AD608" s="428">
        <f t="shared" si="84"/>
        <v>0</v>
      </c>
      <c r="AE608" s="427">
        <v>0</v>
      </c>
      <c r="AF608" s="427">
        <v>0</v>
      </c>
      <c r="AG608" s="427"/>
      <c r="AH608" s="427"/>
      <c r="AI608" s="427"/>
      <c r="AJ608" s="427"/>
      <c r="AK608" s="427"/>
      <c r="AL608" s="427"/>
      <c r="AM608" s="427"/>
      <c r="AN608" s="427"/>
    </row>
    <row r="609" spans="1:40" s="225" customFormat="1" ht="51" hidden="1" customHeight="1" outlineLevel="7" x14ac:dyDescent="0.2">
      <c r="A609" s="221"/>
      <c r="B609" s="227"/>
      <c r="C609" s="248"/>
      <c r="D609" s="248"/>
      <c r="E609" s="254"/>
      <c r="F609" s="265"/>
      <c r="G609" s="270"/>
      <c r="H609" s="270"/>
      <c r="I609" s="406" t="s">
        <v>291</v>
      </c>
      <c r="J609" s="346" t="s">
        <v>256</v>
      </c>
      <c r="K609" s="434">
        <f>Supervisor!K609</f>
        <v>1</v>
      </c>
      <c r="L609" s="347">
        <f>Supervisor!L609</f>
        <v>0</v>
      </c>
      <c r="M609" s="348">
        <v>0</v>
      </c>
      <c r="N609" s="353">
        <f>Supervisor!M609</f>
        <v>0</v>
      </c>
      <c r="O609" s="350">
        <f>Supervisor!N609</f>
        <v>0</v>
      </c>
      <c r="P609" s="350">
        <f t="shared" si="83"/>
        <v>1</v>
      </c>
      <c r="Q609" s="351">
        <v>4.2119813359133457E-5</v>
      </c>
      <c r="R609" s="352">
        <f t="shared" ref="R609:R615" si="88">O609/K609</f>
        <v>0</v>
      </c>
      <c r="T609" s="226">
        <f t="shared" si="79"/>
        <v>0</v>
      </c>
      <c r="Y609" s="199"/>
      <c r="Z609" s="352">
        <v>0</v>
      </c>
      <c r="AA609" s="428">
        <v>0</v>
      </c>
      <c r="AB609" s="428">
        <v>0</v>
      </c>
      <c r="AC609" s="430">
        <v>0</v>
      </c>
      <c r="AD609" s="428">
        <f t="shared" si="84"/>
        <v>0</v>
      </c>
      <c r="AE609" s="427">
        <v>0</v>
      </c>
      <c r="AF609" s="427">
        <v>0</v>
      </c>
      <c r="AG609" s="427"/>
      <c r="AH609" s="427"/>
      <c r="AI609" s="427"/>
      <c r="AJ609" s="427"/>
      <c r="AK609" s="427"/>
      <c r="AL609" s="427"/>
      <c r="AM609" s="427"/>
      <c r="AN609" s="427"/>
    </row>
    <row r="610" spans="1:40" s="225" customFormat="1" ht="51" hidden="1" customHeight="1" outlineLevel="7" x14ac:dyDescent="0.2">
      <c r="A610" s="221"/>
      <c r="B610" s="227"/>
      <c r="C610" s="248"/>
      <c r="D610" s="248"/>
      <c r="E610" s="254"/>
      <c r="F610" s="265"/>
      <c r="G610" s="270"/>
      <c r="H610" s="270"/>
      <c r="I610" s="406" t="s">
        <v>292</v>
      </c>
      <c r="J610" s="346" t="s">
        <v>257</v>
      </c>
      <c r="K610" s="434">
        <f>Supervisor!K610</f>
        <v>1</v>
      </c>
      <c r="L610" s="347">
        <f>Supervisor!L610</f>
        <v>0</v>
      </c>
      <c r="M610" s="348">
        <v>0</v>
      </c>
      <c r="N610" s="353">
        <f>Supervisor!M610</f>
        <v>0</v>
      </c>
      <c r="O610" s="350">
        <f>Supervisor!N610</f>
        <v>0</v>
      </c>
      <c r="P610" s="350">
        <f t="shared" si="83"/>
        <v>1</v>
      </c>
      <c r="Q610" s="351">
        <v>4.2119813359133457E-5</v>
      </c>
      <c r="R610" s="352">
        <f t="shared" si="88"/>
        <v>0</v>
      </c>
      <c r="T610" s="226">
        <f t="shared" ref="T610:T673" si="89">S610-O610</f>
        <v>0</v>
      </c>
      <c r="Y610" s="199"/>
      <c r="Z610" s="352">
        <v>0</v>
      </c>
      <c r="AA610" s="428">
        <v>0</v>
      </c>
      <c r="AB610" s="428">
        <v>0</v>
      </c>
      <c r="AC610" s="430">
        <v>0</v>
      </c>
      <c r="AD610" s="428">
        <f t="shared" si="84"/>
        <v>0</v>
      </c>
      <c r="AE610" s="427">
        <v>0</v>
      </c>
      <c r="AF610" s="427">
        <v>0</v>
      </c>
      <c r="AG610" s="427"/>
      <c r="AH610" s="427"/>
      <c r="AI610" s="427"/>
      <c r="AJ610" s="427"/>
      <c r="AK610" s="427"/>
      <c r="AL610" s="427"/>
      <c r="AM610" s="427"/>
      <c r="AN610" s="427"/>
    </row>
    <row r="611" spans="1:40" s="225" customFormat="1" ht="51" hidden="1" customHeight="1" outlineLevel="7" x14ac:dyDescent="0.2">
      <c r="A611" s="221"/>
      <c r="B611" s="227"/>
      <c r="C611" s="248"/>
      <c r="D611" s="248"/>
      <c r="E611" s="254"/>
      <c r="F611" s="265"/>
      <c r="G611" s="270"/>
      <c r="H611" s="270"/>
      <c r="I611" s="406" t="s">
        <v>231</v>
      </c>
      <c r="J611" s="346" t="s">
        <v>256</v>
      </c>
      <c r="K611" s="434">
        <f>Supervisor!K611</f>
        <v>1</v>
      </c>
      <c r="L611" s="347">
        <f>Supervisor!L611</f>
        <v>0</v>
      </c>
      <c r="M611" s="348">
        <v>0</v>
      </c>
      <c r="N611" s="353">
        <f>Supervisor!M611</f>
        <v>0</v>
      </c>
      <c r="O611" s="350">
        <f>Supervisor!N611</f>
        <v>0</v>
      </c>
      <c r="P611" s="350">
        <f t="shared" si="83"/>
        <v>1</v>
      </c>
      <c r="Q611" s="351">
        <v>2.9483869351393412E-4</v>
      </c>
      <c r="R611" s="352">
        <f t="shared" si="88"/>
        <v>0</v>
      </c>
      <c r="T611" s="226">
        <f t="shared" si="89"/>
        <v>0</v>
      </c>
      <c r="Y611" s="199"/>
      <c r="Z611" s="352">
        <v>0</v>
      </c>
      <c r="AA611" s="428">
        <v>0</v>
      </c>
      <c r="AB611" s="428">
        <v>0</v>
      </c>
      <c r="AC611" s="430">
        <v>0</v>
      </c>
      <c r="AD611" s="428">
        <f t="shared" si="84"/>
        <v>0</v>
      </c>
      <c r="AE611" s="427">
        <v>0</v>
      </c>
      <c r="AF611" s="427">
        <v>0</v>
      </c>
      <c r="AG611" s="427"/>
      <c r="AH611" s="427"/>
      <c r="AI611" s="427"/>
      <c r="AJ611" s="427"/>
      <c r="AK611" s="427"/>
      <c r="AL611" s="427"/>
      <c r="AM611" s="427"/>
      <c r="AN611" s="427"/>
    </row>
    <row r="612" spans="1:40" s="225" customFormat="1" ht="51" hidden="1" customHeight="1" outlineLevel="7" x14ac:dyDescent="0.2">
      <c r="A612" s="221"/>
      <c r="B612" s="227"/>
      <c r="C612" s="248"/>
      <c r="D612" s="248"/>
      <c r="E612" s="254"/>
      <c r="F612" s="265"/>
      <c r="G612" s="270"/>
      <c r="H612" s="270"/>
      <c r="I612" s="406" t="s">
        <v>80</v>
      </c>
      <c r="J612" s="346" t="s">
        <v>256</v>
      </c>
      <c r="K612" s="434">
        <f>Supervisor!K612</f>
        <v>1</v>
      </c>
      <c r="L612" s="347">
        <f>Supervisor!L612</f>
        <v>0</v>
      </c>
      <c r="M612" s="348">
        <v>0</v>
      </c>
      <c r="N612" s="353">
        <f>Supervisor!M612</f>
        <v>0</v>
      </c>
      <c r="O612" s="350">
        <f>Supervisor!N612</f>
        <v>0</v>
      </c>
      <c r="P612" s="350">
        <f t="shared" si="83"/>
        <v>1</v>
      </c>
      <c r="Q612" s="351">
        <v>1.2635944007740034E-4</v>
      </c>
      <c r="R612" s="352">
        <f t="shared" si="88"/>
        <v>0</v>
      </c>
      <c r="T612" s="226">
        <f t="shared" si="89"/>
        <v>0</v>
      </c>
      <c r="Y612" s="199"/>
      <c r="Z612" s="352">
        <v>0</v>
      </c>
      <c r="AA612" s="428">
        <v>0</v>
      </c>
      <c r="AB612" s="428">
        <v>0</v>
      </c>
      <c r="AC612" s="430">
        <v>0</v>
      </c>
      <c r="AD612" s="428">
        <f t="shared" si="84"/>
        <v>0</v>
      </c>
      <c r="AE612" s="427">
        <v>0</v>
      </c>
      <c r="AF612" s="427">
        <v>0</v>
      </c>
      <c r="AG612" s="427"/>
      <c r="AH612" s="427"/>
      <c r="AI612" s="427"/>
      <c r="AJ612" s="427"/>
      <c r="AK612" s="427"/>
      <c r="AL612" s="427"/>
      <c r="AM612" s="427"/>
      <c r="AN612" s="427"/>
    </row>
    <row r="613" spans="1:40" s="225" customFormat="1" ht="51" hidden="1" customHeight="1" outlineLevel="7" x14ac:dyDescent="0.2">
      <c r="A613" s="221"/>
      <c r="B613" s="227"/>
      <c r="C613" s="248"/>
      <c r="D613" s="248"/>
      <c r="E613" s="254"/>
      <c r="F613" s="265"/>
      <c r="G613" s="270"/>
      <c r="H613" s="270"/>
      <c r="I613" s="406" t="s">
        <v>82</v>
      </c>
      <c r="J613" s="346" t="s">
        <v>257</v>
      </c>
      <c r="K613" s="434">
        <f>Supervisor!K613</f>
        <v>1</v>
      </c>
      <c r="L613" s="347">
        <f>Supervisor!L613</f>
        <v>0</v>
      </c>
      <c r="M613" s="348">
        <v>0</v>
      </c>
      <c r="N613" s="353">
        <f>Supervisor!M613</f>
        <v>0</v>
      </c>
      <c r="O613" s="350">
        <f>Supervisor!N613</f>
        <v>0</v>
      </c>
      <c r="P613" s="350">
        <f t="shared" si="83"/>
        <v>1</v>
      </c>
      <c r="Q613" s="351">
        <v>1.2635944007740034E-4</v>
      </c>
      <c r="R613" s="352">
        <f t="shared" si="88"/>
        <v>0</v>
      </c>
      <c r="T613" s="226">
        <f t="shared" si="89"/>
        <v>0</v>
      </c>
      <c r="Y613" s="199"/>
      <c r="Z613" s="352">
        <v>0</v>
      </c>
      <c r="AA613" s="428">
        <v>0</v>
      </c>
      <c r="AB613" s="428">
        <v>0</v>
      </c>
      <c r="AC613" s="430">
        <v>0</v>
      </c>
      <c r="AD613" s="428">
        <f t="shared" si="84"/>
        <v>0</v>
      </c>
      <c r="AE613" s="427">
        <v>0</v>
      </c>
      <c r="AF613" s="427">
        <v>0</v>
      </c>
      <c r="AG613" s="427"/>
      <c r="AH613" s="427"/>
      <c r="AI613" s="427"/>
      <c r="AJ613" s="427"/>
      <c r="AK613" s="427"/>
      <c r="AL613" s="427"/>
      <c r="AM613" s="427"/>
      <c r="AN613" s="427"/>
    </row>
    <row r="614" spans="1:40" s="225" customFormat="1" ht="51" hidden="1" customHeight="1" outlineLevel="7" x14ac:dyDescent="0.2">
      <c r="A614" s="221"/>
      <c r="B614" s="227"/>
      <c r="C614" s="248"/>
      <c r="D614" s="248"/>
      <c r="E614" s="254"/>
      <c r="F614" s="265"/>
      <c r="G614" s="270"/>
      <c r="H614" s="270"/>
      <c r="I614" s="406" t="s">
        <v>293</v>
      </c>
      <c r="J614" s="346" t="s">
        <v>256</v>
      </c>
      <c r="K614" s="434">
        <f>Supervisor!K614</f>
        <v>1</v>
      </c>
      <c r="L614" s="347">
        <f>Supervisor!L614</f>
        <v>0</v>
      </c>
      <c r="M614" s="348">
        <v>0</v>
      </c>
      <c r="N614" s="353">
        <f>Supervisor!M614</f>
        <v>0</v>
      </c>
      <c r="O614" s="350">
        <f>Supervisor!N614</f>
        <v>0</v>
      </c>
      <c r="P614" s="350">
        <f t="shared" si="83"/>
        <v>1</v>
      </c>
      <c r="Q614" s="351">
        <v>1.6847925343653383E-4</v>
      </c>
      <c r="R614" s="352">
        <f t="shared" si="88"/>
        <v>0</v>
      </c>
      <c r="T614" s="226">
        <f t="shared" si="89"/>
        <v>0</v>
      </c>
      <c r="Y614" s="199"/>
      <c r="Z614" s="352">
        <v>0</v>
      </c>
      <c r="AA614" s="428">
        <v>0</v>
      </c>
      <c r="AB614" s="428">
        <v>0</v>
      </c>
      <c r="AC614" s="430">
        <v>0</v>
      </c>
      <c r="AD614" s="428">
        <f t="shared" si="84"/>
        <v>0</v>
      </c>
      <c r="AE614" s="427">
        <v>0</v>
      </c>
      <c r="AF614" s="427">
        <v>0</v>
      </c>
      <c r="AG614" s="427"/>
      <c r="AH614" s="427"/>
      <c r="AI614" s="427"/>
      <c r="AJ614" s="427"/>
      <c r="AK614" s="427"/>
      <c r="AL614" s="427"/>
      <c r="AM614" s="427"/>
      <c r="AN614" s="427"/>
    </row>
    <row r="615" spans="1:40" s="225" customFormat="1" ht="51" hidden="1" customHeight="1" outlineLevel="7" x14ac:dyDescent="0.2">
      <c r="A615" s="221"/>
      <c r="B615" s="227"/>
      <c r="C615" s="248"/>
      <c r="D615" s="248"/>
      <c r="E615" s="254"/>
      <c r="F615" s="265"/>
      <c r="G615" s="270"/>
      <c r="H615" s="270"/>
      <c r="I615" s="406" t="s">
        <v>294</v>
      </c>
      <c r="J615" s="346" t="s">
        <v>257</v>
      </c>
      <c r="K615" s="434">
        <f>Supervisor!K615</f>
        <v>1</v>
      </c>
      <c r="L615" s="347">
        <f>Supervisor!L615</f>
        <v>0</v>
      </c>
      <c r="M615" s="348">
        <v>0</v>
      </c>
      <c r="N615" s="353">
        <f>Supervisor!M615</f>
        <v>0</v>
      </c>
      <c r="O615" s="350">
        <f>Supervisor!N615</f>
        <v>0</v>
      </c>
      <c r="P615" s="350">
        <f t="shared" si="83"/>
        <v>1</v>
      </c>
      <c r="Q615" s="351">
        <v>4.2119813359133457E-5</v>
      </c>
      <c r="R615" s="352">
        <f t="shared" si="88"/>
        <v>0</v>
      </c>
      <c r="T615" s="226">
        <f t="shared" si="89"/>
        <v>0</v>
      </c>
      <c r="Y615" s="199"/>
      <c r="Z615" s="352">
        <v>0</v>
      </c>
      <c r="AA615" s="428">
        <v>0</v>
      </c>
      <c r="AB615" s="428">
        <v>0</v>
      </c>
      <c r="AC615" s="430">
        <v>0</v>
      </c>
      <c r="AD615" s="428">
        <f t="shared" si="84"/>
        <v>0</v>
      </c>
      <c r="AE615" s="427">
        <v>0</v>
      </c>
      <c r="AF615" s="427">
        <v>0</v>
      </c>
      <c r="AG615" s="427"/>
      <c r="AH615" s="427"/>
      <c r="AI615" s="427"/>
      <c r="AJ615" s="427"/>
      <c r="AK615" s="427"/>
      <c r="AL615" s="427"/>
      <c r="AM615" s="427"/>
      <c r="AN615" s="427"/>
    </row>
    <row r="616" spans="1:40" s="225" customFormat="1" ht="51" hidden="1" customHeight="1" outlineLevel="5" x14ac:dyDescent="0.2">
      <c r="A616" s="221"/>
      <c r="B616" s="227"/>
      <c r="C616" s="248"/>
      <c r="D616" s="248"/>
      <c r="E616" s="254"/>
      <c r="F616" s="265"/>
      <c r="G616" s="270"/>
      <c r="H616" s="270"/>
      <c r="I616" s="409" t="s">
        <v>125</v>
      </c>
      <c r="J616" s="365"/>
      <c r="K616" s="437">
        <f>Supervisor!K616</f>
        <v>0</v>
      </c>
      <c r="L616" s="366">
        <f>Supervisor!L616</f>
        <v>0</v>
      </c>
      <c r="M616" s="367">
        <v>0</v>
      </c>
      <c r="N616" s="365">
        <f>Supervisor!M616</f>
        <v>0</v>
      </c>
      <c r="O616" s="378">
        <f>Supervisor!N616</f>
        <v>0</v>
      </c>
      <c r="P616" s="378">
        <f t="shared" si="83"/>
        <v>0</v>
      </c>
      <c r="Q616" s="369">
        <v>7.275240489304868E-3</v>
      </c>
      <c r="R616" s="370">
        <f>SUMPRODUCT(R617:R623,Q617:Q623)/Q616</f>
        <v>0</v>
      </c>
      <c r="T616" s="226">
        <f t="shared" si="89"/>
        <v>0</v>
      </c>
      <c r="Y616" s="199"/>
      <c r="Z616" s="370">
        <v>0</v>
      </c>
      <c r="AA616" s="428">
        <v>0</v>
      </c>
      <c r="AB616" s="428">
        <v>0</v>
      </c>
      <c r="AC616" s="430">
        <v>0</v>
      </c>
      <c r="AD616" s="428">
        <f t="shared" si="84"/>
        <v>0</v>
      </c>
      <c r="AE616" s="427">
        <v>0</v>
      </c>
      <c r="AF616" s="427">
        <v>0</v>
      </c>
      <c r="AG616" s="427"/>
      <c r="AH616" s="427"/>
      <c r="AI616" s="427"/>
      <c r="AJ616" s="427"/>
      <c r="AK616" s="427"/>
      <c r="AL616" s="427"/>
      <c r="AM616" s="427"/>
      <c r="AN616" s="427"/>
    </row>
    <row r="617" spans="1:40" s="225" customFormat="1" ht="51" hidden="1" customHeight="1" outlineLevel="7" x14ac:dyDescent="0.2">
      <c r="A617" s="221"/>
      <c r="B617" s="227"/>
      <c r="C617" s="248"/>
      <c r="D617" s="248"/>
      <c r="E617" s="254"/>
      <c r="F617" s="265"/>
      <c r="G617" s="270"/>
      <c r="H617" s="270"/>
      <c r="I617" s="406" t="s">
        <v>291</v>
      </c>
      <c r="J617" s="346" t="s">
        <v>256</v>
      </c>
      <c r="K617" s="434">
        <f>Supervisor!K617</f>
        <v>1</v>
      </c>
      <c r="L617" s="347">
        <f>Supervisor!L617</f>
        <v>0</v>
      </c>
      <c r="M617" s="348">
        <v>0</v>
      </c>
      <c r="N617" s="353">
        <f>Supervisor!M617</f>
        <v>0</v>
      </c>
      <c r="O617" s="350">
        <f>Supervisor!N617</f>
        <v>0</v>
      </c>
      <c r="P617" s="350">
        <f t="shared" si="83"/>
        <v>1</v>
      </c>
      <c r="Q617" s="351">
        <v>3.6376202446524342E-4</v>
      </c>
      <c r="R617" s="352">
        <f t="shared" ref="R617:R623" si="90">O617/K617</f>
        <v>0</v>
      </c>
      <c r="T617" s="226">
        <f t="shared" si="89"/>
        <v>0</v>
      </c>
      <c r="Y617" s="199"/>
      <c r="Z617" s="352">
        <v>0</v>
      </c>
      <c r="AA617" s="428">
        <v>0</v>
      </c>
      <c r="AB617" s="428">
        <v>0</v>
      </c>
      <c r="AC617" s="430">
        <v>0</v>
      </c>
      <c r="AD617" s="428">
        <f t="shared" si="84"/>
        <v>0</v>
      </c>
      <c r="AE617" s="427">
        <v>0</v>
      </c>
      <c r="AF617" s="427">
        <v>0</v>
      </c>
      <c r="AG617" s="427"/>
      <c r="AH617" s="427"/>
      <c r="AI617" s="427"/>
      <c r="AJ617" s="427"/>
      <c r="AK617" s="427"/>
      <c r="AL617" s="427"/>
      <c r="AM617" s="427"/>
      <c r="AN617" s="427"/>
    </row>
    <row r="618" spans="1:40" s="225" customFormat="1" ht="51" hidden="1" customHeight="1" outlineLevel="7" x14ac:dyDescent="0.2">
      <c r="A618" s="221"/>
      <c r="B618" s="227"/>
      <c r="C618" s="248"/>
      <c r="D618" s="248"/>
      <c r="E618" s="254"/>
      <c r="F618" s="265"/>
      <c r="G618" s="270"/>
      <c r="H618" s="270"/>
      <c r="I618" s="406" t="s">
        <v>292</v>
      </c>
      <c r="J618" s="346" t="s">
        <v>257</v>
      </c>
      <c r="K618" s="434">
        <f>Supervisor!K618</f>
        <v>1</v>
      </c>
      <c r="L618" s="347">
        <f>Supervisor!L618</f>
        <v>0</v>
      </c>
      <c r="M618" s="348">
        <v>0</v>
      </c>
      <c r="N618" s="353">
        <f>Supervisor!M618</f>
        <v>0</v>
      </c>
      <c r="O618" s="350">
        <f>Supervisor!N618</f>
        <v>0</v>
      </c>
      <c r="P618" s="350">
        <f t="shared" si="83"/>
        <v>1</v>
      </c>
      <c r="Q618" s="351">
        <v>3.6376202446524342E-4</v>
      </c>
      <c r="R618" s="352">
        <f t="shared" si="90"/>
        <v>0</v>
      </c>
      <c r="T618" s="226">
        <f t="shared" si="89"/>
        <v>0</v>
      </c>
      <c r="Y618" s="199"/>
      <c r="Z618" s="352">
        <v>0</v>
      </c>
      <c r="AA618" s="428">
        <v>0</v>
      </c>
      <c r="AB618" s="428">
        <v>0</v>
      </c>
      <c r="AC618" s="430">
        <v>0</v>
      </c>
      <c r="AD618" s="428">
        <f t="shared" si="84"/>
        <v>0</v>
      </c>
      <c r="AE618" s="427">
        <v>0</v>
      </c>
      <c r="AF618" s="427">
        <v>0</v>
      </c>
      <c r="AG618" s="427"/>
      <c r="AH618" s="427"/>
      <c r="AI618" s="427"/>
      <c r="AJ618" s="427"/>
      <c r="AK618" s="427"/>
      <c r="AL618" s="427"/>
      <c r="AM618" s="427"/>
      <c r="AN618" s="427"/>
    </row>
    <row r="619" spans="1:40" s="225" customFormat="1" ht="51" hidden="1" customHeight="1" outlineLevel="7" x14ac:dyDescent="0.2">
      <c r="A619" s="221"/>
      <c r="B619" s="227"/>
      <c r="C619" s="248"/>
      <c r="D619" s="248"/>
      <c r="E619" s="254"/>
      <c r="F619" s="265"/>
      <c r="G619" s="270"/>
      <c r="H619" s="270"/>
      <c r="I619" s="406" t="s">
        <v>231</v>
      </c>
      <c r="J619" s="346" t="s">
        <v>256</v>
      </c>
      <c r="K619" s="434">
        <f>Supervisor!K619</f>
        <v>1</v>
      </c>
      <c r="L619" s="347">
        <f>Supervisor!L619</f>
        <v>0</v>
      </c>
      <c r="M619" s="348">
        <v>0</v>
      </c>
      <c r="N619" s="353">
        <f>Supervisor!M619</f>
        <v>0</v>
      </c>
      <c r="O619" s="350">
        <f>Supervisor!N619</f>
        <v>0</v>
      </c>
      <c r="P619" s="350">
        <f t="shared" si="83"/>
        <v>1</v>
      </c>
      <c r="Q619" s="351">
        <v>2.5463341712567036E-3</v>
      </c>
      <c r="R619" s="352">
        <f t="shared" si="90"/>
        <v>0</v>
      </c>
      <c r="T619" s="226">
        <f t="shared" si="89"/>
        <v>0</v>
      </c>
      <c r="Y619" s="199"/>
      <c r="Z619" s="352">
        <v>0</v>
      </c>
      <c r="AA619" s="428">
        <v>0</v>
      </c>
      <c r="AB619" s="428">
        <v>0</v>
      </c>
      <c r="AC619" s="430">
        <v>0</v>
      </c>
      <c r="AD619" s="428">
        <f t="shared" si="84"/>
        <v>0</v>
      </c>
      <c r="AE619" s="427">
        <v>0</v>
      </c>
      <c r="AF619" s="427">
        <v>0</v>
      </c>
      <c r="AG619" s="427"/>
      <c r="AH619" s="427"/>
      <c r="AI619" s="427"/>
      <c r="AJ619" s="427"/>
      <c r="AK619" s="427"/>
      <c r="AL619" s="427"/>
      <c r="AM619" s="427"/>
      <c r="AN619" s="427"/>
    </row>
    <row r="620" spans="1:40" s="225" customFormat="1" ht="51" hidden="1" customHeight="1" outlineLevel="7" x14ac:dyDescent="0.2">
      <c r="A620" s="221"/>
      <c r="B620" s="227"/>
      <c r="C620" s="248"/>
      <c r="D620" s="248"/>
      <c r="E620" s="254"/>
      <c r="F620" s="265"/>
      <c r="G620" s="270"/>
      <c r="H620" s="270"/>
      <c r="I620" s="406" t="s">
        <v>80</v>
      </c>
      <c r="J620" s="346" t="s">
        <v>256</v>
      </c>
      <c r="K620" s="434">
        <f>Supervisor!K620</f>
        <v>1</v>
      </c>
      <c r="L620" s="347">
        <f>Supervisor!L620</f>
        <v>0</v>
      </c>
      <c r="M620" s="348">
        <v>0</v>
      </c>
      <c r="N620" s="353">
        <f>Supervisor!M620</f>
        <v>0</v>
      </c>
      <c r="O620" s="350">
        <f>Supervisor!N620</f>
        <v>0</v>
      </c>
      <c r="P620" s="350">
        <f t="shared" si="83"/>
        <v>1</v>
      </c>
      <c r="Q620" s="351">
        <v>1.0912860733957302E-3</v>
      </c>
      <c r="R620" s="352">
        <f t="shared" si="90"/>
        <v>0</v>
      </c>
      <c r="T620" s="226">
        <f t="shared" si="89"/>
        <v>0</v>
      </c>
      <c r="Y620" s="199"/>
      <c r="Z620" s="352">
        <v>0</v>
      </c>
      <c r="AA620" s="428">
        <v>0</v>
      </c>
      <c r="AB620" s="428">
        <v>0</v>
      </c>
      <c r="AC620" s="430">
        <v>0</v>
      </c>
      <c r="AD620" s="428">
        <f t="shared" si="84"/>
        <v>0</v>
      </c>
      <c r="AE620" s="427">
        <v>0</v>
      </c>
      <c r="AF620" s="427">
        <v>0</v>
      </c>
      <c r="AG620" s="427"/>
      <c r="AH620" s="427"/>
      <c r="AI620" s="427"/>
      <c r="AJ620" s="427"/>
      <c r="AK620" s="427"/>
      <c r="AL620" s="427"/>
      <c r="AM620" s="427"/>
      <c r="AN620" s="427"/>
    </row>
    <row r="621" spans="1:40" s="225" customFormat="1" ht="51" hidden="1" customHeight="1" outlineLevel="7" x14ac:dyDescent="0.2">
      <c r="A621" s="221"/>
      <c r="B621" s="227"/>
      <c r="C621" s="248"/>
      <c r="D621" s="248"/>
      <c r="E621" s="254"/>
      <c r="F621" s="265"/>
      <c r="G621" s="270"/>
      <c r="H621" s="270"/>
      <c r="I621" s="406" t="s">
        <v>82</v>
      </c>
      <c r="J621" s="346" t="s">
        <v>257</v>
      </c>
      <c r="K621" s="434">
        <f>Supervisor!K621</f>
        <v>1</v>
      </c>
      <c r="L621" s="347">
        <f>Supervisor!L621</f>
        <v>0</v>
      </c>
      <c r="M621" s="348">
        <v>0</v>
      </c>
      <c r="N621" s="353">
        <f>Supervisor!M621</f>
        <v>0</v>
      </c>
      <c r="O621" s="350">
        <f>Supervisor!N621</f>
        <v>0</v>
      </c>
      <c r="P621" s="350">
        <f t="shared" si="83"/>
        <v>1</v>
      </c>
      <c r="Q621" s="351">
        <v>1.0912860733957302E-3</v>
      </c>
      <c r="R621" s="352">
        <f t="shared" si="90"/>
        <v>0</v>
      </c>
      <c r="T621" s="226">
        <f t="shared" si="89"/>
        <v>0</v>
      </c>
      <c r="Y621" s="199"/>
      <c r="Z621" s="352">
        <v>0</v>
      </c>
      <c r="AA621" s="428">
        <v>0</v>
      </c>
      <c r="AB621" s="428">
        <v>0</v>
      </c>
      <c r="AC621" s="430">
        <v>0</v>
      </c>
      <c r="AD621" s="428">
        <f t="shared" si="84"/>
        <v>0</v>
      </c>
      <c r="AE621" s="427">
        <v>0</v>
      </c>
      <c r="AF621" s="427">
        <v>0</v>
      </c>
      <c r="AG621" s="427"/>
      <c r="AH621" s="427"/>
      <c r="AI621" s="427"/>
      <c r="AJ621" s="427"/>
      <c r="AK621" s="427"/>
      <c r="AL621" s="427"/>
      <c r="AM621" s="427"/>
      <c r="AN621" s="427"/>
    </row>
    <row r="622" spans="1:40" s="225" customFormat="1" ht="51" hidden="1" customHeight="1" outlineLevel="7" x14ac:dyDescent="0.2">
      <c r="A622" s="221"/>
      <c r="B622" s="227"/>
      <c r="C622" s="248"/>
      <c r="D622" s="248"/>
      <c r="E622" s="254"/>
      <c r="F622" s="265"/>
      <c r="G622" s="270"/>
      <c r="H622" s="270"/>
      <c r="I622" s="406" t="s">
        <v>293</v>
      </c>
      <c r="J622" s="346" t="s">
        <v>256</v>
      </c>
      <c r="K622" s="434">
        <f>Supervisor!K622</f>
        <v>1</v>
      </c>
      <c r="L622" s="347">
        <f>Supervisor!L622</f>
        <v>0</v>
      </c>
      <c r="M622" s="348">
        <v>0</v>
      </c>
      <c r="N622" s="353">
        <f>Supervisor!M622</f>
        <v>0</v>
      </c>
      <c r="O622" s="350">
        <f>Supervisor!N622</f>
        <v>0</v>
      </c>
      <c r="P622" s="350">
        <f t="shared" si="83"/>
        <v>1</v>
      </c>
      <c r="Q622" s="351">
        <v>1.4550480978609737E-3</v>
      </c>
      <c r="R622" s="352">
        <f t="shared" si="90"/>
        <v>0</v>
      </c>
      <c r="T622" s="226">
        <f t="shared" si="89"/>
        <v>0</v>
      </c>
      <c r="Y622" s="199"/>
      <c r="Z622" s="352">
        <v>0</v>
      </c>
      <c r="AA622" s="428">
        <v>0</v>
      </c>
      <c r="AB622" s="428">
        <v>0</v>
      </c>
      <c r="AC622" s="430">
        <v>0</v>
      </c>
      <c r="AD622" s="428">
        <f t="shared" si="84"/>
        <v>0</v>
      </c>
      <c r="AE622" s="427">
        <v>0</v>
      </c>
      <c r="AF622" s="427">
        <v>0</v>
      </c>
      <c r="AG622" s="427"/>
      <c r="AH622" s="427"/>
      <c r="AI622" s="427"/>
      <c r="AJ622" s="427"/>
      <c r="AK622" s="427"/>
      <c r="AL622" s="427"/>
      <c r="AM622" s="427"/>
      <c r="AN622" s="427"/>
    </row>
    <row r="623" spans="1:40" s="225" customFormat="1" ht="51" hidden="1" customHeight="1" outlineLevel="7" x14ac:dyDescent="0.2">
      <c r="A623" s="221"/>
      <c r="B623" s="227"/>
      <c r="C623" s="248"/>
      <c r="D623" s="248"/>
      <c r="E623" s="254"/>
      <c r="F623" s="265"/>
      <c r="G623" s="270"/>
      <c r="H623" s="270"/>
      <c r="I623" s="406" t="s">
        <v>294</v>
      </c>
      <c r="J623" s="346" t="s">
        <v>257</v>
      </c>
      <c r="K623" s="434">
        <f>Supervisor!K623</f>
        <v>1</v>
      </c>
      <c r="L623" s="347">
        <f>Supervisor!L623</f>
        <v>0</v>
      </c>
      <c r="M623" s="348">
        <v>0</v>
      </c>
      <c r="N623" s="353">
        <f>Supervisor!M623</f>
        <v>0</v>
      </c>
      <c r="O623" s="350">
        <f>Supervisor!N623</f>
        <v>0</v>
      </c>
      <c r="P623" s="350">
        <f t="shared" si="83"/>
        <v>1</v>
      </c>
      <c r="Q623" s="351">
        <v>3.6376202446524342E-4</v>
      </c>
      <c r="R623" s="352">
        <f t="shared" si="90"/>
        <v>0</v>
      </c>
      <c r="T623" s="226">
        <f t="shared" si="89"/>
        <v>0</v>
      </c>
      <c r="Y623" s="199"/>
      <c r="Z623" s="352">
        <v>0</v>
      </c>
      <c r="AA623" s="428">
        <v>0</v>
      </c>
      <c r="AB623" s="428">
        <v>0</v>
      </c>
      <c r="AC623" s="430">
        <v>0</v>
      </c>
      <c r="AD623" s="428">
        <f t="shared" si="84"/>
        <v>0</v>
      </c>
      <c r="AE623" s="427">
        <v>0</v>
      </c>
      <c r="AF623" s="427">
        <v>0</v>
      </c>
      <c r="AG623" s="427"/>
      <c r="AH623" s="427"/>
      <c r="AI623" s="427"/>
      <c r="AJ623" s="427"/>
      <c r="AK623" s="427"/>
      <c r="AL623" s="427"/>
      <c r="AM623" s="427"/>
      <c r="AN623" s="427"/>
    </row>
    <row r="624" spans="1:40" s="225" customFormat="1" ht="51" hidden="1" customHeight="1" outlineLevel="5" x14ac:dyDescent="0.2">
      <c r="A624" s="221"/>
      <c r="B624" s="227"/>
      <c r="C624" s="248"/>
      <c r="D624" s="248"/>
      <c r="E624" s="254"/>
      <c r="F624" s="265"/>
      <c r="G624" s="270"/>
      <c r="H624" s="270"/>
      <c r="I624" s="409" t="s">
        <v>126</v>
      </c>
      <c r="J624" s="365"/>
      <c r="K624" s="437">
        <f>Supervisor!K624</f>
        <v>0</v>
      </c>
      <c r="L624" s="366">
        <f>Supervisor!L624</f>
        <v>0</v>
      </c>
      <c r="M624" s="367">
        <v>0</v>
      </c>
      <c r="N624" s="365">
        <f>Supervisor!M624</f>
        <v>0</v>
      </c>
      <c r="O624" s="378">
        <f>Supervisor!N624</f>
        <v>0</v>
      </c>
      <c r="P624" s="378">
        <f t="shared" si="83"/>
        <v>0</v>
      </c>
      <c r="Q624" s="369">
        <v>7.275240489304868E-3</v>
      </c>
      <c r="R624" s="370">
        <f>SUMPRODUCT(R625:R631,Q625:Q631)/Q624</f>
        <v>0</v>
      </c>
      <c r="T624" s="226">
        <f t="shared" si="89"/>
        <v>0</v>
      </c>
      <c r="Y624" s="199"/>
      <c r="Z624" s="370">
        <v>0</v>
      </c>
      <c r="AA624" s="428">
        <v>0</v>
      </c>
      <c r="AB624" s="428">
        <v>0</v>
      </c>
      <c r="AC624" s="430">
        <v>0</v>
      </c>
      <c r="AD624" s="428">
        <f t="shared" si="84"/>
        <v>0</v>
      </c>
      <c r="AE624" s="427">
        <v>0</v>
      </c>
      <c r="AF624" s="427">
        <v>0</v>
      </c>
      <c r="AG624" s="427"/>
      <c r="AH624" s="427"/>
      <c r="AI624" s="427"/>
      <c r="AJ624" s="427"/>
      <c r="AK624" s="427"/>
      <c r="AL624" s="427"/>
      <c r="AM624" s="427"/>
      <c r="AN624" s="427"/>
    </row>
    <row r="625" spans="1:40" s="225" customFormat="1" ht="51" hidden="1" customHeight="1" outlineLevel="7" x14ac:dyDescent="0.2">
      <c r="A625" s="221"/>
      <c r="B625" s="227"/>
      <c r="C625" s="248"/>
      <c r="D625" s="248"/>
      <c r="E625" s="254"/>
      <c r="F625" s="265"/>
      <c r="G625" s="270"/>
      <c r="H625" s="270"/>
      <c r="I625" s="406" t="s">
        <v>291</v>
      </c>
      <c r="J625" s="346" t="s">
        <v>256</v>
      </c>
      <c r="K625" s="434">
        <f>Supervisor!K625</f>
        <v>1</v>
      </c>
      <c r="L625" s="347">
        <f>Supervisor!L625</f>
        <v>0</v>
      </c>
      <c r="M625" s="348">
        <v>0</v>
      </c>
      <c r="N625" s="353">
        <f>Supervisor!M625</f>
        <v>0</v>
      </c>
      <c r="O625" s="350">
        <f>Supervisor!N625</f>
        <v>0</v>
      </c>
      <c r="P625" s="350">
        <f t="shared" si="83"/>
        <v>1</v>
      </c>
      <c r="Q625" s="351">
        <v>3.6376202446524342E-4</v>
      </c>
      <c r="R625" s="352">
        <f t="shared" ref="R625:R631" si="91">O625/K625</f>
        <v>0</v>
      </c>
      <c r="T625" s="226">
        <f t="shared" si="89"/>
        <v>0</v>
      </c>
      <c r="Y625" s="199"/>
      <c r="Z625" s="352">
        <v>0</v>
      </c>
      <c r="AA625" s="428">
        <v>0</v>
      </c>
      <c r="AB625" s="428">
        <v>0</v>
      </c>
      <c r="AC625" s="430">
        <v>0</v>
      </c>
      <c r="AD625" s="428">
        <f t="shared" si="84"/>
        <v>0</v>
      </c>
      <c r="AE625" s="427">
        <v>0</v>
      </c>
      <c r="AF625" s="427">
        <v>0</v>
      </c>
      <c r="AG625" s="427"/>
      <c r="AH625" s="427"/>
      <c r="AI625" s="427"/>
      <c r="AJ625" s="427"/>
      <c r="AK625" s="427"/>
      <c r="AL625" s="427"/>
      <c r="AM625" s="427"/>
      <c r="AN625" s="427"/>
    </row>
    <row r="626" spans="1:40" s="225" customFormat="1" ht="51" hidden="1" customHeight="1" outlineLevel="7" x14ac:dyDescent="0.2">
      <c r="A626" s="221"/>
      <c r="B626" s="227"/>
      <c r="C626" s="248"/>
      <c r="D626" s="248"/>
      <c r="E626" s="254"/>
      <c r="F626" s="265"/>
      <c r="G626" s="270"/>
      <c r="H626" s="270"/>
      <c r="I626" s="406" t="s">
        <v>292</v>
      </c>
      <c r="J626" s="346" t="s">
        <v>257</v>
      </c>
      <c r="K626" s="434">
        <f>Supervisor!K626</f>
        <v>1</v>
      </c>
      <c r="L626" s="347">
        <f>Supervisor!L626</f>
        <v>0</v>
      </c>
      <c r="M626" s="348">
        <v>0</v>
      </c>
      <c r="N626" s="353">
        <f>Supervisor!M626</f>
        <v>0</v>
      </c>
      <c r="O626" s="350">
        <f>Supervisor!N626</f>
        <v>0</v>
      </c>
      <c r="P626" s="350">
        <f t="shared" si="83"/>
        <v>1</v>
      </c>
      <c r="Q626" s="351">
        <v>3.6376202446524342E-4</v>
      </c>
      <c r="R626" s="352">
        <f t="shared" si="91"/>
        <v>0</v>
      </c>
      <c r="T626" s="226">
        <f t="shared" si="89"/>
        <v>0</v>
      </c>
      <c r="Y626" s="199"/>
      <c r="Z626" s="352">
        <v>0</v>
      </c>
      <c r="AA626" s="428">
        <v>0</v>
      </c>
      <c r="AB626" s="428">
        <v>0</v>
      </c>
      <c r="AC626" s="430">
        <v>0</v>
      </c>
      <c r="AD626" s="428">
        <f t="shared" si="84"/>
        <v>0</v>
      </c>
      <c r="AE626" s="427">
        <v>0</v>
      </c>
      <c r="AF626" s="427">
        <v>0</v>
      </c>
      <c r="AG626" s="427"/>
      <c r="AH626" s="427"/>
      <c r="AI626" s="427"/>
      <c r="AJ626" s="427"/>
      <c r="AK626" s="427"/>
      <c r="AL626" s="427"/>
      <c r="AM626" s="427"/>
      <c r="AN626" s="427"/>
    </row>
    <row r="627" spans="1:40" s="225" customFormat="1" ht="51" hidden="1" customHeight="1" outlineLevel="7" x14ac:dyDescent="0.2">
      <c r="A627" s="221"/>
      <c r="B627" s="227"/>
      <c r="C627" s="248"/>
      <c r="D627" s="248"/>
      <c r="E627" s="254"/>
      <c r="F627" s="265"/>
      <c r="G627" s="270"/>
      <c r="H627" s="270"/>
      <c r="I627" s="406" t="s">
        <v>231</v>
      </c>
      <c r="J627" s="346" t="s">
        <v>256</v>
      </c>
      <c r="K627" s="434">
        <f>Supervisor!K627</f>
        <v>1</v>
      </c>
      <c r="L627" s="347">
        <f>Supervisor!L627</f>
        <v>0</v>
      </c>
      <c r="M627" s="348">
        <v>0</v>
      </c>
      <c r="N627" s="353">
        <f>Supervisor!M627</f>
        <v>0</v>
      </c>
      <c r="O627" s="350">
        <f>Supervisor!N627</f>
        <v>0</v>
      </c>
      <c r="P627" s="350">
        <f t="shared" si="83"/>
        <v>1</v>
      </c>
      <c r="Q627" s="351">
        <v>2.5463341712567036E-3</v>
      </c>
      <c r="R627" s="352">
        <f t="shared" si="91"/>
        <v>0</v>
      </c>
      <c r="T627" s="226">
        <f t="shared" si="89"/>
        <v>0</v>
      </c>
      <c r="Y627" s="199"/>
      <c r="Z627" s="352">
        <v>0</v>
      </c>
      <c r="AA627" s="428">
        <v>0</v>
      </c>
      <c r="AB627" s="428">
        <v>0</v>
      </c>
      <c r="AC627" s="430">
        <v>0</v>
      </c>
      <c r="AD627" s="428">
        <f t="shared" si="84"/>
        <v>0</v>
      </c>
      <c r="AE627" s="427">
        <v>0</v>
      </c>
      <c r="AF627" s="427">
        <v>0</v>
      </c>
      <c r="AG627" s="427"/>
      <c r="AH627" s="427"/>
      <c r="AI627" s="427"/>
      <c r="AJ627" s="427"/>
      <c r="AK627" s="427"/>
      <c r="AL627" s="427"/>
      <c r="AM627" s="427"/>
      <c r="AN627" s="427"/>
    </row>
    <row r="628" spans="1:40" s="225" customFormat="1" ht="51" hidden="1" customHeight="1" outlineLevel="7" x14ac:dyDescent="0.2">
      <c r="A628" s="221"/>
      <c r="B628" s="227"/>
      <c r="C628" s="248"/>
      <c r="D628" s="248"/>
      <c r="E628" s="254"/>
      <c r="F628" s="265"/>
      <c r="G628" s="270"/>
      <c r="H628" s="270"/>
      <c r="I628" s="406" t="s">
        <v>80</v>
      </c>
      <c r="J628" s="346" t="s">
        <v>256</v>
      </c>
      <c r="K628" s="434">
        <f>Supervisor!K628</f>
        <v>1</v>
      </c>
      <c r="L628" s="347">
        <f>Supervisor!L628</f>
        <v>0</v>
      </c>
      <c r="M628" s="348">
        <v>0</v>
      </c>
      <c r="N628" s="353">
        <f>Supervisor!M628</f>
        <v>0</v>
      </c>
      <c r="O628" s="350">
        <f>Supervisor!N628</f>
        <v>0</v>
      </c>
      <c r="P628" s="350">
        <f t="shared" si="83"/>
        <v>1</v>
      </c>
      <c r="Q628" s="351">
        <v>1.0912860733957302E-3</v>
      </c>
      <c r="R628" s="352">
        <f t="shared" si="91"/>
        <v>0</v>
      </c>
      <c r="T628" s="226">
        <f t="shared" si="89"/>
        <v>0</v>
      </c>
      <c r="Y628" s="199"/>
      <c r="Z628" s="352">
        <v>0</v>
      </c>
      <c r="AA628" s="428">
        <v>0</v>
      </c>
      <c r="AB628" s="428">
        <v>0</v>
      </c>
      <c r="AC628" s="430">
        <v>0</v>
      </c>
      <c r="AD628" s="428">
        <f t="shared" si="84"/>
        <v>0</v>
      </c>
      <c r="AE628" s="427">
        <v>0</v>
      </c>
      <c r="AF628" s="427">
        <v>0</v>
      </c>
      <c r="AG628" s="427"/>
      <c r="AH628" s="427"/>
      <c r="AI628" s="427"/>
      <c r="AJ628" s="427"/>
      <c r="AK628" s="427"/>
      <c r="AL628" s="427"/>
      <c r="AM628" s="427"/>
      <c r="AN628" s="427"/>
    </row>
    <row r="629" spans="1:40" s="225" customFormat="1" ht="51" hidden="1" customHeight="1" outlineLevel="7" x14ac:dyDescent="0.2">
      <c r="A629" s="221"/>
      <c r="B629" s="227"/>
      <c r="C629" s="248"/>
      <c r="D629" s="248"/>
      <c r="E629" s="254"/>
      <c r="F629" s="265"/>
      <c r="G629" s="270"/>
      <c r="H629" s="270"/>
      <c r="I629" s="406" t="s">
        <v>82</v>
      </c>
      <c r="J629" s="346" t="s">
        <v>257</v>
      </c>
      <c r="K629" s="434">
        <f>Supervisor!K629</f>
        <v>1</v>
      </c>
      <c r="L629" s="347">
        <f>Supervisor!L629</f>
        <v>0</v>
      </c>
      <c r="M629" s="348">
        <v>0</v>
      </c>
      <c r="N629" s="353">
        <f>Supervisor!M629</f>
        <v>0</v>
      </c>
      <c r="O629" s="350">
        <f>Supervisor!N629</f>
        <v>0</v>
      </c>
      <c r="P629" s="350">
        <f t="shared" si="83"/>
        <v>1</v>
      </c>
      <c r="Q629" s="351">
        <v>1.0912860733957302E-3</v>
      </c>
      <c r="R629" s="352">
        <f t="shared" si="91"/>
        <v>0</v>
      </c>
      <c r="T629" s="226">
        <f t="shared" si="89"/>
        <v>0</v>
      </c>
      <c r="Y629" s="199"/>
      <c r="Z629" s="352">
        <v>0</v>
      </c>
      <c r="AA629" s="428">
        <v>0</v>
      </c>
      <c r="AB629" s="428">
        <v>0</v>
      </c>
      <c r="AC629" s="430">
        <v>0</v>
      </c>
      <c r="AD629" s="428">
        <f t="shared" si="84"/>
        <v>0</v>
      </c>
      <c r="AE629" s="427">
        <v>0</v>
      </c>
      <c r="AF629" s="427">
        <v>0</v>
      </c>
      <c r="AG629" s="427"/>
      <c r="AH629" s="427"/>
      <c r="AI629" s="427"/>
      <c r="AJ629" s="427"/>
      <c r="AK629" s="427"/>
      <c r="AL629" s="427"/>
      <c r="AM629" s="427"/>
      <c r="AN629" s="427"/>
    </row>
    <row r="630" spans="1:40" s="225" customFormat="1" ht="51" hidden="1" customHeight="1" outlineLevel="7" x14ac:dyDescent="0.2">
      <c r="A630" s="221"/>
      <c r="B630" s="227"/>
      <c r="C630" s="248"/>
      <c r="D630" s="248"/>
      <c r="E630" s="254"/>
      <c r="F630" s="265"/>
      <c r="G630" s="270"/>
      <c r="H630" s="270"/>
      <c r="I630" s="406" t="s">
        <v>293</v>
      </c>
      <c r="J630" s="346" t="s">
        <v>256</v>
      </c>
      <c r="K630" s="434">
        <f>Supervisor!K630</f>
        <v>1</v>
      </c>
      <c r="L630" s="347">
        <f>Supervisor!L630</f>
        <v>0</v>
      </c>
      <c r="M630" s="348">
        <v>0</v>
      </c>
      <c r="N630" s="353">
        <f>Supervisor!M630</f>
        <v>0</v>
      </c>
      <c r="O630" s="350">
        <f>Supervisor!N630</f>
        <v>0</v>
      </c>
      <c r="P630" s="350">
        <f t="shared" si="83"/>
        <v>1</v>
      </c>
      <c r="Q630" s="351">
        <v>1.4550480978609737E-3</v>
      </c>
      <c r="R630" s="352">
        <f t="shared" si="91"/>
        <v>0</v>
      </c>
      <c r="T630" s="226">
        <f t="shared" si="89"/>
        <v>0</v>
      </c>
      <c r="Y630" s="199"/>
      <c r="Z630" s="352">
        <v>0</v>
      </c>
      <c r="AA630" s="428">
        <v>0</v>
      </c>
      <c r="AB630" s="428">
        <v>0</v>
      </c>
      <c r="AC630" s="430">
        <v>0</v>
      </c>
      <c r="AD630" s="428">
        <f t="shared" si="84"/>
        <v>0</v>
      </c>
      <c r="AE630" s="427">
        <v>0</v>
      </c>
      <c r="AF630" s="427">
        <v>0</v>
      </c>
      <c r="AG630" s="427"/>
      <c r="AH630" s="427"/>
      <c r="AI630" s="427"/>
      <c r="AJ630" s="427"/>
      <c r="AK630" s="427"/>
      <c r="AL630" s="427"/>
      <c r="AM630" s="427"/>
      <c r="AN630" s="427"/>
    </row>
    <row r="631" spans="1:40" s="225" customFormat="1" ht="51" hidden="1" customHeight="1" outlineLevel="7" x14ac:dyDescent="0.2">
      <c r="A631" s="221"/>
      <c r="B631" s="227"/>
      <c r="C631" s="248"/>
      <c r="D631" s="248"/>
      <c r="E631" s="254"/>
      <c r="F631" s="265"/>
      <c r="G631" s="270"/>
      <c r="H631" s="270"/>
      <c r="I631" s="406" t="s">
        <v>294</v>
      </c>
      <c r="J631" s="346" t="s">
        <v>257</v>
      </c>
      <c r="K631" s="434">
        <f>Supervisor!K631</f>
        <v>1</v>
      </c>
      <c r="L631" s="347">
        <f>Supervisor!L631</f>
        <v>0</v>
      </c>
      <c r="M631" s="348">
        <v>0</v>
      </c>
      <c r="N631" s="353">
        <f>Supervisor!M631</f>
        <v>0</v>
      </c>
      <c r="O631" s="350">
        <f>Supervisor!N631</f>
        <v>0</v>
      </c>
      <c r="P631" s="350">
        <f t="shared" si="83"/>
        <v>1</v>
      </c>
      <c r="Q631" s="351">
        <v>3.6376202446524342E-4</v>
      </c>
      <c r="R631" s="352">
        <f t="shared" si="91"/>
        <v>0</v>
      </c>
      <c r="T631" s="226">
        <f t="shared" si="89"/>
        <v>0</v>
      </c>
      <c r="Y631" s="199"/>
      <c r="Z631" s="352">
        <v>0</v>
      </c>
      <c r="AA631" s="428">
        <v>0</v>
      </c>
      <c r="AB631" s="428">
        <v>0</v>
      </c>
      <c r="AC631" s="430">
        <v>0</v>
      </c>
      <c r="AD631" s="428">
        <f t="shared" si="84"/>
        <v>0</v>
      </c>
      <c r="AE631" s="427">
        <v>0</v>
      </c>
      <c r="AF631" s="427">
        <v>0</v>
      </c>
      <c r="AG631" s="427"/>
      <c r="AH631" s="427"/>
      <c r="AI631" s="427"/>
      <c r="AJ631" s="427"/>
      <c r="AK631" s="427"/>
      <c r="AL631" s="427"/>
      <c r="AM631" s="427"/>
      <c r="AN631" s="427"/>
    </row>
    <row r="632" spans="1:40" s="225" customFormat="1" ht="51" hidden="1" customHeight="1" outlineLevel="5" x14ac:dyDescent="0.2">
      <c r="A632" s="221"/>
      <c r="B632" s="227"/>
      <c r="C632" s="248"/>
      <c r="D632" s="248"/>
      <c r="E632" s="254"/>
      <c r="F632" s="265"/>
      <c r="G632" s="270"/>
      <c r="H632" s="270"/>
      <c r="I632" s="409" t="s">
        <v>127</v>
      </c>
      <c r="J632" s="365"/>
      <c r="K632" s="437">
        <f>Supervisor!K632</f>
        <v>0</v>
      </c>
      <c r="L632" s="366">
        <f>Supervisor!L632</f>
        <v>0</v>
      </c>
      <c r="M632" s="367">
        <v>0</v>
      </c>
      <c r="N632" s="365">
        <f>Supervisor!M632</f>
        <v>0</v>
      </c>
      <c r="O632" s="378">
        <f>Supervisor!N632</f>
        <v>0</v>
      </c>
      <c r="P632" s="378">
        <f t="shared" si="83"/>
        <v>0</v>
      </c>
      <c r="Q632" s="369">
        <v>9.3429404178441457E-6</v>
      </c>
      <c r="R632" s="370">
        <f>SUMPRODUCT(R633:R639,Q633:Q639)/Q632</f>
        <v>0</v>
      </c>
      <c r="T632" s="226">
        <f t="shared" si="89"/>
        <v>0</v>
      </c>
      <c r="Y632" s="199"/>
      <c r="Z632" s="370">
        <v>0</v>
      </c>
      <c r="AA632" s="428">
        <v>0</v>
      </c>
      <c r="AB632" s="428">
        <v>0</v>
      </c>
      <c r="AC632" s="430">
        <v>0</v>
      </c>
      <c r="AD632" s="428">
        <f t="shared" si="84"/>
        <v>0</v>
      </c>
      <c r="AE632" s="427">
        <v>0</v>
      </c>
      <c r="AF632" s="427">
        <v>0</v>
      </c>
      <c r="AG632" s="427"/>
      <c r="AH632" s="427"/>
      <c r="AI632" s="427"/>
      <c r="AJ632" s="427"/>
      <c r="AK632" s="427"/>
      <c r="AL632" s="427"/>
      <c r="AM632" s="427"/>
      <c r="AN632" s="427"/>
    </row>
    <row r="633" spans="1:40" s="225" customFormat="1" ht="51" hidden="1" customHeight="1" outlineLevel="7" x14ac:dyDescent="0.2">
      <c r="A633" s="221"/>
      <c r="B633" s="227"/>
      <c r="C633" s="248"/>
      <c r="D633" s="248"/>
      <c r="E633" s="254"/>
      <c r="F633" s="265"/>
      <c r="G633" s="270"/>
      <c r="H633" s="270"/>
      <c r="I633" s="406" t="s">
        <v>291</v>
      </c>
      <c r="J633" s="346" t="s">
        <v>256</v>
      </c>
      <c r="K633" s="434">
        <f>Supervisor!K633</f>
        <v>1</v>
      </c>
      <c r="L633" s="347">
        <f>Supervisor!L633</f>
        <v>0</v>
      </c>
      <c r="M633" s="348">
        <v>0</v>
      </c>
      <c r="N633" s="353">
        <f>Supervisor!M633</f>
        <v>0</v>
      </c>
      <c r="O633" s="350">
        <f>Supervisor!N633</f>
        <v>0</v>
      </c>
      <c r="P633" s="350">
        <f t="shared" si="83"/>
        <v>1</v>
      </c>
      <c r="Q633" s="351">
        <v>4.6714702089220732E-7</v>
      </c>
      <c r="R633" s="352">
        <f t="shared" ref="R633:R639" si="92">O633/K633</f>
        <v>0</v>
      </c>
      <c r="T633" s="226">
        <f t="shared" si="89"/>
        <v>0</v>
      </c>
      <c r="Y633" s="199"/>
      <c r="Z633" s="352">
        <v>0</v>
      </c>
      <c r="AA633" s="428">
        <v>0</v>
      </c>
      <c r="AB633" s="428">
        <v>0</v>
      </c>
      <c r="AC633" s="430">
        <v>0</v>
      </c>
      <c r="AD633" s="428">
        <f t="shared" si="84"/>
        <v>0</v>
      </c>
      <c r="AE633" s="427">
        <v>0</v>
      </c>
      <c r="AF633" s="427">
        <v>0</v>
      </c>
      <c r="AG633" s="427"/>
      <c r="AH633" s="427"/>
      <c r="AI633" s="427"/>
      <c r="AJ633" s="427"/>
      <c r="AK633" s="427"/>
      <c r="AL633" s="427"/>
      <c r="AM633" s="427"/>
      <c r="AN633" s="427"/>
    </row>
    <row r="634" spans="1:40" s="225" customFormat="1" ht="51" hidden="1" customHeight="1" outlineLevel="7" x14ac:dyDescent="0.2">
      <c r="A634" s="221"/>
      <c r="B634" s="227"/>
      <c r="C634" s="248"/>
      <c r="D634" s="248"/>
      <c r="E634" s="254"/>
      <c r="F634" s="265"/>
      <c r="G634" s="270"/>
      <c r="H634" s="270"/>
      <c r="I634" s="406" t="s">
        <v>292</v>
      </c>
      <c r="J634" s="346" t="s">
        <v>257</v>
      </c>
      <c r="K634" s="434">
        <f>Supervisor!K634</f>
        <v>1</v>
      </c>
      <c r="L634" s="347">
        <f>Supervisor!L634</f>
        <v>0</v>
      </c>
      <c r="M634" s="348">
        <v>0</v>
      </c>
      <c r="N634" s="353">
        <f>Supervisor!M634</f>
        <v>0</v>
      </c>
      <c r="O634" s="350">
        <f>Supervisor!N634</f>
        <v>0</v>
      </c>
      <c r="P634" s="350">
        <f t="shared" si="83"/>
        <v>1</v>
      </c>
      <c r="Q634" s="351">
        <v>4.6714702089220732E-7</v>
      </c>
      <c r="R634" s="352">
        <f t="shared" si="92"/>
        <v>0</v>
      </c>
      <c r="T634" s="226">
        <f t="shared" si="89"/>
        <v>0</v>
      </c>
      <c r="Y634" s="199"/>
      <c r="Z634" s="352">
        <v>0</v>
      </c>
      <c r="AA634" s="428">
        <v>0</v>
      </c>
      <c r="AB634" s="428">
        <v>0</v>
      </c>
      <c r="AC634" s="430">
        <v>0</v>
      </c>
      <c r="AD634" s="428">
        <f t="shared" si="84"/>
        <v>0</v>
      </c>
      <c r="AE634" s="427">
        <v>0</v>
      </c>
      <c r="AF634" s="427">
        <v>0</v>
      </c>
      <c r="AG634" s="427"/>
      <c r="AH634" s="427"/>
      <c r="AI634" s="427"/>
      <c r="AJ634" s="427"/>
      <c r="AK634" s="427"/>
      <c r="AL634" s="427"/>
      <c r="AM634" s="427"/>
      <c r="AN634" s="427"/>
    </row>
    <row r="635" spans="1:40" s="225" customFormat="1" ht="51" hidden="1" customHeight="1" outlineLevel="7" x14ac:dyDescent="0.2">
      <c r="A635" s="221"/>
      <c r="B635" s="227"/>
      <c r="C635" s="248"/>
      <c r="D635" s="248"/>
      <c r="E635" s="254"/>
      <c r="F635" s="265"/>
      <c r="G635" s="270"/>
      <c r="H635" s="270"/>
      <c r="I635" s="406" t="s">
        <v>231</v>
      </c>
      <c r="J635" s="346" t="s">
        <v>256</v>
      </c>
      <c r="K635" s="434">
        <f>Supervisor!K635</f>
        <v>1</v>
      </c>
      <c r="L635" s="347">
        <f>Supervisor!L635</f>
        <v>0</v>
      </c>
      <c r="M635" s="348">
        <v>0</v>
      </c>
      <c r="N635" s="353">
        <f>Supervisor!M635</f>
        <v>0</v>
      </c>
      <c r="O635" s="350">
        <f>Supervisor!N635</f>
        <v>0</v>
      </c>
      <c r="P635" s="350">
        <f t="shared" si="83"/>
        <v>1</v>
      </c>
      <c r="Q635" s="351">
        <v>3.2700291462454508E-6</v>
      </c>
      <c r="R635" s="352">
        <f t="shared" si="92"/>
        <v>0</v>
      </c>
      <c r="T635" s="226">
        <f t="shared" si="89"/>
        <v>0</v>
      </c>
      <c r="Y635" s="199"/>
      <c r="Z635" s="352">
        <v>0</v>
      </c>
      <c r="AA635" s="428">
        <v>0</v>
      </c>
      <c r="AB635" s="428">
        <v>0</v>
      </c>
      <c r="AC635" s="430">
        <v>0</v>
      </c>
      <c r="AD635" s="428">
        <f t="shared" si="84"/>
        <v>0</v>
      </c>
      <c r="AE635" s="427">
        <v>0</v>
      </c>
      <c r="AF635" s="427">
        <v>0</v>
      </c>
      <c r="AG635" s="427"/>
      <c r="AH635" s="427"/>
      <c r="AI635" s="427"/>
      <c r="AJ635" s="427"/>
      <c r="AK635" s="427"/>
      <c r="AL635" s="427"/>
      <c r="AM635" s="427"/>
      <c r="AN635" s="427"/>
    </row>
    <row r="636" spans="1:40" s="225" customFormat="1" ht="51" hidden="1" customHeight="1" outlineLevel="7" x14ac:dyDescent="0.2">
      <c r="A636" s="221"/>
      <c r="B636" s="227"/>
      <c r="C636" s="248"/>
      <c r="D636" s="248"/>
      <c r="E636" s="254"/>
      <c r="F636" s="265"/>
      <c r="G636" s="270"/>
      <c r="H636" s="270"/>
      <c r="I636" s="406" t="s">
        <v>80</v>
      </c>
      <c r="J636" s="346" t="s">
        <v>256</v>
      </c>
      <c r="K636" s="434">
        <f>Supervisor!K636</f>
        <v>1</v>
      </c>
      <c r="L636" s="347">
        <f>Supervisor!L636</f>
        <v>0</v>
      </c>
      <c r="M636" s="348">
        <v>0</v>
      </c>
      <c r="N636" s="353">
        <f>Supervisor!M636</f>
        <v>0</v>
      </c>
      <c r="O636" s="350">
        <f>Supervisor!N636</f>
        <v>0</v>
      </c>
      <c r="P636" s="350">
        <f t="shared" si="83"/>
        <v>1</v>
      </c>
      <c r="Q636" s="351">
        <v>1.4014410626766219E-6</v>
      </c>
      <c r="R636" s="352">
        <f t="shared" si="92"/>
        <v>0</v>
      </c>
      <c r="T636" s="226">
        <f t="shared" si="89"/>
        <v>0</v>
      </c>
      <c r="Y636" s="199"/>
      <c r="Z636" s="352">
        <v>0</v>
      </c>
      <c r="AA636" s="428">
        <v>0</v>
      </c>
      <c r="AB636" s="428">
        <v>0</v>
      </c>
      <c r="AC636" s="430">
        <v>0</v>
      </c>
      <c r="AD636" s="428">
        <f t="shared" si="84"/>
        <v>0</v>
      </c>
      <c r="AE636" s="427">
        <v>0</v>
      </c>
      <c r="AF636" s="427">
        <v>0</v>
      </c>
      <c r="AG636" s="427"/>
      <c r="AH636" s="427"/>
      <c r="AI636" s="427"/>
      <c r="AJ636" s="427"/>
      <c r="AK636" s="427"/>
      <c r="AL636" s="427"/>
      <c r="AM636" s="427"/>
      <c r="AN636" s="427"/>
    </row>
    <row r="637" spans="1:40" s="225" customFormat="1" ht="51" hidden="1" customHeight="1" outlineLevel="7" x14ac:dyDescent="0.2">
      <c r="A637" s="221"/>
      <c r="B637" s="227"/>
      <c r="C637" s="248"/>
      <c r="D637" s="248"/>
      <c r="E637" s="254"/>
      <c r="F637" s="265"/>
      <c r="G637" s="270"/>
      <c r="H637" s="270"/>
      <c r="I637" s="406" t="s">
        <v>82</v>
      </c>
      <c r="J637" s="346" t="s">
        <v>257</v>
      </c>
      <c r="K637" s="434">
        <f>Supervisor!K637</f>
        <v>1</v>
      </c>
      <c r="L637" s="347">
        <f>Supervisor!L637</f>
        <v>0</v>
      </c>
      <c r="M637" s="348">
        <v>0</v>
      </c>
      <c r="N637" s="353">
        <f>Supervisor!M637</f>
        <v>0</v>
      </c>
      <c r="O637" s="350">
        <f>Supervisor!N637</f>
        <v>0</v>
      </c>
      <c r="P637" s="350">
        <f t="shared" si="83"/>
        <v>1</v>
      </c>
      <c r="Q637" s="351">
        <v>1.4014410626766219E-6</v>
      </c>
      <c r="R637" s="352">
        <f t="shared" si="92"/>
        <v>0</v>
      </c>
      <c r="T637" s="226">
        <f t="shared" si="89"/>
        <v>0</v>
      </c>
      <c r="Y637" s="199"/>
      <c r="Z637" s="352">
        <v>0</v>
      </c>
      <c r="AA637" s="428">
        <v>0</v>
      </c>
      <c r="AB637" s="428">
        <v>0</v>
      </c>
      <c r="AC637" s="430">
        <v>0</v>
      </c>
      <c r="AD637" s="428">
        <f t="shared" si="84"/>
        <v>0</v>
      </c>
      <c r="AE637" s="427">
        <v>0</v>
      </c>
      <c r="AF637" s="427">
        <v>0</v>
      </c>
      <c r="AG637" s="427"/>
      <c r="AH637" s="427"/>
      <c r="AI637" s="427"/>
      <c r="AJ637" s="427"/>
      <c r="AK637" s="427"/>
      <c r="AL637" s="427"/>
      <c r="AM637" s="427"/>
      <c r="AN637" s="427"/>
    </row>
    <row r="638" spans="1:40" s="225" customFormat="1" ht="51" hidden="1" customHeight="1" outlineLevel="7" x14ac:dyDescent="0.2">
      <c r="A638" s="221"/>
      <c r="B638" s="227"/>
      <c r="C638" s="248"/>
      <c r="D638" s="248"/>
      <c r="E638" s="254"/>
      <c r="F638" s="265"/>
      <c r="G638" s="270"/>
      <c r="H638" s="270"/>
      <c r="I638" s="406" t="s">
        <v>293</v>
      </c>
      <c r="J638" s="346" t="s">
        <v>256</v>
      </c>
      <c r="K638" s="434">
        <f>Supervisor!K638</f>
        <v>1</v>
      </c>
      <c r="L638" s="347">
        <f>Supervisor!L638</f>
        <v>0</v>
      </c>
      <c r="M638" s="348">
        <v>0</v>
      </c>
      <c r="N638" s="353">
        <f>Supervisor!M638</f>
        <v>0</v>
      </c>
      <c r="O638" s="350">
        <f>Supervisor!N638</f>
        <v>0</v>
      </c>
      <c r="P638" s="350">
        <f t="shared" si="83"/>
        <v>1</v>
      </c>
      <c r="Q638" s="351">
        <v>1.8685880835688293E-6</v>
      </c>
      <c r="R638" s="352">
        <f t="shared" si="92"/>
        <v>0</v>
      </c>
      <c r="T638" s="226">
        <f t="shared" si="89"/>
        <v>0</v>
      </c>
      <c r="Y638" s="199"/>
      <c r="Z638" s="352">
        <v>0</v>
      </c>
      <c r="AA638" s="428">
        <v>0</v>
      </c>
      <c r="AB638" s="428">
        <v>0</v>
      </c>
      <c r="AC638" s="430">
        <v>0</v>
      </c>
      <c r="AD638" s="428">
        <f t="shared" si="84"/>
        <v>0</v>
      </c>
      <c r="AE638" s="427">
        <v>0</v>
      </c>
      <c r="AF638" s="427">
        <v>0</v>
      </c>
      <c r="AG638" s="427"/>
      <c r="AH638" s="427"/>
      <c r="AI638" s="427"/>
      <c r="AJ638" s="427"/>
      <c r="AK638" s="427"/>
      <c r="AL638" s="427"/>
      <c r="AM638" s="427"/>
      <c r="AN638" s="427"/>
    </row>
    <row r="639" spans="1:40" s="225" customFormat="1" ht="51" hidden="1" customHeight="1" outlineLevel="7" x14ac:dyDescent="0.2">
      <c r="A639" s="221"/>
      <c r="B639" s="227"/>
      <c r="C639" s="248"/>
      <c r="D639" s="248"/>
      <c r="E639" s="254"/>
      <c r="F639" s="265"/>
      <c r="G639" s="270"/>
      <c r="H639" s="270"/>
      <c r="I639" s="406" t="s">
        <v>294</v>
      </c>
      <c r="J639" s="346" t="s">
        <v>257</v>
      </c>
      <c r="K639" s="434">
        <f>Supervisor!K639</f>
        <v>1</v>
      </c>
      <c r="L639" s="347">
        <f>Supervisor!L639</f>
        <v>0</v>
      </c>
      <c r="M639" s="348">
        <v>0</v>
      </c>
      <c r="N639" s="353">
        <f>Supervisor!M639</f>
        <v>0</v>
      </c>
      <c r="O639" s="350">
        <f>Supervisor!N639</f>
        <v>0</v>
      </c>
      <c r="P639" s="350">
        <f t="shared" si="83"/>
        <v>1</v>
      </c>
      <c r="Q639" s="351">
        <v>4.6714702089220732E-7</v>
      </c>
      <c r="R639" s="352">
        <f t="shared" si="92"/>
        <v>0</v>
      </c>
      <c r="T639" s="226">
        <f t="shared" si="89"/>
        <v>0</v>
      </c>
      <c r="Y639" s="199"/>
      <c r="Z639" s="352">
        <v>0</v>
      </c>
      <c r="AA639" s="428">
        <v>0</v>
      </c>
      <c r="AB639" s="428">
        <v>0</v>
      </c>
      <c r="AC639" s="430">
        <v>0</v>
      </c>
      <c r="AD639" s="428">
        <f t="shared" si="84"/>
        <v>0</v>
      </c>
      <c r="AE639" s="427">
        <v>0</v>
      </c>
      <c r="AF639" s="427">
        <v>0</v>
      </c>
      <c r="AG639" s="427"/>
      <c r="AH639" s="427"/>
      <c r="AI639" s="427"/>
      <c r="AJ639" s="427"/>
      <c r="AK639" s="427"/>
      <c r="AL639" s="427"/>
      <c r="AM639" s="427"/>
      <c r="AN639" s="427"/>
    </row>
    <row r="640" spans="1:40" s="225" customFormat="1" ht="51" hidden="1" customHeight="1" outlineLevel="5" x14ac:dyDescent="0.2">
      <c r="A640" s="221"/>
      <c r="B640" s="227"/>
      <c r="C640" s="248"/>
      <c r="D640" s="248"/>
      <c r="E640" s="254"/>
      <c r="F640" s="265"/>
      <c r="G640" s="270"/>
      <c r="H640" s="270"/>
      <c r="I640" s="409" t="s">
        <v>128</v>
      </c>
      <c r="J640" s="365"/>
      <c r="K640" s="437">
        <f>Supervisor!K640</f>
        <v>0</v>
      </c>
      <c r="L640" s="366">
        <f>Supervisor!L640</f>
        <v>0</v>
      </c>
      <c r="M640" s="367">
        <v>0</v>
      </c>
      <c r="N640" s="365">
        <f>Supervisor!M640</f>
        <v>0</v>
      </c>
      <c r="O640" s="378">
        <f>Supervisor!N640</f>
        <v>0</v>
      </c>
      <c r="P640" s="378">
        <f t="shared" si="83"/>
        <v>0</v>
      </c>
      <c r="Q640" s="369">
        <v>9.3429404178441457E-6</v>
      </c>
      <c r="R640" s="370">
        <f>SUMPRODUCT(R641:R647,Q641:Q647)/Q640</f>
        <v>0</v>
      </c>
      <c r="T640" s="226">
        <f t="shared" si="89"/>
        <v>0</v>
      </c>
      <c r="Y640" s="199"/>
      <c r="Z640" s="370">
        <v>0</v>
      </c>
      <c r="AA640" s="428">
        <v>0</v>
      </c>
      <c r="AB640" s="428">
        <v>0</v>
      </c>
      <c r="AC640" s="430">
        <v>0</v>
      </c>
      <c r="AD640" s="428">
        <f t="shared" si="84"/>
        <v>0</v>
      </c>
      <c r="AE640" s="427">
        <v>0</v>
      </c>
      <c r="AF640" s="427">
        <v>0</v>
      </c>
      <c r="AG640" s="427"/>
      <c r="AH640" s="427"/>
      <c r="AI640" s="427"/>
      <c r="AJ640" s="427"/>
      <c r="AK640" s="427"/>
      <c r="AL640" s="427"/>
      <c r="AM640" s="427"/>
      <c r="AN640" s="427"/>
    </row>
    <row r="641" spans="1:40" s="225" customFormat="1" ht="51" hidden="1" customHeight="1" outlineLevel="7" x14ac:dyDescent="0.2">
      <c r="A641" s="221"/>
      <c r="B641" s="227"/>
      <c r="C641" s="248"/>
      <c r="D641" s="248"/>
      <c r="E641" s="254"/>
      <c r="F641" s="265"/>
      <c r="G641" s="270"/>
      <c r="H641" s="270"/>
      <c r="I641" s="406" t="s">
        <v>291</v>
      </c>
      <c r="J641" s="346" t="s">
        <v>256</v>
      </c>
      <c r="K641" s="434">
        <f>Supervisor!K641</f>
        <v>1</v>
      </c>
      <c r="L641" s="347">
        <f>Supervisor!L641</f>
        <v>0</v>
      </c>
      <c r="M641" s="348">
        <v>0</v>
      </c>
      <c r="N641" s="353">
        <f>Supervisor!M641</f>
        <v>0</v>
      </c>
      <c r="O641" s="350">
        <f>Supervisor!N641</f>
        <v>0</v>
      </c>
      <c r="P641" s="350">
        <f t="shared" si="83"/>
        <v>1</v>
      </c>
      <c r="Q641" s="351">
        <v>4.6714702089220732E-7</v>
      </c>
      <c r="R641" s="352">
        <f t="shared" ref="R641:R647" si="93">O641/K641</f>
        <v>0</v>
      </c>
      <c r="T641" s="226">
        <f t="shared" si="89"/>
        <v>0</v>
      </c>
      <c r="Y641" s="199"/>
      <c r="Z641" s="352">
        <v>0</v>
      </c>
      <c r="AA641" s="428">
        <v>0</v>
      </c>
      <c r="AB641" s="428">
        <v>0</v>
      </c>
      <c r="AC641" s="430">
        <v>0</v>
      </c>
      <c r="AD641" s="428">
        <f t="shared" si="84"/>
        <v>0</v>
      </c>
      <c r="AE641" s="427">
        <v>0</v>
      </c>
      <c r="AF641" s="427">
        <v>0</v>
      </c>
      <c r="AG641" s="427"/>
      <c r="AH641" s="427"/>
      <c r="AI641" s="427"/>
      <c r="AJ641" s="427"/>
      <c r="AK641" s="427"/>
      <c r="AL641" s="427"/>
      <c r="AM641" s="427"/>
      <c r="AN641" s="427"/>
    </row>
    <row r="642" spans="1:40" s="225" customFormat="1" ht="51" hidden="1" customHeight="1" outlineLevel="7" x14ac:dyDescent="0.2">
      <c r="A642" s="221"/>
      <c r="B642" s="227"/>
      <c r="C642" s="248"/>
      <c r="D642" s="248"/>
      <c r="E642" s="254"/>
      <c r="F642" s="265"/>
      <c r="G642" s="270"/>
      <c r="H642" s="270"/>
      <c r="I642" s="406" t="s">
        <v>292</v>
      </c>
      <c r="J642" s="346" t="s">
        <v>257</v>
      </c>
      <c r="K642" s="434">
        <f>Supervisor!K642</f>
        <v>1</v>
      </c>
      <c r="L642" s="347">
        <f>Supervisor!L642</f>
        <v>0</v>
      </c>
      <c r="M642" s="348">
        <v>0</v>
      </c>
      <c r="N642" s="353">
        <f>Supervisor!M642</f>
        <v>0</v>
      </c>
      <c r="O642" s="350">
        <f>Supervisor!N642</f>
        <v>0</v>
      </c>
      <c r="P642" s="350">
        <f t="shared" si="83"/>
        <v>1</v>
      </c>
      <c r="Q642" s="351">
        <v>4.6714702089220732E-7</v>
      </c>
      <c r="R642" s="352">
        <f t="shared" si="93"/>
        <v>0</v>
      </c>
      <c r="T642" s="226">
        <f t="shared" si="89"/>
        <v>0</v>
      </c>
      <c r="Y642" s="199"/>
      <c r="Z642" s="352">
        <v>0</v>
      </c>
      <c r="AA642" s="428">
        <v>0</v>
      </c>
      <c r="AB642" s="428">
        <v>0</v>
      </c>
      <c r="AC642" s="430">
        <v>0</v>
      </c>
      <c r="AD642" s="428">
        <f t="shared" si="84"/>
        <v>0</v>
      </c>
      <c r="AE642" s="427">
        <v>0</v>
      </c>
      <c r="AF642" s="427">
        <v>0</v>
      </c>
      <c r="AG642" s="427"/>
      <c r="AH642" s="427"/>
      <c r="AI642" s="427"/>
      <c r="AJ642" s="427"/>
      <c r="AK642" s="427"/>
      <c r="AL642" s="427"/>
      <c r="AM642" s="427"/>
      <c r="AN642" s="427"/>
    </row>
    <row r="643" spans="1:40" s="225" customFormat="1" ht="51" hidden="1" customHeight="1" outlineLevel="7" x14ac:dyDescent="0.2">
      <c r="A643" s="221"/>
      <c r="B643" s="227"/>
      <c r="C643" s="248"/>
      <c r="D643" s="248"/>
      <c r="E643" s="254"/>
      <c r="F643" s="265"/>
      <c r="G643" s="270"/>
      <c r="H643" s="270"/>
      <c r="I643" s="406" t="s">
        <v>231</v>
      </c>
      <c r="J643" s="346" t="s">
        <v>256</v>
      </c>
      <c r="K643" s="434">
        <f>Supervisor!K643</f>
        <v>1</v>
      </c>
      <c r="L643" s="347">
        <f>Supervisor!L643</f>
        <v>0</v>
      </c>
      <c r="M643" s="348">
        <v>0</v>
      </c>
      <c r="N643" s="353">
        <f>Supervisor!M643</f>
        <v>0</v>
      </c>
      <c r="O643" s="350">
        <f>Supervisor!N643</f>
        <v>0</v>
      </c>
      <c r="P643" s="350">
        <f t="shared" si="83"/>
        <v>1</v>
      </c>
      <c r="Q643" s="351">
        <v>3.2700291462454508E-6</v>
      </c>
      <c r="R643" s="352">
        <f t="shared" si="93"/>
        <v>0</v>
      </c>
      <c r="T643" s="226">
        <f t="shared" si="89"/>
        <v>0</v>
      </c>
      <c r="Y643" s="199"/>
      <c r="Z643" s="352">
        <v>0</v>
      </c>
      <c r="AA643" s="428">
        <v>0</v>
      </c>
      <c r="AB643" s="428">
        <v>0</v>
      </c>
      <c r="AC643" s="430">
        <v>0</v>
      </c>
      <c r="AD643" s="428">
        <f t="shared" si="84"/>
        <v>0</v>
      </c>
      <c r="AE643" s="427">
        <v>0</v>
      </c>
      <c r="AF643" s="427">
        <v>0</v>
      </c>
      <c r="AG643" s="427"/>
      <c r="AH643" s="427"/>
      <c r="AI643" s="427"/>
      <c r="AJ643" s="427"/>
      <c r="AK643" s="427"/>
      <c r="AL643" s="427"/>
      <c r="AM643" s="427"/>
      <c r="AN643" s="427"/>
    </row>
    <row r="644" spans="1:40" s="225" customFormat="1" ht="51" hidden="1" customHeight="1" outlineLevel="7" x14ac:dyDescent="0.2">
      <c r="A644" s="221"/>
      <c r="B644" s="227"/>
      <c r="C644" s="248"/>
      <c r="D644" s="248"/>
      <c r="E644" s="254"/>
      <c r="F644" s="265"/>
      <c r="G644" s="270"/>
      <c r="H644" s="270"/>
      <c r="I644" s="406" t="s">
        <v>80</v>
      </c>
      <c r="J644" s="346" t="s">
        <v>256</v>
      </c>
      <c r="K644" s="434">
        <f>Supervisor!K644</f>
        <v>1</v>
      </c>
      <c r="L644" s="347">
        <f>Supervisor!L644</f>
        <v>0</v>
      </c>
      <c r="M644" s="348">
        <v>0</v>
      </c>
      <c r="N644" s="353">
        <f>Supervisor!M644</f>
        <v>0</v>
      </c>
      <c r="O644" s="350">
        <f>Supervisor!N644</f>
        <v>0</v>
      </c>
      <c r="P644" s="350">
        <f t="shared" si="83"/>
        <v>1</v>
      </c>
      <c r="Q644" s="351">
        <v>1.4014410626766219E-6</v>
      </c>
      <c r="R644" s="352">
        <f t="shared" si="93"/>
        <v>0</v>
      </c>
      <c r="T644" s="226">
        <f t="shared" si="89"/>
        <v>0</v>
      </c>
      <c r="Y644" s="199"/>
      <c r="Z644" s="352">
        <v>0</v>
      </c>
      <c r="AA644" s="428">
        <v>0</v>
      </c>
      <c r="AB644" s="428">
        <v>0</v>
      </c>
      <c r="AC644" s="430">
        <v>0</v>
      </c>
      <c r="AD644" s="428">
        <f t="shared" si="84"/>
        <v>0</v>
      </c>
      <c r="AE644" s="427">
        <v>0</v>
      </c>
      <c r="AF644" s="427">
        <v>0</v>
      </c>
      <c r="AG644" s="427"/>
      <c r="AH644" s="427"/>
      <c r="AI644" s="427"/>
      <c r="AJ644" s="427"/>
      <c r="AK644" s="427"/>
      <c r="AL644" s="427"/>
      <c r="AM644" s="427"/>
      <c r="AN644" s="427"/>
    </row>
    <row r="645" spans="1:40" s="225" customFormat="1" ht="51" hidden="1" customHeight="1" outlineLevel="7" x14ac:dyDescent="0.2">
      <c r="A645" s="221"/>
      <c r="B645" s="227"/>
      <c r="C645" s="248"/>
      <c r="D645" s="248"/>
      <c r="E645" s="254"/>
      <c r="F645" s="265"/>
      <c r="G645" s="270"/>
      <c r="H645" s="270"/>
      <c r="I645" s="406" t="s">
        <v>82</v>
      </c>
      <c r="J645" s="346" t="s">
        <v>257</v>
      </c>
      <c r="K645" s="434">
        <f>Supervisor!K645</f>
        <v>1</v>
      </c>
      <c r="L645" s="347">
        <f>Supervisor!L645</f>
        <v>0</v>
      </c>
      <c r="M645" s="348">
        <v>0</v>
      </c>
      <c r="N645" s="353">
        <f>Supervisor!M645</f>
        <v>0</v>
      </c>
      <c r="O645" s="350">
        <f>Supervisor!N645</f>
        <v>0</v>
      </c>
      <c r="P645" s="350">
        <f t="shared" si="83"/>
        <v>1</v>
      </c>
      <c r="Q645" s="351">
        <v>1.4014410626766219E-6</v>
      </c>
      <c r="R645" s="352">
        <f t="shared" si="93"/>
        <v>0</v>
      </c>
      <c r="T645" s="226">
        <f t="shared" si="89"/>
        <v>0</v>
      </c>
      <c r="Y645" s="199"/>
      <c r="Z645" s="352">
        <v>0</v>
      </c>
      <c r="AA645" s="428">
        <v>0</v>
      </c>
      <c r="AB645" s="428">
        <v>0</v>
      </c>
      <c r="AC645" s="430">
        <v>0</v>
      </c>
      <c r="AD645" s="428">
        <f t="shared" si="84"/>
        <v>0</v>
      </c>
      <c r="AE645" s="427">
        <v>0</v>
      </c>
      <c r="AF645" s="427">
        <v>0</v>
      </c>
      <c r="AG645" s="427"/>
      <c r="AH645" s="427"/>
      <c r="AI645" s="427"/>
      <c r="AJ645" s="427"/>
      <c r="AK645" s="427"/>
      <c r="AL645" s="427"/>
      <c r="AM645" s="427"/>
      <c r="AN645" s="427"/>
    </row>
    <row r="646" spans="1:40" s="225" customFormat="1" ht="51" hidden="1" customHeight="1" outlineLevel="7" x14ac:dyDescent="0.2">
      <c r="A646" s="221"/>
      <c r="B646" s="227"/>
      <c r="C646" s="248"/>
      <c r="D646" s="248"/>
      <c r="E646" s="254"/>
      <c r="F646" s="265"/>
      <c r="G646" s="270"/>
      <c r="H646" s="270"/>
      <c r="I646" s="406" t="s">
        <v>293</v>
      </c>
      <c r="J646" s="346" t="s">
        <v>256</v>
      </c>
      <c r="K646" s="434">
        <f>Supervisor!K646</f>
        <v>1</v>
      </c>
      <c r="L646" s="347">
        <f>Supervisor!L646</f>
        <v>0</v>
      </c>
      <c r="M646" s="348">
        <v>0</v>
      </c>
      <c r="N646" s="353">
        <f>Supervisor!M646</f>
        <v>0</v>
      </c>
      <c r="O646" s="350">
        <f>Supervisor!N646</f>
        <v>0</v>
      </c>
      <c r="P646" s="350">
        <f t="shared" si="83"/>
        <v>1</v>
      </c>
      <c r="Q646" s="351">
        <v>1.8685880835688293E-6</v>
      </c>
      <c r="R646" s="352">
        <f t="shared" si="93"/>
        <v>0</v>
      </c>
      <c r="T646" s="226">
        <f t="shared" si="89"/>
        <v>0</v>
      </c>
      <c r="Y646" s="199"/>
      <c r="Z646" s="352">
        <v>0</v>
      </c>
      <c r="AA646" s="428">
        <v>0</v>
      </c>
      <c r="AB646" s="428">
        <v>0</v>
      </c>
      <c r="AC646" s="430">
        <v>0</v>
      </c>
      <c r="AD646" s="428">
        <f t="shared" si="84"/>
        <v>0</v>
      </c>
      <c r="AE646" s="427">
        <v>0</v>
      </c>
      <c r="AF646" s="427">
        <v>0</v>
      </c>
      <c r="AG646" s="427"/>
      <c r="AH646" s="427"/>
      <c r="AI646" s="427"/>
      <c r="AJ646" s="427"/>
      <c r="AK646" s="427"/>
      <c r="AL646" s="427"/>
      <c r="AM646" s="427"/>
      <c r="AN646" s="427"/>
    </row>
    <row r="647" spans="1:40" s="225" customFormat="1" ht="51" hidden="1" customHeight="1" outlineLevel="7" x14ac:dyDescent="0.2">
      <c r="A647" s="221"/>
      <c r="B647" s="227"/>
      <c r="C647" s="248"/>
      <c r="D647" s="248"/>
      <c r="E647" s="254"/>
      <c r="F647" s="265"/>
      <c r="G647" s="270"/>
      <c r="H647" s="270"/>
      <c r="I647" s="406" t="s">
        <v>294</v>
      </c>
      <c r="J647" s="346" t="s">
        <v>257</v>
      </c>
      <c r="K647" s="434">
        <f>Supervisor!K647</f>
        <v>1</v>
      </c>
      <c r="L647" s="347">
        <f>Supervisor!L647</f>
        <v>0</v>
      </c>
      <c r="M647" s="348">
        <v>0</v>
      </c>
      <c r="N647" s="353">
        <f>Supervisor!M647</f>
        <v>0</v>
      </c>
      <c r="O647" s="350">
        <f>Supervisor!N647</f>
        <v>0</v>
      </c>
      <c r="P647" s="350">
        <f t="shared" ref="P647:P710" si="94">K647-O647</f>
        <v>1</v>
      </c>
      <c r="Q647" s="351">
        <v>4.6714702089220732E-7</v>
      </c>
      <c r="R647" s="352">
        <f t="shared" si="93"/>
        <v>0</v>
      </c>
      <c r="T647" s="226">
        <f t="shared" si="89"/>
        <v>0</v>
      </c>
      <c r="Y647" s="199"/>
      <c r="Z647" s="352">
        <v>0</v>
      </c>
      <c r="AA647" s="428">
        <v>0</v>
      </c>
      <c r="AB647" s="428">
        <v>0</v>
      </c>
      <c r="AC647" s="430">
        <v>0</v>
      </c>
      <c r="AD647" s="428">
        <f t="shared" ref="AD647:AD710" si="95">AB647-AC647</f>
        <v>0</v>
      </c>
      <c r="AE647" s="427">
        <v>0</v>
      </c>
      <c r="AF647" s="427">
        <v>0</v>
      </c>
      <c r="AG647" s="427"/>
      <c r="AH647" s="427"/>
      <c r="AI647" s="427"/>
      <c r="AJ647" s="427"/>
      <c r="AK647" s="427"/>
      <c r="AL647" s="427"/>
      <c r="AM647" s="427"/>
      <c r="AN647" s="427"/>
    </row>
    <row r="648" spans="1:40" s="225" customFormat="1" ht="51" hidden="1" customHeight="1" outlineLevel="5" x14ac:dyDescent="0.2">
      <c r="A648" s="221"/>
      <c r="B648" s="227"/>
      <c r="C648" s="248"/>
      <c r="D648" s="248"/>
      <c r="E648" s="254"/>
      <c r="F648" s="265"/>
      <c r="G648" s="270"/>
      <c r="H648" s="270"/>
      <c r="I648" s="409" t="s">
        <v>129</v>
      </c>
      <c r="J648" s="365"/>
      <c r="K648" s="437">
        <f>Supervisor!K648</f>
        <v>0</v>
      </c>
      <c r="L648" s="366">
        <f>Supervisor!L648</f>
        <v>0</v>
      </c>
      <c r="M648" s="367">
        <v>0</v>
      </c>
      <c r="N648" s="365">
        <f>Supervisor!M648</f>
        <v>0</v>
      </c>
      <c r="O648" s="378">
        <f>Supervisor!N648</f>
        <v>0</v>
      </c>
      <c r="P648" s="378">
        <f t="shared" si="94"/>
        <v>0</v>
      </c>
      <c r="Q648" s="369">
        <v>9.5343941149311172E-6</v>
      </c>
      <c r="R648" s="370">
        <f>SUMPRODUCT(R649:R655,Q649:Q655)/Q648</f>
        <v>0</v>
      </c>
      <c r="T648" s="226">
        <f t="shared" si="89"/>
        <v>0</v>
      </c>
      <c r="Y648" s="199"/>
      <c r="Z648" s="370">
        <v>0</v>
      </c>
      <c r="AA648" s="428">
        <v>0</v>
      </c>
      <c r="AB648" s="428">
        <v>0</v>
      </c>
      <c r="AC648" s="430">
        <v>0</v>
      </c>
      <c r="AD648" s="428">
        <f t="shared" si="95"/>
        <v>0</v>
      </c>
      <c r="AE648" s="427">
        <v>0</v>
      </c>
      <c r="AF648" s="427">
        <v>0</v>
      </c>
      <c r="AG648" s="427"/>
      <c r="AH648" s="427"/>
      <c r="AI648" s="427"/>
      <c r="AJ648" s="427"/>
      <c r="AK648" s="427"/>
      <c r="AL648" s="427"/>
      <c r="AM648" s="427"/>
      <c r="AN648" s="427"/>
    </row>
    <row r="649" spans="1:40" s="225" customFormat="1" ht="51" hidden="1" customHeight="1" outlineLevel="7" x14ac:dyDescent="0.2">
      <c r="A649" s="221"/>
      <c r="B649" s="227"/>
      <c r="C649" s="248"/>
      <c r="D649" s="248"/>
      <c r="E649" s="254"/>
      <c r="F649" s="265"/>
      <c r="G649" s="270"/>
      <c r="H649" s="270"/>
      <c r="I649" s="406" t="s">
        <v>291</v>
      </c>
      <c r="J649" s="346" t="s">
        <v>256</v>
      </c>
      <c r="K649" s="434">
        <f>Supervisor!K649</f>
        <v>1</v>
      </c>
      <c r="L649" s="347">
        <f>Supervisor!L649</f>
        <v>0</v>
      </c>
      <c r="M649" s="348">
        <v>0</v>
      </c>
      <c r="N649" s="353">
        <f>Supervisor!M649</f>
        <v>0</v>
      </c>
      <c r="O649" s="350">
        <f>Supervisor!N649</f>
        <v>0</v>
      </c>
      <c r="P649" s="350">
        <f t="shared" si="94"/>
        <v>1</v>
      </c>
      <c r="Q649" s="351">
        <v>4.7671970574655587E-7</v>
      </c>
      <c r="R649" s="352">
        <f t="shared" ref="R649:R655" si="96">O649/K649</f>
        <v>0</v>
      </c>
      <c r="T649" s="226">
        <f t="shared" si="89"/>
        <v>0</v>
      </c>
      <c r="Y649" s="199"/>
      <c r="Z649" s="352">
        <v>0</v>
      </c>
      <c r="AA649" s="428">
        <v>0</v>
      </c>
      <c r="AB649" s="428">
        <v>0</v>
      </c>
      <c r="AC649" s="430">
        <v>0</v>
      </c>
      <c r="AD649" s="428">
        <f t="shared" si="95"/>
        <v>0</v>
      </c>
      <c r="AE649" s="427">
        <v>0</v>
      </c>
      <c r="AF649" s="427">
        <v>0</v>
      </c>
      <c r="AG649" s="427"/>
      <c r="AH649" s="427"/>
      <c r="AI649" s="427"/>
      <c r="AJ649" s="427"/>
      <c r="AK649" s="427"/>
      <c r="AL649" s="427"/>
      <c r="AM649" s="427"/>
      <c r="AN649" s="427"/>
    </row>
    <row r="650" spans="1:40" s="225" customFormat="1" ht="51" hidden="1" customHeight="1" outlineLevel="7" x14ac:dyDescent="0.2">
      <c r="A650" s="221"/>
      <c r="B650" s="227"/>
      <c r="C650" s="248"/>
      <c r="D650" s="248"/>
      <c r="E650" s="254"/>
      <c r="F650" s="265"/>
      <c r="G650" s="270"/>
      <c r="H650" s="270"/>
      <c r="I650" s="406" t="s">
        <v>292</v>
      </c>
      <c r="J650" s="346" t="s">
        <v>257</v>
      </c>
      <c r="K650" s="434">
        <f>Supervisor!K650</f>
        <v>1</v>
      </c>
      <c r="L650" s="347">
        <f>Supervisor!L650</f>
        <v>0</v>
      </c>
      <c r="M650" s="348">
        <v>0</v>
      </c>
      <c r="N650" s="353">
        <f>Supervisor!M650</f>
        <v>0</v>
      </c>
      <c r="O650" s="350">
        <f>Supervisor!N650</f>
        <v>0</v>
      </c>
      <c r="P650" s="350">
        <f t="shared" si="94"/>
        <v>1</v>
      </c>
      <c r="Q650" s="351">
        <v>4.7671970574655587E-7</v>
      </c>
      <c r="R650" s="352">
        <f t="shared" si="96"/>
        <v>0</v>
      </c>
      <c r="T650" s="226">
        <f t="shared" si="89"/>
        <v>0</v>
      </c>
      <c r="Y650" s="199"/>
      <c r="Z650" s="352">
        <v>0</v>
      </c>
      <c r="AA650" s="428">
        <v>0</v>
      </c>
      <c r="AB650" s="428">
        <v>0</v>
      </c>
      <c r="AC650" s="430">
        <v>0</v>
      </c>
      <c r="AD650" s="428">
        <f t="shared" si="95"/>
        <v>0</v>
      </c>
      <c r="AE650" s="427">
        <v>0</v>
      </c>
      <c r="AF650" s="427">
        <v>0</v>
      </c>
      <c r="AG650" s="427"/>
      <c r="AH650" s="427"/>
      <c r="AI650" s="427"/>
      <c r="AJ650" s="427"/>
      <c r="AK650" s="427"/>
      <c r="AL650" s="427"/>
      <c r="AM650" s="427"/>
      <c r="AN650" s="427"/>
    </row>
    <row r="651" spans="1:40" s="225" customFormat="1" ht="51" hidden="1" customHeight="1" outlineLevel="7" x14ac:dyDescent="0.2">
      <c r="A651" s="221"/>
      <c r="B651" s="227"/>
      <c r="C651" s="248"/>
      <c r="D651" s="248"/>
      <c r="E651" s="254"/>
      <c r="F651" s="265"/>
      <c r="G651" s="270"/>
      <c r="H651" s="270"/>
      <c r="I651" s="406" t="s">
        <v>231</v>
      </c>
      <c r="J651" s="346" t="s">
        <v>256</v>
      </c>
      <c r="K651" s="434">
        <f>Supervisor!K651</f>
        <v>1</v>
      </c>
      <c r="L651" s="347">
        <f>Supervisor!L651</f>
        <v>0</v>
      </c>
      <c r="M651" s="348">
        <v>0</v>
      </c>
      <c r="N651" s="353">
        <f>Supervisor!M651</f>
        <v>0</v>
      </c>
      <c r="O651" s="350">
        <f>Supervisor!N651</f>
        <v>0</v>
      </c>
      <c r="P651" s="350">
        <f t="shared" si="94"/>
        <v>1</v>
      </c>
      <c r="Q651" s="351">
        <v>3.3370379402258909E-6</v>
      </c>
      <c r="R651" s="352">
        <f t="shared" si="96"/>
        <v>0</v>
      </c>
      <c r="T651" s="226">
        <f t="shared" si="89"/>
        <v>0</v>
      </c>
      <c r="Y651" s="199"/>
      <c r="Z651" s="352">
        <v>0</v>
      </c>
      <c r="AA651" s="428">
        <v>0</v>
      </c>
      <c r="AB651" s="428">
        <v>0</v>
      </c>
      <c r="AC651" s="430">
        <v>0</v>
      </c>
      <c r="AD651" s="428">
        <f t="shared" si="95"/>
        <v>0</v>
      </c>
      <c r="AE651" s="427">
        <v>0</v>
      </c>
      <c r="AF651" s="427">
        <v>0</v>
      </c>
      <c r="AG651" s="427"/>
      <c r="AH651" s="427"/>
      <c r="AI651" s="427"/>
      <c r="AJ651" s="427"/>
      <c r="AK651" s="427"/>
      <c r="AL651" s="427"/>
      <c r="AM651" s="427"/>
      <c r="AN651" s="427"/>
    </row>
    <row r="652" spans="1:40" s="225" customFormat="1" ht="51" hidden="1" customHeight="1" outlineLevel="7" x14ac:dyDescent="0.2">
      <c r="A652" s="221"/>
      <c r="B652" s="227"/>
      <c r="C652" s="248"/>
      <c r="D652" s="248"/>
      <c r="E652" s="254"/>
      <c r="F652" s="265"/>
      <c r="G652" s="270"/>
      <c r="H652" s="270"/>
      <c r="I652" s="406" t="s">
        <v>80</v>
      </c>
      <c r="J652" s="346" t="s">
        <v>256</v>
      </c>
      <c r="K652" s="434">
        <f>Supervisor!K652</f>
        <v>1</v>
      </c>
      <c r="L652" s="347">
        <f>Supervisor!L652</f>
        <v>0</v>
      </c>
      <c r="M652" s="348">
        <v>0</v>
      </c>
      <c r="N652" s="353">
        <f>Supervisor!M652</f>
        <v>0</v>
      </c>
      <c r="O652" s="350">
        <f>Supervisor!N652</f>
        <v>0</v>
      </c>
      <c r="P652" s="350">
        <f t="shared" si="94"/>
        <v>1</v>
      </c>
      <c r="Q652" s="351">
        <v>1.4301591172396675E-6</v>
      </c>
      <c r="R652" s="352">
        <f t="shared" si="96"/>
        <v>0</v>
      </c>
      <c r="T652" s="226">
        <f t="shared" si="89"/>
        <v>0</v>
      </c>
      <c r="Y652" s="199"/>
      <c r="Z652" s="352">
        <v>0</v>
      </c>
      <c r="AA652" s="428">
        <v>0</v>
      </c>
      <c r="AB652" s="428">
        <v>0</v>
      </c>
      <c r="AC652" s="430">
        <v>0</v>
      </c>
      <c r="AD652" s="428">
        <f t="shared" si="95"/>
        <v>0</v>
      </c>
      <c r="AE652" s="427">
        <v>0</v>
      </c>
      <c r="AF652" s="427">
        <v>0</v>
      </c>
      <c r="AG652" s="427"/>
      <c r="AH652" s="427"/>
      <c r="AI652" s="427"/>
      <c r="AJ652" s="427"/>
      <c r="AK652" s="427"/>
      <c r="AL652" s="427"/>
      <c r="AM652" s="427"/>
      <c r="AN652" s="427"/>
    </row>
    <row r="653" spans="1:40" s="225" customFormat="1" ht="51" hidden="1" customHeight="1" outlineLevel="7" x14ac:dyDescent="0.2">
      <c r="A653" s="221"/>
      <c r="B653" s="227"/>
      <c r="C653" s="248"/>
      <c r="D653" s="248"/>
      <c r="E653" s="254"/>
      <c r="F653" s="265"/>
      <c r="G653" s="270"/>
      <c r="H653" s="270"/>
      <c r="I653" s="406" t="s">
        <v>82</v>
      </c>
      <c r="J653" s="346" t="s">
        <v>257</v>
      </c>
      <c r="K653" s="434">
        <f>Supervisor!K653</f>
        <v>1</v>
      </c>
      <c r="L653" s="347">
        <f>Supervisor!L653</f>
        <v>0</v>
      </c>
      <c r="M653" s="348">
        <v>0</v>
      </c>
      <c r="N653" s="353">
        <f>Supervisor!M653</f>
        <v>0</v>
      </c>
      <c r="O653" s="350">
        <f>Supervisor!N653</f>
        <v>0</v>
      </c>
      <c r="P653" s="350">
        <f t="shared" si="94"/>
        <v>1</v>
      </c>
      <c r="Q653" s="351">
        <v>1.4301591172396675E-6</v>
      </c>
      <c r="R653" s="352">
        <f t="shared" si="96"/>
        <v>0</v>
      </c>
      <c r="T653" s="226">
        <f t="shared" si="89"/>
        <v>0</v>
      </c>
      <c r="Y653" s="199"/>
      <c r="Z653" s="352">
        <v>0</v>
      </c>
      <c r="AA653" s="428">
        <v>0</v>
      </c>
      <c r="AB653" s="428">
        <v>0</v>
      </c>
      <c r="AC653" s="430">
        <v>0</v>
      </c>
      <c r="AD653" s="428">
        <f t="shared" si="95"/>
        <v>0</v>
      </c>
      <c r="AE653" s="427">
        <v>0</v>
      </c>
      <c r="AF653" s="427">
        <v>0</v>
      </c>
      <c r="AG653" s="427"/>
      <c r="AH653" s="427"/>
      <c r="AI653" s="427"/>
      <c r="AJ653" s="427"/>
      <c r="AK653" s="427"/>
      <c r="AL653" s="427"/>
      <c r="AM653" s="427"/>
      <c r="AN653" s="427"/>
    </row>
    <row r="654" spans="1:40" s="225" customFormat="1" ht="51" hidden="1" customHeight="1" outlineLevel="7" x14ac:dyDescent="0.2">
      <c r="A654" s="221"/>
      <c r="B654" s="227"/>
      <c r="C654" s="248"/>
      <c r="D654" s="248"/>
      <c r="E654" s="254"/>
      <c r="F654" s="265"/>
      <c r="G654" s="270"/>
      <c r="H654" s="270"/>
      <c r="I654" s="406" t="s">
        <v>293</v>
      </c>
      <c r="J654" s="346" t="s">
        <v>256</v>
      </c>
      <c r="K654" s="434">
        <f>Supervisor!K654</f>
        <v>1</v>
      </c>
      <c r="L654" s="347">
        <f>Supervisor!L654</f>
        <v>0</v>
      </c>
      <c r="M654" s="348">
        <v>0</v>
      </c>
      <c r="N654" s="353">
        <f>Supervisor!M654</f>
        <v>0</v>
      </c>
      <c r="O654" s="350">
        <f>Supervisor!N654</f>
        <v>0</v>
      </c>
      <c r="P654" s="350">
        <f t="shared" si="94"/>
        <v>1</v>
      </c>
      <c r="Q654" s="351">
        <v>1.9068788229862235E-6</v>
      </c>
      <c r="R654" s="352">
        <f t="shared" si="96"/>
        <v>0</v>
      </c>
      <c r="T654" s="226">
        <f t="shared" si="89"/>
        <v>0</v>
      </c>
      <c r="Y654" s="199"/>
      <c r="Z654" s="352">
        <v>0</v>
      </c>
      <c r="AA654" s="428">
        <v>0</v>
      </c>
      <c r="AB654" s="428">
        <v>0</v>
      </c>
      <c r="AC654" s="430">
        <v>0</v>
      </c>
      <c r="AD654" s="428">
        <f t="shared" si="95"/>
        <v>0</v>
      </c>
      <c r="AE654" s="427">
        <v>0</v>
      </c>
      <c r="AF654" s="427">
        <v>0</v>
      </c>
      <c r="AG654" s="427"/>
      <c r="AH654" s="427"/>
      <c r="AI654" s="427"/>
      <c r="AJ654" s="427"/>
      <c r="AK654" s="427"/>
      <c r="AL654" s="427"/>
      <c r="AM654" s="427"/>
      <c r="AN654" s="427"/>
    </row>
    <row r="655" spans="1:40" s="225" customFormat="1" ht="51" hidden="1" customHeight="1" outlineLevel="7" x14ac:dyDescent="0.2">
      <c r="A655" s="221"/>
      <c r="B655" s="227"/>
      <c r="C655" s="248"/>
      <c r="D655" s="248"/>
      <c r="E655" s="254"/>
      <c r="F655" s="265"/>
      <c r="G655" s="270"/>
      <c r="H655" s="270"/>
      <c r="I655" s="406" t="s">
        <v>294</v>
      </c>
      <c r="J655" s="346" t="s">
        <v>257</v>
      </c>
      <c r="K655" s="434">
        <f>Supervisor!K655</f>
        <v>1</v>
      </c>
      <c r="L655" s="347">
        <f>Supervisor!L655</f>
        <v>0</v>
      </c>
      <c r="M655" s="348">
        <v>0</v>
      </c>
      <c r="N655" s="353">
        <f>Supervisor!M655</f>
        <v>0</v>
      </c>
      <c r="O655" s="350">
        <f>Supervisor!N655</f>
        <v>0</v>
      </c>
      <c r="P655" s="350">
        <f t="shared" si="94"/>
        <v>1</v>
      </c>
      <c r="Q655" s="351">
        <v>4.7671970574655587E-7</v>
      </c>
      <c r="R655" s="352">
        <f t="shared" si="96"/>
        <v>0</v>
      </c>
      <c r="T655" s="226">
        <f t="shared" si="89"/>
        <v>0</v>
      </c>
      <c r="Y655" s="199"/>
      <c r="Z655" s="352">
        <v>0</v>
      </c>
      <c r="AA655" s="428">
        <v>0</v>
      </c>
      <c r="AB655" s="428">
        <v>0</v>
      </c>
      <c r="AC655" s="430">
        <v>0</v>
      </c>
      <c r="AD655" s="428">
        <f t="shared" si="95"/>
        <v>0</v>
      </c>
      <c r="AE655" s="427">
        <v>0</v>
      </c>
      <c r="AF655" s="427">
        <v>0</v>
      </c>
      <c r="AG655" s="427"/>
      <c r="AH655" s="427"/>
      <c r="AI655" s="427"/>
      <c r="AJ655" s="427"/>
      <c r="AK655" s="427"/>
      <c r="AL655" s="427"/>
      <c r="AM655" s="427"/>
      <c r="AN655" s="427"/>
    </row>
    <row r="656" spans="1:40" s="225" customFormat="1" ht="51" hidden="1" customHeight="1" outlineLevel="5" x14ac:dyDescent="0.2">
      <c r="A656" s="221"/>
      <c r="B656" s="227"/>
      <c r="C656" s="248"/>
      <c r="D656" s="248"/>
      <c r="E656" s="254"/>
      <c r="F656" s="265"/>
      <c r="G656" s="270"/>
      <c r="H656" s="270"/>
      <c r="I656" s="409" t="s">
        <v>130</v>
      </c>
      <c r="J656" s="365"/>
      <c r="K656" s="437">
        <f>Supervisor!K656</f>
        <v>0</v>
      </c>
      <c r="L656" s="366">
        <f>Supervisor!L656</f>
        <v>0</v>
      </c>
      <c r="M656" s="367">
        <v>0</v>
      </c>
      <c r="N656" s="365">
        <f>Supervisor!M656</f>
        <v>0</v>
      </c>
      <c r="O656" s="378">
        <f>Supervisor!N656</f>
        <v>0</v>
      </c>
      <c r="P656" s="378">
        <f t="shared" si="94"/>
        <v>0</v>
      </c>
      <c r="Q656" s="369">
        <v>9.3429404178441457E-6</v>
      </c>
      <c r="R656" s="370">
        <f>SUMPRODUCT(R657:R663,Q657:Q663)/Q656</f>
        <v>0</v>
      </c>
      <c r="T656" s="226">
        <f t="shared" si="89"/>
        <v>0</v>
      </c>
      <c r="Y656" s="199"/>
      <c r="Z656" s="370">
        <v>0</v>
      </c>
      <c r="AA656" s="428">
        <v>0</v>
      </c>
      <c r="AB656" s="428">
        <v>0</v>
      </c>
      <c r="AC656" s="430">
        <v>0</v>
      </c>
      <c r="AD656" s="428">
        <f t="shared" si="95"/>
        <v>0</v>
      </c>
      <c r="AE656" s="427">
        <v>0</v>
      </c>
      <c r="AF656" s="427">
        <v>0</v>
      </c>
      <c r="AG656" s="427"/>
      <c r="AH656" s="427"/>
      <c r="AI656" s="427"/>
      <c r="AJ656" s="427"/>
      <c r="AK656" s="427"/>
      <c r="AL656" s="427"/>
      <c r="AM656" s="427"/>
      <c r="AN656" s="427"/>
    </row>
    <row r="657" spans="1:40" s="225" customFormat="1" ht="51" hidden="1" customHeight="1" outlineLevel="7" x14ac:dyDescent="0.2">
      <c r="A657" s="221"/>
      <c r="B657" s="227"/>
      <c r="C657" s="248"/>
      <c r="D657" s="248"/>
      <c r="E657" s="254"/>
      <c r="F657" s="265"/>
      <c r="G657" s="270"/>
      <c r="H657" s="270"/>
      <c r="I657" s="406" t="s">
        <v>291</v>
      </c>
      <c r="J657" s="346" t="s">
        <v>256</v>
      </c>
      <c r="K657" s="434">
        <f>Supervisor!K657</f>
        <v>1</v>
      </c>
      <c r="L657" s="347">
        <f>Supervisor!L657</f>
        <v>0</v>
      </c>
      <c r="M657" s="348">
        <v>0</v>
      </c>
      <c r="N657" s="353">
        <f>Supervisor!M657</f>
        <v>0</v>
      </c>
      <c r="O657" s="350">
        <f>Supervisor!N657</f>
        <v>0</v>
      </c>
      <c r="P657" s="350">
        <f t="shared" si="94"/>
        <v>1</v>
      </c>
      <c r="Q657" s="351">
        <v>4.6714702089220732E-7</v>
      </c>
      <c r="R657" s="352">
        <f t="shared" ref="R657:R663" si="97">O657/K657</f>
        <v>0</v>
      </c>
      <c r="T657" s="226">
        <f t="shared" si="89"/>
        <v>0</v>
      </c>
      <c r="Y657" s="199"/>
      <c r="Z657" s="352">
        <v>0</v>
      </c>
      <c r="AA657" s="428">
        <v>0</v>
      </c>
      <c r="AB657" s="428">
        <v>0</v>
      </c>
      <c r="AC657" s="430">
        <v>0</v>
      </c>
      <c r="AD657" s="428">
        <f t="shared" si="95"/>
        <v>0</v>
      </c>
      <c r="AE657" s="427">
        <v>0</v>
      </c>
      <c r="AF657" s="427">
        <v>0</v>
      </c>
      <c r="AG657" s="427"/>
      <c r="AH657" s="427"/>
      <c r="AI657" s="427"/>
      <c r="AJ657" s="427"/>
      <c r="AK657" s="427"/>
      <c r="AL657" s="427"/>
      <c r="AM657" s="427"/>
      <c r="AN657" s="427"/>
    </row>
    <row r="658" spans="1:40" s="225" customFormat="1" ht="51" hidden="1" customHeight="1" outlineLevel="7" x14ac:dyDescent="0.2">
      <c r="A658" s="221"/>
      <c r="B658" s="227"/>
      <c r="C658" s="248"/>
      <c r="D658" s="248"/>
      <c r="E658" s="254"/>
      <c r="F658" s="265"/>
      <c r="G658" s="270"/>
      <c r="H658" s="270"/>
      <c r="I658" s="406" t="s">
        <v>292</v>
      </c>
      <c r="J658" s="346" t="s">
        <v>257</v>
      </c>
      <c r="K658" s="434">
        <f>Supervisor!K658</f>
        <v>1</v>
      </c>
      <c r="L658" s="347">
        <f>Supervisor!L658</f>
        <v>0</v>
      </c>
      <c r="M658" s="348">
        <v>0</v>
      </c>
      <c r="N658" s="353">
        <f>Supervisor!M658</f>
        <v>0</v>
      </c>
      <c r="O658" s="350">
        <f>Supervisor!N658</f>
        <v>0</v>
      </c>
      <c r="P658" s="350">
        <f t="shared" si="94"/>
        <v>1</v>
      </c>
      <c r="Q658" s="351">
        <v>4.6714702089220732E-7</v>
      </c>
      <c r="R658" s="352">
        <f t="shared" si="97"/>
        <v>0</v>
      </c>
      <c r="T658" s="226">
        <f t="shared" si="89"/>
        <v>0</v>
      </c>
      <c r="Y658" s="199"/>
      <c r="Z658" s="352">
        <v>0</v>
      </c>
      <c r="AA658" s="428">
        <v>0</v>
      </c>
      <c r="AB658" s="428">
        <v>0</v>
      </c>
      <c r="AC658" s="430">
        <v>0</v>
      </c>
      <c r="AD658" s="428">
        <f t="shared" si="95"/>
        <v>0</v>
      </c>
      <c r="AE658" s="427">
        <v>0</v>
      </c>
      <c r="AF658" s="427">
        <v>0</v>
      </c>
      <c r="AG658" s="427"/>
      <c r="AH658" s="427"/>
      <c r="AI658" s="427"/>
      <c r="AJ658" s="427"/>
      <c r="AK658" s="427"/>
      <c r="AL658" s="427"/>
      <c r="AM658" s="427"/>
      <c r="AN658" s="427"/>
    </row>
    <row r="659" spans="1:40" s="225" customFormat="1" ht="51" hidden="1" customHeight="1" outlineLevel="7" x14ac:dyDescent="0.2">
      <c r="A659" s="221"/>
      <c r="B659" s="227"/>
      <c r="C659" s="248"/>
      <c r="D659" s="248"/>
      <c r="E659" s="254"/>
      <c r="F659" s="265"/>
      <c r="G659" s="270"/>
      <c r="H659" s="270"/>
      <c r="I659" s="406" t="s">
        <v>231</v>
      </c>
      <c r="J659" s="346" t="s">
        <v>256</v>
      </c>
      <c r="K659" s="434">
        <f>Supervisor!K659</f>
        <v>1</v>
      </c>
      <c r="L659" s="347">
        <f>Supervisor!L659</f>
        <v>0</v>
      </c>
      <c r="M659" s="348">
        <v>0</v>
      </c>
      <c r="N659" s="353">
        <f>Supervisor!M659</f>
        <v>0</v>
      </c>
      <c r="O659" s="350">
        <f>Supervisor!N659</f>
        <v>0</v>
      </c>
      <c r="P659" s="350">
        <f t="shared" si="94"/>
        <v>1</v>
      </c>
      <c r="Q659" s="351">
        <v>3.2700291462454508E-6</v>
      </c>
      <c r="R659" s="352">
        <f t="shared" si="97"/>
        <v>0</v>
      </c>
      <c r="T659" s="226">
        <f t="shared" si="89"/>
        <v>0</v>
      </c>
      <c r="Y659" s="199"/>
      <c r="Z659" s="352">
        <v>0</v>
      </c>
      <c r="AA659" s="428">
        <v>0</v>
      </c>
      <c r="AB659" s="428">
        <v>0</v>
      </c>
      <c r="AC659" s="430">
        <v>0</v>
      </c>
      <c r="AD659" s="428">
        <f t="shared" si="95"/>
        <v>0</v>
      </c>
      <c r="AE659" s="427">
        <v>0</v>
      </c>
      <c r="AF659" s="427">
        <v>0</v>
      </c>
      <c r="AG659" s="427"/>
      <c r="AH659" s="427"/>
      <c r="AI659" s="427"/>
      <c r="AJ659" s="427"/>
      <c r="AK659" s="427"/>
      <c r="AL659" s="427"/>
      <c r="AM659" s="427"/>
      <c r="AN659" s="427"/>
    </row>
    <row r="660" spans="1:40" s="225" customFormat="1" ht="51" hidden="1" customHeight="1" outlineLevel="7" x14ac:dyDescent="0.2">
      <c r="A660" s="221"/>
      <c r="B660" s="227"/>
      <c r="C660" s="248"/>
      <c r="D660" s="248"/>
      <c r="E660" s="254"/>
      <c r="F660" s="265"/>
      <c r="G660" s="270"/>
      <c r="H660" s="270"/>
      <c r="I660" s="406" t="s">
        <v>80</v>
      </c>
      <c r="J660" s="346" t="s">
        <v>256</v>
      </c>
      <c r="K660" s="434">
        <f>Supervisor!K660</f>
        <v>1</v>
      </c>
      <c r="L660" s="347">
        <f>Supervisor!L660</f>
        <v>0</v>
      </c>
      <c r="M660" s="348">
        <v>0</v>
      </c>
      <c r="N660" s="353">
        <f>Supervisor!M660</f>
        <v>0</v>
      </c>
      <c r="O660" s="350">
        <f>Supervisor!N660</f>
        <v>0</v>
      </c>
      <c r="P660" s="350">
        <f t="shared" si="94"/>
        <v>1</v>
      </c>
      <c r="Q660" s="351">
        <v>1.4014410626766219E-6</v>
      </c>
      <c r="R660" s="352">
        <f t="shared" si="97"/>
        <v>0</v>
      </c>
      <c r="T660" s="226">
        <f t="shared" si="89"/>
        <v>0</v>
      </c>
      <c r="Y660" s="199"/>
      <c r="Z660" s="352">
        <v>0</v>
      </c>
      <c r="AA660" s="428">
        <v>0</v>
      </c>
      <c r="AB660" s="428">
        <v>0</v>
      </c>
      <c r="AC660" s="430">
        <v>0</v>
      </c>
      <c r="AD660" s="428">
        <f t="shared" si="95"/>
        <v>0</v>
      </c>
      <c r="AE660" s="427">
        <v>0</v>
      </c>
      <c r="AF660" s="427">
        <v>0</v>
      </c>
      <c r="AG660" s="427"/>
      <c r="AH660" s="427"/>
      <c r="AI660" s="427"/>
      <c r="AJ660" s="427"/>
      <c r="AK660" s="427"/>
      <c r="AL660" s="427"/>
      <c r="AM660" s="427"/>
      <c r="AN660" s="427"/>
    </row>
    <row r="661" spans="1:40" s="225" customFormat="1" ht="51" hidden="1" customHeight="1" outlineLevel="7" x14ac:dyDescent="0.2">
      <c r="A661" s="221"/>
      <c r="B661" s="227"/>
      <c r="C661" s="248"/>
      <c r="D661" s="248"/>
      <c r="E661" s="254"/>
      <c r="F661" s="265"/>
      <c r="G661" s="270"/>
      <c r="H661" s="270"/>
      <c r="I661" s="406" t="s">
        <v>82</v>
      </c>
      <c r="J661" s="346" t="s">
        <v>257</v>
      </c>
      <c r="K661" s="434">
        <f>Supervisor!K661</f>
        <v>1</v>
      </c>
      <c r="L661" s="347">
        <f>Supervisor!L661</f>
        <v>0</v>
      </c>
      <c r="M661" s="348">
        <v>0</v>
      </c>
      <c r="N661" s="353">
        <f>Supervisor!M661</f>
        <v>0</v>
      </c>
      <c r="O661" s="350">
        <f>Supervisor!N661</f>
        <v>0</v>
      </c>
      <c r="P661" s="350">
        <f t="shared" si="94"/>
        <v>1</v>
      </c>
      <c r="Q661" s="351">
        <v>1.4014410626766219E-6</v>
      </c>
      <c r="R661" s="352">
        <f t="shared" si="97"/>
        <v>0</v>
      </c>
      <c r="T661" s="226">
        <f t="shared" si="89"/>
        <v>0</v>
      </c>
      <c r="Y661" s="199"/>
      <c r="Z661" s="352">
        <v>0</v>
      </c>
      <c r="AA661" s="428">
        <v>0</v>
      </c>
      <c r="AB661" s="428">
        <v>0</v>
      </c>
      <c r="AC661" s="430">
        <v>0</v>
      </c>
      <c r="AD661" s="428">
        <f t="shared" si="95"/>
        <v>0</v>
      </c>
      <c r="AE661" s="427">
        <v>0</v>
      </c>
      <c r="AF661" s="427">
        <v>0</v>
      </c>
      <c r="AG661" s="427"/>
      <c r="AH661" s="427"/>
      <c r="AI661" s="427"/>
      <c r="AJ661" s="427"/>
      <c r="AK661" s="427"/>
      <c r="AL661" s="427"/>
      <c r="AM661" s="427"/>
      <c r="AN661" s="427"/>
    </row>
    <row r="662" spans="1:40" s="225" customFormat="1" ht="51" hidden="1" customHeight="1" outlineLevel="7" x14ac:dyDescent="0.2">
      <c r="A662" s="221"/>
      <c r="B662" s="227"/>
      <c r="C662" s="248"/>
      <c r="D662" s="248"/>
      <c r="E662" s="254"/>
      <c r="F662" s="265"/>
      <c r="G662" s="270"/>
      <c r="H662" s="270"/>
      <c r="I662" s="406" t="s">
        <v>293</v>
      </c>
      <c r="J662" s="346" t="s">
        <v>256</v>
      </c>
      <c r="K662" s="434">
        <f>Supervisor!K662</f>
        <v>1</v>
      </c>
      <c r="L662" s="347">
        <f>Supervisor!L662</f>
        <v>0</v>
      </c>
      <c r="M662" s="348">
        <v>0</v>
      </c>
      <c r="N662" s="353">
        <f>Supervisor!M662</f>
        <v>0</v>
      </c>
      <c r="O662" s="350">
        <f>Supervisor!N662</f>
        <v>0</v>
      </c>
      <c r="P662" s="350">
        <f t="shared" si="94"/>
        <v>1</v>
      </c>
      <c r="Q662" s="351">
        <v>1.8685880835688293E-6</v>
      </c>
      <c r="R662" s="352">
        <f t="shared" si="97"/>
        <v>0</v>
      </c>
      <c r="T662" s="226">
        <f t="shared" si="89"/>
        <v>0</v>
      </c>
      <c r="Y662" s="199"/>
      <c r="Z662" s="352">
        <v>0</v>
      </c>
      <c r="AA662" s="428">
        <v>0</v>
      </c>
      <c r="AB662" s="428">
        <v>0</v>
      </c>
      <c r="AC662" s="430">
        <v>0</v>
      </c>
      <c r="AD662" s="428">
        <f t="shared" si="95"/>
        <v>0</v>
      </c>
      <c r="AE662" s="427">
        <v>0</v>
      </c>
      <c r="AF662" s="427">
        <v>0</v>
      </c>
      <c r="AG662" s="427"/>
      <c r="AH662" s="427"/>
      <c r="AI662" s="427"/>
      <c r="AJ662" s="427"/>
      <c r="AK662" s="427"/>
      <c r="AL662" s="427"/>
      <c r="AM662" s="427"/>
      <c r="AN662" s="427"/>
    </row>
    <row r="663" spans="1:40" s="225" customFormat="1" ht="51" hidden="1" customHeight="1" outlineLevel="7" x14ac:dyDescent="0.2">
      <c r="A663" s="221"/>
      <c r="B663" s="227"/>
      <c r="C663" s="248"/>
      <c r="D663" s="248"/>
      <c r="E663" s="254"/>
      <c r="F663" s="265"/>
      <c r="G663" s="270"/>
      <c r="H663" s="270"/>
      <c r="I663" s="406" t="s">
        <v>294</v>
      </c>
      <c r="J663" s="346" t="s">
        <v>257</v>
      </c>
      <c r="K663" s="434">
        <f>Supervisor!K663</f>
        <v>1</v>
      </c>
      <c r="L663" s="347">
        <f>Supervisor!L663</f>
        <v>0</v>
      </c>
      <c r="M663" s="348">
        <v>0</v>
      </c>
      <c r="N663" s="353">
        <f>Supervisor!M663</f>
        <v>0</v>
      </c>
      <c r="O663" s="350">
        <f>Supervisor!N663</f>
        <v>0</v>
      </c>
      <c r="P663" s="350">
        <f t="shared" si="94"/>
        <v>1</v>
      </c>
      <c r="Q663" s="351">
        <v>4.6714702089220732E-7</v>
      </c>
      <c r="R663" s="352">
        <f t="shared" si="97"/>
        <v>0</v>
      </c>
      <c r="T663" s="226">
        <f t="shared" si="89"/>
        <v>0</v>
      </c>
      <c r="Y663" s="199"/>
      <c r="Z663" s="352">
        <v>0</v>
      </c>
      <c r="AA663" s="428">
        <v>0</v>
      </c>
      <c r="AB663" s="428">
        <v>0</v>
      </c>
      <c r="AC663" s="430">
        <v>0</v>
      </c>
      <c r="AD663" s="428">
        <f t="shared" si="95"/>
        <v>0</v>
      </c>
      <c r="AE663" s="427">
        <v>0</v>
      </c>
      <c r="AF663" s="427">
        <v>0</v>
      </c>
      <c r="AG663" s="427"/>
      <c r="AH663" s="427"/>
      <c r="AI663" s="427"/>
      <c r="AJ663" s="427"/>
      <c r="AK663" s="427"/>
      <c r="AL663" s="427"/>
      <c r="AM663" s="427"/>
      <c r="AN663" s="427"/>
    </row>
    <row r="664" spans="1:40" s="225" customFormat="1" ht="51" hidden="1" customHeight="1" outlineLevel="5" x14ac:dyDescent="0.2">
      <c r="A664" s="221"/>
      <c r="B664" s="227"/>
      <c r="C664" s="248"/>
      <c r="D664" s="248"/>
      <c r="E664" s="254"/>
      <c r="F664" s="265"/>
      <c r="G664" s="270"/>
      <c r="H664" s="270"/>
      <c r="I664" s="409" t="s">
        <v>131</v>
      </c>
      <c r="J664" s="365"/>
      <c r="K664" s="437">
        <f>Supervisor!K664</f>
        <v>0</v>
      </c>
      <c r="L664" s="366">
        <f>Supervisor!L664</f>
        <v>0</v>
      </c>
      <c r="M664" s="367">
        <v>0</v>
      </c>
      <c r="N664" s="365">
        <f>Supervisor!M664</f>
        <v>0</v>
      </c>
      <c r="O664" s="378">
        <f>Supervisor!N664</f>
        <v>0</v>
      </c>
      <c r="P664" s="378">
        <f t="shared" si="94"/>
        <v>0</v>
      </c>
      <c r="Q664" s="369">
        <v>9.3429404178441457E-6</v>
      </c>
      <c r="R664" s="370">
        <f>SUMPRODUCT(R665:R671,Q665:Q671)/Q664</f>
        <v>0</v>
      </c>
      <c r="T664" s="226">
        <f t="shared" si="89"/>
        <v>0</v>
      </c>
      <c r="Y664" s="199"/>
      <c r="Z664" s="370">
        <v>0</v>
      </c>
      <c r="AA664" s="428">
        <v>0</v>
      </c>
      <c r="AB664" s="428">
        <v>0</v>
      </c>
      <c r="AC664" s="430">
        <v>0</v>
      </c>
      <c r="AD664" s="428">
        <f t="shared" si="95"/>
        <v>0</v>
      </c>
      <c r="AE664" s="427">
        <v>0</v>
      </c>
      <c r="AF664" s="427">
        <v>0</v>
      </c>
      <c r="AG664" s="427"/>
      <c r="AH664" s="427"/>
      <c r="AI664" s="427"/>
      <c r="AJ664" s="427"/>
      <c r="AK664" s="427"/>
      <c r="AL664" s="427"/>
      <c r="AM664" s="427"/>
      <c r="AN664" s="427"/>
    </row>
    <row r="665" spans="1:40" s="225" customFormat="1" ht="51" hidden="1" customHeight="1" outlineLevel="7" x14ac:dyDescent="0.2">
      <c r="A665" s="221"/>
      <c r="B665" s="227"/>
      <c r="C665" s="248"/>
      <c r="D665" s="248"/>
      <c r="E665" s="254"/>
      <c r="F665" s="265"/>
      <c r="G665" s="270"/>
      <c r="H665" s="270"/>
      <c r="I665" s="406" t="s">
        <v>291</v>
      </c>
      <c r="J665" s="346" t="s">
        <v>256</v>
      </c>
      <c r="K665" s="434">
        <f>Supervisor!K665</f>
        <v>1</v>
      </c>
      <c r="L665" s="347">
        <f>Supervisor!L665</f>
        <v>0</v>
      </c>
      <c r="M665" s="348">
        <v>0</v>
      </c>
      <c r="N665" s="353">
        <f>Supervisor!M665</f>
        <v>0</v>
      </c>
      <c r="O665" s="350">
        <f>Supervisor!N665</f>
        <v>0</v>
      </c>
      <c r="P665" s="350">
        <f t="shared" si="94"/>
        <v>1</v>
      </c>
      <c r="Q665" s="351">
        <v>4.6714702089220732E-7</v>
      </c>
      <c r="R665" s="352">
        <f t="shared" ref="R665:R671" si="98">O665/K665</f>
        <v>0</v>
      </c>
      <c r="T665" s="226">
        <f t="shared" si="89"/>
        <v>0</v>
      </c>
      <c r="Y665" s="199"/>
      <c r="Z665" s="352">
        <v>0</v>
      </c>
      <c r="AA665" s="428">
        <v>0</v>
      </c>
      <c r="AB665" s="428">
        <v>0</v>
      </c>
      <c r="AC665" s="430">
        <v>0</v>
      </c>
      <c r="AD665" s="428">
        <f t="shared" si="95"/>
        <v>0</v>
      </c>
      <c r="AE665" s="427">
        <v>0</v>
      </c>
      <c r="AF665" s="427">
        <v>0</v>
      </c>
      <c r="AG665" s="427"/>
      <c r="AH665" s="427"/>
      <c r="AI665" s="427"/>
      <c r="AJ665" s="427"/>
      <c r="AK665" s="427"/>
      <c r="AL665" s="427"/>
      <c r="AM665" s="427"/>
      <c r="AN665" s="427"/>
    </row>
    <row r="666" spans="1:40" s="225" customFormat="1" ht="51" hidden="1" customHeight="1" outlineLevel="7" x14ac:dyDescent="0.2">
      <c r="A666" s="221"/>
      <c r="B666" s="227"/>
      <c r="C666" s="248"/>
      <c r="D666" s="248"/>
      <c r="E666" s="254"/>
      <c r="F666" s="265"/>
      <c r="G666" s="270"/>
      <c r="H666" s="270"/>
      <c r="I666" s="406" t="s">
        <v>292</v>
      </c>
      <c r="J666" s="346" t="s">
        <v>257</v>
      </c>
      <c r="K666" s="434">
        <f>Supervisor!K666</f>
        <v>1</v>
      </c>
      <c r="L666" s="347">
        <f>Supervisor!L666</f>
        <v>0</v>
      </c>
      <c r="M666" s="348">
        <v>0</v>
      </c>
      <c r="N666" s="353">
        <f>Supervisor!M666</f>
        <v>0</v>
      </c>
      <c r="O666" s="350">
        <f>Supervisor!N666</f>
        <v>0</v>
      </c>
      <c r="P666" s="350">
        <f t="shared" si="94"/>
        <v>1</v>
      </c>
      <c r="Q666" s="351">
        <v>4.6714702089220732E-7</v>
      </c>
      <c r="R666" s="352">
        <f t="shared" si="98"/>
        <v>0</v>
      </c>
      <c r="T666" s="226">
        <f t="shared" si="89"/>
        <v>0</v>
      </c>
      <c r="Y666" s="199"/>
      <c r="Z666" s="352">
        <v>0</v>
      </c>
      <c r="AA666" s="428">
        <v>0</v>
      </c>
      <c r="AB666" s="428">
        <v>0</v>
      </c>
      <c r="AC666" s="430">
        <v>0</v>
      </c>
      <c r="AD666" s="428">
        <f t="shared" si="95"/>
        <v>0</v>
      </c>
      <c r="AE666" s="427">
        <v>0</v>
      </c>
      <c r="AF666" s="427">
        <v>0</v>
      </c>
      <c r="AG666" s="427"/>
      <c r="AH666" s="427"/>
      <c r="AI666" s="427"/>
      <c r="AJ666" s="427"/>
      <c r="AK666" s="427"/>
      <c r="AL666" s="427"/>
      <c r="AM666" s="427"/>
      <c r="AN666" s="427"/>
    </row>
    <row r="667" spans="1:40" s="225" customFormat="1" ht="51" hidden="1" customHeight="1" outlineLevel="7" x14ac:dyDescent="0.2">
      <c r="A667" s="221"/>
      <c r="B667" s="227"/>
      <c r="C667" s="248"/>
      <c r="D667" s="248"/>
      <c r="E667" s="254"/>
      <c r="F667" s="265"/>
      <c r="G667" s="270"/>
      <c r="H667" s="270"/>
      <c r="I667" s="406" t="s">
        <v>231</v>
      </c>
      <c r="J667" s="346" t="s">
        <v>256</v>
      </c>
      <c r="K667" s="434">
        <f>Supervisor!K667</f>
        <v>1</v>
      </c>
      <c r="L667" s="347">
        <f>Supervisor!L667</f>
        <v>0</v>
      </c>
      <c r="M667" s="348">
        <v>0</v>
      </c>
      <c r="N667" s="353">
        <f>Supervisor!M667</f>
        <v>0</v>
      </c>
      <c r="O667" s="350">
        <f>Supervisor!N667</f>
        <v>0</v>
      </c>
      <c r="P667" s="350">
        <f t="shared" si="94"/>
        <v>1</v>
      </c>
      <c r="Q667" s="351">
        <v>3.2700291462454508E-6</v>
      </c>
      <c r="R667" s="352">
        <f t="shared" si="98"/>
        <v>0</v>
      </c>
      <c r="T667" s="226">
        <f t="shared" si="89"/>
        <v>0</v>
      </c>
      <c r="Y667" s="199"/>
      <c r="Z667" s="352">
        <v>0</v>
      </c>
      <c r="AA667" s="428">
        <v>0</v>
      </c>
      <c r="AB667" s="428">
        <v>0</v>
      </c>
      <c r="AC667" s="430">
        <v>0</v>
      </c>
      <c r="AD667" s="428">
        <f t="shared" si="95"/>
        <v>0</v>
      </c>
      <c r="AE667" s="427">
        <v>0</v>
      </c>
      <c r="AF667" s="427">
        <v>0</v>
      </c>
      <c r="AG667" s="427"/>
      <c r="AH667" s="427"/>
      <c r="AI667" s="427"/>
      <c r="AJ667" s="427"/>
      <c r="AK667" s="427"/>
      <c r="AL667" s="427"/>
      <c r="AM667" s="427"/>
      <c r="AN667" s="427"/>
    </row>
    <row r="668" spans="1:40" s="225" customFormat="1" ht="51" hidden="1" customHeight="1" outlineLevel="7" x14ac:dyDescent="0.2">
      <c r="A668" s="221"/>
      <c r="B668" s="227"/>
      <c r="C668" s="248"/>
      <c r="D668" s="248"/>
      <c r="E668" s="254"/>
      <c r="F668" s="265"/>
      <c r="G668" s="270"/>
      <c r="H668" s="270"/>
      <c r="I668" s="406" t="s">
        <v>80</v>
      </c>
      <c r="J668" s="346" t="s">
        <v>256</v>
      </c>
      <c r="K668" s="434">
        <f>Supervisor!K668</f>
        <v>1</v>
      </c>
      <c r="L668" s="347">
        <f>Supervisor!L668</f>
        <v>0</v>
      </c>
      <c r="M668" s="348">
        <v>0</v>
      </c>
      <c r="N668" s="353">
        <f>Supervisor!M668</f>
        <v>0</v>
      </c>
      <c r="O668" s="350">
        <f>Supervisor!N668</f>
        <v>0</v>
      </c>
      <c r="P668" s="350">
        <f t="shared" si="94"/>
        <v>1</v>
      </c>
      <c r="Q668" s="351">
        <v>1.4014410626766219E-6</v>
      </c>
      <c r="R668" s="352">
        <f t="shared" si="98"/>
        <v>0</v>
      </c>
      <c r="T668" s="226">
        <f t="shared" si="89"/>
        <v>0</v>
      </c>
      <c r="Y668" s="199"/>
      <c r="Z668" s="352">
        <v>0</v>
      </c>
      <c r="AA668" s="428">
        <v>0</v>
      </c>
      <c r="AB668" s="428">
        <v>0</v>
      </c>
      <c r="AC668" s="430">
        <v>0</v>
      </c>
      <c r="AD668" s="428">
        <f t="shared" si="95"/>
        <v>0</v>
      </c>
      <c r="AE668" s="427">
        <v>0</v>
      </c>
      <c r="AF668" s="427">
        <v>0</v>
      </c>
      <c r="AG668" s="427"/>
      <c r="AH668" s="427"/>
      <c r="AI668" s="427"/>
      <c r="AJ668" s="427"/>
      <c r="AK668" s="427"/>
      <c r="AL668" s="427"/>
      <c r="AM668" s="427"/>
      <c r="AN668" s="427"/>
    </row>
    <row r="669" spans="1:40" s="225" customFormat="1" ht="51" hidden="1" customHeight="1" outlineLevel="7" x14ac:dyDescent="0.2">
      <c r="A669" s="221"/>
      <c r="B669" s="227"/>
      <c r="C669" s="248"/>
      <c r="D669" s="248"/>
      <c r="E669" s="254"/>
      <c r="F669" s="265"/>
      <c r="G669" s="270"/>
      <c r="H669" s="270"/>
      <c r="I669" s="406" t="s">
        <v>82</v>
      </c>
      <c r="J669" s="346" t="s">
        <v>257</v>
      </c>
      <c r="K669" s="434">
        <f>Supervisor!K669</f>
        <v>1</v>
      </c>
      <c r="L669" s="347">
        <f>Supervisor!L669</f>
        <v>0</v>
      </c>
      <c r="M669" s="348">
        <v>0</v>
      </c>
      <c r="N669" s="353">
        <f>Supervisor!M669</f>
        <v>0</v>
      </c>
      <c r="O669" s="350">
        <f>Supervisor!N669</f>
        <v>0</v>
      </c>
      <c r="P669" s="350">
        <f t="shared" si="94"/>
        <v>1</v>
      </c>
      <c r="Q669" s="351">
        <v>1.4014410626766219E-6</v>
      </c>
      <c r="R669" s="352">
        <f t="shared" si="98"/>
        <v>0</v>
      </c>
      <c r="T669" s="226">
        <f t="shared" si="89"/>
        <v>0</v>
      </c>
      <c r="Y669" s="199"/>
      <c r="Z669" s="352">
        <v>0</v>
      </c>
      <c r="AA669" s="428">
        <v>0</v>
      </c>
      <c r="AB669" s="428">
        <v>0</v>
      </c>
      <c r="AC669" s="430">
        <v>0</v>
      </c>
      <c r="AD669" s="428">
        <f t="shared" si="95"/>
        <v>0</v>
      </c>
      <c r="AE669" s="427">
        <v>0</v>
      </c>
      <c r="AF669" s="427">
        <v>0</v>
      </c>
      <c r="AG669" s="427"/>
      <c r="AH669" s="427"/>
      <c r="AI669" s="427"/>
      <c r="AJ669" s="427"/>
      <c r="AK669" s="427"/>
      <c r="AL669" s="427"/>
      <c r="AM669" s="427"/>
      <c r="AN669" s="427"/>
    </row>
    <row r="670" spans="1:40" s="225" customFormat="1" ht="51" hidden="1" customHeight="1" outlineLevel="7" x14ac:dyDescent="0.2">
      <c r="A670" s="221"/>
      <c r="B670" s="227"/>
      <c r="C670" s="248"/>
      <c r="D670" s="248"/>
      <c r="E670" s="254"/>
      <c r="F670" s="265"/>
      <c r="G670" s="270"/>
      <c r="H670" s="270"/>
      <c r="I670" s="406" t="s">
        <v>293</v>
      </c>
      <c r="J670" s="346" t="s">
        <v>256</v>
      </c>
      <c r="K670" s="434">
        <f>Supervisor!K670</f>
        <v>1</v>
      </c>
      <c r="L670" s="347">
        <f>Supervisor!L670</f>
        <v>0</v>
      </c>
      <c r="M670" s="348">
        <v>0</v>
      </c>
      <c r="N670" s="353">
        <f>Supervisor!M670</f>
        <v>0</v>
      </c>
      <c r="O670" s="350">
        <f>Supervisor!N670</f>
        <v>0</v>
      </c>
      <c r="P670" s="350">
        <f t="shared" si="94"/>
        <v>1</v>
      </c>
      <c r="Q670" s="351">
        <v>1.8685880835688293E-6</v>
      </c>
      <c r="R670" s="352">
        <f t="shared" si="98"/>
        <v>0</v>
      </c>
      <c r="T670" s="226">
        <f t="shared" si="89"/>
        <v>0</v>
      </c>
      <c r="Y670" s="199"/>
      <c r="Z670" s="352">
        <v>0</v>
      </c>
      <c r="AA670" s="428">
        <v>0</v>
      </c>
      <c r="AB670" s="428">
        <v>0</v>
      </c>
      <c r="AC670" s="430">
        <v>0</v>
      </c>
      <c r="AD670" s="428">
        <f t="shared" si="95"/>
        <v>0</v>
      </c>
      <c r="AE670" s="427">
        <v>0</v>
      </c>
      <c r="AF670" s="427">
        <v>0</v>
      </c>
      <c r="AG670" s="427"/>
      <c r="AH670" s="427"/>
      <c r="AI670" s="427"/>
      <c r="AJ670" s="427"/>
      <c r="AK670" s="427"/>
      <c r="AL670" s="427"/>
      <c r="AM670" s="427"/>
      <c r="AN670" s="427"/>
    </row>
    <row r="671" spans="1:40" s="225" customFormat="1" ht="51" hidden="1" customHeight="1" outlineLevel="7" x14ac:dyDescent="0.2">
      <c r="A671" s="221"/>
      <c r="B671" s="227"/>
      <c r="C671" s="248"/>
      <c r="D671" s="248"/>
      <c r="E671" s="254"/>
      <c r="F671" s="265"/>
      <c r="G671" s="270"/>
      <c r="H671" s="270"/>
      <c r="I671" s="406" t="s">
        <v>294</v>
      </c>
      <c r="J671" s="346" t="s">
        <v>257</v>
      </c>
      <c r="K671" s="434">
        <f>Supervisor!K671</f>
        <v>1</v>
      </c>
      <c r="L671" s="347">
        <f>Supervisor!L671</f>
        <v>0</v>
      </c>
      <c r="M671" s="348">
        <v>0</v>
      </c>
      <c r="N671" s="353">
        <f>Supervisor!M671</f>
        <v>0</v>
      </c>
      <c r="O671" s="350">
        <f>Supervisor!N671</f>
        <v>0</v>
      </c>
      <c r="P671" s="350">
        <f t="shared" si="94"/>
        <v>1</v>
      </c>
      <c r="Q671" s="351">
        <v>4.6714702089220732E-7</v>
      </c>
      <c r="R671" s="352">
        <f t="shared" si="98"/>
        <v>0</v>
      </c>
      <c r="T671" s="226">
        <f t="shared" si="89"/>
        <v>0</v>
      </c>
      <c r="Y671" s="199"/>
      <c r="Z671" s="352">
        <v>0</v>
      </c>
      <c r="AA671" s="428">
        <v>0</v>
      </c>
      <c r="AB671" s="428">
        <v>0</v>
      </c>
      <c r="AC671" s="430">
        <v>0</v>
      </c>
      <c r="AD671" s="428">
        <f t="shared" si="95"/>
        <v>0</v>
      </c>
      <c r="AE671" s="427">
        <v>0</v>
      </c>
      <c r="AF671" s="427">
        <v>0</v>
      </c>
      <c r="AG671" s="427"/>
      <c r="AH671" s="427"/>
      <c r="AI671" s="427"/>
      <c r="AJ671" s="427"/>
      <c r="AK671" s="427"/>
      <c r="AL671" s="427"/>
      <c r="AM671" s="427"/>
      <c r="AN671" s="427"/>
    </row>
    <row r="672" spans="1:40" s="225" customFormat="1" ht="51" hidden="1" customHeight="1" outlineLevel="5" x14ac:dyDescent="0.2">
      <c r="A672" s="221"/>
      <c r="B672" s="227"/>
      <c r="C672" s="248"/>
      <c r="D672" s="248"/>
      <c r="E672" s="254"/>
      <c r="F672" s="265"/>
      <c r="G672" s="270"/>
      <c r="H672" s="270"/>
      <c r="I672" s="409" t="s">
        <v>132</v>
      </c>
      <c r="J672" s="365"/>
      <c r="K672" s="437">
        <f>Supervisor!K672</f>
        <v>0</v>
      </c>
      <c r="L672" s="366">
        <f>Supervisor!L672</f>
        <v>0</v>
      </c>
      <c r="M672" s="367">
        <v>0</v>
      </c>
      <c r="N672" s="365">
        <f>Supervisor!M672</f>
        <v>0</v>
      </c>
      <c r="O672" s="378">
        <f>Supervisor!N672</f>
        <v>0</v>
      </c>
      <c r="P672" s="378">
        <f t="shared" si="94"/>
        <v>0</v>
      </c>
      <c r="Q672" s="369">
        <v>9.5343941149311172E-6</v>
      </c>
      <c r="R672" s="370">
        <f>SUMPRODUCT(R673:R679,Q673:Q679)/Q672</f>
        <v>0</v>
      </c>
      <c r="T672" s="226">
        <f t="shared" si="89"/>
        <v>0</v>
      </c>
      <c r="Y672" s="199"/>
      <c r="Z672" s="370">
        <v>0</v>
      </c>
      <c r="AA672" s="428">
        <v>0</v>
      </c>
      <c r="AB672" s="428">
        <v>0</v>
      </c>
      <c r="AC672" s="430">
        <v>0</v>
      </c>
      <c r="AD672" s="428">
        <f t="shared" si="95"/>
        <v>0</v>
      </c>
      <c r="AE672" s="427">
        <v>0</v>
      </c>
      <c r="AF672" s="427">
        <v>0</v>
      </c>
      <c r="AG672" s="427"/>
      <c r="AH672" s="427"/>
      <c r="AI672" s="427"/>
      <c r="AJ672" s="427"/>
      <c r="AK672" s="427"/>
      <c r="AL672" s="427"/>
      <c r="AM672" s="427"/>
      <c r="AN672" s="427"/>
    </row>
    <row r="673" spans="1:40" s="225" customFormat="1" ht="51" hidden="1" customHeight="1" outlineLevel="7" x14ac:dyDescent="0.2">
      <c r="A673" s="221"/>
      <c r="B673" s="227"/>
      <c r="C673" s="248"/>
      <c r="D673" s="248"/>
      <c r="E673" s="254"/>
      <c r="F673" s="265"/>
      <c r="G673" s="270"/>
      <c r="H673" s="270"/>
      <c r="I673" s="406" t="s">
        <v>291</v>
      </c>
      <c r="J673" s="346" t="s">
        <v>256</v>
      </c>
      <c r="K673" s="434">
        <f>Supervisor!K673</f>
        <v>1</v>
      </c>
      <c r="L673" s="347">
        <f>Supervisor!L673</f>
        <v>0</v>
      </c>
      <c r="M673" s="348">
        <v>0</v>
      </c>
      <c r="N673" s="353">
        <f>Supervisor!M673</f>
        <v>0</v>
      </c>
      <c r="O673" s="350">
        <f>Supervisor!N673</f>
        <v>0</v>
      </c>
      <c r="P673" s="350">
        <f t="shared" si="94"/>
        <v>1</v>
      </c>
      <c r="Q673" s="351">
        <v>4.7671970574655587E-7</v>
      </c>
      <c r="R673" s="352">
        <f t="shared" ref="R673:R679" si="99">O673/K673</f>
        <v>0</v>
      </c>
      <c r="T673" s="226">
        <f t="shared" si="89"/>
        <v>0</v>
      </c>
      <c r="Y673" s="199"/>
      <c r="Z673" s="352">
        <v>0</v>
      </c>
      <c r="AA673" s="428">
        <v>0</v>
      </c>
      <c r="AB673" s="428">
        <v>0</v>
      </c>
      <c r="AC673" s="430">
        <v>0</v>
      </c>
      <c r="AD673" s="428">
        <f t="shared" si="95"/>
        <v>0</v>
      </c>
      <c r="AE673" s="427">
        <v>0</v>
      </c>
      <c r="AF673" s="427">
        <v>0</v>
      </c>
      <c r="AG673" s="427"/>
      <c r="AH673" s="427"/>
      <c r="AI673" s="427"/>
      <c r="AJ673" s="427"/>
      <c r="AK673" s="427"/>
      <c r="AL673" s="427"/>
      <c r="AM673" s="427"/>
      <c r="AN673" s="427"/>
    </row>
    <row r="674" spans="1:40" s="225" customFormat="1" ht="51" hidden="1" customHeight="1" outlineLevel="7" x14ac:dyDescent="0.2">
      <c r="A674" s="221"/>
      <c r="B674" s="227"/>
      <c r="C674" s="248"/>
      <c r="D674" s="248"/>
      <c r="E674" s="254"/>
      <c r="F674" s="265"/>
      <c r="G674" s="270"/>
      <c r="H674" s="270"/>
      <c r="I674" s="406" t="s">
        <v>292</v>
      </c>
      <c r="J674" s="346" t="s">
        <v>257</v>
      </c>
      <c r="K674" s="434">
        <f>Supervisor!K674</f>
        <v>1</v>
      </c>
      <c r="L674" s="347">
        <f>Supervisor!L674</f>
        <v>0</v>
      </c>
      <c r="M674" s="348">
        <v>0</v>
      </c>
      <c r="N674" s="353">
        <f>Supervisor!M674</f>
        <v>0</v>
      </c>
      <c r="O674" s="350">
        <f>Supervisor!N674</f>
        <v>0</v>
      </c>
      <c r="P674" s="350">
        <f t="shared" si="94"/>
        <v>1</v>
      </c>
      <c r="Q674" s="351">
        <v>4.7671970574655587E-7</v>
      </c>
      <c r="R674" s="352">
        <f t="shared" si="99"/>
        <v>0</v>
      </c>
      <c r="T674" s="226">
        <f t="shared" ref="T674:T737" si="100">S674-O674</f>
        <v>0</v>
      </c>
      <c r="Y674" s="199"/>
      <c r="Z674" s="352">
        <v>0</v>
      </c>
      <c r="AA674" s="428">
        <v>0</v>
      </c>
      <c r="AB674" s="428">
        <v>0</v>
      </c>
      <c r="AC674" s="430">
        <v>0</v>
      </c>
      <c r="AD674" s="428">
        <f t="shared" si="95"/>
        <v>0</v>
      </c>
      <c r="AE674" s="427">
        <v>0</v>
      </c>
      <c r="AF674" s="427">
        <v>0</v>
      </c>
      <c r="AG674" s="427"/>
      <c r="AH674" s="427"/>
      <c r="AI674" s="427"/>
      <c r="AJ674" s="427"/>
      <c r="AK674" s="427"/>
      <c r="AL674" s="427"/>
      <c r="AM674" s="427"/>
      <c r="AN674" s="427"/>
    </row>
    <row r="675" spans="1:40" s="225" customFormat="1" ht="51" hidden="1" customHeight="1" outlineLevel="7" x14ac:dyDescent="0.2">
      <c r="A675" s="221"/>
      <c r="B675" s="227"/>
      <c r="C675" s="248"/>
      <c r="D675" s="248"/>
      <c r="E675" s="254"/>
      <c r="F675" s="265"/>
      <c r="G675" s="270"/>
      <c r="H675" s="270"/>
      <c r="I675" s="406" t="s">
        <v>231</v>
      </c>
      <c r="J675" s="346" t="s">
        <v>256</v>
      </c>
      <c r="K675" s="434">
        <f>Supervisor!K675</f>
        <v>1</v>
      </c>
      <c r="L675" s="347">
        <f>Supervisor!L675</f>
        <v>0</v>
      </c>
      <c r="M675" s="348">
        <v>0</v>
      </c>
      <c r="N675" s="353">
        <f>Supervisor!M675</f>
        <v>0</v>
      </c>
      <c r="O675" s="350">
        <f>Supervisor!N675</f>
        <v>0</v>
      </c>
      <c r="P675" s="350">
        <f t="shared" si="94"/>
        <v>1</v>
      </c>
      <c r="Q675" s="351">
        <v>3.3370379402258909E-6</v>
      </c>
      <c r="R675" s="352">
        <f t="shared" si="99"/>
        <v>0</v>
      </c>
      <c r="T675" s="226">
        <f t="shared" si="100"/>
        <v>0</v>
      </c>
      <c r="Y675" s="199"/>
      <c r="Z675" s="352">
        <v>0</v>
      </c>
      <c r="AA675" s="428">
        <v>0</v>
      </c>
      <c r="AB675" s="428">
        <v>0</v>
      </c>
      <c r="AC675" s="430">
        <v>0</v>
      </c>
      <c r="AD675" s="428">
        <f t="shared" si="95"/>
        <v>0</v>
      </c>
      <c r="AE675" s="427">
        <v>0</v>
      </c>
      <c r="AF675" s="427">
        <v>0</v>
      </c>
      <c r="AG675" s="427"/>
      <c r="AH675" s="427"/>
      <c r="AI675" s="427"/>
      <c r="AJ675" s="427"/>
      <c r="AK675" s="427"/>
      <c r="AL675" s="427"/>
      <c r="AM675" s="427"/>
      <c r="AN675" s="427"/>
    </row>
    <row r="676" spans="1:40" s="225" customFormat="1" ht="51" hidden="1" customHeight="1" outlineLevel="7" x14ac:dyDescent="0.2">
      <c r="A676" s="221"/>
      <c r="B676" s="227"/>
      <c r="C676" s="248"/>
      <c r="D676" s="248"/>
      <c r="E676" s="254"/>
      <c r="F676" s="265"/>
      <c r="G676" s="270"/>
      <c r="H676" s="270"/>
      <c r="I676" s="406" t="s">
        <v>80</v>
      </c>
      <c r="J676" s="346" t="s">
        <v>256</v>
      </c>
      <c r="K676" s="434">
        <f>Supervisor!K676</f>
        <v>1</v>
      </c>
      <c r="L676" s="347">
        <f>Supervisor!L676</f>
        <v>0</v>
      </c>
      <c r="M676" s="348">
        <v>0</v>
      </c>
      <c r="N676" s="353">
        <f>Supervisor!M676</f>
        <v>0</v>
      </c>
      <c r="O676" s="350">
        <f>Supervisor!N676</f>
        <v>0</v>
      </c>
      <c r="P676" s="350">
        <f t="shared" si="94"/>
        <v>1</v>
      </c>
      <c r="Q676" s="351">
        <v>1.4301591172396675E-6</v>
      </c>
      <c r="R676" s="352">
        <f t="shared" si="99"/>
        <v>0</v>
      </c>
      <c r="T676" s="226">
        <f t="shared" si="100"/>
        <v>0</v>
      </c>
      <c r="Y676" s="199"/>
      <c r="Z676" s="352">
        <v>0</v>
      </c>
      <c r="AA676" s="428">
        <v>0</v>
      </c>
      <c r="AB676" s="428">
        <v>0</v>
      </c>
      <c r="AC676" s="430">
        <v>0</v>
      </c>
      <c r="AD676" s="428">
        <f t="shared" si="95"/>
        <v>0</v>
      </c>
      <c r="AE676" s="427">
        <v>0</v>
      </c>
      <c r="AF676" s="427">
        <v>0</v>
      </c>
      <c r="AG676" s="427"/>
      <c r="AH676" s="427"/>
      <c r="AI676" s="427"/>
      <c r="AJ676" s="427"/>
      <c r="AK676" s="427"/>
      <c r="AL676" s="427"/>
      <c r="AM676" s="427"/>
      <c r="AN676" s="427"/>
    </row>
    <row r="677" spans="1:40" s="225" customFormat="1" ht="51" hidden="1" customHeight="1" outlineLevel="7" x14ac:dyDescent="0.2">
      <c r="A677" s="221"/>
      <c r="B677" s="227"/>
      <c r="C677" s="248"/>
      <c r="D677" s="248"/>
      <c r="E677" s="254"/>
      <c r="F677" s="265"/>
      <c r="G677" s="270"/>
      <c r="H677" s="270"/>
      <c r="I677" s="406" t="s">
        <v>82</v>
      </c>
      <c r="J677" s="346" t="s">
        <v>257</v>
      </c>
      <c r="K677" s="434">
        <f>Supervisor!K677</f>
        <v>1</v>
      </c>
      <c r="L677" s="347">
        <f>Supervisor!L677</f>
        <v>0</v>
      </c>
      <c r="M677" s="348">
        <v>0</v>
      </c>
      <c r="N677" s="353">
        <f>Supervisor!M677</f>
        <v>0</v>
      </c>
      <c r="O677" s="350">
        <f>Supervisor!N677</f>
        <v>0</v>
      </c>
      <c r="P677" s="350">
        <f t="shared" si="94"/>
        <v>1</v>
      </c>
      <c r="Q677" s="351">
        <v>1.4301591172396675E-6</v>
      </c>
      <c r="R677" s="352">
        <f t="shared" si="99"/>
        <v>0</v>
      </c>
      <c r="T677" s="226">
        <f t="shared" si="100"/>
        <v>0</v>
      </c>
      <c r="Y677" s="199"/>
      <c r="Z677" s="352">
        <v>0</v>
      </c>
      <c r="AA677" s="428">
        <v>0</v>
      </c>
      <c r="AB677" s="428">
        <v>0</v>
      </c>
      <c r="AC677" s="430">
        <v>0</v>
      </c>
      <c r="AD677" s="428">
        <f t="shared" si="95"/>
        <v>0</v>
      </c>
      <c r="AE677" s="427">
        <v>0</v>
      </c>
      <c r="AF677" s="427">
        <v>0</v>
      </c>
      <c r="AG677" s="427"/>
      <c r="AH677" s="427"/>
      <c r="AI677" s="427"/>
      <c r="AJ677" s="427"/>
      <c r="AK677" s="427"/>
      <c r="AL677" s="427"/>
      <c r="AM677" s="427"/>
      <c r="AN677" s="427"/>
    </row>
    <row r="678" spans="1:40" s="225" customFormat="1" ht="51" hidden="1" customHeight="1" outlineLevel="7" x14ac:dyDescent="0.2">
      <c r="A678" s="221"/>
      <c r="B678" s="227"/>
      <c r="C678" s="248"/>
      <c r="D678" s="248"/>
      <c r="E678" s="254"/>
      <c r="F678" s="265"/>
      <c r="G678" s="270"/>
      <c r="H678" s="270"/>
      <c r="I678" s="406" t="s">
        <v>293</v>
      </c>
      <c r="J678" s="346" t="s">
        <v>256</v>
      </c>
      <c r="K678" s="434">
        <f>Supervisor!K678</f>
        <v>1</v>
      </c>
      <c r="L678" s="347">
        <f>Supervisor!L678</f>
        <v>0</v>
      </c>
      <c r="M678" s="348">
        <v>0</v>
      </c>
      <c r="N678" s="353">
        <f>Supervisor!M678</f>
        <v>0</v>
      </c>
      <c r="O678" s="350">
        <f>Supervisor!N678</f>
        <v>0</v>
      </c>
      <c r="P678" s="350">
        <f t="shared" si="94"/>
        <v>1</v>
      </c>
      <c r="Q678" s="351">
        <v>1.9068788229862235E-6</v>
      </c>
      <c r="R678" s="352">
        <f t="shared" si="99"/>
        <v>0</v>
      </c>
      <c r="T678" s="226">
        <f t="shared" si="100"/>
        <v>0</v>
      </c>
      <c r="Y678" s="199"/>
      <c r="Z678" s="352">
        <v>0</v>
      </c>
      <c r="AA678" s="428">
        <v>0</v>
      </c>
      <c r="AB678" s="428">
        <v>0</v>
      </c>
      <c r="AC678" s="430">
        <v>0</v>
      </c>
      <c r="AD678" s="428">
        <f t="shared" si="95"/>
        <v>0</v>
      </c>
      <c r="AE678" s="427">
        <v>0</v>
      </c>
      <c r="AF678" s="427">
        <v>0</v>
      </c>
      <c r="AG678" s="427"/>
      <c r="AH678" s="427"/>
      <c r="AI678" s="427"/>
      <c r="AJ678" s="427"/>
      <c r="AK678" s="427"/>
      <c r="AL678" s="427"/>
      <c r="AM678" s="427"/>
      <c r="AN678" s="427"/>
    </row>
    <row r="679" spans="1:40" s="225" customFormat="1" ht="51" hidden="1" customHeight="1" outlineLevel="7" x14ac:dyDescent="0.2">
      <c r="A679" s="221"/>
      <c r="B679" s="227"/>
      <c r="C679" s="248"/>
      <c r="D679" s="248"/>
      <c r="E679" s="254"/>
      <c r="F679" s="265"/>
      <c r="G679" s="270"/>
      <c r="H679" s="270"/>
      <c r="I679" s="406" t="s">
        <v>294</v>
      </c>
      <c r="J679" s="346" t="s">
        <v>257</v>
      </c>
      <c r="K679" s="434">
        <f>Supervisor!K679</f>
        <v>1</v>
      </c>
      <c r="L679" s="347">
        <f>Supervisor!L679</f>
        <v>0</v>
      </c>
      <c r="M679" s="348">
        <v>0</v>
      </c>
      <c r="N679" s="353">
        <f>Supervisor!M679</f>
        <v>0</v>
      </c>
      <c r="O679" s="350">
        <f>Supervisor!N679</f>
        <v>0</v>
      </c>
      <c r="P679" s="350">
        <f t="shared" si="94"/>
        <v>1</v>
      </c>
      <c r="Q679" s="351">
        <v>4.7671970574655587E-7</v>
      </c>
      <c r="R679" s="352">
        <f t="shared" si="99"/>
        <v>0</v>
      </c>
      <c r="T679" s="226">
        <f t="shared" si="100"/>
        <v>0</v>
      </c>
      <c r="Y679" s="199"/>
      <c r="Z679" s="352">
        <v>0</v>
      </c>
      <c r="AA679" s="428">
        <v>0</v>
      </c>
      <c r="AB679" s="428">
        <v>0</v>
      </c>
      <c r="AC679" s="430">
        <v>0</v>
      </c>
      <c r="AD679" s="428">
        <f t="shared" si="95"/>
        <v>0</v>
      </c>
      <c r="AE679" s="427">
        <v>0</v>
      </c>
      <c r="AF679" s="427">
        <v>0</v>
      </c>
      <c r="AG679" s="427"/>
      <c r="AH679" s="427"/>
      <c r="AI679" s="427"/>
      <c r="AJ679" s="427"/>
      <c r="AK679" s="427"/>
      <c r="AL679" s="427"/>
      <c r="AM679" s="427"/>
      <c r="AN679" s="427"/>
    </row>
    <row r="680" spans="1:40" s="225" customFormat="1" ht="51" hidden="1" customHeight="1" outlineLevel="5" x14ac:dyDescent="0.2">
      <c r="A680" s="221"/>
      <c r="B680" s="227"/>
      <c r="C680" s="248"/>
      <c r="D680" s="248"/>
      <c r="E680" s="254"/>
      <c r="F680" s="265"/>
      <c r="G680" s="270"/>
      <c r="H680" s="270"/>
      <c r="I680" s="409" t="s">
        <v>133</v>
      </c>
      <c r="J680" s="365"/>
      <c r="K680" s="437">
        <f>Supervisor!K680</f>
        <v>0</v>
      </c>
      <c r="L680" s="366">
        <f>Supervisor!L680</f>
        <v>0</v>
      </c>
      <c r="M680" s="367">
        <v>0</v>
      </c>
      <c r="N680" s="365">
        <f>Supervisor!M680</f>
        <v>0</v>
      </c>
      <c r="O680" s="378">
        <f>Supervisor!N680</f>
        <v>0</v>
      </c>
      <c r="P680" s="378">
        <f t="shared" si="94"/>
        <v>0</v>
      </c>
      <c r="Q680" s="369">
        <v>4.5948887300872854E-4</v>
      </c>
      <c r="R680" s="370">
        <f>SUMPRODUCT(R681:R687,Q681:Q687)/Q680</f>
        <v>0</v>
      </c>
      <c r="T680" s="226">
        <f t="shared" si="100"/>
        <v>0</v>
      </c>
      <c r="Y680" s="199"/>
      <c r="Z680" s="370">
        <v>0</v>
      </c>
      <c r="AA680" s="428">
        <v>0</v>
      </c>
      <c r="AB680" s="428">
        <v>0</v>
      </c>
      <c r="AC680" s="430">
        <v>0</v>
      </c>
      <c r="AD680" s="428">
        <f t="shared" si="95"/>
        <v>0</v>
      </c>
      <c r="AE680" s="427">
        <v>0</v>
      </c>
      <c r="AF680" s="427">
        <v>0</v>
      </c>
      <c r="AG680" s="427"/>
      <c r="AH680" s="427"/>
      <c r="AI680" s="427"/>
      <c r="AJ680" s="427"/>
      <c r="AK680" s="427"/>
      <c r="AL680" s="427"/>
      <c r="AM680" s="427"/>
      <c r="AN680" s="427"/>
    </row>
    <row r="681" spans="1:40" s="225" customFormat="1" ht="51" hidden="1" customHeight="1" outlineLevel="7" x14ac:dyDescent="0.2">
      <c r="A681" s="221"/>
      <c r="B681" s="227"/>
      <c r="C681" s="248"/>
      <c r="D681" s="248"/>
      <c r="E681" s="254"/>
      <c r="F681" s="265"/>
      <c r="G681" s="270"/>
      <c r="H681" s="270"/>
      <c r="I681" s="406" t="s">
        <v>291</v>
      </c>
      <c r="J681" s="346" t="s">
        <v>256</v>
      </c>
      <c r="K681" s="434">
        <f>Supervisor!K681</f>
        <v>1</v>
      </c>
      <c r="L681" s="347">
        <f>Supervisor!L681</f>
        <v>0</v>
      </c>
      <c r="M681" s="348">
        <v>0</v>
      </c>
      <c r="N681" s="353">
        <f>Supervisor!M681</f>
        <v>0</v>
      </c>
      <c r="O681" s="350">
        <f>Supervisor!N681</f>
        <v>0</v>
      </c>
      <c r="P681" s="350">
        <f t="shared" si="94"/>
        <v>1</v>
      </c>
      <c r="Q681" s="351">
        <v>2.297444365043643E-5</v>
      </c>
      <c r="R681" s="352">
        <f t="shared" ref="R681:R687" si="101">O681/K681</f>
        <v>0</v>
      </c>
      <c r="T681" s="226">
        <f t="shared" si="100"/>
        <v>0</v>
      </c>
      <c r="Y681" s="199"/>
      <c r="Z681" s="352">
        <v>0</v>
      </c>
      <c r="AA681" s="428">
        <v>0</v>
      </c>
      <c r="AB681" s="428">
        <v>0</v>
      </c>
      <c r="AC681" s="430">
        <v>0</v>
      </c>
      <c r="AD681" s="428">
        <f t="shared" si="95"/>
        <v>0</v>
      </c>
      <c r="AE681" s="427">
        <v>0</v>
      </c>
      <c r="AF681" s="427">
        <v>0</v>
      </c>
      <c r="AG681" s="427"/>
      <c r="AH681" s="427"/>
      <c r="AI681" s="427"/>
      <c r="AJ681" s="427"/>
      <c r="AK681" s="427"/>
      <c r="AL681" s="427"/>
      <c r="AM681" s="427"/>
      <c r="AN681" s="427"/>
    </row>
    <row r="682" spans="1:40" s="225" customFormat="1" ht="51" hidden="1" customHeight="1" outlineLevel="7" x14ac:dyDescent="0.2">
      <c r="A682" s="221"/>
      <c r="B682" s="227"/>
      <c r="C682" s="248"/>
      <c r="D682" s="248"/>
      <c r="E682" s="254"/>
      <c r="F682" s="265"/>
      <c r="G682" s="270"/>
      <c r="H682" s="270"/>
      <c r="I682" s="406" t="s">
        <v>292</v>
      </c>
      <c r="J682" s="346" t="s">
        <v>257</v>
      </c>
      <c r="K682" s="434">
        <f>Supervisor!K682</f>
        <v>1</v>
      </c>
      <c r="L682" s="347">
        <f>Supervisor!L682</f>
        <v>0</v>
      </c>
      <c r="M682" s="348">
        <v>0</v>
      </c>
      <c r="N682" s="353">
        <f>Supervisor!M682</f>
        <v>0</v>
      </c>
      <c r="O682" s="350">
        <f>Supervisor!N682</f>
        <v>0</v>
      </c>
      <c r="P682" s="350">
        <f t="shared" si="94"/>
        <v>1</v>
      </c>
      <c r="Q682" s="351">
        <v>2.297444365043643E-5</v>
      </c>
      <c r="R682" s="352">
        <f t="shared" si="101"/>
        <v>0</v>
      </c>
      <c r="T682" s="226">
        <f t="shared" si="100"/>
        <v>0</v>
      </c>
      <c r="Y682" s="199"/>
      <c r="Z682" s="352">
        <v>0</v>
      </c>
      <c r="AA682" s="428">
        <v>0</v>
      </c>
      <c r="AB682" s="428">
        <v>0</v>
      </c>
      <c r="AC682" s="430">
        <v>0</v>
      </c>
      <c r="AD682" s="428">
        <f t="shared" si="95"/>
        <v>0</v>
      </c>
      <c r="AE682" s="427">
        <v>0</v>
      </c>
      <c r="AF682" s="427">
        <v>0</v>
      </c>
      <c r="AG682" s="427"/>
      <c r="AH682" s="427"/>
      <c r="AI682" s="427"/>
      <c r="AJ682" s="427"/>
      <c r="AK682" s="427"/>
      <c r="AL682" s="427"/>
      <c r="AM682" s="427"/>
      <c r="AN682" s="427"/>
    </row>
    <row r="683" spans="1:40" s="225" customFormat="1" ht="51" hidden="1" customHeight="1" outlineLevel="7" x14ac:dyDescent="0.2">
      <c r="A683" s="221"/>
      <c r="B683" s="227"/>
      <c r="C683" s="248"/>
      <c r="D683" s="248"/>
      <c r="E683" s="254"/>
      <c r="F683" s="265"/>
      <c r="G683" s="270"/>
      <c r="H683" s="270"/>
      <c r="I683" s="406" t="s">
        <v>231</v>
      </c>
      <c r="J683" s="346" t="s">
        <v>256</v>
      </c>
      <c r="K683" s="434">
        <f>Supervisor!K683</f>
        <v>1</v>
      </c>
      <c r="L683" s="347">
        <f>Supervisor!L683</f>
        <v>0</v>
      </c>
      <c r="M683" s="348">
        <v>0</v>
      </c>
      <c r="N683" s="353">
        <f>Supervisor!M683</f>
        <v>0</v>
      </c>
      <c r="O683" s="350">
        <f>Supervisor!N683</f>
        <v>0</v>
      </c>
      <c r="P683" s="350">
        <f t="shared" si="94"/>
        <v>1</v>
      </c>
      <c r="Q683" s="351">
        <v>1.6082110555305497E-4</v>
      </c>
      <c r="R683" s="352">
        <f t="shared" si="101"/>
        <v>0</v>
      </c>
      <c r="T683" s="226">
        <f t="shared" si="100"/>
        <v>0</v>
      </c>
      <c r="Y683" s="199"/>
      <c r="Z683" s="352">
        <v>0</v>
      </c>
      <c r="AA683" s="428">
        <v>0</v>
      </c>
      <c r="AB683" s="428">
        <v>0</v>
      </c>
      <c r="AC683" s="430">
        <v>0</v>
      </c>
      <c r="AD683" s="428">
        <f t="shared" si="95"/>
        <v>0</v>
      </c>
      <c r="AE683" s="427">
        <v>0</v>
      </c>
      <c r="AF683" s="427">
        <v>0</v>
      </c>
      <c r="AG683" s="427"/>
      <c r="AH683" s="427"/>
      <c r="AI683" s="427"/>
      <c r="AJ683" s="427"/>
      <c r="AK683" s="427"/>
      <c r="AL683" s="427"/>
      <c r="AM683" s="427"/>
      <c r="AN683" s="427"/>
    </row>
    <row r="684" spans="1:40" s="225" customFormat="1" ht="51" hidden="1" customHeight="1" outlineLevel="7" x14ac:dyDescent="0.2">
      <c r="A684" s="221"/>
      <c r="B684" s="227"/>
      <c r="C684" s="248"/>
      <c r="D684" s="248"/>
      <c r="E684" s="254"/>
      <c r="F684" s="265"/>
      <c r="G684" s="270"/>
      <c r="H684" s="270"/>
      <c r="I684" s="406" t="s">
        <v>80</v>
      </c>
      <c r="J684" s="346" t="s">
        <v>256</v>
      </c>
      <c r="K684" s="434">
        <f>Supervisor!K684</f>
        <v>1</v>
      </c>
      <c r="L684" s="347">
        <f>Supervisor!L684</f>
        <v>0</v>
      </c>
      <c r="M684" s="348">
        <v>0</v>
      </c>
      <c r="N684" s="353">
        <f>Supervisor!M684</f>
        <v>0</v>
      </c>
      <c r="O684" s="350">
        <f>Supervisor!N684</f>
        <v>0</v>
      </c>
      <c r="P684" s="350">
        <f t="shared" si="94"/>
        <v>1</v>
      </c>
      <c r="Q684" s="351">
        <v>6.8923330951309276E-5</v>
      </c>
      <c r="R684" s="352">
        <f t="shared" si="101"/>
        <v>0</v>
      </c>
      <c r="T684" s="226">
        <f t="shared" si="100"/>
        <v>0</v>
      </c>
      <c r="Y684" s="199"/>
      <c r="Z684" s="352">
        <v>0</v>
      </c>
      <c r="AA684" s="428">
        <v>0</v>
      </c>
      <c r="AB684" s="428">
        <v>0</v>
      </c>
      <c r="AC684" s="430">
        <v>0</v>
      </c>
      <c r="AD684" s="428">
        <f t="shared" si="95"/>
        <v>0</v>
      </c>
      <c r="AE684" s="427">
        <v>0</v>
      </c>
      <c r="AF684" s="427">
        <v>0</v>
      </c>
      <c r="AG684" s="427"/>
      <c r="AH684" s="427"/>
      <c r="AI684" s="427"/>
      <c r="AJ684" s="427"/>
      <c r="AK684" s="427"/>
      <c r="AL684" s="427"/>
      <c r="AM684" s="427"/>
      <c r="AN684" s="427"/>
    </row>
    <row r="685" spans="1:40" s="225" customFormat="1" ht="51" hidden="1" customHeight="1" outlineLevel="7" x14ac:dyDescent="0.2">
      <c r="A685" s="221"/>
      <c r="B685" s="227"/>
      <c r="C685" s="248"/>
      <c r="D685" s="248"/>
      <c r="E685" s="254"/>
      <c r="F685" s="265"/>
      <c r="G685" s="270"/>
      <c r="H685" s="270"/>
      <c r="I685" s="406" t="s">
        <v>82</v>
      </c>
      <c r="J685" s="346" t="s">
        <v>257</v>
      </c>
      <c r="K685" s="434">
        <f>Supervisor!K685</f>
        <v>1</v>
      </c>
      <c r="L685" s="347">
        <f>Supervisor!L685</f>
        <v>0</v>
      </c>
      <c r="M685" s="348">
        <v>0</v>
      </c>
      <c r="N685" s="353">
        <f>Supervisor!M685</f>
        <v>0</v>
      </c>
      <c r="O685" s="350">
        <f>Supervisor!N685</f>
        <v>0</v>
      </c>
      <c r="P685" s="350">
        <f t="shared" si="94"/>
        <v>1</v>
      </c>
      <c r="Q685" s="351">
        <v>6.8923330951309276E-5</v>
      </c>
      <c r="R685" s="352">
        <f t="shared" si="101"/>
        <v>0</v>
      </c>
      <c r="T685" s="226">
        <f t="shared" si="100"/>
        <v>0</v>
      </c>
      <c r="Y685" s="199"/>
      <c r="Z685" s="352">
        <v>0</v>
      </c>
      <c r="AA685" s="428">
        <v>0</v>
      </c>
      <c r="AB685" s="428">
        <v>0</v>
      </c>
      <c r="AC685" s="430">
        <v>0</v>
      </c>
      <c r="AD685" s="428">
        <f t="shared" si="95"/>
        <v>0</v>
      </c>
      <c r="AE685" s="427">
        <v>0</v>
      </c>
      <c r="AF685" s="427">
        <v>0</v>
      </c>
      <c r="AG685" s="427"/>
      <c r="AH685" s="427"/>
      <c r="AI685" s="427"/>
      <c r="AJ685" s="427"/>
      <c r="AK685" s="427"/>
      <c r="AL685" s="427"/>
      <c r="AM685" s="427"/>
      <c r="AN685" s="427"/>
    </row>
    <row r="686" spans="1:40" s="225" customFormat="1" ht="51" hidden="1" customHeight="1" outlineLevel="7" x14ac:dyDescent="0.2">
      <c r="A686" s="221"/>
      <c r="B686" s="227"/>
      <c r="C686" s="248"/>
      <c r="D686" s="248"/>
      <c r="E686" s="254"/>
      <c r="F686" s="265"/>
      <c r="G686" s="270"/>
      <c r="H686" s="270"/>
      <c r="I686" s="406" t="s">
        <v>293</v>
      </c>
      <c r="J686" s="346" t="s">
        <v>256</v>
      </c>
      <c r="K686" s="434">
        <f>Supervisor!K686</f>
        <v>1</v>
      </c>
      <c r="L686" s="347">
        <f>Supervisor!L686</f>
        <v>0</v>
      </c>
      <c r="M686" s="348">
        <v>0</v>
      </c>
      <c r="N686" s="353">
        <f>Supervisor!M686</f>
        <v>0</v>
      </c>
      <c r="O686" s="350">
        <f>Supervisor!N686</f>
        <v>0</v>
      </c>
      <c r="P686" s="350">
        <f t="shared" si="94"/>
        <v>1</v>
      </c>
      <c r="Q686" s="351">
        <v>9.1897774601745719E-5</v>
      </c>
      <c r="R686" s="352">
        <f t="shared" si="101"/>
        <v>0</v>
      </c>
      <c r="T686" s="226">
        <f t="shared" si="100"/>
        <v>0</v>
      </c>
      <c r="Y686" s="199"/>
      <c r="Z686" s="352">
        <v>0</v>
      </c>
      <c r="AA686" s="428">
        <v>0</v>
      </c>
      <c r="AB686" s="428">
        <v>0</v>
      </c>
      <c r="AC686" s="430">
        <v>0</v>
      </c>
      <c r="AD686" s="428">
        <f t="shared" si="95"/>
        <v>0</v>
      </c>
      <c r="AE686" s="427">
        <v>0</v>
      </c>
      <c r="AF686" s="427">
        <v>0</v>
      </c>
      <c r="AG686" s="427"/>
      <c r="AH686" s="427"/>
      <c r="AI686" s="427"/>
      <c r="AJ686" s="427"/>
      <c r="AK686" s="427"/>
      <c r="AL686" s="427"/>
      <c r="AM686" s="427"/>
      <c r="AN686" s="427"/>
    </row>
    <row r="687" spans="1:40" s="225" customFormat="1" ht="51" hidden="1" customHeight="1" outlineLevel="7" x14ac:dyDescent="0.2">
      <c r="A687" s="221"/>
      <c r="B687" s="227"/>
      <c r="C687" s="248"/>
      <c r="D687" s="248"/>
      <c r="E687" s="254"/>
      <c r="F687" s="265"/>
      <c r="G687" s="270"/>
      <c r="H687" s="270"/>
      <c r="I687" s="406" t="s">
        <v>294</v>
      </c>
      <c r="J687" s="346" t="s">
        <v>257</v>
      </c>
      <c r="K687" s="434">
        <f>Supervisor!K687</f>
        <v>1</v>
      </c>
      <c r="L687" s="347">
        <f>Supervisor!L687</f>
        <v>0</v>
      </c>
      <c r="M687" s="348">
        <v>0</v>
      </c>
      <c r="N687" s="353">
        <f>Supervisor!M687</f>
        <v>0</v>
      </c>
      <c r="O687" s="350">
        <f>Supervisor!N687</f>
        <v>0</v>
      </c>
      <c r="P687" s="350">
        <f t="shared" si="94"/>
        <v>1</v>
      </c>
      <c r="Q687" s="351">
        <v>2.297444365043643E-5</v>
      </c>
      <c r="R687" s="352">
        <f t="shared" si="101"/>
        <v>0</v>
      </c>
      <c r="T687" s="226">
        <f t="shared" si="100"/>
        <v>0</v>
      </c>
      <c r="Y687" s="199"/>
      <c r="Z687" s="352">
        <v>0</v>
      </c>
      <c r="AA687" s="428">
        <v>0</v>
      </c>
      <c r="AB687" s="428">
        <v>0</v>
      </c>
      <c r="AC687" s="430">
        <v>0</v>
      </c>
      <c r="AD687" s="428">
        <f t="shared" si="95"/>
        <v>0</v>
      </c>
      <c r="AE687" s="427">
        <v>0</v>
      </c>
      <c r="AF687" s="427">
        <v>0</v>
      </c>
      <c r="AG687" s="427"/>
      <c r="AH687" s="427"/>
      <c r="AI687" s="427"/>
      <c r="AJ687" s="427"/>
      <c r="AK687" s="427"/>
      <c r="AL687" s="427"/>
      <c r="AM687" s="427"/>
      <c r="AN687" s="427"/>
    </row>
    <row r="688" spans="1:40" s="225" customFormat="1" ht="51" hidden="1" customHeight="1" outlineLevel="5" x14ac:dyDescent="0.2">
      <c r="A688" s="221"/>
      <c r="B688" s="227"/>
      <c r="C688" s="248"/>
      <c r="D688" s="248"/>
      <c r="E688" s="254"/>
      <c r="F688" s="265"/>
      <c r="G688" s="270"/>
      <c r="H688" s="270"/>
      <c r="I688" s="409" t="s">
        <v>134</v>
      </c>
      <c r="J688" s="365"/>
      <c r="K688" s="437">
        <f>Supervisor!K688</f>
        <v>0</v>
      </c>
      <c r="L688" s="366">
        <f>Supervisor!L688</f>
        <v>0</v>
      </c>
      <c r="M688" s="367">
        <v>0</v>
      </c>
      <c r="N688" s="365">
        <f>Supervisor!M688</f>
        <v>0</v>
      </c>
      <c r="O688" s="378">
        <f>Supervisor!N688</f>
        <v>0</v>
      </c>
      <c r="P688" s="378">
        <f t="shared" si="94"/>
        <v>0</v>
      </c>
      <c r="Q688" s="369">
        <v>4.5948887300872854E-4</v>
      </c>
      <c r="R688" s="370">
        <f>SUMPRODUCT(R689:R695,Q689:Q695)/Q688</f>
        <v>0</v>
      </c>
      <c r="T688" s="226">
        <f t="shared" si="100"/>
        <v>0</v>
      </c>
      <c r="Y688" s="199"/>
      <c r="Z688" s="370">
        <v>0</v>
      </c>
      <c r="AA688" s="428">
        <v>0</v>
      </c>
      <c r="AB688" s="428">
        <v>0</v>
      </c>
      <c r="AC688" s="430">
        <v>0</v>
      </c>
      <c r="AD688" s="428">
        <f t="shared" si="95"/>
        <v>0</v>
      </c>
      <c r="AE688" s="427">
        <v>0</v>
      </c>
      <c r="AF688" s="427">
        <v>0</v>
      </c>
      <c r="AG688" s="427"/>
      <c r="AH688" s="427"/>
      <c r="AI688" s="427"/>
      <c r="AJ688" s="427"/>
      <c r="AK688" s="427"/>
      <c r="AL688" s="427"/>
      <c r="AM688" s="427"/>
      <c r="AN688" s="427"/>
    </row>
    <row r="689" spans="1:40" s="225" customFormat="1" ht="51" hidden="1" customHeight="1" outlineLevel="7" x14ac:dyDescent="0.2">
      <c r="A689" s="221"/>
      <c r="B689" s="227"/>
      <c r="C689" s="248"/>
      <c r="D689" s="248"/>
      <c r="E689" s="254"/>
      <c r="F689" s="265"/>
      <c r="G689" s="270"/>
      <c r="H689" s="270"/>
      <c r="I689" s="406" t="s">
        <v>291</v>
      </c>
      <c r="J689" s="346" t="s">
        <v>256</v>
      </c>
      <c r="K689" s="434">
        <f>Supervisor!K689</f>
        <v>1</v>
      </c>
      <c r="L689" s="347">
        <f>Supervisor!L689</f>
        <v>0</v>
      </c>
      <c r="M689" s="348">
        <v>0</v>
      </c>
      <c r="N689" s="353">
        <f>Supervisor!M689</f>
        <v>0</v>
      </c>
      <c r="O689" s="350">
        <f>Supervisor!N689</f>
        <v>0</v>
      </c>
      <c r="P689" s="350">
        <f t="shared" si="94"/>
        <v>1</v>
      </c>
      <c r="Q689" s="351">
        <v>2.297444365043643E-5</v>
      </c>
      <c r="R689" s="352">
        <f t="shared" ref="R689:R695" si="102">O689/K689</f>
        <v>0</v>
      </c>
      <c r="T689" s="226">
        <f t="shared" si="100"/>
        <v>0</v>
      </c>
      <c r="Y689" s="199"/>
      <c r="Z689" s="352">
        <v>0</v>
      </c>
      <c r="AA689" s="428">
        <v>0</v>
      </c>
      <c r="AB689" s="428">
        <v>0</v>
      </c>
      <c r="AC689" s="430">
        <v>0</v>
      </c>
      <c r="AD689" s="428">
        <f t="shared" si="95"/>
        <v>0</v>
      </c>
      <c r="AE689" s="427">
        <v>0</v>
      </c>
      <c r="AF689" s="427">
        <v>0</v>
      </c>
      <c r="AG689" s="427"/>
      <c r="AH689" s="427"/>
      <c r="AI689" s="427"/>
      <c r="AJ689" s="427"/>
      <c r="AK689" s="427"/>
      <c r="AL689" s="427"/>
      <c r="AM689" s="427"/>
      <c r="AN689" s="427"/>
    </row>
    <row r="690" spans="1:40" s="225" customFormat="1" ht="51" hidden="1" customHeight="1" outlineLevel="7" x14ac:dyDescent="0.2">
      <c r="A690" s="221"/>
      <c r="B690" s="227"/>
      <c r="C690" s="248"/>
      <c r="D690" s="248"/>
      <c r="E690" s="254"/>
      <c r="F690" s="265"/>
      <c r="G690" s="270"/>
      <c r="H690" s="270"/>
      <c r="I690" s="406" t="s">
        <v>292</v>
      </c>
      <c r="J690" s="346" t="s">
        <v>257</v>
      </c>
      <c r="K690" s="434">
        <f>Supervisor!K690</f>
        <v>1</v>
      </c>
      <c r="L690" s="347">
        <f>Supervisor!L690</f>
        <v>0</v>
      </c>
      <c r="M690" s="348">
        <v>0</v>
      </c>
      <c r="N690" s="353">
        <f>Supervisor!M690</f>
        <v>0</v>
      </c>
      <c r="O690" s="350">
        <f>Supervisor!N690</f>
        <v>0</v>
      </c>
      <c r="P690" s="350">
        <f t="shared" si="94"/>
        <v>1</v>
      </c>
      <c r="Q690" s="351">
        <v>2.297444365043643E-5</v>
      </c>
      <c r="R690" s="352">
        <f t="shared" si="102"/>
        <v>0</v>
      </c>
      <c r="T690" s="226">
        <f t="shared" si="100"/>
        <v>0</v>
      </c>
      <c r="Y690" s="199"/>
      <c r="Z690" s="352">
        <v>0</v>
      </c>
      <c r="AA690" s="428">
        <v>0</v>
      </c>
      <c r="AB690" s="428">
        <v>0</v>
      </c>
      <c r="AC690" s="430">
        <v>0</v>
      </c>
      <c r="AD690" s="428">
        <f t="shared" si="95"/>
        <v>0</v>
      </c>
      <c r="AE690" s="427">
        <v>0</v>
      </c>
      <c r="AF690" s="427">
        <v>0</v>
      </c>
      <c r="AG690" s="427"/>
      <c r="AH690" s="427"/>
      <c r="AI690" s="427"/>
      <c r="AJ690" s="427"/>
      <c r="AK690" s="427"/>
      <c r="AL690" s="427"/>
      <c r="AM690" s="427"/>
      <c r="AN690" s="427"/>
    </row>
    <row r="691" spans="1:40" s="225" customFormat="1" ht="51" hidden="1" customHeight="1" outlineLevel="7" x14ac:dyDescent="0.2">
      <c r="A691" s="221"/>
      <c r="B691" s="227"/>
      <c r="C691" s="248"/>
      <c r="D691" s="248"/>
      <c r="E691" s="254"/>
      <c r="F691" s="265"/>
      <c r="G691" s="270"/>
      <c r="H691" s="270"/>
      <c r="I691" s="406" t="s">
        <v>231</v>
      </c>
      <c r="J691" s="346" t="s">
        <v>256</v>
      </c>
      <c r="K691" s="434">
        <f>Supervisor!K691</f>
        <v>1</v>
      </c>
      <c r="L691" s="347">
        <f>Supervisor!L691</f>
        <v>0</v>
      </c>
      <c r="M691" s="348">
        <v>0</v>
      </c>
      <c r="N691" s="353">
        <f>Supervisor!M691</f>
        <v>0</v>
      </c>
      <c r="O691" s="350">
        <f>Supervisor!N691</f>
        <v>0</v>
      </c>
      <c r="P691" s="350">
        <f t="shared" si="94"/>
        <v>1</v>
      </c>
      <c r="Q691" s="351">
        <v>1.6082110555305497E-4</v>
      </c>
      <c r="R691" s="352">
        <f t="shared" si="102"/>
        <v>0</v>
      </c>
      <c r="T691" s="226">
        <f t="shared" si="100"/>
        <v>0</v>
      </c>
      <c r="Y691" s="199"/>
      <c r="Z691" s="352">
        <v>0</v>
      </c>
      <c r="AA691" s="428">
        <v>0</v>
      </c>
      <c r="AB691" s="428">
        <v>0</v>
      </c>
      <c r="AC691" s="430">
        <v>0</v>
      </c>
      <c r="AD691" s="428">
        <f t="shared" si="95"/>
        <v>0</v>
      </c>
      <c r="AE691" s="427">
        <v>0</v>
      </c>
      <c r="AF691" s="427">
        <v>0</v>
      </c>
      <c r="AG691" s="427"/>
      <c r="AH691" s="427"/>
      <c r="AI691" s="427"/>
      <c r="AJ691" s="427"/>
      <c r="AK691" s="427"/>
      <c r="AL691" s="427"/>
      <c r="AM691" s="427"/>
      <c r="AN691" s="427"/>
    </row>
    <row r="692" spans="1:40" s="225" customFormat="1" ht="51" hidden="1" customHeight="1" outlineLevel="7" x14ac:dyDescent="0.2">
      <c r="A692" s="221"/>
      <c r="B692" s="227"/>
      <c r="C692" s="248"/>
      <c r="D692" s="248"/>
      <c r="E692" s="254"/>
      <c r="F692" s="265"/>
      <c r="G692" s="270"/>
      <c r="H692" s="270"/>
      <c r="I692" s="406" t="s">
        <v>80</v>
      </c>
      <c r="J692" s="346" t="s">
        <v>256</v>
      </c>
      <c r="K692" s="434">
        <f>Supervisor!K692</f>
        <v>1</v>
      </c>
      <c r="L692" s="347">
        <f>Supervisor!L692</f>
        <v>0</v>
      </c>
      <c r="M692" s="348">
        <v>0</v>
      </c>
      <c r="N692" s="353">
        <f>Supervisor!M692</f>
        <v>0</v>
      </c>
      <c r="O692" s="350">
        <f>Supervisor!N692</f>
        <v>0</v>
      </c>
      <c r="P692" s="350">
        <f t="shared" si="94"/>
        <v>1</v>
      </c>
      <c r="Q692" s="351">
        <v>6.8923330951309276E-5</v>
      </c>
      <c r="R692" s="352">
        <f t="shared" si="102"/>
        <v>0</v>
      </c>
      <c r="T692" s="226">
        <f t="shared" si="100"/>
        <v>0</v>
      </c>
      <c r="Y692" s="199"/>
      <c r="Z692" s="352">
        <v>0</v>
      </c>
      <c r="AA692" s="428">
        <v>0</v>
      </c>
      <c r="AB692" s="428">
        <v>0</v>
      </c>
      <c r="AC692" s="430">
        <v>0</v>
      </c>
      <c r="AD692" s="428">
        <f t="shared" si="95"/>
        <v>0</v>
      </c>
      <c r="AE692" s="427">
        <v>0</v>
      </c>
      <c r="AF692" s="427">
        <v>0</v>
      </c>
      <c r="AG692" s="427"/>
      <c r="AH692" s="427"/>
      <c r="AI692" s="427"/>
      <c r="AJ692" s="427"/>
      <c r="AK692" s="427"/>
      <c r="AL692" s="427"/>
      <c r="AM692" s="427"/>
      <c r="AN692" s="427"/>
    </row>
    <row r="693" spans="1:40" s="225" customFormat="1" ht="51" hidden="1" customHeight="1" outlineLevel="7" x14ac:dyDescent="0.2">
      <c r="A693" s="221"/>
      <c r="B693" s="227"/>
      <c r="C693" s="248"/>
      <c r="D693" s="248"/>
      <c r="E693" s="254"/>
      <c r="F693" s="265"/>
      <c r="G693" s="270"/>
      <c r="H693" s="270"/>
      <c r="I693" s="406" t="s">
        <v>82</v>
      </c>
      <c r="J693" s="346" t="s">
        <v>257</v>
      </c>
      <c r="K693" s="434">
        <f>Supervisor!K693</f>
        <v>1</v>
      </c>
      <c r="L693" s="347">
        <f>Supervisor!L693</f>
        <v>0</v>
      </c>
      <c r="M693" s="348">
        <v>0</v>
      </c>
      <c r="N693" s="353">
        <f>Supervisor!M693</f>
        <v>0</v>
      </c>
      <c r="O693" s="350">
        <f>Supervisor!N693</f>
        <v>0</v>
      </c>
      <c r="P693" s="350">
        <f t="shared" si="94"/>
        <v>1</v>
      </c>
      <c r="Q693" s="351">
        <v>6.8923330951309276E-5</v>
      </c>
      <c r="R693" s="352">
        <f t="shared" si="102"/>
        <v>0</v>
      </c>
      <c r="T693" s="226">
        <f t="shared" si="100"/>
        <v>0</v>
      </c>
      <c r="Y693" s="199"/>
      <c r="Z693" s="352">
        <v>0</v>
      </c>
      <c r="AA693" s="428">
        <v>0</v>
      </c>
      <c r="AB693" s="428">
        <v>0</v>
      </c>
      <c r="AC693" s="430">
        <v>0</v>
      </c>
      <c r="AD693" s="428">
        <f t="shared" si="95"/>
        <v>0</v>
      </c>
      <c r="AE693" s="427">
        <v>0</v>
      </c>
      <c r="AF693" s="427">
        <v>0</v>
      </c>
      <c r="AG693" s="427"/>
      <c r="AH693" s="427"/>
      <c r="AI693" s="427"/>
      <c r="AJ693" s="427"/>
      <c r="AK693" s="427"/>
      <c r="AL693" s="427"/>
      <c r="AM693" s="427"/>
      <c r="AN693" s="427"/>
    </row>
    <row r="694" spans="1:40" s="225" customFormat="1" ht="51" hidden="1" customHeight="1" outlineLevel="7" x14ac:dyDescent="0.2">
      <c r="A694" s="221"/>
      <c r="B694" s="227"/>
      <c r="C694" s="248"/>
      <c r="D694" s="248"/>
      <c r="E694" s="254"/>
      <c r="F694" s="265"/>
      <c r="G694" s="270"/>
      <c r="H694" s="270"/>
      <c r="I694" s="406" t="s">
        <v>293</v>
      </c>
      <c r="J694" s="346" t="s">
        <v>256</v>
      </c>
      <c r="K694" s="434">
        <f>Supervisor!K694</f>
        <v>1</v>
      </c>
      <c r="L694" s="347">
        <f>Supervisor!L694</f>
        <v>0</v>
      </c>
      <c r="M694" s="348">
        <v>0</v>
      </c>
      <c r="N694" s="353">
        <f>Supervisor!M694</f>
        <v>0</v>
      </c>
      <c r="O694" s="350">
        <f>Supervisor!N694</f>
        <v>0</v>
      </c>
      <c r="P694" s="350">
        <f t="shared" si="94"/>
        <v>1</v>
      </c>
      <c r="Q694" s="351">
        <v>9.1897774601745719E-5</v>
      </c>
      <c r="R694" s="352">
        <f t="shared" si="102"/>
        <v>0</v>
      </c>
      <c r="T694" s="226">
        <f t="shared" si="100"/>
        <v>0</v>
      </c>
      <c r="Y694" s="199"/>
      <c r="Z694" s="352">
        <v>0</v>
      </c>
      <c r="AA694" s="428">
        <v>0</v>
      </c>
      <c r="AB694" s="428">
        <v>0</v>
      </c>
      <c r="AC694" s="430">
        <v>0</v>
      </c>
      <c r="AD694" s="428">
        <f t="shared" si="95"/>
        <v>0</v>
      </c>
      <c r="AE694" s="427">
        <v>0</v>
      </c>
      <c r="AF694" s="427">
        <v>0</v>
      </c>
      <c r="AG694" s="427"/>
      <c r="AH694" s="427"/>
      <c r="AI694" s="427"/>
      <c r="AJ694" s="427"/>
      <c r="AK694" s="427"/>
      <c r="AL694" s="427"/>
      <c r="AM694" s="427"/>
      <c r="AN694" s="427"/>
    </row>
    <row r="695" spans="1:40" s="225" customFormat="1" ht="51" hidden="1" customHeight="1" outlineLevel="7" x14ac:dyDescent="0.2">
      <c r="A695" s="221"/>
      <c r="B695" s="227"/>
      <c r="C695" s="248"/>
      <c r="D695" s="248"/>
      <c r="E695" s="254"/>
      <c r="F695" s="265"/>
      <c r="G695" s="270"/>
      <c r="H695" s="270"/>
      <c r="I695" s="406" t="s">
        <v>294</v>
      </c>
      <c r="J695" s="346" t="s">
        <v>257</v>
      </c>
      <c r="K695" s="434">
        <f>Supervisor!K695</f>
        <v>1</v>
      </c>
      <c r="L695" s="347">
        <f>Supervisor!L695</f>
        <v>0</v>
      </c>
      <c r="M695" s="348">
        <v>0</v>
      </c>
      <c r="N695" s="353">
        <f>Supervisor!M695</f>
        <v>0</v>
      </c>
      <c r="O695" s="350">
        <f>Supervisor!N695</f>
        <v>0</v>
      </c>
      <c r="P695" s="350">
        <f t="shared" si="94"/>
        <v>1</v>
      </c>
      <c r="Q695" s="351">
        <v>2.297444365043643E-5</v>
      </c>
      <c r="R695" s="352">
        <f t="shared" si="102"/>
        <v>0</v>
      </c>
      <c r="T695" s="226">
        <f t="shared" si="100"/>
        <v>0</v>
      </c>
      <c r="Y695" s="199"/>
      <c r="Z695" s="352">
        <v>0</v>
      </c>
      <c r="AA695" s="428">
        <v>0</v>
      </c>
      <c r="AB695" s="428">
        <v>0</v>
      </c>
      <c r="AC695" s="430">
        <v>0</v>
      </c>
      <c r="AD695" s="428">
        <f t="shared" si="95"/>
        <v>0</v>
      </c>
      <c r="AE695" s="427">
        <v>0</v>
      </c>
      <c r="AF695" s="427">
        <v>0</v>
      </c>
      <c r="AG695" s="427"/>
      <c r="AH695" s="427"/>
      <c r="AI695" s="427"/>
      <c r="AJ695" s="427"/>
      <c r="AK695" s="427"/>
      <c r="AL695" s="427"/>
      <c r="AM695" s="427"/>
      <c r="AN695" s="427"/>
    </row>
    <row r="696" spans="1:40" s="225" customFormat="1" ht="51" hidden="1" customHeight="1" outlineLevel="5" x14ac:dyDescent="0.2">
      <c r="A696" s="221"/>
      <c r="B696" s="227"/>
      <c r="C696" s="248"/>
      <c r="D696" s="248"/>
      <c r="E696" s="254"/>
      <c r="F696" s="265"/>
      <c r="G696" s="270"/>
      <c r="H696" s="270"/>
      <c r="I696" s="409" t="s">
        <v>135</v>
      </c>
      <c r="J696" s="365"/>
      <c r="K696" s="437">
        <f>Supervisor!K696</f>
        <v>0</v>
      </c>
      <c r="L696" s="366">
        <f>Supervisor!L696</f>
        <v>0</v>
      </c>
      <c r="M696" s="367">
        <v>0</v>
      </c>
      <c r="N696" s="365">
        <f>Supervisor!M696</f>
        <v>0</v>
      </c>
      <c r="O696" s="378">
        <f>Supervisor!N696</f>
        <v>0</v>
      </c>
      <c r="P696" s="378">
        <f t="shared" si="94"/>
        <v>0</v>
      </c>
      <c r="Q696" s="369">
        <v>4.5948887300872854E-4</v>
      </c>
      <c r="R696" s="370">
        <f>SUMPRODUCT(R697:R703,Q697:Q703)/Q696</f>
        <v>0</v>
      </c>
      <c r="T696" s="226">
        <f t="shared" si="100"/>
        <v>0</v>
      </c>
      <c r="Y696" s="199"/>
      <c r="Z696" s="370">
        <v>0</v>
      </c>
      <c r="AA696" s="428">
        <v>0</v>
      </c>
      <c r="AB696" s="428">
        <v>0</v>
      </c>
      <c r="AC696" s="430">
        <v>0</v>
      </c>
      <c r="AD696" s="428">
        <f t="shared" si="95"/>
        <v>0</v>
      </c>
      <c r="AE696" s="427">
        <v>0</v>
      </c>
      <c r="AF696" s="427">
        <v>0</v>
      </c>
      <c r="AG696" s="427"/>
      <c r="AH696" s="427"/>
      <c r="AI696" s="427"/>
      <c r="AJ696" s="427"/>
      <c r="AK696" s="427"/>
      <c r="AL696" s="427"/>
      <c r="AM696" s="427"/>
      <c r="AN696" s="427"/>
    </row>
    <row r="697" spans="1:40" s="225" customFormat="1" ht="51" hidden="1" customHeight="1" outlineLevel="7" x14ac:dyDescent="0.2">
      <c r="A697" s="221"/>
      <c r="B697" s="227"/>
      <c r="C697" s="248"/>
      <c r="D697" s="248"/>
      <c r="E697" s="254"/>
      <c r="F697" s="265"/>
      <c r="G697" s="270"/>
      <c r="H697" s="270"/>
      <c r="I697" s="406" t="s">
        <v>291</v>
      </c>
      <c r="J697" s="346" t="s">
        <v>256</v>
      </c>
      <c r="K697" s="434">
        <f>Supervisor!K697</f>
        <v>1</v>
      </c>
      <c r="L697" s="347">
        <f>Supervisor!L697</f>
        <v>0</v>
      </c>
      <c r="M697" s="348">
        <v>0</v>
      </c>
      <c r="N697" s="353">
        <f>Supervisor!M697</f>
        <v>0</v>
      </c>
      <c r="O697" s="350">
        <f>Supervisor!N697</f>
        <v>0</v>
      </c>
      <c r="P697" s="350">
        <f t="shared" si="94"/>
        <v>1</v>
      </c>
      <c r="Q697" s="351">
        <v>2.297444365043643E-5</v>
      </c>
      <c r="R697" s="352">
        <f t="shared" ref="R697:R703" si="103">O697/K697</f>
        <v>0</v>
      </c>
      <c r="T697" s="226">
        <f t="shared" si="100"/>
        <v>0</v>
      </c>
      <c r="Y697" s="199"/>
      <c r="Z697" s="352">
        <v>0</v>
      </c>
      <c r="AA697" s="428">
        <v>0</v>
      </c>
      <c r="AB697" s="428">
        <v>0</v>
      </c>
      <c r="AC697" s="430">
        <v>0</v>
      </c>
      <c r="AD697" s="428">
        <f t="shared" si="95"/>
        <v>0</v>
      </c>
      <c r="AE697" s="427">
        <v>0</v>
      </c>
      <c r="AF697" s="427">
        <v>0</v>
      </c>
      <c r="AG697" s="427"/>
      <c r="AH697" s="427"/>
      <c r="AI697" s="427"/>
      <c r="AJ697" s="427"/>
      <c r="AK697" s="427"/>
      <c r="AL697" s="427"/>
      <c r="AM697" s="427"/>
      <c r="AN697" s="427"/>
    </row>
    <row r="698" spans="1:40" s="225" customFormat="1" ht="51" hidden="1" customHeight="1" outlineLevel="7" x14ac:dyDescent="0.2">
      <c r="A698" s="221"/>
      <c r="B698" s="227"/>
      <c r="C698" s="248"/>
      <c r="D698" s="248"/>
      <c r="E698" s="254"/>
      <c r="F698" s="265"/>
      <c r="G698" s="270"/>
      <c r="H698" s="270"/>
      <c r="I698" s="406" t="s">
        <v>292</v>
      </c>
      <c r="J698" s="346" t="s">
        <v>257</v>
      </c>
      <c r="K698" s="434">
        <f>Supervisor!K698</f>
        <v>1</v>
      </c>
      <c r="L698" s="347">
        <f>Supervisor!L698</f>
        <v>0</v>
      </c>
      <c r="M698" s="348">
        <v>0</v>
      </c>
      <c r="N698" s="353">
        <f>Supervisor!M698</f>
        <v>0</v>
      </c>
      <c r="O698" s="350">
        <f>Supervisor!N698</f>
        <v>0</v>
      </c>
      <c r="P698" s="350">
        <f t="shared" si="94"/>
        <v>1</v>
      </c>
      <c r="Q698" s="351">
        <v>2.297444365043643E-5</v>
      </c>
      <c r="R698" s="352">
        <f t="shared" si="103"/>
        <v>0</v>
      </c>
      <c r="T698" s="226">
        <f t="shared" si="100"/>
        <v>0</v>
      </c>
      <c r="Y698" s="199"/>
      <c r="Z698" s="352">
        <v>0</v>
      </c>
      <c r="AA698" s="428">
        <v>0</v>
      </c>
      <c r="AB698" s="428">
        <v>0</v>
      </c>
      <c r="AC698" s="430">
        <v>0</v>
      </c>
      <c r="AD698" s="428">
        <f t="shared" si="95"/>
        <v>0</v>
      </c>
      <c r="AE698" s="427">
        <v>0</v>
      </c>
      <c r="AF698" s="427">
        <v>0</v>
      </c>
      <c r="AG698" s="427"/>
      <c r="AH698" s="427"/>
      <c r="AI698" s="427"/>
      <c r="AJ698" s="427"/>
      <c r="AK698" s="427"/>
      <c r="AL698" s="427"/>
      <c r="AM698" s="427"/>
      <c r="AN698" s="427"/>
    </row>
    <row r="699" spans="1:40" s="225" customFormat="1" ht="51" hidden="1" customHeight="1" outlineLevel="7" x14ac:dyDescent="0.2">
      <c r="A699" s="221"/>
      <c r="B699" s="227"/>
      <c r="C699" s="248"/>
      <c r="D699" s="248"/>
      <c r="E699" s="254"/>
      <c r="F699" s="265"/>
      <c r="G699" s="270"/>
      <c r="H699" s="270"/>
      <c r="I699" s="406" t="s">
        <v>231</v>
      </c>
      <c r="J699" s="346" t="s">
        <v>256</v>
      </c>
      <c r="K699" s="434">
        <f>Supervisor!K699</f>
        <v>1</v>
      </c>
      <c r="L699" s="347">
        <f>Supervisor!L699</f>
        <v>0</v>
      </c>
      <c r="M699" s="348">
        <v>0</v>
      </c>
      <c r="N699" s="353">
        <f>Supervisor!M699</f>
        <v>0</v>
      </c>
      <c r="O699" s="350">
        <f>Supervisor!N699</f>
        <v>0</v>
      </c>
      <c r="P699" s="350">
        <f t="shared" si="94"/>
        <v>1</v>
      </c>
      <c r="Q699" s="351">
        <v>1.6082110555305497E-4</v>
      </c>
      <c r="R699" s="352">
        <f t="shared" si="103"/>
        <v>0</v>
      </c>
      <c r="T699" s="226">
        <f t="shared" si="100"/>
        <v>0</v>
      </c>
      <c r="Y699" s="199"/>
      <c r="Z699" s="352">
        <v>0</v>
      </c>
      <c r="AA699" s="428">
        <v>0</v>
      </c>
      <c r="AB699" s="428">
        <v>0</v>
      </c>
      <c r="AC699" s="430">
        <v>0</v>
      </c>
      <c r="AD699" s="428">
        <f t="shared" si="95"/>
        <v>0</v>
      </c>
      <c r="AE699" s="427">
        <v>0</v>
      </c>
      <c r="AF699" s="427">
        <v>0</v>
      </c>
      <c r="AG699" s="427"/>
      <c r="AH699" s="427"/>
      <c r="AI699" s="427"/>
      <c r="AJ699" s="427"/>
      <c r="AK699" s="427"/>
      <c r="AL699" s="427"/>
      <c r="AM699" s="427"/>
      <c r="AN699" s="427"/>
    </row>
    <row r="700" spans="1:40" s="225" customFormat="1" ht="51" hidden="1" customHeight="1" outlineLevel="7" x14ac:dyDescent="0.2">
      <c r="A700" s="221"/>
      <c r="B700" s="227"/>
      <c r="C700" s="248"/>
      <c r="D700" s="248"/>
      <c r="E700" s="254"/>
      <c r="F700" s="265"/>
      <c r="G700" s="270"/>
      <c r="H700" s="270"/>
      <c r="I700" s="406" t="s">
        <v>80</v>
      </c>
      <c r="J700" s="346" t="s">
        <v>256</v>
      </c>
      <c r="K700" s="434">
        <f>Supervisor!K700</f>
        <v>1</v>
      </c>
      <c r="L700" s="347">
        <f>Supervisor!L700</f>
        <v>0</v>
      </c>
      <c r="M700" s="348">
        <v>0</v>
      </c>
      <c r="N700" s="353">
        <f>Supervisor!M700</f>
        <v>0</v>
      </c>
      <c r="O700" s="350">
        <f>Supervisor!N700</f>
        <v>0</v>
      </c>
      <c r="P700" s="350">
        <f t="shared" si="94"/>
        <v>1</v>
      </c>
      <c r="Q700" s="351">
        <v>6.8923330951309276E-5</v>
      </c>
      <c r="R700" s="352">
        <f t="shared" si="103"/>
        <v>0</v>
      </c>
      <c r="T700" s="226">
        <f t="shared" si="100"/>
        <v>0</v>
      </c>
      <c r="Y700" s="199"/>
      <c r="Z700" s="352">
        <v>0</v>
      </c>
      <c r="AA700" s="428">
        <v>0</v>
      </c>
      <c r="AB700" s="428">
        <v>0</v>
      </c>
      <c r="AC700" s="430">
        <v>0</v>
      </c>
      <c r="AD700" s="428">
        <f t="shared" si="95"/>
        <v>0</v>
      </c>
      <c r="AE700" s="427">
        <v>0</v>
      </c>
      <c r="AF700" s="427">
        <v>0</v>
      </c>
      <c r="AG700" s="427"/>
      <c r="AH700" s="427"/>
      <c r="AI700" s="427"/>
      <c r="AJ700" s="427"/>
      <c r="AK700" s="427"/>
      <c r="AL700" s="427"/>
      <c r="AM700" s="427"/>
      <c r="AN700" s="427"/>
    </row>
    <row r="701" spans="1:40" s="225" customFormat="1" ht="51" hidden="1" customHeight="1" outlineLevel="7" x14ac:dyDescent="0.2">
      <c r="A701" s="221"/>
      <c r="B701" s="227"/>
      <c r="C701" s="248"/>
      <c r="D701" s="248"/>
      <c r="E701" s="254"/>
      <c r="F701" s="265"/>
      <c r="G701" s="270"/>
      <c r="H701" s="270"/>
      <c r="I701" s="406" t="s">
        <v>82</v>
      </c>
      <c r="J701" s="346" t="s">
        <v>257</v>
      </c>
      <c r="K701" s="434">
        <f>Supervisor!K701</f>
        <v>1</v>
      </c>
      <c r="L701" s="347">
        <f>Supervisor!L701</f>
        <v>0</v>
      </c>
      <c r="M701" s="348">
        <v>0</v>
      </c>
      <c r="N701" s="353">
        <f>Supervisor!M701</f>
        <v>0</v>
      </c>
      <c r="O701" s="350">
        <f>Supervisor!N701</f>
        <v>0</v>
      </c>
      <c r="P701" s="350">
        <f t="shared" si="94"/>
        <v>1</v>
      </c>
      <c r="Q701" s="351">
        <v>6.8923330951309276E-5</v>
      </c>
      <c r="R701" s="352">
        <f t="shared" si="103"/>
        <v>0</v>
      </c>
      <c r="T701" s="226">
        <f t="shared" si="100"/>
        <v>0</v>
      </c>
      <c r="Y701" s="199"/>
      <c r="Z701" s="352">
        <v>0</v>
      </c>
      <c r="AA701" s="428">
        <v>0</v>
      </c>
      <c r="AB701" s="428">
        <v>0</v>
      </c>
      <c r="AC701" s="430">
        <v>0</v>
      </c>
      <c r="AD701" s="428">
        <f t="shared" si="95"/>
        <v>0</v>
      </c>
      <c r="AE701" s="427">
        <v>0</v>
      </c>
      <c r="AF701" s="427">
        <v>0</v>
      </c>
      <c r="AG701" s="427"/>
      <c r="AH701" s="427"/>
      <c r="AI701" s="427"/>
      <c r="AJ701" s="427"/>
      <c r="AK701" s="427"/>
      <c r="AL701" s="427"/>
      <c r="AM701" s="427"/>
      <c r="AN701" s="427"/>
    </row>
    <row r="702" spans="1:40" s="225" customFormat="1" ht="51" hidden="1" customHeight="1" outlineLevel="7" x14ac:dyDescent="0.2">
      <c r="A702" s="221"/>
      <c r="B702" s="227"/>
      <c r="C702" s="248"/>
      <c r="D702" s="248"/>
      <c r="E702" s="254"/>
      <c r="F702" s="265"/>
      <c r="G702" s="270"/>
      <c r="H702" s="270"/>
      <c r="I702" s="406" t="s">
        <v>293</v>
      </c>
      <c r="J702" s="346" t="s">
        <v>256</v>
      </c>
      <c r="K702" s="434">
        <f>Supervisor!K702</f>
        <v>1</v>
      </c>
      <c r="L702" s="347">
        <f>Supervisor!L702</f>
        <v>0</v>
      </c>
      <c r="M702" s="348">
        <v>0</v>
      </c>
      <c r="N702" s="353">
        <f>Supervisor!M702</f>
        <v>0</v>
      </c>
      <c r="O702" s="350">
        <f>Supervisor!N702</f>
        <v>0</v>
      </c>
      <c r="P702" s="350">
        <f t="shared" si="94"/>
        <v>1</v>
      </c>
      <c r="Q702" s="351">
        <v>9.1897774601745719E-5</v>
      </c>
      <c r="R702" s="352">
        <f t="shared" si="103"/>
        <v>0</v>
      </c>
      <c r="T702" s="226">
        <f t="shared" si="100"/>
        <v>0</v>
      </c>
      <c r="Y702" s="199"/>
      <c r="Z702" s="352">
        <v>0</v>
      </c>
      <c r="AA702" s="428">
        <v>0</v>
      </c>
      <c r="AB702" s="428">
        <v>0</v>
      </c>
      <c r="AC702" s="430">
        <v>0</v>
      </c>
      <c r="AD702" s="428">
        <f t="shared" si="95"/>
        <v>0</v>
      </c>
      <c r="AE702" s="427">
        <v>0</v>
      </c>
      <c r="AF702" s="427">
        <v>0</v>
      </c>
      <c r="AG702" s="427"/>
      <c r="AH702" s="427"/>
      <c r="AI702" s="427"/>
      <c r="AJ702" s="427"/>
      <c r="AK702" s="427"/>
      <c r="AL702" s="427"/>
      <c r="AM702" s="427"/>
      <c r="AN702" s="427"/>
    </row>
    <row r="703" spans="1:40" s="225" customFormat="1" ht="51" hidden="1" customHeight="1" outlineLevel="7" x14ac:dyDescent="0.2">
      <c r="A703" s="221"/>
      <c r="B703" s="227"/>
      <c r="C703" s="248"/>
      <c r="D703" s="248"/>
      <c r="E703" s="254"/>
      <c r="F703" s="265"/>
      <c r="G703" s="270"/>
      <c r="H703" s="270"/>
      <c r="I703" s="406" t="s">
        <v>294</v>
      </c>
      <c r="J703" s="346" t="s">
        <v>257</v>
      </c>
      <c r="K703" s="434">
        <f>Supervisor!K703</f>
        <v>1</v>
      </c>
      <c r="L703" s="347">
        <f>Supervisor!L703</f>
        <v>0</v>
      </c>
      <c r="M703" s="348">
        <v>0</v>
      </c>
      <c r="N703" s="353">
        <f>Supervisor!M703</f>
        <v>0</v>
      </c>
      <c r="O703" s="350">
        <f>Supervisor!N703</f>
        <v>0</v>
      </c>
      <c r="P703" s="350">
        <f t="shared" si="94"/>
        <v>1</v>
      </c>
      <c r="Q703" s="351">
        <v>2.297444365043643E-5</v>
      </c>
      <c r="R703" s="352">
        <f t="shared" si="103"/>
        <v>0</v>
      </c>
      <c r="T703" s="226">
        <f t="shared" si="100"/>
        <v>0</v>
      </c>
      <c r="Y703" s="199"/>
      <c r="Z703" s="352">
        <v>0</v>
      </c>
      <c r="AA703" s="428">
        <v>0</v>
      </c>
      <c r="AB703" s="428">
        <v>0</v>
      </c>
      <c r="AC703" s="430">
        <v>0</v>
      </c>
      <c r="AD703" s="428">
        <f t="shared" si="95"/>
        <v>0</v>
      </c>
      <c r="AE703" s="427">
        <v>0</v>
      </c>
      <c r="AF703" s="427">
        <v>0</v>
      </c>
      <c r="AG703" s="427"/>
      <c r="AH703" s="427"/>
      <c r="AI703" s="427"/>
      <c r="AJ703" s="427"/>
      <c r="AK703" s="427"/>
      <c r="AL703" s="427"/>
      <c r="AM703" s="427"/>
      <c r="AN703" s="427"/>
    </row>
    <row r="704" spans="1:40" s="225" customFormat="1" ht="51" hidden="1" customHeight="1" outlineLevel="5" x14ac:dyDescent="0.2">
      <c r="A704" s="221"/>
      <c r="B704" s="227"/>
      <c r="C704" s="248"/>
      <c r="D704" s="248"/>
      <c r="E704" s="254"/>
      <c r="F704" s="265"/>
      <c r="G704" s="270"/>
      <c r="H704" s="270"/>
      <c r="I704" s="409" t="s">
        <v>136</v>
      </c>
      <c r="J704" s="365"/>
      <c r="K704" s="437">
        <f>Supervisor!K704</f>
        <v>0</v>
      </c>
      <c r="L704" s="366">
        <f>Supervisor!L704</f>
        <v>0</v>
      </c>
      <c r="M704" s="367">
        <v>0</v>
      </c>
      <c r="N704" s="365">
        <f>Supervisor!M704</f>
        <v>0</v>
      </c>
      <c r="O704" s="378">
        <f>Supervisor!N704</f>
        <v>0</v>
      </c>
      <c r="P704" s="378">
        <f t="shared" si="94"/>
        <v>0</v>
      </c>
      <c r="Q704" s="369">
        <v>4.5948887300872854E-4</v>
      </c>
      <c r="R704" s="370">
        <f>SUMPRODUCT(R705:R711,Q705:Q711)/Q704</f>
        <v>0</v>
      </c>
      <c r="T704" s="226">
        <f t="shared" si="100"/>
        <v>0</v>
      </c>
      <c r="Y704" s="199"/>
      <c r="Z704" s="370">
        <v>0</v>
      </c>
      <c r="AA704" s="428">
        <v>0</v>
      </c>
      <c r="AB704" s="428">
        <v>0</v>
      </c>
      <c r="AC704" s="430">
        <v>0</v>
      </c>
      <c r="AD704" s="428">
        <f t="shared" si="95"/>
        <v>0</v>
      </c>
      <c r="AE704" s="427">
        <v>0</v>
      </c>
      <c r="AF704" s="427">
        <v>0</v>
      </c>
      <c r="AG704" s="427"/>
      <c r="AH704" s="427"/>
      <c r="AI704" s="427"/>
      <c r="AJ704" s="427"/>
      <c r="AK704" s="427"/>
      <c r="AL704" s="427"/>
      <c r="AM704" s="427"/>
      <c r="AN704" s="427"/>
    </row>
    <row r="705" spans="1:40" s="225" customFormat="1" ht="51" hidden="1" customHeight="1" outlineLevel="7" x14ac:dyDescent="0.2">
      <c r="A705" s="221"/>
      <c r="B705" s="227"/>
      <c r="C705" s="248"/>
      <c r="D705" s="248"/>
      <c r="E705" s="254"/>
      <c r="F705" s="265"/>
      <c r="G705" s="270"/>
      <c r="H705" s="270"/>
      <c r="I705" s="406" t="s">
        <v>291</v>
      </c>
      <c r="J705" s="346" t="s">
        <v>256</v>
      </c>
      <c r="K705" s="434">
        <f>Supervisor!K705</f>
        <v>1</v>
      </c>
      <c r="L705" s="347">
        <f>Supervisor!L705</f>
        <v>0</v>
      </c>
      <c r="M705" s="348">
        <v>0</v>
      </c>
      <c r="N705" s="353">
        <f>Supervisor!M705</f>
        <v>0</v>
      </c>
      <c r="O705" s="350">
        <f>Supervisor!N705</f>
        <v>0</v>
      </c>
      <c r="P705" s="350">
        <f t="shared" si="94"/>
        <v>1</v>
      </c>
      <c r="Q705" s="351">
        <v>2.297444365043643E-5</v>
      </c>
      <c r="R705" s="352">
        <f t="shared" ref="R705:R711" si="104">O705/K705</f>
        <v>0</v>
      </c>
      <c r="T705" s="226">
        <f t="shared" si="100"/>
        <v>0</v>
      </c>
      <c r="Y705" s="199"/>
      <c r="Z705" s="352">
        <v>0</v>
      </c>
      <c r="AA705" s="428">
        <v>0</v>
      </c>
      <c r="AB705" s="428">
        <v>0</v>
      </c>
      <c r="AC705" s="430">
        <v>0</v>
      </c>
      <c r="AD705" s="428">
        <f t="shared" si="95"/>
        <v>0</v>
      </c>
      <c r="AE705" s="427">
        <v>0</v>
      </c>
      <c r="AF705" s="427">
        <v>0</v>
      </c>
      <c r="AG705" s="427"/>
      <c r="AH705" s="427"/>
      <c r="AI705" s="427"/>
      <c r="AJ705" s="427"/>
      <c r="AK705" s="427"/>
      <c r="AL705" s="427"/>
      <c r="AM705" s="427"/>
      <c r="AN705" s="427"/>
    </row>
    <row r="706" spans="1:40" s="225" customFormat="1" ht="51" hidden="1" customHeight="1" outlineLevel="7" x14ac:dyDescent="0.2">
      <c r="A706" s="221"/>
      <c r="B706" s="227"/>
      <c r="C706" s="248"/>
      <c r="D706" s="248"/>
      <c r="E706" s="254"/>
      <c r="F706" s="265"/>
      <c r="G706" s="270"/>
      <c r="H706" s="270"/>
      <c r="I706" s="406" t="s">
        <v>292</v>
      </c>
      <c r="J706" s="346" t="s">
        <v>257</v>
      </c>
      <c r="K706" s="434">
        <f>Supervisor!K706</f>
        <v>1</v>
      </c>
      <c r="L706" s="347">
        <f>Supervisor!L706</f>
        <v>0</v>
      </c>
      <c r="M706" s="348">
        <v>0</v>
      </c>
      <c r="N706" s="353">
        <f>Supervisor!M706</f>
        <v>0</v>
      </c>
      <c r="O706" s="350">
        <f>Supervisor!N706</f>
        <v>0</v>
      </c>
      <c r="P706" s="350">
        <f t="shared" si="94"/>
        <v>1</v>
      </c>
      <c r="Q706" s="351">
        <v>2.297444365043643E-5</v>
      </c>
      <c r="R706" s="352">
        <f t="shared" si="104"/>
        <v>0</v>
      </c>
      <c r="T706" s="226">
        <f t="shared" si="100"/>
        <v>0</v>
      </c>
      <c r="Y706" s="199"/>
      <c r="Z706" s="352">
        <v>0</v>
      </c>
      <c r="AA706" s="428">
        <v>0</v>
      </c>
      <c r="AB706" s="428">
        <v>0</v>
      </c>
      <c r="AC706" s="430">
        <v>0</v>
      </c>
      <c r="AD706" s="428">
        <f t="shared" si="95"/>
        <v>0</v>
      </c>
      <c r="AE706" s="427">
        <v>0</v>
      </c>
      <c r="AF706" s="427">
        <v>0</v>
      </c>
      <c r="AG706" s="427"/>
      <c r="AH706" s="427"/>
      <c r="AI706" s="427"/>
      <c r="AJ706" s="427"/>
      <c r="AK706" s="427"/>
      <c r="AL706" s="427"/>
      <c r="AM706" s="427"/>
      <c r="AN706" s="427"/>
    </row>
    <row r="707" spans="1:40" s="225" customFormat="1" ht="51" hidden="1" customHeight="1" outlineLevel="7" x14ac:dyDescent="0.2">
      <c r="A707" s="221"/>
      <c r="B707" s="227"/>
      <c r="C707" s="248"/>
      <c r="D707" s="248"/>
      <c r="E707" s="254"/>
      <c r="F707" s="265"/>
      <c r="G707" s="270"/>
      <c r="H707" s="270"/>
      <c r="I707" s="406" t="s">
        <v>231</v>
      </c>
      <c r="J707" s="346" t="s">
        <v>256</v>
      </c>
      <c r="K707" s="434">
        <f>Supervisor!K707</f>
        <v>1</v>
      </c>
      <c r="L707" s="347">
        <f>Supervisor!L707</f>
        <v>0</v>
      </c>
      <c r="M707" s="348">
        <v>0</v>
      </c>
      <c r="N707" s="353">
        <f>Supervisor!M707</f>
        <v>0</v>
      </c>
      <c r="O707" s="350">
        <f>Supervisor!N707</f>
        <v>0</v>
      </c>
      <c r="P707" s="350">
        <f t="shared" si="94"/>
        <v>1</v>
      </c>
      <c r="Q707" s="351">
        <v>1.6082110555305497E-4</v>
      </c>
      <c r="R707" s="352">
        <f t="shared" si="104"/>
        <v>0</v>
      </c>
      <c r="T707" s="226">
        <f t="shared" si="100"/>
        <v>0</v>
      </c>
      <c r="Y707" s="199"/>
      <c r="Z707" s="352">
        <v>0</v>
      </c>
      <c r="AA707" s="428">
        <v>0</v>
      </c>
      <c r="AB707" s="428">
        <v>0</v>
      </c>
      <c r="AC707" s="430">
        <v>0</v>
      </c>
      <c r="AD707" s="428">
        <f t="shared" si="95"/>
        <v>0</v>
      </c>
      <c r="AE707" s="427">
        <v>0</v>
      </c>
      <c r="AF707" s="427">
        <v>0</v>
      </c>
      <c r="AG707" s="427"/>
      <c r="AH707" s="427"/>
      <c r="AI707" s="427"/>
      <c r="AJ707" s="427"/>
      <c r="AK707" s="427"/>
      <c r="AL707" s="427"/>
      <c r="AM707" s="427"/>
      <c r="AN707" s="427"/>
    </row>
    <row r="708" spans="1:40" s="225" customFormat="1" ht="51" hidden="1" customHeight="1" outlineLevel="7" x14ac:dyDescent="0.2">
      <c r="A708" s="221"/>
      <c r="B708" s="227"/>
      <c r="C708" s="248"/>
      <c r="D708" s="248"/>
      <c r="E708" s="254"/>
      <c r="F708" s="265"/>
      <c r="G708" s="270"/>
      <c r="H708" s="270"/>
      <c r="I708" s="406" t="s">
        <v>80</v>
      </c>
      <c r="J708" s="346" t="s">
        <v>256</v>
      </c>
      <c r="K708" s="434">
        <f>Supervisor!K708</f>
        <v>1</v>
      </c>
      <c r="L708" s="347">
        <f>Supervisor!L708</f>
        <v>0</v>
      </c>
      <c r="M708" s="348">
        <v>0</v>
      </c>
      <c r="N708" s="353">
        <f>Supervisor!M708</f>
        <v>0</v>
      </c>
      <c r="O708" s="350">
        <f>Supervisor!N708</f>
        <v>0</v>
      </c>
      <c r="P708" s="350">
        <f t="shared" si="94"/>
        <v>1</v>
      </c>
      <c r="Q708" s="351">
        <v>6.8923330951309276E-5</v>
      </c>
      <c r="R708" s="352">
        <f t="shared" si="104"/>
        <v>0</v>
      </c>
      <c r="T708" s="226">
        <f t="shared" si="100"/>
        <v>0</v>
      </c>
      <c r="Y708" s="199"/>
      <c r="Z708" s="352">
        <v>0</v>
      </c>
      <c r="AA708" s="428">
        <v>0</v>
      </c>
      <c r="AB708" s="428">
        <v>0</v>
      </c>
      <c r="AC708" s="430">
        <v>0</v>
      </c>
      <c r="AD708" s="428">
        <f t="shared" si="95"/>
        <v>0</v>
      </c>
      <c r="AE708" s="427">
        <v>0</v>
      </c>
      <c r="AF708" s="427">
        <v>0</v>
      </c>
      <c r="AG708" s="427"/>
      <c r="AH708" s="427"/>
      <c r="AI708" s="427"/>
      <c r="AJ708" s="427"/>
      <c r="AK708" s="427"/>
      <c r="AL708" s="427"/>
      <c r="AM708" s="427"/>
      <c r="AN708" s="427"/>
    </row>
    <row r="709" spans="1:40" s="225" customFormat="1" ht="51" hidden="1" customHeight="1" outlineLevel="7" x14ac:dyDescent="0.2">
      <c r="A709" s="221"/>
      <c r="B709" s="227"/>
      <c r="C709" s="248"/>
      <c r="D709" s="248"/>
      <c r="E709" s="254"/>
      <c r="F709" s="265"/>
      <c r="G709" s="270"/>
      <c r="H709" s="270"/>
      <c r="I709" s="406" t="s">
        <v>82</v>
      </c>
      <c r="J709" s="346" t="s">
        <v>257</v>
      </c>
      <c r="K709" s="434">
        <f>Supervisor!K709</f>
        <v>1</v>
      </c>
      <c r="L709" s="347">
        <f>Supervisor!L709</f>
        <v>0</v>
      </c>
      <c r="M709" s="348">
        <v>0</v>
      </c>
      <c r="N709" s="353">
        <f>Supervisor!M709</f>
        <v>0</v>
      </c>
      <c r="O709" s="350">
        <f>Supervisor!N709</f>
        <v>0</v>
      </c>
      <c r="P709" s="350">
        <f t="shared" si="94"/>
        <v>1</v>
      </c>
      <c r="Q709" s="351">
        <v>6.8923330951309276E-5</v>
      </c>
      <c r="R709" s="352">
        <f t="shared" si="104"/>
        <v>0</v>
      </c>
      <c r="T709" s="226">
        <f t="shared" si="100"/>
        <v>0</v>
      </c>
      <c r="Y709" s="199"/>
      <c r="Z709" s="352">
        <v>0</v>
      </c>
      <c r="AA709" s="428">
        <v>0</v>
      </c>
      <c r="AB709" s="428">
        <v>0</v>
      </c>
      <c r="AC709" s="430">
        <v>0</v>
      </c>
      <c r="AD709" s="428">
        <f t="shared" si="95"/>
        <v>0</v>
      </c>
      <c r="AE709" s="427">
        <v>0</v>
      </c>
      <c r="AF709" s="427">
        <v>0</v>
      </c>
      <c r="AG709" s="427"/>
      <c r="AH709" s="427"/>
      <c r="AI709" s="427"/>
      <c r="AJ709" s="427"/>
      <c r="AK709" s="427"/>
      <c r="AL709" s="427"/>
      <c r="AM709" s="427"/>
      <c r="AN709" s="427"/>
    </row>
    <row r="710" spans="1:40" s="225" customFormat="1" ht="51" hidden="1" customHeight="1" outlineLevel="7" x14ac:dyDescent="0.2">
      <c r="A710" s="221"/>
      <c r="B710" s="227"/>
      <c r="C710" s="248"/>
      <c r="D710" s="248"/>
      <c r="E710" s="254"/>
      <c r="F710" s="265"/>
      <c r="G710" s="270"/>
      <c r="H710" s="270"/>
      <c r="I710" s="406" t="s">
        <v>293</v>
      </c>
      <c r="J710" s="346" t="s">
        <v>256</v>
      </c>
      <c r="K710" s="434">
        <f>Supervisor!K710</f>
        <v>1</v>
      </c>
      <c r="L710" s="347">
        <f>Supervisor!L710</f>
        <v>0</v>
      </c>
      <c r="M710" s="348">
        <v>0</v>
      </c>
      <c r="N710" s="353">
        <f>Supervisor!M710</f>
        <v>0</v>
      </c>
      <c r="O710" s="350">
        <f>Supervisor!N710</f>
        <v>0</v>
      </c>
      <c r="P710" s="350">
        <f t="shared" si="94"/>
        <v>1</v>
      </c>
      <c r="Q710" s="351">
        <v>9.1897774601745719E-5</v>
      </c>
      <c r="R710" s="352">
        <f t="shared" si="104"/>
        <v>0</v>
      </c>
      <c r="T710" s="226">
        <f t="shared" si="100"/>
        <v>0</v>
      </c>
      <c r="Y710" s="199"/>
      <c r="Z710" s="352">
        <v>0</v>
      </c>
      <c r="AA710" s="428">
        <v>0</v>
      </c>
      <c r="AB710" s="428">
        <v>0</v>
      </c>
      <c r="AC710" s="430">
        <v>0</v>
      </c>
      <c r="AD710" s="428">
        <f t="shared" si="95"/>
        <v>0</v>
      </c>
      <c r="AE710" s="427">
        <v>0</v>
      </c>
      <c r="AF710" s="427">
        <v>0</v>
      </c>
      <c r="AG710" s="427"/>
      <c r="AH710" s="427"/>
      <c r="AI710" s="427"/>
      <c r="AJ710" s="427"/>
      <c r="AK710" s="427"/>
      <c r="AL710" s="427"/>
      <c r="AM710" s="427"/>
      <c r="AN710" s="427"/>
    </row>
    <row r="711" spans="1:40" s="225" customFormat="1" ht="51" hidden="1" customHeight="1" outlineLevel="7" x14ac:dyDescent="0.2">
      <c r="A711" s="221"/>
      <c r="B711" s="227"/>
      <c r="C711" s="248"/>
      <c r="D711" s="248"/>
      <c r="E711" s="254"/>
      <c r="F711" s="265"/>
      <c r="G711" s="270"/>
      <c r="H711" s="270"/>
      <c r="I711" s="406" t="s">
        <v>294</v>
      </c>
      <c r="J711" s="346" t="s">
        <v>257</v>
      </c>
      <c r="K711" s="434">
        <f>Supervisor!K711</f>
        <v>1</v>
      </c>
      <c r="L711" s="347">
        <f>Supervisor!L711</f>
        <v>0</v>
      </c>
      <c r="M711" s="348">
        <v>0</v>
      </c>
      <c r="N711" s="353">
        <f>Supervisor!M711</f>
        <v>0</v>
      </c>
      <c r="O711" s="350">
        <f>Supervisor!N711</f>
        <v>0</v>
      </c>
      <c r="P711" s="350">
        <f t="shared" ref="P711:P774" si="105">K711-O711</f>
        <v>1</v>
      </c>
      <c r="Q711" s="351">
        <v>2.297444365043643E-5</v>
      </c>
      <c r="R711" s="352">
        <f t="shared" si="104"/>
        <v>0</v>
      </c>
      <c r="T711" s="226">
        <f t="shared" si="100"/>
        <v>0</v>
      </c>
      <c r="Y711" s="199"/>
      <c r="Z711" s="352">
        <v>0</v>
      </c>
      <c r="AA711" s="428">
        <v>0</v>
      </c>
      <c r="AB711" s="428">
        <v>0</v>
      </c>
      <c r="AC711" s="430">
        <v>0</v>
      </c>
      <c r="AD711" s="428">
        <f t="shared" ref="AD711:AD774" si="106">AB711-AC711</f>
        <v>0</v>
      </c>
      <c r="AE711" s="427">
        <v>0</v>
      </c>
      <c r="AF711" s="427">
        <v>0</v>
      </c>
      <c r="AG711" s="427"/>
      <c r="AH711" s="427"/>
      <c r="AI711" s="427"/>
      <c r="AJ711" s="427"/>
      <c r="AK711" s="427"/>
      <c r="AL711" s="427"/>
      <c r="AM711" s="427"/>
      <c r="AN711" s="427"/>
    </row>
    <row r="712" spans="1:40" s="225" customFormat="1" ht="51" hidden="1" customHeight="1" outlineLevel="4" x14ac:dyDescent="0.2">
      <c r="A712" s="221"/>
      <c r="B712" s="227"/>
      <c r="C712" s="248"/>
      <c r="D712" s="248"/>
      <c r="E712" s="254"/>
      <c r="F712" s="265"/>
      <c r="G712" s="265"/>
      <c r="H712" s="265"/>
      <c r="I712" s="408" t="s">
        <v>137</v>
      </c>
      <c r="J712" s="359"/>
      <c r="K712" s="436">
        <f>Supervisor!K712</f>
        <v>0</v>
      </c>
      <c r="L712" s="360">
        <f>Supervisor!L712</f>
        <v>0</v>
      </c>
      <c r="M712" s="361">
        <v>0</v>
      </c>
      <c r="N712" s="359">
        <f>Supervisor!M712</f>
        <v>0</v>
      </c>
      <c r="O712" s="374">
        <f>Supervisor!N712</f>
        <v>0</v>
      </c>
      <c r="P712" s="374">
        <f t="shared" si="105"/>
        <v>0</v>
      </c>
      <c r="Q712" s="363">
        <v>2.6729484771508799E-2</v>
      </c>
      <c r="R712" s="364">
        <f>(R713*$Q$713+R721*$Q$721+R729*$Q$729+R737*$Q$737+R745*$Q$745+R753*$Q$753+R761*$Q$761+R769*$Q$769+R777*$Q$777+R785*$Q$785+R793*$Q$793+R801*$Q$801)/$Q$712</f>
        <v>0</v>
      </c>
      <c r="T712" s="226">
        <f t="shared" si="100"/>
        <v>0</v>
      </c>
      <c r="Y712" s="199"/>
      <c r="Z712" s="364">
        <v>0</v>
      </c>
      <c r="AA712" s="428">
        <v>0</v>
      </c>
      <c r="AB712" s="428">
        <v>0</v>
      </c>
      <c r="AC712" s="430">
        <v>0</v>
      </c>
      <c r="AD712" s="428">
        <f t="shared" si="106"/>
        <v>0</v>
      </c>
      <c r="AE712" s="427">
        <v>0</v>
      </c>
      <c r="AF712" s="427">
        <v>0</v>
      </c>
      <c r="AG712" s="427"/>
      <c r="AH712" s="427"/>
      <c r="AI712" s="427"/>
      <c r="AJ712" s="427"/>
      <c r="AK712" s="427"/>
      <c r="AL712" s="427"/>
      <c r="AM712" s="427"/>
      <c r="AN712" s="427"/>
    </row>
    <row r="713" spans="1:40" s="225" customFormat="1" ht="51" hidden="1" customHeight="1" outlineLevel="5" x14ac:dyDescent="0.2">
      <c r="A713" s="221"/>
      <c r="B713" s="227"/>
      <c r="C713" s="248"/>
      <c r="D713" s="248"/>
      <c r="E713" s="254"/>
      <c r="F713" s="265"/>
      <c r="G713" s="270"/>
      <c r="H713" s="270"/>
      <c r="I713" s="409" t="s">
        <v>138</v>
      </c>
      <c r="J713" s="365"/>
      <c r="K713" s="437">
        <f>Supervisor!K713</f>
        <v>0</v>
      </c>
      <c r="L713" s="366">
        <f>Supervisor!L713</f>
        <v>0</v>
      </c>
      <c r="M713" s="367">
        <v>0</v>
      </c>
      <c r="N713" s="365">
        <f>Supervisor!M713</f>
        <v>0</v>
      </c>
      <c r="O713" s="378">
        <f>Supervisor!N713</f>
        <v>0</v>
      </c>
      <c r="P713" s="378">
        <f t="shared" si="105"/>
        <v>0</v>
      </c>
      <c r="Q713" s="369">
        <v>2.2274570642923999E-3</v>
      </c>
      <c r="R713" s="370">
        <f>SUMPRODUCT(R714:R720,Q714:Q720)/Q713</f>
        <v>0</v>
      </c>
      <c r="T713" s="226">
        <f t="shared" si="100"/>
        <v>0</v>
      </c>
      <c r="Y713" s="199"/>
      <c r="Z713" s="370">
        <v>0</v>
      </c>
      <c r="AA713" s="428">
        <v>0</v>
      </c>
      <c r="AB713" s="428">
        <v>0</v>
      </c>
      <c r="AC713" s="430">
        <v>0</v>
      </c>
      <c r="AD713" s="428">
        <f t="shared" si="106"/>
        <v>0</v>
      </c>
      <c r="AE713" s="427">
        <v>0</v>
      </c>
      <c r="AF713" s="427">
        <v>0</v>
      </c>
      <c r="AG713" s="427"/>
      <c r="AH713" s="427"/>
      <c r="AI713" s="427"/>
      <c r="AJ713" s="427"/>
      <c r="AK713" s="427"/>
      <c r="AL713" s="427"/>
      <c r="AM713" s="427"/>
      <c r="AN713" s="427"/>
    </row>
    <row r="714" spans="1:40" s="225" customFormat="1" ht="51" hidden="1" customHeight="1" outlineLevel="7" x14ac:dyDescent="0.2">
      <c r="A714" s="221"/>
      <c r="B714" s="227"/>
      <c r="C714" s="248"/>
      <c r="D714" s="248"/>
      <c r="E714" s="254"/>
      <c r="F714" s="265"/>
      <c r="G714" s="270"/>
      <c r="H714" s="270"/>
      <c r="I714" s="406" t="s">
        <v>291</v>
      </c>
      <c r="J714" s="346" t="s">
        <v>256</v>
      </c>
      <c r="K714" s="434">
        <f>Supervisor!K714</f>
        <v>1</v>
      </c>
      <c r="L714" s="347">
        <f>Supervisor!L714</f>
        <v>0</v>
      </c>
      <c r="M714" s="348">
        <v>0</v>
      </c>
      <c r="N714" s="353">
        <f>Supervisor!M714</f>
        <v>0</v>
      </c>
      <c r="O714" s="350">
        <f>Supervisor!N714</f>
        <v>0</v>
      </c>
      <c r="P714" s="350">
        <f t="shared" si="105"/>
        <v>1</v>
      </c>
      <c r="Q714" s="351">
        <v>1.1137285321462E-4</v>
      </c>
      <c r="R714" s="352">
        <f t="shared" ref="R714:R720" si="107">O714/K714</f>
        <v>0</v>
      </c>
      <c r="T714" s="226">
        <f t="shared" si="100"/>
        <v>0</v>
      </c>
      <c r="Y714" s="199"/>
      <c r="Z714" s="352">
        <v>0</v>
      </c>
      <c r="AA714" s="428">
        <v>0</v>
      </c>
      <c r="AB714" s="428">
        <v>0</v>
      </c>
      <c r="AC714" s="430">
        <v>0</v>
      </c>
      <c r="AD714" s="428">
        <f t="shared" si="106"/>
        <v>0</v>
      </c>
      <c r="AE714" s="427">
        <v>0</v>
      </c>
      <c r="AF714" s="427">
        <v>0</v>
      </c>
      <c r="AG714" s="427"/>
      <c r="AH714" s="427"/>
      <c r="AI714" s="427"/>
      <c r="AJ714" s="427"/>
      <c r="AK714" s="427"/>
      <c r="AL714" s="427"/>
      <c r="AM714" s="427"/>
      <c r="AN714" s="427"/>
    </row>
    <row r="715" spans="1:40" s="225" customFormat="1" ht="51" hidden="1" customHeight="1" outlineLevel="7" x14ac:dyDescent="0.2">
      <c r="A715" s="221"/>
      <c r="B715" s="227"/>
      <c r="C715" s="248"/>
      <c r="D715" s="248"/>
      <c r="E715" s="254"/>
      <c r="F715" s="265"/>
      <c r="G715" s="270"/>
      <c r="H715" s="270"/>
      <c r="I715" s="406" t="s">
        <v>292</v>
      </c>
      <c r="J715" s="346" t="s">
        <v>257</v>
      </c>
      <c r="K715" s="434">
        <f>Supervisor!K715</f>
        <v>1</v>
      </c>
      <c r="L715" s="347">
        <f>Supervisor!L715</f>
        <v>0</v>
      </c>
      <c r="M715" s="348">
        <v>0</v>
      </c>
      <c r="N715" s="353">
        <f>Supervisor!M715</f>
        <v>0</v>
      </c>
      <c r="O715" s="350">
        <f>Supervisor!N715</f>
        <v>0</v>
      </c>
      <c r="P715" s="350">
        <f t="shared" si="105"/>
        <v>1</v>
      </c>
      <c r="Q715" s="351">
        <v>1.1137285321462E-4</v>
      </c>
      <c r="R715" s="352">
        <f t="shared" si="107"/>
        <v>0</v>
      </c>
      <c r="T715" s="226">
        <f t="shared" si="100"/>
        <v>0</v>
      </c>
      <c r="Y715" s="199"/>
      <c r="Z715" s="352">
        <v>0</v>
      </c>
      <c r="AA715" s="428">
        <v>0</v>
      </c>
      <c r="AB715" s="428">
        <v>0</v>
      </c>
      <c r="AC715" s="430">
        <v>0</v>
      </c>
      <c r="AD715" s="428">
        <f t="shared" si="106"/>
        <v>0</v>
      </c>
      <c r="AE715" s="427">
        <v>0</v>
      </c>
      <c r="AF715" s="427">
        <v>0</v>
      </c>
      <c r="AG715" s="427"/>
      <c r="AH715" s="427"/>
      <c r="AI715" s="427"/>
      <c r="AJ715" s="427"/>
      <c r="AK715" s="427"/>
      <c r="AL715" s="427"/>
      <c r="AM715" s="427"/>
      <c r="AN715" s="427"/>
    </row>
    <row r="716" spans="1:40" s="225" customFormat="1" ht="51" hidden="1" customHeight="1" outlineLevel="7" x14ac:dyDescent="0.2">
      <c r="A716" s="221"/>
      <c r="B716" s="227"/>
      <c r="C716" s="248"/>
      <c r="D716" s="248"/>
      <c r="E716" s="254"/>
      <c r="F716" s="265"/>
      <c r="G716" s="270"/>
      <c r="H716" s="270"/>
      <c r="I716" s="406" t="s">
        <v>231</v>
      </c>
      <c r="J716" s="346" t="s">
        <v>256</v>
      </c>
      <c r="K716" s="434">
        <f>Supervisor!K716</f>
        <v>1</v>
      </c>
      <c r="L716" s="347">
        <f>Supervisor!L716</f>
        <v>0</v>
      </c>
      <c r="M716" s="348">
        <v>0</v>
      </c>
      <c r="N716" s="353">
        <f>Supervisor!M716</f>
        <v>0</v>
      </c>
      <c r="O716" s="350">
        <f>Supervisor!N716</f>
        <v>0</v>
      </c>
      <c r="P716" s="350">
        <f t="shared" si="105"/>
        <v>1</v>
      </c>
      <c r="Q716" s="351">
        <v>7.7960997250233995E-4</v>
      </c>
      <c r="R716" s="352">
        <f t="shared" si="107"/>
        <v>0</v>
      </c>
      <c r="T716" s="226">
        <f t="shared" si="100"/>
        <v>0</v>
      </c>
      <c r="Y716" s="199"/>
      <c r="Z716" s="352">
        <v>0</v>
      </c>
      <c r="AA716" s="428">
        <v>0</v>
      </c>
      <c r="AB716" s="428">
        <v>0</v>
      </c>
      <c r="AC716" s="430">
        <v>0</v>
      </c>
      <c r="AD716" s="428">
        <f t="shared" si="106"/>
        <v>0</v>
      </c>
      <c r="AE716" s="427">
        <v>0</v>
      </c>
      <c r="AF716" s="427">
        <v>0</v>
      </c>
      <c r="AG716" s="427"/>
      <c r="AH716" s="427"/>
      <c r="AI716" s="427"/>
      <c r="AJ716" s="427"/>
      <c r="AK716" s="427"/>
      <c r="AL716" s="427"/>
      <c r="AM716" s="427"/>
      <c r="AN716" s="427"/>
    </row>
    <row r="717" spans="1:40" s="225" customFormat="1" ht="51" hidden="1" customHeight="1" outlineLevel="7" x14ac:dyDescent="0.2">
      <c r="A717" s="221"/>
      <c r="B717" s="227"/>
      <c r="C717" s="248"/>
      <c r="D717" s="248"/>
      <c r="E717" s="254"/>
      <c r="F717" s="265"/>
      <c r="G717" s="270"/>
      <c r="H717" s="270"/>
      <c r="I717" s="406" t="s">
        <v>80</v>
      </c>
      <c r="J717" s="346" t="s">
        <v>256</v>
      </c>
      <c r="K717" s="434">
        <f>Supervisor!K717</f>
        <v>1</v>
      </c>
      <c r="L717" s="347">
        <f>Supervisor!L717</f>
        <v>0</v>
      </c>
      <c r="M717" s="348">
        <v>0</v>
      </c>
      <c r="N717" s="353">
        <f>Supervisor!M717</f>
        <v>0</v>
      </c>
      <c r="O717" s="350">
        <f>Supervisor!N717</f>
        <v>0</v>
      </c>
      <c r="P717" s="350">
        <f t="shared" si="105"/>
        <v>1</v>
      </c>
      <c r="Q717" s="351">
        <v>3.3411855964385996E-4</v>
      </c>
      <c r="R717" s="352">
        <f t="shared" si="107"/>
        <v>0</v>
      </c>
      <c r="T717" s="226">
        <f t="shared" si="100"/>
        <v>0</v>
      </c>
      <c r="Y717" s="199"/>
      <c r="Z717" s="352">
        <v>0</v>
      </c>
      <c r="AA717" s="428">
        <v>0</v>
      </c>
      <c r="AB717" s="428">
        <v>0</v>
      </c>
      <c r="AC717" s="430">
        <v>0</v>
      </c>
      <c r="AD717" s="428">
        <f t="shared" si="106"/>
        <v>0</v>
      </c>
      <c r="AE717" s="427">
        <v>0</v>
      </c>
      <c r="AF717" s="427">
        <v>0</v>
      </c>
      <c r="AG717" s="427"/>
      <c r="AH717" s="427"/>
      <c r="AI717" s="427"/>
      <c r="AJ717" s="427"/>
      <c r="AK717" s="427"/>
      <c r="AL717" s="427"/>
      <c r="AM717" s="427"/>
      <c r="AN717" s="427"/>
    </row>
    <row r="718" spans="1:40" s="225" customFormat="1" ht="51" hidden="1" customHeight="1" outlineLevel="7" x14ac:dyDescent="0.2">
      <c r="A718" s="221"/>
      <c r="B718" s="227"/>
      <c r="C718" s="248"/>
      <c r="D718" s="248"/>
      <c r="E718" s="254"/>
      <c r="F718" s="265"/>
      <c r="G718" s="270"/>
      <c r="H718" s="270"/>
      <c r="I718" s="406" t="s">
        <v>82</v>
      </c>
      <c r="J718" s="346" t="s">
        <v>257</v>
      </c>
      <c r="K718" s="434">
        <f>Supervisor!K718</f>
        <v>1</v>
      </c>
      <c r="L718" s="347">
        <f>Supervisor!L718</f>
        <v>0</v>
      </c>
      <c r="M718" s="348">
        <v>0</v>
      </c>
      <c r="N718" s="353">
        <f>Supervisor!M718</f>
        <v>0</v>
      </c>
      <c r="O718" s="350">
        <f>Supervisor!N718</f>
        <v>0</v>
      </c>
      <c r="P718" s="350">
        <f t="shared" si="105"/>
        <v>1</v>
      </c>
      <c r="Q718" s="351">
        <v>3.3411855964385996E-4</v>
      </c>
      <c r="R718" s="352">
        <f t="shared" si="107"/>
        <v>0</v>
      </c>
      <c r="T718" s="226">
        <f t="shared" si="100"/>
        <v>0</v>
      </c>
      <c r="Y718" s="199"/>
      <c r="Z718" s="352">
        <v>0</v>
      </c>
      <c r="AA718" s="428">
        <v>0</v>
      </c>
      <c r="AB718" s="428">
        <v>0</v>
      </c>
      <c r="AC718" s="430">
        <v>0</v>
      </c>
      <c r="AD718" s="428">
        <f t="shared" si="106"/>
        <v>0</v>
      </c>
      <c r="AE718" s="427">
        <v>0</v>
      </c>
      <c r="AF718" s="427">
        <v>0</v>
      </c>
      <c r="AG718" s="427"/>
      <c r="AH718" s="427"/>
      <c r="AI718" s="427"/>
      <c r="AJ718" s="427"/>
      <c r="AK718" s="427"/>
      <c r="AL718" s="427"/>
      <c r="AM718" s="427"/>
      <c r="AN718" s="427"/>
    </row>
    <row r="719" spans="1:40" s="225" customFormat="1" ht="51" hidden="1" customHeight="1" outlineLevel="7" x14ac:dyDescent="0.2">
      <c r="A719" s="221"/>
      <c r="B719" s="227"/>
      <c r="C719" s="248"/>
      <c r="D719" s="248"/>
      <c r="E719" s="254"/>
      <c r="F719" s="265"/>
      <c r="G719" s="270"/>
      <c r="H719" s="270"/>
      <c r="I719" s="406" t="s">
        <v>293</v>
      </c>
      <c r="J719" s="346" t="s">
        <v>256</v>
      </c>
      <c r="K719" s="434">
        <f>Supervisor!K719</f>
        <v>1</v>
      </c>
      <c r="L719" s="347">
        <f>Supervisor!L719</f>
        <v>0</v>
      </c>
      <c r="M719" s="348">
        <v>0</v>
      </c>
      <c r="N719" s="353">
        <f>Supervisor!M719</f>
        <v>0</v>
      </c>
      <c r="O719" s="350">
        <f>Supervisor!N719</f>
        <v>0</v>
      </c>
      <c r="P719" s="350">
        <f t="shared" si="105"/>
        <v>1</v>
      </c>
      <c r="Q719" s="351">
        <v>4.4549141285848E-4</v>
      </c>
      <c r="R719" s="352">
        <f t="shared" si="107"/>
        <v>0</v>
      </c>
      <c r="T719" s="226">
        <f t="shared" si="100"/>
        <v>0</v>
      </c>
      <c r="Y719" s="199"/>
      <c r="Z719" s="352">
        <v>0</v>
      </c>
      <c r="AA719" s="428">
        <v>0</v>
      </c>
      <c r="AB719" s="428">
        <v>0</v>
      </c>
      <c r="AC719" s="430">
        <v>0</v>
      </c>
      <c r="AD719" s="428">
        <f t="shared" si="106"/>
        <v>0</v>
      </c>
      <c r="AE719" s="427">
        <v>0</v>
      </c>
      <c r="AF719" s="427">
        <v>0</v>
      </c>
      <c r="AG719" s="427"/>
      <c r="AH719" s="427"/>
      <c r="AI719" s="427"/>
      <c r="AJ719" s="427"/>
      <c r="AK719" s="427"/>
      <c r="AL719" s="427"/>
      <c r="AM719" s="427"/>
      <c r="AN719" s="427"/>
    </row>
    <row r="720" spans="1:40" s="225" customFormat="1" ht="51" hidden="1" customHeight="1" outlineLevel="7" x14ac:dyDescent="0.2">
      <c r="A720" s="221"/>
      <c r="B720" s="227"/>
      <c r="C720" s="248"/>
      <c r="D720" s="248"/>
      <c r="E720" s="254"/>
      <c r="F720" s="265"/>
      <c r="G720" s="270"/>
      <c r="H720" s="270"/>
      <c r="I720" s="406" t="s">
        <v>294</v>
      </c>
      <c r="J720" s="346" t="s">
        <v>257</v>
      </c>
      <c r="K720" s="434">
        <f>Supervisor!K720</f>
        <v>1</v>
      </c>
      <c r="L720" s="347">
        <f>Supervisor!L720</f>
        <v>0</v>
      </c>
      <c r="M720" s="348">
        <v>0</v>
      </c>
      <c r="N720" s="353">
        <f>Supervisor!M720</f>
        <v>0</v>
      </c>
      <c r="O720" s="350">
        <f>Supervisor!N720</f>
        <v>0</v>
      </c>
      <c r="P720" s="350">
        <f t="shared" si="105"/>
        <v>1</v>
      </c>
      <c r="Q720" s="351">
        <v>1.1137285321462E-4</v>
      </c>
      <c r="R720" s="352">
        <f t="shared" si="107"/>
        <v>0</v>
      </c>
      <c r="T720" s="226">
        <f t="shared" si="100"/>
        <v>0</v>
      </c>
      <c r="Y720" s="199"/>
      <c r="Z720" s="352">
        <v>0</v>
      </c>
      <c r="AA720" s="428">
        <v>0</v>
      </c>
      <c r="AB720" s="428">
        <v>0</v>
      </c>
      <c r="AC720" s="430">
        <v>0</v>
      </c>
      <c r="AD720" s="428">
        <f t="shared" si="106"/>
        <v>0</v>
      </c>
      <c r="AE720" s="427">
        <v>0</v>
      </c>
      <c r="AF720" s="427">
        <v>0</v>
      </c>
      <c r="AG720" s="427"/>
      <c r="AH720" s="427"/>
      <c r="AI720" s="427"/>
      <c r="AJ720" s="427"/>
      <c r="AK720" s="427"/>
      <c r="AL720" s="427"/>
      <c r="AM720" s="427"/>
      <c r="AN720" s="427"/>
    </row>
    <row r="721" spans="1:40" s="225" customFormat="1" ht="51" hidden="1" customHeight="1" outlineLevel="5" x14ac:dyDescent="0.2">
      <c r="A721" s="221"/>
      <c r="B721" s="227"/>
      <c r="C721" s="248"/>
      <c r="D721" s="248"/>
      <c r="E721" s="254"/>
      <c r="F721" s="265"/>
      <c r="G721" s="270"/>
      <c r="H721" s="270"/>
      <c r="I721" s="409" t="s">
        <v>139</v>
      </c>
      <c r="J721" s="365"/>
      <c r="K721" s="437">
        <f>Supervisor!K721</f>
        <v>0</v>
      </c>
      <c r="L721" s="366">
        <f>Supervisor!L721</f>
        <v>0</v>
      </c>
      <c r="M721" s="367">
        <v>0</v>
      </c>
      <c r="N721" s="365">
        <f>Supervisor!M721</f>
        <v>0</v>
      </c>
      <c r="O721" s="378">
        <f>Supervisor!N721</f>
        <v>0</v>
      </c>
      <c r="P721" s="378">
        <f t="shared" si="105"/>
        <v>0</v>
      </c>
      <c r="Q721" s="369">
        <v>2.2274570642923999E-3</v>
      </c>
      <c r="R721" s="370">
        <f>SUMPRODUCT(R722:R728,Q722:Q728)/Q721</f>
        <v>0</v>
      </c>
      <c r="T721" s="226">
        <f t="shared" si="100"/>
        <v>0</v>
      </c>
      <c r="Y721" s="199"/>
      <c r="Z721" s="370">
        <v>0</v>
      </c>
      <c r="AA721" s="428">
        <v>0</v>
      </c>
      <c r="AB721" s="428">
        <v>0</v>
      </c>
      <c r="AC721" s="430">
        <v>0</v>
      </c>
      <c r="AD721" s="428">
        <f t="shared" si="106"/>
        <v>0</v>
      </c>
      <c r="AE721" s="427">
        <v>0</v>
      </c>
      <c r="AF721" s="427">
        <v>0</v>
      </c>
      <c r="AG721" s="427"/>
      <c r="AH721" s="427"/>
      <c r="AI721" s="427"/>
      <c r="AJ721" s="427"/>
      <c r="AK721" s="427"/>
      <c r="AL721" s="427"/>
      <c r="AM721" s="427"/>
      <c r="AN721" s="427"/>
    </row>
    <row r="722" spans="1:40" s="225" customFormat="1" ht="51" hidden="1" customHeight="1" outlineLevel="7" x14ac:dyDescent="0.2">
      <c r="A722" s="221"/>
      <c r="B722" s="227"/>
      <c r="C722" s="248"/>
      <c r="D722" s="248"/>
      <c r="E722" s="254"/>
      <c r="F722" s="265"/>
      <c r="G722" s="270"/>
      <c r="H722" s="270"/>
      <c r="I722" s="406" t="s">
        <v>291</v>
      </c>
      <c r="J722" s="346" t="s">
        <v>256</v>
      </c>
      <c r="K722" s="434">
        <f>Supervisor!K722</f>
        <v>1</v>
      </c>
      <c r="L722" s="347">
        <f>Supervisor!L722</f>
        <v>0</v>
      </c>
      <c r="M722" s="348">
        <v>0</v>
      </c>
      <c r="N722" s="353">
        <f>Supervisor!M722</f>
        <v>0</v>
      </c>
      <c r="O722" s="350">
        <f>Supervisor!N722</f>
        <v>0</v>
      </c>
      <c r="P722" s="350">
        <f t="shared" si="105"/>
        <v>1</v>
      </c>
      <c r="Q722" s="351">
        <v>1.1137285321462E-4</v>
      </c>
      <c r="R722" s="352">
        <f t="shared" ref="R722:R728" si="108">O722/K722</f>
        <v>0</v>
      </c>
      <c r="T722" s="226">
        <f t="shared" si="100"/>
        <v>0</v>
      </c>
      <c r="Y722" s="199"/>
      <c r="Z722" s="352">
        <v>0</v>
      </c>
      <c r="AA722" s="428">
        <v>0</v>
      </c>
      <c r="AB722" s="428">
        <v>0</v>
      </c>
      <c r="AC722" s="430">
        <v>0</v>
      </c>
      <c r="AD722" s="428">
        <f t="shared" si="106"/>
        <v>0</v>
      </c>
      <c r="AE722" s="427">
        <v>0</v>
      </c>
      <c r="AF722" s="427">
        <v>0</v>
      </c>
      <c r="AG722" s="427"/>
      <c r="AH722" s="427"/>
      <c r="AI722" s="427"/>
      <c r="AJ722" s="427"/>
      <c r="AK722" s="427"/>
      <c r="AL722" s="427"/>
      <c r="AM722" s="427"/>
      <c r="AN722" s="427"/>
    </row>
    <row r="723" spans="1:40" s="225" customFormat="1" ht="51" hidden="1" customHeight="1" outlineLevel="7" x14ac:dyDescent="0.2">
      <c r="A723" s="221"/>
      <c r="B723" s="227"/>
      <c r="C723" s="248"/>
      <c r="D723" s="248"/>
      <c r="E723" s="254"/>
      <c r="F723" s="265"/>
      <c r="G723" s="270"/>
      <c r="H723" s="270"/>
      <c r="I723" s="406" t="s">
        <v>292</v>
      </c>
      <c r="J723" s="346" t="s">
        <v>257</v>
      </c>
      <c r="K723" s="434">
        <f>Supervisor!K723</f>
        <v>1</v>
      </c>
      <c r="L723" s="347">
        <f>Supervisor!L723</f>
        <v>0</v>
      </c>
      <c r="M723" s="348">
        <v>0</v>
      </c>
      <c r="N723" s="353">
        <f>Supervisor!M723</f>
        <v>0</v>
      </c>
      <c r="O723" s="350">
        <f>Supervisor!N723</f>
        <v>0</v>
      </c>
      <c r="P723" s="350">
        <f t="shared" si="105"/>
        <v>1</v>
      </c>
      <c r="Q723" s="351">
        <v>1.1137285321462E-4</v>
      </c>
      <c r="R723" s="352">
        <f t="shared" si="108"/>
        <v>0</v>
      </c>
      <c r="T723" s="226">
        <f t="shared" si="100"/>
        <v>0</v>
      </c>
      <c r="Y723" s="199"/>
      <c r="Z723" s="352">
        <v>0</v>
      </c>
      <c r="AA723" s="428">
        <v>0</v>
      </c>
      <c r="AB723" s="428">
        <v>0</v>
      </c>
      <c r="AC723" s="430">
        <v>0</v>
      </c>
      <c r="AD723" s="428">
        <f t="shared" si="106"/>
        <v>0</v>
      </c>
      <c r="AE723" s="427">
        <v>0</v>
      </c>
      <c r="AF723" s="427">
        <v>0</v>
      </c>
      <c r="AG723" s="427"/>
      <c r="AH723" s="427"/>
      <c r="AI723" s="427"/>
      <c r="AJ723" s="427"/>
      <c r="AK723" s="427"/>
      <c r="AL723" s="427"/>
      <c r="AM723" s="427"/>
      <c r="AN723" s="427"/>
    </row>
    <row r="724" spans="1:40" s="225" customFormat="1" ht="51" hidden="1" customHeight="1" outlineLevel="7" x14ac:dyDescent="0.2">
      <c r="A724" s="221"/>
      <c r="B724" s="227"/>
      <c r="C724" s="248"/>
      <c r="D724" s="248"/>
      <c r="E724" s="254"/>
      <c r="F724" s="265"/>
      <c r="G724" s="270"/>
      <c r="H724" s="270"/>
      <c r="I724" s="406" t="s">
        <v>231</v>
      </c>
      <c r="J724" s="346" t="s">
        <v>256</v>
      </c>
      <c r="K724" s="434">
        <f>Supervisor!K724</f>
        <v>1</v>
      </c>
      <c r="L724" s="347">
        <f>Supervisor!L724</f>
        <v>0</v>
      </c>
      <c r="M724" s="348">
        <v>0</v>
      </c>
      <c r="N724" s="353">
        <f>Supervisor!M724</f>
        <v>0</v>
      </c>
      <c r="O724" s="350">
        <f>Supervisor!N724</f>
        <v>0</v>
      </c>
      <c r="P724" s="350">
        <f t="shared" si="105"/>
        <v>1</v>
      </c>
      <c r="Q724" s="351">
        <v>7.7960997250233995E-4</v>
      </c>
      <c r="R724" s="352">
        <f t="shared" si="108"/>
        <v>0</v>
      </c>
      <c r="T724" s="226">
        <f t="shared" si="100"/>
        <v>0</v>
      </c>
      <c r="Y724" s="199"/>
      <c r="Z724" s="352">
        <v>0</v>
      </c>
      <c r="AA724" s="428">
        <v>0</v>
      </c>
      <c r="AB724" s="428">
        <v>0</v>
      </c>
      <c r="AC724" s="430">
        <v>0</v>
      </c>
      <c r="AD724" s="428">
        <f t="shared" si="106"/>
        <v>0</v>
      </c>
      <c r="AE724" s="427">
        <v>0</v>
      </c>
      <c r="AF724" s="427">
        <v>0</v>
      </c>
      <c r="AG724" s="427"/>
      <c r="AH724" s="427"/>
      <c r="AI724" s="427"/>
      <c r="AJ724" s="427"/>
      <c r="AK724" s="427"/>
      <c r="AL724" s="427"/>
      <c r="AM724" s="427"/>
      <c r="AN724" s="427"/>
    </row>
    <row r="725" spans="1:40" s="225" customFormat="1" ht="51" hidden="1" customHeight="1" outlineLevel="7" x14ac:dyDescent="0.2">
      <c r="A725" s="221"/>
      <c r="B725" s="227"/>
      <c r="C725" s="248"/>
      <c r="D725" s="248"/>
      <c r="E725" s="254"/>
      <c r="F725" s="265"/>
      <c r="G725" s="270"/>
      <c r="H725" s="270"/>
      <c r="I725" s="406" t="s">
        <v>80</v>
      </c>
      <c r="J725" s="346" t="s">
        <v>256</v>
      </c>
      <c r="K725" s="434">
        <f>Supervisor!K725</f>
        <v>1</v>
      </c>
      <c r="L725" s="347">
        <f>Supervisor!L725</f>
        <v>0</v>
      </c>
      <c r="M725" s="348">
        <v>0</v>
      </c>
      <c r="N725" s="353">
        <f>Supervisor!M725</f>
        <v>0</v>
      </c>
      <c r="O725" s="350">
        <f>Supervisor!N725</f>
        <v>0</v>
      </c>
      <c r="P725" s="350">
        <f t="shared" si="105"/>
        <v>1</v>
      </c>
      <c r="Q725" s="351">
        <v>3.3411855964385996E-4</v>
      </c>
      <c r="R725" s="352">
        <f t="shared" si="108"/>
        <v>0</v>
      </c>
      <c r="T725" s="226">
        <f t="shared" si="100"/>
        <v>0</v>
      </c>
      <c r="Y725" s="199"/>
      <c r="Z725" s="352">
        <v>0</v>
      </c>
      <c r="AA725" s="428">
        <v>0</v>
      </c>
      <c r="AB725" s="428">
        <v>0</v>
      </c>
      <c r="AC725" s="430">
        <v>0</v>
      </c>
      <c r="AD725" s="428">
        <f t="shared" si="106"/>
        <v>0</v>
      </c>
      <c r="AE725" s="427">
        <v>0</v>
      </c>
      <c r="AF725" s="427">
        <v>0</v>
      </c>
      <c r="AG725" s="427"/>
      <c r="AH725" s="427"/>
      <c r="AI725" s="427"/>
      <c r="AJ725" s="427"/>
      <c r="AK725" s="427"/>
      <c r="AL725" s="427"/>
      <c r="AM725" s="427"/>
      <c r="AN725" s="427"/>
    </row>
    <row r="726" spans="1:40" s="225" customFormat="1" ht="51" hidden="1" customHeight="1" outlineLevel="7" x14ac:dyDescent="0.2">
      <c r="A726" s="221"/>
      <c r="B726" s="227"/>
      <c r="C726" s="248"/>
      <c r="D726" s="248"/>
      <c r="E726" s="254"/>
      <c r="F726" s="265"/>
      <c r="G726" s="270"/>
      <c r="H726" s="270"/>
      <c r="I726" s="406" t="s">
        <v>82</v>
      </c>
      <c r="J726" s="346" t="s">
        <v>257</v>
      </c>
      <c r="K726" s="434">
        <f>Supervisor!K726</f>
        <v>1</v>
      </c>
      <c r="L726" s="347">
        <f>Supervisor!L726</f>
        <v>0</v>
      </c>
      <c r="M726" s="348">
        <v>0</v>
      </c>
      <c r="N726" s="353">
        <f>Supervisor!M726</f>
        <v>0</v>
      </c>
      <c r="O726" s="350">
        <f>Supervisor!N726</f>
        <v>0</v>
      </c>
      <c r="P726" s="350">
        <f t="shared" si="105"/>
        <v>1</v>
      </c>
      <c r="Q726" s="351">
        <v>3.3411855964385996E-4</v>
      </c>
      <c r="R726" s="352">
        <f t="shared" si="108"/>
        <v>0</v>
      </c>
      <c r="T726" s="226">
        <f t="shared" si="100"/>
        <v>0</v>
      </c>
      <c r="Y726" s="199"/>
      <c r="Z726" s="352">
        <v>0</v>
      </c>
      <c r="AA726" s="428">
        <v>0</v>
      </c>
      <c r="AB726" s="428">
        <v>0</v>
      </c>
      <c r="AC726" s="430">
        <v>0</v>
      </c>
      <c r="AD726" s="428">
        <f t="shared" si="106"/>
        <v>0</v>
      </c>
      <c r="AE726" s="427">
        <v>0</v>
      </c>
      <c r="AF726" s="427">
        <v>0</v>
      </c>
      <c r="AG726" s="427"/>
      <c r="AH726" s="427"/>
      <c r="AI726" s="427"/>
      <c r="AJ726" s="427"/>
      <c r="AK726" s="427"/>
      <c r="AL726" s="427"/>
      <c r="AM726" s="427"/>
      <c r="AN726" s="427"/>
    </row>
    <row r="727" spans="1:40" s="225" customFormat="1" ht="51" hidden="1" customHeight="1" outlineLevel="7" x14ac:dyDescent="0.2">
      <c r="A727" s="221"/>
      <c r="B727" s="227"/>
      <c r="C727" s="248"/>
      <c r="D727" s="248"/>
      <c r="E727" s="254"/>
      <c r="F727" s="265"/>
      <c r="G727" s="270"/>
      <c r="H727" s="270"/>
      <c r="I727" s="406" t="s">
        <v>293</v>
      </c>
      <c r="J727" s="346" t="s">
        <v>256</v>
      </c>
      <c r="K727" s="434">
        <f>Supervisor!K727</f>
        <v>1</v>
      </c>
      <c r="L727" s="347">
        <f>Supervisor!L727</f>
        <v>0</v>
      </c>
      <c r="M727" s="348">
        <v>0</v>
      </c>
      <c r="N727" s="353">
        <f>Supervisor!M727</f>
        <v>0</v>
      </c>
      <c r="O727" s="350">
        <f>Supervisor!N727</f>
        <v>0</v>
      </c>
      <c r="P727" s="350">
        <f t="shared" si="105"/>
        <v>1</v>
      </c>
      <c r="Q727" s="351">
        <v>4.4549141285848E-4</v>
      </c>
      <c r="R727" s="352">
        <f t="shared" si="108"/>
        <v>0</v>
      </c>
      <c r="T727" s="226">
        <f t="shared" si="100"/>
        <v>0</v>
      </c>
      <c r="Y727" s="199"/>
      <c r="Z727" s="352">
        <v>0</v>
      </c>
      <c r="AA727" s="428">
        <v>0</v>
      </c>
      <c r="AB727" s="428">
        <v>0</v>
      </c>
      <c r="AC727" s="430">
        <v>0</v>
      </c>
      <c r="AD727" s="428">
        <f t="shared" si="106"/>
        <v>0</v>
      </c>
      <c r="AE727" s="427">
        <v>0</v>
      </c>
      <c r="AF727" s="427">
        <v>0</v>
      </c>
      <c r="AG727" s="427"/>
      <c r="AH727" s="427"/>
      <c r="AI727" s="427"/>
      <c r="AJ727" s="427"/>
      <c r="AK727" s="427"/>
      <c r="AL727" s="427"/>
      <c r="AM727" s="427"/>
      <c r="AN727" s="427"/>
    </row>
    <row r="728" spans="1:40" s="225" customFormat="1" ht="51" hidden="1" customHeight="1" outlineLevel="7" x14ac:dyDescent="0.2">
      <c r="A728" s="221"/>
      <c r="B728" s="227"/>
      <c r="C728" s="248"/>
      <c r="D728" s="248"/>
      <c r="E728" s="254"/>
      <c r="F728" s="265"/>
      <c r="G728" s="270"/>
      <c r="H728" s="270"/>
      <c r="I728" s="406" t="s">
        <v>294</v>
      </c>
      <c r="J728" s="346" t="s">
        <v>257</v>
      </c>
      <c r="K728" s="434">
        <f>Supervisor!K728</f>
        <v>1</v>
      </c>
      <c r="L728" s="347">
        <f>Supervisor!L728</f>
        <v>0</v>
      </c>
      <c r="M728" s="348">
        <v>0</v>
      </c>
      <c r="N728" s="353">
        <f>Supervisor!M728</f>
        <v>0</v>
      </c>
      <c r="O728" s="350">
        <f>Supervisor!N728</f>
        <v>0</v>
      </c>
      <c r="P728" s="350">
        <f t="shared" si="105"/>
        <v>1</v>
      </c>
      <c r="Q728" s="351">
        <v>1.1137285321462E-4</v>
      </c>
      <c r="R728" s="352">
        <f t="shared" si="108"/>
        <v>0</v>
      </c>
      <c r="T728" s="226">
        <f t="shared" si="100"/>
        <v>0</v>
      </c>
      <c r="Y728" s="199"/>
      <c r="Z728" s="352">
        <v>0</v>
      </c>
      <c r="AA728" s="428">
        <v>0</v>
      </c>
      <c r="AB728" s="428">
        <v>0</v>
      </c>
      <c r="AC728" s="430">
        <v>0</v>
      </c>
      <c r="AD728" s="428">
        <f t="shared" si="106"/>
        <v>0</v>
      </c>
      <c r="AE728" s="427">
        <v>0</v>
      </c>
      <c r="AF728" s="427">
        <v>0</v>
      </c>
      <c r="AG728" s="427"/>
      <c r="AH728" s="427"/>
      <c r="AI728" s="427"/>
      <c r="AJ728" s="427"/>
      <c r="AK728" s="427"/>
      <c r="AL728" s="427"/>
      <c r="AM728" s="427"/>
      <c r="AN728" s="427"/>
    </row>
    <row r="729" spans="1:40" s="225" customFormat="1" ht="51" hidden="1" customHeight="1" outlineLevel="5" x14ac:dyDescent="0.2">
      <c r="A729" s="221"/>
      <c r="B729" s="227"/>
      <c r="C729" s="248"/>
      <c r="D729" s="248"/>
      <c r="E729" s="254"/>
      <c r="F729" s="265"/>
      <c r="G729" s="270"/>
      <c r="H729" s="270"/>
      <c r="I729" s="409" t="s">
        <v>140</v>
      </c>
      <c r="J729" s="365"/>
      <c r="K729" s="437">
        <f>Supervisor!K729</f>
        <v>0</v>
      </c>
      <c r="L729" s="366">
        <f>Supervisor!L729</f>
        <v>0</v>
      </c>
      <c r="M729" s="367">
        <v>0</v>
      </c>
      <c r="N729" s="365">
        <f>Supervisor!M729</f>
        <v>0</v>
      </c>
      <c r="O729" s="378">
        <f>Supervisor!N729</f>
        <v>0</v>
      </c>
      <c r="P729" s="378">
        <f t="shared" si="105"/>
        <v>0</v>
      </c>
      <c r="Q729" s="369">
        <v>2.2274570642923999E-3</v>
      </c>
      <c r="R729" s="370">
        <f>SUMPRODUCT(R730:R736,Q730:Q736)/Q729</f>
        <v>0</v>
      </c>
      <c r="T729" s="226">
        <f t="shared" si="100"/>
        <v>0</v>
      </c>
      <c r="Y729" s="199"/>
      <c r="Z729" s="370">
        <v>0</v>
      </c>
      <c r="AA729" s="428">
        <v>0</v>
      </c>
      <c r="AB729" s="428">
        <v>0</v>
      </c>
      <c r="AC729" s="430">
        <v>0</v>
      </c>
      <c r="AD729" s="428">
        <f t="shared" si="106"/>
        <v>0</v>
      </c>
      <c r="AE729" s="427">
        <v>0</v>
      </c>
      <c r="AF729" s="427">
        <v>0</v>
      </c>
      <c r="AG729" s="427"/>
      <c r="AH729" s="427"/>
      <c r="AI729" s="427"/>
      <c r="AJ729" s="427"/>
      <c r="AK729" s="427"/>
      <c r="AL729" s="427"/>
      <c r="AM729" s="427"/>
      <c r="AN729" s="427"/>
    </row>
    <row r="730" spans="1:40" s="225" customFormat="1" ht="51" hidden="1" customHeight="1" outlineLevel="7" x14ac:dyDescent="0.2">
      <c r="A730" s="221"/>
      <c r="B730" s="227"/>
      <c r="C730" s="248"/>
      <c r="D730" s="248"/>
      <c r="E730" s="254"/>
      <c r="F730" s="265"/>
      <c r="G730" s="270"/>
      <c r="H730" s="270"/>
      <c r="I730" s="406" t="s">
        <v>291</v>
      </c>
      <c r="J730" s="346" t="s">
        <v>256</v>
      </c>
      <c r="K730" s="434">
        <f>Supervisor!K730</f>
        <v>1</v>
      </c>
      <c r="L730" s="347">
        <f>Supervisor!L730</f>
        <v>0</v>
      </c>
      <c r="M730" s="348">
        <v>0</v>
      </c>
      <c r="N730" s="353">
        <f>Supervisor!M730</f>
        <v>0</v>
      </c>
      <c r="O730" s="350">
        <f>Supervisor!N730</f>
        <v>0</v>
      </c>
      <c r="P730" s="350">
        <f t="shared" si="105"/>
        <v>1</v>
      </c>
      <c r="Q730" s="351">
        <v>1.1137285321462E-4</v>
      </c>
      <c r="R730" s="352">
        <f t="shared" ref="R730:R736" si="109">O730/K730</f>
        <v>0</v>
      </c>
      <c r="T730" s="226">
        <f t="shared" si="100"/>
        <v>0</v>
      </c>
      <c r="Y730" s="199"/>
      <c r="Z730" s="352">
        <v>0</v>
      </c>
      <c r="AA730" s="428">
        <v>0</v>
      </c>
      <c r="AB730" s="428">
        <v>0</v>
      </c>
      <c r="AC730" s="430">
        <v>0</v>
      </c>
      <c r="AD730" s="428">
        <f t="shared" si="106"/>
        <v>0</v>
      </c>
      <c r="AE730" s="427">
        <v>0</v>
      </c>
      <c r="AF730" s="427">
        <v>0</v>
      </c>
      <c r="AG730" s="427"/>
      <c r="AH730" s="427"/>
      <c r="AI730" s="427"/>
      <c r="AJ730" s="427"/>
      <c r="AK730" s="427"/>
      <c r="AL730" s="427"/>
      <c r="AM730" s="427"/>
      <c r="AN730" s="427"/>
    </row>
    <row r="731" spans="1:40" s="225" customFormat="1" ht="51" hidden="1" customHeight="1" outlineLevel="7" x14ac:dyDescent="0.2">
      <c r="A731" s="221"/>
      <c r="B731" s="227"/>
      <c r="C731" s="248"/>
      <c r="D731" s="248"/>
      <c r="E731" s="254"/>
      <c r="F731" s="265"/>
      <c r="G731" s="270"/>
      <c r="H731" s="270"/>
      <c r="I731" s="406" t="s">
        <v>292</v>
      </c>
      <c r="J731" s="346" t="s">
        <v>257</v>
      </c>
      <c r="K731" s="434">
        <f>Supervisor!K731</f>
        <v>1</v>
      </c>
      <c r="L731" s="347">
        <f>Supervisor!L731</f>
        <v>0</v>
      </c>
      <c r="M731" s="348">
        <v>0</v>
      </c>
      <c r="N731" s="353">
        <f>Supervisor!M731</f>
        <v>0</v>
      </c>
      <c r="O731" s="350">
        <f>Supervisor!N731</f>
        <v>0</v>
      </c>
      <c r="P731" s="350">
        <f t="shared" si="105"/>
        <v>1</v>
      </c>
      <c r="Q731" s="351">
        <v>1.1137285321462E-4</v>
      </c>
      <c r="R731" s="352">
        <f t="shared" si="109"/>
        <v>0</v>
      </c>
      <c r="T731" s="226">
        <f t="shared" si="100"/>
        <v>0</v>
      </c>
      <c r="Y731" s="199"/>
      <c r="Z731" s="352">
        <v>0</v>
      </c>
      <c r="AA731" s="428">
        <v>0</v>
      </c>
      <c r="AB731" s="428">
        <v>0</v>
      </c>
      <c r="AC731" s="430">
        <v>0</v>
      </c>
      <c r="AD731" s="428">
        <f t="shared" si="106"/>
        <v>0</v>
      </c>
      <c r="AE731" s="427">
        <v>0</v>
      </c>
      <c r="AF731" s="427">
        <v>0</v>
      </c>
      <c r="AG731" s="427"/>
      <c r="AH731" s="427"/>
      <c r="AI731" s="427"/>
      <c r="AJ731" s="427"/>
      <c r="AK731" s="427"/>
      <c r="AL731" s="427"/>
      <c r="AM731" s="427"/>
      <c r="AN731" s="427"/>
    </row>
    <row r="732" spans="1:40" s="225" customFormat="1" ht="51" hidden="1" customHeight="1" outlineLevel="7" x14ac:dyDescent="0.2">
      <c r="A732" s="221"/>
      <c r="B732" s="227"/>
      <c r="C732" s="248"/>
      <c r="D732" s="248"/>
      <c r="E732" s="254"/>
      <c r="F732" s="265"/>
      <c r="G732" s="270"/>
      <c r="H732" s="270"/>
      <c r="I732" s="406" t="s">
        <v>231</v>
      </c>
      <c r="J732" s="346" t="s">
        <v>256</v>
      </c>
      <c r="K732" s="434">
        <f>Supervisor!K732</f>
        <v>1</v>
      </c>
      <c r="L732" s="347">
        <f>Supervisor!L732</f>
        <v>0</v>
      </c>
      <c r="M732" s="348">
        <v>0</v>
      </c>
      <c r="N732" s="353">
        <f>Supervisor!M732</f>
        <v>0</v>
      </c>
      <c r="O732" s="350">
        <f>Supervisor!N732</f>
        <v>0</v>
      </c>
      <c r="P732" s="350">
        <f t="shared" si="105"/>
        <v>1</v>
      </c>
      <c r="Q732" s="351">
        <v>7.7960997250233995E-4</v>
      </c>
      <c r="R732" s="352">
        <f t="shared" si="109"/>
        <v>0</v>
      </c>
      <c r="T732" s="226">
        <f t="shared" si="100"/>
        <v>0</v>
      </c>
      <c r="Y732" s="199"/>
      <c r="Z732" s="352">
        <v>0</v>
      </c>
      <c r="AA732" s="428">
        <v>0</v>
      </c>
      <c r="AB732" s="428">
        <v>0</v>
      </c>
      <c r="AC732" s="430">
        <v>0</v>
      </c>
      <c r="AD732" s="428">
        <f t="shared" si="106"/>
        <v>0</v>
      </c>
      <c r="AE732" s="427">
        <v>0</v>
      </c>
      <c r="AF732" s="427">
        <v>0</v>
      </c>
      <c r="AG732" s="427"/>
      <c r="AH732" s="427"/>
      <c r="AI732" s="427"/>
      <c r="AJ732" s="427"/>
      <c r="AK732" s="427"/>
      <c r="AL732" s="427"/>
      <c r="AM732" s="427"/>
      <c r="AN732" s="427"/>
    </row>
    <row r="733" spans="1:40" s="225" customFormat="1" ht="51" hidden="1" customHeight="1" outlineLevel="7" x14ac:dyDescent="0.2">
      <c r="A733" s="221"/>
      <c r="B733" s="227"/>
      <c r="C733" s="248"/>
      <c r="D733" s="248"/>
      <c r="E733" s="254"/>
      <c r="F733" s="265"/>
      <c r="G733" s="270"/>
      <c r="H733" s="270"/>
      <c r="I733" s="406" t="s">
        <v>80</v>
      </c>
      <c r="J733" s="346" t="s">
        <v>256</v>
      </c>
      <c r="K733" s="434">
        <f>Supervisor!K733</f>
        <v>1</v>
      </c>
      <c r="L733" s="347">
        <f>Supervisor!L733</f>
        <v>0</v>
      </c>
      <c r="M733" s="348">
        <v>0</v>
      </c>
      <c r="N733" s="353">
        <f>Supervisor!M733</f>
        <v>0</v>
      </c>
      <c r="O733" s="350">
        <f>Supervisor!N733</f>
        <v>0</v>
      </c>
      <c r="P733" s="350">
        <f t="shared" si="105"/>
        <v>1</v>
      </c>
      <c r="Q733" s="351">
        <v>3.3411855964385996E-4</v>
      </c>
      <c r="R733" s="352">
        <f t="shared" si="109"/>
        <v>0</v>
      </c>
      <c r="T733" s="226">
        <f t="shared" si="100"/>
        <v>0</v>
      </c>
      <c r="Y733" s="199"/>
      <c r="Z733" s="352">
        <v>0</v>
      </c>
      <c r="AA733" s="428">
        <v>0</v>
      </c>
      <c r="AB733" s="428">
        <v>0</v>
      </c>
      <c r="AC733" s="430">
        <v>0</v>
      </c>
      <c r="AD733" s="428">
        <f t="shared" si="106"/>
        <v>0</v>
      </c>
      <c r="AE733" s="427">
        <v>0</v>
      </c>
      <c r="AF733" s="427">
        <v>0</v>
      </c>
      <c r="AG733" s="427"/>
      <c r="AH733" s="427"/>
      <c r="AI733" s="427"/>
      <c r="AJ733" s="427"/>
      <c r="AK733" s="427"/>
      <c r="AL733" s="427"/>
      <c r="AM733" s="427"/>
      <c r="AN733" s="427"/>
    </row>
    <row r="734" spans="1:40" s="225" customFormat="1" ht="51" hidden="1" customHeight="1" outlineLevel="7" x14ac:dyDescent="0.2">
      <c r="A734" s="221"/>
      <c r="B734" s="227"/>
      <c r="C734" s="248"/>
      <c r="D734" s="248"/>
      <c r="E734" s="254"/>
      <c r="F734" s="265"/>
      <c r="G734" s="270"/>
      <c r="H734" s="270"/>
      <c r="I734" s="406" t="s">
        <v>82</v>
      </c>
      <c r="J734" s="346" t="s">
        <v>257</v>
      </c>
      <c r="K734" s="434">
        <f>Supervisor!K734</f>
        <v>1</v>
      </c>
      <c r="L734" s="347">
        <f>Supervisor!L734</f>
        <v>0</v>
      </c>
      <c r="M734" s="348">
        <v>0</v>
      </c>
      <c r="N734" s="353">
        <f>Supervisor!M734</f>
        <v>0</v>
      </c>
      <c r="O734" s="350">
        <f>Supervisor!N734</f>
        <v>0</v>
      </c>
      <c r="P734" s="350">
        <f t="shared" si="105"/>
        <v>1</v>
      </c>
      <c r="Q734" s="351">
        <v>3.3411855964385996E-4</v>
      </c>
      <c r="R734" s="352">
        <f t="shared" si="109"/>
        <v>0</v>
      </c>
      <c r="T734" s="226">
        <f t="shared" si="100"/>
        <v>0</v>
      </c>
      <c r="Y734" s="199"/>
      <c r="Z734" s="352">
        <v>0</v>
      </c>
      <c r="AA734" s="428">
        <v>0</v>
      </c>
      <c r="AB734" s="428">
        <v>0</v>
      </c>
      <c r="AC734" s="430">
        <v>0</v>
      </c>
      <c r="AD734" s="428">
        <f t="shared" si="106"/>
        <v>0</v>
      </c>
      <c r="AE734" s="427">
        <v>0</v>
      </c>
      <c r="AF734" s="427">
        <v>0</v>
      </c>
      <c r="AG734" s="427"/>
      <c r="AH734" s="427"/>
      <c r="AI734" s="427"/>
      <c r="AJ734" s="427"/>
      <c r="AK734" s="427"/>
      <c r="AL734" s="427"/>
      <c r="AM734" s="427"/>
      <c r="AN734" s="427"/>
    </row>
    <row r="735" spans="1:40" s="225" customFormat="1" ht="51" hidden="1" customHeight="1" outlineLevel="7" x14ac:dyDescent="0.2">
      <c r="A735" s="221"/>
      <c r="B735" s="227"/>
      <c r="C735" s="248"/>
      <c r="D735" s="248"/>
      <c r="E735" s="254"/>
      <c r="F735" s="265"/>
      <c r="G735" s="270"/>
      <c r="H735" s="270"/>
      <c r="I735" s="406" t="s">
        <v>293</v>
      </c>
      <c r="J735" s="346" t="s">
        <v>256</v>
      </c>
      <c r="K735" s="434">
        <f>Supervisor!K735</f>
        <v>1</v>
      </c>
      <c r="L735" s="347">
        <f>Supervisor!L735</f>
        <v>0</v>
      </c>
      <c r="M735" s="348">
        <v>0</v>
      </c>
      <c r="N735" s="353">
        <f>Supervisor!M735</f>
        <v>0</v>
      </c>
      <c r="O735" s="350">
        <f>Supervisor!N735</f>
        <v>0</v>
      </c>
      <c r="P735" s="350">
        <f t="shared" si="105"/>
        <v>1</v>
      </c>
      <c r="Q735" s="351">
        <v>4.4549141285848E-4</v>
      </c>
      <c r="R735" s="352">
        <f t="shared" si="109"/>
        <v>0</v>
      </c>
      <c r="T735" s="226">
        <f t="shared" si="100"/>
        <v>0</v>
      </c>
      <c r="Y735" s="199"/>
      <c r="Z735" s="352">
        <v>0</v>
      </c>
      <c r="AA735" s="428">
        <v>0</v>
      </c>
      <c r="AB735" s="428">
        <v>0</v>
      </c>
      <c r="AC735" s="430">
        <v>0</v>
      </c>
      <c r="AD735" s="428">
        <f t="shared" si="106"/>
        <v>0</v>
      </c>
      <c r="AE735" s="427">
        <v>0</v>
      </c>
      <c r="AF735" s="427">
        <v>0</v>
      </c>
      <c r="AG735" s="427"/>
      <c r="AH735" s="427"/>
      <c r="AI735" s="427"/>
      <c r="AJ735" s="427"/>
      <c r="AK735" s="427"/>
      <c r="AL735" s="427"/>
      <c r="AM735" s="427"/>
      <c r="AN735" s="427"/>
    </row>
    <row r="736" spans="1:40" s="225" customFormat="1" ht="51" hidden="1" customHeight="1" outlineLevel="7" x14ac:dyDescent="0.2">
      <c r="A736" s="221"/>
      <c r="B736" s="227"/>
      <c r="C736" s="248"/>
      <c r="D736" s="248"/>
      <c r="E736" s="254"/>
      <c r="F736" s="265"/>
      <c r="G736" s="270"/>
      <c r="H736" s="270"/>
      <c r="I736" s="406" t="s">
        <v>294</v>
      </c>
      <c r="J736" s="346" t="s">
        <v>257</v>
      </c>
      <c r="K736" s="434">
        <f>Supervisor!K736</f>
        <v>1</v>
      </c>
      <c r="L736" s="347">
        <f>Supervisor!L736</f>
        <v>0</v>
      </c>
      <c r="M736" s="348">
        <v>0</v>
      </c>
      <c r="N736" s="353">
        <f>Supervisor!M736</f>
        <v>0</v>
      </c>
      <c r="O736" s="350">
        <f>Supervisor!N736</f>
        <v>0</v>
      </c>
      <c r="P736" s="350">
        <f t="shared" si="105"/>
        <v>1</v>
      </c>
      <c r="Q736" s="351">
        <v>1.1137285321462E-4</v>
      </c>
      <c r="R736" s="352">
        <f t="shared" si="109"/>
        <v>0</v>
      </c>
      <c r="T736" s="226">
        <f t="shared" si="100"/>
        <v>0</v>
      </c>
      <c r="Y736" s="199"/>
      <c r="Z736" s="352">
        <v>0</v>
      </c>
      <c r="AA736" s="428">
        <v>0</v>
      </c>
      <c r="AB736" s="428">
        <v>0</v>
      </c>
      <c r="AC736" s="430">
        <v>0</v>
      </c>
      <c r="AD736" s="428">
        <f t="shared" si="106"/>
        <v>0</v>
      </c>
      <c r="AE736" s="427">
        <v>0</v>
      </c>
      <c r="AF736" s="427">
        <v>0</v>
      </c>
      <c r="AG736" s="427"/>
      <c r="AH736" s="427"/>
      <c r="AI736" s="427"/>
      <c r="AJ736" s="427"/>
      <c r="AK736" s="427"/>
      <c r="AL736" s="427"/>
      <c r="AM736" s="427"/>
      <c r="AN736" s="427"/>
    </row>
    <row r="737" spans="1:40" s="225" customFormat="1" ht="51" hidden="1" customHeight="1" outlineLevel="5" x14ac:dyDescent="0.2">
      <c r="A737" s="221"/>
      <c r="B737" s="227"/>
      <c r="C737" s="248"/>
      <c r="D737" s="248"/>
      <c r="E737" s="254"/>
      <c r="F737" s="265"/>
      <c r="G737" s="270"/>
      <c r="H737" s="270"/>
      <c r="I737" s="409" t="s">
        <v>141</v>
      </c>
      <c r="J737" s="365"/>
      <c r="K737" s="437">
        <f>Supervisor!K737</f>
        <v>0</v>
      </c>
      <c r="L737" s="366">
        <f>Supervisor!L737</f>
        <v>0</v>
      </c>
      <c r="M737" s="367">
        <v>0</v>
      </c>
      <c r="N737" s="365">
        <f>Supervisor!M737</f>
        <v>0</v>
      </c>
      <c r="O737" s="378">
        <f>Supervisor!N737</f>
        <v>0</v>
      </c>
      <c r="P737" s="378">
        <f t="shared" si="105"/>
        <v>0</v>
      </c>
      <c r="Q737" s="369">
        <v>2.2274570642923999E-3</v>
      </c>
      <c r="R737" s="370">
        <f>SUMPRODUCT(R738:R744,Q738:Q744)/Q737</f>
        <v>0</v>
      </c>
      <c r="T737" s="226">
        <f t="shared" si="100"/>
        <v>0</v>
      </c>
      <c r="Y737" s="199"/>
      <c r="Z737" s="370">
        <v>0</v>
      </c>
      <c r="AA737" s="428">
        <v>0</v>
      </c>
      <c r="AB737" s="428">
        <v>0</v>
      </c>
      <c r="AC737" s="430">
        <v>0</v>
      </c>
      <c r="AD737" s="428">
        <f t="shared" si="106"/>
        <v>0</v>
      </c>
      <c r="AE737" s="427">
        <v>0</v>
      </c>
      <c r="AF737" s="427">
        <v>0</v>
      </c>
      <c r="AG737" s="427"/>
      <c r="AH737" s="427"/>
      <c r="AI737" s="427"/>
      <c r="AJ737" s="427"/>
      <c r="AK737" s="427"/>
      <c r="AL737" s="427"/>
      <c r="AM737" s="427"/>
      <c r="AN737" s="427"/>
    </row>
    <row r="738" spans="1:40" s="225" customFormat="1" ht="51" hidden="1" customHeight="1" outlineLevel="7" x14ac:dyDescent="0.2">
      <c r="A738" s="221"/>
      <c r="B738" s="227"/>
      <c r="C738" s="248"/>
      <c r="D738" s="248"/>
      <c r="E738" s="254"/>
      <c r="F738" s="265"/>
      <c r="G738" s="270"/>
      <c r="H738" s="270"/>
      <c r="I738" s="406" t="s">
        <v>291</v>
      </c>
      <c r="J738" s="346" t="s">
        <v>256</v>
      </c>
      <c r="K738" s="434">
        <f>Supervisor!K738</f>
        <v>1</v>
      </c>
      <c r="L738" s="347">
        <f>Supervisor!L738</f>
        <v>0</v>
      </c>
      <c r="M738" s="348">
        <v>0</v>
      </c>
      <c r="N738" s="353">
        <f>Supervisor!M738</f>
        <v>0</v>
      </c>
      <c r="O738" s="350">
        <f>Supervisor!N738</f>
        <v>0</v>
      </c>
      <c r="P738" s="350">
        <f t="shared" si="105"/>
        <v>1</v>
      </c>
      <c r="Q738" s="351">
        <v>1.1137285321462E-4</v>
      </c>
      <c r="R738" s="352">
        <f t="shared" ref="R738:R744" si="110">O738/K738</f>
        <v>0</v>
      </c>
      <c r="T738" s="226">
        <f t="shared" ref="T738:T801" si="111">S738-O738</f>
        <v>0</v>
      </c>
      <c r="Y738" s="199"/>
      <c r="Z738" s="352">
        <v>0</v>
      </c>
      <c r="AA738" s="428">
        <v>0</v>
      </c>
      <c r="AB738" s="428">
        <v>0</v>
      </c>
      <c r="AC738" s="430">
        <v>0</v>
      </c>
      <c r="AD738" s="428">
        <f t="shared" si="106"/>
        <v>0</v>
      </c>
      <c r="AE738" s="427">
        <v>0</v>
      </c>
      <c r="AF738" s="427">
        <v>0</v>
      </c>
      <c r="AG738" s="427"/>
      <c r="AH738" s="427"/>
      <c r="AI738" s="427"/>
      <c r="AJ738" s="427"/>
      <c r="AK738" s="427"/>
      <c r="AL738" s="427"/>
      <c r="AM738" s="427"/>
      <c r="AN738" s="427"/>
    </row>
    <row r="739" spans="1:40" s="225" customFormat="1" ht="51" hidden="1" customHeight="1" outlineLevel="7" x14ac:dyDescent="0.2">
      <c r="A739" s="221"/>
      <c r="B739" s="227"/>
      <c r="C739" s="248"/>
      <c r="D739" s="248"/>
      <c r="E739" s="254"/>
      <c r="F739" s="265"/>
      <c r="G739" s="270"/>
      <c r="H739" s="270"/>
      <c r="I739" s="406" t="s">
        <v>292</v>
      </c>
      <c r="J739" s="346" t="s">
        <v>257</v>
      </c>
      <c r="K739" s="434">
        <f>Supervisor!K739</f>
        <v>1</v>
      </c>
      <c r="L739" s="347">
        <f>Supervisor!L739</f>
        <v>0</v>
      </c>
      <c r="M739" s="348">
        <v>0</v>
      </c>
      <c r="N739" s="353">
        <f>Supervisor!M739</f>
        <v>0</v>
      </c>
      <c r="O739" s="350">
        <f>Supervisor!N739</f>
        <v>0</v>
      </c>
      <c r="P739" s="350">
        <f t="shared" si="105"/>
        <v>1</v>
      </c>
      <c r="Q739" s="351">
        <v>1.1137285321462E-4</v>
      </c>
      <c r="R739" s="352">
        <f t="shared" si="110"/>
        <v>0</v>
      </c>
      <c r="T739" s="226">
        <f t="shared" si="111"/>
        <v>0</v>
      </c>
      <c r="Y739" s="199"/>
      <c r="Z739" s="352">
        <v>0</v>
      </c>
      <c r="AA739" s="428">
        <v>0</v>
      </c>
      <c r="AB739" s="428">
        <v>0</v>
      </c>
      <c r="AC739" s="430">
        <v>0</v>
      </c>
      <c r="AD739" s="428">
        <f t="shared" si="106"/>
        <v>0</v>
      </c>
      <c r="AE739" s="427">
        <v>0</v>
      </c>
      <c r="AF739" s="427">
        <v>0</v>
      </c>
      <c r="AG739" s="427"/>
      <c r="AH739" s="427"/>
      <c r="AI739" s="427"/>
      <c r="AJ739" s="427"/>
      <c r="AK739" s="427"/>
      <c r="AL739" s="427"/>
      <c r="AM739" s="427"/>
      <c r="AN739" s="427"/>
    </row>
    <row r="740" spans="1:40" s="225" customFormat="1" ht="51" hidden="1" customHeight="1" outlineLevel="7" x14ac:dyDescent="0.2">
      <c r="A740" s="221"/>
      <c r="B740" s="227"/>
      <c r="C740" s="248"/>
      <c r="D740" s="248"/>
      <c r="E740" s="254"/>
      <c r="F740" s="265"/>
      <c r="G740" s="270"/>
      <c r="H740" s="270"/>
      <c r="I740" s="406" t="s">
        <v>231</v>
      </c>
      <c r="J740" s="346" t="s">
        <v>256</v>
      </c>
      <c r="K740" s="434">
        <f>Supervisor!K740</f>
        <v>1</v>
      </c>
      <c r="L740" s="347">
        <f>Supervisor!L740</f>
        <v>0</v>
      </c>
      <c r="M740" s="348">
        <v>0</v>
      </c>
      <c r="N740" s="353">
        <f>Supervisor!M740</f>
        <v>0</v>
      </c>
      <c r="O740" s="350">
        <f>Supervisor!N740</f>
        <v>0</v>
      </c>
      <c r="P740" s="350">
        <f t="shared" si="105"/>
        <v>1</v>
      </c>
      <c r="Q740" s="351">
        <v>7.7960997250233995E-4</v>
      </c>
      <c r="R740" s="352">
        <f t="shared" si="110"/>
        <v>0</v>
      </c>
      <c r="T740" s="226">
        <f t="shared" si="111"/>
        <v>0</v>
      </c>
      <c r="Y740" s="199"/>
      <c r="Z740" s="352">
        <v>0</v>
      </c>
      <c r="AA740" s="428">
        <v>0</v>
      </c>
      <c r="AB740" s="428">
        <v>0</v>
      </c>
      <c r="AC740" s="430">
        <v>0</v>
      </c>
      <c r="AD740" s="428">
        <f t="shared" si="106"/>
        <v>0</v>
      </c>
      <c r="AE740" s="427">
        <v>0</v>
      </c>
      <c r="AF740" s="427">
        <v>0</v>
      </c>
      <c r="AG740" s="427"/>
      <c r="AH740" s="427"/>
      <c r="AI740" s="427"/>
      <c r="AJ740" s="427"/>
      <c r="AK740" s="427"/>
      <c r="AL740" s="427"/>
      <c r="AM740" s="427"/>
      <c r="AN740" s="427"/>
    </row>
    <row r="741" spans="1:40" s="225" customFormat="1" ht="51" hidden="1" customHeight="1" outlineLevel="7" x14ac:dyDescent="0.2">
      <c r="A741" s="221"/>
      <c r="B741" s="227"/>
      <c r="C741" s="248"/>
      <c r="D741" s="248"/>
      <c r="E741" s="254"/>
      <c r="F741" s="265"/>
      <c r="G741" s="270"/>
      <c r="H741" s="270"/>
      <c r="I741" s="406" t="s">
        <v>80</v>
      </c>
      <c r="J741" s="346" t="s">
        <v>256</v>
      </c>
      <c r="K741" s="434">
        <f>Supervisor!K741</f>
        <v>1</v>
      </c>
      <c r="L741" s="347">
        <f>Supervisor!L741</f>
        <v>0</v>
      </c>
      <c r="M741" s="348">
        <v>0</v>
      </c>
      <c r="N741" s="353">
        <f>Supervisor!M741</f>
        <v>0</v>
      </c>
      <c r="O741" s="350">
        <f>Supervisor!N741</f>
        <v>0</v>
      </c>
      <c r="P741" s="350">
        <f t="shared" si="105"/>
        <v>1</v>
      </c>
      <c r="Q741" s="351">
        <v>3.3411855964385996E-4</v>
      </c>
      <c r="R741" s="352">
        <f t="shared" si="110"/>
        <v>0</v>
      </c>
      <c r="T741" s="226">
        <f t="shared" si="111"/>
        <v>0</v>
      </c>
      <c r="Y741" s="199"/>
      <c r="Z741" s="352">
        <v>0</v>
      </c>
      <c r="AA741" s="428">
        <v>0</v>
      </c>
      <c r="AB741" s="428">
        <v>0</v>
      </c>
      <c r="AC741" s="430">
        <v>0</v>
      </c>
      <c r="AD741" s="428">
        <f t="shared" si="106"/>
        <v>0</v>
      </c>
      <c r="AE741" s="427">
        <v>0</v>
      </c>
      <c r="AF741" s="427">
        <v>0</v>
      </c>
      <c r="AG741" s="427"/>
      <c r="AH741" s="427"/>
      <c r="AI741" s="427"/>
      <c r="AJ741" s="427"/>
      <c r="AK741" s="427"/>
      <c r="AL741" s="427"/>
      <c r="AM741" s="427"/>
      <c r="AN741" s="427"/>
    </row>
    <row r="742" spans="1:40" s="225" customFormat="1" ht="51" hidden="1" customHeight="1" outlineLevel="7" x14ac:dyDescent="0.2">
      <c r="A742" s="221"/>
      <c r="B742" s="227"/>
      <c r="C742" s="248"/>
      <c r="D742" s="248"/>
      <c r="E742" s="254"/>
      <c r="F742" s="265"/>
      <c r="G742" s="270"/>
      <c r="H742" s="270"/>
      <c r="I742" s="406" t="s">
        <v>82</v>
      </c>
      <c r="J742" s="346" t="s">
        <v>257</v>
      </c>
      <c r="K742" s="434">
        <f>Supervisor!K742</f>
        <v>1</v>
      </c>
      <c r="L742" s="347">
        <f>Supervisor!L742</f>
        <v>0</v>
      </c>
      <c r="M742" s="348">
        <v>0</v>
      </c>
      <c r="N742" s="353">
        <f>Supervisor!M742</f>
        <v>0</v>
      </c>
      <c r="O742" s="350">
        <f>Supervisor!N742</f>
        <v>0</v>
      </c>
      <c r="P742" s="350">
        <f t="shared" si="105"/>
        <v>1</v>
      </c>
      <c r="Q742" s="351">
        <v>3.3411855964385996E-4</v>
      </c>
      <c r="R742" s="352">
        <f t="shared" si="110"/>
        <v>0</v>
      </c>
      <c r="T742" s="226">
        <f t="shared" si="111"/>
        <v>0</v>
      </c>
      <c r="Y742" s="199"/>
      <c r="Z742" s="352">
        <v>0</v>
      </c>
      <c r="AA742" s="428">
        <v>0</v>
      </c>
      <c r="AB742" s="428">
        <v>0</v>
      </c>
      <c r="AC742" s="430">
        <v>0</v>
      </c>
      <c r="AD742" s="428">
        <f t="shared" si="106"/>
        <v>0</v>
      </c>
      <c r="AE742" s="427">
        <v>0</v>
      </c>
      <c r="AF742" s="427">
        <v>0</v>
      </c>
      <c r="AG742" s="427"/>
      <c r="AH742" s="427"/>
      <c r="AI742" s="427"/>
      <c r="AJ742" s="427"/>
      <c r="AK742" s="427"/>
      <c r="AL742" s="427"/>
      <c r="AM742" s="427"/>
      <c r="AN742" s="427"/>
    </row>
    <row r="743" spans="1:40" s="225" customFormat="1" ht="51" hidden="1" customHeight="1" outlineLevel="7" x14ac:dyDescent="0.2">
      <c r="A743" s="221"/>
      <c r="B743" s="227"/>
      <c r="C743" s="248"/>
      <c r="D743" s="248"/>
      <c r="E743" s="254"/>
      <c r="F743" s="265"/>
      <c r="G743" s="270"/>
      <c r="H743" s="270"/>
      <c r="I743" s="406" t="s">
        <v>293</v>
      </c>
      <c r="J743" s="346" t="s">
        <v>256</v>
      </c>
      <c r="K743" s="434">
        <f>Supervisor!K743</f>
        <v>1</v>
      </c>
      <c r="L743" s="347">
        <f>Supervisor!L743</f>
        <v>0</v>
      </c>
      <c r="M743" s="348">
        <v>0</v>
      </c>
      <c r="N743" s="353">
        <f>Supervisor!M743</f>
        <v>0</v>
      </c>
      <c r="O743" s="350">
        <f>Supervisor!N743</f>
        <v>0</v>
      </c>
      <c r="P743" s="350">
        <f t="shared" si="105"/>
        <v>1</v>
      </c>
      <c r="Q743" s="351">
        <v>4.4549141285848E-4</v>
      </c>
      <c r="R743" s="352">
        <f t="shared" si="110"/>
        <v>0</v>
      </c>
      <c r="T743" s="226">
        <f t="shared" si="111"/>
        <v>0</v>
      </c>
      <c r="Y743" s="199"/>
      <c r="Z743" s="352">
        <v>0</v>
      </c>
      <c r="AA743" s="428">
        <v>0</v>
      </c>
      <c r="AB743" s="428">
        <v>0</v>
      </c>
      <c r="AC743" s="430">
        <v>0</v>
      </c>
      <c r="AD743" s="428">
        <f t="shared" si="106"/>
        <v>0</v>
      </c>
      <c r="AE743" s="427">
        <v>0</v>
      </c>
      <c r="AF743" s="427">
        <v>0</v>
      </c>
      <c r="AG743" s="427"/>
      <c r="AH743" s="427"/>
      <c r="AI743" s="427"/>
      <c r="AJ743" s="427"/>
      <c r="AK743" s="427"/>
      <c r="AL743" s="427"/>
      <c r="AM743" s="427"/>
      <c r="AN743" s="427"/>
    </row>
    <row r="744" spans="1:40" s="225" customFormat="1" ht="51" hidden="1" customHeight="1" outlineLevel="7" x14ac:dyDescent="0.2">
      <c r="A744" s="221"/>
      <c r="B744" s="227"/>
      <c r="C744" s="248"/>
      <c r="D744" s="248"/>
      <c r="E744" s="254"/>
      <c r="F744" s="265"/>
      <c r="G744" s="270"/>
      <c r="H744" s="270"/>
      <c r="I744" s="406" t="s">
        <v>294</v>
      </c>
      <c r="J744" s="346" t="s">
        <v>257</v>
      </c>
      <c r="K744" s="434">
        <f>Supervisor!K744</f>
        <v>1</v>
      </c>
      <c r="L744" s="347">
        <f>Supervisor!L744</f>
        <v>0</v>
      </c>
      <c r="M744" s="348">
        <v>0</v>
      </c>
      <c r="N744" s="353">
        <f>Supervisor!M744</f>
        <v>0</v>
      </c>
      <c r="O744" s="350">
        <f>Supervisor!N744</f>
        <v>0</v>
      </c>
      <c r="P744" s="350">
        <f t="shared" si="105"/>
        <v>1</v>
      </c>
      <c r="Q744" s="351">
        <v>1.1137285321462E-4</v>
      </c>
      <c r="R744" s="352">
        <f t="shared" si="110"/>
        <v>0</v>
      </c>
      <c r="T744" s="226">
        <f t="shared" si="111"/>
        <v>0</v>
      </c>
      <c r="Y744" s="199"/>
      <c r="Z744" s="352">
        <v>0</v>
      </c>
      <c r="AA744" s="428">
        <v>0</v>
      </c>
      <c r="AB744" s="428">
        <v>0</v>
      </c>
      <c r="AC744" s="430">
        <v>0</v>
      </c>
      <c r="AD744" s="428">
        <f t="shared" si="106"/>
        <v>0</v>
      </c>
      <c r="AE744" s="427">
        <v>0</v>
      </c>
      <c r="AF744" s="427">
        <v>0</v>
      </c>
      <c r="AG744" s="427"/>
      <c r="AH744" s="427"/>
      <c r="AI744" s="427"/>
      <c r="AJ744" s="427"/>
      <c r="AK744" s="427"/>
      <c r="AL744" s="427"/>
      <c r="AM744" s="427"/>
      <c r="AN744" s="427"/>
    </row>
    <row r="745" spans="1:40" s="225" customFormat="1" ht="51" hidden="1" customHeight="1" outlineLevel="5" x14ac:dyDescent="0.2">
      <c r="A745" s="221"/>
      <c r="B745" s="227"/>
      <c r="C745" s="248"/>
      <c r="D745" s="248"/>
      <c r="E745" s="254"/>
      <c r="F745" s="265"/>
      <c r="G745" s="270"/>
      <c r="H745" s="270"/>
      <c r="I745" s="409" t="s">
        <v>142</v>
      </c>
      <c r="J745" s="365"/>
      <c r="K745" s="437">
        <f>Supervisor!K745</f>
        <v>0</v>
      </c>
      <c r="L745" s="366">
        <f>Supervisor!L745</f>
        <v>0</v>
      </c>
      <c r="M745" s="367">
        <v>0</v>
      </c>
      <c r="N745" s="365">
        <f>Supervisor!M745</f>
        <v>0</v>
      </c>
      <c r="O745" s="378">
        <f>Supervisor!N745</f>
        <v>0</v>
      </c>
      <c r="P745" s="378">
        <f t="shared" si="105"/>
        <v>0</v>
      </c>
      <c r="Q745" s="369">
        <v>2.2274570642923999E-3</v>
      </c>
      <c r="R745" s="370">
        <f>SUMPRODUCT(R746:R752,Q746:Q752)/Q745</f>
        <v>0</v>
      </c>
      <c r="T745" s="226">
        <f t="shared" si="111"/>
        <v>0</v>
      </c>
      <c r="Y745" s="199"/>
      <c r="Z745" s="370">
        <v>0</v>
      </c>
      <c r="AA745" s="428">
        <v>0</v>
      </c>
      <c r="AB745" s="428">
        <v>0</v>
      </c>
      <c r="AC745" s="430">
        <v>0</v>
      </c>
      <c r="AD745" s="428">
        <f t="shared" si="106"/>
        <v>0</v>
      </c>
      <c r="AE745" s="427">
        <v>0</v>
      </c>
      <c r="AF745" s="427">
        <v>0</v>
      </c>
      <c r="AG745" s="427"/>
      <c r="AH745" s="427"/>
      <c r="AI745" s="427"/>
      <c r="AJ745" s="427"/>
      <c r="AK745" s="427"/>
      <c r="AL745" s="427"/>
      <c r="AM745" s="427"/>
      <c r="AN745" s="427"/>
    </row>
    <row r="746" spans="1:40" s="225" customFormat="1" ht="51" hidden="1" customHeight="1" outlineLevel="7" x14ac:dyDescent="0.2">
      <c r="A746" s="221"/>
      <c r="B746" s="227"/>
      <c r="C746" s="248"/>
      <c r="D746" s="248"/>
      <c r="E746" s="254"/>
      <c r="F746" s="265"/>
      <c r="G746" s="270"/>
      <c r="H746" s="270"/>
      <c r="I746" s="406" t="s">
        <v>291</v>
      </c>
      <c r="J746" s="346" t="s">
        <v>256</v>
      </c>
      <c r="K746" s="434">
        <f>Supervisor!K746</f>
        <v>1</v>
      </c>
      <c r="L746" s="347">
        <f>Supervisor!L746</f>
        <v>0</v>
      </c>
      <c r="M746" s="348">
        <v>0</v>
      </c>
      <c r="N746" s="353">
        <f>Supervisor!M746</f>
        <v>0</v>
      </c>
      <c r="O746" s="350">
        <f>Supervisor!N746</f>
        <v>0</v>
      </c>
      <c r="P746" s="350">
        <f t="shared" si="105"/>
        <v>1</v>
      </c>
      <c r="Q746" s="351">
        <v>1.1137285321462E-4</v>
      </c>
      <c r="R746" s="352">
        <f t="shared" ref="R746:R752" si="112">O746/K746</f>
        <v>0</v>
      </c>
      <c r="T746" s="226">
        <f t="shared" si="111"/>
        <v>0</v>
      </c>
      <c r="Y746" s="199"/>
      <c r="Z746" s="352">
        <v>0</v>
      </c>
      <c r="AA746" s="428">
        <v>0</v>
      </c>
      <c r="AB746" s="428">
        <v>0</v>
      </c>
      <c r="AC746" s="430">
        <v>0</v>
      </c>
      <c r="AD746" s="428">
        <f t="shared" si="106"/>
        <v>0</v>
      </c>
      <c r="AE746" s="427">
        <v>0</v>
      </c>
      <c r="AF746" s="427">
        <v>0</v>
      </c>
      <c r="AG746" s="427"/>
      <c r="AH746" s="427"/>
      <c r="AI746" s="427"/>
      <c r="AJ746" s="427"/>
      <c r="AK746" s="427"/>
      <c r="AL746" s="427"/>
      <c r="AM746" s="427"/>
      <c r="AN746" s="427"/>
    </row>
    <row r="747" spans="1:40" s="225" customFormat="1" ht="51" hidden="1" customHeight="1" outlineLevel="7" x14ac:dyDescent="0.2">
      <c r="A747" s="221"/>
      <c r="B747" s="227"/>
      <c r="C747" s="248"/>
      <c r="D747" s="248"/>
      <c r="E747" s="254"/>
      <c r="F747" s="265"/>
      <c r="G747" s="270"/>
      <c r="H747" s="270"/>
      <c r="I747" s="406" t="s">
        <v>292</v>
      </c>
      <c r="J747" s="346" t="s">
        <v>257</v>
      </c>
      <c r="K747" s="434">
        <f>Supervisor!K747</f>
        <v>1</v>
      </c>
      <c r="L747" s="347">
        <f>Supervisor!L747</f>
        <v>0</v>
      </c>
      <c r="M747" s="348">
        <v>0</v>
      </c>
      <c r="N747" s="353">
        <f>Supervisor!M747</f>
        <v>0</v>
      </c>
      <c r="O747" s="350">
        <f>Supervisor!N747</f>
        <v>0</v>
      </c>
      <c r="P747" s="350">
        <f t="shared" si="105"/>
        <v>1</v>
      </c>
      <c r="Q747" s="351">
        <v>1.1137285321462E-4</v>
      </c>
      <c r="R747" s="352">
        <f t="shared" si="112"/>
        <v>0</v>
      </c>
      <c r="T747" s="226">
        <f t="shared" si="111"/>
        <v>0</v>
      </c>
      <c r="Y747" s="199"/>
      <c r="Z747" s="352">
        <v>0</v>
      </c>
      <c r="AA747" s="428">
        <v>0</v>
      </c>
      <c r="AB747" s="428">
        <v>0</v>
      </c>
      <c r="AC747" s="430">
        <v>0</v>
      </c>
      <c r="AD747" s="428">
        <f t="shared" si="106"/>
        <v>0</v>
      </c>
      <c r="AE747" s="427">
        <v>0</v>
      </c>
      <c r="AF747" s="427">
        <v>0</v>
      </c>
      <c r="AG747" s="427"/>
      <c r="AH747" s="427"/>
      <c r="AI747" s="427"/>
      <c r="AJ747" s="427"/>
      <c r="AK747" s="427"/>
      <c r="AL747" s="427"/>
      <c r="AM747" s="427"/>
      <c r="AN747" s="427"/>
    </row>
    <row r="748" spans="1:40" s="225" customFormat="1" ht="51" hidden="1" customHeight="1" outlineLevel="7" x14ac:dyDescent="0.2">
      <c r="A748" s="221"/>
      <c r="B748" s="227"/>
      <c r="C748" s="248"/>
      <c r="D748" s="248"/>
      <c r="E748" s="254"/>
      <c r="F748" s="265"/>
      <c r="G748" s="270"/>
      <c r="H748" s="270"/>
      <c r="I748" s="406" t="s">
        <v>231</v>
      </c>
      <c r="J748" s="346" t="s">
        <v>256</v>
      </c>
      <c r="K748" s="434">
        <f>Supervisor!K748</f>
        <v>1</v>
      </c>
      <c r="L748" s="347">
        <f>Supervisor!L748</f>
        <v>0</v>
      </c>
      <c r="M748" s="348">
        <v>0</v>
      </c>
      <c r="N748" s="353">
        <f>Supervisor!M748</f>
        <v>0</v>
      </c>
      <c r="O748" s="350">
        <f>Supervisor!N748</f>
        <v>0</v>
      </c>
      <c r="P748" s="350">
        <f t="shared" si="105"/>
        <v>1</v>
      </c>
      <c r="Q748" s="351">
        <v>7.7960997250233995E-4</v>
      </c>
      <c r="R748" s="352">
        <f t="shared" si="112"/>
        <v>0</v>
      </c>
      <c r="T748" s="226">
        <f t="shared" si="111"/>
        <v>0</v>
      </c>
      <c r="Y748" s="199"/>
      <c r="Z748" s="352">
        <v>0</v>
      </c>
      <c r="AA748" s="428">
        <v>0</v>
      </c>
      <c r="AB748" s="428">
        <v>0</v>
      </c>
      <c r="AC748" s="430">
        <v>0</v>
      </c>
      <c r="AD748" s="428">
        <f t="shared" si="106"/>
        <v>0</v>
      </c>
      <c r="AE748" s="427">
        <v>0</v>
      </c>
      <c r="AF748" s="427">
        <v>0</v>
      </c>
      <c r="AG748" s="427"/>
      <c r="AH748" s="427"/>
      <c r="AI748" s="427"/>
      <c r="AJ748" s="427"/>
      <c r="AK748" s="427"/>
      <c r="AL748" s="427"/>
      <c r="AM748" s="427"/>
      <c r="AN748" s="427"/>
    </row>
    <row r="749" spans="1:40" s="225" customFormat="1" ht="51" hidden="1" customHeight="1" outlineLevel="7" x14ac:dyDescent="0.2">
      <c r="A749" s="221"/>
      <c r="B749" s="227"/>
      <c r="C749" s="248"/>
      <c r="D749" s="248"/>
      <c r="E749" s="254"/>
      <c r="F749" s="265"/>
      <c r="G749" s="270"/>
      <c r="H749" s="270"/>
      <c r="I749" s="406" t="s">
        <v>80</v>
      </c>
      <c r="J749" s="346" t="s">
        <v>256</v>
      </c>
      <c r="K749" s="434">
        <f>Supervisor!K749</f>
        <v>1</v>
      </c>
      <c r="L749" s="347">
        <f>Supervisor!L749</f>
        <v>0</v>
      </c>
      <c r="M749" s="348">
        <v>0</v>
      </c>
      <c r="N749" s="353">
        <f>Supervisor!M749</f>
        <v>0</v>
      </c>
      <c r="O749" s="350">
        <f>Supervisor!N749</f>
        <v>0</v>
      </c>
      <c r="P749" s="350">
        <f t="shared" si="105"/>
        <v>1</v>
      </c>
      <c r="Q749" s="351">
        <v>3.3411855964385996E-4</v>
      </c>
      <c r="R749" s="352">
        <f t="shared" si="112"/>
        <v>0</v>
      </c>
      <c r="T749" s="226">
        <f t="shared" si="111"/>
        <v>0</v>
      </c>
      <c r="Y749" s="199"/>
      <c r="Z749" s="352">
        <v>0</v>
      </c>
      <c r="AA749" s="428">
        <v>0</v>
      </c>
      <c r="AB749" s="428">
        <v>0</v>
      </c>
      <c r="AC749" s="430">
        <v>0</v>
      </c>
      <c r="AD749" s="428">
        <f t="shared" si="106"/>
        <v>0</v>
      </c>
      <c r="AE749" s="427">
        <v>0</v>
      </c>
      <c r="AF749" s="427">
        <v>0</v>
      </c>
      <c r="AG749" s="427"/>
      <c r="AH749" s="427"/>
      <c r="AI749" s="427"/>
      <c r="AJ749" s="427"/>
      <c r="AK749" s="427"/>
      <c r="AL749" s="427"/>
      <c r="AM749" s="427"/>
      <c r="AN749" s="427"/>
    </row>
    <row r="750" spans="1:40" s="225" customFormat="1" ht="51" hidden="1" customHeight="1" outlineLevel="7" x14ac:dyDescent="0.2">
      <c r="A750" s="221"/>
      <c r="B750" s="227"/>
      <c r="C750" s="248"/>
      <c r="D750" s="248"/>
      <c r="E750" s="254"/>
      <c r="F750" s="265"/>
      <c r="G750" s="270"/>
      <c r="H750" s="270"/>
      <c r="I750" s="406" t="s">
        <v>82</v>
      </c>
      <c r="J750" s="346" t="s">
        <v>257</v>
      </c>
      <c r="K750" s="434">
        <f>Supervisor!K750</f>
        <v>1</v>
      </c>
      <c r="L750" s="347">
        <f>Supervisor!L750</f>
        <v>0</v>
      </c>
      <c r="M750" s="348">
        <v>0</v>
      </c>
      <c r="N750" s="353">
        <f>Supervisor!M750</f>
        <v>0</v>
      </c>
      <c r="O750" s="350">
        <f>Supervisor!N750</f>
        <v>0</v>
      </c>
      <c r="P750" s="350">
        <f t="shared" si="105"/>
        <v>1</v>
      </c>
      <c r="Q750" s="351">
        <v>3.3411855964385996E-4</v>
      </c>
      <c r="R750" s="352">
        <f t="shared" si="112"/>
        <v>0</v>
      </c>
      <c r="T750" s="226">
        <f t="shared" si="111"/>
        <v>0</v>
      </c>
      <c r="Y750" s="199"/>
      <c r="Z750" s="352">
        <v>0</v>
      </c>
      <c r="AA750" s="428">
        <v>0</v>
      </c>
      <c r="AB750" s="428">
        <v>0</v>
      </c>
      <c r="AC750" s="430">
        <v>0</v>
      </c>
      <c r="AD750" s="428">
        <f t="shared" si="106"/>
        <v>0</v>
      </c>
      <c r="AE750" s="427">
        <v>0</v>
      </c>
      <c r="AF750" s="427">
        <v>0</v>
      </c>
      <c r="AG750" s="427"/>
      <c r="AH750" s="427"/>
      <c r="AI750" s="427"/>
      <c r="AJ750" s="427"/>
      <c r="AK750" s="427"/>
      <c r="AL750" s="427"/>
      <c r="AM750" s="427"/>
      <c r="AN750" s="427"/>
    </row>
    <row r="751" spans="1:40" s="225" customFormat="1" ht="51" hidden="1" customHeight="1" outlineLevel="7" x14ac:dyDescent="0.2">
      <c r="A751" s="221"/>
      <c r="B751" s="227"/>
      <c r="C751" s="248"/>
      <c r="D751" s="248"/>
      <c r="E751" s="254"/>
      <c r="F751" s="265"/>
      <c r="G751" s="270"/>
      <c r="H751" s="270"/>
      <c r="I751" s="406" t="s">
        <v>293</v>
      </c>
      <c r="J751" s="346" t="s">
        <v>256</v>
      </c>
      <c r="K751" s="434">
        <f>Supervisor!K751</f>
        <v>1</v>
      </c>
      <c r="L751" s="347">
        <f>Supervisor!L751</f>
        <v>0</v>
      </c>
      <c r="M751" s="348">
        <v>0</v>
      </c>
      <c r="N751" s="353">
        <f>Supervisor!M751</f>
        <v>0</v>
      </c>
      <c r="O751" s="350">
        <f>Supervisor!N751</f>
        <v>0</v>
      </c>
      <c r="P751" s="350">
        <f t="shared" si="105"/>
        <v>1</v>
      </c>
      <c r="Q751" s="351">
        <v>4.4549141285848E-4</v>
      </c>
      <c r="R751" s="352">
        <f t="shared" si="112"/>
        <v>0</v>
      </c>
      <c r="T751" s="226">
        <f t="shared" si="111"/>
        <v>0</v>
      </c>
      <c r="Y751" s="199"/>
      <c r="Z751" s="352">
        <v>0</v>
      </c>
      <c r="AA751" s="428">
        <v>0</v>
      </c>
      <c r="AB751" s="428">
        <v>0</v>
      </c>
      <c r="AC751" s="430">
        <v>0</v>
      </c>
      <c r="AD751" s="428">
        <f t="shared" si="106"/>
        <v>0</v>
      </c>
      <c r="AE751" s="427">
        <v>0</v>
      </c>
      <c r="AF751" s="427">
        <v>0</v>
      </c>
      <c r="AG751" s="427"/>
      <c r="AH751" s="427"/>
      <c r="AI751" s="427"/>
      <c r="AJ751" s="427"/>
      <c r="AK751" s="427"/>
      <c r="AL751" s="427"/>
      <c r="AM751" s="427"/>
      <c r="AN751" s="427"/>
    </row>
    <row r="752" spans="1:40" s="225" customFormat="1" ht="51" hidden="1" customHeight="1" outlineLevel="7" x14ac:dyDescent="0.2">
      <c r="A752" s="221"/>
      <c r="B752" s="227"/>
      <c r="C752" s="248"/>
      <c r="D752" s="248"/>
      <c r="E752" s="254"/>
      <c r="F752" s="265"/>
      <c r="G752" s="270"/>
      <c r="H752" s="270"/>
      <c r="I752" s="406" t="s">
        <v>294</v>
      </c>
      <c r="J752" s="346" t="s">
        <v>257</v>
      </c>
      <c r="K752" s="434">
        <f>Supervisor!K752</f>
        <v>1</v>
      </c>
      <c r="L752" s="347">
        <f>Supervisor!L752</f>
        <v>0</v>
      </c>
      <c r="M752" s="348">
        <v>0</v>
      </c>
      <c r="N752" s="353">
        <f>Supervisor!M752</f>
        <v>0</v>
      </c>
      <c r="O752" s="350">
        <f>Supervisor!N752</f>
        <v>0</v>
      </c>
      <c r="P752" s="350">
        <f t="shared" si="105"/>
        <v>1</v>
      </c>
      <c r="Q752" s="351">
        <v>1.1137285321462E-4</v>
      </c>
      <c r="R752" s="352">
        <f t="shared" si="112"/>
        <v>0</v>
      </c>
      <c r="T752" s="226">
        <f t="shared" si="111"/>
        <v>0</v>
      </c>
      <c r="Y752" s="199"/>
      <c r="Z752" s="352">
        <v>0</v>
      </c>
      <c r="AA752" s="428">
        <v>0</v>
      </c>
      <c r="AB752" s="428">
        <v>0</v>
      </c>
      <c r="AC752" s="430">
        <v>0</v>
      </c>
      <c r="AD752" s="428">
        <f t="shared" si="106"/>
        <v>0</v>
      </c>
      <c r="AE752" s="427">
        <v>0</v>
      </c>
      <c r="AF752" s="427">
        <v>0</v>
      </c>
      <c r="AG752" s="427"/>
      <c r="AH752" s="427"/>
      <c r="AI752" s="427"/>
      <c r="AJ752" s="427"/>
      <c r="AK752" s="427"/>
      <c r="AL752" s="427"/>
      <c r="AM752" s="427"/>
      <c r="AN752" s="427"/>
    </row>
    <row r="753" spans="1:40" s="225" customFormat="1" ht="51" hidden="1" customHeight="1" outlineLevel="5" x14ac:dyDescent="0.2">
      <c r="A753" s="221"/>
      <c r="B753" s="227"/>
      <c r="C753" s="248"/>
      <c r="D753" s="248"/>
      <c r="E753" s="254"/>
      <c r="F753" s="265"/>
      <c r="G753" s="270"/>
      <c r="H753" s="270"/>
      <c r="I753" s="409" t="s">
        <v>143</v>
      </c>
      <c r="J753" s="365"/>
      <c r="K753" s="437">
        <f>Supervisor!K753</f>
        <v>0</v>
      </c>
      <c r="L753" s="366">
        <f>Supervisor!L753</f>
        <v>0</v>
      </c>
      <c r="M753" s="367">
        <v>0</v>
      </c>
      <c r="N753" s="365">
        <f>Supervisor!M753</f>
        <v>0</v>
      </c>
      <c r="O753" s="378">
        <f>Supervisor!N753</f>
        <v>0</v>
      </c>
      <c r="P753" s="378">
        <f t="shared" si="105"/>
        <v>0</v>
      </c>
      <c r="Q753" s="369">
        <v>2.2274570642923999E-3</v>
      </c>
      <c r="R753" s="370">
        <f>SUMPRODUCT(R754:R760,Q754:Q760)/Q753</f>
        <v>0</v>
      </c>
      <c r="T753" s="226">
        <f t="shared" si="111"/>
        <v>0</v>
      </c>
      <c r="Y753" s="199"/>
      <c r="Z753" s="370">
        <v>0</v>
      </c>
      <c r="AA753" s="428">
        <v>0</v>
      </c>
      <c r="AB753" s="428">
        <v>0</v>
      </c>
      <c r="AC753" s="430">
        <v>0</v>
      </c>
      <c r="AD753" s="428">
        <f t="shared" si="106"/>
        <v>0</v>
      </c>
      <c r="AE753" s="427">
        <v>0</v>
      </c>
      <c r="AF753" s="427">
        <v>0</v>
      </c>
      <c r="AG753" s="427"/>
      <c r="AH753" s="427"/>
      <c r="AI753" s="427"/>
      <c r="AJ753" s="427"/>
      <c r="AK753" s="427"/>
      <c r="AL753" s="427"/>
      <c r="AM753" s="427"/>
      <c r="AN753" s="427"/>
    </row>
    <row r="754" spans="1:40" s="225" customFormat="1" ht="51" hidden="1" customHeight="1" outlineLevel="7" x14ac:dyDescent="0.2">
      <c r="A754" s="221"/>
      <c r="B754" s="227"/>
      <c r="C754" s="248"/>
      <c r="D754" s="248"/>
      <c r="E754" s="254"/>
      <c r="F754" s="265"/>
      <c r="G754" s="270"/>
      <c r="H754" s="270"/>
      <c r="I754" s="406" t="s">
        <v>291</v>
      </c>
      <c r="J754" s="346" t="s">
        <v>256</v>
      </c>
      <c r="K754" s="434">
        <f>Supervisor!K754</f>
        <v>1</v>
      </c>
      <c r="L754" s="347">
        <f>Supervisor!L754</f>
        <v>0</v>
      </c>
      <c r="M754" s="348">
        <v>0</v>
      </c>
      <c r="N754" s="353">
        <f>Supervisor!M754</f>
        <v>0</v>
      </c>
      <c r="O754" s="350">
        <f>Supervisor!N754</f>
        <v>0</v>
      </c>
      <c r="P754" s="350">
        <f t="shared" si="105"/>
        <v>1</v>
      </c>
      <c r="Q754" s="351">
        <v>1.1137285321462E-4</v>
      </c>
      <c r="R754" s="352">
        <f t="shared" ref="R754:R760" si="113">O754/K754</f>
        <v>0</v>
      </c>
      <c r="T754" s="226">
        <f t="shared" si="111"/>
        <v>0</v>
      </c>
      <c r="Y754" s="199"/>
      <c r="Z754" s="352">
        <v>0</v>
      </c>
      <c r="AA754" s="428">
        <v>0</v>
      </c>
      <c r="AB754" s="428">
        <v>0</v>
      </c>
      <c r="AC754" s="430">
        <v>0</v>
      </c>
      <c r="AD754" s="428">
        <f t="shared" si="106"/>
        <v>0</v>
      </c>
      <c r="AE754" s="427">
        <v>0</v>
      </c>
      <c r="AF754" s="427">
        <v>0</v>
      </c>
      <c r="AG754" s="427"/>
      <c r="AH754" s="427"/>
      <c r="AI754" s="427"/>
      <c r="AJ754" s="427"/>
      <c r="AK754" s="427"/>
      <c r="AL754" s="427"/>
      <c r="AM754" s="427"/>
      <c r="AN754" s="427"/>
    </row>
    <row r="755" spans="1:40" s="225" customFormat="1" ht="51" hidden="1" customHeight="1" outlineLevel="7" x14ac:dyDescent="0.2">
      <c r="A755" s="221"/>
      <c r="B755" s="227"/>
      <c r="C755" s="248"/>
      <c r="D755" s="248"/>
      <c r="E755" s="254"/>
      <c r="F755" s="265"/>
      <c r="G755" s="270"/>
      <c r="H755" s="270"/>
      <c r="I755" s="406" t="s">
        <v>292</v>
      </c>
      <c r="J755" s="346" t="s">
        <v>257</v>
      </c>
      <c r="K755" s="434">
        <f>Supervisor!K755</f>
        <v>1</v>
      </c>
      <c r="L755" s="347">
        <f>Supervisor!L755</f>
        <v>0</v>
      </c>
      <c r="M755" s="348">
        <v>0</v>
      </c>
      <c r="N755" s="353">
        <f>Supervisor!M755</f>
        <v>0</v>
      </c>
      <c r="O755" s="350">
        <f>Supervisor!N755</f>
        <v>0</v>
      </c>
      <c r="P755" s="350">
        <f t="shared" si="105"/>
        <v>1</v>
      </c>
      <c r="Q755" s="351">
        <v>1.1137285321462E-4</v>
      </c>
      <c r="R755" s="352">
        <f t="shared" si="113"/>
        <v>0</v>
      </c>
      <c r="T755" s="226">
        <f t="shared" si="111"/>
        <v>0</v>
      </c>
      <c r="Y755" s="199"/>
      <c r="Z755" s="352">
        <v>0</v>
      </c>
      <c r="AA755" s="428">
        <v>0</v>
      </c>
      <c r="AB755" s="428">
        <v>0</v>
      </c>
      <c r="AC755" s="430">
        <v>0</v>
      </c>
      <c r="AD755" s="428">
        <f t="shared" si="106"/>
        <v>0</v>
      </c>
      <c r="AE755" s="427">
        <v>0</v>
      </c>
      <c r="AF755" s="427">
        <v>0</v>
      </c>
      <c r="AG755" s="427"/>
      <c r="AH755" s="427"/>
      <c r="AI755" s="427"/>
      <c r="AJ755" s="427"/>
      <c r="AK755" s="427"/>
      <c r="AL755" s="427"/>
      <c r="AM755" s="427"/>
      <c r="AN755" s="427"/>
    </row>
    <row r="756" spans="1:40" s="225" customFormat="1" ht="51" hidden="1" customHeight="1" outlineLevel="7" x14ac:dyDescent="0.2">
      <c r="A756" s="221"/>
      <c r="B756" s="227"/>
      <c r="C756" s="248"/>
      <c r="D756" s="248"/>
      <c r="E756" s="254"/>
      <c r="F756" s="265"/>
      <c r="G756" s="270"/>
      <c r="H756" s="270"/>
      <c r="I756" s="406" t="s">
        <v>231</v>
      </c>
      <c r="J756" s="346" t="s">
        <v>256</v>
      </c>
      <c r="K756" s="434">
        <f>Supervisor!K756</f>
        <v>1</v>
      </c>
      <c r="L756" s="347">
        <f>Supervisor!L756</f>
        <v>0</v>
      </c>
      <c r="M756" s="348">
        <v>0</v>
      </c>
      <c r="N756" s="353">
        <f>Supervisor!M756</f>
        <v>0</v>
      </c>
      <c r="O756" s="350">
        <f>Supervisor!N756</f>
        <v>0</v>
      </c>
      <c r="P756" s="350">
        <f t="shared" si="105"/>
        <v>1</v>
      </c>
      <c r="Q756" s="351">
        <v>7.7960997250233995E-4</v>
      </c>
      <c r="R756" s="352">
        <f t="shared" si="113"/>
        <v>0</v>
      </c>
      <c r="T756" s="226">
        <f t="shared" si="111"/>
        <v>0</v>
      </c>
      <c r="Y756" s="199"/>
      <c r="Z756" s="352">
        <v>0</v>
      </c>
      <c r="AA756" s="428">
        <v>0</v>
      </c>
      <c r="AB756" s="428">
        <v>0</v>
      </c>
      <c r="AC756" s="430">
        <v>0</v>
      </c>
      <c r="AD756" s="428">
        <f t="shared" si="106"/>
        <v>0</v>
      </c>
      <c r="AE756" s="427">
        <v>0</v>
      </c>
      <c r="AF756" s="427">
        <v>0</v>
      </c>
      <c r="AG756" s="427"/>
      <c r="AH756" s="427"/>
      <c r="AI756" s="427"/>
      <c r="AJ756" s="427"/>
      <c r="AK756" s="427"/>
      <c r="AL756" s="427"/>
      <c r="AM756" s="427"/>
      <c r="AN756" s="427"/>
    </row>
    <row r="757" spans="1:40" s="225" customFormat="1" ht="51" hidden="1" customHeight="1" outlineLevel="7" x14ac:dyDescent="0.2">
      <c r="A757" s="221"/>
      <c r="B757" s="227"/>
      <c r="C757" s="248"/>
      <c r="D757" s="248"/>
      <c r="E757" s="254"/>
      <c r="F757" s="265"/>
      <c r="G757" s="270"/>
      <c r="H757" s="270"/>
      <c r="I757" s="406" t="s">
        <v>80</v>
      </c>
      <c r="J757" s="346" t="s">
        <v>256</v>
      </c>
      <c r="K757" s="434">
        <f>Supervisor!K757</f>
        <v>1</v>
      </c>
      <c r="L757" s="347">
        <f>Supervisor!L757</f>
        <v>0</v>
      </c>
      <c r="M757" s="348">
        <v>0</v>
      </c>
      <c r="N757" s="353">
        <f>Supervisor!M757</f>
        <v>0</v>
      </c>
      <c r="O757" s="350">
        <f>Supervisor!N757</f>
        <v>0</v>
      </c>
      <c r="P757" s="350">
        <f t="shared" si="105"/>
        <v>1</v>
      </c>
      <c r="Q757" s="351">
        <v>3.3411855964385996E-4</v>
      </c>
      <c r="R757" s="352">
        <f t="shared" si="113"/>
        <v>0</v>
      </c>
      <c r="T757" s="226">
        <f t="shared" si="111"/>
        <v>0</v>
      </c>
      <c r="Y757" s="199"/>
      <c r="Z757" s="352">
        <v>0</v>
      </c>
      <c r="AA757" s="428">
        <v>0</v>
      </c>
      <c r="AB757" s="428">
        <v>0</v>
      </c>
      <c r="AC757" s="430">
        <v>0</v>
      </c>
      <c r="AD757" s="428">
        <f t="shared" si="106"/>
        <v>0</v>
      </c>
      <c r="AE757" s="427">
        <v>0</v>
      </c>
      <c r="AF757" s="427">
        <v>0</v>
      </c>
      <c r="AG757" s="427"/>
      <c r="AH757" s="427"/>
      <c r="AI757" s="427"/>
      <c r="AJ757" s="427"/>
      <c r="AK757" s="427"/>
      <c r="AL757" s="427"/>
      <c r="AM757" s="427"/>
      <c r="AN757" s="427"/>
    </row>
    <row r="758" spans="1:40" s="225" customFormat="1" ht="51" hidden="1" customHeight="1" outlineLevel="7" x14ac:dyDescent="0.2">
      <c r="A758" s="221"/>
      <c r="B758" s="227"/>
      <c r="C758" s="248"/>
      <c r="D758" s="248"/>
      <c r="E758" s="254"/>
      <c r="F758" s="265"/>
      <c r="G758" s="270"/>
      <c r="H758" s="270"/>
      <c r="I758" s="406" t="s">
        <v>82</v>
      </c>
      <c r="J758" s="346" t="s">
        <v>257</v>
      </c>
      <c r="K758" s="434">
        <f>Supervisor!K758</f>
        <v>1</v>
      </c>
      <c r="L758" s="347">
        <f>Supervisor!L758</f>
        <v>0</v>
      </c>
      <c r="M758" s="348">
        <v>0</v>
      </c>
      <c r="N758" s="353">
        <f>Supervisor!M758</f>
        <v>0</v>
      </c>
      <c r="O758" s="350">
        <f>Supervisor!N758</f>
        <v>0</v>
      </c>
      <c r="P758" s="350">
        <f t="shared" si="105"/>
        <v>1</v>
      </c>
      <c r="Q758" s="351">
        <v>3.3411855964385996E-4</v>
      </c>
      <c r="R758" s="352">
        <f t="shared" si="113"/>
        <v>0</v>
      </c>
      <c r="T758" s="226">
        <f t="shared" si="111"/>
        <v>0</v>
      </c>
      <c r="Y758" s="199"/>
      <c r="Z758" s="352">
        <v>0</v>
      </c>
      <c r="AA758" s="428">
        <v>0</v>
      </c>
      <c r="AB758" s="428">
        <v>0</v>
      </c>
      <c r="AC758" s="430">
        <v>0</v>
      </c>
      <c r="AD758" s="428">
        <f t="shared" si="106"/>
        <v>0</v>
      </c>
      <c r="AE758" s="427">
        <v>0</v>
      </c>
      <c r="AF758" s="427">
        <v>0</v>
      </c>
      <c r="AG758" s="427"/>
      <c r="AH758" s="427"/>
      <c r="AI758" s="427"/>
      <c r="AJ758" s="427"/>
      <c r="AK758" s="427"/>
      <c r="AL758" s="427"/>
      <c r="AM758" s="427"/>
      <c r="AN758" s="427"/>
    </row>
    <row r="759" spans="1:40" s="225" customFormat="1" ht="51" hidden="1" customHeight="1" outlineLevel="7" x14ac:dyDescent="0.2">
      <c r="A759" s="221"/>
      <c r="B759" s="227"/>
      <c r="C759" s="248"/>
      <c r="D759" s="248"/>
      <c r="E759" s="254"/>
      <c r="F759" s="265"/>
      <c r="G759" s="270"/>
      <c r="H759" s="270"/>
      <c r="I759" s="406" t="s">
        <v>293</v>
      </c>
      <c r="J759" s="346" t="s">
        <v>256</v>
      </c>
      <c r="K759" s="434">
        <f>Supervisor!K759</f>
        <v>1</v>
      </c>
      <c r="L759" s="347">
        <f>Supervisor!L759</f>
        <v>0</v>
      </c>
      <c r="M759" s="348">
        <v>0</v>
      </c>
      <c r="N759" s="353">
        <f>Supervisor!M759</f>
        <v>0</v>
      </c>
      <c r="O759" s="350">
        <f>Supervisor!N759</f>
        <v>0</v>
      </c>
      <c r="P759" s="350">
        <f t="shared" si="105"/>
        <v>1</v>
      </c>
      <c r="Q759" s="351">
        <v>4.4549141285848E-4</v>
      </c>
      <c r="R759" s="352">
        <f t="shared" si="113"/>
        <v>0</v>
      </c>
      <c r="T759" s="226">
        <f t="shared" si="111"/>
        <v>0</v>
      </c>
      <c r="Y759" s="199"/>
      <c r="Z759" s="352">
        <v>0</v>
      </c>
      <c r="AA759" s="428">
        <v>0</v>
      </c>
      <c r="AB759" s="428">
        <v>0</v>
      </c>
      <c r="AC759" s="430">
        <v>0</v>
      </c>
      <c r="AD759" s="428">
        <f t="shared" si="106"/>
        <v>0</v>
      </c>
      <c r="AE759" s="427">
        <v>0</v>
      </c>
      <c r="AF759" s="427">
        <v>0</v>
      </c>
      <c r="AG759" s="427"/>
      <c r="AH759" s="427"/>
      <c r="AI759" s="427"/>
      <c r="AJ759" s="427"/>
      <c r="AK759" s="427"/>
      <c r="AL759" s="427"/>
      <c r="AM759" s="427"/>
      <c r="AN759" s="427"/>
    </row>
    <row r="760" spans="1:40" s="225" customFormat="1" ht="51" hidden="1" customHeight="1" outlineLevel="7" x14ac:dyDescent="0.2">
      <c r="A760" s="221"/>
      <c r="B760" s="227"/>
      <c r="C760" s="248"/>
      <c r="D760" s="248"/>
      <c r="E760" s="254"/>
      <c r="F760" s="265"/>
      <c r="G760" s="270"/>
      <c r="H760" s="270"/>
      <c r="I760" s="406" t="s">
        <v>294</v>
      </c>
      <c r="J760" s="346" t="s">
        <v>257</v>
      </c>
      <c r="K760" s="434">
        <f>Supervisor!K760</f>
        <v>1</v>
      </c>
      <c r="L760" s="347">
        <f>Supervisor!L760</f>
        <v>0</v>
      </c>
      <c r="M760" s="348">
        <v>0</v>
      </c>
      <c r="N760" s="353">
        <f>Supervisor!M760</f>
        <v>0</v>
      </c>
      <c r="O760" s="350">
        <f>Supervisor!N760</f>
        <v>0</v>
      </c>
      <c r="P760" s="350">
        <f t="shared" si="105"/>
        <v>1</v>
      </c>
      <c r="Q760" s="351">
        <v>1.1137285321462E-4</v>
      </c>
      <c r="R760" s="352">
        <f t="shared" si="113"/>
        <v>0</v>
      </c>
      <c r="T760" s="226">
        <f t="shared" si="111"/>
        <v>0</v>
      </c>
      <c r="Y760" s="199"/>
      <c r="Z760" s="352">
        <v>0</v>
      </c>
      <c r="AA760" s="428">
        <v>0</v>
      </c>
      <c r="AB760" s="428">
        <v>0</v>
      </c>
      <c r="AC760" s="430">
        <v>0</v>
      </c>
      <c r="AD760" s="428">
        <f t="shared" si="106"/>
        <v>0</v>
      </c>
      <c r="AE760" s="427">
        <v>0</v>
      </c>
      <c r="AF760" s="427">
        <v>0</v>
      </c>
      <c r="AG760" s="427"/>
      <c r="AH760" s="427"/>
      <c r="AI760" s="427"/>
      <c r="AJ760" s="427"/>
      <c r="AK760" s="427"/>
      <c r="AL760" s="427"/>
      <c r="AM760" s="427"/>
      <c r="AN760" s="427"/>
    </row>
    <row r="761" spans="1:40" s="225" customFormat="1" ht="51" hidden="1" customHeight="1" outlineLevel="5" x14ac:dyDescent="0.2">
      <c r="A761" s="221"/>
      <c r="B761" s="227"/>
      <c r="C761" s="248"/>
      <c r="D761" s="248"/>
      <c r="E761" s="254"/>
      <c r="F761" s="265"/>
      <c r="G761" s="270"/>
      <c r="H761" s="270"/>
      <c r="I761" s="409" t="s">
        <v>144</v>
      </c>
      <c r="J761" s="365"/>
      <c r="K761" s="437">
        <f>Supervisor!K761</f>
        <v>0</v>
      </c>
      <c r="L761" s="366">
        <f>Supervisor!L761</f>
        <v>0</v>
      </c>
      <c r="M761" s="367">
        <v>0</v>
      </c>
      <c r="N761" s="365">
        <f>Supervisor!M761</f>
        <v>0</v>
      </c>
      <c r="O761" s="378">
        <f>Supervisor!N761</f>
        <v>0</v>
      </c>
      <c r="P761" s="378">
        <f t="shared" si="105"/>
        <v>0</v>
      </c>
      <c r="Q761" s="369">
        <v>2.2274570642923999E-3</v>
      </c>
      <c r="R761" s="370">
        <f>SUMPRODUCT(R762:R768,Q762:Q768)/Q761</f>
        <v>0</v>
      </c>
      <c r="T761" s="226">
        <f t="shared" si="111"/>
        <v>0</v>
      </c>
      <c r="Y761" s="199"/>
      <c r="Z761" s="370">
        <v>0</v>
      </c>
      <c r="AA761" s="428">
        <v>0</v>
      </c>
      <c r="AB761" s="428">
        <v>0</v>
      </c>
      <c r="AC761" s="430">
        <v>0</v>
      </c>
      <c r="AD761" s="428">
        <f t="shared" si="106"/>
        <v>0</v>
      </c>
      <c r="AE761" s="427">
        <v>0</v>
      </c>
      <c r="AF761" s="427">
        <v>0</v>
      </c>
      <c r="AG761" s="427"/>
      <c r="AH761" s="427"/>
      <c r="AI761" s="427"/>
      <c r="AJ761" s="427"/>
      <c r="AK761" s="427"/>
      <c r="AL761" s="427"/>
      <c r="AM761" s="427"/>
      <c r="AN761" s="427"/>
    </row>
    <row r="762" spans="1:40" s="225" customFormat="1" ht="51" hidden="1" customHeight="1" outlineLevel="7" x14ac:dyDescent="0.2">
      <c r="A762" s="221"/>
      <c r="B762" s="227"/>
      <c r="C762" s="248"/>
      <c r="D762" s="248"/>
      <c r="E762" s="254"/>
      <c r="F762" s="265"/>
      <c r="G762" s="270"/>
      <c r="H762" s="270"/>
      <c r="I762" s="406" t="s">
        <v>291</v>
      </c>
      <c r="J762" s="346" t="s">
        <v>256</v>
      </c>
      <c r="K762" s="434">
        <f>Supervisor!K762</f>
        <v>1</v>
      </c>
      <c r="L762" s="347">
        <f>Supervisor!L762</f>
        <v>0</v>
      </c>
      <c r="M762" s="348">
        <v>0</v>
      </c>
      <c r="N762" s="353">
        <f>Supervisor!M762</f>
        <v>0</v>
      </c>
      <c r="O762" s="350">
        <f>Supervisor!N762</f>
        <v>0</v>
      </c>
      <c r="P762" s="350">
        <f t="shared" si="105"/>
        <v>1</v>
      </c>
      <c r="Q762" s="351">
        <v>1.1137285321462E-4</v>
      </c>
      <c r="R762" s="352">
        <f t="shared" ref="R762:R768" si="114">O762/K762</f>
        <v>0</v>
      </c>
      <c r="T762" s="226">
        <f t="shared" si="111"/>
        <v>0</v>
      </c>
      <c r="Y762" s="199"/>
      <c r="Z762" s="352">
        <v>0</v>
      </c>
      <c r="AA762" s="428">
        <v>0</v>
      </c>
      <c r="AB762" s="428">
        <v>0</v>
      </c>
      <c r="AC762" s="430">
        <v>0</v>
      </c>
      <c r="AD762" s="428">
        <f t="shared" si="106"/>
        <v>0</v>
      </c>
      <c r="AE762" s="427">
        <v>0</v>
      </c>
      <c r="AF762" s="427">
        <v>0</v>
      </c>
      <c r="AG762" s="427"/>
      <c r="AH762" s="427"/>
      <c r="AI762" s="427"/>
      <c r="AJ762" s="427"/>
      <c r="AK762" s="427"/>
      <c r="AL762" s="427"/>
      <c r="AM762" s="427"/>
      <c r="AN762" s="427"/>
    </row>
    <row r="763" spans="1:40" s="225" customFormat="1" ht="51" hidden="1" customHeight="1" outlineLevel="7" x14ac:dyDescent="0.2">
      <c r="A763" s="221"/>
      <c r="B763" s="227"/>
      <c r="C763" s="248"/>
      <c r="D763" s="248"/>
      <c r="E763" s="254"/>
      <c r="F763" s="265"/>
      <c r="G763" s="270"/>
      <c r="H763" s="270"/>
      <c r="I763" s="406" t="s">
        <v>292</v>
      </c>
      <c r="J763" s="346" t="s">
        <v>257</v>
      </c>
      <c r="K763" s="434">
        <f>Supervisor!K763</f>
        <v>1</v>
      </c>
      <c r="L763" s="347">
        <f>Supervisor!L763</f>
        <v>0</v>
      </c>
      <c r="M763" s="348">
        <v>0</v>
      </c>
      <c r="N763" s="353">
        <f>Supervisor!M763</f>
        <v>0</v>
      </c>
      <c r="O763" s="350">
        <f>Supervisor!N763</f>
        <v>0</v>
      </c>
      <c r="P763" s="350">
        <f t="shared" si="105"/>
        <v>1</v>
      </c>
      <c r="Q763" s="351">
        <v>1.1137285321462E-4</v>
      </c>
      <c r="R763" s="352">
        <f t="shared" si="114"/>
        <v>0</v>
      </c>
      <c r="T763" s="226">
        <f t="shared" si="111"/>
        <v>0</v>
      </c>
      <c r="Y763" s="199"/>
      <c r="Z763" s="352">
        <v>0</v>
      </c>
      <c r="AA763" s="428">
        <v>0</v>
      </c>
      <c r="AB763" s="428">
        <v>0</v>
      </c>
      <c r="AC763" s="430">
        <v>0</v>
      </c>
      <c r="AD763" s="428">
        <f t="shared" si="106"/>
        <v>0</v>
      </c>
      <c r="AE763" s="427">
        <v>0</v>
      </c>
      <c r="AF763" s="427">
        <v>0</v>
      </c>
      <c r="AG763" s="427"/>
      <c r="AH763" s="427"/>
      <c r="AI763" s="427"/>
      <c r="AJ763" s="427"/>
      <c r="AK763" s="427"/>
      <c r="AL763" s="427"/>
      <c r="AM763" s="427"/>
      <c r="AN763" s="427"/>
    </row>
    <row r="764" spans="1:40" s="225" customFormat="1" ht="51" hidden="1" customHeight="1" outlineLevel="7" x14ac:dyDescent="0.2">
      <c r="A764" s="221"/>
      <c r="B764" s="227"/>
      <c r="C764" s="248"/>
      <c r="D764" s="248"/>
      <c r="E764" s="254"/>
      <c r="F764" s="265"/>
      <c r="G764" s="270"/>
      <c r="H764" s="270"/>
      <c r="I764" s="406" t="s">
        <v>231</v>
      </c>
      <c r="J764" s="346" t="s">
        <v>256</v>
      </c>
      <c r="K764" s="434">
        <f>Supervisor!K764</f>
        <v>1</v>
      </c>
      <c r="L764" s="347">
        <f>Supervisor!L764</f>
        <v>0</v>
      </c>
      <c r="M764" s="348">
        <v>0</v>
      </c>
      <c r="N764" s="353">
        <f>Supervisor!M764</f>
        <v>0</v>
      </c>
      <c r="O764" s="350">
        <f>Supervisor!N764</f>
        <v>0</v>
      </c>
      <c r="P764" s="350">
        <f t="shared" si="105"/>
        <v>1</v>
      </c>
      <c r="Q764" s="351">
        <v>7.7960997250233995E-4</v>
      </c>
      <c r="R764" s="352">
        <f t="shared" si="114"/>
        <v>0</v>
      </c>
      <c r="T764" s="226">
        <f t="shared" si="111"/>
        <v>0</v>
      </c>
      <c r="Y764" s="199"/>
      <c r="Z764" s="352">
        <v>0</v>
      </c>
      <c r="AA764" s="428">
        <v>0</v>
      </c>
      <c r="AB764" s="428">
        <v>0</v>
      </c>
      <c r="AC764" s="430">
        <v>0</v>
      </c>
      <c r="AD764" s="428">
        <f t="shared" si="106"/>
        <v>0</v>
      </c>
      <c r="AE764" s="427">
        <v>0</v>
      </c>
      <c r="AF764" s="427">
        <v>0</v>
      </c>
      <c r="AG764" s="427"/>
      <c r="AH764" s="427"/>
      <c r="AI764" s="427"/>
      <c r="AJ764" s="427"/>
      <c r="AK764" s="427"/>
      <c r="AL764" s="427"/>
      <c r="AM764" s="427"/>
      <c r="AN764" s="427"/>
    </row>
    <row r="765" spans="1:40" s="225" customFormat="1" ht="51" hidden="1" customHeight="1" outlineLevel="7" x14ac:dyDescent="0.2">
      <c r="A765" s="221"/>
      <c r="B765" s="227"/>
      <c r="C765" s="248"/>
      <c r="D765" s="248"/>
      <c r="E765" s="254"/>
      <c r="F765" s="265"/>
      <c r="G765" s="270"/>
      <c r="H765" s="270"/>
      <c r="I765" s="406" t="s">
        <v>80</v>
      </c>
      <c r="J765" s="346" t="s">
        <v>256</v>
      </c>
      <c r="K765" s="434">
        <f>Supervisor!K765</f>
        <v>1</v>
      </c>
      <c r="L765" s="347">
        <f>Supervisor!L765</f>
        <v>0</v>
      </c>
      <c r="M765" s="348">
        <v>0</v>
      </c>
      <c r="N765" s="353">
        <f>Supervisor!M765</f>
        <v>0</v>
      </c>
      <c r="O765" s="350">
        <f>Supervisor!N765</f>
        <v>0</v>
      </c>
      <c r="P765" s="350">
        <f t="shared" si="105"/>
        <v>1</v>
      </c>
      <c r="Q765" s="351">
        <v>3.3411855964385996E-4</v>
      </c>
      <c r="R765" s="352">
        <f t="shared" si="114"/>
        <v>0</v>
      </c>
      <c r="T765" s="226">
        <f t="shared" si="111"/>
        <v>0</v>
      </c>
      <c r="Y765" s="199"/>
      <c r="Z765" s="352">
        <v>0</v>
      </c>
      <c r="AA765" s="428">
        <v>0</v>
      </c>
      <c r="AB765" s="428">
        <v>0</v>
      </c>
      <c r="AC765" s="430">
        <v>0</v>
      </c>
      <c r="AD765" s="428">
        <f t="shared" si="106"/>
        <v>0</v>
      </c>
      <c r="AE765" s="427">
        <v>0</v>
      </c>
      <c r="AF765" s="427">
        <v>0</v>
      </c>
      <c r="AG765" s="427"/>
      <c r="AH765" s="427"/>
      <c r="AI765" s="427"/>
      <c r="AJ765" s="427"/>
      <c r="AK765" s="427"/>
      <c r="AL765" s="427"/>
      <c r="AM765" s="427"/>
      <c r="AN765" s="427"/>
    </row>
    <row r="766" spans="1:40" s="225" customFormat="1" ht="51" hidden="1" customHeight="1" outlineLevel="7" x14ac:dyDescent="0.2">
      <c r="A766" s="221"/>
      <c r="B766" s="227"/>
      <c r="C766" s="248"/>
      <c r="D766" s="248"/>
      <c r="E766" s="254"/>
      <c r="F766" s="265"/>
      <c r="G766" s="270"/>
      <c r="H766" s="270"/>
      <c r="I766" s="406" t="s">
        <v>82</v>
      </c>
      <c r="J766" s="346" t="s">
        <v>257</v>
      </c>
      <c r="K766" s="434">
        <f>Supervisor!K766</f>
        <v>1</v>
      </c>
      <c r="L766" s="347">
        <f>Supervisor!L766</f>
        <v>0</v>
      </c>
      <c r="M766" s="348">
        <v>0</v>
      </c>
      <c r="N766" s="353">
        <f>Supervisor!M766</f>
        <v>0</v>
      </c>
      <c r="O766" s="350">
        <f>Supervisor!N766</f>
        <v>0</v>
      </c>
      <c r="P766" s="350">
        <f t="shared" si="105"/>
        <v>1</v>
      </c>
      <c r="Q766" s="351">
        <v>3.3411855964385996E-4</v>
      </c>
      <c r="R766" s="352">
        <f t="shared" si="114"/>
        <v>0</v>
      </c>
      <c r="T766" s="226">
        <f t="shared" si="111"/>
        <v>0</v>
      </c>
      <c r="Y766" s="199"/>
      <c r="Z766" s="352">
        <v>0</v>
      </c>
      <c r="AA766" s="428">
        <v>0</v>
      </c>
      <c r="AB766" s="428">
        <v>0</v>
      </c>
      <c r="AC766" s="430">
        <v>0</v>
      </c>
      <c r="AD766" s="428">
        <f t="shared" si="106"/>
        <v>0</v>
      </c>
      <c r="AE766" s="427">
        <v>0</v>
      </c>
      <c r="AF766" s="427">
        <v>0</v>
      </c>
      <c r="AG766" s="427"/>
      <c r="AH766" s="427"/>
      <c r="AI766" s="427"/>
      <c r="AJ766" s="427"/>
      <c r="AK766" s="427"/>
      <c r="AL766" s="427"/>
      <c r="AM766" s="427"/>
      <c r="AN766" s="427"/>
    </row>
    <row r="767" spans="1:40" s="225" customFormat="1" ht="51" hidden="1" customHeight="1" outlineLevel="7" x14ac:dyDescent="0.2">
      <c r="A767" s="221"/>
      <c r="B767" s="227"/>
      <c r="C767" s="248"/>
      <c r="D767" s="248"/>
      <c r="E767" s="254"/>
      <c r="F767" s="265"/>
      <c r="G767" s="270"/>
      <c r="H767" s="270"/>
      <c r="I767" s="406" t="s">
        <v>293</v>
      </c>
      <c r="J767" s="346" t="s">
        <v>256</v>
      </c>
      <c r="K767" s="434">
        <f>Supervisor!K767</f>
        <v>1</v>
      </c>
      <c r="L767" s="347">
        <f>Supervisor!L767</f>
        <v>0</v>
      </c>
      <c r="M767" s="348">
        <v>0</v>
      </c>
      <c r="N767" s="353">
        <f>Supervisor!M767</f>
        <v>0</v>
      </c>
      <c r="O767" s="350">
        <f>Supervisor!N767</f>
        <v>0</v>
      </c>
      <c r="P767" s="350">
        <f t="shared" si="105"/>
        <v>1</v>
      </c>
      <c r="Q767" s="351">
        <v>4.4549141285848E-4</v>
      </c>
      <c r="R767" s="352">
        <f t="shared" si="114"/>
        <v>0</v>
      </c>
      <c r="T767" s="226">
        <f t="shared" si="111"/>
        <v>0</v>
      </c>
      <c r="Y767" s="199"/>
      <c r="Z767" s="352">
        <v>0</v>
      </c>
      <c r="AA767" s="428">
        <v>0</v>
      </c>
      <c r="AB767" s="428">
        <v>0</v>
      </c>
      <c r="AC767" s="430">
        <v>0</v>
      </c>
      <c r="AD767" s="428">
        <f t="shared" si="106"/>
        <v>0</v>
      </c>
      <c r="AE767" s="427">
        <v>0</v>
      </c>
      <c r="AF767" s="427">
        <v>0</v>
      </c>
      <c r="AG767" s="427"/>
      <c r="AH767" s="427"/>
      <c r="AI767" s="427"/>
      <c r="AJ767" s="427"/>
      <c r="AK767" s="427"/>
      <c r="AL767" s="427"/>
      <c r="AM767" s="427"/>
      <c r="AN767" s="427"/>
    </row>
    <row r="768" spans="1:40" s="225" customFormat="1" ht="51" hidden="1" customHeight="1" outlineLevel="7" x14ac:dyDescent="0.2">
      <c r="A768" s="221"/>
      <c r="B768" s="227"/>
      <c r="C768" s="248"/>
      <c r="D768" s="248"/>
      <c r="E768" s="254"/>
      <c r="F768" s="265"/>
      <c r="G768" s="270"/>
      <c r="H768" s="270"/>
      <c r="I768" s="406" t="s">
        <v>294</v>
      </c>
      <c r="J768" s="346" t="s">
        <v>257</v>
      </c>
      <c r="K768" s="434">
        <f>Supervisor!K768</f>
        <v>1</v>
      </c>
      <c r="L768" s="347">
        <f>Supervisor!L768</f>
        <v>0</v>
      </c>
      <c r="M768" s="348">
        <v>0</v>
      </c>
      <c r="N768" s="353">
        <f>Supervisor!M768</f>
        <v>0</v>
      </c>
      <c r="O768" s="350">
        <f>Supervisor!N768</f>
        <v>0</v>
      </c>
      <c r="P768" s="350">
        <f t="shared" si="105"/>
        <v>1</v>
      </c>
      <c r="Q768" s="351">
        <v>1.1137285321462E-4</v>
      </c>
      <c r="R768" s="352">
        <f t="shared" si="114"/>
        <v>0</v>
      </c>
      <c r="T768" s="226">
        <f t="shared" si="111"/>
        <v>0</v>
      </c>
      <c r="Y768" s="199"/>
      <c r="Z768" s="352">
        <v>0</v>
      </c>
      <c r="AA768" s="428">
        <v>0</v>
      </c>
      <c r="AB768" s="428">
        <v>0</v>
      </c>
      <c r="AC768" s="430">
        <v>0</v>
      </c>
      <c r="AD768" s="428">
        <f t="shared" si="106"/>
        <v>0</v>
      </c>
      <c r="AE768" s="427">
        <v>0</v>
      </c>
      <c r="AF768" s="427">
        <v>0</v>
      </c>
      <c r="AG768" s="427"/>
      <c r="AH768" s="427"/>
      <c r="AI768" s="427"/>
      <c r="AJ768" s="427"/>
      <c r="AK768" s="427"/>
      <c r="AL768" s="427"/>
      <c r="AM768" s="427"/>
      <c r="AN768" s="427"/>
    </row>
    <row r="769" spans="1:40" s="225" customFormat="1" ht="51" hidden="1" customHeight="1" outlineLevel="5" x14ac:dyDescent="0.2">
      <c r="A769" s="221"/>
      <c r="B769" s="227"/>
      <c r="C769" s="248"/>
      <c r="D769" s="248"/>
      <c r="E769" s="254"/>
      <c r="F769" s="265"/>
      <c r="G769" s="270"/>
      <c r="H769" s="270"/>
      <c r="I769" s="409" t="s">
        <v>145</v>
      </c>
      <c r="J769" s="365"/>
      <c r="K769" s="437">
        <f>Supervisor!K769</f>
        <v>0</v>
      </c>
      <c r="L769" s="366">
        <f>Supervisor!L769</f>
        <v>0</v>
      </c>
      <c r="M769" s="367">
        <v>0</v>
      </c>
      <c r="N769" s="365">
        <f>Supervisor!M769</f>
        <v>0</v>
      </c>
      <c r="O769" s="378">
        <f>Supervisor!N769</f>
        <v>0</v>
      </c>
      <c r="P769" s="378">
        <f t="shared" si="105"/>
        <v>0</v>
      </c>
      <c r="Q769" s="369">
        <v>2.2274570642923999E-3</v>
      </c>
      <c r="R769" s="370">
        <f>SUMPRODUCT(R770:R776,Q770:Q776)/Q769</f>
        <v>0</v>
      </c>
      <c r="T769" s="226">
        <f t="shared" si="111"/>
        <v>0</v>
      </c>
      <c r="Y769" s="199"/>
      <c r="Z769" s="370">
        <v>0</v>
      </c>
      <c r="AA769" s="428">
        <v>0</v>
      </c>
      <c r="AB769" s="428">
        <v>0</v>
      </c>
      <c r="AC769" s="430">
        <v>0</v>
      </c>
      <c r="AD769" s="428">
        <f t="shared" si="106"/>
        <v>0</v>
      </c>
      <c r="AE769" s="427">
        <v>0</v>
      </c>
      <c r="AF769" s="427">
        <v>0</v>
      </c>
      <c r="AG769" s="427"/>
      <c r="AH769" s="427"/>
      <c r="AI769" s="427"/>
      <c r="AJ769" s="427"/>
      <c r="AK769" s="427"/>
      <c r="AL769" s="427"/>
      <c r="AM769" s="427"/>
      <c r="AN769" s="427"/>
    </row>
    <row r="770" spans="1:40" s="225" customFormat="1" ht="51" hidden="1" customHeight="1" outlineLevel="7" x14ac:dyDescent="0.2">
      <c r="A770" s="221"/>
      <c r="B770" s="227"/>
      <c r="C770" s="248"/>
      <c r="D770" s="248"/>
      <c r="E770" s="254"/>
      <c r="F770" s="265"/>
      <c r="G770" s="270"/>
      <c r="H770" s="270"/>
      <c r="I770" s="406" t="s">
        <v>291</v>
      </c>
      <c r="J770" s="346" t="s">
        <v>256</v>
      </c>
      <c r="K770" s="434">
        <f>Supervisor!K770</f>
        <v>1</v>
      </c>
      <c r="L770" s="347">
        <f>Supervisor!L770</f>
        <v>0</v>
      </c>
      <c r="M770" s="348">
        <v>0</v>
      </c>
      <c r="N770" s="353">
        <f>Supervisor!M770</f>
        <v>0</v>
      </c>
      <c r="O770" s="350">
        <f>Supervisor!N770</f>
        <v>0</v>
      </c>
      <c r="P770" s="350">
        <f t="shared" si="105"/>
        <v>1</v>
      </c>
      <c r="Q770" s="351">
        <v>1.1137285321462E-4</v>
      </c>
      <c r="R770" s="352">
        <f t="shared" ref="R770:R776" si="115">O770/K770</f>
        <v>0</v>
      </c>
      <c r="T770" s="226">
        <f t="shared" si="111"/>
        <v>0</v>
      </c>
      <c r="Y770" s="199"/>
      <c r="Z770" s="352">
        <v>0</v>
      </c>
      <c r="AA770" s="428">
        <v>0</v>
      </c>
      <c r="AB770" s="428">
        <v>0</v>
      </c>
      <c r="AC770" s="430">
        <v>0</v>
      </c>
      <c r="AD770" s="428">
        <f t="shared" si="106"/>
        <v>0</v>
      </c>
      <c r="AE770" s="427">
        <v>0</v>
      </c>
      <c r="AF770" s="427">
        <v>0</v>
      </c>
      <c r="AG770" s="427"/>
      <c r="AH770" s="427"/>
      <c r="AI770" s="427"/>
      <c r="AJ770" s="427"/>
      <c r="AK770" s="427"/>
      <c r="AL770" s="427"/>
      <c r="AM770" s="427"/>
      <c r="AN770" s="427"/>
    </row>
    <row r="771" spans="1:40" s="225" customFormat="1" ht="51" hidden="1" customHeight="1" outlineLevel="7" x14ac:dyDescent="0.2">
      <c r="A771" s="221"/>
      <c r="B771" s="227"/>
      <c r="C771" s="248"/>
      <c r="D771" s="248"/>
      <c r="E771" s="254"/>
      <c r="F771" s="265"/>
      <c r="G771" s="270"/>
      <c r="H771" s="270"/>
      <c r="I771" s="406" t="s">
        <v>292</v>
      </c>
      <c r="J771" s="346" t="s">
        <v>257</v>
      </c>
      <c r="K771" s="434">
        <f>Supervisor!K771</f>
        <v>1</v>
      </c>
      <c r="L771" s="347">
        <f>Supervisor!L771</f>
        <v>0</v>
      </c>
      <c r="M771" s="348">
        <v>0</v>
      </c>
      <c r="N771" s="353">
        <f>Supervisor!M771</f>
        <v>0</v>
      </c>
      <c r="O771" s="350">
        <f>Supervisor!N771</f>
        <v>0</v>
      </c>
      <c r="P771" s="350">
        <f t="shared" si="105"/>
        <v>1</v>
      </c>
      <c r="Q771" s="351">
        <v>1.1137285321462E-4</v>
      </c>
      <c r="R771" s="352">
        <f t="shared" si="115"/>
        <v>0</v>
      </c>
      <c r="T771" s="226">
        <f t="shared" si="111"/>
        <v>0</v>
      </c>
      <c r="Y771" s="199"/>
      <c r="Z771" s="352">
        <v>0</v>
      </c>
      <c r="AA771" s="428">
        <v>0</v>
      </c>
      <c r="AB771" s="428">
        <v>0</v>
      </c>
      <c r="AC771" s="430">
        <v>0</v>
      </c>
      <c r="AD771" s="428">
        <f t="shared" si="106"/>
        <v>0</v>
      </c>
      <c r="AE771" s="427">
        <v>0</v>
      </c>
      <c r="AF771" s="427">
        <v>0</v>
      </c>
      <c r="AG771" s="427"/>
      <c r="AH771" s="427"/>
      <c r="AI771" s="427"/>
      <c r="AJ771" s="427"/>
      <c r="AK771" s="427"/>
      <c r="AL771" s="427"/>
      <c r="AM771" s="427"/>
      <c r="AN771" s="427"/>
    </row>
    <row r="772" spans="1:40" s="225" customFormat="1" ht="51" hidden="1" customHeight="1" outlineLevel="7" x14ac:dyDescent="0.2">
      <c r="A772" s="221"/>
      <c r="B772" s="227"/>
      <c r="C772" s="248"/>
      <c r="D772" s="248"/>
      <c r="E772" s="254"/>
      <c r="F772" s="265"/>
      <c r="G772" s="270"/>
      <c r="H772" s="270"/>
      <c r="I772" s="406" t="s">
        <v>231</v>
      </c>
      <c r="J772" s="346" t="s">
        <v>256</v>
      </c>
      <c r="K772" s="434">
        <f>Supervisor!K772</f>
        <v>1</v>
      </c>
      <c r="L772" s="347">
        <f>Supervisor!L772</f>
        <v>0</v>
      </c>
      <c r="M772" s="348">
        <v>0</v>
      </c>
      <c r="N772" s="353">
        <f>Supervisor!M772</f>
        <v>0</v>
      </c>
      <c r="O772" s="350">
        <f>Supervisor!N772</f>
        <v>0</v>
      </c>
      <c r="P772" s="350">
        <f t="shared" si="105"/>
        <v>1</v>
      </c>
      <c r="Q772" s="351">
        <v>7.7960997250233995E-4</v>
      </c>
      <c r="R772" s="352">
        <f t="shared" si="115"/>
        <v>0</v>
      </c>
      <c r="T772" s="226">
        <f t="shared" si="111"/>
        <v>0</v>
      </c>
      <c r="Y772" s="199"/>
      <c r="Z772" s="352">
        <v>0</v>
      </c>
      <c r="AA772" s="428">
        <v>0</v>
      </c>
      <c r="AB772" s="428">
        <v>0</v>
      </c>
      <c r="AC772" s="430">
        <v>0</v>
      </c>
      <c r="AD772" s="428">
        <f t="shared" si="106"/>
        <v>0</v>
      </c>
      <c r="AE772" s="427">
        <v>0</v>
      </c>
      <c r="AF772" s="427">
        <v>0</v>
      </c>
      <c r="AG772" s="427"/>
      <c r="AH772" s="427"/>
      <c r="AI772" s="427"/>
      <c r="AJ772" s="427"/>
      <c r="AK772" s="427"/>
      <c r="AL772" s="427"/>
      <c r="AM772" s="427"/>
      <c r="AN772" s="427"/>
    </row>
    <row r="773" spans="1:40" s="225" customFormat="1" ht="51" hidden="1" customHeight="1" outlineLevel="7" x14ac:dyDescent="0.2">
      <c r="A773" s="221"/>
      <c r="B773" s="227"/>
      <c r="C773" s="248"/>
      <c r="D773" s="248"/>
      <c r="E773" s="254"/>
      <c r="F773" s="265"/>
      <c r="G773" s="270"/>
      <c r="H773" s="270"/>
      <c r="I773" s="406" t="s">
        <v>80</v>
      </c>
      <c r="J773" s="346" t="s">
        <v>256</v>
      </c>
      <c r="K773" s="434">
        <f>Supervisor!K773</f>
        <v>1</v>
      </c>
      <c r="L773" s="347">
        <f>Supervisor!L773</f>
        <v>0</v>
      </c>
      <c r="M773" s="348">
        <v>0</v>
      </c>
      <c r="N773" s="353">
        <f>Supervisor!M773</f>
        <v>0</v>
      </c>
      <c r="O773" s="350">
        <f>Supervisor!N773</f>
        <v>0</v>
      </c>
      <c r="P773" s="350">
        <f t="shared" si="105"/>
        <v>1</v>
      </c>
      <c r="Q773" s="351">
        <v>3.3411855964385996E-4</v>
      </c>
      <c r="R773" s="352">
        <f t="shared" si="115"/>
        <v>0</v>
      </c>
      <c r="T773" s="226">
        <f t="shared" si="111"/>
        <v>0</v>
      </c>
      <c r="Y773" s="199"/>
      <c r="Z773" s="352">
        <v>0</v>
      </c>
      <c r="AA773" s="428">
        <v>0</v>
      </c>
      <c r="AB773" s="428">
        <v>0</v>
      </c>
      <c r="AC773" s="430">
        <v>0</v>
      </c>
      <c r="AD773" s="428">
        <f t="shared" si="106"/>
        <v>0</v>
      </c>
      <c r="AE773" s="427">
        <v>0</v>
      </c>
      <c r="AF773" s="427">
        <v>0</v>
      </c>
      <c r="AG773" s="427"/>
      <c r="AH773" s="427"/>
      <c r="AI773" s="427"/>
      <c r="AJ773" s="427"/>
      <c r="AK773" s="427"/>
      <c r="AL773" s="427"/>
      <c r="AM773" s="427"/>
      <c r="AN773" s="427"/>
    </row>
    <row r="774" spans="1:40" s="225" customFormat="1" ht="51" hidden="1" customHeight="1" outlineLevel="7" x14ac:dyDescent="0.2">
      <c r="A774" s="221"/>
      <c r="B774" s="227"/>
      <c r="C774" s="248"/>
      <c r="D774" s="248"/>
      <c r="E774" s="254"/>
      <c r="F774" s="265"/>
      <c r="G774" s="270"/>
      <c r="H774" s="270"/>
      <c r="I774" s="406" t="s">
        <v>82</v>
      </c>
      <c r="J774" s="346" t="s">
        <v>257</v>
      </c>
      <c r="K774" s="434">
        <f>Supervisor!K774</f>
        <v>1</v>
      </c>
      <c r="L774" s="347">
        <f>Supervisor!L774</f>
        <v>0</v>
      </c>
      <c r="M774" s="348">
        <v>0</v>
      </c>
      <c r="N774" s="353">
        <f>Supervisor!M774</f>
        <v>0</v>
      </c>
      <c r="O774" s="350">
        <f>Supervisor!N774</f>
        <v>0</v>
      </c>
      <c r="P774" s="350">
        <f t="shared" si="105"/>
        <v>1</v>
      </c>
      <c r="Q774" s="351">
        <v>3.3411855964385996E-4</v>
      </c>
      <c r="R774" s="352">
        <f t="shared" si="115"/>
        <v>0</v>
      </c>
      <c r="T774" s="226">
        <f t="shared" si="111"/>
        <v>0</v>
      </c>
      <c r="Y774" s="199"/>
      <c r="Z774" s="352">
        <v>0</v>
      </c>
      <c r="AA774" s="428">
        <v>0</v>
      </c>
      <c r="AB774" s="428">
        <v>0</v>
      </c>
      <c r="AC774" s="430">
        <v>0</v>
      </c>
      <c r="AD774" s="428">
        <f t="shared" si="106"/>
        <v>0</v>
      </c>
      <c r="AE774" s="427">
        <v>0</v>
      </c>
      <c r="AF774" s="427">
        <v>0</v>
      </c>
      <c r="AG774" s="427"/>
      <c r="AH774" s="427"/>
      <c r="AI774" s="427"/>
      <c r="AJ774" s="427"/>
      <c r="AK774" s="427"/>
      <c r="AL774" s="427"/>
      <c r="AM774" s="427"/>
      <c r="AN774" s="427"/>
    </row>
    <row r="775" spans="1:40" s="225" customFormat="1" ht="51" hidden="1" customHeight="1" outlineLevel="7" x14ac:dyDescent="0.2">
      <c r="A775" s="221"/>
      <c r="B775" s="227"/>
      <c r="C775" s="248"/>
      <c r="D775" s="248"/>
      <c r="E775" s="254"/>
      <c r="F775" s="265"/>
      <c r="G775" s="270"/>
      <c r="H775" s="270"/>
      <c r="I775" s="406" t="s">
        <v>293</v>
      </c>
      <c r="J775" s="346" t="s">
        <v>256</v>
      </c>
      <c r="K775" s="434">
        <f>Supervisor!K775</f>
        <v>1</v>
      </c>
      <c r="L775" s="347">
        <f>Supervisor!L775</f>
        <v>0</v>
      </c>
      <c r="M775" s="348">
        <v>0</v>
      </c>
      <c r="N775" s="353">
        <f>Supervisor!M775</f>
        <v>0</v>
      </c>
      <c r="O775" s="350">
        <f>Supervisor!N775</f>
        <v>0</v>
      </c>
      <c r="P775" s="350">
        <f t="shared" ref="P775:P838" si="116">K775-O775</f>
        <v>1</v>
      </c>
      <c r="Q775" s="351">
        <v>4.4549141285848E-4</v>
      </c>
      <c r="R775" s="352">
        <f t="shared" si="115"/>
        <v>0</v>
      </c>
      <c r="T775" s="226">
        <f t="shared" si="111"/>
        <v>0</v>
      </c>
      <c r="Y775" s="199"/>
      <c r="Z775" s="352">
        <v>0</v>
      </c>
      <c r="AA775" s="428">
        <v>0</v>
      </c>
      <c r="AB775" s="428">
        <v>0</v>
      </c>
      <c r="AC775" s="430">
        <v>0</v>
      </c>
      <c r="AD775" s="428">
        <f t="shared" ref="AD775:AD838" si="117">AB775-AC775</f>
        <v>0</v>
      </c>
      <c r="AE775" s="427">
        <v>0</v>
      </c>
      <c r="AF775" s="427">
        <v>0</v>
      </c>
      <c r="AG775" s="427"/>
      <c r="AH775" s="427"/>
      <c r="AI775" s="427"/>
      <c r="AJ775" s="427"/>
      <c r="AK775" s="427"/>
      <c r="AL775" s="427"/>
      <c r="AM775" s="427"/>
      <c r="AN775" s="427"/>
    </row>
    <row r="776" spans="1:40" s="225" customFormat="1" ht="51" hidden="1" customHeight="1" outlineLevel="7" x14ac:dyDescent="0.2">
      <c r="A776" s="221"/>
      <c r="B776" s="227"/>
      <c r="C776" s="248"/>
      <c r="D776" s="248"/>
      <c r="E776" s="254"/>
      <c r="F776" s="265"/>
      <c r="G776" s="270"/>
      <c r="H776" s="270"/>
      <c r="I776" s="406" t="s">
        <v>294</v>
      </c>
      <c r="J776" s="346" t="s">
        <v>257</v>
      </c>
      <c r="K776" s="434">
        <f>Supervisor!K776</f>
        <v>1</v>
      </c>
      <c r="L776" s="347">
        <f>Supervisor!L776</f>
        <v>0</v>
      </c>
      <c r="M776" s="348">
        <v>0</v>
      </c>
      <c r="N776" s="353">
        <f>Supervisor!M776</f>
        <v>0</v>
      </c>
      <c r="O776" s="350">
        <f>Supervisor!N776</f>
        <v>0</v>
      </c>
      <c r="P776" s="350">
        <f t="shared" si="116"/>
        <v>1</v>
      </c>
      <c r="Q776" s="351">
        <v>1.1137285321462E-4</v>
      </c>
      <c r="R776" s="352">
        <f t="shared" si="115"/>
        <v>0</v>
      </c>
      <c r="T776" s="226">
        <f t="shared" si="111"/>
        <v>0</v>
      </c>
      <c r="Y776" s="199"/>
      <c r="Z776" s="352">
        <v>0</v>
      </c>
      <c r="AA776" s="428">
        <v>0</v>
      </c>
      <c r="AB776" s="428">
        <v>0</v>
      </c>
      <c r="AC776" s="430">
        <v>0</v>
      </c>
      <c r="AD776" s="428">
        <f t="shared" si="117"/>
        <v>0</v>
      </c>
      <c r="AE776" s="427">
        <v>0</v>
      </c>
      <c r="AF776" s="427">
        <v>0</v>
      </c>
      <c r="AG776" s="427"/>
      <c r="AH776" s="427"/>
      <c r="AI776" s="427"/>
      <c r="AJ776" s="427"/>
      <c r="AK776" s="427"/>
      <c r="AL776" s="427"/>
      <c r="AM776" s="427"/>
      <c r="AN776" s="427"/>
    </row>
    <row r="777" spans="1:40" s="225" customFormat="1" ht="51" hidden="1" customHeight="1" outlineLevel="5" x14ac:dyDescent="0.2">
      <c r="A777" s="221"/>
      <c r="B777" s="227"/>
      <c r="C777" s="248"/>
      <c r="D777" s="248"/>
      <c r="E777" s="254"/>
      <c r="F777" s="265"/>
      <c r="G777" s="270"/>
      <c r="H777" s="270"/>
      <c r="I777" s="409" t="s">
        <v>146</v>
      </c>
      <c r="J777" s="365"/>
      <c r="K777" s="437">
        <f>Supervisor!K777</f>
        <v>0</v>
      </c>
      <c r="L777" s="366">
        <f>Supervisor!L777</f>
        <v>0</v>
      </c>
      <c r="M777" s="367">
        <v>0</v>
      </c>
      <c r="N777" s="365">
        <f>Supervisor!M777</f>
        <v>0</v>
      </c>
      <c r="O777" s="378">
        <f>Supervisor!N777</f>
        <v>0</v>
      </c>
      <c r="P777" s="378">
        <f t="shared" si="116"/>
        <v>0</v>
      </c>
      <c r="Q777" s="369">
        <v>2.2274570642923999E-3</v>
      </c>
      <c r="R777" s="370">
        <f>SUMPRODUCT(R778:R784,Q778:Q784)/Q777</f>
        <v>0</v>
      </c>
      <c r="T777" s="226">
        <f t="shared" si="111"/>
        <v>0</v>
      </c>
      <c r="Y777" s="199"/>
      <c r="Z777" s="370">
        <v>0</v>
      </c>
      <c r="AA777" s="428">
        <v>0</v>
      </c>
      <c r="AB777" s="428">
        <v>0</v>
      </c>
      <c r="AC777" s="430">
        <v>0</v>
      </c>
      <c r="AD777" s="428">
        <f t="shared" si="117"/>
        <v>0</v>
      </c>
      <c r="AE777" s="427">
        <v>0</v>
      </c>
      <c r="AF777" s="427">
        <v>0</v>
      </c>
      <c r="AG777" s="427"/>
      <c r="AH777" s="427"/>
      <c r="AI777" s="427"/>
      <c r="AJ777" s="427"/>
      <c r="AK777" s="427"/>
      <c r="AL777" s="427"/>
      <c r="AM777" s="427"/>
      <c r="AN777" s="427"/>
    </row>
    <row r="778" spans="1:40" s="225" customFormat="1" ht="51" hidden="1" customHeight="1" outlineLevel="7" x14ac:dyDescent="0.2">
      <c r="A778" s="221"/>
      <c r="B778" s="227"/>
      <c r="C778" s="248"/>
      <c r="D778" s="248"/>
      <c r="E778" s="254"/>
      <c r="F778" s="265"/>
      <c r="G778" s="270"/>
      <c r="H778" s="270"/>
      <c r="I778" s="406" t="s">
        <v>291</v>
      </c>
      <c r="J778" s="346" t="s">
        <v>256</v>
      </c>
      <c r="K778" s="434">
        <f>Supervisor!K778</f>
        <v>1</v>
      </c>
      <c r="L778" s="347">
        <f>Supervisor!L778</f>
        <v>0</v>
      </c>
      <c r="M778" s="348">
        <v>0</v>
      </c>
      <c r="N778" s="353">
        <f>Supervisor!M778</f>
        <v>0</v>
      </c>
      <c r="O778" s="350">
        <f>Supervisor!N778</f>
        <v>0</v>
      </c>
      <c r="P778" s="350">
        <f t="shared" si="116"/>
        <v>1</v>
      </c>
      <c r="Q778" s="351">
        <v>1.1137285321462E-4</v>
      </c>
      <c r="R778" s="352">
        <f t="shared" ref="R778:R784" si="118">O778/K778</f>
        <v>0</v>
      </c>
      <c r="T778" s="226">
        <f t="shared" si="111"/>
        <v>0</v>
      </c>
      <c r="Y778" s="199"/>
      <c r="Z778" s="352">
        <v>0</v>
      </c>
      <c r="AA778" s="428">
        <v>0</v>
      </c>
      <c r="AB778" s="428">
        <v>0</v>
      </c>
      <c r="AC778" s="430">
        <v>0</v>
      </c>
      <c r="AD778" s="428">
        <f t="shared" si="117"/>
        <v>0</v>
      </c>
      <c r="AE778" s="427">
        <v>0</v>
      </c>
      <c r="AF778" s="427">
        <v>0</v>
      </c>
      <c r="AG778" s="427"/>
      <c r="AH778" s="427"/>
      <c r="AI778" s="427"/>
      <c r="AJ778" s="427"/>
      <c r="AK778" s="427"/>
      <c r="AL778" s="427"/>
      <c r="AM778" s="427"/>
      <c r="AN778" s="427"/>
    </row>
    <row r="779" spans="1:40" s="225" customFormat="1" ht="51" hidden="1" customHeight="1" outlineLevel="7" x14ac:dyDescent="0.2">
      <c r="A779" s="221"/>
      <c r="B779" s="227"/>
      <c r="C779" s="248"/>
      <c r="D779" s="248"/>
      <c r="E779" s="254"/>
      <c r="F779" s="265"/>
      <c r="G779" s="270"/>
      <c r="H779" s="270"/>
      <c r="I779" s="406" t="s">
        <v>292</v>
      </c>
      <c r="J779" s="346" t="s">
        <v>257</v>
      </c>
      <c r="K779" s="434">
        <f>Supervisor!K779</f>
        <v>1</v>
      </c>
      <c r="L779" s="347">
        <f>Supervisor!L779</f>
        <v>0</v>
      </c>
      <c r="M779" s="348">
        <v>0</v>
      </c>
      <c r="N779" s="353">
        <f>Supervisor!M779</f>
        <v>0</v>
      </c>
      <c r="O779" s="350">
        <f>Supervisor!N779</f>
        <v>0</v>
      </c>
      <c r="P779" s="350">
        <f t="shared" si="116"/>
        <v>1</v>
      </c>
      <c r="Q779" s="351">
        <v>1.1137285321462E-4</v>
      </c>
      <c r="R779" s="352">
        <f t="shared" si="118"/>
        <v>0</v>
      </c>
      <c r="T779" s="226">
        <f t="shared" si="111"/>
        <v>0</v>
      </c>
      <c r="Y779" s="199"/>
      <c r="Z779" s="352">
        <v>0</v>
      </c>
      <c r="AA779" s="428">
        <v>0</v>
      </c>
      <c r="AB779" s="428">
        <v>0</v>
      </c>
      <c r="AC779" s="430">
        <v>0</v>
      </c>
      <c r="AD779" s="428">
        <f t="shared" si="117"/>
        <v>0</v>
      </c>
      <c r="AE779" s="427">
        <v>0</v>
      </c>
      <c r="AF779" s="427">
        <v>0</v>
      </c>
      <c r="AG779" s="427"/>
      <c r="AH779" s="427"/>
      <c r="AI779" s="427"/>
      <c r="AJ779" s="427"/>
      <c r="AK779" s="427"/>
      <c r="AL779" s="427"/>
      <c r="AM779" s="427"/>
      <c r="AN779" s="427"/>
    </row>
    <row r="780" spans="1:40" s="225" customFormat="1" ht="51" hidden="1" customHeight="1" outlineLevel="7" x14ac:dyDescent="0.2">
      <c r="A780" s="221"/>
      <c r="B780" s="227"/>
      <c r="C780" s="248"/>
      <c r="D780" s="248"/>
      <c r="E780" s="254"/>
      <c r="F780" s="265"/>
      <c r="G780" s="270"/>
      <c r="H780" s="270"/>
      <c r="I780" s="406" t="s">
        <v>231</v>
      </c>
      <c r="J780" s="346" t="s">
        <v>256</v>
      </c>
      <c r="K780" s="434">
        <f>Supervisor!K780</f>
        <v>1</v>
      </c>
      <c r="L780" s="347">
        <f>Supervisor!L780</f>
        <v>0</v>
      </c>
      <c r="M780" s="348">
        <v>0</v>
      </c>
      <c r="N780" s="353">
        <f>Supervisor!M780</f>
        <v>0</v>
      </c>
      <c r="O780" s="350">
        <f>Supervisor!N780</f>
        <v>0</v>
      </c>
      <c r="P780" s="350">
        <f t="shared" si="116"/>
        <v>1</v>
      </c>
      <c r="Q780" s="351">
        <v>7.7960997250233995E-4</v>
      </c>
      <c r="R780" s="352">
        <f t="shared" si="118"/>
        <v>0</v>
      </c>
      <c r="T780" s="226">
        <f t="shared" si="111"/>
        <v>0</v>
      </c>
      <c r="Y780" s="199"/>
      <c r="Z780" s="352">
        <v>0</v>
      </c>
      <c r="AA780" s="428">
        <v>0</v>
      </c>
      <c r="AB780" s="428">
        <v>0</v>
      </c>
      <c r="AC780" s="430">
        <v>0</v>
      </c>
      <c r="AD780" s="428">
        <f t="shared" si="117"/>
        <v>0</v>
      </c>
      <c r="AE780" s="427">
        <v>0</v>
      </c>
      <c r="AF780" s="427">
        <v>0</v>
      </c>
      <c r="AG780" s="427"/>
      <c r="AH780" s="427"/>
      <c r="AI780" s="427"/>
      <c r="AJ780" s="427"/>
      <c r="AK780" s="427"/>
      <c r="AL780" s="427"/>
      <c r="AM780" s="427"/>
      <c r="AN780" s="427"/>
    </row>
    <row r="781" spans="1:40" s="225" customFormat="1" ht="51" hidden="1" customHeight="1" outlineLevel="7" x14ac:dyDescent="0.2">
      <c r="A781" s="221"/>
      <c r="B781" s="227"/>
      <c r="C781" s="248"/>
      <c r="D781" s="248"/>
      <c r="E781" s="254"/>
      <c r="F781" s="265"/>
      <c r="G781" s="270"/>
      <c r="H781" s="270"/>
      <c r="I781" s="406" t="s">
        <v>80</v>
      </c>
      <c r="J781" s="346" t="s">
        <v>256</v>
      </c>
      <c r="K781" s="434">
        <f>Supervisor!K781</f>
        <v>1</v>
      </c>
      <c r="L781" s="347">
        <f>Supervisor!L781</f>
        <v>0</v>
      </c>
      <c r="M781" s="348">
        <v>0</v>
      </c>
      <c r="N781" s="353">
        <f>Supervisor!M781</f>
        <v>0</v>
      </c>
      <c r="O781" s="350">
        <f>Supervisor!N781</f>
        <v>0</v>
      </c>
      <c r="P781" s="350">
        <f t="shared" si="116"/>
        <v>1</v>
      </c>
      <c r="Q781" s="351">
        <v>3.3411855964385996E-4</v>
      </c>
      <c r="R781" s="352">
        <f t="shared" si="118"/>
        <v>0</v>
      </c>
      <c r="T781" s="226">
        <f t="shared" si="111"/>
        <v>0</v>
      </c>
      <c r="Y781" s="199"/>
      <c r="Z781" s="352">
        <v>0</v>
      </c>
      <c r="AA781" s="428">
        <v>0</v>
      </c>
      <c r="AB781" s="428">
        <v>0</v>
      </c>
      <c r="AC781" s="430">
        <v>0</v>
      </c>
      <c r="AD781" s="428">
        <f t="shared" si="117"/>
        <v>0</v>
      </c>
      <c r="AE781" s="427">
        <v>0</v>
      </c>
      <c r="AF781" s="427">
        <v>0</v>
      </c>
      <c r="AG781" s="427"/>
      <c r="AH781" s="427"/>
      <c r="AI781" s="427"/>
      <c r="AJ781" s="427"/>
      <c r="AK781" s="427"/>
      <c r="AL781" s="427"/>
      <c r="AM781" s="427"/>
      <c r="AN781" s="427"/>
    </row>
    <row r="782" spans="1:40" s="225" customFormat="1" ht="51" hidden="1" customHeight="1" outlineLevel="7" x14ac:dyDescent="0.2">
      <c r="A782" s="221"/>
      <c r="B782" s="227"/>
      <c r="C782" s="248"/>
      <c r="D782" s="248"/>
      <c r="E782" s="254"/>
      <c r="F782" s="265"/>
      <c r="G782" s="270"/>
      <c r="H782" s="270"/>
      <c r="I782" s="406" t="s">
        <v>82</v>
      </c>
      <c r="J782" s="346" t="s">
        <v>257</v>
      </c>
      <c r="K782" s="434">
        <f>Supervisor!K782</f>
        <v>1</v>
      </c>
      <c r="L782" s="347">
        <f>Supervisor!L782</f>
        <v>0</v>
      </c>
      <c r="M782" s="348">
        <v>0</v>
      </c>
      <c r="N782" s="353">
        <f>Supervisor!M782</f>
        <v>0</v>
      </c>
      <c r="O782" s="350">
        <f>Supervisor!N782</f>
        <v>0</v>
      </c>
      <c r="P782" s="350">
        <f t="shared" si="116"/>
        <v>1</v>
      </c>
      <c r="Q782" s="351">
        <v>3.3411855964385996E-4</v>
      </c>
      <c r="R782" s="352">
        <f t="shared" si="118"/>
        <v>0</v>
      </c>
      <c r="T782" s="226">
        <f t="shared" si="111"/>
        <v>0</v>
      </c>
      <c r="Y782" s="199"/>
      <c r="Z782" s="352">
        <v>0</v>
      </c>
      <c r="AA782" s="428">
        <v>0</v>
      </c>
      <c r="AB782" s="428">
        <v>0</v>
      </c>
      <c r="AC782" s="430">
        <v>0</v>
      </c>
      <c r="AD782" s="428">
        <f t="shared" si="117"/>
        <v>0</v>
      </c>
      <c r="AE782" s="427">
        <v>0</v>
      </c>
      <c r="AF782" s="427">
        <v>0</v>
      </c>
      <c r="AG782" s="427"/>
      <c r="AH782" s="427"/>
      <c r="AI782" s="427"/>
      <c r="AJ782" s="427"/>
      <c r="AK782" s="427"/>
      <c r="AL782" s="427"/>
      <c r="AM782" s="427"/>
      <c r="AN782" s="427"/>
    </row>
    <row r="783" spans="1:40" s="225" customFormat="1" ht="51" hidden="1" customHeight="1" outlineLevel="7" x14ac:dyDescent="0.2">
      <c r="A783" s="221"/>
      <c r="B783" s="227"/>
      <c r="C783" s="248"/>
      <c r="D783" s="248"/>
      <c r="E783" s="254"/>
      <c r="F783" s="265"/>
      <c r="G783" s="270"/>
      <c r="H783" s="270"/>
      <c r="I783" s="406" t="s">
        <v>293</v>
      </c>
      <c r="J783" s="346" t="s">
        <v>256</v>
      </c>
      <c r="K783" s="434">
        <f>Supervisor!K783</f>
        <v>1</v>
      </c>
      <c r="L783" s="347">
        <f>Supervisor!L783</f>
        <v>0</v>
      </c>
      <c r="M783" s="348">
        <v>0</v>
      </c>
      <c r="N783" s="353">
        <f>Supervisor!M783</f>
        <v>0</v>
      </c>
      <c r="O783" s="350">
        <f>Supervisor!N783</f>
        <v>0</v>
      </c>
      <c r="P783" s="350">
        <f t="shared" si="116"/>
        <v>1</v>
      </c>
      <c r="Q783" s="351">
        <v>4.4549141285848E-4</v>
      </c>
      <c r="R783" s="352">
        <f t="shared" si="118"/>
        <v>0</v>
      </c>
      <c r="T783" s="226">
        <f t="shared" si="111"/>
        <v>0</v>
      </c>
      <c r="Y783" s="199"/>
      <c r="Z783" s="352">
        <v>0</v>
      </c>
      <c r="AA783" s="428">
        <v>0</v>
      </c>
      <c r="AB783" s="428">
        <v>0</v>
      </c>
      <c r="AC783" s="430">
        <v>0</v>
      </c>
      <c r="AD783" s="428">
        <f t="shared" si="117"/>
        <v>0</v>
      </c>
      <c r="AE783" s="427">
        <v>0</v>
      </c>
      <c r="AF783" s="427">
        <v>0</v>
      </c>
      <c r="AG783" s="427"/>
      <c r="AH783" s="427"/>
      <c r="AI783" s="427"/>
      <c r="AJ783" s="427"/>
      <c r="AK783" s="427"/>
      <c r="AL783" s="427"/>
      <c r="AM783" s="427"/>
      <c r="AN783" s="427"/>
    </row>
    <row r="784" spans="1:40" s="225" customFormat="1" ht="51" hidden="1" customHeight="1" outlineLevel="7" x14ac:dyDescent="0.2">
      <c r="A784" s="221"/>
      <c r="B784" s="227"/>
      <c r="C784" s="248"/>
      <c r="D784" s="248"/>
      <c r="E784" s="254"/>
      <c r="F784" s="265"/>
      <c r="G784" s="270"/>
      <c r="H784" s="270"/>
      <c r="I784" s="406" t="s">
        <v>294</v>
      </c>
      <c r="J784" s="346" t="s">
        <v>257</v>
      </c>
      <c r="K784" s="434">
        <f>Supervisor!K784</f>
        <v>1</v>
      </c>
      <c r="L784" s="347">
        <f>Supervisor!L784</f>
        <v>0</v>
      </c>
      <c r="M784" s="348">
        <v>0</v>
      </c>
      <c r="N784" s="353">
        <f>Supervisor!M784</f>
        <v>0</v>
      </c>
      <c r="O784" s="350">
        <f>Supervisor!N784</f>
        <v>0</v>
      </c>
      <c r="P784" s="350">
        <f t="shared" si="116"/>
        <v>1</v>
      </c>
      <c r="Q784" s="351">
        <v>1.1137285321462E-4</v>
      </c>
      <c r="R784" s="352">
        <f t="shared" si="118"/>
        <v>0</v>
      </c>
      <c r="T784" s="226">
        <f t="shared" si="111"/>
        <v>0</v>
      </c>
      <c r="Y784" s="199"/>
      <c r="Z784" s="352">
        <v>0</v>
      </c>
      <c r="AA784" s="428">
        <v>0</v>
      </c>
      <c r="AB784" s="428">
        <v>0</v>
      </c>
      <c r="AC784" s="430">
        <v>0</v>
      </c>
      <c r="AD784" s="428">
        <f t="shared" si="117"/>
        <v>0</v>
      </c>
      <c r="AE784" s="427">
        <v>0</v>
      </c>
      <c r="AF784" s="427">
        <v>0</v>
      </c>
      <c r="AG784" s="427"/>
      <c r="AH784" s="427"/>
      <c r="AI784" s="427"/>
      <c r="AJ784" s="427"/>
      <c r="AK784" s="427"/>
      <c r="AL784" s="427"/>
      <c r="AM784" s="427"/>
      <c r="AN784" s="427"/>
    </row>
    <row r="785" spans="1:40" s="225" customFormat="1" ht="51" hidden="1" customHeight="1" outlineLevel="5" x14ac:dyDescent="0.2">
      <c r="A785" s="221"/>
      <c r="B785" s="227"/>
      <c r="C785" s="248"/>
      <c r="D785" s="248"/>
      <c r="E785" s="254"/>
      <c r="F785" s="265"/>
      <c r="G785" s="270"/>
      <c r="H785" s="270"/>
      <c r="I785" s="409" t="s">
        <v>147</v>
      </c>
      <c r="J785" s="365"/>
      <c r="K785" s="437">
        <f>Supervisor!K785</f>
        <v>0</v>
      </c>
      <c r="L785" s="366">
        <f>Supervisor!L785</f>
        <v>0</v>
      </c>
      <c r="M785" s="367">
        <v>0</v>
      </c>
      <c r="N785" s="365">
        <f>Supervisor!M785</f>
        <v>0</v>
      </c>
      <c r="O785" s="378">
        <f>Supervisor!N785</f>
        <v>0</v>
      </c>
      <c r="P785" s="378">
        <f t="shared" si="116"/>
        <v>0</v>
      </c>
      <c r="Q785" s="369">
        <v>2.2274570642923999E-3</v>
      </c>
      <c r="R785" s="370">
        <f>SUMPRODUCT(R786:R792,Q786:Q792)/Q785</f>
        <v>0</v>
      </c>
      <c r="T785" s="226">
        <f t="shared" si="111"/>
        <v>0</v>
      </c>
      <c r="Y785" s="199"/>
      <c r="Z785" s="370">
        <v>0</v>
      </c>
      <c r="AA785" s="428">
        <v>0</v>
      </c>
      <c r="AB785" s="428">
        <v>0</v>
      </c>
      <c r="AC785" s="430">
        <v>0</v>
      </c>
      <c r="AD785" s="428">
        <f t="shared" si="117"/>
        <v>0</v>
      </c>
      <c r="AE785" s="427">
        <v>0</v>
      </c>
      <c r="AF785" s="427">
        <v>0</v>
      </c>
      <c r="AG785" s="427"/>
      <c r="AH785" s="427"/>
      <c r="AI785" s="427"/>
      <c r="AJ785" s="427"/>
      <c r="AK785" s="427"/>
      <c r="AL785" s="427"/>
      <c r="AM785" s="427"/>
      <c r="AN785" s="427"/>
    </row>
    <row r="786" spans="1:40" s="225" customFormat="1" ht="51" hidden="1" customHeight="1" outlineLevel="7" x14ac:dyDescent="0.2">
      <c r="A786" s="221"/>
      <c r="B786" s="227"/>
      <c r="C786" s="248"/>
      <c r="D786" s="248"/>
      <c r="E786" s="254"/>
      <c r="F786" s="265"/>
      <c r="G786" s="270"/>
      <c r="H786" s="270"/>
      <c r="I786" s="406" t="s">
        <v>291</v>
      </c>
      <c r="J786" s="346" t="s">
        <v>256</v>
      </c>
      <c r="K786" s="434">
        <f>Supervisor!K786</f>
        <v>1</v>
      </c>
      <c r="L786" s="347">
        <f>Supervisor!L786</f>
        <v>0</v>
      </c>
      <c r="M786" s="348">
        <v>0</v>
      </c>
      <c r="N786" s="353">
        <f>Supervisor!M786</f>
        <v>0</v>
      </c>
      <c r="O786" s="350">
        <f>Supervisor!N786</f>
        <v>0</v>
      </c>
      <c r="P786" s="350">
        <f t="shared" si="116"/>
        <v>1</v>
      </c>
      <c r="Q786" s="351">
        <v>1.1137285321462E-4</v>
      </c>
      <c r="R786" s="352">
        <f t="shared" ref="R786:R792" si="119">O786/K786</f>
        <v>0</v>
      </c>
      <c r="T786" s="226">
        <f t="shared" si="111"/>
        <v>0</v>
      </c>
      <c r="Y786" s="199"/>
      <c r="Z786" s="352">
        <v>0</v>
      </c>
      <c r="AA786" s="428">
        <v>0</v>
      </c>
      <c r="AB786" s="428">
        <v>0</v>
      </c>
      <c r="AC786" s="430">
        <v>0</v>
      </c>
      <c r="AD786" s="428">
        <f t="shared" si="117"/>
        <v>0</v>
      </c>
      <c r="AE786" s="427">
        <v>0</v>
      </c>
      <c r="AF786" s="427">
        <v>0</v>
      </c>
      <c r="AG786" s="427"/>
      <c r="AH786" s="427"/>
      <c r="AI786" s="427"/>
      <c r="AJ786" s="427"/>
      <c r="AK786" s="427"/>
      <c r="AL786" s="427"/>
      <c r="AM786" s="427"/>
      <c r="AN786" s="427"/>
    </row>
    <row r="787" spans="1:40" s="225" customFormat="1" ht="51" hidden="1" customHeight="1" outlineLevel="7" x14ac:dyDescent="0.2">
      <c r="A787" s="221"/>
      <c r="B787" s="227"/>
      <c r="C787" s="248"/>
      <c r="D787" s="248"/>
      <c r="E787" s="254"/>
      <c r="F787" s="265"/>
      <c r="G787" s="270"/>
      <c r="H787" s="270"/>
      <c r="I787" s="406" t="s">
        <v>292</v>
      </c>
      <c r="J787" s="346" t="s">
        <v>257</v>
      </c>
      <c r="K787" s="434">
        <f>Supervisor!K787</f>
        <v>1</v>
      </c>
      <c r="L787" s="347">
        <f>Supervisor!L787</f>
        <v>0</v>
      </c>
      <c r="M787" s="348">
        <v>0</v>
      </c>
      <c r="N787" s="353">
        <f>Supervisor!M787</f>
        <v>0</v>
      </c>
      <c r="O787" s="350">
        <f>Supervisor!N787</f>
        <v>0</v>
      </c>
      <c r="P787" s="350">
        <f t="shared" si="116"/>
        <v>1</v>
      </c>
      <c r="Q787" s="351">
        <v>1.1137285321462E-4</v>
      </c>
      <c r="R787" s="352">
        <f t="shared" si="119"/>
        <v>0</v>
      </c>
      <c r="T787" s="226">
        <f t="shared" si="111"/>
        <v>0</v>
      </c>
      <c r="Y787" s="199"/>
      <c r="Z787" s="352">
        <v>0</v>
      </c>
      <c r="AA787" s="428">
        <v>0</v>
      </c>
      <c r="AB787" s="428">
        <v>0</v>
      </c>
      <c r="AC787" s="430">
        <v>0</v>
      </c>
      <c r="AD787" s="428">
        <f t="shared" si="117"/>
        <v>0</v>
      </c>
      <c r="AE787" s="427">
        <v>0</v>
      </c>
      <c r="AF787" s="427">
        <v>0</v>
      </c>
      <c r="AG787" s="427"/>
      <c r="AH787" s="427"/>
      <c r="AI787" s="427"/>
      <c r="AJ787" s="427"/>
      <c r="AK787" s="427"/>
      <c r="AL787" s="427"/>
      <c r="AM787" s="427"/>
      <c r="AN787" s="427"/>
    </row>
    <row r="788" spans="1:40" s="225" customFormat="1" ht="51" hidden="1" customHeight="1" outlineLevel="7" x14ac:dyDescent="0.2">
      <c r="A788" s="221"/>
      <c r="B788" s="227"/>
      <c r="C788" s="248"/>
      <c r="D788" s="248"/>
      <c r="E788" s="254"/>
      <c r="F788" s="265"/>
      <c r="G788" s="270"/>
      <c r="H788" s="270"/>
      <c r="I788" s="406" t="s">
        <v>231</v>
      </c>
      <c r="J788" s="346" t="s">
        <v>256</v>
      </c>
      <c r="K788" s="434">
        <f>Supervisor!K788</f>
        <v>1</v>
      </c>
      <c r="L788" s="347">
        <f>Supervisor!L788</f>
        <v>0</v>
      </c>
      <c r="M788" s="348">
        <v>0</v>
      </c>
      <c r="N788" s="353">
        <f>Supervisor!M788</f>
        <v>0</v>
      </c>
      <c r="O788" s="350">
        <f>Supervisor!N788</f>
        <v>0</v>
      </c>
      <c r="P788" s="350">
        <f t="shared" si="116"/>
        <v>1</v>
      </c>
      <c r="Q788" s="351">
        <v>7.7960997250233995E-4</v>
      </c>
      <c r="R788" s="352">
        <f t="shared" si="119"/>
        <v>0</v>
      </c>
      <c r="T788" s="226">
        <f t="shared" si="111"/>
        <v>0</v>
      </c>
      <c r="Y788" s="199"/>
      <c r="Z788" s="352">
        <v>0</v>
      </c>
      <c r="AA788" s="428">
        <v>0</v>
      </c>
      <c r="AB788" s="428">
        <v>0</v>
      </c>
      <c r="AC788" s="430">
        <v>0</v>
      </c>
      <c r="AD788" s="428">
        <f t="shared" si="117"/>
        <v>0</v>
      </c>
      <c r="AE788" s="427">
        <v>0</v>
      </c>
      <c r="AF788" s="427">
        <v>0</v>
      </c>
      <c r="AG788" s="427"/>
      <c r="AH788" s="427"/>
      <c r="AI788" s="427"/>
      <c r="AJ788" s="427"/>
      <c r="AK788" s="427"/>
      <c r="AL788" s="427"/>
      <c r="AM788" s="427"/>
      <c r="AN788" s="427"/>
    </row>
    <row r="789" spans="1:40" s="225" customFormat="1" ht="51" hidden="1" customHeight="1" outlineLevel="7" x14ac:dyDescent="0.2">
      <c r="A789" s="221"/>
      <c r="B789" s="227"/>
      <c r="C789" s="248"/>
      <c r="D789" s="248"/>
      <c r="E789" s="254"/>
      <c r="F789" s="265"/>
      <c r="G789" s="270"/>
      <c r="H789" s="270"/>
      <c r="I789" s="406" t="s">
        <v>80</v>
      </c>
      <c r="J789" s="346" t="s">
        <v>256</v>
      </c>
      <c r="K789" s="434">
        <f>Supervisor!K789</f>
        <v>1</v>
      </c>
      <c r="L789" s="347">
        <f>Supervisor!L789</f>
        <v>0</v>
      </c>
      <c r="M789" s="348">
        <v>0</v>
      </c>
      <c r="N789" s="353">
        <f>Supervisor!M789</f>
        <v>0</v>
      </c>
      <c r="O789" s="350">
        <f>Supervisor!N789</f>
        <v>0</v>
      </c>
      <c r="P789" s="350">
        <f t="shared" si="116"/>
        <v>1</v>
      </c>
      <c r="Q789" s="351">
        <v>3.3411855964385996E-4</v>
      </c>
      <c r="R789" s="352">
        <f t="shared" si="119"/>
        <v>0</v>
      </c>
      <c r="T789" s="226">
        <f t="shared" si="111"/>
        <v>0</v>
      </c>
      <c r="Y789" s="199"/>
      <c r="Z789" s="352">
        <v>0</v>
      </c>
      <c r="AA789" s="428">
        <v>0</v>
      </c>
      <c r="AB789" s="428">
        <v>0</v>
      </c>
      <c r="AC789" s="430">
        <v>0</v>
      </c>
      <c r="AD789" s="428">
        <f t="shared" si="117"/>
        <v>0</v>
      </c>
      <c r="AE789" s="427">
        <v>0</v>
      </c>
      <c r="AF789" s="427">
        <v>0</v>
      </c>
      <c r="AG789" s="427"/>
      <c r="AH789" s="427"/>
      <c r="AI789" s="427"/>
      <c r="AJ789" s="427"/>
      <c r="AK789" s="427"/>
      <c r="AL789" s="427"/>
      <c r="AM789" s="427"/>
      <c r="AN789" s="427"/>
    </row>
    <row r="790" spans="1:40" s="225" customFormat="1" ht="51" hidden="1" customHeight="1" outlineLevel="7" x14ac:dyDescent="0.2">
      <c r="A790" s="221"/>
      <c r="B790" s="227"/>
      <c r="C790" s="248"/>
      <c r="D790" s="248"/>
      <c r="E790" s="254"/>
      <c r="F790" s="265"/>
      <c r="G790" s="270"/>
      <c r="H790" s="270"/>
      <c r="I790" s="406" t="s">
        <v>82</v>
      </c>
      <c r="J790" s="346" t="s">
        <v>257</v>
      </c>
      <c r="K790" s="434">
        <f>Supervisor!K790</f>
        <v>1</v>
      </c>
      <c r="L790" s="347">
        <f>Supervisor!L790</f>
        <v>0</v>
      </c>
      <c r="M790" s="348">
        <v>0</v>
      </c>
      <c r="N790" s="353">
        <f>Supervisor!M790</f>
        <v>0</v>
      </c>
      <c r="O790" s="350">
        <f>Supervisor!N790</f>
        <v>0</v>
      </c>
      <c r="P790" s="350">
        <f t="shared" si="116"/>
        <v>1</v>
      </c>
      <c r="Q790" s="351">
        <v>3.3411855964385996E-4</v>
      </c>
      <c r="R790" s="352">
        <f t="shared" si="119"/>
        <v>0</v>
      </c>
      <c r="T790" s="226">
        <f t="shared" si="111"/>
        <v>0</v>
      </c>
      <c r="Y790" s="199"/>
      <c r="Z790" s="352">
        <v>0</v>
      </c>
      <c r="AA790" s="428">
        <v>0</v>
      </c>
      <c r="AB790" s="428">
        <v>0</v>
      </c>
      <c r="AC790" s="430">
        <v>0</v>
      </c>
      <c r="AD790" s="428">
        <f t="shared" si="117"/>
        <v>0</v>
      </c>
      <c r="AE790" s="427">
        <v>0</v>
      </c>
      <c r="AF790" s="427">
        <v>0</v>
      </c>
      <c r="AG790" s="427"/>
      <c r="AH790" s="427"/>
      <c r="AI790" s="427"/>
      <c r="AJ790" s="427"/>
      <c r="AK790" s="427"/>
      <c r="AL790" s="427"/>
      <c r="AM790" s="427"/>
      <c r="AN790" s="427"/>
    </row>
    <row r="791" spans="1:40" s="225" customFormat="1" ht="51" hidden="1" customHeight="1" outlineLevel="7" x14ac:dyDescent="0.2">
      <c r="A791" s="221"/>
      <c r="B791" s="227"/>
      <c r="C791" s="248"/>
      <c r="D791" s="248"/>
      <c r="E791" s="254"/>
      <c r="F791" s="265"/>
      <c r="G791" s="270"/>
      <c r="H791" s="270"/>
      <c r="I791" s="406" t="s">
        <v>293</v>
      </c>
      <c r="J791" s="346" t="s">
        <v>256</v>
      </c>
      <c r="K791" s="434">
        <f>Supervisor!K791</f>
        <v>1</v>
      </c>
      <c r="L791" s="347">
        <f>Supervisor!L791</f>
        <v>0</v>
      </c>
      <c r="M791" s="348">
        <v>0</v>
      </c>
      <c r="N791" s="353">
        <f>Supervisor!M791</f>
        <v>0</v>
      </c>
      <c r="O791" s="350">
        <f>Supervisor!N791</f>
        <v>0</v>
      </c>
      <c r="P791" s="350">
        <f t="shared" si="116"/>
        <v>1</v>
      </c>
      <c r="Q791" s="351">
        <v>4.4549141285848E-4</v>
      </c>
      <c r="R791" s="352">
        <f t="shared" si="119"/>
        <v>0</v>
      </c>
      <c r="T791" s="226">
        <f t="shared" si="111"/>
        <v>0</v>
      </c>
      <c r="Y791" s="199"/>
      <c r="Z791" s="352">
        <v>0</v>
      </c>
      <c r="AA791" s="428">
        <v>0</v>
      </c>
      <c r="AB791" s="428">
        <v>0</v>
      </c>
      <c r="AC791" s="430">
        <v>0</v>
      </c>
      <c r="AD791" s="428">
        <f t="shared" si="117"/>
        <v>0</v>
      </c>
      <c r="AE791" s="427">
        <v>0</v>
      </c>
      <c r="AF791" s="427">
        <v>0</v>
      </c>
      <c r="AG791" s="427"/>
      <c r="AH791" s="427"/>
      <c r="AI791" s="427"/>
      <c r="AJ791" s="427"/>
      <c r="AK791" s="427"/>
      <c r="AL791" s="427"/>
      <c r="AM791" s="427"/>
      <c r="AN791" s="427"/>
    </row>
    <row r="792" spans="1:40" s="225" customFormat="1" ht="51" hidden="1" customHeight="1" outlineLevel="7" x14ac:dyDescent="0.2">
      <c r="A792" s="221"/>
      <c r="B792" s="227"/>
      <c r="C792" s="248"/>
      <c r="D792" s="248"/>
      <c r="E792" s="254"/>
      <c r="F792" s="265"/>
      <c r="G792" s="270"/>
      <c r="H792" s="270"/>
      <c r="I792" s="406" t="s">
        <v>294</v>
      </c>
      <c r="J792" s="346" t="s">
        <v>257</v>
      </c>
      <c r="K792" s="434">
        <f>Supervisor!K792</f>
        <v>1</v>
      </c>
      <c r="L792" s="347">
        <f>Supervisor!L792</f>
        <v>0</v>
      </c>
      <c r="M792" s="348">
        <v>0</v>
      </c>
      <c r="N792" s="353">
        <f>Supervisor!M792</f>
        <v>0</v>
      </c>
      <c r="O792" s="350">
        <f>Supervisor!N792</f>
        <v>0</v>
      </c>
      <c r="P792" s="350">
        <f t="shared" si="116"/>
        <v>1</v>
      </c>
      <c r="Q792" s="351">
        <v>1.1137285321462E-4</v>
      </c>
      <c r="R792" s="352">
        <f t="shared" si="119"/>
        <v>0</v>
      </c>
      <c r="T792" s="226">
        <f t="shared" si="111"/>
        <v>0</v>
      </c>
      <c r="Y792" s="199"/>
      <c r="Z792" s="352">
        <v>0</v>
      </c>
      <c r="AA792" s="428">
        <v>0</v>
      </c>
      <c r="AB792" s="428">
        <v>0</v>
      </c>
      <c r="AC792" s="430">
        <v>0</v>
      </c>
      <c r="AD792" s="428">
        <f t="shared" si="117"/>
        <v>0</v>
      </c>
      <c r="AE792" s="427">
        <v>0</v>
      </c>
      <c r="AF792" s="427">
        <v>0</v>
      </c>
      <c r="AG792" s="427"/>
      <c r="AH792" s="427"/>
      <c r="AI792" s="427"/>
      <c r="AJ792" s="427"/>
      <c r="AK792" s="427"/>
      <c r="AL792" s="427"/>
      <c r="AM792" s="427"/>
      <c r="AN792" s="427"/>
    </row>
    <row r="793" spans="1:40" s="225" customFormat="1" ht="51" hidden="1" customHeight="1" outlineLevel="5" x14ac:dyDescent="0.2">
      <c r="A793" s="221"/>
      <c r="B793" s="227"/>
      <c r="C793" s="248"/>
      <c r="D793" s="248"/>
      <c r="E793" s="254"/>
      <c r="F793" s="265"/>
      <c r="G793" s="270"/>
      <c r="H793" s="270"/>
      <c r="I793" s="409" t="s">
        <v>148</v>
      </c>
      <c r="J793" s="365"/>
      <c r="K793" s="437">
        <f>Supervisor!K793</f>
        <v>0</v>
      </c>
      <c r="L793" s="366">
        <f>Supervisor!L793</f>
        <v>0</v>
      </c>
      <c r="M793" s="367">
        <v>0</v>
      </c>
      <c r="N793" s="365">
        <f>Supervisor!M793</f>
        <v>0</v>
      </c>
      <c r="O793" s="378">
        <f>Supervisor!N793</f>
        <v>0</v>
      </c>
      <c r="P793" s="378">
        <f t="shared" si="116"/>
        <v>0</v>
      </c>
      <c r="Q793" s="369">
        <v>2.2274570642923999E-3</v>
      </c>
      <c r="R793" s="370">
        <f>SUMPRODUCT(R794:R800,Q794:Q800)/Q793</f>
        <v>0</v>
      </c>
      <c r="T793" s="226">
        <f t="shared" si="111"/>
        <v>0</v>
      </c>
      <c r="Y793" s="199"/>
      <c r="Z793" s="370">
        <v>0</v>
      </c>
      <c r="AA793" s="428">
        <v>0</v>
      </c>
      <c r="AB793" s="428">
        <v>0</v>
      </c>
      <c r="AC793" s="430">
        <v>0</v>
      </c>
      <c r="AD793" s="428">
        <f t="shared" si="117"/>
        <v>0</v>
      </c>
      <c r="AE793" s="427">
        <v>0</v>
      </c>
      <c r="AF793" s="427">
        <v>0</v>
      </c>
      <c r="AG793" s="427"/>
      <c r="AH793" s="427"/>
      <c r="AI793" s="427"/>
      <c r="AJ793" s="427"/>
      <c r="AK793" s="427"/>
      <c r="AL793" s="427"/>
      <c r="AM793" s="427"/>
      <c r="AN793" s="427"/>
    </row>
    <row r="794" spans="1:40" s="225" customFormat="1" ht="51" hidden="1" customHeight="1" outlineLevel="7" x14ac:dyDescent="0.2">
      <c r="A794" s="221"/>
      <c r="B794" s="227"/>
      <c r="C794" s="248"/>
      <c r="D794" s="248"/>
      <c r="E794" s="254"/>
      <c r="F794" s="265"/>
      <c r="G794" s="270"/>
      <c r="H794" s="270"/>
      <c r="I794" s="406" t="s">
        <v>291</v>
      </c>
      <c r="J794" s="346" t="s">
        <v>256</v>
      </c>
      <c r="K794" s="434">
        <f>Supervisor!K794</f>
        <v>1</v>
      </c>
      <c r="L794" s="347">
        <f>Supervisor!L794</f>
        <v>0</v>
      </c>
      <c r="M794" s="348">
        <v>0</v>
      </c>
      <c r="N794" s="353">
        <f>Supervisor!M794</f>
        <v>0</v>
      </c>
      <c r="O794" s="350">
        <f>Supervisor!N794</f>
        <v>0</v>
      </c>
      <c r="P794" s="350">
        <f t="shared" si="116"/>
        <v>1</v>
      </c>
      <c r="Q794" s="351">
        <v>1.1137285321462E-4</v>
      </c>
      <c r="R794" s="352">
        <f t="shared" ref="R794:R800" si="120">O794/K794</f>
        <v>0</v>
      </c>
      <c r="T794" s="226">
        <f t="shared" si="111"/>
        <v>0</v>
      </c>
      <c r="Y794" s="199"/>
      <c r="Z794" s="352">
        <v>0</v>
      </c>
      <c r="AA794" s="428">
        <v>0</v>
      </c>
      <c r="AB794" s="428">
        <v>0</v>
      </c>
      <c r="AC794" s="430">
        <v>0</v>
      </c>
      <c r="AD794" s="428">
        <f t="shared" si="117"/>
        <v>0</v>
      </c>
      <c r="AE794" s="427">
        <v>0</v>
      </c>
      <c r="AF794" s="427">
        <v>0</v>
      </c>
      <c r="AG794" s="427"/>
      <c r="AH794" s="427"/>
      <c r="AI794" s="427"/>
      <c r="AJ794" s="427"/>
      <c r="AK794" s="427"/>
      <c r="AL794" s="427"/>
      <c r="AM794" s="427"/>
      <c r="AN794" s="427"/>
    </row>
    <row r="795" spans="1:40" s="225" customFormat="1" ht="51" hidden="1" customHeight="1" outlineLevel="7" x14ac:dyDescent="0.2">
      <c r="A795" s="221"/>
      <c r="B795" s="227"/>
      <c r="C795" s="248"/>
      <c r="D795" s="248"/>
      <c r="E795" s="254"/>
      <c r="F795" s="265"/>
      <c r="G795" s="270"/>
      <c r="H795" s="270"/>
      <c r="I795" s="406" t="s">
        <v>292</v>
      </c>
      <c r="J795" s="346" t="s">
        <v>257</v>
      </c>
      <c r="K795" s="434">
        <f>Supervisor!K795</f>
        <v>1</v>
      </c>
      <c r="L795" s="347">
        <f>Supervisor!L795</f>
        <v>0</v>
      </c>
      <c r="M795" s="348">
        <v>0</v>
      </c>
      <c r="N795" s="353">
        <f>Supervisor!M795</f>
        <v>0</v>
      </c>
      <c r="O795" s="350">
        <f>Supervisor!N795</f>
        <v>0</v>
      </c>
      <c r="P795" s="350">
        <f t="shared" si="116"/>
        <v>1</v>
      </c>
      <c r="Q795" s="351">
        <v>1.1137285321462E-4</v>
      </c>
      <c r="R795" s="352">
        <f t="shared" si="120"/>
        <v>0</v>
      </c>
      <c r="T795" s="226">
        <f t="shared" si="111"/>
        <v>0</v>
      </c>
      <c r="Y795" s="199"/>
      <c r="Z795" s="352">
        <v>0</v>
      </c>
      <c r="AA795" s="428">
        <v>0</v>
      </c>
      <c r="AB795" s="428">
        <v>0</v>
      </c>
      <c r="AC795" s="430">
        <v>0</v>
      </c>
      <c r="AD795" s="428">
        <f t="shared" si="117"/>
        <v>0</v>
      </c>
      <c r="AE795" s="427">
        <v>0</v>
      </c>
      <c r="AF795" s="427">
        <v>0</v>
      </c>
      <c r="AG795" s="427"/>
      <c r="AH795" s="427"/>
      <c r="AI795" s="427"/>
      <c r="AJ795" s="427"/>
      <c r="AK795" s="427"/>
      <c r="AL795" s="427"/>
      <c r="AM795" s="427"/>
      <c r="AN795" s="427"/>
    </row>
    <row r="796" spans="1:40" s="225" customFormat="1" ht="51" hidden="1" customHeight="1" outlineLevel="7" x14ac:dyDescent="0.2">
      <c r="A796" s="221"/>
      <c r="B796" s="227"/>
      <c r="C796" s="248"/>
      <c r="D796" s="248"/>
      <c r="E796" s="254"/>
      <c r="F796" s="265"/>
      <c r="G796" s="270"/>
      <c r="H796" s="270"/>
      <c r="I796" s="406" t="s">
        <v>231</v>
      </c>
      <c r="J796" s="346" t="s">
        <v>256</v>
      </c>
      <c r="K796" s="434">
        <f>Supervisor!K796</f>
        <v>1</v>
      </c>
      <c r="L796" s="347">
        <f>Supervisor!L796</f>
        <v>0</v>
      </c>
      <c r="M796" s="348">
        <v>0</v>
      </c>
      <c r="N796" s="353">
        <f>Supervisor!M796</f>
        <v>0</v>
      </c>
      <c r="O796" s="350">
        <f>Supervisor!N796</f>
        <v>0</v>
      </c>
      <c r="P796" s="350">
        <f t="shared" si="116"/>
        <v>1</v>
      </c>
      <c r="Q796" s="351">
        <v>7.7960997250233995E-4</v>
      </c>
      <c r="R796" s="352">
        <f t="shared" si="120"/>
        <v>0</v>
      </c>
      <c r="T796" s="226">
        <f t="shared" si="111"/>
        <v>0</v>
      </c>
      <c r="Y796" s="199"/>
      <c r="Z796" s="352">
        <v>0</v>
      </c>
      <c r="AA796" s="428">
        <v>0</v>
      </c>
      <c r="AB796" s="428">
        <v>0</v>
      </c>
      <c r="AC796" s="430">
        <v>0</v>
      </c>
      <c r="AD796" s="428">
        <f t="shared" si="117"/>
        <v>0</v>
      </c>
      <c r="AE796" s="427">
        <v>0</v>
      </c>
      <c r="AF796" s="427">
        <v>0</v>
      </c>
      <c r="AG796" s="427"/>
      <c r="AH796" s="427"/>
      <c r="AI796" s="427"/>
      <c r="AJ796" s="427"/>
      <c r="AK796" s="427"/>
      <c r="AL796" s="427"/>
      <c r="AM796" s="427"/>
      <c r="AN796" s="427"/>
    </row>
    <row r="797" spans="1:40" s="225" customFormat="1" ht="51" hidden="1" customHeight="1" outlineLevel="7" x14ac:dyDescent="0.2">
      <c r="A797" s="221"/>
      <c r="B797" s="227"/>
      <c r="C797" s="248"/>
      <c r="D797" s="248"/>
      <c r="E797" s="254"/>
      <c r="F797" s="265"/>
      <c r="G797" s="270"/>
      <c r="H797" s="270"/>
      <c r="I797" s="406" t="s">
        <v>80</v>
      </c>
      <c r="J797" s="346" t="s">
        <v>256</v>
      </c>
      <c r="K797" s="434">
        <f>Supervisor!K797</f>
        <v>1</v>
      </c>
      <c r="L797" s="347">
        <f>Supervisor!L797</f>
        <v>0</v>
      </c>
      <c r="M797" s="348">
        <v>0</v>
      </c>
      <c r="N797" s="353">
        <f>Supervisor!M797</f>
        <v>0</v>
      </c>
      <c r="O797" s="350">
        <f>Supervisor!N797</f>
        <v>0</v>
      </c>
      <c r="P797" s="350">
        <f t="shared" si="116"/>
        <v>1</v>
      </c>
      <c r="Q797" s="351">
        <v>3.3411855964385996E-4</v>
      </c>
      <c r="R797" s="352">
        <f t="shared" si="120"/>
        <v>0</v>
      </c>
      <c r="T797" s="226">
        <f t="shared" si="111"/>
        <v>0</v>
      </c>
      <c r="Y797" s="199"/>
      <c r="Z797" s="352">
        <v>0</v>
      </c>
      <c r="AA797" s="428">
        <v>0</v>
      </c>
      <c r="AB797" s="428">
        <v>0</v>
      </c>
      <c r="AC797" s="430">
        <v>0</v>
      </c>
      <c r="AD797" s="428">
        <f t="shared" si="117"/>
        <v>0</v>
      </c>
      <c r="AE797" s="427">
        <v>0</v>
      </c>
      <c r="AF797" s="427">
        <v>0</v>
      </c>
      <c r="AG797" s="427"/>
      <c r="AH797" s="427"/>
      <c r="AI797" s="427"/>
      <c r="AJ797" s="427"/>
      <c r="AK797" s="427"/>
      <c r="AL797" s="427"/>
      <c r="AM797" s="427"/>
      <c r="AN797" s="427"/>
    </row>
    <row r="798" spans="1:40" s="225" customFormat="1" ht="51" hidden="1" customHeight="1" outlineLevel="7" x14ac:dyDescent="0.2">
      <c r="A798" s="221"/>
      <c r="B798" s="227"/>
      <c r="C798" s="248"/>
      <c r="D798" s="248"/>
      <c r="E798" s="254"/>
      <c r="F798" s="265"/>
      <c r="G798" s="270"/>
      <c r="H798" s="270"/>
      <c r="I798" s="406" t="s">
        <v>82</v>
      </c>
      <c r="J798" s="346" t="s">
        <v>257</v>
      </c>
      <c r="K798" s="434">
        <f>Supervisor!K798</f>
        <v>1</v>
      </c>
      <c r="L798" s="347">
        <f>Supervisor!L798</f>
        <v>0</v>
      </c>
      <c r="M798" s="348">
        <v>0</v>
      </c>
      <c r="N798" s="353">
        <f>Supervisor!M798</f>
        <v>0</v>
      </c>
      <c r="O798" s="350">
        <f>Supervisor!N798</f>
        <v>0</v>
      </c>
      <c r="P798" s="350">
        <f t="shared" si="116"/>
        <v>1</v>
      </c>
      <c r="Q798" s="351">
        <v>3.3411855964385996E-4</v>
      </c>
      <c r="R798" s="352">
        <f t="shared" si="120"/>
        <v>0</v>
      </c>
      <c r="T798" s="226">
        <f t="shared" si="111"/>
        <v>0</v>
      </c>
      <c r="Y798" s="199"/>
      <c r="Z798" s="352">
        <v>0</v>
      </c>
      <c r="AA798" s="428">
        <v>0</v>
      </c>
      <c r="AB798" s="428">
        <v>0</v>
      </c>
      <c r="AC798" s="430">
        <v>0</v>
      </c>
      <c r="AD798" s="428">
        <f t="shared" si="117"/>
        <v>0</v>
      </c>
      <c r="AE798" s="427">
        <v>0</v>
      </c>
      <c r="AF798" s="427">
        <v>0</v>
      </c>
      <c r="AG798" s="427"/>
      <c r="AH798" s="427"/>
      <c r="AI798" s="427"/>
      <c r="AJ798" s="427"/>
      <c r="AK798" s="427"/>
      <c r="AL798" s="427"/>
      <c r="AM798" s="427"/>
      <c r="AN798" s="427"/>
    </row>
    <row r="799" spans="1:40" s="225" customFormat="1" ht="51" hidden="1" customHeight="1" outlineLevel="7" x14ac:dyDescent="0.2">
      <c r="A799" s="221"/>
      <c r="B799" s="227"/>
      <c r="C799" s="248"/>
      <c r="D799" s="248"/>
      <c r="E799" s="254"/>
      <c r="F799" s="265"/>
      <c r="G799" s="270"/>
      <c r="H799" s="270"/>
      <c r="I799" s="406" t="s">
        <v>293</v>
      </c>
      <c r="J799" s="346" t="s">
        <v>256</v>
      </c>
      <c r="K799" s="434">
        <f>Supervisor!K799</f>
        <v>1</v>
      </c>
      <c r="L799" s="347">
        <f>Supervisor!L799</f>
        <v>0</v>
      </c>
      <c r="M799" s="348">
        <v>0</v>
      </c>
      <c r="N799" s="353">
        <f>Supervisor!M799</f>
        <v>0</v>
      </c>
      <c r="O799" s="350">
        <f>Supervisor!N799</f>
        <v>0</v>
      </c>
      <c r="P799" s="350">
        <f t="shared" si="116"/>
        <v>1</v>
      </c>
      <c r="Q799" s="351">
        <v>4.4549141285848E-4</v>
      </c>
      <c r="R799" s="352">
        <f t="shared" si="120"/>
        <v>0</v>
      </c>
      <c r="T799" s="226">
        <f t="shared" si="111"/>
        <v>0</v>
      </c>
      <c r="Y799" s="199"/>
      <c r="Z799" s="352">
        <v>0</v>
      </c>
      <c r="AA799" s="428">
        <v>0</v>
      </c>
      <c r="AB799" s="428">
        <v>0</v>
      </c>
      <c r="AC799" s="430">
        <v>0</v>
      </c>
      <c r="AD799" s="428">
        <f t="shared" si="117"/>
        <v>0</v>
      </c>
      <c r="AE799" s="427">
        <v>0</v>
      </c>
      <c r="AF799" s="427">
        <v>0</v>
      </c>
      <c r="AG799" s="427"/>
      <c r="AH799" s="427"/>
      <c r="AI799" s="427"/>
      <c r="AJ799" s="427"/>
      <c r="AK799" s="427"/>
      <c r="AL799" s="427"/>
      <c r="AM799" s="427"/>
      <c r="AN799" s="427"/>
    </row>
    <row r="800" spans="1:40" s="225" customFormat="1" ht="51" hidden="1" customHeight="1" outlineLevel="7" x14ac:dyDescent="0.2">
      <c r="A800" s="221"/>
      <c r="B800" s="227"/>
      <c r="C800" s="248"/>
      <c r="D800" s="248"/>
      <c r="E800" s="254"/>
      <c r="F800" s="265"/>
      <c r="G800" s="270"/>
      <c r="H800" s="270"/>
      <c r="I800" s="406" t="s">
        <v>294</v>
      </c>
      <c r="J800" s="346" t="s">
        <v>257</v>
      </c>
      <c r="K800" s="434">
        <f>Supervisor!K800</f>
        <v>1</v>
      </c>
      <c r="L800" s="347">
        <f>Supervisor!L800</f>
        <v>0</v>
      </c>
      <c r="M800" s="348">
        <v>0</v>
      </c>
      <c r="N800" s="353">
        <f>Supervisor!M800</f>
        <v>0</v>
      </c>
      <c r="O800" s="350">
        <f>Supervisor!N800</f>
        <v>0</v>
      </c>
      <c r="P800" s="350">
        <f t="shared" si="116"/>
        <v>1</v>
      </c>
      <c r="Q800" s="351">
        <v>1.1137285321462E-4</v>
      </c>
      <c r="R800" s="352">
        <f t="shared" si="120"/>
        <v>0</v>
      </c>
      <c r="T800" s="226">
        <f t="shared" si="111"/>
        <v>0</v>
      </c>
      <c r="Y800" s="199"/>
      <c r="Z800" s="352">
        <v>0</v>
      </c>
      <c r="AA800" s="428">
        <v>0</v>
      </c>
      <c r="AB800" s="428">
        <v>0</v>
      </c>
      <c r="AC800" s="430">
        <v>0</v>
      </c>
      <c r="AD800" s="428">
        <f t="shared" si="117"/>
        <v>0</v>
      </c>
      <c r="AE800" s="427">
        <v>0</v>
      </c>
      <c r="AF800" s="427">
        <v>0</v>
      </c>
      <c r="AG800" s="427"/>
      <c r="AH800" s="427"/>
      <c r="AI800" s="427"/>
      <c r="AJ800" s="427"/>
      <c r="AK800" s="427"/>
      <c r="AL800" s="427"/>
      <c r="AM800" s="427"/>
      <c r="AN800" s="427"/>
    </row>
    <row r="801" spans="1:40" s="225" customFormat="1" ht="51" hidden="1" customHeight="1" outlineLevel="5" x14ac:dyDescent="0.2">
      <c r="A801" s="221"/>
      <c r="B801" s="227"/>
      <c r="C801" s="248"/>
      <c r="D801" s="248"/>
      <c r="E801" s="254"/>
      <c r="F801" s="265"/>
      <c r="G801" s="270"/>
      <c r="H801" s="270"/>
      <c r="I801" s="409" t="s">
        <v>149</v>
      </c>
      <c r="J801" s="365"/>
      <c r="K801" s="437">
        <f>Supervisor!K801</f>
        <v>0</v>
      </c>
      <c r="L801" s="366">
        <f>Supervisor!L801</f>
        <v>0</v>
      </c>
      <c r="M801" s="367">
        <v>0</v>
      </c>
      <c r="N801" s="365">
        <f>Supervisor!M801</f>
        <v>0</v>
      </c>
      <c r="O801" s="378">
        <f>Supervisor!N801</f>
        <v>0</v>
      </c>
      <c r="P801" s="378">
        <f t="shared" si="116"/>
        <v>0</v>
      </c>
      <c r="Q801" s="369">
        <v>2.2274570642923999E-3</v>
      </c>
      <c r="R801" s="370">
        <f>SUMPRODUCT(R802:R808,Q802:Q808)/Q801</f>
        <v>0</v>
      </c>
      <c r="T801" s="226">
        <f t="shared" si="111"/>
        <v>0</v>
      </c>
      <c r="Y801" s="199"/>
      <c r="Z801" s="370">
        <v>0</v>
      </c>
      <c r="AA801" s="428">
        <v>0</v>
      </c>
      <c r="AB801" s="428">
        <v>0</v>
      </c>
      <c r="AC801" s="430">
        <v>0</v>
      </c>
      <c r="AD801" s="428">
        <f t="shared" si="117"/>
        <v>0</v>
      </c>
      <c r="AE801" s="427">
        <v>0</v>
      </c>
      <c r="AF801" s="427">
        <v>0</v>
      </c>
      <c r="AG801" s="427"/>
      <c r="AH801" s="427"/>
      <c r="AI801" s="427"/>
      <c r="AJ801" s="427"/>
      <c r="AK801" s="427"/>
      <c r="AL801" s="427"/>
      <c r="AM801" s="427"/>
      <c r="AN801" s="427"/>
    </row>
    <row r="802" spans="1:40" s="225" customFormat="1" ht="51" hidden="1" customHeight="1" outlineLevel="7" x14ac:dyDescent="0.2">
      <c r="A802" s="221"/>
      <c r="B802" s="227"/>
      <c r="C802" s="248"/>
      <c r="D802" s="248"/>
      <c r="E802" s="254"/>
      <c r="F802" s="265"/>
      <c r="G802" s="270"/>
      <c r="H802" s="270"/>
      <c r="I802" s="406" t="s">
        <v>291</v>
      </c>
      <c r="J802" s="346" t="s">
        <v>256</v>
      </c>
      <c r="K802" s="434">
        <f>Supervisor!K802</f>
        <v>1</v>
      </c>
      <c r="L802" s="347">
        <f>Supervisor!L802</f>
        <v>0</v>
      </c>
      <c r="M802" s="348">
        <v>0</v>
      </c>
      <c r="N802" s="353">
        <f>Supervisor!M802</f>
        <v>0</v>
      </c>
      <c r="O802" s="350">
        <f>Supervisor!N802</f>
        <v>0</v>
      </c>
      <c r="P802" s="350">
        <f t="shared" si="116"/>
        <v>1</v>
      </c>
      <c r="Q802" s="351">
        <v>1.1137285321462E-4</v>
      </c>
      <c r="R802" s="352">
        <f t="shared" ref="R802:R808" si="121">O802/K802</f>
        <v>0</v>
      </c>
      <c r="T802" s="226">
        <f t="shared" ref="T802:T865" si="122">S802-O802</f>
        <v>0</v>
      </c>
      <c r="Y802" s="199"/>
      <c r="Z802" s="352">
        <v>0</v>
      </c>
      <c r="AA802" s="428">
        <v>0</v>
      </c>
      <c r="AB802" s="428">
        <v>0</v>
      </c>
      <c r="AC802" s="430">
        <v>0</v>
      </c>
      <c r="AD802" s="428">
        <f t="shared" si="117"/>
        <v>0</v>
      </c>
      <c r="AE802" s="427">
        <v>0</v>
      </c>
      <c r="AF802" s="427">
        <v>0</v>
      </c>
      <c r="AG802" s="427"/>
      <c r="AH802" s="427"/>
      <c r="AI802" s="427"/>
      <c r="AJ802" s="427"/>
      <c r="AK802" s="427"/>
      <c r="AL802" s="427"/>
      <c r="AM802" s="427"/>
      <c r="AN802" s="427"/>
    </row>
    <row r="803" spans="1:40" s="225" customFormat="1" ht="51" hidden="1" customHeight="1" outlineLevel="7" x14ac:dyDescent="0.2">
      <c r="A803" s="221"/>
      <c r="B803" s="227"/>
      <c r="C803" s="248"/>
      <c r="D803" s="248"/>
      <c r="E803" s="254"/>
      <c r="F803" s="265"/>
      <c r="G803" s="270"/>
      <c r="H803" s="270"/>
      <c r="I803" s="406" t="s">
        <v>292</v>
      </c>
      <c r="J803" s="346" t="s">
        <v>257</v>
      </c>
      <c r="K803" s="434">
        <f>Supervisor!K803</f>
        <v>1</v>
      </c>
      <c r="L803" s="347">
        <f>Supervisor!L803</f>
        <v>0</v>
      </c>
      <c r="M803" s="348">
        <v>0</v>
      </c>
      <c r="N803" s="353">
        <f>Supervisor!M803</f>
        <v>0</v>
      </c>
      <c r="O803" s="350">
        <f>Supervisor!N803</f>
        <v>0</v>
      </c>
      <c r="P803" s="350">
        <f t="shared" si="116"/>
        <v>1</v>
      </c>
      <c r="Q803" s="351">
        <v>1.1137285321462E-4</v>
      </c>
      <c r="R803" s="352">
        <f t="shared" si="121"/>
        <v>0</v>
      </c>
      <c r="T803" s="226">
        <f t="shared" si="122"/>
        <v>0</v>
      </c>
      <c r="Y803" s="199"/>
      <c r="Z803" s="352">
        <v>0</v>
      </c>
      <c r="AA803" s="428">
        <v>0</v>
      </c>
      <c r="AB803" s="428">
        <v>0</v>
      </c>
      <c r="AC803" s="430">
        <v>0</v>
      </c>
      <c r="AD803" s="428">
        <f t="shared" si="117"/>
        <v>0</v>
      </c>
      <c r="AE803" s="427">
        <v>0</v>
      </c>
      <c r="AF803" s="427">
        <v>0</v>
      </c>
      <c r="AG803" s="427"/>
      <c r="AH803" s="427"/>
      <c r="AI803" s="427"/>
      <c r="AJ803" s="427"/>
      <c r="AK803" s="427"/>
      <c r="AL803" s="427"/>
      <c r="AM803" s="427"/>
      <c r="AN803" s="427"/>
    </row>
    <row r="804" spans="1:40" s="225" customFormat="1" ht="51" hidden="1" customHeight="1" outlineLevel="7" x14ac:dyDescent="0.2">
      <c r="A804" s="221"/>
      <c r="B804" s="227"/>
      <c r="C804" s="248"/>
      <c r="D804" s="248"/>
      <c r="E804" s="254"/>
      <c r="F804" s="265"/>
      <c r="G804" s="270"/>
      <c r="H804" s="270"/>
      <c r="I804" s="406" t="s">
        <v>231</v>
      </c>
      <c r="J804" s="346" t="s">
        <v>256</v>
      </c>
      <c r="K804" s="434">
        <f>Supervisor!K804</f>
        <v>1</v>
      </c>
      <c r="L804" s="347">
        <f>Supervisor!L804</f>
        <v>0</v>
      </c>
      <c r="M804" s="348">
        <v>0</v>
      </c>
      <c r="N804" s="353">
        <f>Supervisor!M804</f>
        <v>0</v>
      </c>
      <c r="O804" s="350">
        <f>Supervisor!N804</f>
        <v>0</v>
      </c>
      <c r="P804" s="350">
        <f t="shared" si="116"/>
        <v>1</v>
      </c>
      <c r="Q804" s="351">
        <v>7.7960997250233995E-4</v>
      </c>
      <c r="R804" s="352">
        <f t="shared" si="121"/>
        <v>0</v>
      </c>
      <c r="T804" s="226">
        <f t="shared" si="122"/>
        <v>0</v>
      </c>
      <c r="Y804" s="199"/>
      <c r="Z804" s="352">
        <v>0</v>
      </c>
      <c r="AA804" s="428">
        <v>0</v>
      </c>
      <c r="AB804" s="428">
        <v>0</v>
      </c>
      <c r="AC804" s="430">
        <v>0</v>
      </c>
      <c r="AD804" s="428">
        <f t="shared" si="117"/>
        <v>0</v>
      </c>
      <c r="AE804" s="427">
        <v>0</v>
      </c>
      <c r="AF804" s="427">
        <v>0</v>
      </c>
      <c r="AG804" s="427"/>
      <c r="AH804" s="427"/>
      <c r="AI804" s="427"/>
      <c r="AJ804" s="427"/>
      <c r="AK804" s="427"/>
      <c r="AL804" s="427"/>
      <c r="AM804" s="427"/>
      <c r="AN804" s="427"/>
    </row>
    <row r="805" spans="1:40" s="225" customFormat="1" ht="51" hidden="1" customHeight="1" outlineLevel="7" x14ac:dyDescent="0.2">
      <c r="A805" s="221"/>
      <c r="B805" s="227"/>
      <c r="C805" s="248"/>
      <c r="D805" s="248"/>
      <c r="E805" s="254"/>
      <c r="F805" s="265"/>
      <c r="G805" s="270"/>
      <c r="H805" s="270"/>
      <c r="I805" s="406" t="s">
        <v>80</v>
      </c>
      <c r="J805" s="346" t="s">
        <v>256</v>
      </c>
      <c r="K805" s="434">
        <f>Supervisor!K805</f>
        <v>1</v>
      </c>
      <c r="L805" s="347">
        <f>Supervisor!L805</f>
        <v>0</v>
      </c>
      <c r="M805" s="348">
        <v>0</v>
      </c>
      <c r="N805" s="353">
        <f>Supervisor!M805</f>
        <v>0</v>
      </c>
      <c r="O805" s="350">
        <f>Supervisor!N805</f>
        <v>0</v>
      </c>
      <c r="P805" s="350">
        <f t="shared" si="116"/>
        <v>1</v>
      </c>
      <c r="Q805" s="351">
        <v>3.3411855964385996E-4</v>
      </c>
      <c r="R805" s="352">
        <f t="shared" si="121"/>
        <v>0</v>
      </c>
      <c r="T805" s="226">
        <f t="shared" si="122"/>
        <v>0</v>
      </c>
      <c r="Y805" s="199"/>
      <c r="Z805" s="352">
        <v>0</v>
      </c>
      <c r="AA805" s="428">
        <v>0</v>
      </c>
      <c r="AB805" s="428">
        <v>0</v>
      </c>
      <c r="AC805" s="430">
        <v>0</v>
      </c>
      <c r="AD805" s="428">
        <f t="shared" si="117"/>
        <v>0</v>
      </c>
      <c r="AE805" s="427">
        <v>0</v>
      </c>
      <c r="AF805" s="427">
        <v>0</v>
      </c>
      <c r="AG805" s="427"/>
      <c r="AH805" s="427"/>
      <c r="AI805" s="427"/>
      <c r="AJ805" s="427"/>
      <c r="AK805" s="427"/>
      <c r="AL805" s="427"/>
      <c r="AM805" s="427"/>
      <c r="AN805" s="427"/>
    </row>
    <row r="806" spans="1:40" s="225" customFormat="1" ht="51" hidden="1" customHeight="1" outlineLevel="7" x14ac:dyDescent="0.2">
      <c r="A806" s="221"/>
      <c r="B806" s="227"/>
      <c r="C806" s="248"/>
      <c r="D806" s="248"/>
      <c r="E806" s="254"/>
      <c r="F806" s="265"/>
      <c r="G806" s="270"/>
      <c r="H806" s="270"/>
      <c r="I806" s="406" t="s">
        <v>82</v>
      </c>
      <c r="J806" s="346" t="s">
        <v>257</v>
      </c>
      <c r="K806" s="434">
        <f>Supervisor!K806</f>
        <v>1</v>
      </c>
      <c r="L806" s="347">
        <f>Supervisor!L806</f>
        <v>0</v>
      </c>
      <c r="M806" s="348">
        <v>0</v>
      </c>
      <c r="N806" s="353">
        <f>Supervisor!M806</f>
        <v>0</v>
      </c>
      <c r="O806" s="350">
        <f>Supervisor!N806</f>
        <v>0</v>
      </c>
      <c r="P806" s="350">
        <f t="shared" si="116"/>
        <v>1</v>
      </c>
      <c r="Q806" s="351">
        <v>3.3411855964385996E-4</v>
      </c>
      <c r="R806" s="352">
        <f t="shared" si="121"/>
        <v>0</v>
      </c>
      <c r="T806" s="226">
        <f t="shared" si="122"/>
        <v>0</v>
      </c>
      <c r="Y806" s="199"/>
      <c r="Z806" s="352">
        <v>0</v>
      </c>
      <c r="AA806" s="428">
        <v>0</v>
      </c>
      <c r="AB806" s="428">
        <v>0</v>
      </c>
      <c r="AC806" s="430">
        <v>0</v>
      </c>
      <c r="AD806" s="428">
        <f t="shared" si="117"/>
        <v>0</v>
      </c>
      <c r="AE806" s="427">
        <v>0</v>
      </c>
      <c r="AF806" s="427">
        <v>0</v>
      </c>
      <c r="AG806" s="427"/>
      <c r="AH806" s="427"/>
      <c r="AI806" s="427"/>
      <c r="AJ806" s="427"/>
      <c r="AK806" s="427"/>
      <c r="AL806" s="427"/>
      <c r="AM806" s="427"/>
      <c r="AN806" s="427"/>
    </row>
    <row r="807" spans="1:40" s="225" customFormat="1" ht="51" hidden="1" customHeight="1" outlineLevel="7" x14ac:dyDescent="0.2">
      <c r="A807" s="221"/>
      <c r="B807" s="227"/>
      <c r="C807" s="248"/>
      <c r="D807" s="248"/>
      <c r="E807" s="254"/>
      <c r="F807" s="265"/>
      <c r="G807" s="270"/>
      <c r="H807" s="270"/>
      <c r="I807" s="406" t="s">
        <v>293</v>
      </c>
      <c r="J807" s="346" t="s">
        <v>256</v>
      </c>
      <c r="K807" s="434">
        <f>Supervisor!K807</f>
        <v>1</v>
      </c>
      <c r="L807" s="347">
        <f>Supervisor!L807</f>
        <v>0</v>
      </c>
      <c r="M807" s="348">
        <v>0</v>
      </c>
      <c r="N807" s="353">
        <f>Supervisor!M807</f>
        <v>0</v>
      </c>
      <c r="O807" s="350">
        <f>Supervisor!N807</f>
        <v>0</v>
      </c>
      <c r="P807" s="350">
        <f t="shared" si="116"/>
        <v>1</v>
      </c>
      <c r="Q807" s="351">
        <v>4.4549141285848E-4</v>
      </c>
      <c r="R807" s="352">
        <f t="shared" si="121"/>
        <v>0</v>
      </c>
      <c r="T807" s="226">
        <f t="shared" si="122"/>
        <v>0</v>
      </c>
      <c r="Y807" s="199"/>
      <c r="Z807" s="352">
        <v>0</v>
      </c>
      <c r="AA807" s="428">
        <v>0</v>
      </c>
      <c r="AB807" s="428">
        <v>0</v>
      </c>
      <c r="AC807" s="430">
        <v>0</v>
      </c>
      <c r="AD807" s="428">
        <f t="shared" si="117"/>
        <v>0</v>
      </c>
      <c r="AE807" s="427">
        <v>0</v>
      </c>
      <c r="AF807" s="427">
        <v>0</v>
      </c>
      <c r="AG807" s="427"/>
      <c r="AH807" s="427"/>
      <c r="AI807" s="427"/>
      <c r="AJ807" s="427"/>
      <c r="AK807" s="427"/>
      <c r="AL807" s="427"/>
      <c r="AM807" s="427"/>
      <c r="AN807" s="427"/>
    </row>
    <row r="808" spans="1:40" s="225" customFormat="1" ht="51" hidden="1" customHeight="1" outlineLevel="7" x14ac:dyDescent="0.2">
      <c r="A808" s="221"/>
      <c r="B808" s="227"/>
      <c r="C808" s="248"/>
      <c r="D808" s="248"/>
      <c r="E808" s="254"/>
      <c r="F808" s="265"/>
      <c r="G808" s="270"/>
      <c r="H808" s="270"/>
      <c r="I808" s="406" t="s">
        <v>294</v>
      </c>
      <c r="J808" s="346" t="s">
        <v>257</v>
      </c>
      <c r="K808" s="434">
        <f>Supervisor!K808</f>
        <v>1</v>
      </c>
      <c r="L808" s="347">
        <f>Supervisor!L808</f>
        <v>0</v>
      </c>
      <c r="M808" s="348">
        <v>0</v>
      </c>
      <c r="N808" s="353">
        <f>Supervisor!M808</f>
        <v>0</v>
      </c>
      <c r="O808" s="350">
        <f>Supervisor!N808</f>
        <v>0</v>
      </c>
      <c r="P808" s="350">
        <f t="shared" si="116"/>
        <v>1</v>
      </c>
      <c r="Q808" s="351">
        <v>1.1137285321462E-4</v>
      </c>
      <c r="R808" s="352">
        <f t="shared" si="121"/>
        <v>0</v>
      </c>
      <c r="T808" s="226">
        <f t="shared" si="122"/>
        <v>0</v>
      </c>
      <c r="Y808" s="199"/>
      <c r="Z808" s="352">
        <v>0</v>
      </c>
      <c r="AA808" s="428">
        <v>0</v>
      </c>
      <c r="AB808" s="428">
        <v>0</v>
      </c>
      <c r="AC808" s="430">
        <v>0</v>
      </c>
      <c r="AD808" s="428">
        <f t="shared" si="117"/>
        <v>0</v>
      </c>
      <c r="AE808" s="427">
        <v>0</v>
      </c>
      <c r="AF808" s="427">
        <v>0</v>
      </c>
      <c r="AG808" s="427"/>
      <c r="AH808" s="427"/>
      <c r="AI808" s="427"/>
      <c r="AJ808" s="427"/>
      <c r="AK808" s="427"/>
      <c r="AL808" s="427"/>
      <c r="AM808" s="427"/>
      <c r="AN808" s="427"/>
    </row>
    <row r="809" spans="1:40" s="225" customFormat="1" ht="51" customHeight="1" outlineLevel="2" x14ac:dyDescent="0.2">
      <c r="A809" s="221"/>
      <c r="B809" s="227"/>
      <c r="C809" s="248"/>
      <c r="D809" s="248"/>
      <c r="E809" s="248"/>
      <c r="F809" s="248"/>
      <c r="G809" s="248"/>
      <c r="H809" s="248"/>
      <c r="I809" s="404" t="s">
        <v>150</v>
      </c>
      <c r="J809" s="334"/>
      <c r="K809" s="432">
        <f>Supervisor!K809</f>
        <v>0</v>
      </c>
      <c r="L809" s="335">
        <f>Supervisor!L809</f>
        <v>0</v>
      </c>
      <c r="M809" s="336">
        <v>0.13880361551728396</v>
      </c>
      <c r="N809" s="334">
        <f>Supervisor!M809</f>
        <v>0</v>
      </c>
      <c r="O809" s="387">
        <f>Supervisor!N809</f>
        <v>0</v>
      </c>
      <c r="P809" s="387">
        <f t="shared" si="116"/>
        <v>0</v>
      </c>
      <c r="Q809" s="338">
        <v>0.15143429693626376</v>
      </c>
      <c r="R809" s="358">
        <f>(R810*Q810+R825*Q825+R922*Q922+R937*Q937+R940*Q940)/Q809</f>
        <v>0.13452224454846498</v>
      </c>
      <c r="T809" s="226">
        <f t="shared" si="122"/>
        <v>0</v>
      </c>
      <c r="V809" s="284">
        <f>+R809*Q809</f>
        <v>2.0371281525484935E-2</v>
      </c>
      <c r="Y809" s="199"/>
      <c r="Z809" s="358">
        <v>0.13342035046936551</v>
      </c>
      <c r="AA809" s="428">
        <v>8.2981019095408379E-2</v>
      </c>
      <c r="AB809" s="428">
        <v>7.6463546703311153E-2</v>
      </c>
      <c r="AC809" s="430">
        <v>7.6463546703311153E-2</v>
      </c>
      <c r="AD809" s="428">
        <f t="shared" si="117"/>
        <v>0</v>
      </c>
      <c r="AE809" s="427">
        <v>0.14015219351428529</v>
      </c>
      <c r="AF809" s="427">
        <v>0</v>
      </c>
      <c r="AG809" s="427"/>
      <c r="AH809" s="427"/>
      <c r="AI809" s="427"/>
      <c r="AJ809" s="427"/>
      <c r="AK809" s="427"/>
      <c r="AL809" s="427"/>
      <c r="AM809" s="427"/>
      <c r="AN809" s="427"/>
    </row>
    <row r="810" spans="1:40" s="225" customFormat="1" ht="51" customHeight="1" outlineLevel="3" collapsed="1" x14ac:dyDescent="0.2">
      <c r="A810" s="221"/>
      <c r="B810" s="227"/>
      <c r="C810" s="248"/>
      <c r="D810" s="248"/>
      <c r="E810" s="254"/>
      <c r="F810" s="254"/>
      <c r="G810" s="254"/>
      <c r="H810" s="254"/>
      <c r="I810" s="405" t="s">
        <v>21</v>
      </c>
      <c r="J810" s="340" t="s">
        <v>444</v>
      </c>
      <c r="K810" s="433">
        <f>Supervisor!K810</f>
        <v>0</v>
      </c>
      <c r="L810" s="341">
        <f>Supervisor!L810</f>
        <v>0</v>
      </c>
      <c r="M810" s="342">
        <v>0.45199999999999996</v>
      </c>
      <c r="N810" s="340">
        <f>Supervisor!M810</f>
        <v>0</v>
      </c>
      <c r="O810" s="376">
        <f>Supervisor!N810</f>
        <v>0</v>
      </c>
      <c r="P810" s="376">
        <f t="shared" si="116"/>
        <v>0</v>
      </c>
      <c r="Q810" s="344">
        <v>1.150009387430842E-2</v>
      </c>
      <c r="R810" s="345">
        <f>SUMPRODUCT(R811:R824,Q811:Q824)/Q810</f>
        <v>0.29599999999999999</v>
      </c>
      <c r="T810" s="226">
        <f t="shared" si="122"/>
        <v>0</v>
      </c>
      <c r="Y810" s="199"/>
      <c r="Z810" s="345">
        <v>0.45199999999999996</v>
      </c>
      <c r="AA810" s="428">
        <v>0.45199999999999996</v>
      </c>
      <c r="AB810" s="428">
        <v>0.23799999999999993</v>
      </c>
      <c r="AC810" s="430">
        <v>0.23799999999999993</v>
      </c>
      <c r="AD810" s="428">
        <f t="shared" si="117"/>
        <v>0</v>
      </c>
      <c r="AE810" s="427">
        <v>0.5089999999999999</v>
      </c>
      <c r="AF810" s="427">
        <v>0</v>
      </c>
      <c r="AG810" s="427"/>
      <c r="AH810" s="427"/>
      <c r="AI810" s="427"/>
      <c r="AJ810" s="427"/>
      <c r="AK810" s="427"/>
      <c r="AL810" s="427"/>
      <c r="AM810" s="427"/>
      <c r="AN810" s="427"/>
    </row>
    <row r="811" spans="1:40" s="225" customFormat="1" ht="51" hidden="1" customHeight="1" outlineLevel="7" x14ac:dyDescent="0.2">
      <c r="A811" s="221"/>
      <c r="B811" s="227"/>
      <c r="C811" s="248"/>
      <c r="D811" s="248"/>
      <c r="E811" s="254"/>
      <c r="F811" s="254"/>
      <c r="G811" s="254"/>
      <c r="H811" s="254"/>
      <c r="I811" s="406" t="s">
        <v>151</v>
      </c>
      <c r="J811" s="346" t="s">
        <v>257</v>
      </c>
      <c r="K811" s="605">
        <f>Supervisor!K811</f>
        <v>1</v>
      </c>
      <c r="L811" s="348">
        <f>Supervisor!L811</f>
        <v>1</v>
      </c>
      <c r="M811" s="348">
        <v>1</v>
      </c>
      <c r="N811" s="600">
        <f>Supervisor!M811</f>
        <v>-0.74</v>
      </c>
      <c r="O811" s="601">
        <f>Supervisor!N811</f>
        <v>0.26</v>
      </c>
      <c r="P811" s="601">
        <f t="shared" si="116"/>
        <v>0.74</v>
      </c>
      <c r="Q811" s="351">
        <v>5.7500469371542103E-5</v>
      </c>
      <c r="R811" s="352">
        <f t="shared" ref="R811:R824" si="123">O811/K811</f>
        <v>0.26</v>
      </c>
      <c r="S811" s="225">
        <v>100</v>
      </c>
      <c r="T811" s="226">
        <f t="shared" si="122"/>
        <v>99.74</v>
      </c>
      <c r="Y811" s="199"/>
      <c r="Z811" s="352">
        <v>1</v>
      </c>
      <c r="AA811" s="428">
        <v>1</v>
      </c>
      <c r="AB811" s="428">
        <v>1</v>
      </c>
      <c r="AC811" s="430">
        <v>1</v>
      </c>
      <c r="AD811" s="428">
        <f t="shared" si="117"/>
        <v>0</v>
      </c>
      <c r="AE811" s="427">
        <v>1</v>
      </c>
      <c r="AF811" s="427">
        <v>0</v>
      </c>
      <c r="AG811" s="427"/>
      <c r="AH811" s="427"/>
      <c r="AI811" s="427"/>
      <c r="AJ811" s="427"/>
      <c r="AK811" s="427"/>
      <c r="AL811" s="427"/>
      <c r="AM811" s="427"/>
      <c r="AN811" s="427"/>
    </row>
    <row r="812" spans="1:40" s="225" customFormat="1" ht="51" hidden="1" customHeight="1" outlineLevel="7" x14ac:dyDescent="0.2">
      <c r="A812" s="221"/>
      <c r="B812" s="227"/>
      <c r="C812" s="248"/>
      <c r="D812" s="248"/>
      <c r="E812" s="254"/>
      <c r="F812" s="254"/>
      <c r="G812" s="254"/>
      <c r="H812" s="254"/>
      <c r="I812" s="406" t="s">
        <v>152</v>
      </c>
      <c r="J812" s="346" t="s">
        <v>257</v>
      </c>
      <c r="K812" s="605">
        <f>Supervisor!K812</f>
        <v>1</v>
      </c>
      <c r="L812" s="348">
        <f>Supervisor!L812</f>
        <v>1</v>
      </c>
      <c r="M812" s="348">
        <v>1</v>
      </c>
      <c r="N812" s="600">
        <f>Supervisor!M812</f>
        <v>-0.74</v>
      </c>
      <c r="O812" s="601">
        <f>Supervisor!N812</f>
        <v>0.26</v>
      </c>
      <c r="P812" s="601">
        <f t="shared" si="116"/>
        <v>0.74</v>
      </c>
      <c r="Q812" s="351">
        <v>5.7500469371542103E-5</v>
      </c>
      <c r="R812" s="352">
        <f t="shared" si="123"/>
        <v>0.26</v>
      </c>
      <c r="S812" s="225">
        <v>100</v>
      </c>
      <c r="T812" s="226">
        <f t="shared" si="122"/>
        <v>99.74</v>
      </c>
      <c r="Y812" s="199"/>
      <c r="Z812" s="352">
        <v>1</v>
      </c>
      <c r="AA812" s="428">
        <v>1</v>
      </c>
      <c r="AB812" s="428">
        <v>1</v>
      </c>
      <c r="AC812" s="430">
        <v>1</v>
      </c>
      <c r="AD812" s="428">
        <f t="shared" si="117"/>
        <v>0</v>
      </c>
      <c r="AE812" s="427">
        <v>1</v>
      </c>
      <c r="AF812" s="427">
        <v>0</v>
      </c>
      <c r="AG812" s="427"/>
      <c r="AH812" s="427"/>
      <c r="AI812" s="427"/>
      <c r="AJ812" s="427"/>
      <c r="AK812" s="427"/>
      <c r="AL812" s="427"/>
      <c r="AM812" s="427"/>
      <c r="AN812" s="427"/>
    </row>
    <row r="813" spans="1:40" s="225" customFormat="1" ht="51" hidden="1" customHeight="1" outlineLevel="7" x14ac:dyDescent="0.2">
      <c r="A813" s="221"/>
      <c r="B813" s="227"/>
      <c r="C813" s="248"/>
      <c r="D813" s="248"/>
      <c r="E813" s="254"/>
      <c r="F813" s="254"/>
      <c r="G813" s="254"/>
      <c r="H813" s="254"/>
      <c r="I813" s="406" t="s">
        <v>153</v>
      </c>
      <c r="J813" s="346" t="s">
        <v>257</v>
      </c>
      <c r="K813" s="605">
        <f>Supervisor!K813</f>
        <v>1</v>
      </c>
      <c r="L813" s="348">
        <f>Supervisor!L813</f>
        <v>1</v>
      </c>
      <c r="M813" s="348">
        <v>1</v>
      </c>
      <c r="N813" s="600">
        <f>Supervisor!M813</f>
        <v>-0.74</v>
      </c>
      <c r="O813" s="601">
        <f>Supervisor!N813</f>
        <v>0.26</v>
      </c>
      <c r="P813" s="601">
        <f t="shared" si="116"/>
        <v>0.74</v>
      </c>
      <c r="Q813" s="351">
        <v>5.7500469371542103E-5</v>
      </c>
      <c r="R813" s="352">
        <f t="shared" si="123"/>
        <v>0.26</v>
      </c>
      <c r="S813" s="225">
        <v>100</v>
      </c>
      <c r="T813" s="226">
        <f t="shared" si="122"/>
        <v>99.74</v>
      </c>
      <c r="Y813" s="199"/>
      <c r="Z813" s="352">
        <v>1</v>
      </c>
      <c r="AA813" s="428">
        <v>1</v>
      </c>
      <c r="AB813" s="428">
        <v>1</v>
      </c>
      <c r="AC813" s="430">
        <v>1</v>
      </c>
      <c r="AD813" s="428">
        <f t="shared" si="117"/>
        <v>0</v>
      </c>
      <c r="AE813" s="427">
        <v>1</v>
      </c>
      <c r="AF813" s="427">
        <v>0</v>
      </c>
      <c r="AG813" s="427"/>
      <c r="AH813" s="427"/>
      <c r="AI813" s="427"/>
      <c r="AJ813" s="427"/>
      <c r="AK813" s="427"/>
      <c r="AL813" s="427"/>
      <c r="AM813" s="427"/>
      <c r="AN813" s="427"/>
    </row>
    <row r="814" spans="1:40" s="225" customFormat="1" ht="51" hidden="1" customHeight="1" outlineLevel="7" x14ac:dyDescent="0.2">
      <c r="A814" s="221"/>
      <c r="B814" s="227"/>
      <c r="C814" s="248"/>
      <c r="D814" s="248"/>
      <c r="E814" s="254"/>
      <c r="F814" s="254"/>
      <c r="G814" s="254"/>
      <c r="H814" s="254"/>
      <c r="I814" s="406" t="s">
        <v>154</v>
      </c>
      <c r="J814" s="346" t="s">
        <v>257</v>
      </c>
      <c r="K814" s="605">
        <f>Supervisor!K814</f>
        <v>1</v>
      </c>
      <c r="L814" s="348">
        <f>Supervisor!L814</f>
        <v>1</v>
      </c>
      <c r="M814" s="348">
        <v>1</v>
      </c>
      <c r="N814" s="600">
        <f>Supervisor!M814</f>
        <v>-0.74</v>
      </c>
      <c r="O814" s="601">
        <f>Supervisor!N814</f>
        <v>0.26</v>
      </c>
      <c r="P814" s="601">
        <f t="shared" si="116"/>
        <v>0.74</v>
      </c>
      <c r="Q814" s="351">
        <v>5.7500469371542103E-5</v>
      </c>
      <c r="R814" s="352">
        <f t="shared" si="123"/>
        <v>0.26</v>
      </c>
      <c r="S814" s="225">
        <v>100</v>
      </c>
      <c r="T814" s="226">
        <f t="shared" si="122"/>
        <v>99.74</v>
      </c>
      <c r="Y814" s="199"/>
      <c r="Z814" s="352">
        <v>1</v>
      </c>
      <c r="AA814" s="428">
        <v>1</v>
      </c>
      <c r="AB814" s="428">
        <v>1</v>
      </c>
      <c r="AC814" s="430">
        <v>1</v>
      </c>
      <c r="AD814" s="428">
        <f t="shared" si="117"/>
        <v>0</v>
      </c>
      <c r="AE814" s="427">
        <v>1</v>
      </c>
      <c r="AF814" s="427">
        <v>0</v>
      </c>
      <c r="AG814" s="427"/>
      <c r="AH814" s="427"/>
      <c r="AI814" s="427"/>
      <c r="AJ814" s="427"/>
      <c r="AK814" s="427"/>
      <c r="AL814" s="427"/>
      <c r="AM814" s="427"/>
      <c r="AN814" s="427"/>
    </row>
    <row r="815" spans="1:40" s="225" customFormat="1" ht="51" hidden="1" customHeight="1" outlineLevel="7" x14ac:dyDescent="0.2">
      <c r="A815" s="221"/>
      <c r="B815" s="227"/>
      <c r="C815" s="248"/>
      <c r="D815" s="248"/>
      <c r="E815" s="254"/>
      <c r="F815" s="254"/>
      <c r="G815" s="254"/>
      <c r="H815" s="254"/>
      <c r="I815" s="406" t="s">
        <v>155</v>
      </c>
      <c r="J815" s="346" t="s">
        <v>257</v>
      </c>
      <c r="K815" s="605">
        <f>Supervisor!K815</f>
        <v>1</v>
      </c>
      <c r="L815" s="348">
        <f>Supervisor!L815</f>
        <v>1</v>
      </c>
      <c r="M815" s="348">
        <v>1</v>
      </c>
      <c r="N815" s="600">
        <f>Supervisor!M815</f>
        <v>-0.74</v>
      </c>
      <c r="O815" s="601">
        <f>Supervisor!N815</f>
        <v>0.26</v>
      </c>
      <c r="P815" s="601">
        <f t="shared" si="116"/>
        <v>0.74</v>
      </c>
      <c r="Q815" s="351">
        <v>5.7500469371542103E-5</v>
      </c>
      <c r="R815" s="352">
        <f t="shared" si="123"/>
        <v>0.26</v>
      </c>
      <c r="S815" s="225">
        <v>100</v>
      </c>
      <c r="T815" s="226">
        <f t="shared" si="122"/>
        <v>99.74</v>
      </c>
      <c r="Y815" s="199"/>
      <c r="Z815" s="352">
        <v>1</v>
      </c>
      <c r="AA815" s="428">
        <v>1</v>
      </c>
      <c r="AB815" s="428">
        <v>1</v>
      </c>
      <c r="AC815" s="430">
        <v>1</v>
      </c>
      <c r="AD815" s="428">
        <f t="shared" si="117"/>
        <v>0</v>
      </c>
      <c r="AE815" s="427">
        <v>1</v>
      </c>
      <c r="AF815" s="427">
        <v>0</v>
      </c>
      <c r="AG815" s="427"/>
      <c r="AH815" s="427"/>
      <c r="AI815" s="427"/>
      <c r="AJ815" s="427"/>
      <c r="AK815" s="427"/>
      <c r="AL815" s="427"/>
      <c r="AM815" s="427"/>
      <c r="AN815" s="427"/>
    </row>
    <row r="816" spans="1:40" s="225" customFormat="1" ht="51" hidden="1" customHeight="1" outlineLevel="7" x14ac:dyDescent="0.2">
      <c r="A816" s="221"/>
      <c r="B816" s="227"/>
      <c r="C816" s="248"/>
      <c r="D816" s="248"/>
      <c r="E816" s="254"/>
      <c r="F816" s="254"/>
      <c r="G816" s="254"/>
      <c r="H816" s="254"/>
      <c r="I816" s="406" t="s">
        <v>156</v>
      </c>
      <c r="J816" s="346" t="s">
        <v>257</v>
      </c>
      <c r="K816" s="605">
        <f>Supervisor!K816</f>
        <v>1</v>
      </c>
      <c r="L816" s="348">
        <f>Supervisor!L816</f>
        <v>0.5</v>
      </c>
      <c r="M816" s="348">
        <v>1</v>
      </c>
      <c r="N816" s="600">
        <f>Supervisor!M816</f>
        <v>-0.12</v>
      </c>
      <c r="O816" s="601">
        <f>Supervisor!N816</f>
        <v>0.38</v>
      </c>
      <c r="P816" s="601">
        <f t="shared" si="116"/>
        <v>0.62</v>
      </c>
      <c r="Q816" s="351">
        <v>3.4500281622925253E-3</v>
      </c>
      <c r="R816" s="352">
        <f t="shared" si="123"/>
        <v>0.38</v>
      </c>
      <c r="T816" s="226">
        <f t="shared" si="122"/>
        <v>-0.38</v>
      </c>
      <c r="Y816" s="199"/>
      <c r="Z816" s="352">
        <v>1</v>
      </c>
      <c r="AA816" s="428">
        <v>1</v>
      </c>
      <c r="AB816" s="428">
        <v>0.5</v>
      </c>
      <c r="AC816" s="430">
        <v>1</v>
      </c>
      <c r="AD816" s="428">
        <f t="shared" si="117"/>
        <v>-0.5</v>
      </c>
      <c r="AE816" s="427">
        <v>1</v>
      </c>
      <c r="AF816" s="427">
        <v>0</v>
      </c>
      <c r="AG816" s="427"/>
      <c r="AH816" s="427"/>
      <c r="AI816" s="427"/>
      <c r="AJ816" s="427"/>
      <c r="AK816" s="427"/>
      <c r="AL816" s="427"/>
      <c r="AM816" s="427"/>
      <c r="AN816" s="427"/>
    </row>
    <row r="817" spans="1:40" s="225" customFormat="1" ht="51" hidden="1" customHeight="1" outlineLevel="7" x14ac:dyDescent="0.2">
      <c r="A817" s="221"/>
      <c r="B817" s="227"/>
      <c r="C817" s="248"/>
      <c r="D817" s="248"/>
      <c r="E817" s="254"/>
      <c r="F817" s="254"/>
      <c r="G817" s="254"/>
      <c r="H817" s="254"/>
      <c r="I817" s="406" t="s">
        <v>157</v>
      </c>
      <c r="J817" s="346" t="s">
        <v>257</v>
      </c>
      <c r="K817" s="605">
        <f>Supervisor!K817</f>
        <v>1</v>
      </c>
      <c r="L817" s="348">
        <f>Supervisor!L817</f>
        <v>0.24</v>
      </c>
      <c r="M817" s="348">
        <v>0.2</v>
      </c>
      <c r="N817" s="600">
        <f>Supervisor!M817</f>
        <v>2.0000000000000018E-2</v>
      </c>
      <c r="O817" s="601">
        <f>Supervisor!N817</f>
        <v>0.26</v>
      </c>
      <c r="P817" s="601">
        <f t="shared" si="116"/>
        <v>0.74</v>
      </c>
      <c r="Q817" s="351">
        <v>5.7500469371542103E-5</v>
      </c>
      <c r="R817" s="352">
        <f t="shared" si="123"/>
        <v>0.26</v>
      </c>
      <c r="T817" s="226">
        <f t="shared" si="122"/>
        <v>-0.26</v>
      </c>
      <c r="Y817" s="199"/>
      <c r="Z817" s="352">
        <v>0.2</v>
      </c>
      <c r="AA817" s="428">
        <v>0.2</v>
      </c>
      <c r="AB817" s="428">
        <v>0.2</v>
      </c>
      <c r="AC817" s="430">
        <v>0.2</v>
      </c>
      <c r="AD817" s="428">
        <f t="shared" si="117"/>
        <v>0</v>
      </c>
      <c r="AE817" s="427">
        <v>0.2</v>
      </c>
      <c r="AF817" s="427">
        <v>0</v>
      </c>
      <c r="AG817" s="427"/>
      <c r="AH817" s="427"/>
      <c r="AI817" s="427"/>
      <c r="AJ817" s="427"/>
      <c r="AK817" s="427"/>
      <c r="AL817" s="427"/>
      <c r="AM817" s="427"/>
      <c r="AN817" s="427"/>
    </row>
    <row r="818" spans="1:40" s="225" customFormat="1" ht="51" hidden="1" customHeight="1" outlineLevel="7" x14ac:dyDescent="0.2">
      <c r="A818" s="221"/>
      <c r="B818" s="227"/>
      <c r="C818" s="248"/>
      <c r="D818" s="248"/>
      <c r="E818" s="254"/>
      <c r="F818" s="254"/>
      <c r="G818" s="254"/>
      <c r="H818" s="254"/>
      <c r="I818" s="406" t="s">
        <v>158</v>
      </c>
      <c r="J818" s="346" t="s">
        <v>257</v>
      </c>
      <c r="K818" s="605">
        <f>Supervisor!K818</f>
        <v>1</v>
      </c>
      <c r="L818" s="348">
        <f>Supervisor!L818</f>
        <v>0.24</v>
      </c>
      <c r="M818" s="348">
        <v>0.2</v>
      </c>
      <c r="N818" s="600">
        <f>Supervisor!M818</f>
        <v>2.0000000000000018E-2</v>
      </c>
      <c r="O818" s="601">
        <f>Supervisor!N818</f>
        <v>0.26</v>
      </c>
      <c r="P818" s="601">
        <f t="shared" si="116"/>
        <v>0.74</v>
      </c>
      <c r="Q818" s="351">
        <v>5.7500469371542103E-5</v>
      </c>
      <c r="R818" s="352">
        <f t="shared" si="123"/>
        <v>0.26</v>
      </c>
      <c r="T818" s="226">
        <f t="shared" si="122"/>
        <v>-0.26</v>
      </c>
      <c r="Y818" s="199"/>
      <c r="Z818" s="352">
        <v>0.2</v>
      </c>
      <c r="AA818" s="428">
        <v>0.2</v>
      </c>
      <c r="AB818" s="428">
        <v>0.2</v>
      </c>
      <c r="AC818" s="430">
        <v>0.2</v>
      </c>
      <c r="AD818" s="428">
        <f t="shared" si="117"/>
        <v>0</v>
      </c>
      <c r="AE818" s="427">
        <v>0.2</v>
      </c>
      <c r="AF818" s="427">
        <v>0</v>
      </c>
      <c r="AG818" s="427"/>
      <c r="AH818" s="427"/>
      <c r="AI818" s="427"/>
      <c r="AJ818" s="427"/>
      <c r="AK818" s="427"/>
      <c r="AL818" s="427"/>
      <c r="AM818" s="427"/>
      <c r="AN818" s="427"/>
    </row>
    <row r="819" spans="1:40" s="225" customFormat="1" ht="51" hidden="1" customHeight="1" outlineLevel="7" x14ac:dyDescent="0.2">
      <c r="A819" s="221"/>
      <c r="B819" s="227"/>
      <c r="C819" s="248"/>
      <c r="D819" s="248"/>
      <c r="E819" s="254"/>
      <c r="F819" s="254"/>
      <c r="G819" s="254"/>
      <c r="H819" s="254"/>
      <c r="I819" s="406" t="s">
        <v>159</v>
      </c>
      <c r="J819" s="346" t="s">
        <v>257</v>
      </c>
      <c r="K819" s="605">
        <f>Supervisor!K819</f>
        <v>1</v>
      </c>
      <c r="L819" s="348">
        <f>Supervisor!L819</f>
        <v>0.24</v>
      </c>
      <c r="M819" s="348">
        <v>0.2</v>
      </c>
      <c r="N819" s="600">
        <f>Supervisor!M819</f>
        <v>2.0000000000000018E-2</v>
      </c>
      <c r="O819" s="601">
        <f>Supervisor!N819</f>
        <v>0.26</v>
      </c>
      <c r="P819" s="601">
        <f t="shared" si="116"/>
        <v>0.74</v>
      </c>
      <c r="Q819" s="351">
        <v>9.2000750994467365E-4</v>
      </c>
      <c r="R819" s="352">
        <f t="shared" si="123"/>
        <v>0.26</v>
      </c>
      <c r="T819" s="226">
        <f t="shared" si="122"/>
        <v>-0.26</v>
      </c>
      <c r="Y819" s="199"/>
      <c r="Z819" s="352">
        <v>0.2</v>
      </c>
      <c r="AA819" s="428">
        <v>0.2</v>
      </c>
      <c r="AB819" s="428">
        <v>0.2</v>
      </c>
      <c r="AC819" s="430">
        <v>0.2</v>
      </c>
      <c r="AD819" s="428">
        <f t="shared" si="117"/>
        <v>0</v>
      </c>
      <c r="AE819" s="427">
        <v>0.2</v>
      </c>
      <c r="AF819" s="427">
        <v>0</v>
      </c>
      <c r="AG819" s="427"/>
      <c r="AH819" s="427"/>
      <c r="AI819" s="427"/>
      <c r="AJ819" s="427"/>
      <c r="AK819" s="427"/>
      <c r="AL819" s="427"/>
      <c r="AM819" s="427"/>
      <c r="AN819" s="427"/>
    </row>
    <row r="820" spans="1:40" s="225" customFormat="1" ht="51" hidden="1" customHeight="1" outlineLevel="7" x14ac:dyDescent="0.2">
      <c r="A820" s="221"/>
      <c r="B820" s="227"/>
      <c r="C820" s="248"/>
      <c r="D820" s="248"/>
      <c r="E820" s="254"/>
      <c r="F820" s="254"/>
      <c r="G820" s="254"/>
      <c r="H820" s="254"/>
      <c r="I820" s="406" t="s">
        <v>160</v>
      </c>
      <c r="J820" s="346" t="s">
        <v>257</v>
      </c>
      <c r="K820" s="605">
        <f>Supervisor!K820</f>
        <v>1</v>
      </c>
      <c r="L820" s="348">
        <f>Supervisor!L820</f>
        <v>1</v>
      </c>
      <c r="M820" s="348">
        <v>1</v>
      </c>
      <c r="N820" s="600">
        <f>Supervisor!M820</f>
        <v>-0.74</v>
      </c>
      <c r="O820" s="601">
        <f>Supervisor!N820</f>
        <v>0.26</v>
      </c>
      <c r="P820" s="601">
        <f t="shared" si="116"/>
        <v>0.74</v>
      </c>
      <c r="Q820" s="351">
        <v>9.2000750994467365E-4</v>
      </c>
      <c r="R820" s="352">
        <f t="shared" si="123"/>
        <v>0.26</v>
      </c>
      <c r="S820" s="225">
        <v>100</v>
      </c>
      <c r="T820" s="226">
        <f t="shared" si="122"/>
        <v>99.74</v>
      </c>
      <c r="Y820" s="199"/>
      <c r="Z820" s="352">
        <v>1</v>
      </c>
      <c r="AA820" s="428">
        <v>1</v>
      </c>
      <c r="AB820" s="428">
        <v>0.2</v>
      </c>
      <c r="AC820" s="430">
        <v>1</v>
      </c>
      <c r="AD820" s="428">
        <f t="shared" si="117"/>
        <v>-0.8</v>
      </c>
      <c r="AE820" s="427">
        <v>1</v>
      </c>
      <c r="AF820" s="427">
        <v>0</v>
      </c>
      <c r="AG820" s="427"/>
      <c r="AH820" s="427"/>
      <c r="AI820" s="427"/>
      <c r="AJ820" s="427"/>
      <c r="AK820" s="427"/>
      <c r="AL820" s="427"/>
      <c r="AM820" s="427"/>
      <c r="AN820" s="427"/>
    </row>
    <row r="821" spans="1:40" s="225" customFormat="1" ht="51" hidden="1" customHeight="1" outlineLevel="7" x14ac:dyDescent="0.2">
      <c r="A821" s="221"/>
      <c r="B821" s="227"/>
      <c r="C821" s="248"/>
      <c r="D821" s="248"/>
      <c r="E821" s="254"/>
      <c r="F821" s="254"/>
      <c r="G821" s="254"/>
      <c r="H821" s="254"/>
      <c r="I821" s="406" t="s">
        <v>161</v>
      </c>
      <c r="J821" s="346" t="s">
        <v>257</v>
      </c>
      <c r="K821" s="605">
        <f>Supervisor!K821</f>
        <v>1</v>
      </c>
      <c r="L821" s="348">
        <f>Supervisor!L821</f>
        <v>0</v>
      </c>
      <c r="M821" s="348">
        <v>0</v>
      </c>
      <c r="N821" s="600">
        <f>Supervisor!M821</f>
        <v>0.26</v>
      </c>
      <c r="O821" s="601">
        <f>Supervisor!N821</f>
        <v>0.26</v>
      </c>
      <c r="P821" s="601">
        <f t="shared" si="116"/>
        <v>0.74</v>
      </c>
      <c r="Q821" s="351">
        <v>2.8750234685771051E-3</v>
      </c>
      <c r="R821" s="352">
        <f t="shared" si="123"/>
        <v>0.26</v>
      </c>
      <c r="T821" s="226">
        <f t="shared" si="122"/>
        <v>-0.26</v>
      </c>
      <c r="Y821" s="199"/>
      <c r="Z821" s="352">
        <v>0</v>
      </c>
      <c r="AA821" s="428">
        <v>0</v>
      </c>
      <c r="AB821" s="428">
        <v>0</v>
      </c>
      <c r="AC821" s="430">
        <v>0</v>
      </c>
      <c r="AD821" s="428">
        <f t="shared" si="117"/>
        <v>0</v>
      </c>
      <c r="AE821" s="427">
        <v>0.15</v>
      </c>
      <c r="AF821" s="427">
        <v>0</v>
      </c>
      <c r="AG821" s="427"/>
      <c r="AH821" s="427"/>
      <c r="AI821" s="427"/>
      <c r="AJ821" s="427"/>
      <c r="AK821" s="427"/>
      <c r="AL821" s="427"/>
      <c r="AM821" s="427"/>
      <c r="AN821" s="427"/>
    </row>
    <row r="822" spans="1:40" s="225" customFormat="1" ht="51" hidden="1" customHeight="1" outlineLevel="7" x14ac:dyDescent="0.2">
      <c r="A822" s="221"/>
      <c r="B822" s="227"/>
      <c r="C822" s="248"/>
      <c r="D822" s="248"/>
      <c r="E822" s="254"/>
      <c r="F822" s="254"/>
      <c r="G822" s="254"/>
      <c r="H822" s="254"/>
      <c r="I822" s="406" t="s">
        <v>162</v>
      </c>
      <c r="J822" s="346" t="s">
        <v>257</v>
      </c>
      <c r="K822" s="605">
        <f>Supervisor!K822</f>
        <v>1</v>
      </c>
      <c r="L822" s="348">
        <f>Supervisor!L822</f>
        <v>0</v>
      </c>
      <c r="M822" s="348">
        <v>0</v>
      </c>
      <c r="N822" s="600">
        <f>Supervisor!M822</f>
        <v>0.26</v>
      </c>
      <c r="O822" s="601">
        <f>Supervisor!N822</f>
        <v>0.26</v>
      </c>
      <c r="P822" s="601">
        <f t="shared" si="116"/>
        <v>0.74</v>
      </c>
      <c r="Q822" s="351">
        <v>1.4950122036600946E-3</v>
      </c>
      <c r="R822" s="352">
        <f t="shared" si="123"/>
        <v>0.26</v>
      </c>
      <c r="T822" s="226">
        <f t="shared" si="122"/>
        <v>-0.26</v>
      </c>
      <c r="Y822" s="199"/>
      <c r="Z822" s="352">
        <v>0</v>
      </c>
      <c r="AA822" s="428">
        <v>0</v>
      </c>
      <c r="AB822" s="428">
        <v>0</v>
      </c>
      <c r="AC822" s="430">
        <v>0</v>
      </c>
      <c r="AD822" s="428">
        <f t="shared" si="117"/>
        <v>0</v>
      </c>
      <c r="AE822" s="427">
        <v>0.15</v>
      </c>
      <c r="AF822" s="427">
        <v>0</v>
      </c>
      <c r="AG822" s="427"/>
      <c r="AH822" s="427"/>
      <c r="AI822" s="427"/>
      <c r="AJ822" s="427"/>
      <c r="AK822" s="427"/>
      <c r="AL822" s="427"/>
      <c r="AM822" s="427"/>
      <c r="AN822" s="427"/>
    </row>
    <row r="823" spans="1:40" s="225" customFormat="1" ht="51" hidden="1" customHeight="1" outlineLevel="7" x14ac:dyDescent="0.2">
      <c r="A823" s="221"/>
      <c r="B823" s="227"/>
      <c r="C823" s="248"/>
      <c r="D823" s="248"/>
      <c r="E823" s="254"/>
      <c r="F823" s="254"/>
      <c r="G823" s="254"/>
      <c r="H823" s="254"/>
      <c r="I823" s="406" t="s">
        <v>34</v>
      </c>
      <c r="J823" s="346" t="s">
        <v>257</v>
      </c>
      <c r="K823" s="605">
        <f>Supervisor!K823</f>
        <v>1</v>
      </c>
      <c r="L823" s="348">
        <f>Supervisor!L823</f>
        <v>0.24</v>
      </c>
      <c r="M823" s="348">
        <v>0.2</v>
      </c>
      <c r="N823" s="600">
        <f>Supervisor!M823</f>
        <v>2.0000000000000018E-2</v>
      </c>
      <c r="O823" s="601">
        <f>Supervisor!N823</f>
        <v>0.26</v>
      </c>
      <c r="P823" s="601">
        <f t="shared" si="116"/>
        <v>0.74</v>
      </c>
      <c r="Q823" s="351">
        <v>1.3800112649170102E-3</v>
      </c>
      <c r="R823" s="352">
        <f t="shared" si="123"/>
        <v>0.26</v>
      </c>
      <c r="T823" s="226">
        <f t="shared" si="122"/>
        <v>-0.26</v>
      </c>
      <c r="Y823" s="199"/>
      <c r="Z823" s="352">
        <v>0.2</v>
      </c>
      <c r="AA823" s="428">
        <v>0.2</v>
      </c>
      <c r="AB823" s="428">
        <v>0.2</v>
      </c>
      <c r="AC823" s="430">
        <v>0.2</v>
      </c>
      <c r="AD823" s="428">
        <f t="shared" si="117"/>
        <v>0</v>
      </c>
      <c r="AE823" s="427">
        <v>0.2</v>
      </c>
      <c r="AF823" s="427">
        <v>0</v>
      </c>
      <c r="AG823" s="427"/>
      <c r="AH823" s="427"/>
      <c r="AI823" s="427"/>
      <c r="AJ823" s="427"/>
      <c r="AK823" s="427"/>
      <c r="AL823" s="427"/>
      <c r="AM823" s="427"/>
      <c r="AN823" s="427"/>
    </row>
    <row r="824" spans="1:40" s="225" customFormat="1" ht="51" hidden="1" customHeight="1" outlineLevel="7" x14ac:dyDescent="0.2">
      <c r="A824" s="221"/>
      <c r="B824" s="227"/>
      <c r="C824" s="248"/>
      <c r="D824" s="248"/>
      <c r="E824" s="254"/>
      <c r="F824" s="254"/>
      <c r="G824" s="254"/>
      <c r="H824" s="254"/>
      <c r="I824" s="406" t="s">
        <v>35</v>
      </c>
      <c r="J824" s="346" t="s">
        <v>257</v>
      </c>
      <c r="K824" s="605">
        <f>Supervisor!K824</f>
        <v>1</v>
      </c>
      <c r="L824" s="348">
        <f>Supervisor!L824</f>
        <v>1</v>
      </c>
      <c r="M824" s="348">
        <v>1</v>
      </c>
      <c r="N824" s="600">
        <f>Supervisor!M824</f>
        <v>-0.74</v>
      </c>
      <c r="O824" s="601">
        <f>Supervisor!N824</f>
        <v>0.26</v>
      </c>
      <c r="P824" s="601">
        <f t="shared" si="116"/>
        <v>0.74</v>
      </c>
      <c r="Q824" s="351">
        <v>5.7500469371542103E-5</v>
      </c>
      <c r="R824" s="352">
        <f t="shared" si="123"/>
        <v>0.26</v>
      </c>
      <c r="S824" s="225">
        <v>100</v>
      </c>
      <c r="T824" s="226">
        <f t="shared" si="122"/>
        <v>99.74</v>
      </c>
      <c r="Y824" s="199"/>
      <c r="Z824" s="352">
        <v>1</v>
      </c>
      <c r="AA824" s="428">
        <v>1</v>
      </c>
      <c r="AB824" s="428">
        <v>1</v>
      </c>
      <c r="AC824" s="430">
        <v>1</v>
      </c>
      <c r="AD824" s="428">
        <f t="shared" si="117"/>
        <v>0</v>
      </c>
      <c r="AE824" s="427">
        <v>1</v>
      </c>
      <c r="AF824" s="427">
        <v>0</v>
      </c>
      <c r="AG824" s="427"/>
      <c r="AH824" s="427"/>
      <c r="AI824" s="427"/>
      <c r="AJ824" s="427"/>
      <c r="AK824" s="427"/>
      <c r="AL824" s="427"/>
      <c r="AM824" s="427"/>
      <c r="AN824" s="427"/>
    </row>
    <row r="825" spans="1:40" s="225" customFormat="1" ht="51" customHeight="1" outlineLevel="3" x14ac:dyDescent="0.2">
      <c r="A825" s="221"/>
      <c r="B825" s="227"/>
      <c r="C825" s="248"/>
      <c r="D825" s="248"/>
      <c r="E825" s="254"/>
      <c r="F825" s="254"/>
      <c r="G825" s="254"/>
      <c r="H825" s="254"/>
      <c r="I825" s="405" t="s">
        <v>56</v>
      </c>
      <c r="J825" s="340" t="s">
        <v>444</v>
      </c>
      <c r="K825" s="433">
        <f>Supervisor!K825</f>
        <v>0</v>
      </c>
      <c r="L825" s="341">
        <f>Supervisor!L825</f>
        <v>0</v>
      </c>
      <c r="M825" s="342">
        <v>0.15789663715689728</v>
      </c>
      <c r="N825" s="340">
        <f>Supervisor!M825</f>
        <v>0</v>
      </c>
      <c r="O825" s="343">
        <f>Supervisor!N825</f>
        <v>0</v>
      </c>
      <c r="P825" s="343">
        <f t="shared" si="116"/>
        <v>0</v>
      </c>
      <c r="Q825" s="388">
        <v>8.884924798815215E-2</v>
      </c>
      <c r="R825" s="345">
        <f>(R826*Q826+R909*Q909)/Q825</f>
        <v>0.16917060050269037</v>
      </c>
      <c r="T825" s="226">
        <f t="shared" si="122"/>
        <v>0</v>
      </c>
      <c r="Y825" s="199"/>
      <c r="Z825" s="345">
        <v>0.11667860675031265</v>
      </c>
      <c r="AA825" s="428">
        <v>6.3689258123983516E-2</v>
      </c>
      <c r="AB825" s="428">
        <v>7.6740400292356528E-2</v>
      </c>
      <c r="AC825" s="430">
        <v>7.6740400292356528E-2</v>
      </c>
      <c r="AD825" s="428">
        <f t="shared" si="117"/>
        <v>0</v>
      </c>
      <c r="AE825" s="427">
        <v>0.1528174226422607</v>
      </c>
      <c r="AF825" s="427">
        <v>0</v>
      </c>
      <c r="AG825" s="427"/>
      <c r="AH825" s="427"/>
      <c r="AI825" s="427"/>
      <c r="AJ825" s="427"/>
      <c r="AK825" s="427"/>
      <c r="AL825" s="427"/>
      <c r="AM825" s="427"/>
      <c r="AN825" s="427"/>
    </row>
    <row r="826" spans="1:40" s="225" customFormat="1" ht="51" customHeight="1" outlineLevel="4" x14ac:dyDescent="0.2">
      <c r="A826" s="221"/>
      <c r="B826" s="227"/>
      <c r="C826" s="248"/>
      <c r="D826" s="248"/>
      <c r="E826" s="254"/>
      <c r="F826" s="265"/>
      <c r="G826" s="265"/>
      <c r="H826" s="265"/>
      <c r="I826" s="408" t="s">
        <v>57</v>
      </c>
      <c r="J826" s="359"/>
      <c r="K826" s="436">
        <f>Supervisor!K826</f>
        <v>0</v>
      </c>
      <c r="L826" s="360">
        <f>Supervisor!L826</f>
        <v>0</v>
      </c>
      <c r="M826" s="361">
        <v>0.1595267401647808</v>
      </c>
      <c r="N826" s="359">
        <f>Supervisor!M826</f>
        <v>0</v>
      </c>
      <c r="O826" s="362">
        <f>Supervisor!N826</f>
        <v>0</v>
      </c>
      <c r="P826" s="362">
        <f t="shared" si="116"/>
        <v>0</v>
      </c>
      <c r="Q826" s="363">
        <v>8.794135363612017E-2</v>
      </c>
      <c r="R826" s="364">
        <f>(R827*Q827+R863*Q863)/Q826</f>
        <v>0.17091709434632354</v>
      </c>
      <c r="T826" s="226">
        <f t="shared" si="122"/>
        <v>0</v>
      </c>
      <c r="Y826" s="199"/>
      <c r="Z826" s="364">
        <v>0.11788318052239591</v>
      </c>
      <c r="AA826" s="428">
        <v>6.4346777201698985E-2</v>
      </c>
      <c r="AB826" s="428">
        <v>7.7532657553785439E-2</v>
      </c>
      <c r="AC826" s="430">
        <v>7.7532657553785439E-2</v>
      </c>
      <c r="AD826" s="428">
        <f t="shared" si="117"/>
        <v>0</v>
      </c>
      <c r="AE826" s="427">
        <v>0.15439508854314135</v>
      </c>
      <c r="AF826" s="427">
        <v>0</v>
      </c>
      <c r="AG826" s="427"/>
      <c r="AH826" s="427"/>
      <c r="AI826" s="427"/>
      <c r="AJ826" s="427"/>
      <c r="AK826" s="427"/>
      <c r="AL826" s="427"/>
      <c r="AM826" s="427"/>
      <c r="AN826" s="427"/>
    </row>
    <row r="827" spans="1:40" s="225" customFormat="1" ht="51" customHeight="1" outlineLevel="5" collapsed="1" x14ac:dyDescent="0.2">
      <c r="A827" s="221"/>
      <c r="B827" s="227"/>
      <c r="C827" s="248"/>
      <c r="D827" s="248"/>
      <c r="E827" s="254"/>
      <c r="F827" s="265"/>
      <c r="G827" s="270"/>
      <c r="H827" s="270"/>
      <c r="I827" s="409" t="s">
        <v>58</v>
      </c>
      <c r="J827" s="365"/>
      <c r="K827" s="437">
        <f>Supervisor!K827</f>
        <v>0</v>
      </c>
      <c r="L827" s="366">
        <f>Supervisor!L827</f>
        <v>0</v>
      </c>
      <c r="M827" s="367">
        <v>0.3207881160121534</v>
      </c>
      <c r="N827" s="365">
        <f>Supervisor!M827</f>
        <v>0</v>
      </c>
      <c r="O827" s="368">
        <f>Supervisor!N827</f>
        <v>0</v>
      </c>
      <c r="P827" s="368">
        <f t="shared" si="116"/>
        <v>0</v>
      </c>
      <c r="Q827" s="369">
        <v>3.0779883433632547E-2</v>
      </c>
      <c r="R827" s="370">
        <f>(R828*Q828+R835*Q835+R842*Q842+R849*Q849+R856*Q856)/Q827</f>
        <v>0.324850800162998</v>
      </c>
      <c r="T827" s="226">
        <f t="shared" si="122"/>
        <v>0</v>
      </c>
      <c r="Y827" s="199"/>
      <c r="Z827" s="370">
        <v>0.24045468484616014</v>
      </c>
      <c r="AA827" s="428">
        <v>0.10433626279071342</v>
      </c>
      <c r="AB827" s="428">
        <v>0.10433626279071342</v>
      </c>
      <c r="AC827" s="430">
        <v>0.10433626279071342</v>
      </c>
      <c r="AD827" s="428">
        <f t="shared" si="117"/>
        <v>0</v>
      </c>
      <c r="AE827" s="427">
        <v>0.30074843807856172</v>
      </c>
      <c r="AF827" s="427">
        <v>0</v>
      </c>
      <c r="AG827" s="427"/>
      <c r="AH827" s="427"/>
      <c r="AI827" s="427"/>
      <c r="AJ827" s="427"/>
      <c r="AK827" s="427"/>
      <c r="AL827" s="427"/>
      <c r="AM827" s="427"/>
      <c r="AN827" s="427"/>
    </row>
    <row r="828" spans="1:40" s="225" customFormat="1" ht="51" hidden="1" customHeight="1" outlineLevel="6" x14ac:dyDescent="0.2">
      <c r="A828" s="221"/>
      <c r="B828" s="227"/>
      <c r="C828" s="248"/>
      <c r="D828" s="248"/>
      <c r="E828" s="254"/>
      <c r="F828" s="265"/>
      <c r="G828" s="270"/>
      <c r="H828" s="278"/>
      <c r="I828" s="412" t="s">
        <v>59</v>
      </c>
      <c r="J828" s="379"/>
      <c r="K828" s="438">
        <f>Supervisor!K828</f>
        <v>0</v>
      </c>
      <c r="L828" s="380">
        <f>Supervisor!L828</f>
        <v>0</v>
      </c>
      <c r="M828" s="381">
        <v>0.45618289654831856</v>
      </c>
      <c r="N828" s="379">
        <f>Supervisor!M828</f>
        <v>0</v>
      </c>
      <c r="O828" s="386">
        <f>Supervisor!N828</f>
        <v>0</v>
      </c>
      <c r="P828" s="386">
        <f t="shared" si="116"/>
        <v>0</v>
      </c>
      <c r="Q828" s="383">
        <v>2.0826203460597208E-2</v>
      </c>
      <c r="R828" s="384">
        <f>SUMPRODUCT(R829:R834,Q829:Q834)/Q828</f>
        <v>0.46218730079930237</v>
      </c>
      <c r="T828" s="226">
        <f t="shared" si="122"/>
        <v>0</v>
      </c>
      <c r="Y828" s="199"/>
      <c r="Z828" s="384">
        <v>0.33745488873877083</v>
      </c>
      <c r="AA828" s="428">
        <v>0.13627999999999998</v>
      </c>
      <c r="AB828" s="428">
        <v>0.13627999999999998</v>
      </c>
      <c r="AC828" s="430">
        <v>0.13627999999999998</v>
      </c>
      <c r="AD828" s="428">
        <f t="shared" si="117"/>
        <v>0</v>
      </c>
      <c r="AE828" s="427">
        <v>0.426565450814126</v>
      </c>
      <c r="AF828" s="427">
        <v>0</v>
      </c>
      <c r="AG828" s="427"/>
      <c r="AH828" s="427"/>
      <c r="AI828" s="427"/>
      <c r="AJ828" s="427"/>
      <c r="AK828" s="427"/>
      <c r="AL828" s="427"/>
      <c r="AM828" s="427"/>
      <c r="AN828" s="427"/>
    </row>
    <row r="829" spans="1:40" s="225" customFormat="1" ht="51" hidden="1" customHeight="1" outlineLevel="7" x14ac:dyDescent="0.2">
      <c r="A829" s="221"/>
      <c r="B829" s="227"/>
      <c r="C829" s="248"/>
      <c r="D829" s="248"/>
      <c r="E829" s="254"/>
      <c r="F829" s="265"/>
      <c r="G829" s="270"/>
      <c r="H829" s="278"/>
      <c r="I829" s="407" t="s">
        <v>60</v>
      </c>
      <c r="J829" s="354" t="s">
        <v>261</v>
      </c>
      <c r="K829" s="435">
        <f>Supervisor!K829</f>
        <v>26984</v>
      </c>
      <c r="L829" s="355">
        <f>Supervisor!L829</f>
        <v>17000</v>
      </c>
      <c r="M829" s="356">
        <v>0.51756596501630592</v>
      </c>
      <c r="N829" s="371">
        <f>Supervisor!M829</f>
        <v>0</v>
      </c>
      <c r="O829" s="350">
        <f>Supervisor!N829</f>
        <v>17000</v>
      </c>
      <c r="P829" s="350">
        <f t="shared" si="116"/>
        <v>9984</v>
      </c>
      <c r="Q829" s="385">
        <v>1.0413101730298603E-3</v>
      </c>
      <c r="R829" s="352">
        <f>O829/K829</f>
        <v>0.63000296471983397</v>
      </c>
      <c r="S829" s="225">
        <v>2000</v>
      </c>
      <c r="T829" s="226">
        <f t="shared" si="122"/>
        <v>-15000</v>
      </c>
      <c r="Y829" s="199"/>
      <c r="Z829" s="352">
        <v>0.51756596501630592</v>
      </c>
      <c r="AA829" s="428">
        <v>0.2424</v>
      </c>
      <c r="AB829" s="428">
        <v>0.2424</v>
      </c>
      <c r="AC829" s="430">
        <v>0.51756596501630592</v>
      </c>
      <c r="AD829" s="428">
        <f t="shared" si="117"/>
        <v>-0.27516596501630591</v>
      </c>
      <c r="AE829" s="427">
        <v>0.51756596501630592</v>
      </c>
      <c r="AF829" s="427">
        <v>0</v>
      </c>
      <c r="AG829" s="427"/>
      <c r="AH829" s="427"/>
      <c r="AI829" s="427"/>
      <c r="AJ829" s="427"/>
      <c r="AK829" s="427"/>
      <c r="AL829" s="427"/>
      <c r="AM829" s="427"/>
      <c r="AN829" s="427"/>
    </row>
    <row r="830" spans="1:40" s="225" customFormat="1" ht="51" hidden="1" customHeight="1" outlineLevel="7" x14ac:dyDescent="0.2">
      <c r="A830" s="221"/>
      <c r="B830" s="227"/>
      <c r="C830" s="248"/>
      <c r="D830" s="248"/>
      <c r="E830" s="254"/>
      <c r="F830" s="265"/>
      <c r="G830" s="270"/>
      <c r="H830" s="278"/>
      <c r="I830" s="407" t="s">
        <v>61</v>
      </c>
      <c r="J830" s="354" t="s">
        <v>261</v>
      </c>
      <c r="K830" s="435">
        <f>Supervisor!K830</f>
        <v>8095</v>
      </c>
      <c r="L830" s="355">
        <f>Supervisor!L830</f>
        <v>4200</v>
      </c>
      <c r="M830" s="356">
        <v>0.60347095860865174</v>
      </c>
      <c r="N830" s="371">
        <f>Supervisor!M830</f>
        <v>0</v>
      </c>
      <c r="O830" s="350">
        <f>Supervisor!N830</f>
        <v>4200</v>
      </c>
      <c r="P830" s="350">
        <f t="shared" si="116"/>
        <v>3895</v>
      </c>
      <c r="Q830" s="385">
        <v>7.2891712112090222E-3</v>
      </c>
      <c r="R830" s="352">
        <f t="shared" ref="R830:R834" si="124">O830/K830</f>
        <v>0.51883878937615813</v>
      </c>
      <c r="T830" s="226">
        <f t="shared" si="122"/>
        <v>-4200</v>
      </c>
      <c r="Y830" s="199"/>
      <c r="Z830" s="352">
        <v>0.50290302655960473</v>
      </c>
      <c r="AA830" s="428">
        <v>0.12939999999999999</v>
      </c>
      <c r="AB830" s="428">
        <v>0.12939999999999999</v>
      </c>
      <c r="AC830" s="430">
        <v>0.50290302655960473</v>
      </c>
      <c r="AD830" s="428">
        <f t="shared" si="117"/>
        <v>-0.37350302655960477</v>
      </c>
      <c r="AE830" s="427">
        <v>0.51883878937615813</v>
      </c>
      <c r="AF830" s="427">
        <v>0</v>
      </c>
      <c r="AG830" s="427"/>
      <c r="AH830" s="427"/>
      <c r="AI830" s="427"/>
      <c r="AJ830" s="427"/>
      <c r="AK830" s="427"/>
      <c r="AL830" s="427"/>
      <c r="AM830" s="427"/>
      <c r="AN830" s="427"/>
    </row>
    <row r="831" spans="1:40" s="225" customFormat="1" ht="51" hidden="1" customHeight="1" outlineLevel="7" x14ac:dyDescent="0.2">
      <c r="A831" s="221"/>
      <c r="B831" s="227"/>
      <c r="C831" s="248"/>
      <c r="D831" s="248"/>
      <c r="E831" s="254"/>
      <c r="F831" s="265"/>
      <c r="G831" s="270"/>
      <c r="H831" s="278"/>
      <c r="I831" s="406" t="s">
        <v>62</v>
      </c>
      <c r="J831" s="346" t="s">
        <v>261</v>
      </c>
      <c r="K831" s="434">
        <f>Supervisor!K831</f>
        <v>8095</v>
      </c>
      <c r="L831" s="347">
        <f>Supervisor!L831</f>
        <v>4200</v>
      </c>
      <c r="M831" s="348">
        <v>0.5188278936699291</v>
      </c>
      <c r="N831" s="371">
        <f>Supervisor!M831</f>
        <v>0</v>
      </c>
      <c r="O831" s="350">
        <f>Supervisor!N831</f>
        <v>4200</v>
      </c>
      <c r="P831" s="350">
        <f t="shared" si="116"/>
        <v>3895</v>
      </c>
      <c r="Q831" s="385">
        <v>7.2891712112090222E-3</v>
      </c>
      <c r="R831" s="352">
        <f>O831/K831</f>
        <v>0.51883878937615813</v>
      </c>
      <c r="T831" s="226">
        <f t="shared" si="122"/>
        <v>-4200</v>
      </c>
      <c r="Y831" s="199"/>
      <c r="Z831" s="352">
        <v>0.28017294626312539</v>
      </c>
      <c r="AA831" s="428">
        <v>0.1182</v>
      </c>
      <c r="AB831" s="428">
        <v>0.1182</v>
      </c>
      <c r="AC831" s="430">
        <v>0.28017294626312539</v>
      </c>
      <c r="AD831" s="428">
        <f t="shared" si="117"/>
        <v>-0.16197294626312539</v>
      </c>
      <c r="AE831" s="427">
        <v>0.51883878937615813</v>
      </c>
      <c r="AF831" s="427">
        <v>0</v>
      </c>
      <c r="AG831" s="427"/>
      <c r="AH831" s="427"/>
      <c r="AI831" s="427"/>
      <c r="AJ831" s="427"/>
      <c r="AK831" s="427"/>
      <c r="AL831" s="427"/>
      <c r="AM831" s="427"/>
      <c r="AN831" s="427"/>
    </row>
    <row r="832" spans="1:40" s="225" customFormat="1" ht="51" hidden="1" customHeight="1" outlineLevel="7" x14ac:dyDescent="0.2">
      <c r="A832" s="221"/>
      <c r="B832" s="227"/>
      <c r="C832" s="248"/>
      <c r="D832" s="248"/>
      <c r="E832" s="254"/>
      <c r="F832" s="265"/>
      <c r="G832" s="270"/>
      <c r="H832" s="278"/>
      <c r="I832" s="406" t="s">
        <v>63</v>
      </c>
      <c r="J832" s="346" t="s">
        <v>261</v>
      </c>
      <c r="K832" s="434">
        <f>Supervisor!K832</f>
        <v>1619</v>
      </c>
      <c r="L832" s="347">
        <f>Supervisor!L832</f>
        <v>0</v>
      </c>
      <c r="M832" s="348">
        <v>0</v>
      </c>
      <c r="N832" s="371">
        <f>Supervisor!M832</f>
        <v>0</v>
      </c>
      <c r="O832" s="350">
        <f>Supervisor!N832</f>
        <v>0</v>
      </c>
      <c r="P832" s="350">
        <f t="shared" si="116"/>
        <v>1619</v>
      </c>
      <c r="Q832" s="385">
        <v>1.0413101730298603E-3</v>
      </c>
      <c r="R832" s="352">
        <f t="shared" si="124"/>
        <v>0</v>
      </c>
      <c r="T832" s="226">
        <f t="shared" si="122"/>
        <v>0</v>
      </c>
      <c r="Y832" s="199"/>
      <c r="Z832" s="352">
        <v>0</v>
      </c>
      <c r="AA832" s="428">
        <v>0</v>
      </c>
      <c r="AB832" s="428">
        <v>0</v>
      </c>
      <c r="AC832" s="430">
        <v>0</v>
      </c>
      <c r="AD832" s="428">
        <f t="shared" si="117"/>
        <v>0</v>
      </c>
      <c r="AE832" s="427">
        <v>0</v>
      </c>
      <c r="AF832" s="427">
        <v>0</v>
      </c>
      <c r="AG832" s="427"/>
      <c r="AH832" s="427"/>
      <c r="AI832" s="427"/>
      <c r="AJ832" s="427"/>
      <c r="AK832" s="427"/>
      <c r="AL832" s="427"/>
      <c r="AM832" s="427"/>
      <c r="AN832" s="427"/>
    </row>
    <row r="833" spans="1:40" s="225" customFormat="1" ht="51" hidden="1" customHeight="1" outlineLevel="7" x14ac:dyDescent="0.2">
      <c r="A833" s="221"/>
      <c r="B833" s="227"/>
      <c r="C833" s="248"/>
      <c r="D833" s="248"/>
      <c r="E833" s="254"/>
      <c r="F833" s="265"/>
      <c r="G833" s="270"/>
      <c r="H833" s="278"/>
      <c r="I833" s="406" t="s">
        <v>64</v>
      </c>
      <c r="J833" s="346" t="s">
        <v>261</v>
      </c>
      <c r="K833" s="434">
        <f>Supervisor!K833</f>
        <v>8095</v>
      </c>
      <c r="L833" s="347">
        <f>Supervisor!L833</f>
        <v>0</v>
      </c>
      <c r="M833" s="348">
        <v>0</v>
      </c>
      <c r="N833" s="371">
        <f>Supervisor!M833</f>
        <v>0</v>
      </c>
      <c r="O833" s="350">
        <f>Supervisor!N833</f>
        <v>0</v>
      </c>
      <c r="P833" s="350">
        <f t="shared" si="116"/>
        <v>8095</v>
      </c>
      <c r="Q833" s="385">
        <v>1.0413101730298603E-3</v>
      </c>
      <c r="R833" s="352">
        <f t="shared" si="124"/>
        <v>0</v>
      </c>
      <c r="T833" s="226">
        <f t="shared" si="122"/>
        <v>0</v>
      </c>
      <c r="Y833" s="199"/>
      <c r="Z833" s="352">
        <v>0</v>
      </c>
      <c r="AA833" s="428">
        <v>0</v>
      </c>
      <c r="AB833" s="428">
        <v>0</v>
      </c>
      <c r="AC833" s="430">
        <v>0</v>
      </c>
      <c r="AD833" s="428">
        <f t="shared" si="117"/>
        <v>0</v>
      </c>
      <c r="AE833" s="427">
        <v>0</v>
      </c>
      <c r="AF833" s="427">
        <v>0</v>
      </c>
      <c r="AG833" s="427"/>
      <c r="AH833" s="427"/>
      <c r="AI833" s="427"/>
      <c r="AJ833" s="427"/>
      <c r="AK833" s="427"/>
      <c r="AL833" s="427"/>
      <c r="AM833" s="427"/>
      <c r="AN833" s="427"/>
    </row>
    <row r="834" spans="1:40" s="225" customFormat="1" ht="51" hidden="1" customHeight="1" outlineLevel="7" x14ac:dyDescent="0.2">
      <c r="A834" s="221"/>
      <c r="B834" s="227"/>
      <c r="C834" s="248"/>
      <c r="D834" s="248"/>
      <c r="E834" s="254"/>
      <c r="F834" s="265"/>
      <c r="G834" s="270"/>
      <c r="H834" s="278"/>
      <c r="I834" s="406" t="s">
        <v>51</v>
      </c>
      <c r="J834" s="346" t="s">
        <v>257</v>
      </c>
      <c r="K834" s="434">
        <f>Supervisor!K834</f>
        <v>100</v>
      </c>
      <c r="L834" s="347">
        <f>Supervisor!L834</f>
        <v>25</v>
      </c>
      <c r="M834" s="348">
        <v>0.25</v>
      </c>
      <c r="N834" s="371">
        <f>Supervisor!M834</f>
        <v>20</v>
      </c>
      <c r="O834" s="350">
        <f>Supervisor!N834</f>
        <v>45</v>
      </c>
      <c r="P834" s="350">
        <f t="shared" si="116"/>
        <v>55</v>
      </c>
      <c r="Q834" s="385">
        <v>3.1239305190895812E-3</v>
      </c>
      <c r="R834" s="352">
        <f t="shared" si="124"/>
        <v>0.45</v>
      </c>
      <c r="S834" s="225">
        <v>25</v>
      </c>
      <c r="T834" s="226">
        <f t="shared" si="122"/>
        <v>-20</v>
      </c>
      <c r="Y834" s="199"/>
      <c r="Z834" s="352">
        <v>0.25</v>
      </c>
      <c r="AA834" s="428">
        <v>0.25</v>
      </c>
      <c r="AB834" s="428">
        <v>0.25</v>
      </c>
      <c r="AC834" s="430">
        <v>0.25</v>
      </c>
      <c r="AD834" s="428">
        <f t="shared" si="117"/>
        <v>0</v>
      </c>
      <c r="AE834" s="427">
        <v>0.25</v>
      </c>
      <c r="AF834" s="427">
        <v>0</v>
      </c>
      <c r="AG834" s="427"/>
      <c r="AH834" s="427"/>
      <c r="AI834" s="427"/>
      <c r="AJ834" s="427"/>
      <c r="AK834" s="427"/>
      <c r="AL834" s="427"/>
      <c r="AM834" s="427"/>
      <c r="AN834" s="427"/>
    </row>
    <row r="835" spans="1:40" s="225" customFormat="1" ht="51" hidden="1" customHeight="1" outlineLevel="6" x14ac:dyDescent="0.2">
      <c r="A835" s="221"/>
      <c r="B835" s="227"/>
      <c r="C835" s="248"/>
      <c r="D835" s="248"/>
      <c r="E835" s="254"/>
      <c r="F835" s="265"/>
      <c r="G835" s="270"/>
      <c r="H835" s="278"/>
      <c r="I835" s="412" t="s">
        <v>65</v>
      </c>
      <c r="J835" s="379"/>
      <c r="K835" s="438">
        <f>Supervisor!K835</f>
        <v>0</v>
      </c>
      <c r="L835" s="380">
        <f>Supervisor!L835</f>
        <v>0</v>
      </c>
      <c r="M835" s="381">
        <v>3.7499999999999999E-2</v>
      </c>
      <c r="N835" s="379">
        <f>Supervisor!M835</f>
        <v>0</v>
      </c>
      <c r="O835" s="386">
        <f>Supervisor!N835</f>
        <v>0</v>
      </c>
      <c r="P835" s="386">
        <f t="shared" si="116"/>
        <v>0</v>
      </c>
      <c r="Q835" s="383">
        <v>3.4073993707560224E-3</v>
      </c>
      <c r="R835" s="384">
        <f>SUMPRODUCT(R836:R841,Q836:Q841)/Q835</f>
        <v>3.7499999999999999E-2</v>
      </c>
      <c r="T835" s="226">
        <f t="shared" si="122"/>
        <v>0</v>
      </c>
      <c r="Y835" s="199"/>
      <c r="Z835" s="384">
        <v>3.7499999999999999E-2</v>
      </c>
      <c r="AA835" s="428">
        <v>3.7499999999999999E-2</v>
      </c>
      <c r="AB835" s="428">
        <v>3.7499999999999999E-2</v>
      </c>
      <c r="AC835" s="430">
        <v>3.7499999999999999E-2</v>
      </c>
      <c r="AD835" s="428">
        <f t="shared" si="117"/>
        <v>0</v>
      </c>
      <c r="AE835" s="427">
        <v>3.7499999999999999E-2</v>
      </c>
      <c r="AF835" s="427">
        <v>0</v>
      </c>
      <c r="AG835" s="427"/>
      <c r="AH835" s="427"/>
      <c r="AI835" s="427"/>
      <c r="AJ835" s="427"/>
      <c r="AK835" s="427"/>
      <c r="AL835" s="427"/>
      <c r="AM835" s="427"/>
      <c r="AN835" s="427"/>
    </row>
    <row r="836" spans="1:40" s="225" customFormat="1" ht="51" hidden="1" customHeight="1" outlineLevel="7" x14ac:dyDescent="0.2">
      <c r="A836" s="221"/>
      <c r="B836" s="227"/>
      <c r="C836" s="248"/>
      <c r="D836" s="248"/>
      <c r="E836" s="254"/>
      <c r="F836" s="265"/>
      <c r="G836" s="270"/>
      <c r="H836" s="278"/>
      <c r="I836" s="407" t="s">
        <v>60</v>
      </c>
      <c r="J836" s="354" t="s">
        <v>261</v>
      </c>
      <c r="K836" s="435">
        <f>Supervisor!K836</f>
        <v>93</v>
      </c>
      <c r="L836" s="355">
        <f>Supervisor!L836</f>
        <v>0</v>
      </c>
      <c r="M836" s="356">
        <v>0</v>
      </c>
      <c r="N836" s="357">
        <f>Supervisor!M836</f>
        <v>0</v>
      </c>
      <c r="O836" s="350">
        <f>Supervisor!N836</f>
        <v>0</v>
      </c>
      <c r="P836" s="350">
        <f t="shared" si="116"/>
        <v>93</v>
      </c>
      <c r="Q836" s="385">
        <v>1.7036996853780114E-4</v>
      </c>
      <c r="R836" s="352">
        <f t="shared" ref="R836:R841" si="125">O836/K836</f>
        <v>0</v>
      </c>
      <c r="T836" s="226">
        <f t="shared" si="122"/>
        <v>0</v>
      </c>
      <c r="Y836" s="199"/>
      <c r="Z836" s="352">
        <v>0</v>
      </c>
      <c r="AA836" s="428">
        <v>0</v>
      </c>
      <c r="AB836" s="428">
        <v>0</v>
      </c>
      <c r="AC836" s="430">
        <v>0</v>
      </c>
      <c r="AD836" s="428">
        <f t="shared" si="117"/>
        <v>0</v>
      </c>
      <c r="AE836" s="427">
        <v>0</v>
      </c>
      <c r="AF836" s="427">
        <v>0</v>
      </c>
      <c r="AG836" s="427"/>
      <c r="AH836" s="427"/>
      <c r="AI836" s="427"/>
      <c r="AJ836" s="427"/>
      <c r="AK836" s="427"/>
      <c r="AL836" s="427"/>
      <c r="AM836" s="427"/>
      <c r="AN836" s="427"/>
    </row>
    <row r="837" spans="1:40" s="225" customFormat="1" ht="51" hidden="1" customHeight="1" outlineLevel="7" x14ac:dyDescent="0.2">
      <c r="A837" s="221"/>
      <c r="B837" s="227"/>
      <c r="C837" s="248"/>
      <c r="D837" s="248"/>
      <c r="E837" s="254"/>
      <c r="F837" s="265"/>
      <c r="G837" s="270"/>
      <c r="H837" s="278"/>
      <c r="I837" s="407" t="s">
        <v>61</v>
      </c>
      <c r="J837" s="354" t="s">
        <v>261</v>
      </c>
      <c r="K837" s="435">
        <f>Supervisor!K837</f>
        <v>28</v>
      </c>
      <c r="L837" s="355">
        <f>Supervisor!L837</f>
        <v>0</v>
      </c>
      <c r="M837" s="356">
        <v>0</v>
      </c>
      <c r="N837" s="357">
        <f>Supervisor!M837</f>
        <v>0</v>
      </c>
      <c r="O837" s="350">
        <f>Supervisor!N837</f>
        <v>0</v>
      </c>
      <c r="P837" s="350">
        <f t="shared" si="116"/>
        <v>28</v>
      </c>
      <c r="Q837" s="385">
        <v>1.1925897797646077E-3</v>
      </c>
      <c r="R837" s="352">
        <f t="shared" si="125"/>
        <v>0</v>
      </c>
      <c r="T837" s="226">
        <f t="shared" si="122"/>
        <v>0</v>
      </c>
      <c r="Y837" s="199"/>
      <c r="Z837" s="352">
        <v>0</v>
      </c>
      <c r="AA837" s="428">
        <v>0</v>
      </c>
      <c r="AB837" s="428">
        <v>0</v>
      </c>
      <c r="AC837" s="430">
        <v>0</v>
      </c>
      <c r="AD837" s="428">
        <f t="shared" si="117"/>
        <v>0</v>
      </c>
      <c r="AE837" s="427">
        <v>0</v>
      </c>
      <c r="AF837" s="427">
        <v>0</v>
      </c>
      <c r="AG837" s="427"/>
      <c r="AH837" s="427"/>
      <c r="AI837" s="427"/>
      <c r="AJ837" s="427"/>
      <c r="AK837" s="427"/>
      <c r="AL837" s="427"/>
      <c r="AM837" s="427"/>
      <c r="AN837" s="427"/>
    </row>
    <row r="838" spans="1:40" s="225" customFormat="1" ht="51" hidden="1" customHeight="1" outlineLevel="7" x14ac:dyDescent="0.2">
      <c r="A838" s="221"/>
      <c r="B838" s="227"/>
      <c r="C838" s="248"/>
      <c r="D838" s="248"/>
      <c r="E838" s="254"/>
      <c r="F838" s="265"/>
      <c r="G838" s="270"/>
      <c r="H838" s="278"/>
      <c r="I838" s="406" t="s">
        <v>62</v>
      </c>
      <c r="J838" s="346" t="s">
        <v>261</v>
      </c>
      <c r="K838" s="434">
        <f>Supervisor!K838</f>
        <v>28</v>
      </c>
      <c r="L838" s="347">
        <f>Supervisor!L838</f>
        <v>0</v>
      </c>
      <c r="M838" s="348">
        <v>0</v>
      </c>
      <c r="N838" s="353">
        <f>Supervisor!M838</f>
        <v>0</v>
      </c>
      <c r="O838" s="350">
        <f>Supervisor!N838</f>
        <v>0</v>
      </c>
      <c r="P838" s="350">
        <f t="shared" si="116"/>
        <v>28</v>
      </c>
      <c r="Q838" s="385">
        <v>1.1925897797646077E-3</v>
      </c>
      <c r="R838" s="352">
        <f t="shared" si="125"/>
        <v>0</v>
      </c>
      <c r="T838" s="226">
        <f t="shared" si="122"/>
        <v>0</v>
      </c>
      <c r="Y838" s="199"/>
      <c r="Z838" s="352">
        <v>0</v>
      </c>
      <c r="AA838" s="428">
        <v>0</v>
      </c>
      <c r="AB838" s="428">
        <v>0</v>
      </c>
      <c r="AC838" s="430">
        <v>0</v>
      </c>
      <c r="AD838" s="428">
        <f t="shared" si="117"/>
        <v>0</v>
      </c>
      <c r="AE838" s="427">
        <v>0</v>
      </c>
      <c r="AF838" s="427">
        <v>0</v>
      </c>
      <c r="AG838" s="427"/>
      <c r="AH838" s="427"/>
      <c r="AI838" s="427"/>
      <c r="AJ838" s="427"/>
      <c r="AK838" s="427"/>
      <c r="AL838" s="427"/>
      <c r="AM838" s="427"/>
      <c r="AN838" s="427"/>
    </row>
    <row r="839" spans="1:40" s="225" customFormat="1" ht="51" hidden="1" customHeight="1" outlineLevel="7" x14ac:dyDescent="0.2">
      <c r="A839" s="221"/>
      <c r="B839" s="227"/>
      <c r="C839" s="248"/>
      <c r="D839" s="248"/>
      <c r="E839" s="254"/>
      <c r="F839" s="265"/>
      <c r="G839" s="270"/>
      <c r="H839" s="278"/>
      <c r="I839" s="406" t="s">
        <v>63</v>
      </c>
      <c r="J839" s="346" t="s">
        <v>261</v>
      </c>
      <c r="K839" s="434">
        <f>Supervisor!K839</f>
        <v>28</v>
      </c>
      <c r="L839" s="347">
        <f>Supervisor!L839</f>
        <v>0</v>
      </c>
      <c r="M839" s="348">
        <v>0</v>
      </c>
      <c r="N839" s="353">
        <f>Supervisor!M839</f>
        <v>0</v>
      </c>
      <c r="O839" s="350">
        <f>Supervisor!N839</f>
        <v>0</v>
      </c>
      <c r="P839" s="350">
        <f t="shared" ref="P839:P898" si="126">K839-O839</f>
        <v>28</v>
      </c>
      <c r="Q839" s="385">
        <v>1.7036996853780114E-4</v>
      </c>
      <c r="R839" s="352">
        <f t="shared" si="125"/>
        <v>0</v>
      </c>
      <c r="T839" s="226">
        <f t="shared" si="122"/>
        <v>0</v>
      </c>
      <c r="Y839" s="199"/>
      <c r="Z839" s="352">
        <v>0</v>
      </c>
      <c r="AA839" s="428">
        <v>0</v>
      </c>
      <c r="AB839" s="428">
        <v>0</v>
      </c>
      <c r="AC839" s="430">
        <v>0</v>
      </c>
      <c r="AD839" s="428">
        <f t="shared" ref="AD839:AD898" si="127">AB839-AC839</f>
        <v>0</v>
      </c>
      <c r="AE839" s="427">
        <v>0</v>
      </c>
      <c r="AF839" s="427">
        <v>0</v>
      </c>
      <c r="AG839" s="427"/>
      <c r="AH839" s="427"/>
      <c r="AI839" s="427"/>
      <c r="AJ839" s="427"/>
      <c r="AK839" s="427"/>
      <c r="AL839" s="427"/>
      <c r="AM839" s="427"/>
      <c r="AN839" s="427"/>
    </row>
    <row r="840" spans="1:40" s="225" customFormat="1" ht="51" hidden="1" customHeight="1" outlineLevel="7" x14ac:dyDescent="0.2">
      <c r="A840" s="221"/>
      <c r="B840" s="227"/>
      <c r="C840" s="248"/>
      <c r="D840" s="248"/>
      <c r="E840" s="254"/>
      <c r="F840" s="265"/>
      <c r="G840" s="270"/>
      <c r="H840" s="278"/>
      <c r="I840" s="406" t="s">
        <v>64</v>
      </c>
      <c r="J840" s="346" t="s">
        <v>261</v>
      </c>
      <c r="K840" s="434">
        <f>Supervisor!K840</f>
        <v>28</v>
      </c>
      <c r="L840" s="347">
        <f>Supervisor!L840</f>
        <v>0</v>
      </c>
      <c r="M840" s="348">
        <v>0</v>
      </c>
      <c r="N840" s="353">
        <f>Supervisor!M840</f>
        <v>0</v>
      </c>
      <c r="O840" s="350">
        <f>Supervisor!N840</f>
        <v>0</v>
      </c>
      <c r="P840" s="350">
        <f t="shared" si="126"/>
        <v>28</v>
      </c>
      <c r="Q840" s="385">
        <v>1.7036996853780114E-4</v>
      </c>
      <c r="R840" s="352">
        <f t="shared" si="125"/>
        <v>0</v>
      </c>
      <c r="T840" s="226">
        <f t="shared" si="122"/>
        <v>0</v>
      </c>
      <c r="Y840" s="199"/>
      <c r="Z840" s="352">
        <v>0</v>
      </c>
      <c r="AA840" s="428">
        <v>0</v>
      </c>
      <c r="AB840" s="428">
        <v>0</v>
      </c>
      <c r="AC840" s="430">
        <v>0</v>
      </c>
      <c r="AD840" s="428">
        <f t="shared" si="127"/>
        <v>0</v>
      </c>
      <c r="AE840" s="427">
        <v>0</v>
      </c>
      <c r="AF840" s="427">
        <v>0</v>
      </c>
      <c r="AG840" s="427"/>
      <c r="AH840" s="427"/>
      <c r="AI840" s="427"/>
      <c r="AJ840" s="427"/>
      <c r="AK840" s="427"/>
      <c r="AL840" s="427"/>
      <c r="AM840" s="427"/>
      <c r="AN840" s="427"/>
    </row>
    <row r="841" spans="1:40" s="225" customFormat="1" ht="51" hidden="1" customHeight="1" outlineLevel="7" x14ac:dyDescent="0.2">
      <c r="A841" s="221"/>
      <c r="B841" s="227"/>
      <c r="C841" s="248"/>
      <c r="D841" s="248"/>
      <c r="E841" s="254"/>
      <c r="F841" s="265"/>
      <c r="G841" s="270"/>
      <c r="H841" s="278"/>
      <c r="I841" s="406" t="s">
        <v>51</v>
      </c>
      <c r="J841" s="346" t="s">
        <v>257</v>
      </c>
      <c r="K841" s="434">
        <f>Supervisor!K841</f>
        <v>100</v>
      </c>
      <c r="L841" s="347">
        <f>Supervisor!L841</f>
        <v>25</v>
      </c>
      <c r="M841" s="348">
        <v>0.25</v>
      </c>
      <c r="N841" s="353">
        <f>Supervisor!M841</f>
        <v>0</v>
      </c>
      <c r="O841" s="350">
        <f>Supervisor!N841</f>
        <v>25</v>
      </c>
      <c r="P841" s="350">
        <f t="shared" si="126"/>
        <v>75</v>
      </c>
      <c r="Q841" s="385">
        <v>5.1110990561340332E-4</v>
      </c>
      <c r="R841" s="352">
        <f t="shared" si="125"/>
        <v>0.25</v>
      </c>
      <c r="S841" s="225">
        <v>25</v>
      </c>
      <c r="T841" s="226">
        <f t="shared" si="122"/>
        <v>0</v>
      </c>
      <c r="Y841" s="199"/>
      <c r="Z841" s="352">
        <v>0.25</v>
      </c>
      <c r="AA841" s="428">
        <v>0.25</v>
      </c>
      <c r="AB841" s="428">
        <v>0.25</v>
      </c>
      <c r="AC841" s="430">
        <v>0.25</v>
      </c>
      <c r="AD841" s="428">
        <f t="shared" si="127"/>
        <v>0</v>
      </c>
      <c r="AE841" s="427">
        <v>0.25</v>
      </c>
      <c r="AF841" s="427">
        <v>0</v>
      </c>
      <c r="AG841" s="427"/>
      <c r="AH841" s="427"/>
      <c r="AI841" s="427"/>
      <c r="AJ841" s="427"/>
      <c r="AK841" s="427"/>
      <c r="AL841" s="427"/>
      <c r="AM841" s="427"/>
      <c r="AN841" s="427"/>
    </row>
    <row r="842" spans="1:40" s="225" customFormat="1" ht="51" hidden="1" customHeight="1" outlineLevel="6" x14ac:dyDescent="0.2">
      <c r="A842" s="221"/>
      <c r="B842" s="227"/>
      <c r="C842" s="248"/>
      <c r="D842" s="248"/>
      <c r="E842" s="254"/>
      <c r="F842" s="265"/>
      <c r="G842" s="270"/>
      <c r="H842" s="278"/>
      <c r="I842" s="412" t="s">
        <v>66</v>
      </c>
      <c r="J842" s="379"/>
      <c r="K842" s="438">
        <f>Supervisor!K842</f>
        <v>0</v>
      </c>
      <c r="L842" s="380">
        <f>Supervisor!L842</f>
        <v>0</v>
      </c>
      <c r="M842" s="381">
        <v>3.7499999999999999E-2</v>
      </c>
      <c r="N842" s="379">
        <f>Supervisor!M842</f>
        <v>0</v>
      </c>
      <c r="O842" s="386">
        <f>Supervisor!N842</f>
        <v>0</v>
      </c>
      <c r="P842" s="386">
        <f t="shared" si="126"/>
        <v>0</v>
      </c>
      <c r="Q842" s="383">
        <v>1.2345641604869408E-6</v>
      </c>
      <c r="R842" s="384">
        <f>SUMPRODUCT(R843:R848,Q843:Q848)/Q842</f>
        <v>3.7499999999999999E-2</v>
      </c>
      <c r="T842" s="226">
        <f t="shared" si="122"/>
        <v>0</v>
      </c>
      <c r="Y842" s="199"/>
      <c r="Z842" s="384">
        <v>3.7499999999999999E-2</v>
      </c>
      <c r="AA842" s="428">
        <v>3.7499999999999999E-2</v>
      </c>
      <c r="AB842" s="428">
        <v>3.7499999999999999E-2</v>
      </c>
      <c r="AC842" s="430">
        <v>3.7499999999999999E-2</v>
      </c>
      <c r="AD842" s="428">
        <f t="shared" si="127"/>
        <v>0</v>
      </c>
      <c r="AE842" s="427">
        <v>3.7499999999999999E-2</v>
      </c>
      <c r="AF842" s="427">
        <v>0</v>
      </c>
      <c r="AG842" s="427"/>
      <c r="AH842" s="427"/>
      <c r="AI842" s="427"/>
      <c r="AJ842" s="427"/>
      <c r="AK842" s="427"/>
      <c r="AL842" s="427"/>
      <c r="AM842" s="427"/>
      <c r="AN842" s="427"/>
    </row>
    <row r="843" spans="1:40" s="225" customFormat="1" ht="51" hidden="1" customHeight="1" outlineLevel="7" x14ac:dyDescent="0.2">
      <c r="A843" s="221"/>
      <c r="B843" s="227"/>
      <c r="C843" s="248"/>
      <c r="D843" s="248"/>
      <c r="E843" s="254"/>
      <c r="F843" s="265"/>
      <c r="G843" s="270"/>
      <c r="H843" s="278"/>
      <c r="I843" s="407" t="s">
        <v>60</v>
      </c>
      <c r="J843" s="354" t="s">
        <v>261</v>
      </c>
      <c r="K843" s="435">
        <f>Supervisor!K843</f>
        <v>41</v>
      </c>
      <c r="L843" s="355">
        <f>Supervisor!L843</f>
        <v>0</v>
      </c>
      <c r="M843" s="356">
        <v>0</v>
      </c>
      <c r="N843" s="357">
        <f>Supervisor!M843</f>
        <v>0</v>
      </c>
      <c r="O843" s="350">
        <f>Supervisor!N843</f>
        <v>0</v>
      </c>
      <c r="P843" s="350">
        <f t="shared" si="126"/>
        <v>41</v>
      </c>
      <c r="Q843" s="385">
        <v>6.1728208024347044E-8</v>
      </c>
      <c r="R843" s="352">
        <f t="shared" ref="R843:R848" si="128">O843/K843</f>
        <v>0</v>
      </c>
      <c r="T843" s="226">
        <f t="shared" si="122"/>
        <v>0</v>
      </c>
      <c r="Y843" s="199"/>
      <c r="Z843" s="352">
        <v>0</v>
      </c>
      <c r="AA843" s="428">
        <v>0</v>
      </c>
      <c r="AB843" s="428">
        <v>0</v>
      </c>
      <c r="AC843" s="430">
        <v>0</v>
      </c>
      <c r="AD843" s="428">
        <f t="shared" si="127"/>
        <v>0</v>
      </c>
      <c r="AE843" s="427">
        <v>0</v>
      </c>
      <c r="AF843" s="427">
        <v>0</v>
      </c>
      <c r="AG843" s="427"/>
      <c r="AH843" s="427"/>
      <c r="AI843" s="427"/>
      <c r="AJ843" s="427"/>
      <c r="AK843" s="427"/>
      <c r="AL843" s="427"/>
      <c r="AM843" s="427"/>
      <c r="AN843" s="427"/>
    </row>
    <row r="844" spans="1:40" s="225" customFormat="1" ht="51" hidden="1" customHeight="1" outlineLevel="7" x14ac:dyDescent="0.2">
      <c r="A844" s="221"/>
      <c r="B844" s="227"/>
      <c r="C844" s="248"/>
      <c r="D844" s="248"/>
      <c r="E844" s="254"/>
      <c r="F844" s="265"/>
      <c r="G844" s="270"/>
      <c r="H844" s="278"/>
      <c r="I844" s="407" t="s">
        <v>61</v>
      </c>
      <c r="J844" s="354" t="s">
        <v>261</v>
      </c>
      <c r="K844" s="435">
        <f>Supervisor!K844</f>
        <v>12</v>
      </c>
      <c r="L844" s="355">
        <f>Supervisor!L844</f>
        <v>0</v>
      </c>
      <c r="M844" s="356">
        <v>0</v>
      </c>
      <c r="N844" s="357">
        <f>Supervisor!M844</f>
        <v>0</v>
      </c>
      <c r="O844" s="350">
        <f>Supervisor!N844</f>
        <v>0</v>
      </c>
      <c r="P844" s="350">
        <f t="shared" si="126"/>
        <v>12</v>
      </c>
      <c r="Q844" s="385">
        <v>4.3209745617042927E-7</v>
      </c>
      <c r="R844" s="352">
        <f t="shared" si="128"/>
        <v>0</v>
      </c>
      <c r="T844" s="226">
        <f t="shared" si="122"/>
        <v>0</v>
      </c>
      <c r="Y844" s="199"/>
      <c r="Z844" s="352">
        <v>0</v>
      </c>
      <c r="AA844" s="428">
        <v>0</v>
      </c>
      <c r="AB844" s="428">
        <v>0</v>
      </c>
      <c r="AC844" s="430">
        <v>0</v>
      </c>
      <c r="AD844" s="428">
        <f t="shared" si="127"/>
        <v>0</v>
      </c>
      <c r="AE844" s="427">
        <v>0</v>
      </c>
      <c r="AF844" s="427">
        <v>0</v>
      </c>
      <c r="AG844" s="427"/>
      <c r="AH844" s="427"/>
      <c r="AI844" s="427"/>
      <c r="AJ844" s="427"/>
      <c r="AK844" s="427"/>
      <c r="AL844" s="427"/>
      <c r="AM844" s="427"/>
      <c r="AN844" s="427"/>
    </row>
    <row r="845" spans="1:40" s="225" customFormat="1" ht="51" hidden="1" customHeight="1" outlineLevel="7" x14ac:dyDescent="0.2">
      <c r="A845" s="221"/>
      <c r="B845" s="227"/>
      <c r="C845" s="248"/>
      <c r="D845" s="248"/>
      <c r="E845" s="254"/>
      <c r="F845" s="265"/>
      <c r="G845" s="270"/>
      <c r="H845" s="278"/>
      <c r="I845" s="406" t="s">
        <v>62</v>
      </c>
      <c r="J845" s="346" t="s">
        <v>261</v>
      </c>
      <c r="K845" s="434">
        <f>Supervisor!K845</f>
        <v>12</v>
      </c>
      <c r="L845" s="347">
        <f>Supervisor!L845</f>
        <v>0</v>
      </c>
      <c r="M845" s="348">
        <v>0</v>
      </c>
      <c r="N845" s="353">
        <f>Supervisor!M845</f>
        <v>0</v>
      </c>
      <c r="O845" s="350">
        <f>Supervisor!N845</f>
        <v>0</v>
      </c>
      <c r="P845" s="350">
        <f t="shared" si="126"/>
        <v>12</v>
      </c>
      <c r="Q845" s="385">
        <v>4.3209745617042927E-7</v>
      </c>
      <c r="R845" s="352">
        <f t="shared" si="128"/>
        <v>0</v>
      </c>
      <c r="T845" s="226">
        <f t="shared" si="122"/>
        <v>0</v>
      </c>
      <c r="Y845" s="199"/>
      <c r="Z845" s="352">
        <v>0</v>
      </c>
      <c r="AA845" s="428">
        <v>0</v>
      </c>
      <c r="AB845" s="428">
        <v>0</v>
      </c>
      <c r="AC845" s="430">
        <v>0</v>
      </c>
      <c r="AD845" s="428">
        <f t="shared" si="127"/>
        <v>0</v>
      </c>
      <c r="AE845" s="427">
        <v>0</v>
      </c>
      <c r="AF845" s="427">
        <v>0</v>
      </c>
      <c r="AG845" s="427"/>
      <c r="AH845" s="427"/>
      <c r="AI845" s="427"/>
      <c r="AJ845" s="427"/>
      <c r="AK845" s="427"/>
      <c r="AL845" s="427"/>
      <c r="AM845" s="427"/>
      <c r="AN845" s="427"/>
    </row>
    <row r="846" spans="1:40" s="225" customFormat="1" ht="51" hidden="1" customHeight="1" outlineLevel="7" x14ac:dyDescent="0.2">
      <c r="A846" s="221"/>
      <c r="B846" s="227"/>
      <c r="C846" s="248"/>
      <c r="D846" s="248"/>
      <c r="E846" s="254"/>
      <c r="F846" s="265"/>
      <c r="G846" s="270"/>
      <c r="H846" s="278"/>
      <c r="I846" s="406" t="s">
        <v>63</v>
      </c>
      <c r="J846" s="346" t="s">
        <v>261</v>
      </c>
      <c r="K846" s="434">
        <f>Supervisor!K846</f>
        <v>12</v>
      </c>
      <c r="L846" s="347">
        <f>Supervisor!L846</f>
        <v>0</v>
      </c>
      <c r="M846" s="348">
        <v>0</v>
      </c>
      <c r="N846" s="353">
        <f>Supervisor!M846</f>
        <v>0</v>
      </c>
      <c r="O846" s="350">
        <f>Supervisor!N846</f>
        <v>0</v>
      </c>
      <c r="P846" s="350">
        <f t="shared" si="126"/>
        <v>12</v>
      </c>
      <c r="Q846" s="385">
        <v>6.1728208024347044E-8</v>
      </c>
      <c r="R846" s="352">
        <f t="shared" si="128"/>
        <v>0</v>
      </c>
      <c r="T846" s="226">
        <f t="shared" si="122"/>
        <v>0</v>
      </c>
      <c r="Y846" s="199"/>
      <c r="Z846" s="352">
        <v>0</v>
      </c>
      <c r="AA846" s="428">
        <v>0</v>
      </c>
      <c r="AB846" s="428">
        <v>0</v>
      </c>
      <c r="AC846" s="430">
        <v>0</v>
      </c>
      <c r="AD846" s="428">
        <f t="shared" si="127"/>
        <v>0</v>
      </c>
      <c r="AE846" s="427">
        <v>0</v>
      </c>
      <c r="AF846" s="427">
        <v>0</v>
      </c>
      <c r="AG846" s="427"/>
      <c r="AH846" s="427"/>
      <c r="AI846" s="427"/>
      <c r="AJ846" s="427"/>
      <c r="AK846" s="427"/>
      <c r="AL846" s="427"/>
      <c r="AM846" s="427"/>
      <c r="AN846" s="427"/>
    </row>
    <row r="847" spans="1:40" s="225" customFormat="1" ht="51" hidden="1" customHeight="1" outlineLevel="7" x14ac:dyDescent="0.2">
      <c r="A847" s="221"/>
      <c r="B847" s="227"/>
      <c r="C847" s="248"/>
      <c r="D847" s="248"/>
      <c r="E847" s="254"/>
      <c r="F847" s="265"/>
      <c r="G847" s="270"/>
      <c r="H847" s="278"/>
      <c r="I847" s="406" t="s">
        <v>64</v>
      </c>
      <c r="J847" s="346" t="s">
        <v>261</v>
      </c>
      <c r="K847" s="434">
        <f>Supervisor!K847</f>
        <v>12</v>
      </c>
      <c r="L847" s="347">
        <f>Supervisor!L847</f>
        <v>0</v>
      </c>
      <c r="M847" s="348">
        <v>0</v>
      </c>
      <c r="N847" s="353">
        <f>Supervisor!M847</f>
        <v>0</v>
      </c>
      <c r="O847" s="350">
        <f>Supervisor!N847</f>
        <v>0</v>
      </c>
      <c r="P847" s="350">
        <f t="shared" si="126"/>
        <v>12</v>
      </c>
      <c r="Q847" s="385">
        <v>6.1728208024347044E-8</v>
      </c>
      <c r="R847" s="352">
        <f t="shared" si="128"/>
        <v>0</v>
      </c>
      <c r="T847" s="226">
        <f t="shared" si="122"/>
        <v>0</v>
      </c>
      <c r="Y847" s="199"/>
      <c r="Z847" s="352">
        <v>0</v>
      </c>
      <c r="AA847" s="428">
        <v>0</v>
      </c>
      <c r="AB847" s="428">
        <v>0</v>
      </c>
      <c r="AC847" s="430">
        <v>0</v>
      </c>
      <c r="AD847" s="428">
        <f t="shared" si="127"/>
        <v>0</v>
      </c>
      <c r="AE847" s="427">
        <v>0</v>
      </c>
      <c r="AF847" s="427">
        <v>0</v>
      </c>
      <c r="AG847" s="427"/>
      <c r="AH847" s="427"/>
      <c r="AI847" s="427"/>
      <c r="AJ847" s="427"/>
      <c r="AK847" s="427"/>
      <c r="AL847" s="427"/>
      <c r="AM847" s="427"/>
      <c r="AN847" s="427"/>
    </row>
    <row r="848" spans="1:40" s="225" customFormat="1" ht="51" hidden="1" customHeight="1" outlineLevel="7" x14ac:dyDescent="0.2">
      <c r="A848" s="221"/>
      <c r="B848" s="227"/>
      <c r="C848" s="248"/>
      <c r="D848" s="248"/>
      <c r="E848" s="254"/>
      <c r="F848" s="265"/>
      <c r="G848" s="270"/>
      <c r="H848" s="278"/>
      <c r="I848" s="406" t="s">
        <v>51</v>
      </c>
      <c r="J848" s="346" t="s">
        <v>257</v>
      </c>
      <c r="K848" s="434">
        <f>Supervisor!K848</f>
        <v>100</v>
      </c>
      <c r="L848" s="347">
        <f>Supervisor!L848</f>
        <v>25</v>
      </c>
      <c r="M848" s="348">
        <v>0.25</v>
      </c>
      <c r="N848" s="353">
        <f>Supervisor!M848</f>
        <v>0</v>
      </c>
      <c r="O848" s="350">
        <f>Supervisor!N848</f>
        <v>25</v>
      </c>
      <c r="P848" s="350">
        <f t="shared" si="126"/>
        <v>75</v>
      </c>
      <c r="Q848" s="385">
        <v>1.8518462407304112E-7</v>
      </c>
      <c r="R848" s="352">
        <f t="shared" si="128"/>
        <v>0.25</v>
      </c>
      <c r="S848" s="225">
        <v>25</v>
      </c>
      <c r="T848" s="226">
        <f t="shared" si="122"/>
        <v>0</v>
      </c>
      <c r="Y848" s="199"/>
      <c r="Z848" s="352">
        <v>0.25</v>
      </c>
      <c r="AA848" s="428">
        <v>0.25</v>
      </c>
      <c r="AB848" s="428">
        <v>0.25</v>
      </c>
      <c r="AC848" s="430">
        <v>0.25</v>
      </c>
      <c r="AD848" s="428">
        <f t="shared" si="127"/>
        <v>0</v>
      </c>
      <c r="AE848" s="427">
        <v>0.25</v>
      </c>
      <c r="AF848" s="427">
        <v>0</v>
      </c>
      <c r="AG848" s="427"/>
      <c r="AH848" s="427"/>
      <c r="AI848" s="427"/>
      <c r="AJ848" s="427"/>
      <c r="AK848" s="427"/>
      <c r="AL848" s="427"/>
      <c r="AM848" s="427"/>
      <c r="AN848" s="427"/>
    </row>
    <row r="849" spans="1:40" s="225" customFormat="1" ht="51" hidden="1" customHeight="1" outlineLevel="6" x14ac:dyDescent="0.2">
      <c r="A849" s="221"/>
      <c r="B849" s="227"/>
      <c r="C849" s="248"/>
      <c r="D849" s="248"/>
      <c r="E849" s="254"/>
      <c r="F849" s="265"/>
      <c r="G849" s="270"/>
      <c r="H849" s="278"/>
      <c r="I849" s="412" t="s">
        <v>233</v>
      </c>
      <c r="J849" s="379"/>
      <c r="K849" s="438">
        <f>Supervisor!K849</f>
        <v>0</v>
      </c>
      <c r="L849" s="380">
        <f>Supervisor!L849</f>
        <v>0</v>
      </c>
      <c r="M849" s="381">
        <v>3.7499999999999999E-2</v>
      </c>
      <c r="N849" s="379">
        <f>Supervisor!M849</f>
        <v>0</v>
      </c>
      <c r="O849" s="386">
        <f>Supervisor!N849</f>
        <v>0</v>
      </c>
      <c r="P849" s="386">
        <f t="shared" si="126"/>
        <v>0</v>
      </c>
      <c r="Q849" s="383">
        <v>1.8246874092199064E-3</v>
      </c>
      <c r="R849" s="384">
        <f>SUMPRODUCT(R850:R855,Q850:Q855)/Q849</f>
        <v>3.7499999999999999E-2</v>
      </c>
      <c r="T849" s="226">
        <f t="shared" si="122"/>
        <v>0</v>
      </c>
      <c r="Y849" s="199"/>
      <c r="Z849" s="384">
        <v>3.7499999999999999E-2</v>
      </c>
      <c r="AA849" s="428">
        <v>3.7499999999999999E-2</v>
      </c>
      <c r="AB849" s="428">
        <v>3.7499999999999999E-2</v>
      </c>
      <c r="AC849" s="430">
        <v>3.7499999999999999E-2</v>
      </c>
      <c r="AD849" s="428">
        <f t="shared" si="127"/>
        <v>0</v>
      </c>
      <c r="AE849" s="427">
        <v>3.7499999999999999E-2</v>
      </c>
      <c r="AF849" s="427">
        <v>0</v>
      </c>
      <c r="AG849" s="427"/>
      <c r="AH849" s="427"/>
      <c r="AI849" s="427"/>
      <c r="AJ849" s="427"/>
      <c r="AK849" s="427"/>
      <c r="AL849" s="427"/>
      <c r="AM849" s="427"/>
      <c r="AN849" s="427"/>
    </row>
    <row r="850" spans="1:40" s="225" customFormat="1" ht="51" hidden="1" customHeight="1" outlineLevel="7" x14ac:dyDescent="0.2">
      <c r="A850" s="221"/>
      <c r="B850" s="227"/>
      <c r="C850" s="248"/>
      <c r="D850" s="248"/>
      <c r="E850" s="254"/>
      <c r="F850" s="265"/>
      <c r="G850" s="270"/>
      <c r="H850" s="278"/>
      <c r="I850" s="407" t="s">
        <v>60</v>
      </c>
      <c r="J850" s="354" t="s">
        <v>261</v>
      </c>
      <c r="K850" s="435">
        <f>Supervisor!K850</f>
        <v>1971</v>
      </c>
      <c r="L850" s="355">
        <f>Supervisor!L850</f>
        <v>0</v>
      </c>
      <c r="M850" s="356">
        <v>0</v>
      </c>
      <c r="N850" s="357">
        <f>Supervisor!M850</f>
        <v>0</v>
      </c>
      <c r="O850" s="350">
        <f>Supervisor!N850</f>
        <v>0</v>
      </c>
      <c r="P850" s="350">
        <f t="shared" si="126"/>
        <v>1971</v>
      </c>
      <c r="Q850" s="385">
        <v>9.1234370460995323E-5</v>
      </c>
      <c r="R850" s="352">
        <f t="shared" ref="R850:R855" si="129">O850/K850</f>
        <v>0</v>
      </c>
      <c r="T850" s="226">
        <f t="shared" si="122"/>
        <v>0</v>
      </c>
      <c r="Y850" s="199"/>
      <c r="Z850" s="352">
        <v>0</v>
      </c>
      <c r="AA850" s="428">
        <v>0</v>
      </c>
      <c r="AB850" s="428">
        <v>0</v>
      </c>
      <c r="AC850" s="430">
        <v>0</v>
      </c>
      <c r="AD850" s="428">
        <f t="shared" si="127"/>
        <v>0</v>
      </c>
      <c r="AE850" s="427">
        <v>0</v>
      </c>
      <c r="AF850" s="427">
        <v>0</v>
      </c>
      <c r="AG850" s="427"/>
      <c r="AH850" s="427"/>
      <c r="AI850" s="427"/>
      <c r="AJ850" s="427"/>
      <c r="AK850" s="427"/>
      <c r="AL850" s="427"/>
      <c r="AM850" s="427"/>
      <c r="AN850" s="427"/>
    </row>
    <row r="851" spans="1:40" s="225" customFormat="1" ht="51" hidden="1" customHeight="1" outlineLevel="7" x14ac:dyDescent="0.2">
      <c r="A851" s="221"/>
      <c r="B851" s="227"/>
      <c r="C851" s="248"/>
      <c r="D851" s="248"/>
      <c r="E851" s="254"/>
      <c r="F851" s="265"/>
      <c r="G851" s="270"/>
      <c r="H851" s="278"/>
      <c r="I851" s="407" t="s">
        <v>61</v>
      </c>
      <c r="J851" s="354" t="s">
        <v>261</v>
      </c>
      <c r="K851" s="435">
        <f>Supervisor!K851</f>
        <v>591</v>
      </c>
      <c r="L851" s="355">
        <f>Supervisor!L851</f>
        <v>0</v>
      </c>
      <c r="M851" s="356">
        <v>0</v>
      </c>
      <c r="N851" s="357">
        <f>Supervisor!M851</f>
        <v>0</v>
      </c>
      <c r="O851" s="350">
        <f>Supervisor!N851</f>
        <v>0</v>
      </c>
      <c r="P851" s="350">
        <f t="shared" si="126"/>
        <v>591</v>
      </c>
      <c r="Q851" s="385">
        <v>6.3864059322696722E-4</v>
      </c>
      <c r="R851" s="352">
        <f t="shared" si="129"/>
        <v>0</v>
      </c>
      <c r="T851" s="226">
        <f t="shared" si="122"/>
        <v>0</v>
      </c>
      <c r="Y851" s="199"/>
      <c r="Z851" s="352">
        <v>0</v>
      </c>
      <c r="AA851" s="428">
        <v>0</v>
      </c>
      <c r="AB851" s="428">
        <v>0</v>
      </c>
      <c r="AC851" s="430">
        <v>0</v>
      </c>
      <c r="AD851" s="428">
        <f t="shared" si="127"/>
        <v>0</v>
      </c>
      <c r="AE851" s="427">
        <v>0</v>
      </c>
      <c r="AF851" s="427">
        <v>0</v>
      </c>
      <c r="AG851" s="427"/>
      <c r="AH851" s="427"/>
      <c r="AI851" s="427"/>
      <c r="AJ851" s="427"/>
      <c r="AK851" s="427"/>
      <c r="AL851" s="427"/>
      <c r="AM851" s="427"/>
      <c r="AN851" s="427"/>
    </row>
    <row r="852" spans="1:40" s="225" customFormat="1" ht="51" hidden="1" customHeight="1" outlineLevel="7" x14ac:dyDescent="0.2">
      <c r="A852" s="221"/>
      <c r="B852" s="227"/>
      <c r="C852" s="248"/>
      <c r="D852" s="248"/>
      <c r="E852" s="254"/>
      <c r="F852" s="265"/>
      <c r="G852" s="270"/>
      <c r="H852" s="278"/>
      <c r="I852" s="406" t="s">
        <v>62</v>
      </c>
      <c r="J852" s="346" t="s">
        <v>261</v>
      </c>
      <c r="K852" s="434">
        <f>Supervisor!K852</f>
        <v>591</v>
      </c>
      <c r="L852" s="347">
        <f>Supervisor!L852</f>
        <v>0</v>
      </c>
      <c r="M852" s="348">
        <v>0</v>
      </c>
      <c r="N852" s="353">
        <f>Supervisor!M852</f>
        <v>0</v>
      </c>
      <c r="O852" s="350">
        <f>Supervisor!N852</f>
        <v>0</v>
      </c>
      <c r="P852" s="350">
        <f t="shared" si="126"/>
        <v>591</v>
      </c>
      <c r="Q852" s="385">
        <v>6.3864059322696722E-4</v>
      </c>
      <c r="R852" s="352">
        <f t="shared" si="129"/>
        <v>0</v>
      </c>
      <c r="T852" s="226">
        <f t="shared" si="122"/>
        <v>0</v>
      </c>
      <c r="Y852" s="199"/>
      <c r="Z852" s="352">
        <v>0</v>
      </c>
      <c r="AA852" s="428">
        <v>0</v>
      </c>
      <c r="AB852" s="428">
        <v>0</v>
      </c>
      <c r="AC852" s="430">
        <v>0</v>
      </c>
      <c r="AD852" s="428">
        <f t="shared" si="127"/>
        <v>0</v>
      </c>
      <c r="AE852" s="427">
        <v>0</v>
      </c>
      <c r="AF852" s="427">
        <v>0</v>
      </c>
      <c r="AG852" s="427"/>
      <c r="AH852" s="427"/>
      <c r="AI852" s="427"/>
      <c r="AJ852" s="427"/>
      <c r="AK852" s="427"/>
      <c r="AL852" s="427"/>
      <c r="AM852" s="427"/>
      <c r="AN852" s="427"/>
    </row>
    <row r="853" spans="1:40" s="225" customFormat="1" ht="51" hidden="1" customHeight="1" outlineLevel="7" x14ac:dyDescent="0.2">
      <c r="A853" s="221"/>
      <c r="B853" s="227"/>
      <c r="C853" s="248"/>
      <c r="D853" s="248"/>
      <c r="E853" s="254"/>
      <c r="F853" s="265"/>
      <c r="G853" s="270"/>
      <c r="H853" s="278"/>
      <c r="I853" s="406" t="s">
        <v>63</v>
      </c>
      <c r="J853" s="346" t="s">
        <v>261</v>
      </c>
      <c r="K853" s="434">
        <f>Supervisor!K853</f>
        <v>591</v>
      </c>
      <c r="L853" s="347">
        <f>Supervisor!L853</f>
        <v>0</v>
      </c>
      <c r="M853" s="348">
        <v>0</v>
      </c>
      <c r="N853" s="353">
        <f>Supervisor!M853</f>
        <v>0</v>
      </c>
      <c r="O853" s="350">
        <f>Supervisor!N853</f>
        <v>0</v>
      </c>
      <c r="P853" s="350">
        <f t="shared" si="126"/>
        <v>591</v>
      </c>
      <c r="Q853" s="385">
        <v>9.1234370460995323E-5</v>
      </c>
      <c r="R853" s="352">
        <f t="shared" si="129"/>
        <v>0</v>
      </c>
      <c r="T853" s="226">
        <f t="shared" si="122"/>
        <v>0</v>
      </c>
      <c r="Y853" s="199"/>
      <c r="Z853" s="352">
        <v>0</v>
      </c>
      <c r="AA853" s="428">
        <v>0</v>
      </c>
      <c r="AB853" s="428">
        <v>0</v>
      </c>
      <c r="AC853" s="430">
        <v>0</v>
      </c>
      <c r="AD853" s="428">
        <f t="shared" si="127"/>
        <v>0</v>
      </c>
      <c r="AE853" s="427">
        <v>0</v>
      </c>
      <c r="AF853" s="427">
        <v>0</v>
      </c>
      <c r="AG853" s="427"/>
      <c r="AH853" s="427"/>
      <c r="AI853" s="427"/>
      <c r="AJ853" s="427"/>
      <c r="AK853" s="427"/>
      <c r="AL853" s="427"/>
      <c r="AM853" s="427"/>
      <c r="AN853" s="427"/>
    </row>
    <row r="854" spans="1:40" s="225" customFormat="1" ht="51" hidden="1" customHeight="1" outlineLevel="7" x14ac:dyDescent="0.2">
      <c r="A854" s="221"/>
      <c r="B854" s="227"/>
      <c r="C854" s="248"/>
      <c r="D854" s="248"/>
      <c r="E854" s="254"/>
      <c r="F854" s="265"/>
      <c r="G854" s="270"/>
      <c r="H854" s="278"/>
      <c r="I854" s="406" t="s">
        <v>64</v>
      </c>
      <c r="J854" s="346" t="s">
        <v>261</v>
      </c>
      <c r="K854" s="434">
        <f>Supervisor!K854</f>
        <v>591</v>
      </c>
      <c r="L854" s="347">
        <f>Supervisor!L854</f>
        <v>0</v>
      </c>
      <c r="M854" s="348">
        <v>0</v>
      </c>
      <c r="N854" s="353">
        <f>Supervisor!M854</f>
        <v>0</v>
      </c>
      <c r="O854" s="350">
        <f>Supervisor!N854</f>
        <v>0</v>
      </c>
      <c r="P854" s="350">
        <f t="shared" si="126"/>
        <v>591</v>
      </c>
      <c r="Q854" s="385">
        <v>9.1234370460995323E-5</v>
      </c>
      <c r="R854" s="352">
        <f t="shared" si="129"/>
        <v>0</v>
      </c>
      <c r="T854" s="226">
        <f t="shared" si="122"/>
        <v>0</v>
      </c>
      <c r="Y854" s="199"/>
      <c r="Z854" s="352">
        <v>0</v>
      </c>
      <c r="AA854" s="428">
        <v>0</v>
      </c>
      <c r="AB854" s="428">
        <v>0</v>
      </c>
      <c r="AC854" s="430">
        <v>0</v>
      </c>
      <c r="AD854" s="428">
        <f t="shared" si="127"/>
        <v>0</v>
      </c>
      <c r="AE854" s="427">
        <v>0</v>
      </c>
      <c r="AF854" s="427">
        <v>0</v>
      </c>
      <c r="AG854" s="427"/>
      <c r="AH854" s="427"/>
      <c r="AI854" s="427"/>
      <c r="AJ854" s="427"/>
      <c r="AK854" s="427"/>
      <c r="AL854" s="427"/>
      <c r="AM854" s="427"/>
      <c r="AN854" s="427"/>
    </row>
    <row r="855" spans="1:40" s="225" customFormat="1" ht="51" hidden="1" customHeight="1" outlineLevel="7" x14ac:dyDescent="0.2">
      <c r="A855" s="221"/>
      <c r="B855" s="227"/>
      <c r="C855" s="248"/>
      <c r="D855" s="248"/>
      <c r="E855" s="254"/>
      <c r="F855" s="265"/>
      <c r="G855" s="270"/>
      <c r="H855" s="278"/>
      <c r="I855" s="406" t="s">
        <v>51</v>
      </c>
      <c r="J855" s="346" t="s">
        <v>257</v>
      </c>
      <c r="K855" s="434">
        <f>Supervisor!K855</f>
        <v>100</v>
      </c>
      <c r="L855" s="347">
        <f>Supervisor!L855</f>
        <v>25</v>
      </c>
      <c r="M855" s="348">
        <v>0.25</v>
      </c>
      <c r="N855" s="353">
        <f>Supervisor!M855</f>
        <v>0</v>
      </c>
      <c r="O855" s="350">
        <f>Supervisor!N855</f>
        <v>25</v>
      </c>
      <c r="P855" s="350">
        <f t="shared" si="126"/>
        <v>75</v>
      </c>
      <c r="Q855" s="385">
        <v>2.7370311138298593E-4</v>
      </c>
      <c r="R855" s="352">
        <f t="shared" si="129"/>
        <v>0.25</v>
      </c>
      <c r="S855" s="225">
        <v>25</v>
      </c>
      <c r="T855" s="226">
        <f t="shared" si="122"/>
        <v>0</v>
      </c>
      <c r="Y855" s="199"/>
      <c r="Z855" s="352">
        <v>0.25</v>
      </c>
      <c r="AA855" s="428">
        <v>0.25</v>
      </c>
      <c r="AB855" s="428">
        <v>0.25</v>
      </c>
      <c r="AC855" s="430">
        <v>0.25</v>
      </c>
      <c r="AD855" s="428">
        <f t="shared" si="127"/>
        <v>0</v>
      </c>
      <c r="AE855" s="427">
        <v>0.25</v>
      </c>
      <c r="AF855" s="427">
        <v>0</v>
      </c>
      <c r="AG855" s="427"/>
      <c r="AH855" s="427"/>
      <c r="AI855" s="427"/>
      <c r="AJ855" s="427"/>
      <c r="AK855" s="427"/>
      <c r="AL855" s="427"/>
      <c r="AM855" s="427"/>
      <c r="AN855" s="427"/>
    </row>
    <row r="856" spans="1:40" s="225" customFormat="1" ht="51" hidden="1" customHeight="1" outlineLevel="6" x14ac:dyDescent="0.2">
      <c r="A856" s="221"/>
      <c r="B856" s="227"/>
      <c r="C856" s="248"/>
      <c r="D856" s="248"/>
      <c r="E856" s="254"/>
      <c r="F856" s="265"/>
      <c r="G856" s="270"/>
      <c r="H856" s="278"/>
      <c r="I856" s="412" t="s">
        <v>238</v>
      </c>
      <c r="J856" s="379"/>
      <c r="K856" s="438">
        <f>Supervisor!K856</f>
        <v>0</v>
      </c>
      <c r="L856" s="380">
        <f>Supervisor!L856</f>
        <v>0</v>
      </c>
      <c r="M856" s="381">
        <v>3.7499999999999999E-2</v>
      </c>
      <c r="N856" s="379">
        <f>Supervisor!M856</f>
        <v>0</v>
      </c>
      <c r="O856" s="386">
        <f>Supervisor!N856</f>
        <v>0</v>
      </c>
      <c r="P856" s="386">
        <f t="shared" si="126"/>
        <v>0</v>
      </c>
      <c r="Q856" s="383">
        <v>4.7203586288989199E-3</v>
      </c>
      <c r="R856" s="384">
        <f>SUMPRODUCT(R857:R862,Q857:Q862)/Q856</f>
        <v>3.7499999999999999E-2</v>
      </c>
      <c r="T856" s="226">
        <f t="shared" si="122"/>
        <v>0</v>
      </c>
      <c r="Y856" s="199"/>
      <c r="Z856" s="384">
        <v>3.7499999999999999E-2</v>
      </c>
      <c r="AA856" s="428">
        <v>3.7499999999999999E-2</v>
      </c>
      <c r="AB856" s="428">
        <v>3.7499999999999999E-2</v>
      </c>
      <c r="AC856" s="430">
        <v>3.7499999999999999E-2</v>
      </c>
      <c r="AD856" s="428">
        <f t="shared" si="127"/>
        <v>0</v>
      </c>
      <c r="AE856" s="427">
        <v>3.7499999999999999E-2</v>
      </c>
      <c r="AF856" s="427">
        <v>0</v>
      </c>
      <c r="AG856" s="427"/>
      <c r="AH856" s="427"/>
      <c r="AI856" s="427"/>
      <c r="AJ856" s="427"/>
      <c r="AK856" s="427"/>
      <c r="AL856" s="427"/>
      <c r="AM856" s="427"/>
      <c r="AN856" s="427"/>
    </row>
    <row r="857" spans="1:40" s="225" customFormat="1" ht="51" hidden="1" customHeight="1" outlineLevel="7" x14ac:dyDescent="0.2">
      <c r="A857" s="221"/>
      <c r="B857" s="227"/>
      <c r="C857" s="248"/>
      <c r="D857" s="248"/>
      <c r="E857" s="254"/>
      <c r="F857" s="265"/>
      <c r="G857" s="270"/>
      <c r="H857" s="278"/>
      <c r="I857" s="407" t="s">
        <v>60</v>
      </c>
      <c r="J857" s="354" t="s">
        <v>261</v>
      </c>
      <c r="K857" s="435">
        <f>Supervisor!K857</f>
        <v>5256</v>
      </c>
      <c r="L857" s="355">
        <f>Supervisor!L857</f>
        <v>0</v>
      </c>
      <c r="M857" s="356">
        <v>0</v>
      </c>
      <c r="N857" s="357">
        <f>Supervisor!M857</f>
        <v>0</v>
      </c>
      <c r="O857" s="350">
        <f>Supervisor!N857</f>
        <v>0</v>
      </c>
      <c r="P857" s="350">
        <f t="shared" si="126"/>
        <v>5256</v>
      </c>
      <c r="Q857" s="385">
        <v>2.3601793144494601E-4</v>
      </c>
      <c r="R857" s="352">
        <f t="shared" ref="R857:R862" si="130">O857/K857</f>
        <v>0</v>
      </c>
      <c r="T857" s="226">
        <f t="shared" si="122"/>
        <v>0</v>
      </c>
      <c r="Y857" s="199"/>
      <c r="Z857" s="352">
        <v>0</v>
      </c>
      <c r="AA857" s="428">
        <v>0</v>
      </c>
      <c r="AB857" s="428">
        <v>0</v>
      </c>
      <c r="AC857" s="430">
        <v>0</v>
      </c>
      <c r="AD857" s="428">
        <f t="shared" si="127"/>
        <v>0</v>
      </c>
      <c r="AE857" s="427">
        <v>0</v>
      </c>
      <c r="AF857" s="427">
        <v>0</v>
      </c>
      <c r="AG857" s="427"/>
      <c r="AH857" s="427"/>
      <c r="AI857" s="427"/>
      <c r="AJ857" s="427"/>
      <c r="AK857" s="427"/>
      <c r="AL857" s="427"/>
      <c r="AM857" s="427"/>
      <c r="AN857" s="427"/>
    </row>
    <row r="858" spans="1:40" s="225" customFormat="1" ht="51" hidden="1" customHeight="1" outlineLevel="7" x14ac:dyDescent="0.2">
      <c r="A858" s="221"/>
      <c r="B858" s="227"/>
      <c r="C858" s="248"/>
      <c r="D858" s="248"/>
      <c r="E858" s="254"/>
      <c r="F858" s="265"/>
      <c r="G858" s="270"/>
      <c r="H858" s="278"/>
      <c r="I858" s="407" t="s">
        <v>61</v>
      </c>
      <c r="J858" s="354" t="s">
        <v>261</v>
      </c>
      <c r="K858" s="435">
        <f>Supervisor!K858</f>
        <v>1577</v>
      </c>
      <c r="L858" s="355">
        <f>Supervisor!L858</f>
        <v>0</v>
      </c>
      <c r="M858" s="356">
        <v>0</v>
      </c>
      <c r="N858" s="357">
        <f>Supervisor!M858</f>
        <v>0</v>
      </c>
      <c r="O858" s="350">
        <f>Supervisor!N858</f>
        <v>0</v>
      </c>
      <c r="P858" s="350">
        <f t="shared" si="126"/>
        <v>1577</v>
      </c>
      <c r="Q858" s="385">
        <v>1.6521255201146219E-3</v>
      </c>
      <c r="R858" s="352">
        <f t="shared" si="130"/>
        <v>0</v>
      </c>
      <c r="T858" s="226">
        <f t="shared" si="122"/>
        <v>0</v>
      </c>
      <c r="Y858" s="199"/>
      <c r="Z858" s="352">
        <v>0</v>
      </c>
      <c r="AA858" s="428">
        <v>0</v>
      </c>
      <c r="AB858" s="428">
        <v>0</v>
      </c>
      <c r="AC858" s="430">
        <v>0</v>
      </c>
      <c r="AD858" s="428">
        <f t="shared" si="127"/>
        <v>0</v>
      </c>
      <c r="AE858" s="427">
        <v>0</v>
      </c>
      <c r="AF858" s="427">
        <v>0</v>
      </c>
      <c r="AG858" s="427"/>
      <c r="AH858" s="427"/>
      <c r="AI858" s="427"/>
      <c r="AJ858" s="427"/>
      <c r="AK858" s="427"/>
      <c r="AL858" s="427"/>
      <c r="AM858" s="427"/>
      <c r="AN858" s="427"/>
    </row>
    <row r="859" spans="1:40" s="225" customFormat="1" ht="51" hidden="1" customHeight="1" outlineLevel="7" x14ac:dyDescent="0.2">
      <c r="A859" s="221"/>
      <c r="B859" s="227"/>
      <c r="C859" s="248"/>
      <c r="D859" s="248"/>
      <c r="E859" s="254"/>
      <c r="F859" s="265"/>
      <c r="G859" s="270"/>
      <c r="H859" s="278"/>
      <c r="I859" s="406" t="s">
        <v>62</v>
      </c>
      <c r="J859" s="346" t="s">
        <v>261</v>
      </c>
      <c r="K859" s="434">
        <f>Supervisor!K859</f>
        <v>1577</v>
      </c>
      <c r="L859" s="347">
        <f>Supervisor!L859</f>
        <v>0</v>
      </c>
      <c r="M859" s="348">
        <v>0</v>
      </c>
      <c r="N859" s="353">
        <f>Supervisor!M859</f>
        <v>0</v>
      </c>
      <c r="O859" s="350">
        <f>Supervisor!N859</f>
        <v>0</v>
      </c>
      <c r="P859" s="350">
        <f t="shared" si="126"/>
        <v>1577</v>
      </c>
      <c r="Q859" s="385">
        <v>1.6521255201146219E-3</v>
      </c>
      <c r="R859" s="352">
        <f t="shared" si="130"/>
        <v>0</v>
      </c>
      <c r="T859" s="226">
        <f t="shared" si="122"/>
        <v>0</v>
      </c>
      <c r="Y859" s="199"/>
      <c r="Z859" s="352">
        <v>0</v>
      </c>
      <c r="AA859" s="428">
        <v>0</v>
      </c>
      <c r="AB859" s="428">
        <v>0</v>
      </c>
      <c r="AC859" s="430">
        <v>0</v>
      </c>
      <c r="AD859" s="428">
        <f t="shared" si="127"/>
        <v>0</v>
      </c>
      <c r="AE859" s="427">
        <v>0</v>
      </c>
      <c r="AF859" s="427">
        <v>0</v>
      </c>
      <c r="AG859" s="427"/>
      <c r="AH859" s="427"/>
      <c r="AI859" s="427"/>
      <c r="AJ859" s="427"/>
      <c r="AK859" s="427"/>
      <c r="AL859" s="427"/>
      <c r="AM859" s="427"/>
      <c r="AN859" s="427"/>
    </row>
    <row r="860" spans="1:40" s="225" customFormat="1" ht="51" hidden="1" customHeight="1" outlineLevel="7" x14ac:dyDescent="0.2">
      <c r="A860" s="221"/>
      <c r="B860" s="227"/>
      <c r="C860" s="248"/>
      <c r="D860" s="248"/>
      <c r="E860" s="254"/>
      <c r="F860" s="265"/>
      <c r="G860" s="270"/>
      <c r="H860" s="278"/>
      <c r="I860" s="406" t="s">
        <v>63</v>
      </c>
      <c r="J860" s="346" t="s">
        <v>261</v>
      </c>
      <c r="K860" s="434">
        <f>Supervisor!K860</f>
        <v>1577</v>
      </c>
      <c r="L860" s="347">
        <f>Supervisor!L860</f>
        <v>0</v>
      </c>
      <c r="M860" s="348">
        <v>0</v>
      </c>
      <c r="N860" s="353">
        <f>Supervisor!M860</f>
        <v>0</v>
      </c>
      <c r="O860" s="350">
        <f>Supervisor!N860</f>
        <v>0</v>
      </c>
      <c r="P860" s="350">
        <f t="shared" si="126"/>
        <v>1577</v>
      </c>
      <c r="Q860" s="385">
        <v>2.3601793144494601E-4</v>
      </c>
      <c r="R860" s="352">
        <f t="shared" si="130"/>
        <v>0</v>
      </c>
      <c r="T860" s="226">
        <f t="shared" si="122"/>
        <v>0</v>
      </c>
      <c r="Y860" s="199"/>
      <c r="Z860" s="352">
        <v>0</v>
      </c>
      <c r="AA860" s="428">
        <v>0</v>
      </c>
      <c r="AB860" s="428">
        <v>0</v>
      </c>
      <c r="AC860" s="430">
        <v>0</v>
      </c>
      <c r="AD860" s="428">
        <f t="shared" si="127"/>
        <v>0</v>
      </c>
      <c r="AE860" s="427">
        <v>0</v>
      </c>
      <c r="AF860" s="427">
        <v>0</v>
      </c>
      <c r="AG860" s="427"/>
      <c r="AH860" s="427"/>
      <c r="AI860" s="427"/>
      <c r="AJ860" s="427"/>
      <c r="AK860" s="427"/>
      <c r="AL860" s="427"/>
      <c r="AM860" s="427"/>
      <c r="AN860" s="427"/>
    </row>
    <row r="861" spans="1:40" s="225" customFormat="1" ht="51" hidden="1" customHeight="1" outlineLevel="7" x14ac:dyDescent="0.2">
      <c r="A861" s="221"/>
      <c r="B861" s="227"/>
      <c r="C861" s="248"/>
      <c r="D861" s="248"/>
      <c r="E861" s="254"/>
      <c r="F861" s="265"/>
      <c r="G861" s="270"/>
      <c r="H861" s="278"/>
      <c r="I861" s="406" t="s">
        <v>64</v>
      </c>
      <c r="J861" s="346" t="s">
        <v>261</v>
      </c>
      <c r="K861" s="434">
        <f>Supervisor!K861</f>
        <v>1577</v>
      </c>
      <c r="L861" s="347">
        <f>Supervisor!L861</f>
        <v>0</v>
      </c>
      <c r="M861" s="348">
        <v>0</v>
      </c>
      <c r="N861" s="353">
        <f>Supervisor!M861</f>
        <v>0</v>
      </c>
      <c r="O861" s="350">
        <f>Supervisor!N861</f>
        <v>0</v>
      </c>
      <c r="P861" s="350">
        <f t="shared" si="126"/>
        <v>1577</v>
      </c>
      <c r="Q861" s="385">
        <v>2.3601793144494601E-4</v>
      </c>
      <c r="R861" s="352">
        <f t="shared" si="130"/>
        <v>0</v>
      </c>
      <c r="T861" s="226">
        <f t="shared" si="122"/>
        <v>0</v>
      </c>
      <c r="Y861" s="199"/>
      <c r="Z861" s="352">
        <v>0</v>
      </c>
      <c r="AA861" s="428">
        <v>0</v>
      </c>
      <c r="AB861" s="428">
        <v>0</v>
      </c>
      <c r="AC861" s="430">
        <v>0</v>
      </c>
      <c r="AD861" s="428">
        <f t="shared" si="127"/>
        <v>0</v>
      </c>
      <c r="AE861" s="427">
        <v>0</v>
      </c>
      <c r="AF861" s="427">
        <v>0</v>
      </c>
      <c r="AG861" s="427"/>
      <c r="AH861" s="427"/>
      <c r="AI861" s="427"/>
      <c r="AJ861" s="427"/>
      <c r="AK861" s="427"/>
      <c r="AL861" s="427"/>
      <c r="AM861" s="427"/>
      <c r="AN861" s="427"/>
    </row>
    <row r="862" spans="1:40" s="225" customFormat="1" ht="51" hidden="1" customHeight="1" outlineLevel="7" x14ac:dyDescent="0.2">
      <c r="A862" s="221"/>
      <c r="B862" s="227"/>
      <c r="C862" s="248"/>
      <c r="D862" s="248"/>
      <c r="E862" s="254"/>
      <c r="F862" s="265"/>
      <c r="G862" s="270"/>
      <c r="H862" s="278"/>
      <c r="I862" s="406" t="s">
        <v>51</v>
      </c>
      <c r="J862" s="346" t="s">
        <v>257</v>
      </c>
      <c r="K862" s="434">
        <f>Supervisor!K862</f>
        <v>100</v>
      </c>
      <c r="L862" s="347">
        <f>Supervisor!L862</f>
        <v>25</v>
      </c>
      <c r="M862" s="348">
        <v>0.25</v>
      </c>
      <c r="N862" s="353">
        <f>Supervisor!M862</f>
        <v>0</v>
      </c>
      <c r="O862" s="350">
        <f>Supervisor!N862</f>
        <v>25</v>
      </c>
      <c r="P862" s="350">
        <f t="shared" si="126"/>
        <v>75</v>
      </c>
      <c r="Q862" s="385">
        <v>7.0805379433483797E-4</v>
      </c>
      <c r="R862" s="352">
        <f t="shared" si="130"/>
        <v>0.25</v>
      </c>
      <c r="S862" s="225">
        <v>25</v>
      </c>
      <c r="T862" s="226">
        <f t="shared" si="122"/>
        <v>0</v>
      </c>
      <c r="Y862" s="199"/>
      <c r="Z862" s="352">
        <v>0.25</v>
      </c>
      <c r="AA862" s="428">
        <v>0.25</v>
      </c>
      <c r="AB862" s="428">
        <v>0.25</v>
      </c>
      <c r="AC862" s="430">
        <v>0.25</v>
      </c>
      <c r="AD862" s="428">
        <f t="shared" si="127"/>
        <v>0</v>
      </c>
      <c r="AE862" s="427">
        <v>0.25</v>
      </c>
      <c r="AF862" s="427">
        <v>0</v>
      </c>
      <c r="AG862" s="427"/>
      <c r="AH862" s="427"/>
      <c r="AI862" s="427"/>
      <c r="AJ862" s="427"/>
      <c r="AK862" s="427"/>
      <c r="AL862" s="427"/>
      <c r="AM862" s="427"/>
      <c r="AN862" s="427"/>
    </row>
    <row r="863" spans="1:40" s="225" customFormat="1" ht="51" customHeight="1" outlineLevel="5" x14ac:dyDescent="0.2">
      <c r="A863" s="221"/>
      <c r="B863" s="227"/>
      <c r="C863" s="248"/>
      <c r="D863" s="248"/>
      <c r="E863" s="254"/>
      <c r="F863" s="265"/>
      <c r="G863" s="270"/>
      <c r="H863" s="270"/>
      <c r="I863" s="409" t="s">
        <v>67</v>
      </c>
      <c r="J863" s="365"/>
      <c r="K863" s="437">
        <f>Supervisor!K863</f>
        <v>0</v>
      </c>
      <c r="L863" s="366">
        <f>Supervisor!L863</f>
        <v>0</v>
      </c>
      <c r="M863" s="367">
        <v>7.2691913605100689E-2</v>
      </c>
      <c r="N863" s="365">
        <f>Supervisor!M863</f>
        <v>0</v>
      </c>
      <c r="O863" s="368">
        <f>Supervisor!N863</f>
        <v>0</v>
      </c>
      <c r="P863" s="368">
        <f t="shared" si="126"/>
        <v>0</v>
      </c>
      <c r="Q863" s="369">
        <v>5.7161470202487623E-2</v>
      </c>
      <c r="R863" s="370">
        <f>(R864*Q864+R873*Q873+R882*Q882+R891*Q891+R900*Q900)/Q863</f>
        <v>8.8028017057717886E-2</v>
      </c>
      <c r="T863" s="226">
        <f t="shared" si="122"/>
        <v>0</v>
      </c>
      <c r="Y863" s="199"/>
      <c r="Z863" s="370">
        <v>5.1881788290775811E-2</v>
      </c>
      <c r="AA863" s="428">
        <v>4.2813536355363536E-2</v>
      </c>
      <c r="AB863" s="428">
        <v>6.3099651511931712E-2</v>
      </c>
      <c r="AC863" s="430">
        <v>6.3099651511931712E-2</v>
      </c>
      <c r="AD863" s="428">
        <f t="shared" si="127"/>
        <v>0</v>
      </c>
      <c r="AE863" s="427">
        <v>7.5587825138886303E-2</v>
      </c>
      <c r="AF863" s="427">
        <v>0</v>
      </c>
      <c r="AG863" s="427"/>
      <c r="AH863" s="427"/>
      <c r="AI863" s="427"/>
      <c r="AJ863" s="427"/>
      <c r="AK863" s="427"/>
      <c r="AL863" s="427"/>
      <c r="AM863" s="427"/>
      <c r="AN863" s="427"/>
    </row>
    <row r="864" spans="1:40" s="225" customFormat="1" ht="51" customHeight="1" outlineLevel="6" x14ac:dyDescent="0.2">
      <c r="A864" s="221"/>
      <c r="B864" s="227"/>
      <c r="C864" s="248"/>
      <c r="D864" s="248"/>
      <c r="E864" s="254"/>
      <c r="F864" s="265"/>
      <c r="G864" s="270"/>
      <c r="H864" s="278"/>
      <c r="I864" s="412" t="s">
        <v>59</v>
      </c>
      <c r="J864" s="379"/>
      <c r="K864" s="438">
        <f>Supervisor!K864</f>
        <v>0</v>
      </c>
      <c r="L864" s="380">
        <f>Supervisor!L864</f>
        <v>0</v>
      </c>
      <c r="M864" s="381">
        <v>9.5486475268586071E-2</v>
      </c>
      <c r="N864" s="379">
        <f>Supervisor!M864</f>
        <v>0</v>
      </c>
      <c r="O864" s="386">
        <f>Supervisor!N864</f>
        <v>0</v>
      </c>
      <c r="P864" s="386">
        <f t="shared" si="126"/>
        <v>0</v>
      </c>
      <c r="Q864" s="383">
        <v>3.8676070665325829E-2</v>
      </c>
      <c r="R864" s="384">
        <f>SUMPRODUCT(R865:R872,Q865:Q872)/Q864</f>
        <v>0.1163670754224596</v>
      </c>
      <c r="T864" s="226">
        <f t="shared" si="122"/>
        <v>0</v>
      </c>
      <c r="Y864" s="199"/>
      <c r="Z864" s="384">
        <v>6.4730058248920544E-2</v>
      </c>
      <c r="AA864" s="428">
        <v>5.1327595075239395E-2</v>
      </c>
      <c r="AB864" s="428">
        <v>8.1309548957798711E-2</v>
      </c>
      <c r="AC864" s="430">
        <v>8.1309548957798711E-2</v>
      </c>
      <c r="AD864" s="428">
        <f t="shared" si="127"/>
        <v>0</v>
      </c>
      <c r="AE864" s="427">
        <v>9.3553092899352389E-2</v>
      </c>
      <c r="AF864" s="427">
        <v>0</v>
      </c>
      <c r="AG864" s="427"/>
      <c r="AH864" s="427"/>
      <c r="AI864" s="427"/>
      <c r="AJ864" s="427"/>
      <c r="AK864" s="427"/>
      <c r="AL864" s="427"/>
      <c r="AM864" s="427"/>
      <c r="AN864" s="427"/>
    </row>
    <row r="865" spans="1:40" s="225" customFormat="1" ht="51" customHeight="1" outlineLevel="7" x14ac:dyDescent="0.2">
      <c r="A865" s="221"/>
      <c r="B865" s="227"/>
      <c r="C865" s="248"/>
      <c r="D865" s="248"/>
      <c r="E865" s="254"/>
      <c r="F865" s="265"/>
      <c r="G865" s="270"/>
      <c r="H865" s="278"/>
      <c r="I865" s="407" t="s">
        <v>68</v>
      </c>
      <c r="J865" s="354" t="s">
        <v>261</v>
      </c>
      <c r="K865" s="435">
        <f>Supervisor!K865</f>
        <v>26984</v>
      </c>
      <c r="L865" s="355">
        <f>Supervisor!L865</f>
        <v>14000</v>
      </c>
      <c r="M865" s="356">
        <v>0.23717846567768186</v>
      </c>
      <c r="N865" s="371">
        <f>Supervisor!M865</f>
        <v>0</v>
      </c>
      <c r="O865" s="350">
        <f>Supervisor!N865</f>
        <v>14000</v>
      </c>
      <c r="P865" s="350">
        <f t="shared" si="126"/>
        <v>12984</v>
      </c>
      <c r="Q865" s="385">
        <v>2.2227626819152782E-3</v>
      </c>
      <c r="R865" s="352">
        <f>+O865/K865</f>
        <v>0.51882597094574567</v>
      </c>
      <c r="S865" s="225">
        <v>1072</v>
      </c>
      <c r="T865" s="226">
        <f t="shared" si="122"/>
        <v>-12928</v>
      </c>
      <c r="Y865" s="199"/>
      <c r="Z865" s="352">
        <v>0.10702638600652238</v>
      </c>
      <c r="AA865" s="428">
        <v>5.8900000000000001E-2</v>
      </c>
      <c r="AB865" s="428">
        <v>0.10702638600652238</v>
      </c>
      <c r="AC865" s="430">
        <v>0.10702638600652238</v>
      </c>
      <c r="AD865" s="428">
        <f t="shared" si="127"/>
        <v>0</v>
      </c>
      <c r="AE865" s="427">
        <v>0.23717758671805514</v>
      </c>
      <c r="AF865" s="427">
        <v>0</v>
      </c>
      <c r="AG865" s="427"/>
      <c r="AH865" s="427"/>
      <c r="AI865" s="427"/>
      <c r="AJ865" s="427"/>
      <c r="AK865" s="427"/>
      <c r="AL865" s="427"/>
      <c r="AM865" s="427"/>
      <c r="AN865" s="427"/>
    </row>
    <row r="866" spans="1:40" s="225" customFormat="1" ht="51" customHeight="1" outlineLevel="7" x14ac:dyDescent="0.2">
      <c r="A866" s="221"/>
      <c r="B866" s="227"/>
      <c r="C866" s="248"/>
      <c r="D866" s="248"/>
      <c r="E866" s="254"/>
      <c r="F866" s="265"/>
      <c r="G866" s="270"/>
      <c r="H866" s="278"/>
      <c r="I866" s="406" t="s">
        <v>69</v>
      </c>
      <c r="J866" s="346" t="s">
        <v>261</v>
      </c>
      <c r="K866" s="434">
        <f>Supervisor!K866</f>
        <v>18889</v>
      </c>
      <c r="L866" s="347">
        <f>Supervisor!L866</f>
        <v>1942</v>
      </c>
      <c r="M866" s="348">
        <v>0.13341288694369605</v>
      </c>
      <c r="N866" s="371">
        <f>Supervisor!M866</f>
        <v>0</v>
      </c>
      <c r="O866" s="350">
        <f>Supervisor!N866</f>
        <v>1942</v>
      </c>
      <c r="P866" s="350">
        <f t="shared" si="126"/>
        <v>16947</v>
      </c>
      <c r="Q866" s="385">
        <v>8.4464981912780544E-3</v>
      </c>
      <c r="R866" s="352">
        <f t="shared" ref="R866:R872" si="131">+O866/K866</f>
        <v>0.10281115993435333</v>
      </c>
      <c r="S866" s="225">
        <v>756</v>
      </c>
      <c r="T866" s="226">
        <f t="shared" ref="T866:T924" si="132">S866-O866</f>
        <v>-1186</v>
      </c>
      <c r="Y866" s="199"/>
      <c r="Z866" s="352">
        <v>9.6722960453173801E-2</v>
      </c>
      <c r="AA866" s="428">
        <v>6.0600000000000001E-2</v>
      </c>
      <c r="AB866" s="428">
        <v>9.6722960453173801E-2</v>
      </c>
      <c r="AC866" s="430">
        <v>9.6722960453173801E-2</v>
      </c>
      <c r="AD866" s="428">
        <f t="shared" si="127"/>
        <v>0</v>
      </c>
      <c r="AE866" s="427">
        <v>0.10281115993435333</v>
      </c>
      <c r="AF866" s="427">
        <v>0</v>
      </c>
      <c r="AG866" s="427"/>
      <c r="AH866" s="427"/>
      <c r="AI866" s="427"/>
      <c r="AJ866" s="427"/>
      <c r="AK866" s="427"/>
      <c r="AL866" s="427"/>
      <c r="AM866" s="427"/>
      <c r="AN866" s="427"/>
    </row>
    <row r="867" spans="1:40" s="225" customFormat="1" ht="51" customHeight="1" outlineLevel="7" x14ac:dyDescent="0.2">
      <c r="A867" s="221"/>
      <c r="B867" s="227"/>
      <c r="C867" s="248"/>
      <c r="D867" s="248"/>
      <c r="E867" s="254"/>
      <c r="F867" s="265"/>
      <c r="G867" s="270"/>
      <c r="H867" s="278"/>
      <c r="I867" s="406" t="s">
        <v>70</v>
      </c>
      <c r="J867" s="346" t="s">
        <v>261</v>
      </c>
      <c r="K867" s="434">
        <f>Supervisor!K867</f>
        <v>380</v>
      </c>
      <c r="L867" s="347">
        <f>Supervisor!L867</f>
        <v>0</v>
      </c>
      <c r="M867" s="348">
        <v>0</v>
      </c>
      <c r="N867" s="371">
        <f>Supervisor!M867</f>
        <v>0</v>
      </c>
      <c r="O867" s="350">
        <f>Supervisor!N867</f>
        <v>0</v>
      </c>
      <c r="P867" s="350">
        <f t="shared" si="126"/>
        <v>380</v>
      </c>
      <c r="Q867" s="385">
        <v>2.2227626819152782E-3</v>
      </c>
      <c r="R867" s="352">
        <f t="shared" si="131"/>
        <v>0</v>
      </c>
      <c r="T867" s="226">
        <f t="shared" si="132"/>
        <v>0</v>
      </c>
      <c r="Y867" s="199"/>
      <c r="Z867" s="352">
        <v>0</v>
      </c>
      <c r="AA867" s="428">
        <v>0</v>
      </c>
      <c r="AB867" s="428">
        <v>0</v>
      </c>
      <c r="AC867" s="430">
        <v>0</v>
      </c>
      <c r="AD867" s="428">
        <f t="shared" si="127"/>
        <v>0</v>
      </c>
      <c r="AE867" s="427">
        <v>0</v>
      </c>
      <c r="AF867" s="427">
        <v>0</v>
      </c>
      <c r="AG867" s="427"/>
      <c r="AH867" s="427"/>
      <c r="AI867" s="427"/>
      <c r="AJ867" s="427"/>
      <c r="AK867" s="427"/>
      <c r="AL867" s="427"/>
      <c r="AM867" s="427"/>
      <c r="AN867" s="427"/>
    </row>
    <row r="868" spans="1:40" s="225" customFormat="1" ht="51" customHeight="1" outlineLevel="7" x14ac:dyDescent="0.2">
      <c r="A868" s="221"/>
      <c r="B868" s="227"/>
      <c r="C868" s="248"/>
      <c r="D868" s="248"/>
      <c r="E868" s="254"/>
      <c r="F868" s="265"/>
      <c r="G868" s="270"/>
      <c r="H868" s="278"/>
      <c r="I868" s="406" t="s">
        <v>62</v>
      </c>
      <c r="J868" s="346" t="s">
        <v>261</v>
      </c>
      <c r="K868" s="434">
        <f>Supervisor!K868</f>
        <v>18889</v>
      </c>
      <c r="L868" s="347">
        <f>Supervisor!L868</f>
        <v>1342</v>
      </c>
      <c r="M868" s="348">
        <v>9.8824360699034094E-2</v>
      </c>
      <c r="N868" s="371">
        <f>Supervisor!M868</f>
        <v>378</v>
      </c>
      <c r="O868" s="350">
        <f>Supervisor!N868</f>
        <v>1720</v>
      </c>
      <c r="P868" s="350">
        <f t="shared" si="126"/>
        <v>17169</v>
      </c>
      <c r="Q868" s="385">
        <v>1.4670233700640835E-2</v>
      </c>
      <c r="R868" s="352">
        <f t="shared" si="131"/>
        <v>9.1058287892424164E-2</v>
      </c>
      <c r="S868" s="225">
        <v>756</v>
      </c>
      <c r="T868" s="226">
        <f t="shared" si="132"/>
        <v>-964</v>
      </c>
      <c r="Y868" s="199"/>
      <c r="Z868" s="352">
        <v>4.6323256922018108E-2</v>
      </c>
      <c r="AA868" s="428">
        <v>3.4099999999999998E-2</v>
      </c>
      <c r="AB868" s="428">
        <v>9.65641378580126E-2</v>
      </c>
      <c r="AC868" s="430">
        <v>4.6323256922018108E-2</v>
      </c>
      <c r="AD868" s="428">
        <f t="shared" si="127"/>
        <v>5.0240880935994492E-2</v>
      </c>
      <c r="AE868" s="427">
        <v>7.1046640902112337E-2</v>
      </c>
      <c r="AF868" s="427">
        <v>0</v>
      </c>
      <c r="AG868" s="427"/>
      <c r="AH868" s="427"/>
      <c r="AI868" s="427"/>
      <c r="AJ868" s="427"/>
      <c r="AK868" s="427"/>
      <c r="AL868" s="427"/>
      <c r="AM868" s="427"/>
      <c r="AN868" s="427"/>
    </row>
    <row r="869" spans="1:40" s="225" customFormat="1" ht="51" customHeight="1" outlineLevel="7" x14ac:dyDescent="0.2">
      <c r="A869" s="221"/>
      <c r="B869" s="227"/>
      <c r="C869" s="248"/>
      <c r="D869" s="248"/>
      <c r="E869" s="254"/>
      <c r="F869" s="265"/>
      <c r="G869" s="270"/>
      <c r="H869" s="278"/>
      <c r="I869" s="406" t="s">
        <v>63</v>
      </c>
      <c r="J869" s="346" t="s">
        <v>261</v>
      </c>
      <c r="K869" s="434">
        <f>Supervisor!K869</f>
        <v>3777.8</v>
      </c>
      <c r="L869" s="347">
        <f>Supervisor!L869</f>
        <v>540</v>
      </c>
      <c r="M869" s="348">
        <v>2.6682577388739206E-2</v>
      </c>
      <c r="N869" s="371">
        <f>Supervisor!M869</f>
        <v>-432</v>
      </c>
      <c r="O869" s="350">
        <f>Supervisor!N869</f>
        <v>108.00000000000001</v>
      </c>
      <c r="P869" s="350">
        <f t="shared" si="126"/>
        <v>3669.8</v>
      </c>
      <c r="Q869" s="385">
        <v>1.1113813409576391E-3</v>
      </c>
      <c r="R869" s="352">
        <f t="shared" si="131"/>
        <v>2.8588067129016889E-2</v>
      </c>
      <c r="T869" s="226">
        <f t="shared" si="132"/>
        <v>-108.00000000000001</v>
      </c>
      <c r="Y869" s="199"/>
      <c r="Z869" s="352">
        <v>2.8588067129016889E-2</v>
      </c>
      <c r="AA869" s="428">
        <v>2.4623803009575923E-2</v>
      </c>
      <c r="AB869" s="428">
        <v>2.8588067129016889E-2</v>
      </c>
      <c r="AC869" s="430">
        <v>2.8588067129016889E-2</v>
      </c>
      <c r="AD869" s="428">
        <f t="shared" si="127"/>
        <v>0</v>
      </c>
      <c r="AE869" s="427">
        <v>2.8588067129016889E-2</v>
      </c>
      <c r="AF869" s="427">
        <v>0</v>
      </c>
      <c r="AG869" s="427"/>
      <c r="AH869" s="427"/>
      <c r="AI869" s="427"/>
      <c r="AJ869" s="427"/>
      <c r="AK869" s="427"/>
      <c r="AL869" s="427"/>
      <c r="AM869" s="427"/>
      <c r="AN869" s="427"/>
    </row>
    <row r="870" spans="1:40" s="225" customFormat="1" ht="51" customHeight="1" outlineLevel="7" x14ac:dyDescent="0.2">
      <c r="A870" s="221"/>
      <c r="B870" s="227"/>
      <c r="C870" s="248"/>
      <c r="D870" s="248"/>
      <c r="E870" s="254"/>
      <c r="F870" s="265"/>
      <c r="G870" s="270"/>
      <c r="H870" s="278"/>
      <c r="I870" s="406" t="s">
        <v>64</v>
      </c>
      <c r="J870" s="346" t="s">
        <v>261</v>
      </c>
      <c r="K870" s="434">
        <f>Supervisor!K870</f>
        <v>18889</v>
      </c>
      <c r="L870" s="347">
        <f>Supervisor!L870</f>
        <v>0</v>
      </c>
      <c r="M870" s="348">
        <v>0</v>
      </c>
      <c r="N870" s="371">
        <f>Supervisor!M870</f>
        <v>0</v>
      </c>
      <c r="O870" s="350">
        <f>Supervisor!N870</f>
        <v>0</v>
      </c>
      <c r="P870" s="350">
        <f t="shared" si="126"/>
        <v>18889</v>
      </c>
      <c r="Q870" s="385">
        <v>1.3336576091491667E-3</v>
      </c>
      <c r="R870" s="352">
        <f t="shared" si="131"/>
        <v>0</v>
      </c>
      <c r="T870" s="226">
        <f t="shared" si="132"/>
        <v>0</v>
      </c>
      <c r="Y870" s="199"/>
      <c r="Z870" s="352">
        <v>0</v>
      </c>
      <c r="AA870" s="428">
        <v>0</v>
      </c>
      <c r="AB870" s="428">
        <v>0</v>
      </c>
      <c r="AC870" s="430">
        <v>0</v>
      </c>
      <c r="AD870" s="428">
        <f t="shared" si="127"/>
        <v>0</v>
      </c>
      <c r="AE870" s="427">
        <v>0</v>
      </c>
      <c r="AF870" s="427">
        <v>0</v>
      </c>
      <c r="AG870" s="427"/>
      <c r="AH870" s="427"/>
      <c r="AI870" s="427"/>
      <c r="AJ870" s="427"/>
      <c r="AK870" s="427"/>
      <c r="AL870" s="427"/>
      <c r="AM870" s="427"/>
      <c r="AN870" s="427"/>
    </row>
    <row r="871" spans="1:40" s="225" customFormat="1" ht="51" customHeight="1" outlineLevel="7" x14ac:dyDescent="0.2">
      <c r="A871" s="221"/>
      <c r="B871" s="227"/>
      <c r="C871" s="248"/>
      <c r="D871" s="248"/>
      <c r="E871" s="254"/>
      <c r="F871" s="265"/>
      <c r="G871" s="270"/>
      <c r="H871" s="278"/>
      <c r="I871" s="406" t="s">
        <v>71</v>
      </c>
      <c r="J871" s="346" t="s">
        <v>261</v>
      </c>
      <c r="K871" s="434">
        <f>Supervisor!K871</f>
        <v>18889</v>
      </c>
      <c r="L871" s="347">
        <f>Supervisor!L871</f>
        <v>0</v>
      </c>
      <c r="M871" s="348">
        <v>0</v>
      </c>
      <c r="N871" s="371">
        <f>Supervisor!M871</f>
        <v>0</v>
      </c>
      <c r="O871" s="350">
        <f>Supervisor!N871</f>
        <v>0</v>
      </c>
      <c r="P871" s="350">
        <f t="shared" si="126"/>
        <v>18889</v>
      </c>
      <c r="Q871" s="385">
        <v>4.2232490956390272E-3</v>
      </c>
      <c r="R871" s="352">
        <f t="shared" si="131"/>
        <v>0</v>
      </c>
      <c r="T871" s="226">
        <f t="shared" si="132"/>
        <v>0</v>
      </c>
      <c r="Y871" s="199"/>
      <c r="Z871" s="352">
        <v>0</v>
      </c>
      <c r="AA871" s="428">
        <v>0</v>
      </c>
      <c r="AB871" s="428">
        <v>0</v>
      </c>
      <c r="AC871" s="430">
        <v>0</v>
      </c>
      <c r="AD871" s="428">
        <f t="shared" si="127"/>
        <v>0</v>
      </c>
      <c r="AE871" s="427">
        <v>0</v>
      </c>
      <c r="AF871" s="427">
        <v>0</v>
      </c>
      <c r="AG871" s="427"/>
      <c r="AH871" s="427"/>
      <c r="AI871" s="427"/>
      <c r="AJ871" s="427"/>
      <c r="AK871" s="427"/>
      <c r="AL871" s="427"/>
      <c r="AM871" s="427"/>
      <c r="AN871" s="427"/>
    </row>
    <row r="872" spans="1:40" s="225" customFormat="1" ht="51" customHeight="1" outlineLevel="7" x14ac:dyDescent="0.2">
      <c r="A872" s="221"/>
      <c r="B872" s="227"/>
      <c r="C872" s="248"/>
      <c r="D872" s="248"/>
      <c r="E872" s="254"/>
      <c r="F872" s="265"/>
      <c r="G872" s="270"/>
      <c r="H872" s="278"/>
      <c r="I872" s="406" t="s">
        <v>51</v>
      </c>
      <c r="J872" s="346" t="s">
        <v>257</v>
      </c>
      <c r="K872" s="434">
        <f>Supervisor!K872</f>
        <v>100</v>
      </c>
      <c r="L872" s="347">
        <f>Supervisor!L872</f>
        <v>25</v>
      </c>
      <c r="M872" s="348">
        <v>0.25</v>
      </c>
      <c r="N872" s="371">
        <f>Supervisor!M872</f>
        <v>0</v>
      </c>
      <c r="O872" s="350">
        <f>Supervisor!N872</f>
        <v>25</v>
      </c>
      <c r="P872" s="350">
        <f t="shared" si="126"/>
        <v>75</v>
      </c>
      <c r="Q872" s="385">
        <v>4.4455253638305565E-3</v>
      </c>
      <c r="R872" s="352">
        <f t="shared" si="131"/>
        <v>0.25</v>
      </c>
      <c r="S872" s="225">
        <v>25</v>
      </c>
      <c r="T872" s="226">
        <f t="shared" si="132"/>
        <v>0</v>
      </c>
      <c r="Y872" s="199"/>
      <c r="Z872" s="352">
        <v>0.25</v>
      </c>
      <c r="AA872" s="428">
        <v>0.25</v>
      </c>
      <c r="AB872" s="428">
        <v>0.25</v>
      </c>
      <c r="AC872" s="430">
        <v>0.25</v>
      </c>
      <c r="AD872" s="428">
        <f t="shared" si="127"/>
        <v>0</v>
      </c>
      <c r="AE872" s="427">
        <v>0.25</v>
      </c>
      <c r="AF872" s="427">
        <v>0</v>
      </c>
      <c r="AG872" s="427"/>
      <c r="AH872" s="427"/>
      <c r="AI872" s="427"/>
      <c r="AJ872" s="427"/>
      <c r="AK872" s="427"/>
      <c r="AL872" s="427"/>
      <c r="AM872" s="427"/>
      <c r="AN872" s="427"/>
    </row>
    <row r="873" spans="1:40" s="225" customFormat="1" ht="51" customHeight="1" outlineLevel="6" x14ac:dyDescent="0.2">
      <c r="A873" s="221"/>
      <c r="B873" s="227"/>
      <c r="C873" s="248"/>
      <c r="D873" s="248"/>
      <c r="E873" s="254"/>
      <c r="F873" s="265"/>
      <c r="G873" s="270"/>
      <c r="H873" s="278"/>
      <c r="I873" s="412" t="s">
        <v>65</v>
      </c>
      <c r="J873" s="379"/>
      <c r="K873" s="438">
        <f>Supervisor!K873</f>
        <v>0</v>
      </c>
      <c r="L873" s="380">
        <f>Supervisor!L873</f>
        <v>0</v>
      </c>
      <c r="M873" s="381">
        <v>2.5000000000000001E-2</v>
      </c>
      <c r="N873" s="379">
        <f>Supervisor!M873</f>
        <v>0</v>
      </c>
      <c r="O873" s="386">
        <f>Supervisor!N873</f>
        <v>0</v>
      </c>
      <c r="P873" s="386">
        <f t="shared" si="126"/>
        <v>0</v>
      </c>
      <c r="Q873" s="383">
        <v>6.3280256154794367E-3</v>
      </c>
      <c r="R873" s="384">
        <f>SUMPRODUCT(R874:R881,Q874:Q881)/Q873</f>
        <v>2.8735632183908053E-2</v>
      </c>
      <c r="T873" s="226">
        <f t="shared" si="132"/>
        <v>0</v>
      </c>
      <c r="Y873" s="199"/>
      <c r="Z873" s="384">
        <v>2.5000000000000001E-2</v>
      </c>
      <c r="AA873" s="428">
        <v>2.5000000000000001E-2</v>
      </c>
      <c r="AB873" s="428">
        <v>2.5000000000000001E-2</v>
      </c>
      <c r="AC873" s="430">
        <v>2.5000000000000001E-2</v>
      </c>
      <c r="AD873" s="428">
        <f t="shared" si="127"/>
        <v>0</v>
      </c>
      <c r="AE873" s="427">
        <v>3.7999999999999999E-2</v>
      </c>
      <c r="AF873" s="427">
        <v>0</v>
      </c>
      <c r="AG873" s="427"/>
      <c r="AH873" s="427"/>
      <c r="AI873" s="427"/>
      <c r="AJ873" s="427"/>
      <c r="AK873" s="427"/>
      <c r="AL873" s="427"/>
      <c r="AM873" s="427"/>
      <c r="AN873" s="427"/>
    </row>
    <row r="874" spans="1:40" s="225" customFormat="1" ht="51" customHeight="1" outlineLevel="7" x14ac:dyDescent="0.2">
      <c r="A874" s="221"/>
      <c r="B874" s="227"/>
      <c r="C874" s="248"/>
      <c r="D874" s="248"/>
      <c r="E874" s="254"/>
      <c r="F874" s="265"/>
      <c r="G874" s="270"/>
      <c r="H874" s="278"/>
      <c r="I874" s="407" t="s">
        <v>68</v>
      </c>
      <c r="J874" s="354" t="s">
        <v>261</v>
      </c>
      <c r="K874" s="435">
        <f>Supervisor!K874</f>
        <v>93</v>
      </c>
      <c r="L874" s="355">
        <f>Supervisor!L874</f>
        <v>0</v>
      </c>
      <c r="M874" s="356">
        <v>0</v>
      </c>
      <c r="N874" s="357">
        <f>Supervisor!M874</f>
        <v>0</v>
      </c>
      <c r="O874" s="350">
        <f>Supervisor!N874</f>
        <v>0</v>
      </c>
      <c r="P874" s="350">
        <f t="shared" si="126"/>
        <v>93</v>
      </c>
      <c r="Q874" s="385">
        <v>3.6367963307353093E-4</v>
      </c>
      <c r="R874" s="352">
        <f t="shared" ref="R874:R881" si="133">O874/K874</f>
        <v>0</v>
      </c>
      <c r="T874" s="226">
        <f t="shared" si="132"/>
        <v>0</v>
      </c>
      <c r="Y874" s="199"/>
      <c r="Z874" s="352">
        <v>0</v>
      </c>
      <c r="AA874" s="428">
        <v>0</v>
      </c>
      <c r="AB874" s="428">
        <v>0</v>
      </c>
      <c r="AC874" s="430">
        <v>0</v>
      </c>
      <c r="AD874" s="428">
        <f t="shared" si="127"/>
        <v>0</v>
      </c>
      <c r="AE874" s="427">
        <v>0</v>
      </c>
      <c r="AF874" s="427">
        <v>0</v>
      </c>
      <c r="AG874" s="427"/>
      <c r="AH874" s="427"/>
      <c r="AI874" s="427"/>
      <c r="AJ874" s="427"/>
      <c r="AK874" s="427"/>
      <c r="AL874" s="427"/>
      <c r="AM874" s="427"/>
      <c r="AN874" s="427"/>
    </row>
    <row r="875" spans="1:40" s="225" customFormat="1" ht="51" customHeight="1" outlineLevel="7" x14ac:dyDescent="0.2">
      <c r="A875" s="221"/>
      <c r="B875" s="227"/>
      <c r="C875" s="248"/>
      <c r="D875" s="248"/>
      <c r="E875" s="254"/>
      <c r="F875" s="265"/>
      <c r="G875" s="270"/>
      <c r="H875" s="278"/>
      <c r="I875" s="406" t="s">
        <v>69</v>
      </c>
      <c r="J875" s="346" t="s">
        <v>261</v>
      </c>
      <c r="K875" s="434">
        <f>Supervisor!K875</f>
        <v>65</v>
      </c>
      <c r="L875" s="347">
        <f>Supervisor!L875</f>
        <v>0</v>
      </c>
      <c r="M875" s="348">
        <v>0</v>
      </c>
      <c r="N875" s="353">
        <f>Supervisor!M875</f>
        <v>0</v>
      </c>
      <c r="O875" s="350">
        <f>Supervisor!N875</f>
        <v>0</v>
      </c>
      <c r="P875" s="350">
        <f t="shared" si="126"/>
        <v>65</v>
      </c>
      <c r="Q875" s="385">
        <v>1.3819826056794173E-3</v>
      </c>
      <c r="R875" s="352">
        <f t="shared" si="133"/>
        <v>0</v>
      </c>
      <c r="T875" s="226">
        <f t="shared" si="132"/>
        <v>0</v>
      </c>
      <c r="Y875" s="199"/>
      <c r="Z875" s="352">
        <v>0</v>
      </c>
      <c r="AA875" s="428">
        <v>0</v>
      </c>
      <c r="AB875" s="428">
        <v>0</v>
      </c>
      <c r="AC875" s="430">
        <v>0</v>
      </c>
      <c r="AD875" s="428">
        <f t="shared" si="127"/>
        <v>0</v>
      </c>
      <c r="AE875" s="427">
        <v>0</v>
      </c>
      <c r="AF875" s="427">
        <v>0</v>
      </c>
      <c r="AG875" s="427"/>
      <c r="AH875" s="427"/>
      <c r="AI875" s="427"/>
      <c r="AJ875" s="427"/>
      <c r="AK875" s="427"/>
      <c r="AL875" s="427"/>
      <c r="AM875" s="427"/>
      <c r="AN875" s="427"/>
    </row>
    <row r="876" spans="1:40" s="225" customFormat="1" ht="51" customHeight="1" outlineLevel="7" x14ac:dyDescent="0.2">
      <c r="A876" s="221"/>
      <c r="B876" s="227"/>
      <c r="C876" s="248"/>
      <c r="D876" s="248"/>
      <c r="E876" s="254"/>
      <c r="F876" s="265"/>
      <c r="G876" s="270"/>
      <c r="H876" s="278"/>
      <c r="I876" s="406" t="s">
        <v>70</v>
      </c>
      <c r="J876" s="346" t="s">
        <v>261</v>
      </c>
      <c r="K876" s="434">
        <f>Supervisor!K876</f>
        <v>380</v>
      </c>
      <c r="L876" s="347">
        <f>Supervisor!L876</f>
        <v>0</v>
      </c>
      <c r="M876" s="348">
        <v>0</v>
      </c>
      <c r="N876" s="353">
        <f>Supervisor!M876</f>
        <v>0</v>
      </c>
      <c r="O876" s="350">
        <f>Supervisor!N876</f>
        <v>0</v>
      </c>
      <c r="P876" s="350">
        <f t="shared" si="126"/>
        <v>380</v>
      </c>
      <c r="Q876" s="385">
        <v>3.6367963307353093E-4</v>
      </c>
      <c r="R876" s="352">
        <f t="shared" si="133"/>
        <v>0</v>
      </c>
      <c r="T876" s="226">
        <f t="shared" si="132"/>
        <v>0</v>
      </c>
      <c r="Y876" s="199"/>
      <c r="Z876" s="352">
        <v>0</v>
      </c>
      <c r="AA876" s="428">
        <v>0</v>
      </c>
      <c r="AB876" s="428">
        <v>0</v>
      </c>
      <c r="AC876" s="430">
        <v>0</v>
      </c>
      <c r="AD876" s="428">
        <f t="shared" si="127"/>
        <v>0</v>
      </c>
      <c r="AE876" s="427">
        <v>0</v>
      </c>
      <c r="AF876" s="427">
        <v>0</v>
      </c>
      <c r="AG876" s="427"/>
      <c r="AH876" s="427"/>
      <c r="AI876" s="427"/>
      <c r="AJ876" s="427"/>
      <c r="AK876" s="427"/>
      <c r="AL876" s="427"/>
      <c r="AM876" s="427"/>
      <c r="AN876" s="427"/>
    </row>
    <row r="877" spans="1:40" s="225" customFormat="1" ht="51" customHeight="1" outlineLevel="7" x14ac:dyDescent="0.2">
      <c r="A877" s="221"/>
      <c r="B877" s="227"/>
      <c r="C877" s="248"/>
      <c r="D877" s="248"/>
      <c r="E877" s="254"/>
      <c r="F877" s="265"/>
      <c r="G877" s="270"/>
      <c r="H877" s="278"/>
      <c r="I877" s="406" t="s">
        <v>62</v>
      </c>
      <c r="J877" s="346" t="s">
        <v>261</v>
      </c>
      <c r="K877" s="434">
        <f>Supervisor!K877</f>
        <v>65</v>
      </c>
      <c r="L877" s="347">
        <f>Supervisor!L877</f>
        <v>0</v>
      </c>
      <c r="M877" s="348">
        <v>0</v>
      </c>
      <c r="N877" s="353">
        <f>Supervisor!M877</f>
        <v>0</v>
      </c>
      <c r="O877" s="350">
        <f>Supervisor!N877</f>
        <v>0</v>
      </c>
      <c r="P877" s="350">
        <f t="shared" si="126"/>
        <v>65</v>
      </c>
      <c r="Q877" s="385">
        <v>2.400285578285304E-3</v>
      </c>
      <c r="R877" s="352">
        <f t="shared" si="133"/>
        <v>0</v>
      </c>
      <c r="T877" s="226">
        <f t="shared" si="132"/>
        <v>0</v>
      </c>
      <c r="Y877" s="199"/>
      <c r="Z877" s="352">
        <v>0</v>
      </c>
      <c r="AA877" s="428">
        <v>0</v>
      </c>
      <c r="AB877" s="428">
        <v>0</v>
      </c>
      <c r="AC877" s="430">
        <v>0</v>
      </c>
      <c r="AD877" s="428">
        <f t="shared" si="127"/>
        <v>0</v>
      </c>
      <c r="AE877" s="427">
        <v>0</v>
      </c>
      <c r="AF877" s="427">
        <v>0</v>
      </c>
      <c r="AG877" s="427"/>
      <c r="AH877" s="427"/>
      <c r="AI877" s="427"/>
      <c r="AJ877" s="427"/>
      <c r="AK877" s="427"/>
      <c r="AL877" s="427"/>
      <c r="AM877" s="427"/>
      <c r="AN877" s="427"/>
    </row>
    <row r="878" spans="1:40" s="225" customFormat="1" ht="51" customHeight="1" outlineLevel="7" x14ac:dyDescent="0.2">
      <c r="A878" s="221"/>
      <c r="B878" s="227"/>
      <c r="C878" s="248"/>
      <c r="D878" s="248"/>
      <c r="E878" s="254"/>
      <c r="F878" s="265"/>
      <c r="G878" s="270"/>
      <c r="H878" s="278"/>
      <c r="I878" s="406" t="s">
        <v>63</v>
      </c>
      <c r="J878" s="346" t="s">
        <v>261</v>
      </c>
      <c r="K878" s="434">
        <f>Supervisor!K878</f>
        <v>65</v>
      </c>
      <c r="L878" s="347">
        <f>Supervisor!L878</f>
        <v>0</v>
      </c>
      <c r="M878" s="348">
        <v>0</v>
      </c>
      <c r="N878" s="353">
        <f>Supervisor!M878</f>
        <v>0</v>
      </c>
      <c r="O878" s="350">
        <f>Supervisor!N878</f>
        <v>0</v>
      </c>
      <c r="P878" s="350">
        <f t="shared" si="126"/>
        <v>65</v>
      </c>
      <c r="Q878" s="385">
        <v>1.8183981653676547E-4</v>
      </c>
      <c r="R878" s="352">
        <f t="shared" si="133"/>
        <v>0</v>
      </c>
      <c r="T878" s="226">
        <f t="shared" si="132"/>
        <v>0</v>
      </c>
      <c r="Y878" s="199"/>
      <c r="Z878" s="352">
        <v>0</v>
      </c>
      <c r="AA878" s="428">
        <v>0</v>
      </c>
      <c r="AB878" s="428">
        <v>0</v>
      </c>
      <c r="AC878" s="430">
        <v>0</v>
      </c>
      <c r="AD878" s="428">
        <f t="shared" si="127"/>
        <v>0</v>
      </c>
      <c r="AE878" s="427">
        <v>0</v>
      </c>
      <c r="AF878" s="427">
        <v>0</v>
      </c>
      <c r="AG878" s="427"/>
      <c r="AH878" s="427"/>
      <c r="AI878" s="427"/>
      <c r="AJ878" s="427"/>
      <c r="AK878" s="427"/>
      <c r="AL878" s="427"/>
      <c r="AM878" s="427"/>
      <c r="AN878" s="427"/>
    </row>
    <row r="879" spans="1:40" s="225" customFormat="1" ht="51" customHeight="1" outlineLevel="7" x14ac:dyDescent="0.2">
      <c r="A879" s="221"/>
      <c r="B879" s="227"/>
      <c r="C879" s="248"/>
      <c r="D879" s="248"/>
      <c r="E879" s="254"/>
      <c r="F879" s="265"/>
      <c r="G879" s="270"/>
      <c r="H879" s="278"/>
      <c r="I879" s="406" t="s">
        <v>64</v>
      </c>
      <c r="J879" s="346" t="s">
        <v>261</v>
      </c>
      <c r="K879" s="434">
        <f>Supervisor!K879</f>
        <v>65</v>
      </c>
      <c r="L879" s="347">
        <f>Supervisor!L879</f>
        <v>0</v>
      </c>
      <c r="M879" s="348">
        <v>0</v>
      </c>
      <c r="N879" s="353">
        <f>Supervisor!M879</f>
        <v>0</v>
      </c>
      <c r="O879" s="350">
        <f>Supervisor!N879</f>
        <v>0</v>
      </c>
      <c r="P879" s="350">
        <f t="shared" si="126"/>
        <v>65</v>
      </c>
      <c r="Q879" s="385">
        <v>2.1820777984411855E-4</v>
      </c>
      <c r="R879" s="352">
        <f t="shared" si="133"/>
        <v>0</v>
      </c>
      <c r="T879" s="226">
        <f t="shared" si="132"/>
        <v>0</v>
      </c>
      <c r="Y879" s="199"/>
      <c r="Z879" s="352">
        <v>0</v>
      </c>
      <c r="AA879" s="428">
        <v>0</v>
      </c>
      <c r="AB879" s="428">
        <v>0</v>
      </c>
      <c r="AC879" s="430">
        <v>0</v>
      </c>
      <c r="AD879" s="428">
        <f t="shared" si="127"/>
        <v>0</v>
      </c>
      <c r="AE879" s="427">
        <v>0</v>
      </c>
      <c r="AF879" s="427">
        <v>0</v>
      </c>
      <c r="AG879" s="427"/>
      <c r="AH879" s="427"/>
      <c r="AI879" s="427"/>
      <c r="AJ879" s="427"/>
      <c r="AK879" s="427"/>
      <c r="AL879" s="427"/>
      <c r="AM879" s="427"/>
      <c r="AN879" s="427"/>
    </row>
    <row r="880" spans="1:40" s="225" customFormat="1" ht="51" customHeight="1" outlineLevel="7" x14ac:dyDescent="0.2">
      <c r="A880" s="221"/>
      <c r="B880" s="227"/>
      <c r="C880" s="248"/>
      <c r="D880" s="248"/>
      <c r="E880" s="254"/>
      <c r="F880" s="265"/>
      <c r="G880" s="270"/>
      <c r="H880" s="278"/>
      <c r="I880" s="406" t="s">
        <v>71</v>
      </c>
      <c r="J880" s="346" t="s">
        <v>261</v>
      </c>
      <c r="K880" s="434">
        <f>Supervisor!K880</f>
        <v>65</v>
      </c>
      <c r="L880" s="347">
        <f>Supervisor!L880</f>
        <v>0</v>
      </c>
      <c r="M880" s="348">
        <v>0</v>
      </c>
      <c r="N880" s="353">
        <f>Supervisor!M880</f>
        <v>0</v>
      </c>
      <c r="O880" s="350">
        <f>Supervisor!N880</f>
        <v>0</v>
      </c>
      <c r="P880" s="350">
        <f t="shared" si="126"/>
        <v>65</v>
      </c>
      <c r="Q880" s="385">
        <v>6.9099130283970867E-4</v>
      </c>
      <c r="R880" s="352">
        <f t="shared" si="133"/>
        <v>0</v>
      </c>
      <c r="T880" s="226">
        <f t="shared" si="132"/>
        <v>0</v>
      </c>
      <c r="Y880" s="199"/>
      <c r="Z880" s="352">
        <v>0</v>
      </c>
      <c r="AA880" s="428">
        <v>0</v>
      </c>
      <c r="AB880" s="428">
        <v>0</v>
      </c>
      <c r="AC880" s="430">
        <v>0</v>
      </c>
      <c r="AD880" s="428">
        <f t="shared" si="127"/>
        <v>0</v>
      </c>
      <c r="AE880" s="427">
        <v>0</v>
      </c>
      <c r="AF880" s="427">
        <v>0</v>
      </c>
      <c r="AG880" s="427"/>
      <c r="AH880" s="427"/>
      <c r="AI880" s="427"/>
      <c r="AJ880" s="427"/>
      <c r="AK880" s="427"/>
      <c r="AL880" s="427"/>
      <c r="AM880" s="427"/>
      <c r="AN880" s="427"/>
    </row>
    <row r="881" spans="1:40" s="225" customFormat="1" ht="51" customHeight="1" outlineLevel="7" x14ac:dyDescent="0.2">
      <c r="A881" s="221"/>
      <c r="B881" s="227"/>
      <c r="C881" s="248"/>
      <c r="D881" s="248"/>
      <c r="E881" s="254"/>
      <c r="F881" s="265"/>
      <c r="G881" s="270"/>
      <c r="H881" s="278"/>
      <c r="I881" s="406" t="s">
        <v>51</v>
      </c>
      <c r="J881" s="346" t="s">
        <v>257</v>
      </c>
      <c r="K881" s="434">
        <f>Supervisor!K881</f>
        <v>100</v>
      </c>
      <c r="L881" s="347">
        <f>Supervisor!L881</f>
        <v>25</v>
      </c>
      <c r="M881" s="348">
        <v>0.25</v>
      </c>
      <c r="N881" s="353">
        <f>Supervisor!M881</f>
        <v>0</v>
      </c>
      <c r="O881" s="350">
        <f>Supervisor!N881</f>
        <v>25</v>
      </c>
      <c r="P881" s="350">
        <f t="shared" si="126"/>
        <v>75</v>
      </c>
      <c r="Q881" s="385">
        <v>7.2735926614706187E-4</v>
      </c>
      <c r="R881" s="352">
        <f t="shared" si="133"/>
        <v>0.25</v>
      </c>
      <c r="S881" s="225">
        <v>25</v>
      </c>
      <c r="T881" s="226">
        <f t="shared" si="132"/>
        <v>0</v>
      </c>
      <c r="Y881" s="199"/>
      <c r="Z881" s="352">
        <v>0.25</v>
      </c>
      <c r="AA881" s="428">
        <v>0.25</v>
      </c>
      <c r="AB881" s="428">
        <v>0.25</v>
      </c>
      <c r="AC881" s="430">
        <v>0.25</v>
      </c>
      <c r="AD881" s="428">
        <f t="shared" si="127"/>
        <v>0</v>
      </c>
      <c r="AE881" s="427">
        <v>0.25</v>
      </c>
      <c r="AF881" s="427">
        <v>0</v>
      </c>
      <c r="AG881" s="427"/>
      <c r="AH881" s="427"/>
      <c r="AI881" s="427"/>
      <c r="AJ881" s="427"/>
      <c r="AK881" s="427"/>
      <c r="AL881" s="427"/>
      <c r="AM881" s="427"/>
      <c r="AN881" s="427"/>
    </row>
    <row r="882" spans="1:40" s="225" customFormat="1" ht="51" customHeight="1" outlineLevel="6" x14ac:dyDescent="0.2">
      <c r="A882" s="221"/>
      <c r="B882" s="227"/>
      <c r="C882" s="248"/>
      <c r="D882" s="248"/>
      <c r="E882" s="254"/>
      <c r="F882" s="265"/>
      <c r="G882" s="270"/>
      <c r="H882" s="278"/>
      <c r="I882" s="412" t="s">
        <v>66</v>
      </c>
      <c r="J882" s="379"/>
      <c r="K882" s="438">
        <f>Supervisor!K882</f>
        <v>0</v>
      </c>
      <c r="L882" s="380">
        <f>Supervisor!L882</f>
        <v>0</v>
      </c>
      <c r="M882" s="381">
        <v>2.5000000000000001E-2</v>
      </c>
      <c r="N882" s="379">
        <f>Supervisor!M882</f>
        <v>0</v>
      </c>
      <c r="O882" s="386">
        <f>Supervisor!N882</f>
        <v>0</v>
      </c>
      <c r="P882" s="386">
        <f t="shared" si="126"/>
        <v>0</v>
      </c>
      <c r="Q882" s="383">
        <v>2.2927630336775619E-6</v>
      </c>
      <c r="R882" s="384">
        <f>SUMPRODUCT(R883:R890,Q883:Q890)/Q882</f>
        <v>2.8735632183908053E-2</v>
      </c>
      <c r="T882" s="226">
        <f t="shared" si="132"/>
        <v>0</v>
      </c>
      <c r="Y882" s="199"/>
      <c r="Z882" s="384">
        <v>2.5000000000000001E-2</v>
      </c>
      <c r="AA882" s="428">
        <v>2.5000000000000001E-2</v>
      </c>
      <c r="AB882" s="428">
        <v>2.5000000000000001E-2</v>
      </c>
      <c r="AC882" s="430">
        <v>2.5000000000000001E-2</v>
      </c>
      <c r="AD882" s="428">
        <f t="shared" si="127"/>
        <v>0</v>
      </c>
      <c r="AE882" s="427">
        <v>3.8000000000000006E-2</v>
      </c>
      <c r="AF882" s="427">
        <v>0</v>
      </c>
      <c r="AG882" s="427"/>
      <c r="AH882" s="427"/>
      <c r="AI882" s="427"/>
      <c r="AJ882" s="427"/>
      <c r="AK882" s="427"/>
      <c r="AL882" s="427"/>
      <c r="AM882" s="427"/>
      <c r="AN882" s="427"/>
    </row>
    <row r="883" spans="1:40" s="225" customFormat="1" ht="51" customHeight="1" outlineLevel="7" x14ac:dyDescent="0.2">
      <c r="A883" s="221"/>
      <c r="B883" s="227"/>
      <c r="C883" s="248"/>
      <c r="D883" s="248"/>
      <c r="E883" s="254"/>
      <c r="F883" s="265"/>
      <c r="G883" s="270"/>
      <c r="H883" s="278"/>
      <c r="I883" s="407" t="s">
        <v>68</v>
      </c>
      <c r="J883" s="354" t="s">
        <v>261</v>
      </c>
      <c r="K883" s="435">
        <f>Supervisor!K883</f>
        <v>41</v>
      </c>
      <c r="L883" s="355">
        <f>Supervisor!L883</f>
        <v>0</v>
      </c>
      <c r="M883" s="356">
        <v>0</v>
      </c>
      <c r="N883" s="357">
        <f>Supervisor!M883</f>
        <v>0</v>
      </c>
      <c r="O883" s="350">
        <f>Supervisor!N883</f>
        <v>0</v>
      </c>
      <c r="P883" s="350">
        <f t="shared" si="126"/>
        <v>41</v>
      </c>
      <c r="Q883" s="385">
        <v>1.3176799044123922E-7</v>
      </c>
      <c r="R883" s="352">
        <f t="shared" ref="R883:R890" si="134">O883/K883</f>
        <v>0</v>
      </c>
      <c r="T883" s="226">
        <f t="shared" si="132"/>
        <v>0</v>
      </c>
      <c r="Y883" s="199"/>
      <c r="Z883" s="352">
        <v>0</v>
      </c>
      <c r="AA883" s="428">
        <v>0</v>
      </c>
      <c r="AB883" s="428">
        <v>0</v>
      </c>
      <c r="AC883" s="430">
        <v>0</v>
      </c>
      <c r="AD883" s="428">
        <f t="shared" si="127"/>
        <v>0</v>
      </c>
      <c r="AE883" s="427">
        <v>0</v>
      </c>
      <c r="AF883" s="427">
        <v>0</v>
      </c>
      <c r="AG883" s="427"/>
      <c r="AH883" s="427"/>
      <c r="AI883" s="427"/>
      <c r="AJ883" s="427"/>
      <c r="AK883" s="427"/>
      <c r="AL883" s="427"/>
      <c r="AM883" s="427"/>
      <c r="AN883" s="427"/>
    </row>
    <row r="884" spans="1:40" s="225" customFormat="1" ht="51" customHeight="1" outlineLevel="7" x14ac:dyDescent="0.2">
      <c r="A884" s="221"/>
      <c r="B884" s="227"/>
      <c r="C884" s="248"/>
      <c r="D884" s="248"/>
      <c r="E884" s="254"/>
      <c r="F884" s="265"/>
      <c r="G884" s="270"/>
      <c r="H884" s="278"/>
      <c r="I884" s="406" t="s">
        <v>69</v>
      </c>
      <c r="J884" s="346" t="s">
        <v>261</v>
      </c>
      <c r="K884" s="434">
        <f>Supervisor!K884</f>
        <v>29</v>
      </c>
      <c r="L884" s="347">
        <f>Supervisor!L884</f>
        <v>0</v>
      </c>
      <c r="M884" s="348">
        <v>0</v>
      </c>
      <c r="N884" s="353">
        <f>Supervisor!M884</f>
        <v>0</v>
      </c>
      <c r="O884" s="350">
        <f>Supervisor!N884</f>
        <v>0</v>
      </c>
      <c r="P884" s="350">
        <f t="shared" si="126"/>
        <v>29</v>
      </c>
      <c r="Q884" s="385">
        <v>5.0071836367670896E-7</v>
      </c>
      <c r="R884" s="352">
        <f t="shared" si="134"/>
        <v>0</v>
      </c>
      <c r="T884" s="226">
        <f t="shared" si="132"/>
        <v>0</v>
      </c>
      <c r="Y884" s="199"/>
      <c r="Z884" s="352">
        <v>0</v>
      </c>
      <c r="AA884" s="428">
        <v>0</v>
      </c>
      <c r="AB884" s="428">
        <v>0</v>
      </c>
      <c r="AC884" s="430">
        <v>0</v>
      </c>
      <c r="AD884" s="428">
        <f t="shared" si="127"/>
        <v>0</v>
      </c>
      <c r="AE884" s="427">
        <v>0</v>
      </c>
      <c r="AF884" s="427">
        <v>0</v>
      </c>
      <c r="AG884" s="427"/>
      <c r="AH884" s="427"/>
      <c r="AI884" s="427"/>
      <c r="AJ884" s="427"/>
      <c r="AK884" s="427"/>
      <c r="AL884" s="427"/>
      <c r="AM884" s="427"/>
      <c r="AN884" s="427"/>
    </row>
    <row r="885" spans="1:40" s="225" customFormat="1" ht="51" customHeight="1" outlineLevel="7" x14ac:dyDescent="0.2">
      <c r="A885" s="221"/>
      <c r="B885" s="227"/>
      <c r="C885" s="248"/>
      <c r="D885" s="248"/>
      <c r="E885" s="254"/>
      <c r="F885" s="265"/>
      <c r="G885" s="270"/>
      <c r="H885" s="278"/>
      <c r="I885" s="406" t="s">
        <v>70</v>
      </c>
      <c r="J885" s="346" t="s">
        <v>261</v>
      </c>
      <c r="K885" s="434">
        <f>Supervisor!K885</f>
        <v>380</v>
      </c>
      <c r="L885" s="347">
        <f>Supervisor!L885</f>
        <v>0</v>
      </c>
      <c r="M885" s="348">
        <v>0</v>
      </c>
      <c r="N885" s="353">
        <f>Supervisor!M885</f>
        <v>0</v>
      </c>
      <c r="O885" s="350">
        <f>Supervisor!N885</f>
        <v>0</v>
      </c>
      <c r="P885" s="350">
        <f t="shared" si="126"/>
        <v>380</v>
      </c>
      <c r="Q885" s="385">
        <v>1.3176799044123922E-7</v>
      </c>
      <c r="R885" s="352">
        <f t="shared" si="134"/>
        <v>0</v>
      </c>
      <c r="T885" s="226">
        <f t="shared" si="132"/>
        <v>0</v>
      </c>
      <c r="Y885" s="199"/>
      <c r="Z885" s="352">
        <v>0</v>
      </c>
      <c r="AA885" s="428">
        <v>0</v>
      </c>
      <c r="AB885" s="428">
        <v>0</v>
      </c>
      <c r="AC885" s="430">
        <v>0</v>
      </c>
      <c r="AD885" s="428">
        <f t="shared" si="127"/>
        <v>0</v>
      </c>
      <c r="AE885" s="427">
        <v>0</v>
      </c>
      <c r="AF885" s="427">
        <v>0</v>
      </c>
      <c r="AG885" s="427"/>
      <c r="AH885" s="427"/>
      <c r="AI885" s="427"/>
      <c r="AJ885" s="427"/>
      <c r="AK885" s="427"/>
      <c r="AL885" s="427"/>
      <c r="AM885" s="427"/>
      <c r="AN885" s="427"/>
    </row>
    <row r="886" spans="1:40" s="225" customFormat="1" ht="51" customHeight="1" outlineLevel="7" x14ac:dyDescent="0.2">
      <c r="A886" s="221"/>
      <c r="B886" s="227"/>
      <c r="C886" s="248"/>
      <c r="D886" s="248"/>
      <c r="E886" s="254"/>
      <c r="F886" s="265"/>
      <c r="G886" s="270"/>
      <c r="H886" s="278"/>
      <c r="I886" s="406" t="s">
        <v>62</v>
      </c>
      <c r="J886" s="346" t="s">
        <v>261</v>
      </c>
      <c r="K886" s="434">
        <f>Supervisor!K886</f>
        <v>29</v>
      </c>
      <c r="L886" s="347">
        <f>Supervisor!L886</f>
        <v>0</v>
      </c>
      <c r="M886" s="348">
        <v>0</v>
      </c>
      <c r="N886" s="353">
        <f>Supervisor!M886</f>
        <v>0</v>
      </c>
      <c r="O886" s="350">
        <f>Supervisor!N886</f>
        <v>0</v>
      </c>
      <c r="P886" s="350">
        <f t="shared" si="126"/>
        <v>29</v>
      </c>
      <c r="Q886" s="385">
        <v>8.6966873691217889E-7</v>
      </c>
      <c r="R886" s="352">
        <f t="shared" si="134"/>
        <v>0</v>
      </c>
      <c r="T886" s="226">
        <f t="shared" si="132"/>
        <v>0</v>
      </c>
      <c r="Y886" s="199"/>
      <c r="Z886" s="352">
        <v>0</v>
      </c>
      <c r="AA886" s="428">
        <v>0</v>
      </c>
      <c r="AB886" s="428">
        <v>0</v>
      </c>
      <c r="AC886" s="430">
        <v>0</v>
      </c>
      <c r="AD886" s="428">
        <f t="shared" si="127"/>
        <v>0</v>
      </c>
      <c r="AE886" s="427">
        <v>0</v>
      </c>
      <c r="AF886" s="427">
        <v>0</v>
      </c>
      <c r="AG886" s="427"/>
      <c r="AH886" s="427"/>
      <c r="AI886" s="427"/>
      <c r="AJ886" s="427"/>
      <c r="AK886" s="427"/>
      <c r="AL886" s="427"/>
      <c r="AM886" s="427"/>
      <c r="AN886" s="427"/>
    </row>
    <row r="887" spans="1:40" s="225" customFormat="1" ht="51" customHeight="1" outlineLevel="7" x14ac:dyDescent="0.2">
      <c r="A887" s="221"/>
      <c r="B887" s="227"/>
      <c r="C887" s="248"/>
      <c r="D887" s="248"/>
      <c r="E887" s="254"/>
      <c r="F887" s="265"/>
      <c r="G887" s="270"/>
      <c r="H887" s="278"/>
      <c r="I887" s="406" t="s">
        <v>63</v>
      </c>
      <c r="J887" s="346" t="s">
        <v>261</v>
      </c>
      <c r="K887" s="434">
        <f>Supervisor!K887</f>
        <v>29</v>
      </c>
      <c r="L887" s="347">
        <f>Supervisor!L887</f>
        <v>0</v>
      </c>
      <c r="M887" s="348">
        <v>0</v>
      </c>
      <c r="N887" s="353">
        <f>Supervisor!M887</f>
        <v>0</v>
      </c>
      <c r="O887" s="350">
        <f>Supervisor!N887</f>
        <v>0</v>
      </c>
      <c r="P887" s="350">
        <f t="shared" si="126"/>
        <v>29</v>
      </c>
      <c r="Q887" s="385">
        <v>6.5883995220619609E-8</v>
      </c>
      <c r="R887" s="352">
        <f t="shared" si="134"/>
        <v>0</v>
      </c>
      <c r="T887" s="226">
        <f t="shared" si="132"/>
        <v>0</v>
      </c>
      <c r="Y887" s="199"/>
      <c r="Z887" s="352">
        <v>0</v>
      </c>
      <c r="AA887" s="428">
        <v>0</v>
      </c>
      <c r="AB887" s="428">
        <v>0</v>
      </c>
      <c r="AC887" s="430">
        <v>0</v>
      </c>
      <c r="AD887" s="428">
        <f t="shared" si="127"/>
        <v>0</v>
      </c>
      <c r="AE887" s="427">
        <v>0</v>
      </c>
      <c r="AF887" s="427">
        <v>0</v>
      </c>
      <c r="AG887" s="427"/>
      <c r="AH887" s="427"/>
      <c r="AI887" s="427"/>
      <c r="AJ887" s="427"/>
      <c r="AK887" s="427"/>
      <c r="AL887" s="427"/>
      <c r="AM887" s="427"/>
      <c r="AN887" s="427"/>
    </row>
    <row r="888" spans="1:40" s="225" customFormat="1" ht="51" customHeight="1" outlineLevel="7" x14ac:dyDescent="0.2">
      <c r="A888" s="221"/>
      <c r="B888" s="227"/>
      <c r="C888" s="248"/>
      <c r="D888" s="248"/>
      <c r="E888" s="254"/>
      <c r="F888" s="265"/>
      <c r="G888" s="270"/>
      <c r="H888" s="278"/>
      <c r="I888" s="406" t="s">
        <v>64</v>
      </c>
      <c r="J888" s="346" t="s">
        <v>261</v>
      </c>
      <c r="K888" s="434">
        <f>Supervisor!K888</f>
        <v>29</v>
      </c>
      <c r="L888" s="347">
        <f>Supervisor!L888</f>
        <v>0</v>
      </c>
      <c r="M888" s="348">
        <v>0</v>
      </c>
      <c r="N888" s="353">
        <f>Supervisor!M888</f>
        <v>0</v>
      </c>
      <c r="O888" s="350">
        <f>Supervisor!N888</f>
        <v>0</v>
      </c>
      <c r="P888" s="350">
        <f t="shared" si="126"/>
        <v>29</v>
      </c>
      <c r="Q888" s="385">
        <v>7.9060794264743525E-8</v>
      </c>
      <c r="R888" s="352">
        <f t="shared" si="134"/>
        <v>0</v>
      </c>
      <c r="T888" s="226">
        <f t="shared" si="132"/>
        <v>0</v>
      </c>
      <c r="Y888" s="199"/>
      <c r="Z888" s="352">
        <v>0</v>
      </c>
      <c r="AA888" s="428">
        <v>0</v>
      </c>
      <c r="AB888" s="428">
        <v>0</v>
      </c>
      <c r="AC888" s="430">
        <v>0</v>
      </c>
      <c r="AD888" s="428">
        <f t="shared" si="127"/>
        <v>0</v>
      </c>
      <c r="AE888" s="427">
        <v>0</v>
      </c>
      <c r="AF888" s="427">
        <v>0</v>
      </c>
      <c r="AG888" s="427"/>
      <c r="AH888" s="427"/>
      <c r="AI888" s="427"/>
      <c r="AJ888" s="427"/>
      <c r="AK888" s="427"/>
      <c r="AL888" s="427"/>
      <c r="AM888" s="427"/>
      <c r="AN888" s="427"/>
    </row>
    <row r="889" spans="1:40" s="225" customFormat="1" ht="51" customHeight="1" outlineLevel="7" x14ac:dyDescent="0.2">
      <c r="A889" s="221"/>
      <c r="B889" s="227"/>
      <c r="C889" s="248"/>
      <c r="D889" s="248"/>
      <c r="E889" s="254"/>
      <c r="F889" s="265"/>
      <c r="G889" s="270"/>
      <c r="H889" s="278"/>
      <c r="I889" s="406" t="s">
        <v>71</v>
      </c>
      <c r="J889" s="346" t="s">
        <v>261</v>
      </c>
      <c r="K889" s="434">
        <f>Supervisor!K889</f>
        <v>29</v>
      </c>
      <c r="L889" s="347">
        <f>Supervisor!L889</f>
        <v>0</v>
      </c>
      <c r="M889" s="348">
        <v>0</v>
      </c>
      <c r="N889" s="353">
        <f>Supervisor!M889</f>
        <v>0</v>
      </c>
      <c r="O889" s="350">
        <f>Supervisor!N889</f>
        <v>0</v>
      </c>
      <c r="P889" s="350">
        <f t="shared" si="126"/>
        <v>29</v>
      </c>
      <c r="Q889" s="385">
        <v>2.5035918183835448E-7</v>
      </c>
      <c r="R889" s="352">
        <f t="shared" si="134"/>
        <v>0</v>
      </c>
      <c r="T889" s="226">
        <f t="shared" si="132"/>
        <v>0</v>
      </c>
      <c r="Y889" s="199"/>
      <c r="Z889" s="352">
        <v>0</v>
      </c>
      <c r="AA889" s="428">
        <v>0</v>
      </c>
      <c r="AB889" s="428">
        <v>0</v>
      </c>
      <c r="AC889" s="430">
        <v>0</v>
      </c>
      <c r="AD889" s="428">
        <f t="shared" si="127"/>
        <v>0</v>
      </c>
      <c r="AE889" s="427">
        <v>0</v>
      </c>
      <c r="AF889" s="427">
        <v>0</v>
      </c>
      <c r="AG889" s="427"/>
      <c r="AH889" s="427"/>
      <c r="AI889" s="427"/>
      <c r="AJ889" s="427"/>
      <c r="AK889" s="427"/>
      <c r="AL889" s="427"/>
      <c r="AM889" s="427"/>
      <c r="AN889" s="427"/>
    </row>
    <row r="890" spans="1:40" s="225" customFormat="1" ht="51" customHeight="1" outlineLevel="7" x14ac:dyDescent="0.2">
      <c r="A890" s="221"/>
      <c r="B890" s="227"/>
      <c r="C890" s="248"/>
      <c r="D890" s="248"/>
      <c r="E890" s="254"/>
      <c r="F890" s="265"/>
      <c r="G890" s="270"/>
      <c r="H890" s="278"/>
      <c r="I890" s="406" t="s">
        <v>51</v>
      </c>
      <c r="J890" s="346" t="s">
        <v>257</v>
      </c>
      <c r="K890" s="434">
        <f>Supervisor!K890</f>
        <v>100</v>
      </c>
      <c r="L890" s="347">
        <f>Supervisor!L890</f>
        <v>25</v>
      </c>
      <c r="M890" s="348">
        <v>0.25</v>
      </c>
      <c r="N890" s="353">
        <f>Supervisor!M890</f>
        <v>0</v>
      </c>
      <c r="O890" s="350">
        <f>Supervisor!N890</f>
        <v>25</v>
      </c>
      <c r="P890" s="350">
        <f t="shared" si="126"/>
        <v>75</v>
      </c>
      <c r="Q890" s="385">
        <v>2.6353598088247844E-7</v>
      </c>
      <c r="R890" s="352">
        <f t="shared" si="134"/>
        <v>0.25</v>
      </c>
      <c r="S890" s="225">
        <v>25</v>
      </c>
      <c r="T890" s="226">
        <f t="shared" si="132"/>
        <v>0</v>
      </c>
      <c r="Y890" s="199"/>
      <c r="Z890" s="352">
        <v>0.25</v>
      </c>
      <c r="AA890" s="428">
        <v>0.25</v>
      </c>
      <c r="AB890" s="428">
        <v>0.25</v>
      </c>
      <c r="AC890" s="430">
        <v>0.25</v>
      </c>
      <c r="AD890" s="428">
        <f t="shared" si="127"/>
        <v>0</v>
      </c>
      <c r="AE890" s="427">
        <v>0.25</v>
      </c>
      <c r="AF890" s="427">
        <v>0</v>
      </c>
      <c r="AG890" s="427"/>
      <c r="AH890" s="427"/>
      <c r="AI890" s="427"/>
      <c r="AJ890" s="427"/>
      <c r="AK890" s="427"/>
      <c r="AL890" s="427"/>
      <c r="AM890" s="427"/>
      <c r="AN890" s="427"/>
    </row>
    <row r="891" spans="1:40" s="225" customFormat="1" ht="51" customHeight="1" outlineLevel="6" x14ac:dyDescent="0.2">
      <c r="A891" s="221"/>
      <c r="B891" s="227"/>
      <c r="C891" s="248"/>
      <c r="D891" s="248"/>
      <c r="E891" s="254"/>
      <c r="F891" s="265"/>
      <c r="G891" s="270"/>
      <c r="H891" s="278"/>
      <c r="I891" s="412" t="s">
        <v>233</v>
      </c>
      <c r="J891" s="379"/>
      <c r="K891" s="438">
        <f>Supervisor!K891</f>
        <v>0</v>
      </c>
      <c r="L891" s="380">
        <f>Supervisor!L891</f>
        <v>0</v>
      </c>
      <c r="M891" s="381">
        <v>2.5000000000000005E-2</v>
      </c>
      <c r="N891" s="379">
        <f>Supervisor!M891</f>
        <v>0</v>
      </c>
      <c r="O891" s="386">
        <f>Supervisor!N891</f>
        <v>0</v>
      </c>
      <c r="P891" s="386">
        <f t="shared" si="126"/>
        <v>0</v>
      </c>
      <c r="Q891" s="383">
        <v>3.3887036565342461E-3</v>
      </c>
      <c r="R891" s="384">
        <f>SUMPRODUCT(R892:R899,Q892:Q899)/Q891</f>
        <v>2.8735632183908056E-2</v>
      </c>
      <c r="T891" s="226">
        <f t="shared" si="132"/>
        <v>0</v>
      </c>
      <c r="Y891" s="199"/>
      <c r="Z891" s="384">
        <v>2.5000000000000005E-2</v>
      </c>
      <c r="AA891" s="428">
        <v>2.5000000000000005E-2</v>
      </c>
      <c r="AB891" s="428">
        <v>2.5000000000000005E-2</v>
      </c>
      <c r="AC891" s="430">
        <v>2.5000000000000005E-2</v>
      </c>
      <c r="AD891" s="428">
        <f t="shared" si="127"/>
        <v>0</v>
      </c>
      <c r="AE891" s="427">
        <v>3.8000000000000006E-2</v>
      </c>
      <c r="AF891" s="427">
        <v>0</v>
      </c>
      <c r="AG891" s="427"/>
      <c r="AH891" s="427"/>
      <c r="AI891" s="427"/>
      <c r="AJ891" s="427"/>
      <c r="AK891" s="427"/>
      <c r="AL891" s="427"/>
      <c r="AM891" s="427"/>
      <c r="AN891" s="427"/>
    </row>
    <row r="892" spans="1:40" s="225" customFormat="1" ht="51" customHeight="1" outlineLevel="7" x14ac:dyDescent="0.2">
      <c r="A892" s="221"/>
      <c r="B892" s="227"/>
      <c r="C892" s="248"/>
      <c r="D892" s="248"/>
      <c r="E892" s="254"/>
      <c r="F892" s="265"/>
      <c r="G892" s="270"/>
      <c r="H892" s="278"/>
      <c r="I892" s="407" t="s">
        <v>68</v>
      </c>
      <c r="J892" s="354" t="s">
        <v>261</v>
      </c>
      <c r="K892" s="435">
        <f>Supervisor!K892</f>
        <v>1971</v>
      </c>
      <c r="L892" s="355">
        <f>Supervisor!L892</f>
        <v>0</v>
      </c>
      <c r="M892" s="356">
        <v>0</v>
      </c>
      <c r="N892" s="357">
        <f>Supervisor!M892</f>
        <v>0</v>
      </c>
      <c r="O892" s="350">
        <f>Supervisor!N892</f>
        <v>0</v>
      </c>
      <c r="P892" s="350">
        <f t="shared" si="126"/>
        <v>1971</v>
      </c>
      <c r="Q892" s="385">
        <v>1.9475308370886477E-4</v>
      </c>
      <c r="R892" s="352">
        <f t="shared" ref="R892:R899" si="135">O892/K892</f>
        <v>0</v>
      </c>
      <c r="T892" s="226">
        <f t="shared" si="132"/>
        <v>0</v>
      </c>
      <c r="Y892" s="199"/>
      <c r="Z892" s="352">
        <v>0</v>
      </c>
      <c r="AA892" s="428">
        <v>0</v>
      </c>
      <c r="AB892" s="428">
        <v>0</v>
      </c>
      <c r="AC892" s="430">
        <v>0</v>
      </c>
      <c r="AD892" s="428">
        <f t="shared" si="127"/>
        <v>0</v>
      </c>
      <c r="AE892" s="427">
        <v>0</v>
      </c>
      <c r="AF892" s="427">
        <v>0</v>
      </c>
      <c r="AG892" s="427"/>
      <c r="AH892" s="427"/>
      <c r="AI892" s="427"/>
      <c r="AJ892" s="427"/>
      <c r="AK892" s="427"/>
      <c r="AL892" s="427"/>
      <c r="AM892" s="427"/>
      <c r="AN892" s="427"/>
    </row>
    <row r="893" spans="1:40" s="225" customFormat="1" ht="51" customHeight="1" outlineLevel="7" x14ac:dyDescent="0.2">
      <c r="A893" s="221"/>
      <c r="B893" s="227"/>
      <c r="C893" s="248"/>
      <c r="D893" s="248"/>
      <c r="E893" s="254"/>
      <c r="F893" s="265"/>
      <c r="G893" s="270"/>
      <c r="H893" s="278"/>
      <c r="I893" s="406" t="s">
        <v>69</v>
      </c>
      <c r="J893" s="346" t="s">
        <v>261</v>
      </c>
      <c r="K893" s="434">
        <f>Supervisor!K893</f>
        <v>1380</v>
      </c>
      <c r="L893" s="347">
        <f>Supervisor!L893</f>
        <v>0</v>
      </c>
      <c r="M893" s="348">
        <v>0</v>
      </c>
      <c r="N893" s="353">
        <f>Supervisor!M893</f>
        <v>0</v>
      </c>
      <c r="O893" s="350">
        <f>Supervisor!N893</f>
        <v>0</v>
      </c>
      <c r="P893" s="350">
        <f t="shared" si="126"/>
        <v>1380</v>
      </c>
      <c r="Q893" s="385">
        <v>7.4006171809368594E-4</v>
      </c>
      <c r="R893" s="352">
        <f t="shared" si="135"/>
        <v>0</v>
      </c>
      <c r="T893" s="226">
        <f t="shared" si="132"/>
        <v>0</v>
      </c>
      <c r="Y893" s="199"/>
      <c r="Z893" s="352">
        <v>0</v>
      </c>
      <c r="AA893" s="428">
        <v>0</v>
      </c>
      <c r="AB893" s="428">
        <v>0</v>
      </c>
      <c r="AC893" s="430">
        <v>0</v>
      </c>
      <c r="AD893" s="428">
        <f t="shared" si="127"/>
        <v>0</v>
      </c>
      <c r="AE893" s="427">
        <v>0</v>
      </c>
      <c r="AF893" s="427">
        <v>0</v>
      </c>
      <c r="AG893" s="427"/>
      <c r="AH893" s="427"/>
      <c r="AI893" s="427"/>
      <c r="AJ893" s="427"/>
      <c r="AK893" s="427"/>
      <c r="AL893" s="427"/>
      <c r="AM893" s="427"/>
      <c r="AN893" s="427"/>
    </row>
    <row r="894" spans="1:40" s="225" customFormat="1" ht="51" customHeight="1" outlineLevel="7" x14ac:dyDescent="0.2">
      <c r="A894" s="221"/>
      <c r="B894" s="227"/>
      <c r="C894" s="248"/>
      <c r="D894" s="248"/>
      <c r="E894" s="254"/>
      <c r="F894" s="265"/>
      <c r="G894" s="270"/>
      <c r="H894" s="278"/>
      <c r="I894" s="406" t="s">
        <v>70</v>
      </c>
      <c r="J894" s="346" t="s">
        <v>261</v>
      </c>
      <c r="K894" s="434">
        <f>Supervisor!K894</f>
        <v>381</v>
      </c>
      <c r="L894" s="347">
        <f>Supervisor!L894</f>
        <v>0</v>
      </c>
      <c r="M894" s="348">
        <v>0</v>
      </c>
      <c r="N894" s="353">
        <f>Supervisor!M894</f>
        <v>0</v>
      </c>
      <c r="O894" s="350">
        <f>Supervisor!N894</f>
        <v>0</v>
      </c>
      <c r="P894" s="350">
        <f t="shared" si="126"/>
        <v>381</v>
      </c>
      <c r="Q894" s="385">
        <v>1.9475308370886477E-4</v>
      </c>
      <c r="R894" s="352">
        <f t="shared" si="135"/>
        <v>0</v>
      </c>
      <c r="T894" s="226">
        <f t="shared" si="132"/>
        <v>0</v>
      </c>
      <c r="Y894" s="199"/>
      <c r="Z894" s="352">
        <v>0</v>
      </c>
      <c r="AA894" s="428">
        <v>0</v>
      </c>
      <c r="AB894" s="428">
        <v>0</v>
      </c>
      <c r="AC894" s="430">
        <v>0</v>
      </c>
      <c r="AD894" s="428">
        <f t="shared" si="127"/>
        <v>0</v>
      </c>
      <c r="AE894" s="427">
        <v>0</v>
      </c>
      <c r="AF894" s="427">
        <v>0</v>
      </c>
      <c r="AG894" s="427"/>
      <c r="AH894" s="427"/>
      <c r="AI894" s="427"/>
      <c r="AJ894" s="427"/>
      <c r="AK894" s="427"/>
      <c r="AL894" s="427"/>
      <c r="AM894" s="427"/>
      <c r="AN894" s="427"/>
    </row>
    <row r="895" spans="1:40" s="225" customFormat="1" ht="51" customHeight="1" outlineLevel="7" x14ac:dyDescent="0.2">
      <c r="A895" s="221"/>
      <c r="B895" s="227"/>
      <c r="C895" s="248"/>
      <c r="D895" s="248"/>
      <c r="E895" s="254"/>
      <c r="F895" s="265"/>
      <c r="G895" s="270"/>
      <c r="H895" s="278"/>
      <c r="I895" s="406" t="s">
        <v>62</v>
      </c>
      <c r="J895" s="346" t="s">
        <v>261</v>
      </c>
      <c r="K895" s="434">
        <f>Supervisor!K895</f>
        <v>1380</v>
      </c>
      <c r="L895" s="347">
        <f>Supervisor!L895</f>
        <v>0</v>
      </c>
      <c r="M895" s="348">
        <v>0</v>
      </c>
      <c r="N895" s="353">
        <f>Supervisor!M895</f>
        <v>0</v>
      </c>
      <c r="O895" s="350">
        <f>Supervisor!N895</f>
        <v>0</v>
      </c>
      <c r="P895" s="350">
        <f t="shared" si="126"/>
        <v>1380</v>
      </c>
      <c r="Q895" s="385">
        <v>1.2853703524785074E-3</v>
      </c>
      <c r="R895" s="352">
        <f t="shared" si="135"/>
        <v>0</v>
      </c>
      <c r="T895" s="226">
        <f t="shared" si="132"/>
        <v>0</v>
      </c>
      <c r="Y895" s="199"/>
      <c r="Z895" s="352">
        <v>0</v>
      </c>
      <c r="AA895" s="428">
        <v>0</v>
      </c>
      <c r="AB895" s="428">
        <v>0</v>
      </c>
      <c r="AC895" s="430">
        <v>0</v>
      </c>
      <c r="AD895" s="428">
        <f t="shared" si="127"/>
        <v>0</v>
      </c>
      <c r="AE895" s="427">
        <v>0</v>
      </c>
      <c r="AF895" s="427">
        <v>0</v>
      </c>
      <c r="AG895" s="427"/>
      <c r="AH895" s="427"/>
      <c r="AI895" s="427"/>
      <c r="AJ895" s="427"/>
      <c r="AK895" s="427"/>
      <c r="AL895" s="427"/>
      <c r="AM895" s="427"/>
      <c r="AN895" s="427"/>
    </row>
    <row r="896" spans="1:40" s="225" customFormat="1" ht="51" customHeight="1" outlineLevel="7" x14ac:dyDescent="0.2">
      <c r="A896" s="221"/>
      <c r="B896" s="227"/>
      <c r="C896" s="248"/>
      <c r="D896" s="248"/>
      <c r="E896" s="254"/>
      <c r="F896" s="265"/>
      <c r="G896" s="270"/>
      <c r="H896" s="278"/>
      <c r="I896" s="406" t="s">
        <v>63</v>
      </c>
      <c r="J896" s="346" t="s">
        <v>261</v>
      </c>
      <c r="K896" s="434">
        <f>Supervisor!K896</f>
        <v>1380</v>
      </c>
      <c r="L896" s="347">
        <f>Supervisor!L896</f>
        <v>0</v>
      </c>
      <c r="M896" s="348">
        <v>0</v>
      </c>
      <c r="N896" s="353">
        <f>Supervisor!M896</f>
        <v>0</v>
      </c>
      <c r="O896" s="350">
        <f>Supervisor!N896</f>
        <v>0</v>
      </c>
      <c r="P896" s="350">
        <f t="shared" si="126"/>
        <v>1380</v>
      </c>
      <c r="Q896" s="385">
        <v>9.7376541854432387E-5</v>
      </c>
      <c r="R896" s="352">
        <f t="shared" si="135"/>
        <v>0</v>
      </c>
      <c r="T896" s="226">
        <f t="shared" si="132"/>
        <v>0</v>
      </c>
      <c r="Y896" s="199"/>
      <c r="Z896" s="352">
        <v>0</v>
      </c>
      <c r="AA896" s="428">
        <v>0</v>
      </c>
      <c r="AB896" s="428">
        <v>0</v>
      </c>
      <c r="AC896" s="430">
        <v>0</v>
      </c>
      <c r="AD896" s="428">
        <f t="shared" si="127"/>
        <v>0</v>
      </c>
      <c r="AE896" s="427">
        <v>0</v>
      </c>
      <c r="AF896" s="427">
        <v>0</v>
      </c>
      <c r="AG896" s="427"/>
      <c r="AH896" s="427"/>
      <c r="AI896" s="427"/>
      <c r="AJ896" s="427"/>
      <c r="AK896" s="427"/>
      <c r="AL896" s="427"/>
      <c r="AM896" s="427"/>
      <c r="AN896" s="427"/>
    </row>
    <row r="897" spans="1:40" s="225" customFormat="1" ht="51" customHeight="1" outlineLevel="7" x14ac:dyDescent="0.2">
      <c r="A897" s="221"/>
      <c r="B897" s="227"/>
      <c r="C897" s="248"/>
      <c r="D897" s="248"/>
      <c r="E897" s="254"/>
      <c r="F897" s="265"/>
      <c r="G897" s="270"/>
      <c r="H897" s="278"/>
      <c r="I897" s="406" t="s">
        <v>64</v>
      </c>
      <c r="J897" s="346" t="s">
        <v>261</v>
      </c>
      <c r="K897" s="434">
        <f>Supervisor!K897</f>
        <v>1380</v>
      </c>
      <c r="L897" s="347">
        <f>Supervisor!L897</f>
        <v>0</v>
      </c>
      <c r="M897" s="348">
        <v>0</v>
      </c>
      <c r="N897" s="353">
        <f>Supervisor!M897</f>
        <v>0</v>
      </c>
      <c r="O897" s="350">
        <f>Supervisor!N897</f>
        <v>0</v>
      </c>
      <c r="P897" s="350">
        <f t="shared" si="126"/>
        <v>1380</v>
      </c>
      <c r="Q897" s="385">
        <v>1.1685185022531886E-4</v>
      </c>
      <c r="R897" s="352">
        <f t="shared" si="135"/>
        <v>0</v>
      </c>
      <c r="T897" s="226">
        <f t="shared" si="132"/>
        <v>0</v>
      </c>
      <c r="Y897" s="199"/>
      <c r="Z897" s="352">
        <v>0</v>
      </c>
      <c r="AA897" s="428">
        <v>0</v>
      </c>
      <c r="AB897" s="428">
        <v>0</v>
      </c>
      <c r="AC897" s="430">
        <v>0</v>
      </c>
      <c r="AD897" s="428">
        <f t="shared" si="127"/>
        <v>0</v>
      </c>
      <c r="AE897" s="427">
        <v>0</v>
      </c>
      <c r="AF897" s="427">
        <v>0</v>
      </c>
      <c r="AG897" s="427"/>
      <c r="AH897" s="427"/>
      <c r="AI897" s="427"/>
      <c r="AJ897" s="427"/>
      <c r="AK897" s="427"/>
      <c r="AL897" s="427"/>
      <c r="AM897" s="427"/>
      <c r="AN897" s="427"/>
    </row>
    <row r="898" spans="1:40" s="225" customFormat="1" ht="51" customHeight="1" outlineLevel="7" x14ac:dyDescent="0.2">
      <c r="A898" s="221"/>
      <c r="B898" s="227"/>
      <c r="C898" s="248"/>
      <c r="D898" s="248"/>
      <c r="E898" s="254"/>
      <c r="F898" s="265"/>
      <c r="G898" s="270"/>
      <c r="H898" s="278"/>
      <c r="I898" s="406" t="s">
        <v>71</v>
      </c>
      <c r="J898" s="346" t="s">
        <v>261</v>
      </c>
      <c r="K898" s="434">
        <f>Supervisor!K898</f>
        <v>1380</v>
      </c>
      <c r="L898" s="347">
        <f>Supervisor!L898</f>
        <v>0</v>
      </c>
      <c r="M898" s="348">
        <v>0</v>
      </c>
      <c r="N898" s="353">
        <f>Supervisor!M898</f>
        <v>0</v>
      </c>
      <c r="O898" s="350">
        <f>Supervisor!N898</f>
        <v>0</v>
      </c>
      <c r="P898" s="350">
        <f t="shared" si="126"/>
        <v>1380</v>
      </c>
      <c r="Q898" s="385">
        <v>3.7003085904684297E-4</v>
      </c>
      <c r="R898" s="352">
        <f t="shared" si="135"/>
        <v>0</v>
      </c>
      <c r="T898" s="226">
        <f t="shared" si="132"/>
        <v>0</v>
      </c>
      <c r="Y898" s="199"/>
      <c r="Z898" s="352">
        <v>0</v>
      </c>
      <c r="AA898" s="428">
        <v>0</v>
      </c>
      <c r="AB898" s="428">
        <v>0</v>
      </c>
      <c r="AC898" s="430">
        <v>0</v>
      </c>
      <c r="AD898" s="428">
        <f t="shared" si="127"/>
        <v>0</v>
      </c>
      <c r="AE898" s="427">
        <v>0</v>
      </c>
      <c r="AF898" s="427">
        <v>0</v>
      </c>
      <c r="AG898" s="427"/>
      <c r="AH898" s="427"/>
      <c r="AI898" s="427"/>
      <c r="AJ898" s="427"/>
      <c r="AK898" s="427"/>
      <c r="AL898" s="427"/>
      <c r="AM898" s="427"/>
      <c r="AN898" s="427"/>
    </row>
    <row r="899" spans="1:40" s="225" customFormat="1" ht="51" customHeight="1" outlineLevel="7" x14ac:dyDescent="0.2">
      <c r="A899" s="221"/>
      <c r="B899" s="227"/>
      <c r="C899" s="248"/>
      <c r="D899" s="248"/>
      <c r="E899" s="254"/>
      <c r="F899" s="265"/>
      <c r="G899" s="270"/>
      <c r="H899" s="278"/>
      <c r="I899" s="406" t="s">
        <v>51</v>
      </c>
      <c r="J899" s="346" t="s">
        <v>257</v>
      </c>
      <c r="K899" s="434">
        <f>Supervisor!K899</f>
        <v>100</v>
      </c>
      <c r="L899" s="347">
        <f>Supervisor!L899</f>
        <v>25</v>
      </c>
      <c r="M899" s="348">
        <v>0.25</v>
      </c>
      <c r="N899" s="353">
        <f>Supervisor!M899</f>
        <v>0</v>
      </c>
      <c r="O899" s="350">
        <f>Supervisor!N899</f>
        <v>25</v>
      </c>
      <c r="P899" s="350">
        <f t="shared" ref="P899:P961" si="136">K899-O899</f>
        <v>75</v>
      </c>
      <c r="Q899" s="385">
        <v>3.8950616741772955E-4</v>
      </c>
      <c r="R899" s="352">
        <f t="shared" si="135"/>
        <v>0.25</v>
      </c>
      <c r="S899" s="225">
        <v>25</v>
      </c>
      <c r="T899" s="226">
        <f t="shared" si="132"/>
        <v>0</v>
      </c>
      <c r="Y899" s="199"/>
      <c r="Z899" s="352">
        <v>0.25</v>
      </c>
      <c r="AA899" s="428">
        <v>0.25</v>
      </c>
      <c r="AB899" s="428">
        <v>0.25</v>
      </c>
      <c r="AC899" s="430">
        <v>0.25</v>
      </c>
      <c r="AD899" s="428">
        <f t="shared" ref="AD899:AD961" si="137">AB899-AC899</f>
        <v>0</v>
      </c>
      <c r="AE899" s="427">
        <v>0.25</v>
      </c>
      <c r="AF899" s="427">
        <v>0</v>
      </c>
      <c r="AG899" s="427"/>
      <c r="AH899" s="427"/>
      <c r="AI899" s="427"/>
      <c r="AJ899" s="427"/>
      <c r="AK899" s="427"/>
      <c r="AL899" s="427"/>
      <c r="AM899" s="427"/>
      <c r="AN899" s="427"/>
    </row>
    <row r="900" spans="1:40" s="225" customFormat="1" ht="51" customHeight="1" outlineLevel="6" x14ac:dyDescent="0.2">
      <c r="A900" s="221"/>
      <c r="B900" s="227"/>
      <c r="C900" s="248"/>
      <c r="D900" s="248"/>
      <c r="E900" s="254"/>
      <c r="F900" s="265"/>
      <c r="G900" s="270"/>
      <c r="H900" s="278"/>
      <c r="I900" s="412" t="s">
        <v>238</v>
      </c>
      <c r="J900" s="379"/>
      <c r="K900" s="438">
        <f>Supervisor!K900</f>
        <v>0</v>
      </c>
      <c r="L900" s="380">
        <f>Supervisor!L900</f>
        <v>0</v>
      </c>
      <c r="M900" s="381">
        <v>2.5000000000000001E-2</v>
      </c>
      <c r="N900" s="379">
        <f>Supervisor!M900</f>
        <v>0</v>
      </c>
      <c r="O900" s="386">
        <f>Supervisor!N900</f>
        <v>0</v>
      </c>
      <c r="P900" s="386">
        <f t="shared" si="136"/>
        <v>0</v>
      </c>
      <c r="Q900" s="383">
        <v>8.7663775021144304E-3</v>
      </c>
      <c r="R900" s="384">
        <f>SUMPRODUCT(R901:R908,Q901:Q908)/Q900</f>
        <v>2.8735632183908049E-2</v>
      </c>
      <c r="T900" s="226">
        <f t="shared" si="132"/>
        <v>0</v>
      </c>
      <c r="Y900" s="199"/>
      <c r="Z900" s="384">
        <v>2.5000000000000001E-2</v>
      </c>
      <c r="AA900" s="428">
        <v>2.5000000000000001E-2</v>
      </c>
      <c r="AB900" s="428">
        <v>2.5000000000000001E-2</v>
      </c>
      <c r="AC900" s="430">
        <v>2.5000000000000001E-2</v>
      </c>
      <c r="AD900" s="428">
        <f t="shared" si="137"/>
        <v>0</v>
      </c>
      <c r="AE900" s="427">
        <v>3.8000000000000006E-2</v>
      </c>
      <c r="AF900" s="427">
        <v>0</v>
      </c>
      <c r="AG900" s="427"/>
      <c r="AH900" s="427"/>
      <c r="AI900" s="427"/>
      <c r="AJ900" s="427"/>
      <c r="AK900" s="427"/>
      <c r="AL900" s="427"/>
      <c r="AM900" s="427"/>
      <c r="AN900" s="427"/>
    </row>
    <row r="901" spans="1:40" s="225" customFormat="1" ht="51" customHeight="1" outlineLevel="7" x14ac:dyDescent="0.2">
      <c r="A901" s="221"/>
      <c r="B901" s="227"/>
      <c r="C901" s="248"/>
      <c r="D901" s="248"/>
      <c r="E901" s="254"/>
      <c r="F901" s="265"/>
      <c r="G901" s="270"/>
      <c r="H901" s="278"/>
      <c r="I901" s="407" t="s">
        <v>68</v>
      </c>
      <c r="J901" s="354" t="s">
        <v>261</v>
      </c>
      <c r="K901" s="435">
        <f>Supervisor!K901</f>
        <v>5256</v>
      </c>
      <c r="L901" s="355">
        <f>Supervisor!L901</f>
        <v>0</v>
      </c>
      <c r="M901" s="356">
        <v>0</v>
      </c>
      <c r="N901" s="357">
        <f>Supervisor!M901</f>
        <v>0</v>
      </c>
      <c r="O901" s="350">
        <f>Supervisor!N901</f>
        <v>0</v>
      </c>
      <c r="P901" s="350">
        <f t="shared" si="136"/>
        <v>5256</v>
      </c>
      <c r="Q901" s="385">
        <v>5.0381479897209378E-4</v>
      </c>
      <c r="R901" s="352">
        <f t="shared" ref="R901:R908" si="138">O901/K901</f>
        <v>0</v>
      </c>
      <c r="T901" s="226">
        <f t="shared" si="132"/>
        <v>0</v>
      </c>
      <c r="Y901" s="199"/>
      <c r="Z901" s="352">
        <v>0</v>
      </c>
      <c r="AA901" s="428">
        <v>0</v>
      </c>
      <c r="AB901" s="428">
        <v>0</v>
      </c>
      <c r="AC901" s="430">
        <v>0</v>
      </c>
      <c r="AD901" s="428">
        <f t="shared" si="137"/>
        <v>0</v>
      </c>
      <c r="AE901" s="427">
        <v>0</v>
      </c>
      <c r="AF901" s="427">
        <v>0</v>
      </c>
      <c r="AG901" s="427"/>
      <c r="AH901" s="427"/>
      <c r="AI901" s="427"/>
      <c r="AJ901" s="427"/>
      <c r="AK901" s="427"/>
      <c r="AL901" s="427"/>
      <c r="AM901" s="427"/>
      <c r="AN901" s="427"/>
    </row>
    <row r="902" spans="1:40" s="225" customFormat="1" ht="51" customHeight="1" outlineLevel="7" x14ac:dyDescent="0.2">
      <c r="A902" s="221"/>
      <c r="B902" s="227"/>
      <c r="C902" s="248"/>
      <c r="D902" s="248"/>
      <c r="E902" s="254"/>
      <c r="F902" s="265"/>
      <c r="G902" s="270"/>
      <c r="H902" s="278"/>
      <c r="I902" s="406" t="s">
        <v>69</v>
      </c>
      <c r="J902" s="346" t="s">
        <v>261</v>
      </c>
      <c r="K902" s="434">
        <f>Supervisor!K902</f>
        <v>3679</v>
      </c>
      <c r="L902" s="347">
        <f>Supervisor!L902</f>
        <v>0</v>
      </c>
      <c r="M902" s="348">
        <v>0</v>
      </c>
      <c r="N902" s="353">
        <f>Supervisor!M902</f>
        <v>0</v>
      </c>
      <c r="O902" s="350">
        <f>Supervisor!N902</f>
        <v>0</v>
      </c>
      <c r="P902" s="350">
        <f t="shared" si="136"/>
        <v>3679</v>
      </c>
      <c r="Q902" s="385">
        <v>1.9144962360939561E-3</v>
      </c>
      <c r="R902" s="352">
        <f t="shared" si="138"/>
        <v>0</v>
      </c>
      <c r="T902" s="226">
        <f t="shared" si="132"/>
        <v>0</v>
      </c>
      <c r="Y902" s="199"/>
      <c r="Z902" s="352">
        <v>0</v>
      </c>
      <c r="AA902" s="428">
        <v>0</v>
      </c>
      <c r="AB902" s="428">
        <v>0</v>
      </c>
      <c r="AC902" s="430">
        <v>0</v>
      </c>
      <c r="AD902" s="428">
        <f t="shared" si="137"/>
        <v>0</v>
      </c>
      <c r="AE902" s="427">
        <v>0</v>
      </c>
      <c r="AF902" s="427">
        <v>0</v>
      </c>
      <c r="AG902" s="427"/>
      <c r="AH902" s="427"/>
      <c r="AI902" s="427"/>
      <c r="AJ902" s="427"/>
      <c r="AK902" s="427"/>
      <c r="AL902" s="427"/>
      <c r="AM902" s="427"/>
      <c r="AN902" s="427"/>
    </row>
    <row r="903" spans="1:40" s="225" customFormat="1" ht="51" customHeight="1" outlineLevel="7" x14ac:dyDescent="0.2">
      <c r="A903" s="221"/>
      <c r="B903" s="227"/>
      <c r="C903" s="248"/>
      <c r="D903" s="248"/>
      <c r="E903" s="254"/>
      <c r="F903" s="265"/>
      <c r="G903" s="270"/>
      <c r="H903" s="278"/>
      <c r="I903" s="406" t="s">
        <v>70</v>
      </c>
      <c r="J903" s="346" t="s">
        <v>261</v>
      </c>
      <c r="K903" s="434">
        <f>Supervisor!K903</f>
        <v>380</v>
      </c>
      <c r="L903" s="347">
        <f>Supervisor!L903</f>
        <v>0</v>
      </c>
      <c r="M903" s="348">
        <v>0</v>
      </c>
      <c r="N903" s="353">
        <f>Supervisor!M903</f>
        <v>0</v>
      </c>
      <c r="O903" s="350">
        <f>Supervisor!N903</f>
        <v>0</v>
      </c>
      <c r="P903" s="350">
        <f t="shared" si="136"/>
        <v>380</v>
      </c>
      <c r="Q903" s="385">
        <v>5.0381479897209378E-4</v>
      </c>
      <c r="R903" s="352">
        <f t="shared" si="138"/>
        <v>0</v>
      </c>
      <c r="T903" s="226">
        <f t="shared" si="132"/>
        <v>0</v>
      </c>
      <c r="Y903" s="199"/>
      <c r="Z903" s="352">
        <v>0</v>
      </c>
      <c r="AA903" s="428">
        <v>0</v>
      </c>
      <c r="AB903" s="428">
        <v>0</v>
      </c>
      <c r="AC903" s="430">
        <v>0</v>
      </c>
      <c r="AD903" s="428">
        <f t="shared" si="137"/>
        <v>0</v>
      </c>
      <c r="AE903" s="427">
        <v>0</v>
      </c>
      <c r="AF903" s="427">
        <v>0</v>
      </c>
      <c r="AG903" s="427"/>
      <c r="AH903" s="427"/>
      <c r="AI903" s="427"/>
      <c r="AJ903" s="427"/>
      <c r="AK903" s="427"/>
      <c r="AL903" s="427"/>
      <c r="AM903" s="427"/>
      <c r="AN903" s="427"/>
    </row>
    <row r="904" spans="1:40" s="225" customFormat="1" ht="51" customHeight="1" outlineLevel="7" x14ac:dyDescent="0.2">
      <c r="A904" s="221"/>
      <c r="B904" s="227"/>
      <c r="C904" s="248"/>
      <c r="D904" s="248"/>
      <c r="E904" s="254"/>
      <c r="F904" s="265"/>
      <c r="G904" s="270"/>
      <c r="H904" s="278"/>
      <c r="I904" s="406" t="s">
        <v>62</v>
      </c>
      <c r="J904" s="346" t="s">
        <v>261</v>
      </c>
      <c r="K904" s="434">
        <f>Supervisor!K904</f>
        <v>3679</v>
      </c>
      <c r="L904" s="347">
        <f>Supervisor!L904</f>
        <v>0</v>
      </c>
      <c r="M904" s="348">
        <v>0</v>
      </c>
      <c r="N904" s="353">
        <f>Supervisor!M904</f>
        <v>0</v>
      </c>
      <c r="O904" s="350">
        <f>Supervisor!N904</f>
        <v>0</v>
      </c>
      <c r="P904" s="350">
        <f t="shared" si="136"/>
        <v>3679</v>
      </c>
      <c r="Q904" s="385">
        <v>3.3251776732158194E-3</v>
      </c>
      <c r="R904" s="352">
        <f t="shared" si="138"/>
        <v>0</v>
      </c>
      <c r="T904" s="226">
        <f t="shared" si="132"/>
        <v>0</v>
      </c>
      <c r="Y904" s="199"/>
      <c r="Z904" s="352">
        <v>0</v>
      </c>
      <c r="AA904" s="428">
        <v>0</v>
      </c>
      <c r="AB904" s="428">
        <v>0</v>
      </c>
      <c r="AC904" s="430">
        <v>0</v>
      </c>
      <c r="AD904" s="428">
        <f t="shared" si="137"/>
        <v>0</v>
      </c>
      <c r="AE904" s="427">
        <v>0</v>
      </c>
      <c r="AF904" s="427">
        <v>0</v>
      </c>
      <c r="AG904" s="427"/>
      <c r="AH904" s="427"/>
      <c r="AI904" s="427"/>
      <c r="AJ904" s="427"/>
      <c r="AK904" s="427"/>
      <c r="AL904" s="427"/>
      <c r="AM904" s="427"/>
      <c r="AN904" s="427"/>
    </row>
    <row r="905" spans="1:40" s="225" customFormat="1" ht="51" customHeight="1" outlineLevel="7" x14ac:dyDescent="0.2">
      <c r="A905" s="221"/>
      <c r="B905" s="227"/>
      <c r="C905" s="248"/>
      <c r="D905" s="248"/>
      <c r="E905" s="254"/>
      <c r="F905" s="265"/>
      <c r="G905" s="270"/>
      <c r="H905" s="278"/>
      <c r="I905" s="406" t="s">
        <v>63</v>
      </c>
      <c r="J905" s="346" t="s">
        <v>261</v>
      </c>
      <c r="K905" s="434">
        <f>Supervisor!K905</f>
        <v>3679</v>
      </c>
      <c r="L905" s="347">
        <f>Supervisor!L905</f>
        <v>0</v>
      </c>
      <c r="M905" s="348">
        <v>0</v>
      </c>
      <c r="N905" s="353">
        <f>Supervisor!M905</f>
        <v>0</v>
      </c>
      <c r="O905" s="350">
        <f>Supervisor!N905</f>
        <v>0</v>
      </c>
      <c r="P905" s="350">
        <f t="shared" si="136"/>
        <v>3679</v>
      </c>
      <c r="Q905" s="385">
        <v>2.5190739948604689E-4</v>
      </c>
      <c r="R905" s="352">
        <f t="shared" si="138"/>
        <v>0</v>
      </c>
      <c r="T905" s="226">
        <f t="shared" si="132"/>
        <v>0</v>
      </c>
      <c r="Y905" s="199"/>
      <c r="Z905" s="352">
        <v>0</v>
      </c>
      <c r="AA905" s="428">
        <v>0</v>
      </c>
      <c r="AB905" s="428">
        <v>0</v>
      </c>
      <c r="AC905" s="430">
        <v>0</v>
      </c>
      <c r="AD905" s="428">
        <f t="shared" si="137"/>
        <v>0</v>
      </c>
      <c r="AE905" s="427">
        <v>0</v>
      </c>
      <c r="AF905" s="427">
        <v>0</v>
      </c>
      <c r="AG905" s="427"/>
      <c r="AH905" s="427"/>
      <c r="AI905" s="427"/>
      <c r="AJ905" s="427"/>
      <c r="AK905" s="427"/>
      <c r="AL905" s="427"/>
      <c r="AM905" s="427"/>
      <c r="AN905" s="427"/>
    </row>
    <row r="906" spans="1:40" s="225" customFormat="1" ht="51" customHeight="1" outlineLevel="7" x14ac:dyDescent="0.2">
      <c r="A906" s="221"/>
      <c r="B906" s="227"/>
      <c r="C906" s="248"/>
      <c r="D906" s="248"/>
      <c r="E906" s="254"/>
      <c r="F906" s="265"/>
      <c r="G906" s="270"/>
      <c r="H906" s="278"/>
      <c r="I906" s="406" t="s">
        <v>64</v>
      </c>
      <c r="J906" s="346" t="s">
        <v>261</v>
      </c>
      <c r="K906" s="434">
        <f>Supervisor!K906</f>
        <v>3679</v>
      </c>
      <c r="L906" s="347">
        <f>Supervisor!L906</f>
        <v>0</v>
      </c>
      <c r="M906" s="348">
        <v>0</v>
      </c>
      <c r="N906" s="353">
        <f>Supervisor!M906</f>
        <v>0</v>
      </c>
      <c r="O906" s="350">
        <f>Supervisor!N906</f>
        <v>0</v>
      </c>
      <c r="P906" s="350">
        <f t="shared" si="136"/>
        <v>3679</v>
      </c>
      <c r="Q906" s="385">
        <v>3.0228887938325627E-4</v>
      </c>
      <c r="R906" s="352">
        <f t="shared" si="138"/>
        <v>0</v>
      </c>
      <c r="T906" s="226">
        <f t="shared" si="132"/>
        <v>0</v>
      </c>
      <c r="Y906" s="199"/>
      <c r="Z906" s="352">
        <v>0</v>
      </c>
      <c r="AA906" s="428">
        <v>0</v>
      </c>
      <c r="AB906" s="428">
        <v>0</v>
      </c>
      <c r="AC906" s="430">
        <v>0</v>
      </c>
      <c r="AD906" s="428">
        <f t="shared" si="137"/>
        <v>0</v>
      </c>
      <c r="AE906" s="427">
        <v>0</v>
      </c>
      <c r="AF906" s="427">
        <v>0</v>
      </c>
      <c r="AG906" s="427"/>
      <c r="AH906" s="427"/>
      <c r="AI906" s="427"/>
      <c r="AJ906" s="427"/>
      <c r="AK906" s="427"/>
      <c r="AL906" s="427"/>
      <c r="AM906" s="427"/>
      <c r="AN906" s="427"/>
    </row>
    <row r="907" spans="1:40" s="225" customFormat="1" ht="51" customHeight="1" outlineLevel="7" x14ac:dyDescent="0.2">
      <c r="A907" s="221"/>
      <c r="B907" s="227"/>
      <c r="C907" s="248"/>
      <c r="D907" s="248"/>
      <c r="E907" s="254"/>
      <c r="F907" s="265"/>
      <c r="G907" s="270"/>
      <c r="H907" s="278"/>
      <c r="I907" s="406" t="s">
        <v>71</v>
      </c>
      <c r="J907" s="346" t="s">
        <v>261</v>
      </c>
      <c r="K907" s="434">
        <f>Supervisor!K907</f>
        <v>3679</v>
      </c>
      <c r="L907" s="347">
        <f>Supervisor!L907</f>
        <v>0</v>
      </c>
      <c r="M907" s="348">
        <v>0</v>
      </c>
      <c r="N907" s="353">
        <f>Supervisor!M907</f>
        <v>0</v>
      </c>
      <c r="O907" s="350">
        <f>Supervisor!N907</f>
        <v>0</v>
      </c>
      <c r="P907" s="350">
        <f t="shared" si="136"/>
        <v>3679</v>
      </c>
      <c r="Q907" s="385">
        <v>9.5724811804697807E-4</v>
      </c>
      <c r="R907" s="352">
        <f t="shared" si="138"/>
        <v>0</v>
      </c>
      <c r="T907" s="226">
        <f t="shared" si="132"/>
        <v>0</v>
      </c>
      <c r="Y907" s="199"/>
      <c r="Z907" s="352">
        <v>0</v>
      </c>
      <c r="AA907" s="428">
        <v>0</v>
      </c>
      <c r="AB907" s="428">
        <v>0</v>
      </c>
      <c r="AC907" s="430">
        <v>0</v>
      </c>
      <c r="AD907" s="428">
        <f t="shared" si="137"/>
        <v>0</v>
      </c>
      <c r="AE907" s="427">
        <v>0</v>
      </c>
      <c r="AF907" s="427">
        <v>0</v>
      </c>
      <c r="AG907" s="427"/>
      <c r="AH907" s="427"/>
      <c r="AI907" s="427"/>
      <c r="AJ907" s="427"/>
      <c r="AK907" s="427"/>
      <c r="AL907" s="427"/>
      <c r="AM907" s="427"/>
      <c r="AN907" s="427"/>
    </row>
    <row r="908" spans="1:40" s="225" customFormat="1" ht="51" customHeight="1" outlineLevel="7" x14ac:dyDescent="0.2">
      <c r="A908" s="221"/>
      <c r="B908" s="227"/>
      <c r="C908" s="248"/>
      <c r="D908" s="248"/>
      <c r="E908" s="254"/>
      <c r="F908" s="265"/>
      <c r="G908" s="270"/>
      <c r="H908" s="278"/>
      <c r="I908" s="406" t="s">
        <v>51</v>
      </c>
      <c r="J908" s="346" t="s">
        <v>257</v>
      </c>
      <c r="K908" s="434">
        <f>Supervisor!K908</f>
        <v>100</v>
      </c>
      <c r="L908" s="347">
        <f>Supervisor!L908</f>
        <v>25</v>
      </c>
      <c r="M908" s="348">
        <v>0.25</v>
      </c>
      <c r="N908" s="353">
        <f>Supervisor!M908</f>
        <v>0</v>
      </c>
      <c r="O908" s="350">
        <f>Supervisor!N908</f>
        <v>25</v>
      </c>
      <c r="P908" s="350">
        <f t="shared" si="136"/>
        <v>75</v>
      </c>
      <c r="Q908" s="385">
        <v>1.0076295979441876E-3</v>
      </c>
      <c r="R908" s="352">
        <f t="shared" si="138"/>
        <v>0.25</v>
      </c>
      <c r="S908" s="225">
        <v>25</v>
      </c>
      <c r="T908" s="226">
        <f t="shared" si="132"/>
        <v>0</v>
      </c>
      <c r="Y908" s="199"/>
      <c r="Z908" s="352">
        <v>0.25</v>
      </c>
      <c r="AA908" s="428">
        <v>0.25</v>
      </c>
      <c r="AB908" s="428">
        <v>0.25</v>
      </c>
      <c r="AC908" s="430">
        <v>0.25</v>
      </c>
      <c r="AD908" s="428">
        <f t="shared" si="137"/>
        <v>0</v>
      </c>
      <c r="AE908" s="427">
        <v>0.25</v>
      </c>
      <c r="AF908" s="427">
        <v>0</v>
      </c>
      <c r="AG908" s="427"/>
      <c r="AH908" s="427"/>
      <c r="AI908" s="427"/>
      <c r="AJ908" s="427"/>
      <c r="AK908" s="427"/>
      <c r="AL908" s="427"/>
      <c r="AM908" s="427"/>
      <c r="AN908" s="427"/>
    </row>
    <row r="909" spans="1:40" s="225" customFormat="1" ht="51" customHeight="1" outlineLevel="4" x14ac:dyDescent="0.2">
      <c r="A909" s="221"/>
      <c r="B909" s="227"/>
      <c r="C909" s="248"/>
      <c r="D909" s="248"/>
      <c r="E909" s="254"/>
      <c r="F909" s="265"/>
      <c r="G909" s="265"/>
      <c r="H909" s="265"/>
      <c r="I909" s="413" t="s">
        <v>224</v>
      </c>
      <c r="J909" s="359"/>
      <c r="K909" s="436">
        <f>Supervisor!K909</f>
        <v>0</v>
      </c>
      <c r="L909" s="360">
        <f>Supervisor!L909</f>
        <v>0</v>
      </c>
      <c r="M909" s="361">
        <v>0</v>
      </c>
      <c r="N909" s="359">
        <f>Supervisor!M909</f>
        <v>0</v>
      </c>
      <c r="O909" s="374">
        <f>Supervisor!N909</f>
        <v>0</v>
      </c>
      <c r="P909" s="374">
        <f t="shared" si="136"/>
        <v>0</v>
      </c>
      <c r="Q909" s="363">
        <v>9.078943520319854E-4</v>
      </c>
      <c r="R909" s="364">
        <f>(R910*Q910+R916*Q916)/Q909</f>
        <v>0</v>
      </c>
      <c r="T909" s="226">
        <f t="shared" si="132"/>
        <v>0</v>
      </c>
      <c r="Y909" s="199"/>
      <c r="Z909" s="364">
        <v>0</v>
      </c>
      <c r="AA909" s="428">
        <v>0</v>
      </c>
      <c r="AB909" s="428">
        <v>0</v>
      </c>
      <c r="AC909" s="430">
        <v>0</v>
      </c>
      <c r="AD909" s="428">
        <f t="shared" si="137"/>
        <v>0</v>
      </c>
      <c r="AE909" s="427">
        <v>0</v>
      </c>
      <c r="AF909" s="427">
        <v>0</v>
      </c>
      <c r="AG909" s="427"/>
      <c r="AH909" s="427"/>
      <c r="AI909" s="427"/>
      <c r="AJ909" s="427"/>
      <c r="AK909" s="427"/>
      <c r="AL909" s="427"/>
      <c r="AM909" s="427"/>
      <c r="AN909" s="427"/>
    </row>
    <row r="910" spans="1:40" s="225" customFormat="1" ht="51" customHeight="1" outlineLevel="5" x14ac:dyDescent="0.2">
      <c r="A910" s="221"/>
      <c r="B910" s="227"/>
      <c r="C910" s="248"/>
      <c r="D910" s="248"/>
      <c r="E910" s="254"/>
      <c r="F910" s="265"/>
      <c r="G910" s="270"/>
      <c r="H910" s="270"/>
      <c r="I910" s="409" t="s">
        <v>58</v>
      </c>
      <c r="J910" s="365"/>
      <c r="K910" s="437">
        <f>Supervisor!K910</f>
        <v>0</v>
      </c>
      <c r="L910" s="366">
        <f>Supervisor!L910</f>
        <v>0</v>
      </c>
      <c r="M910" s="367">
        <v>0</v>
      </c>
      <c r="N910" s="365">
        <f>Supervisor!M910</f>
        <v>0</v>
      </c>
      <c r="O910" s="378">
        <f>Supervisor!N910</f>
        <v>0</v>
      </c>
      <c r="P910" s="378">
        <f t="shared" si="136"/>
        <v>0</v>
      </c>
      <c r="Q910" s="369">
        <v>3.1776302321119489E-4</v>
      </c>
      <c r="R910" s="370">
        <f>SUMPRODUCT(R911:R915,Q911:Q915)/Q910</f>
        <v>0</v>
      </c>
      <c r="T910" s="226">
        <f t="shared" si="132"/>
        <v>0</v>
      </c>
      <c r="Y910" s="199"/>
      <c r="Z910" s="370">
        <v>0</v>
      </c>
      <c r="AA910" s="428">
        <v>0</v>
      </c>
      <c r="AB910" s="428">
        <v>0</v>
      </c>
      <c r="AC910" s="430">
        <v>0</v>
      </c>
      <c r="AD910" s="428">
        <f t="shared" si="137"/>
        <v>0</v>
      </c>
      <c r="AE910" s="427">
        <v>0</v>
      </c>
      <c r="AF910" s="427">
        <v>0</v>
      </c>
      <c r="AG910" s="427"/>
      <c r="AH910" s="427"/>
      <c r="AI910" s="427"/>
      <c r="AJ910" s="427"/>
      <c r="AK910" s="427"/>
      <c r="AL910" s="427"/>
      <c r="AM910" s="427"/>
      <c r="AN910" s="427"/>
    </row>
    <row r="911" spans="1:40" s="225" customFormat="1" ht="51" customHeight="1" outlineLevel="7" x14ac:dyDescent="0.2">
      <c r="A911" s="221"/>
      <c r="B911" s="227"/>
      <c r="C911" s="248"/>
      <c r="D911" s="248"/>
      <c r="E911" s="254"/>
      <c r="F911" s="265"/>
      <c r="G911" s="270"/>
      <c r="H911" s="270"/>
      <c r="I911" s="406" t="s">
        <v>72</v>
      </c>
      <c r="J911" s="346" t="s">
        <v>256</v>
      </c>
      <c r="K911" s="434">
        <f>Supervisor!K911</f>
        <v>26579</v>
      </c>
      <c r="L911" s="347">
        <f>Supervisor!L911</f>
        <v>0</v>
      </c>
      <c r="M911" s="348">
        <v>0</v>
      </c>
      <c r="N911" s="353">
        <f>Supervisor!M911</f>
        <v>0</v>
      </c>
      <c r="O911" s="350">
        <f>Supervisor!N911</f>
        <v>0</v>
      </c>
      <c r="P911" s="350">
        <f t="shared" si="136"/>
        <v>26579</v>
      </c>
      <c r="Q911" s="351">
        <v>3.4953932553231436E-5</v>
      </c>
      <c r="R911" s="352">
        <f>O911/K911</f>
        <v>0</v>
      </c>
      <c r="T911" s="226">
        <f t="shared" si="132"/>
        <v>0</v>
      </c>
      <c r="Y911" s="199"/>
      <c r="Z911" s="352">
        <v>0</v>
      </c>
      <c r="AA911" s="428">
        <v>0</v>
      </c>
      <c r="AB911" s="428">
        <v>0</v>
      </c>
      <c r="AC911" s="430">
        <v>0</v>
      </c>
      <c r="AD911" s="428">
        <f t="shared" si="137"/>
        <v>0</v>
      </c>
      <c r="AE911" s="427">
        <v>0</v>
      </c>
      <c r="AF911" s="427">
        <v>0</v>
      </c>
      <c r="AG911" s="427"/>
      <c r="AH911" s="427"/>
      <c r="AI911" s="427"/>
      <c r="AJ911" s="427"/>
      <c r="AK911" s="427"/>
      <c r="AL911" s="427"/>
      <c r="AM911" s="427"/>
      <c r="AN911" s="427"/>
    </row>
    <row r="912" spans="1:40" s="225" customFormat="1" ht="51" customHeight="1" outlineLevel="7" x14ac:dyDescent="0.2">
      <c r="A912" s="221"/>
      <c r="B912" s="227"/>
      <c r="C912" s="248"/>
      <c r="D912" s="248"/>
      <c r="E912" s="254"/>
      <c r="F912" s="265"/>
      <c r="G912" s="270"/>
      <c r="H912" s="270"/>
      <c r="I912" s="406" t="s">
        <v>73</v>
      </c>
      <c r="J912" s="346" t="s">
        <v>256</v>
      </c>
      <c r="K912" s="434">
        <f>Supervisor!K912</f>
        <v>26579</v>
      </c>
      <c r="L912" s="347">
        <f>Supervisor!L912</f>
        <v>0</v>
      </c>
      <c r="M912" s="348">
        <v>0</v>
      </c>
      <c r="N912" s="353">
        <f>Supervisor!M912</f>
        <v>0</v>
      </c>
      <c r="O912" s="350">
        <f>Supervisor!N912</f>
        <v>0</v>
      </c>
      <c r="P912" s="350">
        <f t="shared" si="136"/>
        <v>26579</v>
      </c>
      <c r="Q912" s="351">
        <v>5.0842083713791181E-5</v>
      </c>
      <c r="R912" s="352">
        <f>O912/K912</f>
        <v>0</v>
      </c>
      <c r="T912" s="226">
        <f t="shared" si="132"/>
        <v>0</v>
      </c>
      <c r="Y912" s="199"/>
      <c r="Z912" s="352">
        <v>0</v>
      </c>
      <c r="AA912" s="428">
        <v>0</v>
      </c>
      <c r="AB912" s="428">
        <v>0</v>
      </c>
      <c r="AC912" s="430">
        <v>0</v>
      </c>
      <c r="AD912" s="428">
        <f t="shared" si="137"/>
        <v>0</v>
      </c>
      <c r="AE912" s="427">
        <v>0</v>
      </c>
      <c r="AF912" s="427">
        <v>0</v>
      </c>
      <c r="AG912" s="427"/>
      <c r="AH912" s="427"/>
      <c r="AI912" s="427"/>
      <c r="AJ912" s="427"/>
      <c r="AK912" s="427"/>
      <c r="AL912" s="427"/>
      <c r="AM912" s="427"/>
      <c r="AN912" s="427"/>
    </row>
    <row r="913" spans="1:40" s="225" customFormat="1" ht="51" customHeight="1" outlineLevel="7" x14ac:dyDescent="0.2">
      <c r="A913" s="221"/>
      <c r="B913" s="227"/>
      <c r="C913" s="248"/>
      <c r="D913" s="248"/>
      <c r="E913" s="254"/>
      <c r="F913" s="265"/>
      <c r="G913" s="270"/>
      <c r="H913" s="270"/>
      <c r="I913" s="406" t="s">
        <v>74</v>
      </c>
      <c r="J913" s="346" t="s">
        <v>256</v>
      </c>
      <c r="K913" s="434">
        <f>Supervisor!K913</f>
        <v>26579</v>
      </c>
      <c r="L913" s="347">
        <f>Supervisor!L913</f>
        <v>0</v>
      </c>
      <c r="M913" s="348">
        <v>0</v>
      </c>
      <c r="N913" s="353">
        <f>Supervisor!M913</f>
        <v>0</v>
      </c>
      <c r="O913" s="350">
        <f>Supervisor!N913</f>
        <v>0</v>
      </c>
      <c r="P913" s="350">
        <f t="shared" si="136"/>
        <v>26579</v>
      </c>
      <c r="Q913" s="351">
        <v>6.9907865106462873E-5</v>
      </c>
      <c r="R913" s="352">
        <f>O913/K913</f>
        <v>0</v>
      </c>
      <c r="T913" s="226">
        <f t="shared" si="132"/>
        <v>0</v>
      </c>
      <c r="Y913" s="199"/>
      <c r="Z913" s="352">
        <v>0</v>
      </c>
      <c r="AA913" s="428">
        <v>0</v>
      </c>
      <c r="AB913" s="428">
        <v>0</v>
      </c>
      <c r="AC913" s="430">
        <v>0</v>
      </c>
      <c r="AD913" s="428">
        <f t="shared" si="137"/>
        <v>0</v>
      </c>
      <c r="AE913" s="427">
        <v>0</v>
      </c>
      <c r="AF913" s="427">
        <v>0</v>
      </c>
      <c r="AG913" s="427"/>
      <c r="AH913" s="427"/>
      <c r="AI913" s="427"/>
      <c r="AJ913" s="427"/>
      <c r="AK913" s="427"/>
      <c r="AL913" s="427"/>
      <c r="AM913" s="427"/>
      <c r="AN913" s="427"/>
    </row>
    <row r="914" spans="1:40" s="225" customFormat="1" ht="51" customHeight="1" outlineLevel="7" x14ac:dyDescent="0.2">
      <c r="A914" s="221"/>
      <c r="B914" s="227"/>
      <c r="C914" s="248"/>
      <c r="D914" s="248"/>
      <c r="E914" s="254"/>
      <c r="F914" s="265"/>
      <c r="G914" s="270"/>
      <c r="H914" s="270"/>
      <c r="I914" s="406" t="s">
        <v>62</v>
      </c>
      <c r="J914" s="346" t="s">
        <v>256</v>
      </c>
      <c r="K914" s="434">
        <f>Supervisor!K914</f>
        <v>26579</v>
      </c>
      <c r="L914" s="347">
        <f>Supervisor!L914</f>
        <v>0</v>
      </c>
      <c r="M914" s="348">
        <v>0</v>
      </c>
      <c r="N914" s="353">
        <f>Supervisor!M914</f>
        <v>0</v>
      </c>
      <c r="O914" s="350">
        <f>Supervisor!N914</f>
        <v>0</v>
      </c>
      <c r="P914" s="350">
        <f t="shared" si="136"/>
        <v>26579</v>
      </c>
      <c r="Q914" s="351">
        <v>1.4617099067714965E-4</v>
      </c>
      <c r="R914" s="352">
        <f>O914/K914</f>
        <v>0</v>
      </c>
      <c r="T914" s="226">
        <f t="shared" si="132"/>
        <v>0</v>
      </c>
      <c r="Y914" s="199"/>
      <c r="Z914" s="352">
        <v>0</v>
      </c>
      <c r="AA914" s="428">
        <v>0</v>
      </c>
      <c r="AB914" s="428">
        <v>0</v>
      </c>
      <c r="AC914" s="430">
        <v>0</v>
      </c>
      <c r="AD914" s="428">
        <f t="shared" si="137"/>
        <v>0</v>
      </c>
      <c r="AE914" s="427">
        <v>0</v>
      </c>
      <c r="AF914" s="427">
        <v>0</v>
      </c>
      <c r="AG914" s="427"/>
      <c r="AH914" s="427"/>
      <c r="AI914" s="427"/>
      <c r="AJ914" s="427"/>
      <c r="AK914" s="427"/>
      <c r="AL914" s="427"/>
      <c r="AM914" s="427"/>
      <c r="AN914" s="427"/>
    </row>
    <row r="915" spans="1:40" s="225" customFormat="1" ht="51" customHeight="1" outlineLevel="7" x14ac:dyDescent="0.2">
      <c r="A915" s="221"/>
      <c r="B915" s="227"/>
      <c r="C915" s="248"/>
      <c r="D915" s="248"/>
      <c r="E915" s="254"/>
      <c r="F915" s="265"/>
      <c r="G915" s="270"/>
      <c r="H915" s="270"/>
      <c r="I915" s="406" t="s">
        <v>51</v>
      </c>
      <c r="J915" s="346" t="s">
        <v>257</v>
      </c>
      <c r="K915" s="434">
        <f>Supervisor!K915</f>
        <v>100</v>
      </c>
      <c r="L915" s="347">
        <f>Supervisor!L915</f>
        <v>0</v>
      </c>
      <c r="M915" s="348">
        <v>0</v>
      </c>
      <c r="N915" s="353">
        <f>Supervisor!M915</f>
        <v>0</v>
      </c>
      <c r="O915" s="350">
        <f>Supervisor!N915</f>
        <v>0</v>
      </c>
      <c r="P915" s="350">
        <f t="shared" si="136"/>
        <v>100</v>
      </c>
      <c r="Q915" s="351">
        <v>1.5888151160559744E-5</v>
      </c>
      <c r="R915" s="352">
        <f>O915/K915</f>
        <v>0</v>
      </c>
      <c r="T915" s="226">
        <f t="shared" si="132"/>
        <v>0</v>
      </c>
      <c r="Y915" s="199"/>
      <c r="Z915" s="352">
        <v>0</v>
      </c>
      <c r="AA915" s="428">
        <v>0</v>
      </c>
      <c r="AB915" s="428">
        <v>0</v>
      </c>
      <c r="AC915" s="430">
        <v>0</v>
      </c>
      <c r="AD915" s="428">
        <f t="shared" si="137"/>
        <v>0</v>
      </c>
      <c r="AE915" s="427">
        <v>0</v>
      </c>
      <c r="AF915" s="427">
        <v>0</v>
      </c>
      <c r="AG915" s="427"/>
      <c r="AH915" s="427"/>
      <c r="AI915" s="427"/>
      <c r="AJ915" s="427"/>
      <c r="AK915" s="427"/>
      <c r="AL915" s="427"/>
      <c r="AM915" s="427"/>
      <c r="AN915" s="427"/>
    </row>
    <row r="916" spans="1:40" s="225" customFormat="1" ht="51" customHeight="1" outlineLevel="5" x14ac:dyDescent="0.2">
      <c r="A916" s="221"/>
      <c r="B916" s="227"/>
      <c r="C916" s="248"/>
      <c r="D916" s="248"/>
      <c r="E916" s="254"/>
      <c r="F916" s="265"/>
      <c r="G916" s="270"/>
      <c r="H916" s="270"/>
      <c r="I916" s="409" t="s">
        <v>67</v>
      </c>
      <c r="J916" s="365"/>
      <c r="K916" s="437">
        <f>Supervisor!K916</f>
        <v>0</v>
      </c>
      <c r="L916" s="366">
        <f>Supervisor!L916</f>
        <v>0</v>
      </c>
      <c r="M916" s="367">
        <v>0</v>
      </c>
      <c r="N916" s="365">
        <f>Supervisor!M916</f>
        <v>0</v>
      </c>
      <c r="O916" s="378">
        <f>Supervisor!N916</f>
        <v>0</v>
      </c>
      <c r="P916" s="378">
        <f t="shared" si="136"/>
        <v>0</v>
      </c>
      <c r="Q916" s="369">
        <v>5.9013132882079051E-4</v>
      </c>
      <c r="R916" s="370">
        <f>SUMPRODUCT(R917:R921,Q917:Q921)/Q916</f>
        <v>0</v>
      </c>
      <c r="T916" s="226">
        <f t="shared" si="132"/>
        <v>0</v>
      </c>
      <c r="Y916" s="199"/>
      <c r="Z916" s="370">
        <v>0</v>
      </c>
      <c r="AA916" s="428">
        <v>0</v>
      </c>
      <c r="AB916" s="428">
        <v>0</v>
      </c>
      <c r="AC916" s="430">
        <v>0</v>
      </c>
      <c r="AD916" s="428">
        <f t="shared" si="137"/>
        <v>0</v>
      </c>
      <c r="AE916" s="427">
        <v>0</v>
      </c>
      <c r="AF916" s="427">
        <v>0</v>
      </c>
      <c r="AG916" s="427"/>
      <c r="AH916" s="427"/>
      <c r="AI916" s="427"/>
      <c r="AJ916" s="427"/>
      <c r="AK916" s="427"/>
      <c r="AL916" s="427"/>
      <c r="AM916" s="427"/>
      <c r="AN916" s="427"/>
    </row>
    <row r="917" spans="1:40" s="225" customFormat="1" ht="51" customHeight="1" outlineLevel="7" x14ac:dyDescent="0.2">
      <c r="A917" s="221"/>
      <c r="B917" s="227"/>
      <c r="C917" s="248"/>
      <c r="D917" s="248"/>
      <c r="E917" s="254"/>
      <c r="F917" s="265"/>
      <c r="G917" s="270"/>
      <c r="H917" s="270"/>
      <c r="I917" s="406" t="s">
        <v>68</v>
      </c>
      <c r="J917" s="346" t="s">
        <v>256</v>
      </c>
      <c r="K917" s="434">
        <f>Supervisor!K917</f>
        <v>39869</v>
      </c>
      <c r="L917" s="347">
        <f>Supervisor!L917</f>
        <v>0</v>
      </c>
      <c r="M917" s="348">
        <v>0</v>
      </c>
      <c r="N917" s="353">
        <f>Supervisor!M917</f>
        <v>0</v>
      </c>
      <c r="O917" s="350">
        <f>Supervisor!N917</f>
        <v>0</v>
      </c>
      <c r="P917" s="350">
        <f t="shared" si="136"/>
        <v>39869</v>
      </c>
      <c r="Q917" s="351">
        <v>6.491444617028695E-5</v>
      </c>
      <c r="R917" s="352">
        <f>O917/K917</f>
        <v>0</v>
      </c>
      <c r="T917" s="226">
        <f t="shared" si="132"/>
        <v>0</v>
      </c>
      <c r="Y917" s="199"/>
      <c r="Z917" s="352">
        <v>0</v>
      </c>
      <c r="AA917" s="428">
        <v>0</v>
      </c>
      <c r="AB917" s="428">
        <v>0</v>
      </c>
      <c r="AC917" s="430">
        <v>0</v>
      </c>
      <c r="AD917" s="428">
        <f t="shared" si="137"/>
        <v>0</v>
      </c>
      <c r="AE917" s="427">
        <v>0</v>
      </c>
      <c r="AF917" s="427">
        <v>0</v>
      </c>
      <c r="AG917" s="427"/>
      <c r="AH917" s="427"/>
      <c r="AI917" s="427"/>
      <c r="AJ917" s="427"/>
      <c r="AK917" s="427"/>
      <c r="AL917" s="427"/>
      <c r="AM917" s="427"/>
      <c r="AN917" s="427"/>
    </row>
    <row r="918" spans="1:40" s="225" customFormat="1" ht="51" customHeight="1" outlineLevel="7" x14ac:dyDescent="0.2">
      <c r="A918" s="221"/>
      <c r="B918" s="227"/>
      <c r="C918" s="248"/>
      <c r="D918" s="248"/>
      <c r="E918" s="254"/>
      <c r="F918" s="265"/>
      <c r="G918" s="270"/>
      <c r="H918" s="270"/>
      <c r="I918" s="406" t="s">
        <v>75</v>
      </c>
      <c r="J918" s="346" t="s">
        <v>256</v>
      </c>
      <c r="K918" s="434">
        <f>Supervisor!K918</f>
        <v>39869</v>
      </c>
      <c r="L918" s="347">
        <f>Supervisor!L918</f>
        <v>0</v>
      </c>
      <c r="M918" s="348">
        <v>0</v>
      </c>
      <c r="N918" s="353">
        <f>Supervisor!M918</f>
        <v>0</v>
      </c>
      <c r="O918" s="350">
        <f>Supervisor!N918</f>
        <v>0</v>
      </c>
      <c r="P918" s="350">
        <f t="shared" si="136"/>
        <v>39869</v>
      </c>
      <c r="Q918" s="351">
        <v>1.23927579052366E-4</v>
      </c>
      <c r="R918" s="352">
        <f>O918/K918</f>
        <v>0</v>
      </c>
      <c r="T918" s="226">
        <f t="shared" si="132"/>
        <v>0</v>
      </c>
      <c r="Y918" s="199"/>
      <c r="Z918" s="352">
        <v>0</v>
      </c>
      <c r="AA918" s="428">
        <v>0</v>
      </c>
      <c r="AB918" s="428">
        <v>0</v>
      </c>
      <c r="AC918" s="430">
        <v>0</v>
      </c>
      <c r="AD918" s="428">
        <f t="shared" si="137"/>
        <v>0</v>
      </c>
      <c r="AE918" s="427">
        <v>0</v>
      </c>
      <c r="AF918" s="427">
        <v>0</v>
      </c>
      <c r="AG918" s="427"/>
      <c r="AH918" s="427"/>
      <c r="AI918" s="427"/>
      <c r="AJ918" s="427"/>
      <c r="AK918" s="427"/>
      <c r="AL918" s="427"/>
      <c r="AM918" s="427"/>
      <c r="AN918" s="427"/>
    </row>
    <row r="919" spans="1:40" s="225" customFormat="1" ht="51" customHeight="1" outlineLevel="7" x14ac:dyDescent="0.2">
      <c r="A919" s="221"/>
      <c r="B919" s="227"/>
      <c r="C919" s="248"/>
      <c r="D919" s="248"/>
      <c r="E919" s="254"/>
      <c r="F919" s="265"/>
      <c r="G919" s="270"/>
      <c r="H919" s="270"/>
      <c r="I919" s="406" t="s">
        <v>62</v>
      </c>
      <c r="J919" s="346" t="s">
        <v>256</v>
      </c>
      <c r="K919" s="434">
        <f>Supervisor!K919</f>
        <v>39869</v>
      </c>
      <c r="L919" s="347">
        <f>Supervisor!L919</f>
        <v>0</v>
      </c>
      <c r="M919" s="348">
        <v>0</v>
      </c>
      <c r="N919" s="353">
        <f>Supervisor!M919</f>
        <v>0</v>
      </c>
      <c r="O919" s="350">
        <f>Supervisor!N919</f>
        <v>0</v>
      </c>
      <c r="P919" s="350">
        <f t="shared" si="136"/>
        <v>39869</v>
      </c>
      <c r="Q919" s="351">
        <v>3.0686829098681105E-4</v>
      </c>
      <c r="R919" s="352">
        <f>O919/K919</f>
        <v>0</v>
      </c>
      <c r="T919" s="226">
        <f t="shared" si="132"/>
        <v>0</v>
      </c>
      <c r="Y919" s="199"/>
      <c r="Z919" s="352">
        <v>0</v>
      </c>
      <c r="AA919" s="428">
        <v>0</v>
      </c>
      <c r="AB919" s="428">
        <v>0</v>
      </c>
      <c r="AC919" s="430">
        <v>0</v>
      </c>
      <c r="AD919" s="428">
        <f t="shared" si="137"/>
        <v>0</v>
      </c>
      <c r="AE919" s="427">
        <v>0</v>
      </c>
      <c r="AF919" s="427">
        <v>0</v>
      </c>
      <c r="AG919" s="427"/>
      <c r="AH919" s="427"/>
      <c r="AI919" s="427"/>
      <c r="AJ919" s="427"/>
      <c r="AK919" s="427"/>
      <c r="AL919" s="427"/>
      <c r="AM919" s="427"/>
      <c r="AN919" s="427"/>
    </row>
    <row r="920" spans="1:40" s="225" customFormat="1" ht="51" customHeight="1" outlineLevel="7" x14ac:dyDescent="0.2">
      <c r="A920" s="221"/>
      <c r="B920" s="227"/>
      <c r="C920" s="248"/>
      <c r="D920" s="248"/>
      <c r="E920" s="254"/>
      <c r="F920" s="265"/>
      <c r="G920" s="270"/>
      <c r="H920" s="270"/>
      <c r="I920" s="406" t="s">
        <v>63</v>
      </c>
      <c r="J920" s="346" t="s">
        <v>256</v>
      </c>
      <c r="K920" s="434">
        <f>Supervisor!K920</f>
        <v>39869</v>
      </c>
      <c r="L920" s="347">
        <f>Supervisor!L920</f>
        <v>0</v>
      </c>
      <c r="M920" s="348">
        <v>0</v>
      </c>
      <c r="N920" s="353">
        <f>Supervisor!M920</f>
        <v>0</v>
      </c>
      <c r="O920" s="350">
        <f>Supervisor!N920</f>
        <v>0</v>
      </c>
      <c r="P920" s="350">
        <f t="shared" si="136"/>
        <v>39869</v>
      </c>
      <c r="Q920" s="351">
        <v>6.491444617028695E-5</v>
      </c>
      <c r="R920" s="352">
        <f>O920/K920</f>
        <v>0</v>
      </c>
      <c r="T920" s="226">
        <f t="shared" si="132"/>
        <v>0</v>
      </c>
      <c r="Y920" s="199"/>
      <c r="Z920" s="352">
        <v>0</v>
      </c>
      <c r="AA920" s="428">
        <v>0</v>
      </c>
      <c r="AB920" s="428">
        <v>0</v>
      </c>
      <c r="AC920" s="430">
        <v>0</v>
      </c>
      <c r="AD920" s="428">
        <f t="shared" si="137"/>
        <v>0</v>
      </c>
      <c r="AE920" s="427">
        <v>0</v>
      </c>
      <c r="AF920" s="427">
        <v>0</v>
      </c>
      <c r="AG920" s="427"/>
      <c r="AH920" s="427"/>
      <c r="AI920" s="427"/>
      <c r="AJ920" s="427"/>
      <c r="AK920" s="427"/>
      <c r="AL920" s="427"/>
      <c r="AM920" s="427"/>
      <c r="AN920" s="427"/>
    </row>
    <row r="921" spans="1:40" s="225" customFormat="1" ht="51" customHeight="1" outlineLevel="7" x14ac:dyDescent="0.2">
      <c r="A921" s="221"/>
      <c r="B921" s="227"/>
      <c r="C921" s="248"/>
      <c r="D921" s="248"/>
      <c r="E921" s="254"/>
      <c r="F921" s="265"/>
      <c r="G921" s="270"/>
      <c r="H921" s="270"/>
      <c r="I921" s="406" t="s">
        <v>51</v>
      </c>
      <c r="J921" s="346" t="s">
        <v>257</v>
      </c>
      <c r="K921" s="434">
        <f>Supervisor!K921</f>
        <v>100</v>
      </c>
      <c r="L921" s="347">
        <f>Supervisor!L921</f>
        <v>0</v>
      </c>
      <c r="M921" s="348">
        <v>0</v>
      </c>
      <c r="N921" s="353">
        <f>Supervisor!M921</f>
        <v>0</v>
      </c>
      <c r="O921" s="350">
        <f>Supervisor!N921</f>
        <v>0</v>
      </c>
      <c r="P921" s="350">
        <f t="shared" si="136"/>
        <v>100</v>
      </c>
      <c r="Q921" s="351">
        <v>2.9506566441039525E-5</v>
      </c>
      <c r="R921" s="352">
        <f>O921/K921</f>
        <v>0</v>
      </c>
      <c r="T921" s="226">
        <f t="shared" si="132"/>
        <v>0</v>
      </c>
      <c r="Y921" s="199"/>
      <c r="Z921" s="352">
        <v>0</v>
      </c>
      <c r="AA921" s="428">
        <v>0</v>
      </c>
      <c r="AB921" s="428">
        <v>0</v>
      </c>
      <c r="AC921" s="430">
        <v>0</v>
      </c>
      <c r="AD921" s="428">
        <f t="shared" si="137"/>
        <v>0</v>
      </c>
      <c r="AE921" s="427">
        <v>0</v>
      </c>
      <c r="AF921" s="427">
        <v>0</v>
      </c>
      <c r="AG921" s="427"/>
      <c r="AH921" s="427"/>
      <c r="AI921" s="427"/>
      <c r="AJ921" s="427"/>
      <c r="AK921" s="427"/>
      <c r="AL921" s="427"/>
      <c r="AM921" s="427"/>
      <c r="AN921" s="427"/>
    </row>
    <row r="922" spans="1:40" s="225" customFormat="1" ht="51" customHeight="1" outlineLevel="3" collapsed="1" x14ac:dyDescent="0.2">
      <c r="A922" s="221"/>
      <c r="B922" s="227"/>
      <c r="C922" s="248"/>
      <c r="D922" s="248"/>
      <c r="E922" s="254"/>
      <c r="F922" s="254"/>
      <c r="G922" s="254"/>
      <c r="H922" s="254"/>
      <c r="I922" s="405" t="s">
        <v>76</v>
      </c>
      <c r="J922" s="340" t="s">
        <v>445</v>
      </c>
      <c r="K922" s="433">
        <f>Supervisor!K922</f>
        <v>0</v>
      </c>
      <c r="L922" s="341">
        <f>Supervisor!L922</f>
        <v>0</v>
      </c>
      <c r="M922" s="342">
        <v>0.15403251690698991</v>
      </c>
      <c r="N922" s="340">
        <f>Supervisor!M922</f>
        <v>0</v>
      </c>
      <c r="O922" s="376">
        <f>Supervisor!N922</f>
        <v>0</v>
      </c>
      <c r="P922" s="376">
        <f t="shared" si="136"/>
        <v>0</v>
      </c>
      <c r="Q922" s="344">
        <v>1.1637724693662845E-2</v>
      </c>
      <c r="R922" s="345">
        <f>(R923*Q923+R930*Q930)/Q922</f>
        <v>0.1664047873014235</v>
      </c>
      <c r="T922" s="226">
        <f t="shared" si="132"/>
        <v>0</v>
      </c>
      <c r="Y922" s="199"/>
      <c r="Z922" s="345">
        <v>0.15403251690698991</v>
      </c>
      <c r="AA922" s="428">
        <v>0.14688327919219624</v>
      </c>
      <c r="AB922" s="428">
        <v>0.17390463266415832</v>
      </c>
      <c r="AC922" s="430">
        <v>0.17390463266415832</v>
      </c>
      <c r="AD922" s="428">
        <f t="shared" si="137"/>
        <v>0</v>
      </c>
      <c r="AE922" s="427">
        <v>0.15403251690698991</v>
      </c>
      <c r="AF922" s="427">
        <v>0</v>
      </c>
      <c r="AG922" s="427"/>
      <c r="AH922" s="427"/>
      <c r="AI922" s="427"/>
      <c r="AJ922" s="427"/>
      <c r="AK922" s="427"/>
      <c r="AL922" s="427"/>
      <c r="AM922" s="427"/>
      <c r="AN922" s="427"/>
    </row>
    <row r="923" spans="1:40" s="225" customFormat="1" ht="51" hidden="1" customHeight="1" outlineLevel="4" x14ac:dyDescent="0.2">
      <c r="A923" s="221"/>
      <c r="B923" s="227"/>
      <c r="C923" s="248"/>
      <c r="D923" s="248"/>
      <c r="E923" s="254"/>
      <c r="F923" s="265"/>
      <c r="G923" s="265"/>
      <c r="H923" s="265"/>
      <c r="I923" s="408" t="s">
        <v>284</v>
      </c>
      <c r="J923" s="359"/>
      <c r="K923" s="436">
        <f>Supervisor!K923</f>
        <v>0</v>
      </c>
      <c r="L923" s="360">
        <f>Supervisor!L923</f>
        <v>0</v>
      </c>
      <c r="M923" s="361">
        <v>0.15562272727272727</v>
      </c>
      <c r="N923" s="359">
        <f>Supervisor!M923</f>
        <v>0</v>
      </c>
      <c r="O923" s="374">
        <f>Supervisor!N923</f>
        <v>0</v>
      </c>
      <c r="P923" s="374">
        <f t="shared" si="136"/>
        <v>0</v>
      </c>
      <c r="Q923" s="363">
        <v>1.1518806134877867E-2</v>
      </c>
      <c r="R923" s="364">
        <f>SUMPRODUCT(R924:R929,Q924:Q929)/Q923</f>
        <v>0.16812272727272728</v>
      </c>
      <c r="T923" s="226">
        <f t="shared" si="132"/>
        <v>0</v>
      </c>
      <c r="Y923" s="199"/>
      <c r="Z923" s="364">
        <v>0.15562272727272727</v>
      </c>
      <c r="AA923" s="428">
        <v>0.14839968181818181</v>
      </c>
      <c r="AB923" s="428">
        <v>0.17570000000000002</v>
      </c>
      <c r="AC923" s="430">
        <v>0.17570000000000002</v>
      </c>
      <c r="AD923" s="428">
        <f t="shared" si="137"/>
        <v>0</v>
      </c>
      <c r="AE923" s="427">
        <v>0.15562272727272727</v>
      </c>
      <c r="AF923" s="427">
        <v>0</v>
      </c>
      <c r="AG923" s="427"/>
      <c r="AH923" s="427"/>
      <c r="AI923" s="427"/>
      <c r="AJ923" s="427"/>
      <c r="AK923" s="427"/>
      <c r="AL923" s="427"/>
      <c r="AM923" s="427"/>
      <c r="AN923" s="427"/>
    </row>
    <row r="924" spans="1:40" s="225" customFormat="1" ht="51" hidden="1" customHeight="1" outlineLevel="7" x14ac:dyDescent="0.2">
      <c r="A924" s="221"/>
      <c r="B924" s="227"/>
      <c r="C924" s="248"/>
      <c r="D924" s="248"/>
      <c r="E924" s="254"/>
      <c r="F924" s="265"/>
      <c r="G924" s="265"/>
      <c r="H924" s="265"/>
      <c r="I924" s="406" t="s">
        <v>285</v>
      </c>
      <c r="J924" s="346" t="s">
        <v>259</v>
      </c>
      <c r="K924" s="434">
        <f>Supervisor!K924</f>
        <v>11000</v>
      </c>
      <c r="L924" s="347">
        <f>Supervisor!L924</f>
        <v>4891</v>
      </c>
      <c r="M924" s="348">
        <v>0.44463636363636366</v>
      </c>
      <c r="N924" s="353">
        <f>Supervisor!M924</f>
        <v>0</v>
      </c>
      <c r="O924" s="350">
        <f>Supervisor!N924</f>
        <v>4891</v>
      </c>
      <c r="P924" s="350">
        <f t="shared" si="136"/>
        <v>6109</v>
      </c>
      <c r="Q924" s="351">
        <v>1.7278209202316801E-3</v>
      </c>
      <c r="R924" s="352">
        <f t="shared" ref="R924:R929" si="139">O924/K924</f>
        <v>0.44463636363636366</v>
      </c>
      <c r="S924" s="225">
        <v>3480</v>
      </c>
      <c r="T924" s="226">
        <f t="shared" si="132"/>
        <v>-1411</v>
      </c>
      <c r="Y924" s="199"/>
      <c r="Z924" s="352">
        <v>0.44463636363636366</v>
      </c>
      <c r="AA924" s="428">
        <v>0.42399909090909088</v>
      </c>
      <c r="AB924" s="428">
        <v>0.52381818181818185</v>
      </c>
      <c r="AC924" s="430">
        <v>0.44463636363636366</v>
      </c>
      <c r="AD924" s="428">
        <f t="shared" si="137"/>
        <v>7.9181818181818187E-2</v>
      </c>
      <c r="AE924" s="427">
        <v>0.44463636363636366</v>
      </c>
      <c r="AF924" s="427">
        <v>0</v>
      </c>
      <c r="AG924" s="427"/>
      <c r="AH924" s="427"/>
      <c r="AI924" s="427"/>
      <c r="AJ924" s="427"/>
      <c r="AK924" s="427"/>
      <c r="AL924" s="427"/>
      <c r="AM924" s="427"/>
      <c r="AN924" s="427"/>
    </row>
    <row r="925" spans="1:40" s="225" customFormat="1" ht="51" hidden="1" customHeight="1" outlineLevel="7" x14ac:dyDescent="0.2">
      <c r="A925" s="221"/>
      <c r="B925" s="227"/>
      <c r="C925" s="248"/>
      <c r="D925" s="248"/>
      <c r="E925" s="254"/>
      <c r="F925" s="265"/>
      <c r="G925" s="265"/>
      <c r="H925" s="265"/>
      <c r="I925" s="406" t="s">
        <v>286</v>
      </c>
      <c r="J925" s="346" t="s">
        <v>259</v>
      </c>
      <c r="K925" s="434">
        <f>Supervisor!K925</f>
        <v>11000</v>
      </c>
      <c r="L925" s="347">
        <f>Supervisor!L925</f>
        <v>4891</v>
      </c>
      <c r="M925" s="348">
        <v>0.44463636363636366</v>
      </c>
      <c r="N925" s="353">
        <f>Supervisor!M925</f>
        <v>0</v>
      </c>
      <c r="O925" s="350">
        <f>Supervisor!N925</f>
        <v>4891</v>
      </c>
      <c r="P925" s="350">
        <f t="shared" si="136"/>
        <v>6109</v>
      </c>
      <c r="Q925" s="351">
        <v>2.3037612269755734E-3</v>
      </c>
      <c r="R925" s="352">
        <f t="shared" si="139"/>
        <v>0.44463636363636366</v>
      </c>
      <c r="S925" s="225">
        <v>3480</v>
      </c>
      <c r="T925" s="226">
        <f t="shared" ref="T925:T988" si="140">S925-O925</f>
        <v>-1411</v>
      </c>
      <c r="Y925" s="199"/>
      <c r="Z925" s="352">
        <v>0.44463636363636366</v>
      </c>
      <c r="AA925" s="428">
        <v>0.42399909090909088</v>
      </c>
      <c r="AB925" s="428">
        <v>0.48563636363636364</v>
      </c>
      <c r="AC925" s="430">
        <v>0.44463636363636366</v>
      </c>
      <c r="AD925" s="428">
        <f t="shared" si="137"/>
        <v>4.0999999999999981E-2</v>
      </c>
      <c r="AE925" s="427">
        <v>0.44463636363636366</v>
      </c>
      <c r="AF925" s="427">
        <v>0</v>
      </c>
      <c r="AG925" s="427"/>
      <c r="AH925" s="427"/>
      <c r="AI925" s="427"/>
      <c r="AJ925" s="427"/>
      <c r="AK925" s="427"/>
      <c r="AL925" s="427"/>
      <c r="AM925" s="427"/>
      <c r="AN925" s="427"/>
    </row>
    <row r="926" spans="1:40" s="225" customFormat="1" ht="51" hidden="1" customHeight="1" outlineLevel="7" x14ac:dyDescent="0.2">
      <c r="A926" s="221"/>
      <c r="B926" s="227"/>
      <c r="C926" s="248"/>
      <c r="D926" s="248"/>
      <c r="E926" s="254"/>
      <c r="F926" s="265"/>
      <c r="G926" s="265"/>
      <c r="H926" s="265"/>
      <c r="I926" s="406" t="s">
        <v>287</v>
      </c>
      <c r="J926" s="346" t="s">
        <v>259</v>
      </c>
      <c r="K926" s="434">
        <f>Supervisor!K926</f>
        <v>11000</v>
      </c>
      <c r="L926" s="347">
        <f>Supervisor!L926</f>
        <v>0</v>
      </c>
      <c r="M926" s="348">
        <v>0</v>
      </c>
      <c r="N926" s="353">
        <f>Supervisor!M926</f>
        <v>0</v>
      </c>
      <c r="O926" s="350">
        <f>Supervisor!N926</f>
        <v>0</v>
      </c>
      <c r="P926" s="350">
        <f t="shared" si="136"/>
        <v>11000</v>
      </c>
      <c r="Q926" s="351">
        <v>4.031582147207253E-3</v>
      </c>
      <c r="R926" s="352">
        <f t="shared" si="139"/>
        <v>0</v>
      </c>
      <c r="T926" s="226">
        <f t="shared" si="140"/>
        <v>0</v>
      </c>
      <c r="Y926" s="199"/>
      <c r="Z926" s="352">
        <v>0</v>
      </c>
      <c r="AA926" s="428">
        <v>0</v>
      </c>
      <c r="AB926" s="428">
        <v>0</v>
      </c>
      <c r="AC926" s="430">
        <v>0</v>
      </c>
      <c r="AD926" s="428">
        <f t="shared" si="137"/>
        <v>0</v>
      </c>
      <c r="AE926" s="427">
        <v>0</v>
      </c>
      <c r="AF926" s="427">
        <v>0</v>
      </c>
      <c r="AG926" s="427"/>
      <c r="AH926" s="427"/>
      <c r="AI926" s="427"/>
      <c r="AJ926" s="427"/>
      <c r="AK926" s="427"/>
      <c r="AL926" s="427"/>
      <c r="AM926" s="427"/>
      <c r="AN926" s="427"/>
    </row>
    <row r="927" spans="1:40" s="225" customFormat="1" ht="51" hidden="1" customHeight="1" outlineLevel="7" x14ac:dyDescent="0.2">
      <c r="A927" s="221"/>
      <c r="B927" s="227"/>
      <c r="C927" s="248"/>
      <c r="D927" s="248"/>
      <c r="E927" s="254"/>
      <c r="F927" s="265"/>
      <c r="G927" s="265"/>
      <c r="H927" s="265"/>
      <c r="I927" s="406" t="s">
        <v>288</v>
      </c>
      <c r="J927" s="346" t="s">
        <v>259</v>
      </c>
      <c r="K927" s="434">
        <f>Supervisor!K927</f>
        <v>11000</v>
      </c>
      <c r="L927" s="347">
        <f>Supervisor!L927</f>
        <v>0</v>
      </c>
      <c r="M927" s="348">
        <v>0</v>
      </c>
      <c r="N927" s="353">
        <f>Supervisor!M927</f>
        <v>0</v>
      </c>
      <c r="O927" s="350">
        <f>Supervisor!N927</f>
        <v>0</v>
      </c>
      <c r="P927" s="350">
        <f t="shared" si="136"/>
        <v>11000</v>
      </c>
      <c r="Q927" s="351">
        <v>2.3037612269755734E-3</v>
      </c>
      <c r="R927" s="352">
        <f t="shared" si="139"/>
        <v>0</v>
      </c>
      <c r="T927" s="226">
        <f t="shared" si="140"/>
        <v>0</v>
      </c>
      <c r="Y927" s="199"/>
      <c r="Z927" s="352">
        <v>0</v>
      </c>
      <c r="AA927" s="428">
        <v>0</v>
      </c>
      <c r="AB927" s="428">
        <v>0</v>
      </c>
      <c r="AC927" s="430">
        <v>0</v>
      </c>
      <c r="AD927" s="428">
        <f t="shared" si="137"/>
        <v>0</v>
      </c>
      <c r="AE927" s="427">
        <v>0</v>
      </c>
      <c r="AF927" s="427">
        <v>0</v>
      </c>
      <c r="AG927" s="427"/>
      <c r="AH927" s="427"/>
      <c r="AI927" s="427"/>
      <c r="AJ927" s="427"/>
      <c r="AK927" s="427"/>
      <c r="AL927" s="427"/>
      <c r="AM927" s="427"/>
      <c r="AN927" s="427"/>
    </row>
    <row r="928" spans="1:40" s="225" customFormat="1" ht="51" hidden="1" customHeight="1" outlineLevel="7" x14ac:dyDescent="0.2">
      <c r="A928" s="221"/>
      <c r="B928" s="227"/>
      <c r="C928" s="248"/>
      <c r="D928" s="248"/>
      <c r="E928" s="254"/>
      <c r="F928" s="265"/>
      <c r="G928" s="265"/>
      <c r="H928" s="265"/>
      <c r="I928" s="406" t="s">
        <v>289</v>
      </c>
      <c r="J928" s="346" t="s">
        <v>259</v>
      </c>
      <c r="K928" s="434">
        <f>Supervisor!K928</f>
        <v>11000</v>
      </c>
      <c r="L928" s="347">
        <f>Supervisor!L928</f>
        <v>0</v>
      </c>
      <c r="M928" s="348">
        <v>0</v>
      </c>
      <c r="N928" s="353">
        <f>Supervisor!M928</f>
        <v>0</v>
      </c>
      <c r="O928" s="350">
        <f>Supervisor!N928</f>
        <v>0</v>
      </c>
      <c r="P928" s="350">
        <f t="shared" si="136"/>
        <v>11000</v>
      </c>
      <c r="Q928" s="351">
        <v>5.7594030674389335E-4</v>
      </c>
      <c r="R928" s="352">
        <f t="shared" si="139"/>
        <v>0</v>
      </c>
      <c r="T928" s="226">
        <f t="shared" si="140"/>
        <v>0</v>
      </c>
      <c r="Y928" s="199"/>
      <c r="Z928" s="352">
        <v>0</v>
      </c>
      <c r="AA928" s="428">
        <v>0</v>
      </c>
      <c r="AB928" s="428">
        <v>0</v>
      </c>
      <c r="AC928" s="430">
        <v>0</v>
      </c>
      <c r="AD928" s="428">
        <f t="shared" si="137"/>
        <v>0</v>
      </c>
      <c r="AE928" s="427">
        <v>0</v>
      </c>
      <c r="AF928" s="427">
        <v>0</v>
      </c>
      <c r="AG928" s="427"/>
      <c r="AH928" s="427"/>
      <c r="AI928" s="427"/>
      <c r="AJ928" s="427"/>
      <c r="AK928" s="427"/>
      <c r="AL928" s="427"/>
      <c r="AM928" s="427"/>
      <c r="AN928" s="427"/>
    </row>
    <row r="929" spans="1:40" s="225" customFormat="1" ht="51" hidden="1" customHeight="1" outlineLevel="7" x14ac:dyDescent="0.2">
      <c r="A929" s="221"/>
      <c r="B929" s="227"/>
      <c r="C929" s="248"/>
      <c r="D929" s="248"/>
      <c r="E929" s="254"/>
      <c r="F929" s="265"/>
      <c r="G929" s="265"/>
      <c r="H929" s="265"/>
      <c r="I929" s="406" t="s">
        <v>51</v>
      </c>
      <c r="J929" s="346" t="s">
        <v>257</v>
      </c>
      <c r="K929" s="434">
        <f>Supervisor!K929</f>
        <v>100</v>
      </c>
      <c r="L929" s="347">
        <f>Supervisor!L929</f>
        <v>0</v>
      </c>
      <c r="M929" s="348">
        <v>0</v>
      </c>
      <c r="N929" s="353">
        <f>Supervisor!M929</f>
        <v>25</v>
      </c>
      <c r="O929" s="350">
        <f>Supervisor!N929</f>
        <v>25</v>
      </c>
      <c r="P929" s="350">
        <f t="shared" si="136"/>
        <v>75</v>
      </c>
      <c r="Q929" s="351">
        <v>5.7594030674389335E-4</v>
      </c>
      <c r="R929" s="352">
        <f t="shared" si="139"/>
        <v>0.25</v>
      </c>
      <c r="T929" s="226">
        <f t="shared" si="140"/>
        <v>-25</v>
      </c>
      <c r="Y929" s="199"/>
      <c r="Z929" s="352">
        <v>0</v>
      </c>
      <c r="AA929" s="428">
        <v>0</v>
      </c>
      <c r="AB929" s="428">
        <v>0</v>
      </c>
      <c r="AC929" s="430">
        <v>0</v>
      </c>
      <c r="AD929" s="428">
        <f t="shared" si="137"/>
        <v>0</v>
      </c>
      <c r="AE929" s="427">
        <v>0</v>
      </c>
      <c r="AF929" s="427">
        <v>0</v>
      </c>
      <c r="AG929" s="427"/>
      <c r="AH929" s="427"/>
      <c r="AI929" s="427"/>
      <c r="AJ929" s="427"/>
      <c r="AK929" s="427"/>
      <c r="AL929" s="427"/>
      <c r="AM929" s="427"/>
      <c r="AN929" s="427"/>
    </row>
    <row r="930" spans="1:40" s="225" customFormat="1" ht="51" hidden="1" customHeight="1" outlineLevel="4" x14ac:dyDescent="0.2">
      <c r="A930" s="221"/>
      <c r="B930" s="227"/>
      <c r="C930" s="248"/>
      <c r="D930" s="248"/>
      <c r="E930" s="254"/>
      <c r="F930" s="265"/>
      <c r="G930" s="265"/>
      <c r="H930" s="265"/>
      <c r="I930" s="408" t="s">
        <v>290</v>
      </c>
      <c r="J930" s="359"/>
      <c r="K930" s="436">
        <f>Supervisor!K930</f>
        <v>0</v>
      </c>
      <c r="L930" s="360">
        <f>Supervisor!L930</f>
        <v>0</v>
      </c>
      <c r="M930" s="361">
        <v>0</v>
      </c>
      <c r="N930" s="359">
        <f>Supervisor!M930</f>
        <v>0</v>
      </c>
      <c r="O930" s="374">
        <f>Supervisor!N930</f>
        <v>0</v>
      </c>
      <c r="P930" s="374">
        <f t="shared" si="136"/>
        <v>0</v>
      </c>
      <c r="Q930" s="363">
        <v>1.1891855878497241E-4</v>
      </c>
      <c r="R930" s="364">
        <f>SUMPRODUCT(R931:R936,Q931:Q936)/Q930</f>
        <v>0</v>
      </c>
      <c r="T930" s="226">
        <f t="shared" si="140"/>
        <v>0</v>
      </c>
      <c r="Y930" s="199"/>
      <c r="Z930" s="364">
        <v>0</v>
      </c>
      <c r="AA930" s="428">
        <v>0</v>
      </c>
      <c r="AB930" s="428">
        <v>0</v>
      </c>
      <c r="AC930" s="430">
        <v>0</v>
      </c>
      <c r="AD930" s="428">
        <f t="shared" si="137"/>
        <v>0</v>
      </c>
      <c r="AE930" s="427">
        <v>0</v>
      </c>
      <c r="AF930" s="427">
        <v>0</v>
      </c>
      <c r="AG930" s="427"/>
      <c r="AH930" s="427"/>
      <c r="AI930" s="427"/>
      <c r="AJ930" s="427"/>
      <c r="AK930" s="427"/>
      <c r="AL930" s="427"/>
      <c r="AM930" s="427"/>
      <c r="AN930" s="427"/>
    </row>
    <row r="931" spans="1:40" s="225" customFormat="1" ht="51" hidden="1" customHeight="1" outlineLevel="7" x14ac:dyDescent="0.2">
      <c r="A931" s="221"/>
      <c r="B931" s="227"/>
      <c r="C931" s="248"/>
      <c r="D931" s="248"/>
      <c r="E931" s="254"/>
      <c r="F931" s="265"/>
      <c r="G931" s="265"/>
      <c r="H931" s="265"/>
      <c r="I931" s="406" t="s">
        <v>285</v>
      </c>
      <c r="J931" s="346" t="s">
        <v>259</v>
      </c>
      <c r="K931" s="434">
        <f>Supervisor!K931</f>
        <v>400</v>
      </c>
      <c r="L931" s="347">
        <f>Supervisor!L931</f>
        <v>0</v>
      </c>
      <c r="M931" s="348">
        <v>0</v>
      </c>
      <c r="N931" s="353">
        <f>Supervisor!M931</f>
        <v>0</v>
      </c>
      <c r="O931" s="350">
        <f>Supervisor!N931</f>
        <v>0</v>
      </c>
      <c r="P931" s="350">
        <f t="shared" si="136"/>
        <v>400</v>
      </c>
      <c r="Q931" s="351">
        <v>1.7837783817745862E-5</v>
      </c>
      <c r="R931" s="352">
        <f t="shared" ref="R931:R936" si="141">O931/K931</f>
        <v>0</v>
      </c>
      <c r="T931" s="226">
        <f t="shared" si="140"/>
        <v>0</v>
      </c>
      <c r="Y931" s="199"/>
      <c r="Z931" s="352">
        <v>0</v>
      </c>
      <c r="AA931" s="428">
        <v>0</v>
      </c>
      <c r="AB931" s="428">
        <v>0</v>
      </c>
      <c r="AC931" s="430">
        <v>0</v>
      </c>
      <c r="AD931" s="428">
        <f t="shared" si="137"/>
        <v>0</v>
      </c>
      <c r="AE931" s="427">
        <v>0</v>
      </c>
      <c r="AF931" s="427">
        <v>0</v>
      </c>
      <c r="AG931" s="427"/>
      <c r="AH931" s="427"/>
      <c r="AI931" s="427"/>
      <c r="AJ931" s="427"/>
      <c r="AK931" s="427"/>
      <c r="AL931" s="427"/>
      <c r="AM931" s="427"/>
      <c r="AN931" s="427"/>
    </row>
    <row r="932" spans="1:40" s="225" customFormat="1" ht="51" hidden="1" customHeight="1" outlineLevel="7" x14ac:dyDescent="0.2">
      <c r="A932" s="221"/>
      <c r="B932" s="227"/>
      <c r="C932" s="248"/>
      <c r="D932" s="248"/>
      <c r="E932" s="254"/>
      <c r="F932" s="265"/>
      <c r="G932" s="265"/>
      <c r="H932" s="265"/>
      <c r="I932" s="406" t="s">
        <v>286</v>
      </c>
      <c r="J932" s="346" t="s">
        <v>259</v>
      </c>
      <c r="K932" s="434">
        <f>Supervisor!K932</f>
        <v>400</v>
      </c>
      <c r="L932" s="347">
        <f>Supervisor!L932</f>
        <v>0</v>
      </c>
      <c r="M932" s="348">
        <v>0</v>
      </c>
      <c r="N932" s="353">
        <f>Supervisor!M932</f>
        <v>0</v>
      </c>
      <c r="O932" s="350">
        <f>Supervisor!N932</f>
        <v>0</v>
      </c>
      <c r="P932" s="350">
        <f t="shared" si="136"/>
        <v>400</v>
      </c>
      <c r="Q932" s="351">
        <v>2.3783711756994484E-5</v>
      </c>
      <c r="R932" s="352">
        <f t="shared" si="141"/>
        <v>0</v>
      </c>
      <c r="T932" s="226">
        <f t="shared" si="140"/>
        <v>0</v>
      </c>
      <c r="Y932" s="199"/>
      <c r="Z932" s="352">
        <v>0</v>
      </c>
      <c r="AA932" s="428">
        <v>0</v>
      </c>
      <c r="AB932" s="428">
        <v>0</v>
      </c>
      <c r="AC932" s="430">
        <v>0</v>
      </c>
      <c r="AD932" s="428">
        <f t="shared" si="137"/>
        <v>0</v>
      </c>
      <c r="AE932" s="427">
        <v>0</v>
      </c>
      <c r="AF932" s="427">
        <v>0</v>
      </c>
      <c r="AG932" s="427"/>
      <c r="AH932" s="427"/>
      <c r="AI932" s="427"/>
      <c r="AJ932" s="427"/>
      <c r="AK932" s="427"/>
      <c r="AL932" s="427"/>
      <c r="AM932" s="427"/>
      <c r="AN932" s="427"/>
    </row>
    <row r="933" spans="1:40" s="225" customFormat="1" ht="51" hidden="1" customHeight="1" outlineLevel="7" x14ac:dyDescent="0.2">
      <c r="A933" s="221"/>
      <c r="B933" s="227"/>
      <c r="C933" s="248"/>
      <c r="D933" s="248"/>
      <c r="E933" s="254"/>
      <c r="F933" s="265"/>
      <c r="G933" s="265"/>
      <c r="H933" s="265"/>
      <c r="I933" s="406" t="s">
        <v>287</v>
      </c>
      <c r="J933" s="346" t="s">
        <v>259</v>
      </c>
      <c r="K933" s="434">
        <f>Supervisor!K933</f>
        <v>400</v>
      </c>
      <c r="L933" s="347">
        <f>Supervisor!L933</f>
        <v>0</v>
      </c>
      <c r="M933" s="348">
        <v>0</v>
      </c>
      <c r="N933" s="353">
        <f>Supervisor!M933</f>
        <v>0</v>
      </c>
      <c r="O933" s="350">
        <f>Supervisor!N933</f>
        <v>0</v>
      </c>
      <c r="P933" s="350">
        <f t="shared" si="136"/>
        <v>400</v>
      </c>
      <c r="Q933" s="351">
        <v>4.1621495574740343E-5</v>
      </c>
      <c r="R933" s="352">
        <f t="shared" si="141"/>
        <v>0</v>
      </c>
      <c r="T933" s="226">
        <f t="shared" si="140"/>
        <v>0</v>
      </c>
      <c r="Y933" s="199"/>
      <c r="Z933" s="352">
        <v>0</v>
      </c>
      <c r="AA933" s="428">
        <v>0</v>
      </c>
      <c r="AB933" s="428">
        <v>0</v>
      </c>
      <c r="AC933" s="430">
        <v>0</v>
      </c>
      <c r="AD933" s="428">
        <f t="shared" si="137"/>
        <v>0</v>
      </c>
      <c r="AE933" s="427">
        <v>0</v>
      </c>
      <c r="AF933" s="427">
        <v>0</v>
      </c>
      <c r="AG933" s="427"/>
      <c r="AH933" s="427"/>
      <c r="AI933" s="427"/>
      <c r="AJ933" s="427"/>
      <c r="AK933" s="427"/>
      <c r="AL933" s="427"/>
      <c r="AM933" s="427"/>
      <c r="AN933" s="427"/>
    </row>
    <row r="934" spans="1:40" s="225" customFormat="1" ht="51" hidden="1" customHeight="1" outlineLevel="7" x14ac:dyDescent="0.2">
      <c r="A934" s="221"/>
      <c r="B934" s="227"/>
      <c r="C934" s="248"/>
      <c r="D934" s="248"/>
      <c r="E934" s="254"/>
      <c r="F934" s="265"/>
      <c r="G934" s="265"/>
      <c r="H934" s="265"/>
      <c r="I934" s="406" t="s">
        <v>288</v>
      </c>
      <c r="J934" s="346" t="s">
        <v>259</v>
      </c>
      <c r="K934" s="434">
        <f>Supervisor!K934</f>
        <v>400</v>
      </c>
      <c r="L934" s="347">
        <f>Supervisor!L934</f>
        <v>0</v>
      </c>
      <c r="M934" s="348">
        <v>0</v>
      </c>
      <c r="N934" s="353">
        <f>Supervisor!M934</f>
        <v>0</v>
      </c>
      <c r="O934" s="350">
        <f>Supervisor!N934</f>
        <v>0</v>
      </c>
      <c r="P934" s="350">
        <f t="shared" si="136"/>
        <v>400</v>
      </c>
      <c r="Q934" s="351">
        <v>2.3783711756994484E-5</v>
      </c>
      <c r="R934" s="352">
        <f t="shared" si="141"/>
        <v>0</v>
      </c>
      <c r="T934" s="226">
        <f t="shared" si="140"/>
        <v>0</v>
      </c>
      <c r="Y934" s="199"/>
      <c r="Z934" s="352">
        <v>0</v>
      </c>
      <c r="AA934" s="428">
        <v>0</v>
      </c>
      <c r="AB934" s="428">
        <v>0</v>
      </c>
      <c r="AC934" s="430">
        <v>0</v>
      </c>
      <c r="AD934" s="428">
        <f t="shared" si="137"/>
        <v>0</v>
      </c>
      <c r="AE934" s="427">
        <v>0</v>
      </c>
      <c r="AF934" s="427">
        <v>0</v>
      </c>
      <c r="AG934" s="427"/>
      <c r="AH934" s="427"/>
      <c r="AI934" s="427"/>
      <c r="AJ934" s="427"/>
      <c r="AK934" s="427"/>
      <c r="AL934" s="427"/>
      <c r="AM934" s="427"/>
      <c r="AN934" s="427"/>
    </row>
    <row r="935" spans="1:40" s="225" customFormat="1" ht="51" hidden="1" customHeight="1" outlineLevel="7" x14ac:dyDescent="0.2">
      <c r="A935" s="221"/>
      <c r="B935" s="227"/>
      <c r="C935" s="248"/>
      <c r="D935" s="248"/>
      <c r="E935" s="254"/>
      <c r="F935" s="265"/>
      <c r="G935" s="265"/>
      <c r="H935" s="265"/>
      <c r="I935" s="406" t="s">
        <v>289</v>
      </c>
      <c r="J935" s="346" t="s">
        <v>259</v>
      </c>
      <c r="K935" s="434">
        <f>Supervisor!K935</f>
        <v>400</v>
      </c>
      <c r="L935" s="347">
        <f>Supervisor!L935</f>
        <v>0</v>
      </c>
      <c r="M935" s="348">
        <v>0</v>
      </c>
      <c r="N935" s="353">
        <f>Supervisor!M935</f>
        <v>0</v>
      </c>
      <c r="O935" s="350">
        <f>Supervisor!N935</f>
        <v>0</v>
      </c>
      <c r="P935" s="350">
        <f t="shared" si="136"/>
        <v>400</v>
      </c>
      <c r="Q935" s="351">
        <v>5.945927939248621E-6</v>
      </c>
      <c r="R935" s="352">
        <f t="shared" si="141"/>
        <v>0</v>
      </c>
      <c r="T935" s="226">
        <f t="shared" si="140"/>
        <v>0</v>
      </c>
      <c r="Y935" s="199"/>
      <c r="Z935" s="352">
        <v>0</v>
      </c>
      <c r="AA935" s="428">
        <v>0</v>
      </c>
      <c r="AB935" s="428">
        <v>0</v>
      </c>
      <c r="AC935" s="430">
        <v>0</v>
      </c>
      <c r="AD935" s="428">
        <f t="shared" si="137"/>
        <v>0</v>
      </c>
      <c r="AE935" s="427">
        <v>0</v>
      </c>
      <c r="AF935" s="427">
        <v>0</v>
      </c>
      <c r="AG935" s="427"/>
      <c r="AH935" s="427"/>
      <c r="AI935" s="427"/>
      <c r="AJ935" s="427"/>
      <c r="AK935" s="427"/>
      <c r="AL935" s="427"/>
      <c r="AM935" s="427"/>
      <c r="AN935" s="427"/>
    </row>
    <row r="936" spans="1:40" s="225" customFormat="1" ht="51" hidden="1" customHeight="1" outlineLevel="7" x14ac:dyDescent="0.2">
      <c r="A936" s="221"/>
      <c r="B936" s="227"/>
      <c r="C936" s="248"/>
      <c r="D936" s="248"/>
      <c r="E936" s="254"/>
      <c r="F936" s="265"/>
      <c r="G936" s="265"/>
      <c r="H936" s="265"/>
      <c r="I936" s="406" t="s">
        <v>51</v>
      </c>
      <c r="J936" s="346" t="s">
        <v>257</v>
      </c>
      <c r="K936" s="434">
        <f>Supervisor!K936</f>
        <v>400</v>
      </c>
      <c r="L936" s="347">
        <f>Supervisor!L936</f>
        <v>0</v>
      </c>
      <c r="M936" s="348">
        <v>0</v>
      </c>
      <c r="N936" s="353">
        <f>Supervisor!M936</f>
        <v>0</v>
      </c>
      <c r="O936" s="350">
        <f>Supervisor!N936</f>
        <v>0</v>
      </c>
      <c r="P936" s="350">
        <f t="shared" si="136"/>
        <v>400</v>
      </c>
      <c r="Q936" s="351">
        <v>5.945927939248621E-6</v>
      </c>
      <c r="R936" s="352">
        <f t="shared" si="141"/>
        <v>0</v>
      </c>
      <c r="T936" s="226">
        <f t="shared" si="140"/>
        <v>0</v>
      </c>
      <c r="Y936" s="199"/>
      <c r="Z936" s="352">
        <v>0</v>
      </c>
      <c r="AA936" s="428">
        <v>0</v>
      </c>
      <c r="AB936" s="428">
        <v>0</v>
      </c>
      <c r="AC936" s="430">
        <v>0</v>
      </c>
      <c r="AD936" s="428">
        <f t="shared" si="137"/>
        <v>0</v>
      </c>
      <c r="AE936" s="427">
        <v>0</v>
      </c>
      <c r="AF936" s="427">
        <v>0</v>
      </c>
      <c r="AG936" s="427"/>
      <c r="AH936" s="427"/>
      <c r="AI936" s="427"/>
      <c r="AJ936" s="427"/>
      <c r="AK936" s="427"/>
      <c r="AL936" s="427"/>
      <c r="AM936" s="427"/>
      <c r="AN936" s="427"/>
    </row>
    <row r="937" spans="1:40" s="225" customFormat="1" ht="51" customHeight="1" outlineLevel="3" collapsed="1" x14ac:dyDescent="0.2">
      <c r="A937" s="221"/>
      <c r="B937" s="227"/>
      <c r="C937" s="248"/>
      <c r="D937" s="248"/>
      <c r="E937" s="254"/>
      <c r="F937" s="254"/>
      <c r="G937" s="254"/>
      <c r="H937" s="254"/>
      <c r="I937" s="405" t="s">
        <v>116</v>
      </c>
      <c r="J937" s="340" t="s">
        <v>447</v>
      </c>
      <c r="K937" s="433">
        <f>Supervisor!K937</f>
        <v>0</v>
      </c>
      <c r="L937" s="341">
        <f>Supervisor!L937</f>
        <v>0</v>
      </c>
      <c r="M937" s="342">
        <v>0</v>
      </c>
      <c r="N937" s="340">
        <f>Supervisor!M937</f>
        <v>0</v>
      </c>
      <c r="O937" s="376">
        <f>Supervisor!N937</f>
        <v>0</v>
      </c>
      <c r="P937" s="376">
        <f t="shared" si="136"/>
        <v>0</v>
      </c>
      <c r="Q937" s="344">
        <v>9.6493810926755283E-4</v>
      </c>
      <c r="R937" s="345">
        <f>(R938*Q938+R939*Q939)/Q937</f>
        <v>0</v>
      </c>
      <c r="T937" s="226">
        <f t="shared" si="140"/>
        <v>0</v>
      </c>
      <c r="Y937" s="199"/>
      <c r="Z937" s="345">
        <v>0</v>
      </c>
      <c r="AA937" s="428">
        <v>0</v>
      </c>
      <c r="AB937" s="428">
        <v>0</v>
      </c>
      <c r="AC937" s="430">
        <v>0</v>
      </c>
      <c r="AD937" s="428">
        <f t="shared" si="137"/>
        <v>0</v>
      </c>
      <c r="AE937" s="427">
        <v>0</v>
      </c>
      <c r="AF937" s="427">
        <v>0</v>
      </c>
      <c r="AG937" s="427"/>
      <c r="AH937" s="427"/>
      <c r="AI937" s="427"/>
      <c r="AJ937" s="427"/>
      <c r="AK937" s="427"/>
      <c r="AL937" s="427"/>
      <c r="AM937" s="427"/>
      <c r="AN937" s="427"/>
    </row>
    <row r="938" spans="1:40" s="225" customFormat="1" ht="51" hidden="1" customHeight="1" outlineLevel="7" x14ac:dyDescent="0.2">
      <c r="A938" s="221"/>
      <c r="B938" s="227"/>
      <c r="C938" s="248"/>
      <c r="D938" s="248"/>
      <c r="E938" s="254"/>
      <c r="F938" s="254"/>
      <c r="G938" s="254"/>
      <c r="H938" s="254"/>
      <c r="I938" s="406" t="s">
        <v>117</v>
      </c>
      <c r="J938" s="346" t="s">
        <v>297</v>
      </c>
      <c r="K938" s="434">
        <f>Supervisor!K938</f>
        <v>1</v>
      </c>
      <c r="L938" s="347">
        <f>Supervisor!L938</f>
        <v>0</v>
      </c>
      <c r="M938" s="348">
        <v>0</v>
      </c>
      <c r="N938" s="353">
        <f>Supervisor!M938</f>
        <v>0</v>
      </c>
      <c r="O938" s="350">
        <f>Supervisor!N938</f>
        <v>0</v>
      </c>
      <c r="P938" s="350">
        <f t="shared" si="136"/>
        <v>1</v>
      </c>
      <c r="Q938" s="351">
        <v>4.8246905463377642E-4</v>
      </c>
      <c r="R938" s="352">
        <f>O938/K938</f>
        <v>0</v>
      </c>
      <c r="T938" s="226">
        <f t="shared" si="140"/>
        <v>0</v>
      </c>
      <c r="Y938" s="199"/>
      <c r="Z938" s="352">
        <v>0</v>
      </c>
      <c r="AA938" s="428">
        <v>0</v>
      </c>
      <c r="AB938" s="428">
        <v>0</v>
      </c>
      <c r="AC938" s="430">
        <v>0</v>
      </c>
      <c r="AD938" s="428">
        <f t="shared" si="137"/>
        <v>0</v>
      </c>
      <c r="AE938" s="427"/>
      <c r="AF938" s="427">
        <v>0</v>
      </c>
      <c r="AG938" s="427"/>
      <c r="AH938" s="427"/>
      <c r="AI938" s="427"/>
      <c r="AJ938" s="427"/>
      <c r="AK938" s="427"/>
      <c r="AL938" s="427"/>
      <c r="AM938" s="427"/>
      <c r="AN938" s="427"/>
    </row>
    <row r="939" spans="1:40" s="225" customFormat="1" ht="51" hidden="1" customHeight="1" outlineLevel="7" x14ac:dyDescent="0.2">
      <c r="A939" s="221"/>
      <c r="B939" s="227"/>
      <c r="C939" s="248"/>
      <c r="D939" s="248"/>
      <c r="E939" s="254"/>
      <c r="F939" s="254"/>
      <c r="G939" s="254"/>
      <c r="H939" s="254"/>
      <c r="I939" s="406" t="s">
        <v>118</v>
      </c>
      <c r="J939" s="346" t="s">
        <v>297</v>
      </c>
      <c r="K939" s="434">
        <f>Supervisor!K939</f>
        <v>1</v>
      </c>
      <c r="L939" s="347">
        <f>Supervisor!L939</f>
        <v>0</v>
      </c>
      <c r="M939" s="348">
        <v>0</v>
      </c>
      <c r="N939" s="353">
        <f>Supervisor!M939</f>
        <v>0</v>
      </c>
      <c r="O939" s="350">
        <f>Supervisor!N939</f>
        <v>0</v>
      </c>
      <c r="P939" s="350">
        <f t="shared" si="136"/>
        <v>1</v>
      </c>
      <c r="Q939" s="351">
        <v>4.8246905463377642E-4</v>
      </c>
      <c r="R939" s="352">
        <f>O939/K939</f>
        <v>0</v>
      </c>
      <c r="T939" s="226">
        <f t="shared" si="140"/>
        <v>0</v>
      </c>
      <c r="Y939" s="199"/>
      <c r="Z939" s="352">
        <v>0</v>
      </c>
      <c r="AA939" s="428">
        <v>0</v>
      </c>
      <c r="AB939" s="428">
        <v>0</v>
      </c>
      <c r="AC939" s="430">
        <v>0</v>
      </c>
      <c r="AD939" s="428">
        <f t="shared" si="137"/>
        <v>0</v>
      </c>
      <c r="AE939" s="427"/>
      <c r="AF939" s="427">
        <v>0</v>
      </c>
      <c r="AG939" s="427"/>
      <c r="AH939" s="427"/>
      <c r="AI939" s="427"/>
      <c r="AJ939" s="427"/>
      <c r="AK939" s="427"/>
      <c r="AL939" s="427"/>
      <c r="AM939" s="427"/>
      <c r="AN939" s="427"/>
    </row>
    <row r="940" spans="1:40" s="225" customFormat="1" ht="51" customHeight="1" outlineLevel="3" collapsed="1" x14ac:dyDescent="0.2">
      <c r="A940" s="221"/>
      <c r="B940" s="227"/>
      <c r="C940" s="248"/>
      <c r="D940" s="248"/>
      <c r="E940" s="254"/>
      <c r="F940" s="254"/>
      <c r="G940" s="254"/>
      <c r="H940" s="254"/>
      <c r="I940" s="405" t="s">
        <v>119</v>
      </c>
      <c r="J940" s="340" t="s">
        <v>448</v>
      </c>
      <c r="K940" s="433">
        <f>Supervisor!K940</f>
        <v>0</v>
      </c>
      <c r="L940" s="341">
        <f>Supervisor!L940</f>
        <v>0</v>
      </c>
      <c r="M940" s="342">
        <v>0</v>
      </c>
      <c r="N940" s="340">
        <f>Supervisor!M940</f>
        <v>0</v>
      </c>
      <c r="O940" s="376">
        <f>Supervisor!N940</f>
        <v>0</v>
      </c>
      <c r="P940" s="376">
        <f t="shared" si="136"/>
        <v>0</v>
      </c>
      <c r="Q940" s="344">
        <v>3.8482292270872784E-2</v>
      </c>
      <c r="R940" s="345">
        <f>(R941*Q941+R958*Q958)/Q940</f>
        <v>0</v>
      </c>
      <c r="T940" s="226">
        <f t="shared" si="140"/>
        <v>0</v>
      </c>
      <c r="Y940" s="199"/>
      <c r="Z940" s="345">
        <v>0</v>
      </c>
      <c r="AA940" s="428">
        <v>0</v>
      </c>
      <c r="AB940" s="428">
        <v>0</v>
      </c>
      <c r="AC940" s="430">
        <v>0</v>
      </c>
      <c r="AD940" s="428">
        <f t="shared" si="137"/>
        <v>0</v>
      </c>
      <c r="AE940" s="427">
        <v>0</v>
      </c>
      <c r="AF940" s="427">
        <v>0</v>
      </c>
      <c r="AG940" s="427"/>
      <c r="AH940" s="427"/>
      <c r="AI940" s="427"/>
      <c r="AJ940" s="427"/>
      <c r="AK940" s="427"/>
      <c r="AL940" s="427"/>
      <c r="AM940" s="427"/>
      <c r="AN940" s="427"/>
    </row>
    <row r="941" spans="1:40" s="225" customFormat="1" ht="51" hidden="1" customHeight="1" outlineLevel="4" x14ac:dyDescent="0.2">
      <c r="A941" s="221"/>
      <c r="B941" s="227"/>
      <c r="C941" s="248"/>
      <c r="D941" s="248"/>
      <c r="E941" s="254"/>
      <c r="F941" s="265"/>
      <c r="G941" s="265"/>
      <c r="H941" s="265"/>
      <c r="I941" s="408" t="s">
        <v>120</v>
      </c>
      <c r="J941" s="359"/>
      <c r="K941" s="436">
        <f>Supervisor!K941</f>
        <v>0</v>
      </c>
      <c r="L941" s="360">
        <f>Supervisor!L941</f>
        <v>0</v>
      </c>
      <c r="M941" s="361">
        <v>0</v>
      </c>
      <c r="N941" s="359">
        <f>Supervisor!M941</f>
        <v>0</v>
      </c>
      <c r="O941" s="374">
        <f>Supervisor!N941</f>
        <v>0</v>
      </c>
      <c r="P941" s="374">
        <f t="shared" si="136"/>
        <v>0</v>
      </c>
      <c r="Q941" s="363">
        <v>2.5156944680907226E-3</v>
      </c>
      <c r="R941" s="364">
        <f>(R942*Q942+R950*Q950)/Q941</f>
        <v>0</v>
      </c>
      <c r="T941" s="226">
        <f t="shared" si="140"/>
        <v>0</v>
      </c>
      <c r="Y941" s="199"/>
      <c r="Z941" s="364">
        <v>0</v>
      </c>
      <c r="AA941" s="428">
        <v>0</v>
      </c>
      <c r="AB941" s="428">
        <v>0</v>
      </c>
      <c r="AC941" s="430">
        <v>0</v>
      </c>
      <c r="AD941" s="428">
        <f t="shared" si="137"/>
        <v>0</v>
      </c>
      <c r="AE941" s="427">
        <v>0</v>
      </c>
      <c r="AF941" s="427">
        <v>0</v>
      </c>
      <c r="AG941" s="427"/>
      <c r="AH941" s="427"/>
      <c r="AI941" s="427"/>
      <c r="AJ941" s="427"/>
      <c r="AK941" s="427"/>
      <c r="AL941" s="427"/>
      <c r="AM941" s="427"/>
      <c r="AN941" s="427"/>
    </row>
    <row r="942" spans="1:40" s="225" customFormat="1" ht="51" hidden="1" customHeight="1" outlineLevel="5" x14ac:dyDescent="0.2">
      <c r="A942" s="221"/>
      <c r="B942" s="227"/>
      <c r="C942" s="248"/>
      <c r="D942" s="248"/>
      <c r="E942" s="254"/>
      <c r="F942" s="265"/>
      <c r="G942" s="270"/>
      <c r="H942" s="270"/>
      <c r="I942" s="409" t="s">
        <v>163</v>
      </c>
      <c r="J942" s="365"/>
      <c r="K942" s="437">
        <f>Supervisor!K942</f>
        <v>0</v>
      </c>
      <c r="L942" s="366">
        <f>Supervisor!L942</f>
        <v>0</v>
      </c>
      <c r="M942" s="367">
        <v>0</v>
      </c>
      <c r="N942" s="365">
        <f>Supervisor!M942</f>
        <v>0</v>
      </c>
      <c r="O942" s="378">
        <f>Supervisor!N942</f>
        <v>0</v>
      </c>
      <c r="P942" s="378">
        <f t="shared" si="136"/>
        <v>0</v>
      </c>
      <c r="Q942" s="369">
        <v>1.9616268978067497E-3</v>
      </c>
      <c r="R942" s="370">
        <f>SUMPRODUCT(R943:R949,Q943:Q949)/Q942</f>
        <v>0</v>
      </c>
      <c r="T942" s="226">
        <f t="shared" si="140"/>
        <v>0</v>
      </c>
      <c r="Y942" s="199"/>
      <c r="Z942" s="370">
        <v>0</v>
      </c>
      <c r="AA942" s="428">
        <v>0</v>
      </c>
      <c r="AB942" s="428">
        <v>0</v>
      </c>
      <c r="AC942" s="430">
        <v>0</v>
      </c>
      <c r="AD942" s="428">
        <f t="shared" si="137"/>
        <v>0</v>
      </c>
      <c r="AE942" s="427">
        <v>0</v>
      </c>
      <c r="AF942" s="427">
        <v>0</v>
      </c>
      <c r="AG942" s="427"/>
      <c r="AH942" s="427"/>
      <c r="AI942" s="427"/>
      <c r="AJ942" s="427"/>
      <c r="AK942" s="427"/>
      <c r="AL942" s="427"/>
      <c r="AM942" s="427"/>
      <c r="AN942" s="427"/>
    </row>
    <row r="943" spans="1:40" s="225" customFormat="1" ht="51" hidden="1" customHeight="1" outlineLevel="7" x14ac:dyDescent="0.2">
      <c r="A943" s="221"/>
      <c r="B943" s="227"/>
      <c r="C943" s="248"/>
      <c r="D943" s="248"/>
      <c r="E943" s="254"/>
      <c r="F943" s="265"/>
      <c r="G943" s="270"/>
      <c r="H943" s="270"/>
      <c r="I943" s="406" t="s">
        <v>291</v>
      </c>
      <c r="J943" s="346"/>
      <c r="K943" s="434">
        <f>Supervisor!K943</f>
        <v>1</v>
      </c>
      <c r="L943" s="347">
        <f>Supervisor!L943</f>
        <v>0</v>
      </c>
      <c r="M943" s="348">
        <v>0</v>
      </c>
      <c r="N943" s="353">
        <f>Supervisor!M943</f>
        <v>0</v>
      </c>
      <c r="O943" s="350">
        <f>Supervisor!N943</f>
        <v>0</v>
      </c>
      <c r="P943" s="350">
        <f t="shared" si="136"/>
        <v>1</v>
      </c>
      <c r="Q943" s="351">
        <v>9.8081344890337492E-5</v>
      </c>
      <c r="R943" s="352">
        <f t="shared" ref="R943:R949" si="142">O943/K943</f>
        <v>0</v>
      </c>
      <c r="T943" s="226">
        <f t="shared" si="140"/>
        <v>0</v>
      </c>
      <c r="Y943" s="199"/>
      <c r="Z943" s="352">
        <v>0</v>
      </c>
      <c r="AA943" s="428">
        <v>0</v>
      </c>
      <c r="AB943" s="428">
        <v>0</v>
      </c>
      <c r="AC943" s="430">
        <v>0</v>
      </c>
      <c r="AD943" s="428">
        <f t="shared" si="137"/>
        <v>0</v>
      </c>
      <c r="AE943" s="427">
        <v>0</v>
      </c>
      <c r="AF943" s="427">
        <v>0</v>
      </c>
      <c r="AG943" s="427"/>
      <c r="AH943" s="427"/>
      <c r="AI943" s="427"/>
      <c r="AJ943" s="427"/>
      <c r="AK943" s="427"/>
      <c r="AL943" s="427"/>
      <c r="AM943" s="427"/>
      <c r="AN943" s="427"/>
    </row>
    <row r="944" spans="1:40" s="225" customFormat="1" ht="51" hidden="1" customHeight="1" outlineLevel="7" x14ac:dyDescent="0.2">
      <c r="A944" s="221"/>
      <c r="B944" s="227"/>
      <c r="C944" s="248"/>
      <c r="D944" s="248"/>
      <c r="E944" s="254"/>
      <c r="F944" s="265"/>
      <c r="G944" s="270"/>
      <c r="H944" s="270"/>
      <c r="I944" s="406" t="s">
        <v>292</v>
      </c>
      <c r="J944" s="346"/>
      <c r="K944" s="434">
        <f>Supervisor!K944</f>
        <v>1</v>
      </c>
      <c r="L944" s="347">
        <f>Supervisor!L944</f>
        <v>0</v>
      </c>
      <c r="M944" s="348">
        <v>0</v>
      </c>
      <c r="N944" s="353">
        <f>Supervisor!M944</f>
        <v>0</v>
      </c>
      <c r="O944" s="350">
        <f>Supervisor!N944</f>
        <v>0</v>
      </c>
      <c r="P944" s="350">
        <f t="shared" si="136"/>
        <v>1</v>
      </c>
      <c r="Q944" s="351">
        <v>9.8081344890337492E-5</v>
      </c>
      <c r="R944" s="352">
        <f t="shared" si="142"/>
        <v>0</v>
      </c>
      <c r="T944" s="226">
        <f t="shared" si="140"/>
        <v>0</v>
      </c>
      <c r="Y944" s="199"/>
      <c r="Z944" s="352">
        <v>0</v>
      </c>
      <c r="AA944" s="428">
        <v>0</v>
      </c>
      <c r="AB944" s="428">
        <v>0</v>
      </c>
      <c r="AC944" s="430">
        <v>0</v>
      </c>
      <c r="AD944" s="428">
        <f t="shared" si="137"/>
        <v>0</v>
      </c>
      <c r="AE944" s="427">
        <v>0</v>
      </c>
      <c r="AF944" s="427">
        <v>0</v>
      </c>
      <c r="AG944" s="427"/>
      <c r="AH944" s="427"/>
      <c r="AI944" s="427"/>
      <c r="AJ944" s="427"/>
      <c r="AK944" s="427"/>
      <c r="AL944" s="427"/>
      <c r="AM944" s="427"/>
      <c r="AN944" s="427"/>
    </row>
    <row r="945" spans="1:40" s="225" customFormat="1" ht="51" hidden="1" customHeight="1" outlineLevel="7" x14ac:dyDescent="0.2">
      <c r="A945" s="221"/>
      <c r="B945" s="227"/>
      <c r="C945" s="248"/>
      <c r="D945" s="248"/>
      <c r="E945" s="254"/>
      <c r="F945" s="265"/>
      <c r="G945" s="270"/>
      <c r="H945" s="270"/>
      <c r="I945" s="406" t="s">
        <v>231</v>
      </c>
      <c r="J945" s="346"/>
      <c r="K945" s="434">
        <f>Supervisor!K945</f>
        <v>1</v>
      </c>
      <c r="L945" s="347">
        <f>Supervisor!L945</f>
        <v>0</v>
      </c>
      <c r="M945" s="348">
        <v>0</v>
      </c>
      <c r="N945" s="353">
        <f>Supervisor!M945</f>
        <v>0</v>
      </c>
      <c r="O945" s="350">
        <f>Supervisor!N945</f>
        <v>0</v>
      </c>
      <c r="P945" s="350">
        <f t="shared" si="136"/>
        <v>1</v>
      </c>
      <c r="Q945" s="351">
        <v>6.8656941423236232E-4</v>
      </c>
      <c r="R945" s="352">
        <f t="shared" si="142"/>
        <v>0</v>
      </c>
      <c r="T945" s="226">
        <f t="shared" si="140"/>
        <v>0</v>
      </c>
      <c r="Y945" s="199"/>
      <c r="Z945" s="352">
        <v>0</v>
      </c>
      <c r="AA945" s="428">
        <v>0</v>
      </c>
      <c r="AB945" s="428">
        <v>0</v>
      </c>
      <c r="AC945" s="430">
        <v>0</v>
      </c>
      <c r="AD945" s="428">
        <f t="shared" si="137"/>
        <v>0</v>
      </c>
      <c r="AE945" s="427">
        <v>0</v>
      </c>
      <c r="AF945" s="427">
        <v>0</v>
      </c>
      <c r="AG945" s="427"/>
      <c r="AH945" s="427"/>
      <c r="AI945" s="427"/>
      <c r="AJ945" s="427"/>
      <c r="AK945" s="427"/>
      <c r="AL945" s="427"/>
      <c r="AM945" s="427"/>
      <c r="AN945" s="427"/>
    </row>
    <row r="946" spans="1:40" s="225" customFormat="1" ht="51" hidden="1" customHeight="1" outlineLevel="7" x14ac:dyDescent="0.2">
      <c r="A946" s="221"/>
      <c r="B946" s="227"/>
      <c r="C946" s="248"/>
      <c r="D946" s="248"/>
      <c r="E946" s="254"/>
      <c r="F946" s="265"/>
      <c r="G946" s="270"/>
      <c r="H946" s="270"/>
      <c r="I946" s="406" t="s">
        <v>80</v>
      </c>
      <c r="J946" s="346"/>
      <c r="K946" s="434">
        <f>Supervisor!K946</f>
        <v>1</v>
      </c>
      <c r="L946" s="347">
        <f>Supervisor!L946</f>
        <v>0</v>
      </c>
      <c r="M946" s="348">
        <v>0</v>
      </c>
      <c r="N946" s="353">
        <f>Supervisor!M946</f>
        <v>0</v>
      </c>
      <c r="O946" s="350">
        <f>Supervisor!N946</f>
        <v>0</v>
      </c>
      <c r="P946" s="350">
        <f t="shared" si="136"/>
        <v>1</v>
      </c>
      <c r="Q946" s="351">
        <v>2.9424403467101246E-4</v>
      </c>
      <c r="R946" s="352">
        <f t="shared" si="142"/>
        <v>0</v>
      </c>
      <c r="T946" s="226">
        <f t="shared" si="140"/>
        <v>0</v>
      </c>
      <c r="Y946" s="199"/>
      <c r="Z946" s="352">
        <v>0</v>
      </c>
      <c r="AA946" s="428">
        <v>0</v>
      </c>
      <c r="AB946" s="428">
        <v>0</v>
      </c>
      <c r="AC946" s="430">
        <v>0</v>
      </c>
      <c r="AD946" s="428">
        <f t="shared" si="137"/>
        <v>0</v>
      </c>
      <c r="AE946" s="427">
        <v>0</v>
      </c>
      <c r="AF946" s="427">
        <v>0</v>
      </c>
      <c r="AG946" s="427"/>
      <c r="AH946" s="427"/>
      <c r="AI946" s="427"/>
      <c r="AJ946" s="427"/>
      <c r="AK946" s="427"/>
      <c r="AL946" s="427"/>
      <c r="AM946" s="427"/>
      <c r="AN946" s="427"/>
    </row>
    <row r="947" spans="1:40" s="225" customFormat="1" ht="51" hidden="1" customHeight="1" outlineLevel="7" x14ac:dyDescent="0.2">
      <c r="A947" s="221"/>
      <c r="B947" s="227"/>
      <c r="C947" s="248"/>
      <c r="D947" s="248"/>
      <c r="E947" s="254"/>
      <c r="F947" s="265"/>
      <c r="G947" s="270"/>
      <c r="H947" s="270"/>
      <c r="I947" s="406" t="s">
        <v>82</v>
      </c>
      <c r="J947" s="346"/>
      <c r="K947" s="434">
        <f>Supervisor!K947</f>
        <v>1</v>
      </c>
      <c r="L947" s="347">
        <f>Supervisor!L947</f>
        <v>0</v>
      </c>
      <c r="M947" s="348">
        <v>0</v>
      </c>
      <c r="N947" s="353">
        <f>Supervisor!M947</f>
        <v>0</v>
      </c>
      <c r="O947" s="350">
        <f>Supervisor!N947</f>
        <v>0</v>
      </c>
      <c r="P947" s="350">
        <f t="shared" si="136"/>
        <v>1</v>
      </c>
      <c r="Q947" s="351">
        <v>2.9424403467101246E-4</v>
      </c>
      <c r="R947" s="352">
        <f t="shared" si="142"/>
        <v>0</v>
      </c>
      <c r="T947" s="226">
        <f t="shared" si="140"/>
        <v>0</v>
      </c>
      <c r="Y947" s="199"/>
      <c r="Z947" s="352">
        <v>0</v>
      </c>
      <c r="AA947" s="428">
        <v>0</v>
      </c>
      <c r="AB947" s="428">
        <v>0</v>
      </c>
      <c r="AC947" s="430">
        <v>0</v>
      </c>
      <c r="AD947" s="428">
        <f t="shared" si="137"/>
        <v>0</v>
      </c>
      <c r="AE947" s="427">
        <v>0</v>
      </c>
      <c r="AF947" s="427">
        <v>0</v>
      </c>
      <c r="AG947" s="427"/>
      <c r="AH947" s="427"/>
      <c r="AI947" s="427"/>
      <c r="AJ947" s="427"/>
      <c r="AK947" s="427"/>
      <c r="AL947" s="427"/>
      <c r="AM947" s="427"/>
      <c r="AN947" s="427"/>
    </row>
    <row r="948" spans="1:40" s="225" customFormat="1" ht="51" hidden="1" customHeight="1" outlineLevel="7" x14ac:dyDescent="0.2">
      <c r="A948" s="221"/>
      <c r="B948" s="227"/>
      <c r="C948" s="248"/>
      <c r="D948" s="248"/>
      <c r="E948" s="254"/>
      <c r="F948" s="265"/>
      <c r="G948" s="270"/>
      <c r="H948" s="270"/>
      <c r="I948" s="406" t="s">
        <v>293</v>
      </c>
      <c r="J948" s="346"/>
      <c r="K948" s="434">
        <f>Supervisor!K948</f>
        <v>1</v>
      </c>
      <c r="L948" s="347">
        <f>Supervisor!L948</f>
        <v>0</v>
      </c>
      <c r="M948" s="348">
        <v>0</v>
      </c>
      <c r="N948" s="353">
        <f>Supervisor!M948</f>
        <v>0</v>
      </c>
      <c r="O948" s="350">
        <f>Supervisor!N948</f>
        <v>0</v>
      </c>
      <c r="P948" s="350">
        <f t="shared" si="136"/>
        <v>1</v>
      </c>
      <c r="Q948" s="351">
        <v>3.9232537956134997E-4</v>
      </c>
      <c r="R948" s="352">
        <f t="shared" si="142"/>
        <v>0</v>
      </c>
      <c r="T948" s="226">
        <f t="shared" si="140"/>
        <v>0</v>
      </c>
      <c r="Y948" s="199"/>
      <c r="Z948" s="352">
        <v>0</v>
      </c>
      <c r="AA948" s="428">
        <v>0</v>
      </c>
      <c r="AB948" s="428">
        <v>0</v>
      </c>
      <c r="AC948" s="430">
        <v>0</v>
      </c>
      <c r="AD948" s="428">
        <f t="shared" si="137"/>
        <v>0</v>
      </c>
      <c r="AE948" s="427">
        <v>0</v>
      </c>
      <c r="AF948" s="427">
        <v>0</v>
      </c>
      <c r="AG948" s="427"/>
      <c r="AH948" s="427"/>
      <c r="AI948" s="427"/>
      <c r="AJ948" s="427"/>
      <c r="AK948" s="427"/>
      <c r="AL948" s="427"/>
      <c r="AM948" s="427"/>
      <c r="AN948" s="427"/>
    </row>
    <row r="949" spans="1:40" s="225" customFormat="1" ht="51" hidden="1" customHeight="1" outlineLevel="7" x14ac:dyDescent="0.2">
      <c r="A949" s="221"/>
      <c r="B949" s="227"/>
      <c r="C949" s="248"/>
      <c r="D949" s="248"/>
      <c r="E949" s="254"/>
      <c r="F949" s="265"/>
      <c r="G949" s="270"/>
      <c r="H949" s="270"/>
      <c r="I949" s="406" t="s">
        <v>294</v>
      </c>
      <c r="J949" s="346"/>
      <c r="K949" s="434">
        <f>Supervisor!K949</f>
        <v>1</v>
      </c>
      <c r="L949" s="347">
        <f>Supervisor!L949</f>
        <v>0</v>
      </c>
      <c r="M949" s="348">
        <v>0</v>
      </c>
      <c r="N949" s="353">
        <f>Supervisor!M949</f>
        <v>0</v>
      </c>
      <c r="O949" s="350">
        <f>Supervisor!N949</f>
        <v>0</v>
      </c>
      <c r="P949" s="350">
        <f t="shared" si="136"/>
        <v>1</v>
      </c>
      <c r="Q949" s="351">
        <v>9.8081344890337492E-5</v>
      </c>
      <c r="R949" s="352">
        <f t="shared" si="142"/>
        <v>0</v>
      </c>
      <c r="T949" s="226">
        <f t="shared" si="140"/>
        <v>0</v>
      </c>
      <c r="Y949" s="199"/>
      <c r="Z949" s="352">
        <v>0</v>
      </c>
      <c r="AA949" s="428">
        <v>0</v>
      </c>
      <c r="AB949" s="428">
        <v>0</v>
      </c>
      <c r="AC949" s="430">
        <v>0</v>
      </c>
      <c r="AD949" s="428">
        <f t="shared" si="137"/>
        <v>0</v>
      </c>
      <c r="AE949" s="427">
        <v>0</v>
      </c>
      <c r="AF949" s="427">
        <v>0</v>
      </c>
      <c r="AG949" s="427"/>
      <c r="AH949" s="427"/>
      <c r="AI949" s="427"/>
      <c r="AJ949" s="427"/>
      <c r="AK949" s="427"/>
      <c r="AL949" s="427"/>
      <c r="AM949" s="427"/>
      <c r="AN949" s="427"/>
    </row>
    <row r="950" spans="1:40" s="225" customFormat="1" ht="51" hidden="1" customHeight="1" outlineLevel="5" x14ac:dyDescent="0.2">
      <c r="A950" s="221"/>
      <c r="B950" s="227"/>
      <c r="C950" s="248"/>
      <c r="D950" s="248"/>
      <c r="E950" s="254"/>
      <c r="F950" s="265"/>
      <c r="G950" s="270"/>
      <c r="H950" s="270"/>
      <c r="I950" s="409" t="s">
        <v>164</v>
      </c>
      <c r="J950" s="365"/>
      <c r="K950" s="437">
        <f>Supervisor!K950</f>
        <v>0</v>
      </c>
      <c r="L950" s="366">
        <f>Supervisor!L950</f>
        <v>0</v>
      </c>
      <c r="M950" s="367">
        <v>0</v>
      </c>
      <c r="N950" s="365">
        <f>Supervisor!M950</f>
        <v>0</v>
      </c>
      <c r="O950" s="378">
        <f>Supervisor!N950</f>
        <v>0</v>
      </c>
      <c r="P950" s="378">
        <f t="shared" si="136"/>
        <v>0</v>
      </c>
      <c r="Q950" s="369">
        <v>5.5406757028397282E-4</v>
      </c>
      <c r="R950" s="370">
        <f>SUMPRODUCT(R951:R957,Q951:Q957)/Q950</f>
        <v>0</v>
      </c>
      <c r="T950" s="226">
        <f t="shared" si="140"/>
        <v>0</v>
      </c>
      <c r="Y950" s="199"/>
      <c r="Z950" s="370">
        <v>0</v>
      </c>
      <c r="AA950" s="428">
        <v>0</v>
      </c>
      <c r="AB950" s="428">
        <v>0</v>
      </c>
      <c r="AC950" s="430">
        <v>0</v>
      </c>
      <c r="AD950" s="428">
        <f t="shared" si="137"/>
        <v>0</v>
      </c>
      <c r="AE950" s="427">
        <v>0</v>
      </c>
      <c r="AF950" s="427">
        <v>0</v>
      </c>
      <c r="AG950" s="427"/>
      <c r="AH950" s="427"/>
      <c r="AI950" s="427"/>
      <c r="AJ950" s="427"/>
      <c r="AK950" s="427"/>
      <c r="AL950" s="427"/>
      <c r="AM950" s="427"/>
      <c r="AN950" s="427"/>
    </row>
    <row r="951" spans="1:40" s="225" customFormat="1" ht="51" hidden="1" customHeight="1" outlineLevel="7" x14ac:dyDescent="0.2">
      <c r="A951" s="221"/>
      <c r="B951" s="227"/>
      <c r="C951" s="248"/>
      <c r="D951" s="248"/>
      <c r="E951" s="254"/>
      <c r="F951" s="265"/>
      <c r="G951" s="270"/>
      <c r="H951" s="270"/>
      <c r="I951" s="406" t="s">
        <v>291</v>
      </c>
      <c r="J951" s="346"/>
      <c r="K951" s="434">
        <f>Supervisor!K951</f>
        <v>1</v>
      </c>
      <c r="L951" s="347">
        <f>Supervisor!L951</f>
        <v>0</v>
      </c>
      <c r="M951" s="348">
        <v>0</v>
      </c>
      <c r="N951" s="353">
        <f>Supervisor!M951</f>
        <v>0</v>
      </c>
      <c r="O951" s="350">
        <f>Supervisor!N951</f>
        <v>0</v>
      </c>
      <c r="P951" s="350">
        <f t="shared" si="136"/>
        <v>1</v>
      </c>
      <c r="Q951" s="351">
        <v>2.7703378514198641E-5</v>
      </c>
      <c r="R951" s="352">
        <f t="shared" ref="R951:R957" si="143">O951/K951</f>
        <v>0</v>
      </c>
      <c r="T951" s="226">
        <f t="shared" si="140"/>
        <v>0</v>
      </c>
      <c r="Y951" s="199"/>
      <c r="Z951" s="352">
        <v>0</v>
      </c>
      <c r="AA951" s="428">
        <v>0</v>
      </c>
      <c r="AB951" s="428">
        <v>0</v>
      </c>
      <c r="AC951" s="430">
        <v>0</v>
      </c>
      <c r="AD951" s="428">
        <f t="shared" si="137"/>
        <v>0</v>
      </c>
      <c r="AE951" s="427">
        <v>0</v>
      </c>
      <c r="AF951" s="427">
        <v>0</v>
      </c>
      <c r="AG951" s="427"/>
      <c r="AH951" s="427"/>
      <c r="AI951" s="427"/>
      <c r="AJ951" s="427"/>
      <c r="AK951" s="427"/>
      <c r="AL951" s="427"/>
      <c r="AM951" s="427"/>
      <c r="AN951" s="427"/>
    </row>
    <row r="952" spans="1:40" s="225" customFormat="1" ht="51" hidden="1" customHeight="1" outlineLevel="7" x14ac:dyDescent="0.2">
      <c r="A952" s="221"/>
      <c r="B952" s="227"/>
      <c r="C952" s="248"/>
      <c r="D952" s="248"/>
      <c r="E952" s="254"/>
      <c r="F952" s="265"/>
      <c r="G952" s="270"/>
      <c r="H952" s="270"/>
      <c r="I952" s="406" t="s">
        <v>292</v>
      </c>
      <c r="J952" s="346"/>
      <c r="K952" s="434">
        <f>Supervisor!K952</f>
        <v>1</v>
      </c>
      <c r="L952" s="347">
        <f>Supervisor!L952</f>
        <v>0</v>
      </c>
      <c r="M952" s="348">
        <v>0</v>
      </c>
      <c r="N952" s="353">
        <f>Supervisor!M952</f>
        <v>0</v>
      </c>
      <c r="O952" s="350">
        <f>Supervisor!N952</f>
        <v>0</v>
      </c>
      <c r="P952" s="350">
        <f t="shared" si="136"/>
        <v>1</v>
      </c>
      <c r="Q952" s="351">
        <v>2.7703378514198641E-5</v>
      </c>
      <c r="R952" s="352">
        <f t="shared" si="143"/>
        <v>0</v>
      </c>
      <c r="T952" s="226">
        <f t="shared" si="140"/>
        <v>0</v>
      </c>
      <c r="Y952" s="199"/>
      <c r="Z952" s="352">
        <v>0</v>
      </c>
      <c r="AA952" s="428">
        <v>0</v>
      </c>
      <c r="AB952" s="428">
        <v>0</v>
      </c>
      <c r="AC952" s="430">
        <v>0</v>
      </c>
      <c r="AD952" s="428">
        <f t="shared" si="137"/>
        <v>0</v>
      </c>
      <c r="AE952" s="427">
        <v>0</v>
      </c>
      <c r="AF952" s="427">
        <v>0</v>
      </c>
      <c r="AG952" s="427"/>
      <c r="AH952" s="427"/>
      <c r="AI952" s="427"/>
      <c r="AJ952" s="427"/>
      <c r="AK952" s="427"/>
      <c r="AL952" s="427"/>
      <c r="AM952" s="427"/>
      <c r="AN952" s="427"/>
    </row>
    <row r="953" spans="1:40" s="225" customFormat="1" ht="51" hidden="1" customHeight="1" outlineLevel="7" x14ac:dyDescent="0.2">
      <c r="A953" s="221"/>
      <c r="B953" s="227"/>
      <c r="C953" s="248"/>
      <c r="D953" s="248"/>
      <c r="E953" s="254"/>
      <c r="F953" s="265"/>
      <c r="G953" s="270"/>
      <c r="H953" s="270"/>
      <c r="I953" s="406" t="s">
        <v>231</v>
      </c>
      <c r="J953" s="346"/>
      <c r="K953" s="434">
        <f>Supervisor!K953</f>
        <v>1</v>
      </c>
      <c r="L953" s="347">
        <f>Supervisor!L953</f>
        <v>0</v>
      </c>
      <c r="M953" s="348">
        <v>0</v>
      </c>
      <c r="N953" s="353">
        <f>Supervisor!M953</f>
        <v>0</v>
      </c>
      <c r="O953" s="350">
        <f>Supervisor!N953</f>
        <v>0</v>
      </c>
      <c r="P953" s="350">
        <f t="shared" si="136"/>
        <v>1</v>
      </c>
      <c r="Q953" s="351">
        <v>1.9392364959939048E-4</v>
      </c>
      <c r="R953" s="352">
        <f t="shared" si="143"/>
        <v>0</v>
      </c>
      <c r="T953" s="226">
        <f t="shared" si="140"/>
        <v>0</v>
      </c>
      <c r="Y953" s="199"/>
      <c r="Z953" s="352">
        <v>0</v>
      </c>
      <c r="AA953" s="428">
        <v>0</v>
      </c>
      <c r="AB953" s="428">
        <v>0</v>
      </c>
      <c r="AC953" s="430">
        <v>0</v>
      </c>
      <c r="AD953" s="428">
        <f t="shared" si="137"/>
        <v>0</v>
      </c>
      <c r="AE953" s="427">
        <v>0</v>
      </c>
      <c r="AF953" s="427">
        <v>0</v>
      </c>
      <c r="AG953" s="427"/>
      <c r="AH953" s="427"/>
      <c r="AI953" s="427"/>
      <c r="AJ953" s="427"/>
      <c r="AK953" s="427"/>
      <c r="AL953" s="427"/>
      <c r="AM953" s="427"/>
      <c r="AN953" s="427"/>
    </row>
    <row r="954" spans="1:40" s="225" customFormat="1" ht="51" hidden="1" customHeight="1" outlineLevel="7" x14ac:dyDescent="0.2">
      <c r="A954" s="221"/>
      <c r="B954" s="227"/>
      <c r="C954" s="248"/>
      <c r="D954" s="248"/>
      <c r="E954" s="254"/>
      <c r="F954" s="265"/>
      <c r="G954" s="270"/>
      <c r="H954" s="270"/>
      <c r="I954" s="406" t="s">
        <v>80</v>
      </c>
      <c r="J954" s="346"/>
      <c r="K954" s="434">
        <f>Supervisor!K954</f>
        <v>1</v>
      </c>
      <c r="L954" s="347">
        <f>Supervisor!L954</f>
        <v>0</v>
      </c>
      <c r="M954" s="348">
        <v>0</v>
      </c>
      <c r="N954" s="353">
        <f>Supervisor!M954</f>
        <v>0</v>
      </c>
      <c r="O954" s="350">
        <f>Supervisor!N954</f>
        <v>0</v>
      </c>
      <c r="P954" s="350">
        <f t="shared" si="136"/>
        <v>1</v>
      </c>
      <c r="Q954" s="351">
        <v>8.3110135542595914E-5</v>
      </c>
      <c r="R954" s="352">
        <f t="shared" si="143"/>
        <v>0</v>
      </c>
      <c r="T954" s="226">
        <f t="shared" si="140"/>
        <v>0</v>
      </c>
      <c r="Y954" s="199"/>
      <c r="Z954" s="352">
        <v>0</v>
      </c>
      <c r="AA954" s="428">
        <v>0</v>
      </c>
      <c r="AB954" s="428">
        <v>0</v>
      </c>
      <c r="AC954" s="430">
        <v>0</v>
      </c>
      <c r="AD954" s="428">
        <f t="shared" si="137"/>
        <v>0</v>
      </c>
      <c r="AE954" s="427">
        <v>0</v>
      </c>
      <c r="AF954" s="427">
        <v>0</v>
      </c>
      <c r="AG954" s="427"/>
      <c r="AH954" s="427"/>
      <c r="AI954" s="427"/>
      <c r="AJ954" s="427"/>
      <c r="AK954" s="427"/>
      <c r="AL954" s="427"/>
      <c r="AM954" s="427"/>
      <c r="AN954" s="427"/>
    </row>
    <row r="955" spans="1:40" s="225" customFormat="1" ht="51" hidden="1" customHeight="1" outlineLevel="7" x14ac:dyDescent="0.2">
      <c r="A955" s="221"/>
      <c r="B955" s="227"/>
      <c r="C955" s="248"/>
      <c r="D955" s="248"/>
      <c r="E955" s="254"/>
      <c r="F955" s="265"/>
      <c r="G955" s="270"/>
      <c r="H955" s="270"/>
      <c r="I955" s="406" t="s">
        <v>82</v>
      </c>
      <c r="J955" s="346"/>
      <c r="K955" s="434">
        <f>Supervisor!K955</f>
        <v>1</v>
      </c>
      <c r="L955" s="347">
        <f>Supervisor!L955</f>
        <v>0</v>
      </c>
      <c r="M955" s="348">
        <v>0</v>
      </c>
      <c r="N955" s="353">
        <f>Supervisor!M955</f>
        <v>0</v>
      </c>
      <c r="O955" s="350">
        <f>Supervisor!N955</f>
        <v>0</v>
      </c>
      <c r="P955" s="350">
        <f t="shared" si="136"/>
        <v>1</v>
      </c>
      <c r="Q955" s="351">
        <v>8.3110135542595914E-5</v>
      </c>
      <c r="R955" s="352">
        <f t="shared" si="143"/>
        <v>0</v>
      </c>
      <c r="T955" s="226">
        <f t="shared" si="140"/>
        <v>0</v>
      </c>
      <c r="Y955" s="199"/>
      <c r="Z955" s="352">
        <v>0</v>
      </c>
      <c r="AA955" s="428">
        <v>0</v>
      </c>
      <c r="AB955" s="428">
        <v>0</v>
      </c>
      <c r="AC955" s="430">
        <v>0</v>
      </c>
      <c r="AD955" s="428">
        <f t="shared" si="137"/>
        <v>0</v>
      </c>
      <c r="AE955" s="427">
        <v>0</v>
      </c>
      <c r="AF955" s="427">
        <v>0</v>
      </c>
      <c r="AG955" s="427"/>
      <c r="AH955" s="427"/>
      <c r="AI955" s="427"/>
      <c r="AJ955" s="427"/>
      <c r="AK955" s="427"/>
      <c r="AL955" s="427"/>
      <c r="AM955" s="427"/>
      <c r="AN955" s="427"/>
    </row>
    <row r="956" spans="1:40" s="225" customFormat="1" ht="51" hidden="1" customHeight="1" outlineLevel="7" x14ac:dyDescent="0.2">
      <c r="A956" s="221"/>
      <c r="B956" s="227"/>
      <c r="C956" s="248"/>
      <c r="D956" s="248"/>
      <c r="E956" s="254"/>
      <c r="F956" s="265"/>
      <c r="G956" s="270"/>
      <c r="H956" s="270"/>
      <c r="I956" s="406" t="s">
        <v>293</v>
      </c>
      <c r="J956" s="346"/>
      <c r="K956" s="434">
        <f>Supervisor!K956</f>
        <v>1</v>
      </c>
      <c r="L956" s="347">
        <f>Supervisor!L956</f>
        <v>0</v>
      </c>
      <c r="M956" s="348">
        <v>0</v>
      </c>
      <c r="N956" s="353">
        <f>Supervisor!M956</f>
        <v>0</v>
      </c>
      <c r="O956" s="350">
        <f>Supervisor!N956</f>
        <v>0</v>
      </c>
      <c r="P956" s="350">
        <f t="shared" si="136"/>
        <v>1</v>
      </c>
      <c r="Q956" s="351">
        <v>1.1081351405679457E-4</v>
      </c>
      <c r="R956" s="352">
        <f t="shared" si="143"/>
        <v>0</v>
      </c>
      <c r="T956" s="226">
        <f t="shared" si="140"/>
        <v>0</v>
      </c>
      <c r="Y956" s="199"/>
      <c r="Z956" s="352">
        <v>0</v>
      </c>
      <c r="AA956" s="428">
        <v>0</v>
      </c>
      <c r="AB956" s="428">
        <v>0</v>
      </c>
      <c r="AC956" s="430">
        <v>0</v>
      </c>
      <c r="AD956" s="428">
        <f t="shared" si="137"/>
        <v>0</v>
      </c>
      <c r="AE956" s="427">
        <v>0</v>
      </c>
      <c r="AF956" s="427">
        <v>0</v>
      </c>
      <c r="AG956" s="427"/>
      <c r="AH956" s="427"/>
      <c r="AI956" s="427"/>
      <c r="AJ956" s="427"/>
      <c r="AK956" s="427"/>
      <c r="AL956" s="427"/>
      <c r="AM956" s="427"/>
      <c r="AN956" s="427"/>
    </row>
    <row r="957" spans="1:40" s="225" customFormat="1" ht="51" hidden="1" customHeight="1" outlineLevel="7" x14ac:dyDescent="0.2">
      <c r="A957" s="221"/>
      <c r="B957" s="227"/>
      <c r="C957" s="248"/>
      <c r="D957" s="248"/>
      <c r="E957" s="254"/>
      <c r="F957" s="265"/>
      <c r="G957" s="270"/>
      <c r="H957" s="270"/>
      <c r="I957" s="406" t="s">
        <v>294</v>
      </c>
      <c r="J957" s="346"/>
      <c r="K957" s="434">
        <f>Supervisor!K957</f>
        <v>1</v>
      </c>
      <c r="L957" s="347">
        <f>Supervisor!L957</f>
        <v>0</v>
      </c>
      <c r="M957" s="348">
        <v>0</v>
      </c>
      <c r="N957" s="353">
        <f>Supervisor!M957</f>
        <v>0</v>
      </c>
      <c r="O957" s="350">
        <f>Supervisor!N957</f>
        <v>0</v>
      </c>
      <c r="P957" s="350">
        <f t="shared" si="136"/>
        <v>1</v>
      </c>
      <c r="Q957" s="351">
        <v>2.7703378514198641E-5</v>
      </c>
      <c r="R957" s="352">
        <f t="shared" si="143"/>
        <v>0</v>
      </c>
      <c r="T957" s="226">
        <f t="shared" si="140"/>
        <v>0</v>
      </c>
      <c r="Y957" s="199"/>
      <c r="Z957" s="352">
        <v>0</v>
      </c>
      <c r="AA957" s="428">
        <v>0</v>
      </c>
      <c r="AB957" s="428">
        <v>0</v>
      </c>
      <c r="AC957" s="430">
        <v>0</v>
      </c>
      <c r="AD957" s="428">
        <f t="shared" si="137"/>
        <v>0</v>
      </c>
      <c r="AE957" s="427">
        <v>0</v>
      </c>
      <c r="AF957" s="427">
        <v>0</v>
      </c>
      <c r="AG957" s="427"/>
      <c r="AH957" s="427"/>
      <c r="AI957" s="427"/>
      <c r="AJ957" s="427"/>
      <c r="AK957" s="427"/>
      <c r="AL957" s="427"/>
      <c r="AM957" s="427"/>
      <c r="AN957" s="427"/>
    </row>
    <row r="958" spans="1:40" s="225" customFormat="1" ht="51" hidden="1" customHeight="1" outlineLevel="4" x14ac:dyDescent="0.2">
      <c r="A958" s="221"/>
      <c r="B958" s="227"/>
      <c r="C958" s="248"/>
      <c r="D958" s="248"/>
      <c r="E958" s="254"/>
      <c r="F958" s="265"/>
      <c r="G958" s="265"/>
      <c r="H958" s="265"/>
      <c r="I958" s="408" t="s">
        <v>137</v>
      </c>
      <c r="J958" s="359"/>
      <c r="K958" s="436">
        <f>Supervisor!K958</f>
        <v>0</v>
      </c>
      <c r="L958" s="360">
        <f>Supervisor!L958</f>
        <v>0</v>
      </c>
      <c r="M958" s="361">
        <v>0</v>
      </c>
      <c r="N958" s="359">
        <f>Supervisor!M958</f>
        <v>0</v>
      </c>
      <c r="O958" s="374">
        <f>Supervisor!N958</f>
        <v>0</v>
      </c>
      <c r="P958" s="374">
        <f t="shared" si="136"/>
        <v>0</v>
      </c>
      <c r="Q958" s="363">
        <v>3.5966597802782059E-2</v>
      </c>
      <c r="R958" s="364">
        <f>(R959*Q959+R967*Q967+R975*Q975+R983*Q983+R991*Q991+R999*Q999)/Q958</f>
        <v>0</v>
      </c>
      <c r="T958" s="226">
        <f t="shared" si="140"/>
        <v>0</v>
      </c>
      <c r="Y958" s="199"/>
      <c r="Z958" s="364">
        <v>0</v>
      </c>
      <c r="AA958" s="428">
        <v>0</v>
      </c>
      <c r="AB958" s="428">
        <v>0</v>
      </c>
      <c r="AC958" s="430">
        <v>0</v>
      </c>
      <c r="AD958" s="428">
        <f t="shared" si="137"/>
        <v>0</v>
      </c>
      <c r="AE958" s="427">
        <v>0</v>
      </c>
      <c r="AF958" s="427">
        <v>0</v>
      </c>
      <c r="AG958" s="427"/>
      <c r="AH958" s="427"/>
      <c r="AI958" s="427"/>
      <c r="AJ958" s="427"/>
      <c r="AK958" s="427"/>
      <c r="AL958" s="427"/>
      <c r="AM958" s="427"/>
      <c r="AN958" s="427"/>
    </row>
    <row r="959" spans="1:40" s="225" customFormat="1" ht="51" hidden="1" customHeight="1" outlineLevel="5" x14ac:dyDescent="0.2">
      <c r="A959" s="221"/>
      <c r="B959" s="227"/>
      <c r="C959" s="248"/>
      <c r="D959" s="248"/>
      <c r="E959" s="254"/>
      <c r="F959" s="265"/>
      <c r="G959" s="270"/>
      <c r="H959" s="270"/>
      <c r="I959" s="409" t="s">
        <v>165</v>
      </c>
      <c r="J959" s="365"/>
      <c r="K959" s="437">
        <f>Supervisor!K959</f>
        <v>0</v>
      </c>
      <c r="L959" s="366">
        <f>Supervisor!L959</f>
        <v>0</v>
      </c>
      <c r="M959" s="367">
        <v>0</v>
      </c>
      <c r="N959" s="365">
        <f>Supervisor!M959</f>
        <v>0</v>
      </c>
      <c r="O959" s="378">
        <f>Supervisor!N959</f>
        <v>0</v>
      </c>
      <c r="P959" s="378">
        <f t="shared" si="136"/>
        <v>0</v>
      </c>
      <c r="Q959" s="369">
        <v>5.1363605205809806E-3</v>
      </c>
      <c r="R959" s="370">
        <f>SUMPRODUCT(R960:R966,Q960:Q966)/Q959</f>
        <v>0</v>
      </c>
      <c r="T959" s="226">
        <f t="shared" si="140"/>
        <v>0</v>
      </c>
      <c r="Y959" s="199"/>
      <c r="Z959" s="370">
        <v>0</v>
      </c>
      <c r="AA959" s="428">
        <v>0</v>
      </c>
      <c r="AB959" s="428">
        <v>0</v>
      </c>
      <c r="AC959" s="430">
        <v>0</v>
      </c>
      <c r="AD959" s="428">
        <f t="shared" si="137"/>
        <v>0</v>
      </c>
      <c r="AE959" s="427">
        <v>0</v>
      </c>
      <c r="AF959" s="427">
        <v>0</v>
      </c>
      <c r="AG959" s="427"/>
      <c r="AH959" s="427"/>
      <c r="AI959" s="427"/>
      <c r="AJ959" s="427"/>
      <c r="AK959" s="427"/>
      <c r="AL959" s="427"/>
      <c r="AM959" s="427"/>
      <c r="AN959" s="427"/>
    </row>
    <row r="960" spans="1:40" s="225" customFormat="1" ht="51" hidden="1" customHeight="1" outlineLevel="7" x14ac:dyDescent="0.2">
      <c r="A960" s="221"/>
      <c r="B960" s="227"/>
      <c r="C960" s="248"/>
      <c r="D960" s="248"/>
      <c r="E960" s="254"/>
      <c r="F960" s="265"/>
      <c r="G960" s="270"/>
      <c r="H960" s="270"/>
      <c r="I960" s="406" t="s">
        <v>291</v>
      </c>
      <c r="J960" s="346"/>
      <c r="K960" s="434">
        <f>Supervisor!K960</f>
        <v>1</v>
      </c>
      <c r="L960" s="347">
        <f>Supervisor!L960</f>
        <v>0</v>
      </c>
      <c r="M960" s="348">
        <v>0</v>
      </c>
      <c r="N960" s="353">
        <f>Supervisor!M960</f>
        <v>0</v>
      </c>
      <c r="O960" s="350">
        <f>Supervisor!N960</f>
        <v>0</v>
      </c>
      <c r="P960" s="350">
        <f t="shared" si="136"/>
        <v>1</v>
      </c>
      <c r="Q960" s="351">
        <v>2.5681802602904905E-4</v>
      </c>
      <c r="R960" s="352">
        <f t="shared" ref="R960:R966" si="144">O960/K960</f>
        <v>0</v>
      </c>
      <c r="T960" s="226">
        <f t="shared" si="140"/>
        <v>0</v>
      </c>
      <c r="Y960" s="199"/>
      <c r="Z960" s="352">
        <v>0</v>
      </c>
      <c r="AA960" s="428">
        <v>0</v>
      </c>
      <c r="AB960" s="428">
        <v>0</v>
      </c>
      <c r="AC960" s="430">
        <v>0</v>
      </c>
      <c r="AD960" s="428">
        <f t="shared" si="137"/>
        <v>0</v>
      </c>
      <c r="AE960" s="427">
        <v>0</v>
      </c>
      <c r="AF960" s="427">
        <v>0</v>
      </c>
      <c r="AG960" s="427"/>
      <c r="AH960" s="427"/>
      <c r="AI960" s="427"/>
      <c r="AJ960" s="427"/>
      <c r="AK960" s="427"/>
      <c r="AL960" s="427"/>
      <c r="AM960" s="427"/>
      <c r="AN960" s="427"/>
    </row>
    <row r="961" spans="1:40" s="225" customFormat="1" ht="51" hidden="1" customHeight="1" outlineLevel="7" x14ac:dyDescent="0.2">
      <c r="A961" s="221"/>
      <c r="B961" s="227"/>
      <c r="C961" s="248"/>
      <c r="D961" s="248"/>
      <c r="E961" s="254"/>
      <c r="F961" s="265"/>
      <c r="G961" s="270"/>
      <c r="H961" s="270"/>
      <c r="I961" s="406" t="s">
        <v>292</v>
      </c>
      <c r="J961" s="346"/>
      <c r="K961" s="434">
        <f>Supervisor!K961</f>
        <v>1</v>
      </c>
      <c r="L961" s="347">
        <f>Supervisor!L961</f>
        <v>0</v>
      </c>
      <c r="M961" s="348">
        <v>0</v>
      </c>
      <c r="N961" s="353">
        <f>Supervisor!M961</f>
        <v>0</v>
      </c>
      <c r="O961" s="350">
        <f>Supervisor!N961</f>
        <v>0</v>
      </c>
      <c r="P961" s="350">
        <f t="shared" si="136"/>
        <v>1</v>
      </c>
      <c r="Q961" s="351">
        <v>2.5681802602904905E-4</v>
      </c>
      <c r="R961" s="352">
        <f t="shared" si="144"/>
        <v>0</v>
      </c>
      <c r="T961" s="226">
        <f t="shared" si="140"/>
        <v>0</v>
      </c>
      <c r="Y961" s="199"/>
      <c r="Z961" s="352">
        <v>0</v>
      </c>
      <c r="AA961" s="428">
        <v>0</v>
      </c>
      <c r="AB961" s="428">
        <v>0</v>
      </c>
      <c r="AC961" s="430">
        <v>0</v>
      </c>
      <c r="AD961" s="428">
        <f t="shared" si="137"/>
        <v>0</v>
      </c>
      <c r="AE961" s="427">
        <v>0</v>
      </c>
      <c r="AF961" s="427">
        <v>0</v>
      </c>
      <c r="AG961" s="427"/>
      <c r="AH961" s="427"/>
      <c r="AI961" s="427"/>
      <c r="AJ961" s="427"/>
      <c r="AK961" s="427"/>
      <c r="AL961" s="427"/>
      <c r="AM961" s="427"/>
      <c r="AN961" s="427"/>
    </row>
    <row r="962" spans="1:40" s="225" customFormat="1" ht="51" hidden="1" customHeight="1" outlineLevel="7" x14ac:dyDescent="0.2">
      <c r="A962" s="221"/>
      <c r="B962" s="227"/>
      <c r="C962" s="248"/>
      <c r="D962" s="248"/>
      <c r="E962" s="254"/>
      <c r="F962" s="265"/>
      <c r="G962" s="270"/>
      <c r="H962" s="270"/>
      <c r="I962" s="406" t="s">
        <v>231</v>
      </c>
      <c r="J962" s="346"/>
      <c r="K962" s="434">
        <f>Supervisor!K962</f>
        <v>1</v>
      </c>
      <c r="L962" s="347">
        <f>Supervisor!L962</f>
        <v>0</v>
      </c>
      <c r="M962" s="348">
        <v>0</v>
      </c>
      <c r="N962" s="353">
        <f>Supervisor!M962</f>
        <v>0</v>
      </c>
      <c r="O962" s="350">
        <f>Supervisor!N962</f>
        <v>0</v>
      </c>
      <c r="P962" s="350">
        <f t="shared" ref="P962:P1025" si="145">K962-O962</f>
        <v>1</v>
      </c>
      <c r="Q962" s="351">
        <v>1.797726182203343E-3</v>
      </c>
      <c r="R962" s="352">
        <f t="shared" si="144"/>
        <v>0</v>
      </c>
      <c r="T962" s="226">
        <f t="shared" si="140"/>
        <v>0</v>
      </c>
      <c r="Y962" s="199"/>
      <c r="Z962" s="352">
        <v>0</v>
      </c>
      <c r="AA962" s="428">
        <v>0</v>
      </c>
      <c r="AB962" s="428">
        <v>0</v>
      </c>
      <c r="AC962" s="430">
        <v>0</v>
      </c>
      <c r="AD962" s="428">
        <f t="shared" ref="AD962:AD1025" si="146">AB962-AC962</f>
        <v>0</v>
      </c>
      <c r="AE962" s="427">
        <v>0</v>
      </c>
      <c r="AF962" s="427">
        <v>0</v>
      </c>
      <c r="AG962" s="427"/>
      <c r="AH962" s="427"/>
      <c r="AI962" s="427"/>
      <c r="AJ962" s="427"/>
      <c r="AK962" s="427"/>
      <c r="AL962" s="427"/>
      <c r="AM962" s="427"/>
      <c r="AN962" s="427"/>
    </row>
    <row r="963" spans="1:40" s="225" customFormat="1" ht="51" hidden="1" customHeight="1" outlineLevel="7" x14ac:dyDescent="0.2">
      <c r="A963" s="221"/>
      <c r="B963" s="227"/>
      <c r="C963" s="248"/>
      <c r="D963" s="248"/>
      <c r="E963" s="254"/>
      <c r="F963" s="265"/>
      <c r="G963" s="270"/>
      <c r="H963" s="270"/>
      <c r="I963" s="406" t="s">
        <v>80</v>
      </c>
      <c r="J963" s="346"/>
      <c r="K963" s="434">
        <f>Supervisor!K963</f>
        <v>1</v>
      </c>
      <c r="L963" s="347">
        <f>Supervisor!L963</f>
        <v>0</v>
      </c>
      <c r="M963" s="348">
        <v>0</v>
      </c>
      <c r="N963" s="353">
        <f>Supervisor!M963</f>
        <v>0</v>
      </c>
      <c r="O963" s="350">
        <f>Supervisor!N963</f>
        <v>0</v>
      </c>
      <c r="P963" s="350">
        <f t="shared" si="145"/>
        <v>1</v>
      </c>
      <c r="Q963" s="351">
        <v>7.7045407808714705E-4</v>
      </c>
      <c r="R963" s="352">
        <f t="shared" si="144"/>
        <v>0</v>
      </c>
      <c r="T963" s="226">
        <f t="shared" si="140"/>
        <v>0</v>
      </c>
      <c r="Y963" s="199"/>
      <c r="Z963" s="352">
        <v>0</v>
      </c>
      <c r="AA963" s="428">
        <v>0</v>
      </c>
      <c r="AB963" s="428">
        <v>0</v>
      </c>
      <c r="AC963" s="430">
        <v>0</v>
      </c>
      <c r="AD963" s="428">
        <f t="shared" si="146"/>
        <v>0</v>
      </c>
      <c r="AE963" s="427">
        <v>0</v>
      </c>
      <c r="AF963" s="427">
        <v>0</v>
      </c>
      <c r="AG963" s="427"/>
      <c r="AH963" s="427"/>
      <c r="AI963" s="427"/>
      <c r="AJ963" s="427"/>
      <c r="AK963" s="427"/>
      <c r="AL963" s="427"/>
      <c r="AM963" s="427"/>
      <c r="AN963" s="427"/>
    </row>
    <row r="964" spans="1:40" s="225" customFormat="1" ht="51" hidden="1" customHeight="1" outlineLevel="7" x14ac:dyDescent="0.2">
      <c r="A964" s="221"/>
      <c r="B964" s="227"/>
      <c r="C964" s="248"/>
      <c r="D964" s="248"/>
      <c r="E964" s="254"/>
      <c r="F964" s="265"/>
      <c r="G964" s="270"/>
      <c r="H964" s="270"/>
      <c r="I964" s="406" t="s">
        <v>82</v>
      </c>
      <c r="J964" s="346"/>
      <c r="K964" s="434">
        <f>Supervisor!K964</f>
        <v>1</v>
      </c>
      <c r="L964" s="347">
        <f>Supervisor!L964</f>
        <v>0</v>
      </c>
      <c r="M964" s="348">
        <v>0</v>
      </c>
      <c r="N964" s="353">
        <f>Supervisor!M964</f>
        <v>0</v>
      </c>
      <c r="O964" s="350">
        <f>Supervisor!N964</f>
        <v>0</v>
      </c>
      <c r="P964" s="350">
        <f t="shared" si="145"/>
        <v>1</v>
      </c>
      <c r="Q964" s="351">
        <v>7.7045407808714705E-4</v>
      </c>
      <c r="R964" s="352">
        <f t="shared" si="144"/>
        <v>0</v>
      </c>
      <c r="T964" s="226">
        <f t="shared" si="140"/>
        <v>0</v>
      </c>
      <c r="Y964" s="199"/>
      <c r="Z964" s="352">
        <v>0</v>
      </c>
      <c r="AA964" s="428">
        <v>0</v>
      </c>
      <c r="AB964" s="428">
        <v>0</v>
      </c>
      <c r="AC964" s="430">
        <v>0</v>
      </c>
      <c r="AD964" s="428">
        <f t="shared" si="146"/>
        <v>0</v>
      </c>
      <c r="AE964" s="427">
        <v>0</v>
      </c>
      <c r="AF964" s="427">
        <v>0</v>
      </c>
      <c r="AG964" s="427"/>
      <c r="AH964" s="427"/>
      <c r="AI964" s="427"/>
      <c r="AJ964" s="427"/>
      <c r="AK964" s="427"/>
      <c r="AL964" s="427"/>
      <c r="AM964" s="427"/>
      <c r="AN964" s="427"/>
    </row>
    <row r="965" spans="1:40" s="225" customFormat="1" ht="51" hidden="1" customHeight="1" outlineLevel="7" x14ac:dyDescent="0.2">
      <c r="A965" s="221"/>
      <c r="B965" s="227"/>
      <c r="C965" s="248"/>
      <c r="D965" s="248"/>
      <c r="E965" s="254"/>
      <c r="F965" s="265"/>
      <c r="G965" s="270"/>
      <c r="H965" s="270"/>
      <c r="I965" s="406" t="s">
        <v>293</v>
      </c>
      <c r="J965" s="346"/>
      <c r="K965" s="434">
        <f>Supervisor!K965</f>
        <v>1</v>
      </c>
      <c r="L965" s="347">
        <f>Supervisor!L965</f>
        <v>0</v>
      </c>
      <c r="M965" s="348">
        <v>0</v>
      </c>
      <c r="N965" s="353">
        <f>Supervisor!M965</f>
        <v>0</v>
      </c>
      <c r="O965" s="350">
        <f>Supervisor!N965</f>
        <v>0</v>
      </c>
      <c r="P965" s="350">
        <f t="shared" si="145"/>
        <v>1</v>
      </c>
      <c r="Q965" s="351">
        <v>1.0272721041161962E-3</v>
      </c>
      <c r="R965" s="352">
        <f t="shared" si="144"/>
        <v>0</v>
      </c>
      <c r="T965" s="226">
        <f t="shared" si="140"/>
        <v>0</v>
      </c>
      <c r="Y965" s="199"/>
      <c r="Z965" s="352">
        <v>0</v>
      </c>
      <c r="AA965" s="428">
        <v>0</v>
      </c>
      <c r="AB965" s="428">
        <v>0</v>
      </c>
      <c r="AC965" s="430">
        <v>0</v>
      </c>
      <c r="AD965" s="428">
        <f t="shared" si="146"/>
        <v>0</v>
      </c>
      <c r="AE965" s="427">
        <v>0</v>
      </c>
      <c r="AF965" s="427">
        <v>0</v>
      </c>
      <c r="AG965" s="427"/>
      <c r="AH965" s="427"/>
      <c r="AI965" s="427"/>
      <c r="AJ965" s="427"/>
      <c r="AK965" s="427"/>
      <c r="AL965" s="427"/>
      <c r="AM965" s="427"/>
      <c r="AN965" s="427"/>
    </row>
    <row r="966" spans="1:40" s="225" customFormat="1" ht="51" hidden="1" customHeight="1" outlineLevel="7" x14ac:dyDescent="0.2">
      <c r="A966" s="221"/>
      <c r="B966" s="227"/>
      <c r="C966" s="248"/>
      <c r="D966" s="248"/>
      <c r="E966" s="254"/>
      <c r="F966" s="265"/>
      <c r="G966" s="270"/>
      <c r="H966" s="270"/>
      <c r="I966" s="406" t="s">
        <v>294</v>
      </c>
      <c r="J966" s="346"/>
      <c r="K966" s="434">
        <f>Supervisor!K966</f>
        <v>1</v>
      </c>
      <c r="L966" s="347">
        <f>Supervisor!L966</f>
        <v>0</v>
      </c>
      <c r="M966" s="348">
        <v>0</v>
      </c>
      <c r="N966" s="353">
        <f>Supervisor!M966</f>
        <v>0</v>
      </c>
      <c r="O966" s="350">
        <f>Supervisor!N966</f>
        <v>0</v>
      </c>
      <c r="P966" s="350">
        <f t="shared" si="145"/>
        <v>1</v>
      </c>
      <c r="Q966" s="351">
        <v>2.5681802602904905E-4</v>
      </c>
      <c r="R966" s="352">
        <f t="shared" si="144"/>
        <v>0</v>
      </c>
      <c r="T966" s="226">
        <f t="shared" si="140"/>
        <v>0</v>
      </c>
      <c r="Y966" s="199"/>
      <c r="Z966" s="352">
        <v>0</v>
      </c>
      <c r="AA966" s="428">
        <v>0</v>
      </c>
      <c r="AB966" s="428">
        <v>0</v>
      </c>
      <c r="AC966" s="430">
        <v>0</v>
      </c>
      <c r="AD966" s="428">
        <f t="shared" si="146"/>
        <v>0</v>
      </c>
      <c r="AE966" s="427">
        <v>0</v>
      </c>
      <c r="AF966" s="427">
        <v>0</v>
      </c>
      <c r="AG966" s="427"/>
      <c r="AH966" s="427"/>
      <c r="AI966" s="427"/>
      <c r="AJ966" s="427"/>
      <c r="AK966" s="427"/>
      <c r="AL966" s="427"/>
      <c r="AM966" s="427"/>
      <c r="AN966" s="427"/>
    </row>
    <row r="967" spans="1:40" s="225" customFormat="1" ht="51" hidden="1" customHeight="1" outlineLevel="5" x14ac:dyDescent="0.2">
      <c r="A967" s="221"/>
      <c r="B967" s="227"/>
      <c r="C967" s="248"/>
      <c r="D967" s="248"/>
      <c r="E967" s="254"/>
      <c r="F967" s="265"/>
      <c r="G967" s="270"/>
      <c r="H967" s="270"/>
      <c r="I967" s="409" t="s">
        <v>166</v>
      </c>
      <c r="J967" s="365"/>
      <c r="K967" s="437">
        <f>Supervisor!K967</f>
        <v>0</v>
      </c>
      <c r="L967" s="366">
        <f>Supervisor!L967</f>
        <v>0</v>
      </c>
      <c r="M967" s="367">
        <v>0</v>
      </c>
      <c r="N967" s="365">
        <f>Supervisor!M967</f>
        <v>0</v>
      </c>
      <c r="O967" s="378">
        <f>Supervisor!N967</f>
        <v>0</v>
      </c>
      <c r="P967" s="378">
        <f t="shared" si="145"/>
        <v>0</v>
      </c>
      <c r="Q967" s="369">
        <v>9.3994629957016504E-3</v>
      </c>
      <c r="R967" s="370">
        <f>SUMPRODUCT(R968:R974,Q968:Q974)/Q967</f>
        <v>0</v>
      </c>
      <c r="T967" s="226">
        <f t="shared" si="140"/>
        <v>0</v>
      </c>
      <c r="Y967" s="199"/>
      <c r="Z967" s="370">
        <v>0</v>
      </c>
      <c r="AA967" s="428">
        <v>0</v>
      </c>
      <c r="AB967" s="428">
        <v>0</v>
      </c>
      <c r="AC967" s="430">
        <v>0</v>
      </c>
      <c r="AD967" s="428">
        <f t="shared" si="146"/>
        <v>0</v>
      </c>
      <c r="AE967" s="427">
        <v>0</v>
      </c>
      <c r="AF967" s="427">
        <v>0</v>
      </c>
      <c r="AG967" s="427"/>
      <c r="AH967" s="427"/>
      <c r="AI967" s="427"/>
      <c r="AJ967" s="427"/>
      <c r="AK967" s="427"/>
      <c r="AL967" s="427"/>
      <c r="AM967" s="427"/>
      <c r="AN967" s="427"/>
    </row>
    <row r="968" spans="1:40" s="225" customFormat="1" ht="51" hidden="1" customHeight="1" outlineLevel="7" x14ac:dyDescent="0.2">
      <c r="A968" s="221"/>
      <c r="B968" s="227"/>
      <c r="C968" s="248"/>
      <c r="D968" s="248"/>
      <c r="E968" s="254"/>
      <c r="F968" s="265"/>
      <c r="G968" s="270"/>
      <c r="H968" s="270"/>
      <c r="I968" s="406" t="s">
        <v>291</v>
      </c>
      <c r="J968" s="346"/>
      <c r="K968" s="434">
        <f>Supervisor!K968</f>
        <v>1</v>
      </c>
      <c r="L968" s="347">
        <f>Supervisor!L968</f>
        <v>0</v>
      </c>
      <c r="M968" s="348">
        <v>0</v>
      </c>
      <c r="N968" s="353">
        <f>Supervisor!M968</f>
        <v>0</v>
      </c>
      <c r="O968" s="350">
        <f>Supervisor!N968</f>
        <v>0</v>
      </c>
      <c r="P968" s="350">
        <f t="shared" si="145"/>
        <v>1</v>
      </c>
      <c r="Q968" s="351">
        <v>4.6997314978508255E-4</v>
      </c>
      <c r="R968" s="352">
        <f t="shared" ref="R968:R974" si="147">O968/K968</f>
        <v>0</v>
      </c>
      <c r="T968" s="226">
        <f t="shared" si="140"/>
        <v>0</v>
      </c>
      <c r="Y968" s="199"/>
      <c r="Z968" s="352">
        <v>0</v>
      </c>
      <c r="AA968" s="428">
        <v>0</v>
      </c>
      <c r="AB968" s="428">
        <v>0</v>
      </c>
      <c r="AC968" s="430">
        <v>0</v>
      </c>
      <c r="AD968" s="428">
        <f t="shared" si="146"/>
        <v>0</v>
      </c>
      <c r="AE968" s="427">
        <v>0</v>
      </c>
      <c r="AF968" s="427">
        <v>0</v>
      </c>
      <c r="AG968" s="427"/>
      <c r="AH968" s="427"/>
      <c r="AI968" s="427"/>
      <c r="AJ968" s="427"/>
      <c r="AK968" s="427"/>
      <c r="AL968" s="427"/>
      <c r="AM968" s="427"/>
      <c r="AN968" s="427"/>
    </row>
    <row r="969" spans="1:40" s="225" customFormat="1" ht="51" hidden="1" customHeight="1" outlineLevel="7" x14ac:dyDescent="0.2">
      <c r="A969" s="221"/>
      <c r="B969" s="227"/>
      <c r="C969" s="248"/>
      <c r="D969" s="248"/>
      <c r="E969" s="254"/>
      <c r="F969" s="265"/>
      <c r="G969" s="270"/>
      <c r="H969" s="270"/>
      <c r="I969" s="406" t="s">
        <v>292</v>
      </c>
      <c r="J969" s="346"/>
      <c r="K969" s="434">
        <f>Supervisor!K969</f>
        <v>1</v>
      </c>
      <c r="L969" s="347">
        <f>Supervisor!L969</f>
        <v>0</v>
      </c>
      <c r="M969" s="348">
        <v>0</v>
      </c>
      <c r="N969" s="353">
        <f>Supervisor!M969</f>
        <v>0</v>
      </c>
      <c r="O969" s="350">
        <f>Supervisor!N969</f>
        <v>0</v>
      </c>
      <c r="P969" s="350">
        <f t="shared" si="145"/>
        <v>1</v>
      </c>
      <c r="Q969" s="351">
        <v>4.6997314978508255E-4</v>
      </c>
      <c r="R969" s="352">
        <f t="shared" si="147"/>
        <v>0</v>
      </c>
      <c r="T969" s="226">
        <f t="shared" si="140"/>
        <v>0</v>
      </c>
      <c r="Y969" s="199"/>
      <c r="Z969" s="352">
        <v>0</v>
      </c>
      <c r="AA969" s="428">
        <v>0</v>
      </c>
      <c r="AB969" s="428">
        <v>0</v>
      </c>
      <c r="AC969" s="430">
        <v>0</v>
      </c>
      <c r="AD969" s="428">
        <f t="shared" si="146"/>
        <v>0</v>
      </c>
      <c r="AE969" s="427">
        <v>0</v>
      </c>
      <c r="AF969" s="427">
        <v>0</v>
      </c>
      <c r="AG969" s="427"/>
      <c r="AH969" s="427"/>
      <c r="AI969" s="427"/>
      <c r="AJ969" s="427"/>
      <c r="AK969" s="427"/>
      <c r="AL969" s="427"/>
      <c r="AM969" s="427"/>
      <c r="AN969" s="427"/>
    </row>
    <row r="970" spans="1:40" s="225" customFormat="1" ht="51" hidden="1" customHeight="1" outlineLevel="7" x14ac:dyDescent="0.2">
      <c r="A970" s="221"/>
      <c r="B970" s="227"/>
      <c r="C970" s="248"/>
      <c r="D970" s="248"/>
      <c r="E970" s="254"/>
      <c r="F970" s="265"/>
      <c r="G970" s="270"/>
      <c r="H970" s="270"/>
      <c r="I970" s="406" t="s">
        <v>231</v>
      </c>
      <c r="J970" s="346"/>
      <c r="K970" s="434">
        <f>Supervisor!K970</f>
        <v>1</v>
      </c>
      <c r="L970" s="347">
        <f>Supervisor!L970</f>
        <v>0</v>
      </c>
      <c r="M970" s="348">
        <v>0</v>
      </c>
      <c r="N970" s="353">
        <f>Supervisor!M970</f>
        <v>0</v>
      </c>
      <c r="O970" s="350">
        <f>Supervisor!N970</f>
        <v>0</v>
      </c>
      <c r="P970" s="350">
        <f t="shared" si="145"/>
        <v>1</v>
      </c>
      <c r="Q970" s="351">
        <v>3.2898120484955774E-3</v>
      </c>
      <c r="R970" s="352">
        <f t="shared" si="147"/>
        <v>0</v>
      </c>
      <c r="T970" s="226">
        <f t="shared" si="140"/>
        <v>0</v>
      </c>
      <c r="Y970" s="199"/>
      <c r="Z970" s="352">
        <v>0</v>
      </c>
      <c r="AA970" s="428">
        <v>0</v>
      </c>
      <c r="AB970" s="428">
        <v>0</v>
      </c>
      <c r="AC970" s="430">
        <v>0</v>
      </c>
      <c r="AD970" s="428">
        <f t="shared" si="146"/>
        <v>0</v>
      </c>
      <c r="AE970" s="427">
        <v>0</v>
      </c>
      <c r="AF970" s="427">
        <v>0</v>
      </c>
      <c r="AG970" s="427"/>
      <c r="AH970" s="427"/>
      <c r="AI970" s="427"/>
      <c r="AJ970" s="427"/>
      <c r="AK970" s="427"/>
      <c r="AL970" s="427"/>
      <c r="AM970" s="427"/>
      <c r="AN970" s="427"/>
    </row>
    <row r="971" spans="1:40" s="225" customFormat="1" ht="51" hidden="1" customHeight="1" outlineLevel="7" x14ac:dyDescent="0.2">
      <c r="A971" s="221"/>
      <c r="B971" s="227"/>
      <c r="C971" s="248"/>
      <c r="D971" s="248"/>
      <c r="E971" s="254"/>
      <c r="F971" s="265"/>
      <c r="G971" s="270"/>
      <c r="H971" s="270"/>
      <c r="I971" s="406" t="s">
        <v>80</v>
      </c>
      <c r="J971" s="346"/>
      <c r="K971" s="434">
        <f>Supervisor!K971</f>
        <v>1</v>
      </c>
      <c r="L971" s="347">
        <f>Supervisor!L971</f>
        <v>0</v>
      </c>
      <c r="M971" s="348">
        <v>0</v>
      </c>
      <c r="N971" s="353">
        <f>Supervisor!M971</f>
        <v>0</v>
      </c>
      <c r="O971" s="350">
        <f>Supervisor!N971</f>
        <v>0</v>
      </c>
      <c r="P971" s="350">
        <f t="shared" si="145"/>
        <v>1</v>
      </c>
      <c r="Q971" s="351">
        <v>1.4099194493552476E-3</v>
      </c>
      <c r="R971" s="352">
        <f t="shared" si="147"/>
        <v>0</v>
      </c>
      <c r="T971" s="226">
        <f t="shared" si="140"/>
        <v>0</v>
      </c>
      <c r="Y971" s="199"/>
      <c r="Z971" s="352">
        <v>0</v>
      </c>
      <c r="AA971" s="428">
        <v>0</v>
      </c>
      <c r="AB971" s="428">
        <v>0</v>
      </c>
      <c r="AC971" s="430">
        <v>0</v>
      </c>
      <c r="AD971" s="428">
        <f t="shared" si="146"/>
        <v>0</v>
      </c>
      <c r="AE971" s="427">
        <v>0</v>
      </c>
      <c r="AF971" s="427">
        <v>0</v>
      </c>
      <c r="AG971" s="427"/>
      <c r="AH971" s="427"/>
      <c r="AI971" s="427"/>
      <c r="AJ971" s="427"/>
      <c r="AK971" s="427"/>
      <c r="AL971" s="427"/>
      <c r="AM971" s="427"/>
      <c r="AN971" s="427"/>
    </row>
    <row r="972" spans="1:40" s="225" customFormat="1" ht="51" hidden="1" customHeight="1" outlineLevel="7" x14ac:dyDescent="0.2">
      <c r="A972" s="221"/>
      <c r="B972" s="227"/>
      <c r="C972" s="248"/>
      <c r="D972" s="248"/>
      <c r="E972" s="254"/>
      <c r="F972" s="265"/>
      <c r="G972" s="270"/>
      <c r="H972" s="270"/>
      <c r="I972" s="406" t="s">
        <v>82</v>
      </c>
      <c r="J972" s="346"/>
      <c r="K972" s="434">
        <f>Supervisor!K972</f>
        <v>1</v>
      </c>
      <c r="L972" s="347">
        <f>Supervisor!L972</f>
        <v>0</v>
      </c>
      <c r="M972" s="348">
        <v>0</v>
      </c>
      <c r="N972" s="353">
        <f>Supervisor!M972</f>
        <v>0</v>
      </c>
      <c r="O972" s="350">
        <f>Supervisor!N972</f>
        <v>0</v>
      </c>
      <c r="P972" s="350">
        <f t="shared" si="145"/>
        <v>1</v>
      </c>
      <c r="Q972" s="351">
        <v>1.4099194493552476E-3</v>
      </c>
      <c r="R972" s="352">
        <f t="shared" si="147"/>
        <v>0</v>
      </c>
      <c r="T972" s="226">
        <f t="shared" si="140"/>
        <v>0</v>
      </c>
      <c r="Y972" s="199"/>
      <c r="Z972" s="352">
        <v>0</v>
      </c>
      <c r="AA972" s="428">
        <v>0</v>
      </c>
      <c r="AB972" s="428">
        <v>0</v>
      </c>
      <c r="AC972" s="430">
        <v>0</v>
      </c>
      <c r="AD972" s="428">
        <f t="shared" si="146"/>
        <v>0</v>
      </c>
      <c r="AE972" s="427">
        <v>0</v>
      </c>
      <c r="AF972" s="427">
        <v>0</v>
      </c>
      <c r="AG972" s="427"/>
      <c r="AH972" s="427"/>
      <c r="AI972" s="427"/>
      <c r="AJ972" s="427"/>
      <c r="AK972" s="427"/>
      <c r="AL972" s="427"/>
      <c r="AM972" s="427"/>
      <c r="AN972" s="427"/>
    </row>
    <row r="973" spans="1:40" s="225" customFormat="1" ht="51" hidden="1" customHeight="1" outlineLevel="7" x14ac:dyDescent="0.2">
      <c r="A973" s="221"/>
      <c r="B973" s="227"/>
      <c r="C973" s="248"/>
      <c r="D973" s="248"/>
      <c r="E973" s="254"/>
      <c r="F973" s="265"/>
      <c r="G973" s="270"/>
      <c r="H973" s="270"/>
      <c r="I973" s="406" t="s">
        <v>293</v>
      </c>
      <c r="J973" s="346"/>
      <c r="K973" s="434">
        <f>Supervisor!K973</f>
        <v>1</v>
      </c>
      <c r="L973" s="347">
        <f>Supervisor!L973</f>
        <v>0</v>
      </c>
      <c r="M973" s="348">
        <v>0</v>
      </c>
      <c r="N973" s="353">
        <f>Supervisor!M973</f>
        <v>0</v>
      </c>
      <c r="O973" s="350">
        <f>Supervisor!N973</f>
        <v>0</v>
      </c>
      <c r="P973" s="350">
        <f t="shared" si="145"/>
        <v>1</v>
      </c>
      <c r="Q973" s="351">
        <v>1.8798925991403302E-3</v>
      </c>
      <c r="R973" s="352">
        <f t="shared" si="147"/>
        <v>0</v>
      </c>
      <c r="T973" s="226">
        <f t="shared" si="140"/>
        <v>0</v>
      </c>
      <c r="Y973" s="199"/>
      <c r="Z973" s="352">
        <v>0</v>
      </c>
      <c r="AA973" s="428">
        <v>0</v>
      </c>
      <c r="AB973" s="428">
        <v>0</v>
      </c>
      <c r="AC973" s="430">
        <v>0</v>
      </c>
      <c r="AD973" s="428">
        <f t="shared" si="146"/>
        <v>0</v>
      </c>
      <c r="AE973" s="427">
        <v>0</v>
      </c>
      <c r="AF973" s="427">
        <v>0</v>
      </c>
      <c r="AG973" s="427"/>
      <c r="AH973" s="427"/>
      <c r="AI973" s="427"/>
      <c r="AJ973" s="427"/>
      <c r="AK973" s="427"/>
      <c r="AL973" s="427"/>
      <c r="AM973" s="427"/>
      <c r="AN973" s="427"/>
    </row>
    <row r="974" spans="1:40" s="225" customFormat="1" ht="51" hidden="1" customHeight="1" outlineLevel="7" x14ac:dyDescent="0.2">
      <c r="A974" s="221"/>
      <c r="B974" s="227"/>
      <c r="C974" s="248"/>
      <c r="D974" s="248"/>
      <c r="E974" s="254"/>
      <c r="F974" s="265"/>
      <c r="G974" s="270"/>
      <c r="H974" s="270"/>
      <c r="I974" s="406" t="s">
        <v>294</v>
      </c>
      <c r="J974" s="346"/>
      <c r="K974" s="434">
        <f>Supervisor!K974</f>
        <v>1</v>
      </c>
      <c r="L974" s="347">
        <f>Supervisor!L974</f>
        <v>0</v>
      </c>
      <c r="M974" s="348">
        <v>0</v>
      </c>
      <c r="N974" s="353">
        <f>Supervisor!M974</f>
        <v>0</v>
      </c>
      <c r="O974" s="350">
        <f>Supervisor!N974</f>
        <v>0</v>
      </c>
      <c r="P974" s="350">
        <f t="shared" si="145"/>
        <v>1</v>
      </c>
      <c r="Q974" s="351">
        <v>4.6997314978508255E-4</v>
      </c>
      <c r="R974" s="352">
        <f t="shared" si="147"/>
        <v>0</v>
      </c>
      <c r="T974" s="226">
        <f t="shared" si="140"/>
        <v>0</v>
      </c>
      <c r="Y974" s="199"/>
      <c r="Z974" s="352">
        <v>0</v>
      </c>
      <c r="AA974" s="428">
        <v>0</v>
      </c>
      <c r="AB974" s="428">
        <v>0</v>
      </c>
      <c r="AC974" s="430">
        <v>0</v>
      </c>
      <c r="AD974" s="428">
        <f t="shared" si="146"/>
        <v>0</v>
      </c>
      <c r="AE974" s="427">
        <v>0</v>
      </c>
      <c r="AF974" s="427">
        <v>0</v>
      </c>
      <c r="AG974" s="427"/>
      <c r="AH974" s="427"/>
      <c r="AI974" s="427"/>
      <c r="AJ974" s="427"/>
      <c r="AK974" s="427"/>
      <c r="AL974" s="427"/>
      <c r="AM974" s="427"/>
      <c r="AN974" s="427"/>
    </row>
    <row r="975" spans="1:40" s="225" customFormat="1" ht="51" hidden="1" customHeight="1" outlineLevel="5" x14ac:dyDescent="0.2">
      <c r="A975" s="221"/>
      <c r="B975" s="227"/>
      <c r="C975" s="248"/>
      <c r="D975" s="248"/>
      <c r="E975" s="254"/>
      <c r="F975" s="265"/>
      <c r="G975" s="270"/>
      <c r="H975" s="270"/>
      <c r="I975" s="409" t="s">
        <v>167</v>
      </c>
      <c r="J975" s="365"/>
      <c r="K975" s="437">
        <f>Supervisor!K975</f>
        <v>0</v>
      </c>
      <c r="L975" s="366">
        <f>Supervisor!L975</f>
        <v>0</v>
      </c>
      <c r="M975" s="367">
        <v>0</v>
      </c>
      <c r="N975" s="365">
        <f>Supervisor!M975</f>
        <v>0</v>
      </c>
      <c r="O975" s="378">
        <f>Supervisor!N975</f>
        <v>0</v>
      </c>
      <c r="P975" s="378">
        <f t="shared" si="145"/>
        <v>0</v>
      </c>
      <c r="Q975" s="369">
        <v>6.0933795429083506E-3</v>
      </c>
      <c r="R975" s="370">
        <f>SUMPRODUCT(R976:R982,Q976:Q982)/Q975</f>
        <v>0</v>
      </c>
      <c r="T975" s="226">
        <f t="shared" si="140"/>
        <v>0</v>
      </c>
      <c r="Y975" s="199"/>
      <c r="Z975" s="370">
        <v>0</v>
      </c>
      <c r="AA975" s="428">
        <v>0</v>
      </c>
      <c r="AB975" s="428">
        <v>0</v>
      </c>
      <c r="AC975" s="430">
        <v>0</v>
      </c>
      <c r="AD975" s="428">
        <f t="shared" si="146"/>
        <v>0</v>
      </c>
      <c r="AE975" s="427">
        <v>0</v>
      </c>
      <c r="AF975" s="427">
        <v>0</v>
      </c>
      <c r="AG975" s="427"/>
      <c r="AH975" s="427"/>
      <c r="AI975" s="427"/>
      <c r="AJ975" s="427"/>
      <c r="AK975" s="427"/>
      <c r="AL975" s="427"/>
      <c r="AM975" s="427"/>
      <c r="AN975" s="427"/>
    </row>
    <row r="976" spans="1:40" s="225" customFormat="1" ht="51" hidden="1" customHeight="1" outlineLevel="7" x14ac:dyDescent="0.2">
      <c r="A976" s="221"/>
      <c r="B976" s="227"/>
      <c r="C976" s="248"/>
      <c r="D976" s="248"/>
      <c r="E976" s="254"/>
      <c r="F976" s="265"/>
      <c r="G976" s="270"/>
      <c r="H976" s="270"/>
      <c r="I976" s="406" t="s">
        <v>291</v>
      </c>
      <c r="J976" s="346"/>
      <c r="K976" s="434">
        <f>Supervisor!K976</f>
        <v>1</v>
      </c>
      <c r="L976" s="347">
        <f>Supervisor!L976</f>
        <v>0</v>
      </c>
      <c r="M976" s="348">
        <v>0</v>
      </c>
      <c r="N976" s="353">
        <f>Supervisor!M976</f>
        <v>0</v>
      </c>
      <c r="O976" s="350">
        <f>Supervisor!N976</f>
        <v>0</v>
      </c>
      <c r="P976" s="350">
        <f t="shared" si="145"/>
        <v>1</v>
      </c>
      <c r="Q976" s="351">
        <v>3.0466897714541755E-4</v>
      </c>
      <c r="R976" s="352">
        <f t="shared" ref="R976:R982" si="148">O976/K976</f>
        <v>0</v>
      </c>
      <c r="T976" s="226">
        <f t="shared" si="140"/>
        <v>0</v>
      </c>
      <c r="Y976" s="199"/>
      <c r="Z976" s="352">
        <v>0</v>
      </c>
      <c r="AA976" s="428">
        <v>0</v>
      </c>
      <c r="AB976" s="428">
        <v>0</v>
      </c>
      <c r="AC976" s="430">
        <v>0</v>
      </c>
      <c r="AD976" s="428">
        <f t="shared" si="146"/>
        <v>0</v>
      </c>
      <c r="AE976" s="427">
        <v>0</v>
      </c>
      <c r="AF976" s="427">
        <v>0</v>
      </c>
      <c r="AG976" s="427"/>
      <c r="AH976" s="427"/>
      <c r="AI976" s="427"/>
      <c r="AJ976" s="427"/>
      <c r="AK976" s="427"/>
      <c r="AL976" s="427"/>
      <c r="AM976" s="427"/>
      <c r="AN976" s="427"/>
    </row>
    <row r="977" spans="1:40" s="225" customFormat="1" ht="51" hidden="1" customHeight="1" outlineLevel="7" x14ac:dyDescent="0.2">
      <c r="A977" s="221"/>
      <c r="B977" s="227"/>
      <c r="C977" s="248"/>
      <c r="D977" s="248"/>
      <c r="E977" s="254"/>
      <c r="F977" s="265"/>
      <c r="G977" s="270"/>
      <c r="H977" s="270"/>
      <c r="I977" s="406" t="s">
        <v>292</v>
      </c>
      <c r="J977" s="346"/>
      <c r="K977" s="434">
        <f>Supervisor!K977</f>
        <v>1</v>
      </c>
      <c r="L977" s="347">
        <f>Supervisor!L977</f>
        <v>0</v>
      </c>
      <c r="M977" s="348">
        <v>0</v>
      </c>
      <c r="N977" s="353">
        <f>Supervisor!M977</f>
        <v>0</v>
      </c>
      <c r="O977" s="350">
        <f>Supervisor!N977</f>
        <v>0</v>
      </c>
      <c r="P977" s="350">
        <f t="shared" si="145"/>
        <v>1</v>
      </c>
      <c r="Q977" s="351">
        <v>3.0466897714541755E-4</v>
      </c>
      <c r="R977" s="352">
        <f t="shared" si="148"/>
        <v>0</v>
      </c>
      <c r="T977" s="226">
        <f t="shared" si="140"/>
        <v>0</v>
      </c>
      <c r="Y977" s="199"/>
      <c r="Z977" s="352">
        <v>0</v>
      </c>
      <c r="AA977" s="428">
        <v>0</v>
      </c>
      <c r="AB977" s="428">
        <v>0</v>
      </c>
      <c r="AC977" s="430">
        <v>0</v>
      </c>
      <c r="AD977" s="428">
        <f t="shared" si="146"/>
        <v>0</v>
      </c>
      <c r="AE977" s="427">
        <v>0</v>
      </c>
      <c r="AF977" s="427">
        <v>0</v>
      </c>
      <c r="AG977" s="427"/>
      <c r="AH977" s="427"/>
      <c r="AI977" s="427"/>
      <c r="AJ977" s="427"/>
      <c r="AK977" s="427"/>
      <c r="AL977" s="427"/>
      <c r="AM977" s="427"/>
      <c r="AN977" s="427"/>
    </row>
    <row r="978" spans="1:40" s="225" customFormat="1" ht="51" hidden="1" customHeight="1" outlineLevel="7" x14ac:dyDescent="0.2">
      <c r="A978" s="221"/>
      <c r="B978" s="227"/>
      <c r="C978" s="248"/>
      <c r="D978" s="248"/>
      <c r="E978" s="254"/>
      <c r="F978" s="265"/>
      <c r="G978" s="270"/>
      <c r="H978" s="270"/>
      <c r="I978" s="406" t="s">
        <v>231</v>
      </c>
      <c r="J978" s="346"/>
      <c r="K978" s="434">
        <f>Supervisor!K978</f>
        <v>1</v>
      </c>
      <c r="L978" s="347">
        <f>Supervisor!L978</f>
        <v>0</v>
      </c>
      <c r="M978" s="348">
        <v>0</v>
      </c>
      <c r="N978" s="353">
        <f>Supervisor!M978</f>
        <v>0</v>
      </c>
      <c r="O978" s="350">
        <f>Supervisor!N978</f>
        <v>0</v>
      </c>
      <c r="P978" s="350">
        <f t="shared" si="145"/>
        <v>1</v>
      </c>
      <c r="Q978" s="351">
        <v>2.1326828400179227E-3</v>
      </c>
      <c r="R978" s="352">
        <f t="shared" si="148"/>
        <v>0</v>
      </c>
      <c r="T978" s="226">
        <f t="shared" si="140"/>
        <v>0</v>
      </c>
      <c r="Y978" s="199"/>
      <c r="Z978" s="352">
        <v>0</v>
      </c>
      <c r="AA978" s="428">
        <v>0</v>
      </c>
      <c r="AB978" s="428">
        <v>0</v>
      </c>
      <c r="AC978" s="430">
        <v>0</v>
      </c>
      <c r="AD978" s="428">
        <f t="shared" si="146"/>
        <v>0</v>
      </c>
      <c r="AE978" s="427">
        <v>0</v>
      </c>
      <c r="AF978" s="427">
        <v>0</v>
      </c>
      <c r="AG978" s="427"/>
      <c r="AH978" s="427"/>
      <c r="AI978" s="427"/>
      <c r="AJ978" s="427"/>
      <c r="AK978" s="427"/>
      <c r="AL978" s="427"/>
      <c r="AM978" s="427"/>
      <c r="AN978" s="427"/>
    </row>
    <row r="979" spans="1:40" s="225" customFormat="1" ht="51" hidden="1" customHeight="1" outlineLevel="7" x14ac:dyDescent="0.2">
      <c r="A979" s="221"/>
      <c r="B979" s="227"/>
      <c r="C979" s="248"/>
      <c r="D979" s="248"/>
      <c r="E979" s="254"/>
      <c r="F979" s="265"/>
      <c r="G979" s="270"/>
      <c r="H979" s="270"/>
      <c r="I979" s="406" t="s">
        <v>80</v>
      </c>
      <c r="J979" s="346"/>
      <c r="K979" s="434">
        <f>Supervisor!K979</f>
        <v>1</v>
      </c>
      <c r="L979" s="347">
        <f>Supervisor!L979</f>
        <v>0</v>
      </c>
      <c r="M979" s="348">
        <v>0</v>
      </c>
      <c r="N979" s="353">
        <f>Supervisor!M979</f>
        <v>0</v>
      </c>
      <c r="O979" s="350">
        <f>Supervisor!N979</f>
        <v>0</v>
      </c>
      <c r="P979" s="350">
        <f t="shared" si="145"/>
        <v>1</v>
      </c>
      <c r="Q979" s="351">
        <v>9.1400693143625254E-4</v>
      </c>
      <c r="R979" s="352">
        <f t="shared" si="148"/>
        <v>0</v>
      </c>
      <c r="T979" s="226">
        <f t="shared" si="140"/>
        <v>0</v>
      </c>
      <c r="Y979" s="199"/>
      <c r="Z979" s="352">
        <v>0</v>
      </c>
      <c r="AA979" s="428">
        <v>0</v>
      </c>
      <c r="AB979" s="428">
        <v>0</v>
      </c>
      <c r="AC979" s="430">
        <v>0</v>
      </c>
      <c r="AD979" s="428">
        <f t="shared" si="146"/>
        <v>0</v>
      </c>
      <c r="AE979" s="427">
        <v>0</v>
      </c>
      <c r="AF979" s="427">
        <v>0</v>
      </c>
      <c r="AG979" s="427"/>
      <c r="AH979" s="427"/>
      <c r="AI979" s="427"/>
      <c r="AJ979" s="427"/>
      <c r="AK979" s="427"/>
      <c r="AL979" s="427"/>
      <c r="AM979" s="427"/>
      <c r="AN979" s="427"/>
    </row>
    <row r="980" spans="1:40" s="225" customFormat="1" ht="51" hidden="1" customHeight="1" outlineLevel="7" x14ac:dyDescent="0.2">
      <c r="A980" s="221"/>
      <c r="B980" s="227"/>
      <c r="C980" s="248"/>
      <c r="D980" s="248"/>
      <c r="E980" s="254"/>
      <c r="F980" s="265"/>
      <c r="G980" s="270"/>
      <c r="H980" s="270"/>
      <c r="I980" s="406" t="s">
        <v>82</v>
      </c>
      <c r="J980" s="346"/>
      <c r="K980" s="434">
        <f>Supervisor!K980</f>
        <v>1</v>
      </c>
      <c r="L980" s="347">
        <f>Supervisor!L980</f>
        <v>0</v>
      </c>
      <c r="M980" s="348">
        <v>0</v>
      </c>
      <c r="N980" s="353">
        <f>Supervisor!M980</f>
        <v>0</v>
      </c>
      <c r="O980" s="350">
        <f>Supervisor!N980</f>
        <v>0</v>
      </c>
      <c r="P980" s="350">
        <f t="shared" si="145"/>
        <v>1</v>
      </c>
      <c r="Q980" s="351">
        <v>9.1400693143625254E-4</v>
      </c>
      <c r="R980" s="352">
        <f t="shared" si="148"/>
        <v>0</v>
      </c>
      <c r="T980" s="226">
        <f t="shared" si="140"/>
        <v>0</v>
      </c>
      <c r="Y980" s="199"/>
      <c r="Z980" s="352">
        <v>0</v>
      </c>
      <c r="AA980" s="428">
        <v>0</v>
      </c>
      <c r="AB980" s="428">
        <v>0</v>
      </c>
      <c r="AC980" s="430">
        <v>0</v>
      </c>
      <c r="AD980" s="428">
        <f t="shared" si="146"/>
        <v>0</v>
      </c>
      <c r="AE980" s="427">
        <v>0</v>
      </c>
      <c r="AF980" s="427">
        <v>0</v>
      </c>
      <c r="AG980" s="427"/>
      <c r="AH980" s="427"/>
      <c r="AI980" s="427"/>
      <c r="AJ980" s="427"/>
      <c r="AK980" s="427"/>
      <c r="AL980" s="427"/>
      <c r="AM980" s="427"/>
      <c r="AN980" s="427"/>
    </row>
    <row r="981" spans="1:40" s="225" customFormat="1" ht="51" hidden="1" customHeight="1" outlineLevel="7" x14ac:dyDescent="0.2">
      <c r="A981" s="221"/>
      <c r="B981" s="227"/>
      <c r="C981" s="248"/>
      <c r="D981" s="248"/>
      <c r="E981" s="254"/>
      <c r="F981" s="265"/>
      <c r="G981" s="270"/>
      <c r="H981" s="270"/>
      <c r="I981" s="406" t="s">
        <v>293</v>
      </c>
      <c r="J981" s="346"/>
      <c r="K981" s="434">
        <f>Supervisor!K981</f>
        <v>1</v>
      </c>
      <c r="L981" s="347">
        <f>Supervisor!L981</f>
        <v>0</v>
      </c>
      <c r="M981" s="348">
        <v>0</v>
      </c>
      <c r="N981" s="353">
        <f>Supervisor!M981</f>
        <v>0</v>
      </c>
      <c r="O981" s="350">
        <f>Supervisor!N981</f>
        <v>0</v>
      </c>
      <c r="P981" s="350">
        <f t="shared" si="145"/>
        <v>1</v>
      </c>
      <c r="Q981" s="351">
        <v>1.2186759085816702E-3</v>
      </c>
      <c r="R981" s="352">
        <f t="shared" si="148"/>
        <v>0</v>
      </c>
      <c r="T981" s="226">
        <f t="shared" si="140"/>
        <v>0</v>
      </c>
      <c r="Y981" s="199"/>
      <c r="Z981" s="352">
        <v>0</v>
      </c>
      <c r="AA981" s="428">
        <v>0</v>
      </c>
      <c r="AB981" s="428">
        <v>0</v>
      </c>
      <c r="AC981" s="430">
        <v>0</v>
      </c>
      <c r="AD981" s="428">
        <f t="shared" si="146"/>
        <v>0</v>
      </c>
      <c r="AE981" s="427">
        <v>0</v>
      </c>
      <c r="AF981" s="427">
        <v>0</v>
      </c>
      <c r="AG981" s="427"/>
      <c r="AH981" s="427"/>
      <c r="AI981" s="427"/>
      <c r="AJ981" s="427"/>
      <c r="AK981" s="427"/>
      <c r="AL981" s="427"/>
      <c r="AM981" s="427"/>
      <c r="AN981" s="427"/>
    </row>
    <row r="982" spans="1:40" s="225" customFormat="1" ht="51" hidden="1" customHeight="1" outlineLevel="7" x14ac:dyDescent="0.2">
      <c r="A982" s="221"/>
      <c r="B982" s="227"/>
      <c r="C982" s="248"/>
      <c r="D982" s="248"/>
      <c r="E982" s="254"/>
      <c r="F982" s="265"/>
      <c r="G982" s="270"/>
      <c r="H982" s="270"/>
      <c r="I982" s="406" t="s">
        <v>294</v>
      </c>
      <c r="J982" s="346"/>
      <c r="K982" s="434">
        <f>Supervisor!K982</f>
        <v>1</v>
      </c>
      <c r="L982" s="347">
        <f>Supervisor!L982</f>
        <v>0</v>
      </c>
      <c r="M982" s="348">
        <v>0</v>
      </c>
      <c r="N982" s="353">
        <f>Supervisor!M982</f>
        <v>0</v>
      </c>
      <c r="O982" s="350">
        <f>Supervisor!N982</f>
        <v>0</v>
      </c>
      <c r="P982" s="350">
        <f t="shared" si="145"/>
        <v>1</v>
      </c>
      <c r="Q982" s="351">
        <v>3.0466897714541755E-4</v>
      </c>
      <c r="R982" s="352">
        <f t="shared" si="148"/>
        <v>0</v>
      </c>
      <c r="T982" s="226">
        <f t="shared" si="140"/>
        <v>0</v>
      </c>
      <c r="Y982" s="199"/>
      <c r="Z982" s="352">
        <v>0</v>
      </c>
      <c r="AA982" s="428">
        <v>0</v>
      </c>
      <c r="AB982" s="428">
        <v>0</v>
      </c>
      <c r="AC982" s="430">
        <v>0</v>
      </c>
      <c r="AD982" s="428">
        <f t="shared" si="146"/>
        <v>0</v>
      </c>
      <c r="AE982" s="427">
        <v>0</v>
      </c>
      <c r="AF982" s="427">
        <v>0</v>
      </c>
      <c r="AG982" s="427"/>
      <c r="AH982" s="427"/>
      <c r="AI982" s="427"/>
      <c r="AJ982" s="427"/>
      <c r="AK982" s="427"/>
      <c r="AL982" s="427"/>
      <c r="AM982" s="427"/>
      <c r="AN982" s="427"/>
    </row>
    <row r="983" spans="1:40" s="225" customFormat="1" ht="51" hidden="1" customHeight="1" outlineLevel="5" x14ac:dyDescent="0.2">
      <c r="A983" s="221"/>
      <c r="B983" s="227"/>
      <c r="C983" s="248"/>
      <c r="D983" s="248"/>
      <c r="E983" s="254"/>
      <c r="F983" s="265"/>
      <c r="G983" s="270"/>
      <c r="H983" s="270"/>
      <c r="I983" s="409" t="s">
        <v>168</v>
      </c>
      <c r="J983" s="365"/>
      <c r="K983" s="437">
        <f>Supervisor!K983</f>
        <v>0</v>
      </c>
      <c r="L983" s="366">
        <f>Supervisor!L983</f>
        <v>0</v>
      </c>
      <c r="M983" s="367">
        <v>0</v>
      </c>
      <c r="N983" s="365">
        <f>Supervisor!M983</f>
        <v>0</v>
      </c>
      <c r="O983" s="378">
        <f>Supervisor!N983</f>
        <v>0</v>
      </c>
      <c r="P983" s="378">
        <f t="shared" si="145"/>
        <v>0</v>
      </c>
      <c r="Q983" s="369">
        <v>6.0933795429083506E-3</v>
      </c>
      <c r="R983" s="370">
        <f>SUMPRODUCT(R984:R990,Q984:Q990)/Q983</f>
        <v>0</v>
      </c>
      <c r="T983" s="226">
        <f t="shared" si="140"/>
        <v>0</v>
      </c>
      <c r="Y983" s="199"/>
      <c r="Z983" s="370">
        <v>0</v>
      </c>
      <c r="AA983" s="428">
        <v>0</v>
      </c>
      <c r="AB983" s="428">
        <v>0</v>
      </c>
      <c r="AC983" s="430">
        <v>0</v>
      </c>
      <c r="AD983" s="428">
        <f t="shared" si="146"/>
        <v>0</v>
      </c>
      <c r="AE983" s="427">
        <v>0</v>
      </c>
      <c r="AF983" s="427">
        <v>0</v>
      </c>
      <c r="AG983" s="427"/>
      <c r="AH983" s="427"/>
      <c r="AI983" s="427"/>
      <c r="AJ983" s="427"/>
      <c r="AK983" s="427"/>
      <c r="AL983" s="427"/>
      <c r="AM983" s="427"/>
      <c r="AN983" s="427"/>
    </row>
    <row r="984" spans="1:40" s="225" customFormat="1" ht="51" hidden="1" customHeight="1" outlineLevel="7" x14ac:dyDescent="0.2">
      <c r="A984" s="221"/>
      <c r="B984" s="227"/>
      <c r="C984" s="248"/>
      <c r="D984" s="248"/>
      <c r="E984" s="254"/>
      <c r="F984" s="265"/>
      <c r="G984" s="270"/>
      <c r="H984" s="270"/>
      <c r="I984" s="406" t="s">
        <v>291</v>
      </c>
      <c r="J984" s="346"/>
      <c r="K984" s="434">
        <f>Supervisor!K984</f>
        <v>1</v>
      </c>
      <c r="L984" s="347">
        <f>Supervisor!L984</f>
        <v>0</v>
      </c>
      <c r="M984" s="348">
        <v>0</v>
      </c>
      <c r="N984" s="353">
        <f>Supervisor!M984</f>
        <v>0</v>
      </c>
      <c r="O984" s="350">
        <f>Supervisor!N984</f>
        <v>0</v>
      </c>
      <c r="P984" s="350">
        <f t="shared" si="145"/>
        <v>1</v>
      </c>
      <c r="Q984" s="351">
        <v>3.0466897714541755E-4</v>
      </c>
      <c r="R984" s="352">
        <f t="shared" ref="R984:R990" si="149">O984/K984</f>
        <v>0</v>
      </c>
      <c r="T984" s="226">
        <f t="shared" si="140"/>
        <v>0</v>
      </c>
      <c r="Y984" s="199"/>
      <c r="Z984" s="352">
        <v>0</v>
      </c>
      <c r="AA984" s="428">
        <v>0</v>
      </c>
      <c r="AB984" s="428">
        <v>0</v>
      </c>
      <c r="AC984" s="430">
        <v>0</v>
      </c>
      <c r="AD984" s="428">
        <f t="shared" si="146"/>
        <v>0</v>
      </c>
      <c r="AE984" s="427">
        <v>0</v>
      </c>
      <c r="AF984" s="427">
        <v>0</v>
      </c>
      <c r="AG984" s="427"/>
      <c r="AH984" s="427"/>
      <c r="AI984" s="427"/>
      <c r="AJ984" s="427"/>
      <c r="AK984" s="427"/>
      <c r="AL984" s="427"/>
      <c r="AM984" s="427"/>
      <c r="AN984" s="427"/>
    </row>
    <row r="985" spans="1:40" s="225" customFormat="1" ht="51" hidden="1" customHeight="1" outlineLevel="7" x14ac:dyDescent="0.2">
      <c r="A985" s="221"/>
      <c r="B985" s="227"/>
      <c r="C985" s="248"/>
      <c r="D985" s="248"/>
      <c r="E985" s="254"/>
      <c r="F985" s="265"/>
      <c r="G985" s="270"/>
      <c r="H985" s="270"/>
      <c r="I985" s="406" t="s">
        <v>292</v>
      </c>
      <c r="J985" s="346"/>
      <c r="K985" s="434">
        <f>Supervisor!K985</f>
        <v>1</v>
      </c>
      <c r="L985" s="347">
        <f>Supervisor!L985</f>
        <v>0</v>
      </c>
      <c r="M985" s="348">
        <v>0</v>
      </c>
      <c r="N985" s="353">
        <f>Supervisor!M985</f>
        <v>0</v>
      </c>
      <c r="O985" s="350">
        <f>Supervisor!N985</f>
        <v>0</v>
      </c>
      <c r="P985" s="350">
        <f t="shared" si="145"/>
        <v>1</v>
      </c>
      <c r="Q985" s="351">
        <v>3.0466897714541755E-4</v>
      </c>
      <c r="R985" s="352">
        <f t="shared" si="149"/>
        <v>0</v>
      </c>
      <c r="T985" s="226">
        <f t="shared" si="140"/>
        <v>0</v>
      </c>
      <c r="Y985" s="199"/>
      <c r="Z985" s="352">
        <v>0</v>
      </c>
      <c r="AA985" s="428">
        <v>0</v>
      </c>
      <c r="AB985" s="428">
        <v>0</v>
      </c>
      <c r="AC985" s="430">
        <v>0</v>
      </c>
      <c r="AD985" s="428">
        <f t="shared" si="146"/>
        <v>0</v>
      </c>
      <c r="AE985" s="427">
        <v>0</v>
      </c>
      <c r="AF985" s="427">
        <v>0</v>
      </c>
      <c r="AG985" s="427"/>
      <c r="AH985" s="427"/>
      <c r="AI985" s="427"/>
      <c r="AJ985" s="427"/>
      <c r="AK985" s="427"/>
      <c r="AL985" s="427"/>
      <c r="AM985" s="427"/>
      <c r="AN985" s="427"/>
    </row>
    <row r="986" spans="1:40" s="225" customFormat="1" ht="51" hidden="1" customHeight="1" outlineLevel="7" x14ac:dyDescent="0.2">
      <c r="A986" s="221"/>
      <c r="B986" s="227"/>
      <c r="C986" s="248"/>
      <c r="D986" s="248"/>
      <c r="E986" s="254"/>
      <c r="F986" s="265"/>
      <c r="G986" s="270"/>
      <c r="H986" s="270"/>
      <c r="I986" s="406" t="s">
        <v>231</v>
      </c>
      <c r="J986" s="346"/>
      <c r="K986" s="434">
        <f>Supervisor!K986</f>
        <v>1</v>
      </c>
      <c r="L986" s="347">
        <f>Supervisor!L986</f>
        <v>0</v>
      </c>
      <c r="M986" s="348">
        <v>0</v>
      </c>
      <c r="N986" s="353">
        <f>Supervisor!M986</f>
        <v>0</v>
      </c>
      <c r="O986" s="350">
        <f>Supervisor!N986</f>
        <v>0</v>
      </c>
      <c r="P986" s="350">
        <f t="shared" si="145"/>
        <v>1</v>
      </c>
      <c r="Q986" s="351">
        <v>2.1326828400179227E-3</v>
      </c>
      <c r="R986" s="352">
        <f t="shared" si="149"/>
        <v>0</v>
      </c>
      <c r="T986" s="226">
        <f t="shared" si="140"/>
        <v>0</v>
      </c>
      <c r="Y986" s="199"/>
      <c r="Z986" s="352">
        <v>0</v>
      </c>
      <c r="AA986" s="428">
        <v>0</v>
      </c>
      <c r="AB986" s="428">
        <v>0</v>
      </c>
      <c r="AC986" s="430">
        <v>0</v>
      </c>
      <c r="AD986" s="428">
        <f t="shared" si="146"/>
        <v>0</v>
      </c>
      <c r="AE986" s="427">
        <v>0</v>
      </c>
      <c r="AF986" s="427">
        <v>0</v>
      </c>
      <c r="AG986" s="427"/>
      <c r="AH986" s="427"/>
      <c r="AI986" s="427"/>
      <c r="AJ986" s="427"/>
      <c r="AK986" s="427"/>
      <c r="AL986" s="427"/>
      <c r="AM986" s="427"/>
      <c r="AN986" s="427"/>
    </row>
    <row r="987" spans="1:40" s="225" customFormat="1" ht="51" hidden="1" customHeight="1" outlineLevel="7" x14ac:dyDescent="0.2">
      <c r="A987" s="221"/>
      <c r="B987" s="227"/>
      <c r="C987" s="248"/>
      <c r="D987" s="248"/>
      <c r="E987" s="254"/>
      <c r="F987" s="265"/>
      <c r="G987" s="270"/>
      <c r="H987" s="270"/>
      <c r="I987" s="406" t="s">
        <v>80</v>
      </c>
      <c r="J987" s="346"/>
      <c r="K987" s="434">
        <f>Supervisor!K987</f>
        <v>1</v>
      </c>
      <c r="L987" s="347">
        <f>Supervisor!L987</f>
        <v>0</v>
      </c>
      <c r="M987" s="348">
        <v>0</v>
      </c>
      <c r="N987" s="353">
        <f>Supervisor!M987</f>
        <v>0</v>
      </c>
      <c r="O987" s="350">
        <f>Supervisor!N987</f>
        <v>0</v>
      </c>
      <c r="P987" s="350">
        <f t="shared" si="145"/>
        <v>1</v>
      </c>
      <c r="Q987" s="351">
        <v>9.1400693143625254E-4</v>
      </c>
      <c r="R987" s="352">
        <f t="shared" si="149"/>
        <v>0</v>
      </c>
      <c r="T987" s="226">
        <f t="shared" si="140"/>
        <v>0</v>
      </c>
      <c r="Y987" s="199"/>
      <c r="Z987" s="352">
        <v>0</v>
      </c>
      <c r="AA987" s="428">
        <v>0</v>
      </c>
      <c r="AB987" s="428">
        <v>0</v>
      </c>
      <c r="AC987" s="430">
        <v>0</v>
      </c>
      <c r="AD987" s="428">
        <f t="shared" si="146"/>
        <v>0</v>
      </c>
      <c r="AE987" s="427">
        <v>0</v>
      </c>
      <c r="AF987" s="427">
        <v>0</v>
      </c>
      <c r="AG987" s="427"/>
      <c r="AH987" s="427"/>
      <c r="AI987" s="427"/>
      <c r="AJ987" s="427"/>
      <c r="AK987" s="427"/>
      <c r="AL987" s="427"/>
      <c r="AM987" s="427"/>
      <c r="AN987" s="427"/>
    </row>
    <row r="988" spans="1:40" s="225" customFormat="1" ht="51" hidden="1" customHeight="1" outlineLevel="7" x14ac:dyDescent="0.2">
      <c r="A988" s="221"/>
      <c r="B988" s="227"/>
      <c r="C988" s="248"/>
      <c r="D988" s="248"/>
      <c r="E988" s="254"/>
      <c r="F988" s="265"/>
      <c r="G988" s="270"/>
      <c r="H988" s="270"/>
      <c r="I988" s="406" t="s">
        <v>82</v>
      </c>
      <c r="J988" s="346"/>
      <c r="K988" s="434">
        <f>Supervisor!K988</f>
        <v>1</v>
      </c>
      <c r="L988" s="347">
        <f>Supervisor!L988</f>
        <v>0</v>
      </c>
      <c r="M988" s="348">
        <v>0</v>
      </c>
      <c r="N988" s="353">
        <f>Supervisor!M988</f>
        <v>0</v>
      </c>
      <c r="O988" s="350">
        <f>Supervisor!N988</f>
        <v>0</v>
      </c>
      <c r="P988" s="350">
        <f t="shared" si="145"/>
        <v>1</v>
      </c>
      <c r="Q988" s="351">
        <v>9.1400693143625254E-4</v>
      </c>
      <c r="R988" s="352">
        <f t="shared" si="149"/>
        <v>0</v>
      </c>
      <c r="T988" s="226">
        <f t="shared" si="140"/>
        <v>0</v>
      </c>
      <c r="Y988" s="199"/>
      <c r="Z988" s="352">
        <v>0</v>
      </c>
      <c r="AA988" s="428">
        <v>0</v>
      </c>
      <c r="AB988" s="428">
        <v>0</v>
      </c>
      <c r="AC988" s="430">
        <v>0</v>
      </c>
      <c r="AD988" s="428">
        <f t="shared" si="146"/>
        <v>0</v>
      </c>
      <c r="AE988" s="427">
        <v>0</v>
      </c>
      <c r="AF988" s="427">
        <v>0</v>
      </c>
      <c r="AG988" s="427"/>
      <c r="AH988" s="427"/>
      <c r="AI988" s="427"/>
      <c r="AJ988" s="427"/>
      <c r="AK988" s="427"/>
      <c r="AL988" s="427"/>
      <c r="AM988" s="427"/>
      <c r="AN988" s="427"/>
    </row>
    <row r="989" spans="1:40" s="225" customFormat="1" ht="51" hidden="1" customHeight="1" outlineLevel="7" x14ac:dyDescent="0.2">
      <c r="A989" s="221"/>
      <c r="B989" s="227"/>
      <c r="C989" s="248"/>
      <c r="D989" s="248"/>
      <c r="E989" s="254"/>
      <c r="F989" s="265"/>
      <c r="G989" s="270"/>
      <c r="H989" s="270"/>
      <c r="I989" s="406" t="s">
        <v>293</v>
      </c>
      <c r="J989" s="346"/>
      <c r="K989" s="434">
        <f>Supervisor!K989</f>
        <v>1</v>
      </c>
      <c r="L989" s="347">
        <f>Supervisor!L989</f>
        <v>0</v>
      </c>
      <c r="M989" s="348">
        <v>0</v>
      </c>
      <c r="N989" s="353">
        <f>Supervisor!M989</f>
        <v>0</v>
      </c>
      <c r="O989" s="350">
        <f>Supervisor!N989</f>
        <v>0</v>
      </c>
      <c r="P989" s="350">
        <f t="shared" si="145"/>
        <v>1</v>
      </c>
      <c r="Q989" s="351">
        <v>1.2186759085816702E-3</v>
      </c>
      <c r="R989" s="352">
        <f t="shared" si="149"/>
        <v>0</v>
      </c>
      <c r="T989" s="226">
        <f t="shared" ref="T989:T1052" si="150">S989-O989</f>
        <v>0</v>
      </c>
      <c r="Y989" s="199"/>
      <c r="Z989" s="352">
        <v>0</v>
      </c>
      <c r="AA989" s="428">
        <v>0</v>
      </c>
      <c r="AB989" s="428">
        <v>0</v>
      </c>
      <c r="AC989" s="430">
        <v>0</v>
      </c>
      <c r="AD989" s="428">
        <f t="shared" si="146"/>
        <v>0</v>
      </c>
      <c r="AE989" s="427">
        <v>0</v>
      </c>
      <c r="AF989" s="427">
        <v>0</v>
      </c>
      <c r="AG989" s="427"/>
      <c r="AH989" s="427"/>
      <c r="AI989" s="427"/>
      <c r="AJ989" s="427"/>
      <c r="AK989" s="427"/>
      <c r="AL989" s="427"/>
      <c r="AM989" s="427"/>
      <c r="AN989" s="427"/>
    </row>
    <row r="990" spans="1:40" s="225" customFormat="1" ht="51" hidden="1" customHeight="1" outlineLevel="7" x14ac:dyDescent="0.2">
      <c r="A990" s="221"/>
      <c r="B990" s="227"/>
      <c r="C990" s="248"/>
      <c r="D990" s="248"/>
      <c r="E990" s="254"/>
      <c r="F990" s="265"/>
      <c r="G990" s="270"/>
      <c r="H990" s="270"/>
      <c r="I990" s="406" t="s">
        <v>294</v>
      </c>
      <c r="J990" s="346"/>
      <c r="K990" s="434">
        <f>Supervisor!K990</f>
        <v>1</v>
      </c>
      <c r="L990" s="347">
        <f>Supervisor!L990</f>
        <v>0</v>
      </c>
      <c r="M990" s="348">
        <v>0</v>
      </c>
      <c r="N990" s="353">
        <f>Supervisor!M990</f>
        <v>0</v>
      </c>
      <c r="O990" s="350">
        <f>Supervisor!N990</f>
        <v>0</v>
      </c>
      <c r="P990" s="350">
        <f t="shared" si="145"/>
        <v>1</v>
      </c>
      <c r="Q990" s="351">
        <v>3.0466897714541755E-4</v>
      </c>
      <c r="R990" s="352">
        <f t="shared" si="149"/>
        <v>0</v>
      </c>
      <c r="T990" s="226">
        <f t="shared" si="150"/>
        <v>0</v>
      </c>
      <c r="Y990" s="199"/>
      <c r="Z990" s="352">
        <v>0</v>
      </c>
      <c r="AA990" s="428">
        <v>0</v>
      </c>
      <c r="AB990" s="428">
        <v>0</v>
      </c>
      <c r="AC990" s="430">
        <v>0</v>
      </c>
      <c r="AD990" s="428">
        <f t="shared" si="146"/>
        <v>0</v>
      </c>
      <c r="AE990" s="427">
        <v>0</v>
      </c>
      <c r="AF990" s="427">
        <v>0</v>
      </c>
      <c r="AG990" s="427"/>
      <c r="AH990" s="427"/>
      <c r="AI990" s="427"/>
      <c r="AJ990" s="427"/>
      <c r="AK990" s="427"/>
      <c r="AL990" s="427"/>
      <c r="AM990" s="427"/>
      <c r="AN990" s="427"/>
    </row>
    <row r="991" spans="1:40" s="225" customFormat="1" ht="51" hidden="1" customHeight="1" outlineLevel="5" x14ac:dyDescent="0.2">
      <c r="A991" s="221"/>
      <c r="B991" s="227"/>
      <c r="C991" s="248"/>
      <c r="D991" s="248"/>
      <c r="E991" s="254"/>
      <c r="F991" s="265"/>
      <c r="G991" s="270"/>
      <c r="H991" s="270"/>
      <c r="I991" s="409" t="s">
        <v>169</v>
      </c>
      <c r="J991" s="365"/>
      <c r="K991" s="437">
        <f>Supervisor!K991</f>
        <v>0</v>
      </c>
      <c r="L991" s="366">
        <f>Supervisor!L991</f>
        <v>0</v>
      </c>
      <c r="M991" s="367">
        <v>0</v>
      </c>
      <c r="N991" s="365">
        <f>Supervisor!M991</f>
        <v>0</v>
      </c>
      <c r="O991" s="378">
        <f>Supervisor!N991</f>
        <v>0</v>
      </c>
      <c r="P991" s="378">
        <f t="shared" si="145"/>
        <v>0</v>
      </c>
      <c r="Q991" s="369">
        <v>6.0933795429083506E-3</v>
      </c>
      <c r="R991" s="370">
        <f>SUMPRODUCT(R992:R998,Q992:Q998)/Q991</f>
        <v>0</v>
      </c>
      <c r="T991" s="226">
        <f t="shared" si="150"/>
        <v>0</v>
      </c>
      <c r="Y991" s="199"/>
      <c r="Z991" s="370">
        <v>0</v>
      </c>
      <c r="AA991" s="428">
        <v>0</v>
      </c>
      <c r="AB991" s="428">
        <v>0</v>
      </c>
      <c r="AC991" s="430">
        <v>0</v>
      </c>
      <c r="AD991" s="428">
        <f t="shared" si="146"/>
        <v>0</v>
      </c>
      <c r="AE991" s="427">
        <v>0</v>
      </c>
      <c r="AF991" s="427">
        <v>0</v>
      </c>
      <c r="AG991" s="427"/>
      <c r="AH991" s="427"/>
      <c r="AI991" s="427"/>
      <c r="AJ991" s="427"/>
      <c r="AK991" s="427"/>
      <c r="AL991" s="427"/>
      <c r="AM991" s="427"/>
      <c r="AN991" s="427"/>
    </row>
    <row r="992" spans="1:40" s="225" customFormat="1" ht="51" hidden="1" customHeight="1" outlineLevel="7" x14ac:dyDescent="0.2">
      <c r="A992" s="221"/>
      <c r="B992" s="227"/>
      <c r="C992" s="248"/>
      <c r="D992" s="248"/>
      <c r="E992" s="254"/>
      <c r="F992" s="265"/>
      <c r="G992" s="270"/>
      <c r="H992" s="270"/>
      <c r="I992" s="406" t="s">
        <v>291</v>
      </c>
      <c r="J992" s="346"/>
      <c r="K992" s="434">
        <f>Supervisor!K992</f>
        <v>1</v>
      </c>
      <c r="L992" s="347">
        <f>Supervisor!L992</f>
        <v>0</v>
      </c>
      <c r="M992" s="348">
        <v>0</v>
      </c>
      <c r="N992" s="353">
        <f>Supervisor!M992</f>
        <v>0</v>
      </c>
      <c r="O992" s="350">
        <f>Supervisor!N992</f>
        <v>0</v>
      </c>
      <c r="P992" s="350">
        <f t="shared" si="145"/>
        <v>1</v>
      </c>
      <c r="Q992" s="351">
        <v>3.0466897714541755E-4</v>
      </c>
      <c r="R992" s="352">
        <f t="shared" ref="R992:R998" si="151">O992/K992</f>
        <v>0</v>
      </c>
      <c r="T992" s="226">
        <f t="shared" si="150"/>
        <v>0</v>
      </c>
      <c r="Y992" s="199"/>
      <c r="Z992" s="352">
        <v>0</v>
      </c>
      <c r="AA992" s="428">
        <v>0</v>
      </c>
      <c r="AB992" s="428">
        <v>0</v>
      </c>
      <c r="AC992" s="430">
        <v>0</v>
      </c>
      <c r="AD992" s="428">
        <f t="shared" si="146"/>
        <v>0</v>
      </c>
      <c r="AE992" s="427">
        <v>0</v>
      </c>
      <c r="AF992" s="427">
        <v>0</v>
      </c>
      <c r="AG992" s="427"/>
      <c r="AH992" s="427"/>
      <c r="AI992" s="427"/>
      <c r="AJ992" s="427"/>
      <c r="AK992" s="427"/>
      <c r="AL992" s="427"/>
      <c r="AM992" s="427"/>
      <c r="AN992" s="427"/>
    </row>
    <row r="993" spans="1:40" s="225" customFormat="1" ht="51" hidden="1" customHeight="1" outlineLevel="7" x14ac:dyDescent="0.2">
      <c r="A993" s="221"/>
      <c r="B993" s="227"/>
      <c r="C993" s="248"/>
      <c r="D993" s="248"/>
      <c r="E993" s="254"/>
      <c r="F993" s="265"/>
      <c r="G993" s="270"/>
      <c r="H993" s="270"/>
      <c r="I993" s="406" t="s">
        <v>292</v>
      </c>
      <c r="J993" s="346"/>
      <c r="K993" s="434">
        <f>Supervisor!K993</f>
        <v>1</v>
      </c>
      <c r="L993" s="347">
        <f>Supervisor!L993</f>
        <v>0</v>
      </c>
      <c r="M993" s="348">
        <v>0</v>
      </c>
      <c r="N993" s="353">
        <f>Supervisor!M993</f>
        <v>0</v>
      </c>
      <c r="O993" s="350">
        <f>Supervisor!N993</f>
        <v>0</v>
      </c>
      <c r="P993" s="350">
        <f t="shared" si="145"/>
        <v>1</v>
      </c>
      <c r="Q993" s="351">
        <v>3.0466897714541755E-4</v>
      </c>
      <c r="R993" s="352">
        <f t="shared" si="151"/>
        <v>0</v>
      </c>
      <c r="T993" s="226">
        <f t="shared" si="150"/>
        <v>0</v>
      </c>
      <c r="Y993" s="199"/>
      <c r="Z993" s="352">
        <v>0</v>
      </c>
      <c r="AA993" s="428">
        <v>0</v>
      </c>
      <c r="AB993" s="428">
        <v>0</v>
      </c>
      <c r="AC993" s="430">
        <v>0</v>
      </c>
      <c r="AD993" s="428">
        <f t="shared" si="146"/>
        <v>0</v>
      </c>
      <c r="AE993" s="427">
        <v>0</v>
      </c>
      <c r="AF993" s="427">
        <v>0</v>
      </c>
      <c r="AG993" s="427"/>
      <c r="AH993" s="427"/>
      <c r="AI993" s="427"/>
      <c r="AJ993" s="427"/>
      <c r="AK993" s="427"/>
      <c r="AL993" s="427"/>
      <c r="AM993" s="427"/>
      <c r="AN993" s="427"/>
    </row>
    <row r="994" spans="1:40" s="225" customFormat="1" ht="51" hidden="1" customHeight="1" outlineLevel="7" x14ac:dyDescent="0.2">
      <c r="A994" s="221"/>
      <c r="B994" s="227"/>
      <c r="C994" s="248"/>
      <c r="D994" s="248"/>
      <c r="E994" s="254"/>
      <c r="F994" s="265"/>
      <c r="G994" s="270"/>
      <c r="H994" s="270"/>
      <c r="I994" s="406" t="s">
        <v>231</v>
      </c>
      <c r="J994" s="346"/>
      <c r="K994" s="434">
        <f>Supervisor!K994</f>
        <v>1</v>
      </c>
      <c r="L994" s="347">
        <f>Supervisor!L994</f>
        <v>0</v>
      </c>
      <c r="M994" s="348">
        <v>0</v>
      </c>
      <c r="N994" s="353">
        <f>Supervisor!M994</f>
        <v>0</v>
      </c>
      <c r="O994" s="350">
        <f>Supervisor!N994</f>
        <v>0</v>
      </c>
      <c r="P994" s="350">
        <f t="shared" si="145"/>
        <v>1</v>
      </c>
      <c r="Q994" s="351">
        <v>2.1326828400179227E-3</v>
      </c>
      <c r="R994" s="352">
        <f t="shared" si="151"/>
        <v>0</v>
      </c>
      <c r="T994" s="226">
        <f t="shared" si="150"/>
        <v>0</v>
      </c>
      <c r="Y994" s="199"/>
      <c r="Z994" s="352">
        <v>0</v>
      </c>
      <c r="AA994" s="428">
        <v>0</v>
      </c>
      <c r="AB994" s="428">
        <v>0</v>
      </c>
      <c r="AC994" s="430">
        <v>0</v>
      </c>
      <c r="AD994" s="428">
        <f t="shared" si="146"/>
        <v>0</v>
      </c>
      <c r="AE994" s="427">
        <v>0</v>
      </c>
      <c r="AF994" s="427">
        <v>0</v>
      </c>
      <c r="AG994" s="427"/>
      <c r="AH994" s="427"/>
      <c r="AI994" s="427"/>
      <c r="AJ994" s="427"/>
      <c r="AK994" s="427"/>
      <c r="AL994" s="427"/>
      <c r="AM994" s="427"/>
      <c r="AN994" s="427"/>
    </row>
    <row r="995" spans="1:40" s="225" customFormat="1" ht="51" hidden="1" customHeight="1" outlineLevel="7" x14ac:dyDescent="0.2">
      <c r="A995" s="221"/>
      <c r="B995" s="227"/>
      <c r="C995" s="248"/>
      <c r="D995" s="248"/>
      <c r="E995" s="254"/>
      <c r="F995" s="265"/>
      <c r="G995" s="270"/>
      <c r="H995" s="270"/>
      <c r="I995" s="406" t="s">
        <v>80</v>
      </c>
      <c r="J995" s="346"/>
      <c r="K995" s="434">
        <f>Supervisor!K995</f>
        <v>1</v>
      </c>
      <c r="L995" s="347">
        <f>Supervisor!L995</f>
        <v>0</v>
      </c>
      <c r="M995" s="348">
        <v>0</v>
      </c>
      <c r="N995" s="353">
        <f>Supervisor!M995</f>
        <v>0</v>
      </c>
      <c r="O995" s="350">
        <f>Supervisor!N995</f>
        <v>0</v>
      </c>
      <c r="P995" s="350">
        <f t="shared" si="145"/>
        <v>1</v>
      </c>
      <c r="Q995" s="351">
        <v>9.1400693143625254E-4</v>
      </c>
      <c r="R995" s="352">
        <f t="shared" si="151"/>
        <v>0</v>
      </c>
      <c r="T995" s="226">
        <f t="shared" si="150"/>
        <v>0</v>
      </c>
      <c r="Y995" s="199"/>
      <c r="Z995" s="352">
        <v>0</v>
      </c>
      <c r="AA995" s="428">
        <v>0</v>
      </c>
      <c r="AB995" s="428">
        <v>0</v>
      </c>
      <c r="AC995" s="430">
        <v>0</v>
      </c>
      <c r="AD995" s="428">
        <f t="shared" si="146"/>
        <v>0</v>
      </c>
      <c r="AE995" s="427">
        <v>0</v>
      </c>
      <c r="AF995" s="427">
        <v>0</v>
      </c>
      <c r="AG995" s="427"/>
      <c r="AH995" s="427"/>
      <c r="AI995" s="427"/>
      <c r="AJ995" s="427"/>
      <c r="AK995" s="427"/>
      <c r="AL995" s="427"/>
      <c r="AM995" s="427"/>
      <c r="AN995" s="427"/>
    </row>
    <row r="996" spans="1:40" s="225" customFormat="1" ht="51" hidden="1" customHeight="1" outlineLevel="7" x14ac:dyDescent="0.2">
      <c r="A996" s="221"/>
      <c r="B996" s="227"/>
      <c r="C996" s="248"/>
      <c r="D996" s="248"/>
      <c r="E996" s="254"/>
      <c r="F996" s="265"/>
      <c r="G996" s="270"/>
      <c r="H996" s="270"/>
      <c r="I996" s="406" t="s">
        <v>82</v>
      </c>
      <c r="J996" s="346"/>
      <c r="K996" s="434">
        <f>Supervisor!K996</f>
        <v>1</v>
      </c>
      <c r="L996" s="347">
        <f>Supervisor!L996</f>
        <v>0</v>
      </c>
      <c r="M996" s="348">
        <v>0</v>
      </c>
      <c r="N996" s="353">
        <f>Supervisor!M996</f>
        <v>0</v>
      </c>
      <c r="O996" s="350">
        <f>Supervisor!N996</f>
        <v>0</v>
      </c>
      <c r="P996" s="350">
        <f t="shared" si="145"/>
        <v>1</v>
      </c>
      <c r="Q996" s="351">
        <v>9.1400693143625254E-4</v>
      </c>
      <c r="R996" s="352">
        <f t="shared" si="151"/>
        <v>0</v>
      </c>
      <c r="T996" s="226">
        <f t="shared" si="150"/>
        <v>0</v>
      </c>
      <c r="Y996" s="199"/>
      <c r="Z996" s="352">
        <v>0</v>
      </c>
      <c r="AA996" s="428">
        <v>0</v>
      </c>
      <c r="AB996" s="428">
        <v>0</v>
      </c>
      <c r="AC996" s="430">
        <v>0</v>
      </c>
      <c r="AD996" s="428">
        <f t="shared" si="146"/>
        <v>0</v>
      </c>
      <c r="AE996" s="427">
        <v>0</v>
      </c>
      <c r="AF996" s="427">
        <v>0</v>
      </c>
      <c r="AG996" s="427"/>
      <c r="AH996" s="427"/>
      <c r="AI996" s="427"/>
      <c r="AJ996" s="427"/>
      <c r="AK996" s="427"/>
      <c r="AL996" s="427"/>
      <c r="AM996" s="427"/>
      <c r="AN996" s="427"/>
    </row>
    <row r="997" spans="1:40" s="225" customFormat="1" ht="51" hidden="1" customHeight="1" outlineLevel="7" x14ac:dyDescent="0.2">
      <c r="A997" s="221"/>
      <c r="B997" s="227"/>
      <c r="C997" s="248"/>
      <c r="D997" s="248"/>
      <c r="E997" s="254"/>
      <c r="F997" s="265"/>
      <c r="G997" s="270"/>
      <c r="H997" s="270"/>
      <c r="I997" s="406" t="s">
        <v>293</v>
      </c>
      <c r="J997" s="346"/>
      <c r="K997" s="434">
        <f>Supervisor!K997</f>
        <v>1</v>
      </c>
      <c r="L997" s="347">
        <f>Supervisor!L997</f>
        <v>0</v>
      </c>
      <c r="M997" s="348">
        <v>0</v>
      </c>
      <c r="N997" s="353">
        <f>Supervisor!M997</f>
        <v>0</v>
      </c>
      <c r="O997" s="350">
        <f>Supervisor!N997</f>
        <v>0</v>
      </c>
      <c r="P997" s="350">
        <f t="shared" si="145"/>
        <v>1</v>
      </c>
      <c r="Q997" s="351">
        <v>1.2186759085816702E-3</v>
      </c>
      <c r="R997" s="352">
        <f t="shared" si="151"/>
        <v>0</v>
      </c>
      <c r="T997" s="226">
        <f t="shared" si="150"/>
        <v>0</v>
      </c>
      <c r="Y997" s="199"/>
      <c r="Z997" s="352">
        <v>0</v>
      </c>
      <c r="AA997" s="428">
        <v>0</v>
      </c>
      <c r="AB997" s="428">
        <v>0</v>
      </c>
      <c r="AC997" s="430">
        <v>0</v>
      </c>
      <c r="AD997" s="428">
        <f t="shared" si="146"/>
        <v>0</v>
      </c>
      <c r="AE997" s="427">
        <v>0</v>
      </c>
      <c r="AF997" s="427">
        <v>0</v>
      </c>
      <c r="AG997" s="427"/>
      <c r="AH997" s="427"/>
      <c r="AI997" s="427"/>
      <c r="AJ997" s="427"/>
      <c r="AK997" s="427"/>
      <c r="AL997" s="427"/>
      <c r="AM997" s="427"/>
      <c r="AN997" s="427"/>
    </row>
    <row r="998" spans="1:40" s="225" customFormat="1" ht="51" hidden="1" customHeight="1" outlineLevel="7" x14ac:dyDescent="0.2">
      <c r="A998" s="221"/>
      <c r="B998" s="227"/>
      <c r="C998" s="248"/>
      <c r="D998" s="248"/>
      <c r="E998" s="254"/>
      <c r="F998" s="265"/>
      <c r="G998" s="270"/>
      <c r="H998" s="270"/>
      <c r="I998" s="406" t="s">
        <v>294</v>
      </c>
      <c r="J998" s="346"/>
      <c r="K998" s="434">
        <f>Supervisor!K998</f>
        <v>1</v>
      </c>
      <c r="L998" s="347">
        <f>Supervisor!L998</f>
        <v>0</v>
      </c>
      <c r="M998" s="348">
        <v>0</v>
      </c>
      <c r="N998" s="353">
        <f>Supervisor!M998</f>
        <v>0</v>
      </c>
      <c r="O998" s="350">
        <f>Supervisor!N998</f>
        <v>0</v>
      </c>
      <c r="P998" s="350">
        <f t="shared" si="145"/>
        <v>1</v>
      </c>
      <c r="Q998" s="351">
        <v>3.0466897714541755E-4</v>
      </c>
      <c r="R998" s="352">
        <f t="shared" si="151"/>
        <v>0</v>
      </c>
      <c r="T998" s="226">
        <f t="shared" si="150"/>
        <v>0</v>
      </c>
      <c r="Y998" s="199"/>
      <c r="Z998" s="352">
        <v>0</v>
      </c>
      <c r="AA998" s="428">
        <v>0</v>
      </c>
      <c r="AB998" s="428">
        <v>0</v>
      </c>
      <c r="AC998" s="430">
        <v>0</v>
      </c>
      <c r="AD998" s="428">
        <f t="shared" si="146"/>
        <v>0</v>
      </c>
      <c r="AE998" s="427">
        <v>0</v>
      </c>
      <c r="AF998" s="427">
        <v>0</v>
      </c>
      <c r="AG998" s="427"/>
      <c r="AH998" s="427"/>
      <c r="AI998" s="427"/>
      <c r="AJ998" s="427"/>
      <c r="AK998" s="427"/>
      <c r="AL998" s="427"/>
      <c r="AM998" s="427"/>
      <c r="AN998" s="427"/>
    </row>
    <row r="999" spans="1:40" s="225" customFormat="1" ht="51" hidden="1" customHeight="1" outlineLevel="5" x14ac:dyDescent="0.2">
      <c r="A999" s="221"/>
      <c r="B999" s="227"/>
      <c r="C999" s="248"/>
      <c r="D999" s="248"/>
      <c r="E999" s="254"/>
      <c r="F999" s="265"/>
      <c r="G999" s="270"/>
      <c r="H999" s="270"/>
      <c r="I999" s="409" t="s">
        <v>170</v>
      </c>
      <c r="J999" s="365"/>
      <c r="K999" s="437">
        <f>Supervisor!K999</f>
        <v>0</v>
      </c>
      <c r="L999" s="366">
        <f>Supervisor!L999</f>
        <v>0</v>
      </c>
      <c r="M999" s="367">
        <v>0</v>
      </c>
      <c r="N999" s="365">
        <f>Supervisor!M999</f>
        <v>0</v>
      </c>
      <c r="O999" s="378">
        <f>Supervisor!N999</f>
        <v>0</v>
      </c>
      <c r="P999" s="378">
        <f t="shared" si="145"/>
        <v>0</v>
      </c>
      <c r="Q999" s="369">
        <v>3.1506356577743768E-3</v>
      </c>
      <c r="R999" s="370">
        <f>SUMPRODUCT(R1000:R1006,Q1000:Q1006)/Q999</f>
        <v>0</v>
      </c>
      <c r="T999" s="226">
        <f t="shared" si="150"/>
        <v>0</v>
      </c>
      <c r="Y999" s="199"/>
      <c r="Z999" s="370">
        <v>0</v>
      </c>
      <c r="AA999" s="428">
        <v>0</v>
      </c>
      <c r="AB999" s="428">
        <v>0</v>
      </c>
      <c r="AC999" s="430">
        <v>0</v>
      </c>
      <c r="AD999" s="428">
        <f t="shared" si="146"/>
        <v>0</v>
      </c>
      <c r="AE999" s="427">
        <v>0</v>
      </c>
      <c r="AF999" s="427">
        <v>0</v>
      </c>
      <c r="AG999" s="427"/>
      <c r="AH999" s="427"/>
      <c r="AI999" s="427"/>
      <c r="AJ999" s="427"/>
      <c r="AK999" s="427"/>
      <c r="AL999" s="427"/>
      <c r="AM999" s="427"/>
      <c r="AN999" s="427"/>
    </row>
    <row r="1000" spans="1:40" s="225" customFormat="1" ht="51" hidden="1" customHeight="1" outlineLevel="7" x14ac:dyDescent="0.2">
      <c r="A1000" s="221"/>
      <c r="B1000" s="227"/>
      <c r="C1000" s="248"/>
      <c r="D1000" s="248"/>
      <c r="E1000" s="254"/>
      <c r="F1000" s="265"/>
      <c r="G1000" s="270"/>
      <c r="H1000" s="270"/>
      <c r="I1000" s="406" t="s">
        <v>291</v>
      </c>
      <c r="J1000" s="346"/>
      <c r="K1000" s="434">
        <f>Supervisor!K1000</f>
        <v>1</v>
      </c>
      <c r="L1000" s="347">
        <f>Supervisor!L1000</f>
        <v>0</v>
      </c>
      <c r="M1000" s="348">
        <v>0</v>
      </c>
      <c r="N1000" s="353">
        <f>Supervisor!M1000</f>
        <v>0</v>
      </c>
      <c r="O1000" s="350">
        <f>Supervisor!N1000</f>
        <v>0</v>
      </c>
      <c r="P1000" s="350">
        <f t="shared" si="145"/>
        <v>1</v>
      </c>
      <c r="Q1000" s="351">
        <v>1.5753178288871884E-4</v>
      </c>
      <c r="R1000" s="352">
        <f t="shared" ref="R1000:R1006" si="152">O1000/K1000</f>
        <v>0</v>
      </c>
      <c r="T1000" s="226">
        <f t="shared" si="150"/>
        <v>0</v>
      </c>
      <c r="Y1000" s="199"/>
      <c r="Z1000" s="352">
        <v>0</v>
      </c>
      <c r="AA1000" s="428">
        <v>0</v>
      </c>
      <c r="AB1000" s="428">
        <v>0</v>
      </c>
      <c r="AC1000" s="430">
        <v>0</v>
      </c>
      <c r="AD1000" s="428">
        <f t="shared" si="146"/>
        <v>0</v>
      </c>
      <c r="AE1000" s="427">
        <v>0</v>
      </c>
      <c r="AF1000" s="427">
        <v>0</v>
      </c>
      <c r="AG1000" s="427"/>
      <c r="AH1000" s="427"/>
      <c r="AI1000" s="427"/>
      <c r="AJ1000" s="427"/>
      <c r="AK1000" s="427"/>
      <c r="AL1000" s="427"/>
      <c r="AM1000" s="427"/>
      <c r="AN1000" s="427"/>
    </row>
    <row r="1001" spans="1:40" s="225" customFormat="1" ht="51" hidden="1" customHeight="1" outlineLevel="7" x14ac:dyDescent="0.2">
      <c r="A1001" s="221"/>
      <c r="B1001" s="227"/>
      <c r="C1001" s="248"/>
      <c r="D1001" s="248"/>
      <c r="E1001" s="254"/>
      <c r="F1001" s="265"/>
      <c r="G1001" s="270"/>
      <c r="H1001" s="270"/>
      <c r="I1001" s="406" t="s">
        <v>292</v>
      </c>
      <c r="J1001" s="346"/>
      <c r="K1001" s="434">
        <f>Supervisor!K1001</f>
        <v>1</v>
      </c>
      <c r="L1001" s="347">
        <f>Supervisor!L1001</f>
        <v>0</v>
      </c>
      <c r="M1001" s="348">
        <v>0</v>
      </c>
      <c r="N1001" s="353">
        <f>Supervisor!M1001</f>
        <v>0</v>
      </c>
      <c r="O1001" s="350">
        <f>Supervisor!N1001</f>
        <v>0</v>
      </c>
      <c r="P1001" s="350">
        <f t="shared" si="145"/>
        <v>1</v>
      </c>
      <c r="Q1001" s="351">
        <v>1.5753178288871884E-4</v>
      </c>
      <c r="R1001" s="352">
        <f t="shared" si="152"/>
        <v>0</v>
      </c>
      <c r="T1001" s="226">
        <f t="shared" si="150"/>
        <v>0</v>
      </c>
      <c r="Y1001" s="199"/>
      <c r="Z1001" s="352">
        <v>0</v>
      </c>
      <c r="AA1001" s="428">
        <v>0</v>
      </c>
      <c r="AB1001" s="428">
        <v>0</v>
      </c>
      <c r="AC1001" s="430">
        <v>0</v>
      </c>
      <c r="AD1001" s="428">
        <f t="shared" si="146"/>
        <v>0</v>
      </c>
      <c r="AE1001" s="427">
        <v>0</v>
      </c>
      <c r="AF1001" s="427">
        <v>0</v>
      </c>
      <c r="AG1001" s="427"/>
      <c r="AH1001" s="427"/>
      <c r="AI1001" s="427"/>
      <c r="AJ1001" s="427"/>
      <c r="AK1001" s="427"/>
      <c r="AL1001" s="427"/>
      <c r="AM1001" s="427"/>
      <c r="AN1001" s="427"/>
    </row>
    <row r="1002" spans="1:40" s="225" customFormat="1" ht="51" hidden="1" customHeight="1" outlineLevel="7" x14ac:dyDescent="0.2">
      <c r="A1002" s="221"/>
      <c r="B1002" s="227"/>
      <c r="C1002" s="248"/>
      <c r="D1002" s="248"/>
      <c r="E1002" s="254"/>
      <c r="F1002" s="265"/>
      <c r="G1002" s="270"/>
      <c r="H1002" s="270"/>
      <c r="I1002" s="406" t="s">
        <v>231</v>
      </c>
      <c r="J1002" s="346"/>
      <c r="K1002" s="434">
        <f>Supervisor!K1002</f>
        <v>1</v>
      </c>
      <c r="L1002" s="347">
        <f>Supervisor!L1002</f>
        <v>0</v>
      </c>
      <c r="M1002" s="348">
        <v>0</v>
      </c>
      <c r="N1002" s="353">
        <f>Supervisor!M1002</f>
        <v>0</v>
      </c>
      <c r="O1002" s="350">
        <f>Supervisor!N1002</f>
        <v>0</v>
      </c>
      <c r="P1002" s="350">
        <f t="shared" si="145"/>
        <v>1</v>
      </c>
      <c r="Q1002" s="351">
        <v>1.1027224802210318E-3</v>
      </c>
      <c r="R1002" s="352">
        <f t="shared" si="152"/>
        <v>0</v>
      </c>
      <c r="T1002" s="226">
        <f t="shared" si="150"/>
        <v>0</v>
      </c>
      <c r="Y1002" s="199"/>
      <c r="Z1002" s="352">
        <v>0</v>
      </c>
      <c r="AA1002" s="428">
        <v>0</v>
      </c>
      <c r="AB1002" s="428">
        <v>0</v>
      </c>
      <c r="AC1002" s="430">
        <v>0</v>
      </c>
      <c r="AD1002" s="428">
        <f t="shared" si="146"/>
        <v>0</v>
      </c>
      <c r="AE1002" s="427">
        <v>0</v>
      </c>
      <c r="AF1002" s="427">
        <v>0</v>
      </c>
      <c r="AG1002" s="427"/>
      <c r="AH1002" s="427"/>
      <c r="AI1002" s="427"/>
      <c r="AJ1002" s="427"/>
      <c r="AK1002" s="427"/>
      <c r="AL1002" s="427"/>
      <c r="AM1002" s="427"/>
      <c r="AN1002" s="427"/>
    </row>
    <row r="1003" spans="1:40" s="225" customFormat="1" ht="51" hidden="1" customHeight="1" outlineLevel="7" x14ac:dyDescent="0.2">
      <c r="A1003" s="221"/>
      <c r="B1003" s="227"/>
      <c r="C1003" s="248"/>
      <c r="D1003" s="248"/>
      <c r="E1003" s="254"/>
      <c r="F1003" s="265"/>
      <c r="G1003" s="270"/>
      <c r="H1003" s="270"/>
      <c r="I1003" s="406" t="s">
        <v>80</v>
      </c>
      <c r="J1003" s="346"/>
      <c r="K1003" s="434">
        <f>Supervisor!K1003</f>
        <v>1</v>
      </c>
      <c r="L1003" s="347">
        <f>Supervisor!L1003</f>
        <v>0</v>
      </c>
      <c r="M1003" s="348">
        <v>0</v>
      </c>
      <c r="N1003" s="353">
        <f>Supervisor!M1003</f>
        <v>0</v>
      </c>
      <c r="O1003" s="350">
        <f>Supervisor!N1003</f>
        <v>0</v>
      </c>
      <c r="P1003" s="350">
        <f t="shared" si="145"/>
        <v>1</v>
      </c>
      <c r="Q1003" s="351">
        <v>4.7259534866615652E-4</v>
      </c>
      <c r="R1003" s="352">
        <f t="shared" si="152"/>
        <v>0</v>
      </c>
      <c r="T1003" s="226">
        <f t="shared" si="150"/>
        <v>0</v>
      </c>
      <c r="Y1003" s="199"/>
      <c r="Z1003" s="352">
        <v>0</v>
      </c>
      <c r="AA1003" s="428">
        <v>0</v>
      </c>
      <c r="AB1003" s="428">
        <v>0</v>
      </c>
      <c r="AC1003" s="430">
        <v>0</v>
      </c>
      <c r="AD1003" s="428">
        <f t="shared" si="146"/>
        <v>0</v>
      </c>
      <c r="AE1003" s="427">
        <v>0</v>
      </c>
      <c r="AF1003" s="427">
        <v>0</v>
      </c>
      <c r="AG1003" s="427"/>
      <c r="AH1003" s="427"/>
      <c r="AI1003" s="427"/>
      <c r="AJ1003" s="427"/>
      <c r="AK1003" s="427"/>
      <c r="AL1003" s="427"/>
      <c r="AM1003" s="427"/>
      <c r="AN1003" s="427"/>
    </row>
    <row r="1004" spans="1:40" s="225" customFormat="1" ht="51" hidden="1" customHeight="1" outlineLevel="7" x14ac:dyDescent="0.2">
      <c r="A1004" s="221"/>
      <c r="B1004" s="227"/>
      <c r="C1004" s="248"/>
      <c r="D1004" s="248"/>
      <c r="E1004" s="254"/>
      <c r="F1004" s="265"/>
      <c r="G1004" s="270"/>
      <c r="H1004" s="270"/>
      <c r="I1004" s="406" t="s">
        <v>82</v>
      </c>
      <c r="J1004" s="346"/>
      <c r="K1004" s="434">
        <f>Supervisor!K1004</f>
        <v>1</v>
      </c>
      <c r="L1004" s="347">
        <f>Supervisor!L1004</f>
        <v>0</v>
      </c>
      <c r="M1004" s="348">
        <v>0</v>
      </c>
      <c r="N1004" s="353">
        <f>Supervisor!M1004</f>
        <v>0</v>
      </c>
      <c r="O1004" s="350">
        <f>Supervisor!N1004</f>
        <v>0</v>
      </c>
      <c r="P1004" s="350">
        <f t="shared" si="145"/>
        <v>1</v>
      </c>
      <c r="Q1004" s="351">
        <v>4.7259534866615652E-4</v>
      </c>
      <c r="R1004" s="352">
        <f t="shared" si="152"/>
        <v>0</v>
      </c>
      <c r="T1004" s="226">
        <f t="shared" si="150"/>
        <v>0</v>
      </c>
      <c r="Y1004" s="199"/>
      <c r="Z1004" s="352">
        <v>0</v>
      </c>
      <c r="AA1004" s="428">
        <v>0</v>
      </c>
      <c r="AB1004" s="428">
        <v>0</v>
      </c>
      <c r="AC1004" s="430">
        <v>0</v>
      </c>
      <c r="AD1004" s="428">
        <f t="shared" si="146"/>
        <v>0</v>
      </c>
      <c r="AE1004" s="427">
        <v>0</v>
      </c>
      <c r="AF1004" s="427">
        <v>0</v>
      </c>
      <c r="AG1004" s="427"/>
      <c r="AH1004" s="427"/>
      <c r="AI1004" s="427"/>
      <c r="AJ1004" s="427"/>
      <c r="AK1004" s="427"/>
      <c r="AL1004" s="427"/>
      <c r="AM1004" s="427"/>
      <c r="AN1004" s="427"/>
    </row>
    <row r="1005" spans="1:40" s="225" customFormat="1" ht="51" hidden="1" customHeight="1" outlineLevel="7" x14ac:dyDescent="0.2">
      <c r="A1005" s="221"/>
      <c r="B1005" s="227"/>
      <c r="C1005" s="248"/>
      <c r="D1005" s="248"/>
      <c r="E1005" s="254"/>
      <c r="F1005" s="265"/>
      <c r="G1005" s="270"/>
      <c r="H1005" s="270"/>
      <c r="I1005" s="406" t="s">
        <v>293</v>
      </c>
      <c r="J1005" s="346"/>
      <c r="K1005" s="434">
        <f>Supervisor!K1005</f>
        <v>1</v>
      </c>
      <c r="L1005" s="347">
        <f>Supervisor!L1005</f>
        <v>0</v>
      </c>
      <c r="M1005" s="348">
        <v>0</v>
      </c>
      <c r="N1005" s="353">
        <f>Supervisor!M1005</f>
        <v>0</v>
      </c>
      <c r="O1005" s="350">
        <f>Supervisor!N1005</f>
        <v>0</v>
      </c>
      <c r="P1005" s="350">
        <f t="shared" si="145"/>
        <v>1</v>
      </c>
      <c r="Q1005" s="351">
        <v>6.3012713155487536E-4</v>
      </c>
      <c r="R1005" s="352">
        <f t="shared" si="152"/>
        <v>0</v>
      </c>
      <c r="T1005" s="226">
        <f t="shared" si="150"/>
        <v>0</v>
      </c>
      <c r="Y1005" s="199"/>
      <c r="Z1005" s="352">
        <v>0</v>
      </c>
      <c r="AA1005" s="428">
        <v>0</v>
      </c>
      <c r="AB1005" s="428">
        <v>0</v>
      </c>
      <c r="AC1005" s="430">
        <v>0</v>
      </c>
      <c r="AD1005" s="428">
        <f t="shared" si="146"/>
        <v>0</v>
      </c>
      <c r="AE1005" s="427">
        <v>0</v>
      </c>
      <c r="AF1005" s="427">
        <v>0</v>
      </c>
      <c r="AG1005" s="427"/>
      <c r="AH1005" s="427"/>
      <c r="AI1005" s="427"/>
      <c r="AJ1005" s="427"/>
      <c r="AK1005" s="427"/>
      <c r="AL1005" s="427"/>
      <c r="AM1005" s="427"/>
      <c r="AN1005" s="427"/>
    </row>
    <row r="1006" spans="1:40" s="225" customFormat="1" ht="51" hidden="1" customHeight="1" outlineLevel="7" x14ac:dyDescent="0.2">
      <c r="A1006" s="221"/>
      <c r="B1006" s="227"/>
      <c r="C1006" s="248"/>
      <c r="D1006" s="248"/>
      <c r="E1006" s="254"/>
      <c r="F1006" s="265"/>
      <c r="G1006" s="270"/>
      <c r="H1006" s="270"/>
      <c r="I1006" s="406" t="s">
        <v>294</v>
      </c>
      <c r="J1006" s="346"/>
      <c r="K1006" s="434">
        <f>Supervisor!K1006</f>
        <v>1</v>
      </c>
      <c r="L1006" s="347">
        <f>Supervisor!L1006</f>
        <v>0</v>
      </c>
      <c r="M1006" s="348">
        <v>0</v>
      </c>
      <c r="N1006" s="353">
        <f>Supervisor!M1006</f>
        <v>0</v>
      </c>
      <c r="O1006" s="350">
        <f>Supervisor!N1006</f>
        <v>0</v>
      </c>
      <c r="P1006" s="350">
        <f t="shared" si="145"/>
        <v>1</v>
      </c>
      <c r="Q1006" s="351">
        <v>1.5753178288871884E-4</v>
      </c>
      <c r="R1006" s="352">
        <f t="shared" si="152"/>
        <v>0</v>
      </c>
      <c r="T1006" s="226">
        <f t="shared" si="150"/>
        <v>0</v>
      </c>
      <c r="Y1006" s="199"/>
      <c r="Z1006" s="352">
        <v>0</v>
      </c>
      <c r="AA1006" s="428">
        <v>0</v>
      </c>
      <c r="AB1006" s="428">
        <v>0</v>
      </c>
      <c r="AC1006" s="430">
        <v>0</v>
      </c>
      <c r="AD1006" s="428">
        <f t="shared" si="146"/>
        <v>0</v>
      </c>
      <c r="AE1006" s="427">
        <v>0</v>
      </c>
      <c r="AF1006" s="427">
        <v>0</v>
      </c>
      <c r="AG1006" s="427"/>
      <c r="AH1006" s="427"/>
      <c r="AI1006" s="427"/>
      <c r="AJ1006" s="427"/>
      <c r="AK1006" s="427"/>
      <c r="AL1006" s="427"/>
      <c r="AM1006" s="427"/>
      <c r="AN1006" s="427"/>
    </row>
    <row r="1007" spans="1:40" s="225" customFormat="1" ht="51" customHeight="1" outlineLevel="2" x14ac:dyDescent="0.2">
      <c r="A1007" s="221"/>
      <c r="B1007" s="227"/>
      <c r="C1007" s="248"/>
      <c r="D1007" s="248"/>
      <c r="E1007" s="248"/>
      <c r="F1007" s="248"/>
      <c r="G1007" s="248"/>
      <c r="H1007" s="248"/>
      <c r="I1007" s="404" t="s">
        <v>171</v>
      </c>
      <c r="J1007" s="334"/>
      <c r="K1007" s="432">
        <f>Supervisor!K1007</f>
        <v>0</v>
      </c>
      <c r="L1007" s="335">
        <f>Supervisor!L1007</f>
        <v>0</v>
      </c>
      <c r="M1007" s="336">
        <v>5.9383822971853704E-2</v>
      </c>
      <c r="N1007" s="334">
        <f>Supervisor!M1007</f>
        <v>0</v>
      </c>
      <c r="O1007" s="387">
        <f>Supervisor!N1007</f>
        <v>0</v>
      </c>
      <c r="P1007" s="387">
        <f t="shared" si="145"/>
        <v>0</v>
      </c>
      <c r="Q1007" s="338">
        <v>0.21874366388846214</v>
      </c>
      <c r="R1007" s="358">
        <f>(R1008*Q1008+R1023*Q1023+R1115*Q1115+R1130*Q1130+R1133*Q1133)/Q1007</f>
        <v>6.1480702358065874E-2</v>
      </c>
      <c r="T1007" s="226">
        <f t="shared" si="150"/>
        <v>0</v>
      </c>
      <c r="V1007" s="284">
        <f>+R1007*Q1007</f>
        <v>1.3448514092239343E-2</v>
      </c>
      <c r="Y1007" s="199"/>
      <c r="Z1007" s="358">
        <v>6.5685341317689341E-2</v>
      </c>
      <c r="AA1007" s="428">
        <v>5.2051850834622951E-2</v>
      </c>
      <c r="AB1007" s="428">
        <v>4.6729304476355295E-2</v>
      </c>
      <c r="AC1007" s="430">
        <v>4.6729304476355295E-2</v>
      </c>
      <c r="AD1007" s="428">
        <f t="shared" si="146"/>
        <v>0</v>
      </c>
      <c r="AE1007" s="427">
        <v>0.10039324284582324</v>
      </c>
      <c r="AF1007" s="427">
        <v>0</v>
      </c>
      <c r="AG1007" s="427"/>
      <c r="AH1007" s="427"/>
      <c r="AI1007" s="427"/>
      <c r="AJ1007" s="427"/>
      <c r="AK1007" s="427"/>
      <c r="AL1007" s="427"/>
      <c r="AM1007" s="427"/>
      <c r="AN1007" s="427"/>
    </row>
    <row r="1008" spans="1:40" s="225" customFormat="1" ht="51" customHeight="1" outlineLevel="3" collapsed="1" x14ac:dyDescent="0.2">
      <c r="A1008" s="221"/>
      <c r="B1008" s="227"/>
      <c r="C1008" s="248"/>
      <c r="D1008" s="248"/>
      <c r="E1008" s="254"/>
      <c r="F1008" s="254"/>
      <c r="G1008" s="254"/>
      <c r="H1008" s="254"/>
      <c r="I1008" s="405" t="s">
        <v>21</v>
      </c>
      <c r="J1008" s="340" t="s">
        <v>444</v>
      </c>
      <c r="K1008" s="433">
        <f>Supervisor!K1008</f>
        <v>0</v>
      </c>
      <c r="L1008" s="341">
        <f>Supervisor!L1008</f>
        <v>0</v>
      </c>
      <c r="M1008" s="342">
        <v>0.45199999999999996</v>
      </c>
      <c r="N1008" s="340">
        <f>Supervisor!M1008</f>
        <v>0</v>
      </c>
      <c r="O1008" s="376">
        <f>Supervisor!N1008</f>
        <v>0</v>
      </c>
      <c r="P1008" s="376">
        <f t="shared" si="145"/>
        <v>0</v>
      </c>
      <c r="Q1008" s="344">
        <v>1.3229945601364094E-2</v>
      </c>
      <c r="R1008" s="345">
        <f>SUMPRODUCT(R1009:R1022,Q1009:Q1022)/Q1008</f>
        <v>0.20100000000000001</v>
      </c>
      <c r="T1008" s="226">
        <f t="shared" si="150"/>
        <v>0</v>
      </c>
      <c r="Y1008" s="199"/>
      <c r="Z1008" s="345">
        <v>0.45200000330748641</v>
      </c>
      <c r="AA1008" s="428">
        <v>0.45200000330748641</v>
      </c>
      <c r="AB1008" s="428">
        <v>0.33800000330748636</v>
      </c>
      <c r="AC1008" s="430">
        <v>0.33800000330748636</v>
      </c>
      <c r="AD1008" s="428">
        <f t="shared" si="146"/>
        <v>0</v>
      </c>
      <c r="AE1008" s="427">
        <v>0.50140000330748646</v>
      </c>
      <c r="AF1008" s="427">
        <v>0</v>
      </c>
      <c r="AG1008" s="427"/>
      <c r="AH1008" s="427"/>
      <c r="AI1008" s="427"/>
      <c r="AJ1008" s="427"/>
      <c r="AK1008" s="427"/>
      <c r="AL1008" s="427"/>
      <c r="AM1008" s="427"/>
      <c r="AN1008" s="427"/>
    </row>
    <row r="1009" spans="1:40" s="225" customFormat="1" ht="51" hidden="1" customHeight="1" outlineLevel="7" x14ac:dyDescent="0.2">
      <c r="A1009" s="221"/>
      <c r="B1009" s="227"/>
      <c r="C1009" s="248"/>
      <c r="D1009" s="248"/>
      <c r="E1009" s="254"/>
      <c r="F1009" s="254"/>
      <c r="G1009" s="254"/>
      <c r="H1009" s="254"/>
      <c r="I1009" s="406" t="s">
        <v>151</v>
      </c>
      <c r="J1009" s="346" t="s">
        <v>257</v>
      </c>
      <c r="K1009" s="605">
        <f>Supervisor!K1009</f>
        <v>1</v>
      </c>
      <c r="L1009" s="600">
        <f>Supervisor!L1009</f>
        <v>1</v>
      </c>
      <c r="M1009" s="348">
        <v>1</v>
      </c>
      <c r="N1009" s="600">
        <f>Supervisor!M1009</f>
        <v>-0.85</v>
      </c>
      <c r="O1009" s="601">
        <f>Supervisor!N1009</f>
        <v>0.15</v>
      </c>
      <c r="P1009" s="601">
        <f t="shared" si="145"/>
        <v>0.85</v>
      </c>
      <c r="Q1009" s="351">
        <v>6.6149728006820483E-5</v>
      </c>
      <c r="R1009" s="352">
        <f>O1009/K1009</f>
        <v>0.15</v>
      </c>
      <c r="S1009" s="225">
        <v>100</v>
      </c>
      <c r="T1009" s="226">
        <f t="shared" si="150"/>
        <v>99.85</v>
      </c>
      <c r="Y1009" s="199"/>
      <c r="Z1009" s="352">
        <v>1</v>
      </c>
      <c r="AA1009" s="428">
        <v>1</v>
      </c>
      <c r="AB1009" s="428">
        <v>1</v>
      </c>
      <c r="AC1009" s="430">
        <v>1</v>
      </c>
      <c r="AD1009" s="428">
        <f t="shared" si="146"/>
        <v>0</v>
      </c>
      <c r="AE1009" s="427">
        <v>1</v>
      </c>
      <c r="AF1009" s="427">
        <v>0</v>
      </c>
      <c r="AG1009" s="427"/>
      <c r="AH1009" s="427"/>
      <c r="AI1009" s="427"/>
      <c r="AJ1009" s="427"/>
      <c r="AK1009" s="427"/>
      <c r="AL1009" s="427"/>
      <c r="AM1009" s="427"/>
      <c r="AN1009" s="427"/>
    </row>
    <row r="1010" spans="1:40" s="225" customFormat="1" ht="51" hidden="1" customHeight="1" outlineLevel="7" x14ac:dyDescent="0.2">
      <c r="A1010" s="221"/>
      <c r="B1010" s="227"/>
      <c r="C1010" s="248"/>
      <c r="D1010" s="248"/>
      <c r="E1010" s="254"/>
      <c r="F1010" s="254"/>
      <c r="G1010" s="254"/>
      <c r="H1010" s="254"/>
      <c r="I1010" s="406" t="s">
        <v>152</v>
      </c>
      <c r="J1010" s="346" t="s">
        <v>257</v>
      </c>
      <c r="K1010" s="605">
        <f>Supervisor!K1010</f>
        <v>1</v>
      </c>
      <c r="L1010" s="600">
        <f>Supervisor!L1010</f>
        <v>1</v>
      </c>
      <c r="M1010" s="348">
        <v>1</v>
      </c>
      <c r="N1010" s="600">
        <f>Supervisor!M1010</f>
        <v>-0.85</v>
      </c>
      <c r="O1010" s="601">
        <f>Supervisor!N1010</f>
        <v>0.15</v>
      </c>
      <c r="P1010" s="601">
        <f t="shared" si="145"/>
        <v>0.85</v>
      </c>
      <c r="Q1010" s="351">
        <v>6.6149728006820483E-5</v>
      </c>
      <c r="R1010" s="352">
        <f t="shared" ref="R1010:R1022" si="153">O1010/K1010</f>
        <v>0.15</v>
      </c>
      <c r="S1010" s="225">
        <v>100</v>
      </c>
      <c r="T1010" s="226">
        <f t="shared" si="150"/>
        <v>99.85</v>
      </c>
      <c r="Y1010" s="199"/>
      <c r="Z1010" s="352">
        <v>1</v>
      </c>
      <c r="AA1010" s="428">
        <v>1</v>
      </c>
      <c r="AB1010" s="428">
        <v>1</v>
      </c>
      <c r="AC1010" s="430">
        <v>1</v>
      </c>
      <c r="AD1010" s="428">
        <f t="shared" si="146"/>
        <v>0</v>
      </c>
      <c r="AE1010" s="427">
        <v>1</v>
      </c>
      <c r="AF1010" s="427">
        <v>0</v>
      </c>
      <c r="AG1010" s="427"/>
      <c r="AH1010" s="427"/>
      <c r="AI1010" s="427"/>
      <c r="AJ1010" s="427"/>
      <c r="AK1010" s="427"/>
      <c r="AL1010" s="427"/>
      <c r="AM1010" s="427"/>
      <c r="AN1010" s="427"/>
    </row>
    <row r="1011" spans="1:40" s="225" customFormat="1" ht="51" hidden="1" customHeight="1" outlineLevel="7" x14ac:dyDescent="0.2">
      <c r="A1011" s="221"/>
      <c r="B1011" s="227"/>
      <c r="C1011" s="248"/>
      <c r="D1011" s="248"/>
      <c r="E1011" s="254"/>
      <c r="F1011" s="254"/>
      <c r="G1011" s="254"/>
      <c r="H1011" s="254"/>
      <c r="I1011" s="406" t="s">
        <v>153</v>
      </c>
      <c r="J1011" s="346" t="s">
        <v>257</v>
      </c>
      <c r="K1011" s="605">
        <f>Supervisor!K1011</f>
        <v>1</v>
      </c>
      <c r="L1011" s="600">
        <f>Supervisor!L1011</f>
        <v>1</v>
      </c>
      <c r="M1011" s="348">
        <v>1</v>
      </c>
      <c r="N1011" s="600">
        <f>Supervisor!M1011</f>
        <v>-0.85</v>
      </c>
      <c r="O1011" s="601">
        <f>Supervisor!N1011</f>
        <v>0.15</v>
      </c>
      <c r="P1011" s="601">
        <f t="shared" si="145"/>
        <v>0.85</v>
      </c>
      <c r="Q1011" s="351">
        <v>6.6149728006820483E-5</v>
      </c>
      <c r="R1011" s="352">
        <f t="shared" si="153"/>
        <v>0.15</v>
      </c>
      <c r="S1011" s="225">
        <v>100</v>
      </c>
      <c r="T1011" s="226">
        <f t="shared" si="150"/>
        <v>99.85</v>
      </c>
      <c r="Y1011" s="199"/>
      <c r="Z1011" s="352">
        <v>1</v>
      </c>
      <c r="AA1011" s="428">
        <v>1</v>
      </c>
      <c r="AB1011" s="428">
        <v>1</v>
      </c>
      <c r="AC1011" s="430">
        <v>1</v>
      </c>
      <c r="AD1011" s="428">
        <f t="shared" si="146"/>
        <v>0</v>
      </c>
      <c r="AE1011" s="427">
        <v>1</v>
      </c>
      <c r="AF1011" s="427">
        <v>0</v>
      </c>
      <c r="AG1011" s="427"/>
      <c r="AH1011" s="427"/>
      <c r="AI1011" s="427"/>
      <c r="AJ1011" s="427"/>
      <c r="AK1011" s="427"/>
      <c r="AL1011" s="427"/>
      <c r="AM1011" s="427"/>
      <c r="AN1011" s="427"/>
    </row>
    <row r="1012" spans="1:40" s="225" customFormat="1" ht="51" hidden="1" customHeight="1" outlineLevel="7" x14ac:dyDescent="0.2">
      <c r="A1012" s="221"/>
      <c r="B1012" s="227"/>
      <c r="C1012" s="248"/>
      <c r="D1012" s="248"/>
      <c r="E1012" s="254"/>
      <c r="F1012" s="254"/>
      <c r="G1012" s="254"/>
      <c r="H1012" s="254"/>
      <c r="I1012" s="406" t="s">
        <v>154</v>
      </c>
      <c r="J1012" s="346" t="s">
        <v>257</v>
      </c>
      <c r="K1012" s="605">
        <f>Supervisor!K1012</f>
        <v>1</v>
      </c>
      <c r="L1012" s="600">
        <f>Supervisor!L1012</f>
        <v>1</v>
      </c>
      <c r="M1012" s="348">
        <v>1</v>
      </c>
      <c r="N1012" s="600">
        <f>Supervisor!M1012</f>
        <v>-0.85</v>
      </c>
      <c r="O1012" s="601">
        <f>Supervisor!N1012</f>
        <v>0.15</v>
      </c>
      <c r="P1012" s="601">
        <f t="shared" si="145"/>
        <v>0.85</v>
      </c>
      <c r="Q1012" s="351">
        <v>6.6149728006820483E-5</v>
      </c>
      <c r="R1012" s="352">
        <f t="shared" si="153"/>
        <v>0.15</v>
      </c>
      <c r="S1012" s="225">
        <v>100</v>
      </c>
      <c r="T1012" s="226">
        <f t="shared" si="150"/>
        <v>99.85</v>
      </c>
      <c r="Y1012" s="199"/>
      <c r="Z1012" s="352">
        <v>1</v>
      </c>
      <c r="AA1012" s="428">
        <v>1</v>
      </c>
      <c r="AB1012" s="428">
        <v>1</v>
      </c>
      <c r="AC1012" s="430">
        <v>1</v>
      </c>
      <c r="AD1012" s="428">
        <f t="shared" si="146"/>
        <v>0</v>
      </c>
      <c r="AE1012" s="427">
        <v>1</v>
      </c>
      <c r="AF1012" s="427">
        <v>0</v>
      </c>
      <c r="AG1012" s="427"/>
      <c r="AH1012" s="427"/>
      <c r="AI1012" s="427"/>
      <c r="AJ1012" s="427"/>
      <c r="AK1012" s="427"/>
      <c r="AL1012" s="427"/>
      <c r="AM1012" s="427"/>
      <c r="AN1012" s="427"/>
    </row>
    <row r="1013" spans="1:40" s="225" customFormat="1" ht="51" hidden="1" customHeight="1" outlineLevel="7" x14ac:dyDescent="0.2">
      <c r="A1013" s="221"/>
      <c r="B1013" s="227"/>
      <c r="C1013" s="248"/>
      <c r="D1013" s="248"/>
      <c r="E1013" s="254"/>
      <c r="F1013" s="254"/>
      <c r="G1013" s="254"/>
      <c r="H1013" s="254"/>
      <c r="I1013" s="406" t="s">
        <v>155</v>
      </c>
      <c r="J1013" s="346" t="s">
        <v>257</v>
      </c>
      <c r="K1013" s="605">
        <f>Supervisor!K1013</f>
        <v>1</v>
      </c>
      <c r="L1013" s="600">
        <f>Supervisor!L1013</f>
        <v>1</v>
      </c>
      <c r="M1013" s="348">
        <v>1</v>
      </c>
      <c r="N1013" s="600">
        <f>Supervisor!M1013</f>
        <v>-0.85</v>
      </c>
      <c r="O1013" s="601">
        <f>Supervisor!N1013</f>
        <v>0.15</v>
      </c>
      <c r="P1013" s="601">
        <f t="shared" si="145"/>
        <v>0.85</v>
      </c>
      <c r="Q1013" s="351">
        <v>6.6149728006820483E-5</v>
      </c>
      <c r="R1013" s="352">
        <f t="shared" si="153"/>
        <v>0.15</v>
      </c>
      <c r="S1013" s="225">
        <v>100</v>
      </c>
      <c r="T1013" s="226">
        <f t="shared" si="150"/>
        <v>99.85</v>
      </c>
      <c r="Y1013" s="199"/>
      <c r="Z1013" s="352">
        <v>1</v>
      </c>
      <c r="AA1013" s="428">
        <v>1</v>
      </c>
      <c r="AB1013" s="428">
        <v>1</v>
      </c>
      <c r="AC1013" s="430">
        <v>1</v>
      </c>
      <c r="AD1013" s="428">
        <f t="shared" si="146"/>
        <v>0</v>
      </c>
      <c r="AE1013" s="427">
        <v>1</v>
      </c>
      <c r="AF1013" s="427">
        <v>0</v>
      </c>
      <c r="AG1013" s="427"/>
      <c r="AH1013" s="427"/>
      <c r="AI1013" s="427"/>
      <c r="AJ1013" s="427"/>
      <c r="AK1013" s="427"/>
      <c r="AL1013" s="427"/>
      <c r="AM1013" s="427"/>
      <c r="AN1013" s="427"/>
    </row>
    <row r="1014" spans="1:40" s="225" customFormat="1" ht="51" hidden="1" customHeight="1" outlineLevel="7" x14ac:dyDescent="0.2">
      <c r="A1014" s="221"/>
      <c r="B1014" s="227"/>
      <c r="C1014" s="248"/>
      <c r="D1014" s="248"/>
      <c r="E1014" s="254"/>
      <c r="F1014" s="254"/>
      <c r="G1014" s="254"/>
      <c r="H1014" s="254"/>
      <c r="I1014" s="406" t="s">
        <v>156</v>
      </c>
      <c r="J1014" s="346" t="s">
        <v>257</v>
      </c>
      <c r="K1014" s="605">
        <f>Supervisor!K1014</f>
        <v>1</v>
      </c>
      <c r="L1014" s="600">
        <f>Supervisor!L1014</f>
        <v>0.5</v>
      </c>
      <c r="M1014" s="348">
        <v>1</v>
      </c>
      <c r="N1014" s="600">
        <f>Supervisor!M1014</f>
        <v>-0.18</v>
      </c>
      <c r="O1014" s="601">
        <f>Supervisor!N1014</f>
        <v>0.32</v>
      </c>
      <c r="P1014" s="601">
        <f t="shared" si="145"/>
        <v>0.67999999999999994</v>
      </c>
      <c r="Q1014" s="351">
        <v>3.9689836804092278E-3</v>
      </c>
      <c r="R1014" s="352">
        <f t="shared" si="153"/>
        <v>0.32</v>
      </c>
      <c r="T1014" s="226">
        <f t="shared" si="150"/>
        <v>-0.32</v>
      </c>
      <c r="Y1014" s="199"/>
      <c r="Z1014" s="352">
        <v>1</v>
      </c>
      <c r="AA1014" s="428">
        <v>1</v>
      </c>
      <c r="AB1014" s="428">
        <v>0.55000000000000004</v>
      </c>
      <c r="AC1014" s="430">
        <v>1</v>
      </c>
      <c r="AD1014" s="428">
        <f t="shared" si="146"/>
        <v>-0.44999999999999996</v>
      </c>
      <c r="AE1014" s="427">
        <v>1</v>
      </c>
      <c r="AF1014" s="427">
        <v>0</v>
      </c>
      <c r="AG1014" s="427"/>
      <c r="AH1014" s="427"/>
      <c r="AI1014" s="427"/>
      <c r="AJ1014" s="427"/>
      <c r="AK1014" s="427"/>
      <c r="AL1014" s="427"/>
      <c r="AM1014" s="427"/>
      <c r="AN1014" s="427"/>
    </row>
    <row r="1015" spans="1:40" s="225" customFormat="1" ht="51" hidden="1" customHeight="1" outlineLevel="7" x14ac:dyDescent="0.2">
      <c r="A1015" s="221"/>
      <c r="B1015" s="227"/>
      <c r="C1015" s="248"/>
      <c r="D1015" s="248"/>
      <c r="E1015" s="254"/>
      <c r="F1015" s="254"/>
      <c r="G1015" s="254"/>
      <c r="H1015" s="254"/>
      <c r="I1015" s="406" t="s">
        <v>157</v>
      </c>
      <c r="J1015" s="346" t="s">
        <v>257</v>
      </c>
      <c r="K1015" s="605">
        <f>Supervisor!K1015</f>
        <v>1</v>
      </c>
      <c r="L1015" s="600">
        <f>Supervisor!L1015</f>
        <v>0.24</v>
      </c>
      <c r="M1015" s="348">
        <v>0.2</v>
      </c>
      <c r="N1015" s="600">
        <f>Supervisor!M1015</f>
        <v>-0.09</v>
      </c>
      <c r="O1015" s="601">
        <f>Supervisor!N1015</f>
        <v>0.15</v>
      </c>
      <c r="P1015" s="601">
        <f t="shared" si="145"/>
        <v>0.85</v>
      </c>
      <c r="Q1015" s="351">
        <v>6.6149728006820483E-5</v>
      </c>
      <c r="R1015" s="352">
        <f t="shared" si="153"/>
        <v>0.15</v>
      </c>
      <c r="T1015" s="226">
        <f t="shared" si="150"/>
        <v>-0.15</v>
      </c>
      <c r="Y1015" s="199"/>
      <c r="Z1015" s="352">
        <v>0.2</v>
      </c>
      <c r="AA1015" s="428">
        <v>0.2</v>
      </c>
      <c r="AB1015" s="428">
        <v>0.3</v>
      </c>
      <c r="AC1015" s="430">
        <v>0.2</v>
      </c>
      <c r="AD1015" s="428">
        <f t="shared" si="146"/>
        <v>9.9999999999999978E-2</v>
      </c>
      <c r="AE1015" s="427">
        <v>0.2</v>
      </c>
      <c r="AF1015" s="427">
        <v>0</v>
      </c>
      <c r="AG1015" s="427"/>
      <c r="AH1015" s="427"/>
      <c r="AI1015" s="427"/>
      <c r="AJ1015" s="427"/>
      <c r="AK1015" s="427"/>
      <c r="AL1015" s="427"/>
      <c r="AM1015" s="427"/>
      <c r="AN1015" s="427"/>
    </row>
    <row r="1016" spans="1:40" s="225" customFormat="1" ht="51" hidden="1" customHeight="1" outlineLevel="7" x14ac:dyDescent="0.2">
      <c r="A1016" s="221"/>
      <c r="B1016" s="227"/>
      <c r="C1016" s="248"/>
      <c r="D1016" s="248"/>
      <c r="E1016" s="254"/>
      <c r="F1016" s="254"/>
      <c r="G1016" s="254"/>
      <c r="H1016" s="254"/>
      <c r="I1016" s="406" t="s">
        <v>158</v>
      </c>
      <c r="J1016" s="346" t="s">
        <v>257</v>
      </c>
      <c r="K1016" s="605">
        <f>Supervisor!K1016</f>
        <v>1</v>
      </c>
      <c r="L1016" s="600">
        <f>Supervisor!L1016</f>
        <v>0.24</v>
      </c>
      <c r="M1016" s="348">
        <v>0.2</v>
      </c>
      <c r="N1016" s="600">
        <f>Supervisor!M1016</f>
        <v>-0.09</v>
      </c>
      <c r="O1016" s="601">
        <f>Supervisor!N1016</f>
        <v>0.15</v>
      </c>
      <c r="P1016" s="601">
        <f t="shared" si="145"/>
        <v>0.85</v>
      </c>
      <c r="Q1016" s="351">
        <v>6.6149728006820483E-5</v>
      </c>
      <c r="R1016" s="352">
        <f t="shared" si="153"/>
        <v>0.15</v>
      </c>
      <c r="T1016" s="226">
        <f t="shared" si="150"/>
        <v>-0.15</v>
      </c>
      <c r="Y1016" s="199"/>
      <c r="Z1016" s="352">
        <v>0.2</v>
      </c>
      <c r="AA1016" s="428">
        <v>0.2</v>
      </c>
      <c r="AB1016" s="428">
        <v>0.3</v>
      </c>
      <c r="AC1016" s="430">
        <v>0.2</v>
      </c>
      <c r="AD1016" s="428">
        <f t="shared" si="146"/>
        <v>9.9999999999999978E-2</v>
      </c>
      <c r="AE1016" s="427">
        <v>0.2</v>
      </c>
      <c r="AF1016" s="427">
        <v>0</v>
      </c>
      <c r="AG1016" s="427"/>
      <c r="AH1016" s="427"/>
      <c r="AI1016" s="427"/>
      <c r="AJ1016" s="427"/>
      <c r="AK1016" s="427"/>
      <c r="AL1016" s="427"/>
      <c r="AM1016" s="427"/>
      <c r="AN1016" s="427"/>
    </row>
    <row r="1017" spans="1:40" s="225" customFormat="1" ht="51" hidden="1" customHeight="1" outlineLevel="7" x14ac:dyDescent="0.2">
      <c r="A1017" s="221"/>
      <c r="B1017" s="227"/>
      <c r="C1017" s="248"/>
      <c r="D1017" s="248"/>
      <c r="E1017" s="254"/>
      <c r="F1017" s="254"/>
      <c r="G1017" s="254"/>
      <c r="H1017" s="254"/>
      <c r="I1017" s="406" t="s">
        <v>159</v>
      </c>
      <c r="J1017" s="346" t="s">
        <v>257</v>
      </c>
      <c r="K1017" s="605">
        <f>Supervisor!K1017</f>
        <v>1</v>
      </c>
      <c r="L1017" s="600">
        <f>Supervisor!L1017</f>
        <v>0.24</v>
      </c>
      <c r="M1017" s="348">
        <v>0.2</v>
      </c>
      <c r="N1017" s="600">
        <f>Supervisor!M1017</f>
        <v>-0.09</v>
      </c>
      <c r="O1017" s="601">
        <f>Supervisor!N1017</f>
        <v>0.15</v>
      </c>
      <c r="P1017" s="601">
        <f t="shared" si="145"/>
        <v>0.85</v>
      </c>
      <c r="Q1017" s="351">
        <v>1.0583956481091277E-3</v>
      </c>
      <c r="R1017" s="352">
        <f t="shared" si="153"/>
        <v>0.15</v>
      </c>
      <c r="T1017" s="226">
        <f t="shared" si="150"/>
        <v>-0.15</v>
      </c>
      <c r="Y1017" s="199"/>
      <c r="Z1017" s="352">
        <v>0.2</v>
      </c>
      <c r="AA1017" s="428">
        <v>0.2</v>
      </c>
      <c r="AB1017" s="428">
        <v>0.3</v>
      </c>
      <c r="AC1017" s="430">
        <v>0.2</v>
      </c>
      <c r="AD1017" s="428">
        <f t="shared" si="146"/>
        <v>9.9999999999999978E-2</v>
      </c>
      <c r="AE1017" s="427">
        <v>0.2</v>
      </c>
      <c r="AF1017" s="427">
        <v>0</v>
      </c>
      <c r="AG1017" s="427"/>
      <c r="AH1017" s="427"/>
      <c r="AI1017" s="427"/>
      <c r="AJ1017" s="427"/>
      <c r="AK1017" s="427"/>
      <c r="AL1017" s="427"/>
      <c r="AM1017" s="427"/>
      <c r="AN1017" s="427"/>
    </row>
    <row r="1018" spans="1:40" s="225" customFormat="1" ht="51" hidden="1" customHeight="1" outlineLevel="7" x14ac:dyDescent="0.2">
      <c r="A1018" s="221"/>
      <c r="B1018" s="227"/>
      <c r="C1018" s="248"/>
      <c r="D1018" s="248"/>
      <c r="E1018" s="254"/>
      <c r="F1018" s="254"/>
      <c r="G1018" s="254"/>
      <c r="H1018" s="254"/>
      <c r="I1018" s="406" t="s">
        <v>160</v>
      </c>
      <c r="J1018" s="346" t="s">
        <v>257</v>
      </c>
      <c r="K1018" s="605">
        <f>Supervisor!K1018</f>
        <v>1</v>
      </c>
      <c r="L1018" s="600">
        <f>Supervisor!L1018</f>
        <v>1</v>
      </c>
      <c r="M1018" s="348">
        <v>1</v>
      </c>
      <c r="N1018" s="600">
        <f>Supervisor!M1018</f>
        <v>-0.85</v>
      </c>
      <c r="O1018" s="601">
        <f>Supervisor!N1018</f>
        <v>0.15</v>
      </c>
      <c r="P1018" s="601">
        <f t="shared" si="145"/>
        <v>0.85</v>
      </c>
      <c r="Q1018" s="351">
        <v>1.0583956481091277E-3</v>
      </c>
      <c r="R1018" s="352">
        <f t="shared" si="153"/>
        <v>0.15</v>
      </c>
      <c r="S1018" s="225">
        <v>100</v>
      </c>
      <c r="T1018" s="226">
        <f t="shared" si="150"/>
        <v>99.85</v>
      </c>
      <c r="Y1018" s="199"/>
      <c r="Z1018" s="352">
        <v>1</v>
      </c>
      <c r="AA1018" s="428">
        <v>1</v>
      </c>
      <c r="AB1018" s="428">
        <v>1</v>
      </c>
      <c r="AC1018" s="430">
        <v>1</v>
      </c>
      <c r="AD1018" s="428">
        <f t="shared" si="146"/>
        <v>0</v>
      </c>
      <c r="AE1018" s="427">
        <v>1</v>
      </c>
      <c r="AF1018" s="427">
        <v>0</v>
      </c>
      <c r="AG1018" s="427"/>
      <c r="AH1018" s="427"/>
      <c r="AI1018" s="427"/>
      <c r="AJ1018" s="427"/>
      <c r="AK1018" s="427"/>
      <c r="AL1018" s="427"/>
      <c r="AM1018" s="427"/>
      <c r="AN1018" s="427"/>
    </row>
    <row r="1019" spans="1:40" s="225" customFormat="1" ht="51" hidden="1" customHeight="1" outlineLevel="7" x14ac:dyDescent="0.2">
      <c r="A1019" s="221"/>
      <c r="B1019" s="227"/>
      <c r="C1019" s="248"/>
      <c r="D1019" s="248"/>
      <c r="E1019" s="254"/>
      <c r="F1019" s="254"/>
      <c r="G1019" s="254"/>
      <c r="H1019" s="254"/>
      <c r="I1019" s="406" t="s">
        <v>161</v>
      </c>
      <c r="J1019" s="346" t="s">
        <v>257</v>
      </c>
      <c r="K1019" s="605">
        <f>Supervisor!K1019</f>
        <v>1</v>
      </c>
      <c r="L1019" s="600">
        <f>Supervisor!L1019</f>
        <v>0</v>
      </c>
      <c r="M1019" s="348">
        <v>0</v>
      </c>
      <c r="N1019" s="600">
        <f>Supervisor!M1019</f>
        <v>0.15</v>
      </c>
      <c r="O1019" s="601">
        <f>Supervisor!N1019</f>
        <v>0.15</v>
      </c>
      <c r="P1019" s="601">
        <f t="shared" si="145"/>
        <v>0.85</v>
      </c>
      <c r="Q1019" s="351">
        <v>3.3074864003410243E-3</v>
      </c>
      <c r="R1019" s="352">
        <f t="shared" si="153"/>
        <v>0.15</v>
      </c>
      <c r="T1019" s="226">
        <f t="shared" si="150"/>
        <v>-0.15</v>
      </c>
      <c r="Y1019" s="199"/>
      <c r="Z1019" s="352">
        <v>0</v>
      </c>
      <c r="AA1019" s="428">
        <v>0</v>
      </c>
      <c r="AB1019" s="428">
        <v>0</v>
      </c>
      <c r="AC1019" s="430">
        <v>0</v>
      </c>
      <c r="AD1019" s="428">
        <f t="shared" si="146"/>
        <v>0</v>
      </c>
      <c r="AE1019" s="427">
        <v>0.13</v>
      </c>
      <c r="AF1019" s="427">
        <v>0</v>
      </c>
      <c r="AG1019" s="427"/>
      <c r="AH1019" s="427"/>
      <c r="AI1019" s="427"/>
      <c r="AJ1019" s="427"/>
      <c r="AK1019" s="427"/>
      <c r="AL1019" s="427"/>
      <c r="AM1019" s="427"/>
      <c r="AN1019" s="427"/>
    </row>
    <row r="1020" spans="1:40" s="225" customFormat="1" ht="51" hidden="1" customHeight="1" outlineLevel="7" x14ac:dyDescent="0.2">
      <c r="A1020" s="221"/>
      <c r="B1020" s="227"/>
      <c r="C1020" s="248"/>
      <c r="D1020" s="248"/>
      <c r="E1020" s="254"/>
      <c r="F1020" s="254"/>
      <c r="G1020" s="254"/>
      <c r="H1020" s="254"/>
      <c r="I1020" s="406" t="s">
        <v>162</v>
      </c>
      <c r="J1020" s="346" t="s">
        <v>257</v>
      </c>
      <c r="K1020" s="605">
        <f>Supervisor!K1020</f>
        <v>1</v>
      </c>
      <c r="L1020" s="600">
        <f>Supervisor!L1020</f>
        <v>0</v>
      </c>
      <c r="M1020" s="348">
        <v>0</v>
      </c>
      <c r="N1020" s="600">
        <f>Supervisor!M1020</f>
        <v>0.15</v>
      </c>
      <c r="O1020" s="601">
        <f>Supervisor!N1020</f>
        <v>0.15</v>
      </c>
      <c r="P1020" s="601">
        <f t="shared" si="145"/>
        <v>0.85</v>
      </c>
      <c r="Q1020" s="351">
        <v>1.7198929281773323E-3</v>
      </c>
      <c r="R1020" s="352">
        <f t="shared" si="153"/>
        <v>0.15</v>
      </c>
      <c r="T1020" s="226">
        <f t="shared" si="150"/>
        <v>-0.15</v>
      </c>
      <c r="Y1020" s="199"/>
      <c r="Z1020" s="352">
        <v>0</v>
      </c>
      <c r="AA1020" s="428">
        <v>0</v>
      </c>
      <c r="AB1020" s="428">
        <v>0</v>
      </c>
      <c r="AC1020" s="430">
        <v>0</v>
      </c>
      <c r="AD1020" s="428">
        <f t="shared" si="146"/>
        <v>0</v>
      </c>
      <c r="AE1020" s="427">
        <v>0.13</v>
      </c>
      <c r="AF1020" s="427">
        <v>0</v>
      </c>
      <c r="AG1020" s="427"/>
      <c r="AH1020" s="427"/>
      <c r="AI1020" s="427"/>
      <c r="AJ1020" s="427"/>
      <c r="AK1020" s="427"/>
      <c r="AL1020" s="427"/>
      <c r="AM1020" s="427"/>
      <c r="AN1020" s="427"/>
    </row>
    <row r="1021" spans="1:40" s="225" customFormat="1" ht="51" hidden="1" customHeight="1" outlineLevel="7" x14ac:dyDescent="0.2">
      <c r="A1021" s="221"/>
      <c r="B1021" s="227"/>
      <c r="C1021" s="248"/>
      <c r="D1021" s="248"/>
      <c r="E1021" s="254"/>
      <c r="F1021" s="254"/>
      <c r="G1021" s="254"/>
      <c r="H1021" s="254"/>
      <c r="I1021" s="406" t="s">
        <v>34</v>
      </c>
      <c r="J1021" s="346" t="s">
        <v>257</v>
      </c>
      <c r="K1021" s="605">
        <f>Supervisor!K1021</f>
        <v>1</v>
      </c>
      <c r="L1021" s="600">
        <f>Supervisor!L1021</f>
        <v>0.24</v>
      </c>
      <c r="M1021" s="348">
        <v>0.2</v>
      </c>
      <c r="N1021" s="600">
        <f>Supervisor!M1021</f>
        <v>-0.09</v>
      </c>
      <c r="O1021" s="601">
        <f>Supervisor!N1021</f>
        <v>0.15</v>
      </c>
      <c r="P1021" s="601">
        <f t="shared" si="145"/>
        <v>0.85</v>
      </c>
      <c r="Q1021" s="351">
        <v>1.5875934721636914E-3</v>
      </c>
      <c r="R1021" s="352">
        <f t="shared" si="153"/>
        <v>0.15</v>
      </c>
      <c r="T1021" s="226">
        <f t="shared" si="150"/>
        <v>-0.15</v>
      </c>
      <c r="Y1021" s="199"/>
      <c r="Z1021" s="352">
        <v>0.2</v>
      </c>
      <c r="AA1021" s="428">
        <v>0.2</v>
      </c>
      <c r="AB1021" s="428">
        <v>0.3</v>
      </c>
      <c r="AC1021" s="430">
        <v>0.2</v>
      </c>
      <c r="AD1021" s="428">
        <f t="shared" si="146"/>
        <v>9.9999999999999978E-2</v>
      </c>
      <c r="AE1021" s="427">
        <v>0.2</v>
      </c>
      <c r="AF1021" s="427">
        <v>0</v>
      </c>
      <c r="AG1021" s="427"/>
      <c r="AH1021" s="427"/>
      <c r="AI1021" s="427"/>
      <c r="AJ1021" s="427"/>
      <c r="AK1021" s="427"/>
      <c r="AL1021" s="427"/>
      <c r="AM1021" s="427"/>
      <c r="AN1021" s="427"/>
    </row>
    <row r="1022" spans="1:40" s="225" customFormat="1" ht="51" hidden="1" customHeight="1" outlineLevel="7" x14ac:dyDescent="0.2">
      <c r="A1022" s="221"/>
      <c r="B1022" s="227"/>
      <c r="C1022" s="248"/>
      <c r="D1022" s="248"/>
      <c r="E1022" s="254"/>
      <c r="F1022" s="254"/>
      <c r="G1022" s="254"/>
      <c r="H1022" s="254"/>
      <c r="I1022" s="406" t="s">
        <v>35</v>
      </c>
      <c r="J1022" s="346" t="s">
        <v>257</v>
      </c>
      <c r="K1022" s="605">
        <f>Supervisor!K1022</f>
        <v>1</v>
      </c>
      <c r="L1022" s="600">
        <f>Supervisor!L1022</f>
        <v>1</v>
      </c>
      <c r="M1022" s="348">
        <v>1</v>
      </c>
      <c r="N1022" s="600">
        <f>Supervisor!M1022</f>
        <v>-0.85</v>
      </c>
      <c r="O1022" s="601">
        <f>Supervisor!N1022</f>
        <v>0.15</v>
      </c>
      <c r="P1022" s="601">
        <f t="shared" si="145"/>
        <v>0.85</v>
      </c>
      <c r="Q1022" s="351">
        <v>6.6149728006820483E-5</v>
      </c>
      <c r="R1022" s="352">
        <f t="shared" si="153"/>
        <v>0.15</v>
      </c>
      <c r="S1022" s="225">
        <v>100</v>
      </c>
      <c r="T1022" s="226">
        <f t="shared" si="150"/>
        <v>99.85</v>
      </c>
      <c r="Y1022" s="199"/>
      <c r="Z1022" s="352">
        <v>1.0000006614972801</v>
      </c>
      <c r="AA1022" s="428">
        <v>1.0000006614972801</v>
      </c>
      <c r="AB1022" s="428">
        <v>1.0000006614972801</v>
      </c>
      <c r="AC1022" s="430">
        <v>1.0000006614972801</v>
      </c>
      <c r="AD1022" s="428">
        <f t="shared" si="146"/>
        <v>0</v>
      </c>
      <c r="AE1022" s="427">
        <v>1.0000006614972801</v>
      </c>
      <c r="AF1022" s="427">
        <v>0</v>
      </c>
      <c r="AG1022" s="427"/>
      <c r="AH1022" s="427"/>
      <c r="AI1022" s="427"/>
      <c r="AJ1022" s="427"/>
      <c r="AK1022" s="427"/>
      <c r="AL1022" s="427"/>
      <c r="AM1022" s="427"/>
      <c r="AN1022" s="427"/>
    </row>
    <row r="1023" spans="1:40" s="225" customFormat="1" ht="51" customHeight="1" outlineLevel="3" collapsed="1" x14ac:dyDescent="0.2">
      <c r="A1023" s="221"/>
      <c r="B1023" s="227"/>
      <c r="C1023" s="248"/>
      <c r="D1023" s="248"/>
      <c r="E1023" s="254"/>
      <c r="F1023" s="254"/>
      <c r="G1023" s="254"/>
      <c r="H1023" s="254"/>
      <c r="I1023" s="405" t="s">
        <v>56</v>
      </c>
      <c r="J1023" s="340" t="s">
        <v>444</v>
      </c>
      <c r="K1023" s="433">
        <f>Supervisor!K1023</f>
        <v>0</v>
      </c>
      <c r="L1023" s="341">
        <f>Supervisor!L1023</f>
        <v>0</v>
      </c>
      <c r="M1023" s="342">
        <v>5.8424405613069497E-2</v>
      </c>
      <c r="N1023" s="340">
        <f>Supervisor!M1023</f>
        <v>0</v>
      </c>
      <c r="O1023" s="343">
        <f>Supervisor!N1023</f>
        <v>0</v>
      </c>
      <c r="P1023" s="343">
        <f t="shared" si="145"/>
        <v>0</v>
      </c>
      <c r="Q1023" s="344">
        <v>0.10221401063789579</v>
      </c>
      <c r="R1023" s="345">
        <f>(R1024*Q1024+R1102*Q1102)/Q1023</f>
        <v>8.6905522026894971E-2</v>
      </c>
      <c r="T1023" s="226">
        <f t="shared" si="150"/>
        <v>0</v>
      </c>
      <c r="Y1023" s="199"/>
      <c r="Z1023" s="345">
        <v>5.0591088478441473E-2</v>
      </c>
      <c r="AA1023" s="428">
        <v>4.8908635628849777E-2</v>
      </c>
      <c r="AB1023" s="428">
        <v>5.227354132803317E-2</v>
      </c>
      <c r="AC1023" s="430">
        <v>5.227354132803317E-2</v>
      </c>
      <c r="AD1023" s="428">
        <f t="shared" si="146"/>
        <v>0</v>
      </c>
      <c r="AE1023" s="427">
        <v>0.13272647587579639</v>
      </c>
      <c r="AF1023" s="427">
        <v>0</v>
      </c>
      <c r="AG1023" s="427"/>
      <c r="AH1023" s="427"/>
      <c r="AI1023" s="427"/>
      <c r="AJ1023" s="427"/>
      <c r="AK1023" s="427"/>
      <c r="AL1023" s="427"/>
      <c r="AM1023" s="427"/>
      <c r="AN1023" s="427"/>
    </row>
    <row r="1024" spans="1:40" s="225" customFormat="1" ht="51" hidden="1" customHeight="1" outlineLevel="4" x14ac:dyDescent="0.2">
      <c r="A1024" s="221"/>
      <c r="B1024" s="227"/>
      <c r="C1024" s="248"/>
      <c r="D1024" s="248"/>
      <c r="E1024" s="254"/>
      <c r="F1024" s="265"/>
      <c r="G1024" s="265"/>
      <c r="H1024" s="265"/>
      <c r="I1024" s="408" t="s">
        <v>57</v>
      </c>
      <c r="J1024" s="359"/>
      <c r="K1024" s="436">
        <f>Supervisor!K1024</f>
        <v>0</v>
      </c>
      <c r="L1024" s="360">
        <f>Supervisor!L1024</f>
        <v>0</v>
      </c>
      <c r="M1024" s="361">
        <v>5.9027571082825754E-2</v>
      </c>
      <c r="N1024" s="359">
        <f>Supervisor!M1024</f>
        <v>0</v>
      </c>
      <c r="O1024" s="362">
        <f>Supervisor!N1024</f>
        <v>0</v>
      </c>
      <c r="P1024" s="362">
        <f t="shared" si="145"/>
        <v>0</v>
      </c>
      <c r="Q1024" s="363">
        <v>0.10116955021692456</v>
      </c>
      <c r="R1024" s="364">
        <f>(R1025*Q1025+R1054*Q1054)/Q1024</f>
        <v>8.7802722596891689E-2</v>
      </c>
      <c r="T1024" s="226">
        <f t="shared" si="150"/>
        <v>0</v>
      </c>
      <c r="Y1024" s="199"/>
      <c r="Z1024" s="364">
        <v>5.1113383867284139E-2</v>
      </c>
      <c r="AA1024" s="428">
        <v>4.9413561607550935E-2</v>
      </c>
      <c r="AB1024" s="428">
        <v>5.2813206127017329E-2</v>
      </c>
      <c r="AC1024" s="430">
        <v>5.2813206127017329E-2</v>
      </c>
      <c r="AD1024" s="428">
        <f t="shared" si="146"/>
        <v>0</v>
      </c>
      <c r="AE1024" s="427">
        <v>0.13409672562554836</v>
      </c>
      <c r="AF1024" s="427">
        <v>0</v>
      </c>
      <c r="AG1024" s="427"/>
      <c r="AH1024" s="427"/>
      <c r="AI1024" s="427"/>
      <c r="AJ1024" s="427"/>
      <c r="AK1024" s="427"/>
      <c r="AL1024" s="427"/>
      <c r="AM1024" s="427"/>
      <c r="AN1024" s="427"/>
    </row>
    <row r="1025" spans="1:40" s="225" customFormat="1" ht="51" hidden="1" customHeight="1" outlineLevel="5" x14ac:dyDescent="0.2">
      <c r="A1025" s="221"/>
      <c r="B1025" s="227"/>
      <c r="C1025" s="248"/>
      <c r="D1025" s="248"/>
      <c r="E1025" s="254"/>
      <c r="F1025" s="265"/>
      <c r="G1025" s="270"/>
      <c r="H1025" s="270"/>
      <c r="I1025" s="409" t="s">
        <v>58</v>
      </c>
      <c r="J1025" s="365"/>
      <c r="K1025" s="437">
        <f>Supervisor!K1025</f>
        <v>0</v>
      </c>
      <c r="L1025" s="366">
        <f>Supervisor!L1025</f>
        <v>0</v>
      </c>
      <c r="M1025" s="367">
        <v>9.4363956681466035E-2</v>
      </c>
      <c r="N1025" s="365">
        <f>Supervisor!M1025</f>
        <v>0</v>
      </c>
      <c r="O1025" s="368">
        <f>Supervisor!N1025</f>
        <v>0</v>
      </c>
      <c r="P1025" s="368">
        <f t="shared" si="145"/>
        <v>0</v>
      </c>
      <c r="Q1025" s="369">
        <v>3.5409689170514742E-2</v>
      </c>
      <c r="R1025" s="370">
        <f>(R1026*Q1026+R1033*Q1033+R1040*Q1040+R1047*Q1047)/Q1025</f>
        <v>0.1765778705648447</v>
      </c>
      <c r="T1025" s="226">
        <f t="shared" si="150"/>
        <v>0</v>
      </c>
      <c r="Y1025" s="199"/>
      <c r="Z1025" s="370">
        <v>7.1752214537296272E-2</v>
      </c>
      <c r="AA1025" s="428">
        <v>6.6895627046855338E-2</v>
      </c>
      <c r="AB1025" s="428">
        <v>7.6608802027737191E-2</v>
      </c>
      <c r="AC1025" s="430">
        <v>7.6608802027737191E-2</v>
      </c>
      <c r="AD1025" s="428">
        <f t="shared" si="146"/>
        <v>0</v>
      </c>
      <c r="AE1025" s="427">
        <v>0.30884515598484991</v>
      </c>
      <c r="AF1025" s="427">
        <v>0</v>
      </c>
      <c r="AG1025" s="427"/>
      <c r="AH1025" s="427"/>
      <c r="AI1025" s="427"/>
      <c r="AJ1025" s="427"/>
      <c r="AK1025" s="427"/>
      <c r="AL1025" s="427"/>
      <c r="AM1025" s="427"/>
      <c r="AN1025" s="427"/>
    </row>
    <row r="1026" spans="1:40" s="225" customFormat="1" ht="51" hidden="1" customHeight="1" outlineLevel="6" x14ac:dyDescent="0.2">
      <c r="A1026" s="221"/>
      <c r="B1026" s="227"/>
      <c r="C1026" s="248"/>
      <c r="D1026" s="248"/>
      <c r="E1026" s="254"/>
      <c r="F1026" s="265"/>
      <c r="G1026" s="270"/>
      <c r="H1026" s="278"/>
      <c r="I1026" s="412" t="s">
        <v>59</v>
      </c>
      <c r="J1026" s="379"/>
      <c r="K1026" s="438">
        <f>Supervisor!K1026</f>
        <v>0</v>
      </c>
      <c r="L1026" s="380">
        <f>Supervisor!L1026</f>
        <v>0</v>
      </c>
      <c r="M1026" s="381">
        <v>0.37291031625807647</v>
      </c>
      <c r="N1026" s="379">
        <f>Supervisor!M1026</f>
        <v>0</v>
      </c>
      <c r="O1026" s="386">
        <f>Supervisor!N1026</f>
        <v>0</v>
      </c>
      <c r="P1026" s="386">
        <f t="shared" ref="P1026:P1089" si="154">K1026-O1026</f>
        <v>0</v>
      </c>
      <c r="Q1026" s="383">
        <v>3.8887085581293594E-3</v>
      </c>
      <c r="R1026" s="384">
        <f>SUMPRODUCT(R1027:R1032,Q1027:Q1032)/Q1026</f>
        <v>0.38036344026868962</v>
      </c>
      <c r="T1026" s="226">
        <f t="shared" si="150"/>
        <v>0</v>
      </c>
      <c r="Y1026" s="199"/>
      <c r="Z1026" s="384">
        <v>0.16701297297297299</v>
      </c>
      <c r="AA1026" s="428">
        <v>0.12279</v>
      </c>
      <c r="AB1026" s="428">
        <v>0.21123594594594594</v>
      </c>
      <c r="AC1026" s="430">
        <v>0.21123594594594594</v>
      </c>
      <c r="AD1026" s="428">
        <f t="shared" ref="AD1026:AD1089" si="155">AB1026-AC1026</f>
        <v>0</v>
      </c>
      <c r="AE1026" s="427">
        <v>1.9640795254111021</v>
      </c>
      <c r="AF1026" s="427">
        <v>0</v>
      </c>
      <c r="AG1026" s="427"/>
      <c r="AH1026" s="427"/>
      <c r="AI1026" s="427"/>
      <c r="AJ1026" s="427"/>
      <c r="AK1026" s="441">
        <f>374/2</f>
        <v>187</v>
      </c>
      <c r="AL1026" s="427"/>
      <c r="AM1026" s="427"/>
      <c r="AN1026" s="427"/>
    </row>
    <row r="1027" spans="1:40" s="225" customFormat="1" ht="51" hidden="1" customHeight="1" outlineLevel="7" x14ac:dyDescent="0.2">
      <c r="A1027" s="221"/>
      <c r="B1027" s="227"/>
      <c r="C1027" s="248"/>
      <c r="D1027" s="248"/>
      <c r="E1027" s="254"/>
      <c r="F1027" s="265"/>
      <c r="G1027" s="270"/>
      <c r="H1027" s="278"/>
      <c r="I1027" s="407" t="s">
        <v>60</v>
      </c>
      <c r="J1027" s="354" t="s">
        <v>261</v>
      </c>
      <c r="K1027" s="435">
        <f>Supervisor!K1027</f>
        <v>4934</v>
      </c>
      <c r="L1027" s="355">
        <f>Supervisor!L1027</f>
        <v>2450</v>
      </c>
      <c r="M1027" s="356">
        <v>0.24193897424799826</v>
      </c>
      <c r="N1027" s="355">
        <f>Supervisor!M1027</f>
        <v>0</v>
      </c>
      <c r="O1027" s="350">
        <f>Supervisor!N1027</f>
        <v>2450</v>
      </c>
      <c r="P1027" s="350">
        <f t="shared" si="154"/>
        <v>2484</v>
      </c>
      <c r="Q1027" s="385">
        <v>1.9443542790646798E-4</v>
      </c>
      <c r="R1027" s="352">
        <f>O1027/K1027</f>
        <v>0.49655451965950548</v>
      </c>
      <c r="S1027" s="225">
        <v>600</v>
      </c>
      <c r="T1027" s="226">
        <f t="shared" si="150"/>
        <v>-1850</v>
      </c>
      <c r="Y1027" s="199"/>
      <c r="Z1027" s="352">
        <v>0.2303</v>
      </c>
      <c r="AA1027" s="428">
        <v>0.2303</v>
      </c>
      <c r="AB1027" s="428">
        <v>0.2303</v>
      </c>
      <c r="AC1027" s="430">
        <v>0.2303</v>
      </c>
      <c r="AD1027" s="428">
        <f t="shared" si="155"/>
        <v>0</v>
      </c>
      <c r="AE1027" s="427">
        <v>0.23023915687069316</v>
      </c>
      <c r="AF1027" s="427">
        <v>0</v>
      </c>
      <c r="AG1027" s="427"/>
      <c r="AH1027" s="427"/>
      <c r="AI1027" s="427"/>
      <c r="AJ1027" s="427"/>
      <c r="AK1027" s="427"/>
      <c r="AL1027" s="427"/>
      <c r="AM1027" s="427"/>
      <c r="AN1027" s="427"/>
    </row>
    <row r="1028" spans="1:40" s="225" customFormat="1" ht="51" hidden="1" customHeight="1" outlineLevel="7" x14ac:dyDescent="0.2">
      <c r="A1028" s="221"/>
      <c r="B1028" s="227"/>
      <c r="C1028" s="248"/>
      <c r="D1028" s="248"/>
      <c r="E1028" s="254"/>
      <c r="F1028" s="265"/>
      <c r="G1028" s="270"/>
      <c r="H1028" s="278"/>
      <c r="I1028" s="407" t="s">
        <v>61</v>
      </c>
      <c r="J1028" s="354" t="s">
        <v>261</v>
      </c>
      <c r="K1028" s="435">
        <f>Supervisor!K1028</f>
        <v>1480</v>
      </c>
      <c r="L1028" s="355">
        <f>Supervisor!L1028</f>
        <v>4000</v>
      </c>
      <c r="M1028" s="356">
        <v>0.4018919838006616</v>
      </c>
      <c r="N1028" s="355">
        <f>Supervisor!M1028</f>
        <v>-3375.625</v>
      </c>
      <c r="O1028" s="350">
        <f>Supervisor!N1028</f>
        <v>624.375</v>
      </c>
      <c r="P1028" s="350">
        <f t="shared" si="154"/>
        <v>855.625</v>
      </c>
      <c r="Q1028" s="385">
        <v>1.3610479953452758E-3</v>
      </c>
      <c r="R1028" s="352">
        <f t="shared" ref="R1028" si="156">O1028/K1028</f>
        <v>0.421875</v>
      </c>
      <c r="T1028" s="226">
        <f t="shared" si="150"/>
        <v>-624.375</v>
      </c>
      <c r="Y1028" s="199"/>
      <c r="Z1028" s="352">
        <v>0.14649999999999999</v>
      </c>
      <c r="AA1028" s="428">
        <v>0.14649999999999999</v>
      </c>
      <c r="AB1028" s="428">
        <v>0.14649999999999999</v>
      </c>
      <c r="AC1028" s="430">
        <v>0.14649999999999999</v>
      </c>
      <c r="AD1028" s="428">
        <f t="shared" si="155"/>
        <v>0</v>
      </c>
      <c r="AE1028" s="427">
        <v>2.7027027027027026</v>
      </c>
      <c r="AF1028" s="427">
        <v>0</v>
      </c>
      <c r="AG1028" s="427"/>
      <c r="AH1028" s="427"/>
      <c r="AI1028" s="427"/>
      <c r="AJ1028" s="427"/>
      <c r="AK1028" s="427"/>
      <c r="AL1028" s="427"/>
      <c r="AM1028" s="427"/>
      <c r="AN1028" s="427"/>
    </row>
    <row r="1029" spans="1:40" s="225" customFormat="1" ht="51" hidden="1" customHeight="1" outlineLevel="7" x14ac:dyDescent="0.2">
      <c r="A1029" s="221"/>
      <c r="B1029" s="227"/>
      <c r="C1029" s="248"/>
      <c r="D1029" s="248"/>
      <c r="E1029" s="254"/>
      <c r="F1029" s="265"/>
      <c r="G1029" s="270"/>
      <c r="H1029" s="278"/>
      <c r="I1029" s="406" t="s">
        <v>62</v>
      </c>
      <c r="J1029" s="346" t="s">
        <v>261</v>
      </c>
      <c r="K1029" s="434">
        <f>Supervisor!K1029</f>
        <v>1480</v>
      </c>
      <c r="L1029" s="347">
        <f>Supervisor!L1029</f>
        <v>4000</v>
      </c>
      <c r="M1029" s="348">
        <v>0.3709772158159953</v>
      </c>
      <c r="N1029" s="355">
        <f>Supervisor!M1029</f>
        <v>-3375.625</v>
      </c>
      <c r="O1029" s="350">
        <f>Supervisor!N1029</f>
        <v>624.375</v>
      </c>
      <c r="P1029" s="350">
        <f t="shared" si="154"/>
        <v>855.625</v>
      </c>
      <c r="Q1029" s="385">
        <v>1.3610479953452758E-3</v>
      </c>
      <c r="R1029" s="352">
        <f>O1029/K1029</f>
        <v>0.421875</v>
      </c>
      <c r="T1029" s="226">
        <f t="shared" si="150"/>
        <v>-624.375</v>
      </c>
      <c r="Y1029" s="199"/>
      <c r="Z1029" s="352">
        <v>0.12635135135135134</v>
      </c>
      <c r="AA1029" s="428">
        <v>0</v>
      </c>
      <c r="AB1029" s="428">
        <v>0.25270270270270268</v>
      </c>
      <c r="AC1029" s="430">
        <v>0.12635135135135134</v>
      </c>
      <c r="AD1029" s="428">
        <f t="shared" si="155"/>
        <v>0.12635135135135134</v>
      </c>
      <c r="AE1029" s="427">
        <v>2.7027027027027026</v>
      </c>
      <c r="AF1029" s="427">
        <v>0</v>
      </c>
      <c r="AG1029" s="427"/>
      <c r="AH1029" s="427"/>
      <c r="AI1029" s="427"/>
      <c r="AJ1029" s="427"/>
      <c r="AK1029" s="427"/>
      <c r="AL1029" s="427"/>
      <c r="AM1029" s="427"/>
      <c r="AN1029" s="427"/>
    </row>
    <row r="1030" spans="1:40" s="225" customFormat="1" ht="51" hidden="1" customHeight="1" outlineLevel="7" x14ac:dyDescent="0.2">
      <c r="A1030" s="221"/>
      <c r="B1030" s="227"/>
      <c r="C1030" s="248"/>
      <c r="D1030" s="248"/>
      <c r="E1030" s="254"/>
      <c r="F1030" s="265"/>
      <c r="G1030" s="270"/>
      <c r="H1030" s="278"/>
      <c r="I1030" s="406" t="s">
        <v>63</v>
      </c>
      <c r="J1030" s="346" t="s">
        <v>261</v>
      </c>
      <c r="K1030" s="434">
        <f>Supervisor!K1030</f>
        <v>296</v>
      </c>
      <c r="L1030" s="347">
        <f>Supervisor!L1030</f>
        <v>20</v>
      </c>
      <c r="M1030" s="348">
        <v>6.1829535969332551E-3</v>
      </c>
      <c r="N1030" s="355">
        <f>Supervisor!M1030</f>
        <v>-18.678571428571427</v>
      </c>
      <c r="O1030" s="350">
        <f>Supervisor!N1030</f>
        <v>1.3214285714285714</v>
      </c>
      <c r="P1030" s="350">
        <f t="shared" si="154"/>
        <v>294.67857142857144</v>
      </c>
      <c r="Q1030" s="385">
        <v>1.9443542790646798E-4</v>
      </c>
      <c r="R1030" s="352">
        <f t="shared" ref="R1030:R1032" si="157">O1030/K1030</f>
        <v>4.464285714285714E-3</v>
      </c>
      <c r="T1030" s="226">
        <f t="shared" si="150"/>
        <v>-1.3214285714285714</v>
      </c>
      <c r="Y1030" s="199"/>
      <c r="Z1030" s="352">
        <v>0</v>
      </c>
      <c r="AA1030" s="428">
        <v>0</v>
      </c>
      <c r="AB1030" s="428">
        <v>0</v>
      </c>
      <c r="AC1030" s="430">
        <v>0</v>
      </c>
      <c r="AD1030" s="428">
        <f t="shared" si="155"/>
        <v>0</v>
      </c>
      <c r="AE1030" s="427">
        <v>1.3513513513513514E-2</v>
      </c>
      <c r="AF1030" s="427">
        <v>0</v>
      </c>
      <c r="AG1030" s="427"/>
      <c r="AH1030" s="427"/>
      <c r="AI1030" s="427"/>
      <c r="AJ1030" s="427"/>
      <c r="AK1030" s="427"/>
      <c r="AL1030" s="427"/>
      <c r="AM1030" s="427"/>
      <c r="AN1030" s="427"/>
    </row>
    <row r="1031" spans="1:40" s="225" customFormat="1" ht="51" hidden="1" customHeight="1" outlineLevel="7" x14ac:dyDescent="0.2">
      <c r="A1031" s="221"/>
      <c r="B1031" s="227"/>
      <c r="C1031" s="248"/>
      <c r="D1031" s="248"/>
      <c r="E1031" s="254"/>
      <c r="F1031" s="265"/>
      <c r="G1031" s="270"/>
      <c r="H1031" s="278"/>
      <c r="I1031" s="406" t="s">
        <v>64</v>
      </c>
      <c r="J1031" s="346" t="s">
        <v>261</v>
      </c>
      <c r="K1031" s="434">
        <f>Supervisor!K1031</f>
        <v>1480</v>
      </c>
      <c r="L1031" s="347">
        <f>Supervisor!L1031</f>
        <v>0</v>
      </c>
      <c r="M1031" s="348">
        <v>0</v>
      </c>
      <c r="N1031" s="355">
        <f>Supervisor!M1031</f>
        <v>0</v>
      </c>
      <c r="O1031" s="350">
        <f>Supervisor!N1031</f>
        <v>0</v>
      </c>
      <c r="P1031" s="350">
        <f t="shared" si="154"/>
        <v>1480</v>
      </c>
      <c r="Q1031" s="385">
        <v>1.9443542790646798E-4</v>
      </c>
      <c r="R1031" s="352">
        <f t="shared" si="157"/>
        <v>0</v>
      </c>
      <c r="T1031" s="226">
        <f t="shared" si="150"/>
        <v>0</v>
      </c>
      <c r="Y1031" s="199"/>
      <c r="Z1031" s="352">
        <v>0</v>
      </c>
      <c r="AA1031" s="428">
        <v>0</v>
      </c>
      <c r="AB1031" s="428">
        <v>0</v>
      </c>
      <c r="AC1031" s="430">
        <v>0</v>
      </c>
      <c r="AD1031" s="428">
        <f t="shared" si="155"/>
        <v>0</v>
      </c>
      <c r="AE1031" s="427">
        <v>0</v>
      </c>
      <c r="AF1031" s="427">
        <v>0</v>
      </c>
      <c r="AG1031" s="427"/>
      <c r="AH1031" s="427"/>
      <c r="AI1031" s="427"/>
      <c r="AJ1031" s="427"/>
      <c r="AK1031" s="427"/>
      <c r="AL1031" s="427"/>
      <c r="AM1031" s="427"/>
      <c r="AN1031" s="427"/>
    </row>
    <row r="1032" spans="1:40" s="225" customFormat="1" ht="51" hidden="1" customHeight="1" outlineLevel="7" x14ac:dyDescent="0.2">
      <c r="A1032" s="221"/>
      <c r="B1032" s="227"/>
      <c r="C1032" s="248"/>
      <c r="D1032" s="248"/>
      <c r="E1032" s="254"/>
      <c r="F1032" s="265"/>
      <c r="G1032" s="270"/>
      <c r="H1032" s="278"/>
      <c r="I1032" s="406" t="s">
        <v>51</v>
      </c>
      <c r="J1032" s="346" t="s">
        <v>257</v>
      </c>
      <c r="K1032" s="434">
        <f>Supervisor!K1032</f>
        <v>100</v>
      </c>
      <c r="L1032" s="347">
        <f>Supervisor!L1032</f>
        <v>40</v>
      </c>
      <c r="M1032" s="348">
        <v>0.6</v>
      </c>
      <c r="N1032" s="355">
        <f>Supervisor!M1032</f>
        <v>0</v>
      </c>
      <c r="O1032" s="350">
        <f>Supervisor!N1032</f>
        <v>40</v>
      </c>
      <c r="P1032" s="350">
        <f t="shared" si="154"/>
        <v>60</v>
      </c>
      <c r="Q1032" s="385">
        <v>5.8330628371940389E-4</v>
      </c>
      <c r="R1032" s="352">
        <f t="shared" si="157"/>
        <v>0.4</v>
      </c>
      <c r="S1032" s="225">
        <v>40</v>
      </c>
      <c r="T1032" s="226">
        <f t="shared" si="150"/>
        <v>0</v>
      </c>
      <c r="Y1032" s="199"/>
      <c r="Z1032" s="352">
        <v>0.4</v>
      </c>
      <c r="AA1032" s="428">
        <v>0.4</v>
      </c>
      <c r="AB1032" s="428">
        <v>0.4</v>
      </c>
      <c r="AC1032" s="430">
        <v>0.4</v>
      </c>
      <c r="AD1032" s="428">
        <f t="shared" si="155"/>
        <v>0</v>
      </c>
      <c r="AE1032" s="427">
        <v>0.4</v>
      </c>
      <c r="AF1032" s="427">
        <v>0</v>
      </c>
      <c r="AG1032" s="427"/>
      <c r="AH1032" s="427"/>
      <c r="AI1032" s="427"/>
      <c r="AJ1032" s="427"/>
      <c r="AK1032" s="427"/>
      <c r="AL1032" s="427"/>
      <c r="AM1032" s="427"/>
      <c r="AN1032" s="427"/>
    </row>
    <row r="1033" spans="1:40" s="225" customFormat="1" ht="51" hidden="1" customHeight="1" outlineLevel="6" x14ac:dyDescent="0.2">
      <c r="A1033" s="221"/>
      <c r="B1033" s="227"/>
      <c r="C1033" s="248"/>
      <c r="D1033" s="248"/>
      <c r="E1033" s="254"/>
      <c r="F1033" s="265"/>
      <c r="G1033" s="270"/>
      <c r="H1033" s="278"/>
      <c r="I1033" s="412" t="s">
        <v>65</v>
      </c>
      <c r="J1033" s="379"/>
      <c r="K1033" s="438">
        <f>Supervisor!K1033</f>
        <v>0</v>
      </c>
      <c r="L1033" s="380">
        <f>Supervisor!L1033</f>
        <v>0</v>
      </c>
      <c r="M1033" s="381">
        <v>0.06</v>
      </c>
      <c r="N1033" s="379">
        <f>Supervisor!M1033</f>
        <v>0</v>
      </c>
      <c r="O1033" s="386">
        <f>Supervisor!N1033</f>
        <v>0</v>
      </c>
      <c r="P1033" s="386">
        <f t="shared" si="154"/>
        <v>0</v>
      </c>
      <c r="Q1033" s="383">
        <v>2.8751202328604689E-2</v>
      </c>
      <c r="R1033" s="384">
        <f>SUMPRODUCT(R1034:R1039,Q1034:Q1039)/Q1033</f>
        <v>0.16024575932636861</v>
      </c>
      <c r="T1033" s="226">
        <f t="shared" si="150"/>
        <v>0</v>
      </c>
      <c r="Y1033" s="199"/>
      <c r="Z1033" s="384">
        <v>0.06</v>
      </c>
      <c r="AA1033" s="428">
        <v>0.06</v>
      </c>
      <c r="AB1033" s="428">
        <v>0.06</v>
      </c>
      <c r="AC1033" s="430">
        <v>0.06</v>
      </c>
      <c r="AD1033" s="428">
        <f t="shared" si="155"/>
        <v>0</v>
      </c>
      <c r="AE1033" s="427">
        <v>0.10894123254757943</v>
      </c>
      <c r="AF1033" s="427">
        <v>0</v>
      </c>
      <c r="AG1033" s="427"/>
      <c r="AH1033" s="427"/>
      <c r="AI1033" s="427"/>
      <c r="AJ1033" s="427"/>
      <c r="AK1033" s="427"/>
      <c r="AL1033" s="427"/>
      <c r="AM1033" s="427"/>
      <c r="AN1033" s="427"/>
    </row>
    <row r="1034" spans="1:40" s="225" customFormat="1" ht="51" hidden="1" customHeight="1" outlineLevel="7" x14ac:dyDescent="0.2">
      <c r="A1034" s="221"/>
      <c r="B1034" s="227"/>
      <c r="C1034" s="248"/>
      <c r="D1034" s="248"/>
      <c r="E1034" s="254"/>
      <c r="F1034" s="265"/>
      <c r="G1034" s="270"/>
      <c r="H1034" s="278"/>
      <c r="I1034" s="407" t="s">
        <v>60</v>
      </c>
      <c r="J1034" s="354" t="s">
        <v>261</v>
      </c>
      <c r="K1034" s="435">
        <f>Supervisor!K1034</f>
        <v>36676</v>
      </c>
      <c r="L1034" s="355">
        <f>Supervisor!L1034</f>
        <v>15000</v>
      </c>
      <c r="M1034" s="356">
        <v>0</v>
      </c>
      <c r="N1034" s="357">
        <f>Supervisor!M1034</f>
        <v>0</v>
      </c>
      <c r="O1034" s="350">
        <f>Supervisor!N1034</f>
        <v>15000</v>
      </c>
      <c r="P1034" s="350">
        <f t="shared" si="154"/>
        <v>21676</v>
      </c>
      <c r="Q1034" s="385">
        <v>1.4375601164302344E-3</v>
      </c>
      <c r="R1034" s="352">
        <f t="shared" ref="R1034:R1039" si="158">O1034/K1034</f>
        <v>0.40898680335914495</v>
      </c>
      <c r="T1034" s="226">
        <f t="shared" si="150"/>
        <v>-15000</v>
      </c>
      <c r="Y1034" s="199"/>
      <c r="Z1034" s="352">
        <v>0</v>
      </c>
      <c r="AA1034" s="428">
        <v>0</v>
      </c>
      <c r="AB1034" s="428">
        <v>0</v>
      </c>
      <c r="AC1034" s="430">
        <v>0</v>
      </c>
      <c r="AD1034" s="428">
        <f t="shared" si="155"/>
        <v>0</v>
      </c>
      <c r="AE1034" s="427">
        <v>3.8172101646853529E-2</v>
      </c>
      <c r="AF1034" s="427">
        <v>0</v>
      </c>
      <c r="AG1034" s="427"/>
      <c r="AH1034" s="427"/>
      <c r="AI1034" s="427"/>
      <c r="AJ1034" s="427"/>
      <c r="AK1034" s="427"/>
      <c r="AL1034" s="427"/>
      <c r="AM1034" s="427"/>
      <c r="AN1034" s="427"/>
    </row>
    <row r="1035" spans="1:40" s="225" customFormat="1" ht="51" hidden="1" customHeight="1" outlineLevel="7" x14ac:dyDescent="0.2">
      <c r="A1035" s="221"/>
      <c r="B1035" s="227"/>
      <c r="C1035" s="248"/>
      <c r="D1035" s="248"/>
      <c r="E1035" s="254"/>
      <c r="F1035" s="265"/>
      <c r="G1035" s="270"/>
      <c r="H1035" s="278"/>
      <c r="I1035" s="407" t="s">
        <v>61</v>
      </c>
      <c r="J1035" s="354" t="s">
        <v>261</v>
      </c>
      <c r="K1035" s="435">
        <f>Supervisor!K1035</f>
        <v>11003</v>
      </c>
      <c r="L1035" s="355">
        <f>Supervisor!L1035</f>
        <v>850</v>
      </c>
      <c r="M1035" s="356">
        <v>0</v>
      </c>
      <c r="N1035" s="357">
        <f>Supervisor!M1035</f>
        <v>390</v>
      </c>
      <c r="O1035" s="350">
        <f>Supervisor!N1035</f>
        <v>1240</v>
      </c>
      <c r="P1035" s="350">
        <f t="shared" si="154"/>
        <v>9763</v>
      </c>
      <c r="Q1035" s="385">
        <v>1.0062920815011641E-2</v>
      </c>
      <c r="R1035" s="352">
        <f t="shared" si="158"/>
        <v>0.11269653730800691</v>
      </c>
      <c r="T1035" s="226">
        <f t="shared" si="150"/>
        <v>-1240</v>
      </c>
      <c r="Y1035" s="199"/>
      <c r="Z1035" s="352">
        <v>0</v>
      </c>
      <c r="AA1035" s="428">
        <v>0</v>
      </c>
      <c r="AB1035" s="428">
        <v>0</v>
      </c>
      <c r="AC1035" s="430">
        <v>0</v>
      </c>
      <c r="AD1035" s="428">
        <f t="shared" si="155"/>
        <v>0</v>
      </c>
      <c r="AE1035" s="427">
        <v>7.7251658638553128E-2</v>
      </c>
      <c r="AF1035" s="427">
        <v>0</v>
      </c>
      <c r="AG1035" s="427"/>
      <c r="AH1035" s="427"/>
      <c r="AI1035" s="427"/>
      <c r="AJ1035" s="427"/>
      <c r="AK1035" s="427"/>
      <c r="AL1035" s="427"/>
      <c r="AM1035" s="427"/>
      <c r="AN1035" s="427"/>
    </row>
    <row r="1036" spans="1:40" s="225" customFormat="1" ht="51" hidden="1" customHeight="1" outlineLevel="7" x14ac:dyDescent="0.2">
      <c r="A1036" s="221"/>
      <c r="B1036" s="227"/>
      <c r="C1036" s="248"/>
      <c r="D1036" s="248"/>
      <c r="E1036" s="254"/>
      <c r="F1036" s="265"/>
      <c r="G1036" s="270"/>
      <c r="H1036" s="278"/>
      <c r="I1036" s="406" t="s">
        <v>62</v>
      </c>
      <c r="J1036" s="346" t="s">
        <v>261</v>
      </c>
      <c r="K1036" s="434">
        <f>Supervisor!K1036</f>
        <v>11003</v>
      </c>
      <c r="L1036" s="347">
        <f>Supervisor!L1036</f>
        <v>600</v>
      </c>
      <c r="M1036" s="348">
        <v>0</v>
      </c>
      <c r="N1036" s="353">
        <f>Supervisor!M1036</f>
        <v>640</v>
      </c>
      <c r="O1036" s="350">
        <f>Supervisor!N1036</f>
        <v>1240</v>
      </c>
      <c r="P1036" s="350">
        <f t="shared" si="154"/>
        <v>9763</v>
      </c>
      <c r="Q1036" s="385">
        <v>1.0062920815011641E-2</v>
      </c>
      <c r="R1036" s="352">
        <f t="shared" si="158"/>
        <v>0.11269653730800691</v>
      </c>
      <c r="T1036" s="226">
        <f t="shared" si="150"/>
        <v>-1240</v>
      </c>
      <c r="Y1036" s="199"/>
      <c r="Z1036" s="352">
        <v>0</v>
      </c>
      <c r="AA1036" s="428">
        <v>0</v>
      </c>
      <c r="AB1036" s="428">
        <v>0</v>
      </c>
      <c r="AC1036" s="430">
        <v>0</v>
      </c>
      <c r="AD1036" s="428">
        <f t="shared" si="155"/>
        <v>0</v>
      </c>
      <c r="AE1036" s="427">
        <v>5.453058256839044E-2</v>
      </c>
      <c r="AF1036" s="427">
        <v>0</v>
      </c>
      <c r="AG1036" s="427"/>
      <c r="AH1036" s="427"/>
      <c r="AI1036" s="427"/>
      <c r="AJ1036" s="427"/>
      <c r="AK1036" s="427"/>
      <c r="AL1036" s="427"/>
      <c r="AM1036" s="427"/>
      <c r="AN1036" s="427"/>
    </row>
    <row r="1037" spans="1:40" s="225" customFormat="1" ht="51" hidden="1" customHeight="1" outlineLevel="7" x14ac:dyDescent="0.2">
      <c r="A1037" s="221"/>
      <c r="B1037" s="227"/>
      <c r="C1037" s="248"/>
      <c r="D1037" s="248"/>
      <c r="E1037" s="254"/>
      <c r="F1037" s="265"/>
      <c r="G1037" s="270"/>
      <c r="H1037" s="278"/>
      <c r="I1037" s="406" t="s">
        <v>63</v>
      </c>
      <c r="J1037" s="346" t="s">
        <v>261</v>
      </c>
      <c r="K1037" s="434">
        <f>Supervisor!K1037</f>
        <v>11003</v>
      </c>
      <c r="L1037" s="347">
        <f>Supervisor!L1037</f>
        <v>200</v>
      </c>
      <c r="M1037" s="348">
        <v>0</v>
      </c>
      <c r="N1037" s="353">
        <f>Supervisor!M1037</f>
        <v>0</v>
      </c>
      <c r="O1037" s="350">
        <f>Supervisor!N1037</f>
        <v>200</v>
      </c>
      <c r="P1037" s="350">
        <f t="shared" si="154"/>
        <v>10803</v>
      </c>
      <c r="Q1037" s="385">
        <v>1.4375601164302344E-3</v>
      </c>
      <c r="R1037" s="352">
        <f t="shared" si="158"/>
        <v>1.8176860856130145E-2</v>
      </c>
      <c r="T1037" s="226">
        <f t="shared" si="150"/>
        <v>-200</v>
      </c>
      <c r="Y1037" s="199"/>
      <c r="Z1037" s="352">
        <v>0</v>
      </c>
      <c r="AA1037" s="428">
        <v>0</v>
      </c>
      <c r="AB1037" s="428">
        <v>0</v>
      </c>
      <c r="AC1037" s="430">
        <v>0</v>
      </c>
      <c r="AD1037" s="428">
        <f t="shared" si="155"/>
        <v>0</v>
      </c>
      <c r="AE1037" s="427">
        <v>1.8176860856130145E-2</v>
      </c>
      <c r="AF1037" s="427">
        <v>0</v>
      </c>
      <c r="AG1037" s="427"/>
      <c r="AH1037" s="427"/>
      <c r="AI1037" s="427"/>
      <c r="AJ1037" s="427"/>
      <c r="AK1037" s="427"/>
      <c r="AL1037" s="427"/>
      <c r="AM1037" s="427"/>
      <c r="AN1037" s="427"/>
    </row>
    <row r="1038" spans="1:40" s="225" customFormat="1" ht="51" hidden="1" customHeight="1" outlineLevel="7" x14ac:dyDescent="0.2">
      <c r="A1038" s="221"/>
      <c r="B1038" s="227"/>
      <c r="C1038" s="248"/>
      <c r="D1038" s="248"/>
      <c r="E1038" s="254"/>
      <c r="F1038" s="265"/>
      <c r="G1038" s="270"/>
      <c r="H1038" s="278"/>
      <c r="I1038" s="406" t="s">
        <v>64</v>
      </c>
      <c r="J1038" s="346" t="s">
        <v>261</v>
      </c>
      <c r="K1038" s="434">
        <f>Supervisor!K1038</f>
        <v>11003</v>
      </c>
      <c r="L1038" s="347">
        <f>Supervisor!L1038</f>
        <v>0</v>
      </c>
      <c r="M1038" s="348">
        <v>0</v>
      </c>
      <c r="N1038" s="353">
        <f>Supervisor!M1038</f>
        <v>0</v>
      </c>
      <c r="O1038" s="350">
        <f>Supervisor!N1038</f>
        <v>0</v>
      </c>
      <c r="P1038" s="350">
        <f t="shared" si="154"/>
        <v>11003</v>
      </c>
      <c r="Q1038" s="385">
        <v>1.4375601164302344E-3</v>
      </c>
      <c r="R1038" s="352">
        <f t="shared" si="158"/>
        <v>0</v>
      </c>
      <c r="T1038" s="226">
        <f t="shared" si="150"/>
        <v>0</v>
      </c>
      <c r="Y1038" s="199"/>
      <c r="Z1038" s="352">
        <v>0</v>
      </c>
      <c r="AA1038" s="428">
        <v>0</v>
      </c>
      <c r="AB1038" s="428">
        <v>0</v>
      </c>
      <c r="AC1038" s="430">
        <v>0</v>
      </c>
      <c r="AD1038" s="428">
        <f t="shared" si="155"/>
        <v>0</v>
      </c>
      <c r="AE1038" s="427">
        <v>0</v>
      </c>
      <c r="AF1038" s="427">
        <v>0</v>
      </c>
      <c r="AG1038" s="427"/>
      <c r="AH1038" s="427"/>
      <c r="AI1038" s="427"/>
      <c r="AJ1038" s="427"/>
      <c r="AK1038" s="427"/>
      <c r="AL1038" s="427"/>
      <c r="AM1038" s="427"/>
      <c r="AN1038" s="427"/>
    </row>
    <row r="1039" spans="1:40" s="225" customFormat="1" ht="51" hidden="1" customHeight="1" outlineLevel="7" x14ac:dyDescent="0.2">
      <c r="A1039" s="221"/>
      <c r="B1039" s="227"/>
      <c r="C1039" s="248"/>
      <c r="D1039" s="248"/>
      <c r="E1039" s="254"/>
      <c r="F1039" s="265"/>
      <c r="G1039" s="270"/>
      <c r="H1039" s="278"/>
      <c r="I1039" s="406" t="s">
        <v>51</v>
      </c>
      <c r="J1039" s="346" t="s">
        <v>257</v>
      </c>
      <c r="K1039" s="434">
        <f>Supervisor!K1039</f>
        <v>100</v>
      </c>
      <c r="L1039" s="347">
        <f>Supervisor!L1039</f>
        <v>40</v>
      </c>
      <c r="M1039" s="348">
        <v>0.4</v>
      </c>
      <c r="N1039" s="353">
        <f>Supervisor!M1039</f>
        <v>0</v>
      </c>
      <c r="O1039" s="350">
        <f>Supervisor!N1039</f>
        <v>40</v>
      </c>
      <c r="P1039" s="350">
        <f t="shared" si="154"/>
        <v>60</v>
      </c>
      <c r="Q1039" s="385">
        <v>4.3126803492907033E-3</v>
      </c>
      <c r="R1039" s="352">
        <f t="shared" si="158"/>
        <v>0.4</v>
      </c>
      <c r="S1039" s="225">
        <v>40</v>
      </c>
      <c r="T1039" s="226">
        <f t="shared" si="150"/>
        <v>0</v>
      </c>
      <c r="Y1039" s="199"/>
      <c r="Z1039" s="352">
        <v>0.4</v>
      </c>
      <c r="AA1039" s="428">
        <v>0.4</v>
      </c>
      <c r="AB1039" s="428">
        <v>0.4</v>
      </c>
      <c r="AC1039" s="430">
        <v>0.4</v>
      </c>
      <c r="AD1039" s="428">
        <f t="shared" si="155"/>
        <v>0</v>
      </c>
      <c r="AE1039" s="427">
        <v>0.4</v>
      </c>
      <c r="AF1039" s="427">
        <v>0</v>
      </c>
      <c r="AG1039" s="427"/>
      <c r="AH1039" s="427"/>
      <c r="AI1039" s="427"/>
      <c r="AJ1039" s="427"/>
      <c r="AK1039" s="427"/>
      <c r="AL1039" s="427"/>
      <c r="AM1039" s="427"/>
      <c r="AN1039" s="427"/>
    </row>
    <row r="1040" spans="1:40" s="225" customFormat="1" ht="51" hidden="1" customHeight="1" outlineLevel="6" x14ac:dyDescent="0.2">
      <c r="A1040" s="221"/>
      <c r="B1040" s="227"/>
      <c r="C1040" s="248"/>
      <c r="D1040" s="248"/>
      <c r="E1040" s="254"/>
      <c r="F1040" s="265"/>
      <c r="G1040" s="270"/>
      <c r="H1040" s="278"/>
      <c r="I1040" s="412" t="s">
        <v>233</v>
      </c>
      <c r="J1040" s="379"/>
      <c r="K1040" s="438">
        <f>Supervisor!K1040</f>
        <v>0</v>
      </c>
      <c r="L1040" s="380">
        <f>Supervisor!L1040</f>
        <v>0</v>
      </c>
      <c r="M1040" s="381">
        <v>6.0000000000000005E-2</v>
      </c>
      <c r="N1040" s="379">
        <f>Supervisor!M1040</f>
        <v>0</v>
      </c>
      <c r="O1040" s="386">
        <f>Supervisor!N1040</f>
        <v>0</v>
      </c>
      <c r="P1040" s="386">
        <f t="shared" si="154"/>
        <v>0</v>
      </c>
      <c r="Q1040" s="383">
        <v>4.2549479480267967E-4</v>
      </c>
      <c r="R1040" s="384">
        <f>SUMPRODUCT(R1041:R1046,Q1041:Q1046)/Q1040</f>
        <v>6.0000000000000005E-2</v>
      </c>
      <c r="T1040" s="226">
        <f t="shared" si="150"/>
        <v>0</v>
      </c>
      <c r="Y1040" s="199"/>
      <c r="Z1040" s="384">
        <v>6.0000000000000005E-2</v>
      </c>
      <c r="AA1040" s="428">
        <v>6.0000000000000005E-2</v>
      </c>
      <c r="AB1040" s="428">
        <v>6.0000000000000005E-2</v>
      </c>
      <c r="AC1040" s="430">
        <v>6.0000000000000005E-2</v>
      </c>
      <c r="AD1040" s="428">
        <f t="shared" si="155"/>
        <v>0</v>
      </c>
      <c r="AE1040" s="427">
        <v>6.0000000000000005E-2</v>
      </c>
      <c r="AF1040" s="427">
        <v>0</v>
      </c>
      <c r="AG1040" s="427"/>
      <c r="AH1040" s="427"/>
      <c r="AI1040" s="427"/>
      <c r="AJ1040" s="427"/>
      <c r="AK1040" s="427"/>
      <c r="AL1040" s="427"/>
      <c r="AM1040" s="427"/>
      <c r="AN1040" s="427"/>
    </row>
    <row r="1041" spans="1:40" s="225" customFormat="1" ht="51" hidden="1" customHeight="1" outlineLevel="7" x14ac:dyDescent="0.2">
      <c r="A1041" s="221"/>
      <c r="B1041" s="227"/>
      <c r="C1041" s="248"/>
      <c r="D1041" s="248"/>
      <c r="E1041" s="254"/>
      <c r="F1041" s="265"/>
      <c r="G1041" s="270"/>
      <c r="H1041" s="278"/>
      <c r="I1041" s="407" t="s">
        <v>60</v>
      </c>
      <c r="J1041" s="354" t="s">
        <v>261</v>
      </c>
      <c r="K1041" s="435">
        <f>Supervisor!K1041</f>
        <v>544</v>
      </c>
      <c r="L1041" s="355">
        <f>Supervisor!L1041</f>
        <v>0</v>
      </c>
      <c r="M1041" s="356">
        <v>0</v>
      </c>
      <c r="N1041" s="357">
        <f>Supervisor!M1041</f>
        <v>0</v>
      </c>
      <c r="O1041" s="350">
        <f>Supervisor!N1041</f>
        <v>0</v>
      </c>
      <c r="P1041" s="350">
        <f t="shared" si="154"/>
        <v>544</v>
      </c>
      <c r="Q1041" s="385">
        <v>2.1274739740133986E-5</v>
      </c>
      <c r="R1041" s="352">
        <f t="shared" ref="R1041:R1046" si="159">O1041/K1041</f>
        <v>0</v>
      </c>
      <c r="T1041" s="226">
        <f t="shared" si="150"/>
        <v>0</v>
      </c>
      <c r="Y1041" s="199"/>
      <c r="Z1041" s="352">
        <v>0</v>
      </c>
      <c r="AA1041" s="428">
        <v>0</v>
      </c>
      <c r="AB1041" s="428">
        <v>0</v>
      </c>
      <c r="AC1041" s="430">
        <v>0</v>
      </c>
      <c r="AD1041" s="428">
        <f t="shared" si="155"/>
        <v>0</v>
      </c>
      <c r="AE1041" s="427">
        <v>0</v>
      </c>
      <c r="AF1041" s="427">
        <v>0</v>
      </c>
      <c r="AG1041" s="427"/>
      <c r="AH1041" s="427"/>
      <c r="AI1041" s="427"/>
      <c r="AJ1041" s="427"/>
      <c r="AK1041" s="427"/>
      <c r="AL1041" s="427"/>
      <c r="AM1041" s="427"/>
      <c r="AN1041" s="427"/>
    </row>
    <row r="1042" spans="1:40" s="225" customFormat="1" ht="51" hidden="1" customHeight="1" outlineLevel="7" x14ac:dyDescent="0.2">
      <c r="A1042" s="221"/>
      <c r="B1042" s="227"/>
      <c r="C1042" s="248"/>
      <c r="D1042" s="248"/>
      <c r="E1042" s="254"/>
      <c r="F1042" s="265"/>
      <c r="G1042" s="270"/>
      <c r="H1042" s="278"/>
      <c r="I1042" s="407" t="s">
        <v>61</v>
      </c>
      <c r="J1042" s="354" t="s">
        <v>261</v>
      </c>
      <c r="K1042" s="435">
        <f>Supervisor!K1042</f>
        <v>163</v>
      </c>
      <c r="L1042" s="355">
        <f>Supervisor!L1042</f>
        <v>0</v>
      </c>
      <c r="M1042" s="356">
        <v>0</v>
      </c>
      <c r="N1042" s="357">
        <f>Supervisor!M1042</f>
        <v>0</v>
      </c>
      <c r="O1042" s="350">
        <f>Supervisor!N1042</f>
        <v>0</v>
      </c>
      <c r="P1042" s="350">
        <f t="shared" si="154"/>
        <v>163</v>
      </c>
      <c r="Q1042" s="385">
        <v>1.4892317818093788E-4</v>
      </c>
      <c r="R1042" s="352">
        <f t="shared" si="159"/>
        <v>0</v>
      </c>
      <c r="T1042" s="226">
        <f t="shared" si="150"/>
        <v>0</v>
      </c>
      <c r="Y1042" s="199"/>
      <c r="Z1042" s="352">
        <v>0</v>
      </c>
      <c r="AA1042" s="428">
        <v>0</v>
      </c>
      <c r="AB1042" s="428">
        <v>0</v>
      </c>
      <c r="AC1042" s="430">
        <v>0</v>
      </c>
      <c r="AD1042" s="428">
        <f t="shared" si="155"/>
        <v>0</v>
      </c>
      <c r="AE1042" s="427">
        <v>0</v>
      </c>
      <c r="AF1042" s="427">
        <v>0</v>
      </c>
      <c r="AG1042" s="427"/>
      <c r="AH1042" s="427"/>
      <c r="AI1042" s="427"/>
      <c r="AJ1042" s="427"/>
      <c r="AK1042" s="427"/>
      <c r="AL1042" s="427"/>
      <c r="AM1042" s="427"/>
      <c r="AN1042" s="427"/>
    </row>
    <row r="1043" spans="1:40" s="225" customFormat="1" ht="51" hidden="1" customHeight="1" outlineLevel="7" x14ac:dyDescent="0.2">
      <c r="A1043" s="221"/>
      <c r="B1043" s="227"/>
      <c r="C1043" s="248"/>
      <c r="D1043" s="248"/>
      <c r="E1043" s="254"/>
      <c r="F1043" s="265"/>
      <c r="G1043" s="270"/>
      <c r="H1043" s="278"/>
      <c r="I1043" s="406" t="s">
        <v>62</v>
      </c>
      <c r="J1043" s="346" t="s">
        <v>261</v>
      </c>
      <c r="K1043" s="434">
        <f>Supervisor!K1043</f>
        <v>163</v>
      </c>
      <c r="L1043" s="347">
        <f>Supervisor!L1043</f>
        <v>0</v>
      </c>
      <c r="M1043" s="348">
        <v>0</v>
      </c>
      <c r="N1043" s="353">
        <f>Supervisor!M1043</f>
        <v>0</v>
      </c>
      <c r="O1043" s="350">
        <f>Supervisor!N1043</f>
        <v>0</v>
      </c>
      <c r="P1043" s="350">
        <f t="shared" si="154"/>
        <v>163</v>
      </c>
      <c r="Q1043" s="385">
        <v>1.4892317818093788E-4</v>
      </c>
      <c r="R1043" s="352">
        <f t="shared" si="159"/>
        <v>0</v>
      </c>
      <c r="T1043" s="226">
        <f t="shared" si="150"/>
        <v>0</v>
      </c>
      <c r="Y1043" s="199"/>
      <c r="Z1043" s="352">
        <v>0</v>
      </c>
      <c r="AA1043" s="428">
        <v>0</v>
      </c>
      <c r="AB1043" s="428">
        <v>0</v>
      </c>
      <c r="AC1043" s="430">
        <v>0</v>
      </c>
      <c r="AD1043" s="428">
        <f t="shared" si="155"/>
        <v>0</v>
      </c>
      <c r="AE1043" s="427">
        <v>0</v>
      </c>
      <c r="AF1043" s="427">
        <v>0</v>
      </c>
      <c r="AG1043" s="427"/>
      <c r="AH1043" s="427"/>
      <c r="AI1043" s="427"/>
      <c r="AJ1043" s="427"/>
      <c r="AK1043" s="427"/>
      <c r="AL1043" s="427"/>
      <c r="AM1043" s="427"/>
      <c r="AN1043" s="427"/>
    </row>
    <row r="1044" spans="1:40" s="225" customFormat="1" ht="51" hidden="1" customHeight="1" outlineLevel="7" x14ac:dyDescent="0.2">
      <c r="A1044" s="221"/>
      <c r="B1044" s="227"/>
      <c r="C1044" s="248"/>
      <c r="D1044" s="248"/>
      <c r="E1044" s="254"/>
      <c r="F1044" s="265"/>
      <c r="G1044" s="270"/>
      <c r="H1044" s="278"/>
      <c r="I1044" s="406" t="s">
        <v>63</v>
      </c>
      <c r="J1044" s="346" t="s">
        <v>261</v>
      </c>
      <c r="K1044" s="434">
        <f>Supervisor!K1044</f>
        <v>163</v>
      </c>
      <c r="L1044" s="347">
        <f>Supervisor!L1044</f>
        <v>0</v>
      </c>
      <c r="M1044" s="348">
        <v>0</v>
      </c>
      <c r="N1044" s="353">
        <f>Supervisor!M1044</f>
        <v>0</v>
      </c>
      <c r="O1044" s="350">
        <f>Supervisor!N1044</f>
        <v>0</v>
      </c>
      <c r="P1044" s="350">
        <f t="shared" si="154"/>
        <v>163</v>
      </c>
      <c r="Q1044" s="385">
        <v>2.1274739740133986E-5</v>
      </c>
      <c r="R1044" s="352">
        <f t="shared" si="159"/>
        <v>0</v>
      </c>
      <c r="T1044" s="226">
        <f t="shared" si="150"/>
        <v>0</v>
      </c>
      <c r="Y1044" s="199"/>
      <c r="Z1044" s="352">
        <v>0</v>
      </c>
      <c r="AA1044" s="428">
        <v>0</v>
      </c>
      <c r="AB1044" s="428">
        <v>0</v>
      </c>
      <c r="AC1044" s="430">
        <v>0</v>
      </c>
      <c r="AD1044" s="428">
        <f t="shared" si="155"/>
        <v>0</v>
      </c>
      <c r="AE1044" s="427">
        <v>0</v>
      </c>
      <c r="AF1044" s="427">
        <v>0</v>
      </c>
      <c r="AG1044" s="427"/>
      <c r="AH1044" s="427"/>
      <c r="AI1044" s="427"/>
      <c r="AJ1044" s="427"/>
      <c r="AK1044" s="427"/>
      <c r="AL1044" s="427"/>
      <c r="AM1044" s="427"/>
      <c r="AN1044" s="427"/>
    </row>
    <row r="1045" spans="1:40" s="225" customFormat="1" ht="51" hidden="1" customHeight="1" outlineLevel="7" x14ac:dyDescent="0.2">
      <c r="A1045" s="221"/>
      <c r="B1045" s="227"/>
      <c r="C1045" s="248"/>
      <c r="D1045" s="248"/>
      <c r="E1045" s="254"/>
      <c r="F1045" s="265"/>
      <c r="G1045" s="270"/>
      <c r="H1045" s="278"/>
      <c r="I1045" s="406" t="s">
        <v>64</v>
      </c>
      <c r="J1045" s="346" t="s">
        <v>261</v>
      </c>
      <c r="K1045" s="434">
        <f>Supervisor!K1045</f>
        <v>163</v>
      </c>
      <c r="L1045" s="347">
        <f>Supervisor!L1045</f>
        <v>0</v>
      </c>
      <c r="M1045" s="348">
        <v>0</v>
      </c>
      <c r="N1045" s="353">
        <f>Supervisor!M1045</f>
        <v>0</v>
      </c>
      <c r="O1045" s="350">
        <f>Supervisor!N1045</f>
        <v>0</v>
      </c>
      <c r="P1045" s="350">
        <f t="shared" si="154"/>
        <v>163</v>
      </c>
      <c r="Q1045" s="385">
        <v>2.1274739740133986E-5</v>
      </c>
      <c r="R1045" s="352">
        <f t="shared" si="159"/>
        <v>0</v>
      </c>
      <c r="T1045" s="226">
        <f t="shared" si="150"/>
        <v>0</v>
      </c>
      <c r="Y1045" s="199"/>
      <c r="Z1045" s="352">
        <v>0</v>
      </c>
      <c r="AA1045" s="428">
        <v>0</v>
      </c>
      <c r="AB1045" s="428">
        <v>0</v>
      </c>
      <c r="AC1045" s="430">
        <v>0</v>
      </c>
      <c r="AD1045" s="428">
        <f t="shared" si="155"/>
        <v>0</v>
      </c>
      <c r="AE1045" s="427">
        <v>0</v>
      </c>
      <c r="AF1045" s="427">
        <v>0</v>
      </c>
      <c r="AG1045" s="427"/>
      <c r="AH1045" s="427"/>
      <c r="AI1045" s="427"/>
      <c r="AJ1045" s="427"/>
      <c r="AK1045" s="427"/>
      <c r="AL1045" s="427"/>
      <c r="AM1045" s="427"/>
      <c r="AN1045" s="427"/>
    </row>
    <row r="1046" spans="1:40" s="225" customFormat="1" ht="51" hidden="1" customHeight="1" outlineLevel="7" x14ac:dyDescent="0.2">
      <c r="A1046" s="221"/>
      <c r="B1046" s="227"/>
      <c r="C1046" s="248"/>
      <c r="D1046" s="248"/>
      <c r="E1046" s="254"/>
      <c r="F1046" s="265"/>
      <c r="G1046" s="270"/>
      <c r="H1046" s="278"/>
      <c r="I1046" s="406" t="s">
        <v>51</v>
      </c>
      <c r="J1046" s="346" t="s">
        <v>257</v>
      </c>
      <c r="K1046" s="434">
        <f>Supervisor!K1046</f>
        <v>100</v>
      </c>
      <c r="L1046" s="347">
        <f>Supervisor!L1046</f>
        <v>40</v>
      </c>
      <c r="M1046" s="348">
        <v>0.4</v>
      </c>
      <c r="N1046" s="353">
        <f>Supervisor!M1046</f>
        <v>0</v>
      </c>
      <c r="O1046" s="350">
        <f>Supervisor!N1046</f>
        <v>40</v>
      </c>
      <c r="P1046" s="350">
        <f t="shared" si="154"/>
        <v>60</v>
      </c>
      <c r="Q1046" s="385">
        <v>6.3824219220401954E-5</v>
      </c>
      <c r="R1046" s="352">
        <f t="shared" si="159"/>
        <v>0.4</v>
      </c>
      <c r="S1046" s="225">
        <v>40</v>
      </c>
      <c r="T1046" s="226">
        <f t="shared" si="150"/>
        <v>0</v>
      </c>
      <c r="Y1046" s="199"/>
      <c r="Z1046" s="352">
        <v>0.4</v>
      </c>
      <c r="AA1046" s="428">
        <v>0.4</v>
      </c>
      <c r="AB1046" s="428">
        <v>0.4</v>
      </c>
      <c r="AC1046" s="430">
        <v>0.4</v>
      </c>
      <c r="AD1046" s="428">
        <f t="shared" si="155"/>
        <v>0</v>
      </c>
      <c r="AE1046" s="427">
        <v>0.4</v>
      </c>
      <c r="AF1046" s="427">
        <v>0</v>
      </c>
      <c r="AG1046" s="427"/>
      <c r="AH1046" s="427"/>
      <c r="AI1046" s="427"/>
      <c r="AJ1046" s="427"/>
      <c r="AK1046" s="427"/>
      <c r="AL1046" s="427"/>
      <c r="AM1046" s="427"/>
      <c r="AN1046" s="427"/>
    </row>
    <row r="1047" spans="1:40" s="225" customFormat="1" ht="51" hidden="1" customHeight="1" outlineLevel="6" x14ac:dyDescent="0.2">
      <c r="A1047" s="221"/>
      <c r="B1047" s="227"/>
      <c r="C1047" s="248"/>
      <c r="D1047" s="248"/>
      <c r="E1047" s="254"/>
      <c r="F1047" s="265"/>
      <c r="G1047" s="270"/>
      <c r="H1047" s="278"/>
      <c r="I1047" s="412" t="s">
        <v>441</v>
      </c>
      <c r="J1047" s="379"/>
      <c r="K1047" s="438">
        <f>Supervisor!K1047</f>
        <v>0</v>
      </c>
      <c r="L1047" s="380">
        <f>Supervisor!L1047</f>
        <v>0</v>
      </c>
      <c r="M1047" s="381">
        <v>5.9999999999999991E-2</v>
      </c>
      <c r="N1047" s="379">
        <f>Supervisor!M1047</f>
        <v>0</v>
      </c>
      <c r="O1047" s="386">
        <f>Supervisor!N1047</f>
        <v>0</v>
      </c>
      <c r="P1047" s="386">
        <f t="shared" si="154"/>
        <v>0</v>
      </c>
      <c r="Q1047" s="383">
        <v>2.3442834889780104E-3</v>
      </c>
      <c r="R1047" s="384">
        <f>SUMPRODUCT(R1048:R1053,Q1048:Q1053)/Q1047</f>
        <v>5.9999999999999991E-2</v>
      </c>
      <c r="T1047" s="226">
        <f t="shared" si="150"/>
        <v>0</v>
      </c>
      <c r="Y1047" s="199"/>
      <c r="Z1047" s="384">
        <v>5.9999999999999991E-2</v>
      </c>
      <c r="AA1047" s="428">
        <v>5.9999999999999991E-2</v>
      </c>
      <c r="AB1047" s="428">
        <v>5.9999999999999991E-2</v>
      </c>
      <c r="AC1047" s="430">
        <v>5.9999999999999991E-2</v>
      </c>
      <c r="AD1047" s="428">
        <f t="shared" si="155"/>
        <v>0</v>
      </c>
      <c r="AE1047" s="427">
        <v>5.9999999999999991E-2</v>
      </c>
      <c r="AF1047" s="427">
        <v>0</v>
      </c>
      <c r="AG1047" s="427"/>
      <c r="AH1047" s="427"/>
      <c r="AI1047" s="427"/>
      <c r="AJ1047" s="427"/>
      <c r="AK1047" s="427"/>
      <c r="AL1047" s="427"/>
      <c r="AM1047" s="427"/>
      <c r="AN1047" s="427"/>
    </row>
    <row r="1048" spans="1:40" s="225" customFormat="1" ht="51" hidden="1" customHeight="1" outlineLevel="7" x14ac:dyDescent="0.2">
      <c r="A1048" s="221"/>
      <c r="B1048" s="227"/>
      <c r="C1048" s="248"/>
      <c r="D1048" s="248"/>
      <c r="E1048" s="254"/>
      <c r="F1048" s="265"/>
      <c r="G1048" s="270"/>
      <c r="H1048" s="278"/>
      <c r="I1048" s="407" t="s">
        <v>60</v>
      </c>
      <c r="J1048" s="354" t="s">
        <v>261</v>
      </c>
      <c r="K1048" s="435">
        <f>Supervisor!K1048</f>
        <v>578</v>
      </c>
      <c r="L1048" s="355">
        <f>Supervisor!L1048</f>
        <v>0</v>
      </c>
      <c r="M1048" s="356">
        <v>0</v>
      </c>
      <c r="N1048" s="357">
        <f>Supervisor!M1048</f>
        <v>0</v>
      </c>
      <c r="O1048" s="350">
        <f>Supervisor!N1048</f>
        <v>0</v>
      </c>
      <c r="P1048" s="350">
        <f t="shared" si="154"/>
        <v>578</v>
      </c>
      <c r="Q1048" s="385">
        <v>1.1721417444890052E-4</v>
      </c>
      <c r="R1048" s="352">
        <f t="shared" ref="R1048:R1053" si="160">O1048/K1048</f>
        <v>0</v>
      </c>
      <c r="T1048" s="226">
        <f t="shared" si="150"/>
        <v>0</v>
      </c>
      <c r="Y1048" s="199"/>
      <c r="Z1048" s="352">
        <v>0</v>
      </c>
      <c r="AA1048" s="428">
        <v>0</v>
      </c>
      <c r="AB1048" s="428">
        <v>0</v>
      </c>
      <c r="AC1048" s="430">
        <v>0</v>
      </c>
      <c r="AD1048" s="428">
        <f t="shared" si="155"/>
        <v>0</v>
      </c>
      <c r="AE1048" s="427">
        <v>0</v>
      </c>
      <c r="AF1048" s="427">
        <v>0</v>
      </c>
      <c r="AG1048" s="427"/>
      <c r="AH1048" s="427"/>
      <c r="AI1048" s="427"/>
      <c r="AJ1048" s="427"/>
      <c r="AK1048" s="427"/>
      <c r="AL1048" s="427"/>
      <c r="AM1048" s="427"/>
      <c r="AN1048" s="427"/>
    </row>
    <row r="1049" spans="1:40" s="225" customFormat="1" ht="51" hidden="1" customHeight="1" outlineLevel="7" x14ac:dyDescent="0.2">
      <c r="A1049" s="221"/>
      <c r="B1049" s="227"/>
      <c r="C1049" s="248"/>
      <c r="D1049" s="248"/>
      <c r="E1049" s="254"/>
      <c r="F1049" s="265"/>
      <c r="G1049" s="270"/>
      <c r="H1049" s="278"/>
      <c r="I1049" s="407" t="s">
        <v>61</v>
      </c>
      <c r="J1049" s="354" t="s">
        <v>261</v>
      </c>
      <c r="K1049" s="435">
        <f>Supervisor!K1049</f>
        <v>173</v>
      </c>
      <c r="L1049" s="355">
        <f>Supervisor!L1049</f>
        <v>0</v>
      </c>
      <c r="M1049" s="356">
        <v>0</v>
      </c>
      <c r="N1049" s="357">
        <f>Supervisor!M1049</f>
        <v>0</v>
      </c>
      <c r="O1049" s="350">
        <f>Supervisor!N1049</f>
        <v>0</v>
      </c>
      <c r="P1049" s="350">
        <f t="shared" si="154"/>
        <v>173</v>
      </c>
      <c r="Q1049" s="385">
        <v>8.2049922114230361E-4</v>
      </c>
      <c r="R1049" s="352">
        <f t="shared" si="160"/>
        <v>0</v>
      </c>
      <c r="T1049" s="226">
        <f t="shared" si="150"/>
        <v>0</v>
      </c>
      <c r="Y1049" s="199"/>
      <c r="Z1049" s="352">
        <v>0</v>
      </c>
      <c r="AA1049" s="428">
        <v>0</v>
      </c>
      <c r="AB1049" s="428">
        <v>0</v>
      </c>
      <c r="AC1049" s="430">
        <v>0</v>
      </c>
      <c r="AD1049" s="428">
        <f t="shared" si="155"/>
        <v>0</v>
      </c>
      <c r="AE1049" s="427">
        <v>0</v>
      </c>
      <c r="AF1049" s="427">
        <v>0</v>
      </c>
      <c r="AG1049" s="427"/>
      <c r="AH1049" s="427"/>
      <c r="AI1049" s="427"/>
      <c r="AJ1049" s="427"/>
      <c r="AK1049" s="427"/>
      <c r="AL1049" s="427"/>
      <c r="AM1049" s="427"/>
      <c r="AN1049" s="427"/>
    </row>
    <row r="1050" spans="1:40" s="225" customFormat="1" ht="51" hidden="1" customHeight="1" outlineLevel="7" x14ac:dyDescent="0.2">
      <c r="A1050" s="221"/>
      <c r="B1050" s="227"/>
      <c r="C1050" s="248"/>
      <c r="D1050" s="248"/>
      <c r="E1050" s="254"/>
      <c r="F1050" s="265"/>
      <c r="G1050" s="270"/>
      <c r="H1050" s="278"/>
      <c r="I1050" s="406" t="s">
        <v>62</v>
      </c>
      <c r="J1050" s="346" t="s">
        <v>261</v>
      </c>
      <c r="K1050" s="434">
        <f>Supervisor!K1050</f>
        <v>173</v>
      </c>
      <c r="L1050" s="347">
        <f>Supervisor!L1050</f>
        <v>0</v>
      </c>
      <c r="M1050" s="348">
        <v>0</v>
      </c>
      <c r="N1050" s="353">
        <f>Supervisor!M1050</f>
        <v>0</v>
      </c>
      <c r="O1050" s="350">
        <f>Supervisor!N1050</f>
        <v>0</v>
      </c>
      <c r="P1050" s="350">
        <f t="shared" si="154"/>
        <v>173</v>
      </c>
      <c r="Q1050" s="385">
        <v>8.2049922114230361E-4</v>
      </c>
      <c r="R1050" s="352">
        <f t="shared" si="160"/>
        <v>0</v>
      </c>
      <c r="T1050" s="226">
        <f t="shared" si="150"/>
        <v>0</v>
      </c>
      <c r="Y1050" s="199"/>
      <c r="Z1050" s="352">
        <v>0</v>
      </c>
      <c r="AA1050" s="428">
        <v>0</v>
      </c>
      <c r="AB1050" s="428">
        <v>0</v>
      </c>
      <c r="AC1050" s="430">
        <v>0</v>
      </c>
      <c r="AD1050" s="428">
        <f t="shared" si="155"/>
        <v>0</v>
      </c>
      <c r="AE1050" s="427">
        <v>0</v>
      </c>
      <c r="AF1050" s="427">
        <v>0</v>
      </c>
      <c r="AG1050" s="427"/>
      <c r="AH1050" s="427"/>
      <c r="AI1050" s="427"/>
      <c r="AJ1050" s="427"/>
      <c r="AK1050" s="427"/>
      <c r="AL1050" s="427"/>
      <c r="AM1050" s="427"/>
      <c r="AN1050" s="427"/>
    </row>
    <row r="1051" spans="1:40" s="225" customFormat="1" ht="51" hidden="1" customHeight="1" outlineLevel="7" x14ac:dyDescent="0.2">
      <c r="A1051" s="221"/>
      <c r="B1051" s="227"/>
      <c r="C1051" s="248"/>
      <c r="D1051" s="248"/>
      <c r="E1051" s="254"/>
      <c r="F1051" s="265"/>
      <c r="G1051" s="270"/>
      <c r="H1051" s="278"/>
      <c r="I1051" s="406" t="s">
        <v>63</v>
      </c>
      <c r="J1051" s="346" t="s">
        <v>261</v>
      </c>
      <c r="K1051" s="434">
        <f>Supervisor!K1051</f>
        <v>173</v>
      </c>
      <c r="L1051" s="347">
        <f>Supervisor!L1051</f>
        <v>0</v>
      </c>
      <c r="M1051" s="348">
        <v>0</v>
      </c>
      <c r="N1051" s="353">
        <f>Supervisor!M1051</f>
        <v>0</v>
      </c>
      <c r="O1051" s="350">
        <f>Supervisor!N1051</f>
        <v>0</v>
      </c>
      <c r="P1051" s="350">
        <f t="shared" si="154"/>
        <v>173</v>
      </c>
      <c r="Q1051" s="385">
        <v>1.1721417444890052E-4</v>
      </c>
      <c r="R1051" s="352">
        <f t="shared" si="160"/>
        <v>0</v>
      </c>
      <c r="T1051" s="226">
        <f t="shared" si="150"/>
        <v>0</v>
      </c>
      <c r="Y1051" s="199"/>
      <c r="Z1051" s="352">
        <v>0</v>
      </c>
      <c r="AA1051" s="428">
        <v>0</v>
      </c>
      <c r="AB1051" s="428">
        <v>0</v>
      </c>
      <c r="AC1051" s="430">
        <v>0</v>
      </c>
      <c r="AD1051" s="428">
        <f t="shared" si="155"/>
        <v>0</v>
      </c>
      <c r="AE1051" s="427">
        <v>0</v>
      </c>
      <c r="AF1051" s="427">
        <v>0</v>
      </c>
      <c r="AG1051" s="427"/>
      <c r="AH1051" s="427"/>
      <c r="AI1051" s="427"/>
      <c r="AJ1051" s="427"/>
      <c r="AK1051" s="427"/>
      <c r="AL1051" s="427"/>
      <c r="AM1051" s="427"/>
      <c r="AN1051" s="427"/>
    </row>
    <row r="1052" spans="1:40" s="225" customFormat="1" ht="51" hidden="1" customHeight="1" outlineLevel="7" x14ac:dyDescent="0.2">
      <c r="A1052" s="221"/>
      <c r="B1052" s="227"/>
      <c r="C1052" s="248"/>
      <c r="D1052" s="248"/>
      <c r="E1052" s="254"/>
      <c r="F1052" s="265"/>
      <c r="G1052" s="270"/>
      <c r="H1052" s="278"/>
      <c r="I1052" s="406" t="s">
        <v>64</v>
      </c>
      <c r="J1052" s="346" t="s">
        <v>261</v>
      </c>
      <c r="K1052" s="434">
        <f>Supervisor!K1052</f>
        <v>173</v>
      </c>
      <c r="L1052" s="347">
        <f>Supervisor!L1052</f>
        <v>0</v>
      </c>
      <c r="M1052" s="348">
        <v>0</v>
      </c>
      <c r="N1052" s="353">
        <f>Supervisor!M1052</f>
        <v>0</v>
      </c>
      <c r="O1052" s="350">
        <f>Supervisor!N1052</f>
        <v>0</v>
      </c>
      <c r="P1052" s="350">
        <f t="shared" si="154"/>
        <v>173</v>
      </c>
      <c r="Q1052" s="385">
        <v>1.1721417444890052E-4</v>
      </c>
      <c r="R1052" s="352">
        <f t="shared" si="160"/>
        <v>0</v>
      </c>
      <c r="T1052" s="226">
        <f t="shared" si="150"/>
        <v>0</v>
      </c>
      <c r="Y1052" s="199"/>
      <c r="Z1052" s="352">
        <v>0</v>
      </c>
      <c r="AA1052" s="428">
        <v>0</v>
      </c>
      <c r="AB1052" s="428">
        <v>0</v>
      </c>
      <c r="AC1052" s="430">
        <v>0</v>
      </c>
      <c r="AD1052" s="428">
        <f t="shared" si="155"/>
        <v>0</v>
      </c>
      <c r="AE1052" s="427">
        <v>0</v>
      </c>
      <c r="AF1052" s="427">
        <v>0</v>
      </c>
      <c r="AG1052" s="427"/>
      <c r="AH1052" s="427"/>
      <c r="AI1052" s="427"/>
      <c r="AJ1052" s="427"/>
      <c r="AK1052" s="427"/>
      <c r="AL1052" s="427"/>
      <c r="AM1052" s="427"/>
      <c r="AN1052" s="427"/>
    </row>
    <row r="1053" spans="1:40" s="225" customFormat="1" ht="51" hidden="1" customHeight="1" outlineLevel="7" x14ac:dyDescent="0.2">
      <c r="A1053" s="221"/>
      <c r="B1053" s="227"/>
      <c r="C1053" s="248"/>
      <c r="D1053" s="248"/>
      <c r="E1053" s="254"/>
      <c r="F1053" s="265"/>
      <c r="G1053" s="270"/>
      <c r="H1053" s="278"/>
      <c r="I1053" s="406" t="s">
        <v>51</v>
      </c>
      <c r="J1053" s="346" t="s">
        <v>257</v>
      </c>
      <c r="K1053" s="434">
        <f>Supervisor!K1053</f>
        <v>100</v>
      </c>
      <c r="L1053" s="347">
        <f>Supervisor!L1053</f>
        <v>40</v>
      </c>
      <c r="M1053" s="348">
        <v>0.4</v>
      </c>
      <c r="N1053" s="353">
        <f>Supervisor!M1053</f>
        <v>0</v>
      </c>
      <c r="O1053" s="350">
        <f>Supervisor!N1053</f>
        <v>40</v>
      </c>
      <c r="P1053" s="350">
        <f t="shared" si="154"/>
        <v>60</v>
      </c>
      <c r="Q1053" s="385">
        <v>3.5164252334670152E-4</v>
      </c>
      <c r="R1053" s="352">
        <f t="shared" si="160"/>
        <v>0.4</v>
      </c>
      <c r="S1053" s="225">
        <v>40</v>
      </c>
      <c r="T1053" s="226">
        <f t="shared" ref="T1053:T1116" si="161">S1053-O1053</f>
        <v>0</v>
      </c>
      <c r="Y1053" s="199"/>
      <c r="Z1053" s="352">
        <v>0.4</v>
      </c>
      <c r="AA1053" s="428">
        <v>0.4</v>
      </c>
      <c r="AB1053" s="428">
        <v>0.4</v>
      </c>
      <c r="AC1053" s="430">
        <v>0.4</v>
      </c>
      <c r="AD1053" s="428">
        <f t="shared" si="155"/>
        <v>0</v>
      </c>
      <c r="AE1053" s="427">
        <v>0.4</v>
      </c>
      <c r="AF1053" s="427">
        <v>0</v>
      </c>
      <c r="AG1053" s="427"/>
      <c r="AH1053" s="427"/>
      <c r="AI1053" s="427"/>
      <c r="AJ1053" s="427"/>
      <c r="AK1053" s="427"/>
      <c r="AL1053" s="427"/>
      <c r="AM1053" s="427"/>
      <c r="AN1053" s="427"/>
    </row>
    <row r="1054" spans="1:40" s="225" customFormat="1" ht="51" hidden="1" customHeight="1" outlineLevel="5" x14ac:dyDescent="0.2">
      <c r="A1054" s="221"/>
      <c r="B1054" s="227"/>
      <c r="C1054" s="248"/>
      <c r="D1054" s="248"/>
      <c r="E1054" s="254"/>
      <c r="F1054" s="265"/>
      <c r="G1054" s="270"/>
      <c r="H1054" s="270"/>
      <c r="I1054" s="409" t="s">
        <v>67</v>
      </c>
      <c r="J1054" s="365"/>
      <c r="K1054" s="437">
        <f>Supervisor!K1054</f>
        <v>0</v>
      </c>
      <c r="L1054" s="366">
        <f>Supervisor!L1054</f>
        <v>0</v>
      </c>
      <c r="M1054" s="367">
        <v>4.0000000000000015E-2</v>
      </c>
      <c r="N1054" s="365">
        <f>Supervisor!M1054</f>
        <v>0</v>
      </c>
      <c r="O1054" s="368">
        <f>Supervisor!N1054</f>
        <v>0</v>
      </c>
      <c r="P1054" s="368">
        <f t="shared" si="154"/>
        <v>0</v>
      </c>
      <c r="Q1054" s="369">
        <v>6.5759861046409823E-2</v>
      </c>
      <c r="R1054" s="370">
        <f>(R1055*Q1055+R1065*Q1065+R1075*Q1075+R1085*Q1085+R1092*Q1092)/Q1054</f>
        <v>4.0000000000000015E-2</v>
      </c>
      <c r="T1054" s="226">
        <f t="shared" si="161"/>
        <v>0</v>
      </c>
      <c r="Y1054" s="199"/>
      <c r="Z1054" s="370">
        <v>4.0000000000000015E-2</v>
      </c>
      <c r="AA1054" s="428">
        <v>4.0000000000000015E-2</v>
      </c>
      <c r="AB1054" s="428">
        <v>4.0000000000000015E-2</v>
      </c>
      <c r="AC1054" s="430">
        <v>4.0000000000000015E-2</v>
      </c>
      <c r="AD1054" s="428">
        <f t="shared" si="155"/>
        <v>0</v>
      </c>
      <c r="AE1054" s="427">
        <v>4.0000000000000015E-2</v>
      </c>
      <c r="AF1054" s="427">
        <v>0</v>
      </c>
      <c r="AG1054" s="427"/>
      <c r="AH1054" s="427"/>
      <c r="AI1054" s="427"/>
      <c r="AJ1054" s="427"/>
      <c r="AK1054" s="427"/>
      <c r="AL1054" s="427"/>
      <c r="AM1054" s="427"/>
      <c r="AN1054" s="427"/>
    </row>
    <row r="1055" spans="1:40" s="225" customFormat="1" ht="51" hidden="1" customHeight="1" outlineLevel="6" x14ac:dyDescent="0.2">
      <c r="A1055" s="221"/>
      <c r="B1055" s="227"/>
      <c r="C1055" s="248"/>
      <c r="D1055" s="248"/>
      <c r="E1055" s="254"/>
      <c r="F1055" s="265"/>
      <c r="G1055" s="270"/>
      <c r="H1055" s="278"/>
      <c r="I1055" s="412" t="s">
        <v>59</v>
      </c>
      <c r="J1055" s="379"/>
      <c r="K1055" s="438">
        <f>Supervisor!K1055</f>
        <v>0</v>
      </c>
      <c r="L1055" s="380">
        <f>Supervisor!L1055</f>
        <v>0</v>
      </c>
      <c r="M1055" s="381">
        <v>0.04</v>
      </c>
      <c r="N1055" s="379">
        <f>Supervisor!M1055</f>
        <v>0</v>
      </c>
      <c r="O1055" s="386">
        <f>Supervisor!N1055</f>
        <v>0</v>
      </c>
      <c r="P1055" s="386">
        <f t="shared" si="154"/>
        <v>0</v>
      </c>
      <c r="Q1055" s="383">
        <v>7.1344275352837197E-3</v>
      </c>
      <c r="R1055" s="384">
        <f>SUMPRODUCT(R1056:R1064,Q1056:Q1064)/Q1055</f>
        <v>0.04</v>
      </c>
      <c r="T1055" s="226">
        <f t="shared" si="161"/>
        <v>0</v>
      </c>
      <c r="Y1055" s="199"/>
      <c r="Z1055" s="384">
        <v>0.04</v>
      </c>
      <c r="AA1055" s="428">
        <v>0.04</v>
      </c>
      <c r="AB1055" s="428">
        <v>0.04</v>
      </c>
      <c r="AC1055" s="430">
        <v>0.04</v>
      </c>
      <c r="AD1055" s="428">
        <f t="shared" si="155"/>
        <v>0</v>
      </c>
      <c r="AE1055" s="427">
        <v>0.04</v>
      </c>
      <c r="AF1055" s="427">
        <v>0</v>
      </c>
      <c r="AG1055" s="427"/>
      <c r="AH1055" s="427"/>
      <c r="AI1055" s="427"/>
      <c r="AJ1055" s="427"/>
      <c r="AK1055" s="427"/>
      <c r="AL1055" s="427"/>
      <c r="AM1055" s="427"/>
      <c r="AN1055" s="427"/>
    </row>
    <row r="1056" spans="1:40" s="225" customFormat="1" ht="51" hidden="1" customHeight="1" outlineLevel="7" x14ac:dyDescent="0.2">
      <c r="A1056" s="221"/>
      <c r="B1056" s="227"/>
      <c r="C1056" s="248"/>
      <c r="D1056" s="248"/>
      <c r="E1056" s="254"/>
      <c r="F1056" s="265"/>
      <c r="G1056" s="270"/>
      <c r="H1056" s="278"/>
      <c r="I1056" s="407" t="s">
        <v>68</v>
      </c>
      <c r="J1056" s="354" t="s">
        <v>261</v>
      </c>
      <c r="K1056" s="435">
        <f>Supervisor!K1056</f>
        <v>4934</v>
      </c>
      <c r="L1056" s="355">
        <f>Supervisor!L1056</f>
        <v>0</v>
      </c>
      <c r="M1056" s="356">
        <v>0</v>
      </c>
      <c r="N1056" s="357">
        <f>Supervisor!M1056</f>
        <v>0</v>
      </c>
      <c r="O1056" s="350">
        <f>Supervisor!N1056</f>
        <v>0</v>
      </c>
      <c r="P1056" s="350">
        <f t="shared" si="154"/>
        <v>4934</v>
      </c>
      <c r="Q1056" s="385">
        <v>3.5672137676418599E-4</v>
      </c>
      <c r="R1056" s="352">
        <f t="shared" ref="R1056:R1064" si="162">O1056/K1056</f>
        <v>0</v>
      </c>
      <c r="T1056" s="226">
        <f t="shared" si="161"/>
        <v>0</v>
      </c>
      <c r="Y1056" s="199"/>
      <c r="Z1056" s="352">
        <v>0</v>
      </c>
      <c r="AA1056" s="428">
        <v>0</v>
      </c>
      <c r="AB1056" s="428">
        <v>0</v>
      </c>
      <c r="AC1056" s="430">
        <v>0</v>
      </c>
      <c r="AD1056" s="428">
        <f t="shared" si="155"/>
        <v>0</v>
      </c>
      <c r="AE1056" s="427">
        <v>0</v>
      </c>
      <c r="AF1056" s="427">
        <v>0</v>
      </c>
      <c r="AG1056" s="427"/>
      <c r="AH1056" s="427"/>
      <c r="AI1056" s="427"/>
      <c r="AJ1056" s="427"/>
      <c r="AK1056" s="427"/>
      <c r="AL1056" s="427"/>
      <c r="AM1056" s="427"/>
      <c r="AN1056" s="427"/>
    </row>
    <row r="1057" spans="1:40" s="225" customFormat="1" ht="51" hidden="1" customHeight="1" outlineLevel="7" x14ac:dyDescent="0.2">
      <c r="A1057" s="221"/>
      <c r="B1057" s="227"/>
      <c r="C1057" s="248"/>
      <c r="D1057" s="248"/>
      <c r="E1057" s="254"/>
      <c r="F1057" s="265"/>
      <c r="G1057" s="270"/>
      <c r="H1057" s="278"/>
      <c r="I1057" s="407" t="s">
        <v>247</v>
      </c>
      <c r="J1057" s="354" t="s">
        <v>259</v>
      </c>
      <c r="K1057" s="435">
        <f>Supervisor!K1057</f>
        <v>1</v>
      </c>
      <c r="L1057" s="355">
        <f>Supervisor!L1057</f>
        <v>0</v>
      </c>
      <c r="M1057" s="356">
        <v>0</v>
      </c>
      <c r="N1057" s="357">
        <f>Supervisor!M1057</f>
        <v>0</v>
      </c>
      <c r="O1057" s="350">
        <f>Supervisor!N1057</f>
        <v>0</v>
      </c>
      <c r="P1057" s="350">
        <f t="shared" si="154"/>
        <v>1</v>
      </c>
      <c r="Q1057" s="385">
        <v>9.2747557958688357E-4</v>
      </c>
      <c r="R1057" s="352">
        <f t="shared" si="162"/>
        <v>0</v>
      </c>
      <c r="T1057" s="226">
        <f t="shared" si="161"/>
        <v>0</v>
      </c>
      <c r="Y1057" s="199"/>
      <c r="Z1057" s="352">
        <v>0</v>
      </c>
      <c r="AA1057" s="428">
        <v>0</v>
      </c>
      <c r="AB1057" s="428">
        <v>0</v>
      </c>
      <c r="AC1057" s="430">
        <v>0</v>
      </c>
      <c r="AD1057" s="428">
        <f t="shared" si="155"/>
        <v>0</v>
      </c>
      <c r="AE1057" s="427">
        <v>0</v>
      </c>
      <c r="AF1057" s="427">
        <v>0</v>
      </c>
      <c r="AG1057" s="427"/>
      <c r="AH1057" s="427"/>
      <c r="AI1057" s="427"/>
      <c r="AJ1057" s="427"/>
      <c r="AK1057" s="427"/>
      <c r="AL1057" s="427"/>
      <c r="AM1057" s="427"/>
      <c r="AN1057" s="427"/>
    </row>
    <row r="1058" spans="1:40" s="225" customFormat="1" ht="51" hidden="1" customHeight="1" outlineLevel="7" x14ac:dyDescent="0.2">
      <c r="A1058" s="221"/>
      <c r="B1058" s="227"/>
      <c r="C1058" s="248"/>
      <c r="D1058" s="248"/>
      <c r="E1058" s="254"/>
      <c r="F1058" s="265"/>
      <c r="G1058" s="270"/>
      <c r="H1058" s="278"/>
      <c r="I1058" s="406" t="s">
        <v>69</v>
      </c>
      <c r="J1058" s="346" t="s">
        <v>261</v>
      </c>
      <c r="K1058" s="434">
        <f>Supervisor!K1058</f>
        <v>3454</v>
      </c>
      <c r="L1058" s="347">
        <f>Supervisor!L1058</f>
        <v>0</v>
      </c>
      <c r="M1058" s="348">
        <v>0</v>
      </c>
      <c r="N1058" s="353">
        <f>Supervisor!M1058</f>
        <v>0</v>
      </c>
      <c r="O1058" s="350">
        <f>Supervisor!N1058</f>
        <v>0</v>
      </c>
      <c r="P1058" s="350">
        <f t="shared" si="154"/>
        <v>3454</v>
      </c>
      <c r="Q1058" s="385">
        <v>1.3555412317039065E-3</v>
      </c>
      <c r="R1058" s="352">
        <f t="shared" si="162"/>
        <v>0</v>
      </c>
      <c r="T1058" s="226">
        <f t="shared" si="161"/>
        <v>0</v>
      </c>
      <c r="Y1058" s="199"/>
      <c r="Z1058" s="352">
        <v>0</v>
      </c>
      <c r="AA1058" s="428">
        <v>0</v>
      </c>
      <c r="AB1058" s="428">
        <v>0</v>
      </c>
      <c r="AC1058" s="430">
        <v>0</v>
      </c>
      <c r="AD1058" s="428">
        <f t="shared" si="155"/>
        <v>0</v>
      </c>
      <c r="AE1058" s="427">
        <v>0</v>
      </c>
      <c r="AF1058" s="427">
        <v>0</v>
      </c>
      <c r="AG1058" s="427"/>
      <c r="AH1058" s="427"/>
      <c r="AI1058" s="427"/>
      <c r="AJ1058" s="427"/>
      <c r="AK1058" s="427"/>
      <c r="AL1058" s="427"/>
      <c r="AM1058" s="427"/>
      <c r="AN1058" s="427"/>
    </row>
    <row r="1059" spans="1:40" s="225" customFormat="1" ht="51" hidden="1" customHeight="1" outlineLevel="7" x14ac:dyDescent="0.2">
      <c r="A1059" s="221"/>
      <c r="B1059" s="227"/>
      <c r="C1059" s="248"/>
      <c r="D1059" s="248"/>
      <c r="E1059" s="254"/>
      <c r="F1059" s="265"/>
      <c r="G1059" s="270"/>
      <c r="H1059" s="278"/>
      <c r="I1059" s="406" t="s">
        <v>70</v>
      </c>
      <c r="J1059" s="346" t="s">
        <v>261</v>
      </c>
      <c r="K1059" s="434">
        <f>Supervisor!K1059</f>
        <v>611</v>
      </c>
      <c r="L1059" s="347">
        <f>Supervisor!L1059</f>
        <v>0</v>
      </c>
      <c r="M1059" s="348">
        <v>0</v>
      </c>
      <c r="N1059" s="353">
        <f>Supervisor!M1059</f>
        <v>0</v>
      </c>
      <c r="O1059" s="350">
        <f>Supervisor!N1059</f>
        <v>0</v>
      </c>
      <c r="P1059" s="350">
        <f t="shared" si="154"/>
        <v>611</v>
      </c>
      <c r="Q1059" s="385">
        <v>3.5672137676418599E-4</v>
      </c>
      <c r="R1059" s="352">
        <f t="shared" si="162"/>
        <v>0</v>
      </c>
      <c r="T1059" s="226">
        <f t="shared" si="161"/>
        <v>0</v>
      </c>
      <c r="Y1059" s="199"/>
      <c r="Z1059" s="352">
        <v>0</v>
      </c>
      <c r="AA1059" s="428">
        <v>0</v>
      </c>
      <c r="AB1059" s="428">
        <v>0</v>
      </c>
      <c r="AC1059" s="430">
        <v>0</v>
      </c>
      <c r="AD1059" s="428">
        <f t="shared" si="155"/>
        <v>0</v>
      </c>
      <c r="AE1059" s="427">
        <v>0</v>
      </c>
      <c r="AF1059" s="427">
        <v>0</v>
      </c>
      <c r="AG1059" s="427"/>
      <c r="AH1059" s="427"/>
      <c r="AI1059" s="427"/>
      <c r="AJ1059" s="427"/>
      <c r="AK1059" s="427"/>
      <c r="AL1059" s="427"/>
      <c r="AM1059" s="427"/>
      <c r="AN1059" s="427"/>
    </row>
    <row r="1060" spans="1:40" s="225" customFormat="1" ht="51" hidden="1" customHeight="1" outlineLevel="7" x14ac:dyDescent="0.2">
      <c r="A1060" s="221"/>
      <c r="B1060" s="227"/>
      <c r="C1060" s="248"/>
      <c r="D1060" s="248"/>
      <c r="E1060" s="254"/>
      <c r="F1060" s="265"/>
      <c r="G1060" s="270"/>
      <c r="H1060" s="278"/>
      <c r="I1060" s="406" t="s">
        <v>62</v>
      </c>
      <c r="J1060" s="346" t="s">
        <v>261</v>
      </c>
      <c r="K1060" s="434">
        <f>Supervisor!K1060</f>
        <v>4045</v>
      </c>
      <c r="L1060" s="347">
        <f>Supervisor!L1060</f>
        <v>0</v>
      </c>
      <c r="M1060" s="348">
        <v>0</v>
      </c>
      <c r="N1060" s="353">
        <f>Supervisor!M1060</f>
        <v>0</v>
      </c>
      <c r="O1060" s="350">
        <f>Supervisor!N1060</f>
        <v>0</v>
      </c>
      <c r="P1060" s="350">
        <f t="shared" si="154"/>
        <v>4045</v>
      </c>
      <c r="Q1060" s="385">
        <v>2.3543610866436277E-3</v>
      </c>
      <c r="R1060" s="352">
        <f t="shared" si="162"/>
        <v>0</v>
      </c>
      <c r="T1060" s="226">
        <f t="shared" si="161"/>
        <v>0</v>
      </c>
      <c r="Y1060" s="199"/>
      <c r="Z1060" s="352">
        <v>0</v>
      </c>
      <c r="AA1060" s="428">
        <v>0</v>
      </c>
      <c r="AB1060" s="428">
        <v>0</v>
      </c>
      <c r="AC1060" s="430">
        <v>0</v>
      </c>
      <c r="AD1060" s="428">
        <f t="shared" si="155"/>
        <v>0</v>
      </c>
      <c r="AE1060" s="427">
        <v>0</v>
      </c>
      <c r="AF1060" s="427">
        <v>0</v>
      </c>
      <c r="AG1060" s="427"/>
      <c r="AH1060" s="427"/>
      <c r="AI1060" s="427"/>
      <c r="AJ1060" s="427"/>
      <c r="AK1060" s="427"/>
      <c r="AL1060" s="427"/>
      <c r="AM1060" s="427"/>
      <c r="AN1060" s="427"/>
    </row>
    <row r="1061" spans="1:40" s="225" customFormat="1" ht="51" hidden="1" customHeight="1" outlineLevel="7" x14ac:dyDescent="0.2">
      <c r="A1061" s="221"/>
      <c r="B1061" s="227"/>
      <c r="C1061" s="248"/>
      <c r="D1061" s="248"/>
      <c r="E1061" s="254"/>
      <c r="F1061" s="265"/>
      <c r="G1061" s="270"/>
      <c r="H1061" s="278"/>
      <c r="I1061" s="406" t="s">
        <v>63</v>
      </c>
      <c r="J1061" s="346" t="s">
        <v>261</v>
      </c>
      <c r="K1061" s="434">
        <f>Supervisor!K1061</f>
        <v>809</v>
      </c>
      <c r="L1061" s="347">
        <f>Supervisor!L1061</f>
        <v>0</v>
      </c>
      <c r="M1061" s="348">
        <v>0</v>
      </c>
      <c r="N1061" s="353">
        <f>Supervisor!M1061</f>
        <v>0</v>
      </c>
      <c r="O1061" s="350">
        <f>Supervisor!N1061</f>
        <v>0</v>
      </c>
      <c r="P1061" s="350">
        <f t="shared" si="154"/>
        <v>809</v>
      </c>
      <c r="Q1061" s="385">
        <v>1.7836068838209299E-4</v>
      </c>
      <c r="R1061" s="352">
        <f t="shared" si="162"/>
        <v>0</v>
      </c>
      <c r="T1061" s="226">
        <f t="shared" si="161"/>
        <v>0</v>
      </c>
      <c r="Y1061" s="199"/>
      <c r="Z1061" s="352">
        <v>0</v>
      </c>
      <c r="AA1061" s="428">
        <v>0</v>
      </c>
      <c r="AB1061" s="428">
        <v>0</v>
      </c>
      <c r="AC1061" s="430">
        <v>0</v>
      </c>
      <c r="AD1061" s="428">
        <f t="shared" si="155"/>
        <v>0</v>
      </c>
      <c r="AE1061" s="427">
        <v>0</v>
      </c>
      <c r="AF1061" s="427">
        <v>0</v>
      </c>
      <c r="AG1061" s="427"/>
      <c r="AH1061" s="427"/>
      <c r="AI1061" s="427"/>
      <c r="AJ1061" s="427"/>
      <c r="AK1061" s="427"/>
      <c r="AL1061" s="427"/>
      <c r="AM1061" s="427"/>
      <c r="AN1061" s="427"/>
    </row>
    <row r="1062" spans="1:40" s="225" customFormat="1" ht="51" hidden="1" customHeight="1" outlineLevel="7" x14ac:dyDescent="0.2">
      <c r="A1062" s="221"/>
      <c r="B1062" s="227"/>
      <c r="C1062" s="248"/>
      <c r="D1062" s="248"/>
      <c r="E1062" s="254"/>
      <c r="F1062" s="265"/>
      <c r="G1062" s="270"/>
      <c r="H1062" s="278"/>
      <c r="I1062" s="406" t="s">
        <v>64</v>
      </c>
      <c r="J1062" s="346" t="s">
        <v>261</v>
      </c>
      <c r="K1062" s="434">
        <f>Supervisor!K1062</f>
        <v>4045</v>
      </c>
      <c r="L1062" s="347">
        <f>Supervisor!L1062</f>
        <v>0</v>
      </c>
      <c r="M1062" s="348">
        <v>0</v>
      </c>
      <c r="N1062" s="353">
        <f>Supervisor!M1062</f>
        <v>0</v>
      </c>
      <c r="O1062" s="350">
        <f>Supervisor!N1062</f>
        <v>0</v>
      </c>
      <c r="P1062" s="350">
        <f t="shared" si="154"/>
        <v>4045</v>
      </c>
      <c r="Q1062" s="385">
        <v>2.1403282605851159E-4</v>
      </c>
      <c r="R1062" s="352">
        <f t="shared" si="162"/>
        <v>0</v>
      </c>
      <c r="T1062" s="226">
        <f t="shared" si="161"/>
        <v>0</v>
      </c>
      <c r="Y1062" s="199"/>
      <c r="Z1062" s="352">
        <v>0</v>
      </c>
      <c r="AA1062" s="428">
        <v>0</v>
      </c>
      <c r="AB1062" s="428">
        <v>0</v>
      </c>
      <c r="AC1062" s="430">
        <v>0</v>
      </c>
      <c r="AD1062" s="428">
        <f t="shared" si="155"/>
        <v>0</v>
      </c>
      <c r="AE1062" s="427">
        <v>0</v>
      </c>
      <c r="AF1062" s="427">
        <v>0</v>
      </c>
      <c r="AG1062" s="427"/>
      <c r="AH1062" s="427"/>
      <c r="AI1062" s="427"/>
      <c r="AJ1062" s="427"/>
      <c r="AK1062" s="427"/>
      <c r="AL1062" s="427"/>
      <c r="AM1062" s="427"/>
      <c r="AN1062" s="427"/>
    </row>
    <row r="1063" spans="1:40" s="225" customFormat="1" ht="51" hidden="1" customHeight="1" outlineLevel="7" x14ac:dyDescent="0.2">
      <c r="A1063" s="221"/>
      <c r="B1063" s="227"/>
      <c r="C1063" s="248"/>
      <c r="D1063" s="248"/>
      <c r="E1063" s="254"/>
      <c r="F1063" s="265"/>
      <c r="G1063" s="270"/>
      <c r="H1063" s="278"/>
      <c r="I1063" s="406" t="s">
        <v>71</v>
      </c>
      <c r="J1063" s="346" t="s">
        <v>261</v>
      </c>
      <c r="K1063" s="434">
        <f>Supervisor!K1063</f>
        <v>4045</v>
      </c>
      <c r="L1063" s="347">
        <f>Supervisor!L1063</f>
        <v>0</v>
      </c>
      <c r="M1063" s="348">
        <v>0</v>
      </c>
      <c r="N1063" s="353">
        <f>Supervisor!M1063</f>
        <v>0</v>
      </c>
      <c r="O1063" s="350">
        <f>Supervisor!N1063</f>
        <v>0</v>
      </c>
      <c r="P1063" s="350">
        <f t="shared" si="154"/>
        <v>4045</v>
      </c>
      <c r="Q1063" s="385">
        <v>6.7777061585195327E-4</v>
      </c>
      <c r="R1063" s="352">
        <f t="shared" si="162"/>
        <v>0</v>
      </c>
      <c r="T1063" s="226">
        <f t="shared" si="161"/>
        <v>0</v>
      </c>
      <c r="Y1063" s="199"/>
      <c r="Z1063" s="352">
        <v>0</v>
      </c>
      <c r="AA1063" s="428">
        <v>0</v>
      </c>
      <c r="AB1063" s="428">
        <v>0</v>
      </c>
      <c r="AC1063" s="430">
        <v>0</v>
      </c>
      <c r="AD1063" s="428">
        <f t="shared" si="155"/>
        <v>0</v>
      </c>
      <c r="AE1063" s="427">
        <v>0</v>
      </c>
      <c r="AF1063" s="427">
        <v>0</v>
      </c>
      <c r="AG1063" s="427"/>
      <c r="AH1063" s="427"/>
      <c r="AI1063" s="427"/>
      <c r="AJ1063" s="427"/>
      <c r="AK1063" s="427"/>
      <c r="AL1063" s="427"/>
      <c r="AM1063" s="427"/>
      <c r="AN1063" s="427"/>
    </row>
    <row r="1064" spans="1:40" s="225" customFormat="1" ht="51" hidden="1" customHeight="1" outlineLevel="7" x14ac:dyDescent="0.2">
      <c r="A1064" s="221"/>
      <c r="B1064" s="227"/>
      <c r="C1064" s="248"/>
      <c r="D1064" s="248"/>
      <c r="E1064" s="254"/>
      <c r="F1064" s="265"/>
      <c r="G1064" s="270"/>
      <c r="H1064" s="278"/>
      <c r="I1064" s="406" t="s">
        <v>51</v>
      </c>
      <c r="J1064" s="346" t="s">
        <v>257</v>
      </c>
      <c r="K1064" s="434">
        <f>Supervisor!K1064</f>
        <v>100</v>
      </c>
      <c r="L1064" s="347">
        <f>Supervisor!L1064</f>
        <v>40</v>
      </c>
      <c r="M1064" s="348">
        <v>0.4</v>
      </c>
      <c r="N1064" s="353">
        <f>Supervisor!M1064</f>
        <v>0</v>
      </c>
      <c r="O1064" s="350">
        <f>Supervisor!N1064</f>
        <v>40</v>
      </c>
      <c r="P1064" s="350">
        <f t="shared" si="154"/>
        <v>60</v>
      </c>
      <c r="Q1064" s="385">
        <v>7.1344275352837197E-4</v>
      </c>
      <c r="R1064" s="352">
        <f t="shared" si="162"/>
        <v>0.4</v>
      </c>
      <c r="S1064" s="225">
        <v>40</v>
      </c>
      <c r="T1064" s="226">
        <f t="shared" si="161"/>
        <v>0</v>
      </c>
      <c r="Y1064" s="199"/>
      <c r="Z1064" s="352">
        <v>0.4</v>
      </c>
      <c r="AA1064" s="428">
        <v>0.4</v>
      </c>
      <c r="AB1064" s="428">
        <v>0.4</v>
      </c>
      <c r="AC1064" s="430">
        <v>0.4</v>
      </c>
      <c r="AD1064" s="428">
        <f t="shared" si="155"/>
        <v>0</v>
      </c>
      <c r="AE1064" s="427">
        <v>0.4</v>
      </c>
      <c r="AF1064" s="427">
        <v>0</v>
      </c>
      <c r="AG1064" s="427"/>
      <c r="AH1064" s="427"/>
      <c r="AI1064" s="427"/>
      <c r="AJ1064" s="427"/>
      <c r="AK1064" s="427"/>
      <c r="AL1064" s="427"/>
      <c r="AM1064" s="427"/>
      <c r="AN1064" s="427"/>
    </row>
    <row r="1065" spans="1:40" s="225" customFormat="1" ht="51" hidden="1" customHeight="1" outlineLevel="6" x14ac:dyDescent="0.2">
      <c r="A1065" s="221"/>
      <c r="B1065" s="227"/>
      <c r="C1065" s="248"/>
      <c r="D1065" s="248"/>
      <c r="E1065" s="254"/>
      <c r="F1065" s="265"/>
      <c r="G1065" s="270"/>
      <c r="H1065" s="278"/>
      <c r="I1065" s="412" t="s">
        <v>65</v>
      </c>
      <c r="J1065" s="379"/>
      <c r="K1065" s="438">
        <f>Supervisor!K1065</f>
        <v>0</v>
      </c>
      <c r="L1065" s="380">
        <f>Supervisor!L1065</f>
        <v>0</v>
      </c>
      <c r="M1065" s="381">
        <v>0.04</v>
      </c>
      <c r="N1065" s="379">
        <f>Supervisor!M1065</f>
        <v>0</v>
      </c>
      <c r="O1065" s="386">
        <f>Supervisor!N1065</f>
        <v>0</v>
      </c>
      <c r="P1065" s="386">
        <f t="shared" si="154"/>
        <v>0</v>
      </c>
      <c r="Q1065" s="383">
        <v>5.2755552092181454E-2</v>
      </c>
      <c r="R1065" s="384">
        <f>SUMPRODUCT(R1066:R1074,Q1066:Q1074)/Q1065</f>
        <v>0.04</v>
      </c>
      <c r="T1065" s="226">
        <f t="shared" si="161"/>
        <v>0</v>
      </c>
      <c r="Y1065" s="199"/>
      <c r="Z1065" s="384">
        <v>0.04</v>
      </c>
      <c r="AA1065" s="428">
        <v>0.04</v>
      </c>
      <c r="AB1065" s="428">
        <v>0.04</v>
      </c>
      <c r="AC1065" s="430">
        <v>0.04</v>
      </c>
      <c r="AD1065" s="428">
        <f t="shared" si="155"/>
        <v>0</v>
      </c>
      <c r="AE1065" s="427">
        <v>0.04</v>
      </c>
      <c r="AF1065" s="427">
        <v>0</v>
      </c>
      <c r="AG1065" s="427"/>
      <c r="AH1065" s="427"/>
      <c r="AI1065" s="427"/>
      <c r="AJ1065" s="427"/>
      <c r="AK1065" s="427"/>
      <c r="AL1065" s="427"/>
      <c r="AM1065" s="427"/>
      <c r="AN1065" s="427"/>
    </row>
    <row r="1066" spans="1:40" s="225" customFormat="1" ht="51" hidden="1" customHeight="1" outlineLevel="7" x14ac:dyDescent="0.2">
      <c r="A1066" s="221"/>
      <c r="B1066" s="227"/>
      <c r="C1066" s="248"/>
      <c r="D1066" s="248"/>
      <c r="E1066" s="254"/>
      <c r="F1066" s="265"/>
      <c r="G1066" s="270"/>
      <c r="H1066" s="278"/>
      <c r="I1066" s="407" t="s">
        <v>68</v>
      </c>
      <c r="J1066" s="354" t="s">
        <v>261</v>
      </c>
      <c r="K1066" s="435">
        <f>Supervisor!K1066</f>
        <v>36676</v>
      </c>
      <c r="L1066" s="355">
        <f>Supervisor!L1066</f>
        <v>0</v>
      </c>
      <c r="M1066" s="356">
        <v>0</v>
      </c>
      <c r="N1066" s="357">
        <f>Supervisor!M1066</f>
        <v>0</v>
      </c>
      <c r="O1066" s="350">
        <f>Supervisor!N1066</f>
        <v>0</v>
      </c>
      <c r="P1066" s="350">
        <f t="shared" si="154"/>
        <v>36676</v>
      </c>
      <c r="Q1066" s="385">
        <v>2.6377776046090729E-3</v>
      </c>
      <c r="R1066" s="352">
        <f t="shared" ref="R1066:R1074" si="163">O1066/K1066</f>
        <v>0</v>
      </c>
      <c r="T1066" s="226">
        <f t="shared" si="161"/>
        <v>0</v>
      </c>
      <c r="Y1066" s="199"/>
      <c r="Z1066" s="352">
        <v>0</v>
      </c>
      <c r="AA1066" s="428">
        <v>0</v>
      </c>
      <c r="AB1066" s="428">
        <v>0</v>
      </c>
      <c r="AC1066" s="430">
        <v>0</v>
      </c>
      <c r="AD1066" s="428">
        <f t="shared" si="155"/>
        <v>0</v>
      </c>
      <c r="AE1066" s="427">
        <v>0</v>
      </c>
      <c r="AF1066" s="427">
        <v>0</v>
      </c>
      <c r="AG1066" s="427"/>
      <c r="AH1066" s="427"/>
      <c r="AI1066" s="427"/>
      <c r="AJ1066" s="427"/>
      <c r="AK1066" s="427"/>
      <c r="AL1066" s="427"/>
      <c r="AM1066" s="427"/>
      <c r="AN1066" s="427"/>
    </row>
    <row r="1067" spans="1:40" s="225" customFormat="1" ht="51" hidden="1" customHeight="1" outlineLevel="7" x14ac:dyDescent="0.2">
      <c r="A1067" s="221"/>
      <c r="B1067" s="227"/>
      <c r="C1067" s="248"/>
      <c r="D1067" s="248"/>
      <c r="E1067" s="254"/>
      <c r="F1067" s="265"/>
      <c r="G1067" s="270"/>
      <c r="H1067" s="278"/>
      <c r="I1067" s="407" t="s">
        <v>247</v>
      </c>
      <c r="J1067" s="354" t="s">
        <v>259</v>
      </c>
      <c r="K1067" s="435">
        <f>Supervisor!K1067</f>
        <v>1</v>
      </c>
      <c r="L1067" s="355">
        <f>Supervisor!L1067</f>
        <v>0</v>
      </c>
      <c r="M1067" s="356">
        <v>0</v>
      </c>
      <c r="N1067" s="357">
        <f>Supervisor!M1067</f>
        <v>0</v>
      </c>
      <c r="O1067" s="350">
        <f>Supervisor!N1067</f>
        <v>0</v>
      </c>
      <c r="P1067" s="350">
        <f t="shared" si="154"/>
        <v>1</v>
      </c>
      <c r="Q1067" s="385">
        <v>6.8582217719835893E-3</v>
      </c>
      <c r="R1067" s="352">
        <f t="shared" si="163"/>
        <v>0</v>
      </c>
      <c r="T1067" s="226">
        <f t="shared" si="161"/>
        <v>0</v>
      </c>
      <c r="Y1067" s="199"/>
      <c r="Z1067" s="352">
        <v>0</v>
      </c>
      <c r="AA1067" s="428">
        <v>0</v>
      </c>
      <c r="AB1067" s="428">
        <v>0</v>
      </c>
      <c r="AC1067" s="430">
        <v>0</v>
      </c>
      <c r="AD1067" s="428">
        <f t="shared" si="155"/>
        <v>0</v>
      </c>
      <c r="AE1067" s="427">
        <v>0</v>
      </c>
      <c r="AF1067" s="427">
        <v>0</v>
      </c>
      <c r="AG1067" s="427"/>
      <c r="AH1067" s="427"/>
      <c r="AI1067" s="427"/>
      <c r="AJ1067" s="427"/>
      <c r="AK1067" s="427"/>
      <c r="AL1067" s="427"/>
      <c r="AM1067" s="427"/>
      <c r="AN1067" s="427"/>
    </row>
    <row r="1068" spans="1:40" s="225" customFormat="1" ht="51" hidden="1" customHeight="1" outlineLevel="7" x14ac:dyDescent="0.2">
      <c r="A1068" s="221"/>
      <c r="B1068" s="227"/>
      <c r="C1068" s="248"/>
      <c r="D1068" s="248"/>
      <c r="E1068" s="254"/>
      <c r="F1068" s="265"/>
      <c r="G1068" s="270"/>
      <c r="H1068" s="278"/>
      <c r="I1068" s="406" t="s">
        <v>69</v>
      </c>
      <c r="J1068" s="346" t="s">
        <v>261</v>
      </c>
      <c r="K1068" s="434">
        <f>Supervisor!K1068</f>
        <v>25673</v>
      </c>
      <c r="L1068" s="347">
        <f>Supervisor!L1068</f>
        <v>0</v>
      </c>
      <c r="M1068" s="348">
        <v>0</v>
      </c>
      <c r="N1068" s="353">
        <f>Supervisor!M1068</f>
        <v>0</v>
      </c>
      <c r="O1068" s="350">
        <f>Supervisor!N1068</f>
        <v>0</v>
      </c>
      <c r="P1068" s="350">
        <f t="shared" si="154"/>
        <v>25673</v>
      </c>
      <c r="Q1068" s="385">
        <v>1.0023554897514475E-2</v>
      </c>
      <c r="R1068" s="352">
        <f t="shared" si="163"/>
        <v>0</v>
      </c>
      <c r="T1068" s="226">
        <f t="shared" si="161"/>
        <v>0</v>
      </c>
      <c r="Y1068" s="199"/>
      <c r="Z1068" s="352">
        <v>0</v>
      </c>
      <c r="AA1068" s="428">
        <v>0</v>
      </c>
      <c r="AB1068" s="428">
        <v>0</v>
      </c>
      <c r="AC1068" s="430">
        <v>0</v>
      </c>
      <c r="AD1068" s="428">
        <f t="shared" si="155"/>
        <v>0</v>
      </c>
      <c r="AE1068" s="427">
        <v>0</v>
      </c>
      <c r="AF1068" s="427">
        <v>0</v>
      </c>
      <c r="AG1068" s="427"/>
      <c r="AH1068" s="427"/>
      <c r="AI1068" s="427"/>
      <c r="AJ1068" s="427"/>
      <c r="AK1068" s="427"/>
      <c r="AL1068" s="427"/>
      <c r="AM1068" s="427"/>
      <c r="AN1068" s="427"/>
    </row>
    <row r="1069" spans="1:40" s="225" customFormat="1" ht="51" hidden="1" customHeight="1" outlineLevel="7" x14ac:dyDescent="0.2">
      <c r="A1069" s="221"/>
      <c r="B1069" s="227"/>
      <c r="C1069" s="248"/>
      <c r="D1069" s="248"/>
      <c r="E1069" s="254"/>
      <c r="F1069" s="265"/>
      <c r="G1069" s="270"/>
      <c r="H1069" s="278"/>
      <c r="I1069" s="406" t="s">
        <v>70</v>
      </c>
      <c r="J1069" s="346" t="s">
        <v>261</v>
      </c>
      <c r="K1069" s="434">
        <f>Supervisor!K1069</f>
        <v>611</v>
      </c>
      <c r="L1069" s="347">
        <f>Supervisor!L1069</f>
        <v>0</v>
      </c>
      <c r="M1069" s="348">
        <v>0</v>
      </c>
      <c r="N1069" s="353">
        <f>Supervisor!M1069</f>
        <v>0</v>
      </c>
      <c r="O1069" s="350">
        <f>Supervisor!N1069</f>
        <v>0</v>
      </c>
      <c r="P1069" s="350">
        <f t="shared" si="154"/>
        <v>611</v>
      </c>
      <c r="Q1069" s="385">
        <v>2.6377776046090729E-3</v>
      </c>
      <c r="R1069" s="352">
        <f t="shared" si="163"/>
        <v>0</v>
      </c>
      <c r="T1069" s="226">
        <f t="shared" si="161"/>
        <v>0</v>
      </c>
      <c r="Y1069" s="199"/>
      <c r="Z1069" s="352">
        <v>0</v>
      </c>
      <c r="AA1069" s="428">
        <v>0</v>
      </c>
      <c r="AB1069" s="428">
        <v>0</v>
      </c>
      <c r="AC1069" s="430">
        <v>0</v>
      </c>
      <c r="AD1069" s="428">
        <f t="shared" si="155"/>
        <v>0</v>
      </c>
      <c r="AE1069" s="427">
        <v>0</v>
      </c>
      <c r="AF1069" s="427">
        <v>0</v>
      </c>
      <c r="AG1069" s="427"/>
      <c r="AH1069" s="427"/>
      <c r="AI1069" s="427"/>
      <c r="AJ1069" s="427"/>
      <c r="AK1069" s="427"/>
      <c r="AL1069" s="427"/>
      <c r="AM1069" s="427"/>
      <c r="AN1069" s="427"/>
    </row>
    <row r="1070" spans="1:40" s="225" customFormat="1" ht="51" hidden="1" customHeight="1" outlineLevel="7" x14ac:dyDescent="0.2">
      <c r="A1070" s="221"/>
      <c r="B1070" s="227"/>
      <c r="C1070" s="248"/>
      <c r="D1070" s="248"/>
      <c r="E1070" s="254"/>
      <c r="F1070" s="265"/>
      <c r="G1070" s="270"/>
      <c r="H1070" s="278"/>
      <c r="I1070" s="406" t="s">
        <v>62</v>
      </c>
      <c r="J1070" s="346" t="s">
        <v>261</v>
      </c>
      <c r="K1070" s="434">
        <f>Supervisor!K1070</f>
        <v>25673</v>
      </c>
      <c r="L1070" s="347">
        <f>Supervisor!L1070</f>
        <v>0</v>
      </c>
      <c r="M1070" s="348">
        <v>0</v>
      </c>
      <c r="N1070" s="353">
        <f>Supervisor!M1070</f>
        <v>0</v>
      </c>
      <c r="O1070" s="350">
        <f>Supervisor!N1070</f>
        <v>0</v>
      </c>
      <c r="P1070" s="350">
        <f t="shared" si="154"/>
        <v>25673</v>
      </c>
      <c r="Q1070" s="385">
        <v>1.7409332190419881E-2</v>
      </c>
      <c r="R1070" s="352">
        <f t="shared" si="163"/>
        <v>0</v>
      </c>
      <c r="T1070" s="226">
        <f t="shared" si="161"/>
        <v>0</v>
      </c>
      <c r="Y1070" s="199"/>
      <c r="Z1070" s="352">
        <v>0</v>
      </c>
      <c r="AA1070" s="428">
        <v>0</v>
      </c>
      <c r="AB1070" s="428">
        <v>0</v>
      </c>
      <c r="AC1070" s="430">
        <v>0</v>
      </c>
      <c r="AD1070" s="428">
        <f t="shared" si="155"/>
        <v>0</v>
      </c>
      <c r="AE1070" s="427">
        <v>0</v>
      </c>
      <c r="AF1070" s="427">
        <v>0</v>
      </c>
      <c r="AG1070" s="427"/>
      <c r="AH1070" s="427"/>
      <c r="AI1070" s="427"/>
      <c r="AJ1070" s="427"/>
      <c r="AK1070" s="427"/>
      <c r="AL1070" s="427"/>
      <c r="AM1070" s="427"/>
      <c r="AN1070" s="427"/>
    </row>
    <row r="1071" spans="1:40" s="225" customFormat="1" ht="51" hidden="1" customHeight="1" outlineLevel="7" x14ac:dyDescent="0.2">
      <c r="A1071" s="221"/>
      <c r="B1071" s="227"/>
      <c r="C1071" s="248"/>
      <c r="D1071" s="248"/>
      <c r="E1071" s="254"/>
      <c r="F1071" s="265"/>
      <c r="G1071" s="270"/>
      <c r="H1071" s="278"/>
      <c r="I1071" s="406" t="s">
        <v>63</v>
      </c>
      <c r="J1071" s="346" t="s">
        <v>261</v>
      </c>
      <c r="K1071" s="434">
        <f>Supervisor!K1071</f>
        <v>25673</v>
      </c>
      <c r="L1071" s="347">
        <f>Supervisor!L1071</f>
        <v>0</v>
      </c>
      <c r="M1071" s="348">
        <v>0</v>
      </c>
      <c r="N1071" s="353">
        <f>Supervisor!M1071</f>
        <v>0</v>
      </c>
      <c r="O1071" s="350">
        <f>Supervisor!N1071</f>
        <v>0</v>
      </c>
      <c r="P1071" s="350">
        <f t="shared" si="154"/>
        <v>25673</v>
      </c>
      <c r="Q1071" s="385">
        <v>1.3188888023045364E-3</v>
      </c>
      <c r="R1071" s="352">
        <f t="shared" si="163"/>
        <v>0</v>
      </c>
      <c r="T1071" s="226">
        <f t="shared" si="161"/>
        <v>0</v>
      </c>
      <c r="Y1071" s="199"/>
      <c r="Z1071" s="352">
        <v>0</v>
      </c>
      <c r="AA1071" s="428">
        <v>0</v>
      </c>
      <c r="AB1071" s="428">
        <v>0</v>
      </c>
      <c r="AC1071" s="430">
        <v>0</v>
      </c>
      <c r="AD1071" s="428">
        <f t="shared" si="155"/>
        <v>0</v>
      </c>
      <c r="AE1071" s="427">
        <v>0</v>
      </c>
      <c r="AF1071" s="427">
        <v>0</v>
      </c>
      <c r="AG1071" s="427"/>
      <c r="AH1071" s="427"/>
      <c r="AI1071" s="427"/>
      <c r="AJ1071" s="427"/>
      <c r="AK1071" s="427"/>
      <c r="AL1071" s="427"/>
      <c r="AM1071" s="427"/>
      <c r="AN1071" s="427"/>
    </row>
    <row r="1072" spans="1:40" s="225" customFormat="1" ht="51" hidden="1" customHeight="1" outlineLevel="7" x14ac:dyDescent="0.2">
      <c r="A1072" s="221"/>
      <c r="B1072" s="227"/>
      <c r="C1072" s="248"/>
      <c r="D1072" s="248"/>
      <c r="E1072" s="254"/>
      <c r="F1072" s="265"/>
      <c r="G1072" s="270"/>
      <c r="H1072" s="278"/>
      <c r="I1072" s="406" t="s">
        <v>64</v>
      </c>
      <c r="J1072" s="346" t="s">
        <v>261</v>
      </c>
      <c r="K1072" s="434">
        <f>Supervisor!K1072</f>
        <v>25673</v>
      </c>
      <c r="L1072" s="347">
        <f>Supervisor!L1072</f>
        <v>0</v>
      </c>
      <c r="M1072" s="348">
        <v>0</v>
      </c>
      <c r="N1072" s="353">
        <f>Supervisor!M1072</f>
        <v>0</v>
      </c>
      <c r="O1072" s="350">
        <f>Supervisor!N1072</f>
        <v>0</v>
      </c>
      <c r="P1072" s="350">
        <f t="shared" si="154"/>
        <v>25673</v>
      </c>
      <c r="Q1072" s="385">
        <v>1.5826665627654436E-3</v>
      </c>
      <c r="R1072" s="352">
        <f t="shared" si="163"/>
        <v>0</v>
      </c>
      <c r="T1072" s="226">
        <f t="shared" si="161"/>
        <v>0</v>
      </c>
      <c r="Y1072" s="199"/>
      <c r="Z1072" s="352">
        <v>0</v>
      </c>
      <c r="AA1072" s="428">
        <v>0</v>
      </c>
      <c r="AB1072" s="428">
        <v>0</v>
      </c>
      <c r="AC1072" s="430">
        <v>0</v>
      </c>
      <c r="AD1072" s="428">
        <f t="shared" si="155"/>
        <v>0</v>
      </c>
      <c r="AE1072" s="427">
        <v>0</v>
      </c>
      <c r="AF1072" s="427">
        <v>0</v>
      </c>
      <c r="AG1072" s="427"/>
      <c r="AH1072" s="427"/>
      <c r="AI1072" s="427"/>
      <c r="AJ1072" s="427"/>
      <c r="AK1072" s="427"/>
      <c r="AL1072" s="427"/>
      <c r="AM1072" s="427"/>
      <c r="AN1072" s="427"/>
    </row>
    <row r="1073" spans="1:40" s="225" customFormat="1" ht="51" hidden="1" customHeight="1" outlineLevel="7" x14ac:dyDescent="0.2">
      <c r="A1073" s="221"/>
      <c r="B1073" s="227"/>
      <c r="C1073" s="248"/>
      <c r="D1073" s="248"/>
      <c r="E1073" s="254"/>
      <c r="F1073" s="265"/>
      <c r="G1073" s="270"/>
      <c r="H1073" s="278"/>
      <c r="I1073" s="406" t="s">
        <v>71</v>
      </c>
      <c r="J1073" s="346" t="s">
        <v>261</v>
      </c>
      <c r="K1073" s="434">
        <f>Supervisor!K1073</f>
        <v>25673</v>
      </c>
      <c r="L1073" s="347">
        <f>Supervisor!L1073</f>
        <v>0</v>
      </c>
      <c r="M1073" s="348">
        <v>0</v>
      </c>
      <c r="N1073" s="353">
        <f>Supervisor!M1073</f>
        <v>0</v>
      </c>
      <c r="O1073" s="350">
        <f>Supervisor!N1073</f>
        <v>0</v>
      </c>
      <c r="P1073" s="350">
        <f t="shared" si="154"/>
        <v>25673</v>
      </c>
      <c r="Q1073" s="385">
        <v>5.0117774487572373E-3</v>
      </c>
      <c r="R1073" s="352">
        <f t="shared" si="163"/>
        <v>0</v>
      </c>
      <c r="T1073" s="226">
        <f t="shared" si="161"/>
        <v>0</v>
      </c>
      <c r="Y1073" s="199"/>
      <c r="Z1073" s="352">
        <v>0</v>
      </c>
      <c r="AA1073" s="428">
        <v>0</v>
      </c>
      <c r="AB1073" s="428">
        <v>0</v>
      </c>
      <c r="AC1073" s="430">
        <v>0</v>
      </c>
      <c r="AD1073" s="428">
        <f t="shared" si="155"/>
        <v>0</v>
      </c>
      <c r="AE1073" s="427">
        <v>0</v>
      </c>
      <c r="AF1073" s="427">
        <v>0</v>
      </c>
      <c r="AG1073" s="427"/>
      <c r="AH1073" s="427"/>
      <c r="AI1073" s="427"/>
      <c r="AJ1073" s="427"/>
      <c r="AK1073" s="427"/>
      <c r="AL1073" s="427"/>
      <c r="AM1073" s="427"/>
      <c r="AN1073" s="427"/>
    </row>
    <row r="1074" spans="1:40" s="225" customFormat="1" ht="51" hidden="1" customHeight="1" outlineLevel="7" x14ac:dyDescent="0.2">
      <c r="A1074" s="221"/>
      <c r="B1074" s="227"/>
      <c r="C1074" s="248"/>
      <c r="D1074" s="248"/>
      <c r="E1074" s="254"/>
      <c r="F1074" s="265"/>
      <c r="G1074" s="270"/>
      <c r="H1074" s="278"/>
      <c r="I1074" s="406" t="s">
        <v>51</v>
      </c>
      <c r="J1074" s="346" t="s">
        <v>257</v>
      </c>
      <c r="K1074" s="434">
        <f>Supervisor!K1074</f>
        <v>100</v>
      </c>
      <c r="L1074" s="347">
        <f>Supervisor!L1074</f>
        <v>40</v>
      </c>
      <c r="M1074" s="348">
        <v>0.4</v>
      </c>
      <c r="N1074" s="353">
        <f>Supervisor!M1074</f>
        <v>0</v>
      </c>
      <c r="O1074" s="350">
        <f>Supervisor!N1074</f>
        <v>40</v>
      </c>
      <c r="P1074" s="350">
        <f t="shared" si="154"/>
        <v>60</v>
      </c>
      <c r="Q1074" s="385">
        <v>5.2755552092181458E-3</v>
      </c>
      <c r="R1074" s="352">
        <f t="shared" si="163"/>
        <v>0.4</v>
      </c>
      <c r="S1074" s="225">
        <v>40</v>
      </c>
      <c r="T1074" s="226">
        <f t="shared" si="161"/>
        <v>0</v>
      </c>
      <c r="Y1074" s="199"/>
      <c r="Z1074" s="352">
        <v>0.4</v>
      </c>
      <c r="AA1074" s="428">
        <v>0.4</v>
      </c>
      <c r="AB1074" s="428">
        <v>0.4</v>
      </c>
      <c r="AC1074" s="430">
        <v>0.4</v>
      </c>
      <c r="AD1074" s="428">
        <f t="shared" si="155"/>
        <v>0</v>
      </c>
      <c r="AE1074" s="427">
        <v>0.4</v>
      </c>
      <c r="AF1074" s="427">
        <v>0</v>
      </c>
      <c r="AG1074" s="427"/>
      <c r="AH1074" s="427"/>
      <c r="AI1074" s="427"/>
      <c r="AJ1074" s="427"/>
      <c r="AK1074" s="427"/>
      <c r="AL1074" s="427"/>
      <c r="AM1074" s="427"/>
      <c r="AN1074" s="427"/>
    </row>
    <row r="1075" spans="1:40" s="225" customFormat="1" ht="51" hidden="1" customHeight="1" outlineLevel="6" x14ac:dyDescent="0.2">
      <c r="A1075" s="221"/>
      <c r="B1075" s="227"/>
      <c r="C1075" s="248"/>
      <c r="D1075" s="248"/>
      <c r="E1075" s="254"/>
      <c r="F1075" s="265"/>
      <c r="G1075" s="270"/>
      <c r="H1075" s="278"/>
      <c r="I1075" s="412" t="s">
        <v>233</v>
      </c>
      <c r="J1075" s="379"/>
      <c r="K1075" s="438">
        <f>Supervisor!K1075</f>
        <v>0</v>
      </c>
      <c r="L1075" s="380">
        <f>Supervisor!L1075</f>
        <v>0</v>
      </c>
      <c r="M1075" s="381">
        <v>0.04</v>
      </c>
      <c r="N1075" s="379">
        <f>Supervisor!M1075</f>
        <v>0</v>
      </c>
      <c r="O1075" s="386">
        <f>Supervisor!N1075</f>
        <v>0</v>
      </c>
      <c r="P1075" s="386">
        <f t="shared" si="154"/>
        <v>0</v>
      </c>
      <c r="Q1075" s="383">
        <v>7.8073999657874284E-4</v>
      </c>
      <c r="R1075" s="384">
        <f>SUMPRODUCT(R1076:R1084,Q1076:Q1084)/Q1075</f>
        <v>0.04</v>
      </c>
      <c r="T1075" s="226">
        <f t="shared" si="161"/>
        <v>0</v>
      </c>
      <c r="Y1075" s="199"/>
      <c r="Z1075" s="384">
        <v>0.04</v>
      </c>
      <c r="AA1075" s="428">
        <v>0.04</v>
      </c>
      <c r="AB1075" s="428">
        <v>0.04</v>
      </c>
      <c r="AC1075" s="430">
        <v>0.04</v>
      </c>
      <c r="AD1075" s="428">
        <f t="shared" si="155"/>
        <v>0</v>
      </c>
      <c r="AE1075" s="427">
        <v>0.04</v>
      </c>
      <c r="AF1075" s="427">
        <v>0</v>
      </c>
      <c r="AG1075" s="427"/>
      <c r="AH1075" s="427"/>
      <c r="AI1075" s="427"/>
      <c r="AJ1075" s="427"/>
      <c r="AK1075" s="427"/>
      <c r="AL1075" s="427"/>
      <c r="AM1075" s="427"/>
      <c r="AN1075" s="427"/>
    </row>
    <row r="1076" spans="1:40" s="225" customFormat="1" ht="51" hidden="1" customHeight="1" outlineLevel="7" x14ac:dyDescent="0.2">
      <c r="A1076" s="221"/>
      <c r="B1076" s="227"/>
      <c r="C1076" s="248"/>
      <c r="D1076" s="248"/>
      <c r="E1076" s="254"/>
      <c r="F1076" s="265"/>
      <c r="G1076" s="270"/>
      <c r="H1076" s="278"/>
      <c r="I1076" s="407" t="s">
        <v>68</v>
      </c>
      <c r="J1076" s="354" t="s">
        <v>261</v>
      </c>
      <c r="K1076" s="435">
        <f>Supervisor!K1076</f>
        <v>544</v>
      </c>
      <c r="L1076" s="355">
        <f>Supervisor!L1076</f>
        <v>0</v>
      </c>
      <c r="M1076" s="356">
        <v>0</v>
      </c>
      <c r="N1076" s="357">
        <f>Supervisor!M1076</f>
        <v>0</v>
      </c>
      <c r="O1076" s="350">
        <f>Supervisor!N1076</f>
        <v>0</v>
      </c>
      <c r="P1076" s="350">
        <f t="shared" si="154"/>
        <v>544</v>
      </c>
      <c r="Q1076" s="385">
        <v>3.9036999828937142E-5</v>
      </c>
      <c r="R1076" s="352">
        <f t="shared" ref="R1076:R1084" si="164">O1076/K1076</f>
        <v>0</v>
      </c>
      <c r="T1076" s="226">
        <f t="shared" si="161"/>
        <v>0</v>
      </c>
      <c r="Y1076" s="199"/>
      <c r="Z1076" s="352">
        <v>0</v>
      </c>
      <c r="AA1076" s="428">
        <v>0</v>
      </c>
      <c r="AB1076" s="428">
        <v>0</v>
      </c>
      <c r="AC1076" s="430">
        <v>0</v>
      </c>
      <c r="AD1076" s="428">
        <f t="shared" si="155"/>
        <v>0</v>
      </c>
      <c r="AE1076" s="427">
        <v>0</v>
      </c>
      <c r="AF1076" s="427">
        <v>0</v>
      </c>
      <c r="AG1076" s="427"/>
      <c r="AH1076" s="427"/>
      <c r="AI1076" s="427"/>
      <c r="AJ1076" s="427"/>
      <c r="AK1076" s="427"/>
      <c r="AL1076" s="427"/>
      <c r="AM1076" s="427"/>
      <c r="AN1076" s="427"/>
    </row>
    <row r="1077" spans="1:40" s="225" customFormat="1" ht="51" hidden="1" customHeight="1" outlineLevel="7" x14ac:dyDescent="0.2">
      <c r="A1077" s="221"/>
      <c r="B1077" s="227"/>
      <c r="C1077" s="248"/>
      <c r="D1077" s="248"/>
      <c r="E1077" s="254"/>
      <c r="F1077" s="265"/>
      <c r="G1077" s="270"/>
      <c r="H1077" s="278"/>
      <c r="I1077" s="407" t="s">
        <v>247</v>
      </c>
      <c r="J1077" s="354" t="s">
        <v>259</v>
      </c>
      <c r="K1077" s="435">
        <f>Supervisor!K1077</f>
        <v>1</v>
      </c>
      <c r="L1077" s="355">
        <f>Supervisor!L1077</f>
        <v>0</v>
      </c>
      <c r="M1077" s="356">
        <v>0</v>
      </c>
      <c r="N1077" s="357">
        <f>Supervisor!M1077</f>
        <v>0</v>
      </c>
      <c r="O1077" s="350">
        <f>Supervisor!N1077</f>
        <v>0</v>
      </c>
      <c r="P1077" s="350">
        <f t="shared" si="154"/>
        <v>1</v>
      </c>
      <c r="Q1077" s="385">
        <v>1.0149619955523657E-4</v>
      </c>
      <c r="R1077" s="352">
        <f t="shared" si="164"/>
        <v>0</v>
      </c>
      <c r="T1077" s="226">
        <f t="shared" si="161"/>
        <v>0</v>
      </c>
      <c r="Y1077" s="199"/>
      <c r="Z1077" s="352">
        <v>0</v>
      </c>
      <c r="AA1077" s="428">
        <v>0</v>
      </c>
      <c r="AB1077" s="428">
        <v>0</v>
      </c>
      <c r="AC1077" s="430">
        <v>0</v>
      </c>
      <c r="AD1077" s="428">
        <f t="shared" si="155"/>
        <v>0</v>
      </c>
      <c r="AE1077" s="427">
        <v>0</v>
      </c>
      <c r="AF1077" s="427">
        <v>0</v>
      </c>
      <c r="AG1077" s="427"/>
      <c r="AH1077" s="427"/>
      <c r="AI1077" s="427"/>
      <c r="AJ1077" s="427"/>
      <c r="AK1077" s="427"/>
      <c r="AL1077" s="427"/>
      <c r="AM1077" s="427"/>
      <c r="AN1077" s="427"/>
    </row>
    <row r="1078" spans="1:40" s="225" customFormat="1" ht="51" hidden="1" customHeight="1" outlineLevel="7" x14ac:dyDescent="0.2">
      <c r="A1078" s="221"/>
      <c r="B1078" s="227"/>
      <c r="C1078" s="248"/>
      <c r="D1078" s="248"/>
      <c r="E1078" s="254"/>
      <c r="F1078" s="265"/>
      <c r="G1078" s="270"/>
      <c r="H1078" s="278"/>
      <c r="I1078" s="406" t="s">
        <v>69</v>
      </c>
      <c r="J1078" s="346" t="s">
        <v>261</v>
      </c>
      <c r="K1078" s="434">
        <f>Supervisor!K1078</f>
        <v>381</v>
      </c>
      <c r="L1078" s="347">
        <f>Supervisor!L1078</f>
        <v>0</v>
      </c>
      <c r="M1078" s="348">
        <v>0</v>
      </c>
      <c r="N1078" s="353">
        <f>Supervisor!M1078</f>
        <v>0</v>
      </c>
      <c r="O1078" s="350">
        <f>Supervisor!N1078</f>
        <v>0</v>
      </c>
      <c r="P1078" s="350">
        <f t="shared" si="154"/>
        <v>381</v>
      </c>
      <c r="Q1078" s="385">
        <v>1.4834059934996111E-4</v>
      </c>
      <c r="R1078" s="352">
        <f t="shared" si="164"/>
        <v>0</v>
      </c>
      <c r="T1078" s="226">
        <f t="shared" si="161"/>
        <v>0</v>
      </c>
      <c r="Y1078" s="199"/>
      <c r="Z1078" s="352">
        <v>0</v>
      </c>
      <c r="AA1078" s="428">
        <v>0</v>
      </c>
      <c r="AB1078" s="428">
        <v>0</v>
      </c>
      <c r="AC1078" s="430">
        <v>0</v>
      </c>
      <c r="AD1078" s="428">
        <f t="shared" si="155"/>
        <v>0</v>
      </c>
      <c r="AE1078" s="427">
        <v>0</v>
      </c>
      <c r="AF1078" s="427">
        <v>0</v>
      </c>
      <c r="AG1078" s="427"/>
      <c r="AH1078" s="427"/>
      <c r="AI1078" s="427"/>
      <c r="AJ1078" s="427"/>
      <c r="AK1078" s="427"/>
      <c r="AL1078" s="427"/>
      <c r="AM1078" s="427"/>
      <c r="AN1078" s="427"/>
    </row>
    <row r="1079" spans="1:40" s="225" customFormat="1" ht="51" hidden="1" customHeight="1" outlineLevel="7" x14ac:dyDescent="0.2">
      <c r="A1079" s="221"/>
      <c r="B1079" s="227"/>
      <c r="C1079" s="248"/>
      <c r="D1079" s="248"/>
      <c r="E1079" s="254"/>
      <c r="F1079" s="265"/>
      <c r="G1079" s="270"/>
      <c r="H1079" s="278"/>
      <c r="I1079" s="406" t="s">
        <v>70</v>
      </c>
      <c r="J1079" s="346" t="s">
        <v>261</v>
      </c>
      <c r="K1079" s="434">
        <f>Supervisor!K1079</f>
        <v>611</v>
      </c>
      <c r="L1079" s="347">
        <f>Supervisor!L1079</f>
        <v>0</v>
      </c>
      <c r="M1079" s="348">
        <v>0</v>
      </c>
      <c r="N1079" s="353">
        <f>Supervisor!M1079</f>
        <v>0</v>
      </c>
      <c r="O1079" s="350">
        <f>Supervisor!N1079</f>
        <v>0</v>
      </c>
      <c r="P1079" s="350">
        <f t="shared" si="154"/>
        <v>611</v>
      </c>
      <c r="Q1079" s="385">
        <v>3.9036999828937142E-5</v>
      </c>
      <c r="R1079" s="352">
        <f t="shared" si="164"/>
        <v>0</v>
      </c>
      <c r="T1079" s="226">
        <f t="shared" si="161"/>
        <v>0</v>
      </c>
      <c r="Y1079" s="199"/>
      <c r="Z1079" s="352">
        <v>0</v>
      </c>
      <c r="AA1079" s="428">
        <v>0</v>
      </c>
      <c r="AB1079" s="428">
        <v>0</v>
      </c>
      <c r="AC1079" s="430">
        <v>0</v>
      </c>
      <c r="AD1079" s="428">
        <f t="shared" si="155"/>
        <v>0</v>
      </c>
      <c r="AE1079" s="427">
        <v>0</v>
      </c>
      <c r="AF1079" s="427">
        <v>0</v>
      </c>
      <c r="AG1079" s="427"/>
      <c r="AH1079" s="427"/>
      <c r="AI1079" s="427"/>
      <c r="AJ1079" s="427"/>
      <c r="AK1079" s="427"/>
      <c r="AL1079" s="427"/>
      <c r="AM1079" s="427"/>
      <c r="AN1079" s="427"/>
    </row>
    <row r="1080" spans="1:40" s="225" customFormat="1" ht="51" hidden="1" customHeight="1" outlineLevel="7" x14ac:dyDescent="0.2">
      <c r="A1080" s="221"/>
      <c r="B1080" s="227"/>
      <c r="C1080" s="248"/>
      <c r="D1080" s="248"/>
      <c r="E1080" s="254"/>
      <c r="F1080" s="265"/>
      <c r="G1080" s="270"/>
      <c r="H1080" s="278"/>
      <c r="I1080" s="406" t="s">
        <v>62</v>
      </c>
      <c r="J1080" s="346" t="s">
        <v>261</v>
      </c>
      <c r="K1080" s="434">
        <f>Supervisor!K1080</f>
        <v>381</v>
      </c>
      <c r="L1080" s="347">
        <f>Supervisor!L1080</f>
        <v>0</v>
      </c>
      <c r="M1080" s="348">
        <v>0</v>
      </c>
      <c r="N1080" s="353">
        <f>Supervisor!M1080</f>
        <v>0</v>
      </c>
      <c r="O1080" s="350">
        <f>Supervisor!N1080</f>
        <v>0</v>
      </c>
      <c r="P1080" s="350">
        <f t="shared" si="154"/>
        <v>381</v>
      </c>
      <c r="Q1080" s="385">
        <v>2.5764419887098512E-4</v>
      </c>
      <c r="R1080" s="352">
        <f t="shared" si="164"/>
        <v>0</v>
      </c>
      <c r="T1080" s="226">
        <f t="shared" si="161"/>
        <v>0</v>
      </c>
      <c r="Y1080" s="199"/>
      <c r="Z1080" s="352">
        <v>0</v>
      </c>
      <c r="AA1080" s="428">
        <v>0</v>
      </c>
      <c r="AB1080" s="428">
        <v>0</v>
      </c>
      <c r="AC1080" s="430">
        <v>0</v>
      </c>
      <c r="AD1080" s="428">
        <f t="shared" si="155"/>
        <v>0</v>
      </c>
      <c r="AE1080" s="427">
        <v>0</v>
      </c>
      <c r="AF1080" s="427">
        <v>0</v>
      </c>
      <c r="AG1080" s="427"/>
      <c r="AH1080" s="427"/>
      <c r="AI1080" s="427"/>
      <c r="AJ1080" s="427"/>
      <c r="AK1080" s="427"/>
      <c r="AL1080" s="427"/>
      <c r="AM1080" s="427"/>
      <c r="AN1080" s="427"/>
    </row>
    <row r="1081" spans="1:40" s="225" customFormat="1" ht="51" hidden="1" customHeight="1" outlineLevel="7" x14ac:dyDescent="0.2">
      <c r="A1081" s="221"/>
      <c r="B1081" s="227"/>
      <c r="C1081" s="248"/>
      <c r="D1081" s="248"/>
      <c r="E1081" s="254"/>
      <c r="F1081" s="265"/>
      <c r="G1081" s="270"/>
      <c r="H1081" s="278"/>
      <c r="I1081" s="406" t="s">
        <v>63</v>
      </c>
      <c r="J1081" s="346" t="s">
        <v>261</v>
      </c>
      <c r="K1081" s="434">
        <f>Supervisor!K1081</f>
        <v>381</v>
      </c>
      <c r="L1081" s="347">
        <f>Supervisor!L1081</f>
        <v>0</v>
      </c>
      <c r="M1081" s="348">
        <v>0</v>
      </c>
      <c r="N1081" s="353">
        <f>Supervisor!M1081</f>
        <v>0</v>
      </c>
      <c r="O1081" s="350">
        <f>Supervisor!N1081</f>
        <v>0</v>
      </c>
      <c r="P1081" s="350">
        <f t="shared" si="154"/>
        <v>381</v>
      </c>
      <c r="Q1081" s="385">
        <v>1.9518499914468571E-5</v>
      </c>
      <c r="R1081" s="352">
        <f t="shared" si="164"/>
        <v>0</v>
      </c>
      <c r="T1081" s="226">
        <f t="shared" si="161"/>
        <v>0</v>
      </c>
      <c r="Y1081" s="199"/>
      <c r="Z1081" s="352">
        <v>0</v>
      </c>
      <c r="AA1081" s="428">
        <v>0</v>
      </c>
      <c r="AB1081" s="428">
        <v>0</v>
      </c>
      <c r="AC1081" s="430">
        <v>0</v>
      </c>
      <c r="AD1081" s="428">
        <f t="shared" si="155"/>
        <v>0</v>
      </c>
      <c r="AE1081" s="427">
        <v>0</v>
      </c>
      <c r="AF1081" s="427">
        <v>0</v>
      </c>
      <c r="AG1081" s="427"/>
      <c r="AH1081" s="427"/>
      <c r="AI1081" s="427"/>
      <c r="AJ1081" s="427"/>
      <c r="AK1081" s="427"/>
      <c r="AL1081" s="427"/>
      <c r="AM1081" s="427"/>
      <c r="AN1081" s="427"/>
    </row>
    <row r="1082" spans="1:40" s="225" customFormat="1" ht="51" hidden="1" customHeight="1" outlineLevel="7" x14ac:dyDescent="0.2">
      <c r="A1082" s="221"/>
      <c r="B1082" s="227"/>
      <c r="C1082" s="248"/>
      <c r="D1082" s="248"/>
      <c r="E1082" s="254"/>
      <c r="F1082" s="265"/>
      <c r="G1082" s="270"/>
      <c r="H1082" s="278"/>
      <c r="I1082" s="406" t="s">
        <v>64</v>
      </c>
      <c r="J1082" s="346" t="s">
        <v>261</v>
      </c>
      <c r="K1082" s="434">
        <f>Supervisor!K1082</f>
        <v>381</v>
      </c>
      <c r="L1082" s="347">
        <f>Supervisor!L1082</f>
        <v>0</v>
      </c>
      <c r="M1082" s="348">
        <v>0</v>
      </c>
      <c r="N1082" s="353">
        <f>Supervisor!M1082</f>
        <v>0</v>
      </c>
      <c r="O1082" s="350">
        <f>Supervisor!N1082</f>
        <v>0</v>
      </c>
      <c r="P1082" s="350">
        <f t="shared" si="154"/>
        <v>381</v>
      </c>
      <c r="Q1082" s="385">
        <v>2.3422199897362284E-5</v>
      </c>
      <c r="R1082" s="352">
        <f t="shared" si="164"/>
        <v>0</v>
      </c>
      <c r="T1082" s="226">
        <f t="shared" si="161"/>
        <v>0</v>
      </c>
      <c r="Y1082" s="199"/>
      <c r="Z1082" s="352">
        <v>0</v>
      </c>
      <c r="AA1082" s="428">
        <v>0</v>
      </c>
      <c r="AB1082" s="428">
        <v>0</v>
      </c>
      <c r="AC1082" s="430">
        <v>0</v>
      </c>
      <c r="AD1082" s="428">
        <f t="shared" si="155"/>
        <v>0</v>
      </c>
      <c r="AE1082" s="427">
        <v>0</v>
      </c>
      <c r="AF1082" s="427">
        <v>0</v>
      </c>
      <c r="AG1082" s="427"/>
      <c r="AH1082" s="427"/>
      <c r="AI1082" s="427"/>
      <c r="AJ1082" s="427"/>
      <c r="AK1082" s="427"/>
      <c r="AL1082" s="427"/>
      <c r="AM1082" s="427"/>
      <c r="AN1082" s="427"/>
    </row>
    <row r="1083" spans="1:40" s="225" customFormat="1" ht="51" hidden="1" customHeight="1" outlineLevel="7" x14ac:dyDescent="0.2">
      <c r="A1083" s="221"/>
      <c r="B1083" s="227"/>
      <c r="C1083" s="248"/>
      <c r="D1083" s="248"/>
      <c r="E1083" s="254"/>
      <c r="F1083" s="265"/>
      <c r="G1083" s="270"/>
      <c r="H1083" s="278"/>
      <c r="I1083" s="406" t="s">
        <v>71</v>
      </c>
      <c r="J1083" s="346" t="s">
        <v>261</v>
      </c>
      <c r="K1083" s="434">
        <f>Supervisor!K1083</f>
        <v>381</v>
      </c>
      <c r="L1083" s="347">
        <f>Supervisor!L1083</f>
        <v>0</v>
      </c>
      <c r="M1083" s="348">
        <v>0</v>
      </c>
      <c r="N1083" s="353">
        <f>Supervisor!M1083</f>
        <v>0</v>
      </c>
      <c r="O1083" s="350">
        <f>Supervisor!N1083</f>
        <v>0</v>
      </c>
      <c r="P1083" s="350">
        <f t="shared" si="154"/>
        <v>381</v>
      </c>
      <c r="Q1083" s="385">
        <v>7.4170299674980553E-5</v>
      </c>
      <c r="R1083" s="352">
        <f t="shared" si="164"/>
        <v>0</v>
      </c>
      <c r="T1083" s="226">
        <f t="shared" si="161"/>
        <v>0</v>
      </c>
      <c r="Y1083" s="199"/>
      <c r="Z1083" s="352">
        <v>0</v>
      </c>
      <c r="AA1083" s="428">
        <v>0</v>
      </c>
      <c r="AB1083" s="428">
        <v>0</v>
      </c>
      <c r="AC1083" s="430">
        <v>0</v>
      </c>
      <c r="AD1083" s="428">
        <f t="shared" si="155"/>
        <v>0</v>
      </c>
      <c r="AE1083" s="427">
        <v>0</v>
      </c>
      <c r="AF1083" s="427">
        <v>0</v>
      </c>
      <c r="AG1083" s="427"/>
      <c r="AH1083" s="427"/>
      <c r="AI1083" s="427"/>
      <c r="AJ1083" s="427"/>
      <c r="AK1083" s="427"/>
      <c r="AL1083" s="427"/>
      <c r="AM1083" s="427"/>
      <c r="AN1083" s="427"/>
    </row>
    <row r="1084" spans="1:40" s="225" customFormat="1" ht="51" hidden="1" customHeight="1" outlineLevel="7" x14ac:dyDescent="0.2">
      <c r="A1084" s="221"/>
      <c r="B1084" s="227"/>
      <c r="C1084" s="248"/>
      <c r="D1084" s="248"/>
      <c r="E1084" s="254"/>
      <c r="F1084" s="265"/>
      <c r="G1084" s="270"/>
      <c r="H1084" s="278"/>
      <c r="I1084" s="406" t="s">
        <v>51</v>
      </c>
      <c r="J1084" s="346" t="s">
        <v>257</v>
      </c>
      <c r="K1084" s="434">
        <f>Supervisor!K1084</f>
        <v>100</v>
      </c>
      <c r="L1084" s="347">
        <f>Supervisor!L1084</f>
        <v>40</v>
      </c>
      <c r="M1084" s="348">
        <v>0.4</v>
      </c>
      <c r="N1084" s="353">
        <f>Supervisor!M1084</f>
        <v>0</v>
      </c>
      <c r="O1084" s="350">
        <f>Supervisor!N1084</f>
        <v>40</v>
      </c>
      <c r="P1084" s="350">
        <f t="shared" si="154"/>
        <v>60</v>
      </c>
      <c r="Q1084" s="385">
        <v>7.8073999657874284E-5</v>
      </c>
      <c r="R1084" s="352">
        <f t="shared" si="164"/>
        <v>0.4</v>
      </c>
      <c r="S1084" s="225">
        <v>40</v>
      </c>
      <c r="T1084" s="226">
        <f t="shared" si="161"/>
        <v>0</v>
      </c>
      <c r="Y1084" s="199"/>
      <c r="Z1084" s="352">
        <v>0.4</v>
      </c>
      <c r="AA1084" s="428">
        <v>0.4</v>
      </c>
      <c r="AB1084" s="428">
        <v>0.4</v>
      </c>
      <c r="AC1084" s="430">
        <v>0.4</v>
      </c>
      <c r="AD1084" s="428">
        <f t="shared" si="155"/>
        <v>0</v>
      </c>
      <c r="AE1084" s="427">
        <v>0.4</v>
      </c>
      <c r="AF1084" s="427">
        <v>0</v>
      </c>
      <c r="AG1084" s="427"/>
      <c r="AH1084" s="427"/>
      <c r="AI1084" s="427"/>
      <c r="AJ1084" s="427"/>
      <c r="AK1084" s="427"/>
      <c r="AL1084" s="427"/>
      <c r="AM1084" s="427"/>
      <c r="AN1084" s="427"/>
    </row>
    <row r="1085" spans="1:40" s="225" customFormat="1" ht="51" hidden="1" customHeight="1" outlineLevel="6" x14ac:dyDescent="0.2">
      <c r="A1085" s="221"/>
      <c r="B1085" s="227"/>
      <c r="C1085" s="248"/>
      <c r="D1085" s="248"/>
      <c r="E1085" s="254"/>
      <c r="F1085" s="265"/>
      <c r="G1085" s="270"/>
      <c r="H1085" s="278"/>
      <c r="I1085" s="412" t="s">
        <v>234</v>
      </c>
      <c r="J1085" s="379"/>
      <c r="K1085" s="438">
        <f>Supervisor!K1085</f>
        <v>0</v>
      </c>
      <c r="L1085" s="380">
        <f>Supervisor!L1085</f>
        <v>0</v>
      </c>
      <c r="M1085" s="381">
        <v>4.0000000000000008E-2</v>
      </c>
      <c r="N1085" s="379">
        <f>Supervisor!M1085</f>
        <v>0</v>
      </c>
      <c r="O1085" s="386">
        <f>Supervisor!N1085</f>
        <v>0</v>
      </c>
      <c r="P1085" s="386">
        <f t="shared" si="154"/>
        <v>0</v>
      </c>
      <c r="Q1085" s="383">
        <v>7.8761862527687901E-4</v>
      </c>
      <c r="R1085" s="384">
        <f>SUMPRODUCT(R1086:R1091,Q1086:Q1091)/Q1085</f>
        <v>4.0000000000000008E-2</v>
      </c>
      <c r="T1085" s="226">
        <f t="shared" si="161"/>
        <v>0</v>
      </c>
      <c r="Y1085" s="199"/>
      <c r="Z1085" s="384">
        <v>4.0000000000000008E-2</v>
      </c>
      <c r="AA1085" s="428">
        <v>4.0000000000000008E-2</v>
      </c>
      <c r="AB1085" s="428">
        <v>4.0000000000000008E-2</v>
      </c>
      <c r="AC1085" s="430">
        <v>4.0000000000000008E-2</v>
      </c>
      <c r="AD1085" s="428">
        <f t="shared" si="155"/>
        <v>0</v>
      </c>
      <c r="AE1085" s="427">
        <v>4.0000000000000008E-2</v>
      </c>
      <c r="AF1085" s="427">
        <v>0</v>
      </c>
      <c r="AG1085" s="427"/>
      <c r="AH1085" s="427"/>
      <c r="AI1085" s="427"/>
      <c r="AJ1085" s="427"/>
      <c r="AK1085" s="427"/>
      <c r="AL1085" s="427"/>
      <c r="AM1085" s="427"/>
      <c r="AN1085" s="427"/>
    </row>
    <row r="1086" spans="1:40" s="225" customFormat="1" ht="51" hidden="1" customHeight="1" outlineLevel="7" x14ac:dyDescent="0.2">
      <c r="A1086" s="221"/>
      <c r="B1086" s="227"/>
      <c r="C1086" s="248"/>
      <c r="D1086" s="248"/>
      <c r="E1086" s="254"/>
      <c r="F1086" s="265"/>
      <c r="G1086" s="270"/>
      <c r="H1086" s="278"/>
      <c r="I1086" s="407" t="s">
        <v>241</v>
      </c>
      <c r="J1086" s="354" t="s">
        <v>259</v>
      </c>
      <c r="K1086" s="435">
        <f>Supervisor!K1086</f>
        <v>1</v>
      </c>
      <c r="L1086" s="355">
        <f>Supervisor!L1086</f>
        <v>0</v>
      </c>
      <c r="M1086" s="356">
        <v>0</v>
      </c>
      <c r="N1086" s="357">
        <f>Supervisor!M1086</f>
        <v>0</v>
      </c>
      <c r="O1086" s="350">
        <f>Supervisor!N1086</f>
        <v>0</v>
      </c>
      <c r="P1086" s="350">
        <f t="shared" si="154"/>
        <v>1</v>
      </c>
      <c r="Q1086" s="385">
        <v>1.0239042128599428E-4</v>
      </c>
      <c r="R1086" s="352">
        <f t="shared" ref="R1086:R1091" si="165">O1086/K1086</f>
        <v>0</v>
      </c>
      <c r="T1086" s="226">
        <f t="shared" si="161"/>
        <v>0</v>
      </c>
      <c r="Y1086" s="199"/>
      <c r="Z1086" s="352">
        <v>0</v>
      </c>
      <c r="AA1086" s="428">
        <v>0</v>
      </c>
      <c r="AB1086" s="428">
        <v>0</v>
      </c>
      <c r="AC1086" s="430">
        <v>0</v>
      </c>
      <c r="AD1086" s="428">
        <f t="shared" si="155"/>
        <v>0</v>
      </c>
      <c r="AE1086" s="427">
        <v>0</v>
      </c>
      <c r="AF1086" s="427">
        <v>0</v>
      </c>
      <c r="AG1086" s="427"/>
      <c r="AH1086" s="427"/>
      <c r="AI1086" s="427"/>
      <c r="AJ1086" s="427"/>
      <c r="AK1086" s="427"/>
      <c r="AL1086" s="427"/>
      <c r="AM1086" s="427"/>
      <c r="AN1086" s="427"/>
    </row>
    <row r="1087" spans="1:40" s="225" customFormat="1" ht="51" hidden="1" customHeight="1" outlineLevel="7" x14ac:dyDescent="0.2">
      <c r="A1087" s="221"/>
      <c r="B1087" s="227"/>
      <c r="C1087" s="248"/>
      <c r="D1087" s="248"/>
      <c r="E1087" s="254"/>
      <c r="F1087" s="265"/>
      <c r="G1087" s="270"/>
      <c r="H1087" s="278"/>
      <c r="I1087" s="406" t="s">
        <v>235</v>
      </c>
      <c r="J1087" s="346" t="s">
        <v>261</v>
      </c>
      <c r="K1087" s="434">
        <f>Supervisor!K1087</f>
        <v>386</v>
      </c>
      <c r="L1087" s="347">
        <f>Supervisor!L1087</f>
        <v>0</v>
      </c>
      <c r="M1087" s="348">
        <v>0</v>
      </c>
      <c r="N1087" s="353">
        <f>Supervisor!M1087</f>
        <v>0</v>
      </c>
      <c r="O1087" s="350">
        <f>Supervisor!N1087</f>
        <v>0</v>
      </c>
      <c r="P1087" s="350">
        <f t="shared" si="154"/>
        <v>386</v>
      </c>
      <c r="Q1087" s="385">
        <v>4.7257117516612738E-5</v>
      </c>
      <c r="R1087" s="352">
        <f t="shared" si="165"/>
        <v>0</v>
      </c>
      <c r="T1087" s="226">
        <f t="shared" si="161"/>
        <v>0</v>
      </c>
      <c r="Y1087" s="199"/>
      <c r="Z1087" s="352">
        <v>0</v>
      </c>
      <c r="AA1087" s="428">
        <v>0</v>
      </c>
      <c r="AB1087" s="428">
        <v>0</v>
      </c>
      <c r="AC1087" s="430">
        <v>0</v>
      </c>
      <c r="AD1087" s="428">
        <f t="shared" si="155"/>
        <v>0</v>
      </c>
      <c r="AE1087" s="427">
        <v>0</v>
      </c>
      <c r="AF1087" s="427">
        <v>0</v>
      </c>
      <c r="AG1087" s="427"/>
      <c r="AH1087" s="427"/>
      <c r="AI1087" s="427"/>
      <c r="AJ1087" s="427"/>
      <c r="AK1087" s="427"/>
      <c r="AL1087" s="427"/>
      <c r="AM1087" s="427"/>
      <c r="AN1087" s="427"/>
    </row>
    <row r="1088" spans="1:40" s="225" customFormat="1" ht="51" hidden="1" customHeight="1" outlineLevel="7" x14ac:dyDescent="0.2">
      <c r="A1088" s="221"/>
      <c r="B1088" s="227"/>
      <c r="C1088" s="248"/>
      <c r="D1088" s="248"/>
      <c r="E1088" s="254"/>
      <c r="F1088" s="265"/>
      <c r="G1088" s="270"/>
      <c r="H1088" s="278"/>
      <c r="I1088" s="406" t="s">
        <v>236</v>
      </c>
      <c r="J1088" s="346" t="s">
        <v>261</v>
      </c>
      <c r="K1088" s="434">
        <f>Supervisor!K1088</f>
        <v>270</v>
      </c>
      <c r="L1088" s="347">
        <f>Supervisor!L1088</f>
        <v>0</v>
      </c>
      <c r="M1088" s="348">
        <v>0</v>
      </c>
      <c r="N1088" s="353">
        <f>Supervisor!M1088</f>
        <v>0</v>
      </c>
      <c r="O1088" s="350">
        <f>Supervisor!N1088</f>
        <v>0</v>
      </c>
      <c r="P1088" s="350">
        <f t="shared" si="154"/>
        <v>270</v>
      </c>
      <c r="Q1088" s="385">
        <v>1.4964753880260701E-4</v>
      </c>
      <c r="R1088" s="352">
        <f t="shared" si="165"/>
        <v>0</v>
      </c>
      <c r="T1088" s="226">
        <f t="shared" si="161"/>
        <v>0</v>
      </c>
      <c r="Y1088" s="199"/>
      <c r="Z1088" s="352">
        <v>0</v>
      </c>
      <c r="AA1088" s="428">
        <v>0</v>
      </c>
      <c r="AB1088" s="428">
        <v>0</v>
      </c>
      <c r="AC1088" s="430">
        <v>0</v>
      </c>
      <c r="AD1088" s="428">
        <f t="shared" si="155"/>
        <v>0</v>
      </c>
      <c r="AE1088" s="427">
        <v>0</v>
      </c>
      <c r="AF1088" s="427">
        <v>0</v>
      </c>
      <c r="AG1088" s="427"/>
      <c r="AH1088" s="427"/>
      <c r="AI1088" s="427"/>
      <c r="AJ1088" s="427"/>
      <c r="AK1088" s="427"/>
      <c r="AL1088" s="427"/>
      <c r="AM1088" s="427"/>
      <c r="AN1088" s="427"/>
    </row>
    <row r="1089" spans="1:40" s="225" customFormat="1" ht="51" hidden="1" customHeight="1" outlineLevel="7" x14ac:dyDescent="0.2">
      <c r="A1089" s="221"/>
      <c r="B1089" s="227"/>
      <c r="C1089" s="248"/>
      <c r="D1089" s="248"/>
      <c r="E1089" s="254"/>
      <c r="F1089" s="265"/>
      <c r="G1089" s="270"/>
      <c r="H1089" s="278"/>
      <c r="I1089" s="406" t="s">
        <v>237</v>
      </c>
      <c r="J1089" s="346" t="s">
        <v>261</v>
      </c>
      <c r="K1089" s="434">
        <f>Supervisor!K1089</f>
        <v>270</v>
      </c>
      <c r="L1089" s="347">
        <f>Supervisor!L1089</f>
        <v>0</v>
      </c>
      <c r="M1089" s="348">
        <v>0</v>
      </c>
      <c r="N1089" s="353">
        <f>Supervisor!M1089</f>
        <v>0</v>
      </c>
      <c r="O1089" s="350">
        <f>Supervisor!N1089</f>
        <v>0</v>
      </c>
      <c r="P1089" s="350">
        <f t="shared" si="154"/>
        <v>270</v>
      </c>
      <c r="Q1089" s="385">
        <v>3.1504745011075162E-4</v>
      </c>
      <c r="R1089" s="352">
        <f t="shared" si="165"/>
        <v>0</v>
      </c>
      <c r="T1089" s="226">
        <f t="shared" si="161"/>
        <v>0</v>
      </c>
      <c r="Y1089" s="199"/>
      <c r="Z1089" s="352">
        <v>0</v>
      </c>
      <c r="AA1089" s="428">
        <v>0</v>
      </c>
      <c r="AB1089" s="428">
        <v>0</v>
      </c>
      <c r="AC1089" s="430">
        <v>0</v>
      </c>
      <c r="AD1089" s="428">
        <f t="shared" si="155"/>
        <v>0</v>
      </c>
      <c r="AE1089" s="427">
        <v>0</v>
      </c>
      <c r="AF1089" s="427">
        <v>0</v>
      </c>
      <c r="AG1089" s="427"/>
      <c r="AH1089" s="427"/>
      <c r="AI1089" s="427"/>
      <c r="AJ1089" s="427"/>
      <c r="AK1089" s="427"/>
      <c r="AL1089" s="427"/>
      <c r="AM1089" s="427"/>
      <c r="AN1089" s="427"/>
    </row>
    <row r="1090" spans="1:40" s="225" customFormat="1" ht="51" hidden="1" customHeight="1" outlineLevel="7" x14ac:dyDescent="0.2">
      <c r="A1090" s="221"/>
      <c r="B1090" s="227"/>
      <c r="C1090" s="248"/>
      <c r="D1090" s="248"/>
      <c r="E1090" s="254"/>
      <c r="F1090" s="265"/>
      <c r="G1090" s="270"/>
      <c r="H1090" s="278"/>
      <c r="I1090" s="406" t="s">
        <v>71</v>
      </c>
      <c r="J1090" s="346" t="s">
        <v>261</v>
      </c>
      <c r="K1090" s="434">
        <f>Supervisor!K1090</f>
        <v>270</v>
      </c>
      <c r="L1090" s="347">
        <f>Supervisor!L1090</f>
        <v>0</v>
      </c>
      <c r="M1090" s="348">
        <v>0</v>
      </c>
      <c r="N1090" s="353">
        <f>Supervisor!M1090</f>
        <v>0</v>
      </c>
      <c r="O1090" s="350">
        <f>Supervisor!N1090</f>
        <v>0</v>
      </c>
      <c r="P1090" s="350">
        <f t="shared" ref="P1090:P1153" si="166">K1090-O1090</f>
        <v>270</v>
      </c>
      <c r="Q1090" s="385">
        <v>9.4514235033225477E-5</v>
      </c>
      <c r="R1090" s="352">
        <f t="shared" si="165"/>
        <v>0</v>
      </c>
      <c r="T1090" s="226">
        <f t="shared" si="161"/>
        <v>0</v>
      </c>
      <c r="Y1090" s="199"/>
      <c r="Z1090" s="352">
        <v>0</v>
      </c>
      <c r="AA1090" s="428">
        <v>0</v>
      </c>
      <c r="AB1090" s="428">
        <v>0</v>
      </c>
      <c r="AC1090" s="430">
        <v>0</v>
      </c>
      <c r="AD1090" s="428">
        <f t="shared" ref="AD1090:AD1153" si="167">AB1090-AC1090</f>
        <v>0</v>
      </c>
      <c r="AE1090" s="427">
        <v>0</v>
      </c>
      <c r="AF1090" s="427">
        <v>0</v>
      </c>
      <c r="AG1090" s="427"/>
      <c r="AH1090" s="427"/>
      <c r="AI1090" s="427"/>
      <c r="AJ1090" s="427"/>
      <c r="AK1090" s="427"/>
      <c r="AL1090" s="427"/>
      <c r="AM1090" s="427"/>
      <c r="AN1090" s="427"/>
    </row>
    <row r="1091" spans="1:40" s="225" customFormat="1" ht="51" hidden="1" customHeight="1" outlineLevel="7" x14ac:dyDescent="0.2">
      <c r="A1091" s="221"/>
      <c r="B1091" s="227"/>
      <c r="C1091" s="248"/>
      <c r="D1091" s="248"/>
      <c r="E1091" s="254"/>
      <c r="F1091" s="265"/>
      <c r="G1091" s="270"/>
      <c r="H1091" s="278"/>
      <c r="I1091" s="406" t="s">
        <v>51</v>
      </c>
      <c r="J1091" s="346" t="s">
        <v>257</v>
      </c>
      <c r="K1091" s="434">
        <f>Supervisor!K1091</f>
        <v>100</v>
      </c>
      <c r="L1091" s="347">
        <f>Supervisor!L1091</f>
        <v>40</v>
      </c>
      <c r="M1091" s="348">
        <v>0.4</v>
      </c>
      <c r="N1091" s="353">
        <f>Supervisor!M1091</f>
        <v>0</v>
      </c>
      <c r="O1091" s="350">
        <f>Supervisor!N1091</f>
        <v>40</v>
      </c>
      <c r="P1091" s="350">
        <f t="shared" si="166"/>
        <v>60</v>
      </c>
      <c r="Q1091" s="385">
        <v>7.8761862527687904E-5</v>
      </c>
      <c r="R1091" s="352">
        <f t="shared" si="165"/>
        <v>0.4</v>
      </c>
      <c r="S1091" s="225">
        <v>40</v>
      </c>
      <c r="T1091" s="226">
        <f t="shared" si="161"/>
        <v>0</v>
      </c>
      <c r="Y1091" s="199"/>
      <c r="Z1091" s="352">
        <v>0.4</v>
      </c>
      <c r="AA1091" s="428">
        <v>0.4</v>
      </c>
      <c r="AB1091" s="428">
        <v>0.4</v>
      </c>
      <c r="AC1091" s="430">
        <v>0.4</v>
      </c>
      <c r="AD1091" s="428">
        <f t="shared" si="167"/>
        <v>0</v>
      </c>
      <c r="AE1091" s="427">
        <v>0.4</v>
      </c>
      <c r="AF1091" s="427">
        <v>0</v>
      </c>
      <c r="AG1091" s="427"/>
      <c r="AH1091" s="427"/>
      <c r="AI1091" s="427"/>
      <c r="AJ1091" s="427"/>
      <c r="AK1091" s="427"/>
      <c r="AL1091" s="427"/>
      <c r="AM1091" s="427"/>
      <c r="AN1091" s="427"/>
    </row>
    <row r="1092" spans="1:40" s="225" customFormat="1" ht="51" hidden="1" customHeight="1" outlineLevel="6" x14ac:dyDescent="0.2">
      <c r="A1092" s="221"/>
      <c r="B1092" s="227"/>
      <c r="C1092" s="248"/>
      <c r="D1092" s="248"/>
      <c r="E1092" s="254"/>
      <c r="F1092" s="265"/>
      <c r="G1092" s="270"/>
      <c r="H1092" s="278"/>
      <c r="I1092" s="412" t="s">
        <v>441</v>
      </c>
      <c r="J1092" s="379"/>
      <c r="K1092" s="438">
        <f>Supervisor!K1092</f>
        <v>0</v>
      </c>
      <c r="L1092" s="380">
        <f>Supervisor!L1092</f>
        <v>0</v>
      </c>
      <c r="M1092" s="381">
        <v>0.04</v>
      </c>
      <c r="N1092" s="379">
        <f>Supervisor!M1092</f>
        <v>0</v>
      </c>
      <c r="O1092" s="386">
        <f>Supervisor!N1092</f>
        <v>0</v>
      </c>
      <c r="P1092" s="386">
        <f t="shared" si="166"/>
        <v>0</v>
      </c>
      <c r="Q1092" s="383">
        <v>4.3015227970890366E-3</v>
      </c>
      <c r="R1092" s="384">
        <f>SUMPRODUCT(R1093:R1101,Q1093:Q1101)/Q1092</f>
        <v>0.04</v>
      </c>
      <c r="T1092" s="226">
        <f t="shared" si="161"/>
        <v>0</v>
      </c>
      <c r="Y1092" s="199"/>
      <c r="Z1092" s="384">
        <v>0.04</v>
      </c>
      <c r="AA1092" s="428">
        <v>0.04</v>
      </c>
      <c r="AB1092" s="428">
        <v>0.04</v>
      </c>
      <c r="AC1092" s="430">
        <v>0.04</v>
      </c>
      <c r="AD1092" s="428">
        <f t="shared" si="167"/>
        <v>0</v>
      </c>
      <c r="AE1092" s="427">
        <v>0.04</v>
      </c>
      <c r="AF1092" s="427">
        <v>0</v>
      </c>
      <c r="AG1092" s="427"/>
      <c r="AH1092" s="427"/>
      <c r="AI1092" s="427"/>
      <c r="AJ1092" s="427"/>
      <c r="AK1092" s="427"/>
      <c r="AL1092" s="427"/>
      <c r="AM1092" s="427"/>
      <c r="AN1092" s="427"/>
    </row>
    <row r="1093" spans="1:40" s="225" customFormat="1" ht="51" hidden="1" customHeight="1" outlineLevel="7" x14ac:dyDescent="0.2">
      <c r="A1093" s="221"/>
      <c r="B1093" s="227"/>
      <c r="C1093" s="248"/>
      <c r="D1093" s="248"/>
      <c r="E1093" s="254"/>
      <c r="F1093" s="265"/>
      <c r="G1093" s="270"/>
      <c r="H1093" s="278"/>
      <c r="I1093" s="407" t="s">
        <v>68</v>
      </c>
      <c r="J1093" s="354" t="s">
        <v>261</v>
      </c>
      <c r="K1093" s="435">
        <f>Supervisor!K1093</f>
        <v>192</v>
      </c>
      <c r="L1093" s="355">
        <f>Supervisor!L1093</f>
        <v>0</v>
      </c>
      <c r="M1093" s="356">
        <v>0</v>
      </c>
      <c r="N1093" s="357">
        <f>Supervisor!M1093</f>
        <v>0</v>
      </c>
      <c r="O1093" s="350">
        <f>Supervisor!N1093</f>
        <v>0</v>
      </c>
      <c r="P1093" s="350">
        <f t="shared" si="166"/>
        <v>192</v>
      </c>
      <c r="Q1093" s="385">
        <v>2.1507613985445183E-4</v>
      </c>
      <c r="R1093" s="352">
        <f t="shared" ref="R1093:R1101" si="168">O1093/K1093</f>
        <v>0</v>
      </c>
      <c r="T1093" s="226">
        <f t="shared" si="161"/>
        <v>0</v>
      </c>
      <c r="Y1093" s="199"/>
      <c r="Z1093" s="352">
        <v>0</v>
      </c>
      <c r="AA1093" s="428">
        <v>0</v>
      </c>
      <c r="AB1093" s="428">
        <v>0</v>
      </c>
      <c r="AC1093" s="430">
        <v>0</v>
      </c>
      <c r="AD1093" s="428">
        <f t="shared" si="167"/>
        <v>0</v>
      </c>
      <c r="AE1093" s="427">
        <v>0</v>
      </c>
      <c r="AF1093" s="427">
        <v>0</v>
      </c>
      <c r="AG1093" s="427"/>
      <c r="AH1093" s="427"/>
      <c r="AI1093" s="427"/>
      <c r="AJ1093" s="427"/>
      <c r="AK1093" s="427"/>
      <c r="AL1093" s="427"/>
      <c r="AM1093" s="427"/>
      <c r="AN1093" s="427"/>
    </row>
    <row r="1094" spans="1:40" s="225" customFormat="1" ht="51" hidden="1" customHeight="1" outlineLevel="7" x14ac:dyDescent="0.2">
      <c r="A1094" s="221"/>
      <c r="B1094" s="227"/>
      <c r="C1094" s="248"/>
      <c r="D1094" s="248"/>
      <c r="E1094" s="254"/>
      <c r="F1094" s="265"/>
      <c r="G1094" s="270"/>
      <c r="H1094" s="278"/>
      <c r="I1094" s="407" t="s">
        <v>247</v>
      </c>
      <c r="J1094" s="354" t="s">
        <v>259</v>
      </c>
      <c r="K1094" s="435">
        <f>Supervisor!K1094</f>
        <v>1</v>
      </c>
      <c r="L1094" s="355">
        <f>Supervisor!L1094</f>
        <v>0</v>
      </c>
      <c r="M1094" s="356">
        <v>0</v>
      </c>
      <c r="N1094" s="357">
        <f>Supervisor!M1094</f>
        <v>0</v>
      </c>
      <c r="O1094" s="350">
        <f>Supervisor!N1094</f>
        <v>0</v>
      </c>
      <c r="P1094" s="350">
        <f t="shared" si="166"/>
        <v>1</v>
      </c>
      <c r="Q1094" s="385">
        <v>5.5919796362157478E-4</v>
      </c>
      <c r="R1094" s="352">
        <f t="shared" si="168"/>
        <v>0</v>
      </c>
      <c r="T1094" s="226">
        <f t="shared" si="161"/>
        <v>0</v>
      </c>
      <c r="Y1094" s="199"/>
      <c r="Z1094" s="352">
        <v>0</v>
      </c>
      <c r="AA1094" s="428">
        <v>0</v>
      </c>
      <c r="AB1094" s="428">
        <v>0</v>
      </c>
      <c r="AC1094" s="430">
        <v>0</v>
      </c>
      <c r="AD1094" s="428">
        <f t="shared" si="167"/>
        <v>0</v>
      </c>
      <c r="AE1094" s="427">
        <v>0</v>
      </c>
      <c r="AF1094" s="427">
        <v>0</v>
      </c>
      <c r="AG1094" s="427"/>
      <c r="AH1094" s="427"/>
      <c r="AI1094" s="427"/>
      <c r="AJ1094" s="427"/>
      <c r="AK1094" s="427"/>
      <c r="AL1094" s="427"/>
      <c r="AM1094" s="427"/>
      <c r="AN1094" s="427"/>
    </row>
    <row r="1095" spans="1:40" s="225" customFormat="1" ht="51" hidden="1" customHeight="1" outlineLevel="7" x14ac:dyDescent="0.2">
      <c r="A1095" s="221"/>
      <c r="B1095" s="227"/>
      <c r="C1095" s="248"/>
      <c r="D1095" s="248"/>
      <c r="E1095" s="254"/>
      <c r="F1095" s="265"/>
      <c r="G1095" s="270"/>
      <c r="H1095" s="278"/>
      <c r="I1095" s="406" t="s">
        <v>69</v>
      </c>
      <c r="J1095" s="346" t="s">
        <v>261</v>
      </c>
      <c r="K1095" s="434">
        <f>Supervisor!K1095</f>
        <v>134</v>
      </c>
      <c r="L1095" s="347">
        <f>Supervisor!L1095</f>
        <v>0</v>
      </c>
      <c r="M1095" s="348">
        <v>0</v>
      </c>
      <c r="N1095" s="353">
        <f>Supervisor!M1095</f>
        <v>0</v>
      </c>
      <c r="O1095" s="350">
        <f>Supervisor!N1095</f>
        <v>0</v>
      </c>
      <c r="P1095" s="350">
        <f t="shared" si="166"/>
        <v>134</v>
      </c>
      <c r="Q1095" s="385">
        <v>8.172893314469168E-4</v>
      </c>
      <c r="R1095" s="352">
        <f t="shared" si="168"/>
        <v>0</v>
      </c>
      <c r="T1095" s="226">
        <f t="shared" si="161"/>
        <v>0</v>
      </c>
      <c r="Y1095" s="199"/>
      <c r="Z1095" s="352">
        <v>0</v>
      </c>
      <c r="AA1095" s="428">
        <v>0</v>
      </c>
      <c r="AB1095" s="428">
        <v>0</v>
      </c>
      <c r="AC1095" s="430">
        <v>0</v>
      </c>
      <c r="AD1095" s="428">
        <f t="shared" si="167"/>
        <v>0</v>
      </c>
      <c r="AE1095" s="427">
        <v>0</v>
      </c>
      <c r="AF1095" s="427">
        <v>0</v>
      </c>
      <c r="AG1095" s="427"/>
      <c r="AH1095" s="427"/>
      <c r="AI1095" s="427"/>
      <c r="AJ1095" s="427"/>
      <c r="AK1095" s="427"/>
      <c r="AL1095" s="427"/>
      <c r="AM1095" s="427"/>
      <c r="AN1095" s="427"/>
    </row>
    <row r="1096" spans="1:40" s="225" customFormat="1" ht="51" hidden="1" customHeight="1" outlineLevel="7" x14ac:dyDescent="0.2">
      <c r="A1096" s="221"/>
      <c r="B1096" s="227"/>
      <c r="C1096" s="248"/>
      <c r="D1096" s="248"/>
      <c r="E1096" s="254"/>
      <c r="F1096" s="265"/>
      <c r="G1096" s="270"/>
      <c r="H1096" s="278"/>
      <c r="I1096" s="406" t="s">
        <v>70</v>
      </c>
      <c r="J1096" s="346" t="s">
        <v>261</v>
      </c>
      <c r="K1096" s="434">
        <f>Supervisor!K1096</f>
        <v>611</v>
      </c>
      <c r="L1096" s="347">
        <f>Supervisor!L1096</f>
        <v>0</v>
      </c>
      <c r="M1096" s="348">
        <v>0</v>
      </c>
      <c r="N1096" s="353">
        <f>Supervisor!M1096</f>
        <v>0</v>
      </c>
      <c r="O1096" s="350">
        <f>Supervisor!N1096</f>
        <v>0</v>
      </c>
      <c r="P1096" s="350">
        <f t="shared" si="166"/>
        <v>611</v>
      </c>
      <c r="Q1096" s="385">
        <v>2.1507613985445183E-4</v>
      </c>
      <c r="R1096" s="352">
        <f t="shared" si="168"/>
        <v>0</v>
      </c>
      <c r="T1096" s="226">
        <f t="shared" si="161"/>
        <v>0</v>
      </c>
      <c r="Y1096" s="199"/>
      <c r="Z1096" s="352">
        <v>0</v>
      </c>
      <c r="AA1096" s="428">
        <v>0</v>
      </c>
      <c r="AB1096" s="428">
        <v>0</v>
      </c>
      <c r="AC1096" s="430">
        <v>0</v>
      </c>
      <c r="AD1096" s="428">
        <f t="shared" si="167"/>
        <v>0</v>
      </c>
      <c r="AE1096" s="427">
        <v>0</v>
      </c>
      <c r="AF1096" s="427">
        <v>0</v>
      </c>
      <c r="AG1096" s="427"/>
      <c r="AH1096" s="427"/>
      <c r="AI1096" s="427"/>
      <c r="AJ1096" s="427"/>
      <c r="AK1096" s="427"/>
      <c r="AL1096" s="427"/>
      <c r="AM1096" s="427"/>
      <c r="AN1096" s="427"/>
    </row>
    <row r="1097" spans="1:40" s="225" customFormat="1" ht="51" hidden="1" customHeight="1" outlineLevel="7" x14ac:dyDescent="0.2">
      <c r="A1097" s="221"/>
      <c r="B1097" s="227"/>
      <c r="C1097" s="248"/>
      <c r="D1097" s="248"/>
      <c r="E1097" s="254"/>
      <c r="F1097" s="265"/>
      <c r="G1097" s="270"/>
      <c r="H1097" s="278"/>
      <c r="I1097" s="406" t="s">
        <v>62</v>
      </c>
      <c r="J1097" s="346" t="s">
        <v>261</v>
      </c>
      <c r="K1097" s="434">
        <f>Supervisor!K1097</f>
        <v>134</v>
      </c>
      <c r="L1097" s="347">
        <f>Supervisor!L1097</f>
        <v>0</v>
      </c>
      <c r="M1097" s="348">
        <v>0</v>
      </c>
      <c r="N1097" s="353">
        <f>Supervisor!M1097</f>
        <v>0</v>
      </c>
      <c r="O1097" s="350">
        <f>Supervisor!N1097</f>
        <v>0</v>
      </c>
      <c r="P1097" s="350">
        <f t="shared" si="166"/>
        <v>134</v>
      </c>
      <c r="Q1097" s="385">
        <v>1.4195025230393822E-3</v>
      </c>
      <c r="R1097" s="352">
        <f t="shared" si="168"/>
        <v>0</v>
      </c>
      <c r="T1097" s="226">
        <f t="shared" si="161"/>
        <v>0</v>
      </c>
      <c r="Y1097" s="199"/>
      <c r="Z1097" s="352">
        <v>0</v>
      </c>
      <c r="AA1097" s="428">
        <v>0</v>
      </c>
      <c r="AB1097" s="428">
        <v>0</v>
      </c>
      <c r="AC1097" s="430">
        <v>0</v>
      </c>
      <c r="AD1097" s="428">
        <f t="shared" si="167"/>
        <v>0</v>
      </c>
      <c r="AE1097" s="427">
        <v>0</v>
      </c>
      <c r="AF1097" s="427">
        <v>0</v>
      </c>
      <c r="AG1097" s="427"/>
      <c r="AH1097" s="427"/>
      <c r="AI1097" s="427"/>
      <c r="AJ1097" s="427"/>
      <c r="AK1097" s="427"/>
      <c r="AL1097" s="427"/>
      <c r="AM1097" s="427"/>
      <c r="AN1097" s="427"/>
    </row>
    <row r="1098" spans="1:40" s="225" customFormat="1" ht="51" hidden="1" customHeight="1" outlineLevel="7" x14ac:dyDescent="0.2">
      <c r="A1098" s="221"/>
      <c r="B1098" s="227"/>
      <c r="C1098" s="248"/>
      <c r="D1098" s="248"/>
      <c r="E1098" s="254"/>
      <c r="F1098" s="265"/>
      <c r="G1098" s="270"/>
      <c r="H1098" s="278"/>
      <c r="I1098" s="406" t="s">
        <v>63</v>
      </c>
      <c r="J1098" s="346" t="s">
        <v>261</v>
      </c>
      <c r="K1098" s="434">
        <f>Supervisor!K1098</f>
        <v>134</v>
      </c>
      <c r="L1098" s="347">
        <f>Supervisor!L1098</f>
        <v>0</v>
      </c>
      <c r="M1098" s="348">
        <v>0</v>
      </c>
      <c r="N1098" s="353">
        <f>Supervisor!M1098</f>
        <v>0</v>
      </c>
      <c r="O1098" s="350">
        <f>Supervisor!N1098</f>
        <v>0</v>
      </c>
      <c r="P1098" s="350">
        <f t="shared" si="166"/>
        <v>134</v>
      </c>
      <c r="Q1098" s="385">
        <v>1.0753806992722591E-4</v>
      </c>
      <c r="R1098" s="352">
        <f t="shared" si="168"/>
        <v>0</v>
      </c>
      <c r="T1098" s="226">
        <f t="shared" si="161"/>
        <v>0</v>
      </c>
      <c r="Y1098" s="199"/>
      <c r="Z1098" s="352">
        <v>0</v>
      </c>
      <c r="AA1098" s="428">
        <v>0</v>
      </c>
      <c r="AB1098" s="428">
        <v>0</v>
      </c>
      <c r="AC1098" s="430">
        <v>0</v>
      </c>
      <c r="AD1098" s="428">
        <f t="shared" si="167"/>
        <v>0</v>
      </c>
      <c r="AE1098" s="427">
        <v>0</v>
      </c>
      <c r="AF1098" s="427">
        <v>0</v>
      </c>
      <c r="AG1098" s="427"/>
      <c r="AH1098" s="427"/>
      <c r="AI1098" s="427"/>
      <c r="AJ1098" s="427"/>
      <c r="AK1098" s="427"/>
      <c r="AL1098" s="427"/>
      <c r="AM1098" s="427"/>
      <c r="AN1098" s="427"/>
    </row>
    <row r="1099" spans="1:40" s="225" customFormat="1" ht="51" hidden="1" customHeight="1" outlineLevel="7" x14ac:dyDescent="0.2">
      <c r="A1099" s="221"/>
      <c r="B1099" s="227"/>
      <c r="C1099" s="248"/>
      <c r="D1099" s="248"/>
      <c r="E1099" s="254"/>
      <c r="F1099" s="265"/>
      <c r="G1099" s="270"/>
      <c r="H1099" s="278"/>
      <c r="I1099" s="406" t="s">
        <v>64</v>
      </c>
      <c r="J1099" s="346" t="s">
        <v>261</v>
      </c>
      <c r="K1099" s="434">
        <f>Supervisor!K1099</f>
        <v>134</v>
      </c>
      <c r="L1099" s="347">
        <f>Supervisor!L1099</f>
        <v>0</v>
      </c>
      <c r="M1099" s="348">
        <v>0</v>
      </c>
      <c r="N1099" s="353">
        <f>Supervisor!M1099</f>
        <v>0</v>
      </c>
      <c r="O1099" s="350">
        <f>Supervisor!N1099</f>
        <v>0</v>
      </c>
      <c r="P1099" s="350">
        <f t="shared" si="166"/>
        <v>134</v>
      </c>
      <c r="Q1099" s="385">
        <v>1.2904568391267109E-4</v>
      </c>
      <c r="R1099" s="352">
        <f t="shared" si="168"/>
        <v>0</v>
      </c>
      <c r="T1099" s="226">
        <f t="shared" si="161"/>
        <v>0</v>
      </c>
      <c r="Y1099" s="199"/>
      <c r="Z1099" s="352">
        <v>0</v>
      </c>
      <c r="AA1099" s="428">
        <v>0</v>
      </c>
      <c r="AB1099" s="428">
        <v>0</v>
      </c>
      <c r="AC1099" s="430">
        <v>0</v>
      </c>
      <c r="AD1099" s="428">
        <f t="shared" si="167"/>
        <v>0</v>
      </c>
      <c r="AE1099" s="427">
        <v>0</v>
      </c>
      <c r="AF1099" s="427">
        <v>0</v>
      </c>
      <c r="AG1099" s="427"/>
      <c r="AH1099" s="427"/>
      <c r="AI1099" s="427"/>
      <c r="AJ1099" s="427"/>
      <c r="AK1099" s="427"/>
      <c r="AL1099" s="427"/>
      <c r="AM1099" s="427"/>
      <c r="AN1099" s="427"/>
    </row>
    <row r="1100" spans="1:40" s="225" customFormat="1" ht="51" hidden="1" customHeight="1" outlineLevel="7" x14ac:dyDescent="0.2">
      <c r="A1100" s="221"/>
      <c r="B1100" s="227"/>
      <c r="C1100" s="248"/>
      <c r="D1100" s="248"/>
      <c r="E1100" s="254"/>
      <c r="F1100" s="265"/>
      <c r="G1100" s="270"/>
      <c r="H1100" s="278"/>
      <c r="I1100" s="406" t="s">
        <v>71</v>
      </c>
      <c r="J1100" s="346" t="s">
        <v>261</v>
      </c>
      <c r="K1100" s="434">
        <f>Supervisor!K1100</f>
        <v>134</v>
      </c>
      <c r="L1100" s="347">
        <f>Supervisor!L1100</f>
        <v>0</v>
      </c>
      <c r="M1100" s="348">
        <v>0</v>
      </c>
      <c r="N1100" s="353">
        <f>Supervisor!M1100</f>
        <v>0</v>
      </c>
      <c r="O1100" s="350">
        <f>Supervisor!N1100</f>
        <v>0</v>
      </c>
      <c r="P1100" s="350">
        <f t="shared" si="166"/>
        <v>134</v>
      </c>
      <c r="Q1100" s="385">
        <v>4.086446657234584E-4</v>
      </c>
      <c r="R1100" s="352">
        <f t="shared" si="168"/>
        <v>0</v>
      </c>
      <c r="T1100" s="226">
        <f t="shared" si="161"/>
        <v>0</v>
      </c>
      <c r="Y1100" s="199"/>
      <c r="Z1100" s="352">
        <v>0</v>
      </c>
      <c r="AA1100" s="428">
        <v>0</v>
      </c>
      <c r="AB1100" s="428">
        <v>0</v>
      </c>
      <c r="AC1100" s="430">
        <v>0</v>
      </c>
      <c r="AD1100" s="428">
        <f t="shared" si="167"/>
        <v>0</v>
      </c>
      <c r="AE1100" s="427">
        <v>0</v>
      </c>
      <c r="AF1100" s="427">
        <v>0</v>
      </c>
      <c r="AG1100" s="427"/>
      <c r="AH1100" s="427"/>
      <c r="AI1100" s="427"/>
      <c r="AJ1100" s="427"/>
      <c r="AK1100" s="427"/>
      <c r="AL1100" s="427"/>
      <c r="AM1100" s="427"/>
      <c r="AN1100" s="427"/>
    </row>
    <row r="1101" spans="1:40" s="225" customFormat="1" ht="51" hidden="1" customHeight="1" outlineLevel="7" x14ac:dyDescent="0.2">
      <c r="A1101" s="221"/>
      <c r="B1101" s="227"/>
      <c r="C1101" s="248"/>
      <c r="D1101" s="248"/>
      <c r="E1101" s="254"/>
      <c r="F1101" s="265"/>
      <c r="G1101" s="270"/>
      <c r="H1101" s="278"/>
      <c r="I1101" s="406" t="s">
        <v>51</v>
      </c>
      <c r="J1101" s="346" t="s">
        <v>257</v>
      </c>
      <c r="K1101" s="434">
        <f>Supervisor!K1101</f>
        <v>100</v>
      </c>
      <c r="L1101" s="347">
        <f>Supervisor!L1101</f>
        <v>40</v>
      </c>
      <c r="M1101" s="348">
        <v>0.4</v>
      </c>
      <c r="N1101" s="353">
        <f>Supervisor!M1101</f>
        <v>0</v>
      </c>
      <c r="O1101" s="350">
        <f>Supervisor!N1101</f>
        <v>40</v>
      </c>
      <c r="P1101" s="350">
        <f t="shared" si="166"/>
        <v>60</v>
      </c>
      <c r="Q1101" s="385">
        <v>4.3015227970890366E-4</v>
      </c>
      <c r="R1101" s="352">
        <f t="shared" si="168"/>
        <v>0.4</v>
      </c>
      <c r="S1101" s="225">
        <v>40</v>
      </c>
      <c r="T1101" s="226">
        <f t="shared" si="161"/>
        <v>0</v>
      </c>
      <c r="Y1101" s="199"/>
      <c r="Z1101" s="352">
        <v>0.4</v>
      </c>
      <c r="AA1101" s="428">
        <v>0.4</v>
      </c>
      <c r="AB1101" s="428">
        <v>0.4</v>
      </c>
      <c r="AC1101" s="430">
        <v>0.4</v>
      </c>
      <c r="AD1101" s="428">
        <f t="shared" si="167"/>
        <v>0</v>
      </c>
      <c r="AE1101" s="427">
        <v>0.4</v>
      </c>
      <c r="AF1101" s="427">
        <v>0</v>
      </c>
      <c r="AG1101" s="427"/>
      <c r="AH1101" s="427"/>
      <c r="AI1101" s="427"/>
      <c r="AJ1101" s="427"/>
      <c r="AK1101" s="427"/>
      <c r="AL1101" s="427"/>
      <c r="AM1101" s="427"/>
      <c r="AN1101" s="427"/>
    </row>
    <row r="1102" spans="1:40" s="225" customFormat="1" ht="51" hidden="1" customHeight="1" outlineLevel="4" x14ac:dyDescent="0.2">
      <c r="A1102" s="221"/>
      <c r="B1102" s="227"/>
      <c r="C1102" s="248"/>
      <c r="D1102" s="248"/>
      <c r="E1102" s="254"/>
      <c r="F1102" s="265"/>
      <c r="G1102" s="265"/>
      <c r="H1102" s="265"/>
      <c r="I1102" s="408" t="s">
        <v>224</v>
      </c>
      <c r="J1102" s="359"/>
      <c r="K1102" s="436">
        <f>Supervisor!K1102</f>
        <v>0</v>
      </c>
      <c r="L1102" s="360">
        <f>Supervisor!L1102</f>
        <v>0</v>
      </c>
      <c r="M1102" s="361">
        <v>0</v>
      </c>
      <c r="N1102" s="359">
        <f>Supervisor!M1102</f>
        <v>0</v>
      </c>
      <c r="O1102" s="374">
        <f>Supervisor!N1102</f>
        <v>0</v>
      </c>
      <c r="P1102" s="374">
        <f t="shared" si="166"/>
        <v>0</v>
      </c>
      <c r="Q1102" s="363">
        <v>1.0444604209712328E-3</v>
      </c>
      <c r="R1102" s="364">
        <f>(R1103*Q1103+R1109*Q1109)/Q1102</f>
        <v>0</v>
      </c>
      <c r="T1102" s="226">
        <f t="shared" si="161"/>
        <v>0</v>
      </c>
      <c r="Y1102" s="199"/>
      <c r="Z1102" s="364">
        <v>0</v>
      </c>
      <c r="AA1102" s="428">
        <v>0</v>
      </c>
      <c r="AB1102" s="428">
        <v>0</v>
      </c>
      <c r="AC1102" s="430">
        <v>0</v>
      </c>
      <c r="AD1102" s="428">
        <f t="shared" si="167"/>
        <v>0</v>
      </c>
      <c r="AE1102" s="427">
        <v>0</v>
      </c>
      <c r="AF1102" s="427">
        <v>0</v>
      </c>
      <c r="AG1102" s="427"/>
      <c r="AH1102" s="427"/>
      <c r="AI1102" s="427"/>
      <c r="AJ1102" s="427"/>
      <c r="AK1102" s="427"/>
      <c r="AL1102" s="427"/>
      <c r="AM1102" s="427"/>
      <c r="AN1102" s="427"/>
    </row>
    <row r="1103" spans="1:40" s="225" customFormat="1" ht="51" hidden="1" customHeight="1" outlineLevel="5" x14ac:dyDescent="0.2">
      <c r="A1103" s="221"/>
      <c r="B1103" s="227"/>
      <c r="C1103" s="248"/>
      <c r="D1103" s="248"/>
      <c r="E1103" s="254"/>
      <c r="F1103" s="265"/>
      <c r="G1103" s="270"/>
      <c r="H1103" s="270"/>
      <c r="I1103" s="409" t="s">
        <v>58</v>
      </c>
      <c r="J1103" s="365"/>
      <c r="K1103" s="437">
        <f>Supervisor!K1103</f>
        <v>0</v>
      </c>
      <c r="L1103" s="366">
        <f>Supervisor!L1103</f>
        <v>0</v>
      </c>
      <c r="M1103" s="367">
        <v>0</v>
      </c>
      <c r="N1103" s="365">
        <f>Supervisor!M1103</f>
        <v>0</v>
      </c>
      <c r="O1103" s="378">
        <f>Supervisor!N1103</f>
        <v>0</v>
      </c>
      <c r="P1103" s="378">
        <f t="shared" si="166"/>
        <v>0</v>
      </c>
      <c r="Q1103" s="369">
        <v>3.6556114733993147E-4</v>
      </c>
      <c r="R1103" s="370">
        <f>SUMPRODUCT(R1104:R1108,Q1104:Q1108)/Q1103</f>
        <v>0</v>
      </c>
      <c r="T1103" s="226">
        <f t="shared" si="161"/>
        <v>0</v>
      </c>
      <c r="Y1103" s="199"/>
      <c r="Z1103" s="370">
        <v>0</v>
      </c>
      <c r="AA1103" s="428">
        <v>0</v>
      </c>
      <c r="AB1103" s="428">
        <v>0</v>
      </c>
      <c r="AC1103" s="430">
        <v>0</v>
      </c>
      <c r="AD1103" s="428">
        <f t="shared" si="167"/>
        <v>0</v>
      </c>
      <c r="AE1103" s="427">
        <v>0</v>
      </c>
      <c r="AF1103" s="427">
        <v>0</v>
      </c>
      <c r="AG1103" s="427"/>
      <c r="AH1103" s="427"/>
      <c r="AI1103" s="427"/>
      <c r="AJ1103" s="427"/>
      <c r="AK1103" s="427"/>
      <c r="AL1103" s="427"/>
      <c r="AM1103" s="427"/>
      <c r="AN1103" s="427"/>
    </row>
    <row r="1104" spans="1:40" s="225" customFormat="1" ht="51" hidden="1" customHeight="1" outlineLevel="7" x14ac:dyDescent="0.2">
      <c r="A1104" s="221"/>
      <c r="B1104" s="227"/>
      <c r="C1104" s="248"/>
      <c r="D1104" s="248"/>
      <c r="E1104" s="254"/>
      <c r="F1104" s="265"/>
      <c r="G1104" s="270"/>
      <c r="H1104" s="270"/>
      <c r="I1104" s="406" t="s">
        <v>72</v>
      </c>
      <c r="J1104" s="346" t="s">
        <v>256</v>
      </c>
      <c r="K1104" s="434">
        <f>Supervisor!K1104</f>
        <v>37124</v>
      </c>
      <c r="L1104" s="347">
        <f>Supervisor!L1104</f>
        <v>0</v>
      </c>
      <c r="M1104" s="348">
        <v>0</v>
      </c>
      <c r="N1104" s="353">
        <f>Supervisor!M1104</f>
        <v>0</v>
      </c>
      <c r="O1104" s="350">
        <f>Supervisor!N1104</f>
        <v>0</v>
      </c>
      <c r="P1104" s="350">
        <f t="shared" si="166"/>
        <v>37124</v>
      </c>
      <c r="Q1104" s="351">
        <v>4.0211726207392464E-5</v>
      </c>
      <c r="R1104" s="352">
        <f>O1104/K1104</f>
        <v>0</v>
      </c>
      <c r="T1104" s="226">
        <f t="shared" si="161"/>
        <v>0</v>
      </c>
      <c r="Y1104" s="199"/>
      <c r="Z1104" s="352">
        <v>0</v>
      </c>
      <c r="AA1104" s="428">
        <v>0</v>
      </c>
      <c r="AB1104" s="428">
        <v>0</v>
      </c>
      <c r="AC1104" s="430">
        <v>0</v>
      </c>
      <c r="AD1104" s="428">
        <f t="shared" si="167"/>
        <v>0</v>
      </c>
      <c r="AE1104" s="427">
        <v>0</v>
      </c>
      <c r="AF1104" s="427">
        <v>0</v>
      </c>
      <c r="AG1104" s="427"/>
      <c r="AH1104" s="427"/>
      <c r="AI1104" s="427"/>
      <c r="AJ1104" s="427"/>
      <c r="AK1104" s="427"/>
      <c r="AL1104" s="427"/>
      <c r="AM1104" s="427"/>
      <c r="AN1104" s="427"/>
    </row>
    <row r="1105" spans="1:40" s="225" customFormat="1" ht="51" hidden="1" customHeight="1" outlineLevel="7" x14ac:dyDescent="0.2">
      <c r="A1105" s="221"/>
      <c r="B1105" s="227"/>
      <c r="C1105" s="248"/>
      <c r="D1105" s="248"/>
      <c r="E1105" s="254"/>
      <c r="F1105" s="265"/>
      <c r="G1105" s="270"/>
      <c r="H1105" s="270"/>
      <c r="I1105" s="406" t="s">
        <v>73</v>
      </c>
      <c r="J1105" s="346" t="s">
        <v>256</v>
      </c>
      <c r="K1105" s="434">
        <f>Supervisor!K1105</f>
        <v>37124</v>
      </c>
      <c r="L1105" s="347">
        <f>Supervisor!L1105</f>
        <v>0</v>
      </c>
      <c r="M1105" s="348">
        <v>0</v>
      </c>
      <c r="N1105" s="353">
        <f>Supervisor!M1105</f>
        <v>0</v>
      </c>
      <c r="O1105" s="350">
        <f>Supervisor!N1105</f>
        <v>0</v>
      </c>
      <c r="P1105" s="350">
        <f t="shared" si="166"/>
        <v>37124</v>
      </c>
      <c r="Q1105" s="351">
        <v>5.8489783574389037E-5</v>
      </c>
      <c r="R1105" s="352">
        <f>O1105/K1105</f>
        <v>0</v>
      </c>
      <c r="T1105" s="226">
        <f t="shared" si="161"/>
        <v>0</v>
      </c>
      <c r="Y1105" s="199"/>
      <c r="Z1105" s="352">
        <v>0</v>
      </c>
      <c r="AA1105" s="428">
        <v>0</v>
      </c>
      <c r="AB1105" s="428">
        <v>0</v>
      </c>
      <c r="AC1105" s="430">
        <v>0</v>
      </c>
      <c r="AD1105" s="428">
        <f t="shared" si="167"/>
        <v>0</v>
      </c>
      <c r="AE1105" s="427">
        <v>0</v>
      </c>
      <c r="AF1105" s="427">
        <v>0</v>
      </c>
      <c r="AG1105" s="427"/>
      <c r="AH1105" s="427"/>
      <c r="AI1105" s="427"/>
      <c r="AJ1105" s="427"/>
      <c r="AK1105" s="427"/>
      <c r="AL1105" s="427"/>
      <c r="AM1105" s="427"/>
      <c r="AN1105" s="427"/>
    </row>
    <row r="1106" spans="1:40" s="225" customFormat="1" ht="51" hidden="1" customHeight="1" outlineLevel="7" x14ac:dyDescent="0.2">
      <c r="A1106" s="221"/>
      <c r="B1106" s="227"/>
      <c r="C1106" s="248"/>
      <c r="D1106" s="248"/>
      <c r="E1106" s="254"/>
      <c r="F1106" s="265"/>
      <c r="G1106" s="270"/>
      <c r="H1106" s="270"/>
      <c r="I1106" s="406" t="s">
        <v>74</v>
      </c>
      <c r="J1106" s="346" t="s">
        <v>256</v>
      </c>
      <c r="K1106" s="434">
        <f>Supervisor!K1106</f>
        <v>37124</v>
      </c>
      <c r="L1106" s="347">
        <f>Supervisor!L1106</f>
        <v>0</v>
      </c>
      <c r="M1106" s="348">
        <v>0</v>
      </c>
      <c r="N1106" s="353">
        <f>Supervisor!M1106</f>
        <v>0</v>
      </c>
      <c r="O1106" s="350">
        <f>Supervisor!N1106</f>
        <v>0</v>
      </c>
      <c r="P1106" s="350">
        <f t="shared" si="166"/>
        <v>37124</v>
      </c>
      <c r="Q1106" s="351">
        <v>8.0423452414784928E-5</v>
      </c>
      <c r="R1106" s="352">
        <f>O1106/K1106</f>
        <v>0</v>
      </c>
      <c r="T1106" s="226">
        <f t="shared" si="161"/>
        <v>0</v>
      </c>
      <c r="Y1106" s="199"/>
      <c r="Z1106" s="352">
        <v>0</v>
      </c>
      <c r="AA1106" s="428">
        <v>0</v>
      </c>
      <c r="AB1106" s="428">
        <v>0</v>
      </c>
      <c r="AC1106" s="430">
        <v>0</v>
      </c>
      <c r="AD1106" s="428">
        <f t="shared" si="167"/>
        <v>0</v>
      </c>
      <c r="AE1106" s="427">
        <v>0</v>
      </c>
      <c r="AF1106" s="427">
        <v>0</v>
      </c>
      <c r="AG1106" s="427"/>
      <c r="AH1106" s="427"/>
      <c r="AI1106" s="427"/>
      <c r="AJ1106" s="427"/>
      <c r="AK1106" s="427"/>
      <c r="AL1106" s="427"/>
      <c r="AM1106" s="427"/>
      <c r="AN1106" s="427"/>
    </row>
    <row r="1107" spans="1:40" s="225" customFormat="1" ht="51" hidden="1" customHeight="1" outlineLevel="7" x14ac:dyDescent="0.2">
      <c r="A1107" s="221"/>
      <c r="B1107" s="227"/>
      <c r="C1107" s="248"/>
      <c r="D1107" s="248"/>
      <c r="E1107" s="254"/>
      <c r="F1107" s="265"/>
      <c r="G1107" s="270"/>
      <c r="H1107" s="270"/>
      <c r="I1107" s="406" t="s">
        <v>62</v>
      </c>
      <c r="J1107" s="346" t="s">
        <v>256</v>
      </c>
      <c r="K1107" s="434">
        <f>Supervisor!K1107</f>
        <v>37124</v>
      </c>
      <c r="L1107" s="347">
        <f>Supervisor!L1107</f>
        <v>0</v>
      </c>
      <c r="M1107" s="348">
        <v>0</v>
      </c>
      <c r="N1107" s="353">
        <f>Supervisor!M1107</f>
        <v>0</v>
      </c>
      <c r="O1107" s="350">
        <f>Supervisor!N1107</f>
        <v>0</v>
      </c>
      <c r="P1107" s="350">
        <f t="shared" si="166"/>
        <v>37124</v>
      </c>
      <c r="Q1107" s="351">
        <v>1.6815812777636849E-4</v>
      </c>
      <c r="R1107" s="352">
        <f>O1107/K1107</f>
        <v>0</v>
      </c>
      <c r="T1107" s="226">
        <f t="shared" si="161"/>
        <v>0</v>
      </c>
      <c r="Y1107" s="199"/>
      <c r="Z1107" s="352">
        <v>0</v>
      </c>
      <c r="AA1107" s="428">
        <v>0</v>
      </c>
      <c r="AB1107" s="428">
        <v>0</v>
      </c>
      <c r="AC1107" s="430">
        <v>0</v>
      </c>
      <c r="AD1107" s="428">
        <f t="shared" si="167"/>
        <v>0</v>
      </c>
      <c r="AE1107" s="427">
        <v>0</v>
      </c>
      <c r="AF1107" s="427">
        <v>0</v>
      </c>
      <c r="AG1107" s="427"/>
      <c r="AH1107" s="427"/>
      <c r="AI1107" s="427"/>
      <c r="AJ1107" s="427"/>
      <c r="AK1107" s="427"/>
      <c r="AL1107" s="427"/>
      <c r="AM1107" s="427"/>
      <c r="AN1107" s="427"/>
    </row>
    <row r="1108" spans="1:40" s="225" customFormat="1" ht="51" hidden="1" customHeight="1" outlineLevel="7" x14ac:dyDescent="0.2">
      <c r="A1108" s="221"/>
      <c r="B1108" s="227"/>
      <c r="C1108" s="248"/>
      <c r="D1108" s="248"/>
      <c r="E1108" s="254"/>
      <c r="F1108" s="265"/>
      <c r="G1108" s="270"/>
      <c r="H1108" s="270"/>
      <c r="I1108" s="406" t="s">
        <v>51</v>
      </c>
      <c r="J1108" s="346" t="s">
        <v>257</v>
      </c>
      <c r="K1108" s="434">
        <f>Supervisor!K1108</f>
        <v>100</v>
      </c>
      <c r="L1108" s="347">
        <f>Supervisor!L1108</f>
        <v>0</v>
      </c>
      <c r="M1108" s="348">
        <v>0</v>
      </c>
      <c r="N1108" s="353">
        <f>Supervisor!M1108</f>
        <v>0</v>
      </c>
      <c r="O1108" s="350">
        <f>Supervisor!N1108</f>
        <v>0</v>
      </c>
      <c r="P1108" s="350">
        <f t="shared" si="166"/>
        <v>100</v>
      </c>
      <c r="Q1108" s="351">
        <v>1.8278057366996573E-5</v>
      </c>
      <c r="R1108" s="352">
        <f>O1108/K1108</f>
        <v>0</v>
      </c>
      <c r="T1108" s="226">
        <f t="shared" si="161"/>
        <v>0</v>
      </c>
      <c r="Y1108" s="199"/>
      <c r="Z1108" s="352">
        <v>0</v>
      </c>
      <c r="AA1108" s="428">
        <v>0</v>
      </c>
      <c r="AB1108" s="428">
        <v>0</v>
      </c>
      <c r="AC1108" s="430">
        <v>0</v>
      </c>
      <c r="AD1108" s="428">
        <f t="shared" si="167"/>
        <v>0</v>
      </c>
      <c r="AE1108" s="427">
        <v>0</v>
      </c>
      <c r="AF1108" s="427">
        <v>0</v>
      </c>
      <c r="AG1108" s="427"/>
      <c r="AH1108" s="427"/>
      <c r="AI1108" s="427"/>
      <c r="AJ1108" s="427"/>
      <c r="AK1108" s="427"/>
      <c r="AL1108" s="427"/>
      <c r="AM1108" s="427"/>
      <c r="AN1108" s="427"/>
    </row>
    <row r="1109" spans="1:40" s="225" customFormat="1" ht="51" hidden="1" customHeight="1" outlineLevel="5" x14ac:dyDescent="0.2">
      <c r="A1109" s="221"/>
      <c r="B1109" s="227"/>
      <c r="C1109" s="248"/>
      <c r="D1109" s="248"/>
      <c r="E1109" s="254"/>
      <c r="F1109" s="265"/>
      <c r="G1109" s="270"/>
      <c r="H1109" s="270"/>
      <c r="I1109" s="409" t="s">
        <v>67</v>
      </c>
      <c r="J1109" s="365"/>
      <c r="K1109" s="437">
        <f>Supervisor!K1109</f>
        <v>0</v>
      </c>
      <c r="L1109" s="366">
        <f>Supervisor!L1109</f>
        <v>0</v>
      </c>
      <c r="M1109" s="367">
        <v>0</v>
      </c>
      <c r="N1109" s="365">
        <f>Supervisor!M1109</f>
        <v>0</v>
      </c>
      <c r="O1109" s="378">
        <f>Supervisor!N1109</f>
        <v>0</v>
      </c>
      <c r="P1109" s="378">
        <f t="shared" si="166"/>
        <v>0</v>
      </c>
      <c r="Q1109" s="369">
        <v>6.7889927363130138E-4</v>
      </c>
      <c r="R1109" s="370">
        <f>SUMPRODUCT(R1110:R1114,Q1110:Q1114)/Q1109</f>
        <v>0</v>
      </c>
      <c r="T1109" s="226">
        <f t="shared" si="161"/>
        <v>0</v>
      </c>
      <c r="Y1109" s="199"/>
      <c r="Z1109" s="370">
        <v>0</v>
      </c>
      <c r="AA1109" s="428">
        <v>0</v>
      </c>
      <c r="AB1109" s="428">
        <v>0</v>
      </c>
      <c r="AC1109" s="430">
        <v>0</v>
      </c>
      <c r="AD1109" s="428">
        <f t="shared" si="167"/>
        <v>0</v>
      </c>
      <c r="AE1109" s="427">
        <v>0</v>
      </c>
      <c r="AF1109" s="427">
        <v>0</v>
      </c>
      <c r="AG1109" s="427"/>
      <c r="AH1109" s="427"/>
      <c r="AI1109" s="427"/>
      <c r="AJ1109" s="427"/>
      <c r="AK1109" s="427"/>
      <c r="AL1109" s="427"/>
      <c r="AM1109" s="427"/>
      <c r="AN1109" s="427"/>
    </row>
    <row r="1110" spans="1:40" s="225" customFormat="1" ht="51" hidden="1" customHeight="1" outlineLevel="7" x14ac:dyDescent="0.2">
      <c r="A1110" s="221"/>
      <c r="B1110" s="227"/>
      <c r="C1110" s="248"/>
      <c r="D1110" s="248"/>
      <c r="E1110" s="254"/>
      <c r="F1110" s="265"/>
      <c r="G1110" s="270"/>
      <c r="H1110" s="270"/>
      <c r="I1110" s="406" t="s">
        <v>68</v>
      </c>
      <c r="J1110" s="346" t="s">
        <v>256</v>
      </c>
      <c r="K1110" s="434">
        <f>Supervisor!K1110</f>
        <v>55687</v>
      </c>
      <c r="L1110" s="347">
        <f>Supervisor!L1110</f>
        <v>0</v>
      </c>
      <c r="M1110" s="348">
        <v>0</v>
      </c>
      <c r="N1110" s="353">
        <f>Supervisor!M1110</f>
        <v>0</v>
      </c>
      <c r="O1110" s="350">
        <f>Supervisor!N1110</f>
        <v>0</v>
      </c>
      <c r="P1110" s="350">
        <f t="shared" si="166"/>
        <v>55687</v>
      </c>
      <c r="Q1110" s="351">
        <v>1.0862388378100822E-4</v>
      </c>
      <c r="R1110" s="352">
        <f>O1110/K1110</f>
        <v>0</v>
      </c>
      <c r="T1110" s="226">
        <f t="shared" si="161"/>
        <v>0</v>
      </c>
      <c r="Y1110" s="199"/>
      <c r="Z1110" s="352">
        <v>0</v>
      </c>
      <c r="AA1110" s="428">
        <v>0</v>
      </c>
      <c r="AB1110" s="428">
        <v>0</v>
      </c>
      <c r="AC1110" s="430">
        <v>0</v>
      </c>
      <c r="AD1110" s="428">
        <f t="shared" si="167"/>
        <v>0</v>
      </c>
      <c r="AE1110" s="427">
        <v>0</v>
      </c>
      <c r="AF1110" s="427">
        <v>0</v>
      </c>
      <c r="AG1110" s="427"/>
      <c r="AH1110" s="427"/>
      <c r="AI1110" s="427"/>
      <c r="AJ1110" s="427"/>
      <c r="AK1110" s="427"/>
      <c r="AL1110" s="427"/>
      <c r="AM1110" s="427"/>
      <c r="AN1110" s="427"/>
    </row>
    <row r="1111" spans="1:40" s="225" customFormat="1" ht="51" hidden="1" customHeight="1" outlineLevel="7" x14ac:dyDescent="0.2">
      <c r="A1111" s="221"/>
      <c r="B1111" s="227"/>
      <c r="C1111" s="248"/>
      <c r="D1111" s="248"/>
      <c r="E1111" s="254"/>
      <c r="F1111" s="265"/>
      <c r="G1111" s="270"/>
      <c r="H1111" s="270"/>
      <c r="I1111" s="406" t="s">
        <v>75</v>
      </c>
      <c r="J1111" s="346" t="s">
        <v>256</v>
      </c>
      <c r="K1111" s="434">
        <f>Supervisor!K1111</f>
        <v>55687</v>
      </c>
      <c r="L1111" s="347">
        <f>Supervisor!L1111</f>
        <v>0</v>
      </c>
      <c r="M1111" s="348">
        <v>0</v>
      </c>
      <c r="N1111" s="353">
        <f>Supervisor!M1111</f>
        <v>0</v>
      </c>
      <c r="O1111" s="350">
        <f>Supervisor!N1111</f>
        <v>0</v>
      </c>
      <c r="P1111" s="350">
        <f t="shared" si="166"/>
        <v>55687</v>
      </c>
      <c r="Q1111" s="351">
        <v>1.425688474625733E-4</v>
      </c>
      <c r="R1111" s="352">
        <f>O1111/K1111</f>
        <v>0</v>
      </c>
      <c r="T1111" s="226">
        <f t="shared" si="161"/>
        <v>0</v>
      </c>
      <c r="Y1111" s="199"/>
      <c r="Z1111" s="352">
        <v>0</v>
      </c>
      <c r="AA1111" s="428">
        <v>0</v>
      </c>
      <c r="AB1111" s="428">
        <v>0</v>
      </c>
      <c r="AC1111" s="430">
        <v>0</v>
      </c>
      <c r="AD1111" s="428">
        <f t="shared" si="167"/>
        <v>0</v>
      </c>
      <c r="AE1111" s="427">
        <v>0</v>
      </c>
      <c r="AF1111" s="427">
        <v>0</v>
      </c>
      <c r="AG1111" s="427"/>
      <c r="AH1111" s="427"/>
      <c r="AI1111" s="427"/>
      <c r="AJ1111" s="427"/>
      <c r="AK1111" s="427"/>
      <c r="AL1111" s="427"/>
      <c r="AM1111" s="427"/>
      <c r="AN1111" s="427"/>
    </row>
    <row r="1112" spans="1:40" s="225" customFormat="1" ht="51" hidden="1" customHeight="1" outlineLevel="7" x14ac:dyDescent="0.2">
      <c r="A1112" s="221"/>
      <c r="B1112" s="227"/>
      <c r="C1112" s="248"/>
      <c r="D1112" s="248"/>
      <c r="E1112" s="254"/>
      <c r="F1112" s="265"/>
      <c r="G1112" s="270"/>
      <c r="H1112" s="270"/>
      <c r="I1112" s="406" t="s">
        <v>62</v>
      </c>
      <c r="J1112" s="346" t="s">
        <v>256</v>
      </c>
      <c r="K1112" s="434">
        <f>Supervisor!K1112</f>
        <v>55687</v>
      </c>
      <c r="L1112" s="347">
        <f>Supervisor!L1112</f>
        <v>0</v>
      </c>
      <c r="M1112" s="348">
        <v>0</v>
      </c>
      <c r="N1112" s="353">
        <f>Supervisor!M1112</f>
        <v>0</v>
      </c>
      <c r="O1112" s="350">
        <f>Supervisor!N1112</f>
        <v>0</v>
      </c>
      <c r="P1112" s="350">
        <f t="shared" si="166"/>
        <v>55687</v>
      </c>
      <c r="Q1112" s="351">
        <v>2.8513769492514659E-4</v>
      </c>
      <c r="R1112" s="352">
        <f>O1112/K1112</f>
        <v>0</v>
      </c>
      <c r="T1112" s="226">
        <f t="shared" si="161"/>
        <v>0</v>
      </c>
      <c r="Y1112" s="199"/>
      <c r="Z1112" s="352">
        <v>0</v>
      </c>
      <c r="AA1112" s="428">
        <v>0</v>
      </c>
      <c r="AB1112" s="428">
        <v>0</v>
      </c>
      <c r="AC1112" s="430">
        <v>0</v>
      </c>
      <c r="AD1112" s="428">
        <f t="shared" si="167"/>
        <v>0</v>
      </c>
      <c r="AE1112" s="427">
        <v>0</v>
      </c>
      <c r="AF1112" s="427">
        <v>0</v>
      </c>
      <c r="AG1112" s="427"/>
      <c r="AH1112" s="427"/>
      <c r="AI1112" s="427"/>
      <c r="AJ1112" s="427"/>
      <c r="AK1112" s="427"/>
      <c r="AL1112" s="427"/>
      <c r="AM1112" s="427"/>
      <c r="AN1112" s="427"/>
    </row>
    <row r="1113" spans="1:40" s="225" customFormat="1" ht="51" hidden="1" customHeight="1" outlineLevel="7" x14ac:dyDescent="0.2">
      <c r="A1113" s="221"/>
      <c r="B1113" s="227"/>
      <c r="C1113" s="248"/>
      <c r="D1113" s="248"/>
      <c r="E1113" s="254"/>
      <c r="F1113" s="265"/>
      <c r="G1113" s="270"/>
      <c r="H1113" s="270"/>
      <c r="I1113" s="406" t="s">
        <v>63</v>
      </c>
      <c r="J1113" s="346" t="s">
        <v>256</v>
      </c>
      <c r="K1113" s="434">
        <f>Supervisor!K1113</f>
        <v>55687</v>
      </c>
      <c r="L1113" s="347">
        <f>Supervisor!L1113</f>
        <v>0</v>
      </c>
      <c r="M1113" s="348">
        <v>0</v>
      </c>
      <c r="N1113" s="353">
        <f>Supervisor!M1113</f>
        <v>0</v>
      </c>
      <c r="O1113" s="350">
        <f>Supervisor!N1113</f>
        <v>0</v>
      </c>
      <c r="P1113" s="350">
        <f t="shared" si="166"/>
        <v>55687</v>
      </c>
      <c r="Q1113" s="351">
        <v>1.0862388378100822E-4</v>
      </c>
      <c r="R1113" s="352">
        <f>O1113/K1113</f>
        <v>0</v>
      </c>
      <c r="T1113" s="226">
        <f t="shared" si="161"/>
        <v>0</v>
      </c>
      <c r="Y1113" s="199"/>
      <c r="Z1113" s="352">
        <v>0</v>
      </c>
      <c r="AA1113" s="428">
        <v>0</v>
      </c>
      <c r="AB1113" s="428">
        <v>0</v>
      </c>
      <c r="AC1113" s="430">
        <v>0</v>
      </c>
      <c r="AD1113" s="428">
        <f t="shared" si="167"/>
        <v>0</v>
      </c>
      <c r="AE1113" s="427">
        <v>0</v>
      </c>
      <c r="AF1113" s="427">
        <v>0</v>
      </c>
      <c r="AG1113" s="427"/>
      <c r="AH1113" s="427"/>
      <c r="AI1113" s="427"/>
      <c r="AJ1113" s="427"/>
      <c r="AK1113" s="427"/>
      <c r="AL1113" s="427"/>
      <c r="AM1113" s="427"/>
      <c r="AN1113" s="427"/>
    </row>
    <row r="1114" spans="1:40" s="225" customFormat="1" ht="51" hidden="1" customHeight="1" outlineLevel="7" x14ac:dyDescent="0.2">
      <c r="A1114" s="221"/>
      <c r="B1114" s="227"/>
      <c r="C1114" s="248"/>
      <c r="D1114" s="248"/>
      <c r="E1114" s="254"/>
      <c r="F1114" s="265"/>
      <c r="G1114" s="270"/>
      <c r="H1114" s="270"/>
      <c r="I1114" s="406" t="s">
        <v>51</v>
      </c>
      <c r="J1114" s="346" t="s">
        <v>257</v>
      </c>
      <c r="K1114" s="434">
        <f>Supervisor!K1114</f>
        <v>100</v>
      </c>
      <c r="L1114" s="347">
        <f>Supervisor!L1114</f>
        <v>0</v>
      </c>
      <c r="M1114" s="348">
        <v>0</v>
      </c>
      <c r="N1114" s="353">
        <f>Supervisor!M1114</f>
        <v>0</v>
      </c>
      <c r="O1114" s="350">
        <f>Supervisor!N1114</f>
        <v>0</v>
      </c>
      <c r="P1114" s="350">
        <f t="shared" si="166"/>
        <v>100</v>
      </c>
      <c r="Q1114" s="351">
        <v>3.3944963681565068E-5</v>
      </c>
      <c r="R1114" s="352">
        <f>O1114/K1114</f>
        <v>0</v>
      </c>
      <c r="T1114" s="226">
        <f t="shared" si="161"/>
        <v>0</v>
      </c>
      <c r="Y1114" s="199"/>
      <c r="Z1114" s="352">
        <v>0</v>
      </c>
      <c r="AA1114" s="428">
        <v>0</v>
      </c>
      <c r="AB1114" s="428">
        <v>0</v>
      </c>
      <c r="AC1114" s="430">
        <v>0</v>
      </c>
      <c r="AD1114" s="428">
        <f t="shared" si="167"/>
        <v>0</v>
      </c>
      <c r="AE1114" s="427">
        <v>0</v>
      </c>
      <c r="AF1114" s="427">
        <v>0</v>
      </c>
      <c r="AG1114" s="427"/>
      <c r="AH1114" s="427"/>
      <c r="AI1114" s="427"/>
      <c r="AJ1114" s="427"/>
      <c r="AK1114" s="427"/>
      <c r="AL1114" s="427"/>
      <c r="AM1114" s="427"/>
      <c r="AN1114" s="427"/>
    </row>
    <row r="1115" spans="1:40" s="225" customFormat="1" ht="51" customHeight="1" outlineLevel="3" collapsed="1" x14ac:dyDescent="0.2">
      <c r="A1115" s="221"/>
      <c r="B1115" s="227"/>
      <c r="C1115" s="248"/>
      <c r="D1115" s="248"/>
      <c r="E1115" s="254"/>
      <c r="F1115" s="254"/>
      <c r="G1115" s="254"/>
      <c r="H1115" s="254"/>
      <c r="I1115" s="405" t="s">
        <v>76</v>
      </c>
      <c r="J1115" s="340" t="s">
        <v>445</v>
      </c>
      <c r="K1115" s="433">
        <f>Supervisor!K1115</f>
        <v>0</v>
      </c>
      <c r="L1115" s="341">
        <f>Supervisor!L1115</f>
        <v>0</v>
      </c>
      <c r="M1115" s="342">
        <v>6.9284714208828022E-2</v>
      </c>
      <c r="N1115" s="340">
        <f>Supervisor!M1115</f>
        <v>0</v>
      </c>
      <c r="O1115" s="376">
        <f>Supervisor!N1115</f>
        <v>0</v>
      </c>
      <c r="P1115" s="376">
        <f t="shared" si="166"/>
        <v>0</v>
      </c>
      <c r="Q1115" s="344">
        <v>1.3388278939598666E-2</v>
      </c>
      <c r="R1115" s="345">
        <f>(R1116*Q1116+R1123*Q1123)/Q1115</f>
        <v>0.13413444533780522</v>
      </c>
      <c r="T1115" s="226">
        <f t="shared" si="161"/>
        <v>0</v>
      </c>
      <c r="Y1115" s="199"/>
      <c r="Z1115" s="345">
        <v>2.857680456174324E-2</v>
      </c>
      <c r="AA1115" s="428">
        <v>2.857680456174324E-2</v>
      </c>
      <c r="AB1115" s="428">
        <v>2.857680456174324E-2</v>
      </c>
      <c r="AC1115" s="430">
        <v>2.857680456174324E-2</v>
      </c>
      <c r="AD1115" s="428">
        <f t="shared" si="167"/>
        <v>0</v>
      </c>
      <c r="AE1115" s="427">
        <v>0.12323330638513984</v>
      </c>
      <c r="AF1115" s="427">
        <v>0</v>
      </c>
      <c r="AG1115" s="427"/>
      <c r="AH1115" s="427"/>
      <c r="AI1115" s="427"/>
      <c r="AJ1115" s="427"/>
      <c r="AK1115" s="427"/>
      <c r="AL1115" s="427"/>
      <c r="AM1115" s="427"/>
      <c r="AN1115" s="427"/>
    </row>
    <row r="1116" spans="1:40" s="225" customFormat="1" ht="51" hidden="1" customHeight="1" outlineLevel="7" x14ac:dyDescent="0.2">
      <c r="A1116" s="221"/>
      <c r="B1116" s="227"/>
      <c r="C1116" s="248"/>
      <c r="D1116" s="248"/>
      <c r="E1116" s="254"/>
      <c r="F1116" s="265"/>
      <c r="G1116" s="265"/>
      <c r="H1116" s="265"/>
      <c r="I1116" s="408" t="s">
        <v>284</v>
      </c>
      <c r="J1116" s="359"/>
      <c r="K1116" s="436">
        <f>Supervisor!K1116</f>
        <v>0</v>
      </c>
      <c r="L1116" s="360">
        <f>Supervisor!L1116</f>
        <v>0</v>
      </c>
      <c r="M1116" s="361">
        <v>7.0000000000000007E-2</v>
      </c>
      <c r="N1116" s="359">
        <f>Supervisor!M1116</f>
        <v>0</v>
      </c>
      <c r="O1116" s="389">
        <f>Supervisor!N1116</f>
        <v>0</v>
      </c>
      <c r="P1116" s="389">
        <f t="shared" si="166"/>
        <v>0</v>
      </c>
      <c r="Q1116" s="390">
        <v>1.3251472572545208E-2</v>
      </c>
      <c r="R1116" s="391">
        <f>SUMPRODUCT(R1117:R1122,Q1117:Q1122)/Q1116</f>
        <v>0.13551923076923078</v>
      </c>
      <c r="T1116" s="226">
        <f t="shared" si="161"/>
        <v>0</v>
      </c>
      <c r="Y1116" s="199"/>
      <c r="Z1116" s="391">
        <v>2.8871827533166704E-2</v>
      </c>
      <c r="AA1116" s="428">
        <v>2.8871827533166704E-2</v>
      </c>
      <c r="AB1116" s="428">
        <v>2.8871827533166704E-2</v>
      </c>
      <c r="AC1116" s="430">
        <v>2.8871827533166704E-2</v>
      </c>
      <c r="AD1116" s="428">
        <f t="shared" si="167"/>
        <v>0</v>
      </c>
      <c r="AE1116" s="427">
        <v>0.12450554996820139</v>
      </c>
      <c r="AF1116" s="427">
        <v>0</v>
      </c>
      <c r="AG1116" s="427"/>
      <c r="AH1116" s="427"/>
      <c r="AI1116" s="427"/>
      <c r="AJ1116" s="427"/>
      <c r="AK1116" s="427"/>
      <c r="AL1116" s="427"/>
      <c r="AM1116" s="427"/>
      <c r="AN1116" s="427"/>
    </row>
    <row r="1117" spans="1:40" s="225" customFormat="1" ht="51" hidden="1" customHeight="1" outlineLevel="7" x14ac:dyDescent="0.2">
      <c r="A1117" s="221"/>
      <c r="B1117" s="227"/>
      <c r="C1117" s="248"/>
      <c r="D1117" s="248"/>
      <c r="E1117" s="254"/>
      <c r="F1117" s="265"/>
      <c r="G1117" s="265"/>
      <c r="H1117" s="265"/>
      <c r="I1117" s="406" t="s">
        <v>285</v>
      </c>
      <c r="J1117" s="346" t="s">
        <v>259</v>
      </c>
      <c r="K1117" s="434">
        <f>Supervisor!K1117</f>
        <v>5200</v>
      </c>
      <c r="L1117" s="347">
        <f>Supervisor!L1117</f>
        <v>4850</v>
      </c>
      <c r="M1117" s="348">
        <v>0.2</v>
      </c>
      <c r="N1117" s="353">
        <f>Supervisor!M1117</f>
        <v>-3000</v>
      </c>
      <c r="O1117" s="350">
        <f>Supervisor!N1117</f>
        <v>1850</v>
      </c>
      <c r="P1117" s="350">
        <f t="shared" si="166"/>
        <v>3350</v>
      </c>
      <c r="Q1117" s="351">
        <v>1.9877208858817812E-3</v>
      </c>
      <c r="R1117" s="352">
        <f t="shared" ref="R1117:R1122" si="169">O1117/K1117</f>
        <v>0.35576923076923078</v>
      </c>
      <c r="S1117" s="225">
        <v>415</v>
      </c>
      <c r="T1117" s="226">
        <f t="shared" ref="T1117:T1180" si="170">S1117-O1117</f>
        <v>-1435</v>
      </c>
      <c r="Y1117" s="199"/>
      <c r="Z1117" s="352">
        <v>8.2500000000000004E-2</v>
      </c>
      <c r="AA1117" s="428">
        <v>8.2500000000000004E-2</v>
      </c>
      <c r="AB1117" s="428">
        <v>8.2500000000000004E-2</v>
      </c>
      <c r="AC1117" s="430">
        <v>8.2500000000000004E-2</v>
      </c>
      <c r="AD1117" s="428">
        <f t="shared" si="167"/>
        <v>0</v>
      </c>
      <c r="AE1117" s="427">
        <v>0.35576923076923078</v>
      </c>
      <c r="AF1117" s="427">
        <v>0</v>
      </c>
      <c r="AG1117" s="427"/>
      <c r="AH1117" s="427"/>
      <c r="AI1117" s="427"/>
      <c r="AJ1117" s="427"/>
      <c r="AK1117" s="427"/>
      <c r="AL1117" s="427"/>
      <c r="AM1117" s="427"/>
      <c r="AN1117" s="427"/>
    </row>
    <row r="1118" spans="1:40" s="225" customFormat="1" ht="51" hidden="1" customHeight="1" outlineLevel="7" x14ac:dyDescent="0.2">
      <c r="A1118" s="221"/>
      <c r="B1118" s="227"/>
      <c r="C1118" s="248"/>
      <c r="D1118" s="248"/>
      <c r="E1118" s="254"/>
      <c r="F1118" s="265"/>
      <c r="G1118" s="265"/>
      <c r="H1118" s="265"/>
      <c r="I1118" s="406" t="s">
        <v>286</v>
      </c>
      <c r="J1118" s="346" t="s">
        <v>259</v>
      </c>
      <c r="K1118" s="434">
        <f>Supervisor!K1118</f>
        <v>5200</v>
      </c>
      <c r="L1118" s="347">
        <f>Supervisor!L1118</f>
        <v>4850</v>
      </c>
      <c r="M1118" s="348">
        <v>0.2</v>
      </c>
      <c r="N1118" s="353">
        <f>Supervisor!M1118</f>
        <v>-3000</v>
      </c>
      <c r="O1118" s="350">
        <f>Supervisor!N1118</f>
        <v>1850</v>
      </c>
      <c r="P1118" s="350">
        <f t="shared" si="166"/>
        <v>3350</v>
      </c>
      <c r="Q1118" s="351">
        <v>2.6502945145090418E-3</v>
      </c>
      <c r="R1118" s="352">
        <f t="shared" si="169"/>
        <v>0.35576923076923078</v>
      </c>
      <c r="S1118" s="225">
        <v>415</v>
      </c>
      <c r="T1118" s="226">
        <f t="shared" si="170"/>
        <v>-1435</v>
      </c>
      <c r="Y1118" s="199"/>
      <c r="Z1118" s="352">
        <v>8.2484137665833498E-2</v>
      </c>
      <c r="AA1118" s="428">
        <v>8.2484137665833498E-2</v>
      </c>
      <c r="AB1118" s="428">
        <v>8.2484137665833498E-2</v>
      </c>
      <c r="AC1118" s="430">
        <v>8.2484137665833498E-2</v>
      </c>
      <c r="AD1118" s="428">
        <f t="shared" si="167"/>
        <v>0</v>
      </c>
      <c r="AE1118" s="427">
        <v>0.35570082676408382</v>
      </c>
      <c r="AF1118" s="427">
        <v>0</v>
      </c>
      <c r="AG1118" s="427"/>
      <c r="AH1118" s="427"/>
      <c r="AI1118" s="427"/>
      <c r="AJ1118" s="427"/>
      <c r="AK1118" s="427"/>
      <c r="AL1118" s="427"/>
      <c r="AM1118" s="427"/>
      <c r="AN1118" s="427"/>
    </row>
    <row r="1119" spans="1:40" s="225" customFormat="1" ht="51" hidden="1" customHeight="1" outlineLevel="7" x14ac:dyDescent="0.2">
      <c r="A1119" s="221"/>
      <c r="B1119" s="227"/>
      <c r="C1119" s="248"/>
      <c r="D1119" s="248"/>
      <c r="E1119" s="254"/>
      <c r="F1119" s="265"/>
      <c r="G1119" s="265"/>
      <c r="H1119" s="265"/>
      <c r="I1119" s="406" t="s">
        <v>287</v>
      </c>
      <c r="J1119" s="346" t="s">
        <v>259</v>
      </c>
      <c r="K1119" s="434">
        <f>Supervisor!K1119</f>
        <v>5200</v>
      </c>
      <c r="L1119" s="347">
        <f>Supervisor!L1119</f>
        <v>0</v>
      </c>
      <c r="M1119" s="348">
        <v>0</v>
      </c>
      <c r="N1119" s="353">
        <f>Supervisor!M1119</f>
        <v>0</v>
      </c>
      <c r="O1119" s="350">
        <f>Supervisor!N1119</f>
        <v>0</v>
      </c>
      <c r="P1119" s="350">
        <f t="shared" si="166"/>
        <v>5200</v>
      </c>
      <c r="Q1119" s="351">
        <v>4.6380154003908226E-3</v>
      </c>
      <c r="R1119" s="352">
        <f t="shared" si="169"/>
        <v>0</v>
      </c>
      <c r="T1119" s="226">
        <f t="shared" si="170"/>
        <v>0</v>
      </c>
      <c r="Y1119" s="199"/>
      <c r="Z1119" s="352">
        <v>0</v>
      </c>
      <c r="AA1119" s="428">
        <v>0</v>
      </c>
      <c r="AB1119" s="428">
        <v>0</v>
      </c>
      <c r="AC1119" s="430">
        <v>0</v>
      </c>
      <c r="AD1119" s="428">
        <f t="shared" si="167"/>
        <v>0</v>
      </c>
      <c r="AE1119" s="427">
        <v>0</v>
      </c>
      <c r="AF1119" s="427">
        <v>0</v>
      </c>
      <c r="AG1119" s="427"/>
      <c r="AH1119" s="427"/>
      <c r="AI1119" s="427"/>
      <c r="AJ1119" s="427"/>
      <c r="AK1119" s="427"/>
      <c r="AL1119" s="427"/>
      <c r="AM1119" s="427"/>
      <c r="AN1119" s="427"/>
    </row>
    <row r="1120" spans="1:40" s="225" customFormat="1" ht="51" hidden="1" customHeight="1" outlineLevel="7" x14ac:dyDescent="0.2">
      <c r="A1120" s="221"/>
      <c r="B1120" s="227"/>
      <c r="C1120" s="248"/>
      <c r="D1120" s="248"/>
      <c r="E1120" s="254"/>
      <c r="F1120" s="265"/>
      <c r="G1120" s="265"/>
      <c r="H1120" s="265"/>
      <c r="I1120" s="406" t="s">
        <v>288</v>
      </c>
      <c r="J1120" s="346" t="s">
        <v>259</v>
      </c>
      <c r="K1120" s="434">
        <f>Supervisor!K1120</f>
        <v>5200</v>
      </c>
      <c r="L1120" s="347">
        <f>Supervisor!L1120</f>
        <v>0</v>
      </c>
      <c r="M1120" s="348">
        <v>0</v>
      </c>
      <c r="N1120" s="353">
        <f>Supervisor!M1120</f>
        <v>0</v>
      </c>
      <c r="O1120" s="350">
        <f>Supervisor!N1120</f>
        <v>0</v>
      </c>
      <c r="P1120" s="350">
        <f t="shared" si="166"/>
        <v>5200</v>
      </c>
      <c r="Q1120" s="351">
        <v>2.6502945145090418E-3</v>
      </c>
      <c r="R1120" s="352">
        <f t="shared" si="169"/>
        <v>0</v>
      </c>
      <c r="T1120" s="226">
        <f t="shared" si="170"/>
        <v>0</v>
      </c>
      <c r="Y1120" s="199"/>
      <c r="Z1120" s="352">
        <v>0</v>
      </c>
      <c r="AA1120" s="428">
        <v>0</v>
      </c>
      <c r="AB1120" s="428">
        <v>0</v>
      </c>
      <c r="AC1120" s="430">
        <v>0</v>
      </c>
      <c r="AD1120" s="428">
        <f t="shared" si="167"/>
        <v>0</v>
      </c>
      <c r="AE1120" s="427">
        <v>0</v>
      </c>
      <c r="AF1120" s="427">
        <v>0</v>
      </c>
      <c r="AG1120" s="427"/>
      <c r="AH1120" s="427"/>
      <c r="AI1120" s="427"/>
      <c r="AJ1120" s="427"/>
      <c r="AK1120" s="427"/>
      <c r="AL1120" s="427"/>
      <c r="AM1120" s="427"/>
      <c r="AN1120" s="427"/>
    </row>
    <row r="1121" spans="1:40" s="225" customFormat="1" ht="51" hidden="1" customHeight="1" outlineLevel="7" x14ac:dyDescent="0.2">
      <c r="A1121" s="221"/>
      <c r="B1121" s="227"/>
      <c r="C1121" s="248"/>
      <c r="D1121" s="248"/>
      <c r="E1121" s="254"/>
      <c r="F1121" s="265"/>
      <c r="G1121" s="265"/>
      <c r="H1121" s="265"/>
      <c r="I1121" s="406" t="s">
        <v>289</v>
      </c>
      <c r="J1121" s="346" t="s">
        <v>259</v>
      </c>
      <c r="K1121" s="434">
        <f>Supervisor!K1121</f>
        <v>5200</v>
      </c>
      <c r="L1121" s="347">
        <f>Supervisor!L1121</f>
        <v>0</v>
      </c>
      <c r="M1121" s="348">
        <v>0</v>
      </c>
      <c r="N1121" s="353">
        <f>Supervisor!M1121</f>
        <v>0</v>
      </c>
      <c r="O1121" s="350">
        <f>Supervisor!N1121</f>
        <v>0</v>
      </c>
      <c r="P1121" s="350">
        <f t="shared" si="166"/>
        <v>5200</v>
      </c>
      <c r="Q1121" s="351">
        <v>6.6257362862726045E-4</v>
      </c>
      <c r="R1121" s="352">
        <f t="shared" si="169"/>
        <v>0</v>
      </c>
      <c r="T1121" s="226">
        <f t="shared" si="170"/>
        <v>0</v>
      </c>
      <c r="Y1121" s="199"/>
      <c r="Z1121" s="352">
        <v>0</v>
      </c>
      <c r="AA1121" s="428">
        <v>0</v>
      </c>
      <c r="AB1121" s="428">
        <v>0</v>
      </c>
      <c r="AC1121" s="430">
        <v>0</v>
      </c>
      <c r="AD1121" s="428">
        <f t="shared" si="167"/>
        <v>0</v>
      </c>
      <c r="AE1121" s="427">
        <v>0</v>
      </c>
      <c r="AF1121" s="427">
        <v>0</v>
      </c>
      <c r="AG1121" s="427"/>
      <c r="AH1121" s="427"/>
      <c r="AI1121" s="427"/>
      <c r="AJ1121" s="427"/>
      <c r="AK1121" s="427"/>
      <c r="AL1121" s="427"/>
      <c r="AM1121" s="427"/>
      <c r="AN1121" s="427"/>
    </row>
    <row r="1122" spans="1:40" s="225" customFormat="1" ht="51" hidden="1" customHeight="1" outlineLevel="7" x14ac:dyDescent="0.2">
      <c r="A1122" s="221"/>
      <c r="B1122" s="227"/>
      <c r="C1122" s="248"/>
      <c r="D1122" s="248"/>
      <c r="E1122" s="254"/>
      <c r="F1122" s="265"/>
      <c r="G1122" s="265"/>
      <c r="H1122" s="265"/>
      <c r="I1122" s="406" t="s">
        <v>51</v>
      </c>
      <c r="J1122" s="346" t="s">
        <v>257</v>
      </c>
      <c r="K1122" s="434">
        <f>Supervisor!K1122</f>
        <v>100</v>
      </c>
      <c r="L1122" s="347">
        <f>Supervisor!L1122</f>
        <v>0</v>
      </c>
      <c r="M1122" s="348">
        <v>0</v>
      </c>
      <c r="N1122" s="353">
        <f>Supervisor!M1122</f>
        <v>22</v>
      </c>
      <c r="O1122" s="350">
        <f>Supervisor!N1122</f>
        <v>22</v>
      </c>
      <c r="P1122" s="350">
        <f t="shared" si="166"/>
        <v>78</v>
      </c>
      <c r="Q1122" s="351">
        <v>6.6257362862726045E-4</v>
      </c>
      <c r="R1122" s="352">
        <f t="shared" si="169"/>
        <v>0.22</v>
      </c>
      <c r="T1122" s="226">
        <f t="shared" si="170"/>
        <v>-22</v>
      </c>
      <c r="Y1122" s="199"/>
      <c r="Z1122" s="352">
        <v>0</v>
      </c>
      <c r="AA1122" s="428">
        <v>0</v>
      </c>
      <c r="AB1122" s="428">
        <v>0</v>
      </c>
      <c r="AC1122" s="430">
        <v>0</v>
      </c>
      <c r="AD1122" s="428">
        <f t="shared" si="167"/>
        <v>0</v>
      </c>
      <c r="AE1122" s="427">
        <v>0</v>
      </c>
      <c r="AF1122" s="427">
        <v>0</v>
      </c>
      <c r="AG1122" s="427"/>
      <c r="AH1122" s="427"/>
      <c r="AI1122" s="427"/>
      <c r="AJ1122" s="427"/>
      <c r="AK1122" s="427"/>
      <c r="AL1122" s="427"/>
      <c r="AM1122" s="427"/>
      <c r="AN1122" s="427"/>
    </row>
    <row r="1123" spans="1:40" s="225" customFormat="1" ht="51" hidden="1" customHeight="1" outlineLevel="7" x14ac:dyDescent="0.2">
      <c r="A1123" s="221"/>
      <c r="B1123" s="227"/>
      <c r="C1123" s="248"/>
      <c r="D1123" s="248"/>
      <c r="E1123" s="254"/>
      <c r="F1123" s="265"/>
      <c r="G1123" s="265"/>
      <c r="H1123" s="265"/>
      <c r="I1123" s="408" t="s">
        <v>290</v>
      </c>
      <c r="J1123" s="359"/>
      <c r="K1123" s="436">
        <f>Supervisor!K1123</f>
        <v>0</v>
      </c>
      <c r="L1123" s="360">
        <f>Supervisor!L1123</f>
        <v>0</v>
      </c>
      <c r="M1123" s="361">
        <v>0</v>
      </c>
      <c r="N1123" s="359">
        <f>Supervisor!M1123</f>
        <v>0</v>
      </c>
      <c r="O1123" s="374">
        <f>Supervisor!N1123</f>
        <v>0</v>
      </c>
      <c r="P1123" s="374">
        <f t="shared" si="166"/>
        <v>0</v>
      </c>
      <c r="Q1123" s="363">
        <v>1.3680636705345293E-4</v>
      </c>
      <c r="R1123" s="391">
        <f>SUMPRODUCT(R1124:R1129,Q1124:Q1129)/Q1123</f>
        <v>0</v>
      </c>
      <c r="T1123" s="226">
        <f t="shared" si="170"/>
        <v>0</v>
      </c>
      <c r="Y1123" s="199"/>
      <c r="Z1123" s="391">
        <v>0</v>
      </c>
      <c r="AA1123" s="428">
        <v>0</v>
      </c>
      <c r="AB1123" s="428">
        <v>0</v>
      </c>
      <c r="AC1123" s="430">
        <v>0</v>
      </c>
      <c r="AD1123" s="428">
        <f t="shared" si="167"/>
        <v>0</v>
      </c>
      <c r="AE1123" s="427">
        <v>0</v>
      </c>
      <c r="AF1123" s="427">
        <v>0</v>
      </c>
      <c r="AG1123" s="427"/>
      <c r="AH1123" s="427"/>
      <c r="AI1123" s="427"/>
      <c r="AJ1123" s="427"/>
      <c r="AK1123" s="427"/>
      <c r="AL1123" s="427"/>
      <c r="AM1123" s="427"/>
      <c r="AN1123" s="427"/>
    </row>
    <row r="1124" spans="1:40" s="225" customFormat="1" ht="51" hidden="1" customHeight="1" outlineLevel="7" x14ac:dyDescent="0.2">
      <c r="A1124" s="221"/>
      <c r="B1124" s="227"/>
      <c r="C1124" s="248"/>
      <c r="D1124" s="248"/>
      <c r="E1124" s="254"/>
      <c r="F1124" s="265"/>
      <c r="G1124" s="265"/>
      <c r="H1124" s="265"/>
      <c r="I1124" s="406" t="s">
        <v>285</v>
      </c>
      <c r="J1124" s="346" t="s">
        <v>259</v>
      </c>
      <c r="K1124" s="434">
        <f>Supervisor!K1124</f>
        <v>1</v>
      </c>
      <c r="L1124" s="347">
        <f>Supervisor!L1124</f>
        <v>0</v>
      </c>
      <c r="M1124" s="348">
        <v>0</v>
      </c>
      <c r="N1124" s="353">
        <f>Supervisor!M1124</f>
        <v>0</v>
      </c>
      <c r="O1124" s="350">
        <f>Supervisor!N1124</f>
        <v>0</v>
      </c>
      <c r="P1124" s="350">
        <f t="shared" si="166"/>
        <v>1</v>
      </c>
      <c r="Q1124" s="351">
        <v>2.0520955058017938E-5</v>
      </c>
      <c r="R1124" s="352">
        <f t="shared" ref="R1124:R1129" si="171">O1124/K1124</f>
        <v>0</v>
      </c>
      <c r="T1124" s="226">
        <f t="shared" si="170"/>
        <v>0</v>
      </c>
      <c r="Y1124" s="199"/>
      <c r="Z1124" s="352">
        <v>0</v>
      </c>
      <c r="AA1124" s="428">
        <v>0</v>
      </c>
      <c r="AB1124" s="428">
        <v>0</v>
      </c>
      <c r="AC1124" s="430">
        <v>0</v>
      </c>
      <c r="AD1124" s="428">
        <f t="shared" si="167"/>
        <v>0</v>
      </c>
      <c r="AE1124" s="427">
        <v>0</v>
      </c>
      <c r="AF1124" s="427">
        <v>0</v>
      </c>
      <c r="AG1124" s="427"/>
      <c r="AH1124" s="427"/>
      <c r="AI1124" s="427"/>
      <c r="AJ1124" s="427"/>
      <c r="AK1124" s="427"/>
      <c r="AL1124" s="427"/>
      <c r="AM1124" s="427"/>
      <c r="AN1124" s="427"/>
    </row>
    <row r="1125" spans="1:40" s="225" customFormat="1" ht="51" hidden="1" customHeight="1" outlineLevel="7" x14ac:dyDescent="0.2">
      <c r="A1125" s="221"/>
      <c r="B1125" s="227"/>
      <c r="C1125" s="248"/>
      <c r="D1125" s="248"/>
      <c r="E1125" s="254"/>
      <c r="F1125" s="265"/>
      <c r="G1125" s="265"/>
      <c r="H1125" s="265"/>
      <c r="I1125" s="406" t="s">
        <v>286</v>
      </c>
      <c r="J1125" s="346" t="s">
        <v>259</v>
      </c>
      <c r="K1125" s="434">
        <f>Supervisor!K1125</f>
        <v>1</v>
      </c>
      <c r="L1125" s="347">
        <f>Supervisor!L1125</f>
        <v>0</v>
      </c>
      <c r="M1125" s="348">
        <v>0</v>
      </c>
      <c r="N1125" s="353">
        <f>Supervisor!M1125</f>
        <v>0</v>
      </c>
      <c r="O1125" s="350">
        <f>Supervisor!N1125</f>
        <v>0</v>
      </c>
      <c r="P1125" s="350">
        <f t="shared" si="166"/>
        <v>1</v>
      </c>
      <c r="Q1125" s="351">
        <v>2.7361273410690587E-5</v>
      </c>
      <c r="R1125" s="352">
        <f t="shared" si="171"/>
        <v>0</v>
      </c>
      <c r="T1125" s="226">
        <f t="shared" si="170"/>
        <v>0</v>
      </c>
      <c r="Y1125" s="199"/>
      <c r="Z1125" s="352">
        <v>0</v>
      </c>
      <c r="AA1125" s="428">
        <v>0</v>
      </c>
      <c r="AB1125" s="428">
        <v>0</v>
      </c>
      <c r="AC1125" s="430">
        <v>0</v>
      </c>
      <c r="AD1125" s="428">
        <f t="shared" si="167"/>
        <v>0</v>
      </c>
      <c r="AE1125" s="427">
        <v>0</v>
      </c>
      <c r="AF1125" s="427">
        <v>0</v>
      </c>
      <c r="AG1125" s="427"/>
      <c r="AH1125" s="427"/>
      <c r="AI1125" s="427"/>
      <c r="AJ1125" s="427"/>
      <c r="AK1125" s="427"/>
      <c r="AL1125" s="427"/>
      <c r="AM1125" s="427"/>
      <c r="AN1125" s="427"/>
    </row>
    <row r="1126" spans="1:40" s="225" customFormat="1" ht="51" hidden="1" customHeight="1" outlineLevel="7" x14ac:dyDescent="0.2">
      <c r="A1126" s="221"/>
      <c r="B1126" s="227"/>
      <c r="C1126" s="248"/>
      <c r="D1126" s="248"/>
      <c r="E1126" s="254"/>
      <c r="F1126" s="265"/>
      <c r="G1126" s="265"/>
      <c r="H1126" s="265"/>
      <c r="I1126" s="406" t="s">
        <v>287</v>
      </c>
      <c r="J1126" s="346" t="s">
        <v>259</v>
      </c>
      <c r="K1126" s="434">
        <f>Supervisor!K1126</f>
        <v>1</v>
      </c>
      <c r="L1126" s="347">
        <f>Supervisor!L1126</f>
        <v>0</v>
      </c>
      <c r="M1126" s="348">
        <v>0</v>
      </c>
      <c r="N1126" s="353">
        <f>Supervisor!M1126</f>
        <v>0</v>
      </c>
      <c r="O1126" s="350">
        <f>Supervisor!N1126</f>
        <v>0</v>
      </c>
      <c r="P1126" s="350">
        <f t="shared" si="166"/>
        <v>1</v>
      </c>
      <c r="Q1126" s="351">
        <v>4.7882228468708524E-5</v>
      </c>
      <c r="R1126" s="352">
        <f t="shared" si="171"/>
        <v>0</v>
      </c>
      <c r="T1126" s="226">
        <f t="shared" si="170"/>
        <v>0</v>
      </c>
      <c r="Y1126" s="199"/>
      <c r="Z1126" s="352">
        <v>0</v>
      </c>
      <c r="AA1126" s="428">
        <v>0</v>
      </c>
      <c r="AB1126" s="428">
        <v>0</v>
      </c>
      <c r="AC1126" s="430">
        <v>0</v>
      </c>
      <c r="AD1126" s="428">
        <f t="shared" si="167"/>
        <v>0</v>
      </c>
      <c r="AE1126" s="427">
        <v>0</v>
      </c>
      <c r="AF1126" s="427">
        <v>0</v>
      </c>
      <c r="AG1126" s="427"/>
      <c r="AH1126" s="427"/>
      <c r="AI1126" s="427"/>
      <c r="AJ1126" s="427"/>
      <c r="AK1126" s="427"/>
      <c r="AL1126" s="427"/>
      <c r="AM1126" s="427"/>
      <c r="AN1126" s="427"/>
    </row>
    <row r="1127" spans="1:40" s="225" customFormat="1" ht="51" hidden="1" customHeight="1" outlineLevel="7" x14ac:dyDescent="0.2">
      <c r="A1127" s="221"/>
      <c r="B1127" s="227"/>
      <c r="C1127" s="248"/>
      <c r="D1127" s="248"/>
      <c r="E1127" s="254"/>
      <c r="F1127" s="265"/>
      <c r="G1127" s="265"/>
      <c r="H1127" s="265"/>
      <c r="I1127" s="406" t="s">
        <v>288</v>
      </c>
      <c r="J1127" s="346" t="s">
        <v>259</v>
      </c>
      <c r="K1127" s="434">
        <f>Supervisor!K1127</f>
        <v>1</v>
      </c>
      <c r="L1127" s="347">
        <f>Supervisor!L1127</f>
        <v>0</v>
      </c>
      <c r="M1127" s="348">
        <v>0</v>
      </c>
      <c r="N1127" s="353">
        <f>Supervisor!M1127</f>
        <v>0</v>
      </c>
      <c r="O1127" s="350">
        <f>Supervisor!N1127</f>
        <v>0</v>
      </c>
      <c r="P1127" s="350">
        <f t="shared" si="166"/>
        <v>1</v>
      </c>
      <c r="Q1127" s="351">
        <v>2.7361273410690587E-5</v>
      </c>
      <c r="R1127" s="352">
        <f t="shared" si="171"/>
        <v>0</v>
      </c>
      <c r="T1127" s="226">
        <f t="shared" si="170"/>
        <v>0</v>
      </c>
      <c r="Y1127" s="199"/>
      <c r="Z1127" s="352">
        <v>0</v>
      </c>
      <c r="AA1127" s="428">
        <v>0</v>
      </c>
      <c r="AB1127" s="428">
        <v>0</v>
      </c>
      <c r="AC1127" s="430">
        <v>0</v>
      </c>
      <c r="AD1127" s="428">
        <f t="shared" si="167"/>
        <v>0</v>
      </c>
      <c r="AE1127" s="427">
        <v>0</v>
      </c>
      <c r="AF1127" s="427">
        <v>0</v>
      </c>
      <c r="AG1127" s="427"/>
      <c r="AH1127" s="427"/>
      <c r="AI1127" s="427"/>
      <c r="AJ1127" s="427"/>
      <c r="AK1127" s="427"/>
      <c r="AL1127" s="427"/>
      <c r="AM1127" s="427"/>
      <c r="AN1127" s="427"/>
    </row>
    <row r="1128" spans="1:40" s="225" customFormat="1" ht="51" hidden="1" customHeight="1" outlineLevel="7" x14ac:dyDescent="0.2">
      <c r="A1128" s="221"/>
      <c r="B1128" s="227"/>
      <c r="C1128" s="248"/>
      <c r="D1128" s="248"/>
      <c r="E1128" s="254"/>
      <c r="F1128" s="265"/>
      <c r="G1128" s="265"/>
      <c r="H1128" s="265"/>
      <c r="I1128" s="406" t="s">
        <v>289</v>
      </c>
      <c r="J1128" s="346" t="s">
        <v>259</v>
      </c>
      <c r="K1128" s="434">
        <f>Supervisor!K1128</f>
        <v>1</v>
      </c>
      <c r="L1128" s="347">
        <f>Supervisor!L1128</f>
        <v>0</v>
      </c>
      <c r="M1128" s="348">
        <v>0</v>
      </c>
      <c r="N1128" s="353">
        <f>Supervisor!M1128</f>
        <v>0</v>
      </c>
      <c r="O1128" s="350">
        <f>Supervisor!N1128</f>
        <v>0</v>
      </c>
      <c r="P1128" s="350">
        <f t="shared" si="166"/>
        <v>1</v>
      </c>
      <c r="Q1128" s="351">
        <v>6.8403183526726467E-6</v>
      </c>
      <c r="R1128" s="352">
        <f t="shared" si="171"/>
        <v>0</v>
      </c>
      <c r="T1128" s="226">
        <f t="shared" si="170"/>
        <v>0</v>
      </c>
      <c r="Y1128" s="199"/>
      <c r="Z1128" s="352">
        <v>0</v>
      </c>
      <c r="AA1128" s="428">
        <v>0</v>
      </c>
      <c r="AB1128" s="428">
        <v>0</v>
      </c>
      <c r="AC1128" s="430">
        <v>0</v>
      </c>
      <c r="AD1128" s="428">
        <f t="shared" si="167"/>
        <v>0</v>
      </c>
      <c r="AE1128" s="427">
        <v>0</v>
      </c>
      <c r="AF1128" s="427">
        <v>0</v>
      </c>
      <c r="AG1128" s="427"/>
      <c r="AH1128" s="427"/>
      <c r="AI1128" s="427"/>
      <c r="AJ1128" s="427"/>
      <c r="AK1128" s="427"/>
      <c r="AL1128" s="427"/>
      <c r="AM1128" s="427"/>
      <c r="AN1128" s="427"/>
    </row>
    <row r="1129" spans="1:40" s="225" customFormat="1" ht="51" hidden="1" customHeight="1" outlineLevel="7" x14ac:dyDescent="0.2">
      <c r="A1129" s="221"/>
      <c r="B1129" s="227"/>
      <c r="C1129" s="248"/>
      <c r="D1129" s="248"/>
      <c r="E1129" s="254"/>
      <c r="F1129" s="265"/>
      <c r="G1129" s="265"/>
      <c r="H1129" s="265"/>
      <c r="I1129" s="406" t="s">
        <v>51</v>
      </c>
      <c r="J1129" s="346" t="s">
        <v>257</v>
      </c>
      <c r="K1129" s="434">
        <f>Supervisor!K1129</f>
        <v>1</v>
      </c>
      <c r="L1129" s="347">
        <f>Supervisor!L1129</f>
        <v>0</v>
      </c>
      <c r="M1129" s="348">
        <v>0</v>
      </c>
      <c r="N1129" s="353">
        <f>Supervisor!M1129</f>
        <v>0</v>
      </c>
      <c r="O1129" s="350">
        <f>Supervisor!N1129</f>
        <v>0</v>
      </c>
      <c r="P1129" s="350">
        <f t="shared" si="166"/>
        <v>1</v>
      </c>
      <c r="Q1129" s="351">
        <v>6.8403183526726467E-6</v>
      </c>
      <c r="R1129" s="352">
        <f t="shared" si="171"/>
        <v>0</v>
      </c>
      <c r="T1129" s="226">
        <f t="shared" si="170"/>
        <v>0</v>
      </c>
      <c r="Y1129" s="199"/>
      <c r="Z1129" s="352">
        <v>0</v>
      </c>
      <c r="AA1129" s="428">
        <v>0</v>
      </c>
      <c r="AB1129" s="428">
        <v>0</v>
      </c>
      <c r="AC1129" s="430">
        <v>0</v>
      </c>
      <c r="AD1129" s="428">
        <f t="shared" si="167"/>
        <v>0</v>
      </c>
      <c r="AE1129" s="427">
        <v>0</v>
      </c>
      <c r="AF1129" s="427">
        <v>0</v>
      </c>
      <c r="AG1129" s="427"/>
      <c r="AH1129" s="427"/>
      <c r="AI1129" s="427"/>
      <c r="AJ1129" s="427"/>
      <c r="AK1129" s="427"/>
      <c r="AL1129" s="427"/>
      <c r="AM1129" s="427"/>
      <c r="AN1129" s="427"/>
    </row>
    <row r="1130" spans="1:40" s="225" customFormat="1" ht="51" customHeight="1" outlineLevel="3" collapsed="1" x14ac:dyDescent="0.2">
      <c r="A1130" s="221"/>
      <c r="B1130" s="227"/>
      <c r="C1130" s="248"/>
      <c r="D1130" s="248"/>
      <c r="E1130" s="254"/>
      <c r="F1130" s="254"/>
      <c r="G1130" s="254"/>
      <c r="H1130" s="254"/>
      <c r="I1130" s="405" t="s">
        <v>116</v>
      </c>
      <c r="J1130" s="340" t="s">
        <v>447</v>
      </c>
      <c r="K1130" s="433">
        <f>Supervisor!K1130</f>
        <v>0</v>
      </c>
      <c r="L1130" s="341">
        <f>Supervisor!L1130</f>
        <v>0</v>
      </c>
      <c r="M1130" s="342">
        <v>0</v>
      </c>
      <c r="N1130" s="340">
        <f>Supervisor!M1130</f>
        <v>0</v>
      </c>
      <c r="O1130" s="376">
        <f>Supervisor!N1130</f>
        <v>0</v>
      </c>
      <c r="P1130" s="376">
        <f t="shared" si="166"/>
        <v>0</v>
      </c>
      <c r="Q1130" s="344">
        <v>1.1100847379005032E-3</v>
      </c>
      <c r="R1130" s="345">
        <f>(R1131*Q1131+R1132*Q1132)/Q1130</f>
        <v>0</v>
      </c>
      <c r="T1130" s="226">
        <f t="shared" si="170"/>
        <v>0</v>
      </c>
      <c r="Y1130" s="199"/>
      <c r="Z1130" s="345">
        <v>0</v>
      </c>
      <c r="AA1130" s="428">
        <v>0</v>
      </c>
      <c r="AB1130" s="428">
        <v>0</v>
      </c>
      <c r="AC1130" s="430">
        <v>0</v>
      </c>
      <c r="AD1130" s="428">
        <f t="shared" si="167"/>
        <v>0</v>
      </c>
      <c r="AE1130" s="427">
        <v>0</v>
      </c>
      <c r="AF1130" s="427">
        <v>0</v>
      </c>
      <c r="AG1130" s="427"/>
      <c r="AH1130" s="427"/>
      <c r="AI1130" s="427"/>
      <c r="AJ1130" s="427"/>
      <c r="AK1130" s="427"/>
      <c r="AL1130" s="427"/>
      <c r="AM1130" s="427"/>
      <c r="AN1130" s="427"/>
    </row>
    <row r="1131" spans="1:40" s="225" customFormat="1" ht="51" hidden="1" customHeight="1" outlineLevel="7" x14ac:dyDescent="0.2">
      <c r="A1131" s="221"/>
      <c r="B1131" s="227"/>
      <c r="C1131" s="248"/>
      <c r="D1131" s="248"/>
      <c r="E1131" s="254"/>
      <c r="F1131" s="254"/>
      <c r="G1131" s="254"/>
      <c r="H1131" s="254"/>
      <c r="I1131" s="406" t="s">
        <v>117</v>
      </c>
      <c r="J1131" s="346" t="s">
        <v>259</v>
      </c>
      <c r="K1131" s="434">
        <f>Supervisor!K1131</f>
        <v>1</v>
      </c>
      <c r="L1131" s="347">
        <f>Supervisor!L1131</f>
        <v>0</v>
      </c>
      <c r="M1131" s="348">
        <v>0</v>
      </c>
      <c r="N1131" s="353">
        <f>Supervisor!M1131</f>
        <v>0</v>
      </c>
      <c r="O1131" s="350">
        <f>Supervisor!N1131</f>
        <v>0</v>
      </c>
      <c r="P1131" s="350">
        <f t="shared" si="166"/>
        <v>1</v>
      </c>
      <c r="Q1131" s="351">
        <v>5.5504236895025159E-4</v>
      </c>
      <c r="R1131" s="352">
        <f>O1131/K1131</f>
        <v>0</v>
      </c>
      <c r="T1131" s="226">
        <f t="shared" si="170"/>
        <v>0</v>
      </c>
      <c r="Y1131" s="199"/>
      <c r="Z1131" s="352">
        <v>0</v>
      </c>
      <c r="AA1131" s="428">
        <v>0</v>
      </c>
      <c r="AB1131" s="428">
        <v>0</v>
      </c>
      <c r="AC1131" s="430">
        <v>0</v>
      </c>
      <c r="AD1131" s="428">
        <f t="shared" si="167"/>
        <v>0</v>
      </c>
      <c r="AE1131" s="427"/>
      <c r="AF1131" s="427">
        <v>0</v>
      </c>
      <c r="AG1131" s="427"/>
      <c r="AH1131" s="427"/>
      <c r="AI1131" s="427"/>
      <c r="AJ1131" s="427"/>
      <c r="AK1131" s="427"/>
      <c r="AL1131" s="427"/>
      <c r="AM1131" s="427"/>
      <c r="AN1131" s="427"/>
    </row>
    <row r="1132" spans="1:40" s="225" customFormat="1" ht="51" hidden="1" customHeight="1" outlineLevel="7" x14ac:dyDescent="0.2">
      <c r="A1132" s="221"/>
      <c r="B1132" s="227"/>
      <c r="C1132" s="248"/>
      <c r="D1132" s="248"/>
      <c r="E1132" s="254"/>
      <c r="F1132" s="254"/>
      <c r="G1132" s="254"/>
      <c r="H1132" s="254"/>
      <c r="I1132" s="406" t="s">
        <v>118</v>
      </c>
      <c r="J1132" s="346" t="s">
        <v>259</v>
      </c>
      <c r="K1132" s="434">
        <f>Supervisor!K1132</f>
        <v>1</v>
      </c>
      <c r="L1132" s="347">
        <f>Supervisor!L1132</f>
        <v>0</v>
      </c>
      <c r="M1132" s="348">
        <v>0</v>
      </c>
      <c r="N1132" s="353">
        <f>Supervisor!M1132</f>
        <v>0</v>
      </c>
      <c r="O1132" s="350">
        <f>Supervisor!N1132</f>
        <v>0</v>
      </c>
      <c r="P1132" s="350">
        <f t="shared" si="166"/>
        <v>1</v>
      </c>
      <c r="Q1132" s="351">
        <v>5.5504236895025159E-4</v>
      </c>
      <c r="R1132" s="352">
        <f>O1132/K1132</f>
        <v>0</v>
      </c>
      <c r="T1132" s="226">
        <f t="shared" si="170"/>
        <v>0</v>
      </c>
      <c r="Y1132" s="199"/>
      <c r="Z1132" s="352">
        <v>0</v>
      </c>
      <c r="AA1132" s="428">
        <v>0</v>
      </c>
      <c r="AB1132" s="428">
        <v>0</v>
      </c>
      <c r="AC1132" s="430">
        <v>0</v>
      </c>
      <c r="AD1132" s="428">
        <f t="shared" si="167"/>
        <v>0</v>
      </c>
      <c r="AE1132" s="427"/>
      <c r="AF1132" s="427">
        <v>0</v>
      </c>
      <c r="AG1132" s="427"/>
      <c r="AH1132" s="427"/>
      <c r="AI1132" s="427"/>
      <c r="AJ1132" s="427"/>
      <c r="AK1132" s="427"/>
      <c r="AL1132" s="427"/>
      <c r="AM1132" s="427"/>
      <c r="AN1132" s="427"/>
    </row>
    <row r="1133" spans="1:40" s="225" customFormat="1" ht="51" customHeight="1" outlineLevel="3" collapsed="1" x14ac:dyDescent="0.2">
      <c r="A1133" s="221"/>
      <c r="B1133" s="227"/>
      <c r="C1133" s="248"/>
      <c r="D1133" s="248"/>
      <c r="E1133" s="254"/>
      <c r="F1133" s="254"/>
      <c r="G1133" s="254"/>
      <c r="H1133" s="254"/>
      <c r="I1133" s="405" t="s">
        <v>119</v>
      </c>
      <c r="J1133" s="340" t="s">
        <v>448</v>
      </c>
      <c r="K1133" s="433">
        <f>Supervisor!K1133</f>
        <v>0</v>
      </c>
      <c r="L1133" s="341">
        <f>Supervisor!L1133</f>
        <v>0</v>
      </c>
      <c r="M1133" s="342">
        <v>1.2443922454659839E-3</v>
      </c>
      <c r="N1133" s="340">
        <f>Supervisor!M1133</f>
        <v>0</v>
      </c>
      <c r="O1133" s="376">
        <f>Supervisor!N1133</f>
        <v>0</v>
      </c>
      <c r="P1133" s="376">
        <f t="shared" si="166"/>
        <v>0</v>
      </c>
      <c r="Q1133" s="344">
        <v>8.8801343971703084E-2</v>
      </c>
      <c r="R1133" s="345">
        <f>(R1134*Q1134+R1327*Q1327)/Q1133</f>
        <v>1.2443922454659839E-3</v>
      </c>
      <c r="T1133" s="226">
        <f t="shared" si="170"/>
        <v>0</v>
      </c>
      <c r="Y1133" s="199"/>
      <c r="Z1133" s="345">
        <v>1.2443922454659839E-3</v>
      </c>
      <c r="AA1133" s="428">
        <v>2.7403949029437922E-4</v>
      </c>
      <c r="AB1133" s="428">
        <v>2.7403949029437922E-4</v>
      </c>
      <c r="AC1133" s="430">
        <v>2.7403949029437922E-4</v>
      </c>
      <c r="AD1133" s="428">
        <f t="shared" si="167"/>
        <v>0</v>
      </c>
      <c r="AE1133" s="427">
        <v>1.2443922454659839E-3</v>
      </c>
      <c r="AF1133" s="427">
        <v>0</v>
      </c>
      <c r="AG1133" s="427"/>
      <c r="AH1133" s="427"/>
      <c r="AI1133" s="427"/>
      <c r="AJ1133" s="427"/>
      <c r="AK1133" s="427"/>
      <c r="AL1133" s="427"/>
      <c r="AM1133" s="427"/>
      <c r="AN1133" s="427"/>
    </row>
    <row r="1134" spans="1:40" s="225" customFormat="1" ht="51" hidden="1" customHeight="1" outlineLevel="4" x14ac:dyDescent="0.2">
      <c r="A1134" s="221"/>
      <c r="B1134" s="227"/>
      <c r="C1134" s="248"/>
      <c r="D1134" s="248"/>
      <c r="E1134" s="254"/>
      <c r="F1134" s="265"/>
      <c r="G1134" s="265"/>
      <c r="H1134" s="265"/>
      <c r="I1134" s="408" t="s">
        <v>120</v>
      </c>
      <c r="J1134" s="359"/>
      <c r="K1134" s="436">
        <f>Supervisor!K1134</f>
        <v>0</v>
      </c>
      <c r="L1134" s="360">
        <f>Supervisor!L1134</f>
        <v>0</v>
      </c>
      <c r="M1134" s="361">
        <v>9.0814773061524898E-3</v>
      </c>
      <c r="N1134" s="359">
        <f>Supervisor!M1134</f>
        <v>0</v>
      </c>
      <c r="O1134" s="374">
        <f>Supervisor!N1134</f>
        <v>0</v>
      </c>
      <c r="P1134" s="374">
        <f t="shared" si="166"/>
        <v>0</v>
      </c>
      <c r="Q1134" s="363">
        <v>1.2168031708946861E-2</v>
      </c>
      <c r="R1134" s="364">
        <f>(R1135*$Q$1135+R1143*$Q$1143+R1151*$Q$1151+R1159*$Q$1159+R1167*$Q$1167+R1175*$Q$1175+R1183*$Q$1183+R1191*$Q$1191+R1199*$Q$1199+R1207*$Q$1207+R1215*$Q$1215+R1223*$Q$1223+R1231*$Q$1231+R1239*$Q$1239+R1247*$Q$1247+R1255*$Q$1255+R1263*$Q$1263+R1271*$Q$1271+R1279*$Q$1279+R1287*$Q$1287+R1295*$Q$1295+R1303*$Q$1303+R1311*$Q$1311+R1319*$Q$1319)/$Q$1134</f>
        <v>9.0814773061524898E-3</v>
      </c>
      <c r="T1134" s="226">
        <f t="shared" si="170"/>
        <v>0</v>
      </c>
      <c r="Y1134" s="199"/>
      <c r="Z1134" s="364">
        <v>9.0814773061524898E-3</v>
      </c>
      <c r="AA1134" s="428">
        <v>1.9999187725298546E-3</v>
      </c>
      <c r="AB1134" s="428">
        <v>1.9999187725298546E-3</v>
      </c>
      <c r="AC1134" s="430">
        <v>1.9999187725298546E-3</v>
      </c>
      <c r="AD1134" s="428">
        <f t="shared" si="167"/>
        <v>0</v>
      </c>
      <c r="AE1134" s="427">
        <v>9.0814773061524898E-3</v>
      </c>
      <c r="AF1134" s="427">
        <v>0</v>
      </c>
      <c r="AG1134" s="427"/>
      <c r="AH1134" s="427"/>
      <c r="AI1134" s="427"/>
      <c r="AJ1134" s="427"/>
      <c r="AK1134" s="427"/>
      <c r="AL1134" s="427"/>
      <c r="AM1134" s="427"/>
      <c r="AN1134" s="427"/>
    </row>
    <row r="1135" spans="1:40" s="225" customFormat="1" ht="51" hidden="1" customHeight="1" outlineLevel="5" x14ac:dyDescent="0.2">
      <c r="A1135" s="221"/>
      <c r="B1135" s="227"/>
      <c r="C1135" s="248"/>
      <c r="D1135" s="248"/>
      <c r="E1135" s="254"/>
      <c r="F1135" s="265"/>
      <c r="G1135" s="270"/>
      <c r="H1135" s="270"/>
      <c r="I1135" s="409" t="s">
        <v>172</v>
      </c>
      <c r="J1135" s="365"/>
      <c r="K1135" s="437">
        <f>Supervisor!K1135</f>
        <v>0</v>
      </c>
      <c r="L1135" s="366">
        <f>Supervisor!L1135</f>
        <v>0</v>
      </c>
      <c r="M1135" s="367">
        <v>0</v>
      </c>
      <c r="N1135" s="365">
        <f>Supervisor!M1135</f>
        <v>0</v>
      </c>
      <c r="O1135" s="378">
        <f>Supervisor!N1135</f>
        <v>0</v>
      </c>
      <c r="P1135" s="378">
        <f t="shared" si="166"/>
        <v>0</v>
      </c>
      <c r="Q1135" s="369">
        <v>7.4877153967573377E-3</v>
      </c>
      <c r="R1135" s="370">
        <f>SUMPRODUCT(R1136:R1142,Q1136:Q1142)/Q1135</f>
        <v>0</v>
      </c>
      <c r="T1135" s="226">
        <f t="shared" si="170"/>
        <v>0</v>
      </c>
      <c r="Y1135" s="199"/>
      <c r="Z1135" s="370">
        <v>0</v>
      </c>
      <c r="AA1135" s="428">
        <v>0</v>
      </c>
      <c r="AB1135" s="428">
        <v>0</v>
      </c>
      <c r="AC1135" s="430">
        <v>0</v>
      </c>
      <c r="AD1135" s="428">
        <f t="shared" si="167"/>
        <v>0</v>
      </c>
      <c r="AE1135" s="427">
        <v>0</v>
      </c>
      <c r="AF1135" s="427">
        <v>0</v>
      </c>
      <c r="AG1135" s="427"/>
      <c r="AH1135" s="427"/>
      <c r="AI1135" s="427"/>
      <c r="AJ1135" s="427"/>
      <c r="AK1135" s="427"/>
      <c r="AL1135" s="427"/>
      <c r="AM1135" s="427"/>
      <c r="AN1135" s="427"/>
    </row>
    <row r="1136" spans="1:40" s="225" customFormat="1" ht="51" hidden="1" customHeight="1" outlineLevel="7" x14ac:dyDescent="0.2">
      <c r="A1136" s="221"/>
      <c r="B1136" s="227"/>
      <c r="C1136" s="248"/>
      <c r="D1136" s="248"/>
      <c r="E1136" s="254"/>
      <c r="F1136" s="265"/>
      <c r="G1136" s="270"/>
      <c r="H1136" s="270"/>
      <c r="I1136" s="406" t="s">
        <v>291</v>
      </c>
      <c r="J1136" s="346"/>
      <c r="K1136" s="434">
        <f>Supervisor!K1136</f>
        <v>1</v>
      </c>
      <c r="L1136" s="347">
        <f>Supervisor!L1136</f>
        <v>0</v>
      </c>
      <c r="M1136" s="348">
        <v>0</v>
      </c>
      <c r="N1136" s="353">
        <f>Supervisor!M1136</f>
        <v>0</v>
      </c>
      <c r="O1136" s="350">
        <f>Supervisor!N1136</f>
        <v>0</v>
      </c>
      <c r="P1136" s="350">
        <f t="shared" si="166"/>
        <v>1</v>
      </c>
      <c r="Q1136" s="351">
        <v>3.7438576983786693E-4</v>
      </c>
      <c r="R1136" s="352">
        <f t="shared" ref="R1136:R1142" si="172">O1136/K1136</f>
        <v>0</v>
      </c>
      <c r="T1136" s="226">
        <f t="shared" si="170"/>
        <v>0</v>
      </c>
      <c r="Y1136" s="199"/>
      <c r="Z1136" s="352">
        <v>0</v>
      </c>
      <c r="AA1136" s="428">
        <v>0</v>
      </c>
      <c r="AB1136" s="428">
        <v>0</v>
      </c>
      <c r="AC1136" s="430">
        <v>0</v>
      </c>
      <c r="AD1136" s="428">
        <f t="shared" si="167"/>
        <v>0</v>
      </c>
      <c r="AE1136" s="427">
        <v>0</v>
      </c>
      <c r="AF1136" s="427">
        <v>0</v>
      </c>
      <c r="AG1136" s="427"/>
      <c r="AH1136" s="427"/>
      <c r="AI1136" s="427"/>
      <c r="AJ1136" s="427"/>
      <c r="AK1136" s="427"/>
      <c r="AL1136" s="427"/>
      <c r="AM1136" s="427"/>
      <c r="AN1136" s="427"/>
    </row>
    <row r="1137" spans="1:40" s="225" customFormat="1" ht="51" hidden="1" customHeight="1" outlineLevel="7" x14ac:dyDescent="0.2">
      <c r="A1137" s="221"/>
      <c r="B1137" s="227"/>
      <c r="C1137" s="248"/>
      <c r="D1137" s="248"/>
      <c r="E1137" s="254"/>
      <c r="F1137" s="265"/>
      <c r="G1137" s="270"/>
      <c r="H1137" s="270"/>
      <c r="I1137" s="406" t="s">
        <v>292</v>
      </c>
      <c r="J1137" s="346"/>
      <c r="K1137" s="434">
        <f>Supervisor!K1137</f>
        <v>1</v>
      </c>
      <c r="L1137" s="347">
        <f>Supervisor!L1137</f>
        <v>0</v>
      </c>
      <c r="M1137" s="348">
        <v>0</v>
      </c>
      <c r="N1137" s="353">
        <f>Supervisor!M1137</f>
        <v>0</v>
      </c>
      <c r="O1137" s="350">
        <f>Supervisor!N1137</f>
        <v>0</v>
      </c>
      <c r="P1137" s="350">
        <f t="shared" si="166"/>
        <v>1</v>
      </c>
      <c r="Q1137" s="351">
        <v>3.7438576983786693E-4</v>
      </c>
      <c r="R1137" s="352">
        <f t="shared" si="172"/>
        <v>0</v>
      </c>
      <c r="T1137" s="226">
        <f t="shared" si="170"/>
        <v>0</v>
      </c>
      <c r="Y1137" s="199"/>
      <c r="Z1137" s="352">
        <v>0</v>
      </c>
      <c r="AA1137" s="428">
        <v>0</v>
      </c>
      <c r="AB1137" s="428">
        <v>0</v>
      </c>
      <c r="AC1137" s="430">
        <v>0</v>
      </c>
      <c r="AD1137" s="428">
        <f t="shared" si="167"/>
        <v>0</v>
      </c>
      <c r="AE1137" s="427">
        <v>0</v>
      </c>
      <c r="AF1137" s="427">
        <v>0</v>
      </c>
      <c r="AG1137" s="427"/>
      <c r="AH1137" s="427"/>
      <c r="AI1137" s="427"/>
      <c r="AJ1137" s="427"/>
      <c r="AK1137" s="427"/>
      <c r="AL1137" s="427"/>
      <c r="AM1137" s="427"/>
      <c r="AN1137" s="427"/>
    </row>
    <row r="1138" spans="1:40" s="225" customFormat="1" ht="51" hidden="1" customHeight="1" outlineLevel="7" x14ac:dyDescent="0.2">
      <c r="A1138" s="221"/>
      <c r="B1138" s="227"/>
      <c r="C1138" s="248"/>
      <c r="D1138" s="248"/>
      <c r="E1138" s="254"/>
      <c r="F1138" s="265"/>
      <c r="G1138" s="270"/>
      <c r="H1138" s="270"/>
      <c r="I1138" s="406" t="s">
        <v>231</v>
      </c>
      <c r="J1138" s="346"/>
      <c r="K1138" s="434">
        <f>Supervisor!K1138</f>
        <v>1</v>
      </c>
      <c r="L1138" s="347">
        <f>Supervisor!L1138</f>
        <v>0</v>
      </c>
      <c r="M1138" s="348">
        <v>0</v>
      </c>
      <c r="N1138" s="353">
        <f>Supervisor!M1138</f>
        <v>0</v>
      </c>
      <c r="O1138" s="350">
        <f>Supervisor!N1138</f>
        <v>0</v>
      </c>
      <c r="P1138" s="350">
        <f t="shared" si="166"/>
        <v>1</v>
      </c>
      <c r="Q1138" s="351">
        <v>2.6207003888650679E-3</v>
      </c>
      <c r="R1138" s="352">
        <f t="shared" si="172"/>
        <v>0</v>
      </c>
      <c r="T1138" s="226">
        <f t="shared" si="170"/>
        <v>0</v>
      </c>
      <c r="Y1138" s="199"/>
      <c r="Z1138" s="352">
        <v>0</v>
      </c>
      <c r="AA1138" s="428">
        <v>0</v>
      </c>
      <c r="AB1138" s="428">
        <v>0</v>
      </c>
      <c r="AC1138" s="430">
        <v>0</v>
      </c>
      <c r="AD1138" s="428">
        <f t="shared" si="167"/>
        <v>0</v>
      </c>
      <c r="AE1138" s="427">
        <v>0</v>
      </c>
      <c r="AF1138" s="427">
        <v>0</v>
      </c>
      <c r="AG1138" s="427"/>
      <c r="AH1138" s="427"/>
      <c r="AI1138" s="427"/>
      <c r="AJ1138" s="427"/>
      <c r="AK1138" s="427"/>
      <c r="AL1138" s="427"/>
      <c r="AM1138" s="427"/>
      <c r="AN1138" s="427"/>
    </row>
    <row r="1139" spans="1:40" s="225" customFormat="1" ht="51" hidden="1" customHeight="1" outlineLevel="7" x14ac:dyDescent="0.2">
      <c r="A1139" s="221"/>
      <c r="B1139" s="227"/>
      <c r="C1139" s="248"/>
      <c r="D1139" s="248"/>
      <c r="E1139" s="254"/>
      <c r="F1139" s="265"/>
      <c r="G1139" s="270"/>
      <c r="H1139" s="270"/>
      <c r="I1139" s="406" t="s">
        <v>80</v>
      </c>
      <c r="J1139" s="346"/>
      <c r="K1139" s="434">
        <f>Supervisor!K1139</f>
        <v>1</v>
      </c>
      <c r="L1139" s="347">
        <f>Supervisor!L1139</f>
        <v>0</v>
      </c>
      <c r="M1139" s="348">
        <v>0</v>
      </c>
      <c r="N1139" s="353">
        <f>Supervisor!M1139</f>
        <v>0</v>
      </c>
      <c r="O1139" s="350">
        <f>Supervisor!N1139</f>
        <v>0</v>
      </c>
      <c r="P1139" s="350">
        <f t="shared" si="166"/>
        <v>1</v>
      </c>
      <c r="Q1139" s="351">
        <v>1.1231573095136006E-3</v>
      </c>
      <c r="R1139" s="352">
        <f t="shared" si="172"/>
        <v>0</v>
      </c>
      <c r="T1139" s="226">
        <f t="shared" si="170"/>
        <v>0</v>
      </c>
      <c r="Y1139" s="199"/>
      <c r="Z1139" s="352">
        <v>0</v>
      </c>
      <c r="AA1139" s="428">
        <v>0</v>
      </c>
      <c r="AB1139" s="428">
        <v>0</v>
      </c>
      <c r="AC1139" s="430">
        <v>0</v>
      </c>
      <c r="AD1139" s="428">
        <f t="shared" si="167"/>
        <v>0</v>
      </c>
      <c r="AE1139" s="427">
        <v>0</v>
      </c>
      <c r="AF1139" s="427">
        <v>0</v>
      </c>
      <c r="AG1139" s="427"/>
      <c r="AH1139" s="427"/>
      <c r="AI1139" s="427"/>
      <c r="AJ1139" s="427"/>
      <c r="AK1139" s="427"/>
      <c r="AL1139" s="427"/>
      <c r="AM1139" s="427"/>
      <c r="AN1139" s="427"/>
    </row>
    <row r="1140" spans="1:40" s="225" customFormat="1" ht="51" hidden="1" customHeight="1" outlineLevel="7" x14ac:dyDescent="0.2">
      <c r="A1140" s="221"/>
      <c r="B1140" s="227"/>
      <c r="C1140" s="248"/>
      <c r="D1140" s="248"/>
      <c r="E1140" s="254"/>
      <c r="F1140" s="265"/>
      <c r="G1140" s="270"/>
      <c r="H1140" s="270"/>
      <c r="I1140" s="406" t="s">
        <v>82</v>
      </c>
      <c r="J1140" s="346"/>
      <c r="K1140" s="434">
        <f>Supervisor!K1140</f>
        <v>1</v>
      </c>
      <c r="L1140" s="347">
        <f>Supervisor!L1140</f>
        <v>0</v>
      </c>
      <c r="M1140" s="348">
        <v>0</v>
      </c>
      <c r="N1140" s="353">
        <f>Supervisor!M1140</f>
        <v>0</v>
      </c>
      <c r="O1140" s="350">
        <f>Supervisor!N1140</f>
        <v>0</v>
      </c>
      <c r="P1140" s="350">
        <f t="shared" si="166"/>
        <v>1</v>
      </c>
      <c r="Q1140" s="351">
        <v>1.1231573095136006E-3</v>
      </c>
      <c r="R1140" s="352">
        <f t="shared" si="172"/>
        <v>0</v>
      </c>
      <c r="T1140" s="226">
        <f t="shared" si="170"/>
        <v>0</v>
      </c>
      <c r="Y1140" s="199"/>
      <c r="Z1140" s="352">
        <v>0</v>
      </c>
      <c r="AA1140" s="428">
        <v>0</v>
      </c>
      <c r="AB1140" s="428">
        <v>0</v>
      </c>
      <c r="AC1140" s="430">
        <v>0</v>
      </c>
      <c r="AD1140" s="428">
        <f t="shared" si="167"/>
        <v>0</v>
      </c>
      <c r="AE1140" s="427">
        <v>0</v>
      </c>
      <c r="AF1140" s="427">
        <v>0</v>
      </c>
      <c r="AG1140" s="427"/>
      <c r="AH1140" s="427"/>
      <c r="AI1140" s="427"/>
      <c r="AJ1140" s="427"/>
      <c r="AK1140" s="427"/>
      <c r="AL1140" s="427"/>
      <c r="AM1140" s="427"/>
      <c r="AN1140" s="427"/>
    </row>
    <row r="1141" spans="1:40" s="225" customFormat="1" ht="51" hidden="1" customHeight="1" outlineLevel="7" x14ac:dyDescent="0.2">
      <c r="A1141" s="221"/>
      <c r="B1141" s="227"/>
      <c r="C1141" s="248"/>
      <c r="D1141" s="248"/>
      <c r="E1141" s="254"/>
      <c r="F1141" s="265"/>
      <c r="G1141" s="270"/>
      <c r="H1141" s="270"/>
      <c r="I1141" s="406" t="s">
        <v>293</v>
      </c>
      <c r="J1141" s="346"/>
      <c r="K1141" s="434">
        <f>Supervisor!K1141</f>
        <v>1</v>
      </c>
      <c r="L1141" s="347">
        <f>Supervisor!L1141</f>
        <v>0</v>
      </c>
      <c r="M1141" s="348">
        <v>0</v>
      </c>
      <c r="N1141" s="353">
        <f>Supervisor!M1141</f>
        <v>0</v>
      </c>
      <c r="O1141" s="350">
        <f>Supervisor!N1141</f>
        <v>0</v>
      </c>
      <c r="P1141" s="350">
        <f t="shared" si="166"/>
        <v>1</v>
      </c>
      <c r="Q1141" s="351">
        <v>1.4975430793514677E-3</v>
      </c>
      <c r="R1141" s="352">
        <f t="shared" si="172"/>
        <v>0</v>
      </c>
      <c r="T1141" s="226">
        <f t="shared" si="170"/>
        <v>0</v>
      </c>
      <c r="Y1141" s="199"/>
      <c r="Z1141" s="352">
        <v>0</v>
      </c>
      <c r="AA1141" s="428">
        <v>0</v>
      </c>
      <c r="AB1141" s="428">
        <v>0</v>
      </c>
      <c r="AC1141" s="430">
        <v>0</v>
      </c>
      <c r="AD1141" s="428">
        <f t="shared" si="167"/>
        <v>0</v>
      </c>
      <c r="AE1141" s="427">
        <v>0</v>
      </c>
      <c r="AF1141" s="427">
        <v>0</v>
      </c>
      <c r="AG1141" s="427"/>
      <c r="AH1141" s="427"/>
      <c r="AI1141" s="427"/>
      <c r="AJ1141" s="427"/>
      <c r="AK1141" s="427"/>
      <c r="AL1141" s="427"/>
      <c r="AM1141" s="427"/>
      <c r="AN1141" s="427"/>
    </row>
    <row r="1142" spans="1:40" s="225" customFormat="1" ht="51" hidden="1" customHeight="1" outlineLevel="7" x14ac:dyDescent="0.2">
      <c r="A1142" s="221"/>
      <c r="B1142" s="227"/>
      <c r="C1142" s="248"/>
      <c r="D1142" s="248"/>
      <c r="E1142" s="254"/>
      <c r="F1142" s="265"/>
      <c r="G1142" s="270"/>
      <c r="H1142" s="270"/>
      <c r="I1142" s="406" t="s">
        <v>294</v>
      </c>
      <c r="J1142" s="346"/>
      <c r="K1142" s="434">
        <f>Supervisor!K1142</f>
        <v>1</v>
      </c>
      <c r="L1142" s="347">
        <f>Supervisor!L1142</f>
        <v>0</v>
      </c>
      <c r="M1142" s="348">
        <v>0</v>
      </c>
      <c r="N1142" s="353">
        <f>Supervisor!M1142</f>
        <v>0</v>
      </c>
      <c r="O1142" s="350">
        <f>Supervisor!N1142</f>
        <v>0</v>
      </c>
      <c r="P1142" s="350">
        <f t="shared" si="166"/>
        <v>1</v>
      </c>
      <c r="Q1142" s="351">
        <v>3.7438576983786693E-4</v>
      </c>
      <c r="R1142" s="352">
        <f t="shared" si="172"/>
        <v>0</v>
      </c>
      <c r="T1142" s="226">
        <f t="shared" si="170"/>
        <v>0</v>
      </c>
      <c r="Y1142" s="199"/>
      <c r="Z1142" s="352">
        <v>0</v>
      </c>
      <c r="AA1142" s="428">
        <v>0</v>
      </c>
      <c r="AB1142" s="428">
        <v>0</v>
      </c>
      <c r="AC1142" s="430">
        <v>0</v>
      </c>
      <c r="AD1142" s="428">
        <f t="shared" si="167"/>
        <v>0</v>
      </c>
      <c r="AE1142" s="427">
        <v>0</v>
      </c>
      <c r="AF1142" s="427">
        <v>0</v>
      </c>
      <c r="AG1142" s="427"/>
      <c r="AH1142" s="427"/>
      <c r="AI1142" s="427"/>
      <c r="AJ1142" s="427"/>
      <c r="AK1142" s="427"/>
      <c r="AL1142" s="427"/>
      <c r="AM1142" s="427"/>
      <c r="AN1142" s="427"/>
    </row>
    <row r="1143" spans="1:40" s="225" customFormat="1" ht="51" hidden="1" customHeight="1" outlineLevel="5" x14ac:dyDescent="0.2">
      <c r="A1143" s="221"/>
      <c r="B1143" s="227"/>
      <c r="C1143" s="248"/>
      <c r="D1143" s="248"/>
      <c r="E1143" s="254"/>
      <c r="F1143" s="265"/>
      <c r="G1143" s="270"/>
      <c r="H1143" s="270"/>
      <c r="I1143" s="409" t="s">
        <v>173</v>
      </c>
      <c r="J1143" s="365"/>
      <c r="K1143" s="437">
        <f>Supervisor!K1143</f>
        <v>0</v>
      </c>
      <c r="L1143" s="366">
        <f>Supervisor!L1143</f>
        <v>0</v>
      </c>
      <c r="M1143" s="367">
        <v>0</v>
      </c>
      <c r="N1143" s="365">
        <f>Supervisor!M1143</f>
        <v>0</v>
      </c>
      <c r="O1143" s="378">
        <f>Supervisor!N1143</f>
        <v>0</v>
      </c>
      <c r="P1143" s="378">
        <f t="shared" si="166"/>
        <v>0</v>
      </c>
      <c r="Q1143" s="369">
        <v>3.0624755972737507E-4</v>
      </c>
      <c r="R1143" s="370">
        <f>SUMPRODUCT(R1144:R1150,Q1144:Q1150)/Q1143</f>
        <v>0</v>
      </c>
      <c r="T1143" s="226">
        <f t="shared" si="170"/>
        <v>0</v>
      </c>
      <c r="Y1143" s="199"/>
      <c r="Z1143" s="370">
        <v>0</v>
      </c>
      <c r="AA1143" s="428">
        <v>0</v>
      </c>
      <c r="AB1143" s="428">
        <v>0</v>
      </c>
      <c r="AC1143" s="430">
        <v>0</v>
      </c>
      <c r="AD1143" s="428">
        <f t="shared" si="167"/>
        <v>0</v>
      </c>
      <c r="AE1143" s="427">
        <v>0</v>
      </c>
      <c r="AF1143" s="427">
        <v>0</v>
      </c>
      <c r="AG1143" s="427"/>
      <c r="AH1143" s="427"/>
      <c r="AI1143" s="427"/>
      <c r="AJ1143" s="427"/>
      <c r="AK1143" s="427"/>
      <c r="AL1143" s="427"/>
      <c r="AM1143" s="427"/>
      <c r="AN1143" s="427"/>
    </row>
    <row r="1144" spans="1:40" s="225" customFormat="1" ht="51" hidden="1" customHeight="1" outlineLevel="7" x14ac:dyDescent="0.2">
      <c r="A1144" s="221"/>
      <c r="B1144" s="227"/>
      <c r="C1144" s="248"/>
      <c r="D1144" s="248"/>
      <c r="E1144" s="254"/>
      <c r="F1144" s="265"/>
      <c r="G1144" s="270"/>
      <c r="H1144" s="270"/>
      <c r="I1144" s="406" t="s">
        <v>291</v>
      </c>
      <c r="J1144" s="346"/>
      <c r="K1144" s="434">
        <f>Supervisor!K1144</f>
        <v>1</v>
      </c>
      <c r="L1144" s="347">
        <f>Supervisor!L1144</f>
        <v>0</v>
      </c>
      <c r="M1144" s="348">
        <v>0</v>
      </c>
      <c r="N1144" s="353">
        <f>Supervisor!M1144</f>
        <v>0</v>
      </c>
      <c r="O1144" s="350">
        <f>Supervisor!N1144</f>
        <v>0</v>
      </c>
      <c r="P1144" s="350">
        <f t="shared" si="166"/>
        <v>1</v>
      </c>
      <c r="Q1144" s="351">
        <v>1.5312377986368755E-5</v>
      </c>
      <c r="R1144" s="352">
        <f t="shared" ref="R1144:R1150" si="173">O1144/K1144</f>
        <v>0</v>
      </c>
      <c r="T1144" s="226">
        <f t="shared" si="170"/>
        <v>0</v>
      </c>
      <c r="Y1144" s="199"/>
      <c r="Z1144" s="352">
        <v>0</v>
      </c>
      <c r="AA1144" s="428">
        <v>0</v>
      </c>
      <c r="AB1144" s="428">
        <v>0</v>
      </c>
      <c r="AC1144" s="430">
        <v>0</v>
      </c>
      <c r="AD1144" s="428">
        <f t="shared" si="167"/>
        <v>0</v>
      </c>
      <c r="AE1144" s="427">
        <v>0</v>
      </c>
      <c r="AF1144" s="427">
        <v>0</v>
      </c>
      <c r="AG1144" s="427"/>
      <c r="AH1144" s="427"/>
      <c r="AI1144" s="427"/>
      <c r="AJ1144" s="427"/>
      <c r="AK1144" s="427"/>
      <c r="AL1144" s="427"/>
      <c r="AM1144" s="427"/>
      <c r="AN1144" s="427"/>
    </row>
    <row r="1145" spans="1:40" s="225" customFormat="1" ht="51" hidden="1" customHeight="1" outlineLevel="7" x14ac:dyDescent="0.2">
      <c r="A1145" s="221"/>
      <c r="B1145" s="227"/>
      <c r="C1145" s="248"/>
      <c r="D1145" s="248"/>
      <c r="E1145" s="254"/>
      <c r="F1145" s="265"/>
      <c r="G1145" s="270"/>
      <c r="H1145" s="270"/>
      <c r="I1145" s="406" t="s">
        <v>292</v>
      </c>
      <c r="J1145" s="346"/>
      <c r="K1145" s="434">
        <f>Supervisor!K1145</f>
        <v>1</v>
      </c>
      <c r="L1145" s="347">
        <f>Supervisor!L1145</f>
        <v>0</v>
      </c>
      <c r="M1145" s="348">
        <v>0</v>
      </c>
      <c r="N1145" s="353">
        <f>Supervisor!M1145</f>
        <v>0</v>
      </c>
      <c r="O1145" s="350">
        <f>Supervisor!N1145</f>
        <v>0</v>
      </c>
      <c r="P1145" s="350">
        <f t="shared" si="166"/>
        <v>1</v>
      </c>
      <c r="Q1145" s="351">
        <v>1.5312377986368755E-5</v>
      </c>
      <c r="R1145" s="352">
        <f t="shared" si="173"/>
        <v>0</v>
      </c>
      <c r="T1145" s="226">
        <f t="shared" si="170"/>
        <v>0</v>
      </c>
      <c r="Y1145" s="199"/>
      <c r="Z1145" s="352">
        <v>0</v>
      </c>
      <c r="AA1145" s="428">
        <v>0</v>
      </c>
      <c r="AB1145" s="428">
        <v>0</v>
      </c>
      <c r="AC1145" s="430">
        <v>0</v>
      </c>
      <c r="AD1145" s="428">
        <f t="shared" si="167"/>
        <v>0</v>
      </c>
      <c r="AE1145" s="427">
        <v>0</v>
      </c>
      <c r="AF1145" s="427">
        <v>0</v>
      </c>
      <c r="AG1145" s="427"/>
      <c r="AH1145" s="427"/>
      <c r="AI1145" s="427"/>
      <c r="AJ1145" s="427"/>
      <c r="AK1145" s="427"/>
      <c r="AL1145" s="427"/>
      <c r="AM1145" s="427"/>
      <c r="AN1145" s="427"/>
    </row>
    <row r="1146" spans="1:40" s="225" customFormat="1" ht="51" hidden="1" customHeight="1" outlineLevel="7" x14ac:dyDescent="0.2">
      <c r="A1146" s="221"/>
      <c r="B1146" s="227"/>
      <c r="C1146" s="248"/>
      <c r="D1146" s="248"/>
      <c r="E1146" s="254"/>
      <c r="F1146" s="265"/>
      <c r="G1146" s="270"/>
      <c r="H1146" s="270"/>
      <c r="I1146" s="406" t="s">
        <v>231</v>
      </c>
      <c r="J1146" s="346"/>
      <c r="K1146" s="434">
        <f>Supervisor!K1146</f>
        <v>1</v>
      </c>
      <c r="L1146" s="347">
        <f>Supervisor!L1146</f>
        <v>0</v>
      </c>
      <c r="M1146" s="348">
        <v>0</v>
      </c>
      <c r="N1146" s="353">
        <f>Supervisor!M1146</f>
        <v>0</v>
      </c>
      <c r="O1146" s="350">
        <f>Supervisor!N1146</f>
        <v>0</v>
      </c>
      <c r="P1146" s="350">
        <f t="shared" si="166"/>
        <v>1</v>
      </c>
      <c r="Q1146" s="351">
        <v>1.0718664590458127E-4</v>
      </c>
      <c r="R1146" s="352">
        <f t="shared" si="173"/>
        <v>0</v>
      </c>
      <c r="T1146" s="226">
        <f t="shared" si="170"/>
        <v>0</v>
      </c>
      <c r="Y1146" s="199"/>
      <c r="Z1146" s="352">
        <v>0</v>
      </c>
      <c r="AA1146" s="428">
        <v>0</v>
      </c>
      <c r="AB1146" s="428">
        <v>0</v>
      </c>
      <c r="AC1146" s="430">
        <v>0</v>
      </c>
      <c r="AD1146" s="428">
        <f t="shared" si="167"/>
        <v>0</v>
      </c>
      <c r="AE1146" s="427">
        <v>0</v>
      </c>
      <c r="AF1146" s="427">
        <v>0</v>
      </c>
      <c r="AG1146" s="427"/>
      <c r="AH1146" s="427"/>
      <c r="AI1146" s="427"/>
      <c r="AJ1146" s="427"/>
      <c r="AK1146" s="427"/>
      <c r="AL1146" s="427"/>
      <c r="AM1146" s="427"/>
      <c r="AN1146" s="427"/>
    </row>
    <row r="1147" spans="1:40" s="225" customFormat="1" ht="51" hidden="1" customHeight="1" outlineLevel="7" x14ac:dyDescent="0.2">
      <c r="A1147" s="221"/>
      <c r="B1147" s="227"/>
      <c r="C1147" s="248"/>
      <c r="D1147" s="248"/>
      <c r="E1147" s="254"/>
      <c r="F1147" s="265"/>
      <c r="G1147" s="270"/>
      <c r="H1147" s="270"/>
      <c r="I1147" s="406" t="s">
        <v>80</v>
      </c>
      <c r="J1147" s="346"/>
      <c r="K1147" s="434">
        <f>Supervisor!K1147</f>
        <v>1</v>
      </c>
      <c r="L1147" s="347">
        <f>Supervisor!L1147</f>
        <v>0</v>
      </c>
      <c r="M1147" s="348">
        <v>0</v>
      </c>
      <c r="N1147" s="353">
        <f>Supervisor!M1147</f>
        <v>0</v>
      </c>
      <c r="O1147" s="350">
        <f>Supervisor!N1147</f>
        <v>0</v>
      </c>
      <c r="P1147" s="350">
        <f t="shared" si="166"/>
        <v>1</v>
      </c>
      <c r="Q1147" s="351">
        <v>4.5937133959106256E-5</v>
      </c>
      <c r="R1147" s="352">
        <f t="shared" si="173"/>
        <v>0</v>
      </c>
      <c r="T1147" s="226">
        <f t="shared" si="170"/>
        <v>0</v>
      </c>
      <c r="Y1147" s="199"/>
      <c r="Z1147" s="352">
        <v>0</v>
      </c>
      <c r="AA1147" s="428">
        <v>0</v>
      </c>
      <c r="AB1147" s="428">
        <v>0</v>
      </c>
      <c r="AC1147" s="430">
        <v>0</v>
      </c>
      <c r="AD1147" s="428">
        <f t="shared" si="167"/>
        <v>0</v>
      </c>
      <c r="AE1147" s="427">
        <v>0</v>
      </c>
      <c r="AF1147" s="427">
        <v>0</v>
      </c>
      <c r="AG1147" s="427"/>
      <c r="AH1147" s="427"/>
      <c r="AI1147" s="427"/>
      <c r="AJ1147" s="427"/>
      <c r="AK1147" s="427"/>
      <c r="AL1147" s="427"/>
      <c r="AM1147" s="427"/>
      <c r="AN1147" s="427"/>
    </row>
    <row r="1148" spans="1:40" s="225" customFormat="1" ht="51" hidden="1" customHeight="1" outlineLevel="7" x14ac:dyDescent="0.2">
      <c r="A1148" s="221"/>
      <c r="B1148" s="227"/>
      <c r="C1148" s="248"/>
      <c r="D1148" s="248"/>
      <c r="E1148" s="254"/>
      <c r="F1148" s="265"/>
      <c r="G1148" s="270"/>
      <c r="H1148" s="270"/>
      <c r="I1148" s="406" t="s">
        <v>82</v>
      </c>
      <c r="J1148" s="346"/>
      <c r="K1148" s="434">
        <f>Supervisor!K1148</f>
        <v>1</v>
      </c>
      <c r="L1148" s="347">
        <f>Supervisor!L1148</f>
        <v>0</v>
      </c>
      <c r="M1148" s="348">
        <v>0</v>
      </c>
      <c r="N1148" s="353">
        <f>Supervisor!M1148</f>
        <v>0</v>
      </c>
      <c r="O1148" s="350">
        <f>Supervisor!N1148</f>
        <v>0</v>
      </c>
      <c r="P1148" s="350">
        <f t="shared" si="166"/>
        <v>1</v>
      </c>
      <c r="Q1148" s="351">
        <v>4.5937133959106256E-5</v>
      </c>
      <c r="R1148" s="352">
        <f t="shared" si="173"/>
        <v>0</v>
      </c>
      <c r="T1148" s="226">
        <f t="shared" si="170"/>
        <v>0</v>
      </c>
      <c r="Y1148" s="199"/>
      <c r="Z1148" s="352">
        <v>0</v>
      </c>
      <c r="AA1148" s="428">
        <v>0</v>
      </c>
      <c r="AB1148" s="428">
        <v>0</v>
      </c>
      <c r="AC1148" s="430">
        <v>0</v>
      </c>
      <c r="AD1148" s="428">
        <f t="shared" si="167"/>
        <v>0</v>
      </c>
      <c r="AE1148" s="427">
        <v>0</v>
      </c>
      <c r="AF1148" s="427">
        <v>0</v>
      </c>
      <c r="AG1148" s="427"/>
      <c r="AH1148" s="427"/>
      <c r="AI1148" s="427"/>
      <c r="AJ1148" s="427"/>
      <c r="AK1148" s="427"/>
      <c r="AL1148" s="427"/>
      <c r="AM1148" s="427"/>
      <c r="AN1148" s="427"/>
    </row>
    <row r="1149" spans="1:40" s="225" customFormat="1" ht="51" hidden="1" customHeight="1" outlineLevel="7" x14ac:dyDescent="0.2">
      <c r="A1149" s="221"/>
      <c r="B1149" s="227"/>
      <c r="C1149" s="248"/>
      <c r="D1149" s="248"/>
      <c r="E1149" s="254"/>
      <c r="F1149" s="265"/>
      <c r="G1149" s="270"/>
      <c r="H1149" s="270"/>
      <c r="I1149" s="406" t="s">
        <v>293</v>
      </c>
      <c r="J1149" s="346"/>
      <c r="K1149" s="434">
        <f>Supervisor!K1149</f>
        <v>1</v>
      </c>
      <c r="L1149" s="347">
        <f>Supervisor!L1149</f>
        <v>0</v>
      </c>
      <c r="M1149" s="348">
        <v>0</v>
      </c>
      <c r="N1149" s="353">
        <f>Supervisor!M1149</f>
        <v>0</v>
      </c>
      <c r="O1149" s="350">
        <f>Supervisor!N1149</f>
        <v>0</v>
      </c>
      <c r="P1149" s="350">
        <f t="shared" si="166"/>
        <v>1</v>
      </c>
      <c r="Q1149" s="351">
        <v>6.1249511945475022E-5</v>
      </c>
      <c r="R1149" s="352">
        <f t="shared" si="173"/>
        <v>0</v>
      </c>
      <c r="T1149" s="226">
        <f t="shared" si="170"/>
        <v>0</v>
      </c>
      <c r="Y1149" s="199"/>
      <c r="Z1149" s="352">
        <v>0</v>
      </c>
      <c r="AA1149" s="428">
        <v>0</v>
      </c>
      <c r="AB1149" s="428">
        <v>0</v>
      </c>
      <c r="AC1149" s="430">
        <v>0</v>
      </c>
      <c r="AD1149" s="428">
        <f t="shared" si="167"/>
        <v>0</v>
      </c>
      <c r="AE1149" s="427">
        <v>0</v>
      </c>
      <c r="AF1149" s="427">
        <v>0</v>
      </c>
      <c r="AG1149" s="427"/>
      <c r="AH1149" s="427"/>
      <c r="AI1149" s="427"/>
      <c r="AJ1149" s="427"/>
      <c r="AK1149" s="427"/>
      <c r="AL1149" s="427"/>
      <c r="AM1149" s="427"/>
      <c r="AN1149" s="427"/>
    </row>
    <row r="1150" spans="1:40" s="225" customFormat="1" ht="51" hidden="1" customHeight="1" outlineLevel="7" x14ac:dyDescent="0.2">
      <c r="A1150" s="221"/>
      <c r="B1150" s="227"/>
      <c r="C1150" s="248"/>
      <c r="D1150" s="248"/>
      <c r="E1150" s="254"/>
      <c r="F1150" s="265"/>
      <c r="G1150" s="270"/>
      <c r="H1150" s="270"/>
      <c r="I1150" s="406" t="s">
        <v>294</v>
      </c>
      <c r="J1150" s="346"/>
      <c r="K1150" s="434">
        <f>Supervisor!K1150</f>
        <v>1</v>
      </c>
      <c r="L1150" s="347">
        <f>Supervisor!L1150</f>
        <v>0</v>
      </c>
      <c r="M1150" s="348">
        <v>0</v>
      </c>
      <c r="N1150" s="353">
        <f>Supervisor!M1150</f>
        <v>0</v>
      </c>
      <c r="O1150" s="350">
        <f>Supervisor!N1150</f>
        <v>0</v>
      </c>
      <c r="P1150" s="350">
        <f t="shared" si="166"/>
        <v>1</v>
      </c>
      <c r="Q1150" s="351">
        <v>1.5312377986368755E-5</v>
      </c>
      <c r="R1150" s="352">
        <f t="shared" si="173"/>
        <v>0</v>
      </c>
      <c r="T1150" s="226">
        <f t="shared" si="170"/>
        <v>0</v>
      </c>
      <c r="Y1150" s="199"/>
      <c r="Z1150" s="352">
        <v>0</v>
      </c>
      <c r="AA1150" s="428">
        <v>0</v>
      </c>
      <c r="AB1150" s="428">
        <v>0</v>
      </c>
      <c r="AC1150" s="430">
        <v>0</v>
      </c>
      <c r="AD1150" s="428">
        <f t="shared" si="167"/>
        <v>0</v>
      </c>
      <c r="AE1150" s="427">
        <v>0</v>
      </c>
      <c r="AF1150" s="427">
        <v>0</v>
      </c>
      <c r="AG1150" s="427"/>
      <c r="AH1150" s="427"/>
      <c r="AI1150" s="427"/>
      <c r="AJ1150" s="427"/>
      <c r="AK1150" s="427"/>
      <c r="AL1150" s="427"/>
      <c r="AM1150" s="427"/>
      <c r="AN1150" s="427"/>
    </row>
    <row r="1151" spans="1:40" s="225" customFormat="1" ht="51" hidden="1" customHeight="1" outlineLevel="5" x14ac:dyDescent="0.2">
      <c r="A1151" s="221"/>
      <c r="B1151" s="227"/>
      <c r="C1151" s="248"/>
      <c r="D1151" s="248"/>
      <c r="E1151" s="254"/>
      <c r="F1151" s="265"/>
      <c r="G1151" s="270"/>
      <c r="H1151" s="270"/>
      <c r="I1151" s="409" t="s">
        <v>174</v>
      </c>
      <c r="J1151" s="365"/>
      <c r="K1151" s="437">
        <f>Supervisor!K1151</f>
        <v>0</v>
      </c>
      <c r="L1151" s="366">
        <f>Supervisor!L1151</f>
        <v>0</v>
      </c>
      <c r="M1151" s="367">
        <v>0</v>
      </c>
      <c r="N1151" s="365">
        <f>Supervisor!M1151</f>
        <v>0</v>
      </c>
      <c r="O1151" s="378">
        <f>Supervisor!N1151</f>
        <v>0</v>
      </c>
      <c r="P1151" s="378">
        <f t="shared" si="166"/>
        <v>0</v>
      </c>
      <c r="Q1151" s="369">
        <v>3.0624755972737507E-4</v>
      </c>
      <c r="R1151" s="370">
        <f>SUMPRODUCT(R1152:R1158,Q1152:Q1158)/Q1151</f>
        <v>0</v>
      </c>
      <c r="T1151" s="226">
        <f t="shared" si="170"/>
        <v>0</v>
      </c>
      <c r="Y1151" s="199"/>
      <c r="Z1151" s="370">
        <v>0</v>
      </c>
      <c r="AA1151" s="428">
        <v>0</v>
      </c>
      <c r="AB1151" s="428">
        <v>0</v>
      </c>
      <c r="AC1151" s="430">
        <v>0</v>
      </c>
      <c r="AD1151" s="428">
        <f t="shared" si="167"/>
        <v>0</v>
      </c>
      <c r="AE1151" s="427">
        <v>0</v>
      </c>
      <c r="AF1151" s="427">
        <v>0</v>
      </c>
      <c r="AG1151" s="427"/>
      <c r="AH1151" s="427"/>
      <c r="AI1151" s="427"/>
      <c r="AJ1151" s="427"/>
      <c r="AK1151" s="427"/>
      <c r="AL1151" s="427"/>
      <c r="AM1151" s="427"/>
      <c r="AN1151" s="427"/>
    </row>
    <row r="1152" spans="1:40" s="225" customFormat="1" ht="51" hidden="1" customHeight="1" outlineLevel="7" x14ac:dyDescent="0.2">
      <c r="A1152" s="221"/>
      <c r="B1152" s="227"/>
      <c r="C1152" s="248"/>
      <c r="D1152" s="248"/>
      <c r="E1152" s="254"/>
      <c r="F1152" s="265"/>
      <c r="G1152" s="270"/>
      <c r="H1152" s="270"/>
      <c r="I1152" s="406" t="s">
        <v>291</v>
      </c>
      <c r="J1152" s="346"/>
      <c r="K1152" s="434">
        <f>Supervisor!K1152</f>
        <v>1</v>
      </c>
      <c r="L1152" s="347">
        <f>Supervisor!L1152</f>
        <v>0</v>
      </c>
      <c r="M1152" s="348">
        <v>0</v>
      </c>
      <c r="N1152" s="353">
        <f>Supervisor!M1152</f>
        <v>0</v>
      </c>
      <c r="O1152" s="350">
        <f>Supervisor!N1152</f>
        <v>0</v>
      </c>
      <c r="P1152" s="350">
        <f t="shared" si="166"/>
        <v>1</v>
      </c>
      <c r="Q1152" s="351">
        <v>1.5312377986368755E-5</v>
      </c>
      <c r="R1152" s="352">
        <f t="shared" ref="R1152:R1158" si="174">O1152/K1152</f>
        <v>0</v>
      </c>
      <c r="T1152" s="226">
        <f t="shared" si="170"/>
        <v>0</v>
      </c>
      <c r="Y1152" s="199"/>
      <c r="Z1152" s="352">
        <v>0</v>
      </c>
      <c r="AA1152" s="428">
        <v>0</v>
      </c>
      <c r="AB1152" s="428">
        <v>0</v>
      </c>
      <c r="AC1152" s="430">
        <v>0</v>
      </c>
      <c r="AD1152" s="428">
        <f t="shared" si="167"/>
        <v>0</v>
      </c>
      <c r="AE1152" s="427">
        <v>0</v>
      </c>
      <c r="AF1152" s="427">
        <v>0</v>
      </c>
      <c r="AG1152" s="427"/>
      <c r="AH1152" s="427"/>
      <c r="AI1152" s="427"/>
      <c r="AJ1152" s="427"/>
      <c r="AK1152" s="427"/>
      <c r="AL1152" s="427"/>
      <c r="AM1152" s="427"/>
      <c r="AN1152" s="427"/>
    </row>
    <row r="1153" spans="1:40" s="225" customFormat="1" ht="51" hidden="1" customHeight="1" outlineLevel="7" x14ac:dyDescent="0.2">
      <c r="A1153" s="221"/>
      <c r="B1153" s="227"/>
      <c r="C1153" s="248"/>
      <c r="D1153" s="248"/>
      <c r="E1153" s="254"/>
      <c r="F1153" s="265"/>
      <c r="G1153" s="270"/>
      <c r="H1153" s="270"/>
      <c r="I1153" s="406" t="s">
        <v>292</v>
      </c>
      <c r="J1153" s="346"/>
      <c r="K1153" s="434">
        <f>Supervisor!K1153</f>
        <v>1</v>
      </c>
      <c r="L1153" s="347">
        <f>Supervisor!L1153</f>
        <v>0</v>
      </c>
      <c r="M1153" s="348">
        <v>0</v>
      </c>
      <c r="N1153" s="353">
        <f>Supervisor!M1153</f>
        <v>0</v>
      </c>
      <c r="O1153" s="350">
        <f>Supervisor!N1153</f>
        <v>0</v>
      </c>
      <c r="P1153" s="350">
        <f t="shared" si="166"/>
        <v>1</v>
      </c>
      <c r="Q1153" s="351">
        <v>1.5312377986368755E-5</v>
      </c>
      <c r="R1153" s="352">
        <f t="shared" si="174"/>
        <v>0</v>
      </c>
      <c r="T1153" s="226">
        <f t="shared" si="170"/>
        <v>0</v>
      </c>
      <c r="Y1153" s="199"/>
      <c r="Z1153" s="352">
        <v>0</v>
      </c>
      <c r="AA1153" s="428">
        <v>0</v>
      </c>
      <c r="AB1153" s="428">
        <v>0</v>
      </c>
      <c r="AC1153" s="430">
        <v>0</v>
      </c>
      <c r="AD1153" s="428">
        <f t="shared" si="167"/>
        <v>0</v>
      </c>
      <c r="AE1153" s="427">
        <v>0</v>
      </c>
      <c r="AF1153" s="427">
        <v>0</v>
      </c>
      <c r="AG1153" s="427"/>
      <c r="AH1153" s="427"/>
      <c r="AI1153" s="427"/>
      <c r="AJ1153" s="427"/>
      <c r="AK1153" s="427"/>
      <c r="AL1153" s="427"/>
      <c r="AM1153" s="427"/>
      <c r="AN1153" s="427"/>
    </row>
    <row r="1154" spans="1:40" s="225" customFormat="1" ht="51" hidden="1" customHeight="1" outlineLevel="7" x14ac:dyDescent="0.2">
      <c r="A1154" s="221"/>
      <c r="B1154" s="227"/>
      <c r="C1154" s="248"/>
      <c r="D1154" s="248"/>
      <c r="E1154" s="254"/>
      <c r="F1154" s="265"/>
      <c r="G1154" s="270"/>
      <c r="H1154" s="270"/>
      <c r="I1154" s="406" t="s">
        <v>231</v>
      </c>
      <c r="J1154" s="346"/>
      <c r="K1154" s="434">
        <f>Supervisor!K1154</f>
        <v>1</v>
      </c>
      <c r="L1154" s="347">
        <f>Supervisor!L1154</f>
        <v>0</v>
      </c>
      <c r="M1154" s="348">
        <v>0</v>
      </c>
      <c r="N1154" s="353">
        <f>Supervisor!M1154</f>
        <v>0</v>
      </c>
      <c r="O1154" s="350">
        <f>Supervisor!N1154</f>
        <v>0</v>
      </c>
      <c r="P1154" s="350">
        <f t="shared" ref="P1154:P1217" si="175">K1154-O1154</f>
        <v>1</v>
      </c>
      <c r="Q1154" s="351">
        <v>1.0718664590458127E-4</v>
      </c>
      <c r="R1154" s="352">
        <f t="shared" si="174"/>
        <v>0</v>
      </c>
      <c r="T1154" s="226">
        <f t="shared" si="170"/>
        <v>0</v>
      </c>
      <c r="Y1154" s="199"/>
      <c r="Z1154" s="352">
        <v>0</v>
      </c>
      <c r="AA1154" s="428">
        <v>0</v>
      </c>
      <c r="AB1154" s="428">
        <v>0</v>
      </c>
      <c r="AC1154" s="430">
        <v>0</v>
      </c>
      <c r="AD1154" s="428">
        <f t="shared" ref="AD1154:AD1217" si="176">AB1154-AC1154</f>
        <v>0</v>
      </c>
      <c r="AE1154" s="427">
        <v>0</v>
      </c>
      <c r="AF1154" s="427">
        <v>0</v>
      </c>
      <c r="AG1154" s="427"/>
      <c r="AH1154" s="427"/>
      <c r="AI1154" s="427"/>
      <c r="AJ1154" s="427"/>
      <c r="AK1154" s="427"/>
      <c r="AL1154" s="427"/>
      <c r="AM1154" s="427"/>
      <c r="AN1154" s="427"/>
    </row>
    <row r="1155" spans="1:40" s="225" customFormat="1" ht="51" hidden="1" customHeight="1" outlineLevel="7" x14ac:dyDescent="0.2">
      <c r="A1155" s="221"/>
      <c r="B1155" s="227"/>
      <c r="C1155" s="248"/>
      <c r="D1155" s="248"/>
      <c r="E1155" s="254"/>
      <c r="F1155" s="265"/>
      <c r="G1155" s="270"/>
      <c r="H1155" s="270"/>
      <c r="I1155" s="406" t="s">
        <v>80</v>
      </c>
      <c r="J1155" s="346"/>
      <c r="K1155" s="434">
        <f>Supervisor!K1155</f>
        <v>1</v>
      </c>
      <c r="L1155" s="347">
        <f>Supervisor!L1155</f>
        <v>0</v>
      </c>
      <c r="M1155" s="348">
        <v>0</v>
      </c>
      <c r="N1155" s="353">
        <f>Supervisor!M1155</f>
        <v>0</v>
      </c>
      <c r="O1155" s="350">
        <f>Supervisor!N1155</f>
        <v>0</v>
      </c>
      <c r="P1155" s="350">
        <f t="shared" si="175"/>
        <v>1</v>
      </c>
      <c r="Q1155" s="351">
        <v>4.5937133959106256E-5</v>
      </c>
      <c r="R1155" s="352">
        <f t="shared" si="174"/>
        <v>0</v>
      </c>
      <c r="T1155" s="226">
        <f t="shared" si="170"/>
        <v>0</v>
      </c>
      <c r="Y1155" s="199"/>
      <c r="Z1155" s="352">
        <v>0</v>
      </c>
      <c r="AA1155" s="428">
        <v>0</v>
      </c>
      <c r="AB1155" s="428">
        <v>0</v>
      </c>
      <c r="AC1155" s="430">
        <v>0</v>
      </c>
      <c r="AD1155" s="428">
        <f t="shared" si="176"/>
        <v>0</v>
      </c>
      <c r="AE1155" s="427">
        <v>0</v>
      </c>
      <c r="AF1155" s="427">
        <v>0</v>
      </c>
      <c r="AG1155" s="427"/>
      <c r="AH1155" s="427"/>
      <c r="AI1155" s="427"/>
      <c r="AJ1155" s="427"/>
      <c r="AK1155" s="427"/>
      <c r="AL1155" s="427"/>
      <c r="AM1155" s="427"/>
      <c r="AN1155" s="427"/>
    </row>
    <row r="1156" spans="1:40" s="225" customFormat="1" ht="51" hidden="1" customHeight="1" outlineLevel="7" x14ac:dyDescent="0.2">
      <c r="A1156" s="221"/>
      <c r="B1156" s="227"/>
      <c r="C1156" s="248"/>
      <c r="D1156" s="248"/>
      <c r="E1156" s="254"/>
      <c r="F1156" s="265"/>
      <c r="G1156" s="270"/>
      <c r="H1156" s="270"/>
      <c r="I1156" s="406" t="s">
        <v>82</v>
      </c>
      <c r="J1156" s="346"/>
      <c r="K1156" s="434">
        <f>Supervisor!K1156</f>
        <v>1</v>
      </c>
      <c r="L1156" s="347">
        <f>Supervisor!L1156</f>
        <v>0</v>
      </c>
      <c r="M1156" s="348">
        <v>0</v>
      </c>
      <c r="N1156" s="353">
        <f>Supervisor!M1156</f>
        <v>0</v>
      </c>
      <c r="O1156" s="350">
        <f>Supervisor!N1156</f>
        <v>0</v>
      </c>
      <c r="P1156" s="350">
        <f t="shared" si="175"/>
        <v>1</v>
      </c>
      <c r="Q1156" s="351">
        <v>4.5937133959106256E-5</v>
      </c>
      <c r="R1156" s="352">
        <f t="shared" si="174"/>
        <v>0</v>
      </c>
      <c r="T1156" s="226">
        <f t="shared" si="170"/>
        <v>0</v>
      </c>
      <c r="Y1156" s="199"/>
      <c r="Z1156" s="352">
        <v>0</v>
      </c>
      <c r="AA1156" s="428">
        <v>0</v>
      </c>
      <c r="AB1156" s="428">
        <v>0</v>
      </c>
      <c r="AC1156" s="430">
        <v>0</v>
      </c>
      <c r="AD1156" s="428">
        <f t="shared" si="176"/>
        <v>0</v>
      </c>
      <c r="AE1156" s="427">
        <v>0</v>
      </c>
      <c r="AF1156" s="427">
        <v>0</v>
      </c>
      <c r="AG1156" s="427"/>
      <c r="AH1156" s="427"/>
      <c r="AI1156" s="427"/>
      <c r="AJ1156" s="427"/>
      <c r="AK1156" s="427"/>
      <c r="AL1156" s="427"/>
      <c r="AM1156" s="427"/>
      <c r="AN1156" s="427"/>
    </row>
    <row r="1157" spans="1:40" s="225" customFormat="1" ht="51" hidden="1" customHeight="1" outlineLevel="7" x14ac:dyDescent="0.2">
      <c r="A1157" s="221"/>
      <c r="B1157" s="227"/>
      <c r="C1157" s="248"/>
      <c r="D1157" s="248"/>
      <c r="E1157" s="254"/>
      <c r="F1157" s="265"/>
      <c r="G1157" s="270"/>
      <c r="H1157" s="270"/>
      <c r="I1157" s="406" t="s">
        <v>293</v>
      </c>
      <c r="J1157" s="346"/>
      <c r="K1157" s="434">
        <f>Supervisor!K1157</f>
        <v>1</v>
      </c>
      <c r="L1157" s="347">
        <f>Supervisor!L1157</f>
        <v>0</v>
      </c>
      <c r="M1157" s="348">
        <v>0</v>
      </c>
      <c r="N1157" s="353">
        <f>Supervisor!M1157</f>
        <v>0</v>
      </c>
      <c r="O1157" s="350">
        <f>Supervisor!N1157</f>
        <v>0</v>
      </c>
      <c r="P1157" s="350">
        <f t="shared" si="175"/>
        <v>1</v>
      </c>
      <c r="Q1157" s="351">
        <v>6.1249511945475022E-5</v>
      </c>
      <c r="R1157" s="352">
        <f t="shared" si="174"/>
        <v>0</v>
      </c>
      <c r="T1157" s="226">
        <f t="shared" si="170"/>
        <v>0</v>
      </c>
      <c r="Y1157" s="199"/>
      <c r="Z1157" s="352">
        <v>0</v>
      </c>
      <c r="AA1157" s="428">
        <v>0</v>
      </c>
      <c r="AB1157" s="428">
        <v>0</v>
      </c>
      <c r="AC1157" s="430">
        <v>0</v>
      </c>
      <c r="AD1157" s="428">
        <f t="shared" si="176"/>
        <v>0</v>
      </c>
      <c r="AE1157" s="427">
        <v>0</v>
      </c>
      <c r="AF1157" s="427">
        <v>0</v>
      </c>
      <c r="AG1157" s="427"/>
      <c r="AH1157" s="427"/>
      <c r="AI1157" s="427"/>
      <c r="AJ1157" s="427"/>
      <c r="AK1157" s="427"/>
      <c r="AL1157" s="427"/>
      <c r="AM1157" s="427"/>
      <c r="AN1157" s="427"/>
    </row>
    <row r="1158" spans="1:40" s="225" customFormat="1" ht="51" hidden="1" customHeight="1" outlineLevel="7" x14ac:dyDescent="0.2">
      <c r="A1158" s="221"/>
      <c r="B1158" s="227"/>
      <c r="C1158" s="248"/>
      <c r="D1158" s="248"/>
      <c r="E1158" s="254"/>
      <c r="F1158" s="265"/>
      <c r="G1158" s="270"/>
      <c r="H1158" s="270"/>
      <c r="I1158" s="406" t="s">
        <v>294</v>
      </c>
      <c r="J1158" s="346"/>
      <c r="K1158" s="434">
        <f>Supervisor!K1158</f>
        <v>1</v>
      </c>
      <c r="L1158" s="347">
        <f>Supervisor!L1158</f>
        <v>0</v>
      </c>
      <c r="M1158" s="348">
        <v>0</v>
      </c>
      <c r="N1158" s="353">
        <f>Supervisor!M1158</f>
        <v>0</v>
      </c>
      <c r="O1158" s="350">
        <f>Supervisor!N1158</f>
        <v>0</v>
      </c>
      <c r="P1158" s="350">
        <f t="shared" si="175"/>
        <v>1</v>
      </c>
      <c r="Q1158" s="351">
        <v>1.5312377986368755E-5</v>
      </c>
      <c r="R1158" s="352">
        <f t="shared" si="174"/>
        <v>0</v>
      </c>
      <c r="T1158" s="226">
        <f t="shared" si="170"/>
        <v>0</v>
      </c>
      <c r="Y1158" s="199"/>
      <c r="Z1158" s="352">
        <v>0</v>
      </c>
      <c r="AA1158" s="428">
        <v>0</v>
      </c>
      <c r="AB1158" s="428">
        <v>0</v>
      </c>
      <c r="AC1158" s="430">
        <v>0</v>
      </c>
      <c r="AD1158" s="428">
        <f t="shared" si="176"/>
        <v>0</v>
      </c>
      <c r="AE1158" s="427">
        <v>0</v>
      </c>
      <c r="AF1158" s="427">
        <v>0</v>
      </c>
      <c r="AG1158" s="427"/>
      <c r="AH1158" s="427"/>
      <c r="AI1158" s="427"/>
      <c r="AJ1158" s="427"/>
      <c r="AK1158" s="427"/>
      <c r="AL1158" s="427"/>
      <c r="AM1158" s="427"/>
      <c r="AN1158" s="427"/>
    </row>
    <row r="1159" spans="1:40" s="225" customFormat="1" ht="51" hidden="1" customHeight="1" outlineLevel="5" x14ac:dyDescent="0.2">
      <c r="A1159" s="221"/>
      <c r="B1159" s="227"/>
      <c r="C1159" s="248"/>
      <c r="D1159" s="248"/>
      <c r="E1159" s="254"/>
      <c r="F1159" s="265"/>
      <c r="G1159" s="270"/>
      <c r="H1159" s="270"/>
      <c r="I1159" s="409" t="s">
        <v>175</v>
      </c>
      <c r="J1159" s="365"/>
      <c r="K1159" s="437">
        <f>Supervisor!K1159</f>
        <v>0</v>
      </c>
      <c r="L1159" s="366">
        <f>Supervisor!L1159</f>
        <v>0</v>
      </c>
      <c r="M1159" s="367">
        <v>0</v>
      </c>
      <c r="N1159" s="365">
        <f>Supervisor!M1159</f>
        <v>0</v>
      </c>
      <c r="O1159" s="378">
        <f>Supervisor!N1159</f>
        <v>0</v>
      </c>
      <c r="P1159" s="378">
        <f t="shared" si="175"/>
        <v>0</v>
      </c>
      <c r="Q1159" s="369">
        <v>1.6098588103028276E-4</v>
      </c>
      <c r="R1159" s="370">
        <f>SUMPRODUCT(R1160:R1166,Q1160:Q1166)/Q1159</f>
        <v>0</v>
      </c>
      <c r="T1159" s="226">
        <f t="shared" si="170"/>
        <v>0</v>
      </c>
      <c r="Y1159" s="199"/>
      <c r="Z1159" s="370">
        <v>0</v>
      </c>
      <c r="AA1159" s="428">
        <v>0</v>
      </c>
      <c r="AB1159" s="428">
        <v>0</v>
      </c>
      <c r="AC1159" s="430">
        <v>0</v>
      </c>
      <c r="AD1159" s="428">
        <f t="shared" si="176"/>
        <v>0</v>
      </c>
      <c r="AE1159" s="427">
        <v>0</v>
      </c>
      <c r="AF1159" s="427">
        <v>0</v>
      </c>
      <c r="AG1159" s="427"/>
      <c r="AH1159" s="427"/>
      <c r="AI1159" s="427"/>
      <c r="AJ1159" s="427"/>
      <c r="AK1159" s="427"/>
      <c r="AL1159" s="427"/>
      <c r="AM1159" s="427"/>
      <c r="AN1159" s="427"/>
    </row>
    <row r="1160" spans="1:40" s="225" customFormat="1" ht="51" hidden="1" customHeight="1" outlineLevel="7" x14ac:dyDescent="0.2">
      <c r="A1160" s="221"/>
      <c r="B1160" s="227"/>
      <c r="C1160" s="248"/>
      <c r="D1160" s="248"/>
      <c r="E1160" s="254"/>
      <c r="F1160" s="265"/>
      <c r="G1160" s="270"/>
      <c r="H1160" s="270"/>
      <c r="I1160" s="406" t="s">
        <v>291</v>
      </c>
      <c r="J1160" s="346"/>
      <c r="K1160" s="434">
        <f>Supervisor!K1160</f>
        <v>1</v>
      </c>
      <c r="L1160" s="347">
        <f>Supervisor!L1160</f>
        <v>0</v>
      </c>
      <c r="M1160" s="348">
        <v>0</v>
      </c>
      <c r="N1160" s="353">
        <f>Supervisor!M1160</f>
        <v>0</v>
      </c>
      <c r="O1160" s="350">
        <f>Supervisor!N1160</f>
        <v>0</v>
      </c>
      <c r="P1160" s="350">
        <f t="shared" si="175"/>
        <v>1</v>
      </c>
      <c r="Q1160" s="351">
        <v>8.0492940515141379E-6</v>
      </c>
      <c r="R1160" s="352">
        <f t="shared" ref="R1160:R1166" si="177">O1160/K1160</f>
        <v>0</v>
      </c>
      <c r="T1160" s="226">
        <f t="shared" si="170"/>
        <v>0</v>
      </c>
      <c r="Y1160" s="199"/>
      <c r="Z1160" s="352">
        <v>0</v>
      </c>
      <c r="AA1160" s="428">
        <v>0</v>
      </c>
      <c r="AB1160" s="428">
        <v>0</v>
      </c>
      <c r="AC1160" s="430">
        <v>0</v>
      </c>
      <c r="AD1160" s="428">
        <f t="shared" si="176"/>
        <v>0</v>
      </c>
      <c r="AE1160" s="427">
        <v>0</v>
      </c>
      <c r="AF1160" s="427">
        <v>0</v>
      </c>
      <c r="AG1160" s="427"/>
      <c r="AH1160" s="427"/>
      <c r="AI1160" s="427"/>
      <c r="AJ1160" s="427"/>
      <c r="AK1160" s="427"/>
      <c r="AL1160" s="427"/>
      <c r="AM1160" s="427"/>
      <c r="AN1160" s="427"/>
    </row>
    <row r="1161" spans="1:40" s="225" customFormat="1" ht="51" hidden="1" customHeight="1" outlineLevel="7" x14ac:dyDescent="0.2">
      <c r="A1161" s="221"/>
      <c r="B1161" s="227"/>
      <c r="C1161" s="248"/>
      <c r="D1161" s="248"/>
      <c r="E1161" s="254"/>
      <c r="F1161" s="265"/>
      <c r="G1161" s="270"/>
      <c r="H1161" s="270"/>
      <c r="I1161" s="406" t="s">
        <v>292</v>
      </c>
      <c r="J1161" s="346"/>
      <c r="K1161" s="434">
        <f>Supervisor!K1161</f>
        <v>1</v>
      </c>
      <c r="L1161" s="347">
        <f>Supervisor!L1161</f>
        <v>0</v>
      </c>
      <c r="M1161" s="348">
        <v>0</v>
      </c>
      <c r="N1161" s="353">
        <f>Supervisor!M1161</f>
        <v>0</v>
      </c>
      <c r="O1161" s="350">
        <f>Supervisor!N1161</f>
        <v>0</v>
      </c>
      <c r="P1161" s="350">
        <f t="shared" si="175"/>
        <v>1</v>
      </c>
      <c r="Q1161" s="351">
        <v>8.0492940515141379E-6</v>
      </c>
      <c r="R1161" s="352">
        <f t="shared" si="177"/>
        <v>0</v>
      </c>
      <c r="T1161" s="226">
        <f t="shared" si="170"/>
        <v>0</v>
      </c>
      <c r="Y1161" s="199"/>
      <c r="Z1161" s="352">
        <v>0</v>
      </c>
      <c r="AA1161" s="428">
        <v>0</v>
      </c>
      <c r="AB1161" s="428">
        <v>0</v>
      </c>
      <c r="AC1161" s="430">
        <v>0</v>
      </c>
      <c r="AD1161" s="428">
        <f t="shared" si="176"/>
        <v>0</v>
      </c>
      <c r="AE1161" s="427">
        <v>0</v>
      </c>
      <c r="AF1161" s="427">
        <v>0</v>
      </c>
      <c r="AG1161" s="427"/>
      <c r="AH1161" s="427"/>
      <c r="AI1161" s="427"/>
      <c r="AJ1161" s="427"/>
      <c r="AK1161" s="427"/>
      <c r="AL1161" s="427"/>
      <c r="AM1161" s="427"/>
      <c r="AN1161" s="427"/>
    </row>
    <row r="1162" spans="1:40" s="225" customFormat="1" ht="51" hidden="1" customHeight="1" outlineLevel="7" x14ac:dyDescent="0.2">
      <c r="A1162" s="221"/>
      <c r="B1162" s="227"/>
      <c r="C1162" s="248"/>
      <c r="D1162" s="248"/>
      <c r="E1162" s="254"/>
      <c r="F1162" s="265"/>
      <c r="G1162" s="270"/>
      <c r="H1162" s="270"/>
      <c r="I1162" s="406" t="s">
        <v>231</v>
      </c>
      <c r="J1162" s="346"/>
      <c r="K1162" s="434">
        <f>Supervisor!K1162</f>
        <v>1</v>
      </c>
      <c r="L1162" s="347">
        <f>Supervisor!L1162</f>
        <v>0</v>
      </c>
      <c r="M1162" s="348">
        <v>0</v>
      </c>
      <c r="N1162" s="353">
        <f>Supervisor!M1162</f>
        <v>0</v>
      </c>
      <c r="O1162" s="350">
        <f>Supervisor!N1162</f>
        <v>0</v>
      </c>
      <c r="P1162" s="350">
        <f t="shared" si="175"/>
        <v>1</v>
      </c>
      <c r="Q1162" s="351">
        <v>5.6345058360598963E-5</v>
      </c>
      <c r="R1162" s="352">
        <f t="shared" si="177"/>
        <v>0</v>
      </c>
      <c r="T1162" s="226">
        <f t="shared" si="170"/>
        <v>0</v>
      </c>
      <c r="Y1162" s="199"/>
      <c r="Z1162" s="352">
        <v>0</v>
      </c>
      <c r="AA1162" s="428">
        <v>0</v>
      </c>
      <c r="AB1162" s="428">
        <v>0</v>
      </c>
      <c r="AC1162" s="430">
        <v>0</v>
      </c>
      <c r="AD1162" s="428">
        <f t="shared" si="176"/>
        <v>0</v>
      </c>
      <c r="AE1162" s="427">
        <v>0</v>
      </c>
      <c r="AF1162" s="427">
        <v>0</v>
      </c>
      <c r="AG1162" s="427"/>
      <c r="AH1162" s="427"/>
      <c r="AI1162" s="427"/>
      <c r="AJ1162" s="427"/>
      <c r="AK1162" s="427"/>
      <c r="AL1162" s="427"/>
      <c r="AM1162" s="427"/>
      <c r="AN1162" s="427"/>
    </row>
    <row r="1163" spans="1:40" s="225" customFormat="1" ht="51" hidden="1" customHeight="1" outlineLevel="7" x14ac:dyDescent="0.2">
      <c r="A1163" s="221"/>
      <c r="B1163" s="227"/>
      <c r="C1163" s="248"/>
      <c r="D1163" s="248"/>
      <c r="E1163" s="254"/>
      <c r="F1163" s="265"/>
      <c r="G1163" s="270"/>
      <c r="H1163" s="270"/>
      <c r="I1163" s="406" t="s">
        <v>80</v>
      </c>
      <c r="J1163" s="346"/>
      <c r="K1163" s="434">
        <f>Supervisor!K1163</f>
        <v>1</v>
      </c>
      <c r="L1163" s="347">
        <f>Supervisor!L1163</f>
        <v>0</v>
      </c>
      <c r="M1163" s="348">
        <v>0</v>
      </c>
      <c r="N1163" s="353">
        <f>Supervisor!M1163</f>
        <v>0</v>
      </c>
      <c r="O1163" s="350">
        <f>Supervisor!N1163</f>
        <v>0</v>
      </c>
      <c r="P1163" s="350">
        <f t="shared" si="175"/>
        <v>1</v>
      </c>
      <c r="Q1163" s="351">
        <v>2.4147882154542415E-5</v>
      </c>
      <c r="R1163" s="352">
        <f t="shared" si="177"/>
        <v>0</v>
      </c>
      <c r="T1163" s="226">
        <f t="shared" si="170"/>
        <v>0</v>
      </c>
      <c r="Y1163" s="199"/>
      <c r="Z1163" s="352">
        <v>0</v>
      </c>
      <c r="AA1163" s="428">
        <v>0</v>
      </c>
      <c r="AB1163" s="428">
        <v>0</v>
      </c>
      <c r="AC1163" s="430">
        <v>0</v>
      </c>
      <c r="AD1163" s="428">
        <f t="shared" si="176"/>
        <v>0</v>
      </c>
      <c r="AE1163" s="427">
        <v>0</v>
      </c>
      <c r="AF1163" s="427">
        <v>0</v>
      </c>
      <c r="AG1163" s="427"/>
      <c r="AH1163" s="427"/>
      <c r="AI1163" s="427"/>
      <c r="AJ1163" s="427"/>
      <c r="AK1163" s="427"/>
      <c r="AL1163" s="427"/>
      <c r="AM1163" s="427"/>
      <c r="AN1163" s="427"/>
    </row>
    <row r="1164" spans="1:40" s="225" customFormat="1" ht="51" hidden="1" customHeight="1" outlineLevel="7" x14ac:dyDescent="0.2">
      <c r="A1164" s="221"/>
      <c r="B1164" s="227"/>
      <c r="C1164" s="248"/>
      <c r="D1164" s="248"/>
      <c r="E1164" s="254"/>
      <c r="F1164" s="265"/>
      <c r="G1164" s="270"/>
      <c r="H1164" s="270"/>
      <c r="I1164" s="406" t="s">
        <v>82</v>
      </c>
      <c r="J1164" s="346"/>
      <c r="K1164" s="434">
        <f>Supervisor!K1164</f>
        <v>1</v>
      </c>
      <c r="L1164" s="347">
        <f>Supervisor!L1164</f>
        <v>0</v>
      </c>
      <c r="M1164" s="348">
        <v>0</v>
      </c>
      <c r="N1164" s="353">
        <f>Supervisor!M1164</f>
        <v>0</v>
      </c>
      <c r="O1164" s="350">
        <f>Supervisor!N1164</f>
        <v>0</v>
      </c>
      <c r="P1164" s="350">
        <f t="shared" si="175"/>
        <v>1</v>
      </c>
      <c r="Q1164" s="351">
        <v>2.4147882154542415E-5</v>
      </c>
      <c r="R1164" s="352">
        <f t="shared" si="177"/>
        <v>0</v>
      </c>
      <c r="T1164" s="226">
        <f t="shared" si="170"/>
        <v>0</v>
      </c>
      <c r="Y1164" s="199"/>
      <c r="Z1164" s="352">
        <v>0</v>
      </c>
      <c r="AA1164" s="428">
        <v>0</v>
      </c>
      <c r="AB1164" s="428">
        <v>0</v>
      </c>
      <c r="AC1164" s="430">
        <v>0</v>
      </c>
      <c r="AD1164" s="428">
        <f t="shared" si="176"/>
        <v>0</v>
      </c>
      <c r="AE1164" s="427">
        <v>0</v>
      </c>
      <c r="AF1164" s="427">
        <v>0</v>
      </c>
      <c r="AG1164" s="427"/>
      <c r="AH1164" s="427"/>
      <c r="AI1164" s="427"/>
      <c r="AJ1164" s="427"/>
      <c r="AK1164" s="427"/>
      <c r="AL1164" s="427"/>
      <c r="AM1164" s="427"/>
      <c r="AN1164" s="427"/>
    </row>
    <row r="1165" spans="1:40" s="225" customFormat="1" ht="51" hidden="1" customHeight="1" outlineLevel="7" x14ac:dyDescent="0.2">
      <c r="A1165" s="221"/>
      <c r="B1165" s="227"/>
      <c r="C1165" s="248"/>
      <c r="D1165" s="248"/>
      <c r="E1165" s="254"/>
      <c r="F1165" s="265"/>
      <c r="G1165" s="270"/>
      <c r="H1165" s="270"/>
      <c r="I1165" s="406" t="s">
        <v>293</v>
      </c>
      <c r="J1165" s="346"/>
      <c r="K1165" s="434">
        <f>Supervisor!K1165</f>
        <v>1</v>
      </c>
      <c r="L1165" s="347">
        <f>Supervisor!L1165</f>
        <v>0</v>
      </c>
      <c r="M1165" s="348">
        <v>0</v>
      </c>
      <c r="N1165" s="353">
        <f>Supervisor!M1165</f>
        <v>0</v>
      </c>
      <c r="O1165" s="350">
        <f>Supervisor!N1165</f>
        <v>0</v>
      </c>
      <c r="P1165" s="350">
        <f t="shared" si="175"/>
        <v>1</v>
      </c>
      <c r="Q1165" s="351">
        <v>3.2197176206056551E-5</v>
      </c>
      <c r="R1165" s="352">
        <f t="shared" si="177"/>
        <v>0</v>
      </c>
      <c r="T1165" s="226">
        <f t="shared" si="170"/>
        <v>0</v>
      </c>
      <c r="Y1165" s="199"/>
      <c r="Z1165" s="352">
        <v>0</v>
      </c>
      <c r="AA1165" s="428">
        <v>0</v>
      </c>
      <c r="AB1165" s="428">
        <v>0</v>
      </c>
      <c r="AC1165" s="430">
        <v>0</v>
      </c>
      <c r="AD1165" s="428">
        <f t="shared" si="176"/>
        <v>0</v>
      </c>
      <c r="AE1165" s="427">
        <v>0</v>
      </c>
      <c r="AF1165" s="427">
        <v>0</v>
      </c>
      <c r="AG1165" s="427"/>
      <c r="AH1165" s="427"/>
      <c r="AI1165" s="427"/>
      <c r="AJ1165" s="427"/>
      <c r="AK1165" s="427"/>
      <c r="AL1165" s="427"/>
      <c r="AM1165" s="427"/>
      <c r="AN1165" s="427"/>
    </row>
    <row r="1166" spans="1:40" s="225" customFormat="1" ht="51" hidden="1" customHeight="1" outlineLevel="7" x14ac:dyDescent="0.2">
      <c r="A1166" s="221"/>
      <c r="B1166" s="227"/>
      <c r="C1166" s="248"/>
      <c r="D1166" s="248"/>
      <c r="E1166" s="254"/>
      <c r="F1166" s="265"/>
      <c r="G1166" s="270"/>
      <c r="H1166" s="270"/>
      <c r="I1166" s="406" t="s">
        <v>294</v>
      </c>
      <c r="J1166" s="346"/>
      <c r="K1166" s="434">
        <f>Supervisor!K1166</f>
        <v>1</v>
      </c>
      <c r="L1166" s="347">
        <f>Supervisor!L1166</f>
        <v>0</v>
      </c>
      <c r="M1166" s="348">
        <v>0</v>
      </c>
      <c r="N1166" s="353">
        <f>Supervisor!M1166</f>
        <v>0</v>
      </c>
      <c r="O1166" s="350">
        <f>Supervisor!N1166</f>
        <v>0</v>
      </c>
      <c r="P1166" s="350">
        <f t="shared" si="175"/>
        <v>1</v>
      </c>
      <c r="Q1166" s="351">
        <v>8.0492940515141379E-6</v>
      </c>
      <c r="R1166" s="352">
        <f t="shared" si="177"/>
        <v>0</v>
      </c>
      <c r="T1166" s="226">
        <f t="shared" si="170"/>
        <v>0</v>
      </c>
      <c r="Y1166" s="199"/>
      <c r="Z1166" s="352">
        <v>0</v>
      </c>
      <c r="AA1166" s="428">
        <v>0</v>
      </c>
      <c r="AB1166" s="428">
        <v>0</v>
      </c>
      <c r="AC1166" s="430">
        <v>0</v>
      </c>
      <c r="AD1166" s="428">
        <f t="shared" si="176"/>
        <v>0</v>
      </c>
      <c r="AE1166" s="427">
        <v>0</v>
      </c>
      <c r="AF1166" s="427">
        <v>0</v>
      </c>
      <c r="AG1166" s="427"/>
      <c r="AH1166" s="427"/>
      <c r="AI1166" s="427"/>
      <c r="AJ1166" s="427"/>
      <c r="AK1166" s="427"/>
      <c r="AL1166" s="427"/>
      <c r="AM1166" s="427"/>
      <c r="AN1166" s="427"/>
    </row>
    <row r="1167" spans="1:40" s="225" customFormat="1" ht="51" hidden="1" customHeight="1" outlineLevel="5" x14ac:dyDescent="0.2">
      <c r="A1167" s="221"/>
      <c r="B1167" s="227"/>
      <c r="C1167" s="248"/>
      <c r="D1167" s="248"/>
      <c r="E1167" s="254"/>
      <c r="F1167" s="265"/>
      <c r="G1167" s="270"/>
      <c r="H1167" s="270"/>
      <c r="I1167" s="409" t="s">
        <v>176</v>
      </c>
      <c r="J1167" s="365"/>
      <c r="K1167" s="437">
        <f>Supervisor!K1167</f>
        <v>0</v>
      </c>
      <c r="L1167" s="366">
        <f>Supervisor!L1167</f>
        <v>0</v>
      </c>
      <c r="M1167" s="367">
        <v>0</v>
      </c>
      <c r="N1167" s="365">
        <f>Supervisor!M1167</f>
        <v>0</v>
      </c>
      <c r="O1167" s="378">
        <f>Supervisor!N1167</f>
        <v>0</v>
      </c>
      <c r="P1167" s="378">
        <f t="shared" si="175"/>
        <v>0</v>
      </c>
      <c r="Q1167" s="369">
        <v>1.6098588103028276E-4</v>
      </c>
      <c r="R1167" s="370">
        <f>SUMPRODUCT(R1168:R1174,Q1168:Q1174)/Q1167</f>
        <v>0</v>
      </c>
      <c r="T1167" s="226">
        <f t="shared" si="170"/>
        <v>0</v>
      </c>
      <c r="Y1167" s="199"/>
      <c r="Z1167" s="370">
        <v>0</v>
      </c>
      <c r="AA1167" s="428">
        <v>0</v>
      </c>
      <c r="AB1167" s="428">
        <v>0</v>
      </c>
      <c r="AC1167" s="430">
        <v>0</v>
      </c>
      <c r="AD1167" s="428">
        <f t="shared" si="176"/>
        <v>0</v>
      </c>
      <c r="AE1167" s="427">
        <v>0</v>
      </c>
      <c r="AF1167" s="427">
        <v>0</v>
      </c>
      <c r="AG1167" s="427"/>
      <c r="AH1167" s="427"/>
      <c r="AI1167" s="427"/>
      <c r="AJ1167" s="427"/>
      <c r="AK1167" s="427"/>
      <c r="AL1167" s="427"/>
      <c r="AM1167" s="427"/>
      <c r="AN1167" s="427"/>
    </row>
    <row r="1168" spans="1:40" s="225" customFormat="1" ht="51" hidden="1" customHeight="1" outlineLevel="7" x14ac:dyDescent="0.2">
      <c r="A1168" s="221"/>
      <c r="B1168" s="227"/>
      <c r="C1168" s="248"/>
      <c r="D1168" s="248"/>
      <c r="E1168" s="254"/>
      <c r="F1168" s="265"/>
      <c r="G1168" s="270"/>
      <c r="H1168" s="270"/>
      <c r="I1168" s="406" t="s">
        <v>291</v>
      </c>
      <c r="J1168" s="346"/>
      <c r="K1168" s="434">
        <f>Supervisor!K1168</f>
        <v>1</v>
      </c>
      <c r="L1168" s="347">
        <f>Supervisor!L1168</f>
        <v>0</v>
      </c>
      <c r="M1168" s="348">
        <v>0</v>
      </c>
      <c r="N1168" s="353">
        <f>Supervisor!M1168</f>
        <v>0</v>
      </c>
      <c r="O1168" s="350">
        <f>Supervisor!N1168</f>
        <v>0</v>
      </c>
      <c r="P1168" s="350">
        <f t="shared" si="175"/>
        <v>1</v>
      </c>
      <c r="Q1168" s="351">
        <v>8.0492940515141379E-6</v>
      </c>
      <c r="R1168" s="352">
        <f t="shared" ref="R1168:R1174" si="178">O1168/K1168</f>
        <v>0</v>
      </c>
      <c r="T1168" s="226">
        <f t="shared" si="170"/>
        <v>0</v>
      </c>
      <c r="Y1168" s="199"/>
      <c r="Z1168" s="352">
        <v>0</v>
      </c>
      <c r="AA1168" s="428">
        <v>0</v>
      </c>
      <c r="AB1168" s="428">
        <v>0</v>
      </c>
      <c r="AC1168" s="430">
        <v>0</v>
      </c>
      <c r="AD1168" s="428">
        <f t="shared" si="176"/>
        <v>0</v>
      </c>
      <c r="AE1168" s="427">
        <v>0</v>
      </c>
      <c r="AF1168" s="427">
        <v>0</v>
      </c>
      <c r="AG1168" s="427"/>
      <c r="AH1168" s="427"/>
      <c r="AI1168" s="427"/>
      <c r="AJ1168" s="427"/>
      <c r="AK1168" s="427"/>
      <c r="AL1168" s="427"/>
      <c r="AM1168" s="427"/>
      <c r="AN1168" s="427"/>
    </row>
    <row r="1169" spans="1:40" s="225" customFormat="1" ht="51" hidden="1" customHeight="1" outlineLevel="7" x14ac:dyDescent="0.2">
      <c r="A1169" s="221"/>
      <c r="B1169" s="227"/>
      <c r="C1169" s="248"/>
      <c r="D1169" s="248"/>
      <c r="E1169" s="254"/>
      <c r="F1169" s="265"/>
      <c r="G1169" s="270"/>
      <c r="H1169" s="270"/>
      <c r="I1169" s="406" t="s">
        <v>292</v>
      </c>
      <c r="J1169" s="346"/>
      <c r="K1169" s="434">
        <f>Supervisor!K1169</f>
        <v>1</v>
      </c>
      <c r="L1169" s="347">
        <f>Supervisor!L1169</f>
        <v>0</v>
      </c>
      <c r="M1169" s="348">
        <v>0</v>
      </c>
      <c r="N1169" s="353">
        <f>Supervisor!M1169</f>
        <v>0</v>
      </c>
      <c r="O1169" s="350">
        <f>Supervisor!N1169</f>
        <v>0</v>
      </c>
      <c r="P1169" s="350">
        <f t="shared" si="175"/>
        <v>1</v>
      </c>
      <c r="Q1169" s="351">
        <v>8.0492940515141379E-6</v>
      </c>
      <c r="R1169" s="352">
        <f t="shared" si="178"/>
        <v>0</v>
      </c>
      <c r="T1169" s="226">
        <f t="shared" si="170"/>
        <v>0</v>
      </c>
      <c r="Y1169" s="199"/>
      <c r="Z1169" s="352">
        <v>0</v>
      </c>
      <c r="AA1169" s="428">
        <v>0</v>
      </c>
      <c r="AB1169" s="428">
        <v>0</v>
      </c>
      <c r="AC1169" s="430">
        <v>0</v>
      </c>
      <c r="AD1169" s="428">
        <f t="shared" si="176"/>
        <v>0</v>
      </c>
      <c r="AE1169" s="427">
        <v>0</v>
      </c>
      <c r="AF1169" s="427">
        <v>0</v>
      </c>
      <c r="AG1169" s="427"/>
      <c r="AH1169" s="427"/>
      <c r="AI1169" s="427"/>
      <c r="AJ1169" s="427"/>
      <c r="AK1169" s="427"/>
      <c r="AL1169" s="427"/>
      <c r="AM1169" s="427"/>
      <c r="AN1169" s="427"/>
    </row>
    <row r="1170" spans="1:40" s="225" customFormat="1" ht="51" hidden="1" customHeight="1" outlineLevel="7" x14ac:dyDescent="0.2">
      <c r="A1170" s="221"/>
      <c r="B1170" s="227"/>
      <c r="C1170" s="248"/>
      <c r="D1170" s="248"/>
      <c r="E1170" s="254"/>
      <c r="F1170" s="265"/>
      <c r="G1170" s="270"/>
      <c r="H1170" s="270"/>
      <c r="I1170" s="406" t="s">
        <v>231</v>
      </c>
      <c r="J1170" s="346"/>
      <c r="K1170" s="434">
        <f>Supervisor!K1170</f>
        <v>1</v>
      </c>
      <c r="L1170" s="347">
        <f>Supervisor!L1170</f>
        <v>0</v>
      </c>
      <c r="M1170" s="348">
        <v>0</v>
      </c>
      <c r="N1170" s="353">
        <f>Supervisor!M1170</f>
        <v>0</v>
      </c>
      <c r="O1170" s="350">
        <f>Supervisor!N1170</f>
        <v>0</v>
      </c>
      <c r="P1170" s="350">
        <f t="shared" si="175"/>
        <v>1</v>
      </c>
      <c r="Q1170" s="351">
        <v>5.6345058360598963E-5</v>
      </c>
      <c r="R1170" s="352">
        <f t="shared" si="178"/>
        <v>0</v>
      </c>
      <c r="T1170" s="226">
        <f t="shared" si="170"/>
        <v>0</v>
      </c>
      <c r="Y1170" s="199"/>
      <c r="Z1170" s="352">
        <v>0</v>
      </c>
      <c r="AA1170" s="428">
        <v>0</v>
      </c>
      <c r="AB1170" s="428">
        <v>0</v>
      </c>
      <c r="AC1170" s="430">
        <v>0</v>
      </c>
      <c r="AD1170" s="428">
        <f t="shared" si="176"/>
        <v>0</v>
      </c>
      <c r="AE1170" s="427">
        <v>0</v>
      </c>
      <c r="AF1170" s="427">
        <v>0</v>
      </c>
      <c r="AG1170" s="427"/>
      <c r="AH1170" s="427"/>
      <c r="AI1170" s="427"/>
      <c r="AJ1170" s="427"/>
      <c r="AK1170" s="427"/>
      <c r="AL1170" s="427"/>
      <c r="AM1170" s="427"/>
      <c r="AN1170" s="427"/>
    </row>
    <row r="1171" spans="1:40" s="225" customFormat="1" ht="51" hidden="1" customHeight="1" outlineLevel="7" x14ac:dyDescent="0.2">
      <c r="A1171" s="221"/>
      <c r="B1171" s="227"/>
      <c r="C1171" s="248"/>
      <c r="D1171" s="248"/>
      <c r="E1171" s="254"/>
      <c r="F1171" s="265"/>
      <c r="G1171" s="270"/>
      <c r="H1171" s="270"/>
      <c r="I1171" s="406" t="s">
        <v>80</v>
      </c>
      <c r="J1171" s="346"/>
      <c r="K1171" s="434">
        <f>Supervisor!K1171</f>
        <v>1</v>
      </c>
      <c r="L1171" s="347">
        <f>Supervisor!L1171</f>
        <v>0</v>
      </c>
      <c r="M1171" s="348">
        <v>0</v>
      </c>
      <c r="N1171" s="353">
        <f>Supervisor!M1171</f>
        <v>0</v>
      </c>
      <c r="O1171" s="350">
        <f>Supervisor!N1171</f>
        <v>0</v>
      </c>
      <c r="P1171" s="350">
        <f t="shared" si="175"/>
        <v>1</v>
      </c>
      <c r="Q1171" s="351">
        <v>2.4147882154542415E-5</v>
      </c>
      <c r="R1171" s="352">
        <f t="shared" si="178"/>
        <v>0</v>
      </c>
      <c r="T1171" s="226">
        <f t="shared" si="170"/>
        <v>0</v>
      </c>
      <c r="Y1171" s="199"/>
      <c r="Z1171" s="352">
        <v>0</v>
      </c>
      <c r="AA1171" s="428">
        <v>0</v>
      </c>
      <c r="AB1171" s="428">
        <v>0</v>
      </c>
      <c r="AC1171" s="430">
        <v>0</v>
      </c>
      <c r="AD1171" s="428">
        <f t="shared" si="176"/>
        <v>0</v>
      </c>
      <c r="AE1171" s="427">
        <v>0</v>
      </c>
      <c r="AF1171" s="427">
        <v>0</v>
      </c>
      <c r="AG1171" s="427"/>
      <c r="AH1171" s="427"/>
      <c r="AI1171" s="427"/>
      <c r="AJ1171" s="427"/>
      <c r="AK1171" s="427"/>
      <c r="AL1171" s="427"/>
      <c r="AM1171" s="427"/>
      <c r="AN1171" s="427"/>
    </row>
    <row r="1172" spans="1:40" s="225" customFormat="1" ht="51" hidden="1" customHeight="1" outlineLevel="7" x14ac:dyDescent="0.2">
      <c r="A1172" s="221"/>
      <c r="B1172" s="227"/>
      <c r="C1172" s="248"/>
      <c r="D1172" s="248"/>
      <c r="E1172" s="254"/>
      <c r="F1172" s="265"/>
      <c r="G1172" s="270"/>
      <c r="H1172" s="270"/>
      <c r="I1172" s="406" t="s">
        <v>82</v>
      </c>
      <c r="J1172" s="346"/>
      <c r="K1172" s="434">
        <f>Supervisor!K1172</f>
        <v>1</v>
      </c>
      <c r="L1172" s="347">
        <f>Supervisor!L1172</f>
        <v>0</v>
      </c>
      <c r="M1172" s="348">
        <v>0</v>
      </c>
      <c r="N1172" s="353">
        <f>Supervisor!M1172</f>
        <v>0</v>
      </c>
      <c r="O1172" s="350">
        <f>Supervisor!N1172</f>
        <v>0</v>
      </c>
      <c r="P1172" s="350">
        <f t="shared" si="175"/>
        <v>1</v>
      </c>
      <c r="Q1172" s="351">
        <v>2.4147882154542415E-5</v>
      </c>
      <c r="R1172" s="352">
        <f t="shared" si="178"/>
        <v>0</v>
      </c>
      <c r="T1172" s="226">
        <f t="shared" si="170"/>
        <v>0</v>
      </c>
      <c r="Y1172" s="199"/>
      <c r="Z1172" s="352">
        <v>0</v>
      </c>
      <c r="AA1172" s="428">
        <v>0</v>
      </c>
      <c r="AB1172" s="428">
        <v>0</v>
      </c>
      <c r="AC1172" s="430">
        <v>0</v>
      </c>
      <c r="AD1172" s="428">
        <f t="shared" si="176"/>
        <v>0</v>
      </c>
      <c r="AE1172" s="427">
        <v>0</v>
      </c>
      <c r="AF1172" s="427">
        <v>0</v>
      </c>
      <c r="AG1172" s="427"/>
      <c r="AH1172" s="427"/>
      <c r="AI1172" s="427"/>
      <c r="AJ1172" s="427"/>
      <c r="AK1172" s="427"/>
      <c r="AL1172" s="427"/>
      <c r="AM1172" s="427"/>
      <c r="AN1172" s="427"/>
    </row>
    <row r="1173" spans="1:40" s="225" customFormat="1" ht="51" hidden="1" customHeight="1" outlineLevel="7" x14ac:dyDescent="0.2">
      <c r="A1173" s="221"/>
      <c r="B1173" s="227"/>
      <c r="C1173" s="248"/>
      <c r="D1173" s="248"/>
      <c r="E1173" s="254"/>
      <c r="F1173" s="265"/>
      <c r="G1173" s="270"/>
      <c r="H1173" s="270"/>
      <c r="I1173" s="406" t="s">
        <v>293</v>
      </c>
      <c r="J1173" s="346"/>
      <c r="K1173" s="434">
        <f>Supervisor!K1173</f>
        <v>1</v>
      </c>
      <c r="L1173" s="347">
        <f>Supervisor!L1173</f>
        <v>0</v>
      </c>
      <c r="M1173" s="348">
        <v>0</v>
      </c>
      <c r="N1173" s="353">
        <f>Supervisor!M1173</f>
        <v>0</v>
      </c>
      <c r="O1173" s="350">
        <f>Supervisor!N1173</f>
        <v>0</v>
      </c>
      <c r="P1173" s="350">
        <f t="shared" si="175"/>
        <v>1</v>
      </c>
      <c r="Q1173" s="351">
        <v>3.2197176206056551E-5</v>
      </c>
      <c r="R1173" s="352">
        <f t="shared" si="178"/>
        <v>0</v>
      </c>
      <c r="T1173" s="226">
        <f t="shared" si="170"/>
        <v>0</v>
      </c>
      <c r="Y1173" s="199"/>
      <c r="Z1173" s="352">
        <v>0</v>
      </c>
      <c r="AA1173" s="428">
        <v>0</v>
      </c>
      <c r="AB1173" s="428">
        <v>0</v>
      </c>
      <c r="AC1173" s="430">
        <v>0</v>
      </c>
      <c r="AD1173" s="428">
        <f t="shared" si="176"/>
        <v>0</v>
      </c>
      <c r="AE1173" s="427">
        <v>0</v>
      </c>
      <c r="AF1173" s="427">
        <v>0</v>
      </c>
      <c r="AG1173" s="427"/>
      <c r="AH1173" s="427"/>
      <c r="AI1173" s="427"/>
      <c r="AJ1173" s="427"/>
      <c r="AK1173" s="427"/>
      <c r="AL1173" s="427"/>
      <c r="AM1173" s="427"/>
      <c r="AN1173" s="427"/>
    </row>
    <row r="1174" spans="1:40" s="225" customFormat="1" ht="51" hidden="1" customHeight="1" outlineLevel="7" x14ac:dyDescent="0.2">
      <c r="A1174" s="221"/>
      <c r="B1174" s="227"/>
      <c r="C1174" s="248"/>
      <c r="D1174" s="248"/>
      <c r="E1174" s="254"/>
      <c r="F1174" s="265"/>
      <c r="G1174" s="270"/>
      <c r="H1174" s="270"/>
      <c r="I1174" s="406" t="s">
        <v>294</v>
      </c>
      <c r="J1174" s="346"/>
      <c r="K1174" s="434">
        <f>Supervisor!K1174</f>
        <v>1</v>
      </c>
      <c r="L1174" s="347">
        <f>Supervisor!L1174</f>
        <v>0</v>
      </c>
      <c r="M1174" s="348">
        <v>0</v>
      </c>
      <c r="N1174" s="353">
        <f>Supervisor!M1174</f>
        <v>0</v>
      </c>
      <c r="O1174" s="350">
        <f>Supervisor!N1174</f>
        <v>0</v>
      </c>
      <c r="P1174" s="350">
        <f t="shared" si="175"/>
        <v>1</v>
      </c>
      <c r="Q1174" s="351">
        <v>8.0492940515141379E-6</v>
      </c>
      <c r="R1174" s="352">
        <f t="shared" si="178"/>
        <v>0</v>
      </c>
      <c r="T1174" s="226">
        <f t="shared" si="170"/>
        <v>0</v>
      </c>
      <c r="Y1174" s="199"/>
      <c r="Z1174" s="352">
        <v>0</v>
      </c>
      <c r="AA1174" s="428">
        <v>0</v>
      </c>
      <c r="AB1174" s="428">
        <v>0</v>
      </c>
      <c r="AC1174" s="430">
        <v>0</v>
      </c>
      <c r="AD1174" s="428">
        <f t="shared" si="176"/>
        <v>0</v>
      </c>
      <c r="AE1174" s="427">
        <v>0</v>
      </c>
      <c r="AF1174" s="427">
        <v>0</v>
      </c>
      <c r="AG1174" s="427"/>
      <c r="AH1174" s="427"/>
      <c r="AI1174" s="427"/>
      <c r="AJ1174" s="427"/>
      <c r="AK1174" s="427"/>
      <c r="AL1174" s="427"/>
      <c r="AM1174" s="427"/>
      <c r="AN1174" s="427"/>
    </row>
    <row r="1175" spans="1:40" s="225" customFormat="1" ht="51" hidden="1" customHeight="1" outlineLevel="5" x14ac:dyDescent="0.2">
      <c r="A1175" s="221"/>
      <c r="B1175" s="227"/>
      <c r="C1175" s="248"/>
      <c r="D1175" s="248"/>
      <c r="E1175" s="254"/>
      <c r="F1175" s="265"/>
      <c r="G1175" s="270"/>
      <c r="H1175" s="270"/>
      <c r="I1175" s="409" t="s">
        <v>177</v>
      </c>
      <c r="J1175" s="365"/>
      <c r="K1175" s="437">
        <f>Supervisor!K1175</f>
        <v>0</v>
      </c>
      <c r="L1175" s="366">
        <f>Supervisor!L1175</f>
        <v>0</v>
      </c>
      <c r="M1175" s="367">
        <v>0</v>
      </c>
      <c r="N1175" s="365">
        <f>Supervisor!M1175</f>
        <v>0</v>
      </c>
      <c r="O1175" s="378">
        <f>Supervisor!N1175</f>
        <v>0</v>
      </c>
      <c r="P1175" s="378">
        <f t="shared" si="175"/>
        <v>0</v>
      </c>
      <c r="Q1175" s="369">
        <v>1.6622728180801293E-4</v>
      </c>
      <c r="R1175" s="370">
        <f>SUMPRODUCT(R1176:R1182,Q1176:Q1182)/Q1175</f>
        <v>0</v>
      </c>
      <c r="T1175" s="226">
        <f t="shared" si="170"/>
        <v>0</v>
      </c>
      <c r="Y1175" s="199"/>
      <c r="Z1175" s="370">
        <v>0</v>
      </c>
      <c r="AA1175" s="428">
        <v>0</v>
      </c>
      <c r="AB1175" s="428">
        <v>0</v>
      </c>
      <c r="AC1175" s="430">
        <v>0</v>
      </c>
      <c r="AD1175" s="428">
        <f t="shared" si="176"/>
        <v>0</v>
      </c>
      <c r="AE1175" s="427">
        <v>0</v>
      </c>
      <c r="AF1175" s="427">
        <v>0</v>
      </c>
      <c r="AG1175" s="427"/>
      <c r="AH1175" s="427"/>
      <c r="AI1175" s="427"/>
      <c r="AJ1175" s="427"/>
      <c r="AK1175" s="427"/>
      <c r="AL1175" s="427"/>
      <c r="AM1175" s="427"/>
      <c r="AN1175" s="427"/>
    </row>
    <row r="1176" spans="1:40" s="225" customFormat="1" ht="51" hidden="1" customHeight="1" outlineLevel="7" x14ac:dyDescent="0.2">
      <c r="A1176" s="221"/>
      <c r="B1176" s="227"/>
      <c r="C1176" s="248"/>
      <c r="D1176" s="248"/>
      <c r="E1176" s="254"/>
      <c r="F1176" s="265"/>
      <c r="G1176" s="270"/>
      <c r="H1176" s="270"/>
      <c r="I1176" s="406" t="s">
        <v>291</v>
      </c>
      <c r="J1176" s="346"/>
      <c r="K1176" s="434">
        <f>Supervisor!K1176</f>
        <v>1</v>
      </c>
      <c r="L1176" s="347">
        <f>Supervisor!L1176</f>
        <v>0</v>
      </c>
      <c r="M1176" s="348">
        <v>0</v>
      </c>
      <c r="N1176" s="353">
        <f>Supervisor!M1176</f>
        <v>0</v>
      </c>
      <c r="O1176" s="350">
        <f>Supervisor!N1176</f>
        <v>0</v>
      </c>
      <c r="P1176" s="350">
        <f t="shared" si="175"/>
        <v>1</v>
      </c>
      <c r="Q1176" s="351">
        <v>8.3113640904006463E-6</v>
      </c>
      <c r="R1176" s="352">
        <f t="shared" ref="R1176:R1182" si="179">O1176/K1176</f>
        <v>0</v>
      </c>
      <c r="T1176" s="226">
        <f t="shared" si="170"/>
        <v>0</v>
      </c>
      <c r="Y1176" s="199"/>
      <c r="Z1176" s="352">
        <v>0</v>
      </c>
      <c r="AA1176" s="428">
        <v>0</v>
      </c>
      <c r="AB1176" s="428">
        <v>0</v>
      </c>
      <c r="AC1176" s="430">
        <v>0</v>
      </c>
      <c r="AD1176" s="428">
        <f t="shared" si="176"/>
        <v>0</v>
      </c>
      <c r="AE1176" s="427">
        <v>0</v>
      </c>
      <c r="AF1176" s="427">
        <v>0</v>
      </c>
      <c r="AG1176" s="427"/>
      <c r="AH1176" s="427"/>
      <c r="AI1176" s="427"/>
      <c r="AJ1176" s="427"/>
      <c r="AK1176" s="427"/>
      <c r="AL1176" s="427"/>
      <c r="AM1176" s="427"/>
      <c r="AN1176" s="427"/>
    </row>
    <row r="1177" spans="1:40" s="225" customFormat="1" ht="51" hidden="1" customHeight="1" outlineLevel="7" x14ac:dyDescent="0.2">
      <c r="A1177" s="221"/>
      <c r="B1177" s="227"/>
      <c r="C1177" s="248"/>
      <c r="D1177" s="248"/>
      <c r="E1177" s="254"/>
      <c r="F1177" s="265"/>
      <c r="G1177" s="270"/>
      <c r="H1177" s="270"/>
      <c r="I1177" s="406" t="s">
        <v>292</v>
      </c>
      <c r="J1177" s="346"/>
      <c r="K1177" s="434">
        <f>Supervisor!K1177</f>
        <v>1</v>
      </c>
      <c r="L1177" s="347">
        <f>Supervisor!L1177</f>
        <v>0</v>
      </c>
      <c r="M1177" s="348">
        <v>0</v>
      </c>
      <c r="N1177" s="353">
        <f>Supervisor!M1177</f>
        <v>0</v>
      </c>
      <c r="O1177" s="350">
        <f>Supervisor!N1177</f>
        <v>0</v>
      </c>
      <c r="P1177" s="350">
        <f t="shared" si="175"/>
        <v>1</v>
      </c>
      <c r="Q1177" s="351">
        <v>8.3113640904006463E-6</v>
      </c>
      <c r="R1177" s="352">
        <f t="shared" si="179"/>
        <v>0</v>
      </c>
      <c r="T1177" s="226">
        <f t="shared" si="170"/>
        <v>0</v>
      </c>
      <c r="Y1177" s="199"/>
      <c r="Z1177" s="352">
        <v>0</v>
      </c>
      <c r="AA1177" s="428">
        <v>0</v>
      </c>
      <c r="AB1177" s="428">
        <v>0</v>
      </c>
      <c r="AC1177" s="430">
        <v>0</v>
      </c>
      <c r="AD1177" s="428">
        <f t="shared" si="176"/>
        <v>0</v>
      </c>
      <c r="AE1177" s="427">
        <v>0</v>
      </c>
      <c r="AF1177" s="427">
        <v>0</v>
      </c>
      <c r="AG1177" s="427"/>
      <c r="AH1177" s="427"/>
      <c r="AI1177" s="427"/>
      <c r="AJ1177" s="427"/>
      <c r="AK1177" s="427"/>
      <c r="AL1177" s="427"/>
      <c r="AM1177" s="427"/>
      <c r="AN1177" s="427"/>
    </row>
    <row r="1178" spans="1:40" s="225" customFormat="1" ht="51" hidden="1" customHeight="1" outlineLevel="7" x14ac:dyDescent="0.2">
      <c r="A1178" s="221"/>
      <c r="B1178" s="227"/>
      <c r="C1178" s="248"/>
      <c r="D1178" s="248"/>
      <c r="E1178" s="254"/>
      <c r="F1178" s="265"/>
      <c r="G1178" s="270"/>
      <c r="H1178" s="270"/>
      <c r="I1178" s="406" t="s">
        <v>231</v>
      </c>
      <c r="J1178" s="346"/>
      <c r="K1178" s="434">
        <f>Supervisor!K1178</f>
        <v>1</v>
      </c>
      <c r="L1178" s="347">
        <f>Supervisor!L1178</f>
        <v>0</v>
      </c>
      <c r="M1178" s="348">
        <v>0</v>
      </c>
      <c r="N1178" s="353">
        <f>Supervisor!M1178</f>
        <v>0</v>
      </c>
      <c r="O1178" s="350">
        <f>Supervisor!N1178</f>
        <v>0</v>
      </c>
      <c r="P1178" s="350">
        <f t="shared" si="175"/>
        <v>1</v>
      </c>
      <c r="Q1178" s="351">
        <v>5.8179548632804517E-5</v>
      </c>
      <c r="R1178" s="352">
        <f t="shared" si="179"/>
        <v>0</v>
      </c>
      <c r="T1178" s="226">
        <f t="shared" si="170"/>
        <v>0</v>
      </c>
      <c r="Y1178" s="199"/>
      <c r="Z1178" s="352">
        <v>0</v>
      </c>
      <c r="AA1178" s="428">
        <v>0</v>
      </c>
      <c r="AB1178" s="428">
        <v>0</v>
      </c>
      <c r="AC1178" s="430">
        <v>0</v>
      </c>
      <c r="AD1178" s="428">
        <f t="shared" si="176"/>
        <v>0</v>
      </c>
      <c r="AE1178" s="427">
        <v>0</v>
      </c>
      <c r="AF1178" s="427">
        <v>0</v>
      </c>
      <c r="AG1178" s="427"/>
      <c r="AH1178" s="427"/>
      <c r="AI1178" s="427"/>
      <c r="AJ1178" s="427"/>
      <c r="AK1178" s="427"/>
      <c r="AL1178" s="427"/>
      <c r="AM1178" s="427"/>
      <c r="AN1178" s="427"/>
    </row>
    <row r="1179" spans="1:40" s="225" customFormat="1" ht="51" hidden="1" customHeight="1" outlineLevel="7" x14ac:dyDescent="0.2">
      <c r="A1179" s="221"/>
      <c r="B1179" s="227"/>
      <c r="C1179" s="248"/>
      <c r="D1179" s="248"/>
      <c r="E1179" s="254"/>
      <c r="F1179" s="265"/>
      <c r="G1179" s="270"/>
      <c r="H1179" s="270"/>
      <c r="I1179" s="406" t="s">
        <v>80</v>
      </c>
      <c r="J1179" s="346"/>
      <c r="K1179" s="434">
        <f>Supervisor!K1179</f>
        <v>1</v>
      </c>
      <c r="L1179" s="347">
        <f>Supervisor!L1179</f>
        <v>0</v>
      </c>
      <c r="M1179" s="348">
        <v>0</v>
      </c>
      <c r="N1179" s="353">
        <f>Supervisor!M1179</f>
        <v>0</v>
      </c>
      <c r="O1179" s="350">
        <f>Supervisor!N1179</f>
        <v>0</v>
      </c>
      <c r="P1179" s="350">
        <f t="shared" si="175"/>
        <v>1</v>
      </c>
      <c r="Q1179" s="351">
        <v>2.4934092271201939E-5</v>
      </c>
      <c r="R1179" s="352">
        <f t="shared" si="179"/>
        <v>0</v>
      </c>
      <c r="T1179" s="226">
        <f t="shared" si="170"/>
        <v>0</v>
      </c>
      <c r="Y1179" s="199"/>
      <c r="Z1179" s="352">
        <v>0</v>
      </c>
      <c r="AA1179" s="428">
        <v>0</v>
      </c>
      <c r="AB1179" s="428">
        <v>0</v>
      </c>
      <c r="AC1179" s="430">
        <v>0</v>
      </c>
      <c r="AD1179" s="428">
        <f t="shared" si="176"/>
        <v>0</v>
      </c>
      <c r="AE1179" s="427">
        <v>0</v>
      </c>
      <c r="AF1179" s="427">
        <v>0</v>
      </c>
      <c r="AG1179" s="427"/>
      <c r="AH1179" s="427"/>
      <c r="AI1179" s="427"/>
      <c r="AJ1179" s="427"/>
      <c r="AK1179" s="427"/>
      <c r="AL1179" s="427"/>
      <c r="AM1179" s="427"/>
      <c r="AN1179" s="427"/>
    </row>
    <row r="1180" spans="1:40" s="225" customFormat="1" ht="51" hidden="1" customHeight="1" outlineLevel="7" x14ac:dyDescent="0.2">
      <c r="A1180" s="221"/>
      <c r="B1180" s="227"/>
      <c r="C1180" s="248"/>
      <c r="D1180" s="248"/>
      <c r="E1180" s="254"/>
      <c r="F1180" s="265"/>
      <c r="G1180" s="270"/>
      <c r="H1180" s="270"/>
      <c r="I1180" s="406" t="s">
        <v>82</v>
      </c>
      <c r="J1180" s="346"/>
      <c r="K1180" s="434">
        <f>Supervisor!K1180</f>
        <v>1</v>
      </c>
      <c r="L1180" s="347">
        <f>Supervisor!L1180</f>
        <v>0</v>
      </c>
      <c r="M1180" s="348">
        <v>0</v>
      </c>
      <c r="N1180" s="353">
        <f>Supervisor!M1180</f>
        <v>0</v>
      </c>
      <c r="O1180" s="350">
        <f>Supervisor!N1180</f>
        <v>0</v>
      </c>
      <c r="P1180" s="350">
        <f t="shared" si="175"/>
        <v>1</v>
      </c>
      <c r="Q1180" s="351">
        <v>2.4934092271201939E-5</v>
      </c>
      <c r="R1180" s="352">
        <f t="shared" si="179"/>
        <v>0</v>
      </c>
      <c r="T1180" s="226">
        <f t="shared" si="170"/>
        <v>0</v>
      </c>
      <c r="Y1180" s="199"/>
      <c r="Z1180" s="352">
        <v>0</v>
      </c>
      <c r="AA1180" s="428">
        <v>0</v>
      </c>
      <c r="AB1180" s="428">
        <v>0</v>
      </c>
      <c r="AC1180" s="430">
        <v>0</v>
      </c>
      <c r="AD1180" s="428">
        <f t="shared" si="176"/>
        <v>0</v>
      </c>
      <c r="AE1180" s="427">
        <v>0</v>
      </c>
      <c r="AF1180" s="427">
        <v>0</v>
      </c>
      <c r="AG1180" s="427"/>
      <c r="AH1180" s="427"/>
      <c r="AI1180" s="427"/>
      <c r="AJ1180" s="427"/>
      <c r="AK1180" s="427"/>
      <c r="AL1180" s="427"/>
      <c r="AM1180" s="427"/>
      <c r="AN1180" s="427"/>
    </row>
    <row r="1181" spans="1:40" s="225" customFormat="1" ht="51" hidden="1" customHeight="1" outlineLevel="7" x14ac:dyDescent="0.2">
      <c r="A1181" s="221"/>
      <c r="B1181" s="227"/>
      <c r="C1181" s="248"/>
      <c r="D1181" s="248"/>
      <c r="E1181" s="254"/>
      <c r="F1181" s="265"/>
      <c r="G1181" s="270"/>
      <c r="H1181" s="270"/>
      <c r="I1181" s="406" t="s">
        <v>293</v>
      </c>
      <c r="J1181" s="346"/>
      <c r="K1181" s="434">
        <f>Supervisor!K1181</f>
        <v>1</v>
      </c>
      <c r="L1181" s="347">
        <f>Supervisor!L1181</f>
        <v>0</v>
      </c>
      <c r="M1181" s="348">
        <v>0</v>
      </c>
      <c r="N1181" s="353">
        <f>Supervisor!M1181</f>
        <v>0</v>
      </c>
      <c r="O1181" s="350">
        <f>Supervisor!N1181</f>
        <v>0</v>
      </c>
      <c r="P1181" s="350">
        <f t="shared" si="175"/>
        <v>1</v>
      </c>
      <c r="Q1181" s="351">
        <v>3.3245456361602585E-5</v>
      </c>
      <c r="R1181" s="352">
        <f t="shared" si="179"/>
        <v>0</v>
      </c>
      <c r="T1181" s="226">
        <f t="shared" ref="T1181:T1244" si="180">S1181-O1181</f>
        <v>0</v>
      </c>
      <c r="Y1181" s="199"/>
      <c r="Z1181" s="352">
        <v>0</v>
      </c>
      <c r="AA1181" s="428">
        <v>0</v>
      </c>
      <c r="AB1181" s="428">
        <v>0</v>
      </c>
      <c r="AC1181" s="430">
        <v>0</v>
      </c>
      <c r="AD1181" s="428">
        <f t="shared" si="176"/>
        <v>0</v>
      </c>
      <c r="AE1181" s="427">
        <v>0</v>
      </c>
      <c r="AF1181" s="427">
        <v>0</v>
      </c>
      <c r="AG1181" s="427"/>
      <c r="AH1181" s="427"/>
      <c r="AI1181" s="427"/>
      <c r="AJ1181" s="427"/>
      <c r="AK1181" s="427"/>
      <c r="AL1181" s="427"/>
      <c r="AM1181" s="427"/>
      <c r="AN1181" s="427"/>
    </row>
    <row r="1182" spans="1:40" s="225" customFormat="1" ht="51" hidden="1" customHeight="1" outlineLevel="7" x14ac:dyDescent="0.2">
      <c r="A1182" s="221"/>
      <c r="B1182" s="227"/>
      <c r="C1182" s="248"/>
      <c r="D1182" s="248"/>
      <c r="E1182" s="254"/>
      <c r="F1182" s="265"/>
      <c r="G1182" s="270"/>
      <c r="H1182" s="270"/>
      <c r="I1182" s="406" t="s">
        <v>294</v>
      </c>
      <c r="J1182" s="346"/>
      <c r="K1182" s="434">
        <f>Supervisor!K1182</f>
        <v>1</v>
      </c>
      <c r="L1182" s="347">
        <f>Supervisor!L1182</f>
        <v>0</v>
      </c>
      <c r="M1182" s="348">
        <v>0</v>
      </c>
      <c r="N1182" s="353">
        <f>Supervisor!M1182</f>
        <v>0</v>
      </c>
      <c r="O1182" s="350">
        <f>Supervisor!N1182</f>
        <v>0</v>
      </c>
      <c r="P1182" s="350">
        <f t="shared" si="175"/>
        <v>1</v>
      </c>
      <c r="Q1182" s="351">
        <v>8.3113640904006463E-6</v>
      </c>
      <c r="R1182" s="352">
        <f t="shared" si="179"/>
        <v>0</v>
      </c>
      <c r="T1182" s="226">
        <f t="shared" si="180"/>
        <v>0</v>
      </c>
      <c r="Y1182" s="199"/>
      <c r="Z1182" s="352">
        <v>0</v>
      </c>
      <c r="AA1182" s="428">
        <v>0</v>
      </c>
      <c r="AB1182" s="428">
        <v>0</v>
      </c>
      <c r="AC1182" s="430">
        <v>0</v>
      </c>
      <c r="AD1182" s="428">
        <f t="shared" si="176"/>
        <v>0</v>
      </c>
      <c r="AE1182" s="427">
        <v>0</v>
      </c>
      <c r="AF1182" s="427">
        <v>0</v>
      </c>
      <c r="AG1182" s="427"/>
      <c r="AH1182" s="427"/>
      <c r="AI1182" s="427"/>
      <c r="AJ1182" s="427"/>
      <c r="AK1182" s="427"/>
      <c r="AL1182" s="427"/>
      <c r="AM1182" s="427"/>
      <c r="AN1182" s="427"/>
    </row>
    <row r="1183" spans="1:40" s="225" customFormat="1" ht="51" hidden="1" customHeight="1" outlineLevel="5" x14ac:dyDescent="0.2">
      <c r="A1183" s="221"/>
      <c r="B1183" s="227"/>
      <c r="C1183" s="248"/>
      <c r="D1183" s="248"/>
      <c r="E1183" s="254"/>
      <c r="F1183" s="265"/>
      <c r="G1183" s="270"/>
      <c r="H1183" s="270"/>
      <c r="I1183" s="409" t="s">
        <v>178</v>
      </c>
      <c r="J1183" s="365"/>
      <c r="K1183" s="437">
        <f>Supervisor!K1183</f>
        <v>0</v>
      </c>
      <c r="L1183" s="366">
        <f>Supervisor!L1183</f>
        <v>0</v>
      </c>
      <c r="M1183" s="367">
        <v>0</v>
      </c>
      <c r="N1183" s="365">
        <f>Supervisor!M1183</f>
        <v>0</v>
      </c>
      <c r="O1183" s="378">
        <f>Supervisor!N1183</f>
        <v>0</v>
      </c>
      <c r="P1183" s="378">
        <f t="shared" si="175"/>
        <v>0</v>
      </c>
      <c r="Q1183" s="369">
        <v>1.6622728180801293E-4</v>
      </c>
      <c r="R1183" s="370">
        <f>SUMPRODUCT(R1184:R1190,Q1184:Q1190)/Q1183</f>
        <v>0</v>
      </c>
      <c r="T1183" s="226">
        <f t="shared" si="180"/>
        <v>0</v>
      </c>
      <c r="Y1183" s="199"/>
      <c r="Z1183" s="370">
        <v>0</v>
      </c>
      <c r="AA1183" s="428">
        <v>0</v>
      </c>
      <c r="AB1183" s="428">
        <v>0</v>
      </c>
      <c r="AC1183" s="430">
        <v>0</v>
      </c>
      <c r="AD1183" s="428">
        <f t="shared" si="176"/>
        <v>0</v>
      </c>
      <c r="AE1183" s="427">
        <v>0</v>
      </c>
      <c r="AF1183" s="427">
        <v>0</v>
      </c>
      <c r="AG1183" s="427"/>
      <c r="AH1183" s="427"/>
      <c r="AI1183" s="427"/>
      <c r="AJ1183" s="427"/>
      <c r="AK1183" s="427"/>
      <c r="AL1183" s="427"/>
      <c r="AM1183" s="427"/>
      <c r="AN1183" s="427"/>
    </row>
    <row r="1184" spans="1:40" s="225" customFormat="1" ht="51" hidden="1" customHeight="1" outlineLevel="7" x14ac:dyDescent="0.2">
      <c r="A1184" s="221"/>
      <c r="B1184" s="227"/>
      <c r="C1184" s="248"/>
      <c r="D1184" s="248"/>
      <c r="E1184" s="254"/>
      <c r="F1184" s="265"/>
      <c r="G1184" s="270"/>
      <c r="H1184" s="270"/>
      <c r="I1184" s="406" t="s">
        <v>291</v>
      </c>
      <c r="J1184" s="346"/>
      <c r="K1184" s="434">
        <f>Supervisor!K1184</f>
        <v>1</v>
      </c>
      <c r="L1184" s="347">
        <f>Supervisor!L1184</f>
        <v>0</v>
      </c>
      <c r="M1184" s="348">
        <v>0</v>
      </c>
      <c r="N1184" s="353">
        <f>Supervisor!M1184</f>
        <v>0</v>
      </c>
      <c r="O1184" s="350">
        <f>Supervisor!N1184</f>
        <v>0</v>
      </c>
      <c r="P1184" s="350">
        <f t="shared" si="175"/>
        <v>1</v>
      </c>
      <c r="Q1184" s="351">
        <v>8.3113640904006463E-6</v>
      </c>
      <c r="R1184" s="352">
        <f t="shared" ref="R1184:R1190" si="181">O1184/K1184</f>
        <v>0</v>
      </c>
      <c r="T1184" s="226">
        <f t="shared" si="180"/>
        <v>0</v>
      </c>
      <c r="Y1184" s="199"/>
      <c r="Z1184" s="352">
        <v>0</v>
      </c>
      <c r="AA1184" s="428">
        <v>0</v>
      </c>
      <c r="AB1184" s="428">
        <v>0</v>
      </c>
      <c r="AC1184" s="430">
        <v>0</v>
      </c>
      <c r="AD1184" s="428">
        <f t="shared" si="176"/>
        <v>0</v>
      </c>
      <c r="AE1184" s="427">
        <v>0</v>
      </c>
      <c r="AF1184" s="427">
        <v>0</v>
      </c>
      <c r="AG1184" s="427"/>
      <c r="AH1184" s="427"/>
      <c r="AI1184" s="427"/>
      <c r="AJ1184" s="427"/>
      <c r="AK1184" s="427"/>
      <c r="AL1184" s="427"/>
      <c r="AM1184" s="427"/>
      <c r="AN1184" s="427"/>
    </row>
    <row r="1185" spans="1:40" s="225" customFormat="1" ht="51" hidden="1" customHeight="1" outlineLevel="7" x14ac:dyDescent="0.2">
      <c r="A1185" s="221"/>
      <c r="B1185" s="227"/>
      <c r="C1185" s="248"/>
      <c r="D1185" s="248"/>
      <c r="E1185" s="254"/>
      <c r="F1185" s="265"/>
      <c r="G1185" s="270"/>
      <c r="H1185" s="270"/>
      <c r="I1185" s="406" t="s">
        <v>292</v>
      </c>
      <c r="J1185" s="346"/>
      <c r="K1185" s="434">
        <f>Supervisor!K1185</f>
        <v>1</v>
      </c>
      <c r="L1185" s="347">
        <f>Supervisor!L1185</f>
        <v>0</v>
      </c>
      <c r="M1185" s="348">
        <v>0</v>
      </c>
      <c r="N1185" s="353">
        <f>Supervisor!M1185</f>
        <v>0</v>
      </c>
      <c r="O1185" s="350">
        <f>Supervisor!N1185</f>
        <v>0</v>
      </c>
      <c r="P1185" s="350">
        <f t="shared" si="175"/>
        <v>1</v>
      </c>
      <c r="Q1185" s="351">
        <v>8.3113640904006463E-6</v>
      </c>
      <c r="R1185" s="352">
        <f t="shared" si="181"/>
        <v>0</v>
      </c>
      <c r="T1185" s="226">
        <f t="shared" si="180"/>
        <v>0</v>
      </c>
      <c r="Y1185" s="199"/>
      <c r="Z1185" s="352">
        <v>0</v>
      </c>
      <c r="AA1185" s="428">
        <v>0</v>
      </c>
      <c r="AB1185" s="428">
        <v>0</v>
      </c>
      <c r="AC1185" s="430">
        <v>0</v>
      </c>
      <c r="AD1185" s="428">
        <f t="shared" si="176"/>
        <v>0</v>
      </c>
      <c r="AE1185" s="427">
        <v>0</v>
      </c>
      <c r="AF1185" s="427">
        <v>0</v>
      </c>
      <c r="AG1185" s="427"/>
      <c r="AH1185" s="427"/>
      <c r="AI1185" s="427"/>
      <c r="AJ1185" s="427"/>
      <c r="AK1185" s="427"/>
      <c r="AL1185" s="427"/>
      <c r="AM1185" s="427"/>
      <c r="AN1185" s="427"/>
    </row>
    <row r="1186" spans="1:40" s="225" customFormat="1" ht="51" hidden="1" customHeight="1" outlineLevel="7" x14ac:dyDescent="0.2">
      <c r="A1186" s="221"/>
      <c r="B1186" s="227"/>
      <c r="C1186" s="248"/>
      <c r="D1186" s="248"/>
      <c r="E1186" s="254"/>
      <c r="F1186" s="265"/>
      <c r="G1186" s="270"/>
      <c r="H1186" s="270"/>
      <c r="I1186" s="406" t="s">
        <v>231</v>
      </c>
      <c r="J1186" s="346"/>
      <c r="K1186" s="434">
        <f>Supervisor!K1186</f>
        <v>1</v>
      </c>
      <c r="L1186" s="347">
        <f>Supervisor!L1186</f>
        <v>0</v>
      </c>
      <c r="M1186" s="348">
        <v>0</v>
      </c>
      <c r="N1186" s="353">
        <f>Supervisor!M1186</f>
        <v>0</v>
      </c>
      <c r="O1186" s="350">
        <f>Supervisor!N1186</f>
        <v>0</v>
      </c>
      <c r="P1186" s="350">
        <f t="shared" si="175"/>
        <v>1</v>
      </c>
      <c r="Q1186" s="351">
        <v>5.8179548632804517E-5</v>
      </c>
      <c r="R1186" s="352">
        <f t="shared" si="181"/>
        <v>0</v>
      </c>
      <c r="T1186" s="226">
        <f t="shared" si="180"/>
        <v>0</v>
      </c>
      <c r="Y1186" s="199"/>
      <c r="Z1186" s="352">
        <v>0</v>
      </c>
      <c r="AA1186" s="428">
        <v>0</v>
      </c>
      <c r="AB1186" s="428">
        <v>0</v>
      </c>
      <c r="AC1186" s="430">
        <v>0</v>
      </c>
      <c r="AD1186" s="428">
        <f t="shared" si="176"/>
        <v>0</v>
      </c>
      <c r="AE1186" s="427">
        <v>0</v>
      </c>
      <c r="AF1186" s="427">
        <v>0</v>
      </c>
      <c r="AG1186" s="427"/>
      <c r="AH1186" s="427"/>
      <c r="AI1186" s="427"/>
      <c r="AJ1186" s="427"/>
      <c r="AK1186" s="427"/>
      <c r="AL1186" s="427"/>
      <c r="AM1186" s="427"/>
      <c r="AN1186" s="427"/>
    </row>
    <row r="1187" spans="1:40" s="225" customFormat="1" ht="51" hidden="1" customHeight="1" outlineLevel="7" x14ac:dyDescent="0.2">
      <c r="A1187" s="221"/>
      <c r="B1187" s="227"/>
      <c r="C1187" s="248"/>
      <c r="D1187" s="248"/>
      <c r="E1187" s="254"/>
      <c r="F1187" s="265"/>
      <c r="G1187" s="270"/>
      <c r="H1187" s="270"/>
      <c r="I1187" s="406" t="s">
        <v>80</v>
      </c>
      <c r="J1187" s="346"/>
      <c r="K1187" s="434">
        <f>Supervisor!K1187</f>
        <v>1</v>
      </c>
      <c r="L1187" s="347">
        <f>Supervisor!L1187</f>
        <v>0</v>
      </c>
      <c r="M1187" s="348">
        <v>0</v>
      </c>
      <c r="N1187" s="353">
        <f>Supervisor!M1187</f>
        <v>0</v>
      </c>
      <c r="O1187" s="350">
        <f>Supervisor!N1187</f>
        <v>0</v>
      </c>
      <c r="P1187" s="350">
        <f t="shared" si="175"/>
        <v>1</v>
      </c>
      <c r="Q1187" s="351">
        <v>2.4934092271201939E-5</v>
      </c>
      <c r="R1187" s="352">
        <f t="shared" si="181"/>
        <v>0</v>
      </c>
      <c r="T1187" s="226">
        <f t="shared" si="180"/>
        <v>0</v>
      </c>
      <c r="Y1187" s="199"/>
      <c r="Z1187" s="352">
        <v>0</v>
      </c>
      <c r="AA1187" s="428">
        <v>0</v>
      </c>
      <c r="AB1187" s="428">
        <v>0</v>
      </c>
      <c r="AC1187" s="430">
        <v>0</v>
      </c>
      <c r="AD1187" s="428">
        <f t="shared" si="176"/>
        <v>0</v>
      </c>
      <c r="AE1187" s="427">
        <v>0</v>
      </c>
      <c r="AF1187" s="427">
        <v>0</v>
      </c>
      <c r="AG1187" s="427"/>
      <c r="AH1187" s="427"/>
      <c r="AI1187" s="427"/>
      <c r="AJ1187" s="427"/>
      <c r="AK1187" s="427"/>
      <c r="AL1187" s="427"/>
      <c r="AM1187" s="427"/>
      <c r="AN1187" s="427"/>
    </row>
    <row r="1188" spans="1:40" s="225" customFormat="1" ht="51" hidden="1" customHeight="1" outlineLevel="7" x14ac:dyDescent="0.2">
      <c r="A1188" s="221"/>
      <c r="B1188" s="227"/>
      <c r="C1188" s="248"/>
      <c r="D1188" s="248"/>
      <c r="E1188" s="254"/>
      <c r="F1188" s="265"/>
      <c r="G1188" s="270"/>
      <c r="H1188" s="270"/>
      <c r="I1188" s="406" t="s">
        <v>82</v>
      </c>
      <c r="J1188" s="346"/>
      <c r="K1188" s="434">
        <f>Supervisor!K1188</f>
        <v>1</v>
      </c>
      <c r="L1188" s="347">
        <f>Supervisor!L1188</f>
        <v>0</v>
      </c>
      <c r="M1188" s="348">
        <v>0</v>
      </c>
      <c r="N1188" s="353">
        <f>Supervisor!M1188</f>
        <v>0</v>
      </c>
      <c r="O1188" s="350">
        <f>Supervisor!N1188</f>
        <v>0</v>
      </c>
      <c r="P1188" s="350">
        <f t="shared" si="175"/>
        <v>1</v>
      </c>
      <c r="Q1188" s="351">
        <v>2.4934092271201939E-5</v>
      </c>
      <c r="R1188" s="352">
        <f t="shared" si="181"/>
        <v>0</v>
      </c>
      <c r="T1188" s="226">
        <f t="shared" si="180"/>
        <v>0</v>
      </c>
      <c r="Y1188" s="199"/>
      <c r="Z1188" s="352">
        <v>0</v>
      </c>
      <c r="AA1188" s="428">
        <v>0</v>
      </c>
      <c r="AB1188" s="428">
        <v>0</v>
      </c>
      <c r="AC1188" s="430">
        <v>0</v>
      </c>
      <c r="AD1188" s="428">
        <f t="shared" si="176"/>
        <v>0</v>
      </c>
      <c r="AE1188" s="427">
        <v>0</v>
      </c>
      <c r="AF1188" s="427">
        <v>0</v>
      </c>
      <c r="AG1188" s="427"/>
      <c r="AH1188" s="427"/>
      <c r="AI1188" s="427"/>
      <c r="AJ1188" s="427"/>
      <c r="AK1188" s="427"/>
      <c r="AL1188" s="427"/>
      <c r="AM1188" s="427"/>
      <c r="AN1188" s="427"/>
    </row>
    <row r="1189" spans="1:40" s="225" customFormat="1" ht="51" hidden="1" customHeight="1" outlineLevel="7" x14ac:dyDescent="0.2">
      <c r="A1189" s="221"/>
      <c r="B1189" s="227"/>
      <c r="C1189" s="248"/>
      <c r="D1189" s="248"/>
      <c r="E1189" s="254"/>
      <c r="F1189" s="265"/>
      <c r="G1189" s="270"/>
      <c r="H1189" s="270"/>
      <c r="I1189" s="406" t="s">
        <v>293</v>
      </c>
      <c r="J1189" s="346"/>
      <c r="K1189" s="434">
        <f>Supervisor!K1189</f>
        <v>1</v>
      </c>
      <c r="L1189" s="347">
        <f>Supervisor!L1189</f>
        <v>0</v>
      </c>
      <c r="M1189" s="348">
        <v>0</v>
      </c>
      <c r="N1189" s="353">
        <f>Supervisor!M1189</f>
        <v>0</v>
      </c>
      <c r="O1189" s="350">
        <f>Supervisor!N1189</f>
        <v>0</v>
      </c>
      <c r="P1189" s="350">
        <f t="shared" si="175"/>
        <v>1</v>
      </c>
      <c r="Q1189" s="351">
        <v>3.3245456361602585E-5</v>
      </c>
      <c r="R1189" s="352">
        <f t="shared" si="181"/>
        <v>0</v>
      </c>
      <c r="T1189" s="226">
        <f t="shared" si="180"/>
        <v>0</v>
      </c>
      <c r="Y1189" s="199"/>
      <c r="Z1189" s="352">
        <v>0</v>
      </c>
      <c r="AA1189" s="428">
        <v>0</v>
      </c>
      <c r="AB1189" s="428">
        <v>0</v>
      </c>
      <c r="AC1189" s="430">
        <v>0</v>
      </c>
      <c r="AD1189" s="428">
        <f t="shared" si="176"/>
        <v>0</v>
      </c>
      <c r="AE1189" s="427">
        <v>0</v>
      </c>
      <c r="AF1189" s="427">
        <v>0</v>
      </c>
      <c r="AG1189" s="427"/>
      <c r="AH1189" s="427"/>
      <c r="AI1189" s="427"/>
      <c r="AJ1189" s="427"/>
      <c r="AK1189" s="427"/>
      <c r="AL1189" s="427"/>
      <c r="AM1189" s="427"/>
      <c r="AN1189" s="427"/>
    </row>
    <row r="1190" spans="1:40" s="225" customFormat="1" ht="51" hidden="1" customHeight="1" outlineLevel="7" x14ac:dyDescent="0.2">
      <c r="A1190" s="221"/>
      <c r="B1190" s="227"/>
      <c r="C1190" s="248"/>
      <c r="D1190" s="248"/>
      <c r="E1190" s="254"/>
      <c r="F1190" s="265"/>
      <c r="G1190" s="270"/>
      <c r="H1190" s="270"/>
      <c r="I1190" s="406" t="s">
        <v>294</v>
      </c>
      <c r="J1190" s="346"/>
      <c r="K1190" s="434">
        <f>Supervisor!K1190</f>
        <v>1</v>
      </c>
      <c r="L1190" s="347">
        <f>Supervisor!L1190</f>
        <v>0</v>
      </c>
      <c r="M1190" s="348">
        <v>0</v>
      </c>
      <c r="N1190" s="353">
        <f>Supervisor!M1190</f>
        <v>0</v>
      </c>
      <c r="O1190" s="350">
        <f>Supervisor!N1190</f>
        <v>0</v>
      </c>
      <c r="P1190" s="350">
        <f t="shared" si="175"/>
        <v>1</v>
      </c>
      <c r="Q1190" s="351">
        <v>8.3113640904006463E-6</v>
      </c>
      <c r="R1190" s="352">
        <f t="shared" si="181"/>
        <v>0</v>
      </c>
      <c r="T1190" s="226">
        <f t="shared" si="180"/>
        <v>0</v>
      </c>
      <c r="Y1190" s="199"/>
      <c r="Z1190" s="352">
        <v>0</v>
      </c>
      <c r="AA1190" s="428">
        <v>0</v>
      </c>
      <c r="AB1190" s="428">
        <v>0</v>
      </c>
      <c r="AC1190" s="430">
        <v>0</v>
      </c>
      <c r="AD1190" s="428">
        <f t="shared" si="176"/>
        <v>0</v>
      </c>
      <c r="AE1190" s="427">
        <v>0</v>
      </c>
      <c r="AF1190" s="427">
        <v>0</v>
      </c>
      <c r="AG1190" s="427"/>
      <c r="AH1190" s="427"/>
      <c r="AI1190" s="427"/>
      <c r="AJ1190" s="427"/>
      <c r="AK1190" s="427"/>
      <c r="AL1190" s="427"/>
      <c r="AM1190" s="427"/>
      <c r="AN1190" s="427"/>
    </row>
    <row r="1191" spans="1:40" s="225" customFormat="1" ht="51" hidden="1" customHeight="1" outlineLevel="5" x14ac:dyDescent="0.2">
      <c r="A1191" s="221"/>
      <c r="B1191" s="227"/>
      <c r="C1191" s="248"/>
      <c r="D1191" s="248"/>
      <c r="E1191" s="254"/>
      <c r="F1191" s="265"/>
      <c r="G1191" s="270"/>
      <c r="H1191" s="270"/>
      <c r="I1191" s="409" t="s">
        <v>179</v>
      </c>
      <c r="J1191" s="365"/>
      <c r="K1191" s="437">
        <f>Supervisor!K1191</f>
        <v>0</v>
      </c>
      <c r="L1191" s="366">
        <f>Supervisor!L1191</f>
        <v>0</v>
      </c>
      <c r="M1191" s="367">
        <v>0</v>
      </c>
      <c r="N1191" s="365">
        <f>Supervisor!M1191</f>
        <v>0</v>
      </c>
      <c r="O1191" s="378">
        <f>Supervisor!N1191</f>
        <v>0</v>
      </c>
      <c r="P1191" s="378">
        <f t="shared" si="175"/>
        <v>0</v>
      </c>
      <c r="Q1191" s="369">
        <v>9.1200373532504379E-4</v>
      </c>
      <c r="R1191" s="370">
        <f>SUMPRODUCT(R1192:R1198,Q1192:Q1198)/Q1191</f>
        <v>0</v>
      </c>
      <c r="T1191" s="226">
        <f t="shared" si="180"/>
        <v>0</v>
      </c>
      <c r="Y1191" s="199"/>
      <c r="Z1191" s="370">
        <v>0</v>
      </c>
      <c r="AA1191" s="428">
        <v>0</v>
      </c>
      <c r="AB1191" s="428">
        <v>0</v>
      </c>
      <c r="AC1191" s="430">
        <v>0</v>
      </c>
      <c r="AD1191" s="428">
        <f t="shared" si="176"/>
        <v>0</v>
      </c>
      <c r="AE1191" s="427">
        <v>0</v>
      </c>
      <c r="AF1191" s="427">
        <v>0</v>
      </c>
      <c r="AG1191" s="427"/>
      <c r="AH1191" s="427"/>
      <c r="AI1191" s="427"/>
      <c r="AJ1191" s="427"/>
      <c r="AK1191" s="427"/>
      <c r="AL1191" s="427"/>
      <c r="AM1191" s="427"/>
      <c r="AN1191" s="427"/>
    </row>
    <row r="1192" spans="1:40" s="225" customFormat="1" ht="51" hidden="1" customHeight="1" outlineLevel="7" x14ac:dyDescent="0.2">
      <c r="A1192" s="221"/>
      <c r="B1192" s="227"/>
      <c r="C1192" s="248"/>
      <c r="D1192" s="248"/>
      <c r="E1192" s="254"/>
      <c r="F1192" s="265"/>
      <c r="G1192" s="270"/>
      <c r="H1192" s="270"/>
      <c r="I1192" s="406" t="s">
        <v>291</v>
      </c>
      <c r="J1192" s="346"/>
      <c r="K1192" s="434">
        <f>Supervisor!K1192</f>
        <v>1</v>
      </c>
      <c r="L1192" s="347">
        <f>Supervisor!L1192</f>
        <v>0</v>
      </c>
      <c r="M1192" s="348">
        <v>0</v>
      </c>
      <c r="N1192" s="353">
        <f>Supervisor!M1192</f>
        <v>0</v>
      </c>
      <c r="O1192" s="350">
        <f>Supervisor!N1192</f>
        <v>0</v>
      </c>
      <c r="P1192" s="350">
        <f t="shared" si="175"/>
        <v>1</v>
      </c>
      <c r="Q1192" s="351">
        <v>4.5600186766252194E-5</v>
      </c>
      <c r="R1192" s="352">
        <f t="shared" ref="R1192:R1198" si="182">O1192/K1192</f>
        <v>0</v>
      </c>
      <c r="T1192" s="226">
        <f t="shared" si="180"/>
        <v>0</v>
      </c>
      <c r="Y1192" s="199"/>
      <c r="Z1192" s="352">
        <v>0</v>
      </c>
      <c r="AA1192" s="428">
        <v>0</v>
      </c>
      <c r="AB1192" s="428">
        <v>0</v>
      </c>
      <c r="AC1192" s="430">
        <v>0</v>
      </c>
      <c r="AD1192" s="428">
        <f t="shared" si="176"/>
        <v>0</v>
      </c>
      <c r="AE1192" s="427">
        <v>0</v>
      </c>
      <c r="AF1192" s="427">
        <v>0</v>
      </c>
      <c r="AG1192" s="427"/>
      <c r="AH1192" s="427"/>
      <c r="AI1192" s="427"/>
      <c r="AJ1192" s="427"/>
      <c r="AK1192" s="427"/>
      <c r="AL1192" s="427"/>
      <c r="AM1192" s="427"/>
      <c r="AN1192" s="427"/>
    </row>
    <row r="1193" spans="1:40" s="225" customFormat="1" ht="51" hidden="1" customHeight="1" outlineLevel="7" x14ac:dyDescent="0.2">
      <c r="A1193" s="221"/>
      <c r="B1193" s="227"/>
      <c r="C1193" s="248"/>
      <c r="D1193" s="248"/>
      <c r="E1193" s="254"/>
      <c r="F1193" s="265"/>
      <c r="G1193" s="270"/>
      <c r="H1193" s="270"/>
      <c r="I1193" s="406" t="s">
        <v>292</v>
      </c>
      <c r="J1193" s="346"/>
      <c r="K1193" s="434">
        <f>Supervisor!K1193</f>
        <v>1</v>
      </c>
      <c r="L1193" s="347">
        <f>Supervisor!L1193</f>
        <v>0</v>
      </c>
      <c r="M1193" s="348">
        <v>0</v>
      </c>
      <c r="N1193" s="353">
        <f>Supervisor!M1193</f>
        <v>0</v>
      </c>
      <c r="O1193" s="350">
        <f>Supervisor!N1193</f>
        <v>0</v>
      </c>
      <c r="P1193" s="350">
        <f t="shared" si="175"/>
        <v>1</v>
      </c>
      <c r="Q1193" s="351">
        <v>4.5600186766252194E-5</v>
      </c>
      <c r="R1193" s="352">
        <f t="shared" si="182"/>
        <v>0</v>
      </c>
      <c r="T1193" s="226">
        <f t="shared" si="180"/>
        <v>0</v>
      </c>
      <c r="Y1193" s="199"/>
      <c r="Z1193" s="352">
        <v>0</v>
      </c>
      <c r="AA1193" s="428">
        <v>0</v>
      </c>
      <c r="AB1193" s="428">
        <v>0</v>
      </c>
      <c r="AC1193" s="430">
        <v>0</v>
      </c>
      <c r="AD1193" s="428">
        <f t="shared" si="176"/>
        <v>0</v>
      </c>
      <c r="AE1193" s="427">
        <v>0</v>
      </c>
      <c r="AF1193" s="427">
        <v>0</v>
      </c>
      <c r="AG1193" s="427"/>
      <c r="AH1193" s="427"/>
      <c r="AI1193" s="427"/>
      <c r="AJ1193" s="427"/>
      <c r="AK1193" s="427"/>
      <c r="AL1193" s="427"/>
      <c r="AM1193" s="427"/>
      <c r="AN1193" s="427"/>
    </row>
    <row r="1194" spans="1:40" s="225" customFormat="1" ht="51" hidden="1" customHeight="1" outlineLevel="7" x14ac:dyDescent="0.2">
      <c r="A1194" s="221"/>
      <c r="B1194" s="227"/>
      <c r="C1194" s="248"/>
      <c r="D1194" s="248"/>
      <c r="E1194" s="254"/>
      <c r="F1194" s="265"/>
      <c r="G1194" s="270"/>
      <c r="H1194" s="270"/>
      <c r="I1194" s="406" t="s">
        <v>231</v>
      </c>
      <c r="J1194" s="346"/>
      <c r="K1194" s="434">
        <f>Supervisor!K1194</f>
        <v>1</v>
      </c>
      <c r="L1194" s="347">
        <f>Supervisor!L1194</f>
        <v>0</v>
      </c>
      <c r="M1194" s="348">
        <v>0</v>
      </c>
      <c r="N1194" s="353">
        <f>Supervisor!M1194</f>
        <v>0</v>
      </c>
      <c r="O1194" s="350">
        <f>Supervisor!N1194</f>
        <v>0</v>
      </c>
      <c r="P1194" s="350">
        <f t="shared" si="175"/>
        <v>1</v>
      </c>
      <c r="Q1194" s="351">
        <v>3.1920130736376532E-4</v>
      </c>
      <c r="R1194" s="352">
        <f t="shared" si="182"/>
        <v>0</v>
      </c>
      <c r="T1194" s="226">
        <f t="shared" si="180"/>
        <v>0</v>
      </c>
      <c r="Y1194" s="199"/>
      <c r="Z1194" s="352">
        <v>0</v>
      </c>
      <c r="AA1194" s="428">
        <v>0</v>
      </c>
      <c r="AB1194" s="428">
        <v>0</v>
      </c>
      <c r="AC1194" s="430">
        <v>0</v>
      </c>
      <c r="AD1194" s="428">
        <f t="shared" si="176"/>
        <v>0</v>
      </c>
      <c r="AE1194" s="427">
        <v>0</v>
      </c>
      <c r="AF1194" s="427">
        <v>0</v>
      </c>
      <c r="AG1194" s="427"/>
      <c r="AH1194" s="427"/>
      <c r="AI1194" s="427"/>
      <c r="AJ1194" s="427"/>
      <c r="AK1194" s="427"/>
      <c r="AL1194" s="427"/>
      <c r="AM1194" s="427"/>
      <c r="AN1194" s="427"/>
    </row>
    <row r="1195" spans="1:40" s="225" customFormat="1" ht="51" hidden="1" customHeight="1" outlineLevel="7" x14ac:dyDescent="0.2">
      <c r="A1195" s="221"/>
      <c r="B1195" s="227"/>
      <c r="C1195" s="248"/>
      <c r="D1195" s="248"/>
      <c r="E1195" s="254"/>
      <c r="F1195" s="265"/>
      <c r="G1195" s="270"/>
      <c r="H1195" s="270"/>
      <c r="I1195" s="406" t="s">
        <v>80</v>
      </c>
      <c r="J1195" s="346"/>
      <c r="K1195" s="434">
        <f>Supervisor!K1195</f>
        <v>1</v>
      </c>
      <c r="L1195" s="347">
        <f>Supervisor!L1195</f>
        <v>0</v>
      </c>
      <c r="M1195" s="348">
        <v>0</v>
      </c>
      <c r="N1195" s="353">
        <f>Supervisor!M1195</f>
        <v>0</v>
      </c>
      <c r="O1195" s="350">
        <f>Supervisor!N1195</f>
        <v>0</v>
      </c>
      <c r="P1195" s="350">
        <f t="shared" si="175"/>
        <v>1</v>
      </c>
      <c r="Q1195" s="351">
        <v>1.3680056029875657E-4</v>
      </c>
      <c r="R1195" s="352">
        <f t="shared" si="182"/>
        <v>0</v>
      </c>
      <c r="T1195" s="226">
        <f t="shared" si="180"/>
        <v>0</v>
      </c>
      <c r="Y1195" s="199"/>
      <c r="Z1195" s="352">
        <v>0</v>
      </c>
      <c r="AA1195" s="428">
        <v>0</v>
      </c>
      <c r="AB1195" s="428">
        <v>0</v>
      </c>
      <c r="AC1195" s="430">
        <v>0</v>
      </c>
      <c r="AD1195" s="428">
        <f t="shared" si="176"/>
        <v>0</v>
      </c>
      <c r="AE1195" s="427">
        <v>0</v>
      </c>
      <c r="AF1195" s="427">
        <v>0</v>
      </c>
      <c r="AG1195" s="427"/>
      <c r="AH1195" s="427"/>
      <c r="AI1195" s="427"/>
      <c r="AJ1195" s="427"/>
      <c r="AK1195" s="427"/>
      <c r="AL1195" s="427"/>
      <c r="AM1195" s="427"/>
      <c r="AN1195" s="427"/>
    </row>
    <row r="1196" spans="1:40" s="225" customFormat="1" ht="51" hidden="1" customHeight="1" outlineLevel="7" x14ac:dyDescent="0.2">
      <c r="A1196" s="221"/>
      <c r="B1196" s="227"/>
      <c r="C1196" s="248"/>
      <c r="D1196" s="248"/>
      <c r="E1196" s="254"/>
      <c r="F1196" s="265"/>
      <c r="G1196" s="270"/>
      <c r="H1196" s="270"/>
      <c r="I1196" s="406" t="s">
        <v>82</v>
      </c>
      <c r="J1196" s="346"/>
      <c r="K1196" s="434">
        <f>Supervisor!K1196</f>
        <v>1</v>
      </c>
      <c r="L1196" s="347">
        <f>Supervisor!L1196</f>
        <v>0</v>
      </c>
      <c r="M1196" s="348">
        <v>0</v>
      </c>
      <c r="N1196" s="353">
        <f>Supervisor!M1196</f>
        <v>0</v>
      </c>
      <c r="O1196" s="350">
        <f>Supervisor!N1196</f>
        <v>0</v>
      </c>
      <c r="P1196" s="350">
        <f t="shared" si="175"/>
        <v>1</v>
      </c>
      <c r="Q1196" s="351">
        <v>1.3680056029875657E-4</v>
      </c>
      <c r="R1196" s="352">
        <f t="shared" si="182"/>
        <v>0</v>
      </c>
      <c r="T1196" s="226">
        <f t="shared" si="180"/>
        <v>0</v>
      </c>
      <c r="Y1196" s="199"/>
      <c r="Z1196" s="352">
        <v>0</v>
      </c>
      <c r="AA1196" s="428">
        <v>0</v>
      </c>
      <c r="AB1196" s="428">
        <v>0</v>
      </c>
      <c r="AC1196" s="430">
        <v>0</v>
      </c>
      <c r="AD1196" s="428">
        <f t="shared" si="176"/>
        <v>0</v>
      </c>
      <c r="AE1196" s="427">
        <v>0</v>
      </c>
      <c r="AF1196" s="427">
        <v>0</v>
      </c>
      <c r="AG1196" s="427"/>
      <c r="AH1196" s="427"/>
      <c r="AI1196" s="427"/>
      <c r="AJ1196" s="427"/>
      <c r="AK1196" s="427"/>
      <c r="AL1196" s="427"/>
      <c r="AM1196" s="427"/>
      <c r="AN1196" s="427"/>
    </row>
    <row r="1197" spans="1:40" s="225" customFormat="1" ht="51" hidden="1" customHeight="1" outlineLevel="7" x14ac:dyDescent="0.2">
      <c r="A1197" s="221"/>
      <c r="B1197" s="227"/>
      <c r="C1197" s="248"/>
      <c r="D1197" s="248"/>
      <c r="E1197" s="254"/>
      <c r="F1197" s="265"/>
      <c r="G1197" s="270"/>
      <c r="H1197" s="270"/>
      <c r="I1197" s="406" t="s">
        <v>293</v>
      </c>
      <c r="J1197" s="346"/>
      <c r="K1197" s="434">
        <f>Supervisor!K1197</f>
        <v>1</v>
      </c>
      <c r="L1197" s="347">
        <f>Supervisor!L1197</f>
        <v>0</v>
      </c>
      <c r="M1197" s="348">
        <v>0</v>
      </c>
      <c r="N1197" s="353">
        <f>Supervisor!M1197</f>
        <v>0</v>
      </c>
      <c r="O1197" s="350">
        <f>Supervisor!N1197</f>
        <v>0</v>
      </c>
      <c r="P1197" s="350">
        <f t="shared" si="175"/>
        <v>1</v>
      </c>
      <c r="Q1197" s="351">
        <v>1.8240074706500877E-4</v>
      </c>
      <c r="R1197" s="352">
        <f t="shared" si="182"/>
        <v>0</v>
      </c>
      <c r="T1197" s="226">
        <f t="shared" si="180"/>
        <v>0</v>
      </c>
      <c r="Y1197" s="199"/>
      <c r="Z1197" s="352">
        <v>0</v>
      </c>
      <c r="AA1197" s="428">
        <v>0</v>
      </c>
      <c r="AB1197" s="428">
        <v>0</v>
      </c>
      <c r="AC1197" s="430">
        <v>0</v>
      </c>
      <c r="AD1197" s="428">
        <f t="shared" si="176"/>
        <v>0</v>
      </c>
      <c r="AE1197" s="427">
        <v>0</v>
      </c>
      <c r="AF1197" s="427">
        <v>0</v>
      </c>
      <c r="AG1197" s="427"/>
      <c r="AH1197" s="427"/>
      <c r="AI1197" s="427"/>
      <c r="AJ1197" s="427"/>
      <c r="AK1197" s="427"/>
      <c r="AL1197" s="427"/>
      <c r="AM1197" s="427"/>
      <c r="AN1197" s="427"/>
    </row>
    <row r="1198" spans="1:40" s="225" customFormat="1" ht="51" hidden="1" customHeight="1" outlineLevel="7" x14ac:dyDescent="0.2">
      <c r="A1198" s="221"/>
      <c r="B1198" s="227"/>
      <c r="C1198" s="248"/>
      <c r="D1198" s="248"/>
      <c r="E1198" s="254"/>
      <c r="F1198" s="265"/>
      <c r="G1198" s="270"/>
      <c r="H1198" s="270"/>
      <c r="I1198" s="406" t="s">
        <v>294</v>
      </c>
      <c r="J1198" s="346"/>
      <c r="K1198" s="434">
        <f>Supervisor!K1198</f>
        <v>1</v>
      </c>
      <c r="L1198" s="347">
        <f>Supervisor!L1198</f>
        <v>0</v>
      </c>
      <c r="M1198" s="348">
        <v>0</v>
      </c>
      <c r="N1198" s="353">
        <f>Supervisor!M1198</f>
        <v>0</v>
      </c>
      <c r="O1198" s="350">
        <f>Supervisor!N1198</f>
        <v>0</v>
      </c>
      <c r="P1198" s="350">
        <f t="shared" si="175"/>
        <v>1</v>
      </c>
      <c r="Q1198" s="351">
        <v>4.5600186766252194E-5</v>
      </c>
      <c r="R1198" s="352">
        <f t="shared" si="182"/>
        <v>0</v>
      </c>
      <c r="T1198" s="226">
        <f t="shared" si="180"/>
        <v>0</v>
      </c>
      <c r="Y1198" s="199"/>
      <c r="Z1198" s="352">
        <v>0</v>
      </c>
      <c r="AA1198" s="428">
        <v>0</v>
      </c>
      <c r="AB1198" s="428">
        <v>0</v>
      </c>
      <c r="AC1198" s="430">
        <v>0</v>
      </c>
      <c r="AD1198" s="428">
        <f t="shared" si="176"/>
        <v>0</v>
      </c>
      <c r="AE1198" s="427">
        <v>0</v>
      </c>
      <c r="AF1198" s="427">
        <v>0</v>
      </c>
      <c r="AG1198" s="427"/>
      <c r="AH1198" s="427"/>
      <c r="AI1198" s="427"/>
      <c r="AJ1198" s="427"/>
      <c r="AK1198" s="427"/>
      <c r="AL1198" s="427"/>
      <c r="AM1198" s="427"/>
      <c r="AN1198" s="427"/>
    </row>
    <row r="1199" spans="1:40" s="225" customFormat="1" ht="51" hidden="1" customHeight="1" outlineLevel="5" x14ac:dyDescent="0.2">
      <c r="A1199" s="221"/>
      <c r="B1199" s="227"/>
      <c r="C1199" s="248"/>
      <c r="D1199" s="248"/>
      <c r="E1199" s="254"/>
      <c r="F1199" s="265"/>
      <c r="G1199" s="270"/>
      <c r="H1199" s="270"/>
      <c r="I1199" s="409" t="s">
        <v>180</v>
      </c>
      <c r="J1199" s="365"/>
      <c r="K1199" s="437">
        <f>Supervisor!K1199</f>
        <v>0</v>
      </c>
      <c r="L1199" s="366">
        <f>Supervisor!L1199</f>
        <v>0</v>
      </c>
      <c r="M1199" s="367">
        <v>0</v>
      </c>
      <c r="N1199" s="365">
        <f>Supervisor!M1199</f>
        <v>0</v>
      </c>
      <c r="O1199" s="378">
        <f>Supervisor!N1199</f>
        <v>0</v>
      </c>
      <c r="P1199" s="378">
        <f t="shared" si="175"/>
        <v>0</v>
      </c>
      <c r="Q1199" s="369">
        <v>1.9767568647439376E-4</v>
      </c>
      <c r="R1199" s="370">
        <f>SUMPRODUCT(R1200:R1206,Q1200:Q1206)/Q1199</f>
        <v>0</v>
      </c>
      <c r="T1199" s="226">
        <f t="shared" si="180"/>
        <v>0</v>
      </c>
      <c r="Y1199" s="199"/>
      <c r="Z1199" s="370">
        <v>0</v>
      </c>
      <c r="AA1199" s="428">
        <v>0</v>
      </c>
      <c r="AB1199" s="428">
        <v>0</v>
      </c>
      <c r="AC1199" s="430">
        <v>0</v>
      </c>
      <c r="AD1199" s="428">
        <f t="shared" si="176"/>
        <v>0</v>
      </c>
      <c r="AE1199" s="427">
        <v>0</v>
      </c>
      <c r="AF1199" s="427">
        <v>0</v>
      </c>
      <c r="AG1199" s="427"/>
      <c r="AH1199" s="427"/>
      <c r="AI1199" s="427"/>
      <c r="AJ1199" s="427"/>
      <c r="AK1199" s="427"/>
      <c r="AL1199" s="427"/>
      <c r="AM1199" s="427"/>
      <c r="AN1199" s="427"/>
    </row>
    <row r="1200" spans="1:40" s="225" customFormat="1" ht="51" hidden="1" customHeight="1" outlineLevel="7" x14ac:dyDescent="0.2">
      <c r="A1200" s="221"/>
      <c r="B1200" s="227"/>
      <c r="C1200" s="248"/>
      <c r="D1200" s="248"/>
      <c r="E1200" s="254"/>
      <c r="F1200" s="265"/>
      <c r="G1200" s="270"/>
      <c r="H1200" s="270"/>
      <c r="I1200" s="406" t="s">
        <v>291</v>
      </c>
      <c r="J1200" s="346"/>
      <c r="K1200" s="434">
        <f>Supervisor!K1200</f>
        <v>1</v>
      </c>
      <c r="L1200" s="347">
        <f>Supervisor!L1200</f>
        <v>0</v>
      </c>
      <c r="M1200" s="348">
        <v>0</v>
      </c>
      <c r="N1200" s="353">
        <f>Supervisor!M1200</f>
        <v>0</v>
      </c>
      <c r="O1200" s="350">
        <f>Supervisor!N1200</f>
        <v>0</v>
      </c>
      <c r="P1200" s="350">
        <f t="shared" si="175"/>
        <v>1</v>
      </c>
      <c r="Q1200" s="351">
        <v>9.8837843237196884E-6</v>
      </c>
      <c r="R1200" s="352">
        <f t="shared" ref="R1200:R1206" si="183">O1200/K1200</f>
        <v>0</v>
      </c>
      <c r="T1200" s="226">
        <f t="shared" si="180"/>
        <v>0</v>
      </c>
      <c r="Y1200" s="199"/>
      <c r="Z1200" s="352">
        <v>0</v>
      </c>
      <c r="AA1200" s="428">
        <v>0</v>
      </c>
      <c r="AB1200" s="428">
        <v>0</v>
      </c>
      <c r="AC1200" s="430">
        <v>0</v>
      </c>
      <c r="AD1200" s="428">
        <f t="shared" si="176"/>
        <v>0</v>
      </c>
      <c r="AE1200" s="427">
        <v>0</v>
      </c>
      <c r="AF1200" s="427">
        <v>0</v>
      </c>
      <c r="AG1200" s="427"/>
      <c r="AH1200" s="427"/>
      <c r="AI1200" s="427"/>
      <c r="AJ1200" s="427"/>
      <c r="AK1200" s="427"/>
      <c r="AL1200" s="427"/>
      <c r="AM1200" s="427"/>
      <c r="AN1200" s="427"/>
    </row>
    <row r="1201" spans="1:40" s="225" customFormat="1" ht="51" hidden="1" customHeight="1" outlineLevel="7" x14ac:dyDescent="0.2">
      <c r="A1201" s="221"/>
      <c r="B1201" s="227"/>
      <c r="C1201" s="248"/>
      <c r="D1201" s="248"/>
      <c r="E1201" s="254"/>
      <c r="F1201" s="265"/>
      <c r="G1201" s="270"/>
      <c r="H1201" s="270"/>
      <c r="I1201" s="406" t="s">
        <v>292</v>
      </c>
      <c r="J1201" s="346"/>
      <c r="K1201" s="434">
        <f>Supervisor!K1201</f>
        <v>1</v>
      </c>
      <c r="L1201" s="347">
        <f>Supervisor!L1201</f>
        <v>0</v>
      </c>
      <c r="M1201" s="348">
        <v>0</v>
      </c>
      <c r="N1201" s="353">
        <f>Supervisor!M1201</f>
        <v>0</v>
      </c>
      <c r="O1201" s="350">
        <f>Supervisor!N1201</f>
        <v>0</v>
      </c>
      <c r="P1201" s="350">
        <f t="shared" si="175"/>
        <v>1</v>
      </c>
      <c r="Q1201" s="351">
        <v>9.8837843237196884E-6</v>
      </c>
      <c r="R1201" s="352">
        <f t="shared" si="183"/>
        <v>0</v>
      </c>
      <c r="T1201" s="226">
        <f t="shared" si="180"/>
        <v>0</v>
      </c>
      <c r="Y1201" s="199"/>
      <c r="Z1201" s="352">
        <v>0</v>
      </c>
      <c r="AA1201" s="428">
        <v>0</v>
      </c>
      <c r="AB1201" s="428">
        <v>0</v>
      </c>
      <c r="AC1201" s="430">
        <v>0</v>
      </c>
      <c r="AD1201" s="428">
        <f t="shared" si="176"/>
        <v>0</v>
      </c>
      <c r="AE1201" s="427">
        <v>0</v>
      </c>
      <c r="AF1201" s="427">
        <v>0</v>
      </c>
      <c r="AG1201" s="427"/>
      <c r="AH1201" s="427"/>
      <c r="AI1201" s="427"/>
      <c r="AJ1201" s="427"/>
      <c r="AK1201" s="427"/>
      <c r="AL1201" s="427"/>
      <c r="AM1201" s="427"/>
      <c r="AN1201" s="427"/>
    </row>
    <row r="1202" spans="1:40" s="225" customFormat="1" ht="51" hidden="1" customHeight="1" outlineLevel="7" x14ac:dyDescent="0.2">
      <c r="A1202" s="221"/>
      <c r="B1202" s="227"/>
      <c r="C1202" s="248"/>
      <c r="D1202" s="248"/>
      <c r="E1202" s="254"/>
      <c r="F1202" s="265"/>
      <c r="G1202" s="270"/>
      <c r="H1202" s="270"/>
      <c r="I1202" s="406" t="s">
        <v>231</v>
      </c>
      <c r="J1202" s="346"/>
      <c r="K1202" s="434">
        <f>Supervisor!K1202</f>
        <v>1</v>
      </c>
      <c r="L1202" s="347">
        <f>Supervisor!L1202</f>
        <v>0</v>
      </c>
      <c r="M1202" s="348">
        <v>0</v>
      </c>
      <c r="N1202" s="353">
        <f>Supervisor!M1202</f>
        <v>0</v>
      </c>
      <c r="O1202" s="350">
        <f>Supervisor!N1202</f>
        <v>0</v>
      </c>
      <c r="P1202" s="350">
        <f t="shared" si="175"/>
        <v>1</v>
      </c>
      <c r="Q1202" s="351">
        <v>6.9186490266037807E-5</v>
      </c>
      <c r="R1202" s="352">
        <f t="shared" si="183"/>
        <v>0</v>
      </c>
      <c r="T1202" s="226">
        <f t="shared" si="180"/>
        <v>0</v>
      </c>
      <c r="Y1202" s="199"/>
      <c r="Z1202" s="352">
        <v>0</v>
      </c>
      <c r="AA1202" s="428">
        <v>0</v>
      </c>
      <c r="AB1202" s="428">
        <v>0</v>
      </c>
      <c r="AC1202" s="430">
        <v>0</v>
      </c>
      <c r="AD1202" s="428">
        <f t="shared" si="176"/>
        <v>0</v>
      </c>
      <c r="AE1202" s="427">
        <v>0</v>
      </c>
      <c r="AF1202" s="427">
        <v>0</v>
      </c>
      <c r="AG1202" s="427"/>
      <c r="AH1202" s="427"/>
      <c r="AI1202" s="427"/>
      <c r="AJ1202" s="427"/>
      <c r="AK1202" s="427"/>
      <c r="AL1202" s="427"/>
      <c r="AM1202" s="427"/>
      <c r="AN1202" s="427"/>
    </row>
    <row r="1203" spans="1:40" s="225" customFormat="1" ht="51" hidden="1" customHeight="1" outlineLevel="7" x14ac:dyDescent="0.2">
      <c r="A1203" s="221"/>
      <c r="B1203" s="227"/>
      <c r="C1203" s="248"/>
      <c r="D1203" s="248"/>
      <c r="E1203" s="254"/>
      <c r="F1203" s="265"/>
      <c r="G1203" s="270"/>
      <c r="H1203" s="270"/>
      <c r="I1203" s="406" t="s">
        <v>80</v>
      </c>
      <c r="J1203" s="346"/>
      <c r="K1203" s="434">
        <f>Supervisor!K1203</f>
        <v>1</v>
      </c>
      <c r="L1203" s="347">
        <f>Supervisor!L1203</f>
        <v>0</v>
      </c>
      <c r="M1203" s="348">
        <v>0</v>
      </c>
      <c r="N1203" s="353">
        <f>Supervisor!M1203</f>
        <v>0</v>
      </c>
      <c r="O1203" s="350">
        <f>Supervisor!N1203</f>
        <v>0</v>
      </c>
      <c r="P1203" s="350">
        <f t="shared" si="175"/>
        <v>1</v>
      </c>
      <c r="Q1203" s="351">
        <v>2.9651352971159064E-5</v>
      </c>
      <c r="R1203" s="352">
        <f t="shared" si="183"/>
        <v>0</v>
      </c>
      <c r="T1203" s="226">
        <f t="shared" si="180"/>
        <v>0</v>
      </c>
      <c r="Y1203" s="199"/>
      <c r="Z1203" s="352">
        <v>0</v>
      </c>
      <c r="AA1203" s="428">
        <v>0</v>
      </c>
      <c r="AB1203" s="428">
        <v>0</v>
      </c>
      <c r="AC1203" s="430">
        <v>0</v>
      </c>
      <c r="AD1203" s="428">
        <f t="shared" si="176"/>
        <v>0</v>
      </c>
      <c r="AE1203" s="427">
        <v>0</v>
      </c>
      <c r="AF1203" s="427">
        <v>0</v>
      </c>
      <c r="AG1203" s="427"/>
      <c r="AH1203" s="427"/>
      <c r="AI1203" s="427"/>
      <c r="AJ1203" s="427"/>
      <c r="AK1203" s="427"/>
      <c r="AL1203" s="427"/>
      <c r="AM1203" s="427"/>
      <c r="AN1203" s="427"/>
    </row>
    <row r="1204" spans="1:40" s="225" customFormat="1" ht="51" hidden="1" customHeight="1" outlineLevel="7" x14ac:dyDescent="0.2">
      <c r="A1204" s="221"/>
      <c r="B1204" s="227"/>
      <c r="C1204" s="248"/>
      <c r="D1204" s="248"/>
      <c r="E1204" s="254"/>
      <c r="F1204" s="265"/>
      <c r="G1204" s="270"/>
      <c r="H1204" s="270"/>
      <c r="I1204" s="406" t="s">
        <v>82</v>
      </c>
      <c r="J1204" s="346"/>
      <c r="K1204" s="434">
        <f>Supervisor!K1204</f>
        <v>1</v>
      </c>
      <c r="L1204" s="347">
        <f>Supervisor!L1204</f>
        <v>0</v>
      </c>
      <c r="M1204" s="348">
        <v>0</v>
      </c>
      <c r="N1204" s="353">
        <f>Supervisor!M1204</f>
        <v>0</v>
      </c>
      <c r="O1204" s="350">
        <f>Supervisor!N1204</f>
        <v>0</v>
      </c>
      <c r="P1204" s="350">
        <f t="shared" si="175"/>
        <v>1</v>
      </c>
      <c r="Q1204" s="351">
        <v>2.9651352971159064E-5</v>
      </c>
      <c r="R1204" s="352">
        <f t="shared" si="183"/>
        <v>0</v>
      </c>
      <c r="T1204" s="226">
        <f t="shared" si="180"/>
        <v>0</v>
      </c>
      <c r="Y1204" s="199"/>
      <c r="Z1204" s="352">
        <v>0</v>
      </c>
      <c r="AA1204" s="428">
        <v>0</v>
      </c>
      <c r="AB1204" s="428">
        <v>0</v>
      </c>
      <c r="AC1204" s="430">
        <v>0</v>
      </c>
      <c r="AD1204" s="428">
        <f t="shared" si="176"/>
        <v>0</v>
      </c>
      <c r="AE1204" s="427">
        <v>0</v>
      </c>
      <c r="AF1204" s="427">
        <v>0</v>
      </c>
      <c r="AG1204" s="427"/>
      <c r="AH1204" s="427"/>
      <c r="AI1204" s="427"/>
      <c r="AJ1204" s="427"/>
      <c r="AK1204" s="427"/>
      <c r="AL1204" s="427"/>
      <c r="AM1204" s="427"/>
      <c r="AN1204" s="427"/>
    </row>
    <row r="1205" spans="1:40" s="225" customFormat="1" ht="51" hidden="1" customHeight="1" outlineLevel="7" x14ac:dyDescent="0.2">
      <c r="A1205" s="221"/>
      <c r="B1205" s="227"/>
      <c r="C1205" s="248"/>
      <c r="D1205" s="248"/>
      <c r="E1205" s="254"/>
      <c r="F1205" s="265"/>
      <c r="G1205" s="270"/>
      <c r="H1205" s="270"/>
      <c r="I1205" s="406" t="s">
        <v>293</v>
      </c>
      <c r="J1205" s="346"/>
      <c r="K1205" s="434">
        <f>Supervisor!K1205</f>
        <v>1</v>
      </c>
      <c r="L1205" s="347">
        <f>Supervisor!L1205</f>
        <v>0</v>
      </c>
      <c r="M1205" s="348">
        <v>0</v>
      </c>
      <c r="N1205" s="353">
        <f>Supervisor!M1205</f>
        <v>0</v>
      </c>
      <c r="O1205" s="350">
        <f>Supervisor!N1205</f>
        <v>0</v>
      </c>
      <c r="P1205" s="350">
        <f t="shared" si="175"/>
        <v>1</v>
      </c>
      <c r="Q1205" s="351">
        <v>3.9535137294878754E-5</v>
      </c>
      <c r="R1205" s="352">
        <f t="shared" si="183"/>
        <v>0</v>
      </c>
      <c r="T1205" s="226">
        <f t="shared" si="180"/>
        <v>0</v>
      </c>
      <c r="Y1205" s="199"/>
      <c r="Z1205" s="352">
        <v>0</v>
      </c>
      <c r="AA1205" s="428">
        <v>0</v>
      </c>
      <c r="AB1205" s="428">
        <v>0</v>
      </c>
      <c r="AC1205" s="430">
        <v>0</v>
      </c>
      <c r="AD1205" s="428">
        <f t="shared" si="176"/>
        <v>0</v>
      </c>
      <c r="AE1205" s="427">
        <v>0</v>
      </c>
      <c r="AF1205" s="427">
        <v>0</v>
      </c>
      <c r="AG1205" s="427"/>
      <c r="AH1205" s="427"/>
      <c r="AI1205" s="427"/>
      <c r="AJ1205" s="427"/>
      <c r="AK1205" s="427"/>
      <c r="AL1205" s="427"/>
      <c r="AM1205" s="427"/>
      <c r="AN1205" s="427"/>
    </row>
    <row r="1206" spans="1:40" s="225" customFormat="1" ht="51" hidden="1" customHeight="1" outlineLevel="7" x14ac:dyDescent="0.2">
      <c r="A1206" s="221"/>
      <c r="B1206" s="227"/>
      <c r="C1206" s="248"/>
      <c r="D1206" s="248"/>
      <c r="E1206" s="254"/>
      <c r="F1206" s="265"/>
      <c r="G1206" s="270"/>
      <c r="H1206" s="270"/>
      <c r="I1206" s="406" t="s">
        <v>294</v>
      </c>
      <c r="J1206" s="346"/>
      <c r="K1206" s="434">
        <f>Supervisor!K1206</f>
        <v>1</v>
      </c>
      <c r="L1206" s="347">
        <f>Supervisor!L1206</f>
        <v>0</v>
      </c>
      <c r="M1206" s="348">
        <v>0</v>
      </c>
      <c r="N1206" s="353">
        <f>Supervisor!M1206</f>
        <v>0</v>
      </c>
      <c r="O1206" s="350">
        <f>Supervisor!N1206</f>
        <v>0</v>
      </c>
      <c r="P1206" s="350">
        <f t="shared" si="175"/>
        <v>1</v>
      </c>
      <c r="Q1206" s="351">
        <v>9.8837843237196884E-6</v>
      </c>
      <c r="R1206" s="352">
        <f t="shared" si="183"/>
        <v>0</v>
      </c>
      <c r="T1206" s="226">
        <f t="shared" si="180"/>
        <v>0</v>
      </c>
      <c r="Y1206" s="199"/>
      <c r="Z1206" s="352">
        <v>0</v>
      </c>
      <c r="AA1206" s="428">
        <v>0</v>
      </c>
      <c r="AB1206" s="428">
        <v>0</v>
      </c>
      <c r="AC1206" s="430">
        <v>0</v>
      </c>
      <c r="AD1206" s="428">
        <f t="shared" si="176"/>
        <v>0</v>
      </c>
      <c r="AE1206" s="427">
        <v>0</v>
      </c>
      <c r="AF1206" s="427">
        <v>0</v>
      </c>
      <c r="AG1206" s="427"/>
      <c r="AH1206" s="427"/>
      <c r="AI1206" s="427"/>
      <c r="AJ1206" s="427"/>
      <c r="AK1206" s="427"/>
      <c r="AL1206" s="427"/>
      <c r="AM1206" s="427"/>
      <c r="AN1206" s="427"/>
    </row>
    <row r="1207" spans="1:40" s="225" customFormat="1" ht="51" hidden="1" customHeight="1" outlineLevel="5" x14ac:dyDescent="0.2">
      <c r="A1207" s="221"/>
      <c r="B1207" s="227"/>
      <c r="C1207" s="248"/>
      <c r="D1207" s="248"/>
      <c r="E1207" s="254"/>
      <c r="F1207" s="265"/>
      <c r="G1207" s="270"/>
      <c r="H1207" s="270"/>
      <c r="I1207" s="409" t="s">
        <v>181</v>
      </c>
      <c r="J1207" s="365"/>
      <c r="K1207" s="437">
        <f>Supervisor!K1207</f>
        <v>0</v>
      </c>
      <c r="L1207" s="366">
        <f>Supervisor!L1207</f>
        <v>0</v>
      </c>
      <c r="M1207" s="367">
        <v>0</v>
      </c>
      <c r="N1207" s="365">
        <f>Supervisor!M1207</f>
        <v>0</v>
      </c>
      <c r="O1207" s="378">
        <f>Supervisor!N1207</f>
        <v>0</v>
      </c>
      <c r="P1207" s="378">
        <f t="shared" si="175"/>
        <v>0</v>
      </c>
      <c r="Q1207" s="369">
        <v>1.0183292939589981E-4</v>
      </c>
      <c r="R1207" s="370">
        <f>SUMPRODUCT(R1208:R1214,Q1208:Q1214)/Q1207</f>
        <v>0</v>
      </c>
      <c r="T1207" s="226">
        <f t="shared" si="180"/>
        <v>0</v>
      </c>
      <c r="Y1207" s="199"/>
      <c r="Z1207" s="370">
        <v>0</v>
      </c>
      <c r="AA1207" s="428">
        <v>0</v>
      </c>
      <c r="AB1207" s="428">
        <v>0</v>
      </c>
      <c r="AC1207" s="430">
        <v>0</v>
      </c>
      <c r="AD1207" s="428">
        <f t="shared" si="176"/>
        <v>0</v>
      </c>
      <c r="AE1207" s="427">
        <v>0</v>
      </c>
      <c r="AF1207" s="427">
        <v>0</v>
      </c>
      <c r="AG1207" s="427"/>
      <c r="AH1207" s="427"/>
      <c r="AI1207" s="427"/>
      <c r="AJ1207" s="427"/>
      <c r="AK1207" s="427"/>
      <c r="AL1207" s="427"/>
      <c r="AM1207" s="427"/>
      <c r="AN1207" s="427"/>
    </row>
    <row r="1208" spans="1:40" s="225" customFormat="1" ht="51" hidden="1" customHeight="1" outlineLevel="7" x14ac:dyDescent="0.2">
      <c r="A1208" s="221"/>
      <c r="B1208" s="227"/>
      <c r="C1208" s="248"/>
      <c r="D1208" s="248"/>
      <c r="E1208" s="254"/>
      <c r="F1208" s="265"/>
      <c r="G1208" s="270"/>
      <c r="H1208" s="270"/>
      <c r="I1208" s="406" t="s">
        <v>291</v>
      </c>
      <c r="J1208" s="346"/>
      <c r="K1208" s="434">
        <f>Supervisor!K1208</f>
        <v>1</v>
      </c>
      <c r="L1208" s="347">
        <f>Supervisor!L1208</f>
        <v>0</v>
      </c>
      <c r="M1208" s="348">
        <v>0</v>
      </c>
      <c r="N1208" s="353">
        <f>Supervisor!M1208</f>
        <v>0</v>
      </c>
      <c r="O1208" s="350">
        <f>Supervisor!N1208</f>
        <v>0</v>
      </c>
      <c r="P1208" s="350">
        <f t="shared" si="175"/>
        <v>1</v>
      </c>
      <c r="Q1208" s="351">
        <v>5.0916464697949908E-6</v>
      </c>
      <c r="R1208" s="352">
        <f t="shared" ref="R1208:R1214" si="184">O1208/K1208</f>
        <v>0</v>
      </c>
      <c r="T1208" s="226">
        <f t="shared" si="180"/>
        <v>0</v>
      </c>
      <c r="Y1208" s="199"/>
      <c r="Z1208" s="352">
        <v>0</v>
      </c>
      <c r="AA1208" s="428">
        <v>0</v>
      </c>
      <c r="AB1208" s="428">
        <v>0</v>
      </c>
      <c r="AC1208" s="430">
        <v>0</v>
      </c>
      <c r="AD1208" s="428">
        <f t="shared" si="176"/>
        <v>0</v>
      </c>
      <c r="AE1208" s="427">
        <v>0</v>
      </c>
      <c r="AF1208" s="427">
        <v>0</v>
      </c>
      <c r="AG1208" s="427"/>
      <c r="AH1208" s="427"/>
      <c r="AI1208" s="427"/>
      <c r="AJ1208" s="427"/>
      <c r="AK1208" s="427"/>
      <c r="AL1208" s="427"/>
      <c r="AM1208" s="427"/>
      <c r="AN1208" s="427"/>
    </row>
    <row r="1209" spans="1:40" s="225" customFormat="1" ht="51" hidden="1" customHeight="1" outlineLevel="7" x14ac:dyDescent="0.2">
      <c r="A1209" s="221"/>
      <c r="B1209" s="227"/>
      <c r="C1209" s="248"/>
      <c r="D1209" s="248"/>
      <c r="E1209" s="254"/>
      <c r="F1209" s="265"/>
      <c r="G1209" s="270"/>
      <c r="H1209" s="270"/>
      <c r="I1209" s="406" t="s">
        <v>292</v>
      </c>
      <c r="J1209" s="346"/>
      <c r="K1209" s="434">
        <f>Supervisor!K1209</f>
        <v>1</v>
      </c>
      <c r="L1209" s="347">
        <f>Supervisor!L1209</f>
        <v>0</v>
      </c>
      <c r="M1209" s="348">
        <v>0</v>
      </c>
      <c r="N1209" s="353">
        <f>Supervisor!M1209</f>
        <v>0</v>
      </c>
      <c r="O1209" s="350">
        <f>Supervisor!N1209</f>
        <v>0</v>
      </c>
      <c r="P1209" s="350">
        <f t="shared" si="175"/>
        <v>1</v>
      </c>
      <c r="Q1209" s="351">
        <v>5.0916464697949908E-6</v>
      </c>
      <c r="R1209" s="352">
        <f t="shared" si="184"/>
        <v>0</v>
      </c>
      <c r="T1209" s="226">
        <f t="shared" si="180"/>
        <v>0</v>
      </c>
      <c r="Y1209" s="199"/>
      <c r="Z1209" s="352">
        <v>0</v>
      </c>
      <c r="AA1209" s="428">
        <v>0</v>
      </c>
      <c r="AB1209" s="428">
        <v>0</v>
      </c>
      <c r="AC1209" s="430">
        <v>0</v>
      </c>
      <c r="AD1209" s="428">
        <f t="shared" si="176"/>
        <v>0</v>
      </c>
      <c r="AE1209" s="427">
        <v>0</v>
      </c>
      <c r="AF1209" s="427">
        <v>0</v>
      </c>
      <c r="AG1209" s="427"/>
      <c r="AH1209" s="427"/>
      <c r="AI1209" s="427"/>
      <c r="AJ1209" s="427"/>
      <c r="AK1209" s="427"/>
      <c r="AL1209" s="427"/>
      <c r="AM1209" s="427"/>
      <c r="AN1209" s="427"/>
    </row>
    <row r="1210" spans="1:40" s="225" customFormat="1" ht="51" hidden="1" customHeight="1" outlineLevel="7" x14ac:dyDescent="0.2">
      <c r="A1210" s="221"/>
      <c r="B1210" s="227"/>
      <c r="C1210" s="248"/>
      <c r="D1210" s="248"/>
      <c r="E1210" s="254"/>
      <c r="F1210" s="265"/>
      <c r="G1210" s="270"/>
      <c r="H1210" s="270"/>
      <c r="I1210" s="406" t="s">
        <v>231</v>
      </c>
      <c r="J1210" s="346"/>
      <c r="K1210" s="434">
        <f>Supervisor!K1210</f>
        <v>1</v>
      </c>
      <c r="L1210" s="347">
        <f>Supervisor!L1210</f>
        <v>0</v>
      </c>
      <c r="M1210" s="348">
        <v>0</v>
      </c>
      <c r="N1210" s="353">
        <f>Supervisor!M1210</f>
        <v>0</v>
      </c>
      <c r="O1210" s="350">
        <f>Supervisor!N1210</f>
        <v>0</v>
      </c>
      <c r="P1210" s="350">
        <f t="shared" si="175"/>
        <v>1</v>
      </c>
      <c r="Q1210" s="351">
        <v>3.5641525288564931E-5</v>
      </c>
      <c r="R1210" s="352">
        <f t="shared" si="184"/>
        <v>0</v>
      </c>
      <c r="T1210" s="226">
        <f t="shared" si="180"/>
        <v>0</v>
      </c>
      <c r="Y1210" s="199"/>
      <c r="Z1210" s="352">
        <v>0</v>
      </c>
      <c r="AA1210" s="428">
        <v>0</v>
      </c>
      <c r="AB1210" s="428">
        <v>0</v>
      </c>
      <c r="AC1210" s="430">
        <v>0</v>
      </c>
      <c r="AD1210" s="428">
        <f t="shared" si="176"/>
        <v>0</v>
      </c>
      <c r="AE1210" s="427">
        <v>0</v>
      </c>
      <c r="AF1210" s="427">
        <v>0</v>
      </c>
      <c r="AG1210" s="427"/>
      <c r="AH1210" s="427"/>
      <c r="AI1210" s="427"/>
      <c r="AJ1210" s="427"/>
      <c r="AK1210" s="427"/>
      <c r="AL1210" s="427"/>
      <c r="AM1210" s="427"/>
      <c r="AN1210" s="427"/>
    </row>
    <row r="1211" spans="1:40" s="225" customFormat="1" ht="51" hidden="1" customHeight="1" outlineLevel="7" x14ac:dyDescent="0.2">
      <c r="A1211" s="221"/>
      <c r="B1211" s="227"/>
      <c r="C1211" s="248"/>
      <c r="D1211" s="248"/>
      <c r="E1211" s="254"/>
      <c r="F1211" s="265"/>
      <c r="G1211" s="270"/>
      <c r="H1211" s="270"/>
      <c r="I1211" s="406" t="s">
        <v>80</v>
      </c>
      <c r="J1211" s="346"/>
      <c r="K1211" s="434">
        <f>Supervisor!K1211</f>
        <v>1</v>
      </c>
      <c r="L1211" s="347">
        <f>Supervisor!L1211</f>
        <v>0</v>
      </c>
      <c r="M1211" s="348">
        <v>0</v>
      </c>
      <c r="N1211" s="353">
        <f>Supervisor!M1211</f>
        <v>0</v>
      </c>
      <c r="O1211" s="350">
        <f>Supervisor!N1211</f>
        <v>0</v>
      </c>
      <c r="P1211" s="350">
        <f t="shared" si="175"/>
        <v>1</v>
      </c>
      <c r="Q1211" s="351">
        <v>1.5274939409384971E-5</v>
      </c>
      <c r="R1211" s="352">
        <f t="shared" si="184"/>
        <v>0</v>
      </c>
      <c r="T1211" s="226">
        <f t="shared" si="180"/>
        <v>0</v>
      </c>
      <c r="Y1211" s="199"/>
      <c r="Z1211" s="352">
        <v>0</v>
      </c>
      <c r="AA1211" s="428">
        <v>0</v>
      </c>
      <c r="AB1211" s="428">
        <v>0</v>
      </c>
      <c r="AC1211" s="430">
        <v>0</v>
      </c>
      <c r="AD1211" s="428">
        <f t="shared" si="176"/>
        <v>0</v>
      </c>
      <c r="AE1211" s="427">
        <v>0</v>
      </c>
      <c r="AF1211" s="427">
        <v>0</v>
      </c>
      <c r="AG1211" s="427"/>
      <c r="AH1211" s="427"/>
      <c r="AI1211" s="427"/>
      <c r="AJ1211" s="427"/>
      <c r="AK1211" s="427"/>
      <c r="AL1211" s="427"/>
      <c r="AM1211" s="427"/>
      <c r="AN1211" s="427"/>
    </row>
    <row r="1212" spans="1:40" s="225" customFormat="1" ht="51" hidden="1" customHeight="1" outlineLevel="7" x14ac:dyDescent="0.2">
      <c r="A1212" s="221"/>
      <c r="B1212" s="227"/>
      <c r="C1212" s="248"/>
      <c r="D1212" s="248"/>
      <c r="E1212" s="254"/>
      <c r="F1212" s="265"/>
      <c r="G1212" s="270"/>
      <c r="H1212" s="270"/>
      <c r="I1212" s="406" t="s">
        <v>82</v>
      </c>
      <c r="J1212" s="346"/>
      <c r="K1212" s="434">
        <f>Supervisor!K1212</f>
        <v>1</v>
      </c>
      <c r="L1212" s="347">
        <f>Supervisor!L1212</f>
        <v>0</v>
      </c>
      <c r="M1212" s="348">
        <v>0</v>
      </c>
      <c r="N1212" s="353">
        <f>Supervisor!M1212</f>
        <v>0</v>
      </c>
      <c r="O1212" s="350">
        <f>Supervisor!N1212</f>
        <v>0</v>
      </c>
      <c r="P1212" s="350">
        <f t="shared" si="175"/>
        <v>1</v>
      </c>
      <c r="Q1212" s="351">
        <v>1.5274939409384971E-5</v>
      </c>
      <c r="R1212" s="352">
        <f t="shared" si="184"/>
        <v>0</v>
      </c>
      <c r="T1212" s="226">
        <f t="shared" si="180"/>
        <v>0</v>
      </c>
      <c r="Y1212" s="199"/>
      <c r="Z1212" s="352">
        <v>0</v>
      </c>
      <c r="AA1212" s="428">
        <v>0</v>
      </c>
      <c r="AB1212" s="428">
        <v>0</v>
      </c>
      <c r="AC1212" s="430">
        <v>0</v>
      </c>
      <c r="AD1212" s="428">
        <f t="shared" si="176"/>
        <v>0</v>
      </c>
      <c r="AE1212" s="427">
        <v>0</v>
      </c>
      <c r="AF1212" s="427">
        <v>0</v>
      </c>
      <c r="AG1212" s="427"/>
      <c r="AH1212" s="427"/>
      <c r="AI1212" s="427"/>
      <c r="AJ1212" s="427"/>
      <c r="AK1212" s="427"/>
      <c r="AL1212" s="427"/>
      <c r="AM1212" s="427"/>
      <c r="AN1212" s="427"/>
    </row>
    <row r="1213" spans="1:40" s="225" customFormat="1" ht="51" hidden="1" customHeight="1" outlineLevel="7" x14ac:dyDescent="0.2">
      <c r="A1213" s="221"/>
      <c r="B1213" s="227"/>
      <c r="C1213" s="248"/>
      <c r="D1213" s="248"/>
      <c r="E1213" s="254"/>
      <c r="F1213" s="265"/>
      <c r="G1213" s="270"/>
      <c r="H1213" s="270"/>
      <c r="I1213" s="406" t="s">
        <v>293</v>
      </c>
      <c r="J1213" s="346"/>
      <c r="K1213" s="434">
        <f>Supervisor!K1213</f>
        <v>1</v>
      </c>
      <c r="L1213" s="347">
        <f>Supervisor!L1213</f>
        <v>0</v>
      </c>
      <c r="M1213" s="348">
        <v>0</v>
      </c>
      <c r="N1213" s="353">
        <f>Supervisor!M1213</f>
        <v>0</v>
      </c>
      <c r="O1213" s="350">
        <f>Supervisor!N1213</f>
        <v>0</v>
      </c>
      <c r="P1213" s="350">
        <f t="shared" si="175"/>
        <v>1</v>
      </c>
      <c r="Q1213" s="351">
        <v>2.0366585879179963E-5</v>
      </c>
      <c r="R1213" s="352">
        <f t="shared" si="184"/>
        <v>0</v>
      </c>
      <c r="T1213" s="226">
        <f t="shared" si="180"/>
        <v>0</v>
      </c>
      <c r="Y1213" s="199"/>
      <c r="Z1213" s="352">
        <v>0</v>
      </c>
      <c r="AA1213" s="428">
        <v>0</v>
      </c>
      <c r="AB1213" s="428">
        <v>0</v>
      </c>
      <c r="AC1213" s="430">
        <v>0</v>
      </c>
      <c r="AD1213" s="428">
        <f t="shared" si="176"/>
        <v>0</v>
      </c>
      <c r="AE1213" s="427">
        <v>0</v>
      </c>
      <c r="AF1213" s="427">
        <v>0</v>
      </c>
      <c r="AG1213" s="427"/>
      <c r="AH1213" s="427"/>
      <c r="AI1213" s="427"/>
      <c r="AJ1213" s="427"/>
      <c r="AK1213" s="427"/>
      <c r="AL1213" s="427"/>
      <c r="AM1213" s="427"/>
      <c r="AN1213" s="427"/>
    </row>
    <row r="1214" spans="1:40" s="225" customFormat="1" ht="51" hidden="1" customHeight="1" outlineLevel="7" x14ac:dyDescent="0.2">
      <c r="A1214" s="221"/>
      <c r="B1214" s="227"/>
      <c r="C1214" s="248"/>
      <c r="D1214" s="248"/>
      <c r="E1214" s="254"/>
      <c r="F1214" s="265"/>
      <c r="G1214" s="270"/>
      <c r="H1214" s="270"/>
      <c r="I1214" s="406" t="s">
        <v>294</v>
      </c>
      <c r="J1214" s="346"/>
      <c r="K1214" s="434">
        <f>Supervisor!K1214</f>
        <v>1</v>
      </c>
      <c r="L1214" s="347">
        <f>Supervisor!L1214</f>
        <v>0</v>
      </c>
      <c r="M1214" s="348">
        <v>0</v>
      </c>
      <c r="N1214" s="353">
        <f>Supervisor!M1214</f>
        <v>0</v>
      </c>
      <c r="O1214" s="350">
        <f>Supervisor!N1214</f>
        <v>0</v>
      </c>
      <c r="P1214" s="350">
        <f t="shared" si="175"/>
        <v>1</v>
      </c>
      <c r="Q1214" s="351">
        <v>5.0916464697949908E-6</v>
      </c>
      <c r="R1214" s="352">
        <f t="shared" si="184"/>
        <v>0</v>
      </c>
      <c r="T1214" s="226">
        <f t="shared" si="180"/>
        <v>0</v>
      </c>
      <c r="Y1214" s="199"/>
      <c r="Z1214" s="352">
        <v>0</v>
      </c>
      <c r="AA1214" s="428">
        <v>0</v>
      </c>
      <c r="AB1214" s="428">
        <v>0</v>
      </c>
      <c r="AC1214" s="430">
        <v>0</v>
      </c>
      <c r="AD1214" s="428">
        <f t="shared" si="176"/>
        <v>0</v>
      </c>
      <c r="AE1214" s="427">
        <v>0</v>
      </c>
      <c r="AF1214" s="427">
        <v>0</v>
      </c>
      <c r="AG1214" s="427"/>
      <c r="AH1214" s="427"/>
      <c r="AI1214" s="427"/>
      <c r="AJ1214" s="427"/>
      <c r="AK1214" s="427"/>
      <c r="AL1214" s="427"/>
      <c r="AM1214" s="427"/>
      <c r="AN1214" s="427"/>
    </row>
    <row r="1215" spans="1:40" s="225" customFormat="1" ht="51" hidden="1" customHeight="1" outlineLevel="5" x14ac:dyDescent="0.2">
      <c r="A1215" s="221"/>
      <c r="B1215" s="227"/>
      <c r="C1215" s="248"/>
      <c r="D1215" s="248"/>
      <c r="E1215" s="254"/>
      <c r="F1215" s="265"/>
      <c r="G1215" s="270"/>
      <c r="H1215" s="270"/>
      <c r="I1215" s="409" t="s">
        <v>182</v>
      </c>
      <c r="J1215" s="365"/>
      <c r="K1215" s="437">
        <f>Supervisor!K1215</f>
        <v>0</v>
      </c>
      <c r="L1215" s="366">
        <f>Supervisor!L1215</f>
        <v>0</v>
      </c>
      <c r="M1215" s="367">
        <v>0</v>
      </c>
      <c r="N1215" s="365">
        <f>Supervisor!M1215</f>
        <v>0</v>
      </c>
      <c r="O1215" s="378">
        <f>Supervisor!N1215</f>
        <v>0</v>
      </c>
      <c r="P1215" s="378">
        <f t="shared" si="175"/>
        <v>0</v>
      </c>
      <c r="Q1215" s="369">
        <v>1.9468060031569077E-4</v>
      </c>
      <c r="R1215" s="370">
        <f>SUMPRODUCT(R1216:R1222,Q1216:Q1222)/Q1215</f>
        <v>0</v>
      </c>
      <c r="T1215" s="226">
        <f t="shared" si="180"/>
        <v>0</v>
      </c>
      <c r="Y1215" s="199"/>
      <c r="Z1215" s="370">
        <v>0</v>
      </c>
      <c r="AA1215" s="428">
        <v>0</v>
      </c>
      <c r="AB1215" s="428">
        <v>0</v>
      </c>
      <c r="AC1215" s="430">
        <v>0</v>
      </c>
      <c r="AD1215" s="428">
        <f t="shared" si="176"/>
        <v>0</v>
      </c>
      <c r="AE1215" s="427">
        <v>0</v>
      </c>
      <c r="AF1215" s="427">
        <v>0</v>
      </c>
      <c r="AG1215" s="427"/>
      <c r="AH1215" s="427"/>
      <c r="AI1215" s="427"/>
      <c r="AJ1215" s="427"/>
      <c r="AK1215" s="427"/>
      <c r="AL1215" s="427"/>
      <c r="AM1215" s="427"/>
      <c r="AN1215" s="427"/>
    </row>
    <row r="1216" spans="1:40" s="225" customFormat="1" ht="51" hidden="1" customHeight="1" outlineLevel="7" x14ac:dyDescent="0.2">
      <c r="A1216" s="221"/>
      <c r="B1216" s="227"/>
      <c r="C1216" s="248"/>
      <c r="D1216" s="248"/>
      <c r="E1216" s="254"/>
      <c r="F1216" s="265"/>
      <c r="G1216" s="270"/>
      <c r="H1216" s="270"/>
      <c r="I1216" s="406" t="s">
        <v>291</v>
      </c>
      <c r="J1216" s="346"/>
      <c r="K1216" s="434">
        <f>Supervisor!K1216</f>
        <v>1</v>
      </c>
      <c r="L1216" s="347">
        <f>Supervisor!L1216</f>
        <v>0</v>
      </c>
      <c r="M1216" s="348">
        <v>0</v>
      </c>
      <c r="N1216" s="353">
        <f>Supervisor!M1216</f>
        <v>0</v>
      </c>
      <c r="O1216" s="350">
        <f>Supervisor!N1216</f>
        <v>0</v>
      </c>
      <c r="P1216" s="350">
        <f t="shared" si="175"/>
        <v>1</v>
      </c>
      <c r="Q1216" s="351">
        <v>9.7340300157845393E-6</v>
      </c>
      <c r="R1216" s="352">
        <f t="shared" ref="R1216:R1222" si="185">O1216/K1216</f>
        <v>0</v>
      </c>
      <c r="T1216" s="226">
        <f t="shared" si="180"/>
        <v>0</v>
      </c>
      <c r="Y1216" s="199"/>
      <c r="Z1216" s="352">
        <v>0</v>
      </c>
      <c r="AA1216" s="428">
        <v>0</v>
      </c>
      <c r="AB1216" s="428">
        <v>0</v>
      </c>
      <c r="AC1216" s="430">
        <v>0</v>
      </c>
      <c r="AD1216" s="428">
        <f t="shared" si="176"/>
        <v>0</v>
      </c>
      <c r="AE1216" s="427">
        <v>0</v>
      </c>
      <c r="AF1216" s="427">
        <v>0</v>
      </c>
      <c r="AG1216" s="427"/>
      <c r="AH1216" s="427"/>
      <c r="AI1216" s="427"/>
      <c r="AJ1216" s="427"/>
      <c r="AK1216" s="427"/>
      <c r="AL1216" s="427"/>
      <c r="AM1216" s="427"/>
      <c r="AN1216" s="427"/>
    </row>
    <row r="1217" spans="1:40" s="225" customFormat="1" ht="51" hidden="1" customHeight="1" outlineLevel="7" x14ac:dyDescent="0.2">
      <c r="A1217" s="221"/>
      <c r="B1217" s="227"/>
      <c r="C1217" s="248"/>
      <c r="D1217" s="248"/>
      <c r="E1217" s="254"/>
      <c r="F1217" s="265"/>
      <c r="G1217" s="270"/>
      <c r="H1217" s="270"/>
      <c r="I1217" s="406" t="s">
        <v>292</v>
      </c>
      <c r="J1217" s="346"/>
      <c r="K1217" s="434">
        <f>Supervisor!K1217</f>
        <v>1</v>
      </c>
      <c r="L1217" s="347">
        <f>Supervisor!L1217</f>
        <v>0</v>
      </c>
      <c r="M1217" s="348">
        <v>0</v>
      </c>
      <c r="N1217" s="353">
        <f>Supervisor!M1217</f>
        <v>0</v>
      </c>
      <c r="O1217" s="350">
        <f>Supervisor!N1217</f>
        <v>0</v>
      </c>
      <c r="P1217" s="350">
        <f t="shared" si="175"/>
        <v>1</v>
      </c>
      <c r="Q1217" s="351">
        <v>9.7340300157845393E-6</v>
      </c>
      <c r="R1217" s="352">
        <f t="shared" si="185"/>
        <v>0</v>
      </c>
      <c r="T1217" s="226">
        <f t="shared" si="180"/>
        <v>0</v>
      </c>
      <c r="Y1217" s="199"/>
      <c r="Z1217" s="352">
        <v>0</v>
      </c>
      <c r="AA1217" s="428">
        <v>0</v>
      </c>
      <c r="AB1217" s="428">
        <v>0</v>
      </c>
      <c r="AC1217" s="430">
        <v>0</v>
      </c>
      <c r="AD1217" s="428">
        <f t="shared" si="176"/>
        <v>0</v>
      </c>
      <c r="AE1217" s="427">
        <v>0</v>
      </c>
      <c r="AF1217" s="427">
        <v>0</v>
      </c>
      <c r="AG1217" s="427"/>
      <c r="AH1217" s="427"/>
      <c r="AI1217" s="427"/>
      <c r="AJ1217" s="427"/>
      <c r="AK1217" s="427"/>
      <c r="AL1217" s="427"/>
      <c r="AM1217" s="427"/>
      <c r="AN1217" s="427"/>
    </row>
    <row r="1218" spans="1:40" s="225" customFormat="1" ht="51" hidden="1" customHeight="1" outlineLevel="7" x14ac:dyDescent="0.2">
      <c r="A1218" s="221"/>
      <c r="B1218" s="227"/>
      <c r="C1218" s="248"/>
      <c r="D1218" s="248"/>
      <c r="E1218" s="254"/>
      <c r="F1218" s="265"/>
      <c r="G1218" s="270"/>
      <c r="H1218" s="270"/>
      <c r="I1218" s="406" t="s">
        <v>231</v>
      </c>
      <c r="J1218" s="346"/>
      <c r="K1218" s="434">
        <f>Supervisor!K1218</f>
        <v>1</v>
      </c>
      <c r="L1218" s="347">
        <f>Supervisor!L1218</f>
        <v>0</v>
      </c>
      <c r="M1218" s="348">
        <v>0</v>
      </c>
      <c r="N1218" s="353">
        <f>Supervisor!M1218</f>
        <v>0</v>
      </c>
      <c r="O1218" s="350">
        <f>Supervisor!N1218</f>
        <v>0</v>
      </c>
      <c r="P1218" s="350">
        <f t="shared" ref="P1218:P1281" si="186">K1218-O1218</f>
        <v>1</v>
      </c>
      <c r="Q1218" s="351">
        <v>6.8138210110491767E-5</v>
      </c>
      <c r="R1218" s="352">
        <f t="shared" si="185"/>
        <v>0</v>
      </c>
      <c r="T1218" s="226">
        <f t="shared" si="180"/>
        <v>0</v>
      </c>
      <c r="Y1218" s="199"/>
      <c r="Z1218" s="352">
        <v>0</v>
      </c>
      <c r="AA1218" s="428">
        <v>0</v>
      </c>
      <c r="AB1218" s="428">
        <v>0</v>
      </c>
      <c r="AC1218" s="430">
        <v>0</v>
      </c>
      <c r="AD1218" s="428">
        <f t="shared" ref="AD1218:AD1281" si="187">AB1218-AC1218</f>
        <v>0</v>
      </c>
      <c r="AE1218" s="427">
        <v>0</v>
      </c>
      <c r="AF1218" s="427">
        <v>0</v>
      </c>
      <c r="AG1218" s="427"/>
      <c r="AH1218" s="427"/>
      <c r="AI1218" s="427"/>
      <c r="AJ1218" s="427"/>
      <c r="AK1218" s="427"/>
      <c r="AL1218" s="427"/>
      <c r="AM1218" s="427"/>
      <c r="AN1218" s="427"/>
    </row>
    <row r="1219" spans="1:40" s="225" customFormat="1" ht="51" hidden="1" customHeight="1" outlineLevel="7" x14ac:dyDescent="0.2">
      <c r="A1219" s="221"/>
      <c r="B1219" s="227"/>
      <c r="C1219" s="248"/>
      <c r="D1219" s="248"/>
      <c r="E1219" s="254"/>
      <c r="F1219" s="265"/>
      <c r="G1219" s="270"/>
      <c r="H1219" s="270"/>
      <c r="I1219" s="406" t="s">
        <v>80</v>
      </c>
      <c r="J1219" s="346"/>
      <c r="K1219" s="434">
        <f>Supervisor!K1219</f>
        <v>1</v>
      </c>
      <c r="L1219" s="347">
        <f>Supervisor!L1219</f>
        <v>0</v>
      </c>
      <c r="M1219" s="348">
        <v>0</v>
      </c>
      <c r="N1219" s="353">
        <f>Supervisor!M1219</f>
        <v>0</v>
      </c>
      <c r="O1219" s="350">
        <f>Supervisor!N1219</f>
        <v>0</v>
      </c>
      <c r="P1219" s="350">
        <f t="shared" si="186"/>
        <v>1</v>
      </c>
      <c r="Q1219" s="351">
        <v>2.9202090047353613E-5</v>
      </c>
      <c r="R1219" s="352">
        <f t="shared" si="185"/>
        <v>0</v>
      </c>
      <c r="T1219" s="226">
        <f t="shared" si="180"/>
        <v>0</v>
      </c>
      <c r="Y1219" s="199"/>
      <c r="Z1219" s="352">
        <v>0</v>
      </c>
      <c r="AA1219" s="428">
        <v>0</v>
      </c>
      <c r="AB1219" s="428">
        <v>0</v>
      </c>
      <c r="AC1219" s="430">
        <v>0</v>
      </c>
      <c r="AD1219" s="428">
        <f t="shared" si="187"/>
        <v>0</v>
      </c>
      <c r="AE1219" s="427">
        <v>0</v>
      </c>
      <c r="AF1219" s="427">
        <v>0</v>
      </c>
      <c r="AG1219" s="427"/>
      <c r="AH1219" s="427"/>
      <c r="AI1219" s="427"/>
      <c r="AJ1219" s="427"/>
      <c r="AK1219" s="427"/>
      <c r="AL1219" s="427"/>
      <c r="AM1219" s="427"/>
      <c r="AN1219" s="427"/>
    </row>
    <row r="1220" spans="1:40" s="225" customFormat="1" ht="51" hidden="1" customHeight="1" outlineLevel="7" x14ac:dyDescent="0.2">
      <c r="A1220" s="221"/>
      <c r="B1220" s="227"/>
      <c r="C1220" s="248"/>
      <c r="D1220" s="248"/>
      <c r="E1220" s="254"/>
      <c r="F1220" s="265"/>
      <c r="G1220" s="270"/>
      <c r="H1220" s="270"/>
      <c r="I1220" s="406" t="s">
        <v>82</v>
      </c>
      <c r="J1220" s="346"/>
      <c r="K1220" s="434">
        <f>Supervisor!K1220</f>
        <v>1</v>
      </c>
      <c r="L1220" s="347">
        <f>Supervisor!L1220</f>
        <v>0</v>
      </c>
      <c r="M1220" s="348">
        <v>0</v>
      </c>
      <c r="N1220" s="353">
        <f>Supervisor!M1220</f>
        <v>0</v>
      </c>
      <c r="O1220" s="350">
        <f>Supervisor!N1220</f>
        <v>0</v>
      </c>
      <c r="P1220" s="350">
        <f t="shared" si="186"/>
        <v>1</v>
      </c>
      <c r="Q1220" s="351">
        <v>2.9202090047353613E-5</v>
      </c>
      <c r="R1220" s="352">
        <f t="shared" si="185"/>
        <v>0</v>
      </c>
      <c r="T1220" s="226">
        <f t="shared" si="180"/>
        <v>0</v>
      </c>
      <c r="Y1220" s="199"/>
      <c r="Z1220" s="352">
        <v>0</v>
      </c>
      <c r="AA1220" s="428">
        <v>0</v>
      </c>
      <c r="AB1220" s="428">
        <v>0</v>
      </c>
      <c r="AC1220" s="430">
        <v>0</v>
      </c>
      <c r="AD1220" s="428">
        <f t="shared" si="187"/>
        <v>0</v>
      </c>
      <c r="AE1220" s="427">
        <v>0</v>
      </c>
      <c r="AF1220" s="427">
        <v>0</v>
      </c>
      <c r="AG1220" s="427"/>
      <c r="AH1220" s="427"/>
      <c r="AI1220" s="427"/>
      <c r="AJ1220" s="427"/>
      <c r="AK1220" s="427"/>
      <c r="AL1220" s="427"/>
      <c r="AM1220" s="427"/>
      <c r="AN1220" s="427"/>
    </row>
    <row r="1221" spans="1:40" s="225" customFormat="1" ht="51" hidden="1" customHeight="1" outlineLevel="7" x14ac:dyDescent="0.2">
      <c r="A1221" s="221"/>
      <c r="B1221" s="227"/>
      <c r="C1221" s="248"/>
      <c r="D1221" s="248"/>
      <c r="E1221" s="254"/>
      <c r="F1221" s="265"/>
      <c r="G1221" s="270"/>
      <c r="H1221" s="270"/>
      <c r="I1221" s="406" t="s">
        <v>293</v>
      </c>
      <c r="J1221" s="346"/>
      <c r="K1221" s="434">
        <f>Supervisor!K1221</f>
        <v>1</v>
      </c>
      <c r="L1221" s="347">
        <f>Supervisor!L1221</f>
        <v>0</v>
      </c>
      <c r="M1221" s="348">
        <v>0</v>
      </c>
      <c r="N1221" s="353">
        <f>Supervisor!M1221</f>
        <v>0</v>
      </c>
      <c r="O1221" s="350">
        <f>Supervisor!N1221</f>
        <v>0</v>
      </c>
      <c r="P1221" s="350">
        <f t="shared" si="186"/>
        <v>1</v>
      </c>
      <c r="Q1221" s="351">
        <v>3.8936120063138157E-5</v>
      </c>
      <c r="R1221" s="352">
        <f t="shared" si="185"/>
        <v>0</v>
      </c>
      <c r="T1221" s="226">
        <f t="shared" si="180"/>
        <v>0</v>
      </c>
      <c r="Y1221" s="199"/>
      <c r="Z1221" s="352">
        <v>0</v>
      </c>
      <c r="AA1221" s="428">
        <v>0</v>
      </c>
      <c r="AB1221" s="428">
        <v>0</v>
      </c>
      <c r="AC1221" s="430">
        <v>0</v>
      </c>
      <c r="AD1221" s="428">
        <f t="shared" si="187"/>
        <v>0</v>
      </c>
      <c r="AE1221" s="427">
        <v>0</v>
      </c>
      <c r="AF1221" s="427">
        <v>0</v>
      </c>
      <c r="AG1221" s="427"/>
      <c r="AH1221" s="427"/>
      <c r="AI1221" s="427"/>
      <c r="AJ1221" s="427"/>
      <c r="AK1221" s="427"/>
      <c r="AL1221" s="427"/>
      <c r="AM1221" s="427"/>
      <c r="AN1221" s="427"/>
    </row>
    <row r="1222" spans="1:40" s="225" customFormat="1" ht="51" hidden="1" customHeight="1" outlineLevel="7" x14ac:dyDescent="0.2">
      <c r="A1222" s="221"/>
      <c r="B1222" s="227"/>
      <c r="C1222" s="248"/>
      <c r="D1222" s="248"/>
      <c r="E1222" s="254"/>
      <c r="F1222" s="265"/>
      <c r="G1222" s="270"/>
      <c r="H1222" s="270"/>
      <c r="I1222" s="406" t="s">
        <v>294</v>
      </c>
      <c r="J1222" s="346"/>
      <c r="K1222" s="434">
        <f>Supervisor!K1222</f>
        <v>1</v>
      </c>
      <c r="L1222" s="347">
        <f>Supervisor!L1222</f>
        <v>0</v>
      </c>
      <c r="M1222" s="348">
        <v>0</v>
      </c>
      <c r="N1222" s="353">
        <f>Supervisor!M1222</f>
        <v>0</v>
      </c>
      <c r="O1222" s="350">
        <f>Supervisor!N1222</f>
        <v>0</v>
      </c>
      <c r="P1222" s="350">
        <f t="shared" si="186"/>
        <v>1</v>
      </c>
      <c r="Q1222" s="351">
        <v>9.7340300157845393E-6</v>
      </c>
      <c r="R1222" s="352">
        <f t="shared" si="185"/>
        <v>0</v>
      </c>
      <c r="T1222" s="226">
        <f t="shared" si="180"/>
        <v>0</v>
      </c>
      <c r="Y1222" s="199"/>
      <c r="Z1222" s="352">
        <v>0</v>
      </c>
      <c r="AA1222" s="428">
        <v>0</v>
      </c>
      <c r="AB1222" s="428">
        <v>0</v>
      </c>
      <c r="AC1222" s="430">
        <v>0</v>
      </c>
      <c r="AD1222" s="428">
        <f t="shared" si="187"/>
        <v>0</v>
      </c>
      <c r="AE1222" s="427">
        <v>0</v>
      </c>
      <c r="AF1222" s="427">
        <v>0</v>
      </c>
      <c r="AG1222" s="427"/>
      <c r="AH1222" s="427"/>
      <c r="AI1222" s="427"/>
      <c r="AJ1222" s="427"/>
      <c r="AK1222" s="427"/>
      <c r="AL1222" s="427"/>
      <c r="AM1222" s="427"/>
      <c r="AN1222" s="427"/>
    </row>
    <row r="1223" spans="1:40" s="225" customFormat="1" ht="51" hidden="1" customHeight="1" outlineLevel="5" x14ac:dyDescent="0.2">
      <c r="A1223" s="221"/>
      <c r="B1223" s="227"/>
      <c r="C1223" s="248"/>
      <c r="D1223" s="248"/>
      <c r="E1223" s="254"/>
      <c r="F1223" s="265"/>
      <c r="G1223" s="270"/>
      <c r="H1223" s="270"/>
      <c r="I1223" s="409" t="s">
        <v>183</v>
      </c>
      <c r="J1223" s="365"/>
      <c r="K1223" s="437">
        <f>Supervisor!K1223</f>
        <v>0</v>
      </c>
      <c r="L1223" s="366">
        <f>Supervisor!L1223</f>
        <v>0</v>
      </c>
      <c r="M1223" s="367">
        <v>0</v>
      </c>
      <c r="N1223" s="365">
        <f>Supervisor!M1223</f>
        <v>0</v>
      </c>
      <c r="O1223" s="378">
        <f>Supervisor!N1223</f>
        <v>0</v>
      </c>
      <c r="P1223" s="378">
        <f t="shared" si="186"/>
        <v>0</v>
      </c>
      <c r="Q1223" s="369">
        <v>1.4975430793514676E-6</v>
      </c>
      <c r="R1223" s="370">
        <f>SUMPRODUCT(R1224:R1230,Q1224:Q1230)/Q1223</f>
        <v>0</v>
      </c>
      <c r="T1223" s="226">
        <f t="shared" si="180"/>
        <v>0</v>
      </c>
      <c r="Y1223" s="199"/>
      <c r="Z1223" s="370">
        <v>0</v>
      </c>
      <c r="AA1223" s="428">
        <v>0</v>
      </c>
      <c r="AB1223" s="428">
        <v>0</v>
      </c>
      <c r="AC1223" s="430">
        <v>0</v>
      </c>
      <c r="AD1223" s="428">
        <f t="shared" si="187"/>
        <v>0</v>
      </c>
      <c r="AE1223" s="427">
        <v>0</v>
      </c>
      <c r="AF1223" s="427">
        <v>0</v>
      </c>
      <c r="AG1223" s="427"/>
      <c r="AH1223" s="427"/>
      <c r="AI1223" s="427"/>
      <c r="AJ1223" s="427"/>
      <c r="AK1223" s="427"/>
      <c r="AL1223" s="427"/>
      <c r="AM1223" s="427"/>
      <c r="AN1223" s="427"/>
    </row>
    <row r="1224" spans="1:40" s="225" customFormat="1" ht="51" hidden="1" customHeight="1" outlineLevel="7" x14ac:dyDescent="0.2">
      <c r="A1224" s="221"/>
      <c r="B1224" s="227"/>
      <c r="C1224" s="248"/>
      <c r="D1224" s="248"/>
      <c r="E1224" s="254"/>
      <c r="F1224" s="265"/>
      <c r="G1224" s="270"/>
      <c r="H1224" s="270"/>
      <c r="I1224" s="406" t="s">
        <v>291</v>
      </c>
      <c r="J1224" s="346"/>
      <c r="K1224" s="434">
        <f>Supervisor!K1224</f>
        <v>1</v>
      </c>
      <c r="L1224" s="347">
        <f>Supervisor!L1224</f>
        <v>0</v>
      </c>
      <c r="M1224" s="348">
        <v>0</v>
      </c>
      <c r="N1224" s="353">
        <f>Supervisor!M1224</f>
        <v>0</v>
      </c>
      <c r="O1224" s="350">
        <f>Supervisor!N1224</f>
        <v>0</v>
      </c>
      <c r="P1224" s="350">
        <f t="shared" si="186"/>
        <v>1</v>
      </c>
      <c r="Q1224" s="351">
        <v>7.4877153967573387E-8</v>
      </c>
      <c r="R1224" s="352">
        <f t="shared" ref="R1224:R1230" si="188">O1224/K1224</f>
        <v>0</v>
      </c>
      <c r="T1224" s="226">
        <f t="shared" si="180"/>
        <v>0</v>
      </c>
      <c r="Y1224" s="199"/>
      <c r="Z1224" s="352">
        <v>0</v>
      </c>
      <c r="AA1224" s="428">
        <v>0</v>
      </c>
      <c r="AB1224" s="428">
        <v>0</v>
      </c>
      <c r="AC1224" s="430">
        <v>0</v>
      </c>
      <c r="AD1224" s="428">
        <f t="shared" si="187"/>
        <v>0</v>
      </c>
      <c r="AE1224" s="427">
        <v>0</v>
      </c>
      <c r="AF1224" s="427">
        <v>0</v>
      </c>
      <c r="AG1224" s="427"/>
      <c r="AH1224" s="427"/>
      <c r="AI1224" s="427"/>
      <c r="AJ1224" s="427"/>
      <c r="AK1224" s="427"/>
      <c r="AL1224" s="427"/>
      <c r="AM1224" s="427"/>
      <c r="AN1224" s="427"/>
    </row>
    <row r="1225" spans="1:40" s="225" customFormat="1" ht="51" hidden="1" customHeight="1" outlineLevel="7" x14ac:dyDescent="0.2">
      <c r="A1225" s="221"/>
      <c r="B1225" s="227"/>
      <c r="C1225" s="248"/>
      <c r="D1225" s="248"/>
      <c r="E1225" s="254"/>
      <c r="F1225" s="265"/>
      <c r="G1225" s="270"/>
      <c r="H1225" s="270"/>
      <c r="I1225" s="406" t="s">
        <v>292</v>
      </c>
      <c r="J1225" s="346"/>
      <c r="K1225" s="434">
        <f>Supervisor!K1225</f>
        <v>1</v>
      </c>
      <c r="L1225" s="347">
        <f>Supervisor!L1225</f>
        <v>0</v>
      </c>
      <c r="M1225" s="348">
        <v>0</v>
      </c>
      <c r="N1225" s="353">
        <f>Supervisor!M1225</f>
        <v>0</v>
      </c>
      <c r="O1225" s="350">
        <f>Supervisor!N1225</f>
        <v>0</v>
      </c>
      <c r="P1225" s="350">
        <f t="shared" si="186"/>
        <v>1</v>
      </c>
      <c r="Q1225" s="351">
        <v>7.4877153967573387E-8</v>
      </c>
      <c r="R1225" s="352">
        <f t="shared" si="188"/>
        <v>0</v>
      </c>
      <c r="T1225" s="226">
        <f t="shared" si="180"/>
        <v>0</v>
      </c>
      <c r="Y1225" s="199"/>
      <c r="Z1225" s="352">
        <v>0</v>
      </c>
      <c r="AA1225" s="428">
        <v>0</v>
      </c>
      <c r="AB1225" s="428">
        <v>0</v>
      </c>
      <c r="AC1225" s="430">
        <v>0</v>
      </c>
      <c r="AD1225" s="428">
        <f t="shared" si="187"/>
        <v>0</v>
      </c>
      <c r="AE1225" s="427">
        <v>0</v>
      </c>
      <c r="AF1225" s="427">
        <v>0</v>
      </c>
      <c r="AG1225" s="427"/>
      <c r="AH1225" s="427"/>
      <c r="AI1225" s="427"/>
      <c r="AJ1225" s="427"/>
      <c r="AK1225" s="427"/>
      <c r="AL1225" s="427"/>
      <c r="AM1225" s="427"/>
      <c r="AN1225" s="427"/>
    </row>
    <row r="1226" spans="1:40" s="225" customFormat="1" ht="51" hidden="1" customHeight="1" outlineLevel="7" x14ac:dyDescent="0.2">
      <c r="A1226" s="221"/>
      <c r="B1226" s="227"/>
      <c r="C1226" s="248"/>
      <c r="D1226" s="248"/>
      <c r="E1226" s="254"/>
      <c r="F1226" s="265"/>
      <c r="G1226" s="270"/>
      <c r="H1226" s="270"/>
      <c r="I1226" s="406" t="s">
        <v>231</v>
      </c>
      <c r="J1226" s="346"/>
      <c r="K1226" s="434">
        <f>Supervisor!K1226</f>
        <v>1</v>
      </c>
      <c r="L1226" s="347">
        <f>Supervisor!L1226</f>
        <v>0</v>
      </c>
      <c r="M1226" s="348">
        <v>0</v>
      </c>
      <c r="N1226" s="353">
        <f>Supervisor!M1226</f>
        <v>0</v>
      </c>
      <c r="O1226" s="350">
        <f>Supervisor!N1226</f>
        <v>0</v>
      </c>
      <c r="P1226" s="350">
        <f t="shared" si="186"/>
        <v>1</v>
      </c>
      <c r="Q1226" s="351">
        <v>5.2414007777301359E-7</v>
      </c>
      <c r="R1226" s="352">
        <f t="shared" si="188"/>
        <v>0</v>
      </c>
      <c r="T1226" s="226">
        <f t="shared" si="180"/>
        <v>0</v>
      </c>
      <c r="Y1226" s="199"/>
      <c r="Z1226" s="352">
        <v>0</v>
      </c>
      <c r="AA1226" s="428">
        <v>0</v>
      </c>
      <c r="AB1226" s="428">
        <v>0</v>
      </c>
      <c r="AC1226" s="430">
        <v>0</v>
      </c>
      <c r="AD1226" s="428">
        <f t="shared" si="187"/>
        <v>0</v>
      </c>
      <c r="AE1226" s="427">
        <v>0</v>
      </c>
      <c r="AF1226" s="427">
        <v>0</v>
      </c>
      <c r="AG1226" s="427"/>
      <c r="AH1226" s="427"/>
      <c r="AI1226" s="427"/>
      <c r="AJ1226" s="427"/>
      <c r="AK1226" s="427"/>
      <c r="AL1226" s="427"/>
      <c r="AM1226" s="427"/>
      <c r="AN1226" s="427"/>
    </row>
    <row r="1227" spans="1:40" s="225" customFormat="1" ht="51" hidden="1" customHeight="1" outlineLevel="7" x14ac:dyDescent="0.2">
      <c r="A1227" s="221"/>
      <c r="B1227" s="227"/>
      <c r="C1227" s="248"/>
      <c r="D1227" s="248"/>
      <c r="E1227" s="254"/>
      <c r="F1227" s="265"/>
      <c r="G1227" s="270"/>
      <c r="H1227" s="270"/>
      <c r="I1227" s="406" t="s">
        <v>80</v>
      </c>
      <c r="J1227" s="346"/>
      <c r="K1227" s="434">
        <f>Supervisor!K1227</f>
        <v>1</v>
      </c>
      <c r="L1227" s="347">
        <f>Supervisor!L1227</f>
        <v>0</v>
      </c>
      <c r="M1227" s="348">
        <v>0</v>
      </c>
      <c r="N1227" s="353">
        <f>Supervisor!M1227</f>
        <v>0</v>
      </c>
      <c r="O1227" s="350">
        <f>Supervisor!N1227</f>
        <v>0</v>
      </c>
      <c r="P1227" s="350">
        <f t="shared" si="186"/>
        <v>1</v>
      </c>
      <c r="Q1227" s="351">
        <v>2.2463146190272012E-7</v>
      </c>
      <c r="R1227" s="352">
        <f t="shared" si="188"/>
        <v>0</v>
      </c>
      <c r="T1227" s="226">
        <f t="shared" si="180"/>
        <v>0</v>
      </c>
      <c r="Y1227" s="199"/>
      <c r="Z1227" s="352">
        <v>0</v>
      </c>
      <c r="AA1227" s="428">
        <v>0</v>
      </c>
      <c r="AB1227" s="428">
        <v>0</v>
      </c>
      <c r="AC1227" s="430">
        <v>0</v>
      </c>
      <c r="AD1227" s="428">
        <f t="shared" si="187"/>
        <v>0</v>
      </c>
      <c r="AE1227" s="427">
        <v>0</v>
      </c>
      <c r="AF1227" s="427">
        <v>0</v>
      </c>
      <c r="AG1227" s="427"/>
      <c r="AH1227" s="427"/>
      <c r="AI1227" s="427"/>
      <c r="AJ1227" s="427"/>
      <c r="AK1227" s="427"/>
      <c r="AL1227" s="427"/>
      <c r="AM1227" s="427"/>
      <c r="AN1227" s="427"/>
    </row>
    <row r="1228" spans="1:40" s="225" customFormat="1" ht="51" hidden="1" customHeight="1" outlineLevel="7" x14ac:dyDescent="0.2">
      <c r="A1228" s="221"/>
      <c r="B1228" s="227"/>
      <c r="C1228" s="248"/>
      <c r="D1228" s="248"/>
      <c r="E1228" s="254"/>
      <c r="F1228" s="265"/>
      <c r="G1228" s="270"/>
      <c r="H1228" s="270"/>
      <c r="I1228" s="406" t="s">
        <v>82</v>
      </c>
      <c r="J1228" s="346"/>
      <c r="K1228" s="434">
        <f>Supervisor!K1228</f>
        <v>1</v>
      </c>
      <c r="L1228" s="347">
        <f>Supervisor!L1228</f>
        <v>0</v>
      </c>
      <c r="M1228" s="348">
        <v>0</v>
      </c>
      <c r="N1228" s="353">
        <f>Supervisor!M1228</f>
        <v>0</v>
      </c>
      <c r="O1228" s="350">
        <f>Supervisor!N1228</f>
        <v>0</v>
      </c>
      <c r="P1228" s="350">
        <f t="shared" si="186"/>
        <v>1</v>
      </c>
      <c r="Q1228" s="351">
        <v>2.2463146190272012E-7</v>
      </c>
      <c r="R1228" s="352">
        <f t="shared" si="188"/>
        <v>0</v>
      </c>
      <c r="T1228" s="226">
        <f t="shared" si="180"/>
        <v>0</v>
      </c>
      <c r="Y1228" s="199"/>
      <c r="Z1228" s="352">
        <v>0</v>
      </c>
      <c r="AA1228" s="428">
        <v>0</v>
      </c>
      <c r="AB1228" s="428">
        <v>0</v>
      </c>
      <c r="AC1228" s="430">
        <v>0</v>
      </c>
      <c r="AD1228" s="428">
        <f t="shared" si="187"/>
        <v>0</v>
      </c>
      <c r="AE1228" s="427">
        <v>0</v>
      </c>
      <c r="AF1228" s="427">
        <v>0</v>
      </c>
      <c r="AG1228" s="427"/>
      <c r="AH1228" s="427"/>
      <c r="AI1228" s="427"/>
      <c r="AJ1228" s="427"/>
      <c r="AK1228" s="427"/>
      <c r="AL1228" s="427"/>
      <c r="AM1228" s="427"/>
      <c r="AN1228" s="427"/>
    </row>
    <row r="1229" spans="1:40" s="225" customFormat="1" ht="51" hidden="1" customHeight="1" outlineLevel="7" x14ac:dyDescent="0.2">
      <c r="A1229" s="221"/>
      <c r="B1229" s="227"/>
      <c r="C1229" s="248"/>
      <c r="D1229" s="248"/>
      <c r="E1229" s="254"/>
      <c r="F1229" s="265"/>
      <c r="G1229" s="270"/>
      <c r="H1229" s="270"/>
      <c r="I1229" s="406" t="s">
        <v>293</v>
      </c>
      <c r="J1229" s="346"/>
      <c r="K1229" s="434">
        <f>Supervisor!K1229</f>
        <v>1</v>
      </c>
      <c r="L1229" s="347">
        <f>Supervisor!L1229</f>
        <v>0</v>
      </c>
      <c r="M1229" s="348">
        <v>0</v>
      </c>
      <c r="N1229" s="353">
        <f>Supervisor!M1229</f>
        <v>0</v>
      </c>
      <c r="O1229" s="350">
        <f>Supervisor!N1229</f>
        <v>0</v>
      </c>
      <c r="P1229" s="350">
        <f t="shared" si="186"/>
        <v>1</v>
      </c>
      <c r="Q1229" s="351">
        <v>2.9950861587029355E-7</v>
      </c>
      <c r="R1229" s="352">
        <f t="shared" si="188"/>
        <v>0</v>
      </c>
      <c r="T1229" s="226">
        <f t="shared" si="180"/>
        <v>0</v>
      </c>
      <c r="Y1229" s="199"/>
      <c r="Z1229" s="352">
        <v>0</v>
      </c>
      <c r="AA1229" s="428">
        <v>0</v>
      </c>
      <c r="AB1229" s="428">
        <v>0</v>
      </c>
      <c r="AC1229" s="430">
        <v>0</v>
      </c>
      <c r="AD1229" s="428">
        <f t="shared" si="187"/>
        <v>0</v>
      </c>
      <c r="AE1229" s="427">
        <v>0</v>
      </c>
      <c r="AF1229" s="427">
        <v>0</v>
      </c>
      <c r="AG1229" s="427"/>
      <c r="AH1229" s="427"/>
      <c r="AI1229" s="427"/>
      <c r="AJ1229" s="427"/>
      <c r="AK1229" s="427"/>
      <c r="AL1229" s="427"/>
      <c r="AM1229" s="427"/>
      <c r="AN1229" s="427"/>
    </row>
    <row r="1230" spans="1:40" s="225" customFormat="1" ht="51" hidden="1" customHeight="1" outlineLevel="7" x14ac:dyDescent="0.2">
      <c r="A1230" s="221"/>
      <c r="B1230" s="227"/>
      <c r="C1230" s="248"/>
      <c r="D1230" s="248"/>
      <c r="E1230" s="254"/>
      <c r="F1230" s="265"/>
      <c r="G1230" s="270"/>
      <c r="H1230" s="270"/>
      <c r="I1230" s="406" t="s">
        <v>294</v>
      </c>
      <c r="J1230" s="346"/>
      <c r="K1230" s="434">
        <f>Supervisor!K1230</f>
        <v>1</v>
      </c>
      <c r="L1230" s="347">
        <f>Supervisor!L1230</f>
        <v>0</v>
      </c>
      <c r="M1230" s="348">
        <v>0</v>
      </c>
      <c r="N1230" s="353">
        <f>Supervisor!M1230</f>
        <v>0</v>
      </c>
      <c r="O1230" s="350">
        <f>Supervisor!N1230</f>
        <v>0</v>
      </c>
      <c r="P1230" s="350">
        <f t="shared" si="186"/>
        <v>1</v>
      </c>
      <c r="Q1230" s="351">
        <v>7.4877153967573387E-8</v>
      </c>
      <c r="R1230" s="352">
        <f t="shared" si="188"/>
        <v>0</v>
      </c>
      <c r="T1230" s="226">
        <f t="shared" si="180"/>
        <v>0</v>
      </c>
      <c r="Y1230" s="199"/>
      <c r="Z1230" s="352">
        <v>0</v>
      </c>
      <c r="AA1230" s="428">
        <v>0</v>
      </c>
      <c r="AB1230" s="428">
        <v>0</v>
      </c>
      <c r="AC1230" s="430">
        <v>0</v>
      </c>
      <c r="AD1230" s="428">
        <f t="shared" si="187"/>
        <v>0</v>
      </c>
      <c r="AE1230" s="427">
        <v>0</v>
      </c>
      <c r="AF1230" s="427">
        <v>0</v>
      </c>
      <c r="AG1230" s="427"/>
      <c r="AH1230" s="427"/>
      <c r="AI1230" s="427"/>
      <c r="AJ1230" s="427"/>
      <c r="AK1230" s="427"/>
      <c r="AL1230" s="427"/>
      <c r="AM1230" s="427"/>
      <c r="AN1230" s="427"/>
    </row>
    <row r="1231" spans="1:40" s="225" customFormat="1" ht="51" hidden="1" customHeight="1" outlineLevel="5" x14ac:dyDescent="0.2">
      <c r="A1231" s="221"/>
      <c r="B1231" s="227"/>
      <c r="C1231" s="248"/>
      <c r="D1231" s="248"/>
      <c r="E1231" s="254"/>
      <c r="F1231" s="265"/>
      <c r="G1231" s="270"/>
      <c r="H1231" s="270"/>
      <c r="I1231" s="409" t="s">
        <v>184</v>
      </c>
      <c r="J1231" s="365"/>
      <c r="K1231" s="437">
        <f>Supervisor!K1231</f>
        <v>0</v>
      </c>
      <c r="L1231" s="366">
        <f>Supervisor!L1231</f>
        <v>0</v>
      </c>
      <c r="M1231" s="367">
        <v>0.4488442822384428</v>
      </c>
      <c r="N1231" s="365">
        <f>Supervisor!M1231</f>
        <v>0</v>
      </c>
      <c r="O1231" s="378">
        <f>Supervisor!N1231</f>
        <v>0</v>
      </c>
      <c r="P1231" s="378">
        <f t="shared" si="186"/>
        <v>0</v>
      </c>
      <c r="Q1231" s="369">
        <v>2.4619608224538131E-4</v>
      </c>
      <c r="R1231" s="370">
        <f>SUMPRODUCT(R1232:R1238,Q1232:Q1238)/Q1231</f>
        <v>0.4488442822384428</v>
      </c>
      <c r="T1231" s="226">
        <f t="shared" si="180"/>
        <v>0</v>
      </c>
      <c r="Y1231" s="199"/>
      <c r="Z1231" s="370">
        <v>0.4488442822384428</v>
      </c>
      <c r="AA1231" s="428">
        <v>9.884428223844284E-2</v>
      </c>
      <c r="AB1231" s="428">
        <v>9.884428223844284E-2</v>
      </c>
      <c r="AC1231" s="430">
        <v>9.884428223844284E-2</v>
      </c>
      <c r="AD1231" s="428">
        <f t="shared" si="187"/>
        <v>0</v>
      </c>
      <c r="AE1231" s="427">
        <v>0.4488442822384428</v>
      </c>
      <c r="AF1231" s="427">
        <v>0</v>
      </c>
      <c r="AG1231" s="427"/>
      <c r="AH1231" s="427"/>
      <c r="AI1231" s="427"/>
      <c r="AJ1231" s="427"/>
      <c r="AK1231" s="427"/>
      <c r="AL1231" s="427"/>
      <c r="AM1231" s="427"/>
      <c r="AN1231" s="427"/>
    </row>
    <row r="1232" spans="1:40" s="225" customFormat="1" ht="51" hidden="1" customHeight="1" outlineLevel="7" x14ac:dyDescent="0.2">
      <c r="A1232" s="221"/>
      <c r="B1232" s="227"/>
      <c r="C1232" s="248"/>
      <c r="D1232" s="248"/>
      <c r="E1232" s="254"/>
      <c r="F1232" s="265"/>
      <c r="G1232" s="270"/>
      <c r="H1232" s="270"/>
      <c r="I1232" s="406" t="s">
        <v>291</v>
      </c>
      <c r="J1232" s="346" t="s">
        <v>256</v>
      </c>
      <c r="K1232" s="434">
        <f>Supervisor!K1232</f>
        <v>16440</v>
      </c>
      <c r="L1232" s="347">
        <f>Supervisor!L1232</f>
        <v>16060</v>
      </c>
      <c r="M1232" s="348">
        <v>0.97688564476885642</v>
      </c>
      <c r="N1232" s="353">
        <f>Supervisor!M1232</f>
        <v>0</v>
      </c>
      <c r="O1232" s="350">
        <f>Supervisor!N1232</f>
        <v>16060</v>
      </c>
      <c r="P1232" s="350">
        <f t="shared" si="186"/>
        <v>380</v>
      </c>
      <c r="Q1232" s="351">
        <v>1.2309804112269067E-5</v>
      </c>
      <c r="R1232" s="352">
        <f t="shared" ref="R1232:R1238" si="189">O1232/K1232</f>
        <v>0.97688564476885642</v>
      </c>
      <c r="T1232" s="226">
        <f t="shared" si="180"/>
        <v>-16060</v>
      </c>
      <c r="Y1232" s="199"/>
      <c r="Z1232" s="352">
        <v>0.97688564476885642</v>
      </c>
      <c r="AA1232" s="428">
        <v>0.97688564476885642</v>
      </c>
      <c r="AB1232" s="428">
        <v>0.97688564476885642</v>
      </c>
      <c r="AC1232" s="430">
        <v>0.97688564476885642</v>
      </c>
      <c r="AD1232" s="428">
        <f t="shared" si="187"/>
        <v>0</v>
      </c>
      <c r="AE1232" s="427">
        <v>0.97688564476885642</v>
      </c>
      <c r="AF1232" s="427">
        <v>0</v>
      </c>
      <c r="AG1232" s="427"/>
      <c r="AH1232" s="427"/>
      <c r="AI1232" s="427"/>
      <c r="AJ1232" s="427"/>
      <c r="AK1232" s="427"/>
      <c r="AL1232" s="427"/>
      <c r="AM1232" s="427"/>
      <c r="AN1232" s="427"/>
    </row>
    <row r="1233" spans="1:40" s="225" customFormat="1" ht="51" hidden="1" customHeight="1" outlineLevel="7" x14ac:dyDescent="0.2">
      <c r="A1233" s="221"/>
      <c r="B1233" s="227"/>
      <c r="C1233" s="248"/>
      <c r="D1233" s="248"/>
      <c r="E1233" s="254"/>
      <c r="F1233" s="265"/>
      <c r="G1233" s="270"/>
      <c r="H1233" s="270"/>
      <c r="I1233" s="406" t="s">
        <v>292</v>
      </c>
      <c r="J1233" s="346" t="s">
        <v>257</v>
      </c>
      <c r="K1233" s="434">
        <f>Supervisor!K1233</f>
        <v>100</v>
      </c>
      <c r="L1233" s="347">
        <f>Supervisor!L1233</f>
        <v>100</v>
      </c>
      <c r="M1233" s="348">
        <v>1</v>
      </c>
      <c r="N1233" s="353">
        <f>Supervisor!M1233</f>
        <v>0</v>
      </c>
      <c r="O1233" s="350">
        <f>Supervisor!N1233</f>
        <v>100</v>
      </c>
      <c r="P1233" s="350">
        <f t="shared" si="186"/>
        <v>0</v>
      </c>
      <c r="Q1233" s="351">
        <v>1.2309804112269067E-5</v>
      </c>
      <c r="R1233" s="352">
        <f t="shared" si="189"/>
        <v>1</v>
      </c>
      <c r="T1233" s="226">
        <f t="shared" si="180"/>
        <v>-100</v>
      </c>
      <c r="Y1233" s="199"/>
      <c r="Z1233" s="352">
        <v>1</v>
      </c>
      <c r="AA1233" s="428">
        <v>1</v>
      </c>
      <c r="AB1233" s="428">
        <v>1</v>
      </c>
      <c r="AC1233" s="430">
        <v>1</v>
      </c>
      <c r="AD1233" s="428">
        <f t="shared" si="187"/>
        <v>0</v>
      </c>
      <c r="AE1233" s="427">
        <v>1</v>
      </c>
      <c r="AF1233" s="427">
        <v>0</v>
      </c>
      <c r="AG1233" s="427"/>
      <c r="AH1233" s="427"/>
      <c r="AI1233" s="427"/>
      <c r="AJ1233" s="427"/>
      <c r="AK1233" s="427"/>
      <c r="AL1233" s="427"/>
      <c r="AM1233" s="427"/>
      <c r="AN1233" s="427"/>
    </row>
    <row r="1234" spans="1:40" s="225" customFormat="1" ht="51" hidden="1" customHeight="1" outlineLevel="7" x14ac:dyDescent="0.2">
      <c r="A1234" s="221"/>
      <c r="B1234" s="227"/>
      <c r="C1234" s="248"/>
      <c r="D1234" s="248"/>
      <c r="E1234" s="254"/>
      <c r="F1234" s="265"/>
      <c r="G1234" s="270"/>
      <c r="H1234" s="270"/>
      <c r="I1234" s="406" t="s">
        <v>231</v>
      </c>
      <c r="J1234" s="346"/>
      <c r="K1234" s="434">
        <f>Supervisor!K1234</f>
        <v>16440</v>
      </c>
      <c r="L1234" s="347">
        <f>Supervisor!L1234</f>
        <v>16440</v>
      </c>
      <c r="M1234" s="348">
        <v>1</v>
      </c>
      <c r="N1234" s="353">
        <f>Supervisor!M1234</f>
        <v>0</v>
      </c>
      <c r="O1234" s="350">
        <f>Supervisor!N1234</f>
        <v>16440</v>
      </c>
      <c r="P1234" s="350">
        <f t="shared" si="186"/>
        <v>0</v>
      </c>
      <c r="Q1234" s="351">
        <v>8.6168628785883447E-5</v>
      </c>
      <c r="R1234" s="352">
        <f>O1234/K1234</f>
        <v>1</v>
      </c>
      <c r="T1234" s="226">
        <f t="shared" si="180"/>
        <v>-16440</v>
      </c>
      <c r="Y1234" s="199"/>
      <c r="Z1234" s="352">
        <v>1</v>
      </c>
      <c r="AA1234" s="428">
        <v>0</v>
      </c>
      <c r="AB1234" s="428">
        <v>0</v>
      </c>
      <c r="AC1234" s="430">
        <v>1</v>
      </c>
      <c r="AD1234" s="428">
        <f>AB1234-AC1234</f>
        <v>-1</v>
      </c>
      <c r="AE1234" s="427">
        <v>1</v>
      </c>
      <c r="AF1234" s="427">
        <v>0</v>
      </c>
      <c r="AG1234" s="427"/>
      <c r="AH1234" s="427"/>
      <c r="AI1234" s="427"/>
      <c r="AJ1234" s="427"/>
      <c r="AK1234" s="427"/>
      <c r="AL1234" s="427"/>
      <c r="AM1234" s="427"/>
      <c r="AN1234" s="427"/>
    </row>
    <row r="1235" spans="1:40" s="225" customFormat="1" ht="51" hidden="1" customHeight="1" outlineLevel="7" x14ac:dyDescent="0.2">
      <c r="A1235" s="221"/>
      <c r="B1235" s="227"/>
      <c r="C1235" s="248"/>
      <c r="D1235" s="248"/>
      <c r="E1235" s="254"/>
      <c r="F1235" s="265"/>
      <c r="G1235" s="270"/>
      <c r="H1235" s="270"/>
      <c r="I1235" s="406" t="s">
        <v>80</v>
      </c>
      <c r="J1235" s="346"/>
      <c r="K1235" s="434">
        <f>Supervisor!K1235</f>
        <v>1</v>
      </c>
      <c r="L1235" s="347">
        <f>Supervisor!L1235</f>
        <v>0</v>
      </c>
      <c r="M1235" s="348">
        <v>0</v>
      </c>
      <c r="N1235" s="353">
        <f>Supervisor!M1235</f>
        <v>0</v>
      </c>
      <c r="O1235" s="350">
        <f>Supervisor!N1235</f>
        <v>0</v>
      </c>
      <c r="P1235" s="350">
        <f t="shared" si="186"/>
        <v>1</v>
      </c>
      <c r="Q1235" s="351">
        <v>3.6929412336807193E-5</v>
      </c>
      <c r="R1235" s="352">
        <f t="shared" si="189"/>
        <v>0</v>
      </c>
      <c r="T1235" s="226">
        <f t="shared" si="180"/>
        <v>0</v>
      </c>
      <c r="Y1235" s="199"/>
      <c r="Z1235" s="352">
        <v>0</v>
      </c>
      <c r="AA1235" s="428">
        <v>0</v>
      </c>
      <c r="AB1235" s="428">
        <v>0</v>
      </c>
      <c r="AC1235" s="430">
        <v>0</v>
      </c>
      <c r="AD1235" s="428">
        <f t="shared" si="187"/>
        <v>0</v>
      </c>
      <c r="AE1235" s="427">
        <v>0</v>
      </c>
      <c r="AF1235" s="427">
        <v>0</v>
      </c>
      <c r="AG1235" s="427"/>
      <c r="AH1235" s="427"/>
      <c r="AI1235" s="427"/>
      <c r="AJ1235" s="427"/>
      <c r="AK1235" s="427"/>
      <c r="AL1235" s="427"/>
      <c r="AM1235" s="427"/>
      <c r="AN1235" s="427"/>
    </row>
    <row r="1236" spans="1:40" s="225" customFormat="1" ht="51" hidden="1" customHeight="1" outlineLevel="7" x14ac:dyDescent="0.2">
      <c r="A1236" s="221"/>
      <c r="B1236" s="227"/>
      <c r="C1236" s="248"/>
      <c r="D1236" s="248"/>
      <c r="E1236" s="254"/>
      <c r="F1236" s="265"/>
      <c r="G1236" s="270"/>
      <c r="H1236" s="270"/>
      <c r="I1236" s="406" t="s">
        <v>82</v>
      </c>
      <c r="J1236" s="346"/>
      <c r="K1236" s="434">
        <f>Supervisor!K1236</f>
        <v>1</v>
      </c>
      <c r="L1236" s="347">
        <f>Supervisor!L1236</f>
        <v>0</v>
      </c>
      <c r="M1236" s="348">
        <v>0</v>
      </c>
      <c r="N1236" s="353">
        <f>Supervisor!M1236</f>
        <v>0</v>
      </c>
      <c r="O1236" s="350">
        <f>Supervisor!N1236</f>
        <v>0</v>
      </c>
      <c r="P1236" s="350">
        <f t="shared" si="186"/>
        <v>1</v>
      </c>
      <c r="Q1236" s="351">
        <v>3.6929412336807193E-5</v>
      </c>
      <c r="R1236" s="352">
        <f t="shared" si="189"/>
        <v>0</v>
      </c>
      <c r="T1236" s="226">
        <f t="shared" si="180"/>
        <v>0</v>
      </c>
      <c r="Y1236" s="199"/>
      <c r="Z1236" s="352">
        <v>0</v>
      </c>
      <c r="AA1236" s="428">
        <v>0</v>
      </c>
      <c r="AB1236" s="428">
        <v>0</v>
      </c>
      <c r="AC1236" s="430">
        <v>0</v>
      </c>
      <c r="AD1236" s="428">
        <f t="shared" si="187"/>
        <v>0</v>
      </c>
      <c r="AE1236" s="427">
        <v>0</v>
      </c>
      <c r="AF1236" s="427">
        <v>0</v>
      </c>
      <c r="AG1236" s="427"/>
      <c r="AH1236" s="427"/>
      <c r="AI1236" s="427"/>
      <c r="AJ1236" s="427"/>
      <c r="AK1236" s="427"/>
      <c r="AL1236" s="427"/>
      <c r="AM1236" s="427"/>
      <c r="AN1236" s="427"/>
    </row>
    <row r="1237" spans="1:40" s="225" customFormat="1" ht="51" hidden="1" customHeight="1" outlineLevel="7" x14ac:dyDescent="0.2">
      <c r="A1237" s="221"/>
      <c r="B1237" s="227"/>
      <c r="C1237" s="248"/>
      <c r="D1237" s="248"/>
      <c r="E1237" s="254"/>
      <c r="F1237" s="265"/>
      <c r="G1237" s="270"/>
      <c r="H1237" s="270"/>
      <c r="I1237" s="406" t="s">
        <v>293</v>
      </c>
      <c r="J1237" s="346"/>
      <c r="K1237" s="434">
        <f>Supervisor!K1237</f>
        <v>1</v>
      </c>
      <c r="L1237" s="347">
        <f>Supervisor!L1237</f>
        <v>0</v>
      </c>
      <c r="M1237" s="348">
        <v>0</v>
      </c>
      <c r="N1237" s="353">
        <f>Supervisor!M1237</f>
        <v>0</v>
      </c>
      <c r="O1237" s="350">
        <f>Supervisor!N1237</f>
        <v>0</v>
      </c>
      <c r="P1237" s="350">
        <f t="shared" si="186"/>
        <v>1</v>
      </c>
      <c r="Q1237" s="351">
        <v>4.9239216449076267E-5</v>
      </c>
      <c r="R1237" s="352">
        <f t="shared" si="189"/>
        <v>0</v>
      </c>
      <c r="T1237" s="226">
        <f t="shared" si="180"/>
        <v>0</v>
      </c>
      <c r="Y1237" s="199"/>
      <c r="Z1237" s="352">
        <v>0</v>
      </c>
      <c r="AA1237" s="428">
        <v>0</v>
      </c>
      <c r="AB1237" s="428">
        <v>0</v>
      </c>
      <c r="AC1237" s="430">
        <v>0</v>
      </c>
      <c r="AD1237" s="428">
        <f t="shared" si="187"/>
        <v>0</v>
      </c>
      <c r="AE1237" s="427">
        <v>0</v>
      </c>
      <c r="AF1237" s="427">
        <v>0</v>
      </c>
      <c r="AG1237" s="427"/>
      <c r="AH1237" s="427"/>
      <c r="AI1237" s="427"/>
      <c r="AJ1237" s="427"/>
      <c r="AK1237" s="427"/>
      <c r="AL1237" s="427"/>
      <c r="AM1237" s="427"/>
      <c r="AN1237" s="427"/>
    </row>
    <row r="1238" spans="1:40" s="225" customFormat="1" ht="51" hidden="1" customHeight="1" outlineLevel="7" x14ac:dyDescent="0.2">
      <c r="A1238" s="221"/>
      <c r="B1238" s="227"/>
      <c r="C1238" s="248"/>
      <c r="D1238" s="248"/>
      <c r="E1238" s="254"/>
      <c r="F1238" s="265"/>
      <c r="G1238" s="270"/>
      <c r="H1238" s="270"/>
      <c r="I1238" s="406" t="s">
        <v>294</v>
      </c>
      <c r="J1238" s="346"/>
      <c r="K1238" s="434">
        <f>Supervisor!K1238</f>
        <v>1</v>
      </c>
      <c r="L1238" s="347">
        <f>Supervisor!L1238</f>
        <v>0</v>
      </c>
      <c r="M1238" s="348">
        <v>0</v>
      </c>
      <c r="N1238" s="353">
        <f>Supervisor!M1238</f>
        <v>0</v>
      </c>
      <c r="O1238" s="350">
        <f>Supervisor!N1238</f>
        <v>0</v>
      </c>
      <c r="P1238" s="350">
        <f t="shared" si="186"/>
        <v>1</v>
      </c>
      <c r="Q1238" s="351">
        <v>1.2309804112269067E-5</v>
      </c>
      <c r="R1238" s="352">
        <f t="shared" si="189"/>
        <v>0</v>
      </c>
      <c r="T1238" s="226">
        <f t="shared" si="180"/>
        <v>0</v>
      </c>
      <c r="Y1238" s="199"/>
      <c r="Z1238" s="352">
        <v>0</v>
      </c>
      <c r="AA1238" s="428">
        <v>0</v>
      </c>
      <c r="AB1238" s="428">
        <v>0</v>
      </c>
      <c r="AC1238" s="430">
        <v>0</v>
      </c>
      <c r="AD1238" s="428">
        <f t="shared" si="187"/>
        <v>0</v>
      </c>
      <c r="AE1238" s="427">
        <v>0</v>
      </c>
      <c r="AF1238" s="427">
        <v>0</v>
      </c>
      <c r="AG1238" s="427"/>
      <c r="AH1238" s="427"/>
      <c r="AI1238" s="427"/>
      <c r="AJ1238" s="427"/>
      <c r="AK1238" s="427"/>
      <c r="AL1238" s="427"/>
      <c r="AM1238" s="427"/>
      <c r="AN1238" s="427"/>
    </row>
    <row r="1239" spans="1:40" s="225" customFormat="1" ht="51" hidden="1" customHeight="1" outlineLevel="5" x14ac:dyDescent="0.2">
      <c r="A1239" s="221"/>
      <c r="B1239" s="227"/>
      <c r="C1239" s="248"/>
      <c r="D1239" s="248"/>
      <c r="E1239" s="254"/>
      <c r="F1239" s="265"/>
      <c r="G1239" s="270"/>
      <c r="H1239" s="270"/>
      <c r="I1239" s="409" t="s">
        <v>185</v>
      </c>
      <c r="J1239" s="365"/>
      <c r="K1239" s="437">
        <f>Supervisor!K1239</f>
        <v>0</v>
      </c>
      <c r="L1239" s="366">
        <f>Supervisor!L1239</f>
        <v>0</v>
      </c>
      <c r="M1239" s="367">
        <v>0</v>
      </c>
      <c r="N1239" s="365">
        <f>Supervisor!M1239</f>
        <v>0</v>
      </c>
      <c r="O1239" s="378">
        <f>Supervisor!N1239</f>
        <v>0</v>
      </c>
      <c r="P1239" s="378">
        <f t="shared" si="186"/>
        <v>0</v>
      </c>
      <c r="Q1239" s="369">
        <v>5.2721004108568419E-4</v>
      </c>
      <c r="R1239" s="370">
        <f>SUMPRODUCT(R1240:R1246,Q1240:Q1246)/Q1239</f>
        <v>0</v>
      </c>
      <c r="T1239" s="226">
        <f t="shared" si="180"/>
        <v>0</v>
      </c>
      <c r="Y1239" s="199"/>
      <c r="Z1239" s="370">
        <v>0</v>
      </c>
      <c r="AA1239" s="428">
        <v>0</v>
      </c>
      <c r="AB1239" s="428">
        <v>0</v>
      </c>
      <c r="AC1239" s="430">
        <v>0</v>
      </c>
      <c r="AD1239" s="428">
        <f t="shared" si="187"/>
        <v>0</v>
      </c>
      <c r="AE1239" s="427">
        <v>0</v>
      </c>
      <c r="AF1239" s="427">
        <v>0</v>
      </c>
      <c r="AG1239" s="427"/>
      <c r="AH1239" s="427"/>
      <c r="AI1239" s="427"/>
      <c r="AJ1239" s="427"/>
      <c r="AK1239" s="427"/>
      <c r="AL1239" s="427"/>
      <c r="AM1239" s="427"/>
      <c r="AN1239" s="427"/>
    </row>
    <row r="1240" spans="1:40" s="225" customFormat="1" ht="51" hidden="1" customHeight="1" outlineLevel="7" x14ac:dyDescent="0.2">
      <c r="A1240" s="221"/>
      <c r="B1240" s="227"/>
      <c r="C1240" s="248"/>
      <c r="D1240" s="248"/>
      <c r="E1240" s="254"/>
      <c r="F1240" s="265"/>
      <c r="G1240" s="270"/>
      <c r="H1240" s="270"/>
      <c r="I1240" s="406" t="s">
        <v>291</v>
      </c>
      <c r="J1240" s="346"/>
      <c r="K1240" s="434">
        <f>Supervisor!K1240</f>
        <v>1</v>
      </c>
      <c r="L1240" s="347">
        <f>Supervisor!L1240</f>
        <v>0</v>
      </c>
      <c r="M1240" s="348">
        <v>0</v>
      </c>
      <c r="N1240" s="353">
        <f>Supervisor!M1240</f>
        <v>0</v>
      </c>
      <c r="O1240" s="350">
        <f>Supervisor!N1240</f>
        <v>0</v>
      </c>
      <c r="P1240" s="350">
        <f t="shared" si="186"/>
        <v>1</v>
      </c>
      <c r="Q1240" s="351">
        <v>2.6360502054284212E-5</v>
      </c>
      <c r="R1240" s="352">
        <f t="shared" ref="R1240:R1246" si="190">O1240/K1240</f>
        <v>0</v>
      </c>
      <c r="T1240" s="226">
        <f t="shared" si="180"/>
        <v>0</v>
      </c>
      <c r="Y1240" s="199"/>
      <c r="Z1240" s="352">
        <v>0</v>
      </c>
      <c r="AA1240" s="428">
        <v>0</v>
      </c>
      <c r="AB1240" s="428">
        <v>0</v>
      </c>
      <c r="AC1240" s="430">
        <v>0</v>
      </c>
      <c r="AD1240" s="428">
        <f t="shared" si="187"/>
        <v>0</v>
      </c>
      <c r="AE1240" s="427">
        <v>0</v>
      </c>
      <c r="AF1240" s="427">
        <v>0</v>
      </c>
      <c r="AG1240" s="427"/>
      <c r="AH1240" s="427"/>
      <c r="AI1240" s="427"/>
      <c r="AJ1240" s="427"/>
      <c r="AK1240" s="427"/>
      <c r="AL1240" s="427"/>
      <c r="AM1240" s="427"/>
      <c r="AN1240" s="427"/>
    </row>
    <row r="1241" spans="1:40" s="225" customFormat="1" ht="51" hidden="1" customHeight="1" outlineLevel="7" x14ac:dyDescent="0.2">
      <c r="A1241" s="221"/>
      <c r="B1241" s="227"/>
      <c r="C1241" s="248"/>
      <c r="D1241" s="248"/>
      <c r="E1241" s="254"/>
      <c r="F1241" s="265"/>
      <c r="G1241" s="270"/>
      <c r="H1241" s="270"/>
      <c r="I1241" s="406" t="s">
        <v>292</v>
      </c>
      <c r="J1241" s="346"/>
      <c r="K1241" s="434">
        <f>Supervisor!K1241</f>
        <v>1</v>
      </c>
      <c r="L1241" s="347">
        <f>Supervisor!L1241</f>
        <v>0</v>
      </c>
      <c r="M1241" s="348">
        <v>0</v>
      </c>
      <c r="N1241" s="353">
        <f>Supervisor!M1241</f>
        <v>0</v>
      </c>
      <c r="O1241" s="350">
        <f>Supervisor!N1241</f>
        <v>0</v>
      </c>
      <c r="P1241" s="350">
        <f t="shared" si="186"/>
        <v>1</v>
      </c>
      <c r="Q1241" s="351">
        <v>2.6360502054284212E-5</v>
      </c>
      <c r="R1241" s="352">
        <f t="shared" si="190"/>
        <v>0</v>
      </c>
      <c r="T1241" s="226">
        <f t="shared" si="180"/>
        <v>0</v>
      </c>
      <c r="Y1241" s="199"/>
      <c r="Z1241" s="352">
        <v>0</v>
      </c>
      <c r="AA1241" s="428">
        <v>0</v>
      </c>
      <c r="AB1241" s="428">
        <v>0</v>
      </c>
      <c r="AC1241" s="430">
        <v>0</v>
      </c>
      <c r="AD1241" s="428">
        <f t="shared" si="187"/>
        <v>0</v>
      </c>
      <c r="AE1241" s="427">
        <v>0</v>
      </c>
      <c r="AF1241" s="427">
        <v>0</v>
      </c>
      <c r="AG1241" s="427"/>
      <c r="AH1241" s="427"/>
      <c r="AI1241" s="427"/>
      <c r="AJ1241" s="427"/>
      <c r="AK1241" s="427"/>
      <c r="AL1241" s="427"/>
      <c r="AM1241" s="427"/>
      <c r="AN1241" s="427"/>
    </row>
    <row r="1242" spans="1:40" s="225" customFormat="1" ht="51" hidden="1" customHeight="1" outlineLevel="7" x14ac:dyDescent="0.2">
      <c r="A1242" s="221"/>
      <c r="B1242" s="227"/>
      <c r="C1242" s="248"/>
      <c r="D1242" s="248"/>
      <c r="E1242" s="254"/>
      <c r="F1242" s="265"/>
      <c r="G1242" s="270"/>
      <c r="H1242" s="270"/>
      <c r="I1242" s="406" t="s">
        <v>231</v>
      </c>
      <c r="J1242" s="346"/>
      <c r="K1242" s="434">
        <f>Supervisor!K1242</f>
        <v>1</v>
      </c>
      <c r="L1242" s="347">
        <f>Supervisor!L1242</f>
        <v>0</v>
      </c>
      <c r="M1242" s="348">
        <v>0</v>
      </c>
      <c r="N1242" s="353">
        <f>Supervisor!M1242</f>
        <v>0</v>
      </c>
      <c r="O1242" s="350">
        <f>Supervisor!N1242</f>
        <v>0</v>
      </c>
      <c r="P1242" s="350">
        <f t="shared" si="186"/>
        <v>1</v>
      </c>
      <c r="Q1242" s="351">
        <v>1.8452351437998944E-4</v>
      </c>
      <c r="R1242" s="352">
        <f t="shared" si="190"/>
        <v>0</v>
      </c>
      <c r="T1242" s="226">
        <f t="shared" si="180"/>
        <v>0</v>
      </c>
      <c r="Y1242" s="199"/>
      <c r="Z1242" s="352">
        <v>0</v>
      </c>
      <c r="AA1242" s="428">
        <v>0</v>
      </c>
      <c r="AB1242" s="428">
        <v>0</v>
      </c>
      <c r="AC1242" s="430">
        <v>0</v>
      </c>
      <c r="AD1242" s="428">
        <f t="shared" si="187"/>
        <v>0</v>
      </c>
      <c r="AE1242" s="427">
        <v>0</v>
      </c>
      <c r="AF1242" s="427">
        <v>0</v>
      </c>
      <c r="AG1242" s="427"/>
      <c r="AH1242" s="427"/>
      <c r="AI1242" s="427"/>
      <c r="AJ1242" s="427"/>
      <c r="AK1242" s="427"/>
      <c r="AL1242" s="427"/>
      <c r="AM1242" s="427"/>
      <c r="AN1242" s="427"/>
    </row>
    <row r="1243" spans="1:40" s="225" customFormat="1" ht="51" hidden="1" customHeight="1" outlineLevel="7" x14ac:dyDescent="0.2">
      <c r="A1243" s="221"/>
      <c r="B1243" s="227"/>
      <c r="C1243" s="248"/>
      <c r="D1243" s="248"/>
      <c r="E1243" s="254"/>
      <c r="F1243" s="265"/>
      <c r="G1243" s="270"/>
      <c r="H1243" s="270"/>
      <c r="I1243" s="406" t="s">
        <v>80</v>
      </c>
      <c r="J1243" s="346"/>
      <c r="K1243" s="434">
        <f>Supervisor!K1243</f>
        <v>1</v>
      </c>
      <c r="L1243" s="347">
        <f>Supervisor!L1243</f>
        <v>0</v>
      </c>
      <c r="M1243" s="348">
        <v>0</v>
      </c>
      <c r="N1243" s="353">
        <f>Supervisor!M1243</f>
        <v>0</v>
      </c>
      <c r="O1243" s="350">
        <f>Supervisor!N1243</f>
        <v>0</v>
      </c>
      <c r="P1243" s="350">
        <f t="shared" si="186"/>
        <v>1</v>
      </c>
      <c r="Q1243" s="351">
        <v>7.9081506162852623E-5</v>
      </c>
      <c r="R1243" s="352">
        <f t="shared" si="190"/>
        <v>0</v>
      </c>
      <c r="T1243" s="226">
        <f t="shared" si="180"/>
        <v>0</v>
      </c>
      <c r="Y1243" s="199"/>
      <c r="Z1243" s="352">
        <v>0</v>
      </c>
      <c r="AA1243" s="428">
        <v>0</v>
      </c>
      <c r="AB1243" s="428">
        <v>0</v>
      </c>
      <c r="AC1243" s="430">
        <v>0</v>
      </c>
      <c r="AD1243" s="428">
        <f t="shared" si="187"/>
        <v>0</v>
      </c>
      <c r="AE1243" s="427">
        <v>0</v>
      </c>
      <c r="AF1243" s="427">
        <v>0</v>
      </c>
      <c r="AG1243" s="427"/>
      <c r="AH1243" s="427"/>
      <c r="AI1243" s="427"/>
      <c r="AJ1243" s="427"/>
      <c r="AK1243" s="427"/>
      <c r="AL1243" s="427"/>
      <c r="AM1243" s="427"/>
      <c r="AN1243" s="427"/>
    </row>
    <row r="1244" spans="1:40" s="225" customFormat="1" ht="51" hidden="1" customHeight="1" outlineLevel="7" x14ac:dyDescent="0.2">
      <c r="A1244" s="221"/>
      <c r="B1244" s="227"/>
      <c r="C1244" s="248"/>
      <c r="D1244" s="248"/>
      <c r="E1244" s="254"/>
      <c r="F1244" s="265"/>
      <c r="G1244" s="270"/>
      <c r="H1244" s="270"/>
      <c r="I1244" s="406" t="s">
        <v>82</v>
      </c>
      <c r="J1244" s="346"/>
      <c r="K1244" s="434">
        <f>Supervisor!K1244</f>
        <v>1</v>
      </c>
      <c r="L1244" s="347">
        <f>Supervisor!L1244</f>
        <v>0</v>
      </c>
      <c r="M1244" s="348">
        <v>0</v>
      </c>
      <c r="N1244" s="353">
        <f>Supervisor!M1244</f>
        <v>0</v>
      </c>
      <c r="O1244" s="350">
        <f>Supervisor!N1244</f>
        <v>0</v>
      </c>
      <c r="P1244" s="350">
        <f t="shared" si="186"/>
        <v>1</v>
      </c>
      <c r="Q1244" s="351">
        <v>7.9081506162852623E-5</v>
      </c>
      <c r="R1244" s="352">
        <f t="shared" si="190"/>
        <v>0</v>
      </c>
      <c r="T1244" s="226">
        <f t="shared" si="180"/>
        <v>0</v>
      </c>
      <c r="Y1244" s="199"/>
      <c r="Z1244" s="352">
        <v>0</v>
      </c>
      <c r="AA1244" s="428">
        <v>0</v>
      </c>
      <c r="AB1244" s="428">
        <v>0</v>
      </c>
      <c r="AC1244" s="430">
        <v>0</v>
      </c>
      <c r="AD1244" s="428">
        <f t="shared" si="187"/>
        <v>0</v>
      </c>
      <c r="AE1244" s="427">
        <v>0</v>
      </c>
      <c r="AF1244" s="427">
        <v>0</v>
      </c>
      <c r="AG1244" s="427"/>
      <c r="AH1244" s="427"/>
      <c r="AI1244" s="427"/>
      <c r="AJ1244" s="427"/>
      <c r="AK1244" s="427"/>
      <c r="AL1244" s="427"/>
      <c r="AM1244" s="427"/>
      <c r="AN1244" s="427"/>
    </row>
    <row r="1245" spans="1:40" s="225" customFormat="1" ht="51" hidden="1" customHeight="1" outlineLevel="7" x14ac:dyDescent="0.2">
      <c r="A1245" s="221"/>
      <c r="B1245" s="227"/>
      <c r="C1245" s="248"/>
      <c r="D1245" s="248"/>
      <c r="E1245" s="254"/>
      <c r="F1245" s="265"/>
      <c r="G1245" s="270"/>
      <c r="H1245" s="270"/>
      <c r="I1245" s="406" t="s">
        <v>293</v>
      </c>
      <c r="J1245" s="346"/>
      <c r="K1245" s="434">
        <f>Supervisor!K1245</f>
        <v>1</v>
      </c>
      <c r="L1245" s="347">
        <f>Supervisor!L1245</f>
        <v>0</v>
      </c>
      <c r="M1245" s="348">
        <v>0</v>
      </c>
      <c r="N1245" s="353">
        <f>Supervisor!M1245</f>
        <v>0</v>
      </c>
      <c r="O1245" s="350">
        <f>Supervisor!N1245</f>
        <v>0</v>
      </c>
      <c r="P1245" s="350">
        <f t="shared" si="186"/>
        <v>1</v>
      </c>
      <c r="Q1245" s="351">
        <v>1.0544200821713685E-4</v>
      </c>
      <c r="R1245" s="352">
        <f t="shared" si="190"/>
        <v>0</v>
      </c>
      <c r="T1245" s="226">
        <f t="shared" ref="T1245:T1308" si="191">S1245-O1245</f>
        <v>0</v>
      </c>
      <c r="Y1245" s="199"/>
      <c r="Z1245" s="352">
        <v>0</v>
      </c>
      <c r="AA1245" s="428">
        <v>0</v>
      </c>
      <c r="AB1245" s="428">
        <v>0</v>
      </c>
      <c r="AC1245" s="430">
        <v>0</v>
      </c>
      <c r="AD1245" s="428">
        <f t="shared" si="187"/>
        <v>0</v>
      </c>
      <c r="AE1245" s="427">
        <v>0</v>
      </c>
      <c r="AF1245" s="427">
        <v>0</v>
      </c>
      <c r="AG1245" s="427"/>
      <c r="AH1245" s="427"/>
      <c r="AI1245" s="427"/>
      <c r="AJ1245" s="427"/>
      <c r="AK1245" s="427"/>
      <c r="AL1245" s="427"/>
      <c r="AM1245" s="427"/>
      <c r="AN1245" s="427"/>
    </row>
    <row r="1246" spans="1:40" s="225" customFormat="1" ht="51" hidden="1" customHeight="1" outlineLevel="7" x14ac:dyDescent="0.2">
      <c r="A1246" s="221"/>
      <c r="B1246" s="227"/>
      <c r="C1246" s="248"/>
      <c r="D1246" s="248"/>
      <c r="E1246" s="254"/>
      <c r="F1246" s="265"/>
      <c r="G1246" s="270"/>
      <c r="H1246" s="270"/>
      <c r="I1246" s="406" t="s">
        <v>294</v>
      </c>
      <c r="J1246" s="346"/>
      <c r="K1246" s="434">
        <f>Supervisor!K1246</f>
        <v>1</v>
      </c>
      <c r="L1246" s="347">
        <f>Supervisor!L1246</f>
        <v>0</v>
      </c>
      <c r="M1246" s="348">
        <v>0</v>
      </c>
      <c r="N1246" s="353">
        <f>Supervisor!M1246</f>
        <v>0</v>
      </c>
      <c r="O1246" s="350">
        <f>Supervisor!N1246</f>
        <v>0</v>
      </c>
      <c r="P1246" s="350">
        <f t="shared" si="186"/>
        <v>1</v>
      </c>
      <c r="Q1246" s="351">
        <v>2.6360502054284212E-5</v>
      </c>
      <c r="R1246" s="352">
        <f t="shared" si="190"/>
        <v>0</v>
      </c>
      <c r="T1246" s="226">
        <f t="shared" si="191"/>
        <v>0</v>
      </c>
      <c r="Y1246" s="199"/>
      <c r="Z1246" s="352">
        <v>0</v>
      </c>
      <c r="AA1246" s="428">
        <v>0</v>
      </c>
      <c r="AB1246" s="428">
        <v>0</v>
      </c>
      <c r="AC1246" s="430">
        <v>0</v>
      </c>
      <c r="AD1246" s="428">
        <f t="shared" si="187"/>
        <v>0</v>
      </c>
      <c r="AE1246" s="427">
        <v>0</v>
      </c>
      <c r="AF1246" s="427">
        <v>0</v>
      </c>
      <c r="AG1246" s="427"/>
      <c r="AH1246" s="427"/>
      <c r="AI1246" s="427"/>
      <c r="AJ1246" s="427"/>
      <c r="AK1246" s="427"/>
      <c r="AL1246" s="427"/>
      <c r="AM1246" s="427"/>
      <c r="AN1246" s="427"/>
    </row>
    <row r="1247" spans="1:40" s="225" customFormat="1" ht="51" hidden="1" customHeight="1" outlineLevel="5" x14ac:dyDescent="0.2">
      <c r="A1247" s="221"/>
      <c r="B1247" s="227"/>
      <c r="C1247" s="248"/>
      <c r="D1247" s="248"/>
      <c r="E1247" s="254"/>
      <c r="F1247" s="265"/>
      <c r="G1247" s="270"/>
      <c r="H1247" s="270"/>
      <c r="I1247" s="409" t="s">
        <v>186</v>
      </c>
      <c r="J1247" s="365"/>
      <c r="K1247" s="437">
        <f>Supervisor!K1247</f>
        <v>0</v>
      </c>
      <c r="L1247" s="366">
        <f>Supervisor!L1247</f>
        <v>0</v>
      </c>
      <c r="M1247" s="367">
        <v>0</v>
      </c>
      <c r="N1247" s="365">
        <f>Supervisor!M1247</f>
        <v>0</v>
      </c>
      <c r="O1247" s="378">
        <f>Supervisor!N1247</f>
        <v>0</v>
      </c>
      <c r="P1247" s="378">
        <f t="shared" si="186"/>
        <v>0</v>
      </c>
      <c r="Q1247" s="369">
        <v>7.9369783205627799E-5</v>
      </c>
      <c r="R1247" s="370">
        <f>SUMPRODUCT(R1248:R1254,Q1248:Q1254)/Q1247</f>
        <v>0</v>
      </c>
      <c r="T1247" s="226">
        <f t="shared" si="191"/>
        <v>0</v>
      </c>
      <c r="Y1247" s="199"/>
      <c r="Z1247" s="370">
        <v>0</v>
      </c>
      <c r="AA1247" s="428">
        <v>0</v>
      </c>
      <c r="AB1247" s="428">
        <v>0</v>
      </c>
      <c r="AC1247" s="430">
        <v>0</v>
      </c>
      <c r="AD1247" s="428">
        <f t="shared" si="187"/>
        <v>0</v>
      </c>
      <c r="AE1247" s="427">
        <v>0</v>
      </c>
      <c r="AF1247" s="427">
        <v>0</v>
      </c>
      <c r="AG1247" s="427"/>
      <c r="AH1247" s="427"/>
      <c r="AI1247" s="427"/>
      <c r="AJ1247" s="427"/>
      <c r="AK1247" s="427"/>
      <c r="AL1247" s="427"/>
      <c r="AM1247" s="427"/>
      <c r="AN1247" s="427"/>
    </row>
    <row r="1248" spans="1:40" s="225" customFormat="1" ht="51" hidden="1" customHeight="1" outlineLevel="7" x14ac:dyDescent="0.2">
      <c r="A1248" s="221"/>
      <c r="B1248" s="227"/>
      <c r="C1248" s="248"/>
      <c r="D1248" s="248"/>
      <c r="E1248" s="254"/>
      <c r="F1248" s="265"/>
      <c r="G1248" s="270"/>
      <c r="H1248" s="270"/>
      <c r="I1248" s="406" t="s">
        <v>291</v>
      </c>
      <c r="J1248" s="346"/>
      <c r="K1248" s="434">
        <f>Supervisor!K1248</f>
        <v>1</v>
      </c>
      <c r="L1248" s="347">
        <f>Supervisor!L1248</f>
        <v>0</v>
      </c>
      <c r="M1248" s="348">
        <v>0</v>
      </c>
      <c r="N1248" s="353">
        <f>Supervisor!M1248</f>
        <v>0</v>
      </c>
      <c r="O1248" s="350">
        <f>Supervisor!N1248</f>
        <v>0</v>
      </c>
      <c r="P1248" s="350">
        <f t="shared" si="186"/>
        <v>1</v>
      </c>
      <c r="Q1248" s="351">
        <v>3.9684891602813901E-6</v>
      </c>
      <c r="R1248" s="352">
        <f t="shared" ref="R1248:R1254" si="192">O1248/K1248</f>
        <v>0</v>
      </c>
      <c r="T1248" s="226">
        <f t="shared" si="191"/>
        <v>0</v>
      </c>
      <c r="Y1248" s="199"/>
      <c r="Z1248" s="352">
        <v>0</v>
      </c>
      <c r="AA1248" s="428">
        <v>0</v>
      </c>
      <c r="AB1248" s="428">
        <v>0</v>
      </c>
      <c r="AC1248" s="430">
        <v>0</v>
      </c>
      <c r="AD1248" s="428">
        <f t="shared" si="187"/>
        <v>0</v>
      </c>
      <c r="AE1248" s="427">
        <v>0</v>
      </c>
      <c r="AF1248" s="427">
        <v>0</v>
      </c>
      <c r="AG1248" s="427"/>
      <c r="AH1248" s="427"/>
      <c r="AI1248" s="427"/>
      <c r="AJ1248" s="427"/>
      <c r="AK1248" s="427"/>
      <c r="AL1248" s="427"/>
      <c r="AM1248" s="427"/>
      <c r="AN1248" s="427"/>
    </row>
    <row r="1249" spans="1:40" s="225" customFormat="1" ht="51" hidden="1" customHeight="1" outlineLevel="7" x14ac:dyDescent="0.2">
      <c r="A1249" s="221"/>
      <c r="B1249" s="227"/>
      <c r="C1249" s="248"/>
      <c r="D1249" s="248"/>
      <c r="E1249" s="254"/>
      <c r="F1249" s="265"/>
      <c r="G1249" s="270"/>
      <c r="H1249" s="270"/>
      <c r="I1249" s="406" t="s">
        <v>292</v>
      </c>
      <c r="J1249" s="346"/>
      <c r="K1249" s="434">
        <f>Supervisor!K1249</f>
        <v>1</v>
      </c>
      <c r="L1249" s="347">
        <f>Supervisor!L1249</f>
        <v>0</v>
      </c>
      <c r="M1249" s="348">
        <v>0</v>
      </c>
      <c r="N1249" s="353">
        <f>Supervisor!M1249</f>
        <v>0</v>
      </c>
      <c r="O1249" s="350">
        <f>Supervisor!N1249</f>
        <v>0</v>
      </c>
      <c r="P1249" s="350">
        <f t="shared" si="186"/>
        <v>1</v>
      </c>
      <c r="Q1249" s="351">
        <v>3.9684891602813901E-6</v>
      </c>
      <c r="R1249" s="352">
        <f t="shared" si="192"/>
        <v>0</v>
      </c>
      <c r="T1249" s="226">
        <f t="shared" si="191"/>
        <v>0</v>
      </c>
      <c r="Y1249" s="199"/>
      <c r="Z1249" s="352">
        <v>0</v>
      </c>
      <c r="AA1249" s="428">
        <v>0</v>
      </c>
      <c r="AB1249" s="428">
        <v>0</v>
      </c>
      <c r="AC1249" s="430">
        <v>0</v>
      </c>
      <c r="AD1249" s="428">
        <f t="shared" si="187"/>
        <v>0</v>
      </c>
      <c r="AE1249" s="427">
        <v>0</v>
      </c>
      <c r="AF1249" s="427">
        <v>0</v>
      </c>
      <c r="AG1249" s="427"/>
      <c r="AH1249" s="427"/>
      <c r="AI1249" s="427"/>
      <c r="AJ1249" s="427"/>
      <c r="AK1249" s="427"/>
      <c r="AL1249" s="427"/>
      <c r="AM1249" s="427"/>
      <c r="AN1249" s="427"/>
    </row>
    <row r="1250" spans="1:40" s="225" customFormat="1" ht="51" hidden="1" customHeight="1" outlineLevel="7" x14ac:dyDescent="0.2">
      <c r="A1250" s="221"/>
      <c r="B1250" s="227"/>
      <c r="C1250" s="248"/>
      <c r="D1250" s="248"/>
      <c r="E1250" s="254"/>
      <c r="F1250" s="265"/>
      <c r="G1250" s="270"/>
      <c r="H1250" s="270"/>
      <c r="I1250" s="406" t="s">
        <v>231</v>
      </c>
      <c r="J1250" s="346"/>
      <c r="K1250" s="434">
        <f>Supervisor!K1250</f>
        <v>1</v>
      </c>
      <c r="L1250" s="347">
        <f>Supervisor!L1250</f>
        <v>0</v>
      </c>
      <c r="M1250" s="348">
        <v>0</v>
      </c>
      <c r="N1250" s="353">
        <f>Supervisor!M1250</f>
        <v>0</v>
      </c>
      <c r="O1250" s="350">
        <f>Supervisor!N1250</f>
        <v>0</v>
      </c>
      <c r="P1250" s="350">
        <f t="shared" si="186"/>
        <v>1</v>
      </c>
      <c r="Q1250" s="351">
        <v>2.7779424121969728E-5</v>
      </c>
      <c r="R1250" s="352">
        <f t="shared" si="192"/>
        <v>0</v>
      </c>
      <c r="T1250" s="226">
        <f t="shared" si="191"/>
        <v>0</v>
      </c>
      <c r="Y1250" s="199"/>
      <c r="Z1250" s="352">
        <v>0</v>
      </c>
      <c r="AA1250" s="428">
        <v>0</v>
      </c>
      <c r="AB1250" s="428">
        <v>0</v>
      </c>
      <c r="AC1250" s="430">
        <v>0</v>
      </c>
      <c r="AD1250" s="428">
        <f t="shared" si="187"/>
        <v>0</v>
      </c>
      <c r="AE1250" s="427">
        <v>0</v>
      </c>
      <c r="AF1250" s="427">
        <v>0</v>
      </c>
      <c r="AG1250" s="427"/>
      <c r="AH1250" s="427"/>
      <c r="AI1250" s="427"/>
      <c r="AJ1250" s="427"/>
      <c r="AK1250" s="427"/>
      <c r="AL1250" s="427"/>
      <c r="AM1250" s="427"/>
      <c r="AN1250" s="427"/>
    </row>
    <row r="1251" spans="1:40" s="225" customFormat="1" ht="51" hidden="1" customHeight="1" outlineLevel="7" x14ac:dyDescent="0.2">
      <c r="A1251" s="221"/>
      <c r="B1251" s="227"/>
      <c r="C1251" s="248"/>
      <c r="D1251" s="248"/>
      <c r="E1251" s="254"/>
      <c r="F1251" s="265"/>
      <c r="G1251" s="270"/>
      <c r="H1251" s="270"/>
      <c r="I1251" s="406" t="s">
        <v>80</v>
      </c>
      <c r="J1251" s="346"/>
      <c r="K1251" s="434">
        <f>Supervisor!K1251</f>
        <v>1</v>
      </c>
      <c r="L1251" s="347">
        <f>Supervisor!L1251</f>
        <v>0</v>
      </c>
      <c r="M1251" s="348">
        <v>0</v>
      </c>
      <c r="N1251" s="353">
        <f>Supervisor!M1251</f>
        <v>0</v>
      </c>
      <c r="O1251" s="350">
        <f>Supervisor!N1251</f>
        <v>0</v>
      </c>
      <c r="P1251" s="350">
        <f t="shared" si="186"/>
        <v>1</v>
      </c>
      <c r="Q1251" s="351">
        <v>1.190546748084417E-5</v>
      </c>
      <c r="R1251" s="352">
        <f t="shared" si="192"/>
        <v>0</v>
      </c>
      <c r="T1251" s="226">
        <f t="shared" si="191"/>
        <v>0</v>
      </c>
      <c r="Y1251" s="199"/>
      <c r="Z1251" s="352">
        <v>0</v>
      </c>
      <c r="AA1251" s="428">
        <v>0</v>
      </c>
      <c r="AB1251" s="428">
        <v>0</v>
      </c>
      <c r="AC1251" s="430">
        <v>0</v>
      </c>
      <c r="AD1251" s="428">
        <f t="shared" si="187"/>
        <v>0</v>
      </c>
      <c r="AE1251" s="427">
        <v>0</v>
      </c>
      <c r="AF1251" s="427">
        <v>0</v>
      </c>
      <c r="AG1251" s="427"/>
      <c r="AH1251" s="427"/>
      <c r="AI1251" s="427"/>
      <c r="AJ1251" s="427"/>
      <c r="AK1251" s="427"/>
      <c r="AL1251" s="427"/>
      <c r="AM1251" s="427"/>
      <c r="AN1251" s="427"/>
    </row>
    <row r="1252" spans="1:40" s="225" customFormat="1" ht="51" hidden="1" customHeight="1" outlineLevel="7" x14ac:dyDescent="0.2">
      <c r="A1252" s="221"/>
      <c r="B1252" s="227"/>
      <c r="C1252" s="248"/>
      <c r="D1252" s="248"/>
      <c r="E1252" s="254"/>
      <c r="F1252" s="265"/>
      <c r="G1252" s="270"/>
      <c r="H1252" s="270"/>
      <c r="I1252" s="406" t="s">
        <v>82</v>
      </c>
      <c r="J1252" s="346"/>
      <c r="K1252" s="434">
        <f>Supervisor!K1252</f>
        <v>1</v>
      </c>
      <c r="L1252" s="347">
        <f>Supervisor!L1252</f>
        <v>0</v>
      </c>
      <c r="M1252" s="348">
        <v>0</v>
      </c>
      <c r="N1252" s="353">
        <f>Supervisor!M1252</f>
        <v>0</v>
      </c>
      <c r="O1252" s="350">
        <f>Supervisor!N1252</f>
        <v>0</v>
      </c>
      <c r="P1252" s="350">
        <f t="shared" si="186"/>
        <v>1</v>
      </c>
      <c r="Q1252" s="351">
        <v>1.190546748084417E-5</v>
      </c>
      <c r="R1252" s="352">
        <f t="shared" si="192"/>
        <v>0</v>
      </c>
      <c r="T1252" s="226">
        <f t="shared" si="191"/>
        <v>0</v>
      </c>
      <c r="Y1252" s="199"/>
      <c r="Z1252" s="352">
        <v>0</v>
      </c>
      <c r="AA1252" s="428">
        <v>0</v>
      </c>
      <c r="AB1252" s="428">
        <v>0</v>
      </c>
      <c r="AC1252" s="430">
        <v>0</v>
      </c>
      <c r="AD1252" s="428">
        <f t="shared" si="187"/>
        <v>0</v>
      </c>
      <c r="AE1252" s="427">
        <v>0</v>
      </c>
      <c r="AF1252" s="427">
        <v>0</v>
      </c>
      <c r="AG1252" s="427"/>
      <c r="AH1252" s="427"/>
      <c r="AI1252" s="427"/>
      <c r="AJ1252" s="427"/>
      <c r="AK1252" s="427"/>
      <c r="AL1252" s="427"/>
      <c r="AM1252" s="427"/>
      <c r="AN1252" s="427"/>
    </row>
    <row r="1253" spans="1:40" s="225" customFormat="1" ht="51" hidden="1" customHeight="1" outlineLevel="7" x14ac:dyDescent="0.2">
      <c r="A1253" s="221"/>
      <c r="B1253" s="227"/>
      <c r="C1253" s="248"/>
      <c r="D1253" s="248"/>
      <c r="E1253" s="254"/>
      <c r="F1253" s="265"/>
      <c r="G1253" s="270"/>
      <c r="H1253" s="270"/>
      <c r="I1253" s="406" t="s">
        <v>293</v>
      </c>
      <c r="J1253" s="346"/>
      <c r="K1253" s="434">
        <f>Supervisor!K1253</f>
        <v>1</v>
      </c>
      <c r="L1253" s="347">
        <f>Supervisor!L1253</f>
        <v>0</v>
      </c>
      <c r="M1253" s="348">
        <v>0</v>
      </c>
      <c r="N1253" s="353">
        <f>Supervisor!M1253</f>
        <v>0</v>
      </c>
      <c r="O1253" s="350">
        <f>Supervisor!N1253</f>
        <v>0</v>
      </c>
      <c r="P1253" s="350">
        <f t="shared" si="186"/>
        <v>1</v>
      </c>
      <c r="Q1253" s="351">
        <v>1.587395664112556E-5</v>
      </c>
      <c r="R1253" s="352">
        <f t="shared" si="192"/>
        <v>0</v>
      </c>
      <c r="T1253" s="226">
        <f t="shared" si="191"/>
        <v>0</v>
      </c>
      <c r="Y1253" s="199"/>
      <c r="Z1253" s="352">
        <v>0</v>
      </c>
      <c r="AA1253" s="428">
        <v>0</v>
      </c>
      <c r="AB1253" s="428">
        <v>0</v>
      </c>
      <c r="AC1253" s="430">
        <v>0</v>
      </c>
      <c r="AD1253" s="428">
        <f t="shared" si="187"/>
        <v>0</v>
      </c>
      <c r="AE1253" s="427">
        <v>0</v>
      </c>
      <c r="AF1253" s="427">
        <v>0</v>
      </c>
      <c r="AG1253" s="427"/>
      <c r="AH1253" s="427"/>
      <c r="AI1253" s="427"/>
      <c r="AJ1253" s="427"/>
      <c r="AK1253" s="427"/>
      <c r="AL1253" s="427"/>
      <c r="AM1253" s="427"/>
      <c r="AN1253" s="427"/>
    </row>
    <row r="1254" spans="1:40" s="225" customFormat="1" ht="51" hidden="1" customHeight="1" outlineLevel="7" x14ac:dyDescent="0.2">
      <c r="A1254" s="221"/>
      <c r="B1254" s="227"/>
      <c r="C1254" s="248"/>
      <c r="D1254" s="248"/>
      <c r="E1254" s="254"/>
      <c r="F1254" s="265"/>
      <c r="G1254" s="270"/>
      <c r="H1254" s="270"/>
      <c r="I1254" s="406" t="s">
        <v>294</v>
      </c>
      <c r="J1254" s="346"/>
      <c r="K1254" s="434">
        <f>Supervisor!K1254</f>
        <v>1</v>
      </c>
      <c r="L1254" s="347">
        <f>Supervisor!L1254</f>
        <v>0</v>
      </c>
      <c r="M1254" s="348">
        <v>0</v>
      </c>
      <c r="N1254" s="353">
        <f>Supervisor!M1254</f>
        <v>0</v>
      </c>
      <c r="O1254" s="350">
        <f>Supervisor!N1254</f>
        <v>0</v>
      </c>
      <c r="P1254" s="350">
        <f t="shared" si="186"/>
        <v>1</v>
      </c>
      <c r="Q1254" s="351">
        <v>3.9684891602813901E-6</v>
      </c>
      <c r="R1254" s="352">
        <f t="shared" si="192"/>
        <v>0</v>
      </c>
      <c r="T1254" s="226">
        <f t="shared" si="191"/>
        <v>0</v>
      </c>
      <c r="Y1254" s="199"/>
      <c r="Z1254" s="352">
        <v>0</v>
      </c>
      <c r="AA1254" s="428">
        <v>0</v>
      </c>
      <c r="AB1254" s="428">
        <v>0</v>
      </c>
      <c r="AC1254" s="430">
        <v>0</v>
      </c>
      <c r="AD1254" s="428">
        <f t="shared" si="187"/>
        <v>0</v>
      </c>
      <c r="AE1254" s="427">
        <v>0</v>
      </c>
      <c r="AF1254" s="427">
        <v>0</v>
      </c>
      <c r="AG1254" s="427"/>
      <c r="AH1254" s="427"/>
      <c r="AI1254" s="427"/>
      <c r="AJ1254" s="427"/>
      <c r="AK1254" s="427"/>
      <c r="AL1254" s="427"/>
      <c r="AM1254" s="427"/>
      <c r="AN1254" s="427"/>
    </row>
    <row r="1255" spans="1:40" s="225" customFormat="1" ht="51" hidden="1" customHeight="1" outlineLevel="5" x14ac:dyDescent="0.2">
      <c r="A1255" s="221"/>
      <c r="B1255" s="227"/>
      <c r="C1255" s="248"/>
      <c r="D1255" s="248"/>
      <c r="E1255" s="254"/>
      <c r="F1255" s="265"/>
      <c r="G1255" s="270"/>
      <c r="H1255" s="270"/>
      <c r="I1255" s="409" t="s">
        <v>187</v>
      </c>
      <c r="J1255" s="365"/>
      <c r="K1255" s="437">
        <f>Supervisor!K1255</f>
        <v>0</v>
      </c>
      <c r="L1255" s="366">
        <f>Supervisor!L1255</f>
        <v>0</v>
      </c>
      <c r="M1255" s="367">
        <v>0</v>
      </c>
      <c r="N1255" s="365">
        <f>Supervisor!M1255</f>
        <v>0</v>
      </c>
      <c r="O1255" s="378">
        <f>Supervisor!N1255</f>
        <v>0</v>
      </c>
      <c r="P1255" s="378">
        <f t="shared" si="186"/>
        <v>0</v>
      </c>
      <c r="Q1255" s="369">
        <v>1.8569534183958197E-6</v>
      </c>
      <c r="R1255" s="370">
        <f>SUMPRODUCT(R1256:R1262,Q1256:Q1262)/Q1255</f>
        <v>0</v>
      </c>
      <c r="T1255" s="226">
        <f t="shared" si="191"/>
        <v>0</v>
      </c>
      <c r="Y1255" s="199"/>
      <c r="Z1255" s="370">
        <v>0</v>
      </c>
      <c r="AA1255" s="428">
        <v>0</v>
      </c>
      <c r="AB1255" s="428">
        <v>0</v>
      </c>
      <c r="AC1255" s="430">
        <v>0</v>
      </c>
      <c r="AD1255" s="428">
        <f t="shared" si="187"/>
        <v>0</v>
      </c>
      <c r="AE1255" s="427">
        <v>0</v>
      </c>
      <c r="AF1255" s="427">
        <v>0</v>
      </c>
      <c r="AG1255" s="427"/>
      <c r="AH1255" s="427"/>
      <c r="AI1255" s="427"/>
      <c r="AJ1255" s="427"/>
      <c r="AK1255" s="427"/>
      <c r="AL1255" s="427"/>
      <c r="AM1255" s="427"/>
      <c r="AN1255" s="427"/>
    </row>
    <row r="1256" spans="1:40" s="225" customFormat="1" ht="51" hidden="1" customHeight="1" outlineLevel="7" x14ac:dyDescent="0.2">
      <c r="A1256" s="221"/>
      <c r="B1256" s="227"/>
      <c r="C1256" s="248"/>
      <c r="D1256" s="248"/>
      <c r="E1256" s="254"/>
      <c r="F1256" s="265"/>
      <c r="G1256" s="270"/>
      <c r="H1256" s="270"/>
      <c r="I1256" s="406" t="s">
        <v>291</v>
      </c>
      <c r="J1256" s="346"/>
      <c r="K1256" s="434">
        <f>Supervisor!K1256</f>
        <v>1</v>
      </c>
      <c r="L1256" s="347">
        <f>Supervisor!L1256</f>
        <v>0</v>
      </c>
      <c r="M1256" s="348">
        <v>0</v>
      </c>
      <c r="N1256" s="353">
        <f>Supervisor!M1256</f>
        <v>0</v>
      </c>
      <c r="O1256" s="350">
        <f>Supervisor!N1256</f>
        <v>0</v>
      </c>
      <c r="P1256" s="350">
        <f t="shared" si="186"/>
        <v>1</v>
      </c>
      <c r="Q1256" s="351">
        <v>9.2847670919790992E-8</v>
      </c>
      <c r="R1256" s="352">
        <f t="shared" ref="R1256:R1262" si="193">O1256/K1256</f>
        <v>0</v>
      </c>
      <c r="T1256" s="226">
        <f t="shared" si="191"/>
        <v>0</v>
      </c>
      <c r="Y1256" s="199"/>
      <c r="Z1256" s="352">
        <v>0</v>
      </c>
      <c r="AA1256" s="428">
        <v>0</v>
      </c>
      <c r="AB1256" s="428">
        <v>0</v>
      </c>
      <c r="AC1256" s="430">
        <v>0</v>
      </c>
      <c r="AD1256" s="428">
        <f t="shared" si="187"/>
        <v>0</v>
      </c>
      <c r="AE1256" s="427">
        <v>0</v>
      </c>
      <c r="AF1256" s="427">
        <v>0</v>
      </c>
      <c r="AG1256" s="427"/>
      <c r="AH1256" s="427"/>
      <c r="AI1256" s="427"/>
      <c r="AJ1256" s="427"/>
      <c r="AK1256" s="427"/>
      <c r="AL1256" s="427"/>
      <c r="AM1256" s="427"/>
      <c r="AN1256" s="427"/>
    </row>
    <row r="1257" spans="1:40" s="225" customFormat="1" ht="51" hidden="1" customHeight="1" outlineLevel="7" x14ac:dyDescent="0.2">
      <c r="A1257" s="221"/>
      <c r="B1257" s="227"/>
      <c r="C1257" s="248"/>
      <c r="D1257" s="248"/>
      <c r="E1257" s="254"/>
      <c r="F1257" s="265"/>
      <c r="G1257" s="270"/>
      <c r="H1257" s="270"/>
      <c r="I1257" s="406" t="s">
        <v>292</v>
      </c>
      <c r="J1257" s="346"/>
      <c r="K1257" s="434">
        <f>Supervisor!K1257</f>
        <v>1</v>
      </c>
      <c r="L1257" s="347">
        <f>Supervisor!L1257</f>
        <v>0</v>
      </c>
      <c r="M1257" s="348">
        <v>0</v>
      </c>
      <c r="N1257" s="353">
        <f>Supervisor!M1257</f>
        <v>0</v>
      </c>
      <c r="O1257" s="350">
        <f>Supervisor!N1257</f>
        <v>0</v>
      </c>
      <c r="P1257" s="350">
        <f t="shared" si="186"/>
        <v>1</v>
      </c>
      <c r="Q1257" s="351">
        <v>9.2847670919790992E-8</v>
      </c>
      <c r="R1257" s="352">
        <f t="shared" si="193"/>
        <v>0</v>
      </c>
      <c r="T1257" s="226">
        <f t="shared" si="191"/>
        <v>0</v>
      </c>
      <c r="Y1257" s="199"/>
      <c r="Z1257" s="352">
        <v>0</v>
      </c>
      <c r="AA1257" s="428">
        <v>0</v>
      </c>
      <c r="AB1257" s="428">
        <v>0</v>
      </c>
      <c r="AC1257" s="430">
        <v>0</v>
      </c>
      <c r="AD1257" s="428">
        <f t="shared" si="187"/>
        <v>0</v>
      </c>
      <c r="AE1257" s="427">
        <v>0</v>
      </c>
      <c r="AF1257" s="427">
        <v>0</v>
      </c>
      <c r="AG1257" s="427"/>
      <c r="AH1257" s="427"/>
      <c r="AI1257" s="427"/>
      <c r="AJ1257" s="427"/>
      <c r="AK1257" s="427"/>
      <c r="AL1257" s="427"/>
      <c r="AM1257" s="427"/>
      <c r="AN1257" s="427"/>
    </row>
    <row r="1258" spans="1:40" s="225" customFormat="1" ht="51" hidden="1" customHeight="1" outlineLevel="7" x14ac:dyDescent="0.2">
      <c r="A1258" s="221"/>
      <c r="B1258" s="227"/>
      <c r="C1258" s="248"/>
      <c r="D1258" s="248"/>
      <c r="E1258" s="254"/>
      <c r="F1258" s="265"/>
      <c r="G1258" s="270"/>
      <c r="H1258" s="270"/>
      <c r="I1258" s="406" t="s">
        <v>231</v>
      </c>
      <c r="J1258" s="346"/>
      <c r="K1258" s="434">
        <f>Supervisor!K1258</f>
        <v>1</v>
      </c>
      <c r="L1258" s="347">
        <f>Supervisor!L1258</f>
        <v>0</v>
      </c>
      <c r="M1258" s="348">
        <v>0</v>
      </c>
      <c r="N1258" s="353">
        <f>Supervisor!M1258</f>
        <v>0</v>
      </c>
      <c r="O1258" s="350">
        <f>Supervisor!N1258</f>
        <v>0</v>
      </c>
      <c r="P1258" s="350">
        <f t="shared" si="186"/>
        <v>1</v>
      </c>
      <c r="Q1258" s="351">
        <v>6.4993369643853687E-7</v>
      </c>
      <c r="R1258" s="352">
        <f t="shared" si="193"/>
        <v>0</v>
      </c>
      <c r="T1258" s="226">
        <f t="shared" si="191"/>
        <v>0</v>
      </c>
      <c r="Y1258" s="199"/>
      <c r="Z1258" s="352">
        <v>0</v>
      </c>
      <c r="AA1258" s="428">
        <v>0</v>
      </c>
      <c r="AB1258" s="428">
        <v>0</v>
      </c>
      <c r="AC1258" s="430">
        <v>0</v>
      </c>
      <c r="AD1258" s="428">
        <f t="shared" si="187"/>
        <v>0</v>
      </c>
      <c r="AE1258" s="427">
        <v>0</v>
      </c>
      <c r="AF1258" s="427">
        <v>0</v>
      </c>
      <c r="AG1258" s="427"/>
      <c r="AH1258" s="427"/>
      <c r="AI1258" s="427"/>
      <c r="AJ1258" s="427"/>
      <c r="AK1258" s="427"/>
      <c r="AL1258" s="427"/>
      <c r="AM1258" s="427"/>
      <c r="AN1258" s="427"/>
    </row>
    <row r="1259" spans="1:40" s="225" customFormat="1" ht="51" hidden="1" customHeight="1" outlineLevel="7" x14ac:dyDescent="0.2">
      <c r="A1259" s="221"/>
      <c r="B1259" s="227"/>
      <c r="C1259" s="248"/>
      <c r="D1259" s="248"/>
      <c r="E1259" s="254"/>
      <c r="F1259" s="265"/>
      <c r="G1259" s="270"/>
      <c r="H1259" s="270"/>
      <c r="I1259" s="406" t="s">
        <v>80</v>
      </c>
      <c r="J1259" s="346"/>
      <c r="K1259" s="434">
        <f>Supervisor!K1259</f>
        <v>1</v>
      </c>
      <c r="L1259" s="347">
        <f>Supervisor!L1259</f>
        <v>0</v>
      </c>
      <c r="M1259" s="348">
        <v>0</v>
      </c>
      <c r="N1259" s="353">
        <f>Supervisor!M1259</f>
        <v>0</v>
      </c>
      <c r="O1259" s="350">
        <f>Supervisor!N1259</f>
        <v>0</v>
      </c>
      <c r="P1259" s="350">
        <f t="shared" si="186"/>
        <v>1</v>
      </c>
      <c r="Q1259" s="351">
        <v>2.7854301275937295E-7</v>
      </c>
      <c r="R1259" s="352">
        <f t="shared" si="193"/>
        <v>0</v>
      </c>
      <c r="T1259" s="226">
        <f t="shared" si="191"/>
        <v>0</v>
      </c>
      <c r="Y1259" s="199"/>
      <c r="Z1259" s="352">
        <v>0</v>
      </c>
      <c r="AA1259" s="428">
        <v>0</v>
      </c>
      <c r="AB1259" s="428">
        <v>0</v>
      </c>
      <c r="AC1259" s="430">
        <v>0</v>
      </c>
      <c r="AD1259" s="428">
        <f t="shared" si="187"/>
        <v>0</v>
      </c>
      <c r="AE1259" s="427">
        <v>0</v>
      </c>
      <c r="AF1259" s="427">
        <v>0</v>
      </c>
      <c r="AG1259" s="427"/>
      <c r="AH1259" s="427"/>
      <c r="AI1259" s="427"/>
      <c r="AJ1259" s="427"/>
      <c r="AK1259" s="427"/>
      <c r="AL1259" s="427"/>
      <c r="AM1259" s="427"/>
      <c r="AN1259" s="427"/>
    </row>
    <row r="1260" spans="1:40" s="225" customFormat="1" ht="51" hidden="1" customHeight="1" outlineLevel="7" x14ac:dyDescent="0.2">
      <c r="A1260" s="221"/>
      <c r="B1260" s="227"/>
      <c r="C1260" s="248"/>
      <c r="D1260" s="248"/>
      <c r="E1260" s="254"/>
      <c r="F1260" s="265"/>
      <c r="G1260" s="270"/>
      <c r="H1260" s="270"/>
      <c r="I1260" s="406" t="s">
        <v>82</v>
      </c>
      <c r="J1260" s="346"/>
      <c r="K1260" s="434">
        <f>Supervisor!K1260</f>
        <v>1</v>
      </c>
      <c r="L1260" s="347">
        <f>Supervisor!L1260</f>
        <v>0</v>
      </c>
      <c r="M1260" s="348">
        <v>0</v>
      </c>
      <c r="N1260" s="353">
        <f>Supervisor!M1260</f>
        <v>0</v>
      </c>
      <c r="O1260" s="350">
        <f>Supervisor!N1260</f>
        <v>0</v>
      </c>
      <c r="P1260" s="350">
        <f t="shared" si="186"/>
        <v>1</v>
      </c>
      <c r="Q1260" s="351">
        <v>2.7854301275937295E-7</v>
      </c>
      <c r="R1260" s="352">
        <f t="shared" si="193"/>
        <v>0</v>
      </c>
      <c r="T1260" s="226">
        <f t="shared" si="191"/>
        <v>0</v>
      </c>
      <c r="Y1260" s="199"/>
      <c r="Z1260" s="352">
        <v>0</v>
      </c>
      <c r="AA1260" s="428">
        <v>0</v>
      </c>
      <c r="AB1260" s="428">
        <v>0</v>
      </c>
      <c r="AC1260" s="430">
        <v>0</v>
      </c>
      <c r="AD1260" s="428">
        <f t="shared" si="187"/>
        <v>0</v>
      </c>
      <c r="AE1260" s="427">
        <v>0</v>
      </c>
      <c r="AF1260" s="427">
        <v>0</v>
      </c>
      <c r="AG1260" s="427"/>
      <c r="AH1260" s="427"/>
      <c r="AI1260" s="427"/>
      <c r="AJ1260" s="427"/>
      <c r="AK1260" s="427"/>
      <c r="AL1260" s="427"/>
      <c r="AM1260" s="427"/>
      <c r="AN1260" s="427"/>
    </row>
    <row r="1261" spans="1:40" s="225" customFormat="1" ht="51" hidden="1" customHeight="1" outlineLevel="7" x14ac:dyDescent="0.2">
      <c r="A1261" s="221"/>
      <c r="B1261" s="227"/>
      <c r="C1261" s="248"/>
      <c r="D1261" s="248"/>
      <c r="E1261" s="254"/>
      <c r="F1261" s="265"/>
      <c r="G1261" s="270"/>
      <c r="H1261" s="270"/>
      <c r="I1261" s="406" t="s">
        <v>293</v>
      </c>
      <c r="J1261" s="346"/>
      <c r="K1261" s="434">
        <f>Supervisor!K1261</f>
        <v>1</v>
      </c>
      <c r="L1261" s="347">
        <f>Supervisor!L1261</f>
        <v>0</v>
      </c>
      <c r="M1261" s="348">
        <v>0</v>
      </c>
      <c r="N1261" s="353">
        <f>Supervisor!M1261</f>
        <v>0</v>
      </c>
      <c r="O1261" s="350">
        <f>Supervisor!N1261</f>
        <v>0</v>
      </c>
      <c r="P1261" s="350">
        <f t="shared" si="186"/>
        <v>1</v>
      </c>
      <c r="Q1261" s="351">
        <v>3.7139068367916397E-7</v>
      </c>
      <c r="R1261" s="352">
        <f t="shared" si="193"/>
        <v>0</v>
      </c>
      <c r="T1261" s="226">
        <f t="shared" si="191"/>
        <v>0</v>
      </c>
      <c r="Y1261" s="199"/>
      <c r="Z1261" s="352">
        <v>0</v>
      </c>
      <c r="AA1261" s="428">
        <v>0</v>
      </c>
      <c r="AB1261" s="428">
        <v>0</v>
      </c>
      <c r="AC1261" s="430">
        <v>0</v>
      </c>
      <c r="AD1261" s="428">
        <f t="shared" si="187"/>
        <v>0</v>
      </c>
      <c r="AE1261" s="427">
        <v>0</v>
      </c>
      <c r="AF1261" s="427">
        <v>0</v>
      </c>
      <c r="AG1261" s="427"/>
      <c r="AH1261" s="427"/>
      <c r="AI1261" s="427"/>
      <c r="AJ1261" s="427"/>
      <c r="AK1261" s="427"/>
      <c r="AL1261" s="427"/>
      <c r="AM1261" s="427"/>
      <c r="AN1261" s="427"/>
    </row>
    <row r="1262" spans="1:40" s="225" customFormat="1" ht="51" hidden="1" customHeight="1" outlineLevel="7" x14ac:dyDescent="0.2">
      <c r="A1262" s="221"/>
      <c r="B1262" s="227"/>
      <c r="C1262" s="248"/>
      <c r="D1262" s="248"/>
      <c r="E1262" s="254"/>
      <c r="F1262" s="265"/>
      <c r="G1262" s="270"/>
      <c r="H1262" s="270"/>
      <c r="I1262" s="406" t="s">
        <v>294</v>
      </c>
      <c r="J1262" s="346"/>
      <c r="K1262" s="434">
        <f>Supervisor!K1262</f>
        <v>1</v>
      </c>
      <c r="L1262" s="347">
        <f>Supervisor!L1262</f>
        <v>0</v>
      </c>
      <c r="M1262" s="348">
        <v>0</v>
      </c>
      <c r="N1262" s="353">
        <f>Supervisor!M1262</f>
        <v>0</v>
      </c>
      <c r="O1262" s="350">
        <f>Supervisor!N1262</f>
        <v>0</v>
      </c>
      <c r="P1262" s="350">
        <f t="shared" si="186"/>
        <v>1</v>
      </c>
      <c r="Q1262" s="351">
        <v>9.2847670919790992E-8</v>
      </c>
      <c r="R1262" s="352">
        <f t="shared" si="193"/>
        <v>0</v>
      </c>
      <c r="T1262" s="226">
        <f t="shared" si="191"/>
        <v>0</v>
      </c>
      <c r="Y1262" s="199"/>
      <c r="Z1262" s="352">
        <v>0</v>
      </c>
      <c r="AA1262" s="428">
        <v>0</v>
      </c>
      <c r="AB1262" s="428">
        <v>0</v>
      </c>
      <c r="AC1262" s="430">
        <v>0</v>
      </c>
      <c r="AD1262" s="428">
        <f t="shared" si="187"/>
        <v>0</v>
      </c>
      <c r="AE1262" s="427">
        <v>0</v>
      </c>
      <c r="AF1262" s="427">
        <v>0</v>
      </c>
      <c r="AG1262" s="427"/>
      <c r="AH1262" s="427"/>
      <c r="AI1262" s="427"/>
      <c r="AJ1262" s="427"/>
      <c r="AK1262" s="427"/>
      <c r="AL1262" s="427"/>
      <c r="AM1262" s="427"/>
      <c r="AN1262" s="427"/>
    </row>
    <row r="1263" spans="1:40" s="225" customFormat="1" ht="51" hidden="1" customHeight="1" outlineLevel="5" x14ac:dyDescent="0.2">
      <c r="A1263" s="221"/>
      <c r="B1263" s="227"/>
      <c r="C1263" s="248"/>
      <c r="D1263" s="248"/>
      <c r="E1263" s="254"/>
      <c r="F1263" s="265"/>
      <c r="G1263" s="270"/>
      <c r="H1263" s="270"/>
      <c r="I1263" s="409" t="s">
        <v>188</v>
      </c>
      <c r="J1263" s="365"/>
      <c r="K1263" s="437">
        <f>Supervisor!K1263</f>
        <v>0</v>
      </c>
      <c r="L1263" s="366">
        <f>Supervisor!L1263</f>
        <v>0</v>
      </c>
      <c r="M1263" s="367">
        <v>0</v>
      </c>
      <c r="N1263" s="365">
        <f>Supervisor!M1263</f>
        <v>0</v>
      </c>
      <c r="O1263" s="378">
        <f>Supervisor!N1263</f>
        <v>0</v>
      </c>
      <c r="P1263" s="378">
        <f t="shared" si="186"/>
        <v>0</v>
      </c>
      <c r="Q1263" s="369">
        <v>3.5192262364759495E-6</v>
      </c>
      <c r="R1263" s="370">
        <f>SUMPRODUCT(R1264:R1270,Q1264:Q1270)/Q1263</f>
        <v>0</v>
      </c>
      <c r="T1263" s="226">
        <f t="shared" si="191"/>
        <v>0</v>
      </c>
      <c r="Y1263" s="199"/>
      <c r="Z1263" s="370">
        <v>0</v>
      </c>
      <c r="AA1263" s="428">
        <v>0</v>
      </c>
      <c r="AB1263" s="428">
        <v>0</v>
      </c>
      <c r="AC1263" s="430">
        <v>0</v>
      </c>
      <c r="AD1263" s="428">
        <f t="shared" si="187"/>
        <v>0</v>
      </c>
      <c r="AE1263" s="427">
        <v>0</v>
      </c>
      <c r="AF1263" s="427">
        <v>0</v>
      </c>
      <c r="AG1263" s="427"/>
      <c r="AH1263" s="427"/>
      <c r="AI1263" s="427"/>
      <c r="AJ1263" s="427"/>
      <c r="AK1263" s="427"/>
      <c r="AL1263" s="427"/>
      <c r="AM1263" s="427"/>
      <c r="AN1263" s="427"/>
    </row>
    <row r="1264" spans="1:40" s="225" customFormat="1" ht="51" hidden="1" customHeight="1" outlineLevel="7" x14ac:dyDescent="0.2">
      <c r="A1264" s="221"/>
      <c r="B1264" s="227"/>
      <c r="C1264" s="248"/>
      <c r="D1264" s="248"/>
      <c r="E1264" s="254"/>
      <c r="F1264" s="265"/>
      <c r="G1264" s="270"/>
      <c r="H1264" s="270"/>
      <c r="I1264" s="406" t="s">
        <v>291</v>
      </c>
      <c r="J1264" s="346"/>
      <c r="K1264" s="434">
        <f>Supervisor!K1264</f>
        <v>1</v>
      </c>
      <c r="L1264" s="347">
        <f>Supervisor!L1264</f>
        <v>0</v>
      </c>
      <c r="M1264" s="348">
        <v>0</v>
      </c>
      <c r="N1264" s="353">
        <f>Supervisor!M1264</f>
        <v>0</v>
      </c>
      <c r="O1264" s="350">
        <f>Supervisor!N1264</f>
        <v>0</v>
      </c>
      <c r="P1264" s="350">
        <f t="shared" si="186"/>
        <v>1</v>
      </c>
      <c r="Q1264" s="351">
        <v>1.759613118237975E-7</v>
      </c>
      <c r="R1264" s="352">
        <f t="shared" ref="R1264:R1270" si="194">O1264/K1264</f>
        <v>0</v>
      </c>
      <c r="T1264" s="226">
        <f t="shared" si="191"/>
        <v>0</v>
      </c>
      <c r="Y1264" s="199"/>
      <c r="Z1264" s="352">
        <v>0</v>
      </c>
      <c r="AA1264" s="428">
        <v>0</v>
      </c>
      <c r="AB1264" s="428">
        <v>0</v>
      </c>
      <c r="AC1264" s="430">
        <v>0</v>
      </c>
      <c r="AD1264" s="428">
        <f t="shared" si="187"/>
        <v>0</v>
      </c>
      <c r="AE1264" s="427">
        <v>0</v>
      </c>
      <c r="AF1264" s="427">
        <v>0</v>
      </c>
      <c r="AG1264" s="427"/>
      <c r="AH1264" s="427"/>
      <c r="AI1264" s="427"/>
      <c r="AJ1264" s="427"/>
      <c r="AK1264" s="427"/>
      <c r="AL1264" s="427"/>
      <c r="AM1264" s="427"/>
      <c r="AN1264" s="427"/>
    </row>
    <row r="1265" spans="1:40" s="225" customFormat="1" ht="51" hidden="1" customHeight="1" outlineLevel="7" x14ac:dyDescent="0.2">
      <c r="A1265" s="221"/>
      <c r="B1265" s="227"/>
      <c r="C1265" s="248"/>
      <c r="D1265" s="248"/>
      <c r="E1265" s="254"/>
      <c r="F1265" s="265"/>
      <c r="G1265" s="270"/>
      <c r="H1265" s="270"/>
      <c r="I1265" s="406" t="s">
        <v>292</v>
      </c>
      <c r="J1265" s="346"/>
      <c r="K1265" s="434">
        <f>Supervisor!K1265</f>
        <v>1</v>
      </c>
      <c r="L1265" s="347">
        <f>Supervisor!L1265</f>
        <v>0</v>
      </c>
      <c r="M1265" s="348">
        <v>0</v>
      </c>
      <c r="N1265" s="353">
        <f>Supervisor!M1265</f>
        <v>0</v>
      </c>
      <c r="O1265" s="350">
        <f>Supervisor!N1265</f>
        <v>0</v>
      </c>
      <c r="P1265" s="350">
        <f t="shared" si="186"/>
        <v>1</v>
      </c>
      <c r="Q1265" s="351">
        <v>1.759613118237975E-7</v>
      </c>
      <c r="R1265" s="352">
        <f t="shared" si="194"/>
        <v>0</v>
      </c>
      <c r="T1265" s="226">
        <f t="shared" si="191"/>
        <v>0</v>
      </c>
      <c r="Y1265" s="199"/>
      <c r="Z1265" s="352">
        <v>0</v>
      </c>
      <c r="AA1265" s="428">
        <v>0</v>
      </c>
      <c r="AB1265" s="428">
        <v>0</v>
      </c>
      <c r="AC1265" s="430">
        <v>0</v>
      </c>
      <c r="AD1265" s="428">
        <f t="shared" si="187"/>
        <v>0</v>
      </c>
      <c r="AE1265" s="427">
        <v>0</v>
      </c>
      <c r="AF1265" s="427">
        <v>0</v>
      </c>
      <c r="AG1265" s="427"/>
      <c r="AH1265" s="427"/>
      <c r="AI1265" s="427"/>
      <c r="AJ1265" s="427"/>
      <c r="AK1265" s="427"/>
      <c r="AL1265" s="427"/>
      <c r="AM1265" s="427"/>
      <c r="AN1265" s="427"/>
    </row>
    <row r="1266" spans="1:40" s="225" customFormat="1" ht="51" hidden="1" customHeight="1" outlineLevel="7" x14ac:dyDescent="0.2">
      <c r="A1266" s="221"/>
      <c r="B1266" s="227"/>
      <c r="C1266" s="248"/>
      <c r="D1266" s="248"/>
      <c r="E1266" s="254"/>
      <c r="F1266" s="265"/>
      <c r="G1266" s="270"/>
      <c r="H1266" s="270"/>
      <c r="I1266" s="406" t="s">
        <v>231</v>
      </c>
      <c r="J1266" s="346"/>
      <c r="K1266" s="434">
        <f>Supervisor!K1266</f>
        <v>1</v>
      </c>
      <c r="L1266" s="347">
        <f>Supervisor!L1266</f>
        <v>0</v>
      </c>
      <c r="M1266" s="348">
        <v>0</v>
      </c>
      <c r="N1266" s="353">
        <f>Supervisor!M1266</f>
        <v>0</v>
      </c>
      <c r="O1266" s="350">
        <f>Supervisor!N1266</f>
        <v>0</v>
      </c>
      <c r="P1266" s="350">
        <f t="shared" si="186"/>
        <v>1</v>
      </c>
      <c r="Q1266" s="351">
        <v>1.2317291827665822E-6</v>
      </c>
      <c r="R1266" s="352">
        <f t="shared" si="194"/>
        <v>0</v>
      </c>
      <c r="T1266" s="226">
        <f t="shared" si="191"/>
        <v>0</v>
      </c>
      <c r="Y1266" s="199"/>
      <c r="Z1266" s="352">
        <v>0</v>
      </c>
      <c r="AA1266" s="428">
        <v>0</v>
      </c>
      <c r="AB1266" s="428">
        <v>0</v>
      </c>
      <c r="AC1266" s="430">
        <v>0</v>
      </c>
      <c r="AD1266" s="428">
        <f t="shared" si="187"/>
        <v>0</v>
      </c>
      <c r="AE1266" s="427">
        <v>0</v>
      </c>
      <c r="AF1266" s="427">
        <v>0</v>
      </c>
      <c r="AG1266" s="427"/>
      <c r="AH1266" s="427"/>
      <c r="AI1266" s="427"/>
      <c r="AJ1266" s="427"/>
      <c r="AK1266" s="427"/>
      <c r="AL1266" s="427"/>
      <c r="AM1266" s="427"/>
      <c r="AN1266" s="427"/>
    </row>
    <row r="1267" spans="1:40" s="225" customFormat="1" ht="51" hidden="1" customHeight="1" outlineLevel="7" x14ac:dyDescent="0.2">
      <c r="A1267" s="221"/>
      <c r="B1267" s="227"/>
      <c r="C1267" s="248"/>
      <c r="D1267" s="248"/>
      <c r="E1267" s="254"/>
      <c r="F1267" s="265"/>
      <c r="G1267" s="270"/>
      <c r="H1267" s="270"/>
      <c r="I1267" s="406" t="s">
        <v>80</v>
      </c>
      <c r="J1267" s="346"/>
      <c r="K1267" s="434">
        <f>Supervisor!K1267</f>
        <v>1</v>
      </c>
      <c r="L1267" s="347">
        <f>Supervisor!L1267</f>
        <v>0</v>
      </c>
      <c r="M1267" s="348">
        <v>0</v>
      </c>
      <c r="N1267" s="353">
        <f>Supervisor!M1267</f>
        <v>0</v>
      </c>
      <c r="O1267" s="350">
        <f>Supervisor!N1267</f>
        <v>0</v>
      </c>
      <c r="P1267" s="350">
        <f t="shared" si="186"/>
        <v>1</v>
      </c>
      <c r="Q1267" s="351">
        <v>5.2788393547139238E-7</v>
      </c>
      <c r="R1267" s="352">
        <f t="shared" si="194"/>
        <v>0</v>
      </c>
      <c r="T1267" s="226">
        <f t="shared" si="191"/>
        <v>0</v>
      </c>
      <c r="Y1267" s="199"/>
      <c r="Z1267" s="352">
        <v>0</v>
      </c>
      <c r="AA1267" s="428">
        <v>0</v>
      </c>
      <c r="AB1267" s="428">
        <v>0</v>
      </c>
      <c r="AC1267" s="430">
        <v>0</v>
      </c>
      <c r="AD1267" s="428">
        <f t="shared" si="187"/>
        <v>0</v>
      </c>
      <c r="AE1267" s="427">
        <v>0</v>
      </c>
      <c r="AF1267" s="427">
        <v>0</v>
      </c>
      <c r="AG1267" s="427"/>
      <c r="AH1267" s="427"/>
      <c r="AI1267" s="427"/>
      <c r="AJ1267" s="427"/>
      <c r="AK1267" s="427"/>
      <c r="AL1267" s="427"/>
      <c r="AM1267" s="427"/>
      <c r="AN1267" s="427"/>
    </row>
    <row r="1268" spans="1:40" s="225" customFormat="1" ht="51" hidden="1" customHeight="1" outlineLevel="7" x14ac:dyDescent="0.2">
      <c r="A1268" s="221"/>
      <c r="B1268" s="227"/>
      <c r="C1268" s="248"/>
      <c r="D1268" s="248"/>
      <c r="E1268" s="254"/>
      <c r="F1268" s="265"/>
      <c r="G1268" s="270"/>
      <c r="H1268" s="270"/>
      <c r="I1268" s="406" t="s">
        <v>82</v>
      </c>
      <c r="J1268" s="346"/>
      <c r="K1268" s="434">
        <f>Supervisor!K1268</f>
        <v>1</v>
      </c>
      <c r="L1268" s="347">
        <f>Supervisor!L1268</f>
        <v>0</v>
      </c>
      <c r="M1268" s="348">
        <v>0</v>
      </c>
      <c r="N1268" s="353">
        <f>Supervisor!M1268</f>
        <v>0</v>
      </c>
      <c r="O1268" s="350">
        <f>Supervisor!N1268</f>
        <v>0</v>
      </c>
      <c r="P1268" s="350">
        <f t="shared" si="186"/>
        <v>1</v>
      </c>
      <c r="Q1268" s="351">
        <v>5.2788393547139238E-7</v>
      </c>
      <c r="R1268" s="352">
        <f t="shared" si="194"/>
        <v>0</v>
      </c>
      <c r="T1268" s="226">
        <f t="shared" si="191"/>
        <v>0</v>
      </c>
      <c r="Y1268" s="199"/>
      <c r="Z1268" s="352">
        <v>0</v>
      </c>
      <c r="AA1268" s="428">
        <v>0</v>
      </c>
      <c r="AB1268" s="428">
        <v>0</v>
      </c>
      <c r="AC1268" s="430">
        <v>0</v>
      </c>
      <c r="AD1268" s="428">
        <f t="shared" si="187"/>
        <v>0</v>
      </c>
      <c r="AE1268" s="427">
        <v>0</v>
      </c>
      <c r="AF1268" s="427">
        <v>0</v>
      </c>
      <c r="AG1268" s="427"/>
      <c r="AH1268" s="427"/>
      <c r="AI1268" s="427"/>
      <c r="AJ1268" s="427"/>
      <c r="AK1268" s="427"/>
      <c r="AL1268" s="427"/>
      <c r="AM1268" s="427"/>
      <c r="AN1268" s="427"/>
    </row>
    <row r="1269" spans="1:40" s="225" customFormat="1" ht="51" hidden="1" customHeight="1" outlineLevel="7" x14ac:dyDescent="0.2">
      <c r="A1269" s="221"/>
      <c r="B1269" s="227"/>
      <c r="C1269" s="248"/>
      <c r="D1269" s="248"/>
      <c r="E1269" s="254"/>
      <c r="F1269" s="265"/>
      <c r="G1269" s="270"/>
      <c r="H1269" s="270"/>
      <c r="I1269" s="406" t="s">
        <v>293</v>
      </c>
      <c r="J1269" s="346"/>
      <c r="K1269" s="434">
        <f>Supervisor!K1269</f>
        <v>1</v>
      </c>
      <c r="L1269" s="347">
        <f>Supervisor!L1269</f>
        <v>0</v>
      </c>
      <c r="M1269" s="348">
        <v>0</v>
      </c>
      <c r="N1269" s="353">
        <f>Supervisor!M1269</f>
        <v>0</v>
      </c>
      <c r="O1269" s="350">
        <f>Supervisor!N1269</f>
        <v>0</v>
      </c>
      <c r="P1269" s="350">
        <f t="shared" si="186"/>
        <v>1</v>
      </c>
      <c r="Q1269" s="351">
        <v>7.0384524729518999E-7</v>
      </c>
      <c r="R1269" s="352">
        <f t="shared" si="194"/>
        <v>0</v>
      </c>
      <c r="T1269" s="226">
        <f t="shared" si="191"/>
        <v>0</v>
      </c>
      <c r="Y1269" s="199"/>
      <c r="Z1269" s="352">
        <v>0</v>
      </c>
      <c r="AA1269" s="428">
        <v>0</v>
      </c>
      <c r="AB1269" s="428">
        <v>0</v>
      </c>
      <c r="AC1269" s="430">
        <v>0</v>
      </c>
      <c r="AD1269" s="428">
        <f t="shared" si="187"/>
        <v>0</v>
      </c>
      <c r="AE1269" s="427">
        <v>0</v>
      </c>
      <c r="AF1269" s="427">
        <v>0</v>
      </c>
      <c r="AG1269" s="427"/>
      <c r="AH1269" s="427"/>
      <c r="AI1269" s="427"/>
      <c r="AJ1269" s="427"/>
      <c r="AK1269" s="427"/>
      <c r="AL1269" s="427"/>
      <c r="AM1269" s="427"/>
      <c r="AN1269" s="427"/>
    </row>
    <row r="1270" spans="1:40" s="225" customFormat="1" ht="51" hidden="1" customHeight="1" outlineLevel="7" x14ac:dyDescent="0.2">
      <c r="A1270" s="221"/>
      <c r="B1270" s="227"/>
      <c r="C1270" s="248"/>
      <c r="D1270" s="248"/>
      <c r="E1270" s="254"/>
      <c r="F1270" s="265"/>
      <c r="G1270" s="270"/>
      <c r="H1270" s="270"/>
      <c r="I1270" s="406" t="s">
        <v>294</v>
      </c>
      <c r="J1270" s="346"/>
      <c r="K1270" s="434">
        <f>Supervisor!K1270</f>
        <v>1</v>
      </c>
      <c r="L1270" s="347">
        <f>Supervisor!L1270</f>
        <v>0</v>
      </c>
      <c r="M1270" s="348">
        <v>0</v>
      </c>
      <c r="N1270" s="353">
        <f>Supervisor!M1270</f>
        <v>0</v>
      </c>
      <c r="O1270" s="350">
        <f>Supervisor!N1270</f>
        <v>0</v>
      </c>
      <c r="P1270" s="350">
        <f t="shared" si="186"/>
        <v>1</v>
      </c>
      <c r="Q1270" s="351">
        <v>1.759613118237975E-7</v>
      </c>
      <c r="R1270" s="352">
        <f t="shared" si="194"/>
        <v>0</v>
      </c>
      <c r="T1270" s="226">
        <f t="shared" si="191"/>
        <v>0</v>
      </c>
      <c r="Y1270" s="199"/>
      <c r="Z1270" s="352">
        <v>0</v>
      </c>
      <c r="AA1270" s="428">
        <v>0</v>
      </c>
      <c r="AB1270" s="428">
        <v>0</v>
      </c>
      <c r="AC1270" s="430">
        <v>0</v>
      </c>
      <c r="AD1270" s="428">
        <f t="shared" si="187"/>
        <v>0</v>
      </c>
      <c r="AE1270" s="427">
        <v>0</v>
      </c>
      <c r="AF1270" s="427">
        <v>0</v>
      </c>
      <c r="AG1270" s="427"/>
      <c r="AH1270" s="427"/>
      <c r="AI1270" s="427"/>
      <c r="AJ1270" s="427"/>
      <c r="AK1270" s="427"/>
      <c r="AL1270" s="427"/>
      <c r="AM1270" s="427"/>
      <c r="AN1270" s="427"/>
    </row>
    <row r="1271" spans="1:40" s="225" customFormat="1" ht="51" hidden="1" customHeight="1" outlineLevel="5" x14ac:dyDescent="0.2">
      <c r="A1271" s="221"/>
      <c r="B1271" s="227"/>
      <c r="C1271" s="248"/>
      <c r="D1271" s="248"/>
      <c r="E1271" s="254"/>
      <c r="F1271" s="265"/>
      <c r="G1271" s="270"/>
      <c r="H1271" s="270"/>
      <c r="I1271" s="409" t="s">
        <v>189</v>
      </c>
      <c r="J1271" s="365"/>
      <c r="K1271" s="437">
        <f>Supervisor!K1271</f>
        <v>0</v>
      </c>
      <c r="L1271" s="366">
        <f>Supervisor!L1271</f>
        <v>0</v>
      </c>
      <c r="M1271" s="367">
        <v>0</v>
      </c>
      <c r="N1271" s="365">
        <f>Supervisor!M1271</f>
        <v>0</v>
      </c>
      <c r="O1271" s="378">
        <f>Supervisor!N1271</f>
        <v>0</v>
      </c>
      <c r="P1271" s="378">
        <f t="shared" si="186"/>
        <v>0</v>
      </c>
      <c r="Q1271" s="369">
        <v>2.9202090047353619E-6</v>
      </c>
      <c r="R1271" s="370">
        <f>SUMPRODUCT(R1272:R1278,Q1272:Q1278)/Q1271</f>
        <v>0</v>
      </c>
      <c r="T1271" s="226">
        <f t="shared" si="191"/>
        <v>0</v>
      </c>
      <c r="Y1271" s="199"/>
      <c r="Z1271" s="370">
        <v>0</v>
      </c>
      <c r="AA1271" s="428">
        <v>0</v>
      </c>
      <c r="AB1271" s="428">
        <v>0</v>
      </c>
      <c r="AC1271" s="430">
        <v>0</v>
      </c>
      <c r="AD1271" s="428">
        <f t="shared" si="187"/>
        <v>0</v>
      </c>
      <c r="AE1271" s="427">
        <v>0</v>
      </c>
      <c r="AF1271" s="427">
        <v>0</v>
      </c>
      <c r="AG1271" s="427"/>
      <c r="AH1271" s="427"/>
      <c r="AI1271" s="427"/>
      <c r="AJ1271" s="427"/>
      <c r="AK1271" s="427"/>
      <c r="AL1271" s="427"/>
      <c r="AM1271" s="427"/>
      <c r="AN1271" s="427"/>
    </row>
    <row r="1272" spans="1:40" s="225" customFormat="1" ht="51" hidden="1" customHeight="1" outlineLevel="7" x14ac:dyDescent="0.2">
      <c r="A1272" s="221"/>
      <c r="B1272" s="227"/>
      <c r="C1272" s="248"/>
      <c r="D1272" s="248"/>
      <c r="E1272" s="254"/>
      <c r="F1272" s="265"/>
      <c r="G1272" s="270"/>
      <c r="H1272" s="270"/>
      <c r="I1272" s="406" t="s">
        <v>291</v>
      </c>
      <c r="J1272" s="346"/>
      <c r="K1272" s="434">
        <f>Supervisor!K1272</f>
        <v>1</v>
      </c>
      <c r="L1272" s="347">
        <f>Supervisor!L1272</f>
        <v>0</v>
      </c>
      <c r="M1272" s="348">
        <v>0</v>
      </c>
      <c r="N1272" s="353">
        <f>Supervisor!M1272</f>
        <v>0</v>
      </c>
      <c r="O1272" s="350">
        <f>Supervisor!N1272</f>
        <v>0</v>
      </c>
      <c r="P1272" s="350">
        <f t="shared" si="186"/>
        <v>1</v>
      </c>
      <c r="Q1272" s="351">
        <v>1.4601045023676812E-7</v>
      </c>
      <c r="R1272" s="352">
        <f t="shared" ref="R1272:R1278" si="195">O1272/K1272</f>
        <v>0</v>
      </c>
      <c r="T1272" s="226">
        <f t="shared" si="191"/>
        <v>0</v>
      </c>
      <c r="Y1272" s="199"/>
      <c r="Z1272" s="352">
        <v>0</v>
      </c>
      <c r="AA1272" s="428">
        <v>0</v>
      </c>
      <c r="AB1272" s="428">
        <v>0</v>
      </c>
      <c r="AC1272" s="430">
        <v>0</v>
      </c>
      <c r="AD1272" s="428">
        <f t="shared" si="187"/>
        <v>0</v>
      </c>
      <c r="AE1272" s="427">
        <v>0</v>
      </c>
      <c r="AF1272" s="427">
        <v>0</v>
      </c>
      <c r="AG1272" s="427"/>
      <c r="AH1272" s="427"/>
      <c r="AI1272" s="427"/>
      <c r="AJ1272" s="427"/>
      <c r="AK1272" s="427"/>
      <c r="AL1272" s="427"/>
      <c r="AM1272" s="427"/>
      <c r="AN1272" s="427"/>
    </row>
    <row r="1273" spans="1:40" s="225" customFormat="1" ht="51" hidden="1" customHeight="1" outlineLevel="7" x14ac:dyDescent="0.2">
      <c r="A1273" s="221"/>
      <c r="B1273" s="227"/>
      <c r="C1273" s="248"/>
      <c r="D1273" s="248"/>
      <c r="E1273" s="254"/>
      <c r="F1273" s="265"/>
      <c r="G1273" s="270"/>
      <c r="H1273" s="270"/>
      <c r="I1273" s="406" t="s">
        <v>292</v>
      </c>
      <c r="J1273" s="346"/>
      <c r="K1273" s="434">
        <f>Supervisor!K1273</f>
        <v>1</v>
      </c>
      <c r="L1273" s="347">
        <f>Supervisor!L1273</f>
        <v>0</v>
      </c>
      <c r="M1273" s="348">
        <v>0</v>
      </c>
      <c r="N1273" s="353">
        <f>Supervisor!M1273</f>
        <v>0</v>
      </c>
      <c r="O1273" s="350">
        <f>Supervisor!N1273</f>
        <v>0</v>
      </c>
      <c r="P1273" s="350">
        <f t="shared" si="186"/>
        <v>1</v>
      </c>
      <c r="Q1273" s="351">
        <v>1.4601045023676812E-7</v>
      </c>
      <c r="R1273" s="352">
        <f t="shared" si="195"/>
        <v>0</v>
      </c>
      <c r="T1273" s="226">
        <f t="shared" si="191"/>
        <v>0</v>
      </c>
      <c r="Y1273" s="199"/>
      <c r="Z1273" s="352">
        <v>0</v>
      </c>
      <c r="AA1273" s="428">
        <v>0</v>
      </c>
      <c r="AB1273" s="428">
        <v>0</v>
      </c>
      <c r="AC1273" s="430">
        <v>0</v>
      </c>
      <c r="AD1273" s="428">
        <f t="shared" si="187"/>
        <v>0</v>
      </c>
      <c r="AE1273" s="427">
        <v>0</v>
      </c>
      <c r="AF1273" s="427">
        <v>0</v>
      </c>
      <c r="AG1273" s="427"/>
      <c r="AH1273" s="427"/>
      <c r="AI1273" s="427"/>
      <c r="AJ1273" s="427"/>
      <c r="AK1273" s="427"/>
      <c r="AL1273" s="427"/>
      <c r="AM1273" s="427"/>
      <c r="AN1273" s="427"/>
    </row>
    <row r="1274" spans="1:40" s="225" customFormat="1" ht="51" hidden="1" customHeight="1" outlineLevel="7" x14ac:dyDescent="0.2">
      <c r="A1274" s="221"/>
      <c r="B1274" s="227"/>
      <c r="C1274" s="248"/>
      <c r="D1274" s="248"/>
      <c r="E1274" s="254"/>
      <c r="F1274" s="265"/>
      <c r="G1274" s="270"/>
      <c r="H1274" s="270"/>
      <c r="I1274" s="406" t="s">
        <v>231</v>
      </c>
      <c r="J1274" s="346"/>
      <c r="K1274" s="434">
        <f>Supervisor!K1274</f>
        <v>1</v>
      </c>
      <c r="L1274" s="347">
        <f>Supervisor!L1274</f>
        <v>0</v>
      </c>
      <c r="M1274" s="348">
        <v>0</v>
      </c>
      <c r="N1274" s="353">
        <f>Supervisor!M1274</f>
        <v>0</v>
      </c>
      <c r="O1274" s="350">
        <f>Supervisor!N1274</f>
        <v>0</v>
      </c>
      <c r="P1274" s="350">
        <f t="shared" si="186"/>
        <v>1</v>
      </c>
      <c r="Q1274" s="351">
        <v>1.0220731516573766E-6</v>
      </c>
      <c r="R1274" s="352">
        <f t="shared" si="195"/>
        <v>0</v>
      </c>
      <c r="T1274" s="226">
        <f t="shared" si="191"/>
        <v>0</v>
      </c>
      <c r="Y1274" s="199"/>
      <c r="Z1274" s="352">
        <v>0</v>
      </c>
      <c r="AA1274" s="428">
        <v>0</v>
      </c>
      <c r="AB1274" s="428">
        <v>0</v>
      </c>
      <c r="AC1274" s="430">
        <v>0</v>
      </c>
      <c r="AD1274" s="428">
        <f t="shared" si="187"/>
        <v>0</v>
      </c>
      <c r="AE1274" s="427">
        <v>0</v>
      </c>
      <c r="AF1274" s="427">
        <v>0</v>
      </c>
      <c r="AG1274" s="427"/>
      <c r="AH1274" s="427"/>
      <c r="AI1274" s="427"/>
      <c r="AJ1274" s="427"/>
      <c r="AK1274" s="427"/>
      <c r="AL1274" s="427"/>
      <c r="AM1274" s="427"/>
      <c r="AN1274" s="427"/>
    </row>
    <row r="1275" spans="1:40" s="225" customFormat="1" ht="51" hidden="1" customHeight="1" outlineLevel="7" x14ac:dyDescent="0.2">
      <c r="A1275" s="221"/>
      <c r="B1275" s="227"/>
      <c r="C1275" s="248"/>
      <c r="D1275" s="248"/>
      <c r="E1275" s="254"/>
      <c r="F1275" s="265"/>
      <c r="G1275" s="270"/>
      <c r="H1275" s="270"/>
      <c r="I1275" s="406" t="s">
        <v>80</v>
      </c>
      <c r="J1275" s="346"/>
      <c r="K1275" s="434">
        <f>Supervisor!K1275</f>
        <v>1</v>
      </c>
      <c r="L1275" s="347">
        <f>Supervisor!L1275</f>
        <v>0</v>
      </c>
      <c r="M1275" s="348">
        <v>0</v>
      </c>
      <c r="N1275" s="353">
        <f>Supervisor!M1275</f>
        <v>0</v>
      </c>
      <c r="O1275" s="350">
        <f>Supervisor!N1275</f>
        <v>0</v>
      </c>
      <c r="P1275" s="350">
        <f t="shared" si="186"/>
        <v>1</v>
      </c>
      <c r="Q1275" s="351">
        <v>4.3803135071030424E-7</v>
      </c>
      <c r="R1275" s="352">
        <f t="shared" si="195"/>
        <v>0</v>
      </c>
      <c r="T1275" s="226">
        <f t="shared" si="191"/>
        <v>0</v>
      </c>
      <c r="Y1275" s="199"/>
      <c r="Z1275" s="352">
        <v>0</v>
      </c>
      <c r="AA1275" s="428">
        <v>0</v>
      </c>
      <c r="AB1275" s="428">
        <v>0</v>
      </c>
      <c r="AC1275" s="430">
        <v>0</v>
      </c>
      <c r="AD1275" s="428">
        <f t="shared" si="187"/>
        <v>0</v>
      </c>
      <c r="AE1275" s="427">
        <v>0</v>
      </c>
      <c r="AF1275" s="427">
        <v>0</v>
      </c>
      <c r="AG1275" s="427"/>
      <c r="AH1275" s="427"/>
      <c r="AI1275" s="427"/>
      <c r="AJ1275" s="427"/>
      <c r="AK1275" s="427"/>
      <c r="AL1275" s="427"/>
      <c r="AM1275" s="427"/>
      <c r="AN1275" s="427"/>
    </row>
    <row r="1276" spans="1:40" s="225" customFormat="1" ht="51" hidden="1" customHeight="1" outlineLevel="7" x14ac:dyDescent="0.2">
      <c r="A1276" s="221"/>
      <c r="B1276" s="227"/>
      <c r="C1276" s="248"/>
      <c r="D1276" s="248"/>
      <c r="E1276" s="254"/>
      <c r="F1276" s="265"/>
      <c r="G1276" s="270"/>
      <c r="H1276" s="270"/>
      <c r="I1276" s="406" t="s">
        <v>82</v>
      </c>
      <c r="J1276" s="346"/>
      <c r="K1276" s="434">
        <f>Supervisor!K1276</f>
        <v>1</v>
      </c>
      <c r="L1276" s="347">
        <f>Supervisor!L1276</f>
        <v>0</v>
      </c>
      <c r="M1276" s="348">
        <v>0</v>
      </c>
      <c r="N1276" s="353">
        <f>Supervisor!M1276</f>
        <v>0</v>
      </c>
      <c r="O1276" s="350">
        <f>Supervisor!N1276</f>
        <v>0</v>
      </c>
      <c r="P1276" s="350">
        <f t="shared" si="186"/>
        <v>1</v>
      </c>
      <c r="Q1276" s="351">
        <v>4.3803135071030424E-7</v>
      </c>
      <c r="R1276" s="352">
        <f t="shared" si="195"/>
        <v>0</v>
      </c>
      <c r="T1276" s="226">
        <f t="shared" si="191"/>
        <v>0</v>
      </c>
      <c r="Y1276" s="199"/>
      <c r="Z1276" s="352">
        <v>0</v>
      </c>
      <c r="AA1276" s="428">
        <v>0</v>
      </c>
      <c r="AB1276" s="428">
        <v>0</v>
      </c>
      <c r="AC1276" s="430">
        <v>0</v>
      </c>
      <c r="AD1276" s="428">
        <f t="shared" si="187"/>
        <v>0</v>
      </c>
      <c r="AE1276" s="427">
        <v>0</v>
      </c>
      <c r="AF1276" s="427">
        <v>0</v>
      </c>
      <c r="AG1276" s="427"/>
      <c r="AH1276" s="427"/>
      <c r="AI1276" s="427"/>
      <c r="AJ1276" s="427"/>
      <c r="AK1276" s="427"/>
      <c r="AL1276" s="427"/>
      <c r="AM1276" s="427"/>
      <c r="AN1276" s="427"/>
    </row>
    <row r="1277" spans="1:40" s="225" customFormat="1" ht="51" hidden="1" customHeight="1" outlineLevel="7" x14ac:dyDescent="0.2">
      <c r="A1277" s="221"/>
      <c r="B1277" s="227"/>
      <c r="C1277" s="248"/>
      <c r="D1277" s="248"/>
      <c r="E1277" s="254"/>
      <c r="F1277" s="265"/>
      <c r="G1277" s="270"/>
      <c r="H1277" s="270"/>
      <c r="I1277" s="406" t="s">
        <v>293</v>
      </c>
      <c r="J1277" s="346"/>
      <c r="K1277" s="434">
        <f>Supervisor!K1277</f>
        <v>1</v>
      </c>
      <c r="L1277" s="347">
        <f>Supervisor!L1277</f>
        <v>0</v>
      </c>
      <c r="M1277" s="348">
        <v>0</v>
      </c>
      <c r="N1277" s="353">
        <f>Supervisor!M1277</f>
        <v>0</v>
      </c>
      <c r="O1277" s="350">
        <f>Supervisor!N1277</f>
        <v>0</v>
      </c>
      <c r="P1277" s="350">
        <f t="shared" si="186"/>
        <v>1</v>
      </c>
      <c r="Q1277" s="351">
        <v>5.8404180094707246E-7</v>
      </c>
      <c r="R1277" s="352">
        <f t="shared" si="195"/>
        <v>0</v>
      </c>
      <c r="T1277" s="226">
        <f t="shared" si="191"/>
        <v>0</v>
      </c>
      <c r="Y1277" s="199"/>
      <c r="Z1277" s="352">
        <v>0</v>
      </c>
      <c r="AA1277" s="428">
        <v>0</v>
      </c>
      <c r="AB1277" s="428">
        <v>0</v>
      </c>
      <c r="AC1277" s="430">
        <v>0</v>
      </c>
      <c r="AD1277" s="428">
        <f t="shared" si="187"/>
        <v>0</v>
      </c>
      <c r="AE1277" s="427">
        <v>0</v>
      </c>
      <c r="AF1277" s="427">
        <v>0</v>
      </c>
      <c r="AG1277" s="427"/>
      <c r="AH1277" s="427"/>
      <c r="AI1277" s="427"/>
      <c r="AJ1277" s="427"/>
      <c r="AK1277" s="427"/>
      <c r="AL1277" s="427"/>
      <c r="AM1277" s="427"/>
      <c r="AN1277" s="427"/>
    </row>
    <row r="1278" spans="1:40" s="225" customFormat="1" ht="51" hidden="1" customHeight="1" outlineLevel="7" x14ac:dyDescent="0.2">
      <c r="A1278" s="221"/>
      <c r="B1278" s="227"/>
      <c r="C1278" s="248"/>
      <c r="D1278" s="248"/>
      <c r="E1278" s="254"/>
      <c r="F1278" s="265"/>
      <c r="G1278" s="270"/>
      <c r="H1278" s="270"/>
      <c r="I1278" s="406" t="s">
        <v>294</v>
      </c>
      <c r="J1278" s="346"/>
      <c r="K1278" s="434">
        <f>Supervisor!K1278</f>
        <v>1</v>
      </c>
      <c r="L1278" s="347">
        <f>Supervisor!L1278</f>
        <v>0</v>
      </c>
      <c r="M1278" s="348">
        <v>0</v>
      </c>
      <c r="N1278" s="353">
        <f>Supervisor!M1278</f>
        <v>0</v>
      </c>
      <c r="O1278" s="350">
        <f>Supervisor!N1278</f>
        <v>0</v>
      </c>
      <c r="P1278" s="350">
        <f t="shared" si="186"/>
        <v>1</v>
      </c>
      <c r="Q1278" s="351">
        <v>1.4601045023676812E-7</v>
      </c>
      <c r="R1278" s="352">
        <f t="shared" si="195"/>
        <v>0</v>
      </c>
      <c r="T1278" s="226">
        <f t="shared" si="191"/>
        <v>0</v>
      </c>
      <c r="Y1278" s="199"/>
      <c r="Z1278" s="352">
        <v>0</v>
      </c>
      <c r="AA1278" s="428">
        <v>0</v>
      </c>
      <c r="AB1278" s="428">
        <v>0</v>
      </c>
      <c r="AC1278" s="430">
        <v>0</v>
      </c>
      <c r="AD1278" s="428">
        <f t="shared" si="187"/>
        <v>0</v>
      </c>
      <c r="AE1278" s="427">
        <v>0</v>
      </c>
      <c r="AF1278" s="427">
        <v>0</v>
      </c>
      <c r="AG1278" s="427"/>
      <c r="AH1278" s="427"/>
      <c r="AI1278" s="427"/>
      <c r="AJ1278" s="427"/>
      <c r="AK1278" s="427"/>
      <c r="AL1278" s="427"/>
      <c r="AM1278" s="427"/>
      <c r="AN1278" s="427"/>
    </row>
    <row r="1279" spans="1:40" s="225" customFormat="1" ht="51" hidden="1" customHeight="1" outlineLevel="5" x14ac:dyDescent="0.2">
      <c r="A1279" s="221"/>
      <c r="B1279" s="227"/>
      <c r="C1279" s="248"/>
      <c r="D1279" s="248"/>
      <c r="E1279" s="254"/>
      <c r="F1279" s="265"/>
      <c r="G1279" s="270"/>
      <c r="H1279" s="270"/>
      <c r="I1279" s="409" t="s">
        <v>190</v>
      </c>
      <c r="J1279" s="365"/>
      <c r="K1279" s="437">
        <f>Supervisor!K1279</f>
        <v>0</v>
      </c>
      <c r="L1279" s="366">
        <f>Supervisor!L1279</f>
        <v>0</v>
      </c>
      <c r="M1279" s="367">
        <v>0</v>
      </c>
      <c r="N1279" s="365">
        <f>Supervisor!M1279</f>
        <v>0</v>
      </c>
      <c r="O1279" s="378">
        <f>Supervisor!N1279</f>
        <v>0</v>
      </c>
      <c r="P1279" s="378">
        <f t="shared" si="186"/>
        <v>0</v>
      </c>
      <c r="Q1279" s="369">
        <v>3.6540051136175814E-6</v>
      </c>
      <c r="R1279" s="370">
        <f>SUMPRODUCT(R1280:R1286,Q1280:Q1286)/Q1279</f>
        <v>0</v>
      </c>
      <c r="T1279" s="226">
        <f t="shared" si="191"/>
        <v>0</v>
      </c>
      <c r="Y1279" s="199"/>
      <c r="Z1279" s="370">
        <v>0</v>
      </c>
      <c r="AA1279" s="428">
        <v>0</v>
      </c>
      <c r="AB1279" s="428">
        <v>0</v>
      </c>
      <c r="AC1279" s="430">
        <v>0</v>
      </c>
      <c r="AD1279" s="428">
        <f t="shared" si="187"/>
        <v>0</v>
      </c>
      <c r="AE1279" s="427">
        <v>0</v>
      </c>
      <c r="AF1279" s="427">
        <v>0</v>
      </c>
      <c r="AG1279" s="427"/>
      <c r="AH1279" s="427"/>
      <c r="AI1279" s="427"/>
      <c r="AJ1279" s="427"/>
      <c r="AK1279" s="427"/>
      <c r="AL1279" s="427"/>
      <c r="AM1279" s="427"/>
      <c r="AN1279" s="427"/>
    </row>
    <row r="1280" spans="1:40" s="225" customFormat="1" ht="51" hidden="1" customHeight="1" outlineLevel="7" x14ac:dyDescent="0.2">
      <c r="A1280" s="221"/>
      <c r="B1280" s="227"/>
      <c r="C1280" s="248"/>
      <c r="D1280" s="248"/>
      <c r="E1280" s="254"/>
      <c r="F1280" s="265"/>
      <c r="G1280" s="270"/>
      <c r="H1280" s="270"/>
      <c r="I1280" s="406" t="s">
        <v>291</v>
      </c>
      <c r="J1280" s="346"/>
      <c r="K1280" s="434">
        <f>Supervisor!K1280</f>
        <v>1</v>
      </c>
      <c r="L1280" s="347">
        <f>Supervisor!L1280</f>
        <v>0</v>
      </c>
      <c r="M1280" s="348">
        <v>0</v>
      </c>
      <c r="N1280" s="353">
        <f>Supervisor!M1280</f>
        <v>0</v>
      </c>
      <c r="O1280" s="350">
        <f>Supervisor!N1280</f>
        <v>0</v>
      </c>
      <c r="P1280" s="350">
        <f t="shared" si="186"/>
        <v>1</v>
      </c>
      <c r="Q1280" s="351">
        <v>1.8270025568087908E-7</v>
      </c>
      <c r="R1280" s="352">
        <f t="shared" ref="R1280:R1286" si="196">O1280/K1280</f>
        <v>0</v>
      </c>
      <c r="T1280" s="226">
        <f t="shared" si="191"/>
        <v>0</v>
      </c>
      <c r="Y1280" s="199"/>
      <c r="Z1280" s="352">
        <v>0</v>
      </c>
      <c r="AA1280" s="428">
        <v>0</v>
      </c>
      <c r="AB1280" s="428">
        <v>0</v>
      </c>
      <c r="AC1280" s="430">
        <v>0</v>
      </c>
      <c r="AD1280" s="428">
        <f t="shared" si="187"/>
        <v>0</v>
      </c>
      <c r="AE1280" s="427">
        <v>0</v>
      </c>
      <c r="AF1280" s="427">
        <v>0</v>
      </c>
      <c r="AG1280" s="427"/>
      <c r="AH1280" s="427"/>
      <c r="AI1280" s="427"/>
      <c r="AJ1280" s="427"/>
      <c r="AK1280" s="427"/>
      <c r="AL1280" s="427"/>
      <c r="AM1280" s="427"/>
      <c r="AN1280" s="427"/>
    </row>
    <row r="1281" spans="1:40" s="225" customFormat="1" ht="51" hidden="1" customHeight="1" outlineLevel="7" x14ac:dyDescent="0.2">
      <c r="A1281" s="221"/>
      <c r="B1281" s="227"/>
      <c r="C1281" s="248"/>
      <c r="D1281" s="248"/>
      <c r="E1281" s="254"/>
      <c r="F1281" s="265"/>
      <c r="G1281" s="270"/>
      <c r="H1281" s="270"/>
      <c r="I1281" s="406" t="s">
        <v>292</v>
      </c>
      <c r="J1281" s="346"/>
      <c r="K1281" s="434">
        <f>Supervisor!K1281</f>
        <v>1</v>
      </c>
      <c r="L1281" s="347">
        <f>Supervisor!L1281</f>
        <v>0</v>
      </c>
      <c r="M1281" s="348">
        <v>0</v>
      </c>
      <c r="N1281" s="353">
        <f>Supervisor!M1281</f>
        <v>0</v>
      </c>
      <c r="O1281" s="350">
        <f>Supervisor!N1281</f>
        <v>0</v>
      </c>
      <c r="P1281" s="350">
        <f t="shared" si="186"/>
        <v>1</v>
      </c>
      <c r="Q1281" s="351">
        <v>1.8270025568087908E-7</v>
      </c>
      <c r="R1281" s="352">
        <f t="shared" si="196"/>
        <v>0</v>
      </c>
      <c r="T1281" s="226">
        <f t="shared" si="191"/>
        <v>0</v>
      </c>
      <c r="Y1281" s="199"/>
      <c r="Z1281" s="352">
        <v>0</v>
      </c>
      <c r="AA1281" s="428">
        <v>0</v>
      </c>
      <c r="AB1281" s="428">
        <v>0</v>
      </c>
      <c r="AC1281" s="430">
        <v>0</v>
      </c>
      <c r="AD1281" s="428">
        <f t="shared" si="187"/>
        <v>0</v>
      </c>
      <c r="AE1281" s="427">
        <v>0</v>
      </c>
      <c r="AF1281" s="427">
        <v>0</v>
      </c>
      <c r="AG1281" s="427"/>
      <c r="AH1281" s="427"/>
      <c r="AI1281" s="427"/>
      <c r="AJ1281" s="427"/>
      <c r="AK1281" s="427"/>
      <c r="AL1281" s="427"/>
      <c r="AM1281" s="427"/>
      <c r="AN1281" s="427"/>
    </row>
    <row r="1282" spans="1:40" s="225" customFormat="1" ht="51" hidden="1" customHeight="1" outlineLevel="7" x14ac:dyDescent="0.2">
      <c r="A1282" s="221"/>
      <c r="B1282" s="227"/>
      <c r="C1282" s="248"/>
      <c r="D1282" s="248"/>
      <c r="E1282" s="254"/>
      <c r="F1282" s="265"/>
      <c r="G1282" s="270"/>
      <c r="H1282" s="270"/>
      <c r="I1282" s="406" t="s">
        <v>231</v>
      </c>
      <c r="J1282" s="346"/>
      <c r="K1282" s="434">
        <f>Supervisor!K1282</f>
        <v>1</v>
      </c>
      <c r="L1282" s="347">
        <f>Supervisor!L1282</f>
        <v>0</v>
      </c>
      <c r="M1282" s="348">
        <v>0</v>
      </c>
      <c r="N1282" s="353">
        <f>Supervisor!M1282</f>
        <v>0</v>
      </c>
      <c r="O1282" s="350">
        <f>Supervisor!N1282</f>
        <v>0</v>
      </c>
      <c r="P1282" s="350">
        <f t="shared" ref="P1282:P1345" si="197">K1282-O1282</f>
        <v>1</v>
      </c>
      <c r="Q1282" s="351">
        <v>1.2789017897661533E-6</v>
      </c>
      <c r="R1282" s="352">
        <f t="shared" si="196"/>
        <v>0</v>
      </c>
      <c r="T1282" s="226">
        <f t="shared" si="191"/>
        <v>0</v>
      </c>
      <c r="Y1282" s="199"/>
      <c r="Z1282" s="352">
        <v>0</v>
      </c>
      <c r="AA1282" s="428">
        <v>0</v>
      </c>
      <c r="AB1282" s="428">
        <v>0</v>
      </c>
      <c r="AC1282" s="430">
        <v>0</v>
      </c>
      <c r="AD1282" s="428">
        <f t="shared" ref="AD1282:AD1345" si="198">AB1282-AC1282</f>
        <v>0</v>
      </c>
      <c r="AE1282" s="427">
        <v>0</v>
      </c>
      <c r="AF1282" s="427">
        <v>0</v>
      </c>
      <c r="AG1282" s="427"/>
      <c r="AH1282" s="427"/>
      <c r="AI1282" s="427"/>
      <c r="AJ1282" s="427"/>
      <c r="AK1282" s="427"/>
      <c r="AL1282" s="427"/>
      <c r="AM1282" s="427"/>
      <c r="AN1282" s="427"/>
    </row>
    <row r="1283" spans="1:40" s="225" customFormat="1" ht="51" hidden="1" customHeight="1" outlineLevel="7" x14ac:dyDescent="0.2">
      <c r="A1283" s="221"/>
      <c r="B1283" s="227"/>
      <c r="C1283" s="248"/>
      <c r="D1283" s="248"/>
      <c r="E1283" s="254"/>
      <c r="F1283" s="265"/>
      <c r="G1283" s="270"/>
      <c r="H1283" s="270"/>
      <c r="I1283" s="406" t="s">
        <v>80</v>
      </c>
      <c r="J1283" s="346"/>
      <c r="K1283" s="434">
        <f>Supervisor!K1283</f>
        <v>1</v>
      </c>
      <c r="L1283" s="347">
        <f>Supervisor!L1283</f>
        <v>0</v>
      </c>
      <c r="M1283" s="348">
        <v>0</v>
      </c>
      <c r="N1283" s="353">
        <f>Supervisor!M1283</f>
        <v>0</v>
      </c>
      <c r="O1283" s="350">
        <f>Supervisor!N1283</f>
        <v>0</v>
      </c>
      <c r="P1283" s="350">
        <f t="shared" si="197"/>
        <v>1</v>
      </c>
      <c r="Q1283" s="351">
        <v>5.4810076704263722E-7</v>
      </c>
      <c r="R1283" s="352">
        <f t="shared" si="196"/>
        <v>0</v>
      </c>
      <c r="T1283" s="226">
        <f t="shared" si="191"/>
        <v>0</v>
      </c>
      <c r="Y1283" s="199"/>
      <c r="Z1283" s="352">
        <v>0</v>
      </c>
      <c r="AA1283" s="428">
        <v>0</v>
      </c>
      <c r="AB1283" s="428">
        <v>0</v>
      </c>
      <c r="AC1283" s="430">
        <v>0</v>
      </c>
      <c r="AD1283" s="428">
        <f t="shared" si="198"/>
        <v>0</v>
      </c>
      <c r="AE1283" s="427">
        <v>0</v>
      </c>
      <c r="AF1283" s="427">
        <v>0</v>
      </c>
      <c r="AG1283" s="427"/>
      <c r="AH1283" s="427"/>
      <c r="AI1283" s="427"/>
      <c r="AJ1283" s="427"/>
      <c r="AK1283" s="427"/>
      <c r="AL1283" s="427"/>
      <c r="AM1283" s="427"/>
      <c r="AN1283" s="427"/>
    </row>
    <row r="1284" spans="1:40" s="225" customFormat="1" ht="51" hidden="1" customHeight="1" outlineLevel="7" x14ac:dyDescent="0.2">
      <c r="A1284" s="221"/>
      <c r="B1284" s="227"/>
      <c r="C1284" s="248"/>
      <c r="D1284" s="248"/>
      <c r="E1284" s="254"/>
      <c r="F1284" s="265"/>
      <c r="G1284" s="270"/>
      <c r="H1284" s="270"/>
      <c r="I1284" s="406" t="s">
        <v>82</v>
      </c>
      <c r="J1284" s="346"/>
      <c r="K1284" s="434">
        <f>Supervisor!K1284</f>
        <v>1</v>
      </c>
      <c r="L1284" s="347">
        <f>Supervisor!L1284</f>
        <v>0</v>
      </c>
      <c r="M1284" s="348">
        <v>0</v>
      </c>
      <c r="N1284" s="353">
        <f>Supervisor!M1284</f>
        <v>0</v>
      </c>
      <c r="O1284" s="350">
        <f>Supervisor!N1284</f>
        <v>0</v>
      </c>
      <c r="P1284" s="350">
        <f t="shared" si="197"/>
        <v>1</v>
      </c>
      <c r="Q1284" s="351">
        <v>5.4810076704263722E-7</v>
      </c>
      <c r="R1284" s="352">
        <f t="shared" si="196"/>
        <v>0</v>
      </c>
      <c r="T1284" s="226">
        <f t="shared" si="191"/>
        <v>0</v>
      </c>
      <c r="Y1284" s="199"/>
      <c r="Z1284" s="352">
        <v>0</v>
      </c>
      <c r="AA1284" s="428">
        <v>0</v>
      </c>
      <c r="AB1284" s="428">
        <v>0</v>
      </c>
      <c r="AC1284" s="430">
        <v>0</v>
      </c>
      <c r="AD1284" s="428">
        <f t="shared" si="198"/>
        <v>0</v>
      </c>
      <c r="AE1284" s="427">
        <v>0</v>
      </c>
      <c r="AF1284" s="427">
        <v>0</v>
      </c>
      <c r="AG1284" s="427"/>
      <c r="AH1284" s="427"/>
      <c r="AI1284" s="427"/>
      <c r="AJ1284" s="427"/>
      <c r="AK1284" s="427"/>
      <c r="AL1284" s="427"/>
      <c r="AM1284" s="427"/>
      <c r="AN1284" s="427"/>
    </row>
    <row r="1285" spans="1:40" s="225" customFormat="1" ht="51" hidden="1" customHeight="1" outlineLevel="7" x14ac:dyDescent="0.2">
      <c r="A1285" s="221"/>
      <c r="B1285" s="227"/>
      <c r="C1285" s="248"/>
      <c r="D1285" s="248"/>
      <c r="E1285" s="254"/>
      <c r="F1285" s="265"/>
      <c r="G1285" s="270"/>
      <c r="H1285" s="270"/>
      <c r="I1285" s="406" t="s">
        <v>293</v>
      </c>
      <c r="J1285" s="346"/>
      <c r="K1285" s="434">
        <f>Supervisor!K1285</f>
        <v>1</v>
      </c>
      <c r="L1285" s="347">
        <f>Supervisor!L1285</f>
        <v>0</v>
      </c>
      <c r="M1285" s="348">
        <v>0</v>
      </c>
      <c r="N1285" s="353">
        <f>Supervisor!M1285</f>
        <v>0</v>
      </c>
      <c r="O1285" s="350">
        <f>Supervisor!N1285</f>
        <v>0</v>
      </c>
      <c r="P1285" s="350">
        <f t="shared" si="197"/>
        <v>1</v>
      </c>
      <c r="Q1285" s="351">
        <v>7.3080102272351633E-7</v>
      </c>
      <c r="R1285" s="352">
        <f t="shared" si="196"/>
        <v>0</v>
      </c>
      <c r="T1285" s="226">
        <f t="shared" si="191"/>
        <v>0</v>
      </c>
      <c r="Y1285" s="199"/>
      <c r="Z1285" s="352">
        <v>0</v>
      </c>
      <c r="AA1285" s="428">
        <v>0</v>
      </c>
      <c r="AB1285" s="428">
        <v>0</v>
      </c>
      <c r="AC1285" s="430">
        <v>0</v>
      </c>
      <c r="AD1285" s="428">
        <f t="shared" si="198"/>
        <v>0</v>
      </c>
      <c r="AE1285" s="427">
        <v>0</v>
      </c>
      <c r="AF1285" s="427">
        <v>0</v>
      </c>
      <c r="AG1285" s="427"/>
      <c r="AH1285" s="427"/>
      <c r="AI1285" s="427"/>
      <c r="AJ1285" s="427"/>
      <c r="AK1285" s="427"/>
      <c r="AL1285" s="427"/>
      <c r="AM1285" s="427"/>
      <c r="AN1285" s="427"/>
    </row>
    <row r="1286" spans="1:40" s="225" customFormat="1" ht="51" hidden="1" customHeight="1" outlineLevel="7" x14ac:dyDescent="0.2">
      <c r="A1286" s="221"/>
      <c r="B1286" s="227"/>
      <c r="C1286" s="248"/>
      <c r="D1286" s="248"/>
      <c r="E1286" s="254"/>
      <c r="F1286" s="265"/>
      <c r="G1286" s="270"/>
      <c r="H1286" s="270"/>
      <c r="I1286" s="406" t="s">
        <v>294</v>
      </c>
      <c r="J1286" s="346"/>
      <c r="K1286" s="434">
        <f>Supervisor!K1286</f>
        <v>1</v>
      </c>
      <c r="L1286" s="347">
        <f>Supervisor!L1286</f>
        <v>0</v>
      </c>
      <c r="M1286" s="348">
        <v>0</v>
      </c>
      <c r="N1286" s="353">
        <f>Supervisor!M1286</f>
        <v>0</v>
      </c>
      <c r="O1286" s="350">
        <f>Supervisor!N1286</f>
        <v>0</v>
      </c>
      <c r="P1286" s="350">
        <f t="shared" si="197"/>
        <v>1</v>
      </c>
      <c r="Q1286" s="351">
        <v>1.8270025568087908E-7</v>
      </c>
      <c r="R1286" s="352">
        <f t="shared" si="196"/>
        <v>0</v>
      </c>
      <c r="T1286" s="226">
        <f t="shared" si="191"/>
        <v>0</v>
      </c>
      <c r="Y1286" s="199"/>
      <c r="Z1286" s="352">
        <v>0</v>
      </c>
      <c r="AA1286" s="428">
        <v>0</v>
      </c>
      <c r="AB1286" s="428">
        <v>0</v>
      </c>
      <c r="AC1286" s="430">
        <v>0</v>
      </c>
      <c r="AD1286" s="428">
        <f t="shared" si="198"/>
        <v>0</v>
      </c>
      <c r="AE1286" s="427">
        <v>0</v>
      </c>
      <c r="AF1286" s="427">
        <v>0</v>
      </c>
      <c r="AG1286" s="427"/>
      <c r="AH1286" s="427"/>
      <c r="AI1286" s="427"/>
      <c r="AJ1286" s="427"/>
      <c r="AK1286" s="427"/>
      <c r="AL1286" s="427"/>
      <c r="AM1286" s="427"/>
      <c r="AN1286" s="427"/>
    </row>
    <row r="1287" spans="1:40" s="225" customFormat="1" ht="51" hidden="1" customHeight="1" outlineLevel="5" x14ac:dyDescent="0.2">
      <c r="A1287" s="221"/>
      <c r="B1287" s="227"/>
      <c r="C1287" s="248"/>
      <c r="D1287" s="248"/>
      <c r="E1287" s="254"/>
      <c r="F1287" s="265"/>
      <c r="G1287" s="270"/>
      <c r="H1287" s="270"/>
      <c r="I1287" s="409" t="s">
        <v>191</v>
      </c>
      <c r="J1287" s="365"/>
      <c r="K1287" s="437">
        <f>Supervisor!K1287</f>
        <v>0</v>
      </c>
      <c r="L1287" s="366">
        <f>Supervisor!L1287</f>
        <v>0</v>
      </c>
      <c r="M1287" s="367">
        <v>0</v>
      </c>
      <c r="N1287" s="365">
        <f>Supervisor!M1287</f>
        <v>0</v>
      </c>
      <c r="O1287" s="378">
        <f>Supervisor!N1287</f>
        <v>0</v>
      </c>
      <c r="P1287" s="378">
        <f t="shared" si="197"/>
        <v>0</v>
      </c>
      <c r="Q1287" s="369">
        <v>3.7438576983786688E-4</v>
      </c>
      <c r="R1287" s="370">
        <f>SUMPRODUCT(R1288:R1294,Q1288:Q1294)/Q1287</f>
        <v>0</v>
      </c>
      <c r="T1287" s="226">
        <f t="shared" si="191"/>
        <v>0</v>
      </c>
      <c r="Y1287" s="199"/>
      <c r="Z1287" s="370">
        <v>0</v>
      </c>
      <c r="AA1287" s="428">
        <v>0</v>
      </c>
      <c r="AB1287" s="428">
        <v>0</v>
      </c>
      <c r="AC1287" s="430">
        <v>0</v>
      </c>
      <c r="AD1287" s="428">
        <f t="shared" si="198"/>
        <v>0</v>
      </c>
      <c r="AE1287" s="427">
        <v>0</v>
      </c>
      <c r="AF1287" s="427">
        <v>0</v>
      </c>
      <c r="AG1287" s="427"/>
      <c r="AH1287" s="427"/>
      <c r="AI1287" s="427"/>
      <c r="AJ1287" s="427"/>
      <c r="AK1287" s="427"/>
      <c r="AL1287" s="427"/>
      <c r="AM1287" s="427"/>
      <c r="AN1287" s="427"/>
    </row>
    <row r="1288" spans="1:40" s="225" customFormat="1" ht="51" hidden="1" customHeight="1" outlineLevel="7" x14ac:dyDescent="0.2">
      <c r="A1288" s="221"/>
      <c r="B1288" s="227"/>
      <c r="C1288" s="248"/>
      <c r="D1288" s="248"/>
      <c r="E1288" s="254"/>
      <c r="F1288" s="265"/>
      <c r="G1288" s="270"/>
      <c r="H1288" s="270"/>
      <c r="I1288" s="406" t="s">
        <v>291</v>
      </c>
      <c r="J1288" s="346"/>
      <c r="K1288" s="434">
        <f>Supervisor!K1288</f>
        <v>1</v>
      </c>
      <c r="L1288" s="347">
        <f>Supervisor!L1288</f>
        <v>0</v>
      </c>
      <c r="M1288" s="348">
        <v>0</v>
      </c>
      <c r="N1288" s="353">
        <f>Supervisor!M1288</f>
        <v>0</v>
      </c>
      <c r="O1288" s="350">
        <f>Supervisor!N1288</f>
        <v>0</v>
      </c>
      <c r="P1288" s="350">
        <f t="shared" si="197"/>
        <v>1</v>
      </c>
      <c r="Q1288" s="351">
        <v>1.8719288491893347E-5</v>
      </c>
      <c r="R1288" s="352">
        <f t="shared" ref="R1288:R1294" si="199">O1288/K1288</f>
        <v>0</v>
      </c>
      <c r="T1288" s="226">
        <f t="shared" si="191"/>
        <v>0</v>
      </c>
      <c r="Y1288" s="199"/>
      <c r="Z1288" s="352">
        <v>0</v>
      </c>
      <c r="AA1288" s="428">
        <v>0</v>
      </c>
      <c r="AB1288" s="428">
        <v>0</v>
      </c>
      <c r="AC1288" s="430">
        <v>0</v>
      </c>
      <c r="AD1288" s="428">
        <f t="shared" si="198"/>
        <v>0</v>
      </c>
      <c r="AE1288" s="427">
        <v>0</v>
      </c>
      <c r="AF1288" s="427">
        <v>0</v>
      </c>
      <c r="AG1288" s="427"/>
      <c r="AH1288" s="427"/>
      <c r="AI1288" s="427"/>
      <c r="AJ1288" s="427"/>
      <c r="AK1288" s="427"/>
      <c r="AL1288" s="427"/>
      <c r="AM1288" s="427"/>
      <c r="AN1288" s="427"/>
    </row>
    <row r="1289" spans="1:40" s="225" customFormat="1" ht="51" hidden="1" customHeight="1" outlineLevel="7" x14ac:dyDescent="0.2">
      <c r="A1289" s="221"/>
      <c r="B1289" s="227"/>
      <c r="C1289" s="248"/>
      <c r="D1289" s="248"/>
      <c r="E1289" s="254"/>
      <c r="F1289" s="265"/>
      <c r="G1289" s="270"/>
      <c r="H1289" s="270"/>
      <c r="I1289" s="406" t="s">
        <v>292</v>
      </c>
      <c r="J1289" s="346"/>
      <c r="K1289" s="434">
        <f>Supervisor!K1289</f>
        <v>1</v>
      </c>
      <c r="L1289" s="347">
        <f>Supervisor!L1289</f>
        <v>0</v>
      </c>
      <c r="M1289" s="348">
        <v>0</v>
      </c>
      <c r="N1289" s="353">
        <f>Supervisor!M1289</f>
        <v>0</v>
      </c>
      <c r="O1289" s="350">
        <f>Supervisor!N1289</f>
        <v>0</v>
      </c>
      <c r="P1289" s="350">
        <f t="shared" si="197"/>
        <v>1</v>
      </c>
      <c r="Q1289" s="351">
        <v>1.8719288491893347E-5</v>
      </c>
      <c r="R1289" s="352">
        <f t="shared" si="199"/>
        <v>0</v>
      </c>
      <c r="T1289" s="226">
        <f t="shared" si="191"/>
        <v>0</v>
      </c>
      <c r="Y1289" s="199"/>
      <c r="Z1289" s="352">
        <v>0</v>
      </c>
      <c r="AA1289" s="428">
        <v>0</v>
      </c>
      <c r="AB1289" s="428">
        <v>0</v>
      </c>
      <c r="AC1289" s="430">
        <v>0</v>
      </c>
      <c r="AD1289" s="428">
        <f t="shared" si="198"/>
        <v>0</v>
      </c>
      <c r="AE1289" s="427">
        <v>0</v>
      </c>
      <c r="AF1289" s="427">
        <v>0</v>
      </c>
      <c r="AG1289" s="427"/>
      <c r="AH1289" s="427"/>
      <c r="AI1289" s="427"/>
      <c r="AJ1289" s="427"/>
      <c r="AK1289" s="427"/>
      <c r="AL1289" s="427"/>
      <c r="AM1289" s="427"/>
      <c r="AN1289" s="427"/>
    </row>
    <row r="1290" spans="1:40" s="225" customFormat="1" ht="51" hidden="1" customHeight="1" outlineLevel="7" x14ac:dyDescent="0.2">
      <c r="A1290" s="221"/>
      <c r="B1290" s="227"/>
      <c r="C1290" s="248"/>
      <c r="D1290" s="248"/>
      <c r="E1290" s="254"/>
      <c r="F1290" s="265"/>
      <c r="G1290" s="270"/>
      <c r="H1290" s="270"/>
      <c r="I1290" s="406" t="s">
        <v>231</v>
      </c>
      <c r="J1290" s="346"/>
      <c r="K1290" s="434">
        <f>Supervisor!K1290</f>
        <v>1</v>
      </c>
      <c r="L1290" s="347">
        <f>Supervisor!L1290</f>
        <v>0</v>
      </c>
      <c r="M1290" s="348">
        <v>0</v>
      </c>
      <c r="N1290" s="353">
        <f>Supervisor!M1290</f>
        <v>0</v>
      </c>
      <c r="O1290" s="350">
        <f>Supervisor!N1290</f>
        <v>0</v>
      </c>
      <c r="P1290" s="350">
        <f t="shared" si="197"/>
        <v>1</v>
      </c>
      <c r="Q1290" s="351">
        <v>1.310350194432534E-4</v>
      </c>
      <c r="R1290" s="352">
        <f t="shared" si="199"/>
        <v>0</v>
      </c>
      <c r="T1290" s="226">
        <f t="shared" si="191"/>
        <v>0</v>
      </c>
      <c r="Y1290" s="199"/>
      <c r="Z1290" s="352">
        <v>0</v>
      </c>
      <c r="AA1290" s="428">
        <v>0</v>
      </c>
      <c r="AB1290" s="428">
        <v>0</v>
      </c>
      <c r="AC1290" s="430">
        <v>0</v>
      </c>
      <c r="AD1290" s="428">
        <f t="shared" si="198"/>
        <v>0</v>
      </c>
      <c r="AE1290" s="427">
        <v>0</v>
      </c>
      <c r="AF1290" s="427">
        <v>0</v>
      </c>
      <c r="AG1290" s="427"/>
      <c r="AH1290" s="427"/>
      <c r="AI1290" s="427"/>
      <c r="AJ1290" s="427"/>
      <c r="AK1290" s="427"/>
      <c r="AL1290" s="427"/>
      <c r="AM1290" s="427"/>
      <c r="AN1290" s="427"/>
    </row>
    <row r="1291" spans="1:40" s="225" customFormat="1" ht="51" hidden="1" customHeight="1" outlineLevel="7" x14ac:dyDescent="0.2">
      <c r="A1291" s="221"/>
      <c r="B1291" s="227"/>
      <c r="C1291" s="248"/>
      <c r="D1291" s="248"/>
      <c r="E1291" s="254"/>
      <c r="F1291" s="265"/>
      <c r="G1291" s="270"/>
      <c r="H1291" s="270"/>
      <c r="I1291" s="406" t="s">
        <v>80</v>
      </c>
      <c r="J1291" s="346"/>
      <c r="K1291" s="434">
        <f>Supervisor!K1291</f>
        <v>1</v>
      </c>
      <c r="L1291" s="347">
        <f>Supervisor!L1291</f>
        <v>0</v>
      </c>
      <c r="M1291" s="348">
        <v>0</v>
      </c>
      <c r="N1291" s="353">
        <f>Supervisor!M1291</f>
        <v>0</v>
      </c>
      <c r="O1291" s="350">
        <f>Supervisor!N1291</f>
        <v>0</v>
      </c>
      <c r="P1291" s="350">
        <f t="shared" si="197"/>
        <v>1</v>
      </c>
      <c r="Q1291" s="351">
        <v>5.6157865475680026E-5</v>
      </c>
      <c r="R1291" s="352">
        <f t="shared" si="199"/>
        <v>0</v>
      </c>
      <c r="T1291" s="226">
        <f t="shared" si="191"/>
        <v>0</v>
      </c>
      <c r="Y1291" s="199"/>
      <c r="Z1291" s="352">
        <v>0</v>
      </c>
      <c r="AA1291" s="428">
        <v>0</v>
      </c>
      <c r="AB1291" s="428">
        <v>0</v>
      </c>
      <c r="AC1291" s="430">
        <v>0</v>
      </c>
      <c r="AD1291" s="428">
        <f t="shared" si="198"/>
        <v>0</v>
      </c>
      <c r="AE1291" s="427">
        <v>0</v>
      </c>
      <c r="AF1291" s="427">
        <v>0</v>
      </c>
      <c r="AG1291" s="427"/>
      <c r="AH1291" s="427"/>
      <c r="AI1291" s="427"/>
      <c r="AJ1291" s="427"/>
      <c r="AK1291" s="427"/>
      <c r="AL1291" s="427"/>
      <c r="AM1291" s="427"/>
      <c r="AN1291" s="427"/>
    </row>
    <row r="1292" spans="1:40" s="225" customFormat="1" ht="51" hidden="1" customHeight="1" outlineLevel="7" x14ac:dyDescent="0.2">
      <c r="A1292" s="221"/>
      <c r="B1292" s="227"/>
      <c r="C1292" s="248"/>
      <c r="D1292" s="248"/>
      <c r="E1292" s="254"/>
      <c r="F1292" s="265"/>
      <c r="G1292" s="270"/>
      <c r="H1292" s="270"/>
      <c r="I1292" s="406" t="s">
        <v>82</v>
      </c>
      <c r="J1292" s="346"/>
      <c r="K1292" s="434">
        <f>Supervisor!K1292</f>
        <v>1</v>
      </c>
      <c r="L1292" s="347">
        <f>Supervisor!L1292</f>
        <v>0</v>
      </c>
      <c r="M1292" s="348">
        <v>0</v>
      </c>
      <c r="N1292" s="353">
        <f>Supervisor!M1292</f>
        <v>0</v>
      </c>
      <c r="O1292" s="350">
        <f>Supervisor!N1292</f>
        <v>0</v>
      </c>
      <c r="P1292" s="350">
        <f t="shared" si="197"/>
        <v>1</v>
      </c>
      <c r="Q1292" s="351">
        <v>5.6157865475680026E-5</v>
      </c>
      <c r="R1292" s="352">
        <f t="shared" si="199"/>
        <v>0</v>
      </c>
      <c r="T1292" s="226">
        <f t="shared" si="191"/>
        <v>0</v>
      </c>
      <c r="Y1292" s="199"/>
      <c r="Z1292" s="352">
        <v>0</v>
      </c>
      <c r="AA1292" s="428">
        <v>0</v>
      </c>
      <c r="AB1292" s="428">
        <v>0</v>
      </c>
      <c r="AC1292" s="430">
        <v>0</v>
      </c>
      <c r="AD1292" s="428">
        <f t="shared" si="198"/>
        <v>0</v>
      </c>
      <c r="AE1292" s="427">
        <v>0</v>
      </c>
      <c r="AF1292" s="427">
        <v>0</v>
      </c>
      <c r="AG1292" s="427"/>
      <c r="AH1292" s="427"/>
      <c r="AI1292" s="427"/>
      <c r="AJ1292" s="427"/>
      <c r="AK1292" s="427"/>
      <c r="AL1292" s="427"/>
      <c r="AM1292" s="427"/>
      <c r="AN1292" s="427"/>
    </row>
    <row r="1293" spans="1:40" s="225" customFormat="1" ht="51" hidden="1" customHeight="1" outlineLevel="7" x14ac:dyDescent="0.2">
      <c r="A1293" s="221"/>
      <c r="B1293" s="227"/>
      <c r="C1293" s="248"/>
      <c r="D1293" s="248"/>
      <c r="E1293" s="254"/>
      <c r="F1293" s="265"/>
      <c r="G1293" s="270"/>
      <c r="H1293" s="270"/>
      <c r="I1293" s="406" t="s">
        <v>293</v>
      </c>
      <c r="J1293" s="346"/>
      <c r="K1293" s="434">
        <f>Supervisor!K1293</f>
        <v>1</v>
      </c>
      <c r="L1293" s="347">
        <f>Supervisor!L1293</f>
        <v>0</v>
      </c>
      <c r="M1293" s="348">
        <v>0</v>
      </c>
      <c r="N1293" s="353">
        <f>Supervisor!M1293</f>
        <v>0</v>
      </c>
      <c r="O1293" s="350">
        <f>Supervisor!N1293</f>
        <v>0</v>
      </c>
      <c r="P1293" s="350">
        <f t="shared" si="197"/>
        <v>1</v>
      </c>
      <c r="Q1293" s="351">
        <v>7.4877153967573386E-5</v>
      </c>
      <c r="R1293" s="352">
        <f t="shared" si="199"/>
        <v>0</v>
      </c>
      <c r="T1293" s="226">
        <f t="shared" si="191"/>
        <v>0</v>
      </c>
      <c r="Y1293" s="199"/>
      <c r="Z1293" s="352">
        <v>0</v>
      </c>
      <c r="AA1293" s="428">
        <v>0</v>
      </c>
      <c r="AB1293" s="428">
        <v>0</v>
      </c>
      <c r="AC1293" s="430">
        <v>0</v>
      </c>
      <c r="AD1293" s="428">
        <f t="shared" si="198"/>
        <v>0</v>
      </c>
      <c r="AE1293" s="427">
        <v>0</v>
      </c>
      <c r="AF1293" s="427">
        <v>0</v>
      </c>
      <c r="AG1293" s="427"/>
      <c r="AH1293" s="427"/>
      <c r="AI1293" s="427"/>
      <c r="AJ1293" s="427"/>
      <c r="AK1293" s="427"/>
      <c r="AL1293" s="427"/>
      <c r="AM1293" s="427"/>
      <c r="AN1293" s="427"/>
    </row>
    <row r="1294" spans="1:40" s="225" customFormat="1" ht="51" hidden="1" customHeight="1" outlineLevel="7" x14ac:dyDescent="0.2">
      <c r="A1294" s="221"/>
      <c r="B1294" s="227"/>
      <c r="C1294" s="248"/>
      <c r="D1294" s="248"/>
      <c r="E1294" s="254"/>
      <c r="F1294" s="265"/>
      <c r="G1294" s="270"/>
      <c r="H1294" s="270"/>
      <c r="I1294" s="406" t="s">
        <v>294</v>
      </c>
      <c r="J1294" s="346"/>
      <c r="K1294" s="434">
        <f>Supervisor!K1294</f>
        <v>1</v>
      </c>
      <c r="L1294" s="347">
        <f>Supervisor!L1294</f>
        <v>0</v>
      </c>
      <c r="M1294" s="348">
        <v>0</v>
      </c>
      <c r="N1294" s="353">
        <f>Supervisor!M1294</f>
        <v>0</v>
      </c>
      <c r="O1294" s="350">
        <f>Supervisor!N1294</f>
        <v>0</v>
      </c>
      <c r="P1294" s="350">
        <f t="shared" si="197"/>
        <v>1</v>
      </c>
      <c r="Q1294" s="351">
        <v>1.8719288491893347E-5</v>
      </c>
      <c r="R1294" s="352">
        <f t="shared" si="199"/>
        <v>0</v>
      </c>
      <c r="T1294" s="226">
        <f t="shared" si="191"/>
        <v>0</v>
      </c>
      <c r="Y1294" s="199"/>
      <c r="Z1294" s="352">
        <v>0</v>
      </c>
      <c r="AA1294" s="428">
        <v>0</v>
      </c>
      <c r="AB1294" s="428">
        <v>0</v>
      </c>
      <c r="AC1294" s="430">
        <v>0</v>
      </c>
      <c r="AD1294" s="428">
        <f t="shared" si="198"/>
        <v>0</v>
      </c>
      <c r="AE1294" s="427">
        <v>0</v>
      </c>
      <c r="AF1294" s="427">
        <v>0</v>
      </c>
      <c r="AG1294" s="427"/>
      <c r="AH1294" s="427"/>
      <c r="AI1294" s="427"/>
      <c r="AJ1294" s="427"/>
      <c r="AK1294" s="427"/>
      <c r="AL1294" s="427"/>
      <c r="AM1294" s="427"/>
      <c r="AN1294" s="427"/>
    </row>
    <row r="1295" spans="1:40" s="225" customFormat="1" ht="51" hidden="1" customHeight="1" outlineLevel="5" x14ac:dyDescent="0.2">
      <c r="A1295" s="221"/>
      <c r="B1295" s="227"/>
      <c r="C1295" s="248"/>
      <c r="D1295" s="248"/>
      <c r="E1295" s="254"/>
      <c r="F1295" s="265"/>
      <c r="G1295" s="270"/>
      <c r="H1295" s="270"/>
      <c r="I1295" s="409" t="s">
        <v>192</v>
      </c>
      <c r="J1295" s="365"/>
      <c r="K1295" s="437">
        <f>Supervisor!K1295</f>
        <v>0</v>
      </c>
      <c r="L1295" s="366">
        <f>Supervisor!L1295</f>
        <v>0</v>
      </c>
      <c r="M1295" s="367">
        <v>0</v>
      </c>
      <c r="N1295" s="365">
        <f>Supervisor!M1295</f>
        <v>0</v>
      </c>
      <c r="O1295" s="378">
        <f>Supervisor!N1295</f>
        <v>0</v>
      </c>
      <c r="P1295" s="378">
        <f t="shared" si="197"/>
        <v>0</v>
      </c>
      <c r="Q1295" s="369">
        <v>1.4810701054786016E-4</v>
      </c>
      <c r="R1295" s="370">
        <f>SUMPRODUCT(R1296:R1302,Q1296:Q1302)/Q1295</f>
        <v>0</v>
      </c>
      <c r="T1295" s="226">
        <f t="shared" si="191"/>
        <v>0</v>
      </c>
      <c r="Y1295" s="199"/>
      <c r="Z1295" s="370">
        <v>0</v>
      </c>
      <c r="AA1295" s="428">
        <v>0</v>
      </c>
      <c r="AB1295" s="428">
        <v>0</v>
      </c>
      <c r="AC1295" s="430">
        <v>0</v>
      </c>
      <c r="AD1295" s="428">
        <f t="shared" si="198"/>
        <v>0</v>
      </c>
      <c r="AE1295" s="427">
        <v>0</v>
      </c>
      <c r="AF1295" s="427">
        <v>0</v>
      </c>
      <c r="AG1295" s="427"/>
      <c r="AH1295" s="427"/>
      <c r="AI1295" s="427"/>
      <c r="AJ1295" s="427"/>
      <c r="AK1295" s="427"/>
      <c r="AL1295" s="427"/>
      <c r="AM1295" s="427"/>
      <c r="AN1295" s="427"/>
    </row>
    <row r="1296" spans="1:40" s="225" customFormat="1" ht="51" hidden="1" customHeight="1" outlineLevel="7" x14ac:dyDescent="0.2">
      <c r="A1296" s="221"/>
      <c r="B1296" s="227"/>
      <c r="C1296" s="248"/>
      <c r="D1296" s="248"/>
      <c r="E1296" s="254"/>
      <c r="F1296" s="265"/>
      <c r="G1296" s="270"/>
      <c r="H1296" s="270"/>
      <c r="I1296" s="406" t="s">
        <v>291</v>
      </c>
      <c r="J1296" s="346"/>
      <c r="K1296" s="434">
        <f>Supervisor!K1296</f>
        <v>1</v>
      </c>
      <c r="L1296" s="347">
        <f>Supervisor!L1296</f>
        <v>0</v>
      </c>
      <c r="M1296" s="348">
        <v>0</v>
      </c>
      <c r="N1296" s="353">
        <f>Supervisor!M1296</f>
        <v>0</v>
      </c>
      <c r="O1296" s="350">
        <f>Supervisor!N1296</f>
        <v>0</v>
      </c>
      <c r="P1296" s="350">
        <f t="shared" si="197"/>
        <v>1</v>
      </c>
      <c r="Q1296" s="351">
        <v>7.4053505273930081E-6</v>
      </c>
      <c r="R1296" s="352">
        <f t="shared" ref="R1296:R1302" si="200">O1296/K1296</f>
        <v>0</v>
      </c>
      <c r="T1296" s="226">
        <f t="shared" si="191"/>
        <v>0</v>
      </c>
      <c r="Y1296" s="199"/>
      <c r="Z1296" s="352">
        <v>0</v>
      </c>
      <c r="AA1296" s="428">
        <v>0</v>
      </c>
      <c r="AB1296" s="428">
        <v>0</v>
      </c>
      <c r="AC1296" s="430">
        <v>0</v>
      </c>
      <c r="AD1296" s="428">
        <f t="shared" si="198"/>
        <v>0</v>
      </c>
      <c r="AE1296" s="427">
        <v>0</v>
      </c>
      <c r="AF1296" s="427">
        <v>0</v>
      </c>
      <c r="AG1296" s="427"/>
      <c r="AH1296" s="427"/>
      <c r="AI1296" s="427"/>
      <c r="AJ1296" s="427"/>
      <c r="AK1296" s="427"/>
      <c r="AL1296" s="427"/>
      <c r="AM1296" s="427"/>
      <c r="AN1296" s="427"/>
    </row>
    <row r="1297" spans="1:40" s="225" customFormat="1" ht="51" hidden="1" customHeight="1" outlineLevel="7" x14ac:dyDescent="0.2">
      <c r="A1297" s="221"/>
      <c r="B1297" s="227"/>
      <c r="C1297" s="248"/>
      <c r="D1297" s="248"/>
      <c r="E1297" s="254"/>
      <c r="F1297" s="265"/>
      <c r="G1297" s="270"/>
      <c r="H1297" s="270"/>
      <c r="I1297" s="406" t="s">
        <v>292</v>
      </c>
      <c r="J1297" s="346"/>
      <c r="K1297" s="434">
        <f>Supervisor!K1297</f>
        <v>1</v>
      </c>
      <c r="L1297" s="347">
        <f>Supervisor!L1297</f>
        <v>0</v>
      </c>
      <c r="M1297" s="348">
        <v>0</v>
      </c>
      <c r="N1297" s="353">
        <f>Supervisor!M1297</f>
        <v>0</v>
      </c>
      <c r="O1297" s="350">
        <f>Supervisor!N1297</f>
        <v>0</v>
      </c>
      <c r="P1297" s="350">
        <f t="shared" si="197"/>
        <v>1</v>
      </c>
      <c r="Q1297" s="351">
        <v>7.4053505273930081E-6</v>
      </c>
      <c r="R1297" s="352">
        <f t="shared" si="200"/>
        <v>0</v>
      </c>
      <c r="T1297" s="226">
        <f t="shared" si="191"/>
        <v>0</v>
      </c>
      <c r="Y1297" s="199"/>
      <c r="Z1297" s="352">
        <v>0</v>
      </c>
      <c r="AA1297" s="428">
        <v>0</v>
      </c>
      <c r="AB1297" s="428">
        <v>0</v>
      </c>
      <c r="AC1297" s="430">
        <v>0</v>
      </c>
      <c r="AD1297" s="428">
        <f t="shared" si="198"/>
        <v>0</v>
      </c>
      <c r="AE1297" s="427">
        <v>0</v>
      </c>
      <c r="AF1297" s="427">
        <v>0</v>
      </c>
      <c r="AG1297" s="427"/>
      <c r="AH1297" s="427"/>
      <c r="AI1297" s="427"/>
      <c r="AJ1297" s="427"/>
      <c r="AK1297" s="427"/>
      <c r="AL1297" s="427"/>
      <c r="AM1297" s="427"/>
      <c r="AN1297" s="427"/>
    </row>
    <row r="1298" spans="1:40" s="225" customFormat="1" ht="51" hidden="1" customHeight="1" outlineLevel="7" x14ac:dyDescent="0.2">
      <c r="A1298" s="221"/>
      <c r="B1298" s="227"/>
      <c r="C1298" s="248"/>
      <c r="D1298" s="248"/>
      <c r="E1298" s="254"/>
      <c r="F1298" s="265"/>
      <c r="G1298" s="270"/>
      <c r="H1298" s="270"/>
      <c r="I1298" s="406" t="s">
        <v>231</v>
      </c>
      <c r="J1298" s="346"/>
      <c r="K1298" s="434">
        <f>Supervisor!K1298</f>
        <v>1</v>
      </c>
      <c r="L1298" s="347">
        <f>Supervisor!L1298</f>
        <v>0</v>
      </c>
      <c r="M1298" s="348">
        <v>0</v>
      </c>
      <c r="N1298" s="353">
        <f>Supervisor!M1298</f>
        <v>0</v>
      </c>
      <c r="O1298" s="350">
        <f>Supervisor!N1298</f>
        <v>0</v>
      </c>
      <c r="P1298" s="350">
        <f t="shared" si="197"/>
        <v>1</v>
      </c>
      <c r="Q1298" s="351">
        <v>5.1837453691751057E-5</v>
      </c>
      <c r="R1298" s="352">
        <f t="shared" si="200"/>
        <v>0</v>
      </c>
      <c r="T1298" s="226">
        <f t="shared" si="191"/>
        <v>0</v>
      </c>
      <c r="Y1298" s="199"/>
      <c r="Z1298" s="352">
        <v>0</v>
      </c>
      <c r="AA1298" s="428">
        <v>0</v>
      </c>
      <c r="AB1298" s="428">
        <v>0</v>
      </c>
      <c r="AC1298" s="430">
        <v>0</v>
      </c>
      <c r="AD1298" s="428">
        <f t="shared" si="198"/>
        <v>0</v>
      </c>
      <c r="AE1298" s="427">
        <v>0</v>
      </c>
      <c r="AF1298" s="427">
        <v>0</v>
      </c>
      <c r="AG1298" s="427"/>
      <c r="AH1298" s="427"/>
      <c r="AI1298" s="427"/>
      <c r="AJ1298" s="427"/>
      <c r="AK1298" s="427"/>
      <c r="AL1298" s="427"/>
      <c r="AM1298" s="427"/>
      <c r="AN1298" s="427"/>
    </row>
    <row r="1299" spans="1:40" s="225" customFormat="1" ht="51" hidden="1" customHeight="1" outlineLevel="7" x14ac:dyDescent="0.2">
      <c r="A1299" s="221"/>
      <c r="B1299" s="227"/>
      <c r="C1299" s="248"/>
      <c r="D1299" s="248"/>
      <c r="E1299" s="254"/>
      <c r="F1299" s="265"/>
      <c r="G1299" s="270"/>
      <c r="H1299" s="270"/>
      <c r="I1299" s="406" t="s">
        <v>80</v>
      </c>
      <c r="J1299" s="346"/>
      <c r="K1299" s="434">
        <f>Supervisor!K1299</f>
        <v>1</v>
      </c>
      <c r="L1299" s="347">
        <f>Supervisor!L1299</f>
        <v>0</v>
      </c>
      <c r="M1299" s="348">
        <v>0</v>
      </c>
      <c r="N1299" s="353">
        <f>Supervisor!M1299</f>
        <v>0</v>
      </c>
      <c r="O1299" s="350">
        <f>Supervisor!N1299</f>
        <v>0</v>
      </c>
      <c r="P1299" s="350">
        <f t="shared" si="197"/>
        <v>1</v>
      </c>
      <c r="Q1299" s="351">
        <v>2.2216051582179024E-5</v>
      </c>
      <c r="R1299" s="352">
        <f t="shared" si="200"/>
        <v>0</v>
      </c>
      <c r="T1299" s="226">
        <f t="shared" si="191"/>
        <v>0</v>
      </c>
      <c r="Y1299" s="199"/>
      <c r="Z1299" s="352">
        <v>0</v>
      </c>
      <c r="AA1299" s="428">
        <v>0</v>
      </c>
      <c r="AB1299" s="428">
        <v>0</v>
      </c>
      <c r="AC1299" s="430">
        <v>0</v>
      </c>
      <c r="AD1299" s="428">
        <f t="shared" si="198"/>
        <v>0</v>
      </c>
      <c r="AE1299" s="427">
        <v>0</v>
      </c>
      <c r="AF1299" s="427">
        <v>0</v>
      </c>
      <c r="AG1299" s="427"/>
      <c r="AH1299" s="427"/>
      <c r="AI1299" s="427"/>
      <c r="AJ1299" s="427"/>
      <c r="AK1299" s="427"/>
      <c r="AL1299" s="427"/>
      <c r="AM1299" s="427"/>
      <c r="AN1299" s="427"/>
    </row>
    <row r="1300" spans="1:40" s="225" customFormat="1" ht="51" hidden="1" customHeight="1" outlineLevel="7" x14ac:dyDescent="0.2">
      <c r="A1300" s="221"/>
      <c r="B1300" s="227"/>
      <c r="C1300" s="248"/>
      <c r="D1300" s="248"/>
      <c r="E1300" s="254"/>
      <c r="F1300" s="265"/>
      <c r="G1300" s="270"/>
      <c r="H1300" s="270"/>
      <c r="I1300" s="406" t="s">
        <v>82</v>
      </c>
      <c r="J1300" s="346"/>
      <c r="K1300" s="434">
        <f>Supervisor!K1300</f>
        <v>1</v>
      </c>
      <c r="L1300" s="347">
        <f>Supervisor!L1300</f>
        <v>0</v>
      </c>
      <c r="M1300" s="348">
        <v>0</v>
      </c>
      <c r="N1300" s="353">
        <f>Supervisor!M1300</f>
        <v>0</v>
      </c>
      <c r="O1300" s="350">
        <f>Supervisor!N1300</f>
        <v>0</v>
      </c>
      <c r="P1300" s="350">
        <f t="shared" si="197"/>
        <v>1</v>
      </c>
      <c r="Q1300" s="351">
        <v>2.2216051582179024E-5</v>
      </c>
      <c r="R1300" s="352">
        <f t="shared" si="200"/>
        <v>0</v>
      </c>
      <c r="T1300" s="226">
        <f t="shared" si="191"/>
        <v>0</v>
      </c>
      <c r="Y1300" s="199"/>
      <c r="Z1300" s="352">
        <v>0</v>
      </c>
      <c r="AA1300" s="428">
        <v>0</v>
      </c>
      <c r="AB1300" s="428">
        <v>0</v>
      </c>
      <c r="AC1300" s="430">
        <v>0</v>
      </c>
      <c r="AD1300" s="428">
        <f t="shared" si="198"/>
        <v>0</v>
      </c>
      <c r="AE1300" s="427">
        <v>0</v>
      </c>
      <c r="AF1300" s="427">
        <v>0</v>
      </c>
      <c r="AG1300" s="427"/>
      <c r="AH1300" s="427"/>
      <c r="AI1300" s="427"/>
      <c r="AJ1300" s="427"/>
      <c r="AK1300" s="427"/>
      <c r="AL1300" s="427"/>
      <c r="AM1300" s="427"/>
      <c r="AN1300" s="427"/>
    </row>
    <row r="1301" spans="1:40" s="225" customFormat="1" ht="51" hidden="1" customHeight="1" outlineLevel="7" x14ac:dyDescent="0.2">
      <c r="A1301" s="221"/>
      <c r="B1301" s="227"/>
      <c r="C1301" s="248"/>
      <c r="D1301" s="248"/>
      <c r="E1301" s="254"/>
      <c r="F1301" s="265"/>
      <c r="G1301" s="270"/>
      <c r="H1301" s="270"/>
      <c r="I1301" s="406" t="s">
        <v>293</v>
      </c>
      <c r="J1301" s="346"/>
      <c r="K1301" s="434">
        <f>Supervisor!K1301</f>
        <v>1</v>
      </c>
      <c r="L1301" s="347">
        <f>Supervisor!L1301</f>
        <v>0</v>
      </c>
      <c r="M1301" s="348">
        <v>0</v>
      </c>
      <c r="N1301" s="353">
        <f>Supervisor!M1301</f>
        <v>0</v>
      </c>
      <c r="O1301" s="350">
        <f>Supervisor!N1301</f>
        <v>0</v>
      </c>
      <c r="P1301" s="350">
        <f t="shared" si="197"/>
        <v>1</v>
      </c>
      <c r="Q1301" s="351">
        <v>2.9621402109572032E-5</v>
      </c>
      <c r="R1301" s="352">
        <f t="shared" si="200"/>
        <v>0</v>
      </c>
      <c r="T1301" s="226">
        <f t="shared" si="191"/>
        <v>0</v>
      </c>
      <c r="Y1301" s="199"/>
      <c r="Z1301" s="352">
        <v>0</v>
      </c>
      <c r="AA1301" s="428">
        <v>0</v>
      </c>
      <c r="AB1301" s="428">
        <v>0</v>
      </c>
      <c r="AC1301" s="430">
        <v>0</v>
      </c>
      <c r="AD1301" s="428">
        <f t="shared" si="198"/>
        <v>0</v>
      </c>
      <c r="AE1301" s="427">
        <v>0</v>
      </c>
      <c r="AF1301" s="427">
        <v>0</v>
      </c>
      <c r="AG1301" s="427"/>
      <c r="AH1301" s="427"/>
      <c r="AI1301" s="427"/>
      <c r="AJ1301" s="427"/>
      <c r="AK1301" s="427"/>
      <c r="AL1301" s="427"/>
      <c r="AM1301" s="427"/>
      <c r="AN1301" s="427"/>
    </row>
    <row r="1302" spans="1:40" s="225" customFormat="1" ht="51" hidden="1" customHeight="1" outlineLevel="7" x14ac:dyDescent="0.2">
      <c r="A1302" s="221"/>
      <c r="B1302" s="227"/>
      <c r="C1302" s="248"/>
      <c r="D1302" s="248"/>
      <c r="E1302" s="254"/>
      <c r="F1302" s="265"/>
      <c r="G1302" s="270"/>
      <c r="H1302" s="270"/>
      <c r="I1302" s="406" t="s">
        <v>294</v>
      </c>
      <c r="J1302" s="346"/>
      <c r="K1302" s="434">
        <f>Supervisor!K1302</f>
        <v>1</v>
      </c>
      <c r="L1302" s="347">
        <f>Supervisor!L1302</f>
        <v>0</v>
      </c>
      <c r="M1302" s="348">
        <v>0</v>
      </c>
      <c r="N1302" s="353">
        <f>Supervisor!M1302</f>
        <v>0</v>
      </c>
      <c r="O1302" s="350">
        <f>Supervisor!N1302</f>
        <v>0</v>
      </c>
      <c r="P1302" s="350">
        <f t="shared" si="197"/>
        <v>1</v>
      </c>
      <c r="Q1302" s="351">
        <v>7.4053505273930081E-6</v>
      </c>
      <c r="R1302" s="352">
        <f t="shared" si="200"/>
        <v>0</v>
      </c>
      <c r="T1302" s="226">
        <f t="shared" si="191"/>
        <v>0</v>
      </c>
      <c r="Y1302" s="199"/>
      <c r="Z1302" s="352">
        <v>0</v>
      </c>
      <c r="AA1302" s="428">
        <v>0</v>
      </c>
      <c r="AB1302" s="428">
        <v>0</v>
      </c>
      <c r="AC1302" s="430">
        <v>0</v>
      </c>
      <c r="AD1302" s="428">
        <f t="shared" si="198"/>
        <v>0</v>
      </c>
      <c r="AE1302" s="427">
        <v>0</v>
      </c>
      <c r="AF1302" s="427">
        <v>0</v>
      </c>
      <c r="AG1302" s="427"/>
      <c r="AH1302" s="427"/>
      <c r="AI1302" s="427"/>
      <c r="AJ1302" s="427"/>
      <c r="AK1302" s="427"/>
      <c r="AL1302" s="427"/>
      <c r="AM1302" s="427"/>
      <c r="AN1302" s="427"/>
    </row>
    <row r="1303" spans="1:40" s="225" customFormat="1" ht="51" hidden="1" customHeight="1" outlineLevel="5" x14ac:dyDescent="0.2">
      <c r="A1303" s="221"/>
      <c r="B1303" s="227"/>
      <c r="C1303" s="248"/>
      <c r="D1303" s="248"/>
      <c r="E1303" s="254"/>
      <c r="F1303" s="265"/>
      <c r="G1303" s="270"/>
      <c r="H1303" s="270"/>
      <c r="I1303" s="409" t="s">
        <v>193</v>
      </c>
      <c r="J1303" s="365"/>
      <c r="K1303" s="437">
        <f>Supervisor!K1303</f>
        <v>0</v>
      </c>
      <c r="L1303" s="366">
        <f>Supervisor!L1303</f>
        <v>0</v>
      </c>
      <c r="M1303" s="367">
        <v>0</v>
      </c>
      <c r="N1303" s="365">
        <f>Supervisor!M1303</f>
        <v>0</v>
      </c>
      <c r="O1303" s="378">
        <f>Supervisor!N1303</f>
        <v>0</v>
      </c>
      <c r="P1303" s="378">
        <f t="shared" si="197"/>
        <v>0</v>
      </c>
      <c r="Q1303" s="369">
        <v>3.0999141742575387E-4</v>
      </c>
      <c r="R1303" s="370">
        <f>SUMPRODUCT(R1304:R1310,Q1304:Q1310)/Q1303</f>
        <v>0</v>
      </c>
      <c r="T1303" s="226">
        <f t="shared" si="191"/>
        <v>0</v>
      </c>
      <c r="Y1303" s="199"/>
      <c r="Z1303" s="370">
        <v>0</v>
      </c>
      <c r="AA1303" s="428">
        <v>0</v>
      </c>
      <c r="AB1303" s="428">
        <v>0</v>
      </c>
      <c r="AC1303" s="430">
        <v>0</v>
      </c>
      <c r="AD1303" s="428">
        <f t="shared" si="198"/>
        <v>0</v>
      </c>
      <c r="AE1303" s="427">
        <v>0</v>
      </c>
      <c r="AF1303" s="427">
        <v>0</v>
      </c>
      <c r="AG1303" s="427"/>
      <c r="AH1303" s="427"/>
      <c r="AI1303" s="427"/>
      <c r="AJ1303" s="427"/>
      <c r="AK1303" s="427"/>
      <c r="AL1303" s="427"/>
      <c r="AM1303" s="427"/>
      <c r="AN1303" s="427"/>
    </row>
    <row r="1304" spans="1:40" s="225" customFormat="1" ht="51" hidden="1" customHeight="1" outlineLevel="7" x14ac:dyDescent="0.2">
      <c r="A1304" s="221"/>
      <c r="B1304" s="227"/>
      <c r="C1304" s="248"/>
      <c r="D1304" s="248"/>
      <c r="E1304" s="254"/>
      <c r="F1304" s="265"/>
      <c r="G1304" s="270"/>
      <c r="H1304" s="270"/>
      <c r="I1304" s="406" t="s">
        <v>291</v>
      </c>
      <c r="J1304" s="346"/>
      <c r="K1304" s="434">
        <f>Supervisor!K1304</f>
        <v>1</v>
      </c>
      <c r="L1304" s="347">
        <f>Supervisor!L1304</f>
        <v>0</v>
      </c>
      <c r="M1304" s="348">
        <v>0</v>
      </c>
      <c r="N1304" s="353">
        <f>Supervisor!M1304</f>
        <v>0</v>
      </c>
      <c r="O1304" s="350">
        <f>Supervisor!N1304</f>
        <v>0</v>
      </c>
      <c r="P1304" s="350">
        <f t="shared" si="197"/>
        <v>1</v>
      </c>
      <c r="Q1304" s="351">
        <v>1.5499570871287693E-5</v>
      </c>
      <c r="R1304" s="352">
        <f t="shared" ref="R1304:R1310" si="201">O1304/K1304</f>
        <v>0</v>
      </c>
      <c r="T1304" s="226">
        <f t="shared" si="191"/>
        <v>0</v>
      </c>
      <c r="Y1304" s="199"/>
      <c r="Z1304" s="352">
        <v>0</v>
      </c>
      <c r="AA1304" s="428">
        <v>0</v>
      </c>
      <c r="AB1304" s="428">
        <v>0</v>
      </c>
      <c r="AC1304" s="430">
        <v>0</v>
      </c>
      <c r="AD1304" s="428">
        <f t="shared" si="198"/>
        <v>0</v>
      </c>
      <c r="AE1304" s="427">
        <v>0</v>
      </c>
      <c r="AF1304" s="427">
        <v>0</v>
      </c>
      <c r="AG1304" s="427"/>
      <c r="AH1304" s="427"/>
      <c r="AI1304" s="427"/>
      <c r="AJ1304" s="427"/>
      <c r="AK1304" s="427"/>
      <c r="AL1304" s="427"/>
      <c r="AM1304" s="427"/>
      <c r="AN1304" s="427"/>
    </row>
    <row r="1305" spans="1:40" s="225" customFormat="1" ht="51" hidden="1" customHeight="1" outlineLevel="7" x14ac:dyDescent="0.2">
      <c r="A1305" s="221"/>
      <c r="B1305" s="227"/>
      <c r="C1305" s="248"/>
      <c r="D1305" s="248"/>
      <c r="E1305" s="254"/>
      <c r="F1305" s="265"/>
      <c r="G1305" s="270"/>
      <c r="H1305" s="270"/>
      <c r="I1305" s="406" t="s">
        <v>292</v>
      </c>
      <c r="J1305" s="346"/>
      <c r="K1305" s="434">
        <f>Supervisor!K1305</f>
        <v>1</v>
      </c>
      <c r="L1305" s="347">
        <f>Supervisor!L1305</f>
        <v>0</v>
      </c>
      <c r="M1305" s="348">
        <v>0</v>
      </c>
      <c r="N1305" s="353">
        <f>Supervisor!M1305</f>
        <v>0</v>
      </c>
      <c r="O1305" s="350">
        <f>Supervisor!N1305</f>
        <v>0</v>
      </c>
      <c r="P1305" s="350">
        <f t="shared" si="197"/>
        <v>1</v>
      </c>
      <c r="Q1305" s="351">
        <v>1.5499570871287693E-5</v>
      </c>
      <c r="R1305" s="352">
        <f t="shared" si="201"/>
        <v>0</v>
      </c>
      <c r="T1305" s="226">
        <f t="shared" si="191"/>
        <v>0</v>
      </c>
      <c r="Y1305" s="199"/>
      <c r="Z1305" s="352">
        <v>0</v>
      </c>
      <c r="AA1305" s="428">
        <v>0</v>
      </c>
      <c r="AB1305" s="428">
        <v>0</v>
      </c>
      <c r="AC1305" s="430">
        <v>0</v>
      </c>
      <c r="AD1305" s="428">
        <f t="shared" si="198"/>
        <v>0</v>
      </c>
      <c r="AE1305" s="427">
        <v>0</v>
      </c>
      <c r="AF1305" s="427">
        <v>0</v>
      </c>
      <c r="AG1305" s="427"/>
      <c r="AH1305" s="427"/>
      <c r="AI1305" s="427"/>
      <c r="AJ1305" s="427"/>
      <c r="AK1305" s="427"/>
      <c r="AL1305" s="427"/>
      <c r="AM1305" s="427"/>
      <c r="AN1305" s="427"/>
    </row>
    <row r="1306" spans="1:40" s="225" customFormat="1" ht="51" hidden="1" customHeight="1" outlineLevel="7" x14ac:dyDescent="0.2">
      <c r="A1306" s="221"/>
      <c r="B1306" s="227"/>
      <c r="C1306" s="248"/>
      <c r="D1306" s="248"/>
      <c r="E1306" s="254"/>
      <c r="F1306" s="265"/>
      <c r="G1306" s="270"/>
      <c r="H1306" s="270"/>
      <c r="I1306" s="406" t="s">
        <v>231</v>
      </c>
      <c r="J1306" s="346"/>
      <c r="K1306" s="434">
        <f>Supervisor!K1306</f>
        <v>1</v>
      </c>
      <c r="L1306" s="347">
        <f>Supervisor!L1306</f>
        <v>0</v>
      </c>
      <c r="M1306" s="348">
        <v>0</v>
      </c>
      <c r="N1306" s="353">
        <f>Supervisor!M1306</f>
        <v>0</v>
      </c>
      <c r="O1306" s="350">
        <f>Supervisor!N1306</f>
        <v>0</v>
      </c>
      <c r="P1306" s="350">
        <f t="shared" si="197"/>
        <v>1</v>
      </c>
      <c r="Q1306" s="351">
        <v>1.0849699609901385E-4</v>
      </c>
      <c r="R1306" s="352">
        <f t="shared" si="201"/>
        <v>0</v>
      </c>
      <c r="T1306" s="226">
        <f t="shared" si="191"/>
        <v>0</v>
      </c>
      <c r="Y1306" s="199"/>
      <c r="Z1306" s="352">
        <v>0</v>
      </c>
      <c r="AA1306" s="428">
        <v>0</v>
      </c>
      <c r="AB1306" s="428">
        <v>0</v>
      </c>
      <c r="AC1306" s="430">
        <v>0</v>
      </c>
      <c r="AD1306" s="428">
        <f t="shared" si="198"/>
        <v>0</v>
      </c>
      <c r="AE1306" s="427">
        <v>0</v>
      </c>
      <c r="AF1306" s="427">
        <v>0</v>
      </c>
      <c r="AG1306" s="427"/>
      <c r="AH1306" s="427"/>
      <c r="AI1306" s="427"/>
      <c r="AJ1306" s="427"/>
      <c r="AK1306" s="427"/>
      <c r="AL1306" s="427"/>
      <c r="AM1306" s="427"/>
      <c r="AN1306" s="427"/>
    </row>
    <row r="1307" spans="1:40" s="225" customFormat="1" ht="51" hidden="1" customHeight="1" outlineLevel="7" x14ac:dyDescent="0.2">
      <c r="A1307" s="221"/>
      <c r="B1307" s="227"/>
      <c r="C1307" s="248"/>
      <c r="D1307" s="248"/>
      <c r="E1307" s="254"/>
      <c r="F1307" s="265"/>
      <c r="G1307" s="270"/>
      <c r="H1307" s="270"/>
      <c r="I1307" s="406" t="s">
        <v>80</v>
      </c>
      <c r="J1307" s="346"/>
      <c r="K1307" s="434">
        <f>Supervisor!K1307</f>
        <v>1</v>
      </c>
      <c r="L1307" s="347">
        <f>Supervisor!L1307</f>
        <v>0</v>
      </c>
      <c r="M1307" s="348">
        <v>0</v>
      </c>
      <c r="N1307" s="353">
        <f>Supervisor!M1307</f>
        <v>0</v>
      </c>
      <c r="O1307" s="350">
        <f>Supervisor!N1307</f>
        <v>0</v>
      </c>
      <c r="P1307" s="350">
        <f t="shared" si="197"/>
        <v>1</v>
      </c>
      <c r="Q1307" s="351">
        <v>4.6498712613863082E-5</v>
      </c>
      <c r="R1307" s="352">
        <f t="shared" si="201"/>
        <v>0</v>
      </c>
      <c r="T1307" s="226">
        <f t="shared" si="191"/>
        <v>0</v>
      </c>
      <c r="Y1307" s="199"/>
      <c r="Z1307" s="352">
        <v>0</v>
      </c>
      <c r="AA1307" s="428">
        <v>0</v>
      </c>
      <c r="AB1307" s="428">
        <v>0</v>
      </c>
      <c r="AC1307" s="430">
        <v>0</v>
      </c>
      <c r="AD1307" s="428">
        <f t="shared" si="198"/>
        <v>0</v>
      </c>
      <c r="AE1307" s="427">
        <v>0</v>
      </c>
      <c r="AF1307" s="427">
        <v>0</v>
      </c>
      <c r="AG1307" s="427"/>
      <c r="AH1307" s="427"/>
      <c r="AI1307" s="427"/>
      <c r="AJ1307" s="427"/>
      <c r="AK1307" s="427"/>
      <c r="AL1307" s="427"/>
      <c r="AM1307" s="427"/>
      <c r="AN1307" s="427"/>
    </row>
    <row r="1308" spans="1:40" s="225" customFormat="1" ht="51" hidden="1" customHeight="1" outlineLevel="7" x14ac:dyDescent="0.2">
      <c r="A1308" s="221"/>
      <c r="B1308" s="227"/>
      <c r="C1308" s="248"/>
      <c r="D1308" s="248"/>
      <c r="E1308" s="254"/>
      <c r="F1308" s="265"/>
      <c r="G1308" s="270"/>
      <c r="H1308" s="270"/>
      <c r="I1308" s="406" t="s">
        <v>82</v>
      </c>
      <c r="J1308" s="346"/>
      <c r="K1308" s="434">
        <f>Supervisor!K1308</f>
        <v>1</v>
      </c>
      <c r="L1308" s="347">
        <f>Supervisor!L1308</f>
        <v>0</v>
      </c>
      <c r="M1308" s="348">
        <v>0</v>
      </c>
      <c r="N1308" s="353">
        <f>Supervisor!M1308</f>
        <v>0</v>
      </c>
      <c r="O1308" s="350">
        <f>Supervisor!N1308</f>
        <v>0</v>
      </c>
      <c r="P1308" s="350">
        <f t="shared" si="197"/>
        <v>1</v>
      </c>
      <c r="Q1308" s="351">
        <v>4.6498712613863082E-5</v>
      </c>
      <c r="R1308" s="352">
        <f t="shared" si="201"/>
        <v>0</v>
      </c>
      <c r="T1308" s="226">
        <f t="shared" si="191"/>
        <v>0</v>
      </c>
      <c r="Y1308" s="199"/>
      <c r="Z1308" s="352">
        <v>0</v>
      </c>
      <c r="AA1308" s="428">
        <v>0</v>
      </c>
      <c r="AB1308" s="428">
        <v>0</v>
      </c>
      <c r="AC1308" s="430">
        <v>0</v>
      </c>
      <c r="AD1308" s="428">
        <f t="shared" si="198"/>
        <v>0</v>
      </c>
      <c r="AE1308" s="427">
        <v>0</v>
      </c>
      <c r="AF1308" s="427">
        <v>0</v>
      </c>
      <c r="AG1308" s="427"/>
      <c r="AH1308" s="427"/>
      <c r="AI1308" s="427"/>
      <c r="AJ1308" s="427"/>
      <c r="AK1308" s="427"/>
      <c r="AL1308" s="427"/>
      <c r="AM1308" s="427"/>
      <c r="AN1308" s="427"/>
    </row>
    <row r="1309" spans="1:40" s="225" customFormat="1" ht="51" hidden="1" customHeight="1" outlineLevel="7" x14ac:dyDescent="0.2">
      <c r="A1309" s="221"/>
      <c r="B1309" s="227"/>
      <c r="C1309" s="248"/>
      <c r="D1309" s="248"/>
      <c r="E1309" s="254"/>
      <c r="F1309" s="265"/>
      <c r="G1309" s="270"/>
      <c r="H1309" s="270"/>
      <c r="I1309" s="406" t="s">
        <v>293</v>
      </c>
      <c r="J1309" s="346"/>
      <c r="K1309" s="434">
        <f>Supervisor!K1309</f>
        <v>1</v>
      </c>
      <c r="L1309" s="347">
        <f>Supervisor!L1309</f>
        <v>0</v>
      </c>
      <c r="M1309" s="348">
        <v>0</v>
      </c>
      <c r="N1309" s="353">
        <f>Supervisor!M1309</f>
        <v>0</v>
      </c>
      <c r="O1309" s="350">
        <f>Supervisor!N1309</f>
        <v>0</v>
      </c>
      <c r="P1309" s="350">
        <f t="shared" si="197"/>
        <v>1</v>
      </c>
      <c r="Q1309" s="351">
        <v>6.1998283485150771E-5</v>
      </c>
      <c r="R1309" s="352">
        <f t="shared" si="201"/>
        <v>0</v>
      </c>
      <c r="T1309" s="226">
        <f t="shared" ref="T1309:T1372" si="202">S1309-O1309</f>
        <v>0</v>
      </c>
      <c r="Y1309" s="199"/>
      <c r="Z1309" s="352">
        <v>0</v>
      </c>
      <c r="AA1309" s="428">
        <v>0</v>
      </c>
      <c r="AB1309" s="428">
        <v>0</v>
      </c>
      <c r="AC1309" s="430">
        <v>0</v>
      </c>
      <c r="AD1309" s="428">
        <f t="shared" si="198"/>
        <v>0</v>
      </c>
      <c r="AE1309" s="427">
        <v>0</v>
      </c>
      <c r="AF1309" s="427">
        <v>0</v>
      </c>
      <c r="AG1309" s="427"/>
      <c r="AH1309" s="427"/>
      <c r="AI1309" s="427"/>
      <c r="AJ1309" s="427"/>
      <c r="AK1309" s="427"/>
      <c r="AL1309" s="427"/>
      <c r="AM1309" s="427"/>
      <c r="AN1309" s="427"/>
    </row>
    <row r="1310" spans="1:40" s="225" customFormat="1" ht="51" hidden="1" customHeight="1" outlineLevel="7" x14ac:dyDescent="0.2">
      <c r="A1310" s="221"/>
      <c r="B1310" s="227"/>
      <c r="C1310" s="248"/>
      <c r="D1310" s="248"/>
      <c r="E1310" s="254"/>
      <c r="F1310" s="265"/>
      <c r="G1310" s="270"/>
      <c r="H1310" s="270"/>
      <c r="I1310" s="406" t="s">
        <v>294</v>
      </c>
      <c r="J1310" s="346"/>
      <c r="K1310" s="434">
        <f>Supervisor!K1310</f>
        <v>1</v>
      </c>
      <c r="L1310" s="347">
        <f>Supervisor!L1310</f>
        <v>0</v>
      </c>
      <c r="M1310" s="348">
        <v>0</v>
      </c>
      <c r="N1310" s="353">
        <f>Supervisor!M1310</f>
        <v>0</v>
      </c>
      <c r="O1310" s="350">
        <f>Supervisor!N1310</f>
        <v>0</v>
      </c>
      <c r="P1310" s="350">
        <f t="shared" si="197"/>
        <v>1</v>
      </c>
      <c r="Q1310" s="351">
        <v>1.5499570871287693E-5</v>
      </c>
      <c r="R1310" s="352">
        <f t="shared" si="201"/>
        <v>0</v>
      </c>
      <c r="T1310" s="226">
        <f t="shared" si="202"/>
        <v>0</v>
      </c>
      <c r="Y1310" s="199"/>
      <c r="Z1310" s="352">
        <v>0</v>
      </c>
      <c r="AA1310" s="428">
        <v>0</v>
      </c>
      <c r="AB1310" s="428">
        <v>0</v>
      </c>
      <c r="AC1310" s="430">
        <v>0</v>
      </c>
      <c r="AD1310" s="428">
        <f t="shared" si="198"/>
        <v>0</v>
      </c>
      <c r="AE1310" s="427">
        <v>0</v>
      </c>
      <c r="AF1310" s="427">
        <v>0</v>
      </c>
      <c r="AG1310" s="427"/>
      <c r="AH1310" s="427"/>
      <c r="AI1310" s="427"/>
      <c r="AJ1310" s="427"/>
      <c r="AK1310" s="427"/>
      <c r="AL1310" s="427"/>
      <c r="AM1310" s="427"/>
      <c r="AN1310" s="427"/>
    </row>
    <row r="1311" spans="1:40" s="225" customFormat="1" ht="51" hidden="1" customHeight="1" outlineLevel="5" x14ac:dyDescent="0.2">
      <c r="A1311" s="221"/>
      <c r="B1311" s="227"/>
      <c r="C1311" s="248"/>
      <c r="D1311" s="248"/>
      <c r="E1311" s="254"/>
      <c r="F1311" s="265"/>
      <c r="G1311" s="270"/>
      <c r="H1311" s="270"/>
      <c r="I1311" s="409" t="s">
        <v>194</v>
      </c>
      <c r="J1311" s="365"/>
      <c r="K1311" s="437">
        <f>Supervisor!K1311</f>
        <v>0</v>
      </c>
      <c r="L1311" s="366">
        <f>Supervisor!L1311</f>
        <v>0</v>
      </c>
      <c r="M1311" s="367">
        <v>0</v>
      </c>
      <c r="N1311" s="365">
        <f>Supervisor!M1311</f>
        <v>0</v>
      </c>
      <c r="O1311" s="378">
        <f>Supervisor!N1311</f>
        <v>0</v>
      </c>
      <c r="P1311" s="378">
        <f t="shared" si="197"/>
        <v>0</v>
      </c>
      <c r="Q1311" s="369">
        <v>2.0366585879179962E-4</v>
      </c>
      <c r="R1311" s="370">
        <f>SUMPRODUCT(R1312:R1318,Q1312:Q1318)/Q1311</f>
        <v>0</v>
      </c>
      <c r="T1311" s="226">
        <f t="shared" si="202"/>
        <v>0</v>
      </c>
      <c r="Y1311" s="199"/>
      <c r="Z1311" s="370">
        <v>0</v>
      </c>
      <c r="AA1311" s="428">
        <v>0</v>
      </c>
      <c r="AB1311" s="428">
        <v>0</v>
      </c>
      <c r="AC1311" s="430">
        <v>0</v>
      </c>
      <c r="AD1311" s="428">
        <f t="shared" si="198"/>
        <v>0</v>
      </c>
      <c r="AE1311" s="427">
        <v>0</v>
      </c>
      <c r="AF1311" s="427">
        <v>0</v>
      </c>
      <c r="AG1311" s="427"/>
      <c r="AH1311" s="427"/>
      <c r="AI1311" s="427"/>
      <c r="AJ1311" s="427"/>
      <c r="AK1311" s="427"/>
      <c r="AL1311" s="427"/>
      <c r="AM1311" s="427"/>
      <c r="AN1311" s="427"/>
    </row>
    <row r="1312" spans="1:40" s="225" customFormat="1" ht="51" hidden="1" customHeight="1" outlineLevel="7" x14ac:dyDescent="0.2">
      <c r="A1312" s="221"/>
      <c r="B1312" s="227"/>
      <c r="C1312" s="248"/>
      <c r="D1312" s="248"/>
      <c r="E1312" s="254"/>
      <c r="F1312" s="265"/>
      <c r="G1312" s="270"/>
      <c r="H1312" s="270"/>
      <c r="I1312" s="406" t="s">
        <v>291</v>
      </c>
      <c r="J1312" s="346"/>
      <c r="K1312" s="434">
        <f>Supervisor!K1312</f>
        <v>1</v>
      </c>
      <c r="L1312" s="347">
        <f>Supervisor!L1312</f>
        <v>0</v>
      </c>
      <c r="M1312" s="348">
        <v>0</v>
      </c>
      <c r="N1312" s="353">
        <f>Supervisor!M1312</f>
        <v>0</v>
      </c>
      <c r="O1312" s="350">
        <f>Supervisor!N1312</f>
        <v>0</v>
      </c>
      <c r="P1312" s="350">
        <f t="shared" si="197"/>
        <v>1</v>
      </c>
      <c r="Q1312" s="351">
        <v>1.0183292939589982E-5</v>
      </c>
      <c r="R1312" s="352">
        <f t="shared" ref="R1312:R1318" si="203">O1312/K1312</f>
        <v>0</v>
      </c>
      <c r="T1312" s="226">
        <f t="shared" si="202"/>
        <v>0</v>
      </c>
      <c r="Y1312" s="199"/>
      <c r="Z1312" s="352">
        <v>0</v>
      </c>
      <c r="AA1312" s="428">
        <v>0</v>
      </c>
      <c r="AB1312" s="428">
        <v>0</v>
      </c>
      <c r="AC1312" s="430">
        <v>0</v>
      </c>
      <c r="AD1312" s="428">
        <f t="shared" si="198"/>
        <v>0</v>
      </c>
      <c r="AE1312" s="427">
        <v>0</v>
      </c>
      <c r="AF1312" s="427">
        <v>0</v>
      </c>
      <c r="AG1312" s="427"/>
      <c r="AH1312" s="427"/>
      <c r="AI1312" s="427"/>
      <c r="AJ1312" s="427"/>
      <c r="AK1312" s="427"/>
      <c r="AL1312" s="427"/>
      <c r="AM1312" s="427"/>
      <c r="AN1312" s="427"/>
    </row>
    <row r="1313" spans="1:40" s="225" customFormat="1" ht="51" hidden="1" customHeight="1" outlineLevel="7" x14ac:dyDescent="0.2">
      <c r="A1313" s="221"/>
      <c r="B1313" s="227"/>
      <c r="C1313" s="248"/>
      <c r="D1313" s="248"/>
      <c r="E1313" s="254"/>
      <c r="F1313" s="265"/>
      <c r="G1313" s="270"/>
      <c r="H1313" s="270"/>
      <c r="I1313" s="406" t="s">
        <v>292</v>
      </c>
      <c r="J1313" s="346"/>
      <c r="K1313" s="434">
        <f>Supervisor!K1313</f>
        <v>1</v>
      </c>
      <c r="L1313" s="347">
        <f>Supervisor!L1313</f>
        <v>0</v>
      </c>
      <c r="M1313" s="348">
        <v>0</v>
      </c>
      <c r="N1313" s="353">
        <f>Supervisor!M1313</f>
        <v>0</v>
      </c>
      <c r="O1313" s="350">
        <f>Supervisor!N1313</f>
        <v>0</v>
      </c>
      <c r="P1313" s="350">
        <f t="shared" si="197"/>
        <v>1</v>
      </c>
      <c r="Q1313" s="351">
        <v>1.0183292939589982E-5</v>
      </c>
      <c r="R1313" s="352">
        <f t="shared" si="203"/>
        <v>0</v>
      </c>
      <c r="T1313" s="226">
        <f t="shared" si="202"/>
        <v>0</v>
      </c>
      <c r="Y1313" s="199"/>
      <c r="Z1313" s="352">
        <v>0</v>
      </c>
      <c r="AA1313" s="428">
        <v>0</v>
      </c>
      <c r="AB1313" s="428">
        <v>0</v>
      </c>
      <c r="AC1313" s="430">
        <v>0</v>
      </c>
      <c r="AD1313" s="428">
        <f t="shared" si="198"/>
        <v>0</v>
      </c>
      <c r="AE1313" s="427">
        <v>0</v>
      </c>
      <c r="AF1313" s="427">
        <v>0</v>
      </c>
      <c r="AG1313" s="427"/>
      <c r="AH1313" s="427"/>
      <c r="AI1313" s="427"/>
      <c r="AJ1313" s="427"/>
      <c r="AK1313" s="427"/>
      <c r="AL1313" s="427"/>
      <c r="AM1313" s="427"/>
      <c r="AN1313" s="427"/>
    </row>
    <row r="1314" spans="1:40" s="225" customFormat="1" ht="51" hidden="1" customHeight="1" outlineLevel="7" x14ac:dyDescent="0.2">
      <c r="A1314" s="221"/>
      <c r="B1314" s="227"/>
      <c r="C1314" s="248"/>
      <c r="D1314" s="248"/>
      <c r="E1314" s="254"/>
      <c r="F1314" s="265"/>
      <c r="G1314" s="270"/>
      <c r="H1314" s="270"/>
      <c r="I1314" s="406" t="s">
        <v>231</v>
      </c>
      <c r="J1314" s="346"/>
      <c r="K1314" s="434">
        <f>Supervisor!K1314</f>
        <v>1</v>
      </c>
      <c r="L1314" s="347">
        <f>Supervisor!L1314</f>
        <v>0</v>
      </c>
      <c r="M1314" s="348">
        <v>0</v>
      </c>
      <c r="N1314" s="353">
        <f>Supervisor!M1314</f>
        <v>0</v>
      </c>
      <c r="O1314" s="350">
        <f>Supervisor!N1314</f>
        <v>0</v>
      </c>
      <c r="P1314" s="350">
        <f t="shared" si="197"/>
        <v>1</v>
      </c>
      <c r="Q1314" s="351">
        <v>7.1283050577129861E-5</v>
      </c>
      <c r="R1314" s="352">
        <f t="shared" si="203"/>
        <v>0</v>
      </c>
      <c r="T1314" s="226">
        <f t="shared" si="202"/>
        <v>0</v>
      </c>
      <c r="Y1314" s="199"/>
      <c r="Z1314" s="352">
        <v>0</v>
      </c>
      <c r="AA1314" s="428">
        <v>0</v>
      </c>
      <c r="AB1314" s="428">
        <v>0</v>
      </c>
      <c r="AC1314" s="430">
        <v>0</v>
      </c>
      <c r="AD1314" s="428">
        <f t="shared" si="198"/>
        <v>0</v>
      </c>
      <c r="AE1314" s="427">
        <v>0</v>
      </c>
      <c r="AF1314" s="427">
        <v>0</v>
      </c>
      <c r="AG1314" s="427"/>
      <c r="AH1314" s="427"/>
      <c r="AI1314" s="427"/>
      <c r="AJ1314" s="427"/>
      <c r="AK1314" s="427"/>
      <c r="AL1314" s="427"/>
      <c r="AM1314" s="427"/>
      <c r="AN1314" s="427"/>
    </row>
    <row r="1315" spans="1:40" s="225" customFormat="1" ht="51" hidden="1" customHeight="1" outlineLevel="7" x14ac:dyDescent="0.2">
      <c r="A1315" s="221"/>
      <c r="B1315" s="227"/>
      <c r="C1315" s="248"/>
      <c r="D1315" s="248"/>
      <c r="E1315" s="254"/>
      <c r="F1315" s="265"/>
      <c r="G1315" s="270"/>
      <c r="H1315" s="270"/>
      <c r="I1315" s="406" t="s">
        <v>80</v>
      </c>
      <c r="J1315" s="346"/>
      <c r="K1315" s="434">
        <f>Supervisor!K1315</f>
        <v>1</v>
      </c>
      <c r="L1315" s="347">
        <f>Supervisor!L1315</f>
        <v>0</v>
      </c>
      <c r="M1315" s="348">
        <v>0</v>
      </c>
      <c r="N1315" s="353">
        <f>Supervisor!M1315</f>
        <v>0</v>
      </c>
      <c r="O1315" s="350">
        <f>Supervisor!N1315</f>
        <v>0</v>
      </c>
      <c r="P1315" s="350">
        <f t="shared" si="197"/>
        <v>1</v>
      </c>
      <c r="Q1315" s="351">
        <v>3.0549878818769941E-5</v>
      </c>
      <c r="R1315" s="352">
        <f t="shared" si="203"/>
        <v>0</v>
      </c>
      <c r="T1315" s="226">
        <f t="shared" si="202"/>
        <v>0</v>
      </c>
      <c r="Y1315" s="199"/>
      <c r="Z1315" s="352">
        <v>0</v>
      </c>
      <c r="AA1315" s="428">
        <v>0</v>
      </c>
      <c r="AB1315" s="428">
        <v>0</v>
      </c>
      <c r="AC1315" s="430">
        <v>0</v>
      </c>
      <c r="AD1315" s="428">
        <f t="shared" si="198"/>
        <v>0</v>
      </c>
      <c r="AE1315" s="427">
        <v>0</v>
      </c>
      <c r="AF1315" s="427">
        <v>0</v>
      </c>
      <c r="AG1315" s="427"/>
      <c r="AH1315" s="427"/>
      <c r="AI1315" s="427"/>
      <c r="AJ1315" s="427"/>
      <c r="AK1315" s="427"/>
      <c r="AL1315" s="427"/>
      <c r="AM1315" s="427"/>
      <c r="AN1315" s="427"/>
    </row>
    <row r="1316" spans="1:40" s="225" customFormat="1" ht="51" hidden="1" customHeight="1" outlineLevel="7" x14ac:dyDescent="0.2">
      <c r="A1316" s="221"/>
      <c r="B1316" s="227"/>
      <c r="C1316" s="248"/>
      <c r="D1316" s="248"/>
      <c r="E1316" s="254"/>
      <c r="F1316" s="265"/>
      <c r="G1316" s="270"/>
      <c r="H1316" s="270"/>
      <c r="I1316" s="406" t="s">
        <v>82</v>
      </c>
      <c r="J1316" s="346"/>
      <c r="K1316" s="434">
        <f>Supervisor!K1316</f>
        <v>1</v>
      </c>
      <c r="L1316" s="347">
        <f>Supervisor!L1316</f>
        <v>0</v>
      </c>
      <c r="M1316" s="348">
        <v>0</v>
      </c>
      <c r="N1316" s="353">
        <f>Supervisor!M1316</f>
        <v>0</v>
      </c>
      <c r="O1316" s="350">
        <f>Supervisor!N1316</f>
        <v>0</v>
      </c>
      <c r="P1316" s="350">
        <f t="shared" si="197"/>
        <v>1</v>
      </c>
      <c r="Q1316" s="351">
        <v>3.0549878818769941E-5</v>
      </c>
      <c r="R1316" s="352">
        <f t="shared" si="203"/>
        <v>0</v>
      </c>
      <c r="T1316" s="226">
        <f t="shared" si="202"/>
        <v>0</v>
      </c>
      <c r="Y1316" s="199"/>
      <c r="Z1316" s="352">
        <v>0</v>
      </c>
      <c r="AA1316" s="428">
        <v>0</v>
      </c>
      <c r="AB1316" s="428">
        <v>0</v>
      </c>
      <c r="AC1316" s="430">
        <v>0</v>
      </c>
      <c r="AD1316" s="428">
        <f t="shared" si="198"/>
        <v>0</v>
      </c>
      <c r="AE1316" s="427">
        <v>0</v>
      </c>
      <c r="AF1316" s="427">
        <v>0</v>
      </c>
      <c r="AG1316" s="427"/>
      <c r="AH1316" s="427"/>
      <c r="AI1316" s="427"/>
      <c r="AJ1316" s="427"/>
      <c r="AK1316" s="427"/>
      <c r="AL1316" s="427"/>
      <c r="AM1316" s="427"/>
      <c r="AN1316" s="427"/>
    </row>
    <row r="1317" spans="1:40" s="225" customFormat="1" ht="51" hidden="1" customHeight="1" outlineLevel="7" x14ac:dyDescent="0.2">
      <c r="A1317" s="221"/>
      <c r="B1317" s="227"/>
      <c r="C1317" s="248"/>
      <c r="D1317" s="248"/>
      <c r="E1317" s="254"/>
      <c r="F1317" s="265"/>
      <c r="G1317" s="270"/>
      <c r="H1317" s="270"/>
      <c r="I1317" s="406" t="s">
        <v>293</v>
      </c>
      <c r="J1317" s="346"/>
      <c r="K1317" s="434">
        <f>Supervisor!K1317</f>
        <v>1</v>
      </c>
      <c r="L1317" s="347">
        <f>Supervisor!L1317</f>
        <v>0</v>
      </c>
      <c r="M1317" s="348">
        <v>0</v>
      </c>
      <c r="N1317" s="353">
        <f>Supervisor!M1317</f>
        <v>0</v>
      </c>
      <c r="O1317" s="350">
        <f>Supervisor!N1317</f>
        <v>0</v>
      </c>
      <c r="P1317" s="350">
        <f t="shared" si="197"/>
        <v>1</v>
      </c>
      <c r="Q1317" s="351">
        <v>4.0733171758359926E-5</v>
      </c>
      <c r="R1317" s="352">
        <f t="shared" si="203"/>
        <v>0</v>
      </c>
      <c r="T1317" s="226">
        <f t="shared" si="202"/>
        <v>0</v>
      </c>
      <c r="Y1317" s="199"/>
      <c r="Z1317" s="352">
        <v>0</v>
      </c>
      <c r="AA1317" s="428">
        <v>0</v>
      </c>
      <c r="AB1317" s="428">
        <v>0</v>
      </c>
      <c r="AC1317" s="430">
        <v>0</v>
      </c>
      <c r="AD1317" s="428">
        <f t="shared" si="198"/>
        <v>0</v>
      </c>
      <c r="AE1317" s="427">
        <v>0</v>
      </c>
      <c r="AF1317" s="427">
        <v>0</v>
      </c>
      <c r="AG1317" s="427"/>
      <c r="AH1317" s="427"/>
      <c r="AI1317" s="427"/>
      <c r="AJ1317" s="427"/>
      <c r="AK1317" s="427"/>
      <c r="AL1317" s="427"/>
      <c r="AM1317" s="427"/>
      <c r="AN1317" s="427"/>
    </row>
    <row r="1318" spans="1:40" s="225" customFormat="1" ht="51" hidden="1" customHeight="1" outlineLevel="7" x14ac:dyDescent="0.2">
      <c r="A1318" s="221"/>
      <c r="B1318" s="227"/>
      <c r="C1318" s="248"/>
      <c r="D1318" s="248"/>
      <c r="E1318" s="254"/>
      <c r="F1318" s="265"/>
      <c r="G1318" s="270"/>
      <c r="H1318" s="270"/>
      <c r="I1318" s="406" t="s">
        <v>294</v>
      </c>
      <c r="J1318" s="346"/>
      <c r="K1318" s="434">
        <f>Supervisor!K1318</f>
        <v>1</v>
      </c>
      <c r="L1318" s="347">
        <f>Supervisor!L1318</f>
        <v>0</v>
      </c>
      <c r="M1318" s="348">
        <v>0</v>
      </c>
      <c r="N1318" s="353">
        <f>Supervisor!M1318</f>
        <v>0</v>
      </c>
      <c r="O1318" s="350">
        <f>Supervisor!N1318</f>
        <v>0</v>
      </c>
      <c r="P1318" s="350">
        <f t="shared" si="197"/>
        <v>1</v>
      </c>
      <c r="Q1318" s="351">
        <v>1.0183292939589982E-5</v>
      </c>
      <c r="R1318" s="352">
        <f t="shared" si="203"/>
        <v>0</v>
      </c>
      <c r="T1318" s="226">
        <f t="shared" si="202"/>
        <v>0</v>
      </c>
      <c r="Y1318" s="199"/>
      <c r="Z1318" s="352">
        <v>0</v>
      </c>
      <c r="AA1318" s="428">
        <v>0</v>
      </c>
      <c r="AB1318" s="428">
        <v>0</v>
      </c>
      <c r="AC1318" s="430">
        <v>0</v>
      </c>
      <c r="AD1318" s="428">
        <f t="shared" si="198"/>
        <v>0</v>
      </c>
      <c r="AE1318" s="427">
        <v>0</v>
      </c>
      <c r="AF1318" s="427">
        <v>0</v>
      </c>
      <c r="AG1318" s="427"/>
      <c r="AH1318" s="427"/>
      <c r="AI1318" s="427"/>
      <c r="AJ1318" s="427"/>
      <c r="AK1318" s="427"/>
      <c r="AL1318" s="427"/>
      <c r="AM1318" s="427"/>
      <c r="AN1318" s="427"/>
    </row>
    <row r="1319" spans="1:40" s="225" customFormat="1" ht="51" hidden="1" customHeight="1" outlineLevel="5" x14ac:dyDescent="0.2">
      <c r="A1319" s="221"/>
      <c r="B1319" s="227"/>
      <c r="C1319" s="248"/>
      <c r="D1319" s="248"/>
      <c r="E1319" s="254"/>
      <c r="F1319" s="265"/>
      <c r="G1319" s="270"/>
      <c r="H1319" s="270"/>
      <c r="I1319" s="409" t="s">
        <v>195</v>
      </c>
      <c r="J1319" s="365"/>
      <c r="K1319" s="437">
        <f>Supervisor!K1319</f>
        <v>0</v>
      </c>
      <c r="L1319" s="366">
        <f>Supervisor!L1319</f>
        <v>0</v>
      </c>
      <c r="M1319" s="367">
        <v>0</v>
      </c>
      <c r="N1319" s="365">
        <f>Supervisor!M1319</f>
        <v>0</v>
      </c>
      <c r="O1319" s="378">
        <f>Supervisor!N1319</f>
        <v>0</v>
      </c>
      <c r="P1319" s="378">
        <f t="shared" si="197"/>
        <v>0</v>
      </c>
      <c r="Q1319" s="369">
        <v>1.0482801555460272E-4</v>
      </c>
      <c r="R1319" s="370">
        <f>SUMPRODUCT(R1320:R1326,Q1320:Q1326)/Q1319</f>
        <v>0</v>
      </c>
      <c r="T1319" s="226">
        <f t="shared" si="202"/>
        <v>0</v>
      </c>
      <c r="Y1319" s="199"/>
      <c r="Z1319" s="370">
        <v>0</v>
      </c>
      <c r="AA1319" s="428">
        <v>0</v>
      </c>
      <c r="AB1319" s="428">
        <v>0</v>
      </c>
      <c r="AC1319" s="430">
        <v>0</v>
      </c>
      <c r="AD1319" s="428">
        <f t="shared" si="198"/>
        <v>0</v>
      </c>
      <c r="AE1319" s="427">
        <v>0</v>
      </c>
      <c r="AF1319" s="427">
        <v>0</v>
      </c>
      <c r="AG1319" s="427"/>
      <c r="AH1319" s="427"/>
      <c r="AI1319" s="427"/>
      <c r="AJ1319" s="427"/>
      <c r="AK1319" s="427"/>
      <c r="AL1319" s="427"/>
      <c r="AM1319" s="427"/>
      <c r="AN1319" s="427"/>
    </row>
    <row r="1320" spans="1:40" s="225" customFormat="1" ht="51" hidden="1" customHeight="1" outlineLevel="7" x14ac:dyDescent="0.2">
      <c r="A1320" s="221"/>
      <c r="B1320" s="227"/>
      <c r="C1320" s="248"/>
      <c r="D1320" s="248"/>
      <c r="E1320" s="254"/>
      <c r="F1320" s="265"/>
      <c r="G1320" s="270"/>
      <c r="H1320" s="270"/>
      <c r="I1320" s="406" t="s">
        <v>291</v>
      </c>
      <c r="J1320" s="346"/>
      <c r="K1320" s="434">
        <f>Supervisor!K1320</f>
        <v>1</v>
      </c>
      <c r="L1320" s="347">
        <f>Supervisor!L1320</f>
        <v>0</v>
      </c>
      <c r="M1320" s="348">
        <v>0</v>
      </c>
      <c r="N1320" s="353">
        <f>Supervisor!M1320</f>
        <v>0</v>
      </c>
      <c r="O1320" s="350">
        <f>Supervisor!N1320</f>
        <v>0</v>
      </c>
      <c r="P1320" s="350">
        <f t="shared" si="197"/>
        <v>1</v>
      </c>
      <c r="Q1320" s="351">
        <v>5.2414007777301366E-6</v>
      </c>
      <c r="R1320" s="352">
        <f t="shared" ref="R1320:R1326" si="204">O1320/K1320</f>
        <v>0</v>
      </c>
      <c r="T1320" s="226">
        <f t="shared" si="202"/>
        <v>0</v>
      </c>
      <c r="Y1320" s="199"/>
      <c r="Z1320" s="352">
        <v>0</v>
      </c>
      <c r="AA1320" s="428">
        <v>0</v>
      </c>
      <c r="AB1320" s="428">
        <v>0</v>
      </c>
      <c r="AC1320" s="430">
        <v>0</v>
      </c>
      <c r="AD1320" s="428">
        <f t="shared" si="198"/>
        <v>0</v>
      </c>
      <c r="AE1320" s="427">
        <v>0</v>
      </c>
      <c r="AF1320" s="427">
        <v>0</v>
      </c>
      <c r="AG1320" s="427"/>
      <c r="AH1320" s="427"/>
      <c r="AI1320" s="427"/>
      <c r="AJ1320" s="427"/>
      <c r="AK1320" s="427"/>
      <c r="AL1320" s="427"/>
      <c r="AM1320" s="427"/>
      <c r="AN1320" s="427"/>
    </row>
    <row r="1321" spans="1:40" s="225" customFormat="1" ht="51" hidden="1" customHeight="1" outlineLevel="7" x14ac:dyDescent="0.2">
      <c r="A1321" s="221"/>
      <c r="B1321" s="227"/>
      <c r="C1321" s="248"/>
      <c r="D1321" s="248"/>
      <c r="E1321" s="254"/>
      <c r="F1321" s="265"/>
      <c r="G1321" s="270"/>
      <c r="H1321" s="270"/>
      <c r="I1321" s="406" t="s">
        <v>292</v>
      </c>
      <c r="J1321" s="346"/>
      <c r="K1321" s="434">
        <f>Supervisor!K1321</f>
        <v>1</v>
      </c>
      <c r="L1321" s="347">
        <f>Supervisor!L1321</f>
        <v>0</v>
      </c>
      <c r="M1321" s="348">
        <v>0</v>
      </c>
      <c r="N1321" s="353">
        <f>Supervisor!M1321</f>
        <v>0</v>
      </c>
      <c r="O1321" s="350">
        <f>Supervisor!N1321</f>
        <v>0</v>
      </c>
      <c r="P1321" s="350">
        <f t="shared" si="197"/>
        <v>1</v>
      </c>
      <c r="Q1321" s="351">
        <v>5.2414007777301366E-6</v>
      </c>
      <c r="R1321" s="352">
        <f t="shared" si="204"/>
        <v>0</v>
      </c>
      <c r="T1321" s="226">
        <f t="shared" si="202"/>
        <v>0</v>
      </c>
      <c r="Y1321" s="199"/>
      <c r="Z1321" s="352">
        <v>0</v>
      </c>
      <c r="AA1321" s="428">
        <v>0</v>
      </c>
      <c r="AB1321" s="428">
        <v>0</v>
      </c>
      <c r="AC1321" s="430">
        <v>0</v>
      </c>
      <c r="AD1321" s="428">
        <f t="shared" si="198"/>
        <v>0</v>
      </c>
      <c r="AE1321" s="427">
        <v>0</v>
      </c>
      <c r="AF1321" s="427">
        <v>0</v>
      </c>
      <c r="AG1321" s="427"/>
      <c r="AH1321" s="427"/>
      <c r="AI1321" s="427"/>
      <c r="AJ1321" s="427"/>
      <c r="AK1321" s="427"/>
      <c r="AL1321" s="427"/>
      <c r="AM1321" s="427"/>
      <c r="AN1321" s="427"/>
    </row>
    <row r="1322" spans="1:40" s="225" customFormat="1" ht="51" hidden="1" customHeight="1" outlineLevel="7" x14ac:dyDescent="0.2">
      <c r="A1322" s="221"/>
      <c r="B1322" s="227"/>
      <c r="C1322" s="248"/>
      <c r="D1322" s="248"/>
      <c r="E1322" s="254"/>
      <c r="F1322" s="265"/>
      <c r="G1322" s="270"/>
      <c r="H1322" s="270"/>
      <c r="I1322" s="406" t="s">
        <v>231</v>
      </c>
      <c r="J1322" s="346"/>
      <c r="K1322" s="434">
        <f>Supervisor!K1322</f>
        <v>1</v>
      </c>
      <c r="L1322" s="347">
        <f>Supervisor!L1322</f>
        <v>0</v>
      </c>
      <c r="M1322" s="348">
        <v>0</v>
      </c>
      <c r="N1322" s="353">
        <f>Supervisor!M1322</f>
        <v>0</v>
      </c>
      <c r="O1322" s="350">
        <f>Supervisor!N1322</f>
        <v>0</v>
      </c>
      <c r="P1322" s="350">
        <f t="shared" si="197"/>
        <v>1</v>
      </c>
      <c r="Q1322" s="351">
        <v>3.6689805444110951E-5</v>
      </c>
      <c r="R1322" s="352">
        <f t="shared" si="204"/>
        <v>0</v>
      </c>
      <c r="T1322" s="226">
        <f t="shared" si="202"/>
        <v>0</v>
      </c>
      <c r="Y1322" s="199"/>
      <c r="Z1322" s="352">
        <v>0</v>
      </c>
      <c r="AA1322" s="428">
        <v>0</v>
      </c>
      <c r="AB1322" s="428">
        <v>0</v>
      </c>
      <c r="AC1322" s="430">
        <v>0</v>
      </c>
      <c r="AD1322" s="428">
        <f t="shared" si="198"/>
        <v>0</v>
      </c>
      <c r="AE1322" s="427">
        <v>0</v>
      </c>
      <c r="AF1322" s="427">
        <v>0</v>
      </c>
      <c r="AG1322" s="427"/>
      <c r="AH1322" s="427"/>
      <c r="AI1322" s="427"/>
      <c r="AJ1322" s="427"/>
      <c r="AK1322" s="427"/>
      <c r="AL1322" s="427"/>
      <c r="AM1322" s="427"/>
      <c r="AN1322" s="427"/>
    </row>
    <row r="1323" spans="1:40" s="225" customFormat="1" ht="51" hidden="1" customHeight="1" outlineLevel="7" x14ac:dyDescent="0.2">
      <c r="A1323" s="221"/>
      <c r="B1323" s="227"/>
      <c r="C1323" s="248"/>
      <c r="D1323" s="248"/>
      <c r="E1323" s="254"/>
      <c r="F1323" s="265"/>
      <c r="G1323" s="270"/>
      <c r="H1323" s="270"/>
      <c r="I1323" s="406" t="s">
        <v>80</v>
      </c>
      <c r="J1323" s="346"/>
      <c r="K1323" s="434">
        <f>Supervisor!K1323</f>
        <v>1</v>
      </c>
      <c r="L1323" s="347">
        <f>Supervisor!L1323</f>
        <v>0</v>
      </c>
      <c r="M1323" s="348">
        <v>0</v>
      </c>
      <c r="N1323" s="353">
        <f>Supervisor!M1323</f>
        <v>0</v>
      </c>
      <c r="O1323" s="350">
        <f>Supervisor!N1323</f>
        <v>0</v>
      </c>
      <c r="P1323" s="350">
        <f t="shared" si="197"/>
        <v>1</v>
      </c>
      <c r="Q1323" s="351">
        <v>1.5724202333190408E-5</v>
      </c>
      <c r="R1323" s="352">
        <f t="shared" si="204"/>
        <v>0</v>
      </c>
      <c r="T1323" s="226">
        <f t="shared" si="202"/>
        <v>0</v>
      </c>
      <c r="Y1323" s="199"/>
      <c r="Z1323" s="352">
        <v>0</v>
      </c>
      <c r="AA1323" s="428">
        <v>0</v>
      </c>
      <c r="AB1323" s="428">
        <v>0</v>
      </c>
      <c r="AC1323" s="430">
        <v>0</v>
      </c>
      <c r="AD1323" s="428">
        <f t="shared" si="198"/>
        <v>0</v>
      </c>
      <c r="AE1323" s="427">
        <v>0</v>
      </c>
      <c r="AF1323" s="427">
        <v>0</v>
      </c>
      <c r="AG1323" s="427"/>
      <c r="AH1323" s="427"/>
      <c r="AI1323" s="427"/>
      <c r="AJ1323" s="427"/>
      <c r="AK1323" s="427"/>
      <c r="AL1323" s="427"/>
      <c r="AM1323" s="427"/>
      <c r="AN1323" s="427"/>
    </row>
    <row r="1324" spans="1:40" s="225" customFormat="1" ht="51" hidden="1" customHeight="1" outlineLevel="7" x14ac:dyDescent="0.2">
      <c r="A1324" s="221"/>
      <c r="B1324" s="227"/>
      <c r="C1324" s="248"/>
      <c r="D1324" s="248"/>
      <c r="E1324" s="254"/>
      <c r="F1324" s="265"/>
      <c r="G1324" s="270"/>
      <c r="H1324" s="270"/>
      <c r="I1324" s="406" t="s">
        <v>82</v>
      </c>
      <c r="J1324" s="346"/>
      <c r="K1324" s="434">
        <f>Supervisor!K1324</f>
        <v>1</v>
      </c>
      <c r="L1324" s="347">
        <f>Supervisor!L1324</f>
        <v>0</v>
      </c>
      <c r="M1324" s="348">
        <v>0</v>
      </c>
      <c r="N1324" s="353">
        <f>Supervisor!M1324</f>
        <v>0</v>
      </c>
      <c r="O1324" s="350">
        <f>Supervisor!N1324</f>
        <v>0</v>
      </c>
      <c r="P1324" s="350">
        <f t="shared" si="197"/>
        <v>1</v>
      </c>
      <c r="Q1324" s="351">
        <v>1.5724202333190408E-5</v>
      </c>
      <c r="R1324" s="352">
        <f t="shared" si="204"/>
        <v>0</v>
      </c>
      <c r="T1324" s="226">
        <f t="shared" si="202"/>
        <v>0</v>
      </c>
      <c r="Y1324" s="199"/>
      <c r="Z1324" s="352">
        <v>0</v>
      </c>
      <c r="AA1324" s="428">
        <v>0</v>
      </c>
      <c r="AB1324" s="428">
        <v>0</v>
      </c>
      <c r="AC1324" s="430">
        <v>0</v>
      </c>
      <c r="AD1324" s="428">
        <f t="shared" si="198"/>
        <v>0</v>
      </c>
      <c r="AE1324" s="427">
        <v>0</v>
      </c>
      <c r="AF1324" s="427">
        <v>0</v>
      </c>
      <c r="AG1324" s="427"/>
      <c r="AH1324" s="427"/>
      <c r="AI1324" s="427"/>
      <c r="AJ1324" s="427"/>
      <c r="AK1324" s="427"/>
      <c r="AL1324" s="427"/>
      <c r="AM1324" s="427"/>
      <c r="AN1324" s="427"/>
    </row>
    <row r="1325" spans="1:40" s="225" customFormat="1" ht="51" hidden="1" customHeight="1" outlineLevel="7" x14ac:dyDescent="0.2">
      <c r="A1325" s="221"/>
      <c r="B1325" s="227"/>
      <c r="C1325" s="248"/>
      <c r="D1325" s="248"/>
      <c r="E1325" s="254"/>
      <c r="F1325" s="265"/>
      <c r="G1325" s="270"/>
      <c r="H1325" s="270"/>
      <c r="I1325" s="406" t="s">
        <v>293</v>
      </c>
      <c r="J1325" s="346"/>
      <c r="K1325" s="434">
        <f>Supervisor!K1325</f>
        <v>1</v>
      </c>
      <c r="L1325" s="347">
        <f>Supervisor!L1325</f>
        <v>0</v>
      </c>
      <c r="M1325" s="348">
        <v>0</v>
      </c>
      <c r="N1325" s="353">
        <f>Supervisor!M1325</f>
        <v>0</v>
      </c>
      <c r="O1325" s="350">
        <f>Supervisor!N1325</f>
        <v>0</v>
      </c>
      <c r="P1325" s="350">
        <f t="shared" si="197"/>
        <v>1</v>
      </c>
      <c r="Q1325" s="351">
        <v>2.0965603110920546E-5</v>
      </c>
      <c r="R1325" s="352">
        <f t="shared" si="204"/>
        <v>0</v>
      </c>
      <c r="T1325" s="226">
        <f t="shared" si="202"/>
        <v>0</v>
      </c>
      <c r="Y1325" s="199"/>
      <c r="Z1325" s="352">
        <v>0</v>
      </c>
      <c r="AA1325" s="428">
        <v>0</v>
      </c>
      <c r="AB1325" s="428">
        <v>0</v>
      </c>
      <c r="AC1325" s="430">
        <v>0</v>
      </c>
      <c r="AD1325" s="428">
        <f t="shared" si="198"/>
        <v>0</v>
      </c>
      <c r="AE1325" s="427">
        <v>0</v>
      </c>
      <c r="AF1325" s="427">
        <v>0</v>
      </c>
      <c r="AG1325" s="427"/>
      <c r="AH1325" s="427"/>
      <c r="AI1325" s="427"/>
      <c r="AJ1325" s="427"/>
      <c r="AK1325" s="427"/>
      <c r="AL1325" s="427"/>
      <c r="AM1325" s="427"/>
      <c r="AN1325" s="427"/>
    </row>
    <row r="1326" spans="1:40" s="225" customFormat="1" ht="51" hidden="1" customHeight="1" outlineLevel="7" x14ac:dyDescent="0.2">
      <c r="A1326" s="221"/>
      <c r="B1326" s="227"/>
      <c r="C1326" s="248"/>
      <c r="D1326" s="248"/>
      <c r="E1326" s="254"/>
      <c r="F1326" s="265"/>
      <c r="G1326" s="270"/>
      <c r="H1326" s="270"/>
      <c r="I1326" s="406" t="s">
        <v>294</v>
      </c>
      <c r="J1326" s="346"/>
      <c r="K1326" s="434">
        <f>Supervisor!K1326</f>
        <v>1</v>
      </c>
      <c r="L1326" s="347">
        <f>Supervisor!L1326</f>
        <v>0</v>
      </c>
      <c r="M1326" s="348">
        <v>0</v>
      </c>
      <c r="N1326" s="353">
        <f>Supervisor!M1326</f>
        <v>0</v>
      </c>
      <c r="O1326" s="350">
        <f>Supervisor!N1326</f>
        <v>0</v>
      </c>
      <c r="P1326" s="350">
        <f t="shared" si="197"/>
        <v>1</v>
      </c>
      <c r="Q1326" s="351">
        <v>5.2414007777301366E-6</v>
      </c>
      <c r="R1326" s="352">
        <f t="shared" si="204"/>
        <v>0</v>
      </c>
      <c r="T1326" s="226">
        <f t="shared" si="202"/>
        <v>0</v>
      </c>
      <c r="Y1326" s="199"/>
      <c r="Z1326" s="352">
        <v>0</v>
      </c>
      <c r="AA1326" s="428">
        <v>0</v>
      </c>
      <c r="AB1326" s="428">
        <v>0</v>
      </c>
      <c r="AC1326" s="430">
        <v>0</v>
      </c>
      <c r="AD1326" s="428">
        <f t="shared" si="198"/>
        <v>0</v>
      </c>
      <c r="AE1326" s="427">
        <v>0</v>
      </c>
      <c r="AF1326" s="427">
        <v>0</v>
      </c>
      <c r="AG1326" s="427"/>
      <c r="AH1326" s="427"/>
      <c r="AI1326" s="427"/>
      <c r="AJ1326" s="427"/>
      <c r="AK1326" s="427"/>
      <c r="AL1326" s="427"/>
      <c r="AM1326" s="427"/>
      <c r="AN1326" s="427"/>
    </row>
    <row r="1327" spans="1:40" s="225" customFormat="1" ht="51" hidden="1" customHeight="1" outlineLevel="4" x14ac:dyDescent="0.2">
      <c r="A1327" s="221"/>
      <c r="B1327" s="227"/>
      <c r="C1327" s="248"/>
      <c r="D1327" s="248"/>
      <c r="E1327" s="254"/>
      <c r="F1327" s="265"/>
      <c r="G1327" s="265"/>
      <c r="H1327" s="265"/>
      <c r="I1327" s="408" t="s">
        <v>137</v>
      </c>
      <c r="J1327" s="359"/>
      <c r="K1327" s="436">
        <f>Supervisor!K1327</f>
        <v>0</v>
      </c>
      <c r="L1327" s="360">
        <f>Supervisor!L1327</f>
        <v>0</v>
      </c>
      <c r="M1327" s="361">
        <v>0</v>
      </c>
      <c r="N1327" s="359">
        <f>Supervisor!M1327</f>
        <v>0</v>
      </c>
      <c r="O1327" s="374">
        <f>Supervisor!N1327</f>
        <v>0</v>
      </c>
      <c r="P1327" s="374">
        <f t="shared" si="197"/>
        <v>0</v>
      </c>
      <c r="Q1327" s="363">
        <v>7.6633312262756229E-2</v>
      </c>
      <c r="R1327" s="364">
        <f>(R1328*$Q$1328+R1336*$Q$1336+R1344*$Q$1344+R1352*$Q$1352+R1360*$Q$1360+R1368*$Q$1368+R1376*$Q$1376+R1384*$Q$1384+R1392*$Q$1392+R1400*$Q$1400+R1408*$Q$1408+R1416*$Q$1416+R1424*$Q$1424+R1432*$Q$1432+R1440*$Q$1440+R1448*$Q$1448+R1456*$Q$1456+R1464*$Q$1464+R1472*$Q$1472+R1480*$Q$1480+R1488*$Q$1488+R1496*$Q$1496+R1504*$Q$1504+R1512*$Q$1512+R1520*$Q$1520)/$Q$1327</f>
        <v>0</v>
      </c>
      <c r="T1327" s="226">
        <f t="shared" si="202"/>
        <v>0</v>
      </c>
      <c r="Y1327" s="199"/>
      <c r="Z1327" s="364">
        <v>0</v>
      </c>
      <c r="AA1327" s="428">
        <v>0</v>
      </c>
      <c r="AB1327" s="428">
        <v>0</v>
      </c>
      <c r="AC1327" s="430">
        <v>0</v>
      </c>
      <c r="AD1327" s="428">
        <f t="shared" si="198"/>
        <v>0</v>
      </c>
      <c r="AE1327" s="427">
        <v>0</v>
      </c>
      <c r="AF1327" s="427">
        <v>0</v>
      </c>
      <c r="AG1327" s="427"/>
      <c r="AH1327" s="427"/>
      <c r="AI1327" s="427"/>
      <c r="AJ1327" s="427"/>
      <c r="AK1327" s="427"/>
      <c r="AL1327" s="427"/>
      <c r="AM1327" s="427"/>
      <c r="AN1327" s="427"/>
    </row>
    <row r="1328" spans="1:40" s="225" customFormat="1" ht="47.25" hidden="1" customHeight="1" outlineLevel="5" x14ac:dyDescent="0.2">
      <c r="A1328" s="221"/>
      <c r="B1328" s="227"/>
      <c r="C1328" s="248"/>
      <c r="D1328" s="248"/>
      <c r="E1328" s="254"/>
      <c r="F1328" s="265"/>
      <c r="G1328" s="270"/>
      <c r="H1328" s="270"/>
      <c r="I1328" s="409" t="s">
        <v>196</v>
      </c>
      <c r="J1328" s="365"/>
      <c r="K1328" s="437">
        <f>Supervisor!K1328</f>
        <v>0</v>
      </c>
      <c r="L1328" s="366">
        <f>Supervisor!L1328</f>
        <v>0</v>
      </c>
      <c r="M1328" s="367">
        <v>0</v>
      </c>
      <c r="N1328" s="365">
        <f>Supervisor!M1328</f>
        <v>0</v>
      </c>
      <c r="O1328" s="378">
        <f>Supervisor!N1328</f>
        <v>0</v>
      </c>
      <c r="P1328" s="378">
        <f t="shared" si="197"/>
        <v>0</v>
      </c>
      <c r="Q1328" s="369">
        <v>2.677051065791352E-2</v>
      </c>
      <c r="R1328" s="370">
        <f>SUMPRODUCT(R1329:R1335,Q1329:Q1335)/Q1328</f>
        <v>0</v>
      </c>
      <c r="T1328" s="226">
        <f t="shared" si="202"/>
        <v>0</v>
      </c>
      <c r="Y1328" s="199"/>
      <c r="Z1328" s="370">
        <v>0</v>
      </c>
      <c r="AA1328" s="428">
        <v>0</v>
      </c>
      <c r="AB1328" s="428">
        <v>0</v>
      </c>
      <c r="AC1328" s="430">
        <v>0</v>
      </c>
      <c r="AD1328" s="428">
        <f t="shared" si="198"/>
        <v>0</v>
      </c>
      <c r="AE1328" s="427">
        <v>0</v>
      </c>
      <c r="AF1328" s="427">
        <v>0</v>
      </c>
      <c r="AG1328" s="427"/>
      <c r="AH1328" s="427"/>
      <c r="AI1328" s="427"/>
      <c r="AJ1328" s="427"/>
      <c r="AK1328" s="427"/>
      <c r="AL1328" s="427"/>
      <c r="AM1328" s="427"/>
      <c r="AN1328" s="427"/>
    </row>
    <row r="1329" spans="1:40" s="225" customFormat="1" ht="47.25" hidden="1" customHeight="1" outlineLevel="7" x14ac:dyDescent="0.2">
      <c r="A1329" s="221"/>
      <c r="B1329" s="227"/>
      <c r="C1329" s="248"/>
      <c r="D1329" s="248"/>
      <c r="E1329" s="254"/>
      <c r="F1329" s="265"/>
      <c r="G1329" s="270"/>
      <c r="H1329" s="270"/>
      <c r="I1329" s="406" t="s">
        <v>291</v>
      </c>
      <c r="J1329" s="346"/>
      <c r="K1329" s="434">
        <f>Supervisor!K1329</f>
        <v>1</v>
      </c>
      <c r="L1329" s="347">
        <f>Supervisor!L1329</f>
        <v>0</v>
      </c>
      <c r="M1329" s="348">
        <v>0</v>
      </c>
      <c r="N1329" s="353">
        <f>Supervisor!M1329</f>
        <v>0</v>
      </c>
      <c r="O1329" s="350">
        <f>Supervisor!N1329</f>
        <v>0</v>
      </c>
      <c r="P1329" s="350">
        <f t="shared" si="197"/>
        <v>1</v>
      </c>
      <c r="Q1329" s="351">
        <v>1.3385255328956761E-3</v>
      </c>
      <c r="R1329" s="352">
        <f t="shared" ref="R1329:R1335" si="205">O1329/K1329</f>
        <v>0</v>
      </c>
      <c r="T1329" s="226">
        <f t="shared" si="202"/>
        <v>0</v>
      </c>
      <c r="Y1329" s="199"/>
      <c r="Z1329" s="352">
        <v>0</v>
      </c>
      <c r="AA1329" s="428">
        <v>0</v>
      </c>
      <c r="AB1329" s="428">
        <v>0</v>
      </c>
      <c r="AC1329" s="430">
        <v>0</v>
      </c>
      <c r="AD1329" s="428">
        <f t="shared" si="198"/>
        <v>0</v>
      </c>
      <c r="AE1329" s="427">
        <v>0</v>
      </c>
      <c r="AF1329" s="427">
        <v>0</v>
      </c>
      <c r="AG1329" s="427"/>
      <c r="AH1329" s="427"/>
      <c r="AI1329" s="427"/>
      <c r="AJ1329" s="427"/>
      <c r="AK1329" s="427"/>
      <c r="AL1329" s="427"/>
      <c r="AM1329" s="427"/>
      <c r="AN1329" s="427"/>
    </row>
    <row r="1330" spans="1:40" s="225" customFormat="1" ht="47.25" hidden="1" customHeight="1" outlineLevel="7" x14ac:dyDescent="0.2">
      <c r="A1330" s="221"/>
      <c r="B1330" s="227"/>
      <c r="C1330" s="248"/>
      <c r="D1330" s="248"/>
      <c r="E1330" s="254"/>
      <c r="F1330" s="265"/>
      <c r="G1330" s="270"/>
      <c r="H1330" s="270"/>
      <c r="I1330" s="406" t="s">
        <v>292</v>
      </c>
      <c r="J1330" s="346"/>
      <c r="K1330" s="434">
        <f>Supervisor!K1330</f>
        <v>1</v>
      </c>
      <c r="L1330" s="347">
        <f>Supervisor!L1330</f>
        <v>0</v>
      </c>
      <c r="M1330" s="348">
        <v>0</v>
      </c>
      <c r="N1330" s="353">
        <f>Supervisor!M1330</f>
        <v>0</v>
      </c>
      <c r="O1330" s="350">
        <f>Supervisor!N1330</f>
        <v>0</v>
      </c>
      <c r="P1330" s="350">
        <f t="shared" si="197"/>
        <v>1</v>
      </c>
      <c r="Q1330" s="351">
        <v>1.3385255328956761E-3</v>
      </c>
      <c r="R1330" s="352">
        <f t="shared" si="205"/>
        <v>0</v>
      </c>
      <c r="T1330" s="226">
        <f t="shared" si="202"/>
        <v>0</v>
      </c>
      <c r="Y1330" s="199"/>
      <c r="Z1330" s="352">
        <v>0</v>
      </c>
      <c r="AA1330" s="428">
        <v>0</v>
      </c>
      <c r="AB1330" s="428">
        <v>0</v>
      </c>
      <c r="AC1330" s="430">
        <v>0</v>
      </c>
      <c r="AD1330" s="428">
        <f t="shared" si="198"/>
        <v>0</v>
      </c>
      <c r="AE1330" s="427">
        <v>0</v>
      </c>
      <c r="AF1330" s="427">
        <v>0</v>
      </c>
      <c r="AG1330" s="427"/>
      <c r="AH1330" s="427"/>
      <c r="AI1330" s="427"/>
      <c r="AJ1330" s="427"/>
      <c r="AK1330" s="427"/>
      <c r="AL1330" s="427"/>
      <c r="AM1330" s="427"/>
      <c r="AN1330" s="427"/>
    </row>
    <row r="1331" spans="1:40" s="225" customFormat="1" ht="47.25" hidden="1" customHeight="1" outlineLevel="7" x14ac:dyDescent="0.2">
      <c r="A1331" s="221"/>
      <c r="B1331" s="227"/>
      <c r="C1331" s="248"/>
      <c r="D1331" s="248"/>
      <c r="E1331" s="254"/>
      <c r="F1331" s="265"/>
      <c r="G1331" s="270"/>
      <c r="H1331" s="270"/>
      <c r="I1331" s="406" t="s">
        <v>231</v>
      </c>
      <c r="J1331" s="346"/>
      <c r="K1331" s="434">
        <f>Supervisor!K1331</f>
        <v>1</v>
      </c>
      <c r="L1331" s="347">
        <f>Supervisor!L1331</f>
        <v>0</v>
      </c>
      <c r="M1331" s="348">
        <v>0</v>
      </c>
      <c r="N1331" s="353">
        <f>Supervisor!M1331</f>
        <v>0</v>
      </c>
      <c r="O1331" s="350">
        <f>Supervisor!N1331</f>
        <v>0</v>
      </c>
      <c r="P1331" s="350">
        <f t="shared" si="197"/>
        <v>1</v>
      </c>
      <c r="Q1331" s="351">
        <v>9.3696787302697312E-3</v>
      </c>
      <c r="R1331" s="352">
        <f t="shared" si="205"/>
        <v>0</v>
      </c>
      <c r="T1331" s="226">
        <f t="shared" si="202"/>
        <v>0</v>
      </c>
      <c r="Y1331" s="199"/>
      <c r="Z1331" s="352">
        <v>0</v>
      </c>
      <c r="AA1331" s="428">
        <v>0</v>
      </c>
      <c r="AB1331" s="428">
        <v>0</v>
      </c>
      <c r="AC1331" s="430">
        <v>0</v>
      </c>
      <c r="AD1331" s="428">
        <f t="shared" si="198"/>
        <v>0</v>
      </c>
      <c r="AE1331" s="427">
        <v>0</v>
      </c>
      <c r="AF1331" s="427">
        <v>0</v>
      </c>
      <c r="AG1331" s="427"/>
      <c r="AH1331" s="427"/>
      <c r="AI1331" s="427"/>
      <c r="AJ1331" s="427"/>
      <c r="AK1331" s="427"/>
      <c r="AL1331" s="427"/>
      <c r="AM1331" s="427"/>
      <c r="AN1331" s="427"/>
    </row>
    <row r="1332" spans="1:40" s="225" customFormat="1" ht="47.25" hidden="1" customHeight="1" outlineLevel="7" x14ac:dyDescent="0.2">
      <c r="A1332" s="221"/>
      <c r="B1332" s="227"/>
      <c r="C1332" s="248"/>
      <c r="D1332" s="248"/>
      <c r="E1332" s="254"/>
      <c r="F1332" s="265"/>
      <c r="G1332" s="270"/>
      <c r="H1332" s="270"/>
      <c r="I1332" s="406" t="s">
        <v>80</v>
      </c>
      <c r="J1332" s="346"/>
      <c r="K1332" s="434">
        <f>Supervisor!K1332</f>
        <v>1</v>
      </c>
      <c r="L1332" s="347">
        <f>Supervisor!L1332</f>
        <v>0</v>
      </c>
      <c r="M1332" s="348">
        <v>0</v>
      </c>
      <c r="N1332" s="353">
        <f>Supervisor!M1332</f>
        <v>0</v>
      </c>
      <c r="O1332" s="350">
        <f>Supervisor!N1332</f>
        <v>0</v>
      </c>
      <c r="P1332" s="350">
        <f t="shared" si="197"/>
        <v>1</v>
      </c>
      <c r="Q1332" s="351">
        <v>4.0155765986870278E-3</v>
      </c>
      <c r="R1332" s="352">
        <f t="shared" si="205"/>
        <v>0</v>
      </c>
      <c r="T1332" s="226">
        <f t="shared" si="202"/>
        <v>0</v>
      </c>
      <c r="Y1332" s="199"/>
      <c r="Z1332" s="352">
        <v>0</v>
      </c>
      <c r="AA1332" s="428">
        <v>0</v>
      </c>
      <c r="AB1332" s="428">
        <v>0</v>
      </c>
      <c r="AC1332" s="430">
        <v>0</v>
      </c>
      <c r="AD1332" s="428">
        <f t="shared" si="198"/>
        <v>0</v>
      </c>
      <c r="AE1332" s="427">
        <v>0</v>
      </c>
      <c r="AF1332" s="427">
        <v>0</v>
      </c>
      <c r="AG1332" s="427"/>
      <c r="AH1332" s="427"/>
      <c r="AI1332" s="427"/>
      <c r="AJ1332" s="427"/>
      <c r="AK1332" s="427"/>
      <c r="AL1332" s="427"/>
      <c r="AM1332" s="427"/>
      <c r="AN1332" s="427"/>
    </row>
    <row r="1333" spans="1:40" s="225" customFormat="1" ht="47.25" hidden="1" customHeight="1" outlineLevel="7" x14ac:dyDescent="0.2">
      <c r="A1333" s="221"/>
      <c r="B1333" s="227"/>
      <c r="C1333" s="248"/>
      <c r="D1333" s="248"/>
      <c r="E1333" s="254"/>
      <c r="F1333" s="265"/>
      <c r="G1333" s="270"/>
      <c r="H1333" s="270"/>
      <c r="I1333" s="406" t="s">
        <v>82</v>
      </c>
      <c r="J1333" s="346"/>
      <c r="K1333" s="434">
        <f>Supervisor!K1333</f>
        <v>1</v>
      </c>
      <c r="L1333" s="347">
        <f>Supervisor!L1333</f>
        <v>0</v>
      </c>
      <c r="M1333" s="348">
        <v>0</v>
      </c>
      <c r="N1333" s="353">
        <f>Supervisor!M1333</f>
        <v>0</v>
      </c>
      <c r="O1333" s="350">
        <f>Supervisor!N1333</f>
        <v>0</v>
      </c>
      <c r="P1333" s="350">
        <f t="shared" si="197"/>
        <v>1</v>
      </c>
      <c r="Q1333" s="351">
        <v>4.0155765986870278E-3</v>
      </c>
      <c r="R1333" s="352">
        <f t="shared" si="205"/>
        <v>0</v>
      </c>
      <c r="T1333" s="226">
        <f t="shared" si="202"/>
        <v>0</v>
      </c>
      <c r="Y1333" s="199"/>
      <c r="Z1333" s="352">
        <v>0</v>
      </c>
      <c r="AA1333" s="428">
        <v>0</v>
      </c>
      <c r="AB1333" s="428">
        <v>0</v>
      </c>
      <c r="AC1333" s="430">
        <v>0</v>
      </c>
      <c r="AD1333" s="428">
        <f t="shared" si="198"/>
        <v>0</v>
      </c>
      <c r="AE1333" s="427">
        <v>0</v>
      </c>
      <c r="AF1333" s="427">
        <v>0</v>
      </c>
      <c r="AG1333" s="427"/>
      <c r="AH1333" s="427"/>
      <c r="AI1333" s="427"/>
      <c r="AJ1333" s="427"/>
      <c r="AK1333" s="427"/>
      <c r="AL1333" s="427"/>
      <c r="AM1333" s="427"/>
      <c r="AN1333" s="427"/>
    </row>
    <row r="1334" spans="1:40" s="225" customFormat="1" ht="47.25" hidden="1" customHeight="1" outlineLevel="7" x14ac:dyDescent="0.2">
      <c r="A1334" s="221"/>
      <c r="B1334" s="227"/>
      <c r="C1334" s="248"/>
      <c r="D1334" s="248"/>
      <c r="E1334" s="254"/>
      <c r="F1334" s="265"/>
      <c r="G1334" s="270"/>
      <c r="H1334" s="270"/>
      <c r="I1334" s="406" t="s">
        <v>293</v>
      </c>
      <c r="J1334" s="346"/>
      <c r="K1334" s="434">
        <f>Supervisor!K1334</f>
        <v>1</v>
      </c>
      <c r="L1334" s="347">
        <f>Supervisor!L1334</f>
        <v>0</v>
      </c>
      <c r="M1334" s="348">
        <v>0</v>
      </c>
      <c r="N1334" s="353">
        <f>Supervisor!M1334</f>
        <v>0</v>
      </c>
      <c r="O1334" s="350">
        <f>Supervisor!N1334</f>
        <v>0</v>
      </c>
      <c r="P1334" s="350">
        <f t="shared" si="197"/>
        <v>1</v>
      </c>
      <c r="Q1334" s="351">
        <v>5.3541021315827043E-3</v>
      </c>
      <c r="R1334" s="352">
        <f t="shared" si="205"/>
        <v>0</v>
      </c>
      <c r="T1334" s="226">
        <f t="shared" si="202"/>
        <v>0</v>
      </c>
      <c r="Y1334" s="199"/>
      <c r="Z1334" s="352">
        <v>0</v>
      </c>
      <c r="AA1334" s="428">
        <v>0</v>
      </c>
      <c r="AB1334" s="428">
        <v>0</v>
      </c>
      <c r="AC1334" s="430">
        <v>0</v>
      </c>
      <c r="AD1334" s="428">
        <f t="shared" si="198"/>
        <v>0</v>
      </c>
      <c r="AE1334" s="427">
        <v>0</v>
      </c>
      <c r="AF1334" s="427">
        <v>0</v>
      </c>
      <c r="AG1334" s="427"/>
      <c r="AH1334" s="427"/>
      <c r="AI1334" s="427"/>
      <c r="AJ1334" s="427"/>
      <c r="AK1334" s="427"/>
      <c r="AL1334" s="427"/>
      <c r="AM1334" s="427"/>
      <c r="AN1334" s="427"/>
    </row>
    <row r="1335" spans="1:40" s="225" customFormat="1" ht="47.25" hidden="1" customHeight="1" outlineLevel="7" x14ac:dyDescent="0.2">
      <c r="A1335" s="221"/>
      <c r="B1335" s="227"/>
      <c r="C1335" s="248"/>
      <c r="D1335" s="248"/>
      <c r="E1335" s="254"/>
      <c r="F1335" s="265"/>
      <c r="G1335" s="270"/>
      <c r="H1335" s="270"/>
      <c r="I1335" s="406" t="s">
        <v>294</v>
      </c>
      <c r="J1335" s="346"/>
      <c r="K1335" s="434">
        <f>Supervisor!K1335</f>
        <v>1</v>
      </c>
      <c r="L1335" s="347">
        <f>Supervisor!L1335</f>
        <v>0</v>
      </c>
      <c r="M1335" s="348">
        <v>0</v>
      </c>
      <c r="N1335" s="353">
        <f>Supervisor!M1335</f>
        <v>0</v>
      </c>
      <c r="O1335" s="350">
        <f>Supervisor!N1335</f>
        <v>0</v>
      </c>
      <c r="P1335" s="350">
        <f t="shared" si="197"/>
        <v>1</v>
      </c>
      <c r="Q1335" s="351">
        <v>1.3385255328956761E-3</v>
      </c>
      <c r="R1335" s="352">
        <f t="shared" si="205"/>
        <v>0</v>
      </c>
      <c r="T1335" s="226">
        <f t="shared" si="202"/>
        <v>0</v>
      </c>
      <c r="Y1335" s="199"/>
      <c r="Z1335" s="352">
        <v>0</v>
      </c>
      <c r="AA1335" s="428">
        <v>0</v>
      </c>
      <c r="AB1335" s="428">
        <v>0</v>
      </c>
      <c r="AC1335" s="430">
        <v>0</v>
      </c>
      <c r="AD1335" s="428">
        <f t="shared" si="198"/>
        <v>0</v>
      </c>
      <c r="AE1335" s="427">
        <v>0</v>
      </c>
      <c r="AF1335" s="427">
        <v>0</v>
      </c>
      <c r="AG1335" s="427"/>
      <c r="AH1335" s="427"/>
      <c r="AI1335" s="427"/>
      <c r="AJ1335" s="427"/>
      <c r="AK1335" s="427"/>
      <c r="AL1335" s="427"/>
      <c r="AM1335" s="427"/>
      <c r="AN1335" s="427"/>
    </row>
    <row r="1336" spans="1:40" s="225" customFormat="1" ht="47.25" hidden="1" customHeight="1" outlineLevel="5" x14ac:dyDescent="0.2">
      <c r="A1336" s="221"/>
      <c r="B1336" s="227"/>
      <c r="C1336" s="248"/>
      <c r="D1336" s="248"/>
      <c r="E1336" s="254"/>
      <c r="F1336" s="265"/>
      <c r="G1336" s="270"/>
      <c r="H1336" s="270"/>
      <c r="I1336" s="409" t="s">
        <v>197</v>
      </c>
      <c r="J1336" s="365"/>
      <c r="K1336" s="437">
        <f>Supervisor!K1336</f>
        <v>0</v>
      </c>
      <c r="L1336" s="366">
        <f>Supervisor!L1336</f>
        <v>0</v>
      </c>
      <c r="M1336" s="367">
        <v>0</v>
      </c>
      <c r="N1336" s="365">
        <f>Supervisor!M1336</f>
        <v>0</v>
      </c>
      <c r="O1336" s="378">
        <f>Supervisor!N1336</f>
        <v>0</v>
      </c>
      <c r="P1336" s="378">
        <f t="shared" si="197"/>
        <v>0</v>
      </c>
      <c r="Q1336" s="369">
        <v>2.677051065791352E-2</v>
      </c>
      <c r="R1336" s="370">
        <f>SUMPRODUCT(R1337:R1343,Q1337:Q1343)/Q1336</f>
        <v>0</v>
      </c>
      <c r="T1336" s="226">
        <f t="shared" si="202"/>
        <v>0</v>
      </c>
      <c r="Y1336" s="199"/>
      <c r="Z1336" s="370">
        <v>0</v>
      </c>
      <c r="AA1336" s="428">
        <v>0</v>
      </c>
      <c r="AB1336" s="428">
        <v>0</v>
      </c>
      <c r="AC1336" s="430">
        <v>0</v>
      </c>
      <c r="AD1336" s="428">
        <f t="shared" si="198"/>
        <v>0</v>
      </c>
      <c r="AE1336" s="427">
        <v>0</v>
      </c>
      <c r="AF1336" s="427">
        <v>0</v>
      </c>
      <c r="AG1336" s="427"/>
      <c r="AH1336" s="427"/>
      <c r="AI1336" s="427"/>
      <c r="AJ1336" s="427"/>
      <c r="AK1336" s="427"/>
      <c r="AL1336" s="427"/>
      <c r="AM1336" s="427"/>
      <c r="AN1336" s="427"/>
    </row>
    <row r="1337" spans="1:40" s="225" customFormat="1" ht="47.25" hidden="1" customHeight="1" outlineLevel="7" x14ac:dyDescent="0.2">
      <c r="A1337" s="221"/>
      <c r="B1337" s="227"/>
      <c r="C1337" s="248"/>
      <c r="D1337" s="248"/>
      <c r="E1337" s="254"/>
      <c r="F1337" s="265"/>
      <c r="G1337" s="270"/>
      <c r="H1337" s="270"/>
      <c r="I1337" s="406" t="s">
        <v>291</v>
      </c>
      <c r="J1337" s="346"/>
      <c r="K1337" s="434">
        <f>Supervisor!K1337</f>
        <v>1</v>
      </c>
      <c r="L1337" s="347">
        <f>Supervisor!L1337</f>
        <v>0</v>
      </c>
      <c r="M1337" s="348">
        <v>0</v>
      </c>
      <c r="N1337" s="353">
        <f>Supervisor!M1337</f>
        <v>0</v>
      </c>
      <c r="O1337" s="350">
        <f>Supervisor!N1337</f>
        <v>0</v>
      </c>
      <c r="P1337" s="350">
        <f t="shared" si="197"/>
        <v>1</v>
      </c>
      <c r="Q1337" s="351">
        <v>1.3385255328956761E-3</v>
      </c>
      <c r="R1337" s="352">
        <f t="shared" ref="R1337:R1343" si="206">O1337/K1337</f>
        <v>0</v>
      </c>
      <c r="T1337" s="226">
        <f t="shared" si="202"/>
        <v>0</v>
      </c>
      <c r="Y1337" s="199"/>
      <c r="Z1337" s="352">
        <v>0</v>
      </c>
      <c r="AA1337" s="428">
        <v>0</v>
      </c>
      <c r="AB1337" s="428">
        <v>0</v>
      </c>
      <c r="AC1337" s="430">
        <v>0</v>
      </c>
      <c r="AD1337" s="428">
        <f t="shared" si="198"/>
        <v>0</v>
      </c>
      <c r="AE1337" s="427">
        <v>0</v>
      </c>
      <c r="AF1337" s="427">
        <v>0</v>
      </c>
      <c r="AG1337" s="427"/>
      <c r="AH1337" s="427"/>
      <c r="AI1337" s="427"/>
      <c r="AJ1337" s="427"/>
      <c r="AK1337" s="427"/>
      <c r="AL1337" s="427"/>
      <c r="AM1337" s="427"/>
      <c r="AN1337" s="427"/>
    </row>
    <row r="1338" spans="1:40" s="225" customFormat="1" ht="47.25" hidden="1" customHeight="1" outlineLevel="7" x14ac:dyDescent="0.2">
      <c r="A1338" s="221"/>
      <c r="B1338" s="227"/>
      <c r="C1338" s="248"/>
      <c r="D1338" s="248"/>
      <c r="E1338" s="254"/>
      <c r="F1338" s="265"/>
      <c r="G1338" s="270"/>
      <c r="H1338" s="270"/>
      <c r="I1338" s="406" t="s">
        <v>292</v>
      </c>
      <c r="J1338" s="346"/>
      <c r="K1338" s="434">
        <f>Supervisor!K1338</f>
        <v>1</v>
      </c>
      <c r="L1338" s="347">
        <f>Supervisor!L1338</f>
        <v>0</v>
      </c>
      <c r="M1338" s="348">
        <v>0</v>
      </c>
      <c r="N1338" s="353">
        <f>Supervisor!M1338</f>
        <v>0</v>
      </c>
      <c r="O1338" s="350">
        <f>Supervisor!N1338</f>
        <v>0</v>
      </c>
      <c r="P1338" s="350">
        <f t="shared" si="197"/>
        <v>1</v>
      </c>
      <c r="Q1338" s="351">
        <v>1.3385255328956761E-3</v>
      </c>
      <c r="R1338" s="352">
        <f t="shared" si="206"/>
        <v>0</v>
      </c>
      <c r="T1338" s="226">
        <f t="shared" si="202"/>
        <v>0</v>
      </c>
      <c r="Y1338" s="199"/>
      <c r="Z1338" s="352">
        <v>0</v>
      </c>
      <c r="AA1338" s="428">
        <v>0</v>
      </c>
      <c r="AB1338" s="428">
        <v>0</v>
      </c>
      <c r="AC1338" s="430">
        <v>0</v>
      </c>
      <c r="AD1338" s="428">
        <f t="shared" si="198"/>
        <v>0</v>
      </c>
      <c r="AE1338" s="427">
        <v>0</v>
      </c>
      <c r="AF1338" s="427">
        <v>0</v>
      </c>
      <c r="AG1338" s="427"/>
      <c r="AH1338" s="427"/>
      <c r="AI1338" s="427"/>
      <c r="AJ1338" s="427"/>
      <c r="AK1338" s="427"/>
      <c r="AL1338" s="427"/>
      <c r="AM1338" s="427"/>
      <c r="AN1338" s="427"/>
    </row>
    <row r="1339" spans="1:40" s="225" customFormat="1" ht="47.25" hidden="1" customHeight="1" outlineLevel="7" x14ac:dyDescent="0.2">
      <c r="A1339" s="221"/>
      <c r="B1339" s="227"/>
      <c r="C1339" s="248"/>
      <c r="D1339" s="248"/>
      <c r="E1339" s="254"/>
      <c r="F1339" s="265"/>
      <c r="G1339" s="270"/>
      <c r="H1339" s="270"/>
      <c r="I1339" s="406" t="s">
        <v>231</v>
      </c>
      <c r="J1339" s="346"/>
      <c r="K1339" s="434">
        <f>Supervisor!K1339</f>
        <v>1</v>
      </c>
      <c r="L1339" s="347">
        <f>Supervisor!L1339</f>
        <v>0</v>
      </c>
      <c r="M1339" s="348">
        <v>0</v>
      </c>
      <c r="N1339" s="353">
        <f>Supervisor!M1339</f>
        <v>0</v>
      </c>
      <c r="O1339" s="350">
        <f>Supervisor!N1339</f>
        <v>0</v>
      </c>
      <c r="P1339" s="350">
        <f t="shared" si="197"/>
        <v>1</v>
      </c>
      <c r="Q1339" s="351">
        <v>9.3696787302697312E-3</v>
      </c>
      <c r="R1339" s="352">
        <f t="shared" si="206"/>
        <v>0</v>
      </c>
      <c r="T1339" s="226">
        <f t="shared" si="202"/>
        <v>0</v>
      </c>
      <c r="Y1339" s="199"/>
      <c r="Z1339" s="352">
        <v>0</v>
      </c>
      <c r="AA1339" s="428">
        <v>0</v>
      </c>
      <c r="AB1339" s="428">
        <v>0</v>
      </c>
      <c r="AC1339" s="430">
        <v>0</v>
      </c>
      <c r="AD1339" s="428">
        <f t="shared" si="198"/>
        <v>0</v>
      </c>
      <c r="AE1339" s="427">
        <v>0</v>
      </c>
      <c r="AF1339" s="427">
        <v>0</v>
      </c>
      <c r="AG1339" s="427"/>
      <c r="AH1339" s="427"/>
      <c r="AI1339" s="427"/>
      <c r="AJ1339" s="427"/>
      <c r="AK1339" s="427"/>
      <c r="AL1339" s="427"/>
      <c r="AM1339" s="427"/>
      <c r="AN1339" s="427"/>
    </row>
    <row r="1340" spans="1:40" s="225" customFormat="1" ht="47.25" hidden="1" customHeight="1" outlineLevel="7" x14ac:dyDescent="0.2">
      <c r="A1340" s="221"/>
      <c r="B1340" s="227"/>
      <c r="C1340" s="248"/>
      <c r="D1340" s="248"/>
      <c r="E1340" s="254"/>
      <c r="F1340" s="265"/>
      <c r="G1340" s="270"/>
      <c r="H1340" s="270"/>
      <c r="I1340" s="406" t="s">
        <v>80</v>
      </c>
      <c r="J1340" s="346"/>
      <c r="K1340" s="434">
        <f>Supervisor!K1340</f>
        <v>1</v>
      </c>
      <c r="L1340" s="347">
        <f>Supervisor!L1340</f>
        <v>0</v>
      </c>
      <c r="M1340" s="348">
        <v>0</v>
      </c>
      <c r="N1340" s="353">
        <f>Supervisor!M1340</f>
        <v>0</v>
      </c>
      <c r="O1340" s="350">
        <f>Supervisor!N1340</f>
        <v>0</v>
      </c>
      <c r="P1340" s="350">
        <f t="shared" si="197"/>
        <v>1</v>
      </c>
      <c r="Q1340" s="351">
        <v>4.0155765986870278E-3</v>
      </c>
      <c r="R1340" s="352">
        <f t="shared" si="206"/>
        <v>0</v>
      </c>
      <c r="T1340" s="226">
        <f t="shared" si="202"/>
        <v>0</v>
      </c>
      <c r="Y1340" s="199"/>
      <c r="Z1340" s="352">
        <v>0</v>
      </c>
      <c r="AA1340" s="428">
        <v>0</v>
      </c>
      <c r="AB1340" s="428">
        <v>0</v>
      </c>
      <c r="AC1340" s="430">
        <v>0</v>
      </c>
      <c r="AD1340" s="428">
        <f t="shared" si="198"/>
        <v>0</v>
      </c>
      <c r="AE1340" s="427">
        <v>0</v>
      </c>
      <c r="AF1340" s="427">
        <v>0</v>
      </c>
      <c r="AG1340" s="427"/>
      <c r="AH1340" s="427"/>
      <c r="AI1340" s="427"/>
      <c r="AJ1340" s="427"/>
      <c r="AK1340" s="427"/>
      <c r="AL1340" s="427"/>
      <c r="AM1340" s="427"/>
      <c r="AN1340" s="427"/>
    </row>
    <row r="1341" spans="1:40" s="225" customFormat="1" ht="47.25" hidden="1" customHeight="1" outlineLevel="7" x14ac:dyDescent="0.2">
      <c r="A1341" s="221"/>
      <c r="B1341" s="227"/>
      <c r="C1341" s="248"/>
      <c r="D1341" s="248"/>
      <c r="E1341" s="254"/>
      <c r="F1341" s="265"/>
      <c r="G1341" s="270"/>
      <c r="H1341" s="270"/>
      <c r="I1341" s="406" t="s">
        <v>82</v>
      </c>
      <c r="J1341" s="346"/>
      <c r="K1341" s="434">
        <f>Supervisor!K1341</f>
        <v>1</v>
      </c>
      <c r="L1341" s="347">
        <f>Supervisor!L1341</f>
        <v>0</v>
      </c>
      <c r="M1341" s="348">
        <v>0</v>
      </c>
      <c r="N1341" s="353">
        <f>Supervisor!M1341</f>
        <v>0</v>
      </c>
      <c r="O1341" s="350">
        <f>Supervisor!N1341</f>
        <v>0</v>
      </c>
      <c r="P1341" s="350">
        <f t="shared" si="197"/>
        <v>1</v>
      </c>
      <c r="Q1341" s="351">
        <v>4.0155765986870278E-3</v>
      </c>
      <c r="R1341" s="352">
        <f t="shared" si="206"/>
        <v>0</v>
      </c>
      <c r="T1341" s="226">
        <f t="shared" si="202"/>
        <v>0</v>
      </c>
      <c r="Y1341" s="199"/>
      <c r="Z1341" s="352">
        <v>0</v>
      </c>
      <c r="AA1341" s="428">
        <v>0</v>
      </c>
      <c r="AB1341" s="428">
        <v>0</v>
      </c>
      <c r="AC1341" s="430">
        <v>0</v>
      </c>
      <c r="AD1341" s="428">
        <f t="shared" si="198"/>
        <v>0</v>
      </c>
      <c r="AE1341" s="427">
        <v>0</v>
      </c>
      <c r="AF1341" s="427">
        <v>0</v>
      </c>
      <c r="AG1341" s="427"/>
      <c r="AH1341" s="427"/>
      <c r="AI1341" s="427"/>
      <c r="AJ1341" s="427"/>
      <c r="AK1341" s="427"/>
      <c r="AL1341" s="427"/>
      <c r="AM1341" s="427"/>
      <c r="AN1341" s="427"/>
    </row>
    <row r="1342" spans="1:40" s="225" customFormat="1" ht="47.25" hidden="1" customHeight="1" outlineLevel="7" x14ac:dyDescent="0.2">
      <c r="A1342" s="221"/>
      <c r="B1342" s="227"/>
      <c r="C1342" s="248"/>
      <c r="D1342" s="248"/>
      <c r="E1342" s="254"/>
      <c r="F1342" s="265"/>
      <c r="G1342" s="270"/>
      <c r="H1342" s="270"/>
      <c r="I1342" s="406" t="s">
        <v>293</v>
      </c>
      <c r="J1342" s="346"/>
      <c r="K1342" s="434">
        <f>Supervisor!K1342</f>
        <v>1</v>
      </c>
      <c r="L1342" s="347">
        <f>Supervisor!L1342</f>
        <v>0</v>
      </c>
      <c r="M1342" s="348">
        <v>0</v>
      </c>
      <c r="N1342" s="353">
        <f>Supervisor!M1342</f>
        <v>0</v>
      </c>
      <c r="O1342" s="350">
        <f>Supervisor!N1342</f>
        <v>0</v>
      </c>
      <c r="P1342" s="350">
        <f t="shared" si="197"/>
        <v>1</v>
      </c>
      <c r="Q1342" s="351">
        <v>5.3541021315827043E-3</v>
      </c>
      <c r="R1342" s="352">
        <f t="shared" si="206"/>
        <v>0</v>
      </c>
      <c r="T1342" s="226">
        <f t="shared" si="202"/>
        <v>0</v>
      </c>
      <c r="Y1342" s="199"/>
      <c r="Z1342" s="352">
        <v>0</v>
      </c>
      <c r="AA1342" s="428">
        <v>0</v>
      </c>
      <c r="AB1342" s="428">
        <v>0</v>
      </c>
      <c r="AC1342" s="430">
        <v>0</v>
      </c>
      <c r="AD1342" s="428">
        <f t="shared" si="198"/>
        <v>0</v>
      </c>
      <c r="AE1342" s="427">
        <v>0</v>
      </c>
      <c r="AF1342" s="427">
        <v>0</v>
      </c>
      <c r="AG1342" s="427"/>
      <c r="AH1342" s="427"/>
      <c r="AI1342" s="427"/>
      <c r="AJ1342" s="427"/>
      <c r="AK1342" s="427"/>
      <c r="AL1342" s="427"/>
      <c r="AM1342" s="427"/>
      <c r="AN1342" s="427"/>
    </row>
    <row r="1343" spans="1:40" s="225" customFormat="1" ht="47.25" hidden="1" customHeight="1" outlineLevel="7" x14ac:dyDescent="0.2">
      <c r="A1343" s="221"/>
      <c r="B1343" s="227"/>
      <c r="C1343" s="248"/>
      <c r="D1343" s="248"/>
      <c r="E1343" s="254"/>
      <c r="F1343" s="265"/>
      <c r="G1343" s="270"/>
      <c r="H1343" s="270"/>
      <c r="I1343" s="406" t="s">
        <v>294</v>
      </c>
      <c r="J1343" s="346"/>
      <c r="K1343" s="434">
        <f>Supervisor!K1343</f>
        <v>1</v>
      </c>
      <c r="L1343" s="347">
        <f>Supervisor!L1343</f>
        <v>0</v>
      </c>
      <c r="M1343" s="348">
        <v>0</v>
      </c>
      <c r="N1343" s="353">
        <f>Supervisor!M1343</f>
        <v>0</v>
      </c>
      <c r="O1343" s="350">
        <f>Supervisor!N1343</f>
        <v>0</v>
      </c>
      <c r="P1343" s="350">
        <f t="shared" si="197"/>
        <v>1</v>
      </c>
      <c r="Q1343" s="351">
        <v>1.3385255328956761E-3</v>
      </c>
      <c r="R1343" s="352">
        <f t="shared" si="206"/>
        <v>0</v>
      </c>
      <c r="T1343" s="226">
        <f t="shared" si="202"/>
        <v>0</v>
      </c>
      <c r="Y1343" s="199"/>
      <c r="Z1343" s="352">
        <v>0</v>
      </c>
      <c r="AA1343" s="428">
        <v>0</v>
      </c>
      <c r="AB1343" s="428">
        <v>0</v>
      </c>
      <c r="AC1343" s="430">
        <v>0</v>
      </c>
      <c r="AD1343" s="428">
        <f t="shared" si="198"/>
        <v>0</v>
      </c>
      <c r="AE1343" s="427">
        <v>0</v>
      </c>
      <c r="AF1343" s="427">
        <v>0</v>
      </c>
      <c r="AG1343" s="427"/>
      <c r="AH1343" s="427"/>
      <c r="AI1343" s="427"/>
      <c r="AJ1343" s="427"/>
      <c r="AK1343" s="427"/>
      <c r="AL1343" s="427"/>
      <c r="AM1343" s="427"/>
      <c r="AN1343" s="427"/>
    </row>
    <row r="1344" spans="1:40" s="225" customFormat="1" ht="47.25" hidden="1" customHeight="1" outlineLevel="5" x14ac:dyDescent="0.2">
      <c r="A1344" s="221"/>
      <c r="B1344" s="227"/>
      <c r="C1344" s="248"/>
      <c r="D1344" s="248"/>
      <c r="E1344" s="254"/>
      <c r="F1344" s="265"/>
      <c r="G1344" s="270"/>
      <c r="H1344" s="270"/>
      <c r="I1344" s="409" t="s">
        <v>198</v>
      </c>
      <c r="J1344" s="365"/>
      <c r="K1344" s="437">
        <f>Supervisor!K1344</f>
        <v>0</v>
      </c>
      <c r="L1344" s="366">
        <f>Supervisor!L1344</f>
        <v>0</v>
      </c>
      <c r="M1344" s="367">
        <v>0</v>
      </c>
      <c r="N1344" s="365">
        <f>Supervisor!M1344</f>
        <v>0</v>
      </c>
      <c r="O1344" s="378">
        <f>Supervisor!N1344</f>
        <v>0</v>
      </c>
      <c r="P1344" s="378">
        <f t="shared" si="197"/>
        <v>0</v>
      </c>
      <c r="Q1344" s="369">
        <v>9.6906825910999146E-3</v>
      </c>
      <c r="R1344" s="370">
        <f>SUMPRODUCT(R1345:R1351,Q1345:Q1351)/Q1344</f>
        <v>0</v>
      </c>
      <c r="T1344" s="226">
        <f t="shared" si="202"/>
        <v>0</v>
      </c>
      <c r="Y1344" s="199"/>
      <c r="Z1344" s="370">
        <v>0</v>
      </c>
      <c r="AA1344" s="428">
        <v>0</v>
      </c>
      <c r="AB1344" s="428">
        <v>0</v>
      </c>
      <c r="AC1344" s="430">
        <v>0</v>
      </c>
      <c r="AD1344" s="428">
        <f t="shared" si="198"/>
        <v>0</v>
      </c>
      <c r="AE1344" s="427">
        <v>0</v>
      </c>
      <c r="AF1344" s="427">
        <v>0</v>
      </c>
      <c r="AG1344" s="427"/>
      <c r="AH1344" s="427"/>
      <c r="AI1344" s="427"/>
      <c r="AJ1344" s="427"/>
      <c r="AK1344" s="427"/>
      <c r="AL1344" s="427"/>
      <c r="AM1344" s="427"/>
      <c r="AN1344" s="427"/>
    </row>
    <row r="1345" spans="1:40" s="225" customFormat="1" ht="47.25" hidden="1" customHeight="1" outlineLevel="7" x14ac:dyDescent="0.2">
      <c r="A1345" s="221"/>
      <c r="B1345" s="227"/>
      <c r="C1345" s="248"/>
      <c r="D1345" s="248"/>
      <c r="E1345" s="254"/>
      <c r="F1345" s="265"/>
      <c r="G1345" s="270"/>
      <c r="H1345" s="270"/>
      <c r="I1345" s="406" t="s">
        <v>291</v>
      </c>
      <c r="J1345" s="346"/>
      <c r="K1345" s="434">
        <f>Supervisor!K1345</f>
        <v>1</v>
      </c>
      <c r="L1345" s="347">
        <f>Supervisor!L1345</f>
        <v>0</v>
      </c>
      <c r="M1345" s="348">
        <v>0</v>
      </c>
      <c r="N1345" s="353">
        <f>Supervisor!M1345</f>
        <v>0</v>
      </c>
      <c r="O1345" s="350">
        <f>Supervisor!N1345</f>
        <v>0</v>
      </c>
      <c r="P1345" s="350">
        <f t="shared" si="197"/>
        <v>1</v>
      </c>
      <c r="Q1345" s="351">
        <v>4.8453412955499575E-4</v>
      </c>
      <c r="R1345" s="352">
        <f t="shared" ref="R1345:R1351" si="207">O1345/K1345</f>
        <v>0</v>
      </c>
      <c r="T1345" s="226">
        <f t="shared" si="202"/>
        <v>0</v>
      </c>
      <c r="Y1345" s="199"/>
      <c r="Z1345" s="352">
        <v>0</v>
      </c>
      <c r="AA1345" s="428">
        <v>0</v>
      </c>
      <c r="AB1345" s="428">
        <v>0</v>
      </c>
      <c r="AC1345" s="430">
        <v>0</v>
      </c>
      <c r="AD1345" s="428">
        <f t="shared" si="198"/>
        <v>0</v>
      </c>
      <c r="AE1345" s="427">
        <v>0</v>
      </c>
      <c r="AF1345" s="427">
        <v>0</v>
      </c>
      <c r="AG1345" s="427"/>
      <c r="AH1345" s="427"/>
      <c r="AI1345" s="427"/>
      <c r="AJ1345" s="427"/>
      <c r="AK1345" s="427"/>
      <c r="AL1345" s="427"/>
      <c r="AM1345" s="427"/>
      <c r="AN1345" s="427"/>
    </row>
    <row r="1346" spans="1:40" s="225" customFormat="1" ht="47.25" hidden="1" customHeight="1" outlineLevel="7" x14ac:dyDescent="0.2">
      <c r="A1346" s="221"/>
      <c r="B1346" s="227"/>
      <c r="C1346" s="248"/>
      <c r="D1346" s="248"/>
      <c r="E1346" s="254"/>
      <c r="F1346" s="265"/>
      <c r="G1346" s="270"/>
      <c r="H1346" s="270"/>
      <c r="I1346" s="406" t="s">
        <v>292</v>
      </c>
      <c r="J1346" s="346"/>
      <c r="K1346" s="434">
        <f>Supervisor!K1346</f>
        <v>1</v>
      </c>
      <c r="L1346" s="347">
        <f>Supervisor!L1346</f>
        <v>0</v>
      </c>
      <c r="M1346" s="348">
        <v>0</v>
      </c>
      <c r="N1346" s="353">
        <f>Supervisor!M1346</f>
        <v>0</v>
      </c>
      <c r="O1346" s="350">
        <f>Supervisor!N1346</f>
        <v>0</v>
      </c>
      <c r="P1346" s="350">
        <f t="shared" ref="P1346:P1409" si="208">K1346-O1346</f>
        <v>1</v>
      </c>
      <c r="Q1346" s="351">
        <v>4.8453412955499575E-4</v>
      </c>
      <c r="R1346" s="352">
        <f t="shared" si="207"/>
        <v>0</v>
      </c>
      <c r="T1346" s="226">
        <f t="shared" si="202"/>
        <v>0</v>
      </c>
      <c r="Y1346" s="199"/>
      <c r="Z1346" s="352">
        <v>0</v>
      </c>
      <c r="AA1346" s="428">
        <v>0</v>
      </c>
      <c r="AB1346" s="428">
        <v>0</v>
      </c>
      <c r="AC1346" s="430">
        <v>0</v>
      </c>
      <c r="AD1346" s="428">
        <f t="shared" ref="AD1346:AD1409" si="209">AB1346-AC1346</f>
        <v>0</v>
      </c>
      <c r="AE1346" s="427">
        <v>0</v>
      </c>
      <c r="AF1346" s="427">
        <v>0</v>
      </c>
      <c r="AG1346" s="427"/>
      <c r="AH1346" s="427"/>
      <c r="AI1346" s="427"/>
      <c r="AJ1346" s="427"/>
      <c r="AK1346" s="427"/>
      <c r="AL1346" s="427"/>
      <c r="AM1346" s="427"/>
      <c r="AN1346" s="427"/>
    </row>
    <row r="1347" spans="1:40" s="225" customFormat="1" ht="47.25" hidden="1" customHeight="1" outlineLevel="7" x14ac:dyDescent="0.2">
      <c r="A1347" s="221"/>
      <c r="B1347" s="227"/>
      <c r="C1347" s="248"/>
      <c r="D1347" s="248"/>
      <c r="E1347" s="254"/>
      <c r="F1347" s="265"/>
      <c r="G1347" s="270"/>
      <c r="H1347" s="270"/>
      <c r="I1347" s="406" t="s">
        <v>231</v>
      </c>
      <c r="J1347" s="346"/>
      <c r="K1347" s="434">
        <f>Supervisor!K1347</f>
        <v>1</v>
      </c>
      <c r="L1347" s="347">
        <f>Supervisor!L1347</f>
        <v>0</v>
      </c>
      <c r="M1347" s="348">
        <v>0</v>
      </c>
      <c r="N1347" s="353">
        <f>Supervisor!M1347</f>
        <v>0</v>
      </c>
      <c r="O1347" s="350">
        <f>Supervisor!N1347</f>
        <v>0</v>
      </c>
      <c r="P1347" s="350">
        <f t="shared" si="208"/>
        <v>1</v>
      </c>
      <c r="Q1347" s="351">
        <v>3.3917389068849699E-3</v>
      </c>
      <c r="R1347" s="352">
        <f t="shared" si="207"/>
        <v>0</v>
      </c>
      <c r="T1347" s="226">
        <f t="shared" si="202"/>
        <v>0</v>
      </c>
      <c r="Y1347" s="199"/>
      <c r="Z1347" s="352">
        <v>0</v>
      </c>
      <c r="AA1347" s="428">
        <v>0</v>
      </c>
      <c r="AB1347" s="428">
        <v>0</v>
      </c>
      <c r="AC1347" s="430">
        <v>0</v>
      </c>
      <c r="AD1347" s="428">
        <f t="shared" si="209"/>
        <v>0</v>
      </c>
      <c r="AE1347" s="427">
        <v>0</v>
      </c>
      <c r="AF1347" s="427">
        <v>0</v>
      </c>
      <c r="AG1347" s="427"/>
      <c r="AH1347" s="427"/>
      <c r="AI1347" s="427"/>
      <c r="AJ1347" s="427"/>
      <c r="AK1347" s="427"/>
      <c r="AL1347" s="427"/>
      <c r="AM1347" s="427"/>
      <c r="AN1347" s="427"/>
    </row>
    <row r="1348" spans="1:40" s="225" customFormat="1" ht="47.25" hidden="1" customHeight="1" outlineLevel="7" x14ac:dyDescent="0.2">
      <c r="A1348" s="221"/>
      <c r="B1348" s="227"/>
      <c r="C1348" s="248"/>
      <c r="D1348" s="248"/>
      <c r="E1348" s="254"/>
      <c r="F1348" s="265"/>
      <c r="G1348" s="270"/>
      <c r="H1348" s="270"/>
      <c r="I1348" s="406" t="s">
        <v>80</v>
      </c>
      <c r="J1348" s="346"/>
      <c r="K1348" s="434">
        <f>Supervisor!K1348</f>
        <v>1</v>
      </c>
      <c r="L1348" s="347">
        <f>Supervisor!L1348</f>
        <v>0</v>
      </c>
      <c r="M1348" s="348">
        <v>0</v>
      </c>
      <c r="N1348" s="353">
        <f>Supervisor!M1348</f>
        <v>0</v>
      </c>
      <c r="O1348" s="350">
        <f>Supervisor!N1348</f>
        <v>0</v>
      </c>
      <c r="P1348" s="350">
        <f t="shared" si="208"/>
        <v>1</v>
      </c>
      <c r="Q1348" s="351">
        <v>1.4536023886649871E-3</v>
      </c>
      <c r="R1348" s="352">
        <f t="shared" si="207"/>
        <v>0</v>
      </c>
      <c r="T1348" s="226">
        <f t="shared" si="202"/>
        <v>0</v>
      </c>
      <c r="Y1348" s="199"/>
      <c r="Z1348" s="352">
        <v>0</v>
      </c>
      <c r="AA1348" s="428">
        <v>0</v>
      </c>
      <c r="AB1348" s="428">
        <v>0</v>
      </c>
      <c r="AC1348" s="430">
        <v>0</v>
      </c>
      <c r="AD1348" s="428">
        <f t="shared" si="209"/>
        <v>0</v>
      </c>
      <c r="AE1348" s="427">
        <v>0</v>
      </c>
      <c r="AF1348" s="427">
        <v>0</v>
      </c>
      <c r="AG1348" s="427"/>
      <c r="AH1348" s="427"/>
      <c r="AI1348" s="427"/>
      <c r="AJ1348" s="427"/>
      <c r="AK1348" s="427"/>
      <c r="AL1348" s="427"/>
      <c r="AM1348" s="427"/>
      <c r="AN1348" s="427"/>
    </row>
    <row r="1349" spans="1:40" s="225" customFormat="1" ht="47.25" hidden="1" customHeight="1" outlineLevel="7" x14ac:dyDescent="0.2">
      <c r="A1349" s="221"/>
      <c r="B1349" s="227"/>
      <c r="C1349" s="248"/>
      <c r="D1349" s="248"/>
      <c r="E1349" s="254"/>
      <c r="F1349" s="265"/>
      <c r="G1349" s="270"/>
      <c r="H1349" s="270"/>
      <c r="I1349" s="406" t="s">
        <v>82</v>
      </c>
      <c r="J1349" s="346"/>
      <c r="K1349" s="434">
        <f>Supervisor!K1349</f>
        <v>1</v>
      </c>
      <c r="L1349" s="347">
        <f>Supervisor!L1349</f>
        <v>0</v>
      </c>
      <c r="M1349" s="348">
        <v>0</v>
      </c>
      <c r="N1349" s="353">
        <f>Supervisor!M1349</f>
        <v>0</v>
      </c>
      <c r="O1349" s="350">
        <f>Supervisor!N1349</f>
        <v>0</v>
      </c>
      <c r="P1349" s="350">
        <f t="shared" si="208"/>
        <v>1</v>
      </c>
      <c r="Q1349" s="351">
        <v>1.4536023886649871E-3</v>
      </c>
      <c r="R1349" s="352">
        <f t="shared" si="207"/>
        <v>0</v>
      </c>
      <c r="T1349" s="226">
        <f t="shared" si="202"/>
        <v>0</v>
      </c>
      <c r="Y1349" s="199"/>
      <c r="Z1349" s="352">
        <v>0</v>
      </c>
      <c r="AA1349" s="428">
        <v>0</v>
      </c>
      <c r="AB1349" s="428">
        <v>0</v>
      </c>
      <c r="AC1349" s="430">
        <v>0</v>
      </c>
      <c r="AD1349" s="428">
        <f t="shared" si="209"/>
        <v>0</v>
      </c>
      <c r="AE1349" s="427">
        <v>0</v>
      </c>
      <c r="AF1349" s="427">
        <v>0</v>
      </c>
      <c r="AG1349" s="427"/>
      <c r="AH1349" s="427"/>
      <c r="AI1349" s="427"/>
      <c r="AJ1349" s="427"/>
      <c r="AK1349" s="427"/>
      <c r="AL1349" s="427"/>
      <c r="AM1349" s="427"/>
      <c r="AN1349" s="427"/>
    </row>
    <row r="1350" spans="1:40" s="225" customFormat="1" ht="47.25" hidden="1" customHeight="1" outlineLevel="7" x14ac:dyDescent="0.2">
      <c r="A1350" s="221"/>
      <c r="B1350" s="227"/>
      <c r="C1350" s="248"/>
      <c r="D1350" s="248"/>
      <c r="E1350" s="254"/>
      <c r="F1350" s="265"/>
      <c r="G1350" s="270"/>
      <c r="H1350" s="270"/>
      <c r="I1350" s="406" t="s">
        <v>293</v>
      </c>
      <c r="J1350" s="346"/>
      <c r="K1350" s="434">
        <f>Supervisor!K1350</f>
        <v>1</v>
      </c>
      <c r="L1350" s="347">
        <f>Supervisor!L1350</f>
        <v>0</v>
      </c>
      <c r="M1350" s="348">
        <v>0</v>
      </c>
      <c r="N1350" s="353">
        <f>Supervisor!M1350</f>
        <v>0</v>
      </c>
      <c r="O1350" s="350">
        <f>Supervisor!N1350</f>
        <v>0</v>
      </c>
      <c r="P1350" s="350">
        <f t="shared" si="208"/>
        <v>1</v>
      </c>
      <c r="Q1350" s="351">
        <v>1.938136518219983E-3</v>
      </c>
      <c r="R1350" s="352">
        <f t="shared" si="207"/>
        <v>0</v>
      </c>
      <c r="T1350" s="226">
        <f t="shared" si="202"/>
        <v>0</v>
      </c>
      <c r="Y1350" s="199"/>
      <c r="Z1350" s="352">
        <v>0</v>
      </c>
      <c r="AA1350" s="428">
        <v>0</v>
      </c>
      <c r="AB1350" s="428">
        <v>0</v>
      </c>
      <c r="AC1350" s="430">
        <v>0</v>
      </c>
      <c r="AD1350" s="428">
        <f t="shared" si="209"/>
        <v>0</v>
      </c>
      <c r="AE1350" s="427">
        <v>0</v>
      </c>
      <c r="AF1350" s="427">
        <v>0</v>
      </c>
      <c r="AG1350" s="427"/>
      <c r="AH1350" s="427"/>
      <c r="AI1350" s="427"/>
      <c r="AJ1350" s="427"/>
      <c r="AK1350" s="427"/>
      <c r="AL1350" s="427"/>
      <c r="AM1350" s="427"/>
      <c r="AN1350" s="427"/>
    </row>
    <row r="1351" spans="1:40" s="225" customFormat="1" ht="47.25" hidden="1" customHeight="1" outlineLevel="7" x14ac:dyDescent="0.2">
      <c r="A1351" s="221"/>
      <c r="B1351" s="227"/>
      <c r="C1351" s="248"/>
      <c r="D1351" s="248"/>
      <c r="E1351" s="254"/>
      <c r="F1351" s="265"/>
      <c r="G1351" s="270"/>
      <c r="H1351" s="270"/>
      <c r="I1351" s="406" t="s">
        <v>294</v>
      </c>
      <c r="J1351" s="346"/>
      <c r="K1351" s="434">
        <f>Supervisor!K1351</f>
        <v>1</v>
      </c>
      <c r="L1351" s="347">
        <f>Supervisor!L1351</f>
        <v>0</v>
      </c>
      <c r="M1351" s="348">
        <v>0</v>
      </c>
      <c r="N1351" s="353">
        <f>Supervisor!M1351</f>
        <v>0</v>
      </c>
      <c r="O1351" s="350">
        <f>Supervisor!N1351</f>
        <v>0</v>
      </c>
      <c r="P1351" s="350">
        <f t="shared" si="208"/>
        <v>1</v>
      </c>
      <c r="Q1351" s="351">
        <v>4.8453412955499575E-4</v>
      </c>
      <c r="R1351" s="352">
        <f t="shared" si="207"/>
        <v>0</v>
      </c>
      <c r="T1351" s="226">
        <f t="shared" si="202"/>
        <v>0</v>
      </c>
      <c r="Y1351" s="199"/>
      <c r="Z1351" s="352">
        <v>0</v>
      </c>
      <c r="AA1351" s="428">
        <v>0</v>
      </c>
      <c r="AB1351" s="428">
        <v>0</v>
      </c>
      <c r="AC1351" s="430">
        <v>0</v>
      </c>
      <c r="AD1351" s="428">
        <f t="shared" si="209"/>
        <v>0</v>
      </c>
      <c r="AE1351" s="427">
        <v>0</v>
      </c>
      <c r="AF1351" s="427">
        <v>0</v>
      </c>
      <c r="AG1351" s="427"/>
      <c r="AH1351" s="427"/>
      <c r="AI1351" s="427"/>
      <c r="AJ1351" s="427"/>
      <c r="AK1351" s="427"/>
      <c r="AL1351" s="427"/>
      <c r="AM1351" s="427"/>
      <c r="AN1351" s="427"/>
    </row>
    <row r="1352" spans="1:40" s="225" customFormat="1" ht="47.25" hidden="1" customHeight="1" outlineLevel="5" x14ac:dyDescent="0.2">
      <c r="A1352" s="221"/>
      <c r="B1352" s="227"/>
      <c r="C1352" s="248"/>
      <c r="D1352" s="248"/>
      <c r="E1352" s="254"/>
      <c r="F1352" s="265"/>
      <c r="G1352" s="270"/>
      <c r="H1352" s="270"/>
      <c r="I1352" s="409" t="s">
        <v>197</v>
      </c>
      <c r="J1352" s="365"/>
      <c r="K1352" s="437">
        <f>Supervisor!K1352</f>
        <v>0</v>
      </c>
      <c r="L1352" s="366">
        <f>Supervisor!L1352</f>
        <v>0</v>
      </c>
      <c r="M1352" s="367">
        <v>0</v>
      </c>
      <c r="N1352" s="365">
        <f>Supervisor!M1352</f>
        <v>0</v>
      </c>
      <c r="O1352" s="378">
        <f>Supervisor!N1352</f>
        <v>0</v>
      </c>
      <c r="P1352" s="378">
        <f t="shared" si="208"/>
        <v>0</v>
      </c>
      <c r="Q1352" s="369">
        <v>9.6906825910999146E-3</v>
      </c>
      <c r="R1352" s="370">
        <f>SUMPRODUCT(R1353:R1359,Q1353:Q1359)/Q1352</f>
        <v>0</v>
      </c>
      <c r="T1352" s="226">
        <f t="shared" si="202"/>
        <v>0</v>
      </c>
      <c r="Y1352" s="199"/>
      <c r="Z1352" s="370">
        <v>0</v>
      </c>
      <c r="AA1352" s="428">
        <v>0</v>
      </c>
      <c r="AB1352" s="428">
        <v>0</v>
      </c>
      <c r="AC1352" s="430">
        <v>0</v>
      </c>
      <c r="AD1352" s="428">
        <f t="shared" si="209"/>
        <v>0</v>
      </c>
      <c r="AE1352" s="427">
        <v>0</v>
      </c>
      <c r="AF1352" s="427">
        <v>0</v>
      </c>
      <c r="AG1352" s="427"/>
      <c r="AH1352" s="427"/>
      <c r="AI1352" s="427"/>
      <c r="AJ1352" s="427"/>
      <c r="AK1352" s="427"/>
      <c r="AL1352" s="427"/>
      <c r="AM1352" s="427"/>
      <c r="AN1352" s="427"/>
    </row>
    <row r="1353" spans="1:40" s="225" customFormat="1" ht="47.25" hidden="1" customHeight="1" outlineLevel="7" x14ac:dyDescent="0.2">
      <c r="A1353" s="221"/>
      <c r="B1353" s="227"/>
      <c r="C1353" s="248"/>
      <c r="D1353" s="248"/>
      <c r="E1353" s="254"/>
      <c r="F1353" s="265"/>
      <c r="G1353" s="270"/>
      <c r="H1353" s="270"/>
      <c r="I1353" s="406" t="s">
        <v>291</v>
      </c>
      <c r="J1353" s="346"/>
      <c r="K1353" s="434">
        <f>Supervisor!K1353</f>
        <v>1</v>
      </c>
      <c r="L1353" s="347">
        <f>Supervisor!L1353</f>
        <v>0</v>
      </c>
      <c r="M1353" s="348">
        <v>0</v>
      </c>
      <c r="N1353" s="353">
        <f>Supervisor!M1353</f>
        <v>0</v>
      </c>
      <c r="O1353" s="350">
        <f>Supervisor!N1353</f>
        <v>0</v>
      </c>
      <c r="P1353" s="350">
        <f t="shared" si="208"/>
        <v>1</v>
      </c>
      <c r="Q1353" s="351">
        <v>4.8453412955499575E-4</v>
      </c>
      <c r="R1353" s="352">
        <f t="shared" ref="R1353:R1359" si="210">O1353/K1353</f>
        <v>0</v>
      </c>
      <c r="T1353" s="226">
        <f t="shared" si="202"/>
        <v>0</v>
      </c>
      <c r="Y1353" s="199"/>
      <c r="Z1353" s="352">
        <v>0</v>
      </c>
      <c r="AA1353" s="428">
        <v>0</v>
      </c>
      <c r="AB1353" s="428">
        <v>0</v>
      </c>
      <c r="AC1353" s="430">
        <v>0</v>
      </c>
      <c r="AD1353" s="428">
        <f t="shared" si="209"/>
        <v>0</v>
      </c>
      <c r="AE1353" s="427">
        <v>0</v>
      </c>
      <c r="AF1353" s="427">
        <v>0</v>
      </c>
      <c r="AG1353" s="427"/>
      <c r="AH1353" s="427"/>
      <c r="AI1353" s="427"/>
      <c r="AJ1353" s="427"/>
      <c r="AK1353" s="427"/>
      <c r="AL1353" s="427"/>
      <c r="AM1353" s="427"/>
      <c r="AN1353" s="427"/>
    </row>
    <row r="1354" spans="1:40" s="225" customFormat="1" ht="47.25" hidden="1" customHeight="1" outlineLevel="7" x14ac:dyDescent="0.2">
      <c r="A1354" s="221"/>
      <c r="B1354" s="227"/>
      <c r="C1354" s="248"/>
      <c r="D1354" s="248"/>
      <c r="E1354" s="254"/>
      <c r="F1354" s="265"/>
      <c r="G1354" s="270"/>
      <c r="H1354" s="270"/>
      <c r="I1354" s="406" t="s">
        <v>292</v>
      </c>
      <c r="J1354" s="346"/>
      <c r="K1354" s="434">
        <f>Supervisor!K1354</f>
        <v>1</v>
      </c>
      <c r="L1354" s="347">
        <f>Supervisor!L1354</f>
        <v>0</v>
      </c>
      <c r="M1354" s="348">
        <v>0</v>
      </c>
      <c r="N1354" s="353">
        <f>Supervisor!M1354</f>
        <v>0</v>
      </c>
      <c r="O1354" s="350">
        <f>Supervisor!N1354</f>
        <v>0</v>
      </c>
      <c r="P1354" s="350">
        <f t="shared" si="208"/>
        <v>1</v>
      </c>
      <c r="Q1354" s="351">
        <v>4.8453412955499575E-4</v>
      </c>
      <c r="R1354" s="352">
        <f t="shared" si="210"/>
        <v>0</v>
      </c>
      <c r="T1354" s="226">
        <f t="shared" si="202"/>
        <v>0</v>
      </c>
      <c r="Y1354" s="199"/>
      <c r="Z1354" s="352">
        <v>0</v>
      </c>
      <c r="AA1354" s="428">
        <v>0</v>
      </c>
      <c r="AB1354" s="428">
        <v>0</v>
      </c>
      <c r="AC1354" s="430">
        <v>0</v>
      </c>
      <c r="AD1354" s="428">
        <f t="shared" si="209"/>
        <v>0</v>
      </c>
      <c r="AE1354" s="427">
        <v>0</v>
      </c>
      <c r="AF1354" s="427">
        <v>0</v>
      </c>
      <c r="AG1354" s="427"/>
      <c r="AH1354" s="427"/>
      <c r="AI1354" s="427"/>
      <c r="AJ1354" s="427"/>
      <c r="AK1354" s="427"/>
      <c r="AL1354" s="427"/>
      <c r="AM1354" s="427"/>
      <c r="AN1354" s="427"/>
    </row>
    <row r="1355" spans="1:40" s="225" customFormat="1" ht="47.25" hidden="1" customHeight="1" outlineLevel="7" x14ac:dyDescent="0.2">
      <c r="A1355" s="221"/>
      <c r="B1355" s="227"/>
      <c r="C1355" s="248"/>
      <c r="D1355" s="248"/>
      <c r="E1355" s="254"/>
      <c r="F1355" s="265"/>
      <c r="G1355" s="270"/>
      <c r="H1355" s="270"/>
      <c r="I1355" s="406" t="s">
        <v>231</v>
      </c>
      <c r="J1355" s="346"/>
      <c r="K1355" s="434">
        <f>Supervisor!K1355</f>
        <v>1</v>
      </c>
      <c r="L1355" s="347">
        <f>Supervisor!L1355</f>
        <v>0</v>
      </c>
      <c r="M1355" s="348">
        <v>0</v>
      </c>
      <c r="N1355" s="353">
        <f>Supervisor!M1355</f>
        <v>0</v>
      </c>
      <c r="O1355" s="350">
        <f>Supervisor!N1355</f>
        <v>0</v>
      </c>
      <c r="P1355" s="350">
        <f t="shared" si="208"/>
        <v>1</v>
      </c>
      <c r="Q1355" s="351">
        <v>3.3917389068849699E-3</v>
      </c>
      <c r="R1355" s="352">
        <f t="shared" si="210"/>
        <v>0</v>
      </c>
      <c r="T1355" s="226">
        <f t="shared" si="202"/>
        <v>0</v>
      </c>
      <c r="Y1355" s="199"/>
      <c r="Z1355" s="352">
        <v>0</v>
      </c>
      <c r="AA1355" s="428">
        <v>0</v>
      </c>
      <c r="AB1355" s="428">
        <v>0</v>
      </c>
      <c r="AC1355" s="430">
        <v>0</v>
      </c>
      <c r="AD1355" s="428">
        <f t="shared" si="209"/>
        <v>0</v>
      </c>
      <c r="AE1355" s="427">
        <v>0</v>
      </c>
      <c r="AF1355" s="427">
        <v>0</v>
      </c>
      <c r="AG1355" s="427"/>
      <c r="AH1355" s="427"/>
      <c r="AI1355" s="427"/>
      <c r="AJ1355" s="427"/>
      <c r="AK1355" s="427"/>
      <c r="AL1355" s="427"/>
      <c r="AM1355" s="427"/>
      <c r="AN1355" s="427"/>
    </row>
    <row r="1356" spans="1:40" s="225" customFormat="1" ht="47.25" hidden="1" customHeight="1" outlineLevel="7" x14ac:dyDescent="0.2">
      <c r="A1356" s="221"/>
      <c r="B1356" s="227"/>
      <c r="C1356" s="248"/>
      <c r="D1356" s="248"/>
      <c r="E1356" s="254"/>
      <c r="F1356" s="265"/>
      <c r="G1356" s="270"/>
      <c r="H1356" s="270"/>
      <c r="I1356" s="406" t="s">
        <v>80</v>
      </c>
      <c r="J1356" s="346"/>
      <c r="K1356" s="434">
        <f>Supervisor!K1356</f>
        <v>1</v>
      </c>
      <c r="L1356" s="347">
        <f>Supervisor!L1356</f>
        <v>0</v>
      </c>
      <c r="M1356" s="348">
        <v>0</v>
      </c>
      <c r="N1356" s="353">
        <f>Supervisor!M1356</f>
        <v>0</v>
      </c>
      <c r="O1356" s="350">
        <f>Supervisor!N1356</f>
        <v>0</v>
      </c>
      <c r="P1356" s="350">
        <f t="shared" si="208"/>
        <v>1</v>
      </c>
      <c r="Q1356" s="351">
        <v>1.4536023886649871E-3</v>
      </c>
      <c r="R1356" s="352">
        <f t="shared" si="210"/>
        <v>0</v>
      </c>
      <c r="T1356" s="226">
        <f t="shared" si="202"/>
        <v>0</v>
      </c>
      <c r="Y1356" s="199"/>
      <c r="Z1356" s="352">
        <v>0</v>
      </c>
      <c r="AA1356" s="428">
        <v>0</v>
      </c>
      <c r="AB1356" s="428">
        <v>0</v>
      </c>
      <c r="AC1356" s="430">
        <v>0</v>
      </c>
      <c r="AD1356" s="428">
        <f t="shared" si="209"/>
        <v>0</v>
      </c>
      <c r="AE1356" s="427">
        <v>0</v>
      </c>
      <c r="AF1356" s="427">
        <v>0</v>
      </c>
      <c r="AG1356" s="427"/>
      <c r="AH1356" s="427"/>
      <c r="AI1356" s="427"/>
      <c r="AJ1356" s="427"/>
      <c r="AK1356" s="427"/>
      <c r="AL1356" s="427"/>
      <c r="AM1356" s="427"/>
      <c r="AN1356" s="427"/>
    </row>
    <row r="1357" spans="1:40" s="225" customFormat="1" ht="47.25" hidden="1" customHeight="1" outlineLevel="7" x14ac:dyDescent="0.2">
      <c r="A1357" s="221"/>
      <c r="B1357" s="227"/>
      <c r="C1357" s="248"/>
      <c r="D1357" s="248"/>
      <c r="E1357" s="254"/>
      <c r="F1357" s="265"/>
      <c r="G1357" s="270"/>
      <c r="H1357" s="270"/>
      <c r="I1357" s="406" t="s">
        <v>82</v>
      </c>
      <c r="J1357" s="346"/>
      <c r="K1357" s="434">
        <f>Supervisor!K1357</f>
        <v>1</v>
      </c>
      <c r="L1357" s="347">
        <f>Supervisor!L1357</f>
        <v>0</v>
      </c>
      <c r="M1357" s="348">
        <v>0</v>
      </c>
      <c r="N1357" s="353">
        <f>Supervisor!M1357</f>
        <v>0</v>
      </c>
      <c r="O1357" s="350">
        <f>Supervisor!N1357</f>
        <v>0</v>
      </c>
      <c r="P1357" s="350">
        <f t="shared" si="208"/>
        <v>1</v>
      </c>
      <c r="Q1357" s="351">
        <v>1.4536023886649871E-3</v>
      </c>
      <c r="R1357" s="352">
        <f t="shared" si="210"/>
        <v>0</v>
      </c>
      <c r="T1357" s="226">
        <f t="shared" si="202"/>
        <v>0</v>
      </c>
      <c r="Y1357" s="199"/>
      <c r="Z1357" s="352">
        <v>0</v>
      </c>
      <c r="AA1357" s="428">
        <v>0</v>
      </c>
      <c r="AB1357" s="428">
        <v>0</v>
      </c>
      <c r="AC1357" s="430">
        <v>0</v>
      </c>
      <c r="AD1357" s="428">
        <f t="shared" si="209"/>
        <v>0</v>
      </c>
      <c r="AE1357" s="427">
        <v>0</v>
      </c>
      <c r="AF1357" s="427">
        <v>0</v>
      </c>
      <c r="AG1357" s="427"/>
      <c r="AH1357" s="427"/>
      <c r="AI1357" s="427"/>
      <c r="AJ1357" s="427"/>
      <c r="AK1357" s="427"/>
      <c r="AL1357" s="427"/>
      <c r="AM1357" s="427"/>
      <c r="AN1357" s="427"/>
    </row>
    <row r="1358" spans="1:40" s="225" customFormat="1" ht="47.25" hidden="1" customHeight="1" outlineLevel="7" x14ac:dyDescent="0.2">
      <c r="A1358" s="221"/>
      <c r="B1358" s="227"/>
      <c r="C1358" s="248"/>
      <c r="D1358" s="248"/>
      <c r="E1358" s="254"/>
      <c r="F1358" s="265"/>
      <c r="G1358" s="270"/>
      <c r="H1358" s="270"/>
      <c r="I1358" s="406" t="s">
        <v>293</v>
      </c>
      <c r="J1358" s="346"/>
      <c r="K1358" s="434">
        <f>Supervisor!K1358</f>
        <v>1</v>
      </c>
      <c r="L1358" s="347">
        <f>Supervisor!L1358</f>
        <v>0</v>
      </c>
      <c r="M1358" s="348">
        <v>0</v>
      </c>
      <c r="N1358" s="353">
        <f>Supervisor!M1358</f>
        <v>0</v>
      </c>
      <c r="O1358" s="350">
        <f>Supervisor!N1358</f>
        <v>0</v>
      </c>
      <c r="P1358" s="350">
        <f t="shared" si="208"/>
        <v>1</v>
      </c>
      <c r="Q1358" s="351">
        <v>1.938136518219983E-3</v>
      </c>
      <c r="R1358" s="352">
        <f t="shared" si="210"/>
        <v>0</v>
      </c>
      <c r="T1358" s="226">
        <f t="shared" si="202"/>
        <v>0</v>
      </c>
      <c r="Y1358" s="199"/>
      <c r="Z1358" s="352">
        <v>0</v>
      </c>
      <c r="AA1358" s="428">
        <v>0</v>
      </c>
      <c r="AB1358" s="428">
        <v>0</v>
      </c>
      <c r="AC1358" s="430">
        <v>0</v>
      </c>
      <c r="AD1358" s="428">
        <f t="shared" si="209"/>
        <v>0</v>
      </c>
      <c r="AE1358" s="427">
        <v>0</v>
      </c>
      <c r="AF1358" s="427">
        <v>0</v>
      </c>
      <c r="AG1358" s="427"/>
      <c r="AH1358" s="427"/>
      <c r="AI1358" s="427"/>
      <c r="AJ1358" s="427"/>
      <c r="AK1358" s="427"/>
      <c r="AL1358" s="427"/>
      <c r="AM1358" s="427"/>
      <c r="AN1358" s="427"/>
    </row>
    <row r="1359" spans="1:40" s="225" customFormat="1" ht="47.25" hidden="1" customHeight="1" outlineLevel="7" x14ac:dyDescent="0.2">
      <c r="A1359" s="221"/>
      <c r="B1359" s="227"/>
      <c r="C1359" s="248"/>
      <c r="D1359" s="248"/>
      <c r="E1359" s="254"/>
      <c r="F1359" s="265"/>
      <c r="G1359" s="270"/>
      <c r="H1359" s="270"/>
      <c r="I1359" s="406" t="s">
        <v>294</v>
      </c>
      <c r="J1359" s="346"/>
      <c r="K1359" s="434">
        <f>Supervisor!K1359</f>
        <v>1</v>
      </c>
      <c r="L1359" s="347">
        <f>Supervisor!L1359</f>
        <v>0</v>
      </c>
      <c r="M1359" s="348">
        <v>0</v>
      </c>
      <c r="N1359" s="353">
        <f>Supervisor!M1359</f>
        <v>0</v>
      </c>
      <c r="O1359" s="350">
        <f>Supervisor!N1359</f>
        <v>0</v>
      </c>
      <c r="P1359" s="350">
        <f t="shared" si="208"/>
        <v>1</v>
      </c>
      <c r="Q1359" s="351">
        <v>4.8453412955499575E-4</v>
      </c>
      <c r="R1359" s="352">
        <f t="shared" si="210"/>
        <v>0</v>
      </c>
      <c r="T1359" s="226">
        <f t="shared" si="202"/>
        <v>0</v>
      </c>
      <c r="Y1359" s="199"/>
      <c r="Z1359" s="352">
        <v>0</v>
      </c>
      <c r="AA1359" s="428">
        <v>0</v>
      </c>
      <c r="AB1359" s="428">
        <v>0</v>
      </c>
      <c r="AC1359" s="430">
        <v>0</v>
      </c>
      <c r="AD1359" s="428">
        <f t="shared" si="209"/>
        <v>0</v>
      </c>
      <c r="AE1359" s="427">
        <v>0</v>
      </c>
      <c r="AF1359" s="427">
        <v>0</v>
      </c>
      <c r="AG1359" s="427"/>
      <c r="AH1359" s="427"/>
      <c r="AI1359" s="427"/>
      <c r="AJ1359" s="427"/>
      <c r="AK1359" s="427"/>
      <c r="AL1359" s="427"/>
      <c r="AM1359" s="427"/>
      <c r="AN1359" s="427"/>
    </row>
    <row r="1360" spans="1:40" s="225" customFormat="1" ht="47.25" hidden="1" customHeight="1" outlineLevel="5" x14ac:dyDescent="0.2">
      <c r="A1360" s="221"/>
      <c r="B1360" s="227"/>
      <c r="C1360" s="248"/>
      <c r="D1360" s="248"/>
      <c r="E1360" s="254"/>
      <c r="F1360" s="265"/>
      <c r="G1360" s="270"/>
      <c r="H1360" s="270"/>
      <c r="I1360" s="409" t="s">
        <v>199</v>
      </c>
      <c r="J1360" s="365"/>
      <c r="K1360" s="437">
        <f>Supervisor!K1360</f>
        <v>0</v>
      </c>
      <c r="L1360" s="366">
        <f>Supervisor!L1360</f>
        <v>0</v>
      </c>
      <c r="M1360" s="367">
        <v>0</v>
      </c>
      <c r="N1360" s="365">
        <f>Supervisor!M1360</f>
        <v>0</v>
      </c>
      <c r="O1360" s="378">
        <f>Supervisor!N1360</f>
        <v>0</v>
      </c>
      <c r="P1360" s="378">
        <f t="shared" si="208"/>
        <v>0</v>
      </c>
      <c r="Q1360" s="369">
        <v>3.634005971662469E-4</v>
      </c>
      <c r="R1360" s="370">
        <f>SUMPRODUCT(R1361:R1367,Q1361:Q1367)/Q1360</f>
        <v>0</v>
      </c>
      <c r="T1360" s="226">
        <f t="shared" si="202"/>
        <v>0</v>
      </c>
      <c r="Y1360" s="199"/>
      <c r="Z1360" s="370">
        <v>0</v>
      </c>
      <c r="AA1360" s="428">
        <v>0</v>
      </c>
      <c r="AB1360" s="428">
        <v>0</v>
      </c>
      <c r="AC1360" s="430">
        <v>0</v>
      </c>
      <c r="AD1360" s="428">
        <f t="shared" si="209"/>
        <v>0</v>
      </c>
      <c r="AE1360" s="427">
        <v>0</v>
      </c>
      <c r="AF1360" s="427">
        <v>0</v>
      </c>
      <c r="AG1360" s="427"/>
      <c r="AH1360" s="427"/>
      <c r="AI1360" s="427"/>
      <c r="AJ1360" s="427"/>
      <c r="AK1360" s="427"/>
      <c r="AL1360" s="427"/>
      <c r="AM1360" s="427"/>
      <c r="AN1360" s="427"/>
    </row>
    <row r="1361" spans="1:40" s="225" customFormat="1" ht="47.25" hidden="1" customHeight="1" outlineLevel="7" x14ac:dyDescent="0.2">
      <c r="A1361" s="221"/>
      <c r="B1361" s="227"/>
      <c r="C1361" s="248"/>
      <c r="D1361" s="248"/>
      <c r="E1361" s="254"/>
      <c r="F1361" s="265"/>
      <c r="G1361" s="270"/>
      <c r="H1361" s="270"/>
      <c r="I1361" s="406" t="s">
        <v>291</v>
      </c>
      <c r="J1361" s="346"/>
      <c r="K1361" s="434">
        <f>Supervisor!K1361</f>
        <v>1</v>
      </c>
      <c r="L1361" s="347">
        <f>Supervisor!L1361</f>
        <v>0</v>
      </c>
      <c r="M1361" s="348">
        <v>0</v>
      </c>
      <c r="N1361" s="353">
        <f>Supervisor!M1361</f>
        <v>0</v>
      </c>
      <c r="O1361" s="350">
        <f>Supervisor!N1361</f>
        <v>0</v>
      </c>
      <c r="P1361" s="350">
        <f t="shared" si="208"/>
        <v>1</v>
      </c>
      <c r="Q1361" s="351">
        <v>1.8170029858312346E-5</v>
      </c>
      <c r="R1361" s="352">
        <f t="shared" ref="R1361:R1367" si="211">O1361/K1361</f>
        <v>0</v>
      </c>
      <c r="T1361" s="226">
        <f t="shared" si="202"/>
        <v>0</v>
      </c>
      <c r="Y1361" s="199"/>
      <c r="Z1361" s="352">
        <v>0</v>
      </c>
      <c r="AA1361" s="428">
        <v>0</v>
      </c>
      <c r="AB1361" s="428">
        <v>0</v>
      </c>
      <c r="AC1361" s="430">
        <v>0</v>
      </c>
      <c r="AD1361" s="428">
        <f t="shared" si="209"/>
        <v>0</v>
      </c>
      <c r="AE1361" s="427">
        <v>0</v>
      </c>
      <c r="AF1361" s="427">
        <v>0</v>
      </c>
      <c r="AG1361" s="427"/>
      <c r="AH1361" s="427"/>
      <c r="AI1361" s="427"/>
      <c r="AJ1361" s="427"/>
      <c r="AK1361" s="427"/>
      <c r="AL1361" s="427"/>
      <c r="AM1361" s="427"/>
      <c r="AN1361" s="427"/>
    </row>
    <row r="1362" spans="1:40" s="225" customFormat="1" ht="47.25" hidden="1" customHeight="1" outlineLevel="7" x14ac:dyDescent="0.2">
      <c r="A1362" s="221"/>
      <c r="B1362" s="227"/>
      <c r="C1362" s="248"/>
      <c r="D1362" s="248"/>
      <c r="E1362" s="254"/>
      <c r="F1362" s="265"/>
      <c r="G1362" s="270"/>
      <c r="H1362" s="270"/>
      <c r="I1362" s="406" t="s">
        <v>292</v>
      </c>
      <c r="J1362" s="346"/>
      <c r="K1362" s="434">
        <f>Supervisor!K1362</f>
        <v>1</v>
      </c>
      <c r="L1362" s="347">
        <f>Supervisor!L1362</f>
        <v>0</v>
      </c>
      <c r="M1362" s="348">
        <v>0</v>
      </c>
      <c r="N1362" s="353">
        <f>Supervisor!M1362</f>
        <v>0</v>
      </c>
      <c r="O1362" s="350">
        <f>Supervisor!N1362</f>
        <v>0</v>
      </c>
      <c r="P1362" s="350">
        <f t="shared" si="208"/>
        <v>1</v>
      </c>
      <c r="Q1362" s="351">
        <v>1.8170029858312346E-5</v>
      </c>
      <c r="R1362" s="352">
        <f t="shared" si="211"/>
        <v>0</v>
      </c>
      <c r="T1362" s="226">
        <f t="shared" si="202"/>
        <v>0</v>
      </c>
      <c r="Y1362" s="199"/>
      <c r="Z1362" s="352">
        <v>0</v>
      </c>
      <c r="AA1362" s="428">
        <v>0</v>
      </c>
      <c r="AB1362" s="428">
        <v>0</v>
      </c>
      <c r="AC1362" s="430">
        <v>0</v>
      </c>
      <c r="AD1362" s="428">
        <f t="shared" si="209"/>
        <v>0</v>
      </c>
      <c r="AE1362" s="427">
        <v>0</v>
      </c>
      <c r="AF1362" s="427">
        <v>0</v>
      </c>
      <c r="AG1362" s="427"/>
      <c r="AH1362" s="427"/>
      <c r="AI1362" s="427"/>
      <c r="AJ1362" s="427"/>
      <c r="AK1362" s="427"/>
      <c r="AL1362" s="427"/>
      <c r="AM1362" s="427"/>
      <c r="AN1362" s="427"/>
    </row>
    <row r="1363" spans="1:40" s="225" customFormat="1" ht="47.25" hidden="1" customHeight="1" outlineLevel="7" x14ac:dyDescent="0.2">
      <c r="A1363" s="221"/>
      <c r="B1363" s="227"/>
      <c r="C1363" s="248"/>
      <c r="D1363" s="248"/>
      <c r="E1363" s="254"/>
      <c r="F1363" s="265"/>
      <c r="G1363" s="270"/>
      <c r="H1363" s="270"/>
      <c r="I1363" s="406" t="s">
        <v>231</v>
      </c>
      <c r="J1363" s="346"/>
      <c r="K1363" s="434">
        <f>Supervisor!K1363</f>
        <v>1</v>
      </c>
      <c r="L1363" s="347">
        <f>Supervisor!L1363</f>
        <v>0</v>
      </c>
      <c r="M1363" s="348">
        <v>0</v>
      </c>
      <c r="N1363" s="353">
        <f>Supervisor!M1363</f>
        <v>0</v>
      </c>
      <c r="O1363" s="350">
        <f>Supervisor!N1363</f>
        <v>0</v>
      </c>
      <c r="P1363" s="350">
        <f t="shared" si="208"/>
        <v>1</v>
      </c>
      <c r="Q1363" s="351">
        <v>1.2719020900818642E-4</v>
      </c>
      <c r="R1363" s="352">
        <f t="shared" si="211"/>
        <v>0</v>
      </c>
      <c r="T1363" s="226">
        <f t="shared" si="202"/>
        <v>0</v>
      </c>
      <c r="Y1363" s="199"/>
      <c r="Z1363" s="352">
        <v>0</v>
      </c>
      <c r="AA1363" s="428">
        <v>0</v>
      </c>
      <c r="AB1363" s="428">
        <v>0</v>
      </c>
      <c r="AC1363" s="430">
        <v>0</v>
      </c>
      <c r="AD1363" s="428">
        <f t="shared" si="209"/>
        <v>0</v>
      </c>
      <c r="AE1363" s="427">
        <v>0</v>
      </c>
      <c r="AF1363" s="427">
        <v>0</v>
      </c>
      <c r="AG1363" s="427"/>
      <c r="AH1363" s="427"/>
      <c r="AI1363" s="427"/>
      <c r="AJ1363" s="427"/>
      <c r="AK1363" s="427"/>
      <c r="AL1363" s="427"/>
      <c r="AM1363" s="427"/>
      <c r="AN1363" s="427"/>
    </row>
    <row r="1364" spans="1:40" s="225" customFormat="1" ht="47.25" hidden="1" customHeight="1" outlineLevel="7" x14ac:dyDescent="0.2">
      <c r="A1364" s="221"/>
      <c r="B1364" s="227"/>
      <c r="C1364" s="248"/>
      <c r="D1364" s="248"/>
      <c r="E1364" s="254"/>
      <c r="F1364" s="265"/>
      <c r="G1364" s="270"/>
      <c r="H1364" s="270"/>
      <c r="I1364" s="406" t="s">
        <v>80</v>
      </c>
      <c r="J1364" s="346"/>
      <c r="K1364" s="434">
        <f>Supervisor!K1364</f>
        <v>1</v>
      </c>
      <c r="L1364" s="347">
        <f>Supervisor!L1364</f>
        <v>0</v>
      </c>
      <c r="M1364" s="348">
        <v>0</v>
      </c>
      <c r="N1364" s="353">
        <f>Supervisor!M1364</f>
        <v>0</v>
      </c>
      <c r="O1364" s="350">
        <f>Supervisor!N1364</f>
        <v>0</v>
      </c>
      <c r="P1364" s="350">
        <f t="shared" si="208"/>
        <v>1</v>
      </c>
      <c r="Q1364" s="351">
        <v>5.4510089574937032E-5</v>
      </c>
      <c r="R1364" s="352">
        <f t="shared" si="211"/>
        <v>0</v>
      </c>
      <c r="T1364" s="226">
        <f t="shared" si="202"/>
        <v>0</v>
      </c>
      <c r="Y1364" s="199"/>
      <c r="Z1364" s="352">
        <v>0</v>
      </c>
      <c r="AA1364" s="428">
        <v>0</v>
      </c>
      <c r="AB1364" s="428">
        <v>0</v>
      </c>
      <c r="AC1364" s="430">
        <v>0</v>
      </c>
      <c r="AD1364" s="428">
        <f t="shared" si="209"/>
        <v>0</v>
      </c>
      <c r="AE1364" s="427">
        <v>0</v>
      </c>
      <c r="AF1364" s="427">
        <v>0</v>
      </c>
      <c r="AG1364" s="427"/>
      <c r="AH1364" s="427"/>
      <c r="AI1364" s="427"/>
      <c r="AJ1364" s="427"/>
      <c r="AK1364" s="427"/>
      <c r="AL1364" s="427"/>
      <c r="AM1364" s="427"/>
      <c r="AN1364" s="427"/>
    </row>
    <row r="1365" spans="1:40" s="225" customFormat="1" ht="47.25" hidden="1" customHeight="1" outlineLevel="7" x14ac:dyDescent="0.2">
      <c r="A1365" s="221"/>
      <c r="B1365" s="227"/>
      <c r="C1365" s="248"/>
      <c r="D1365" s="248"/>
      <c r="E1365" s="254"/>
      <c r="F1365" s="265"/>
      <c r="G1365" s="270"/>
      <c r="H1365" s="270"/>
      <c r="I1365" s="406" t="s">
        <v>82</v>
      </c>
      <c r="J1365" s="346"/>
      <c r="K1365" s="434">
        <f>Supervisor!K1365</f>
        <v>1</v>
      </c>
      <c r="L1365" s="347">
        <f>Supervisor!L1365</f>
        <v>0</v>
      </c>
      <c r="M1365" s="348">
        <v>0</v>
      </c>
      <c r="N1365" s="353">
        <f>Supervisor!M1365</f>
        <v>0</v>
      </c>
      <c r="O1365" s="350">
        <f>Supervisor!N1365</f>
        <v>0</v>
      </c>
      <c r="P1365" s="350">
        <f t="shared" si="208"/>
        <v>1</v>
      </c>
      <c r="Q1365" s="351">
        <v>5.4510089574937032E-5</v>
      </c>
      <c r="R1365" s="352">
        <f t="shared" si="211"/>
        <v>0</v>
      </c>
      <c r="T1365" s="226">
        <f t="shared" si="202"/>
        <v>0</v>
      </c>
      <c r="Y1365" s="199"/>
      <c r="Z1365" s="352">
        <v>0</v>
      </c>
      <c r="AA1365" s="428">
        <v>0</v>
      </c>
      <c r="AB1365" s="428">
        <v>0</v>
      </c>
      <c r="AC1365" s="430">
        <v>0</v>
      </c>
      <c r="AD1365" s="428">
        <f t="shared" si="209"/>
        <v>0</v>
      </c>
      <c r="AE1365" s="427">
        <v>0</v>
      </c>
      <c r="AF1365" s="427">
        <v>0</v>
      </c>
      <c r="AG1365" s="427"/>
      <c r="AH1365" s="427"/>
      <c r="AI1365" s="427"/>
      <c r="AJ1365" s="427"/>
      <c r="AK1365" s="427"/>
      <c r="AL1365" s="427"/>
      <c r="AM1365" s="427"/>
      <c r="AN1365" s="427"/>
    </row>
    <row r="1366" spans="1:40" s="225" customFormat="1" ht="47.25" hidden="1" customHeight="1" outlineLevel="7" x14ac:dyDescent="0.2">
      <c r="A1366" s="221"/>
      <c r="B1366" s="227"/>
      <c r="C1366" s="248"/>
      <c r="D1366" s="248"/>
      <c r="E1366" s="254"/>
      <c r="F1366" s="265"/>
      <c r="G1366" s="270"/>
      <c r="H1366" s="270"/>
      <c r="I1366" s="406" t="s">
        <v>293</v>
      </c>
      <c r="J1366" s="346"/>
      <c r="K1366" s="434">
        <f>Supervisor!K1366</f>
        <v>1</v>
      </c>
      <c r="L1366" s="347">
        <f>Supervisor!L1366</f>
        <v>0</v>
      </c>
      <c r="M1366" s="348">
        <v>0</v>
      </c>
      <c r="N1366" s="353">
        <f>Supervisor!M1366</f>
        <v>0</v>
      </c>
      <c r="O1366" s="350">
        <f>Supervisor!N1366</f>
        <v>0</v>
      </c>
      <c r="P1366" s="350">
        <f t="shared" si="208"/>
        <v>1</v>
      </c>
      <c r="Q1366" s="351">
        <v>7.2680119433249385E-5</v>
      </c>
      <c r="R1366" s="352">
        <f t="shared" si="211"/>
        <v>0</v>
      </c>
      <c r="T1366" s="226">
        <f t="shared" si="202"/>
        <v>0</v>
      </c>
      <c r="Y1366" s="199"/>
      <c r="Z1366" s="352">
        <v>0</v>
      </c>
      <c r="AA1366" s="428">
        <v>0</v>
      </c>
      <c r="AB1366" s="428">
        <v>0</v>
      </c>
      <c r="AC1366" s="430">
        <v>0</v>
      </c>
      <c r="AD1366" s="428">
        <f t="shared" si="209"/>
        <v>0</v>
      </c>
      <c r="AE1366" s="427">
        <v>0</v>
      </c>
      <c r="AF1366" s="427">
        <v>0</v>
      </c>
      <c r="AG1366" s="427"/>
      <c r="AH1366" s="427"/>
      <c r="AI1366" s="427"/>
      <c r="AJ1366" s="427"/>
      <c r="AK1366" s="427"/>
      <c r="AL1366" s="427"/>
      <c r="AM1366" s="427"/>
      <c r="AN1366" s="427"/>
    </row>
    <row r="1367" spans="1:40" s="225" customFormat="1" ht="47.25" hidden="1" customHeight="1" outlineLevel="7" x14ac:dyDescent="0.2">
      <c r="A1367" s="221"/>
      <c r="B1367" s="227"/>
      <c r="C1367" s="248"/>
      <c r="D1367" s="248"/>
      <c r="E1367" s="254"/>
      <c r="F1367" s="265"/>
      <c r="G1367" s="270"/>
      <c r="H1367" s="270"/>
      <c r="I1367" s="406" t="s">
        <v>294</v>
      </c>
      <c r="J1367" s="346"/>
      <c r="K1367" s="434">
        <f>Supervisor!K1367</f>
        <v>1</v>
      </c>
      <c r="L1367" s="347">
        <f>Supervisor!L1367</f>
        <v>0</v>
      </c>
      <c r="M1367" s="348">
        <v>0</v>
      </c>
      <c r="N1367" s="353">
        <f>Supervisor!M1367</f>
        <v>0</v>
      </c>
      <c r="O1367" s="350">
        <f>Supervisor!N1367</f>
        <v>0</v>
      </c>
      <c r="P1367" s="350">
        <f t="shared" si="208"/>
        <v>1</v>
      </c>
      <c r="Q1367" s="351">
        <v>1.8170029858312346E-5</v>
      </c>
      <c r="R1367" s="352">
        <f t="shared" si="211"/>
        <v>0</v>
      </c>
      <c r="T1367" s="226">
        <f t="shared" si="202"/>
        <v>0</v>
      </c>
      <c r="Y1367" s="199"/>
      <c r="Z1367" s="352">
        <v>0</v>
      </c>
      <c r="AA1367" s="428">
        <v>0</v>
      </c>
      <c r="AB1367" s="428">
        <v>0</v>
      </c>
      <c r="AC1367" s="430">
        <v>0</v>
      </c>
      <c r="AD1367" s="428">
        <f t="shared" si="209"/>
        <v>0</v>
      </c>
      <c r="AE1367" s="427">
        <v>0</v>
      </c>
      <c r="AF1367" s="427">
        <v>0</v>
      </c>
      <c r="AG1367" s="427"/>
      <c r="AH1367" s="427"/>
      <c r="AI1367" s="427"/>
      <c r="AJ1367" s="427"/>
      <c r="AK1367" s="427"/>
      <c r="AL1367" s="427"/>
      <c r="AM1367" s="427"/>
      <c r="AN1367" s="427"/>
    </row>
    <row r="1368" spans="1:40" s="225" customFormat="1" ht="47.25" hidden="1" customHeight="1" outlineLevel="5" x14ac:dyDescent="0.2">
      <c r="A1368" s="221"/>
      <c r="B1368" s="227"/>
      <c r="C1368" s="248"/>
      <c r="D1368" s="248"/>
      <c r="E1368" s="254"/>
      <c r="F1368" s="265"/>
      <c r="G1368" s="270"/>
      <c r="H1368" s="270"/>
      <c r="I1368" s="409" t="s">
        <v>200</v>
      </c>
      <c r="J1368" s="365"/>
      <c r="K1368" s="437">
        <f>Supervisor!K1368</f>
        <v>0</v>
      </c>
      <c r="L1368" s="366">
        <f>Supervisor!L1368</f>
        <v>0</v>
      </c>
      <c r="M1368" s="367">
        <v>0</v>
      </c>
      <c r="N1368" s="365">
        <f>Supervisor!M1368</f>
        <v>0</v>
      </c>
      <c r="O1368" s="378">
        <f>Supervisor!N1368</f>
        <v>0</v>
      </c>
      <c r="P1368" s="378">
        <f t="shared" si="208"/>
        <v>0</v>
      </c>
      <c r="Q1368" s="369">
        <v>3.634005971662469E-4</v>
      </c>
      <c r="R1368" s="370">
        <f>SUMPRODUCT(R1369:R1375,Q1369:Q1375)/Q1368</f>
        <v>0</v>
      </c>
      <c r="T1368" s="226">
        <f t="shared" si="202"/>
        <v>0</v>
      </c>
      <c r="Y1368" s="199"/>
      <c r="Z1368" s="370">
        <v>0</v>
      </c>
      <c r="AA1368" s="428">
        <v>0</v>
      </c>
      <c r="AB1368" s="428">
        <v>0</v>
      </c>
      <c r="AC1368" s="430">
        <v>0</v>
      </c>
      <c r="AD1368" s="428">
        <f t="shared" si="209"/>
        <v>0</v>
      </c>
      <c r="AE1368" s="427">
        <v>0</v>
      </c>
      <c r="AF1368" s="427">
        <v>0</v>
      </c>
      <c r="AG1368" s="427"/>
      <c r="AH1368" s="427"/>
      <c r="AI1368" s="427"/>
      <c r="AJ1368" s="427"/>
      <c r="AK1368" s="427"/>
      <c r="AL1368" s="427"/>
      <c r="AM1368" s="427"/>
      <c r="AN1368" s="427"/>
    </row>
    <row r="1369" spans="1:40" s="225" customFormat="1" ht="47.25" hidden="1" customHeight="1" outlineLevel="7" x14ac:dyDescent="0.2">
      <c r="A1369" s="221"/>
      <c r="B1369" s="227"/>
      <c r="C1369" s="248"/>
      <c r="D1369" s="248"/>
      <c r="E1369" s="254"/>
      <c r="F1369" s="265"/>
      <c r="G1369" s="270"/>
      <c r="H1369" s="270"/>
      <c r="I1369" s="406" t="s">
        <v>291</v>
      </c>
      <c r="J1369" s="346"/>
      <c r="K1369" s="434">
        <f>Supervisor!K1369</f>
        <v>1</v>
      </c>
      <c r="L1369" s="347">
        <f>Supervisor!L1369</f>
        <v>0</v>
      </c>
      <c r="M1369" s="348">
        <v>0</v>
      </c>
      <c r="N1369" s="353">
        <f>Supervisor!M1369</f>
        <v>0</v>
      </c>
      <c r="O1369" s="350">
        <f>Supervisor!N1369</f>
        <v>0</v>
      </c>
      <c r="P1369" s="350">
        <f t="shared" si="208"/>
        <v>1</v>
      </c>
      <c r="Q1369" s="351">
        <v>1.8170029858312346E-5</v>
      </c>
      <c r="R1369" s="352">
        <f t="shared" ref="R1369:R1375" si="212">O1369/K1369</f>
        <v>0</v>
      </c>
      <c r="T1369" s="226">
        <f t="shared" si="202"/>
        <v>0</v>
      </c>
      <c r="Y1369" s="199"/>
      <c r="Z1369" s="352">
        <v>0</v>
      </c>
      <c r="AA1369" s="428">
        <v>0</v>
      </c>
      <c r="AB1369" s="428">
        <v>0</v>
      </c>
      <c r="AC1369" s="430">
        <v>0</v>
      </c>
      <c r="AD1369" s="428">
        <f t="shared" si="209"/>
        <v>0</v>
      </c>
      <c r="AE1369" s="427">
        <v>0</v>
      </c>
      <c r="AF1369" s="427">
        <v>0</v>
      </c>
      <c r="AG1369" s="427"/>
      <c r="AH1369" s="427"/>
      <c r="AI1369" s="427"/>
      <c r="AJ1369" s="427"/>
      <c r="AK1369" s="427"/>
      <c r="AL1369" s="427"/>
      <c r="AM1369" s="427"/>
      <c r="AN1369" s="427"/>
    </row>
    <row r="1370" spans="1:40" s="225" customFormat="1" ht="47.25" hidden="1" customHeight="1" outlineLevel="7" x14ac:dyDescent="0.2">
      <c r="A1370" s="221"/>
      <c r="B1370" s="227"/>
      <c r="C1370" s="248"/>
      <c r="D1370" s="248"/>
      <c r="E1370" s="254"/>
      <c r="F1370" s="265"/>
      <c r="G1370" s="270"/>
      <c r="H1370" s="270"/>
      <c r="I1370" s="406" t="s">
        <v>292</v>
      </c>
      <c r="J1370" s="346"/>
      <c r="K1370" s="434">
        <f>Supervisor!K1370</f>
        <v>1</v>
      </c>
      <c r="L1370" s="347">
        <f>Supervisor!L1370</f>
        <v>0</v>
      </c>
      <c r="M1370" s="348">
        <v>0</v>
      </c>
      <c r="N1370" s="353">
        <f>Supervisor!M1370</f>
        <v>0</v>
      </c>
      <c r="O1370" s="350">
        <f>Supervisor!N1370</f>
        <v>0</v>
      </c>
      <c r="P1370" s="350">
        <f t="shared" si="208"/>
        <v>1</v>
      </c>
      <c r="Q1370" s="351">
        <v>1.8170029858312346E-5</v>
      </c>
      <c r="R1370" s="352">
        <f t="shared" si="212"/>
        <v>0</v>
      </c>
      <c r="T1370" s="226">
        <f t="shared" si="202"/>
        <v>0</v>
      </c>
      <c r="Y1370" s="199"/>
      <c r="Z1370" s="352">
        <v>0</v>
      </c>
      <c r="AA1370" s="428">
        <v>0</v>
      </c>
      <c r="AB1370" s="428">
        <v>0</v>
      </c>
      <c r="AC1370" s="430">
        <v>0</v>
      </c>
      <c r="AD1370" s="428">
        <f t="shared" si="209"/>
        <v>0</v>
      </c>
      <c r="AE1370" s="427">
        <v>0</v>
      </c>
      <c r="AF1370" s="427">
        <v>0</v>
      </c>
      <c r="AG1370" s="427"/>
      <c r="AH1370" s="427"/>
      <c r="AI1370" s="427"/>
      <c r="AJ1370" s="427"/>
      <c r="AK1370" s="427"/>
      <c r="AL1370" s="427"/>
      <c r="AM1370" s="427"/>
      <c r="AN1370" s="427"/>
    </row>
    <row r="1371" spans="1:40" s="225" customFormat="1" ht="47.25" hidden="1" customHeight="1" outlineLevel="7" x14ac:dyDescent="0.2">
      <c r="A1371" s="221"/>
      <c r="B1371" s="227"/>
      <c r="C1371" s="248"/>
      <c r="D1371" s="248"/>
      <c r="E1371" s="254"/>
      <c r="F1371" s="265"/>
      <c r="G1371" s="270"/>
      <c r="H1371" s="270"/>
      <c r="I1371" s="406" t="s">
        <v>231</v>
      </c>
      <c r="J1371" s="346"/>
      <c r="K1371" s="434">
        <f>Supervisor!K1371</f>
        <v>1</v>
      </c>
      <c r="L1371" s="347">
        <f>Supervisor!L1371</f>
        <v>0</v>
      </c>
      <c r="M1371" s="348">
        <v>0</v>
      </c>
      <c r="N1371" s="353">
        <f>Supervisor!M1371</f>
        <v>0</v>
      </c>
      <c r="O1371" s="350">
        <f>Supervisor!N1371</f>
        <v>0</v>
      </c>
      <c r="P1371" s="350">
        <f t="shared" si="208"/>
        <v>1</v>
      </c>
      <c r="Q1371" s="351">
        <v>1.2719020900818642E-4</v>
      </c>
      <c r="R1371" s="352">
        <f t="shared" si="212"/>
        <v>0</v>
      </c>
      <c r="T1371" s="226">
        <f t="shared" si="202"/>
        <v>0</v>
      </c>
      <c r="Y1371" s="199"/>
      <c r="Z1371" s="352">
        <v>0</v>
      </c>
      <c r="AA1371" s="428">
        <v>0</v>
      </c>
      <c r="AB1371" s="428">
        <v>0</v>
      </c>
      <c r="AC1371" s="430">
        <v>0</v>
      </c>
      <c r="AD1371" s="428">
        <f t="shared" si="209"/>
        <v>0</v>
      </c>
      <c r="AE1371" s="427">
        <v>0</v>
      </c>
      <c r="AF1371" s="427">
        <v>0</v>
      </c>
      <c r="AG1371" s="427"/>
      <c r="AH1371" s="427"/>
      <c r="AI1371" s="427"/>
      <c r="AJ1371" s="427"/>
      <c r="AK1371" s="427"/>
      <c r="AL1371" s="427"/>
      <c r="AM1371" s="427"/>
      <c r="AN1371" s="427"/>
    </row>
    <row r="1372" spans="1:40" s="225" customFormat="1" ht="47.25" hidden="1" customHeight="1" outlineLevel="7" x14ac:dyDescent="0.2">
      <c r="A1372" s="221"/>
      <c r="B1372" s="227"/>
      <c r="C1372" s="248"/>
      <c r="D1372" s="248"/>
      <c r="E1372" s="254"/>
      <c r="F1372" s="265"/>
      <c r="G1372" s="270"/>
      <c r="H1372" s="270"/>
      <c r="I1372" s="406" t="s">
        <v>80</v>
      </c>
      <c r="J1372" s="346"/>
      <c r="K1372" s="434">
        <f>Supervisor!K1372</f>
        <v>1</v>
      </c>
      <c r="L1372" s="347">
        <f>Supervisor!L1372</f>
        <v>0</v>
      </c>
      <c r="M1372" s="348">
        <v>0</v>
      </c>
      <c r="N1372" s="353">
        <f>Supervisor!M1372</f>
        <v>0</v>
      </c>
      <c r="O1372" s="350">
        <f>Supervisor!N1372</f>
        <v>0</v>
      </c>
      <c r="P1372" s="350">
        <f t="shared" si="208"/>
        <v>1</v>
      </c>
      <c r="Q1372" s="351">
        <v>5.4510089574937032E-5</v>
      </c>
      <c r="R1372" s="352">
        <f t="shared" si="212"/>
        <v>0</v>
      </c>
      <c r="T1372" s="226">
        <f t="shared" si="202"/>
        <v>0</v>
      </c>
      <c r="Y1372" s="199"/>
      <c r="Z1372" s="352">
        <v>0</v>
      </c>
      <c r="AA1372" s="428">
        <v>0</v>
      </c>
      <c r="AB1372" s="428">
        <v>0</v>
      </c>
      <c r="AC1372" s="430">
        <v>0</v>
      </c>
      <c r="AD1372" s="428">
        <f t="shared" si="209"/>
        <v>0</v>
      </c>
      <c r="AE1372" s="427">
        <v>0</v>
      </c>
      <c r="AF1372" s="427">
        <v>0</v>
      </c>
      <c r="AG1372" s="427"/>
      <c r="AH1372" s="427"/>
      <c r="AI1372" s="427"/>
      <c r="AJ1372" s="427"/>
      <c r="AK1372" s="427"/>
      <c r="AL1372" s="427"/>
      <c r="AM1372" s="427"/>
      <c r="AN1372" s="427"/>
    </row>
    <row r="1373" spans="1:40" s="225" customFormat="1" ht="47.25" hidden="1" customHeight="1" outlineLevel="7" x14ac:dyDescent="0.2">
      <c r="A1373" s="221"/>
      <c r="B1373" s="227"/>
      <c r="C1373" s="248"/>
      <c r="D1373" s="248"/>
      <c r="E1373" s="254"/>
      <c r="F1373" s="265"/>
      <c r="G1373" s="270"/>
      <c r="H1373" s="270"/>
      <c r="I1373" s="406" t="s">
        <v>82</v>
      </c>
      <c r="J1373" s="346"/>
      <c r="K1373" s="434">
        <f>Supervisor!K1373</f>
        <v>1</v>
      </c>
      <c r="L1373" s="347">
        <f>Supervisor!L1373</f>
        <v>0</v>
      </c>
      <c r="M1373" s="348">
        <v>0</v>
      </c>
      <c r="N1373" s="353">
        <f>Supervisor!M1373</f>
        <v>0</v>
      </c>
      <c r="O1373" s="350">
        <f>Supervisor!N1373</f>
        <v>0</v>
      </c>
      <c r="P1373" s="350">
        <f t="shared" si="208"/>
        <v>1</v>
      </c>
      <c r="Q1373" s="351">
        <v>5.4510089574937032E-5</v>
      </c>
      <c r="R1373" s="352">
        <f t="shared" si="212"/>
        <v>0</v>
      </c>
      <c r="T1373" s="226">
        <f t="shared" ref="T1373:T1436" si="213">S1373-O1373</f>
        <v>0</v>
      </c>
      <c r="Y1373" s="199"/>
      <c r="Z1373" s="352">
        <v>0</v>
      </c>
      <c r="AA1373" s="428">
        <v>0</v>
      </c>
      <c r="AB1373" s="428">
        <v>0</v>
      </c>
      <c r="AC1373" s="430">
        <v>0</v>
      </c>
      <c r="AD1373" s="428">
        <f t="shared" si="209"/>
        <v>0</v>
      </c>
      <c r="AE1373" s="427">
        <v>0</v>
      </c>
      <c r="AF1373" s="427">
        <v>0</v>
      </c>
      <c r="AG1373" s="427"/>
      <c r="AH1373" s="427"/>
      <c r="AI1373" s="427"/>
      <c r="AJ1373" s="427"/>
      <c r="AK1373" s="427"/>
      <c r="AL1373" s="427"/>
      <c r="AM1373" s="427"/>
      <c r="AN1373" s="427"/>
    </row>
    <row r="1374" spans="1:40" s="225" customFormat="1" ht="47.25" hidden="1" customHeight="1" outlineLevel="7" x14ac:dyDescent="0.2">
      <c r="A1374" s="221"/>
      <c r="B1374" s="227"/>
      <c r="C1374" s="248"/>
      <c r="D1374" s="248"/>
      <c r="E1374" s="254"/>
      <c r="F1374" s="265"/>
      <c r="G1374" s="270"/>
      <c r="H1374" s="270"/>
      <c r="I1374" s="406" t="s">
        <v>293</v>
      </c>
      <c r="J1374" s="346"/>
      <c r="K1374" s="434">
        <f>Supervisor!K1374</f>
        <v>1</v>
      </c>
      <c r="L1374" s="347">
        <f>Supervisor!L1374</f>
        <v>0</v>
      </c>
      <c r="M1374" s="348">
        <v>0</v>
      </c>
      <c r="N1374" s="353">
        <f>Supervisor!M1374</f>
        <v>0</v>
      </c>
      <c r="O1374" s="350">
        <f>Supervisor!N1374</f>
        <v>0</v>
      </c>
      <c r="P1374" s="350">
        <f t="shared" si="208"/>
        <v>1</v>
      </c>
      <c r="Q1374" s="351">
        <v>7.2680119433249385E-5</v>
      </c>
      <c r="R1374" s="352">
        <f t="shared" si="212"/>
        <v>0</v>
      </c>
      <c r="T1374" s="226">
        <f t="shared" si="213"/>
        <v>0</v>
      </c>
      <c r="Y1374" s="199"/>
      <c r="Z1374" s="352">
        <v>0</v>
      </c>
      <c r="AA1374" s="428">
        <v>0</v>
      </c>
      <c r="AB1374" s="428">
        <v>0</v>
      </c>
      <c r="AC1374" s="430">
        <v>0</v>
      </c>
      <c r="AD1374" s="428">
        <f t="shared" si="209"/>
        <v>0</v>
      </c>
      <c r="AE1374" s="427">
        <v>0</v>
      </c>
      <c r="AF1374" s="427">
        <v>0</v>
      </c>
      <c r="AG1374" s="427"/>
      <c r="AH1374" s="427"/>
      <c r="AI1374" s="427"/>
      <c r="AJ1374" s="427"/>
      <c r="AK1374" s="427"/>
      <c r="AL1374" s="427"/>
      <c r="AM1374" s="427"/>
      <c r="AN1374" s="427"/>
    </row>
    <row r="1375" spans="1:40" s="225" customFormat="1" ht="47.25" hidden="1" customHeight="1" outlineLevel="7" x14ac:dyDescent="0.2">
      <c r="A1375" s="221"/>
      <c r="B1375" s="227"/>
      <c r="C1375" s="248"/>
      <c r="D1375" s="248"/>
      <c r="E1375" s="254"/>
      <c r="F1375" s="265"/>
      <c r="G1375" s="270"/>
      <c r="H1375" s="270"/>
      <c r="I1375" s="406" t="s">
        <v>294</v>
      </c>
      <c r="J1375" s="346"/>
      <c r="K1375" s="434">
        <f>Supervisor!K1375</f>
        <v>1</v>
      </c>
      <c r="L1375" s="347">
        <f>Supervisor!L1375</f>
        <v>0</v>
      </c>
      <c r="M1375" s="348">
        <v>0</v>
      </c>
      <c r="N1375" s="353">
        <f>Supervisor!M1375</f>
        <v>0</v>
      </c>
      <c r="O1375" s="350">
        <f>Supervisor!N1375</f>
        <v>0</v>
      </c>
      <c r="P1375" s="350">
        <f t="shared" si="208"/>
        <v>1</v>
      </c>
      <c r="Q1375" s="351">
        <v>1.8170029858312346E-5</v>
      </c>
      <c r="R1375" s="352">
        <f t="shared" si="212"/>
        <v>0</v>
      </c>
      <c r="T1375" s="226">
        <f t="shared" si="213"/>
        <v>0</v>
      </c>
      <c r="Y1375" s="199"/>
      <c r="Z1375" s="352">
        <v>0</v>
      </c>
      <c r="AA1375" s="428">
        <v>0</v>
      </c>
      <c r="AB1375" s="428">
        <v>0</v>
      </c>
      <c r="AC1375" s="430">
        <v>0</v>
      </c>
      <c r="AD1375" s="428">
        <f t="shared" si="209"/>
        <v>0</v>
      </c>
      <c r="AE1375" s="427">
        <v>0</v>
      </c>
      <c r="AF1375" s="427">
        <v>0</v>
      </c>
      <c r="AG1375" s="427"/>
      <c r="AH1375" s="427"/>
      <c r="AI1375" s="427"/>
      <c r="AJ1375" s="427"/>
      <c r="AK1375" s="427"/>
      <c r="AL1375" s="427"/>
      <c r="AM1375" s="427"/>
      <c r="AN1375" s="427"/>
    </row>
    <row r="1376" spans="1:40" s="225" customFormat="1" ht="47.25" hidden="1" customHeight="1" outlineLevel="5" x14ac:dyDescent="0.2">
      <c r="A1376" s="221"/>
      <c r="B1376" s="227"/>
      <c r="C1376" s="248"/>
      <c r="D1376" s="248"/>
      <c r="E1376" s="254"/>
      <c r="F1376" s="265"/>
      <c r="G1376" s="270"/>
      <c r="H1376" s="270"/>
      <c r="I1376" s="409" t="s">
        <v>201</v>
      </c>
      <c r="J1376" s="365"/>
      <c r="K1376" s="437">
        <f>Supervisor!K1376</f>
        <v>0</v>
      </c>
      <c r="L1376" s="366">
        <f>Supervisor!L1376</f>
        <v>0</v>
      </c>
      <c r="M1376" s="367">
        <v>0</v>
      </c>
      <c r="N1376" s="365">
        <f>Supervisor!M1376</f>
        <v>0</v>
      </c>
      <c r="O1376" s="378">
        <f>Supervisor!N1376</f>
        <v>0</v>
      </c>
      <c r="P1376" s="378">
        <f t="shared" si="208"/>
        <v>0</v>
      </c>
      <c r="Q1376" s="369">
        <v>3.634005971662469E-4</v>
      </c>
      <c r="R1376" s="370">
        <f>SUMPRODUCT(R1377:R1383,Q1377:Q1383)/Q1376</f>
        <v>0</v>
      </c>
      <c r="T1376" s="226">
        <f t="shared" si="213"/>
        <v>0</v>
      </c>
      <c r="Y1376" s="199"/>
      <c r="Z1376" s="370">
        <v>0</v>
      </c>
      <c r="AA1376" s="428">
        <v>0</v>
      </c>
      <c r="AB1376" s="428">
        <v>0</v>
      </c>
      <c r="AC1376" s="430">
        <v>0</v>
      </c>
      <c r="AD1376" s="428">
        <f t="shared" si="209"/>
        <v>0</v>
      </c>
      <c r="AE1376" s="427">
        <v>0</v>
      </c>
      <c r="AF1376" s="427">
        <v>0</v>
      </c>
      <c r="AG1376" s="427"/>
      <c r="AH1376" s="427"/>
      <c r="AI1376" s="427"/>
      <c r="AJ1376" s="427"/>
      <c r="AK1376" s="427"/>
      <c r="AL1376" s="427"/>
      <c r="AM1376" s="427"/>
      <c r="AN1376" s="427"/>
    </row>
    <row r="1377" spans="1:40" s="225" customFormat="1" ht="47.25" hidden="1" customHeight="1" outlineLevel="7" x14ac:dyDescent="0.2">
      <c r="A1377" s="221"/>
      <c r="B1377" s="227"/>
      <c r="C1377" s="248"/>
      <c r="D1377" s="248"/>
      <c r="E1377" s="254"/>
      <c r="F1377" s="265"/>
      <c r="G1377" s="270"/>
      <c r="H1377" s="270"/>
      <c r="I1377" s="406" t="s">
        <v>291</v>
      </c>
      <c r="J1377" s="346"/>
      <c r="K1377" s="434">
        <f>Supervisor!K1377</f>
        <v>1</v>
      </c>
      <c r="L1377" s="347">
        <f>Supervisor!L1377</f>
        <v>0</v>
      </c>
      <c r="M1377" s="348">
        <v>0</v>
      </c>
      <c r="N1377" s="353">
        <f>Supervisor!M1377</f>
        <v>0</v>
      </c>
      <c r="O1377" s="350">
        <f>Supervisor!N1377</f>
        <v>0</v>
      </c>
      <c r="P1377" s="350">
        <f t="shared" si="208"/>
        <v>1</v>
      </c>
      <c r="Q1377" s="351">
        <v>1.8170029858312346E-5</v>
      </c>
      <c r="R1377" s="352">
        <f t="shared" ref="R1377:R1383" si="214">O1377/K1377</f>
        <v>0</v>
      </c>
      <c r="T1377" s="226">
        <f t="shared" si="213"/>
        <v>0</v>
      </c>
      <c r="Y1377" s="199"/>
      <c r="Z1377" s="352">
        <v>0</v>
      </c>
      <c r="AA1377" s="428">
        <v>0</v>
      </c>
      <c r="AB1377" s="428">
        <v>0</v>
      </c>
      <c r="AC1377" s="430">
        <v>0</v>
      </c>
      <c r="AD1377" s="428">
        <f t="shared" si="209"/>
        <v>0</v>
      </c>
      <c r="AE1377" s="427">
        <v>0</v>
      </c>
      <c r="AF1377" s="427">
        <v>0</v>
      </c>
      <c r="AG1377" s="427"/>
      <c r="AH1377" s="427"/>
      <c r="AI1377" s="427"/>
      <c r="AJ1377" s="427"/>
      <c r="AK1377" s="427"/>
      <c r="AL1377" s="427"/>
      <c r="AM1377" s="427"/>
      <c r="AN1377" s="427"/>
    </row>
    <row r="1378" spans="1:40" s="225" customFormat="1" ht="47.25" hidden="1" customHeight="1" outlineLevel="7" x14ac:dyDescent="0.2">
      <c r="A1378" s="221"/>
      <c r="B1378" s="227"/>
      <c r="C1378" s="248"/>
      <c r="D1378" s="248"/>
      <c r="E1378" s="254"/>
      <c r="F1378" s="265"/>
      <c r="G1378" s="270"/>
      <c r="H1378" s="270"/>
      <c r="I1378" s="406" t="s">
        <v>292</v>
      </c>
      <c r="J1378" s="346"/>
      <c r="K1378" s="434">
        <f>Supervisor!K1378</f>
        <v>1</v>
      </c>
      <c r="L1378" s="347">
        <f>Supervisor!L1378</f>
        <v>0</v>
      </c>
      <c r="M1378" s="348">
        <v>0</v>
      </c>
      <c r="N1378" s="353">
        <f>Supervisor!M1378</f>
        <v>0</v>
      </c>
      <c r="O1378" s="350">
        <f>Supervisor!N1378</f>
        <v>0</v>
      </c>
      <c r="P1378" s="350">
        <f t="shared" si="208"/>
        <v>1</v>
      </c>
      <c r="Q1378" s="351">
        <v>1.8170029858312346E-5</v>
      </c>
      <c r="R1378" s="352">
        <f t="shared" si="214"/>
        <v>0</v>
      </c>
      <c r="T1378" s="226">
        <f t="shared" si="213"/>
        <v>0</v>
      </c>
      <c r="Y1378" s="199"/>
      <c r="Z1378" s="352">
        <v>0</v>
      </c>
      <c r="AA1378" s="428">
        <v>0</v>
      </c>
      <c r="AB1378" s="428">
        <v>0</v>
      </c>
      <c r="AC1378" s="430">
        <v>0</v>
      </c>
      <c r="AD1378" s="428">
        <f t="shared" si="209"/>
        <v>0</v>
      </c>
      <c r="AE1378" s="427">
        <v>0</v>
      </c>
      <c r="AF1378" s="427">
        <v>0</v>
      </c>
      <c r="AG1378" s="427"/>
      <c r="AH1378" s="427"/>
      <c r="AI1378" s="427"/>
      <c r="AJ1378" s="427"/>
      <c r="AK1378" s="427"/>
      <c r="AL1378" s="427"/>
      <c r="AM1378" s="427"/>
      <c r="AN1378" s="427"/>
    </row>
    <row r="1379" spans="1:40" s="225" customFormat="1" ht="47.25" hidden="1" customHeight="1" outlineLevel="7" x14ac:dyDescent="0.2">
      <c r="A1379" s="221"/>
      <c r="B1379" s="227"/>
      <c r="C1379" s="248"/>
      <c r="D1379" s="248"/>
      <c r="E1379" s="254"/>
      <c r="F1379" s="265"/>
      <c r="G1379" s="270"/>
      <c r="H1379" s="270"/>
      <c r="I1379" s="406" t="s">
        <v>231</v>
      </c>
      <c r="J1379" s="346"/>
      <c r="K1379" s="434">
        <f>Supervisor!K1379</f>
        <v>1</v>
      </c>
      <c r="L1379" s="347">
        <f>Supervisor!L1379</f>
        <v>0</v>
      </c>
      <c r="M1379" s="348">
        <v>0</v>
      </c>
      <c r="N1379" s="353">
        <f>Supervisor!M1379</f>
        <v>0</v>
      </c>
      <c r="O1379" s="350">
        <f>Supervisor!N1379</f>
        <v>0</v>
      </c>
      <c r="P1379" s="350">
        <f t="shared" si="208"/>
        <v>1</v>
      </c>
      <c r="Q1379" s="351">
        <v>1.2719020900818642E-4</v>
      </c>
      <c r="R1379" s="352">
        <f t="shared" si="214"/>
        <v>0</v>
      </c>
      <c r="T1379" s="226">
        <f t="shared" si="213"/>
        <v>0</v>
      </c>
      <c r="Y1379" s="199"/>
      <c r="Z1379" s="352">
        <v>0</v>
      </c>
      <c r="AA1379" s="428">
        <v>0</v>
      </c>
      <c r="AB1379" s="428">
        <v>0</v>
      </c>
      <c r="AC1379" s="430">
        <v>0</v>
      </c>
      <c r="AD1379" s="428">
        <f t="shared" si="209"/>
        <v>0</v>
      </c>
      <c r="AE1379" s="427">
        <v>0</v>
      </c>
      <c r="AF1379" s="427">
        <v>0</v>
      </c>
      <c r="AG1379" s="427"/>
      <c r="AH1379" s="427"/>
      <c r="AI1379" s="427"/>
      <c r="AJ1379" s="427"/>
      <c r="AK1379" s="427"/>
      <c r="AL1379" s="427"/>
      <c r="AM1379" s="427"/>
      <c r="AN1379" s="427"/>
    </row>
    <row r="1380" spans="1:40" s="225" customFormat="1" ht="47.25" hidden="1" customHeight="1" outlineLevel="7" x14ac:dyDescent="0.2">
      <c r="A1380" s="221"/>
      <c r="B1380" s="227"/>
      <c r="C1380" s="248"/>
      <c r="D1380" s="248"/>
      <c r="E1380" s="254"/>
      <c r="F1380" s="265"/>
      <c r="G1380" s="270"/>
      <c r="H1380" s="270"/>
      <c r="I1380" s="406" t="s">
        <v>80</v>
      </c>
      <c r="J1380" s="346"/>
      <c r="K1380" s="434">
        <f>Supervisor!K1380</f>
        <v>1</v>
      </c>
      <c r="L1380" s="347">
        <f>Supervisor!L1380</f>
        <v>0</v>
      </c>
      <c r="M1380" s="348">
        <v>0</v>
      </c>
      <c r="N1380" s="353">
        <f>Supervisor!M1380</f>
        <v>0</v>
      </c>
      <c r="O1380" s="350">
        <f>Supervisor!N1380</f>
        <v>0</v>
      </c>
      <c r="P1380" s="350">
        <f t="shared" si="208"/>
        <v>1</v>
      </c>
      <c r="Q1380" s="351">
        <v>5.4510089574937032E-5</v>
      </c>
      <c r="R1380" s="352">
        <f t="shared" si="214"/>
        <v>0</v>
      </c>
      <c r="T1380" s="226">
        <f t="shared" si="213"/>
        <v>0</v>
      </c>
      <c r="Y1380" s="199"/>
      <c r="Z1380" s="352">
        <v>0</v>
      </c>
      <c r="AA1380" s="428">
        <v>0</v>
      </c>
      <c r="AB1380" s="428">
        <v>0</v>
      </c>
      <c r="AC1380" s="430">
        <v>0</v>
      </c>
      <c r="AD1380" s="428">
        <f t="shared" si="209"/>
        <v>0</v>
      </c>
      <c r="AE1380" s="427">
        <v>0</v>
      </c>
      <c r="AF1380" s="427">
        <v>0</v>
      </c>
      <c r="AG1380" s="427"/>
      <c r="AH1380" s="427"/>
      <c r="AI1380" s="427"/>
      <c r="AJ1380" s="427"/>
      <c r="AK1380" s="427"/>
      <c r="AL1380" s="427"/>
      <c r="AM1380" s="427"/>
      <c r="AN1380" s="427"/>
    </row>
    <row r="1381" spans="1:40" s="225" customFormat="1" ht="47.25" hidden="1" customHeight="1" outlineLevel="7" x14ac:dyDescent="0.2">
      <c r="A1381" s="221"/>
      <c r="B1381" s="227"/>
      <c r="C1381" s="248"/>
      <c r="D1381" s="248"/>
      <c r="E1381" s="254"/>
      <c r="F1381" s="265"/>
      <c r="G1381" s="270"/>
      <c r="H1381" s="270"/>
      <c r="I1381" s="406" t="s">
        <v>82</v>
      </c>
      <c r="J1381" s="346"/>
      <c r="K1381" s="434">
        <f>Supervisor!K1381</f>
        <v>1</v>
      </c>
      <c r="L1381" s="347">
        <f>Supervisor!L1381</f>
        <v>0</v>
      </c>
      <c r="M1381" s="348">
        <v>0</v>
      </c>
      <c r="N1381" s="353">
        <f>Supervisor!M1381</f>
        <v>0</v>
      </c>
      <c r="O1381" s="350">
        <f>Supervisor!N1381</f>
        <v>0</v>
      </c>
      <c r="P1381" s="350">
        <f t="shared" si="208"/>
        <v>1</v>
      </c>
      <c r="Q1381" s="351">
        <v>5.4510089574937032E-5</v>
      </c>
      <c r="R1381" s="352">
        <f t="shared" si="214"/>
        <v>0</v>
      </c>
      <c r="T1381" s="226">
        <f t="shared" si="213"/>
        <v>0</v>
      </c>
      <c r="Y1381" s="199"/>
      <c r="Z1381" s="352">
        <v>0</v>
      </c>
      <c r="AA1381" s="428">
        <v>0</v>
      </c>
      <c r="AB1381" s="428">
        <v>0</v>
      </c>
      <c r="AC1381" s="430">
        <v>0</v>
      </c>
      <c r="AD1381" s="428">
        <f t="shared" si="209"/>
        <v>0</v>
      </c>
      <c r="AE1381" s="427">
        <v>0</v>
      </c>
      <c r="AF1381" s="427">
        <v>0</v>
      </c>
      <c r="AG1381" s="427"/>
      <c r="AH1381" s="427"/>
      <c r="AI1381" s="427"/>
      <c r="AJ1381" s="427"/>
      <c r="AK1381" s="427"/>
      <c r="AL1381" s="427"/>
      <c r="AM1381" s="427"/>
      <c r="AN1381" s="427"/>
    </row>
    <row r="1382" spans="1:40" s="225" customFormat="1" ht="47.25" hidden="1" customHeight="1" outlineLevel="7" x14ac:dyDescent="0.2">
      <c r="A1382" s="221"/>
      <c r="B1382" s="227"/>
      <c r="C1382" s="248"/>
      <c r="D1382" s="248"/>
      <c r="E1382" s="254"/>
      <c r="F1382" s="265"/>
      <c r="G1382" s="270"/>
      <c r="H1382" s="270"/>
      <c r="I1382" s="406" t="s">
        <v>293</v>
      </c>
      <c r="J1382" s="346"/>
      <c r="K1382" s="434">
        <f>Supervisor!K1382</f>
        <v>1</v>
      </c>
      <c r="L1382" s="347">
        <f>Supervisor!L1382</f>
        <v>0</v>
      </c>
      <c r="M1382" s="348">
        <v>0</v>
      </c>
      <c r="N1382" s="353">
        <f>Supervisor!M1382</f>
        <v>0</v>
      </c>
      <c r="O1382" s="350">
        <f>Supervisor!N1382</f>
        <v>0</v>
      </c>
      <c r="P1382" s="350">
        <f t="shared" si="208"/>
        <v>1</v>
      </c>
      <c r="Q1382" s="351">
        <v>7.2680119433249385E-5</v>
      </c>
      <c r="R1382" s="352">
        <f t="shared" si="214"/>
        <v>0</v>
      </c>
      <c r="T1382" s="226">
        <f t="shared" si="213"/>
        <v>0</v>
      </c>
      <c r="Y1382" s="199"/>
      <c r="Z1382" s="352">
        <v>0</v>
      </c>
      <c r="AA1382" s="428">
        <v>0</v>
      </c>
      <c r="AB1382" s="428">
        <v>0</v>
      </c>
      <c r="AC1382" s="430">
        <v>0</v>
      </c>
      <c r="AD1382" s="428">
        <f t="shared" si="209"/>
        <v>0</v>
      </c>
      <c r="AE1382" s="427">
        <v>0</v>
      </c>
      <c r="AF1382" s="427">
        <v>0</v>
      </c>
      <c r="AG1382" s="427"/>
      <c r="AH1382" s="427"/>
      <c r="AI1382" s="427"/>
      <c r="AJ1382" s="427"/>
      <c r="AK1382" s="427"/>
      <c r="AL1382" s="427"/>
      <c r="AM1382" s="427"/>
      <c r="AN1382" s="427"/>
    </row>
    <row r="1383" spans="1:40" s="225" customFormat="1" ht="47.25" hidden="1" customHeight="1" outlineLevel="7" x14ac:dyDescent="0.2">
      <c r="A1383" s="221"/>
      <c r="B1383" s="227"/>
      <c r="C1383" s="248"/>
      <c r="D1383" s="248"/>
      <c r="E1383" s="254"/>
      <c r="F1383" s="265"/>
      <c r="G1383" s="270"/>
      <c r="H1383" s="270"/>
      <c r="I1383" s="406" t="s">
        <v>294</v>
      </c>
      <c r="J1383" s="346"/>
      <c r="K1383" s="434">
        <f>Supervisor!K1383</f>
        <v>1</v>
      </c>
      <c r="L1383" s="347">
        <f>Supervisor!L1383</f>
        <v>0</v>
      </c>
      <c r="M1383" s="348">
        <v>0</v>
      </c>
      <c r="N1383" s="353">
        <f>Supervisor!M1383</f>
        <v>0</v>
      </c>
      <c r="O1383" s="350">
        <f>Supervisor!N1383</f>
        <v>0</v>
      </c>
      <c r="P1383" s="350">
        <f t="shared" si="208"/>
        <v>1</v>
      </c>
      <c r="Q1383" s="351">
        <v>1.8170029858312346E-5</v>
      </c>
      <c r="R1383" s="352">
        <f t="shared" si="214"/>
        <v>0</v>
      </c>
      <c r="T1383" s="226">
        <f t="shared" si="213"/>
        <v>0</v>
      </c>
      <c r="Y1383" s="199"/>
      <c r="Z1383" s="352">
        <v>0</v>
      </c>
      <c r="AA1383" s="428">
        <v>0</v>
      </c>
      <c r="AB1383" s="428">
        <v>0</v>
      </c>
      <c r="AC1383" s="430">
        <v>0</v>
      </c>
      <c r="AD1383" s="428">
        <f t="shared" si="209"/>
        <v>0</v>
      </c>
      <c r="AE1383" s="427">
        <v>0</v>
      </c>
      <c r="AF1383" s="427">
        <v>0</v>
      </c>
      <c r="AG1383" s="427"/>
      <c r="AH1383" s="427"/>
      <c r="AI1383" s="427"/>
      <c r="AJ1383" s="427"/>
      <c r="AK1383" s="427"/>
      <c r="AL1383" s="427"/>
      <c r="AM1383" s="427"/>
      <c r="AN1383" s="427"/>
    </row>
    <row r="1384" spans="1:40" s="225" customFormat="1" ht="47.25" hidden="1" customHeight="1" outlineLevel="5" x14ac:dyDescent="0.2">
      <c r="A1384" s="221"/>
      <c r="B1384" s="227"/>
      <c r="C1384" s="248"/>
      <c r="D1384" s="248"/>
      <c r="E1384" s="254"/>
      <c r="F1384" s="265"/>
      <c r="G1384" s="270"/>
      <c r="H1384" s="270"/>
      <c r="I1384" s="409" t="s">
        <v>202</v>
      </c>
      <c r="J1384" s="365"/>
      <c r="K1384" s="437">
        <f>Supervisor!K1384</f>
        <v>0</v>
      </c>
      <c r="L1384" s="366">
        <f>Supervisor!L1384</f>
        <v>0</v>
      </c>
      <c r="M1384" s="367">
        <v>0</v>
      </c>
      <c r="N1384" s="365">
        <f>Supervisor!M1384</f>
        <v>0</v>
      </c>
      <c r="O1384" s="378">
        <f>Supervisor!N1384</f>
        <v>0</v>
      </c>
      <c r="P1384" s="378">
        <f t="shared" si="208"/>
        <v>0</v>
      </c>
      <c r="Q1384" s="369">
        <v>1.0094461032395748E-4</v>
      </c>
      <c r="R1384" s="370">
        <f>SUMPRODUCT(R1385:R1391,Q1385:Q1391)/Q1384</f>
        <v>0</v>
      </c>
      <c r="T1384" s="226">
        <f t="shared" si="213"/>
        <v>0</v>
      </c>
      <c r="Y1384" s="199"/>
      <c r="Z1384" s="370">
        <v>0</v>
      </c>
      <c r="AA1384" s="428">
        <v>0</v>
      </c>
      <c r="AB1384" s="428">
        <v>0</v>
      </c>
      <c r="AC1384" s="430">
        <v>0</v>
      </c>
      <c r="AD1384" s="428">
        <f t="shared" si="209"/>
        <v>0</v>
      </c>
      <c r="AE1384" s="427">
        <v>0</v>
      </c>
      <c r="AF1384" s="427">
        <v>0</v>
      </c>
      <c r="AG1384" s="427"/>
      <c r="AH1384" s="427"/>
      <c r="AI1384" s="427"/>
      <c r="AJ1384" s="427"/>
      <c r="AK1384" s="427"/>
      <c r="AL1384" s="427"/>
      <c r="AM1384" s="427"/>
      <c r="AN1384" s="427"/>
    </row>
    <row r="1385" spans="1:40" s="225" customFormat="1" ht="47.25" hidden="1" customHeight="1" outlineLevel="7" x14ac:dyDescent="0.2">
      <c r="A1385" s="221"/>
      <c r="B1385" s="227"/>
      <c r="C1385" s="248"/>
      <c r="D1385" s="248"/>
      <c r="E1385" s="254"/>
      <c r="F1385" s="265"/>
      <c r="G1385" s="270"/>
      <c r="H1385" s="270"/>
      <c r="I1385" s="406" t="s">
        <v>291</v>
      </c>
      <c r="J1385" s="346"/>
      <c r="K1385" s="434">
        <f>Supervisor!K1385</f>
        <v>1</v>
      </c>
      <c r="L1385" s="347">
        <f>Supervisor!L1385</f>
        <v>0</v>
      </c>
      <c r="M1385" s="348">
        <v>0</v>
      </c>
      <c r="N1385" s="353">
        <f>Supervisor!M1385</f>
        <v>0</v>
      </c>
      <c r="O1385" s="350">
        <f>Supervisor!N1385</f>
        <v>0</v>
      </c>
      <c r="P1385" s="350">
        <f t="shared" si="208"/>
        <v>1</v>
      </c>
      <c r="Q1385" s="351">
        <v>5.0472305161978744E-6</v>
      </c>
      <c r="R1385" s="352">
        <f t="shared" ref="R1385:R1391" si="215">O1385/K1385</f>
        <v>0</v>
      </c>
      <c r="T1385" s="226">
        <f t="shared" si="213"/>
        <v>0</v>
      </c>
      <c r="Y1385" s="199"/>
      <c r="Z1385" s="352">
        <v>0</v>
      </c>
      <c r="AA1385" s="428">
        <v>0</v>
      </c>
      <c r="AB1385" s="428">
        <v>0</v>
      </c>
      <c r="AC1385" s="430">
        <v>0</v>
      </c>
      <c r="AD1385" s="428">
        <f t="shared" si="209"/>
        <v>0</v>
      </c>
      <c r="AE1385" s="427">
        <v>0</v>
      </c>
      <c r="AF1385" s="427">
        <v>0</v>
      </c>
      <c r="AG1385" s="427"/>
      <c r="AH1385" s="427"/>
      <c r="AI1385" s="427"/>
      <c r="AJ1385" s="427"/>
      <c r="AK1385" s="427"/>
      <c r="AL1385" s="427"/>
      <c r="AM1385" s="427"/>
      <c r="AN1385" s="427"/>
    </row>
    <row r="1386" spans="1:40" s="225" customFormat="1" ht="47.25" hidden="1" customHeight="1" outlineLevel="7" x14ac:dyDescent="0.2">
      <c r="A1386" s="221"/>
      <c r="B1386" s="227"/>
      <c r="C1386" s="248"/>
      <c r="D1386" s="248"/>
      <c r="E1386" s="254"/>
      <c r="F1386" s="265"/>
      <c r="G1386" s="270"/>
      <c r="H1386" s="270"/>
      <c r="I1386" s="406" t="s">
        <v>292</v>
      </c>
      <c r="J1386" s="346"/>
      <c r="K1386" s="434">
        <f>Supervisor!K1386</f>
        <v>1</v>
      </c>
      <c r="L1386" s="347">
        <f>Supervisor!L1386</f>
        <v>0</v>
      </c>
      <c r="M1386" s="348">
        <v>0</v>
      </c>
      <c r="N1386" s="353">
        <f>Supervisor!M1386</f>
        <v>0</v>
      </c>
      <c r="O1386" s="350">
        <f>Supervisor!N1386</f>
        <v>0</v>
      </c>
      <c r="P1386" s="350">
        <f t="shared" si="208"/>
        <v>1</v>
      </c>
      <c r="Q1386" s="351">
        <v>5.0472305161978744E-6</v>
      </c>
      <c r="R1386" s="352">
        <f t="shared" si="215"/>
        <v>0</v>
      </c>
      <c r="T1386" s="226">
        <f t="shared" si="213"/>
        <v>0</v>
      </c>
      <c r="Y1386" s="199"/>
      <c r="Z1386" s="352">
        <v>0</v>
      </c>
      <c r="AA1386" s="428">
        <v>0</v>
      </c>
      <c r="AB1386" s="428">
        <v>0</v>
      </c>
      <c r="AC1386" s="430">
        <v>0</v>
      </c>
      <c r="AD1386" s="428">
        <f t="shared" si="209"/>
        <v>0</v>
      </c>
      <c r="AE1386" s="427">
        <v>0</v>
      </c>
      <c r="AF1386" s="427">
        <v>0</v>
      </c>
      <c r="AG1386" s="427"/>
      <c r="AH1386" s="427"/>
      <c r="AI1386" s="427"/>
      <c r="AJ1386" s="427"/>
      <c r="AK1386" s="427"/>
      <c r="AL1386" s="427"/>
      <c r="AM1386" s="427"/>
      <c r="AN1386" s="427"/>
    </row>
    <row r="1387" spans="1:40" s="225" customFormat="1" ht="47.25" hidden="1" customHeight="1" outlineLevel="7" x14ac:dyDescent="0.2">
      <c r="A1387" s="221"/>
      <c r="B1387" s="227"/>
      <c r="C1387" s="248"/>
      <c r="D1387" s="248"/>
      <c r="E1387" s="254"/>
      <c r="F1387" s="265"/>
      <c r="G1387" s="270"/>
      <c r="H1387" s="270"/>
      <c r="I1387" s="406" t="s">
        <v>231</v>
      </c>
      <c r="J1387" s="346"/>
      <c r="K1387" s="434">
        <f>Supervisor!K1387</f>
        <v>1</v>
      </c>
      <c r="L1387" s="347">
        <f>Supervisor!L1387</f>
        <v>0</v>
      </c>
      <c r="M1387" s="348">
        <v>0</v>
      </c>
      <c r="N1387" s="353">
        <f>Supervisor!M1387</f>
        <v>0</v>
      </c>
      <c r="O1387" s="350">
        <f>Supervisor!N1387</f>
        <v>0</v>
      </c>
      <c r="P1387" s="350">
        <f t="shared" si="208"/>
        <v>1</v>
      </c>
      <c r="Q1387" s="351">
        <v>3.5330613613385115E-5</v>
      </c>
      <c r="R1387" s="352">
        <f t="shared" si="215"/>
        <v>0</v>
      </c>
      <c r="T1387" s="226">
        <f t="shared" si="213"/>
        <v>0</v>
      </c>
      <c r="Y1387" s="199"/>
      <c r="Z1387" s="352">
        <v>0</v>
      </c>
      <c r="AA1387" s="428">
        <v>0</v>
      </c>
      <c r="AB1387" s="428">
        <v>0</v>
      </c>
      <c r="AC1387" s="430">
        <v>0</v>
      </c>
      <c r="AD1387" s="428">
        <f t="shared" si="209"/>
        <v>0</v>
      </c>
      <c r="AE1387" s="427">
        <v>0</v>
      </c>
      <c r="AF1387" s="427">
        <v>0</v>
      </c>
      <c r="AG1387" s="427"/>
      <c r="AH1387" s="427"/>
      <c r="AI1387" s="427"/>
      <c r="AJ1387" s="427"/>
      <c r="AK1387" s="427"/>
      <c r="AL1387" s="427"/>
      <c r="AM1387" s="427"/>
      <c r="AN1387" s="427"/>
    </row>
    <row r="1388" spans="1:40" s="225" customFormat="1" ht="47.25" hidden="1" customHeight="1" outlineLevel="7" x14ac:dyDescent="0.2">
      <c r="A1388" s="221"/>
      <c r="B1388" s="227"/>
      <c r="C1388" s="248"/>
      <c r="D1388" s="248"/>
      <c r="E1388" s="254"/>
      <c r="F1388" s="265"/>
      <c r="G1388" s="270"/>
      <c r="H1388" s="270"/>
      <c r="I1388" s="406" t="s">
        <v>80</v>
      </c>
      <c r="J1388" s="346"/>
      <c r="K1388" s="434">
        <f>Supervisor!K1388</f>
        <v>1</v>
      </c>
      <c r="L1388" s="347">
        <f>Supervisor!L1388</f>
        <v>0</v>
      </c>
      <c r="M1388" s="348">
        <v>0</v>
      </c>
      <c r="N1388" s="353">
        <f>Supervisor!M1388</f>
        <v>0</v>
      </c>
      <c r="O1388" s="350">
        <f>Supervisor!N1388</f>
        <v>0</v>
      </c>
      <c r="P1388" s="350">
        <f t="shared" si="208"/>
        <v>1</v>
      </c>
      <c r="Q1388" s="351">
        <v>1.5141691548593622E-5</v>
      </c>
      <c r="R1388" s="352">
        <f t="shared" si="215"/>
        <v>0</v>
      </c>
      <c r="T1388" s="226">
        <f t="shared" si="213"/>
        <v>0</v>
      </c>
      <c r="Y1388" s="199"/>
      <c r="Z1388" s="352">
        <v>0</v>
      </c>
      <c r="AA1388" s="428">
        <v>0</v>
      </c>
      <c r="AB1388" s="428">
        <v>0</v>
      </c>
      <c r="AC1388" s="430">
        <v>0</v>
      </c>
      <c r="AD1388" s="428">
        <f t="shared" si="209"/>
        <v>0</v>
      </c>
      <c r="AE1388" s="427">
        <v>0</v>
      </c>
      <c r="AF1388" s="427">
        <v>0</v>
      </c>
      <c r="AG1388" s="427"/>
      <c r="AH1388" s="427"/>
      <c r="AI1388" s="427"/>
      <c r="AJ1388" s="427"/>
      <c r="AK1388" s="427"/>
      <c r="AL1388" s="427"/>
      <c r="AM1388" s="427"/>
      <c r="AN1388" s="427"/>
    </row>
    <row r="1389" spans="1:40" s="225" customFormat="1" ht="47.25" hidden="1" customHeight="1" outlineLevel="7" x14ac:dyDescent="0.2">
      <c r="A1389" s="221"/>
      <c r="B1389" s="227"/>
      <c r="C1389" s="248"/>
      <c r="D1389" s="248"/>
      <c r="E1389" s="254"/>
      <c r="F1389" s="265"/>
      <c r="G1389" s="270"/>
      <c r="H1389" s="270"/>
      <c r="I1389" s="406" t="s">
        <v>82</v>
      </c>
      <c r="J1389" s="346"/>
      <c r="K1389" s="434">
        <f>Supervisor!K1389</f>
        <v>1</v>
      </c>
      <c r="L1389" s="347">
        <f>Supervisor!L1389</f>
        <v>0</v>
      </c>
      <c r="M1389" s="348">
        <v>0</v>
      </c>
      <c r="N1389" s="353">
        <f>Supervisor!M1389</f>
        <v>0</v>
      </c>
      <c r="O1389" s="350">
        <f>Supervisor!N1389</f>
        <v>0</v>
      </c>
      <c r="P1389" s="350">
        <f t="shared" si="208"/>
        <v>1</v>
      </c>
      <c r="Q1389" s="351">
        <v>1.5141691548593622E-5</v>
      </c>
      <c r="R1389" s="352">
        <f t="shared" si="215"/>
        <v>0</v>
      </c>
      <c r="T1389" s="226">
        <f t="shared" si="213"/>
        <v>0</v>
      </c>
      <c r="Y1389" s="199"/>
      <c r="Z1389" s="352">
        <v>0</v>
      </c>
      <c r="AA1389" s="428">
        <v>0</v>
      </c>
      <c r="AB1389" s="428">
        <v>0</v>
      </c>
      <c r="AC1389" s="430">
        <v>0</v>
      </c>
      <c r="AD1389" s="428">
        <f t="shared" si="209"/>
        <v>0</v>
      </c>
      <c r="AE1389" s="427">
        <v>0</v>
      </c>
      <c r="AF1389" s="427">
        <v>0</v>
      </c>
      <c r="AG1389" s="427"/>
      <c r="AH1389" s="427"/>
      <c r="AI1389" s="427"/>
      <c r="AJ1389" s="427"/>
      <c r="AK1389" s="427"/>
      <c r="AL1389" s="427"/>
      <c r="AM1389" s="427"/>
      <c r="AN1389" s="427"/>
    </row>
    <row r="1390" spans="1:40" s="225" customFormat="1" ht="47.25" hidden="1" customHeight="1" outlineLevel="7" x14ac:dyDescent="0.2">
      <c r="A1390" s="221"/>
      <c r="B1390" s="227"/>
      <c r="C1390" s="248"/>
      <c r="D1390" s="248"/>
      <c r="E1390" s="254"/>
      <c r="F1390" s="265"/>
      <c r="G1390" s="270"/>
      <c r="H1390" s="270"/>
      <c r="I1390" s="406" t="s">
        <v>293</v>
      </c>
      <c r="J1390" s="346"/>
      <c r="K1390" s="434">
        <f>Supervisor!K1390</f>
        <v>1</v>
      </c>
      <c r="L1390" s="347">
        <f>Supervisor!L1390</f>
        <v>0</v>
      </c>
      <c r="M1390" s="348">
        <v>0</v>
      </c>
      <c r="N1390" s="353">
        <f>Supervisor!M1390</f>
        <v>0</v>
      </c>
      <c r="O1390" s="350">
        <f>Supervisor!N1390</f>
        <v>0</v>
      </c>
      <c r="P1390" s="350">
        <f t="shared" si="208"/>
        <v>1</v>
      </c>
      <c r="Q1390" s="351">
        <v>2.0188922064791498E-5</v>
      </c>
      <c r="R1390" s="352">
        <f t="shared" si="215"/>
        <v>0</v>
      </c>
      <c r="T1390" s="226">
        <f t="shared" si="213"/>
        <v>0</v>
      </c>
      <c r="Y1390" s="199"/>
      <c r="Z1390" s="352">
        <v>0</v>
      </c>
      <c r="AA1390" s="428">
        <v>0</v>
      </c>
      <c r="AB1390" s="428">
        <v>0</v>
      </c>
      <c r="AC1390" s="430">
        <v>0</v>
      </c>
      <c r="AD1390" s="428">
        <f t="shared" si="209"/>
        <v>0</v>
      </c>
      <c r="AE1390" s="427">
        <v>0</v>
      </c>
      <c r="AF1390" s="427">
        <v>0</v>
      </c>
      <c r="AG1390" s="427"/>
      <c r="AH1390" s="427"/>
      <c r="AI1390" s="427"/>
      <c r="AJ1390" s="427"/>
      <c r="AK1390" s="427"/>
      <c r="AL1390" s="427"/>
      <c r="AM1390" s="427"/>
      <c r="AN1390" s="427"/>
    </row>
    <row r="1391" spans="1:40" s="225" customFormat="1" ht="47.25" hidden="1" customHeight="1" outlineLevel="7" x14ac:dyDescent="0.2">
      <c r="A1391" s="221"/>
      <c r="B1391" s="227"/>
      <c r="C1391" s="248"/>
      <c r="D1391" s="248"/>
      <c r="E1391" s="254"/>
      <c r="F1391" s="265"/>
      <c r="G1391" s="270"/>
      <c r="H1391" s="270"/>
      <c r="I1391" s="406" t="s">
        <v>294</v>
      </c>
      <c r="J1391" s="346"/>
      <c r="K1391" s="434">
        <f>Supervisor!K1391</f>
        <v>1</v>
      </c>
      <c r="L1391" s="347">
        <f>Supervisor!L1391</f>
        <v>0</v>
      </c>
      <c r="M1391" s="348">
        <v>0</v>
      </c>
      <c r="N1391" s="353">
        <f>Supervisor!M1391</f>
        <v>0</v>
      </c>
      <c r="O1391" s="350">
        <f>Supervisor!N1391</f>
        <v>0</v>
      </c>
      <c r="P1391" s="350">
        <f t="shared" si="208"/>
        <v>1</v>
      </c>
      <c r="Q1391" s="351">
        <v>5.0472305161978744E-6</v>
      </c>
      <c r="R1391" s="352">
        <f t="shared" si="215"/>
        <v>0</v>
      </c>
      <c r="T1391" s="226">
        <f t="shared" si="213"/>
        <v>0</v>
      </c>
      <c r="Y1391" s="199"/>
      <c r="Z1391" s="352">
        <v>0</v>
      </c>
      <c r="AA1391" s="428">
        <v>0</v>
      </c>
      <c r="AB1391" s="428">
        <v>0</v>
      </c>
      <c r="AC1391" s="430">
        <v>0</v>
      </c>
      <c r="AD1391" s="428">
        <f t="shared" si="209"/>
        <v>0</v>
      </c>
      <c r="AE1391" s="427">
        <v>0</v>
      </c>
      <c r="AF1391" s="427">
        <v>0</v>
      </c>
      <c r="AG1391" s="427"/>
      <c r="AH1391" s="427"/>
      <c r="AI1391" s="427"/>
      <c r="AJ1391" s="427"/>
      <c r="AK1391" s="427"/>
      <c r="AL1391" s="427"/>
      <c r="AM1391" s="427"/>
      <c r="AN1391" s="427"/>
    </row>
    <row r="1392" spans="1:40" s="225" customFormat="1" ht="47.25" hidden="1" customHeight="1" outlineLevel="5" x14ac:dyDescent="0.2">
      <c r="A1392" s="221"/>
      <c r="B1392" s="227"/>
      <c r="C1392" s="248"/>
      <c r="D1392" s="248"/>
      <c r="E1392" s="254"/>
      <c r="F1392" s="265"/>
      <c r="G1392" s="270"/>
      <c r="H1392" s="270"/>
      <c r="I1392" s="409" t="s">
        <v>203</v>
      </c>
      <c r="J1392" s="365"/>
      <c r="K1392" s="437">
        <f>Supervisor!K1392</f>
        <v>0</v>
      </c>
      <c r="L1392" s="366">
        <f>Supervisor!L1392</f>
        <v>0</v>
      </c>
      <c r="M1392" s="367">
        <v>0</v>
      </c>
      <c r="N1392" s="365">
        <f>Supervisor!M1392</f>
        <v>0</v>
      </c>
      <c r="O1392" s="378">
        <f>Supervisor!N1392</f>
        <v>0</v>
      </c>
      <c r="P1392" s="378">
        <f t="shared" si="208"/>
        <v>0</v>
      </c>
      <c r="Q1392" s="369">
        <v>1.0094461032395748E-4</v>
      </c>
      <c r="R1392" s="370">
        <f>SUMPRODUCT(R1393:R1399,Q1393:Q1399)/Q1392</f>
        <v>0</v>
      </c>
      <c r="T1392" s="226">
        <f t="shared" si="213"/>
        <v>0</v>
      </c>
      <c r="Y1392" s="199"/>
      <c r="Z1392" s="370">
        <v>0</v>
      </c>
      <c r="AA1392" s="428">
        <v>0</v>
      </c>
      <c r="AB1392" s="428">
        <v>0</v>
      </c>
      <c r="AC1392" s="430">
        <v>0</v>
      </c>
      <c r="AD1392" s="428">
        <f t="shared" si="209"/>
        <v>0</v>
      </c>
      <c r="AE1392" s="427">
        <v>0</v>
      </c>
      <c r="AF1392" s="427">
        <v>0</v>
      </c>
      <c r="AG1392" s="427"/>
      <c r="AH1392" s="427"/>
      <c r="AI1392" s="427"/>
      <c r="AJ1392" s="427"/>
      <c r="AK1392" s="427"/>
      <c r="AL1392" s="427"/>
      <c r="AM1392" s="427"/>
      <c r="AN1392" s="427"/>
    </row>
    <row r="1393" spans="1:40" s="225" customFormat="1" ht="47.25" hidden="1" customHeight="1" outlineLevel="7" x14ac:dyDescent="0.2">
      <c r="A1393" s="221"/>
      <c r="B1393" s="227"/>
      <c r="C1393" s="248"/>
      <c r="D1393" s="248"/>
      <c r="E1393" s="254"/>
      <c r="F1393" s="265"/>
      <c r="G1393" s="270"/>
      <c r="H1393" s="270"/>
      <c r="I1393" s="406" t="s">
        <v>291</v>
      </c>
      <c r="J1393" s="346"/>
      <c r="K1393" s="434">
        <f>Supervisor!K1393</f>
        <v>1</v>
      </c>
      <c r="L1393" s="347">
        <f>Supervisor!L1393</f>
        <v>0</v>
      </c>
      <c r="M1393" s="348">
        <v>0</v>
      </c>
      <c r="N1393" s="353">
        <f>Supervisor!M1393</f>
        <v>0</v>
      </c>
      <c r="O1393" s="350">
        <f>Supervisor!N1393</f>
        <v>0</v>
      </c>
      <c r="P1393" s="350">
        <f t="shared" si="208"/>
        <v>1</v>
      </c>
      <c r="Q1393" s="351">
        <v>5.0472305161978744E-6</v>
      </c>
      <c r="R1393" s="352">
        <f t="shared" ref="R1393:R1399" si="216">O1393/K1393</f>
        <v>0</v>
      </c>
      <c r="T1393" s="226">
        <f t="shared" si="213"/>
        <v>0</v>
      </c>
      <c r="Y1393" s="199"/>
      <c r="Z1393" s="352">
        <v>0</v>
      </c>
      <c r="AA1393" s="428">
        <v>0</v>
      </c>
      <c r="AB1393" s="428">
        <v>0</v>
      </c>
      <c r="AC1393" s="430">
        <v>0</v>
      </c>
      <c r="AD1393" s="428">
        <f t="shared" si="209"/>
        <v>0</v>
      </c>
      <c r="AE1393" s="427">
        <v>0</v>
      </c>
      <c r="AF1393" s="427">
        <v>0</v>
      </c>
      <c r="AG1393" s="427"/>
      <c r="AH1393" s="427"/>
      <c r="AI1393" s="427"/>
      <c r="AJ1393" s="427"/>
      <c r="AK1393" s="427"/>
      <c r="AL1393" s="427"/>
      <c r="AM1393" s="427"/>
      <c r="AN1393" s="427"/>
    </row>
    <row r="1394" spans="1:40" s="225" customFormat="1" ht="47.25" hidden="1" customHeight="1" outlineLevel="7" x14ac:dyDescent="0.2">
      <c r="A1394" s="221"/>
      <c r="B1394" s="227"/>
      <c r="C1394" s="248"/>
      <c r="D1394" s="248"/>
      <c r="E1394" s="254"/>
      <c r="F1394" s="265"/>
      <c r="G1394" s="270"/>
      <c r="H1394" s="270"/>
      <c r="I1394" s="406" t="s">
        <v>292</v>
      </c>
      <c r="J1394" s="346"/>
      <c r="K1394" s="434">
        <f>Supervisor!K1394</f>
        <v>1</v>
      </c>
      <c r="L1394" s="347">
        <f>Supervisor!L1394</f>
        <v>0</v>
      </c>
      <c r="M1394" s="348">
        <v>0</v>
      </c>
      <c r="N1394" s="353">
        <f>Supervisor!M1394</f>
        <v>0</v>
      </c>
      <c r="O1394" s="350">
        <f>Supervisor!N1394</f>
        <v>0</v>
      </c>
      <c r="P1394" s="350">
        <f t="shared" si="208"/>
        <v>1</v>
      </c>
      <c r="Q1394" s="351">
        <v>5.0472305161978744E-6</v>
      </c>
      <c r="R1394" s="352">
        <f t="shared" si="216"/>
        <v>0</v>
      </c>
      <c r="T1394" s="226">
        <f t="shared" si="213"/>
        <v>0</v>
      </c>
      <c r="Y1394" s="199"/>
      <c r="Z1394" s="352">
        <v>0</v>
      </c>
      <c r="AA1394" s="428">
        <v>0</v>
      </c>
      <c r="AB1394" s="428">
        <v>0</v>
      </c>
      <c r="AC1394" s="430">
        <v>0</v>
      </c>
      <c r="AD1394" s="428">
        <f t="shared" si="209"/>
        <v>0</v>
      </c>
      <c r="AE1394" s="427">
        <v>0</v>
      </c>
      <c r="AF1394" s="427">
        <v>0</v>
      </c>
      <c r="AG1394" s="427"/>
      <c r="AH1394" s="427"/>
      <c r="AI1394" s="427"/>
      <c r="AJ1394" s="427"/>
      <c r="AK1394" s="427"/>
      <c r="AL1394" s="427"/>
      <c r="AM1394" s="427"/>
      <c r="AN1394" s="427"/>
    </row>
    <row r="1395" spans="1:40" s="225" customFormat="1" ht="47.25" hidden="1" customHeight="1" outlineLevel="7" x14ac:dyDescent="0.2">
      <c r="A1395" s="221"/>
      <c r="B1395" s="227"/>
      <c r="C1395" s="248"/>
      <c r="D1395" s="248"/>
      <c r="E1395" s="254"/>
      <c r="F1395" s="265"/>
      <c r="G1395" s="270"/>
      <c r="H1395" s="270"/>
      <c r="I1395" s="406" t="s">
        <v>231</v>
      </c>
      <c r="J1395" s="346"/>
      <c r="K1395" s="434">
        <f>Supervisor!K1395</f>
        <v>1</v>
      </c>
      <c r="L1395" s="347">
        <f>Supervisor!L1395</f>
        <v>0</v>
      </c>
      <c r="M1395" s="348">
        <v>0</v>
      </c>
      <c r="N1395" s="353">
        <f>Supervisor!M1395</f>
        <v>0</v>
      </c>
      <c r="O1395" s="350">
        <f>Supervisor!N1395</f>
        <v>0</v>
      </c>
      <c r="P1395" s="350">
        <f t="shared" si="208"/>
        <v>1</v>
      </c>
      <c r="Q1395" s="351">
        <v>3.5330613613385115E-5</v>
      </c>
      <c r="R1395" s="352">
        <f t="shared" si="216"/>
        <v>0</v>
      </c>
      <c r="T1395" s="226">
        <f t="shared" si="213"/>
        <v>0</v>
      </c>
      <c r="Y1395" s="199"/>
      <c r="Z1395" s="352">
        <v>0</v>
      </c>
      <c r="AA1395" s="428">
        <v>0</v>
      </c>
      <c r="AB1395" s="428">
        <v>0</v>
      </c>
      <c r="AC1395" s="430">
        <v>0</v>
      </c>
      <c r="AD1395" s="428">
        <f t="shared" si="209"/>
        <v>0</v>
      </c>
      <c r="AE1395" s="427">
        <v>0</v>
      </c>
      <c r="AF1395" s="427">
        <v>0</v>
      </c>
      <c r="AG1395" s="427"/>
      <c r="AH1395" s="427"/>
      <c r="AI1395" s="427"/>
      <c r="AJ1395" s="427"/>
      <c r="AK1395" s="427"/>
      <c r="AL1395" s="427"/>
      <c r="AM1395" s="427"/>
      <c r="AN1395" s="427"/>
    </row>
    <row r="1396" spans="1:40" s="225" customFormat="1" ht="47.25" hidden="1" customHeight="1" outlineLevel="7" x14ac:dyDescent="0.2">
      <c r="A1396" s="221"/>
      <c r="B1396" s="227"/>
      <c r="C1396" s="248"/>
      <c r="D1396" s="248"/>
      <c r="E1396" s="254"/>
      <c r="F1396" s="265"/>
      <c r="G1396" s="270"/>
      <c r="H1396" s="270"/>
      <c r="I1396" s="406" t="s">
        <v>80</v>
      </c>
      <c r="J1396" s="346"/>
      <c r="K1396" s="434">
        <f>Supervisor!K1396</f>
        <v>1</v>
      </c>
      <c r="L1396" s="347">
        <f>Supervisor!L1396</f>
        <v>0</v>
      </c>
      <c r="M1396" s="348">
        <v>0</v>
      </c>
      <c r="N1396" s="353">
        <f>Supervisor!M1396</f>
        <v>0</v>
      </c>
      <c r="O1396" s="350">
        <f>Supervisor!N1396</f>
        <v>0</v>
      </c>
      <c r="P1396" s="350">
        <f t="shared" si="208"/>
        <v>1</v>
      </c>
      <c r="Q1396" s="351">
        <v>1.5141691548593622E-5</v>
      </c>
      <c r="R1396" s="352">
        <f t="shared" si="216"/>
        <v>0</v>
      </c>
      <c r="T1396" s="226">
        <f t="shared" si="213"/>
        <v>0</v>
      </c>
      <c r="Y1396" s="199"/>
      <c r="Z1396" s="352">
        <v>0</v>
      </c>
      <c r="AA1396" s="428">
        <v>0</v>
      </c>
      <c r="AB1396" s="428">
        <v>0</v>
      </c>
      <c r="AC1396" s="430">
        <v>0</v>
      </c>
      <c r="AD1396" s="428">
        <f t="shared" si="209"/>
        <v>0</v>
      </c>
      <c r="AE1396" s="427">
        <v>0</v>
      </c>
      <c r="AF1396" s="427">
        <v>0</v>
      </c>
      <c r="AG1396" s="427"/>
      <c r="AH1396" s="427"/>
      <c r="AI1396" s="427"/>
      <c r="AJ1396" s="427"/>
      <c r="AK1396" s="427"/>
      <c r="AL1396" s="427"/>
      <c r="AM1396" s="427"/>
      <c r="AN1396" s="427"/>
    </row>
    <row r="1397" spans="1:40" s="225" customFormat="1" ht="47.25" hidden="1" customHeight="1" outlineLevel="7" x14ac:dyDescent="0.2">
      <c r="A1397" s="221"/>
      <c r="B1397" s="227"/>
      <c r="C1397" s="248"/>
      <c r="D1397" s="248"/>
      <c r="E1397" s="254"/>
      <c r="F1397" s="265"/>
      <c r="G1397" s="270"/>
      <c r="H1397" s="270"/>
      <c r="I1397" s="406" t="s">
        <v>82</v>
      </c>
      <c r="J1397" s="346"/>
      <c r="K1397" s="434">
        <f>Supervisor!K1397</f>
        <v>1</v>
      </c>
      <c r="L1397" s="347">
        <f>Supervisor!L1397</f>
        <v>0</v>
      </c>
      <c r="M1397" s="348">
        <v>0</v>
      </c>
      <c r="N1397" s="353">
        <f>Supervisor!M1397</f>
        <v>0</v>
      </c>
      <c r="O1397" s="350">
        <f>Supervisor!N1397</f>
        <v>0</v>
      </c>
      <c r="P1397" s="350">
        <f t="shared" si="208"/>
        <v>1</v>
      </c>
      <c r="Q1397" s="351">
        <v>1.5141691548593622E-5</v>
      </c>
      <c r="R1397" s="352">
        <f t="shared" si="216"/>
        <v>0</v>
      </c>
      <c r="T1397" s="226">
        <f t="shared" si="213"/>
        <v>0</v>
      </c>
      <c r="Y1397" s="199"/>
      <c r="Z1397" s="352">
        <v>0</v>
      </c>
      <c r="AA1397" s="428">
        <v>0</v>
      </c>
      <c r="AB1397" s="428">
        <v>0</v>
      </c>
      <c r="AC1397" s="430">
        <v>0</v>
      </c>
      <c r="AD1397" s="428">
        <f t="shared" si="209"/>
        <v>0</v>
      </c>
      <c r="AE1397" s="427">
        <v>0</v>
      </c>
      <c r="AF1397" s="427">
        <v>0</v>
      </c>
      <c r="AG1397" s="427"/>
      <c r="AH1397" s="427"/>
      <c r="AI1397" s="427"/>
      <c r="AJ1397" s="427"/>
      <c r="AK1397" s="427"/>
      <c r="AL1397" s="427"/>
      <c r="AM1397" s="427"/>
      <c r="AN1397" s="427"/>
    </row>
    <row r="1398" spans="1:40" s="225" customFormat="1" ht="47.25" hidden="1" customHeight="1" outlineLevel="7" x14ac:dyDescent="0.2">
      <c r="A1398" s="221"/>
      <c r="B1398" s="227"/>
      <c r="C1398" s="248"/>
      <c r="D1398" s="248"/>
      <c r="E1398" s="254"/>
      <c r="F1398" s="265"/>
      <c r="G1398" s="270"/>
      <c r="H1398" s="270"/>
      <c r="I1398" s="406" t="s">
        <v>293</v>
      </c>
      <c r="J1398" s="346"/>
      <c r="K1398" s="434">
        <f>Supervisor!K1398</f>
        <v>1</v>
      </c>
      <c r="L1398" s="347">
        <f>Supervisor!L1398</f>
        <v>0</v>
      </c>
      <c r="M1398" s="348">
        <v>0</v>
      </c>
      <c r="N1398" s="353">
        <f>Supervisor!M1398</f>
        <v>0</v>
      </c>
      <c r="O1398" s="350">
        <f>Supervisor!N1398</f>
        <v>0</v>
      </c>
      <c r="P1398" s="350">
        <f t="shared" si="208"/>
        <v>1</v>
      </c>
      <c r="Q1398" s="351">
        <v>2.0188922064791498E-5</v>
      </c>
      <c r="R1398" s="352">
        <f t="shared" si="216"/>
        <v>0</v>
      </c>
      <c r="T1398" s="226">
        <f t="shared" si="213"/>
        <v>0</v>
      </c>
      <c r="Y1398" s="199"/>
      <c r="Z1398" s="352">
        <v>0</v>
      </c>
      <c r="AA1398" s="428">
        <v>0</v>
      </c>
      <c r="AB1398" s="428">
        <v>0</v>
      </c>
      <c r="AC1398" s="430">
        <v>0</v>
      </c>
      <c r="AD1398" s="428">
        <f t="shared" si="209"/>
        <v>0</v>
      </c>
      <c r="AE1398" s="427">
        <v>0</v>
      </c>
      <c r="AF1398" s="427">
        <v>0</v>
      </c>
      <c r="AG1398" s="427"/>
      <c r="AH1398" s="427"/>
      <c r="AI1398" s="427"/>
      <c r="AJ1398" s="427"/>
      <c r="AK1398" s="427"/>
      <c r="AL1398" s="427"/>
      <c r="AM1398" s="427"/>
      <c r="AN1398" s="427"/>
    </row>
    <row r="1399" spans="1:40" s="225" customFormat="1" ht="47.25" hidden="1" customHeight="1" outlineLevel="7" x14ac:dyDescent="0.2">
      <c r="A1399" s="221"/>
      <c r="B1399" s="227"/>
      <c r="C1399" s="248"/>
      <c r="D1399" s="248"/>
      <c r="E1399" s="254"/>
      <c r="F1399" s="265"/>
      <c r="G1399" s="270"/>
      <c r="H1399" s="270"/>
      <c r="I1399" s="406" t="s">
        <v>294</v>
      </c>
      <c r="J1399" s="346"/>
      <c r="K1399" s="434">
        <f>Supervisor!K1399</f>
        <v>1</v>
      </c>
      <c r="L1399" s="347">
        <f>Supervisor!L1399</f>
        <v>0</v>
      </c>
      <c r="M1399" s="348">
        <v>0</v>
      </c>
      <c r="N1399" s="353">
        <f>Supervisor!M1399</f>
        <v>0</v>
      </c>
      <c r="O1399" s="350">
        <f>Supervisor!N1399</f>
        <v>0</v>
      </c>
      <c r="P1399" s="350">
        <f t="shared" si="208"/>
        <v>1</v>
      </c>
      <c r="Q1399" s="351">
        <v>5.0472305161978744E-6</v>
      </c>
      <c r="R1399" s="352">
        <f t="shared" si="216"/>
        <v>0</v>
      </c>
      <c r="T1399" s="226">
        <f t="shared" si="213"/>
        <v>0</v>
      </c>
      <c r="Y1399" s="199"/>
      <c r="Z1399" s="352">
        <v>0</v>
      </c>
      <c r="AA1399" s="428">
        <v>0</v>
      </c>
      <c r="AB1399" s="428">
        <v>0</v>
      </c>
      <c r="AC1399" s="430">
        <v>0</v>
      </c>
      <c r="AD1399" s="428">
        <f t="shared" si="209"/>
        <v>0</v>
      </c>
      <c r="AE1399" s="427">
        <v>0</v>
      </c>
      <c r="AF1399" s="427">
        <v>0</v>
      </c>
      <c r="AG1399" s="427"/>
      <c r="AH1399" s="427"/>
      <c r="AI1399" s="427"/>
      <c r="AJ1399" s="427"/>
      <c r="AK1399" s="427"/>
      <c r="AL1399" s="427"/>
      <c r="AM1399" s="427"/>
      <c r="AN1399" s="427"/>
    </row>
    <row r="1400" spans="1:40" s="225" customFormat="1" ht="47.25" hidden="1" customHeight="1" outlineLevel="5" x14ac:dyDescent="0.2">
      <c r="A1400" s="221"/>
      <c r="B1400" s="227"/>
      <c r="C1400" s="248"/>
      <c r="D1400" s="248"/>
      <c r="E1400" s="254"/>
      <c r="F1400" s="265"/>
      <c r="G1400" s="270"/>
      <c r="H1400" s="270"/>
      <c r="I1400" s="409" t="s">
        <v>204</v>
      </c>
      <c r="J1400" s="365"/>
      <c r="K1400" s="437">
        <f>Supervisor!K1400</f>
        <v>0</v>
      </c>
      <c r="L1400" s="366">
        <f>Supervisor!L1400</f>
        <v>0</v>
      </c>
      <c r="M1400" s="367">
        <v>0</v>
      </c>
      <c r="N1400" s="365">
        <f>Supervisor!M1400</f>
        <v>0</v>
      </c>
      <c r="O1400" s="378">
        <f>Supervisor!N1400</f>
        <v>0</v>
      </c>
      <c r="P1400" s="378">
        <f t="shared" si="208"/>
        <v>0</v>
      </c>
      <c r="Q1400" s="369">
        <v>1.0094461032395748E-4</v>
      </c>
      <c r="R1400" s="370">
        <f>SUMPRODUCT(R1401:R1407,Q1401:Q1407)/Q1400</f>
        <v>0</v>
      </c>
      <c r="T1400" s="226">
        <f t="shared" si="213"/>
        <v>0</v>
      </c>
      <c r="Y1400" s="199"/>
      <c r="Z1400" s="370">
        <v>0</v>
      </c>
      <c r="AA1400" s="428">
        <v>0</v>
      </c>
      <c r="AB1400" s="428">
        <v>0</v>
      </c>
      <c r="AC1400" s="430">
        <v>0</v>
      </c>
      <c r="AD1400" s="428">
        <f t="shared" si="209"/>
        <v>0</v>
      </c>
      <c r="AE1400" s="427">
        <v>0</v>
      </c>
      <c r="AF1400" s="427">
        <v>0</v>
      </c>
      <c r="AG1400" s="427"/>
      <c r="AH1400" s="427"/>
      <c r="AI1400" s="427"/>
      <c r="AJ1400" s="427"/>
      <c r="AK1400" s="427"/>
      <c r="AL1400" s="427"/>
      <c r="AM1400" s="427"/>
      <c r="AN1400" s="427"/>
    </row>
    <row r="1401" spans="1:40" s="225" customFormat="1" ht="47.25" hidden="1" customHeight="1" outlineLevel="7" x14ac:dyDescent="0.2">
      <c r="A1401" s="221"/>
      <c r="B1401" s="227"/>
      <c r="C1401" s="248"/>
      <c r="D1401" s="248"/>
      <c r="E1401" s="254"/>
      <c r="F1401" s="265"/>
      <c r="G1401" s="270"/>
      <c r="H1401" s="270"/>
      <c r="I1401" s="406" t="s">
        <v>291</v>
      </c>
      <c r="J1401" s="346"/>
      <c r="K1401" s="434">
        <f>Supervisor!K1401</f>
        <v>1</v>
      </c>
      <c r="L1401" s="347">
        <f>Supervisor!L1401</f>
        <v>0</v>
      </c>
      <c r="M1401" s="348">
        <v>0</v>
      </c>
      <c r="N1401" s="353">
        <f>Supervisor!M1401</f>
        <v>0</v>
      </c>
      <c r="O1401" s="350">
        <f>Supervisor!N1401</f>
        <v>0</v>
      </c>
      <c r="P1401" s="350">
        <f t="shared" si="208"/>
        <v>1</v>
      </c>
      <c r="Q1401" s="351">
        <v>5.0472305161978744E-6</v>
      </c>
      <c r="R1401" s="352">
        <f t="shared" ref="R1401:R1407" si="217">O1401/K1401</f>
        <v>0</v>
      </c>
      <c r="T1401" s="226">
        <f t="shared" si="213"/>
        <v>0</v>
      </c>
      <c r="Y1401" s="199"/>
      <c r="Z1401" s="352">
        <v>0</v>
      </c>
      <c r="AA1401" s="428">
        <v>0</v>
      </c>
      <c r="AB1401" s="428">
        <v>0</v>
      </c>
      <c r="AC1401" s="430">
        <v>0</v>
      </c>
      <c r="AD1401" s="428">
        <f t="shared" si="209"/>
        <v>0</v>
      </c>
      <c r="AE1401" s="427">
        <v>0</v>
      </c>
      <c r="AF1401" s="427">
        <v>0</v>
      </c>
      <c r="AG1401" s="427"/>
      <c r="AH1401" s="427"/>
      <c r="AI1401" s="427"/>
      <c r="AJ1401" s="427"/>
      <c r="AK1401" s="427"/>
      <c r="AL1401" s="427"/>
      <c r="AM1401" s="427"/>
      <c r="AN1401" s="427"/>
    </row>
    <row r="1402" spans="1:40" s="225" customFormat="1" ht="47.25" hidden="1" customHeight="1" outlineLevel="7" x14ac:dyDescent="0.2">
      <c r="A1402" s="221"/>
      <c r="B1402" s="227"/>
      <c r="C1402" s="248"/>
      <c r="D1402" s="248"/>
      <c r="E1402" s="254"/>
      <c r="F1402" s="265"/>
      <c r="G1402" s="270"/>
      <c r="H1402" s="270"/>
      <c r="I1402" s="406" t="s">
        <v>292</v>
      </c>
      <c r="J1402" s="346"/>
      <c r="K1402" s="434">
        <f>Supervisor!K1402</f>
        <v>1</v>
      </c>
      <c r="L1402" s="347">
        <f>Supervisor!L1402</f>
        <v>0</v>
      </c>
      <c r="M1402" s="348">
        <v>0</v>
      </c>
      <c r="N1402" s="353">
        <f>Supervisor!M1402</f>
        <v>0</v>
      </c>
      <c r="O1402" s="350">
        <f>Supervisor!N1402</f>
        <v>0</v>
      </c>
      <c r="P1402" s="350">
        <f t="shared" si="208"/>
        <v>1</v>
      </c>
      <c r="Q1402" s="351">
        <v>5.0472305161978744E-6</v>
      </c>
      <c r="R1402" s="352">
        <f t="shared" si="217"/>
        <v>0</v>
      </c>
      <c r="T1402" s="226">
        <f t="shared" si="213"/>
        <v>0</v>
      </c>
      <c r="Y1402" s="199"/>
      <c r="Z1402" s="352">
        <v>0</v>
      </c>
      <c r="AA1402" s="428">
        <v>0</v>
      </c>
      <c r="AB1402" s="428">
        <v>0</v>
      </c>
      <c r="AC1402" s="430">
        <v>0</v>
      </c>
      <c r="AD1402" s="428">
        <f t="shared" si="209"/>
        <v>0</v>
      </c>
      <c r="AE1402" s="427">
        <v>0</v>
      </c>
      <c r="AF1402" s="427">
        <v>0</v>
      </c>
      <c r="AG1402" s="427"/>
      <c r="AH1402" s="427"/>
      <c r="AI1402" s="427"/>
      <c r="AJ1402" s="427"/>
      <c r="AK1402" s="427"/>
      <c r="AL1402" s="427"/>
      <c r="AM1402" s="427"/>
      <c r="AN1402" s="427"/>
    </row>
    <row r="1403" spans="1:40" s="225" customFormat="1" ht="47.25" hidden="1" customHeight="1" outlineLevel="7" x14ac:dyDescent="0.2">
      <c r="A1403" s="221"/>
      <c r="B1403" s="227"/>
      <c r="C1403" s="248"/>
      <c r="D1403" s="248"/>
      <c r="E1403" s="254"/>
      <c r="F1403" s="265"/>
      <c r="G1403" s="270"/>
      <c r="H1403" s="270"/>
      <c r="I1403" s="406" t="s">
        <v>231</v>
      </c>
      <c r="J1403" s="346"/>
      <c r="K1403" s="434">
        <f>Supervisor!K1403</f>
        <v>1</v>
      </c>
      <c r="L1403" s="347">
        <f>Supervisor!L1403</f>
        <v>0</v>
      </c>
      <c r="M1403" s="348">
        <v>0</v>
      </c>
      <c r="N1403" s="353">
        <f>Supervisor!M1403</f>
        <v>0</v>
      </c>
      <c r="O1403" s="350">
        <f>Supervisor!N1403</f>
        <v>0</v>
      </c>
      <c r="P1403" s="350">
        <f t="shared" si="208"/>
        <v>1</v>
      </c>
      <c r="Q1403" s="351">
        <v>3.5330613613385115E-5</v>
      </c>
      <c r="R1403" s="352">
        <f t="shared" si="217"/>
        <v>0</v>
      </c>
      <c r="T1403" s="226">
        <f t="shared" si="213"/>
        <v>0</v>
      </c>
      <c r="Y1403" s="199"/>
      <c r="Z1403" s="352">
        <v>0</v>
      </c>
      <c r="AA1403" s="428">
        <v>0</v>
      </c>
      <c r="AB1403" s="428">
        <v>0</v>
      </c>
      <c r="AC1403" s="430">
        <v>0</v>
      </c>
      <c r="AD1403" s="428">
        <f t="shared" si="209"/>
        <v>0</v>
      </c>
      <c r="AE1403" s="427">
        <v>0</v>
      </c>
      <c r="AF1403" s="427">
        <v>0</v>
      </c>
      <c r="AG1403" s="427"/>
      <c r="AH1403" s="427"/>
      <c r="AI1403" s="427"/>
      <c r="AJ1403" s="427"/>
      <c r="AK1403" s="427"/>
      <c r="AL1403" s="427"/>
      <c r="AM1403" s="427"/>
      <c r="AN1403" s="427"/>
    </row>
    <row r="1404" spans="1:40" s="225" customFormat="1" ht="47.25" hidden="1" customHeight="1" outlineLevel="7" x14ac:dyDescent="0.2">
      <c r="A1404" s="221"/>
      <c r="B1404" s="227"/>
      <c r="C1404" s="248"/>
      <c r="D1404" s="248"/>
      <c r="E1404" s="254"/>
      <c r="F1404" s="265"/>
      <c r="G1404" s="270"/>
      <c r="H1404" s="270"/>
      <c r="I1404" s="406" t="s">
        <v>80</v>
      </c>
      <c r="J1404" s="346"/>
      <c r="K1404" s="434">
        <f>Supervisor!K1404</f>
        <v>1</v>
      </c>
      <c r="L1404" s="347">
        <f>Supervisor!L1404</f>
        <v>0</v>
      </c>
      <c r="M1404" s="348">
        <v>0</v>
      </c>
      <c r="N1404" s="353">
        <f>Supervisor!M1404</f>
        <v>0</v>
      </c>
      <c r="O1404" s="350">
        <f>Supervisor!N1404</f>
        <v>0</v>
      </c>
      <c r="P1404" s="350">
        <f t="shared" si="208"/>
        <v>1</v>
      </c>
      <c r="Q1404" s="351">
        <v>1.5141691548593622E-5</v>
      </c>
      <c r="R1404" s="352">
        <f t="shared" si="217"/>
        <v>0</v>
      </c>
      <c r="T1404" s="226">
        <f t="shared" si="213"/>
        <v>0</v>
      </c>
      <c r="Y1404" s="199"/>
      <c r="Z1404" s="352">
        <v>0</v>
      </c>
      <c r="AA1404" s="428">
        <v>0</v>
      </c>
      <c r="AB1404" s="428">
        <v>0</v>
      </c>
      <c r="AC1404" s="430">
        <v>0</v>
      </c>
      <c r="AD1404" s="428">
        <f t="shared" si="209"/>
        <v>0</v>
      </c>
      <c r="AE1404" s="427">
        <v>0</v>
      </c>
      <c r="AF1404" s="427">
        <v>0</v>
      </c>
      <c r="AG1404" s="427"/>
      <c r="AH1404" s="427"/>
      <c r="AI1404" s="427"/>
      <c r="AJ1404" s="427"/>
      <c r="AK1404" s="427"/>
      <c r="AL1404" s="427"/>
      <c r="AM1404" s="427"/>
      <c r="AN1404" s="427"/>
    </row>
    <row r="1405" spans="1:40" s="225" customFormat="1" ht="47.25" hidden="1" customHeight="1" outlineLevel="7" x14ac:dyDescent="0.2">
      <c r="A1405" s="221"/>
      <c r="B1405" s="227"/>
      <c r="C1405" s="248"/>
      <c r="D1405" s="248"/>
      <c r="E1405" s="254"/>
      <c r="F1405" s="265"/>
      <c r="G1405" s="270"/>
      <c r="H1405" s="270"/>
      <c r="I1405" s="406" t="s">
        <v>82</v>
      </c>
      <c r="J1405" s="346"/>
      <c r="K1405" s="434">
        <f>Supervisor!K1405</f>
        <v>1</v>
      </c>
      <c r="L1405" s="347">
        <f>Supervisor!L1405</f>
        <v>0</v>
      </c>
      <c r="M1405" s="348">
        <v>0</v>
      </c>
      <c r="N1405" s="353">
        <f>Supervisor!M1405</f>
        <v>0</v>
      </c>
      <c r="O1405" s="350">
        <f>Supervisor!N1405</f>
        <v>0</v>
      </c>
      <c r="P1405" s="350">
        <f t="shared" si="208"/>
        <v>1</v>
      </c>
      <c r="Q1405" s="351">
        <v>1.5141691548593622E-5</v>
      </c>
      <c r="R1405" s="352">
        <f t="shared" si="217"/>
        <v>0</v>
      </c>
      <c r="T1405" s="226">
        <f t="shared" si="213"/>
        <v>0</v>
      </c>
      <c r="Y1405" s="199"/>
      <c r="Z1405" s="352">
        <v>0</v>
      </c>
      <c r="AA1405" s="428">
        <v>0</v>
      </c>
      <c r="AB1405" s="428">
        <v>0</v>
      </c>
      <c r="AC1405" s="430">
        <v>0</v>
      </c>
      <c r="AD1405" s="428">
        <f t="shared" si="209"/>
        <v>0</v>
      </c>
      <c r="AE1405" s="427">
        <v>0</v>
      </c>
      <c r="AF1405" s="427">
        <v>0</v>
      </c>
      <c r="AG1405" s="427"/>
      <c r="AH1405" s="427"/>
      <c r="AI1405" s="427"/>
      <c r="AJ1405" s="427"/>
      <c r="AK1405" s="427"/>
      <c r="AL1405" s="427"/>
      <c r="AM1405" s="427"/>
      <c r="AN1405" s="427"/>
    </row>
    <row r="1406" spans="1:40" s="225" customFormat="1" ht="47.25" hidden="1" customHeight="1" outlineLevel="7" x14ac:dyDescent="0.2">
      <c r="A1406" s="221"/>
      <c r="B1406" s="227"/>
      <c r="C1406" s="248"/>
      <c r="D1406" s="248"/>
      <c r="E1406" s="254"/>
      <c r="F1406" s="265"/>
      <c r="G1406" s="270"/>
      <c r="H1406" s="270"/>
      <c r="I1406" s="406" t="s">
        <v>293</v>
      </c>
      <c r="J1406" s="346"/>
      <c r="K1406" s="434">
        <f>Supervisor!K1406</f>
        <v>1</v>
      </c>
      <c r="L1406" s="347">
        <f>Supervisor!L1406</f>
        <v>0</v>
      </c>
      <c r="M1406" s="348">
        <v>0</v>
      </c>
      <c r="N1406" s="353">
        <f>Supervisor!M1406</f>
        <v>0</v>
      </c>
      <c r="O1406" s="350">
        <f>Supervisor!N1406</f>
        <v>0</v>
      </c>
      <c r="P1406" s="350">
        <f t="shared" si="208"/>
        <v>1</v>
      </c>
      <c r="Q1406" s="351">
        <v>2.0188922064791498E-5</v>
      </c>
      <c r="R1406" s="352">
        <f t="shared" si="217"/>
        <v>0</v>
      </c>
      <c r="T1406" s="226">
        <f t="shared" si="213"/>
        <v>0</v>
      </c>
      <c r="Y1406" s="199"/>
      <c r="Z1406" s="352">
        <v>0</v>
      </c>
      <c r="AA1406" s="428">
        <v>0</v>
      </c>
      <c r="AB1406" s="428">
        <v>0</v>
      </c>
      <c r="AC1406" s="430">
        <v>0</v>
      </c>
      <c r="AD1406" s="428">
        <f t="shared" si="209"/>
        <v>0</v>
      </c>
      <c r="AE1406" s="427">
        <v>0</v>
      </c>
      <c r="AF1406" s="427">
        <v>0</v>
      </c>
      <c r="AG1406" s="427"/>
      <c r="AH1406" s="427"/>
      <c r="AI1406" s="427"/>
      <c r="AJ1406" s="427"/>
      <c r="AK1406" s="427"/>
      <c r="AL1406" s="427"/>
      <c r="AM1406" s="427"/>
      <c r="AN1406" s="427"/>
    </row>
    <row r="1407" spans="1:40" s="225" customFormat="1" ht="47.25" hidden="1" customHeight="1" outlineLevel="7" x14ac:dyDescent="0.2">
      <c r="A1407" s="221"/>
      <c r="B1407" s="227"/>
      <c r="C1407" s="248"/>
      <c r="D1407" s="248"/>
      <c r="E1407" s="254"/>
      <c r="F1407" s="265"/>
      <c r="G1407" s="270"/>
      <c r="H1407" s="270"/>
      <c r="I1407" s="406" t="s">
        <v>294</v>
      </c>
      <c r="J1407" s="346"/>
      <c r="K1407" s="434">
        <f>Supervisor!K1407</f>
        <v>1</v>
      </c>
      <c r="L1407" s="347">
        <f>Supervisor!L1407</f>
        <v>0</v>
      </c>
      <c r="M1407" s="348">
        <v>0</v>
      </c>
      <c r="N1407" s="353">
        <f>Supervisor!M1407</f>
        <v>0</v>
      </c>
      <c r="O1407" s="350">
        <f>Supervisor!N1407</f>
        <v>0</v>
      </c>
      <c r="P1407" s="350">
        <f t="shared" si="208"/>
        <v>1</v>
      </c>
      <c r="Q1407" s="351">
        <v>5.0472305161978744E-6</v>
      </c>
      <c r="R1407" s="352">
        <f t="shared" si="217"/>
        <v>0</v>
      </c>
      <c r="T1407" s="226">
        <f t="shared" si="213"/>
        <v>0</v>
      </c>
      <c r="Y1407" s="199"/>
      <c r="Z1407" s="352">
        <v>0</v>
      </c>
      <c r="AA1407" s="428">
        <v>0</v>
      </c>
      <c r="AB1407" s="428">
        <v>0</v>
      </c>
      <c r="AC1407" s="430">
        <v>0</v>
      </c>
      <c r="AD1407" s="428">
        <f t="shared" si="209"/>
        <v>0</v>
      </c>
      <c r="AE1407" s="427">
        <v>0</v>
      </c>
      <c r="AF1407" s="427">
        <v>0</v>
      </c>
      <c r="AG1407" s="427"/>
      <c r="AH1407" s="427"/>
      <c r="AI1407" s="427"/>
      <c r="AJ1407" s="427"/>
      <c r="AK1407" s="427"/>
      <c r="AL1407" s="427"/>
      <c r="AM1407" s="427"/>
      <c r="AN1407" s="427"/>
    </row>
    <row r="1408" spans="1:40" s="225" customFormat="1" ht="47.25" hidden="1" customHeight="1" outlineLevel="5" x14ac:dyDescent="0.2">
      <c r="A1408" s="221"/>
      <c r="B1408" s="227"/>
      <c r="C1408" s="248"/>
      <c r="D1408" s="248"/>
      <c r="E1408" s="254"/>
      <c r="F1408" s="265"/>
      <c r="G1408" s="270"/>
      <c r="H1408" s="270"/>
      <c r="I1408" s="409" t="s">
        <v>205</v>
      </c>
      <c r="J1408" s="365"/>
      <c r="K1408" s="437">
        <f>Supervisor!K1408</f>
        <v>0</v>
      </c>
      <c r="L1408" s="366">
        <f>Supervisor!L1408</f>
        <v>0</v>
      </c>
      <c r="M1408" s="367">
        <v>0</v>
      </c>
      <c r="N1408" s="365">
        <f>Supervisor!M1408</f>
        <v>0</v>
      </c>
      <c r="O1408" s="378">
        <f>Supervisor!N1408</f>
        <v>0</v>
      </c>
      <c r="P1408" s="378">
        <f t="shared" si="208"/>
        <v>0</v>
      </c>
      <c r="Q1408" s="369">
        <v>1.0094461032395748E-4</v>
      </c>
      <c r="R1408" s="370">
        <f>SUMPRODUCT(R1409:R1415,Q1409:Q1415)/Q1408</f>
        <v>0</v>
      </c>
      <c r="T1408" s="226">
        <f t="shared" si="213"/>
        <v>0</v>
      </c>
      <c r="Y1408" s="199"/>
      <c r="Z1408" s="370">
        <v>0</v>
      </c>
      <c r="AA1408" s="428">
        <v>0</v>
      </c>
      <c r="AB1408" s="428">
        <v>0</v>
      </c>
      <c r="AC1408" s="430">
        <v>0</v>
      </c>
      <c r="AD1408" s="428">
        <f t="shared" si="209"/>
        <v>0</v>
      </c>
      <c r="AE1408" s="427">
        <v>0</v>
      </c>
      <c r="AF1408" s="427">
        <v>0</v>
      </c>
      <c r="AG1408" s="427"/>
      <c r="AH1408" s="427"/>
      <c r="AI1408" s="427"/>
      <c r="AJ1408" s="427"/>
      <c r="AK1408" s="427"/>
      <c r="AL1408" s="427"/>
      <c r="AM1408" s="427"/>
      <c r="AN1408" s="427"/>
    </row>
    <row r="1409" spans="1:40" s="225" customFormat="1" ht="47.25" hidden="1" customHeight="1" outlineLevel="7" x14ac:dyDescent="0.2">
      <c r="A1409" s="221"/>
      <c r="B1409" s="227"/>
      <c r="C1409" s="248"/>
      <c r="D1409" s="248"/>
      <c r="E1409" s="254"/>
      <c r="F1409" s="265"/>
      <c r="G1409" s="270"/>
      <c r="H1409" s="270"/>
      <c r="I1409" s="406" t="s">
        <v>291</v>
      </c>
      <c r="J1409" s="346"/>
      <c r="K1409" s="434">
        <f>Supervisor!K1409</f>
        <v>1</v>
      </c>
      <c r="L1409" s="347">
        <f>Supervisor!L1409</f>
        <v>0</v>
      </c>
      <c r="M1409" s="348">
        <v>0</v>
      </c>
      <c r="N1409" s="353">
        <f>Supervisor!M1409</f>
        <v>0</v>
      </c>
      <c r="O1409" s="350">
        <f>Supervisor!N1409</f>
        <v>0</v>
      </c>
      <c r="P1409" s="350">
        <f t="shared" si="208"/>
        <v>1</v>
      </c>
      <c r="Q1409" s="351">
        <v>5.0472305161978744E-6</v>
      </c>
      <c r="R1409" s="352">
        <f t="shared" ref="R1409:R1415" si="218">O1409/K1409</f>
        <v>0</v>
      </c>
      <c r="T1409" s="226">
        <f t="shared" si="213"/>
        <v>0</v>
      </c>
      <c r="Y1409" s="199"/>
      <c r="Z1409" s="352">
        <v>0</v>
      </c>
      <c r="AA1409" s="428">
        <v>0</v>
      </c>
      <c r="AB1409" s="428">
        <v>0</v>
      </c>
      <c r="AC1409" s="430">
        <v>0</v>
      </c>
      <c r="AD1409" s="428">
        <f t="shared" si="209"/>
        <v>0</v>
      </c>
      <c r="AE1409" s="427">
        <v>0</v>
      </c>
      <c r="AF1409" s="427">
        <v>0</v>
      </c>
      <c r="AG1409" s="427"/>
      <c r="AH1409" s="427"/>
      <c r="AI1409" s="427"/>
      <c r="AJ1409" s="427"/>
      <c r="AK1409" s="427"/>
      <c r="AL1409" s="427"/>
      <c r="AM1409" s="427"/>
      <c r="AN1409" s="427"/>
    </row>
    <row r="1410" spans="1:40" s="225" customFormat="1" ht="47.25" hidden="1" customHeight="1" outlineLevel="7" x14ac:dyDescent="0.2">
      <c r="A1410" s="221"/>
      <c r="B1410" s="227"/>
      <c r="C1410" s="248"/>
      <c r="D1410" s="248"/>
      <c r="E1410" s="254"/>
      <c r="F1410" s="265"/>
      <c r="G1410" s="270"/>
      <c r="H1410" s="270"/>
      <c r="I1410" s="406" t="s">
        <v>292</v>
      </c>
      <c r="J1410" s="346"/>
      <c r="K1410" s="434">
        <f>Supervisor!K1410</f>
        <v>1</v>
      </c>
      <c r="L1410" s="347">
        <f>Supervisor!L1410</f>
        <v>0</v>
      </c>
      <c r="M1410" s="348">
        <v>0</v>
      </c>
      <c r="N1410" s="353">
        <f>Supervisor!M1410</f>
        <v>0</v>
      </c>
      <c r="O1410" s="350">
        <f>Supervisor!N1410</f>
        <v>0</v>
      </c>
      <c r="P1410" s="350">
        <f t="shared" ref="P1410:P1473" si="219">K1410-O1410</f>
        <v>1</v>
      </c>
      <c r="Q1410" s="351">
        <v>5.0472305161978744E-6</v>
      </c>
      <c r="R1410" s="352">
        <f t="shared" si="218"/>
        <v>0</v>
      </c>
      <c r="T1410" s="226">
        <f t="shared" si="213"/>
        <v>0</v>
      </c>
      <c r="Y1410" s="199"/>
      <c r="Z1410" s="352">
        <v>0</v>
      </c>
      <c r="AA1410" s="428">
        <v>0</v>
      </c>
      <c r="AB1410" s="428">
        <v>0</v>
      </c>
      <c r="AC1410" s="430">
        <v>0</v>
      </c>
      <c r="AD1410" s="428">
        <f t="shared" ref="AD1410:AD1473" si="220">AB1410-AC1410</f>
        <v>0</v>
      </c>
      <c r="AE1410" s="427">
        <v>0</v>
      </c>
      <c r="AF1410" s="427">
        <v>0</v>
      </c>
      <c r="AG1410" s="427"/>
      <c r="AH1410" s="427"/>
      <c r="AI1410" s="427"/>
      <c r="AJ1410" s="427"/>
      <c r="AK1410" s="427"/>
      <c r="AL1410" s="427"/>
      <c r="AM1410" s="427"/>
      <c r="AN1410" s="427"/>
    </row>
    <row r="1411" spans="1:40" s="225" customFormat="1" ht="47.25" hidden="1" customHeight="1" outlineLevel="7" x14ac:dyDescent="0.2">
      <c r="A1411" s="221"/>
      <c r="B1411" s="227"/>
      <c r="C1411" s="248"/>
      <c r="D1411" s="248"/>
      <c r="E1411" s="254"/>
      <c r="F1411" s="265"/>
      <c r="G1411" s="270"/>
      <c r="H1411" s="270"/>
      <c r="I1411" s="406" t="s">
        <v>231</v>
      </c>
      <c r="J1411" s="346"/>
      <c r="K1411" s="434">
        <f>Supervisor!K1411</f>
        <v>1</v>
      </c>
      <c r="L1411" s="347">
        <f>Supervisor!L1411</f>
        <v>0</v>
      </c>
      <c r="M1411" s="348">
        <v>0</v>
      </c>
      <c r="N1411" s="353">
        <f>Supervisor!M1411</f>
        <v>0</v>
      </c>
      <c r="O1411" s="350">
        <f>Supervisor!N1411</f>
        <v>0</v>
      </c>
      <c r="P1411" s="350">
        <f t="shared" si="219"/>
        <v>1</v>
      </c>
      <c r="Q1411" s="351">
        <v>3.5330613613385115E-5</v>
      </c>
      <c r="R1411" s="352">
        <f t="shared" si="218"/>
        <v>0</v>
      </c>
      <c r="T1411" s="226">
        <f t="shared" si="213"/>
        <v>0</v>
      </c>
      <c r="Y1411" s="199"/>
      <c r="Z1411" s="352">
        <v>0</v>
      </c>
      <c r="AA1411" s="428">
        <v>0</v>
      </c>
      <c r="AB1411" s="428">
        <v>0</v>
      </c>
      <c r="AC1411" s="430">
        <v>0</v>
      </c>
      <c r="AD1411" s="428">
        <f t="shared" si="220"/>
        <v>0</v>
      </c>
      <c r="AE1411" s="427">
        <v>0</v>
      </c>
      <c r="AF1411" s="427">
        <v>0</v>
      </c>
      <c r="AG1411" s="427"/>
      <c r="AH1411" s="427"/>
      <c r="AI1411" s="427"/>
      <c r="AJ1411" s="427"/>
      <c r="AK1411" s="427"/>
      <c r="AL1411" s="427"/>
      <c r="AM1411" s="427"/>
      <c r="AN1411" s="427"/>
    </row>
    <row r="1412" spans="1:40" s="225" customFormat="1" ht="47.25" hidden="1" customHeight="1" outlineLevel="7" x14ac:dyDescent="0.2">
      <c r="A1412" s="221"/>
      <c r="B1412" s="227"/>
      <c r="C1412" s="248"/>
      <c r="D1412" s="248"/>
      <c r="E1412" s="254"/>
      <c r="F1412" s="265"/>
      <c r="G1412" s="270"/>
      <c r="H1412" s="270"/>
      <c r="I1412" s="406" t="s">
        <v>80</v>
      </c>
      <c r="J1412" s="346"/>
      <c r="K1412" s="434">
        <f>Supervisor!K1412</f>
        <v>1</v>
      </c>
      <c r="L1412" s="347">
        <f>Supervisor!L1412</f>
        <v>0</v>
      </c>
      <c r="M1412" s="348">
        <v>0</v>
      </c>
      <c r="N1412" s="353">
        <f>Supervisor!M1412</f>
        <v>0</v>
      </c>
      <c r="O1412" s="350">
        <f>Supervisor!N1412</f>
        <v>0</v>
      </c>
      <c r="P1412" s="350">
        <f t="shared" si="219"/>
        <v>1</v>
      </c>
      <c r="Q1412" s="351">
        <v>1.5141691548593622E-5</v>
      </c>
      <c r="R1412" s="352">
        <f t="shared" si="218"/>
        <v>0</v>
      </c>
      <c r="T1412" s="226">
        <f t="shared" si="213"/>
        <v>0</v>
      </c>
      <c r="Y1412" s="199"/>
      <c r="Z1412" s="352">
        <v>0</v>
      </c>
      <c r="AA1412" s="428">
        <v>0</v>
      </c>
      <c r="AB1412" s="428">
        <v>0</v>
      </c>
      <c r="AC1412" s="430">
        <v>0</v>
      </c>
      <c r="AD1412" s="428">
        <f t="shared" si="220"/>
        <v>0</v>
      </c>
      <c r="AE1412" s="427">
        <v>0</v>
      </c>
      <c r="AF1412" s="427">
        <v>0</v>
      </c>
      <c r="AG1412" s="427"/>
      <c r="AH1412" s="427"/>
      <c r="AI1412" s="427"/>
      <c r="AJ1412" s="427"/>
      <c r="AK1412" s="427"/>
      <c r="AL1412" s="427"/>
      <c r="AM1412" s="427"/>
      <c r="AN1412" s="427"/>
    </row>
    <row r="1413" spans="1:40" s="225" customFormat="1" ht="47.25" hidden="1" customHeight="1" outlineLevel="7" x14ac:dyDescent="0.2">
      <c r="A1413" s="221"/>
      <c r="B1413" s="227"/>
      <c r="C1413" s="248"/>
      <c r="D1413" s="248"/>
      <c r="E1413" s="254"/>
      <c r="F1413" s="265"/>
      <c r="G1413" s="270"/>
      <c r="H1413" s="270"/>
      <c r="I1413" s="406" t="s">
        <v>82</v>
      </c>
      <c r="J1413" s="346"/>
      <c r="K1413" s="434">
        <f>Supervisor!K1413</f>
        <v>1</v>
      </c>
      <c r="L1413" s="347">
        <f>Supervisor!L1413</f>
        <v>0</v>
      </c>
      <c r="M1413" s="348">
        <v>0</v>
      </c>
      <c r="N1413" s="353">
        <f>Supervisor!M1413</f>
        <v>0</v>
      </c>
      <c r="O1413" s="350">
        <f>Supervisor!N1413</f>
        <v>0</v>
      </c>
      <c r="P1413" s="350">
        <f t="shared" si="219"/>
        <v>1</v>
      </c>
      <c r="Q1413" s="351">
        <v>1.5141691548593622E-5</v>
      </c>
      <c r="R1413" s="352">
        <f t="shared" si="218"/>
        <v>0</v>
      </c>
      <c r="T1413" s="226">
        <f t="shared" si="213"/>
        <v>0</v>
      </c>
      <c r="Y1413" s="199"/>
      <c r="Z1413" s="352">
        <v>0</v>
      </c>
      <c r="AA1413" s="428">
        <v>0</v>
      </c>
      <c r="AB1413" s="428">
        <v>0</v>
      </c>
      <c r="AC1413" s="430">
        <v>0</v>
      </c>
      <c r="AD1413" s="428">
        <f t="shared" si="220"/>
        <v>0</v>
      </c>
      <c r="AE1413" s="427">
        <v>0</v>
      </c>
      <c r="AF1413" s="427">
        <v>0</v>
      </c>
      <c r="AG1413" s="427"/>
      <c r="AH1413" s="427"/>
      <c r="AI1413" s="427"/>
      <c r="AJ1413" s="427"/>
      <c r="AK1413" s="427"/>
      <c r="AL1413" s="427"/>
      <c r="AM1413" s="427"/>
      <c r="AN1413" s="427"/>
    </row>
    <row r="1414" spans="1:40" s="225" customFormat="1" ht="47.25" hidden="1" customHeight="1" outlineLevel="7" x14ac:dyDescent="0.2">
      <c r="A1414" s="221"/>
      <c r="B1414" s="227"/>
      <c r="C1414" s="248"/>
      <c r="D1414" s="248"/>
      <c r="E1414" s="254"/>
      <c r="F1414" s="265"/>
      <c r="G1414" s="270"/>
      <c r="H1414" s="270"/>
      <c r="I1414" s="406" t="s">
        <v>293</v>
      </c>
      <c r="J1414" s="346"/>
      <c r="K1414" s="434">
        <f>Supervisor!K1414</f>
        <v>1</v>
      </c>
      <c r="L1414" s="347">
        <f>Supervisor!L1414</f>
        <v>0</v>
      </c>
      <c r="M1414" s="348">
        <v>0</v>
      </c>
      <c r="N1414" s="353">
        <f>Supervisor!M1414</f>
        <v>0</v>
      </c>
      <c r="O1414" s="350">
        <f>Supervisor!N1414</f>
        <v>0</v>
      </c>
      <c r="P1414" s="350">
        <f t="shared" si="219"/>
        <v>1</v>
      </c>
      <c r="Q1414" s="351">
        <v>2.0188922064791498E-5</v>
      </c>
      <c r="R1414" s="352">
        <f t="shared" si="218"/>
        <v>0</v>
      </c>
      <c r="T1414" s="226">
        <f t="shared" si="213"/>
        <v>0</v>
      </c>
      <c r="Y1414" s="199"/>
      <c r="Z1414" s="352">
        <v>0</v>
      </c>
      <c r="AA1414" s="428">
        <v>0</v>
      </c>
      <c r="AB1414" s="428">
        <v>0</v>
      </c>
      <c r="AC1414" s="430">
        <v>0</v>
      </c>
      <c r="AD1414" s="428">
        <f t="shared" si="220"/>
        <v>0</v>
      </c>
      <c r="AE1414" s="427">
        <v>0</v>
      </c>
      <c r="AF1414" s="427">
        <v>0</v>
      </c>
      <c r="AG1414" s="427"/>
      <c r="AH1414" s="427"/>
      <c r="AI1414" s="427"/>
      <c r="AJ1414" s="427"/>
      <c r="AK1414" s="427"/>
      <c r="AL1414" s="427"/>
      <c r="AM1414" s="427"/>
      <c r="AN1414" s="427"/>
    </row>
    <row r="1415" spans="1:40" s="225" customFormat="1" ht="47.25" hidden="1" customHeight="1" outlineLevel="7" x14ac:dyDescent="0.2">
      <c r="A1415" s="221"/>
      <c r="B1415" s="227"/>
      <c r="C1415" s="248"/>
      <c r="D1415" s="248"/>
      <c r="E1415" s="254"/>
      <c r="F1415" s="265"/>
      <c r="G1415" s="270"/>
      <c r="H1415" s="270"/>
      <c r="I1415" s="406" t="s">
        <v>294</v>
      </c>
      <c r="J1415" s="346"/>
      <c r="K1415" s="434">
        <f>Supervisor!K1415</f>
        <v>1</v>
      </c>
      <c r="L1415" s="347">
        <f>Supervisor!L1415</f>
        <v>0</v>
      </c>
      <c r="M1415" s="348">
        <v>0</v>
      </c>
      <c r="N1415" s="353">
        <f>Supervisor!M1415</f>
        <v>0</v>
      </c>
      <c r="O1415" s="350">
        <f>Supervisor!N1415</f>
        <v>0</v>
      </c>
      <c r="P1415" s="350">
        <f t="shared" si="219"/>
        <v>1</v>
      </c>
      <c r="Q1415" s="351">
        <v>5.0472305161978744E-6</v>
      </c>
      <c r="R1415" s="352">
        <f t="shared" si="218"/>
        <v>0</v>
      </c>
      <c r="T1415" s="226">
        <f t="shared" si="213"/>
        <v>0</v>
      </c>
      <c r="Y1415" s="199"/>
      <c r="Z1415" s="352">
        <v>0</v>
      </c>
      <c r="AA1415" s="428">
        <v>0</v>
      </c>
      <c r="AB1415" s="428">
        <v>0</v>
      </c>
      <c r="AC1415" s="430">
        <v>0</v>
      </c>
      <c r="AD1415" s="428">
        <f t="shared" si="220"/>
        <v>0</v>
      </c>
      <c r="AE1415" s="427">
        <v>0</v>
      </c>
      <c r="AF1415" s="427">
        <v>0</v>
      </c>
      <c r="AG1415" s="427"/>
      <c r="AH1415" s="427"/>
      <c r="AI1415" s="427"/>
      <c r="AJ1415" s="427"/>
      <c r="AK1415" s="427"/>
      <c r="AL1415" s="427"/>
      <c r="AM1415" s="427"/>
      <c r="AN1415" s="427"/>
    </row>
    <row r="1416" spans="1:40" s="225" customFormat="1" ht="47.25" hidden="1" customHeight="1" outlineLevel="5" x14ac:dyDescent="0.2">
      <c r="A1416" s="221"/>
      <c r="B1416" s="227"/>
      <c r="C1416" s="248"/>
      <c r="D1416" s="248"/>
      <c r="E1416" s="254"/>
      <c r="F1416" s="265"/>
      <c r="G1416" s="270"/>
      <c r="H1416" s="270"/>
      <c r="I1416" s="409" t="s">
        <v>206</v>
      </c>
      <c r="J1416" s="365"/>
      <c r="K1416" s="437">
        <f>Supervisor!K1416</f>
        <v>0</v>
      </c>
      <c r="L1416" s="366">
        <f>Supervisor!L1416</f>
        <v>0</v>
      </c>
      <c r="M1416" s="367">
        <v>0</v>
      </c>
      <c r="N1416" s="365">
        <f>Supervisor!M1416</f>
        <v>0</v>
      </c>
      <c r="O1416" s="378">
        <f>Supervisor!N1416</f>
        <v>0</v>
      </c>
      <c r="P1416" s="378">
        <f t="shared" si="219"/>
        <v>0</v>
      </c>
      <c r="Q1416" s="369">
        <v>1.0094461032395748E-4</v>
      </c>
      <c r="R1416" s="370">
        <f>SUMPRODUCT(R1417:R1423,Q1417:Q1423)/Q1416</f>
        <v>0</v>
      </c>
      <c r="T1416" s="226">
        <f t="shared" si="213"/>
        <v>0</v>
      </c>
      <c r="Y1416" s="199"/>
      <c r="Z1416" s="370">
        <v>0</v>
      </c>
      <c r="AA1416" s="428">
        <v>0</v>
      </c>
      <c r="AB1416" s="428">
        <v>0</v>
      </c>
      <c r="AC1416" s="430">
        <v>0</v>
      </c>
      <c r="AD1416" s="428">
        <f t="shared" si="220"/>
        <v>0</v>
      </c>
      <c r="AE1416" s="427">
        <v>0</v>
      </c>
      <c r="AF1416" s="427">
        <v>0</v>
      </c>
      <c r="AG1416" s="427"/>
      <c r="AH1416" s="427"/>
      <c r="AI1416" s="427"/>
      <c r="AJ1416" s="427"/>
      <c r="AK1416" s="427"/>
      <c r="AL1416" s="427"/>
      <c r="AM1416" s="427"/>
      <c r="AN1416" s="427"/>
    </row>
    <row r="1417" spans="1:40" s="225" customFormat="1" ht="47.25" hidden="1" customHeight="1" outlineLevel="7" x14ac:dyDescent="0.2">
      <c r="A1417" s="221"/>
      <c r="B1417" s="227"/>
      <c r="C1417" s="248"/>
      <c r="D1417" s="248"/>
      <c r="E1417" s="254"/>
      <c r="F1417" s="265"/>
      <c r="G1417" s="270"/>
      <c r="H1417" s="270"/>
      <c r="I1417" s="406" t="s">
        <v>291</v>
      </c>
      <c r="J1417" s="346"/>
      <c r="K1417" s="434">
        <f>Supervisor!K1417</f>
        <v>1</v>
      </c>
      <c r="L1417" s="347">
        <f>Supervisor!L1417</f>
        <v>0</v>
      </c>
      <c r="M1417" s="348">
        <v>0</v>
      </c>
      <c r="N1417" s="353">
        <f>Supervisor!M1417</f>
        <v>0</v>
      </c>
      <c r="O1417" s="350">
        <f>Supervisor!N1417</f>
        <v>0</v>
      </c>
      <c r="P1417" s="350">
        <f t="shared" si="219"/>
        <v>1</v>
      </c>
      <c r="Q1417" s="351">
        <v>5.0472305161978744E-6</v>
      </c>
      <c r="R1417" s="352">
        <f t="shared" ref="R1417:R1423" si="221">O1417/K1417</f>
        <v>0</v>
      </c>
      <c r="T1417" s="226">
        <f t="shared" si="213"/>
        <v>0</v>
      </c>
      <c r="Y1417" s="199"/>
      <c r="Z1417" s="352">
        <v>0</v>
      </c>
      <c r="AA1417" s="428">
        <v>0</v>
      </c>
      <c r="AB1417" s="428">
        <v>0</v>
      </c>
      <c r="AC1417" s="430">
        <v>0</v>
      </c>
      <c r="AD1417" s="428">
        <f t="shared" si="220"/>
        <v>0</v>
      </c>
      <c r="AE1417" s="427">
        <v>0</v>
      </c>
      <c r="AF1417" s="427">
        <v>0</v>
      </c>
      <c r="AG1417" s="427"/>
      <c r="AH1417" s="427"/>
      <c r="AI1417" s="427"/>
      <c r="AJ1417" s="427"/>
      <c r="AK1417" s="427"/>
      <c r="AL1417" s="427"/>
      <c r="AM1417" s="427"/>
      <c r="AN1417" s="427"/>
    </row>
    <row r="1418" spans="1:40" s="225" customFormat="1" ht="47.25" hidden="1" customHeight="1" outlineLevel="7" x14ac:dyDescent="0.2">
      <c r="A1418" s="221"/>
      <c r="B1418" s="227"/>
      <c r="C1418" s="248"/>
      <c r="D1418" s="248"/>
      <c r="E1418" s="254"/>
      <c r="F1418" s="265"/>
      <c r="G1418" s="270"/>
      <c r="H1418" s="270"/>
      <c r="I1418" s="406" t="s">
        <v>292</v>
      </c>
      <c r="J1418" s="346"/>
      <c r="K1418" s="434">
        <f>Supervisor!K1418</f>
        <v>1</v>
      </c>
      <c r="L1418" s="347">
        <f>Supervisor!L1418</f>
        <v>0</v>
      </c>
      <c r="M1418" s="348">
        <v>0</v>
      </c>
      <c r="N1418" s="353">
        <f>Supervisor!M1418</f>
        <v>0</v>
      </c>
      <c r="O1418" s="350">
        <f>Supervisor!N1418</f>
        <v>0</v>
      </c>
      <c r="P1418" s="350">
        <f t="shared" si="219"/>
        <v>1</v>
      </c>
      <c r="Q1418" s="351">
        <v>5.0472305161978744E-6</v>
      </c>
      <c r="R1418" s="352">
        <f t="shared" si="221"/>
        <v>0</v>
      </c>
      <c r="T1418" s="226">
        <f t="shared" si="213"/>
        <v>0</v>
      </c>
      <c r="Y1418" s="199"/>
      <c r="Z1418" s="352">
        <v>0</v>
      </c>
      <c r="AA1418" s="428">
        <v>0</v>
      </c>
      <c r="AB1418" s="428">
        <v>0</v>
      </c>
      <c r="AC1418" s="430">
        <v>0</v>
      </c>
      <c r="AD1418" s="428">
        <f t="shared" si="220"/>
        <v>0</v>
      </c>
      <c r="AE1418" s="427">
        <v>0</v>
      </c>
      <c r="AF1418" s="427">
        <v>0</v>
      </c>
      <c r="AG1418" s="427"/>
      <c r="AH1418" s="427"/>
      <c r="AI1418" s="427"/>
      <c r="AJ1418" s="427"/>
      <c r="AK1418" s="427"/>
      <c r="AL1418" s="427"/>
      <c r="AM1418" s="427"/>
      <c r="AN1418" s="427"/>
    </row>
    <row r="1419" spans="1:40" s="225" customFormat="1" ht="47.25" hidden="1" customHeight="1" outlineLevel="7" x14ac:dyDescent="0.2">
      <c r="A1419" s="221"/>
      <c r="B1419" s="227"/>
      <c r="C1419" s="248"/>
      <c r="D1419" s="248"/>
      <c r="E1419" s="254"/>
      <c r="F1419" s="265"/>
      <c r="G1419" s="270"/>
      <c r="H1419" s="270"/>
      <c r="I1419" s="406" t="s">
        <v>231</v>
      </c>
      <c r="J1419" s="346"/>
      <c r="K1419" s="434">
        <f>Supervisor!K1419</f>
        <v>1</v>
      </c>
      <c r="L1419" s="347">
        <f>Supervisor!L1419</f>
        <v>0</v>
      </c>
      <c r="M1419" s="348">
        <v>0</v>
      </c>
      <c r="N1419" s="353">
        <f>Supervisor!M1419</f>
        <v>0</v>
      </c>
      <c r="O1419" s="350">
        <f>Supervisor!N1419</f>
        <v>0</v>
      </c>
      <c r="P1419" s="350">
        <f t="shared" si="219"/>
        <v>1</v>
      </c>
      <c r="Q1419" s="351">
        <v>3.5330613613385115E-5</v>
      </c>
      <c r="R1419" s="352">
        <f t="shared" si="221"/>
        <v>0</v>
      </c>
      <c r="T1419" s="226">
        <f t="shared" si="213"/>
        <v>0</v>
      </c>
      <c r="Y1419" s="199"/>
      <c r="Z1419" s="352">
        <v>0</v>
      </c>
      <c r="AA1419" s="428">
        <v>0</v>
      </c>
      <c r="AB1419" s="428">
        <v>0</v>
      </c>
      <c r="AC1419" s="430">
        <v>0</v>
      </c>
      <c r="AD1419" s="428">
        <f t="shared" si="220"/>
        <v>0</v>
      </c>
      <c r="AE1419" s="427">
        <v>0</v>
      </c>
      <c r="AF1419" s="427">
        <v>0</v>
      </c>
      <c r="AG1419" s="427"/>
      <c r="AH1419" s="427"/>
      <c r="AI1419" s="427"/>
      <c r="AJ1419" s="427"/>
      <c r="AK1419" s="427"/>
      <c r="AL1419" s="427"/>
      <c r="AM1419" s="427"/>
      <c r="AN1419" s="427"/>
    </row>
    <row r="1420" spans="1:40" s="225" customFormat="1" ht="47.25" hidden="1" customHeight="1" outlineLevel="7" x14ac:dyDescent="0.2">
      <c r="A1420" s="221"/>
      <c r="B1420" s="227"/>
      <c r="C1420" s="248"/>
      <c r="D1420" s="248"/>
      <c r="E1420" s="254"/>
      <c r="F1420" s="265"/>
      <c r="G1420" s="270"/>
      <c r="H1420" s="270"/>
      <c r="I1420" s="406" t="s">
        <v>80</v>
      </c>
      <c r="J1420" s="346"/>
      <c r="K1420" s="434">
        <f>Supervisor!K1420</f>
        <v>1</v>
      </c>
      <c r="L1420" s="347">
        <f>Supervisor!L1420</f>
        <v>0</v>
      </c>
      <c r="M1420" s="348">
        <v>0</v>
      </c>
      <c r="N1420" s="353">
        <f>Supervisor!M1420</f>
        <v>0</v>
      </c>
      <c r="O1420" s="350">
        <f>Supervisor!N1420</f>
        <v>0</v>
      </c>
      <c r="P1420" s="350">
        <f t="shared" si="219"/>
        <v>1</v>
      </c>
      <c r="Q1420" s="351">
        <v>1.5141691548593622E-5</v>
      </c>
      <c r="R1420" s="352">
        <f t="shared" si="221"/>
        <v>0</v>
      </c>
      <c r="T1420" s="226">
        <f t="shared" si="213"/>
        <v>0</v>
      </c>
      <c r="Y1420" s="199"/>
      <c r="Z1420" s="352">
        <v>0</v>
      </c>
      <c r="AA1420" s="428">
        <v>0</v>
      </c>
      <c r="AB1420" s="428">
        <v>0</v>
      </c>
      <c r="AC1420" s="430">
        <v>0</v>
      </c>
      <c r="AD1420" s="428">
        <f t="shared" si="220"/>
        <v>0</v>
      </c>
      <c r="AE1420" s="427">
        <v>0</v>
      </c>
      <c r="AF1420" s="427">
        <v>0</v>
      </c>
      <c r="AG1420" s="427"/>
      <c r="AH1420" s="427"/>
      <c r="AI1420" s="427"/>
      <c r="AJ1420" s="427"/>
      <c r="AK1420" s="427"/>
      <c r="AL1420" s="427"/>
      <c r="AM1420" s="427"/>
      <c r="AN1420" s="427"/>
    </row>
    <row r="1421" spans="1:40" s="225" customFormat="1" ht="47.25" hidden="1" customHeight="1" outlineLevel="7" x14ac:dyDescent="0.2">
      <c r="A1421" s="221"/>
      <c r="B1421" s="227"/>
      <c r="C1421" s="248"/>
      <c r="D1421" s="248"/>
      <c r="E1421" s="254"/>
      <c r="F1421" s="265"/>
      <c r="G1421" s="270"/>
      <c r="H1421" s="270"/>
      <c r="I1421" s="406" t="s">
        <v>82</v>
      </c>
      <c r="J1421" s="346"/>
      <c r="K1421" s="434">
        <f>Supervisor!K1421</f>
        <v>1</v>
      </c>
      <c r="L1421" s="347">
        <f>Supervisor!L1421</f>
        <v>0</v>
      </c>
      <c r="M1421" s="348">
        <v>0</v>
      </c>
      <c r="N1421" s="353">
        <f>Supervisor!M1421</f>
        <v>0</v>
      </c>
      <c r="O1421" s="350">
        <f>Supervisor!N1421</f>
        <v>0</v>
      </c>
      <c r="P1421" s="350">
        <f t="shared" si="219"/>
        <v>1</v>
      </c>
      <c r="Q1421" s="351">
        <v>1.5141691548593622E-5</v>
      </c>
      <c r="R1421" s="352">
        <f t="shared" si="221"/>
        <v>0</v>
      </c>
      <c r="T1421" s="226">
        <f t="shared" si="213"/>
        <v>0</v>
      </c>
      <c r="Y1421" s="199"/>
      <c r="Z1421" s="352">
        <v>0</v>
      </c>
      <c r="AA1421" s="428">
        <v>0</v>
      </c>
      <c r="AB1421" s="428">
        <v>0</v>
      </c>
      <c r="AC1421" s="430">
        <v>0</v>
      </c>
      <c r="AD1421" s="428">
        <f t="shared" si="220"/>
        <v>0</v>
      </c>
      <c r="AE1421" s="427">
        <v>0</v>
      </c>
      <c r="AF1421" s="427">
        <v>0</v>
      </c>
      <c r="AG1421" s="427"/>
      <c r="AH1421" s="427"/>
      <c r="AI1421" s="427"/>
      <c r="AJ1421" s="427"/>
      <c r="AK1421" s="427"/>
      <c r="AL1421" s="427"/>
      <c r="AM1421" s="427"/>
      <c r="AN1421" s="427"/>
    </row>
    <row r="1422" spans="1:40" s="225" customFormat="1" ht="47.25" hidden="1" customHeight="1" outlineLevel="7" x14ac:dyDescent="0.2">
      <c r="A1422" s="221"/>
      <c r="B1422" s="227"/>
      <c r="C1422" s="248"/>
      <c r="D1422" s="248"/>
      <c r="E1422" s="254"/>
      <c r="F1422" s="265"/>
      <c r="G1422" s="270"/>
      <c r="H1422" s="270"/>
      <c r="I1422" s="406" t="s">
        <v>293</v>
      </c>
      <c r="J1422" s="346"/>
      <c r="K1422" s="434">
        <f>Supervisor!K1422</f>
        <v>1</v>
      </c>
      <c r="L1422" s="347">
        <f>Supervisor!L1422</f>
        <v>0</v>
      </c>
      <c r="M1422" s="348">
        <v>0</v>
      </c>
      <c r="N1422" s="353">
        <f>Supervisor!M1422</f>
        <v>0</v>
      </c>
      <c r="O1422" s="350">
        <f>Supervisor!N1422</f>
        <v>0</v>
      </c>
      <c r="P1422" s="350">
        <f t="shared" si="219"/>
        <v>1</v>
      </c>
      <c r="Q1422" s="351">
        <v>2.0188922064791498E-5</v>
      </c>
      <c r="R1422" s="352">
        <f t="shared" si="221"/>
        <v>0</v>
      </c>
      <c r="T1422" s="226">
        <f t="shared" si="213"/>
        <v>0</v>
      </c>
      <c r="Y1422" s="199"/>
      <c r="Z1422" s="352">
        <v>0</v>
      </c>
      <c r="AA1422" s="428">
        <v>0</v>
      </c>
      <c r="AB1422" s="428">
        <v>0</v>
      </c>
      <c r="AC1422" s="430">
        <v>0</v>
      </c>
      <c r="AD1422" s="428">
        <f t="shared" si="220"/>
        <v>0</v>
      </c>
      <c r="AE1422" s="427">
        <v>0</v>
      </c>
      <c r="AF1422" s="427">
        <v>0</v>
      </c>
      <c r="AG1422" s="427"/>
      <c r="AH1422" s="427"/>
      <c r="AI1422" s="427"/>
      <c r="AJ1422" s="427"/>
      <c r="AK1422" s="427"/>
      <c r="AL1422" s="427"/>
      <c r="AM1422" s="427"/>
      <c r="AN1422" s="427"/>
    </row>
    <row r="1423" spans="1:40" s="225" customFormat="1" ht="47.25" hidden="1" customHeight="1" outlineLevel="7" x14ac:dyDescent="0.2">
      <c r="A1423" s="221"/>
      <c r="B1423" s="227"/>
      <c r="C1423" s="248"/>
      <c r="D1423" s="248"/>
      <c r="E1423" s="254"/>
      <c r="F1423" s="265"/>
      <c r="G1423" s="270"/>
      <c r="H1423" s="270"/>
      <c r="I1423" s="406" t="s">
        <v>294</v>
      </c>
      <c r="J1423" s="346"/>
      <c r="K1423" s="434">
        <f>Supervisor!K1423</f>
        <v>1</v>
      </c>
      <c r="L1423" s="347">
        <f>Supervisor!L1423</f>
        <v>0</v>
      </c>
      <c r="M1423" s="348">
        <v>0</v>
      </c>
      <c r="N1423" s="353">
        <f>Supervisor!M1423</f>
        <v>0</v>
      </c>
      <c r="O1423" s="350">
        <f>Supervisor!N1423</f>
        <v>0</v>
      </c>
      <c r="P1423" s="350">
        <f t="shared" si="219"/>
        <v>1</v>
      </c>
      <c r="Q1423" s="351">
        <v>5.0472305161978744E-6</v>
      </c>
      <c r="R1423" s="352">
        <f t="shared" si="221"/>
        <v>0</v>
      </c>
      <c r="T1423" s="226">
        <f t="shared" si="213"/>
        <v>0</v>
      </c>
      <c r="Y1423" s="199"/>
      <c r="Z1423" s="352">
        <v>0</v>
      </c>
      <c r="AA1423" s="428">
        <v>0</v>
      </c>
      <c r="AB1423" s="428">
        <v>0</v>
      </c>
      <c r="AC1423" s="430">
        <v>0</v>
      </c>
      <c r="AD1423" s="428">
        <f t="shared" si="220"/>
        <v>0</v>
      </c>
      <c r="AE1423" s="427">
        <v>0</v>
      </c>
      <c r="AF1423" s="427">
        <v>0</v>
      </c>
      <c r="AG1423" s="427"/>
      <c r="AH1423" s="427"/>
      <c r="AI1423" s="427"/>
      <c r="AJ1423" s="427"/>
      <c r="AK1423" s="427"/>
      <c r="AL1423" s="427"/>
      <c r="AM1423" s="427"/>
      <c r="AN1423" s="427"/>
    </row>
    <row r="1424" spans="1:40" s="225" customFormat="1" ht="47.25" hidden="1" customHeight="1" outlineLevel="5" x14ac:dyDescent="0.2">
      <c r="A1424" s="221"/>
      <c r="B1424" s="227"/>
      <c r="C1424" s="248"/>
      <c r="D1424" s="248"/>
      <c r="E1424" s="254"/>
      <c r="F1424" s="265"/>
      <c r="G1424" s="270"/>
      <c r="H1424" s="270"/>
      <c r="I1424" s="409" t="s">
        <v>207</v>
      </c>
      <c r="J1424" s="365"/>
      <c r="K1424" s="437">
        <f>Supervisor!K1424</f>
        <v>0</v>
      </c>
      <c r="L1424" s="366">
        <f>Supervisor!L1424</f>
        <v>0</v>
      </c>
      <c r="M1424" s="367">
        <v>0</v>
      </c>
      <c r="N1424" s="365">
        <f>Supervisor!M1424</f>
        <v>0</v>
      </c>
      <c r="O1424" s="378">
        <f>Supervisor!N1424</f>
        <v>0</v>
      </c>
      <c r="P1424" s="378">
        <f t="shared" si="219"/>
        <v>0</v>
      </c>
      <c r="Q1424" s="369">
        <v>2.2611592712566472E-4</v>
      </c>
      <c r="R1424" s="370">
        <f>SUMPRODUCT(R1425:R1431,Q1425:Q1431)/Q1424</f>
        <v>0</v>
      </c>
      <c r="T1424" s="226">
        <f t="shared" si="213"/>
        <v>0</v>
      </c>
      <c r="Y1424" s="199"/>
      <c r="Z1424" s="370">
        <v>0</v>
      </c>
      <c r="AA1424" s="428">
        <v>0</v>
      </c>
      <c r="AB1424" s="428">
        <v>0</v>
      </c>
      <c r="AC1424" s="430">
        <v>0</v>
      </c>
      <c r="AD1424" s="428">
        <f t="shared" si="220"/>
        <v>0</v>
      </c>
      <c r="AE1424" s="427">
        <v>0</v>
      </c>
      <c r="AF1424" s="427">
        <v>0</v>
      </c>
      <c r="AG1424" s="427"/>
      <c r="AH1424" s="427"/>
      <c r="AI1424" s="427"/>
      <c r="AJ1424" s="427"/>
      <c r="AK1424" s="427"/>
      <c r="AL1424" s="427"/>
      <c r="AM1424" s="427"/>
      <c r="AN1424" s="427"/>
    </row>
    <row r="1425" spans="1:40" s="225" customFormat="1" ht="47.25" hidden="1" customHeight="1" outlineLevel="7" x14ac:dyDescent="0.2">
      <c r="A1425" s="221"/>
      <c r="B1425" s="227"/>
      <c r="C1425" s="248"/>
      <c r="D1425" s="248"/>
      <c r="E1425" s="254"/>
      <c r="F1425" s="265"/>
      <c r="G1425" s="270"/>
      <c r="H1425" s="270"/>
      <c r="I1425" s="406" t="s">
        <v>291</v>
      </c>
      <c r="J1425" s="346"/>
      <c r="K1425" s="434">
        <f>Supervisor!K1425</f>
        <v>1</v>
      </c>
      <c r="L1425" s="347">
        <f>Supervisor!L1425</f>
        <v>0</v>
      </c>
      <c r="M1425" s="348">
        <v>0</v>
      </c>
      <c r="N1425" s="353">
        <f>Supervisor!M1425</f>
        <v>0</v>
      </c>
      <c r="O1425" s="350">
        <f>Supervisor!N1425</f>
        <v>0</v>
      </c>
      <c r="P1425" s="350">
        <f t="shared" si="219"/>
        <v>1</v>
      </c>
      <c r="Q1425" s="351">
        <v>1.1305796356283237E-5</v>
      </c>
      <c r="R1425" s="352">
        <f t="shared" ref="R1425:R1431" si="222">O1425/K1425</f>
        <v>0</v>
      </c>
      <c r="T1425" s="226">
        <f t="shared" si="213"/>
        <v>0</v>
      </c>
      <c r="Y1425" s="199"/>
      <c r="Z1425" s="352">
        <v>0</v>
      </c>
      <c r="AA1425" s="428">
        <v>0</v>
      </c>
      <c r="AB1425" s="428">
        <v>0</v>
      </c>
      <c r="AC1425" s="430">
        <v>0</v>
      </c>
      <c r="AD1425" s="428">
        <f t="shared" si="220"/>
        <v>0</v>
      </c>
      <c r="AE1425" s="427">
        <v>0</v>
      </c>
      <c r="AF1425" s="427">
        <v>0</v>
      </c>
      <c r="AG1425" s="427"/>
      <c r="AH1425" s="427"/>
      <c r="AI1425" s="427"/>
      <c r="AJ1425" s="427"/>
      <c r="AK1425" s="427"/>
      <c r="AL1425" s="427"/>
      <c r="AM1425" s="427"/>
      <c r="AN1425" s="427"/>
    </row>
    <row r="1426" spans="1:40" s="225" customFormat="1" ht="47.25" hidden="1" customHeight="1" outlineLevel="7" x14ac:dyDescent="0.2">
      <c r="A1426" s="221"/>
      <c r="B1426" s="227"/>
      <c r="C1426" s="248"/>
      <c r="D1426" s="248"/>
      <c r="E1426" s="254"/>
      <c r="F1426" s="265"/>
      <c r="G1426" s="270"/>
      <c r="H1426" s="270"/>
      <c r="I1426" s="406" t="s">
        <v>292</v>
      </c>
      <c r="J1426" s="346"/>
      <c r="K1426" s="434">
        <f>Supervisor!K1426</f>
        <v>1</v>
      </c>
      <c r="L1426" s="347">
        <f>Supervisor!L1426</f>
        <v>0</v>
      </c>
      <c r="M1426" s="348">
        <v>0</v>
      </c>
      <c r="N1426" s="353">
        <f>Supervisor!M1426</f>
        <v>0</v>
      </c>
      <c r="O1426" s="350">
        <f>Supervisor!N1426</f>
        <v>0</v>
      </c>
      <c r="P1426" s="350">
        <f t="shared" si="219"/>
        <v>1</v>
      </c>
      <c r="Q1426" s="351">
        <v>1.1305796356283237E-5</v>
      </c>
      <c r="R1426" s="352">
        <f t="shared" si="222"/>
        <v>0</v>
      </c>
      <c r="T1426" s="226">
        <f t="shared" si="213"/>
        <v>0</v>
      </c>
      <c r="Y1426" s="199"/>
      <c r="Z1426" s="352">
        <v>0</v>
      </c>
      <c r="AA1426" s="428">
        <v>0</v>
      </c>
      <c r="AB1426" s="428">
        <v>0</v>
      </c>
      <c r="AC1426" s="430">
        <v>0</v>
      </c>
      <c r="AD1426" s="428">
        <f t="shared" si="220"/>
        <v>0</v>
      </c>
      <c r="AE1426" s="427">
        <v>0</v>
      </c>
      <c r="AF1426" s="427">
        <v>0</v>
      </c>
      <c r="AG1426" s="427"/>
      <c r="AH1426" s="427"/>
      <c r="AI1426" s="427"/>
      <c r="AJ1426" s="427"/>
      <c r="AK1426" s="427"/>
      <c r="AL1426" s="427"/>
      <c r="AM1426" s="427"/>
      <c r="AN1426" s="427"/>
    </row>
    <row r="1427" spans="1:40" s="225" customFormat="1" ht="47.25" hidden="1" customHeight="1" outlineLevel="7" x14ac:dyDescent="0.2">
      <c r="A1427" s="221"/>
      <c r="B1427" s="227"/>
      <c r="C1427" s="248"/>
      <c r="D1427" s="248"/>
      <c r="E1427" s="254"/>
      <c r="F1427" s="265"/>
      <c r="G1427" s="270"/>
      <c r="H1427" s="270"/>
      <c r="I1427" s="406" t="s">
        <v>231</v>
      </c>
      <c r="J1427" s="346"/>
      <c r="K1427" s="434">
        <f>Supervisor!K1427</f>
        <v>1</v>
      </c>
      <c r="L1427" s="347">
        <f>Supervisor!L1427</f>
        <v>0</v>
      </c>
      <c r="M1427" s="348">
        <v>0</v>
      </c>
      <c r="N1427" s="353">
        <f>Supervisor!M1427</f>
        <v>0</v>
      </c>
      <c r="O1427" s="350">
        <f>Supervisor!N1427</f>
        <v>0</v>
      </c>
      <c r="P1427" s="350">
        <f t="shared" si="219"/>
        <v>1</v>
      </c>
      <c r="Q1427" s="351">
        <v>7.914057449398265E-5</v>
      </c>
      <c r="R1427" s="352">
        <f t="shared" si="222"/>
        <v>0</v>
      </c>
      <c r="T1427" s="226">
        <f t="shared" si="213"/>
        <v>0</v>
      </c>
      <c r="Y1427" s="199"/>
      <c r="Z1427" s="352">
        <v>0</v>
      </c>
      <c r="AA1427" s="428">
        <v>0</v>
      </c>
      <c r="AB1427" s="428">
        <v>0</v>
      </c>
      <c r="AC1427" s="430">
        <v>0</v>
      </c>
      <c r="AD1427" s="428">
        <f t="shared" si="220"/>
        <v>0</v>
      </c>
      <c r="AE1427" s="427">
        <v>0</v>
      </c>
      <c r="AF1427" s="427">
        <v>0</v>
      </c>
      <c r="AG1427" s="427"/>
      <c r="AH1427" s="427"/>
      <c r="AI1427" s="427"/>
      <c r="AJ1427" s="427"/>
      <c r="AK1427" s="427"/>
      <c r="AL1427" s="427"/>
      <c r="AM1427" s="427"/>
      <c r="AN1427" s="427"/>
    </row>
    <row r="1428" spans="1:40" s="225" customFormat="1" ht="47.25" hidden="1" customHeight="1" outlineLevel="7" x14ac:dyDescent="0.2">
      <c r="A1428" s="221"/>
      <c r="B1428" s="227"/>
      <c r="C1428" s="248"/>
      <c r="D1428" s="248"/>
      <c r="E1428" s="254"/>
      <c r="F1428" s="265"/>
      <c r="G1428" s="270"/>
      <c r="H1428" s="270"/>
      <c r="I1428" s="406" t="s">
        <v>80</v>
      </c>
      <c r="J1428" s="346"/>
      <c r="K1428" s="434">
        <f>Supervisor!K1428</f>
        <v>1</v>
      </c>
      <c r="L1428" s="347">
        <f>Supervisor!L1428</f>
        <v>0</v>
      </c>
      <c r="M1428" s="348">
        <v>0</v>
      </c>
      <c r="N1428" s="353">
        <f>Supervisor!M1428</f>
        <v>0</v>
      </c>
      <c r="O1428" s="350">
        <f>Supervisor!N1428</f>
        <v>0</v>
      </c>
      <c r="P1428" s="350">
        <f t="shared" si="219"/>
        <v>1</v>
      </c>
      <c r="Q1428" s="351">
        <v>3.3917389068849709E-5</v>
      </c>
      <c r="R1428" s="352">
        <f t="shared" si="222"/>
        <v>0</v>
      </c>
      <c r="T1428" s="226">
        <f t="shared" si="213"/>
        <v>0</v>
      </c>
      <c r="Y1428" s="199"/>
      <c r="Z1428" s="352">
        <v>0</v>
      </c>
      <c r="AA1428" s="428">
        <v>0</v>
      </c>
      <c r="AB1428" s="428">
        <v>0</v>
      </c>
      <c r="AC1428" s="430">
        <v>0</v>
      </c>
      <c r="AD1428" s="428">
        <f t="shared" si="220"/>
        <v>0</v>
      </c>
      <c r="AE1428" s="427">
        <v>0</v>
      </c>
      <c r="AF1428" s="427">
        <v>0</v>
      </c>
      <c r="AG1428" s="427"/>
      <c r="AH1428" s="427"/>
      <c r="AI1428" s="427"/>
      <c r="AJ1428" s="427"/>
      <c r="AK1428" s="427"/>
      <c r="AL1428" s="427"/>
      <c r="AM1428" s="427"/>
      <c r="AN1428" s="427"/>
    </row>
    <row r="1429" spans="1:40" s="225" customFormat="1" ht="47.25" hidden="1" customHeight="1" outlineLevel="7" x14ac:dyDescent="0.2">
      <c r="A1429" s="221"/>
      <c r="B1429" s="227"/>
      <c r="C1429" s="248"/>
      <c r="D1429" s="248"/>
      <c r="E1429" s="254"/>
      <c r="F1429" s="265"/>
      <c r="G1429" s="270"/>
      <c r="H1429" s="270"/>
      <c r="I1429" s="406" t="s">
        <v>82</v>
      </c>
      <c r="J1429" s="346"/>
      <c r="K1429" s="434">
        <f>Supervisor!K1429</f>
        <v>1</v>
      </c>
      <c r="L1429" s="347">
        <f>Supervisor!L1429</f>
        <v>0</v>
      </c>
      <c r="M1429" s="348">
        <v>0</v>
      </c>
      <c r="N1429" s="353">
        <f>Supervisor!M1429</f>
        <v>0</v>
      </c>
      <c r="O1429" s="350">
        <f>Supervisor!N1429</f>
        <v>0</v>
      </c>
      <c r="P1429" s="350">
        <f t="shared" si="219"/>
        <v>1</v>
      </c>
      <c r="Q1429" s="351">
        <v>3.3917389068849709E-5</v>
      </c>
      <c r="R1429" s="352">
        <f t="shared" si="222"/>
        <v>0</v>
      </c>
      <c r="T1429" s="226">
        <f t="shared" si="213"/>
        <v>0</v>
      </c>
      <c r="Y1429" s="199"/>
      <c r="Z1429" s="352">
        <v>0</v>
      </c>
      <c r="AA1429" s="428">
        <v>0</v>
      </c>
      <c r="AB1429" s="428">
        <v>0</v>
      </c>
      <c r="AC1429" s="430">
        <v>0</v>
      </c>
      <c r="AD1429" s="428">
        <f t="shared" si="220"/>
        <v>0</v>
      </c>
      <c r="AE1429" s="427">
        <v>0</v>
      </c>
      <c r="AF1429" s="427">
        <v>0</v>
      </c>
      <c r="AG1429" s="427"/>
      <c r="AH1429" s="427"/>
      <c r="AI1429" s="427"/>
      <c r="AJ1429" s="427"/>
      <c r="AK1429" s="427"/>
      <c r="AL1429" s="427"/>
      <c r="AM1429" s="427"/>
      <c r="AN1429" s="427"/>
    </row>
    <row r="1430" spans="1:40" s="225" customFormat="1" ht="47.25" hidden="1" customHeight="1" outlineLevel="7" x14ac:dyDescent="0.2">
      <c r="A1430" s="221"/>
      <c r="B1430" s="227"/>
      <c r="C1430" s="248"/>
      <c r="D1430" s="248"/>
      <c r="E1430" s="254"/>
      <c r="F1430" s="265"/>
      <c r="G1430" s="270"/>
      <c r="H1430" s="270"/>
      <c r="I1430" s="406" t="s">
        <v>293</v>
      </c>
      <c r="J1430" s="346"/>
      <c r="K1430" s="434">
        <f>Supervisor!K1430</f>
        <v>1</v>
      </c>
      <c r="L1430" s="347">
        <f>Supervisor!L1430</f>
        <v>0</v>
      </c>
      <c r="M1430" s="348">
        <v>0</v>
      </c>
      <c r="N1430" s="353">
        <f>Supervisor!M1430</f>
        <v>0</v>
      </c>
      <c r="O1430" s="350">
        <f>Supervisor!N1430</f>
        <v>0</v>
      </c>
      <c r="P1430" s="350">
        <f t="shared" si="219"/>
        <v>1</v>
      </c>
      <c r="Q1430" s="351">
        <v>4.5223185425132948E-5</v>
      </c>
      <c r="R1430" s="352">
        <f t="shared" si="222"/>
        <v>0</v>
      </c>
      <c r="T1430" s="226">
        <f t="shared" si="213"/>
        <v>0</v>
      </c>
      <c r="Y1430" s="199"/>
      <c r="Z1430" s="352">
        <v>0</v>
      </c>
      <c r="AA1430" s="428">
        <v>0</v>
      </c>
      <c r="AB1430" s="428">
        <v>0</v>
      </c>
      <c r="AC1430" s="430">
        <v>0</v>
      </c>
      <c r="AD1430" s="428">
        <f t="shared" si="220"/>
        <v>0</v>
      </c>
      <c r="AE1430" s="427">
        <v>0</v>
      </c>
      <c r="AF1430" s="427">
        <v>0</v>
      </c>
      <c r="AG1430" s="427"/>
      <c r="AH1430" s="427"/>
      <c r="AI1430" s="427"/>
      <c r="AJ1430" s="427"/>
      <c r="AK1430" s="427"/>
      <c r="AL1430" s="427"/>
      <c r="AM1430" s="427"/>
      <c r="AN1430" s="427"/>
    </row>
    <row r="1431" spans="1:40" s="225" customFormat="1" ht="47.25" hidden="1" customHeight="1" outlineLevel="7" x14ac:dyDescent="0.2">
      <c r="A1431" s="221"/>
      <c r="B1431" s="227"/>
      <c r="C1431" s="248"/>
      <c r="D1431" s="248"/>
      <c r="E1431" s="254"/>
      <c r="F1431" s="265"/>
      <c r="G1431" s="270"/>
      <c r="H1431" s="270"/>
      <c r="I1431" s="406" t="s">
        <v>294</v>
      </c>
      <c r="J1431" s="346"/>
      <c r="K1431" s="434">
        <f>Supervisor!K1431</f>
        <v>1</v>
      </c>
      <c r="L1431" s="347">
        <f>Supervisor!L1431</f>
        <v>0</v>
      </c>
      <c r="M1431" s="348">
        <v>0</v>
      </c>
      <c r="N1431" s="353">
        <f>Supervisor!M1431</f>
        <v>0</v>
      </c>
      <c r="O1431" s="350">
        <f>Supervisor!N1431</f>
        <v>0</v>
      </c>
      <c r="P1431" s="350">
        <f t="shared" si="219"/>
        <v>1</v>
      </c>
      <c r="Q1431" s="351">
        <v>1.1305796356283237E-5</v>
      </c>
      <c r="R1431" s="352">
        <f t="shared" si="222"/>
        <v>0</v>
      </c>
      <c r="T1431" s="226">
        <f t="shared" si="213"/>
        <v>0</v>
      </c>
      <c r="Y1431" s="199"/>
      <c r="Z1431" s="352">
        <v>0</v>
      </c>
      <c r="AA1431" s="428">
        <v>0</v>
      </c>
      <c r="AB1431" s="428">
        <v>0</v>
      </c>
      <c r="AC1431" s="430">
        <v>0</v>
      </c>
      <c r="AD1431" s="428">
        <f t="shared" si="220"/>
        <v>0</v>
      </c>
      <c r="AE1431" s="427">
        <v>0</v>
      </c>
      <c r="AF1431" s="427">
        <v>0</v>
      </c>
      <c r="AG1431" s="427"/>
      <c r="AH1431" s="427"/>
      <c r="AI1431" s="427"/>
      <c r="AJ1431" s="427"/>
      <c r="AK1431" s="427"/>
      <c r="AL1431" s="427"/>
      <c r="AM1431" s="427"/>
      <c r="AN1431" s="427"/>
    </row>
    <row r="1432" spans="1:40" s="225" customFormat="1" ht="47.25" hidden="1" customHeight="1" outlineLevel="5" x14ac:dyDescent="0.2">
      <c r="A1432" s="221"/>
      <c r="B1432" s="227"/>
      <c r="C1432" s="248"/>
      <c r="D1432" s="248"/>
      <c r="E1432" s="254"/>
      <c r="F1432" s="265"/>
      <c r="G1432" s="270"/>
      <c r="H1432" s="270"/>
      <c r="I1432" s="409" t="s">
        <v>208</v>
      </c>
      <c r="J1432" s="365"/>
      <c r="K1432" s="437">
        <f>Supervisor!K1432</f>
        <v>0</v>
      </c>
      <c r="L1432" s="366">
        <f>Supervisor!L1432</f>
        <v>0</v>
      </c>
      <c r="M1432" s="367">
        <v>0</v>
      </c>
      <c r="N1432" s="365">
        <f>Supervisor!M1432</f>
        <v>0</v>
      </c>
      <c r="O1432" s="378">
        <f>Supervisor!N1432</f>
        <v>0</v>
      </c>
      <c r="P1432" s="378">
        <f t="shared" si="219"/>
        <v>0</v>
      </c>
      <c r="Q1432" s="369">
        <v>2.1117612479771902E-4</v>
      </c>
      <c r="R1432" s="370">
        <f>SUMPRODUCT(R1433:R1439,Q1433:Q1439)/Q1432</f>
        <v>0</v>
      </c>
      <c r="T1432" s="226">
        <f t="shared" si="213"/>
        <v>0</v>
      </c>
      <c r="Y1432" s="199"/>
      <c r="Z1432" s="370">
        <v>0</v>
      </c>
      <c r="AA1432" s="428">
        <v>0</v>
      </c>
      <c r="AB1432" s="428">
        <v>0</v>
      </c>
      <c r="AC1432" s="430">
        <v>0</v>
      </c>
      <c r="AD1432" s="428">
        <f t="shared" si="220"/>
        <v>0</v>
      </c>
      <c r="AE1432" s="427">
        <v>0</v>
      </c>
      <c r="AF1432" s="427">
        <v>0</v>
      </c>
      <c r="AG1432" s="427"/>
      <c r="AH1432" s="427"/>
      <c r="AI1432" s="427"/>
      <c r="AJ1432" s="427"/>
      <c r="AK1432" s="427"/>
      <c r="AL1432" s="427"/>
      <c r="AM1432" s="427"/>
      <c r="AN1432" s="427"/>
    </row>
    <row r="1433" spans="1:40" s="225" customFormat="1" ht="47.25" hidden="1" customHeight="1" outlineLevel="7" x14ac:dyDescent="0.2">
      <c r="A1433" s="221"/>
      <c r="B1433" s="227"/>
      <c r="C1433" s="248"/>
      <c r="D1433" s="248"/>
      <c r="E1433" s="254"/>
      <c r="F1433" s="265"/>
      <c r="G1433" s="270"/>
      <c r="H1433" s="270"/>
      <c r="I1433" s="406" t="s">
        <v>291</v>
      </c>
      <c r="J1433" s="346"/>
      <c r="K1433" s="434">
        <f>Supervisor!K1433</f>
        <v>1</v>
      </c>
      <c r="L1433" s="347">
        <f>Supervisor!L1433</f>
        <v>0</v>
      </c>
      <c r="M1433" s="348">
        <v>0</v>
      </c>
      <c r="N1433" s="353">
        <f>Supervisor!M1433</f>
        <v>0</v>
      </c>
      <c r="O1433" s="350">
        <f>Supervisor!N1433</f>
        <v>0</v>
      </c>
      <c r="P1433" s="350">
        <f t="shared" si="219"/>
        <v>1</v>
      </c>
      <c r="Q1433" s="351">
        <v>1.0558806239885952E-5</v>
      </c>
      <c r="R1433" s="352">
        <f t="shared" ref="R1433:R1439" si="223">O1433/K1433</f>
        <v>0</v>
      </c>
      <c r="T1433" s="226">
        <f t="shared" si="213"/>
        <v>0</v>
      </c>
      <c r="Y1433" s="199"/>
      <c r="Z1433" s="352">
        <v>0</v>
      </c>
      <c r="AA1433" s="428">
        <v>0</v>
      </c>
      <c r="AB1433" s="428">
        <v>0</v>
      </c>
      <c r="AC1433" s="430">
        <v>0</v>
      </c>
      <c r="AD1433" s="428">
        <f t="shared" si="220"/>
        <v>0</v>
      </c>
      <c r="AE1433" s="427">
        <v>0</v>
      </c>
      <c r="AF1433" s="427">
        <v>0</v>
      </c>
      <c r="AG1433" s="427"/>
      <c r="AH1433" s="427"/>
      <c r="AI1433" s="427"/>
      <c r="AJ1433" s="427"/>
      <c r="AK1433" s="427"/>
      <c r="AL1433" s="427"/>
      <c r="AM1433" s="427"/>
      <c r="AN1433" s="427"/>
    </row>
    <row r="1434" spans="1:40" s="225" customFormat="1" ht="47.25" hidden="1" customHeight="1" outlineLevel="7" x14ac:dyDescent="0.2">
      <c r="A1434" s="221"/>
      <c r="B1434" s="227"/>
      <c r="C1434" s="248"/>
      <c r="D1434" s="248"/>
      <c r="E1434" s="254"/>
      <c r="F1434" s="265"/>
      <c r="G1434" s="270"/>
      <c r="H1434" s="270"/>
      <c r="I1434" s="406" t="s">
        <v>292</v>
      </c>
      <c r="J1434" s="346"/>
      <c r="K1434" s="434">
        <f>Supervisor!K1434</f>
        <v>1</v>
      </c>
      <c r="L1434" s="347">
        <f>Supervisor!L1434</f>
        <v>0</v>
      </c>
      <c r="M1434" s="348">
        <v>0</v>
      </c>
      <c r="N1434" s="353">
        <f>Supervisor!M1434</f>
        <v>0</v>
      </c>
      <c r="O1434" s="350">
        <f>Supervisor!N1434</f>
        <v>0</v>
      </c>
      <c r="P1434" s="350">
        <f t="shared" si="219"/>
        <v>1</v>
      </c>
      <c r="Q1434" s="351">
        <v>1.0558806239885952E-5</v>
      </c>
      <c r="R1434" s="352">
        <f t="shared" si="223"/>
        <v>0</v>
      </c>
      <c r="T1434" s="226">
        <f t="shared" si="213"/>
        <v>0</v>
      </c>
      <c r="Y1434" s="199"/>
      <c r="Z1434" s="352">
        <v>0</v>
      </c>
      <c r="AA1434" s="428">
        <v>0</v>
      </c>
      <c r="AB1434" s="428">
        <v>0</v>
      </c>
      <c r="AC1434" s="430">
        <v>0</v>
      </c>
      <c r="AD1434" s="428">
        <f t="shared" si="220"/>
        <v>0</v>
      </c>
      <c r="AE1434" s="427">
        <v>0</v>
      </c>
      <c r="AF1434" s="427">
        <v>0</v>
      </c>
      <c r="AG1434" s="427"/>
      <c r="AH1434" s="427"/>
      <c r="AI1434" s="427"/>
      <c r="AJ1434" s="427"/>
      <c r="AK1434" s="427"/>
      <c r="AL1434" s="427"/>
      <c r="AM1434" s="427"/>
      <c r="AN1434" s="427"/>
    </row>
    <row r="1435" spans="1:40" s="225" customFormat="1" ht="47.25" hidden="1" customHeight="1" outlineLevel="7" x14ac:dyDescent="0.2">
      <c r="A1435" s="221"/>
      <c r="B1435" s="227"/>
      <c r="C1435" s="248"/>
      <c r="D1435" s="248"/>
      <c r="E1435" s="254"/>
      <c r="F1435" s="265"/>
      <c r="G1435" s="270"/>
      <c r="H1435" s="270"/>
      <c r="I1435" s="406" t="s">
        <v>231</v>
      </c>
      <c r="J1435" s="346"/>
      <c r="K1435" s="434">
        <f>Supervisor!K1435</f>
        <v>1</v>
      </c>
      <c r="L1435" s="347">
        <f>Supervisor!L1435</f>
        <v>0</v>
      </c>
      <c r="M1435" s="348">
        <v>0</v>
      </c>
      <c r="N1435" s="353">
        <f>Supervisor!M1435</f>
        <v>0</v>
      </c>
      <c r="O1435" s="350">
        <f>Supervisor!N1435</f>
        <v>0</v>
      </c>
      <c r="P1435" s="350">
        <f t="shared" si="219"/>
        <v>1</v>
      </c>
      <c r="Q1435" s="351">
        <v>7.3911643679201646E-5</v>
      </c>
      <c r="R1435" s="352">
        <f t="shared" si="223"/>
        <v>0</v>
      </c>
      <c r="T1435" s="226">
        <f t="shared" si="213"/>
        <v>0</v>
      </c>
      <c r="Y1435" s="199"/>
      <c r="Z1435" s="352">
        <v>0</v>
      </c>
      <c r="AA1435" s="428">
        <v>0</v>
      </c>
      <c r="AB1435" s="428">
        <v>0</v>
      </c>
      <c r="AC1435" s="430">
        <v>0</v>
      </c>
      <c r="AD1435" s="428">
        <f t="shared" si="220"/>
        <v>0</v>
      </c>
      <c r="AE1435" s="427">
        <v>0</v>
      </c>
      <c r="AF1435" s="427">
        <v>0</v>
      </c>
      <c r="AG1435" s="427"/>
      <c r="AH1435" s="427"/>
      <c r="AI1435" s="427"/>
      <c r="AJ1435" s="427"/>
      <c r="AK1435" s="427"/>
      <c r="AL1435" s="427"/>
      <c r="AM1435" s="427"/>
      <c r="AN1435" s="427"/>
    </row>
    <row r="1436" spans="1:40" s="225" customFormat="1" ht="47.25" hidden="1" customHeight="1" outlineLevel="7" x14ac:dyDescent="0.2">
      <c r="A1436" s="221"/>
      <c r="B1436" s="227"/>
      <c r="C1436" s="248"/>
      <c r="D1436" s="248"/>
      <c r="E1436" s="254"/>
      <c r="F1436" s="265"/>
      <c r="G1436" s="270"/>
      <c r="H1436" s="270"/>
      <c r="I1436" s="406" t="s">
        <v>80</v>
      </c>
      <c r="J1436" s="346"/>
      <c r="K1436" s="434">
        <f>Supervisor!K1436</f>
        <v>1</v>
      </c>
      <c r="L1436" s="347">
        <f>Supervisor!L1436</f>
        <v>0</v>
      </c>
      <c r="M1436" s="348">
        <v>0</v>
      </c>
      <c r="N1436" s="353">
        <f>Supervisor!M1436</f>
        <v>0</v>
      </c>
      <c r="O1436" s="350">
        <f>Supervisor!N1436</f>
        <v>0</v>
      </c>
      <c r="P1436" s="350">
        <f t="shared" si="219"/>
        <v>1</v>
      </c>
      <c r="Q1436" s="351">
        <v>3.167641871965785E-5</v>
      </c>
      <c r="R1436" s="352">
        <f t="shared" si="223"/>
        <v>0</v>
      </c>
      <c r="T1436" s="226">
        <f t="shared" si="213"/>
        <v>0</v>
      </c>
      <c r="Y1436" s="199"/>
      <c r="Z1436" s="352">
        <v>0</v>
      </c>
      <c r="AA1436" s="428">
        <v>0</v>
      </c>
      <c r="AB1436" s="428">
        <v>0</v>
      </c>
      <c r="AC1436" s="430">
        <v>0</v>
      </c>
      <c r="AD1436" s="428">
        <f t="shared" si="220"/>
        <v>0</v>
      </c>
      <c r="AE1436" s="427">
        <v>0</v>
      </c>
      <c r="AF1436" s="427">
        <v>0</v>
      </c>
      <c r="AG1436" s="427"/>
      <c r="AH1436" s="427"/>
      <c r="AI1436" s="427"/>
      <c r="AJ1436" s="427"/>
      <c r="AK1436" s="427"/>
      <c r="AL1436" s="427"/>
      <c r="AM1436" s="427"/>
      <c r="AN1436" s="427"/>
    </row>
    <row r="1437" spans="1:40" s="225" customFormat="1" ht="47.25" hidden="1" customHeight="1" outlineLevel="7" x14ac:dyDescent="0.2">
      <c r="A1437" s="221"/>
      <c r="B1437" s="227"/>
      <c r="C1437" s="248"/>
      <c r="D1437" s="248"/>
      <c r="E1437" s="254"/>
      <c r="F1437" s="265"/>
      <c r="G1437" s="270"/>
      <c r="H1437" s="270"/>
      <c r="I1437" s="406" t="s">
        <v>82</v>
      </c>
      <c r="J1437" s="346"/>
      <c r="K1437" s="434">
        <f>Supervisor!K1437</f>
        <v>1</v>
      </c>
      <c r="L1437" s="347">
        <f>Supervisor!L1437</f>
        <v>0</v>
      </c>
      <c r="M1437" s="348">
        <v>0</v>
      </c>
      <c r="N1437" s="353">
        <f>Supervisor!M1437</f>
        <v>0</v>
      </c>
      <c r="O1437" s="350">
        <f>Supervisor!N1437</f>
        <v>0</v>
      </c>
      <c r="P1437" s="350">
        <f t="shared" si="219"/>
        <v>1</v>
      </c>
      <c r="Q1437" s="351">
        <v>3.167641871965785E-5</v>
      </c>
      <c r="R1437" s="352">
        <f t="shared" si="223"/>
        <v>0</v>
      </c>
      <c r="T1437" s="226">
        <f t="shared" ref="T1437:T1500" si="224">S1437-O1437</f>
        <v>0</v>
      </c>
      <c r="Y1437" s="199"/>
      <c r="Z1437" s="352">
        <v>0</v>
      </c>
      <c r="AA1437" s="428">
        <v>0</v>
      </c>
      <c r="AB1437" s="428">
        <v>0</v>
      </c>
      <c r="AC1437" s="430">
        <v>0</v>
      </c>
      <c r="AD1437" s="428">
        <f t="shared" si="220"/>
        <v>0</v>
      </c>
      <c r="AE1437" s="427">
        <v>0</v>
      </c>
      <c r="AF1437" s="427">
        <v>0</v>
      </c>
      <c r="AG1437" s="427"/>
      <c r="AH1437" s="427"/>
      <c r="AI1437" s="427"/>
      <c r="AJ1437" s="427"/>
      <c r="AK1437" s="427"/>
      <c r="AL1437" s="427"/>
      <c r="AM1437" s="427"/>
      <c r="AN1437" s="427"/>
    </row>
    <row r="1438" spans="1:40" s="225" customFormat="1" ht="47.25" hidden="1" customHeight="1" outlineLevel="7" x14ac:dyDescent="0.2">
      <c r="A1438" s="221"/>
      <c r="B1438" s="227"/>
      <c r="C1438" s="248"/>
      <c r="D1438" s="248"/>
      <c r="E1438" s="254"/>
      <c r="F1438" s="265"/>
      <c r="G1438" s="270"/>
      <c r="H1438" s="270"/>
      <c r="I1438" s="406" t="s">
        <v>293</v>
      </c>
      <c r="J1438" s="346"/>
      <c r="K1438" s="434">
        <f>Supervisor!K1438</f>
        <v>1</v>
      </c>
      <c r="L1438" s="347">
        <f>Supervisor!L1438</f>
        <v>0</v>
      </c>
      <c r="M1438" s="348">
        <v>0</v>
      </c>
      <c r="N1438" s="353">
        <f>Supervisor!M1438</f>
        <v>0</v>
      </c>
      <c r="O1438" s="350">
        <f>Supervisor!N1438</f>
        <v>0</v>
      </c>
      <c r="P1438" s="350">
        <f t="shared" si="219"/>
        <v>1</v>
      </c>
      <c r="Q1438" s="351">
        <v>4.2235224959543809E-5</v>
      </c>
      <c r="R1438" s="352">
        <f t="shared" si="223"/>
        <v>0</v>
      </c>
      <c r="T1438" s="226">
        <f t="shared" si="224"/>
        <v>0</v>
      </c>
      <c r="Y1438" s="199"/>
      <c r="Z1438" s="352">
        <v>0</v>
      </c>
      <c r="AA1438" s="428">
        <v>0</v>
      </c>
      <c r="AB1438" s="428">
        <v>0</v>
      </c>
      <c r="AC1438" s="430">
        <v>0</v>
      </c>
      <c r="AD1438" s="428">
        <f t="shared" si="220"/>
        <v>0</v>
      </c>
      <c r="AE1438" s="427">
        <v>0</v>
      </c>
      <c r="AF1438" s="427">
        <v>0</v>
      </c>
      <c r="AG1438" s="427"/>
      <c r="AH1438" s="427"/>
      <c r="AI1438" s="427"/>
      <c r="AJ1438" s="427"/>
      <c r="AK1438" s="427"/>
      <c r="AL1438" s="427"/>
      <c r="AM1438" s="427"/>
      <c r="AN1438" s="427"/>
    </row>
    <row r="1439" spans="1:40" s="225" customFormat="1" ht="47.25" hidden="1" customHeight="1" outlineLevel="7" x14ac:dyDescent="0.2">
      <c r="A1439" s="221"/>
      <c r="B1439" s="227"/>
      <c r="C1439" s="248"/>
      <c r="D1439" s="248"/>
      <c r="E1439" s="254"/>
      <c r="F1439" s="265"/>
      <c r="G1439" s="270"/>
      <c r="H1439" s="270"/>
      <c r="I1439" s="406" t="s">
        <v>294</v>
      </c>
      <c r="J1439" s="346"/>
      <c r="K1439" s="434">
        <f>Supervisor!K1439</f>
        <v>1</v>
      </c>
      <c r="L1439" s="347">
        <f>Supervisor!L1439</f>
        <v>0</v>
      </c>
      <c r="M1439" s="348">
        <v>0</v>
      </c>
      <c r="N1439" s="353">
        <f>Supervisor!M1439</f>
        <v>0</v>
      </c>
      <c r="O1439" s="350">
        <f>Supervisor!N1439</f>
        <v>0</v>
      </c>
      <c r="P1439" s="350">
        <f t="shared" si="219"/>
        <v>1</v>
      </c>
      <c r="Q1439" s="351">
        <v>1.0558806239885952E-5</v>
      </c>
      <c r="R1439" s="352">
        <f t="shared" si="223"/>
        <v>0</v>
      </c>
      <c r="T1439" s="226">
        <f t="shared" si="224"/>
        <v>0</v>
      </c>
      <c r="Y1439" s="199"/>
      <c r="Z1439" s="352">
        <v>0</v>
      </c>
      <c r="AA1439" s="428">
        <v>0</v>
      </c>
      <c r="AB1439" s="428">
        <v>0</v>
      </c>
      <c r="AC1439" s="430">
        <v>0</v>
      </c>
      <c r="AD1439" s="428">
        <f t="shared" si="220"/>
        <v>0</v>
      </c>
      <c r="AE1439" s="427">
        <v>0</v>
      </c>
      <c r="AF1439" s="427">
        <v>0</v>
      </c>
      <c r="AG1439" s="427"/>
      <c r="AH1439" s="427"/>
      <c r="AI1439" s="427"/>
      <c r="AJ1439" s="427"/>
      <c r="AK1439" s="427"/>
      <c r="AL1439" s="427"/>
      <c r="AM1439" s="427"/>
      <c r="AN1439" s="427"/>
    </row>
    <row r="1440" spans="1:40" s="225" customFormat="1" ht="47.25" hidden="1" customHeight="1" outlineLevel="5" x14ac:dyDescent="0.2">
      <c r="A1440" s="221"/>
      <c r="B1440" s="227"/>
      <c r="C1440" s="248"/>
      <c r="D1440" s="248"/>
      <c r="E1440" s="254"/>
      <c r="F1440" s="265"/>
      <c r="G1440" s="270"/>
      <c r="H1440" s="270"/>
      <c r="I1440" s="409" t="s">
        <v>209</v>
      </c>
      <c r="J1440" s="365"/>
      <c r="K1440" s="437">
        <f>Supervisor!K1440</f>
        <v>0</v>
      </c>
      <c r="L1440" s="366">
        <f>Supervisor!L1440</f>
        <v>0</v>
      </c>
      <c r="M1440" s="367">
        <v>0</v>
      </c>
      <c r="N1440" s="365">
        <f>Supervisor!M1440</f>
        <v>0</v>
      </c>
      <c r="O1440" s="378">
        <f>Supervisor!N1440</f>
        <v>0</v>
      </c>
      <c r="P1440" s="378">
        <f t="shared" si="219"/>
        <v>0</v>
      </c>
      <c r="Q1440" s="369">
        <v>1.9280420571875877E-4</v>
      </c>
      <c r="R1440" s="370">
        <f>SUMPRODUCT(R1441:R1447,Q1441:Q1447)/Q1440</f>
        <v>0</v>
      </c>
      <c r="T1440" s="226">
        <f t="shared" si="224"/>
        <v>0</v>
      </c>
      <c r="Y1440" s="199"/>
      <c r="Z1440" s="370">
        <v>0</v>
      </c>
      <c r="AA1440" s="428">
        <v>0</v>
      </c>
      <c r="AB1440" s="428">
        <v>0</v>
      </c>
      <c r="AC1440" s="430">
        <v>0</v>
      </c>
      <c r="AD1440" s="428">
        <f t="shared" si="220"/>
        <v>0</v>
      </c>
      <c r="AE1440" s="427">
        <v>0</v>
      </c>
      <c r="AF1440" s="427">
        <v>0</v>
      </c>
      <c r="AG1440" s="427"/>
      <c r="AH1440" s="427"/>
      <c r="AI1440" s="427"/>
      <c r="AJ1440" s="427"/>
      <c r="AK1440" s="427"/>
      <c r="AL1440" s="427"/>
      <c r="AM1440" s="427"/>
      <c r="AN1440" s="427"/>
    </row>
    <row r="1441" spans="1:40" s="225" customFormat="1" ht="47.25" hidden="1" customHeight="1" outlineLevel="7" x14ac:dyDescent="0.2">
      <c r="A1441" s="221"/>
      <c r="B1441" s="227"/>
      <c r="C1441" s="248"/>
      <c r="D1441" s="248"/>
      <c r="E1441" s="254"/>
      <c r="F1441" s="265"/>
      <c r="G1441" s="270"/>
      <c r="H1441" s="270"/>
      <c r="I1441" s="406" t="s">
        <v>291</v>
      </c>
      <c r="J1441" s="346"/>
      <c r="K1441" s="434">
        <f>Supervisor!K1441</f>
        <v>1</v>
      </c>
      <c r="L1441" s="347">
        <f>Supervisor!L1441</f>
        <v>0</v>
      </c>
      <c r="M1441" s="348">
        <v>0</v>
      </c>
      <c r="N1441" s="353">
        <f>Supervisor!M1441</f>
        <v>0</v>
      </c>
      <c r="O1441" s="350">
        <f>Supervisor!N1441</f>
        <v>0</v>
      </c>
      <c r="P1441" s="350">
        <f t="shared" si="219"/>
        <v>1</v>
      </c>
      <c r="Q1441" s="351">
        <v>9.6402102859379386E-6</v>
      </c>
      <c r="R1441" s="352">
        <f t="shared" ref="R1441:R1447" si="225">O1441/K1441</f>
        <v>0</v>
      </c>
      <c r="T1441" s="226">
        <f t="shared" si="224"/>
        <v>0</v>
      </c>
      <c r="Y1441" s="199"/>
      <c r="Z1441" s="352">
        <v>0</v>
      </c>
      <c r="AA1441" s="428">
        <v>0</v>
      </c>
      <c r="AB1441" s="428">
        <v>0</v>
      </c>
      <c r="AC1441" s="430">
        <v>0</v>
      </c>
      <c r="AD1441" s="428">
        <f t="shared" si="220"/>
        <v>0</v>
      </c>
      <c r="AE1441" s="427">
        <v>0</v>
      </c>
      <c r="AF1441" s="427">
        <v>0</v>
      </c>
      <c r="AG1441" s="427"/>
      <c r="AH1441" s="427"/>
      <c r="AI1441" s="427"/>
      <c r="AJ1441" s="427"/>
      <c r="AK1441" s="427"/>
      <c r="AL1441" s="427"/>
      <c r="AM1441" s="427"/>
      <c r="AN1441" s="427"/>
    </row>
    <row r="1442" spans="1:40" s="225" customFormat="1" ht="47.25" hidden="1" customHeight="1" outlineLevel="7" x14ac:dyDescent="0.2">
      <c r="A1442" s="221"/>
      <c r="B1442" s="227"/>
      <c r="C1442" s="248"/>
      <c r="D1442" s="248"/>
      <c r="E1442" s="254"/>
      <c r="F1442" s="265"/>
      <c r="G1442" s="270"/>
      <c r="H1442" s="270"/>
      <c r="I1442" s="406" t="s">
        <v>292</v>
      </c>
      <c r="J1442" s="346"/>
      <c r="K1442" s="434">
        <f>Supervisor!K1442</f>
        <v>1</v>
      </c>
      <c r="L1442" s="347">
        <f>Supervisor!L1442</f>
        <v>0</v>
      </c>
      <c r="M1442" s="348">
        <v>0</v>
      </c>
      <c r="N1442" s="353">
        <f>Supervisor!M1442</f>
        <v>0</v>
      </c>
      <c r="O1442" s="350">
        <f>Supervisor!N1442</f>
        <v>0</v>
      </c>
      <c r="P1442" s="350">
        <f t="shared" si="219"/>
        <v>1</v>
      </c>
      <c r="Q1442" s="351">
        <v>9.6402102859379386E-6</v>
      </c>
      <c r="R1442" s="352">
        <f t="shared" si="225"/>
        <v>0</v>
      </c>
      <c r="T1442" s="226">
        <f t="shared" si="224"/>
        <v>0</v>
      </c>
      <c r="Y1442" s="199"/>
      <c r="Z1442" s="352">
        <v>0</v>
      </c>
      <c r="AA1442" s="428">
        <v>0</v>
      </c>
      <c r="AB1442" s="428">
        <v>0</v>
      </c>
      <c r="AC1442" s="430">
        <v>0</v>
      </c>
      <c r="AD1442" s="428">
        <f t="shared" si="220"/>
        <v>0</v>
      </c>
      <c r="AE1442" s="427">
        <v>0</v>
      </c>
      <c r="AF1442" s="427">
        <v>0</v>
      </c>
      <c r="AG1442" s="427"/>
      <c r="AH1442" s="427"/>
      <c r="AI1442" s="427"/>
      <c r="AJ1442" s="427"/>
      <c r="AK1442" s="427"/>
      <c r="AL1442" s="427"/>
      <c r="AM1442" s="427"/>
      <c r="AN1442" s="427"/>
    </row>
    <row r="1443" spans="1:40" s="225" customFormat="1" ht="47.25" hidden="1" customHeight="1" outlineLevel="7" x14ac:dyDescent="0.2">
      <c r="A1443" s="221"/>
      <c r="B1443" s="227"/>
      <c r="C1443" s="248"/>
      <c r="D1443" s="248"/>
      <c r="E1443" s="254"/>
      <c r="F1443" s="265"/>
      <c r="G1443" s="270"/>
      <c r="H1443" s="270"/>
      <c r="I1443" s="406" t="s">
        <v>231</v>
      </c>
      <c r="J1443" s="346"/>
      <c r="K1443" s="434">
        <f>Supervisor!K1443</f>
        <v>1</v>
      </c>
      <c r="L1443" s="347">
        <f>Supervisor!L1443</f>
        <v>0</v>
      </c>
      <c r="M1443" s="348">
        <v>0</v>
      </c>
      <c r="N1443" s="353">
        <f>Supervisor!M1443</f>
        <v>0</v>
      </c>
      <c r="O1443" s="350">
        <f>Supervisor!N1443</f>
        <v>0</v>
      </c>
      <c r="P1443" s="350">
        <f t="shared" si="219"/>
        <v>1</v>
      </c>
      <c r="Q1443" s="351">
        <v>6.7481472001565558E-5</v>
      </c>
      <c r="R1443" s="352">
        <f t="shared" si="225"/>
        <v>0</v>
      </c>
      <c r="T1443" s="226">
        <f t="shared" si="224"/>
        <v>0</v>
      </c>
      <c r="Y1443" s="199"/>
      <c r="Z1443" s="352">
        <v>0</v>
      </c>
      <c r="AA1443" s="428">
        <v>0</v>
      </c>
      <c r="AB1443" s="428">
        <v>0</v>
      </c>
      <c r="AC1443" s="430">
        <v>0</v>
      </c>
      <c r="AD1443" s="428">
        <f t="shared" si="220"/>
        <v>0</v>
      </c>
      <c r="AE1443" s="427">
        <v>0</v>
      </c>
      <c r="AF1443" s="427">
        <v>0</v>
      </c>
      <c r="AG1443" s="427"/>
      <c r="AH1443" s="427"/>
      <c r="AI1443" s="427"/>
      <c r="AJ1443" s="427"/>
      <c r="AK1443" s="427"/>
      <c r="AL1443" s="427"/>
      <c r="AM1443" s="427"/>
      <c r="AN1443" s="427"/>
    </row>
    <row r="1444" spans="1:40" s="225" customFormat="1" ht="47.25" hidden="1" customHeight="1" outlineLevel="7" x14ac:dyDescent="0.2">
      <c r="A1444" s="221"/>
      <c r="B1444" s="227"/>
      <c r="C1444" s="248"/>
      <c r="D1444" s="248"/>
      <c r="E1444" s="254"/>
      <c r="F1444" s="265"/>
      <c r="G1444" s="270"/>
      <c r="H1444" s="270"/>
      <c r="I1444" s="406" t="s">
        <v>80</v>
      </c>
      <c r="J1444" s="346"/>
      <c r="K1444" s="434">
        <f>Supervisor!K1444</f>
        <v>1</v>
      </c>
      <c r="L1444" s="347">
        <f>Supervisor!L1444</f>
        <v>0</v>
      </c>
      <c r="M1444" s="348">
        <v>0</v>
      </c>
      <c r="N1444" s="353">
        <f>Supervisor!M1444</f>
        <v>0</v>
      </c>
      <c r="O1444" s="350">
        <f>Supervisor!N1444</f>
        <v>0</v>
      </c>
      <c r="P1444" s="350">
        <f t="shared" si="219"/>
        <v>1</v>
      </c>
      <c r="Q1444" s="351">
        <v>2.8920630857813814E-5</v>
      </c>
      <c r="R1444" s="352">
        <f t="shared" si="225"/>
        <v>0</v>
      </c>
      <c r="T1444" s="226">
        <f t="shared" si="224"/>
        <v>0</v>
      </c>
      <c r="Y1444" s="199"/>
      <c r="Z1444" s="352">
        <v>0</v>
      </c>
      <c r="AA1444" s="428">
        <v>0</v>
      </c>
      <c r="AB1444" s="428">
        <v>0</v>
      </c>
      <c r="AC1444" s="430">
        <v>0</v>
      </c>
      <c r="AD1444" s="428">
        <f t="shared" si="220"/>
        <v>0</v>
      </c>
      <c r="AE1444" s="427">
        <v>0</v>
      </c>
      <c r="AF1444" s="427">
        <v>0</v>
      </c>
      <c r="AG1444" s="427"/>
      <c r="AH1444" s="427"/>
      <c r="AI1444" s="427"/>
      <c r="AJ1444" s="427"/>
      <c r="AK1444" s="427"/>
      <c r="AL1444" s="427"/>
      <c r="AM1444" s="427"/>
      <c r="AN1444" s="427"/>
    </row>
    <row r="1445" spans="1:40" s="225" customFormat="1" ht="47.25" hidden="1" customHeight="1" outlineLevel="7" x14ac:dyDescent="0.2">
      <c r="A1445" s="221"/>
      <c r="B1445" s="227"/>
      <c r="C1445" s="248"/>
      <c r="D1445" s="248"/>
      <c r="E1445" s="254"/>
      <c r="F1445" s="265"/>
      <c r="G1445" s="270"/>
      <c r="H1445" s="270"/>
      <c r="I1445" s="406" t="s">
        <v>82</v>
      </c>
      <c r="J1445" s="346"/>
      <c r="K1445" s="434">
        <f>Supervisor!K1445</f>
        <v>1</v>
      </c>
      <c r="L1445" s="347">
        <f>Supervisor!L1445</f>
        <v>0</v>
      </c>
      <c r="M1445" s="348">
        <v>0</v>
      </c>
      <c r="N1445" s="353">
        <f>Supervisor!M1445</f>
        <v>0</v>
      </c>
      <c r="O1445" s="350">
        <f>Supervisor!N1445</f>
        <v>0</v>
      </c>
      <c r="P1445" s="350">
        <f t="shared" si="219"/>
        <v>1</v>
      </c>
      <c r="Q1445" s="351">
        <v>2.8920630857813814E-5</v>
      </c>
      <c r="R1445" s="352">
        <f t="shared" si="225"/>
        <v>0</v>
      </c>
      <c r="T1445" s="226">
        <f t="shared" si="224"/>
        <v>0</v>
      </c>
      <c r="Y1445" s="199"/>
      <c r="Z1445" s="352">
        <v>0</v>
      </c>
      <c r="AA1445" s="428">
        <v>0</v>
      </c>
      <c r="AB1445" s="428">
        <v>0</v>
      </c>
      <c r="AC1445" s="430">
        <v>0</v>
      </c>
      <c r="AD1445" s="428">
        <f t="shared" si="220"/>
        <v>0</v>
      </c>
      <c r="AE1445" s="427">
        <v>0</v>
      </c>
      <c r="AF1445" s="427">
        <v>0</v>
      </c>
      <c r="AG1445" s="427"/>
      <c r="AH1445" s="427"/>
      <c r="AI1445" s="427"/>
      <c r="AJ1445" s="427"/>
      <c r="AK1445" s="427"/>
      <c r="AL1445" s="427"/>
      <c r="AM1445" s="427"/>
      <c r="AN1445" s="427"/>
    </row>
    <row r="1446" spans="1:40" s="225" customFormat="1" ht="47.25" hidden="1" customHeight="1" outlineLevel="7" x14ac:dyDescent="0.2">
      <c r="A1446" s="221"/>
      <c r="B1446" s="227"/>
      <c r="C1446" s="248"/>
      <c r="D1446" s="248"/>
      <c r="E1446" s="254"/>
      <c r="F1446" s="265"/>
      <c r="G1446" s="270"/>
      <c r="H1446" s="270"/>
      <c r="I1446" s="406" t="s">
        <v>293</v>
      </c>
      <c r="J1446" s="346"/>
      <c r="K1446" s="434">
        <f>Supervisor!K1446</f>
        <v>1</v>
      </c>
      <c r="L1446" s="347">
        <f>Supervisor!L1446</f>
        <v>0</v>
      </c>
      <c r="M1446" s="348">
        <v>0</v>
      </c>
      <c r="N1446" s="353">
        <f>Supervisor!M1446</f>
        <v>0</v>
      </c>
      <c r="O1446" s="350">
        <f>Supervisor!N1446</f>
        <v>0</v>
      </c>
      <c r="P1446" s="350">
        <f t="shared" si="219"/>
        <v>1</v>
      </c>
      <c r="Q1446" s="351">
        <v>3.8560841143751754E-5</v>
      </c>
      <c r="R1446" s="352">
        <f t="shared" si="225"/>
        <v>0</v>
      </c>
      <c r="T1446" s="226">
        <f t="shared" si="224"/>
        <v>0</v>
      </c>
      <c r="Y1446" s="199"/>
      <c r="Z1446" s="352">
        <v>0</v>
      </c>
      <c r="AA1446" s="428">
        <v>0</v>
      </c>
      <c r="AB1446" s="428">
        <v>0</v>
      </c>
      <c r="AC1446" s="430">
        <v>0</v>
      </c>
      <c r="AD1446" s="428">
        <f t="shared" si="220"/>
        <v>0</v>
      </c>
      <c r="AE1446" s="427">
        <v>0</v>
      </c>
      <c r="AF1446" s="427">
        <v>0</v>
      </c>
      <c r="AG1446" s="427"/>
      <c r="AH1446" s="427"/>
      <c r="AI1446" s="427"/>
      <c r="AJ1446" s="427"/>
      <c r="AK1446" s="427"/>
      <c r="AL1446" s="427"/>
      <c r="AM1446" s="427"/>
      <c r="AN1446" s="427"/>
    </row>
    <row r="1447" spans="1:40" s="225" customFormat="1" ht="47.25" hidden="1" customHeight="1" outlineLevel="7" x14ac:dyDescent="0.2">
      <c r="A1447" s="221"/>
      <c r="B1447" s="227"/>
      <c r="C1447" s="248"/>
      <c r="D1447" s="248"/>
      <c r="E1447" s="254"/>
      <c r="F1447" s="265"/>
      <c r="G1447" s="270"/>
      <c r="H1447" s="270"/>
      <c r="I1447" s="406" t="s">
        <v>294</v>
      </c>
      <c r="J1447" s="346"/>
      <c r="K1447" s="434">
        <f>Supervisor!K1447</f>
        <v>1</v>
      </c>
      <c r="L1447" s="347">
        <f>Supervisor!L1447</f>
        <v>0</v>
      </c>
      <c r="M1447" s="348">
        <v>0</v>
      </c>
      <c r="N1447" s="353">
        <f>Supervisor!M1447</f>
        <v>0</v>
      </c>
      <c r="O1447" s="350">
        <f>Supervisor!N1447</f>
        <v>0</v>
      </c>
      <c r="P1447" s="350">
        <f t="shared" si="219"/>
        <v>1</v>
      </c>
      <c r="Q1447" s="351">
        <v>9.6402102859379386E-6</v>
      </c>
      <c r="R1447" s="352">
        <f t="shared" si="225"/>
        <v>0</v>
      </c>
      <c r="T1447" s="226">
        <f t="shared" si="224"/>
        <v>0</v>
      </c>
      <c r="Y1447" s="199"/>
      <c r="Z1447" s="352">
        <v>0</v>
      </c>
      <c r="AA1447" s="428">
        <v>0</v>
      </c>
      <c r="AB1447" s="428">
        <v>0</v>
      </c>
      <c r="AC1447" s="430">
        <v>0</v>
      </c>
      <c r="AD1447" s="428">
        <f t="shared" si="220"/>
        <v>0</v>
      </c>
      <c r="AE1447" s="427">
        <v>0</v>
      </c>
      <c r="AF1447" s="427">
        <v>0</v>
      </c>
      <c r="AG1447" s="427"/>
      <c r="AH1447" s="427"/>
      <c r="AI1447" s="427"/>
      <c r="AJ1447" s="427"/>
      <c r="AK1447" s="427"/>
      <c r="AL1447" s="427"/>
      <c r="AM1447" s="427"/>
      <c r="AN1447" s="427"/>
    </row>
    <row r="1448" spans="1:40" s="225" customFormat="1" ht="47.25" hidden="1" customHeight="1" outlineLevel="5" x14ac:dyDescent="0.2">
      <c r="A1448" s="221"/>
      <c r="B1448" s="227"/>
      <c r="C1448" s="248"/>
      <c r="D1448" s="248"/>
      <c r="E1448" s="254"/>
      <c r="F1448" s="265"/>
      <c r="G1448" s="270"/>
      <c r="H1448" s="270"/>
      <c r="I1448" s="409" t="s">
        <v>210</v>
      </c>
      <c r="J1448" s="365"/>
      <c r="K1448" s="437">
        <f>Supervisor!K1448</f>
        <v>0</v>
      </c>
      <c r="L1448" s="366">
        <f>Supervisor!L1448</f>
        <v>0</v>
      </c>
      <c r="M1448" s="367">
        <v>0</v>
      </c>
      <c r="N1448" s="365">
        <f>Supervisor!M1448</f>
        <v>0</v>
      </c>
      <c r="O1448" s="378">
        <f>Supervisor!N1448</f>
        <v>0</v>
      </c>
      <c r="P1448" s="378">
        <f t="shared" si="219"/>
        <v>0</v>
      </c>
      <c r="Q1448" s="369">
        <v>1.877569752025609E-4</v>
      </c>
      <c r="R1448" s="370">
        <f>SUMPRODUCT(R1449:R1455,Q1449:Q1455)/Q1448</f>
        <v>0</v>
      </c>
      <c r="T1448" s="226">
        <f t="shared" si="224"/>
        <v>0</v>
      </c>
      <c r="Y1448" s="199"/>
      <c r="Z1448" s="370">
        <v>0</v>
      </c>
      <c r="AA1448" s="428">
        <v>0</v>
      </c>
      <c r="AB1448" s="428">
        <v>0</v>
      </c>
      <c r="AC1448" s="430">
        <v>0</v>
      </c>
      <c r="AD1448" s="428">
        <f t="shared" si="220"/>
        <v>0</v>
      </c>
      <c r="AE1448" s="427">
        <v>0</v>
      </c>
      <c r="AF1448" s="427">
        <v>0</v>
      </c>
      <c r="AG1448" s="427"/>
      <c r="AH1448" s="427"/>
      <c r="AI1448" s="427"/>
      <c r="AJ1448" s="427"/>
      <c r="AK1448" s="427"/>
      <c r="AL1448" s="427"/>
      <c r="AM1448" s="427"/>
      <c r="AN1448" s="427"/>
    </row>
    <row r="1449" spans="1:40" s="225" customFormat="1" ht="47.25" hidden="1" customHeight="1" outlineLevel="7" x14ac:dyDescent="0.2">
      <c r="A1449" s="221"/>
      <c r="B1449" s="227"/>
      <c r="C1449" s="248"/>
      <c r="D1449" s="248"/>
      <c r="E1449" s="254"/>
      <c r="F1449" s="265"/>
      <c r="G1449" s="270"/>
      <c r="H1449" s="270"/>
      <c r="I1449" s="406" t="s">
        <v>291</v>
      </c>
      <c r="J1449" s="346"/>
      <c r="K1449" s="434">
        <f>Supervisor!K1449</f>
        <v>1</v>
      </c>
      <c r="L1449" s="347">
        <f>Supervisor!L1449</f>
        <v>0</v>
      </c>
      <c r="M1449" s="348">
        <v>0</v>
      </c>
      <c r="N1449" s="353">
        <f>Supervisor!M1449</f>
        <v>0</v>
      </c>
      <c r="O1449" s="350">
        <f>Supervisor!N1449</f>
        <v>0</v>
      </c>
      <c r="P1449" s="350">
        <f t="shared" si="219"/>
        <v>1</v>
      </c>
      <c r="Q1449" s="351">
        <v>9.387848760128046E-6</v>
      </c>
      <c r="R1449" s="352">
        <f t="shared" ref="R1449:R1455" si="226">O1449/K1449</f>
        <v>0</v>
      </c>
      <c r="T1449" s="226">
        <f t="shared" si="224"/>
        <v>0</v>
      </c>
      <c r="Y1449" s="199"/>
      <c r="Z1449" s="352">
        <v>0</v>
      </c>
      <c r="AA1449" s="428">
        <v>0</v>
      </c>
      <c r="AB1449" s="428">
        <v>0</v>
      </c>
      <c r="AC1449" s="430">
        <v>0</v>
      </c>
      <c r="AD1449" s="428">
        <f t="shared" si="220"/>
        <v>0</v>
      </c>
      <c r="AE1449" s="427">
        <v>0</v>
      </c>
      <c r="AF1449" s="427">
        <v>0</v>
      </c>
      <c r="AG1449" s="427"/>
      <c r="AH1449" s="427"/>
      <c r="AI1449" s="427"/>
      <c r="AJ1449" s="427"/>
      <c r="AK1449" s="427"/>
      <c r="AL1449" s="427"/>
      <c r="AM1449" s="427"/>
      <c r="AN1449" s="427"/>
    </row>
    <row r="1450" spans="1:40" s="225" customFormat="1" ht="47.25" hidden="1" customHeight="1" outlineLevel="7" x14ac:dyDescent="0.2">
      <c r="A1450" s="221"/>
      <c r="B1450" s="227"/>
      <c r="C1450" s="248"/>
      <c r="D1450" s="248"/>
      <c r="E1450" s="254"/>
      <c r="F1450" s="265"/>
      <c r="G1450" s="270"/>
      <c r="H1450" s="270"/>
      <c r="I1450" s="406" t="s">
        <v>292</v>
      </c>
      <c r="J1450" s="346"/>
      <c r="K1450" s="434">
        <f>Supervisor!K1450</f>
        <v>1</v>
      </c>
      <c r="L1450" s="347">
        <f>Supervisor!L1450</f>
        <v>0</v>
      </c>
      <c r="M1450" s="348">
        <v>0</v>
      </c>
      <c r="N1450" s="353">
        <f>Supervisor!M1450</f>
        <v>0</v>
      </c>
      <c r="O1450" s="350">
        <f>Supervisor!N1450</f>
        <v>0</v>
      </c>
      <c r="P1450" s="350">
        <f t="shared" si="219"/>
        <v>1</v>
      </c>
      <c r="Q1450" s="351">
        <v>9.387848760128046E-6</v>
      </c>
      <c r="R1450" s="352">
        <f t="shared" si="226"/>
        <v>0</v>
      </c>
      <c r="T1450" s="226">
        <f t="shared" si="224"/>
        <v>0</v>
      </c>
      <c r="Y1450" s="199"/>
      <c r="Z1450" s="352">
        <v>0</v>
      </c>
      <c r="AA1450" s="428">
        <v>0</v>
      </c>
      <c r="AB1450" s="428">
        <v>0</v>
      </c>
      <c r="AC1450" s="430">
        <v>0</v>
      </c>
      <c r="AD1450" s="428">
        <f t="shared" si="220"/>
        <v>0</v>
      </c>
      <c r="AE1450" s="427">
        <v>0</v>
      </c>
      <c r="AF1450" s="427">
        <v>0</v>
      </c>
      <c r="AG1450" s="427"/>
      <c r="AH1450" s="427"/>
      <c r="AI1450" s="427"/>
      <c r="AJ1450" s="427"/>
      <c r="AK1450" s="427"/>
      <c r="AL1450" s="427"/>
      <c r="AM1450" s="427"/>
      <c r="AN1450" s="427"/>
    </row>
    <row r="1451" spans="1:40" s="225" customFormat="1" ht="47.25" hidden="1" customHeight="1" outlineLevel="7" x14ac:dyDescent="0.2">
      <c r="A1451" s="221"/>
      <c r="B1451" s="227"/>
      <c r="C1451" s="248"/>
      <c r="D1451" s="248"/>
      <c r="E1451" s="254"/>
      <c r="F1451" s="265"/>
      <c r="G1451" s="270"/>
      <c r="H1451" s="270"/>
      <c r="I1451" s="406" t="s">
        <v>231</v>
      </c>
      <c r="J1451" s="346"/>
      <c r="K1451" s="434">
        <f>Supervisor!K1451</f>
        <v>1</v>
      </c>
      <c r="L1451" s="347">
        <f>Supervisor!L1451</f>
        <v>0</v>
      </c>
      <c r="M1451" s="348">
        <v>0</v>
      </c>
      <c r="N1451" s="353">
        <f>Supervisor!M1451</f>
        <v>0</v>
      </c>
      <c r="O1451" s="350">
        <f>Supervisor!N1451</f>
        <v>0</v>
      </c>
      <c r="P1451" s="350">
        <f t="shared" si="219"/>
        <v>1</v>
      </c>
      <c r="Q1451" s="351">
        <v>6.5714941320896313E-5</v>
      </c>
      <c r="R1451" s="352">
        <f t="shared" si="226"/>
        <v>0</v>
      </c>
      <c r="T1451" s="226">
        <f t="shared" si="224"/>
        <v>0</v>
      </c>
      <c r="Y1451" s="199"/>
      <c r="Z1451" s="352">
        <v>0</v>
      </c>
      <c r="AA1451" s="428">
        <v>0</v>
      </c>
      <c r="AB1451" s="428">
        <v>0</v>
      </c>
      <c r="AC1451" s="430">
        <v>0</v>
      </c>
      <c r="AD1451" s="428">
        <f t="shared" si="220"/>
        <v>0</v>
      </c>
      <c r="AE1451" s="427">
        <v>0</v>
      </c>
      <c r="AF1451" s="427">
        <v>0</v>
      </c>
      <c r="AG1451" s="427"/>
      <c r="AH1451" s="427"/>
      <c r="AI1451" s="427"/>
      <c r="AJ1451" s="427"/>
      <c r="AK1451" s="427"/>
      <c r="AL1451" s="427"/>
      <c r="AM1451" s="427"/>
      <c r="AN1451" s="427"/>
    </row>
    <row r="1452" spans="1:40" s="225" customFormat="1" ht="47.25" hidden="1" customHeight="1" outlineLevel="7" x14ac:dyDescent="0.2">
      <c r="A1452" s="221"/>
      <c r="B1452" s="227"/>
      <c r="C1452" s="248"/>
      <c r="D1452" s="248"/>
      <c r="E1452" s="254"/>
      <c r="F1452" s="265"/>
      <c r="G1452" s="270"/>
      <c r="H1452" s="270"/>
      <c r="I1452" s="406" t="s">
        <v>80</v>
      </c>
      <c r="J1452" s="346"/>
      <c r="K1452" s="434">
        <f>Supervisor!K1452</f>
        <v>1</v>
      </c>
      <c r="L1452" s="347">
        <f>Supervisor!L1452</f>
        <v>0</v>
      </c>
      <c r="M1452" s="348">
        <v>0</v>
      </c>
      <c r="N1452" s="353">
        <f>Supervisor!M1452</f>
        <v>0</v>
      </c>
      <c r="O1452" s="350">
        <f>Supervisor!N1452</f>
        <v>0</v>
      </c>
      <c r="P1452" s="350">
        <f t="shared" si="219"/>
        <v>1</v>
      </c>
      <c r="Q1452" s="351">
        <v>2.8163546280384133E-5</v>
      </c>
      <c r="R1452" s="352">
        <f t="shared" si="226"/>
        <v>0</v>
      </c>
      <c r="T1452" s="226">
        <f t="shared" si="224"/>
        <v>0</v>
      </c>
      <c r="Y1452" s="199"/>
      <c r="Z1452" s="352">
        <v>0</v>
      </c>
      <c r="AA1452" s="428">
        <v>0</v>
      </c>
      <c r="AB1452" s="428">
        <v>0</v>
      </c>
      <c r="AC1452" s="430">
        <v>0</v>
      </c>
      <c r="AD1452" s="428">
        <f t="shared" si="220"/>
        <v>0</v>
      </c>
      <c r="AE1452" s="427">
        <v>0</v>
      </c>
      <c r="AF1452" s="427">
        <v>0</v>
      </c>
      <c r="AG1452" s="427"/>
      <c r="AH1452" s="427"/>
      <c r="AI1452" s="427"/>
      <c r="AJ1452" s="427"/>
      <c r="AK1452" s="427"/>
      <c r="AL1452" s="427"/>
      <c r="AM1452" s="427"/>
      <c r="AN1452" s="427"/>
    </row>
    <row r="1453" spans="1:40" s="225" customFormat="1" ht="47.25" hidden="1" customHeight="1" outlineLevel="7" x14ac:dyDescent="0.2">
      <c r="A1453" s="221"/>
      <c r="B1453" s="227"/>
      <c r="C1453" s="248"/>
      <c r="D1453" s="248"/>
      <c r="E1453" s="254"/>
      <c r="F1453" s="265"/>
      <c r="G1453" s="270"/>
      <c r="H1453" s="270"/>
      <c r="I1453" s="406" t="s">
        <v>82</v>
      </c>
      <c r="J1453" s="346"/>
      <c r="K1453" s="434">
        <f>Supervisor!K1453</f>
        <v>1</v>
      </c>
      <c r="L1453" s="347">
        <f>Supervisor!L1453</f>
        <v>0</v>
      </c>
      <c r="M1453" s="348">
        <v>0</v>
      </c>
      <c r="N1453" s="353">
        <f>Supervisor!M1453</f>
        <v>0</v>
      </c>
      <c r="O1453" s="350">
        <f>Supervisor!N1453</f>
        <v>0</v>
      </c>
      <c r="P1453" s="350">
        <f t="shared" si="219"/>
        <v>1</v>
      </c>
      <c r="Q1453" s="351">
        <v>2.8163546280384133E-5</v>
      </c>
      <c r="R1453" s="352">
        <f t="shared" si="226"/>
        <v>0</v>
      </c>
      <c r="T1453" s="226">
        <f t="shared" si="224"/>
        <v>0</v>
      </c>
      <c r="Y1453" s="199"/>
      <c r="Z1453" s="352">
        <v>0</v>
      </c>
      <c r="AA1453" s="428">
        <v>0</v>
      </c>
      <c r="AB1453" s="428">
        <v>0</v>
      </c>
      <c r="AC1453" s="430">
        <v>0</v>
      </c>
      <c r="AD1453" s="428">
        <f t="shared" si="220"/>
        <v>0</v>
      </c>
      <c r="AE1453" s="427">
        <v>0</v>
      </c>
      <c r="AF1453" s="427">
        <v>0</v>
      </c>
      <c r="AG1453" s="427"/>
      <c r="AH1453" s="427"/>
      <c r="AI1453" s="427"/>
      <c r="AJ1453" s="427"/>
      <c r="AK1453" s="427"/>
      <c r="AL1453" s="427"/>
      <c r="AM1453" s="427"/>
      <c r="AN1453" s="427"/>
    </row>
    <row r="1454" spans="1:40" s="225" customFormat="1" ht="47.25" hidden="1" customHeight="1" outlineLevel="7" x14ac:dyDescent="0.2">
      <c r="A1454" s="221"/>
      <c r="B1454" s="227"/>
      <c r="C1454" s="248"/>
      <c r="D1454" s="248"/>
      <c r="E1454" s="254"/>
      <c r="F1454" s="265"/>
      <c r="G1454" s="270"/>
      <c r="H1454" s="270"/>
      <c r="I1454" s="406" t="s">
        <v>293</v>
      </c>
      <c r="J1454" s="346"/>
      <c r="K1454" s="434">
        <f>Supervisor!K1454</f>
        <v>1</v>
      </c>
      <c r="L1454" s="347">
        <f>Supervisor!L1454</f>
        <v>0</v>
      </c>
      <c r="M1454" s="348">
        <v>0</v>
      </c>
      <c r="N1454" s="353">
        <f>Supervisor!M1454</f>
        <v>0</v>
      </c>
      <c r="O1454" s="350">
        <f>Supervisor!N1454</f>
        <v>0</v>
      </c>
      <c r="P1454" s="350">
        <f t="shared" si="219"/>
        <v>1</v>
      </c>
      <c r="Q1454" s="351">
        <v>3.7551395040512184E-5</v>
      </c>
      <c r="R1454" s="352">
        <f t="shared" si="226"/>
        <v>0</v>
      </c>
      <c r="T1454" s="226">
        <f t="shared" si="224"/>
        <v>0</v>
      </c>
      <c r="Y1454" s="199"/>
      <c r="Z1454" s="352">
        <v>0</v>
      </c>
      <c r="AA1454" s="428">
        <v>0</v>
      </c>
      <c r="AB1454" s="428">
        <v>0</v>
      </c>
      <c r="AC1454" s="430">
        <v>0</v>
      </c>
      <c r="AD1454" s="428">
        <f t="shared" si="220"/>
        <v>0</v>
      </c>
      <c r="AE1454" s="427">
        <v>0</v>
      </c>
      <c r="AF1454" s="427">
        <v>0</v>
      </c>
      <c r="AG1454" s="427"/>
      <c r="AH1454" s="427"/>
      <c r="AI1454" s="427"/>
      <c r="AJ1454" s="427"/>
      <c r="AK1454" s="427"/>
      <c r="AL1454" s="427"/>
      <c r="AM1454" s="427"/>
      <c r="AN1454" s="427"/>
    </row>
    <row r="1455" spans="1:40" s="225" customFormat="1" ht="47.25" hidden="1" customHeight="1" outlineLevel="7" x14ac:dyDescent="0.2">
      <c r="A1455" s="221"/>
      <c r="B1455" s="227"/>
      <c r="C1455" s="248"/>
      <c r="D1455" s="248"/>
      <c r="E1455" s="254"/>
      <c r="F1455" s="265"/>
      <c r="G1455" s="270"/>
      <c r="H1455" s="270"/>
      <c r="I1455" s="406" t="s">
        <v>294</v>
      </c>
      <c r="J1455" s="346"/>
      <c r="K1455" s="434">
        <f>Supervisor!K1455</f>
        <v>1</v>
      </c>
      <c r="L1455" s="347">
        <f>Supervisor!L1455</f>
        <v>0</v>
      </c>
      <c r="M1455" s="348">
        <v>0</v>
      </c>
      <c r="N1455" s="353">
        <f>Supervisor!M1455</f>
        <v>0</v>
      </c>
      <c r="O1455" s="350">
        <f>Supervisor!N1455</f>
        <v>0</v>
      </c>
      <c r="P1455" s="350">
        <f t="shared" si="219"/>
        <v>1</v>
      </c>
      <c r="Q1455" s="351">
        <v>9.387848760128046E-6</v>
      </c>
      <c r="R1455" s="352">
        <f t="shared" si="226"/>
        <v>0</v>
      </c>
      <c r="T1455" s="226">
        <f t="shared" si="224"/>
        <v>0</v>
      </c>
      <c r="Y1455" s="199"/>
      <c r="Z1455" s="352">
        <v>0</v>
      </c>
      <c r="AA1455" s="428">
        <v>0</v>
      </c>
      <c r="AB1455" s="428">
        <v>0</v>
      </c>
      <c r="AC1455" s="430">
        <v>0</v>
      </c>
      <c r="AD1455" s="428">
        <f t="shared" si="220"/>
        <v>0</v>
      </c>
      <c r="AE1455" s="427">
        <v>0</v>
      </c>
      <c r="AF1455" s="427">
        <v>0</v>
      </c>
      <c r="AG1455" s="427"/>
      <c r="AH1455" s="427"/>
      <c r="AI1455" s="427"/>
      <c r="AJ1455" s="427"/>
      <c r="AK1455" s="427"/>
      <c r="AL1455" s="427"/>
      <c r="AM1455" s="427"/>
      <c r="AN1455" s="427"/>
    </row>
    <row r="1456" spans="1:40" s="225" customFormat="1" ht="47.25" hidden="1" customHeight="1" outlineLevel="5" x14ac:dyDescent="0.2">
      <c r="A1456" s="221"/>
      <c r="B1456" s="227"/>
      <c r="C1456" s="248"/>
      <c r="D1456" s="248"/>
      <c r="E1456" s="254"/>
      <c r="F1456" s="265"/>
      <c r="G1456" s="270"/>
      <c r="H1456" s="270"/>
      <c r="I1456" s="409" t="s">
        <v>211</v>
      </c>
      <c r="J1456" s="365"/>
      <c r="K1456" s="437">
        <f>Supervisor!K1456</f>
        <v>0</v>
      </c>
      <c r="L1456" s="366">
        <f>Supervisor!L1456</f>
        <v>0</v>
      </c>
      <c r="M1456" s="367">
        <v>0</v>
      </c>
      <c r="N1456" s="365">
        <f>Supervisor!M1456</f>
        <v>0</v>
      </c>
      <c r="O1456" s="378">
        <f>Supervisor!N1456</f>
        <v>0</v>
      </c>
      <c r="P1456" s="378">
        <f t="shared" si="219"/>
        <v>0</v>
      </c>
      <c r="Q1456" s="369">
        <v>1.877569752025609E-4</v>
      </c>
      <c r="R1456" s="370">
        <f>SUMPRODUCT(R1457:R1463,Q1457:Q1463)/Q1456</f>
        <v>0</v>
      </c>
      <c r="T1456" s="226">
        <f t="shared" si="224"/>
        <v>0</v>
      </c>
      <c r="Y1456" s="199"/>
      <c r="Z1456" s="370">
        <v>0</v>
      </c>
      <c r="AA1456" s="428">
        <v>0</v>
      </c>
      <c r="AB1456" s="428">
        <v>0</v>
      </c>
      <c r="AC1456" s="430">
        <v>0</v>
      </c>
      <c r="AD1456" s="428">
        <f t="shared" si="220"/>
        <v>0</v>
      </c>
      <c r="AE1456" s="427">
        <v>0</v>
      </c>
      <c r="AF1456" s="427">
        <v>0</v>
      </c>
      <c r="AG1456" s="427"/>
      <c r="AH1456" s="427"/>
      <c r="AI1456" s="427"/>
      <c r="AJ1456" s="427"/>
      <c r="AK1456" s="427"/>
      <c r="AL1456" s="427"/>
      <c r="AM1456" s="427"/>
      <c r="AN1456" s="427"/>
    </row>
    <row r="1457" spans="1:40" s="225" customFormat="1" ht="47.25" hidden="1" customHeight="1" outlineLevel="7" x14ac:dyDescent="0.2">
      <c r="A1457" s="221"/>
      <c r="B1457" s="227"/>
      <c r="C1457" s="248"/>
      <c r="D1457" s="248"/>
      <c r="E1457" s="254"/>
      <c r="F1457" s="265"/>
      <c r="G1457" s="270"/>
      <c r="H1457" s="270"/>
      <c r="I1457" s="406" t="s">
        <v>291</v>
      </c>
      <c r="J1457" s="346"/>
      <c r="K1457" s="434">
        <f>Supervisor!K1457</f>
        <v>1</v>
      </c>
      <c r="L1457" s="347">
        <f>Supervisor!L1457</f>
        <v>0</v>
      </c>
      <c r="M1457" s="348">
        <v>0</v>
      </c>
      <c r="N1457" s="353">
        <f>Supervisor!M1457</f>
        <v>0</v>
      </c>
      <c r="O1457" s="350">
        <f>Supervisor!N1457</f>
        <v>0</v>
      </c>
      <c r="P1457" s="350">
        <f t="shared" si="219"/>
        <v>1</v>
      </c>
      <c r="Q1457" s="351">
        <v>9.387848760128046E-6</v>
      </c>
      <c r="R1457" s="352">
        <f t="shared" ref="R1457:R1463" si="227">O1457/K1457</f>
        <v>0</v>
      </c>
      <c r="T1457" s="226">
        <f t="shared" si="224"/>
        <v>0</v>
      </c>
      <c r="Y1457" s="199"/>
      <c r="Z1457" s="352">
        <v>0</v>
      </c>
      <c r="AA1457" s="428">
        <v>0</v>
      </c>
      <c r="AB1457" s="428">
        <v>0</v>
      </c>
      <c r="AC1457" s="430">
        <v>0</v>
      </c>
      <c r="AD1457" s="428">
        <f t="shared" si="220"/>
        <v>0</v>
      </c>
      <c r="AE1457" s="427">
        <v>0</v>
      </c>
      <c r="AF1457" s="427">
        <v>0</v>
      </c>
      <c r="AG1457" s="427"/>
      <c r="AH1457" s="427"/>
      <c r="AI1457" s="427"/>
      <c r="AJ1457" s="427"/>
      <c r="AK1457" s="427"/>
      <c r="AL1457" s="427"/>
      <c r="AM1457" s="427"/>
      <c r="AN1457" s="427"/>
    </row>
    <row r="1458" spans="1:40" s="225" customFormat="1" ht="47.25" hidden="1" customHeight="1" outlineLevel="7" x14ac:dyDescent="0.2">
      <c r="A1458" s="221"/>
      <c r="B1458" s="227"/>
      <c r="C1458" s="248"/>
      <c r="D1458" s="248"/>
      <c r="E1458" s="254"/>
      <c r="F1458" s="265"/>
      <c r="G1458" s="270"/>
      <c r="H1458" s="270"/>
      <c r="I1458" s="406" t="s">
        <v>292</v>
      </c>
      <c r="J1458" s="346"/>
      <c r="K1458" s="434">
        <f>Supervisor!K1458</f>
        <v>1</v>
      </c>
      <c r="L1458" s="347">
        <f>Supervisor!L1458</f>
        <v>0</v>
      </c>
      <c r="M1458" s="348">
        <v>0</v>
      </c>
      <c r="N1458" s="353">
        <f>Supervisor!M1458</f>
        <v>0</v>
      </c>
      <c r="O1458" s="350">
        <f>Supervisor!N1458</f>
        <v>0</v>
      </c>
      <c r="P1458" s="350">
        <f t="shared" si="219"/>
        <v>1</v>
      </c>
      <c r="Q1458" s="351">
        <v>9.387848760128046E-6</v>
      </c>
      <c r="R1458" s="352">
        <f t="shared" si="227"/>
        <v>0</v>
      </c>
      <c r="T1458" s="226">
        <f t="shared" si="224"/>
        <v>0</v>
      </c>
      <c r="Y1458" s="199"/>
      <c r="Z1458" s="352">
        <v>0</v>
      </c>
      <c r="AA1458" s="428">
        <v>0</v>
      </c>
      <c r="AB1458" s="428">
        <v>0</v>
      </c>
      <c r="AC1458" s="430">
        <v>0</v>
      </c>
      <c r="AD1458" s="428">
        <f t="shared" si="220"/>
        <v>0</v>
      </c>
      <c r="AE1458" s="427">
        <v>0</v>
      </c>
      <c r="AF1458" s="427">
        <v>0</v>
      </c>
      <c r="AG1458" s="427"/>
      <c r="AH1458" s="427"/>
      <c r="AI1458" s="427"/>
      <c r="AJ1458" s="427"/>
      <c r="AK1458" s="427"/>
      <c r="AL1458" s="427"/>
      <c r="AM1458" s="427"/>
      <c r="AN1458" s="427"/>
    </row>
    <row r="1459" spans="1:40" s="225" customFormat="1" ht="47.25" hidden="1" customHeight="1" outlineLevel="7" x14ac:dyDescent="0.2">
      <c r="A1459" s="221"/>
      <c r="B1459" s="227"/>
      <c r="C1459" s="248"/>
      <c r="D1459" s="248"/>
      <c r="E1459" s="254"/>
      <c r="F1459" s="265"/>
      <c r="G1459" s="270"/>
      <c r="H1459" s="270"/>
      <c r="I1459" s="406" t="s">
        <v>231</v>
      </c>
      <c r="J1459" s="346"/>
      <c r="K1459" s="434">
        <f>Supervisor!K1459</f>
        <v>1</v>
      </c>
      <c r="L1459" s="347">
        <f>Supervisor!L1459</f>
        <v>0</v>
      </c>
      <c r="M1459" s="348">
        <v>0</v>
      </c>
      <c r="N1459" s="353">
        <f>Supervisor!M1459</f>
        <v>0</v>
      </c>
      <c r="O1459" s="350">
        <f>Supervisor!N1459</f>
        <v>0</v>
      </c>
      <c r="P1459" s="350">
        <f t="shared" si="219"/>
        <v>1</v>
      </c>
      <c r="Q1459" s="351">
        <v>6.5714941320896313E-5</v>
      </c>
      <c r="R1459" s="352">
        <f t="shared" si="227"/>
        <v>0</v>
      </c>
      <c r="T1459" s="226">
        <f t="shared" si="224"/>
        <v>0</v>
      </c>
      <c r="Y1459" s="199"/>
      <c r="Z1459" s="352">
        <v>0</v>
      </c>
      <c r="AA1459" s="428">
        <v>0</v>
      </c>
      <c r="AB1459" s="428">
        <v>0</v>
      </c>
      <c r="AC1459" s="430">
        <v>0</v>
      </c>
      <c r="AD1459" s="428">
        <f t="shared" si="220"/>
        <v>0</v>
      </c>
      <c r="AE1459" s="427">
        <v>0</v>
      </c>
      <c r="AF1459" s="427">
        <v>0</v>
      </c>
      <c r="AG1459" s="427"/>
      <c r="AH1459" s="427"/>
      <c r="AI1459" s="427"/>
      <c r="AJ1459" s="427"/>
      <c r="AK1459" s="427"/>
      <c r="AL1459" s="427"/>
      <c r="AM1459" s="427"/>
      <c r="AN1459" s="427"/>
    </row>
    <row r="1460" spans="1:40" s="225" customFormat="1" ht="47.25" hidden="1" customHeight="1" outlineLevel="7" x14ac:dyDescent="0.2">
      <c r="A1460" s="221"/>
      <c r="B1460" s="227"/>
      <c r="C1460" s="248"/>
      <c r="D1460" s="248"/>
      <c r="E1460" s="254"/>
      <c r="F1460" s="265"/>
      <c r="G1460" s="270"/>
      <c r="H1460" s="270"/>
      <c r="I1460" s="406" t="s">
        <v>80</v>
      </c>
      <c r="J1460" s="346"/>
      <c r="K1460" s="434">
        <f>Supervisor!K1460</f>
        <v>1</v>
      </c>
      <c r="L1460" s="347">
        <f>Supervisor!L1460</f>
        <v>0</v>
      </c>
      <c r="M1460" s="348">
        <v>0</v>
      </c>
      <c r="N1460" s="353">
        <f>Supervisor!M1460</f>
        <v>0</v>
      </c>
      <c r="O1460" s="350">
        <f>Supervisor!N1460</f>
        <v>0</v>
      </c>
      <c r="P1460" s="350">
        <f t="shared" si="219"/>
        <v>1</v>
      </c>
      <c r="Q1460" s="351">
        <v>2.8163546280384133E-5</v>
      </c>
      <c r="R1460" s="352">
        <f t="shared" si="227"/>
        <v>0</v>
      </c>
      <c r="T1460" s="226">
        <f t="shared" si="224"/>
        <v>0</v>
      </c>
      <c r="Y1460" s="199"/>
      <c r="Z1460" s="352">
        <v>0</v>
      </c>
      <c r="AA1460" s="428">
        <v>0</v>
      </c>
      <c r="AB1460" s="428">
        <v>0</v>
      </c>
      <c r="AC1460" s="430">
        <v>0</v>
      </c>
      <c r="AD1460" s="428">
        <f t="shared" si="220"/>
        <v>0</v>
      </c>
      <c r="AE1460" s="427">
        <v>0</v>
      </c>
      <c r="AF1460" s="427">
        <v>0</v>
      </c>
      <c r="AG1460" s="427"/>
      <c r="AH1460" s="427"/>
      <c r="AI1460" s="427"/>
      <c r="AJ1460" s="427"/>
      <c r="AK1460" s="427"/>
      <c r="AL1460" s="427"/>
      <c r="AM1460" s="427"/>
      <c r="AN1460" s="427"/>
    </row>
    <row r="1461" spans="1:40" s="225" customFormat="1" ht="47.25" hidden="1" customHeight="1" outlineLevel="7" x14ac:dyDescent="0.2">
      <c r="A1461" s="221"/>
      <c r="B1461" s="227"/>
      <c r="C1461" s="248"/>
      <c r="D1461" s="248"/>
      <c r="E1461" s="254"/>
      <c r="F1461" s="265"/>
      <c r="G1461" s="270"/>
      <c r="H1461" s="270"/>
      <c r="I1461" s="406" t="s">
        <v>82</v>
      </c>
      <c r="J1461" s="346"/>
      <c r="K1461" s="434">
        <f>Supervisor!K1461</f>
        <v>1</v>
      </c>
      <c r="L1461" s="347">
        <f>Supervisor!L1461</f>
        <v>0</v>
      </c>
      <c r="M1461" s="348">
        <v>0</v>
      </c>
      <c r="N1461" s="353">
        <f>Supervisor!M1461</f>
        <v>0</v>
      </c>
      <c r="O1461" s="350">
        <f>Supervisor!N1461</f>
        <v>0</v>
      </c>
      <c r="P1461" s="350">
        <f t="shared" si="219"/>
        <v>1</v>
      </c>
      <c r="Q1461" s="351">
        <v>2.8163546280384133E-5</v>
      </c>
      <c r="R1461" s="352">
        <f t="shared" si="227"/>
        <v>0</v>
      </c>
      <c r="T1461" s="226">
        <f t="shared" si="224"/>
        <v>0</v>
      </c>
      <c r="Y1461" s="199"/>
      <c r="Z1461" s="352">
        <v>0</v>
      </c>
      <c r="AA1461" s="428">
        <v>0</v>
      </c>
      <c r="AB1461" s="428">
        <v>0</v>
      </c>
      <c r="AC1461" s="430">
        <v>0</v>
      </c>
      <c r="AD1461" s="428">
        <f t="shared" si="220"/>
        <v>0</v>
      </c>
      <c r="AE1461" s="427">
        <v>0</v>
      </c>
      <c r="AF1461" s="427">
        <v>0</v>
      </c>
      <c r="AG1461" s="427"/>
      <c r="AH1461" s="427"/>
      <c r="AI1461" s="427"/>
      <c r="AJ1461" s="427"/>
      <c r="AK1461" s="427"/>
      <c r="AL1461" s="427"/>
      <c r="AM1461" s="427"/>
      <c r="AN1461" s="427"/>
    </row>
    <row r="1462" spans="1:40" s="225" customFormat="1" ht="47.25" hidden="1" customHeight="1" outlineLevel="7" x14ac:dyDescent="0.2">
      <c r="A1462" s="221"/>
      <c r="B1462" s="227"/>
      <c r="C1462" s="248"/>
      <c r="D1462" s="248"/>
      <c r="E1462" s="254"/>
      <c r="F1462" s="265"/>
      <c r="G1462" s="270"/>
      <c r="H1462" s="270"/>
      <c r="I1462" s="406" t="s">
        <v>293</v>
      </c>
      <c r="J1462" s="346"/>
      <c r="K1462" s="434">
        <f>Supervisor!K1462</f>
        <v>1</v>
      </c>
      <c r="L1462" s="347">
        <f>Supervisor!L1462</f>
        <v>0</v>
      </c>
      <c r="M1462" s="348">
        <v>0</v>
      </c>
      <c r="N1462" s="353">
        <f>Supervisor!M1462</f>
        <v>0</v>
      </c>
      <c r="O1462" s="350">
        <f>Supervisor!N1462</f>
        <v>0</v>
      </c>
      <c r="P1462" s="350">
        <f t="shared" si="219"/>
        <v>1</v>
      </c>
      <c r="Q1462" s="351">
        <v>3.7551395040512184E-5</v>
      </c>
      <c r="R1462" s="352">
        <f t="shared" si="227"/>
        <v>0</v>
      </c>
      <c r="T1462" s="226">
        <f t="shared" si="224"/>
        <v>0</v>
      </c>
      <c r="Y1462" s="199"/>
      <c r="Z1462" s="352">
        <v>0</v>
      </c>
      <c r="AA1462" s="428">
        <v>0</v>
      </c>
      <c r="AB1462" s="428">
        <v>0</v>
      </c>
      <c r="AC1462" s="430">
        <v>0</v>
      </c>
      <c r="AD1462" s="428">
        <f t="shared" si="220"/>
        <v>0</v>
      </c>
      <c r="AE1462" s="427">
        <v>0</v>
      </c>
      <c r="AF1462" s="427">
        <v>0</v>
      </c>
      <c r="AG1462" s="427"/>
      <c r="AH1462" s="427"/>
      <c r="AI1462" s="427"/>
      <c r="AJ1462" s="427"/>
      <c r="AK1462" s="427"/>
      <c r="AL1462" s="427"/>
      <c r="AM1462" s="427"/>
      <c r="AN1462" s="427"/>
    </row>
    <row r="1463" spans="1:40" s="225" customFormat="1" ht="47.25" hidden="1" customHeight="1" outlineLevel="7" x14ac:dyDescent="0.2">
      <c r="A1463" s="221"/>
      <c r="B1463" s="227"/>
      <c r="C1463" s="248"/>
      <c r="D1463" s="248"/>
      <c r="E1463" s="254"/>
      <c r="F1463" s="265"/>
      <c r="G1463" s="270"/>
      <c r="H1463" s="270"/>
      <c r="I1463" s="406" t="s">
        <v>294</v>
      </c>
      <c r="J1463" s="346"/>
      <c r="K1463" s="434">
        <f>Supervisor!K1463</f>
        <v>1</v>
      </c>
      <c r="L1463" s="347">
        <f>Supervisor!L1463</f>
        <v>0</v>
      </c>
      <c r="M1463" s="348">
        <v>0</v>
      </c>
      <c r="N1463" s="353">
        <f>Supervisor!M1463</f>
        <v>0</v>
      </c>
      <c r="O1463" s="350">
        <f>Supervisor!N1463</f>
        <v>0</v>
      </c>
      <c r="P1463" s="350">
        <f t="shared" si="219"/>
        <v>1</v>
      </c>
      <c r="Q1463" s="351">
        <v>9.387848760128046E-6</v>
      </c>
      <c r="R1463" s="352">
        <f t="shared" si="227"/>
        <v>0</v>
      </c>
      <c r="T1463" s="226">
        <f t="shared" si="224"/>
        <v>0</v>
      </c>
      <c r="Y1463" s="199"/>
      <c r="Z1463" s="352">
        <v>0</v>
      </c>
      <c r="AA1463" s="428">
        <v>0</v>
      </c>
      <c r="AB1463" s="428">
        <v>0</v>
      </c>
      <c r="AC1463" s="430">
        <v>0</v>
      </c>
      <c r="AD1463" s="428">
        <f t="shared" si="220"/>
        <v>0</v>
      </c>
      <c r="AE1463" s="427">
        <v>0</v>
      </c>
      <c r="AF1463" s="427">
        <v>0</v>
      </c>
      <c r="AG1463" s="427"/>
      <c r="AH1463" s="427"/>
      <c r="AI1463" s="427"/>
      <c r="AJ1463" s="427"/>
      <c r="AK1463" s="427"/>
      <c r="AL1463" s="427"/>
      <c r="AM1463" s="427"/>
      <c r="AN1463" s="427"/>
    </row>
    <row r="1464" spans="1:40" s="225" customFormat="1" ht="47.25" hidden="1" customHeight="1" outlineLevel="5" x14ac:dyDescent="0.2">
      <c r="A1464" s="221"/>
      <c r="B1464" s="227"/>
      <c r="C1464" s="248"/>
      <c r="D1464" s="248"/>
      <c r="E1464" s="254"/>
      <c r="F1464" s="265"/>
      <c r="G1464" s="270"/>
      <c r="H1464" s="270"/>
      <c r="I1464" s="409" t="s">
        <v>212</v>
      </c>
      <c r="J1464" s="365"/>
      <c r="K1464" s="437">
        <f>Supervisor!K1464</f>
        <v>0</v>
      </c>
      <c r="L1464" s="366">
        <f>Supervisor!L1464</f>
        <v>0</v>
      </c>
      <c r="M1464" s="367">
        <v>0</v>
      </c>
      <c r="N1464" s="365">
        <f>Supervisor!M1464</f>
        <v>0</v>
      </c>
      <c r="O1464" s="378">
        <f>Supervisor!N1464</f>
        <v>0</v>
      </c>
      <c r="P1464" s="378">
        <f t="shared" si="219"/>
        <v>0</v>
      </c>
      <c r="Q1464" s="369">
        <v>2.0188922064791497E-4</v>
      </c>
      <c r="R1464" s="370">
        <f>SUMPRODUCT(R1465:R1471,Q1465:Q1471)/Q1464</f>
        <v>0</v>
      </c>
      <c r="T1464" s="226">
        <f t="shared" si="224"/>
        <v>0</v>
      </c>
      <c r="Y1464" s="199"/>
      <c r="Z1464" s="370">
        <v>0</v>
      </c>
      <c r="AA1464" s="428">
        <v>0</v>
      </c>
      <c r="AB1464" s="428">
        <v>0</v>
      </c>
      <c r="AC1464" s="430">
        <v>0</v>
      </c>
      <c r="AD1464" s="428">
        <f t="shared" si="220"/>
        <v>0</v>
      </c>
      <c r="AE1464" s="427">
        <v>0</v>
      </c>
      <c r="AF1464" s="427">
        <v>0</v>
      </c>
      <c r="AG1464" s="427"/>
      <c r="AH1464" s="427"/>
      <c r="AI1464" s="427"/>
      <c r="AJ1464" s="427"/>
      <c r="AK1464" s="427"/>
      <c r="AL1464" s="427"/>
      <c r="AM1464" s="427"/>
      <c r="AN1464" s="427"/>
    </row>
    <row r="1465" spans="1:40" s="225" customFormat="1" ht="47.25" hidden="1" customHeight="1" outlineLevel="7" x14ac:dyDescent="0.2">
      <c r="A1465" s="221"/>
      <c r="B1465" s="227"/>
      <c r="C1465" s="248"/>
      <c r="D1465" s="248"/>
      <c r="E1465" s="254"/>
      <c r="F1465" s="265"/>
      <c r="G1465" s="270"/>
      <c r="H1465" s="270"/>
      <c r="I1465" s="406" t="s">
        <v>291</v>
      </c>
      <c r="J1465" s="346"/>
      <c r="K1465" s="434">
        <f>Supervisor!K1465</f>
        <v>1</v>
      </c>
      <c r="L1465" s="347">
        <f>Supervisor!L1465</f>
        <v>0</v>
      </c>
      <c r="M1465" s="348">
        <v>0</v>
      </c>
      <c r="N1465" s="353">
        <f>Supervisor!M1465</f>
        <v>0</v>
      </c>
      <c r="O1465" s="350">
        <f>Supervisor!N1465</f>
        <v>0</v>
      </c>
      <c r="P1465" s="350">
        <f t="shared" si="219"/>
        <v>1</v>
      </c>
      <c r="Q1465" s="351">
        <v>1.0094461032395749E-5</v>
      </c>
      <c r="R1465" s="352">
        <f t="shared" ref="R1465:R1471" si="228">O1465/K1465</f>
        <v>0</v>
      </c>
      <c r="T1465" s="226">
        <f t="shared" si="224"/>
        <v>0</v>
      </c>
      <c r="Y1465" s="199"/>
      <c r="Z1465" s="352">
        <v>0</v>
      </c>
      <c r="AA1465" s="428">
        <v>0</v>
      </c>
      <c r="AB1465" s="428">
        <v>0</v>
      </c>
      <c r="AC1465" s="430">
        <v>0</v>
      </c>
      <c r="AD1465" s="428">
        <f t="shared" si="220"/>
        <v>0</v>
      </c>
      <c r="AE1465" s="427">
        <v>0</v>
      </c>
      <c r="AF1465" s="427">
        <v>0</v>
      </c>
      <c r="AG1465" s="427"/>
      <c r="AH1465" s="427"/>
      <c r="AI1465" s="427"/>
      <c r="AJ1465" s="427"/>
      <c r="AK1465" s="427"/>
      <c r="AL1465" s="427"/>
      <c r="AM1465" s="427"/>
      <c r="AN1465" s="427"/>
    </row>
    <row r="1466" spans="1:40" s="225" customFormat="1" ht="47.25" hidden="1" customHeight="1" outlineLevel="7" x14ac:dyDescent="0.2">
      <c r="A1466" s="221"/>
      <c r="B1466" s="227"/>
      <c r="C1466" s="248"/>
      <c r="D1466" s="248"/>
      <c r="E1466" s="254"/>
      <c r="F1466" s="265"/>
      <c r="G1466" s="270"/>
      <c r="H1466" s="270"/>
      <c r="I1466" s="406" t="s">
        <v>292</v>
      </c>
      <c r="J1466" s="346"/>
      <c r="K1466" s="434">
        <f>Supervisor!K1466</f>
        <v>1</v>
      </c>
      <c r="L1466" s="347">
        <f>Supervisor!L1466</f>
        <v>0</v>
      </c>
      <c r="M1466" s="348">
        <v>0</v>
      </c>
      <c r="N1466" s="353">
        <f>Supervisor!M1466</f>
        <v>0</v>
      </c>
      <c r="O1466" s="350">
        <f>Supervisor!N1466</f>
        <v>0</v>
      </c>
      <c r="P1466" s="350">
        <f t="shared" si="219"/>
        <v>1</v>
      </c>
      <c r="Q1466" s="351">
        <v>1.0094461032395749E-5</v>
      </c>
      <c r="R1466" s="352">
        <f t="shared" si="228"/>
        <v>0</v>
      </c>
      <c r="T1466" s="226">
        <f t="shared" si="224"/>
        <v>0</v>
      </c>
      <c r="Y1466" s="199"/>
      <c r="Z1466" s="352">
        <v>0</v>
      </c>
      <c r="AA1466" s="428">
        <v>0</v>
      </c>
      <c r="AB1466" s="428">
        <v>0</v>
      </c>
      <c r="AC1466" s="430">
        <v>0</v>
      </c>
      <c r="AD1466" s="428">
        <f t="shared" si="220"/>
        <v>0</v>
      </c>
      <c r="AE1466" s="427">
        <v>0</v>
      </c>
      <c r="AF1466" s="427">
        <v>0</v>
      </c>
      <c r="AG1466" s="427"/>
      <c r="AH1466" s="427"/>
      <c r="AI1466" s="427"/>
      <c r="AJ1466" s="427"/>
      <c r="AK1466" s="427"/>
      <c r="AL1466" s="427"/>
      <c r="AM1466" s="427"/>
      <c r="AN1466" s="427"/>
    </row>
    <row r="1467" spans="1:40" s="225" customFormat="1" ht="47.25" hidden="1" customHeight="1" outlineLevel="7" x14ac:dyDescent="0.2">
      <c r="A1467" s="221"/>
      <c r="B1467" s="227"/>
      <c r="C1467" s="248"/>
      <c r="D1467" s="248"/>
      <c r="E1467" s="254"/>
      <c r="F1467" s="265"/>
      <c r="G1467" s="270"/>
      <c r="H1467" s="270"/>
      <c r="I1467" s="406" t="s">
        <v>231</v>
      </c>
      <c r="J1467" s="346"/>
      <c r="K1467" s="434">
        <f>Supervisor!K1467</f>
        <v>1</v>
      </c>
      <c r="L1467" s="347">
        <f>Supervisor!L1467</f>
        <v>0</v>
      </c>
      <c r="M1467" s="348">
        <v>0</v>
      </c>
      <c r="N1467" s="353">
        <f>Supervisor!M1467</f>
        <v>0</v>
      </c>
      <c r="O1467" s="350">
        <f>Supervisor!N1467</f>
        <v>0</v>
      </c>
      <c r="P1467" s="350">
        <f t="shared" si="219"/>
        <v>1</v>
      </c>
      <c r="Q1467" s="351">
        <v>7.066122722677023E-5</v>
      </c>
      <c r="R1467" s="352">
        <f t="shared" si="228"/>
        <v>0</v>
      </c>
      <c r="T1467" s="226">
        <f t="shared" si="224"/>
        <v>0</v>
      </c>
      <c r="Y1467" s="199"/>
      <c r="Z1467" s="352">
        <v>0</v>
      </c>
      <c r="AA1467" s="428">
        <v>0</v>
      </c>
      <c r="AB1467" s="428">
        <v>0</v>
      </c>
      <c r="AC1467" s="430">
        <v>0</v>
      </c>
      <c r="AD1467" s="428">
        <f t="shared" si="220"/>
        <v>0</v>
      </c>
      <c r="AE1467" s="427">
        <v>0</v>
      </c>
      <c r="AF1467" s="427">
        <v>0</v>
      </c>
      <c r="AG1467" s="427"/>
      <c r="AH1467" s="427"/>
      <c r="AI1467" s="427"/>
      <c r="AJ1467" s="427"/>
      <c r="AK1467" s="427"/>
      <c r="AL1467" s="427"/>
      <c r="AM1467" s="427"/>
      <c r="AN1467" s="427"/>
    </row>
    <row r="1468" spans="1:40" s="225" customFormat="1" ht="47.25" hidden="1" customHeight="1" outlineLevel="7" x14ac:dyDescent="0.2">
      <c r="A1468" s="221"/>
      <c r="B1468" s="227"/>
      <c r="C1468" s="248"/>
      <c r="D1468" s="248"/>
      <c r="E1468" s="254"/>
      <c r="F1468" s="265"/>
      <c r="G1468" s="270"/>
      <c r="H1468" s="270"/>
      <c r="I1468" s="406" t="s">
        <v>80</v>
      </c>
      <c r="J1468" s="346"/>
      <c r="K1468" s="434">
        <f>Supervisor!K1468</f>
        <v>1</v>
      </c>
      <c r="L1468" s="347">
        <f>Supervisor!L1468</f>
        <v>0</v>
      </c>
      <c r="M1468" s="348">
        <v>0</v>
      </c>
      <c r="N1468" s="353">
        <f>Supervisor!M1468</f>
        <v>0</v>
      </c>
      <c r="O1468" s="350">
        <f>Supervisor!N1468</f>
        <v>0</v>
      </c>
      <c r="P1468" s="350">
        <f t="shared" si="219"/>
        <v>1</v>
      </c>
      <c r="Q1468" s="351">
        <v>3.0283383097187245E-5</v>
      </c>
      <c r="R1468" s="352">
        <f t="shared" si="228"/>
        <v>0</v>
      </c>
      <c r="T1468" s="226">
        <f t="shared" si="224"/>
        <v>0</v>
      </c>
      <c r="Y1468" s="199"/>
      <c r="Z1468" s="352">
        <v>0</v>
      </c>
      <c r="AA1468" s="428">
        <v>0</v>
      </c>
      <c r="AB1468" s="428">
        <v>0</v>
      </c>
      <c r="AC1468" s="430">
        <v>0</v>
      </c>
      <c r="AD1468" s="428">
        <f t="shared" si="220"/>
        <v>0</v>
      </c>
      <c r="AE1468" s="427">
        <v>0</v>
      </c>
      <c r="AF1468" s="427">
        <v>0</v>
      </c>
      <c r="AG1468" s="427"/>
      <c r="AH1468" s="427"/>
      <c r="AI1468" s="427"/>
      <c r="AJ1468" s="427"/>
      <c r="AK1468" s="427"/>
      <c r="AL1468" s="427"/>
      <c r="AM1468" s="427"/>
      <c r="AN1468" s="427"/>
    </row>
    <row r="1469" spans="1:40" s="225" customFormat="1" ht="47.25" hidden="1" customHeight="1" outlineLevel="7" x14ac:dyDescent="0.2">
      <c r="A1469" s="221"/>
      <c r="B1469" s="227"/>
      <c r="C1469" s="248"/>
      <c r="D1469" s="248"/>
      <c r="E1469" s="254"/>
      <c r="F1469" s="265"/>
      <c r="G1469" s="270"/>
      <c r="H1469" s="270"/>
      <c r="I1469" s="406" t="s">
        <v>82</v>
      </c>
      <c r="J1469" s="346"/>
      <c r="K1469" s="434">
        <f>Supervisor!K1469</f>
        <v>1</v>
      </c>
      <c r="L1469" s="347">
        <f>Supervisor!L1469</f>
        <v>0</v>
      </c>
      <c r="M1469" s="348">
        <v>0</v>
      </c>
      <c r="N1469" s="353">
        <f>Supervisor!M1469</f>
        <v>0</v>
      </c>
      <c r="O1469" s="350">
        <f>Supervisor!N1469</f>
        <v>0</v>
      </c>
      <c r="P1469" s="350">
        <f t="shared" si="219"/>
        <v>1</v>
      </c>
      <c r="Q1469" s="351">
        <v>3.0283383097187245E-5</v>
      </c>
      <c r="R1469" s="352">
        <f t="shared" si="228"/>
        <v>0</v>
      </c>
      <c r="T1469" s="226">
        <f t="shared" si="224"/>
        <v>0</v>
      </c>
      <c r="Y1469" s="199"/>
      <c r="Z1469" s="352">
        <v>0</v>
      </c>
      <c r="AA1469" s="428">
        <v>0</v>
      </c>
      <c r="AB1469" s="428">
        <v>0</v>
      </c>
      <c r="AC1469" s="430">
        <v>0</v>
      </c>
      <c r="AD1469" s="428">
        <f t="shared" si="220"/>
        <v>0</v>
      </c>
      <c r="AE1469" s="427">
        <v>0</v>
      </c>
      <c r="AF1469" s="427">
        <v>0</v>
      </c>
      <c r="AG1469" s="427"/>
      <c r="AH1469" s="427"/>
      <c r="AI1469" s="427"/>
      <c r="AJ1469" s="427"/>
      <c r="AK1469" s="427"/>
      <c r="AL1469" s="427"/>
      <c r="AM1469" s="427"/>
      <c r="AN1469" s="427"/>
    </row>
    <row r="1470" spans="1:40" s="225" customFormat="1" ht="47.25" hidden="1" customHeight="1" outlineLevel="7" x14ac:dyDescent="0.2">
      <c r="A1470" s="221"/>
      <c r="B1470" s="227"/>
      <c r="C1470" s="248"/>
      <c r="D1470" s="248"/>
      <c r="E1470" s="254"/>
      <c r="F1470" s="265"/>
      <c r="G1470" s="270"/>
      <c r="H1470" s="270"/>
      <c r="I1470" s="406" t="s">
        <v>293</v>
      </c>
      <c r="J1470" s="346"/>
      <c r="K1470" s="434">
        <f>Supervisor!K1470</f>
        <v>1</v>
      </c>
      <c r="L1470" s="347">
        <f>Supervisor!L1470</f>
        <v>0</v>
      </c>
      <c r="M1470" s="348">
        <v>0</v>
      </c>
      <c r="N1470" s="353">
        <f>Supervisor!M1470</f>
        <v>0</v>
      </c>
      <c r="O1470" s="350">
        <f>Supervisor!N1470</f>
        <v>0</v>
      </c>
      <c r="P1470" s="350">
        <f t="shared" si="219"/>
        <v>1</v>
      </c>
      <c r="Q1470" s="351">
        <v>4.0377844129582995E-5</v>
      </c>
      <c r="R1470" s="352">
        <f t="shared" si="228"/>
        <v>0</v>
      </c>
      <c r="T1470" s="226">
        <f t="shared" si="224"/>
        <v>0</v>
      </c>
      <c r="Y1470" s="199"/>
      <c r="Z1470" s="352">
        <v>0</v>
      </c>
      <c r="AA1470" s="428">
        <v>0</v>
      </c>
      <c r="AB1470" s="428">
        <v>0</v>
      </c>
      <c r="AC1470" s="430">
        <v>0</v>
      </c>
      <c r="AD1470" s="428">
        <f t="shared" si="220"/>
        <v>0</v>
      </c>
      <c r="AE1470" s="427">
        <v>0</v>
      </c>
      <c r="AF1470" s="427">
        <v>0</v>
      </c>
      <c r="AG1470" s="427"/>
      <c r="AH1470" s="427"/>
      <c r="AI1470" s="427"/>
      <c r="AJ1470" s="427"/>
      <c r="AK1470" s="427"/>
      <c r="AL1470" s="427"/>
      <c r="AM1470" s="427"/>
      <c r="AN1470" s="427"/>
    </row>
    <row r="1471" spans="1:40" s="225" customFormat="1" ht="47.25" hidden="1" customHeight="1" outlineLevel="7" x14ac:dyDescent="0.2">
      <c r="A1471" s="221"/>
      <c r="B1471" s="227"/>
      <c r="C1471" s="248"/>
      <c r="D1471" s="248"/>
      <c r="E1471" s="254"/>
      <c r="F1471" s="265"/>
      <c r="G1471" s="270"/>
      <c r="H1471" s="270"/>
      <c r="I1471" s="406" t="s">
        <v>294</v>
      </c>
      <c r="J1471" s="346"/>
      <c r="K1471" s="434">
        <f>Supervisor!K1471</f>
        <v>1</v>
      </c>
      <c r="L1471" s="347">
        <f>Supervisor!L1471</f>
        <v>0</v>
      </c>
      <c r="M1471" s="348">
        <v>0</v>
      </c>
      <c r="N1471" s="353">
        <f>Supervisor!M1471</f>
        <v>0</v>
      </c>
      <c r="O1471" s="350">
        <f>Supervisor!N1471</f>
        <v>0</v>
      </c>
      <c r="P1471" s="350">
        <f t="shared" si="219"/>
        <v>1</v>
      </c>
      <c r="Q1471" s="351">
        <v>1.0094461032395749E-5</v>
      </c>
      <c r="R1471" s="352">
        <f t="shared" si="228"/>
        <v>0</v>
      </c>
      <c r="T1471" s="226">
        <f t="shared" si="224"/>
        <v>0</v>
      </c>
      <c r="Y1471" s="199"/>
      <c r="Z1471" s="352">
        <v>0</v>
      </c>
      <c r="AA1471" s="428">
        <v>0</v>
      </c>
      <c r="AB1471" s="428">
        <v>0</v>
      </c>
      <c r="AC1471" s="430">
        <v>0</v>
      </c>
      <c r="AD1471" s="428">
        <f t="shared" si="220"/>
        <v>0</v>
      </c>
      <c r="AE1471" s="427">
        <v>0</v>
      </c>
      <c r="AF1471" s="427">
        <v>0</v>
      </c>
      <c r="AG1471" s="427"/>
      <c r="AH1471" s="427"/>
      <c r="AI1471" s="427"/>
      <c r="AJ1471" s="427"/>
      <c r="AK1471" s="427"/>
      <c r="AL1471" s="427"/>
      <c r="AM1471" s="427"/>
      <c r="AN1471" s="427"/>
    </row>
    <row r="1472" spans="1:40" s="225" customFormat="1" ht="47.25" hidden="1" customHeight="1" outlineLevel="5" x14ac:dyDescent="0.2">
      <c r="A1472" s="221"/>
      <c r="B1472" s="227"/>
      <c r="C1472" s="248"/>
      <c r="D1472" s="248"/>
      <c r="E1472" s="254"/>
      <c r="F1472" s="265"/>
      <c r="G1472" s="270"/>
      <c r="H1472" s="270"/>
      <c r="I1472" s="409" t="s">
        <v>213</v>
      </c>
      <c r="J1472" s="365"/>
      <c r="K1472" s="437">
        <f>Supervisor!K1472</f>
        <v>0</v>
      </c>
      <c r="L1472" s="366">
        <f>Supervisor!L1472</f>
        <v>0</v>
      </c>
      <c r="M1472" s="367">
        <v>0</v>
      </c>
      <c r="N1472" s="365">
        <f>Supervisor!M1472</f>
        <v>0</v>
      </c>
      <c r="O1472" s="378">
        <f>Supervisor!N1472</f>
        <v>0</v>
      </c>
      <c r="P1472" s="378">
        <f t="shared" si="219"/>
        <v>0</v>
      </c>
      <c r="Q1472" s="369">
        <v>2.0188922064791497E-4</v>
      </c>
      <c r="R1472" s="370">
        <f>SUMPRODUCT(R1473:R1479,Q1473:Q1479)/Q1472</f>
        <v>0</v>
      </c>
      <c r="T1472" s="226">
        <f t="shared" si="224"/>
        <v>0</v>
      </c>
      <c r="Y1472" s="199"/>
      <c r="Z1472" s="370">
        <v>0</v>
      </c>
      <c r="AA1472" s="428">
        <v>0</v>
      </c>
      <c r="AB1472" s="428">
        <v>0</v>
      </c>
      <c r="AC1472" s="430">
        <v>0</v>
      </c>
      <c r="AD1472" s="428">
        <f t="shared" si="220"/>
        <v>0</v>
      </c>
      <c r="AE1472" s="427">
        <v>0</v>
      </c>
      <c r="AF1472" s="427">
        <v>0</v>
      </c>
      <c r="AG1472" s="427"/>
      <c r="AH1472" s="427"/>
      <c r="AI1472" s="427"/>
      <c r="AJ1472" s="427"/>
      <c r="AK1472" s="427"/>
      <c r="AL1472" s="427"/>
      <c r="AM1472" s="427"/>
      <c r="AN1472" s="427"/>
    </row>
    <row r="1473" spans="1:40" s="225" customFormat="1" ht="47.25" hidden="1" customHeight="1" outlineLevel="7" x14ac:dyDescent="0.2">
      <c r="A1473" s="221"/>
      <c r="B1473" s="227"/>
      <c r="C1473" s="248"/>
      <c r="D1473" s="248"/>
      <c r="E1473" s="254"/>
      <c r="F1473" s="265"/>
      <c r="G1473" s="270"/>
      <c r="H1473" s="270"/>
      <c r="I1473" s="406" t="s">
        <v>291</v>
      </c>
      <c r="J1473" s="346"/>
      <c r="K1473" s="434">
        <f>Supervisor!K1473</f>
        <v>1</v>
      </c>
      <c r="L1473" s="347">
        <f>Supervisor!L1473</f>
        <v>0</v>
      </c>
      <c r="M1473" s="348">
        <v>0</v>
      </c>
      <c r="N1473" s="353">
        <f>Supervisor!M1473</f>
        <v>0</v>
      </c>
      <c r="O1473" s="350">
        <f>Supervisor!N1473</f>
        <v>0</v>
      </c>
      <c r="P1473" s="350">
        <f t="shared" si="219"/>
        <v>1</v>
      </c>
      <c r="Q1473" s="351">
        <v>1.0094461032395749E-5</v>
      </c>
      <c r="R1473" s="352">
        <f t="shared" ref="R1473:R1479" si="229">O1473/K1473</f>
        <v>0</v>
      </c>
      <c r="T1473" s="226">
        <f t="shared" si="224"/>
        <v>0</v>
      </c>
      <c r="Y1473" s="199"/>
      <c r="Z1473" s="352">
        <v>0</v>
      </c>
      <c r="AA1473" s="428">
        <v>0</v>
      </c>
      <c r="AB1473" s="428">
        <v>0</v>
      </c>
      <c r="AC1473" s="430">
        <v>0</v>
      </c>
      <c r="AD1473" s="428">
        <f t="shared" si="220"/>
        <v>0</v>
      </c>
      <c r="AE1473" s="427">
        <v>0</v>
      </c>
      <c r="AF1473" s="427">
        <v>0</v>
      </c>
      <c r="AG1473" s="427"/>
      <c r="AH1473" s="427"/>
      <c r="AI1473" s="427"/>
      <c r="AJ1473" s="427"/>
      <c r="AK1473" s="427"/>
      <c r="AL1473" s="427"/>
      <c r="AM1473" s="427"/>
      <c r="AN1473" s="427"/>
    </row>
    <row r="1474" spans="1:40" s="225" customFormat="1" ht="47.25" hidden="1" customHeight="1" outlineLevel="7" x14ac:dyDescent="0.2">
      <c r="A1474" s="221"/>
      <c r="B1474" s="227"/>
      <c r="C1474" s="248"/>
      <c r="D1474" s="248"/>
      <c r="E1474" s="254"/>
      <c r="F1474" s="265"/>
      <c r="G1474" s="270"/>
      <c r="H1474" s="270"/>
      <c r="I1474" s="406" t="s">
        <v>292</v>
      </c>
      <c r="J1474" s="346"/>
      <c r="K1474" s="434">
        <f>Supervisor!K1474</f>
        <v>1</v>
      </c>
      <c r="L1474" s="347">
        <f>Supervisor!L1474</f>
        <v>0</v>
      </c>
      <c r="M1474" s="348">
        <v>0</v>
      </c>
      <c r="N1474" s="353">
        <f>Supervisor!M1474</f>
        <v>0</v>
      </c>
      <c r="O1474" s="350">
        <f>Supervisor!N1474</f>
        <v>0</v>
      </c>
      <c r="P1474" s="350">
        <f t="shared" ref="P1474:P1527" si="230">K1474-O1474</f>
        <v>1</v>
      </c>
      <c r="Q1474" s="351">
        <v>1.0094461032395749E-5</v>
      </c>
      <c r="R1474" s="352">
        <f t="shared" si="229"/>
        <v>0</v>
      </c>
      <c r="T1474" s="226">
        <f t="shared" si="224"/>
        <v>0</v>
      </c>
      <c r="Y1474" s="199"/>
      <c r="Z1474" s="352">
        <v>0</v>
      </c>
      <c r="AA1474" s="428">
        <v>0</v>
      </c>
      <c r="AB1474" s="428">
        <v>0</v>
      </c>
      <c r="AC1474" s="430">
        <v>0</v>
      </c>
      <c r="AD1474" s="428">
        <f t="shared" ref="AD1474:AD1528" si="231">AB1474-AC1474</f>
        <v>0</v>
      </c>
      <c r="AE1474" s="427">
        <v>0</v>
      </c>
      <c r="AF1474" s="427">
        <v>0</v>
      </c>
      <c r="AG1474" s="427"/>
      <c r="AH1474" s="427"/>
      <c r="AI1474" s="427"/>
      <c r="AJ1474" s="427"/>
      <c r="AK1474" s="427"/>
      <c r="AL1474" s="427"/>
      <c r="AM1474" s="427"/>
      <c r="AN1474" s="427"/>
    </row>
    <row r="1475" spans="1:40" s="225" customFormat="1" ht="47.25" hidden="1" customHeight="1" outlineLevel="7" x14ac:dyDescent="0.2">
      <c r="A1475" s="221"/>
      <c r="B1475" s="227"/>
      <c r="C1475" s="248"/>
      <c r="D1475" s="248"/>
      <c r="E1475" s="254"/>
      <c r="F1475" s="265"/>
      <c r="G1475" s="270"/>
      <c r="H1475" s="270"/>
      <c r="I1475" s="406" t="s">
        <v>231</v>
      </c>
      <c r="J1475" s="346"/>
      <c r="K1475" s="434">
        <f>Supervisor!K1475</f>
        <v>1</v>
      </c>
      <c r="L1475" s="347">
        <f>Supervisor!L1475</f>
        <v>0</v>
      </c>
      <c r="M1475" s="348">
        <v>0</v>
      </c>
      <c r="N1475" s="353">
        <f>Supervisor!M1475</f>
        <v>0</v>
      </c>
      <c r="O1475" s="350">
        <f>Supervisor!N1475</f>
        <v>0</v>
      </c>
      <c r="P1475" s="350">
        <f t="shared" si="230"/>
        <v>1</v>
      </c>
      <c r="Q1475" s="351">
        <v>7.066122722677023E-5</v>
      </c>
      <c r="R1475" s="352">
        <f t="shared" si="229"/>
        <v>0</v>
      </c>
      <c r="T1475" s="226">
        <f t="shared" si="224"/>
        <v>0</v>
      </c>
      <c r="Y1475" s="199"/>
      <c r="Z1475" s="352">
        <v>0</v>
      </c>
      <c r="AA1475" s="428">
        <v>0</v>
      </c>
      <c r="AB1475" s="428">
        <v>0</v>
      </c>
      <c r="AC1475" s="430">
        <v>0</v>
      </c>
      <c r="AD1475" s="428">
        <f t="shared" si="231"/>
        <v>0</v>
      </c>
      <c r="AE1475" s="427">
        <v>0</v>
      </c>
      <c r="AF1475" s="427">
        <v>0</v>
      </c>
      <c r="AG1475" s="427"/>
      <c r="AH1475" s="427"/>
      <c r="AI1475" s="427"/>
      <c r="AJ1475" s="427"/>
      <c r="AK1475" s="427"/>
      <c r="AL1475" s="427"/>
      <c r="AM1475" s="427"/>
      <c r="AN1475" s="427"/>
    </row>
    <row r="1476" spans="1:40" s="225" customFormat="1" ht="47.25" hidden="1" customHeight="1" outlineLevel="7" x14ac:dyDescent="0.2">
      <c r="A1476" s="221"/>
      <c r="B1476" s="227"/>
      <c r="C1476" s="248"/>
      <c r="D1476" s="248"/>
      <c r="E1476" s="254"/>
      <c r="F1476" s="265"/>
      <c r="G1476" s="270"/>
      <c r="H1476" s="270"/>
      <c r="I1476" s="406" t="s">
        <v>80</v>
      </c>
      <c r="J1476" s="346"/>
      <c r="K1476" s="434">
        <f>Supervisor!K1476</f>
        <v>1</v>
      </c>
      <c r="L1476" s="347">
        <f>Supervisor!L1476</f>
        <v>0</v>
      </c>
      <c r="M1476" s="348">
        <v>0</v>
      </c>
      <c r="N1476" s="353">
        <f>Supervisor!M1476</f>
        <v>0</v>
      </c>
      <c r="O1476" s="350">
        <f>Supervisor!N1476</f>
        <v>0</v>
      </c>
      <c r="P1476" s="350">
        <f t="shared" si="230"/>
        <v>1</v>
      </c>
      <c r="Q1476" s="351">
        <v>3.0283383097187245E-5</v>
      </c>
      <c r="R1476" s="352">
        <f t="shared" si="229"/>
        <v>0</v>
      </c>
      <c r="T1476" s="226">
        <f t="shared" si="224"/>
        <v>0</v>
      </c>
      <c r="Y1476" s="199"/>
      <c r="Z1476" s="352">
        <v>0</v>
      </c>
      <c r="AA1476" s="428">
        <v>0</v>
      </c>
      <c r="AB1476" s="428">
        <v>0</v>
      </c>
      <c r="AC1476" s="430">
        <v>0</v>
      </c>
      <c r="AD1476" s="428">
        <f t="shared" si="231"/>
        <v>0</v>
      </c>
      <c r="AE1476" s="427">
        <v>0</v>
      </c>
      <c r="AF1476" s="427">
        <v>0</v>
      </c>
      <c r="AG1476" s="427"/>
      <c r="AH1476" s="427"/>
      <c r="AI1476" s="427"/>
      <c r="AJ1476" s="427"/>
      <c r="AK1476" s="427"/>
      <c r="AL1476" s="427"/>
      <c r="AM1476" s="427"/>
      <c r="AN1476" s="427"/>
    </row>
    <row r="1477" spans="1:40" s="225" customFormat="1" ht="47.25" hidden="1" customHeight="1" outlineLevel="7" x14ac:dyDescent="0.2">
      <c r="A1477" s="221"/>
      <c r="B1477" s="227"/>
      <c r="C1477" s="248"/>
      <c r="D1477" s="248"/>
      <c r="E1477" s="254"/>
      <c r="F1477" s="265"/>
      <c r="G1477" s="270"/>
      <c r="H1477" s="270"/>
      <c r="I1477" s="406" t="s">
        <v>82</v>
      </c>
      <c r="J1477" s="346"/>
      <c r="K1477" s="434">
        <f>Supervisor!K1477</f>
        <v>1</v>
      </c>
      <c r="L1477" s="347">
        <f>Supervisor!L1477</f>
        <v>0</v>
      </c>
      <c r="M1477" s="348">
        <v>0</v>
      </c>
      <c r="N1477" s="353">
        <f>Supervisor!M1477</f>
        <v>0</v>
      </c>
      <c r="O1477" s="350">
        <f>Supervisor!N1477</f>
        <v>0</v>
      </c>
      <c r="P1477" s="350">
        <f t="shared" si="230"/>
        <v>1</v>
      </c>
      <c r="Q1477" s="351">
        <v>3.0283383097187245E-5</v>
      </c>
      <c r="R1477" s="352">
        <f t="shared" si="229"/>
        <v>0</v>
      </c>
      <c r="T1477" s="226">
        <f t="shared" si="224"/>
        <v>0</v>
      </c>
      <c r="Y1477" s="199"/>
      <c r="Z1477" s="352">
        <v>0</v>
      </c>
      <c r="AA1477" s="428">
        <v>0</v>
      </c>
      <c r="AB1477" s="428">
        <v>0</v>
      </c>
      <c r="AC1477" s="430">
        <v>0</v>
      </c>
      <c r="AD1477" s="428">
        <f t="shared" si="231"/>
        <v>0</v>
      </c>
      <c r="AE1477" s="427">
        <v>0</v>
      </c>
      <c r="AF1477" s="427">
        <v>0</v>
      </c>
      <c r="AG1477" s="427"/>
      <c r="AH1477" s="427"/>
      <c r="AI1477" s="427"/>
      <c r="AJ1477" s="427"/>
      <c r="AK1477" s="427"/>
      <c r="AL1477" s="427"/>
      <c r="AM1477" s="427"/>
      <c r="AN1477" s="427"/>
    </row>
    <row r="1478" spans="1:40" s="225" customFormat="1" ht="47.25" hidden="1" customHeight="1" outlineLevel="7" x14ac:dyDescent="0.2">
      <c r="A1478" s="221"/>
      <c r="B1478" s="227"/>
      <c r="C1478" s="248"/>
      <c r="D1478" s="248"/>
      <c r="E1478" s="254"/>
      <c r="F1478" s="265"/>
      <c r="G1478" s="270"/>
      <c r="H1478" s="270"/>
      <c r="I1478" s="406" t="s">
        <v>293</v>
      </c>
      <c r="J1478" s="346"/>
      <c r="K1478" s="434">
        <f>Supervisor!K1478</f>
        <v>1</v>
      </c>
      <c r="L1478" s="347">
        <f>Supervisor!L1478</f>
        <v>0</v>
      </c>
      <c r="M1478" s="348">
        <v>0</v>
      </c>
      <c r="N1478" s="353">
        <f>Supervisor!M1478</f>
        <v>0</v>
      </c>
      <c r="O1478" s="350">
        <f>Supervisor!N1478</f>
        <v>0</v>
      </c>
      <c r="P1478" s="350">
        <f t="shared" si="230"/>
        <v>1</v>
      </c>
      <c r="Q1478" s="351">
        <v>4.0377844129582995E-5</v>
      </c>
      <c r="R1478" s="352">
        <f t="shared" si="229"/>
        <v>0</v>
      </c>
      <c r="T1478" s="226">
        <f t="shared" si="224"/>
        <v>0</v>
      </c>
      <c r="Y1478" s="199"/>
      <c r="Z1478" s="352">
        <v>0</v>
      </c>
      <c r="AA1478" s="428">
        <v>0</v>
      </c>
      <c r="AB1478" s="428">
        <v>0</v>
      </c>
      <c r="AC1478" s="430">
        <v>0</v>
      </c>
      <c r="AD1478" s="428">
        <f t="shared" si="231"/>
        <v>0</v>
      </c>
      <c r="AE1478" s="427">
        <v>0</v>
      </c>
      <c r="AF1478" s="427">
        <v>0</v>
      </c>
      <c r="AG1478" s="427"/>
      <c r="AH1478" s="427"/>
      <c r="AI1478" s="427"/>
      <c r="AJ1478" s="427"/>
      <c r="AK1478" s="427"/>
      <c r="AL1478" s="427"/>
      <c r="AM1478" s="427"/>
      <c r="AN1478" s="427"/>
    </row>
    <row r="1479" spans="1:40" s="225" customFormat="1" ht="47.25" hidden="1" customHeight="1" outlineLevel="7" x14ac:dyDescent="0.2">
      <c r="A1479" s="221"/>
      <c r="B1479" s="227"/>
      <c r="C1479" s="248"/>
      <c r="D1479" s="248"/>
      <c r="E1479" s="254"/>
      <c r="F1479" s="265"/>
      <c r="G1479" s="270"/>
      <c r="H1479" s="270"/>
      <c r="I1479" s="406" t="s">
        <v>294</v>
      </c>
      <c r="J1479" s="346"/>
      <c r="K1479" s="434">
        <f>Supervisor!K1479</f>
        <v>1</v>
      </c>
      <c r="L1479" s="347">
        <f>Supervisor!L1479</f>
        <v>0</v>
      </c>
      <c r="M1479" s="348">
        <v>0</v>
      </c>
      <c r="N1479" s="353">
        <f>Supervisor!M1479</f>
        <v>0</v>
      </c>
      <c r="O1479" s="350">
        <f>Supervisor!N1479</f>
        <v>0</v>
      </c>
      <c r="P1479" s="350">
        <f t="shared" si="230"/>
        <v>1</v>
      </c>
      <c r="Q1479" s="351">
        <v>1.0094461032395749E-5</v>
      </c>
      <c r="R1479" s="352">
        <f t="shared" si="229"/>
        <v>0</v>
      </c>
      <c r="T1479" s="226">
        <f t="shared" si="224"/>
        <v>0</v>
      </c>
      <c r="Y1479" s="199"/>
      <c r="Z1479" s="352">
        <v>0</v>
      </c>
      <c r="AA1479" s="428">
        <v>0</v>
      </c>
      <c r="AB1479" s="428">
        <v>0</v>
      </c>
      <c r="AC1479" s="430">
        <v>0</v>
      </c>
      <c r="AD1479" s="428">
        <f t="shared" si="231"/>
        <v>0</v>
      </c>
      <c r="AE1479" s="427">
        <v>0</v>
      </c>
      <c r="AF1479" s="427">
        <v>0</v>
      </c>
      <c r="AG1479" s="427"/>
      <c r="AH1479" s="427"/>
      <c r="AI1479" s="427"/>
      <c r="AJ1479" s="427"/>
      <c r="AK1479" s="427"/>
      <c r="AL1479" s="427"/>
      <c r="AM1479" s="427"/>
      <c r="AN1479" s="427"/>
    </row>
    <row r="1480" spans="1:40" s="225" customFormat="1" ht="47.25" hidden="1" customHeight="1" outlineLevel="5" x14ac:dyDescent="0.2">
      <c r="A1480" s="221"/>
      <c r="B1480" s="227"/>
      <c r="C1480" s="248"/>
      <c r="D1480" s="248"/>
      <c r="E1480" s="254"/>
      <c r="F1480" s="265"/>
      <c r="G1480" s="270"/>
      <c r="H1480" s="270"/>
      <c r="I1480" s="409" t="s">
        <v>214</v>
      </c>
      <c r="J1480" s="365"/>
      <c r="K1480" s="437">
        <f>Supervisor!K1480</f>
        <v>0</v>
      </c>
      <c r="L1480" s="366">
        <f>Supervisor!L1480</f>
        <v>0</v>
      </c>
      <c r="M1480" s="367">
        <v>0</v>
      </c>
      <c r="N1480" s="365">
        <f>Supervisor!M1480</f>
        <v>0</v>
      </c>
      <c r="O1480" s="378">
        <f>Supervisor!N1480</f>
        <v>0</v>
      </c>
      <c r="P1480" s="378">
        <f t="shared" si="230"/>
        <v>0</v>
      </c>
      <c r="Q1480" s="369">
        <v>2.0188922064791497E-4</v>
      </c>
      <c r="R1480" s="370">
        <f>SUMPRODUCT(R1481:R1487,Q1481:Q1487)/Q1480</f>
        <v>0</v>
      </c>
      <c r="T1480" s="226">
        <f t="shared" si="224"/>
        <v>0</v>
      </c>
      <c r="Y1480" s="199"/>
      <c r="Z1480" s="370">
        <v>0</v>
      </c>
      <c r="AA1480" s="428">
        <v>0</v>
      </c>
      <c r="AB1480" s="428">
        <v>0</v>
      </c>
      <c r="AC1480" s="430">
        <v>0</v>
      </c>
      <c r="AD1480" s="428">
        <f t="shared" si="231"/>
        <v>0</v>
      </c>
      <c r="AE1480" s="427">
        <v>0</v>
      </c>
      <c r="AF1480" s="427">
        <v>0</v>
      </c>
      <c r="AG1480" s="427"/>
      <c r="AH1480" s="427"/>
      <c r="AI1480" s="427"/>
      <c r="AJ1480" s="427"/>
      <c r="AK1480" s="427"/>
      <c r="AL1480" s="427"/>
      <c r="AM1480" s="427"/>
      <c r="AN1480" s="427"/>
    </row>
    <row r="1481" spans="1:40" s="225" customFormat="1" ht="47.25" hidden="1" customHeight="1" outlineLevel="7" x14ac:dyDescent="0.2">
      <c r="A1481" s="221"/>
      <c r="B1481" s="227"/>
      <c r="C1481" s="248"/>
      <c r="D1481" s="248"/>
      <c r="E1481" s="254"/>
      <c r="F1481" s="265"/>
      <c r="G1481" s="270"/>
      <c r="H1481" s="270"/>
      <c r="I1481" s="406" t="s">
        <v>291</v>
      </c>
      <c r="J1481" s="346"/>
      <c r="K1481" s="434">
        <f>Supervisor!K1481</f>
        <v>1</v>
      </c>
      <c r="L1481" s="347">
        <f>Supervisor!L1481</f>
        <v>0</v>
      </c>
      <c r="M1481" s="348">
        <v>0</v>
      </c>
      <c r="N1481" s="353">
        <f>Supervisor!M1481</f>
        <v>0</v>
      </c>
      <c r="O1481" s="350">
        <f>Supervisor!N1481</f>
        <v>0</v>
      </c>
      <c r="P1481" s="350">
        <f t="shared" si="230"/>
        <v>1</v>
      </c>
      <c r="Q1481" s="351">
        <v>1.0094461032395749E-5</v>
      </c>
      <c r="R1481" s="352">
        <f t="shared" ref="R1481:R1487" si="232">O1481/K1481</f>
        <v>0</v>
      </c>
      <c r="T1481" s="226">
        <f t="shared" si="224"/>
        <v>0</v>
      </c>
      <c r="Y1481" s="199"/>
      <c r="Z1481" s="352">
        <v>0</v>
      </c>
      <c r="AA1481" s="428">
        <v>0</v>
      </c>
      <c r="AB1481" s="428">
        <v>0</v>
      </c>
      <c r="AC1481" s="430">
        <v>0</v>
      </c>
      <c r="AD1481" s="428">
        <f t="shared" si="231"/>
        <v>0</v>
      </c>
      <c r="AE1481" s="427">
        <v>0</v>
      </c>
      <c r="AF1481" s="427">
        <v>0</v>
      </c>
      <c r="AG1481" s="427"/>
      <c r="AH1481" s="427"/>
      <c r="AI1481" s="427"/>
      <c r="AJ1481" s="427"/>
      <c r="AK1481" s="427"/>
      <c r="AL1481" s="427"/>
      <c r="AM1481" s="427"/>
      <c r="AN1481" s="427"/>
    </row>
    <row r="1482" spans="1:40" s="225" customFormat="1" ht="47.25" hidden="1" customHeight="1" outlineLevel="7" x14ac:dyDescent="0.2">
      <c r="A1482" s="221"/>
      <c r="B1482" s="227"/>
      <c r="C1482" s="248"/>
      <c r="D1482" s="248"/>
      <c r="E1482" s="254"/>
      <c r="F1482" s="265"/>
      <c r="G1482" s="270"/>
      <c r="H1482" s="270"/>
      <c r="I1482" s="406" t="s">
        <v>292</v>
      </c>
      <c r="J1482" s="346"/>
      <c r="K1482" s="434">
        <f>Supervisor!K1482</f>
        <v>1</v>
      </c>
      <c r="L1482" s="347">
        <f>Supervisor!L1482</f>
        <v>0</v>
      </c>
      <c r="M1482" s="348">
        <v>0</v>
      </c>
      <c r="N1482" s="353">
        <f>Supervisor!M1482</f>
        <v>0</v>
      </c>
      <c r="O1482" s="350">
        <f>Supervisor!N1482</f>
        <v>0</v>
      </c>
      <c r="P1482" s="350">
        <f t="shared" si="230"/>
        <v>1</v>
      </c>
      <c r="Q1482" s="351">
        <v>1.0094461032395749E-5</v>
      </c>
      <c r="R1482" s="352">
        <f t="shared" si="232"/>
        <v>0</v>
      </c>
      <c r="T1482" s="226">
        <f t="shared" si="224"/>
        <v>0</v>
      </c>
      <c r="Y1482" s="199"/>
      <c r="Z1482" s="352">
        <v>0</v>
      </c>
      <c r="AA1482" s="428">
        <v>0</v>
      </c>
      <c r="AB1482" s="428">
        <v>0</v>
      </c>
      <c r="AC1482" s="430">
        <v>0</v>
      </c>
      <c r="AD1482" s="428">
        <f t="shared" si="231"/>
        <v>0</v>
      </c>
      <c r="AE1482" s="427">
        <v>0</v>
      </c>
      <c r="AF1482" s="427">
        <v>0</v>
      </c>
      <c r="AG1482" s="427"/>
      <c r="AH1482" s="427"/>
      <c r="AI1482" s="427"/>
      <c r="AJ1482" s="427"/>
      <c r="AK1482" s="427"/>
      <c r="AL1482" s="427"/>
      <c r="AM1482" s="427"/>
      <c r="AN1482" s="427"/>
    </row>
    <row r="1483" spans="1:40" s="225" customFormat="1" ht="47.25" hidden="1" customHeight="1" outlineLevel="7" x14ac:dyDescent="0.2">
      <c r="A1483" s="221"/>
      <c r="B1483" s="227"/>
      <c r="C1483" s="248"/>
      <c r="D1483" s="248"/>
      <c r="E1483" s="254"/>
      <c r="F1483" s="265"/>
      <c r="G1483" s="270"/>
      <c r="H1483" s="270"/>
      <c r="I1483" s="406" t="s">
        <v>231</v>
      </c>
      <c r="J1483" s="346"/>
      <c r="K1483" s="434">
        <f>Supervisor!K1483</f>
        <v>1</v>
      </c>
      <c r="L1483" s="347">
        <f>Supervisor!L1483</f>
        <v>0</v>
      </c>
      <c r="M1483" s="348">
        <v>0</v>
      </c>
      <c r="N1483" s="353">
        <f>Supervisor!M1483</f>
        <v>0</v>
      </c>
      <c r="O1483" s="350">
        <f>Supervisor!N1483</f>
        <v>0</v>
      </c>
      <c r="P1483" s="350">
        <f t="shared" si="230"/>
        <v>1</v>
      </c>
      <c r="Q1483" s="351">
        <v>7.066122722677023E-5</v>
      </c>
      <c r="R1483" s="352">
        <f t="shared" si="232"/>
        <v>0</v>
      </c>
      <c r="T1483" s="226">
        <f t="shared" si="224"/>
        <v>0</v>
      </c>
      <c r="Y1483" s="199"/>
      <c r="Z1483" s="352">
        <v>0</v>
      </c>
      <c r="AA1483" s="428">
        <v>0</v>
      </c>
      <c r="AB1483" s="428">
        <v>0</v>
      </c>
      <c r="AC1483" s="430">
        <v>0</v>
      </c>
      <c r="AD1483" s="428">
        <f t="shared" si="231"/>
        <v>0</v>
      </c>
      <c r="AE1483" s="427">
        <v>0</v>
      </c>
      <c r="AF1483" s="427">
        <v>0</v>
      </c>
      <c r="AG1483" s="427"/>
      <c r="AH1483" s="427"/>
      <c r="AI1483" s="427"/>
      <c r="AJ1483" s="427"/>
      <c r="AK1483" s="427"/>
      <c r="AL1483" s="427"/>
      <c r="AM1483" s="427"/>
      <c r="AN1483" s="427"/>
    </row>
    <row r="1484" spans="1:40" s="225" customFormat="1" ht="47.25" hidden="1" customHeight="1" outlineLevel="7" x14ac:dyDescent="0.2">
      <c r="A1484" s="221"/>
      <c r="B1484" s="227"/>
      <c r="C1484" s="248"/>
      <c r="D1484" s="248"/>
      <c r="E1484" s="254"/>
      <c r="F1484" s="265"/>
      <c r="G1484" s="270"/>
      <c r="H1484" s="270"/>
      <c r="I1484" s="406" t="s">
        <v>80</v>
      </c>
      <c r="J1484" s="346"/>
      <c r="K1484" s="434">
        <f>Supervisor!K1484</f>
        <v>1</v>
      </c>
      <c r="L1484" s="347">
        <f>Supervisor!L1484</f>
        <v>0</v>
      </c>
      <c r="M1484" s="348">
        <v>0</v>
      </c>
      <c r="N1484" s="353">
        <f>Supervisor!M1484</f>
        <v>0</v>
      </c>
      <c r="O1484" s="350">
        <f>Supervisor!N1484</f>
        <v>0</v>
      </c>
      <c r="P1484" s="350">
        <f t="shared" si="230"/>
        <v>1</v>
      </c>
      <c r="Q1484" s="351">
        <v>3.0283383097187245E-5</v>
      </c>
      <c r="R1484" s="352">
        <f t="shared" si="232"/>
        <v>0</v>
      </c>
      <c r="T1484" s="226">
        <f t="shared" si="224"/>
        <v>0</v>
      </c>
      <c r="Y1484" s="199"/>
      <c r="Z1484" s="352">
        <v>0</v>
      </c>
      <c r="AA1484" s="428">
        <v>0</v>
      </c>
      <c r="AB1484" s="428">
        <v>0</v>
      </c>
      <c r="AC1484" s="430">
        <v>0</v>
      </c>
      <c r="AD1484" s="428">
        <f t="shared" si="231"/>
        <v>0</v>
      </c>
      <c r="AE1484" s="427">
        <v>0</v>
      </c>
      <c r="AF1484" s="427">
        <v>0</v>
      </c>
      <c r="AG1484" s="427"/>
      <c r="AH1484" s="427"/>
      <c r="AI1484" s="427"/>
      <c r="AJ1484" s="427"/>
      <c r="AK1484" s="427"/>
      <c r="AL1484" s="427"/>
      <c r="AM1484" s="427"/>
      <c r="AN1484" s="427"/>
    </row>
    <row r="1485" spans="1:40" s="225" customFormat="1" ht="47.25" hidden="1" customHeight="1" outlineLevel="7" x14ac:dyDescent="0.2">
      <c r="A1485" s="221"/>
      <c r="B1485" s="227"/>
      <c r="C1485" s="248"/>
      <c r="D1485" s="248"/>
      <c r="E1485" s="254"/>
      <c r="F1485" s="265"/>
      <c r="G1485" s="270"/>
      <c r="H1485" s="270"/>
      <c r="I1485" s="406" t="s">
        <v>82</v>
      </c>
      <c r="J1485" s="346"/>
      <c r="K1485" s="434">
        <f>Supervisor!K1485</f>
        <v>1</v>
      </c>
      <c r="L1485" s="347">
        <f>Supervisor!L1485</f>
        <v>0</v>
      </c>
      <c r="M1485" s="348">
        <v>0</v>
      </c>
      <c r="N1485" s="353">
        <f>Supervisor!M1485</f>
        <v>0</v>
      </c>
      <c r="O1485" s="350">
        <f>Supervisor!N1485</f>
        <v>0</v>
      </c>
      <c r="P1485" s="350">
        <f t="shared" si="230"/>
        <v>1</v>
      </c>
      <c r="Q1485" s="351">
        <v>3.0283383097187245E-5</v>
      </c>
      <c r="R1485" s="352">
        <f t="shared" si="232"/>
        <v>0</v>
      </c>
      <c r="T1485" s="226">
        <f t="shared" si="224"/>
        <v>0</v>
      </c>
      <c r="Y1485" s="199"/>
      <c r="Z1485" s="352">
        <v>0</v>
      </c>
      <c r="AA1485" s="428">
        <v>0</v>
      </c>
      <c r="AB1485" s="428">
        <v>0</v>
      </c>
      <c r="AC1485" s="430">
        <v>0</v>
      </c>
      <c r="AD1485" s="428">
        <f t="shared" si="231"/>
        <v>0</v>
      </c>
      <c r="AE1485" s="427">
        <v>0</v>
      </c>
      <c r="AF1485" s="427">
        <v>0</v>
      </c>
      <c r="AG1485" s="427"/>
      <c r="AH1485" s="427"/>
      <c r="AI1485" s="427"/>
      <c r="AJ1485" s="427"/>
      <c r="AK1485" s="427"/>
      <c r="AL1485" s="427"/>
      <c r="AM1485" s="427"/>
      <c r="AN1485" s="427"/>
    </row>
    <row r="1486" spans="1:40" s="225" customFormat="1" ht="47.25" hidden="1" customHeight="1" outlineLevel="7" x14ac:dyDescent="0.2">
      <c r="A1486" s="221"/>
      <c r="B1486" s="227"/>
      <c r="C1486" s="248"/>
      <c r="D1486" s="248"/>
      <c r="E1486" s="254"/>
      <c r="F1486" s="265"/>
      <c r="G1486" s="270"/>
      <c r="H1486" s="270"/>
      <c r="I1486" s="406" t="s">
        <v>293</v>
      </c>
      <c r="J1486" s="346"/>
      <c r="K1486" s="434">
        <f>Supervisor!K1486</f>
        <v>1</v>
      </c>
      <c r="L1486" s="347">
        <f>Supervisor!L1486</f>
        <v>0</v>
      </c>
      <c r="M1486" s="348">
        <v>0</v>
      </c>
      <c r="N1486" s="353">
        <f>Supervisor!M1486</f>
        <v>0</v>
      </c>
      <c r="O1486" s="350">
        <f>Supervisor!N1486</f>
        <v>0</v>
      </c>
      <c r="P1486" s="350">
        <f t="shared" si="230"/>
        <v>1</v>
      </c>
      <c r="Q1486" s="351">
        <v>4.0377844129582995E-5</v>
      </c>
      <c r="R1486" s="352">
        <f t="shared" si="232"/>
        <v>0</v>
      </c>
      <c r="T1486" s="226">
        <f t="shared" si="224"/>
        <v>0</v>
      </c>
      <c r="Y1486" s="199"/>
      <c r="Z1486" s="352">
        <v>0</v>
      </c>
      <c r="AA1486" s="428">
        <v>0</v>
      </c>
      <c r="AB1486" s="428">
        <v>0</v>
      </c>
      <c r="AC1486" s="430">
        <v>0</v>
      </c>
      <c r="AD1486" s="428">
        <f t="shared" si="231"/>
        <v>0</v>
      </c>
      <c r="AE1486" s="427">
        <v>0</v>
      </c>
      <c r="AF1486" s="427">
        <v>0</v>
      </c>
      <c r="AG1486" s="427"/>
      <c r="AH1486" s="427"/>
      <c r="AI1486" s="427"/>
      <c r="AJ1486" s="427"/>
      <c r="AK1486" s="427"/>
      <c r="AL1486" s="427"/>
      <c r="AM1486" s="427"/>
      <c r="AN1486" s="427"/>
    </row>
    <row r="1487" spans="1:40" s="225" customFormat="1" ht="47.25" hidden="1" customHeight="1" outlineLevel="7" x14ac:dyDescent="0.2">
      <c r="A1487" s="221"/>
      <c r="B1487" s="227"/>
      <c r="C1487" s="248"/>
      <c r="D1487" s="248"/>
      <c r="E1487" s="254"/>
      <c r="F1487" s="265"/>
      <c r="G1487" s="270"/>
      <c r="H1487" s="270"/>
      <c r="I1487" s="406" t="s">
        <v>294</v>
      </c>
      <c r="J1487" s="346"/>
      <c r="K1487" s="434">
        <f>Supervisor!K1487</f>
        <v>1</v>
      </c>
      <c r="L1487" s="347">
        <f>Supervisor!L1487</f>
        <v>0</v>
      </c>
      <c r="M1487" s="348">
        <v>0</v>
      </c>
      <c r="N1487" s="353">
        <f>Supervisor!M1487</f>
        <v>0</v>
      </c>
      <c r="O1487" s="350">
        <f>Supervisor!N1487</f>
        <v>0</v>
      </c>
      <c r="P1487" s="350">
        <f t="shared" si="230"/>
        <v>1</v>
      </c>
      <c r="Q1487" s="351">
        <v>1.0094461032395749E-5</v>
      </c>
      <c r="R1487" s="352">
        <f t="shared" si="232"/>
        <v>0</v>
      </c>
      <c r="T1487" s="226">
        <f t="shared" si="224"/>
        <v>0</v>
      </c>
      <c r="Y1487" s="199"/>
      <c r="Z1487" s="352">
        <v>0</v>
      </c>
      <c r="AA1487" s="428">
        <v>0</v>
      </c>
      <c r="AB1487" s="428">
        <v>0</v>
      </c>
      <c r="AC1487" s="430">
        <v>0</v>
      </c>
      <c r="AD1487" s="428">
        <f t="shared" si="231"/>
        <v>0</v>
      </c>
      <c r="AE1487" s="427">
        <v>0</v>
      </c>
      <c r="AF1487" s="427">
        <v>0</v>
      </c>
      <c r="AG1487" s="427"/>
      <c r="AH1487" s="427"/>
      <c r="AI1487" s="427"/>
      <c r="AJ1487" s="427"/>
      <c r="AK1487" s="427"/>
      <c r="AL1487" s="427"/>
      <c r="AM1487" s="427"/>
      <c r="AN1487" s="427"/>
    </row>
    <row r="1488" spans="1:40" s="225" customFormat="1" ht="47.25" hidden="1" customHeight="1" outlineLevel="5" x14ac:dyDescent="0.2">
      <c r="A1488" s="221"/>
      <c r="B1488" s="227"/>
      <c r="C1488" s="248"/>
      <c r="D1488" s="248"/>
      <c r="E1488" s="254"/>
      <c r="F1488" s="265"/>
      <c r="G1488" s="270"/>
      <c r="H1488" s="270"/>
      <c r="I1488" s="409" t="s">
        <v>215</v>
      </c>
      <c r="J1488" s="365"/>
      <c r="K1488" s="437">
        <f>Supervisor!K1488</f>
        <v>0</v>
      </c>
      <c r="L1488" s="366">
        <f>Supervisor!L1488</f>
        <v>0</v>
      </c>
      <c r="M1488" s="367">
        <v>0</v>
      </c>
      <c r="N1488" s="365">
        <f>Supervisor!M1488</f>
        <v>0</v>
      </c>
      <c r="O1488" s="378">
        <f>Supervisor!N1488</f>
        <v>0</v>
      </c>
      <c r="P1488" s="378">
        <f t="shared" si="230"/>
        <v>0</v>
      </c>
      <c r="Q1488" s="369">
        <v>1.0094461032395748E-4</v>
      </c>
      <c r="R1488" s="370">
        <f>SUMPRODUCT(R1489:R1495,Q1489:Q1495)/Q1488</f>
        <v>0</v>
      </c>
      <c r="T1488" s="226">
        <f t="shared" si="224"/>
        <v>0</v>
      </c>
      <c r="Y1488" s="199"/>
      <c r="Z1488" s="370">
        <v>0</v>
      </c>
      <c r="AA1488" s="428">
        <v>0</v>
      </c>
      <c r="AB1488" s="428">
        <v>0</v>
      </c>
      <c r="AC1488" s="430">
        <v>0</v>
      </c>
      <c r="AD1488" s="428">
        <f t="shared" si="231"/>
        <v>0</v>
      </c>
      <c r="AE1488" s="427">
        <v>0</v>
      </c>
      <c r="AF1488" s="427">
        <v>0</v>
      </c>
      <c r="AG1488" s="427"/>
      <c r="AH1488" s="427"/>
      <c r="AI1488" s="427"/>
      <c r="AJ1488" s="427"/>
      <c r="AK1488" s="427"/>
      <c r="AL1488" s="427"/>
      <c r="AM1488" s="427"/>
      <c r="AN1488" s="427"/>
    </row>
    <row r="1489" spans="1:40" s="225" customFormat="1" ht="47.25" hidden="1" customHeight="1" outlineLevel="7" x14ac:dyDescent="0.2">
      <c r="A1489" s="221"/>
      <c r="B1489" s="227"/>
      <c r="C1489" s="248"/>
      <c r="D1489" s="248"/>
      <c r="E1489" s="254"/>
      <c r="F1489" s="265"/>
      <c r="G1489" s="270"/>
      <c r="H1489" s="270"/>
      <c r="I1489" s="406" t="s">
        <v>291</v>
      </c>
      <c r="J1489" s="346"/>
      <c r="K1489" s="434">
        <f>Supervisor!K1489</f>
        <v>1</v>
      </c>
      <c r="L1489" s="347">
        <f>Supervisor!L1489</f>
        <v>0</v>
      </c>
      <c r="M1489" s="348">
        <v>0</v>
      </c>
      <c r="N1489" s="353">
        <f>Supervisor!M1489</f>
        <v>0</v>
      </c>
      <c r="O1489" s="350">
        <f>Supervisor!N1489</f>
        <v>0</v>
      </c>
      <c r="P1489" s="350">
        <f t="shared" si="230"/>
        <v>1</v>
      </c>
      <c r="Q1489" s="351">
        <v>5.0472305161978744E-6</v>
      </c>
      <c r="R1489" s="352">
        <f t="shared" ref="R1489:R1495" si="233">O1489/K1489</f>
        <v>0</v>
      </c>
      <c r="T1489" s="226">
        <f t="shared" si="224"/>
        <v>0</v>
      </c>
      <c r="Y1489" s="199"/>
      <c r="Z1489" s="352">
        <v>0</v>
      </c>
      <c r="AA1489" s="428">
        <v>0</v>
      </c>
      <c r="AB1489" s="428">
        <v>0</v>
      </c>
      <c r="AC1489" s="430">
        <v>0</v>
      </c>
      <c r="AD1489" s="428">
        <f t="shared" si="231"/>
        <v>0</v>
      </c>
      <c r="AE1489" s="427">
        <v>0</v>
      </c>
      <c r="AF1489" s="427">
        <v>0</v>
      </c>
      <c r="AG1489" s="427"/>
      <c r="AH1489" s="427"/>
      <c r="AI1489" s="427"/>
      <c r="AJ1489" s="427"/>
      <c r="AK1489" s="427"/>
      <c r="AL1489" s="427"/>
      <c r="AM1489" s="427"/>
      <c r="AN1489" s="427"/>
    </row>
    <row r="1490" spans="1:40" s="225" customFormat="1" ht="47.25" hidden="1" customHeight="1" outlineLevel="7" x14ac:dyDescent="0.2">
      <c r="A1490" s="221"/>
      <c r="B1490" s="227"/>
      <c r="C1490" s="248"/>
      <c r="D1490" s="248"/>
      <c r="E1490" s="254"/>
      <c r="F1490" s="265"/>
      <c r="G1490" s="270"/>
      <c r="H1490" s="270"/>
      <c r="I1490" s="406" t="s">
        <v>292</v>
      </c>
      <c r="J1490" s="346"/>
      <c r="K1490" s="434">
        <f>Supervisor!K1490</f>
        <v>1</v>
      </c>
      <c r="L1490" s="347">
        <f>Supervisor!L1490</f>
        <v>0</v>
      </c>
      <c r="M1490" s="348">
        <v>0</v>
      </c>
      <c r="N1490" s="353">
        <f>Supervisor!M1490</f>
        <v>0</v>
      </c>
      <c r="O1490" s="350">
        <f>Supervisor!N1490</f>
        <v>0</v>
      </c>
      <c r="P1490" s="350">
        <f t="shared" si="230"/>
        <v>1</v>
      </c>
      <c r="Q1490" s="351">
        <v>5.0472305161978744E-6</v>
      </c>
      <c r="R1490" s="352">
        <f t="shared" si="233"/>
        <v>0</v>
      </c>
      <c r="T1490" s="226">
        <f t="shared" si="224"/>
        <v>0</v>
      </c>
      <c r="Y1490" s="199"/>
      <c r="Z1490" s="352">
        <v>0</v>
      </c>
      <c r="AA1490" s="428">
        <v>0</v>
      </c>
      <c r="AB1490" s="428">
        <v>0</v>
      </c>
      <c r="AC1490" s="430">
        <v>0</v>
      </c>
      <c r="AD1490" s="428">
        <f t="shared" si="231"/>
        <v>0</v>
      </c>
      <c r="AE1490" s="427">
        <v>0</v>
      </c>
      <c r="AF1490" s="427">
        <v>0</v>
      </c>
      <c r="AG1490" s="427"/>
      <c r="AH1490" s="427"/>
      <c r="AI1490" s="427"/>
      <c r="AJ1490" s="427"/>
      <c r="AK1490" s="427"/>
      <c r="AL1490" s="427"/>
      <c r="AM1490" s="427"/>
      <c r="AN1490" s="427"/>
    </row>
    <row r="1491" spans="1:40" s="225" customFormat="1" ht="47.25" hidden="1" customHeight="1" outlineLevel="7" x14ac:dyDescent="0.2">
      <c r="A1491" s="221"/>
      <c r="B1491" s="227"/>
      <c r="C1491" s="248"/>
      <c r="D1491" s="248"/>
      <c r="E1491" s="254"/>
      <c r="F1491" s="265"/>
      <c r="G1491" s="270"/>
      <c r="H1491" s="270"/>
      <c r="I1491" s="406" t="s">
        <v>231</v>
      </c>
      <c r="J1491" s="346"/>
      <c r="K1491" s="434">
        <f>Supervisor!K1491</f>
        <v>1</v>
      </c>
      <c r="L1491" s="347">
        <f>Supervisor!L1491</f>
        <v>0</v>
      </c>
      <c r="M1491" s="348">
        <v>0</v>
      </c>
      <c r="N1491" s="353">
        <f>Supervisor!M1491</f>
        <v>0</v>
      </c>
      <c r="O1491" s="350">
        <f>Supervisor!N1491</f>
        <v>0</v>
      </c>
      <c r="P1491" s="350">
        <f t="shared" si="230"/>
        <v>1</v>
      </c>
      <c r="Q1491" s="351">
        <v>3.5330613613385115E-5</v>
      </c>
      <c r="R1491" s="352">
        <f t="shared" si="233"/>
        <v>0</v>
      </c>
      <c r="T1491" s="226">
        <f t="shared" si="224"/>
        <v>0</v>
      </c>
      <c r="Y1491" s="199"/>
      <c r="Z1491" s="352">
        <v>0</v>
      </c>
      <c r="AA1491" s="428">
        <v>0</v>
      </c>
      <c r="AB1491" s="428">
        <v>0</v>
      </c>
      <c r="AC1491" s="430">
        <v>0</v>
      </c>
      <c r="AD1491" s="428">
        <f t="shared" si="231"/>
        <v>0</v>
      </c>
      <c r="AE1491" s="427">
        <v>0</v>
      </c>
      <c r="AF1491" s="427">
        <v>0</v>
      </c>
      <c r="AG1491" s="427"/>
      <c r="AH1491" s="427"/>
      <c r="AI1491" s="427"/>
      <c r="AJ1491" s="427"/>
      <c r="AK1491" s="427"/>
      <c r="AL1491" s="427"/>
      <c r="AM1491" s="427"/>
      <c r="AN1491" s="427"/>
    </row>
    <row r="1492" spans="1:40" s="225" customFormat="1" ht="47.25" hidden="1" customHeight="1" outlineLevel="7" x14ac:dyDescent="0.2">
      <c r="A1492" s="221"/>
      <c r="B1492" s="227"/>
      <c r="C1492" s="248"/>
      <c r="D1492" s="248"/>
      <c r="E1492" s="254"/>
      <c r="F1492" s="265"/>
      <c r="G1492" s="270"/>
      <c r="H1492" s="270"/>
      <c r="I1492" s="406" t="s">
        <v>80</v>
      </c>
      <c r="J1492" s="346"/>
      <c r="K1492" s="434">
        <f>Supervisor!K1492</f>
        <v>1</v>
      </c>
      <c r="L1492" s="347">
        <f>Supervisor!L1492</f>
        <v>0</v>
      </c>
      <c r="M1492" s="348">
        <v>0</v>
      </c>
      <c r="N1492" s="353">
        <f>Supervisor!M1492</f>
        <v>0</v>
      </c>
      <c r="O1492" s="350">
        <f>Supervisor!N1492</f>
        <v>0</v>
      </c>
      <c r="P1492" s="350">
        <f t="shared" si="230"/>
        <v>1</v>
      </c>
      <c r="Q1492" s="351">
        <v>1.5141691548593622E-5</v>
      </c>
      <c r="R1492" s="352">
        <f t="shared" si="233"/>
        <v>0</v>
      </c>
      <c r="T1492" s="226">
        <f t="shared" si="224"/>
        <v>0</v>
      </c>
      <c r="Y1492" s="199"/>
      <c r="Z1492" s="352">
        <v>0</v>
      </c>
      <c r="AA1492" s="428">
        <v>0</v>
      </c>
      <c r="AB1492" s="428">
        <v>0</v>
      </c>
      <c r="AC1492" s="430">
        <v>0</v>
      </c>
      <c r="AD1492" s="428">
        <f t="shared" si="231"/>
        <v>0</v>
      </c>
      <c r="AE1492" s="427">
        <v>0</v>
      </c>
      <c r="AF1492" s="427">
        <v>0</v>
      </c>
      <c r="AG1492" s="427"/>
      <c r="AH1492" s="427"/>
      <c r="AI1492" s="427"/>
      <c r="AJ1492" s="427"/>
      <c r="AK1492" s="427"/>
      <c r="AL1492" s="427"/>
      <c r="AM1492" s="427"/>
      <c r="AN1492" s="427"/>
    </row>
    <row r="1493" spans="1:40" s="225" customFormat="1" ht="47.25" hidden="1" customHeight="1" outlineLevel="7" x14ac:dyDescent="0.2">
      <c r="A1493" s="221"/>
      <c r="B1493" s="227"/>
      <c r="C1493" s="248"/>
      <c r="D1493" s="248"/>
      <c r="E1493" s="254"/>
      <c r="F1493" s="265"/>
      <c r="G1493" s="270"/>
      <c r="H1493" s="270"/>
      <c r="I1493" s="406" t="s">
        <v>82</v>
      </c>
      <c r="J1493" s="346"/>
      <c r="K1493" s="434">
        <f>Supervisor!K1493</f>
        <v>1</v>
      </c>
      <c r="L1493" s="347">
        <f>Supervisor!L1493</f>
        <v>0</v>
      </c>
      <c r="M1493" s="348">
        <v>0</v>
      </c>
      <c r="N1493" s="353">
        <f>Supervisor!M1493</f>
        <v>0</v>
      </c>
      <c r="O1493" s="350">
        <f>Supervisor!N1493</f>
        <v>0</v>
      </c>
      <c r="P1493" s="350">
        <f t="shared" si="230"/>
        <v>1</v>
      </c>
      <c r="Q1493" s="351">
        <v>1.5141691548593622E-5</v>
      </c>
      <c r="R1493" s="352">
        <f t="shared" si="233"/>
        <v>0</v>
      </c>
      <c r="T1493" s="226">
        <f t="shared" si="224"/>
        <v>0</v>
      </c>
      <c r="Y1493" s="199"/>
      <c r="Z1493" s="352">
        <v>0</v>
      </c>
      <c r="AA1493" s="428">
        <v>0</v>
      </c>
      <c r="AB1493" s="428">
        <v>0</v>
      </c>
      <c r="AC1493" s="430">
        <v>0</v>
      </c>
      <c r="AD1493" s="428">
        <f t="shared" si="231"/>
        <v>0</v>
      </c>
      <c r="AE1493" s="427">
        <v>0</v>
      </c>
      <c r="AF1493" s="427">
        <v>0</v>
      </c>
      <c r="AG1493" s="427"/>
      <c r="AH1493" s="427"/>
      <c r="AI1493" s="427"/>
      <c r="AJ1493" s="427"/>
      <c r="AK1493" s="427"/>
      <c r="AL1493" s="427"/>
      <c r="AM1493" s="427"/>
      <c r="AN1493" s="427"/>
    </row>
    <row r="1494" spans="1:40" s="225" customFormat="1" ht="47.25" hidden="1" customHeight="1" outlineLevel="7" x14ac:dyDescent="0.2">
      <c r="A1494" s="221"/>
      <c r="B1494" s="227"/>
      <c r="C1494" s="248"/>
      <c r="D1494" s="248"/>
      <c r="E1494" s="254"/>
      <c r="F1494" s="265"/>
      <c r="G1494" s="270"/>
      <c r="H1494" s="270"/>
      <c r="I1494" s="406" t="s">
        <v>293</v>
      </c>
      <c r="J1494" s="346"/>
      <c r="K1494" s="434">
        <f>Supervisor!K1494</f>
        <v>1</v>
      </c>
      <c r="L1494" s="347">
        <f>Supervisor!L1494</f>
        <v>0</v>
      </c>
      <c r="M1494" s="348">
        <v>0</v>
      </c>
      <c r="N1494" s="353">
        <f>Supervisor!M1494</f>
        <v>0</v>
      </c>
      <c r="O1494" s="350">
        <f>Supervisor!N1494</f>
        <v>0</v>
      </c>
      <c r="P1494" s="350">
        <f t="shared" si="230"/>
        <v>1</v>
      </c>
      <c r="Q1494" s="351">
        <v>2.0188922064791498E-5</v>
      </c>
      <c r="R1494" s="352">
        <f t="shared" si="233"/>
        <v>0</v>
      </c>
      <c r="T1494" s="226">
        <f t="shared" si="224"/>
        <v>0</v>
      </c>
      <c r="Y1494" s="199"/>
      <c r="Z1494" s="352">
        <v>0</v>
      </c>
      <c r="AA1494" s="428">
        <v>0</v>
      </c>
      <c r="AB1494" s="428">
        <v>0</v>
      </c>
      <c r="AC1494" s="430">
        <v>0</v>
      </c>
      <c r="AD1494" s="428">
        <f t="shared" si="231"/>
        <v>0</v>
      </c>
      <c r="AE1494" s="427">
        <v>0</v>
      </c>
      <c r="AF1494" s="427">
        <v>0</v>
      </c>
      <c r="AG1494" s="427"/>
      <c r="AH1494" s="427"/>
      <c r="AI1494" s="427"/>
      <c r="AJ1494" s="427"/>
      <c r="AK1494" s="427"/>
      <c r="AL1494" s="427"/>
      <c r="AM1494" s="427"/>
      <c r="AN1494" s="427"/>
    </row>
    <row r="1495" spans="1:40" s="225" customFormat="1" ht="47.25" hidden="1" customHeight="1" outlineLevel="7" x14ac:dyDescent="0.2">
      <c r="A1495" s="221"/>
      <c r="B1495" s="227"/>
      <c r="C1495" s="248"/>
      <c r="D1495" s="248"/>
      <c r="E1495" s="254"/>
      <c r="F1495" s="265"/>
      <c r="G1495" s="270"/>
      <c r="H1495" s="270"/>
      <c r="I1495" s="406" t="s">
        <v>294</v>
      </c>
      <c r="J1495" s="346"/>
      <c r="K1495" s="434">
        <f>Supervisor!K1495</f>
        <v>1</v>
      </c>
      <c r="L1495" s="347">
        <f>Supervisor!L1495</f>
        <v>0</v>
      </c>
      <c r="M1495" s="348">
        <v>0</v>
      </c>
      <c r="N1495" s="353">
        <f>Supervisor!M1495</f>
        <v>0</v>
      </c>
      <c r="O1495" s="350">
        <f>Supervisor!N1495</f>
        <v>0</v>
      </c>
      <c r="P1495" s="350">
        <f t="shared" si="230"/>
        <v>1</v>
      </c>
      <c r="Q1495" s="351">
        <v>5.0472305161978744E-6</v>
      </c>
      <c r="R1495" s="352">
        <f t="shared" si="233"/>
        <v>0</v>
      </c>
      <c r="T1495" s="226">
        <f t="shared" si="224"/>
        <v>0</v>
      </c>
      <c r="Y1495" s="199"/>
      <c r="Z1495" s="352">
        <v>0</v>
      </c>
      <c r="AA1495" s="428">
        <v>0</v>
      </c>
      <c r="AB1495" s="428">
        <v>0</v>
      </c>
      <c r="AC1495" s="430">
        <v>0</v>
      </c>
      <c r="AD1495" s="428">
        <f t="shared" si="231"/>
        <v>0</v>
      </c>
      <c r="AE1495" s="427">
        <v>0</v>
      </c>
      <c r="AF1495" s="427">
        <v>0</v>
      </c>
      <c r="AG1495" s="427"/>
      <c r="AH1495" s="427"/>
      <c r="AI1495" s="427"/>
      <c r="AJ1495" s="427"/>
      <c r="AK1495" s="427"/>
      <c r="AL1495" s="427"/>
      <c r="AM1495" s="427"/>
      <c r="AN1495" s="427"/>
    </row>
    <row r="1496" spans="1:40" s="225" customFormat="1" ht="47.25" hidden="1" customHeight="1" outlineLevel="5" x14ac:dyDescent="0.2">
      <c r="A1496" s="221"/>
      <c r="B1496" s="227"/>
      <c r="C1496" s="248"/>
      <c r="D1496" s="248"/>
      <c r="E1496" s="254"/>
      <c r="F1496" s="265"/>
      <c r="G1496" s="270"/>
      <c r="H1496" s="270"/>
      <c r="I1496" s="409" t="s">
        <v>216</v>
      </c>
      <c r="J1496" s="365"/>
      <c r="K1496" s="437">
        <f>Supervisor!K1496</f>
        <v>0</v>
      </c>
      <c r="L1496" s="366">
        <f>Supervisor!L1496</f>
        <v>0</v>
      </c>
      <c r="M1496" s="367">
        <v>0</v>
      </c>
      <c r="N1496" s="365">
        <f>Supervisor!M1496</f>
        <v>0</v>
      </c>
      <c r="O1496" s="378">
        <f>Supervisor!N1496</f>
        <v>0</v>
      </c>
      <c r="P1496" s="378">
        <f t="shared" si="230"/>
        <v>0</v>
      </c>
      <c r="Q1496" s="369">
        <v>1.0094461032395748E-4</v>
      </c>
      <c r="R1496" s="370">
        <f>SUMPRODUCT(R1497:R1503,Q1497:Q1503)/Q1496</f>
        <v>0</v>
      </c>
      <c r="T1496" s="226">
        <f t="shared" si="224"/>
        <v>0</v>
      </c>
      <c r="Y1496" s="199"/>
      <c r="Z1496" s="370">
        <v>0</v>
      </c>
      <c r="AA1496" s="428">
        <v>0</v>
      </c>
      <c r="AB1496" s="428">
        <v>0</v>
      </c>
      <c r="AC1496" s="430">
        <v>0</v>
      </c>
      <c r="AD1496" s="428">
        <f t="shared" si="231"/>
        <v>0</v>
      </c>
      <c r="AE1496" s="427">
        <v>0</v>
      </c>
      <c r="AF1496" s="427">
        <v>0</v>
      </c>
      <c r="AG1496" s="427"/>
      <c r="AH1496" s="427"/>
      <c r="AI1496" s="427"/>
      <c r="AJ1496" s="427"/>
      <c r="AK1496" s="427"/>
      <c r="AL1496" s="427"/>
      <c r="AM1496" s="427"/>
      <c r="AN1496" s="427"/>
    </row>
    <row r="1497" spans="1:40" s="225" customFormat="1" ht="47.25" hidden="1" customHeight="1" outlineLevel="7" x14ac:dyDescent="0.2">
      <c r="A1497" s="221"/>
      <c r="B1497" s="227"/>
      <c r="C1497" s="248"/>
      <c r="D1497" s="248"/>
      <c r="E1497" s="254"/>
      <c r="F1497" s="265"/>
      <c r="G1497" s="270"/>
      <c r="H1497" s="270"/>
      <c r="I1497" s="406" t="s">
        <v>291</v>
      </c>
      <c r="J1497" s="346"/>
      <c r="K1497" s="434">
        <f>Supervisor!K1497</f>
        <v>1</v>
      </c>
      <c r="L1497" s="347">
        <f>Supervisor!L1497</f>
        <v>0</v>
      </c>
      <c r="M1497" s="348">
        <v>0</v>
      </c>
      <c r="N1497" s="353">
        <f>Supervisor!M1497</f>
        <v>0</v>
      </c>
      <c r="O1497" s="350">
        <f>Supervisor!N1497</f>
        <v>0</v>
      </c>
      <c r="P1497" s="350">
        <f t="shared" si="230"/>
        <v>1</v>
      </c>
      <c r="Q1497" s="351">
        <v>5.0472305161978744E-6</v>
      </c>
      <c r="R1497" s="352">
        <f t="shared" ref="R1497:R1503" si="234">O1497/K1497</f>
        <v>0</v>
      </c>
      <c r="T1497" s="226">
        <f t="shared" si="224"/>
        <v>0</v>
      </c>
      <c r="Y1497" s="199"/>
      <c r="Z1497" s="352">
        <v>0</v>
      </c>
      <c r="AA1497" s="428">
        <v>0</v>
      </c>
      <c r="AB1497" s="428">
        <v>0</v>
      </c>
      <c r="AC1497" s="430">
        <v>0</v>
      </c>
      <c r="AD1497" s="428">
        <f t="shared" si="231"/>
        <v>0</v>
      </c>
      <c r="AE1497" s="427">
        <v>0</v>
      </c>
      <c r="AF1497" s="427">
        <v>0</v>
      </c>
      <c r="AG1497" s="427"/>
      <c r="AH1497" s="427"/>
      <c r="AI1497" s="427"/>
      <c r="AJ1497" s="427"/>
      <c r="AK1497" s="427"/>
      <c r="AL1497" s="427"/>
      <c r="AM1497" s="427"/>
      <c r="AN1497" s="427"/>
    </row>
    <row r="1498" spans="1:40" s="225" customFormat="1" ht="47.25" hidden="1" customHeight="1" outlineLevel="7" x14ac:dyDescent="0.2">
      <c r="A1498" s="221"/>
      <c r="B1498" s="227"/>
      <c r="C1498" s="248"/>
      <c r="D1498" s="248"/>
      <c r="E1498" s="254"/>
      <c r="F1498" s="265"/>
      <c r="G1498" s="270"/>
      <c r="H1498" s="270"/>
      <c r="I1498" s="406" t="s">
        <v>292</v>
      </c>
      <c r="J1498" s="346"/>
      <c r="K1498" s="434">
        <f>Supervisor!K1498</f>
        <v>1</v>
      </c>
      <c r="L1498" s="347">
        <f>Supervisor!L1498</f>
        <v>0</v>
      </c>
      <c r="M1498" s="348">
        <v>0</v>
      </c>
      <c r="N1498" s="353">
        <f>Supervisor!M1498</f>
        <v>0</v>
      </c>
      <c r="O1498" s="350">
        <f>Supervisor!N1498</f>
        <v>0</v>
      </c>
      <c r="P1498" s="350">
        <f t="shared" si="230"/>
        <v>1</v>
      </c>
      <c r="Q1498" s="351">
        <v>5.0472305161978744E-6</v>
      </c>
      <c r="R1498" s="352">
        <f t="shared" si="234"/>
        <v>0</v>
      </c>
      <c r="T1498" s="226">
        <f t="shared" si="224"/>
        <v>0</v>
      </c>
      <c r="Y1498" s="199"/>
      <c r="Z1498" s="352">
        <v>0</v>
      </c>
      <c r="AA1498" s="428">
        <v>0</v>
      </c>
      <c r="AB1498" s="428">
        <v>0</v>
      </c>
      <c r="AC1498" s="430">
        <v>0</v>
      </c>
      <c r="AD1498" s="428">
        <f t="shared" si="231"/>
        <v>0</v>
      </c>
      <c r="AE1498" s="427">
        <v>0</v>
      </c>
      <c r="AF1498" s="427">
        <v>0</v>
      </c>
      <c r="AG1498" s="427"/>
      <c r="AH1498" s="427"/>
      <c r="AI1498" s="427"/>
      <c r="AJ1498" s="427"/>
      <c r="AK1498" s="427"/>
      <c r="AL1498" s="427"/>
      <c r="AM1498" s="427"/>
      <c r="AN1498" s="427"/>
    </row>
    <row r="1499" spans="1:40" s="225" customFormat="1" ht="47.25" hidden="1" customHeight="1" outlineLevel="7" x14ac:dyDescent="0.2">
      <c r="A1499" s="221"/>
      <c r="B1499" s="227"/>
      <c r="C1499" s="248"/>
      <c r="D1499" s="248"/>
      <c r="E1499" s="254"/>
      <c r="F1499" s="265"/>
      <c r="G1499" s="270"/>
      <c r="H1499" s="270"/>
      <c r="I1499" s="406" t="s">
        <v>231</v>
      </c>
      <c r="J1499" s="346"/>
      <c r="K1499" s="434">
        <f>Supervisor!K1499</f>
        <v>1</v>
      </c>
      <c r="L1499" s="347">
        <f>Supervisor!L1499</f>
        <v>0</v>
      </c>
      <c r="M1499" s="348">
        <v>0</v>
      </c>
      <c r="N1499" s="353">
        <f>Supervisor!M1499</f>
        <v>0</v>
      </c>
      <c r="O1499" s="350">
        <f>Supervisor!N1499</f>
        <v>0</v>
      </c>
      <c r="P1499" s="350">
        <f t="shared" si="230"/>
        <v>1</v>
      </c>
      <c r="Q1499" s="351">
        <v>3.5330613613385115E-5</v>
      </c>
      <c r="R1499" s="352">
        <f t="shared" si="234"/>
        <v>0</v>
      </c>
      <c r="T1499" s="226">
        <f t="shared" si="224"/>
        <v>0</v>
      </c>
      <c r="Y1499" s="199"/>
      <c r="Z1499" s="352">
        <v>0</v>
      </c>
      <c r="AA1499" s="428">
        <v>0</v>
      </c>
      <c r="AB1499" s="428">
        <v>0</v>
      </c>
      <c r="AC1499" s="430">
        <v>0</v>
      </c>
      <c r="AD1499" s="428">
        <f t="shared" si="231"/>
        <v>0</v>
      </c>
      <c r="AE1499" s="427">
        <v>0</v>
      </c>
      <c r="AF1499" s="427">
        <v>0</v>
      </c>
      <c r="AG1499" s="427"/>
      <c r="AH1499" s="427"/>
      <c r="AI1499" s="427"/>
      <c r="AJ1499" s="427"/>
      <c r="AK1499" s="427"/>
      <c r="AL1499" s="427"/>
      <c r="AM1499" s="427"/>
      <c r="AN1499" s="427"/>
    </row>
    <row r="1500" spans="1:40" s="225" customFormat="1" ht="47.25" hidden="1" customHeight="1" outlineLevel="7" x14ac:dyDescent="0.2">
      <c r="A1500" s="221"/>
      <c r="B1500" s="227"/>
      <c r="C1500" s="248"/>
      <c r="D1500" s="248"/>
      <c r="E1500" s="254"/>
      <c r="F1500" s="265"/>
      <c r="G1500" s="270"/>
      <c r="H1500" s="270"/>
      <c r="I1500" s="406" t="s">
        <v>80</v>
      </c>
      <c r="J1500" s="346"/>
      <c r="K1500" s="434">
        <f>Supervisor!K1500</f>
        <v>1</v>
      </c>
      <c r="L1500" s="347">
        <f>Supervisor!L1500</f>
        <v>0</v>
      </c>
      <c r="M1500" s="348">
        <v>0</v>
      </c>
      <c r="N1500" s="353">
        <f>Supervisor!M1500</f>
        <v>0</v>
      </c>
      <c r="O1500" s="350">
        <f>Supervisor!N1500</f>
        <v>0</v>
      </c>
      <c r="P1500" s="350">
        <f t="shared" si="230"/>
        <v>1</v>
      </c>
      <c r="Q1500" s="351">
        <v>1.5141691548593622E-5</v>
      </c>
      <c r="R1500" s="352">
        <f t="shared" si="234"/>
        <v>0</v>
      </c>
      <c r="T1500" s="226">
        <f t="shared" si="224"/>
        <v>0</v>
      </c>
      <c r="Y1500" s="199"/>
      <c r="Z1500" s="352">
        <v>0</v>
      </c>
      <c r="AA1500" s="428">
        <v>0</v>
      </c>
      <c r="AB1500" s="428">
        <v>0</v>
      </c>
      <c r="AC1500" s="430">
        <v>0</v>
      </c>
      <c r="AD1500" s="428">
        <f t="shared" si="231"/>
        <v>0</v>
      </c>
      <c r="AE1500" s="427">
        <v>0</v>
      </c>
      <c r="AF1500" s="427">
        <v>0</v>
      </c>
      <c r="AG1500" s="427"/>
      <c r="AH1500" s="427"/>
      <c r="AI1500" s="427"/>
      <c r="AJ1500" s="427"/>
      <c r="AK1500" s="427"/>
      <c r="AL1500" s="427"/>
      <c r="AM1500" s="427"/>
      <c r="AN1500" s="427"/>
    </row>
    <row r="1501" spans="1:40" s="225" customFormat="1" ht="47.25" hidden="1" customHeight="1" outlineLevel="7" x14ac:dyDescent="0.2">
      <c r="A1501" s="221"/>
      <c r="B1501" s="227"/>
      <c r="C1501" s="248"/>
      <c r="D1501" s="248"/>
      <c r="E1501" s="254"/>
      <c r="F1501" s="265"/>
      <c r="G1501" s="270"/>
      <c r="H1501" s="270"/>
      <c r="I1501" s="406" t="s">
        <v>82</v>
      </c>
      <c r="J1501" s="346"/>
      <c r="K1501" s="434">
        <f>Supervisor!K1501</f>
        <v>1</v>
      </c>
      <c r="L1501" s="347">
        <f>Supervisor!L1501</f>
        <v>0</v>
      </c>
      <c r="M1501" s="348">
        <v>0</v>
      </c>
      <c r="N1501" s="353">
        <f>Supervisor!M1501</f>
        <v>0</v>
      </c>
      <c r="O1501" s="350">
        <f>Supervisor!N1501</f>
        <v>0</v>
      </c>
      <c r="P1501" s="350">
        <f t="shared" si="230"/>
        <v>1</v>
      </c>
      <c r="Q1501" s="351">
        <v>1.5141691548593622E-5</v>
      </c>
      <c r="R1501" s="352">
        <f t="shared" si="234"/>
        <v>0</v>
      </c>
      <c r="T1501" s="226">
        <f t="shared" ref="T1501:T1529" si="235">S1501-O1501</f>
        <v>0</v>
      </c>
      <c r="Y1501" s="199"/>
      <c r="Z1501" s="352">
        <v>0</v>
      </c>
      <c r="AA1501" s="428">
        <v>0</v>
      </c>
      <c r="AB1501" s="428">
        <v>0</v>
      </c>
      <c r="AC1501" s="430">
        <v>0</v>
      </c>
      <c r="AD1501" s="428">
        <f t="shared" si="231"/>
        <v>0</v>
      </c>
      <c r="AE1501" s="427">
        <v>0</v>
      </c>
      <c r="AF1501" s="427">
        <v>0</v>
      </c>
      <c r="AG1501" s="427"/>
      <c r="AH1501" s="427"/>
      <c r="AI1501" s="427"/>
      <c r="AJ1501" s="427"/>
      <c r="AK1501" s="427"/>
      <c r="AL1501" s="427"/>
      <c r="AM1501" s="427"/>
      <c r="AN1501" s="427"/>
    </row>
    <row r="1502" spans="1:40" s="225" customFormat="1" ht="47.25" hidden="1" customHeight="1" outlineLevel="7" x14ac:dyDescent="0.2">
      <c r="A1502" s="221"/>
      <c r="B1502" s="227"/>
      <c r="C1502" s="248"/>
      <c r="D1502" s="248"/>
      <c r="E1502" s="254"/>
      <c r="F1502" s="265"/>
      <c r="G1502" s="270"/>
      <c r="H1502" s="270"/>
      <c r="I1502" s="406" t="s">
        <v>293</v>
      </c>
      <c r="J1502" s="346"/>
      <c r="K1502" s="434">
        <f>Supervisor!K1502</f>
        <v>1</v>
      </c>
      <c r="L1502" s="347">
        <f>Supervisor!L1502</f>
        <v>0</v>
      </c>
      <c r="M1502" s="348">
        <v>0</v>
      </c>
      <c r="N1502" s="353">
        <f>Supervisor!M1502</f>
        <v>0</v>
      </c>
      <c r="O1502" s="350">
        <f>Supervisor!N1502</f>
        <v>0</v>
      </c>
      <c r="P1502" s="350">
        <f t="shared" si="230"/>
        <v>1</v>
      </c>
      <c r="Q1502" s="351">
        <v>2.0188922064791498E-5</v>
      </c>
      <c r="R1502" s="352">
        <f t="shared" si="234"/>
        <v>0</v>
      </c>
      <c r="T1502" s="226">
        <f t="shared" si="235"/>
        <v>0</v>
      </c>
      <c r="Y1502" s="199"/>
      <c r="Z1502" s="352">
        <v>0</v>
      </c>
      <c r="AA1502" s="428">
        <v>0</v>
      </c>
      <c r="AB1502" s="428">
        <v>0</v>
      </c>
      <c r="AC1502" s="430">
        <v>0</v>
      </c>
      <c r="AD1502" s="428">
        <f t="shared" si="231"/>
        <v>0</v>
      </c>
      <c r="AE1502" s="427">
        <v>0</v>
      </c>
      <c r="AF1502" s="427">
        <v>0</v>
      </c>
      <c r="AG1502" s="427"/>
      <c r="AH1502" s="427"/>
      <c r="AI1502" s="427"/>
      <c r="AJ1502" s="427"/>
      <c r="AK1502" s="427"/>
      <c r="AL1502" s="427"/>
      <c r="AM1502" s="427"/>
      <c r="AN1502" s="427"/>
    </row>
    <row r="1503" spans="1:40" s="225" customFormat="1" ht="47.25" hidden="1" customHeight="1" outlineLevel="7" x14ac:dyDescent="0.2">
      <c r="A1503" s="221"/>
      <c r="B1503" s="227"/>
      <c r="C1503" s="248"/>
      <c r="D1503" s="248"/>
      <c r="E1503" s="254"/>
      <c r="F1503" s="265"/>
      <c r="G1503" s="270"/>
      <c r="H1503" s="270"/>
      <c r="I1503" s="406" t="s">
        <v>294</v>
      </c>
      <c r="J1503" s="346"/>
      <c r="K1503" s="434">
        <f>Supervisor!K1503</f>
        <v>1</v>
      </c>
      <c r="L1503" s="347">
        <f>Supervisor!L1503</f>
        <v>0</v>
      </c>
      <c r="M1503" s="348">
        <v>0</v>
      </c>
      <c r="N1503" s="353">
        <f>Supervisor!M1503</f>
        <v>0</v>
      </c>
      <c r="O1503" s="350">
        <f>Supervisor!N1503</f>
        <v>0</v>
      </c>
      <c r="P1503" s="350">
        <f t="shared" si="230"/>
        <v>1</v>
      </c>
      <c r="Q1503" s="351">
        <v>5.0472305161978744E-6</v>
      </c>
      <c r="R1503" s="352">
        <f t="shared" si="234"/>
        <v>0</v>
      </c>
      <c r="T1503" s="226">
        <f t="shared" si="235"/>
        <v>0</v>
      </c>
      <c r="Y1503" s="199"/>
      <c r="Z1503" s="352">
        <v>0</v>
      </c>
      <c r="AA1503" s="428">
        <v>0</v>
      </c>
      <c r="AB1503" s="428">
        <v>0</v>
      </c>
      <c r="AC1503" s="430">
        <v>0</v>
      </c>
      <c r="AD1503" s="428">
        <f t="shared" si="231"/>
        <v>0</v>
      </c>
      <c r="AE1503" s="427">
        <v>0</v>
      </c>
      <c r="AF1503" s="427">
        <v>0</v>
      </c>
      <c r="AG1503" s="427"/>
      <c r="AH1503" s="427"/>
      <c r="AI1503" s="427"/>
      <c r="AJ1503" s="427"/>
      <c r="AK1503" s="427"/>
      <c r="AL1503" s="427"/>
      <c r="AM1503" s="427"/>
      <c r="AN1503" s="427"/>
    </row>
    <row r="1504" spans="1:40" s="225" customFormat="1" ht="47.25" hidden="1" customHeight="1" outlineLevel="5" x14ac:dyDescent="0.2">
      <c r="A1504" s="221"/>
      <c r="B1504" s="227"/>
      <c r="C1504" s="248"/>
      <c r="D1504" s="248"/>
      <c r="E1504" s="254"/>
      <c r="F1504" s="265"/>
      <c r="G1504" s="270"/>
      <c r="H1504" s="270"/>
      <c r="I1504" s="409" t="s">
        <v>217</v>
      </c>
      <c r="J1504" s="365"/>
      <c r="K1504" s="437">
        <f>Supervisor!K1504</f>
        <v>0</v>
      </c>
      <c r="L1504" s="366">
        <f>Supervisor!L1504</f>
        <v>0</v>
      </c>
      <c r="M1504" s="367">
        <v>0</v>
      </c>
      <c r="N1504" s="365">
        <f>Supervisor!M1504</f>
        <v>0</v>
      </c>
      <c r="O1504" s="378">
        <f>Supervisor!N1504</f>
        <v>0</v>
      </c>
      <c r="P1504" s="378">
        <f t="shared" si="230"/>
        <v>0</v>
      </c>
      <c r="Q1504" s="369">
        <v>1.0094461032395748E-4</v>
      </c>
      <c r="R1504" s="370">
        <f>SUMPRODUCT(R1505:R1511,Q1505:Q1511)/Q1504</f>
        <v>0</v>
      </c>
      <c r="T1504" s="226">
        <f t="shared" si="235"/>
        <v>0</v>
      </c>
      <c r="Y1504" s="199"/>
      <c r="Z1504" s="370">
        <v>0</v>
      </c>
      <c r="AA1504" s="428">
        <v>0</v>
      </c>
      <c r="AB1504" s="428">
        <v>0</v>
      </c>
      <c r="AC1504" s="430">
        <v>0</v>
      </c>
      <c r="AD1504" s="428">
        <f t="shared" si="231"/>
        <v>0</v>
      </c>
      <c r="AE1504" s="427">
        <v>0</v>
      </c>
      <c r="AF1504" s="427">
        <v>0</v>
      </c>
      <c r="AG1504" s="427"/>
      <c r="AH1504" s="427"/>
      <c r="AI1504" s="427"/>
      <c r="AJ1504" s="427"/>
      <c r="AK1504" s="427"/>
      <c r="AL1504" s="427"/>
      <c r="AM1504" s="427"/>
      <c r="AN1504" s="427"/>
    </row>
    <row r="1505" spans="1:40" s="225" customFormat="1" ht="47.25" hidden="1" customHeight="1" outlineLevel="7" x14ac:dyDescent="0.2">
      <c r="A1505" s="221"/>
      <c r="B1505" s="227"/>
      <c r="C1505" s="248"/>
      <c r="D1505" s="248"/>
      <c r="E1505" s="254"/>
      <c r="F1505" s="265"/>
      <c r="G1505" s="270"/>
      <c r="H1505" s="270"/>
      <c r="I1505" s="406" t="s">
        <v>291</v>
      </c>
      <c r="J1505" s="346"/>
      <c r="K1505" s="434">
        <f>Supervisor!K1505</f>
        <v>1</v>
      </c>
      <c r="L1505" s="347">
        <f>Supervisor!L1505</f>
        <v>0</v>
      </c>
      <c r="M1505" s="348">
        <v>0</v>
      </c>
      <c r="N1505" s="353">
        <f>Supervisor!M1505</f>
        <v>0</v>
      </c>
      <c r="O1505" s="350">
        <f>Supervisor!N1505</f>
        <v>0</v>
      </c>
      <c r="P1505" s="350">
        <f t="shared" si="230"/>
        <v>1</v>
      </c>
      <c r="Q1505" s="351">
        <v>5.0472305161978744E-6</v>
      </c>
      <c r="R1505" s="352">
        <f t="shared" ref="R1505:R1511" si="236">O1505/K1505</f>
        <v>0</v>
      </c>
      <c r="T1505" s="226">
        <f t="shared" si="235"/>
        <v>0</v>
      </c>
      <c r="Y1505" s="199"/>
      <c r="Z1505" s="352">
        <v>0</v>
      </c>
      <c r="AA1505" s="428">
        <v>0</v>
      </c>
      <c r="AB1505" s="428">
        <v>0</v>
      </c>
      <c r="AC1505" s="430">
        <v>0</v>
      </c>
      <c r="AD1505" s="428">
        <f t="shared" si="231"/>
        <v>0</v>
      </c>
      <c r="AE1505" s="427">
        <v>0</v>
      </c>
      <c r="AF1505" s="427">
        <v>0</v>
      </c>
      <c r="AG1505" s="427"/>
      <c r="AH1505" s="427"/>
      <c r="AI1505" s="427"/>
      <c r="AJ1505" s="427"/>
      <c r="AK1505" s="427"/>
      <c r="AL1505" s="427"/>
      <c r="AM1505" s="427"/>
      <c r="AN1505" s="427"/>
    </row>
    <row r="1506" spans="1:40" s="225" customFormat="1" ht="47.25" hidden="1" customHeight="1" outlineLevel="7" x14ac:dyDescent="0.2">
      <c r="A1506" s="221"/>
      <c r="B1506" s="227"/>
      <c r="C1506" s="248"/>
      <c r="D1506" s="248"/>
      <c r="E1506" s="254"/>
      <c r="F1506" s="265"/>
      <c r="G1506" s="270"/>
      <c r="H1506" s="270"/>
      <c r="I1506" s="406" t="s">
        <v>292</v>
      </c>
      <c r="J1506" s="346"/>
      <c r="K1506" s="434">
        <f>Supervisor!K1506</f>
        <v>1</v>
      </c>
      <c r="L1506" s="347">
        <f>Supervisor!L1506</f>
        <v>0</v>
      </c>
      <c r="M1506" s="348">
        <v>0</v>
      </c>
      <c r="N1506" s="353">
        <f>Supervisor!M1506</f>
        <v>0</v>
      </c>
      <c r="O1506" s="350">
        <f>Supervisor!N1506</f>
        <v>0</v>
      </c>
      <c r="P1506" s="350">
        <f t="shared" si="230"/>
        <v>1</v>
      </c>
      <c r="Q1506" s="351">
        <v>5.0472305161978744E-6</v>
      </c>
      <c r="R1506" s="352">
        <f t="shared" si="236"/>
        <v>0</v>
      </c>
      <c r="T1506" s="226">
        <f t="shared" si="235"/>
        <v>0</v>
      </c>
      <c r="Y1506" s="199"/>
      <c r="Z1506" s="352">
        <v>0</v>
      </c>
      <c r="AA1506" s="428">
        <v>0</v>
      </c>
      <c r="AB1506" s="428">
        <v>0</v>
      </c>
      <c r="AC1506" s="430">
        <v>0</v>
      </c>
      <c r="AD1506" s="428">
        <f t="shared" si="231"/>
        <v>0</v>
      </c>
      <c r="AE1506" s="427">
        <v>0</v>
      </c>
      <c r="AF1506" s="427">
        <v>0</v>
      </c>
      <c r="AG1506" s="427"/>
      <c r="AH1506" s="427"/>
      <c r="AI1506" s="427"/>
      <c r="AJ1506" s="427"/>
      <c r="AK1506" s="427"/>
      <c r="AL1506" s="427"/>
      <c r="AM1506" s="427"/>
      <c r="AN1506" s="427"/>
    </row>
    <row r="1507" spans="1:40" s="225" customFormat="1" ht="47.25" hidden="1" customHeight="1" outlineLevel="7" x14ac:dyDescent="0.2">
      <c r="A1507" s="221"/>
      <c r="B1507" s="227"/>
      <c r="C1507" s="248"/>
      <c r="D1507" s="248"/>
      <c r="E1507" s="254"/>
      <c r="F1507" s="265"/>
      <c r="G1507" s="270"/>
      <c r="H1507" s="270"/>
      <c r="I1507" s="406" t="s">
        <v>231</v>
      </c>
      <c r="J1507" s="346"/>
      <c r="K1507" s="434">
        <f>Supervisor!K1507</f>
        <v>1</v>
      </c>
      <c r="L1507" s="347">
        <f>Supervisor!L1507</f>
        <v>0</v>
      </c>
      <c r="M1507" s="348">
        <v>0</v>
      </c>
      <c r="N1507" s="353">
        <f>Supervisor!M1507</f>
        <v>0</v>
      </c>
      <c r="O1507" s="350">
        <f>Supervisor!N1507</f>
        <v>0</v>
      </c>
      <c r="P1507" s="350">
        <f t="shared" si="230"/>
        <v>1</v>
      </c>
      <c r="Q1507" s="351">
        <v>3.5330613613385115E-5</v>
      </c>
      <c r="R1507" s="352">
        <f t="shared" si="236"/>
        <v>0</v>
      </c>
      <c r="T1507" s="226">
        <f t="shared" si="235"/>
        <v>0</v>
      </c>
      <c r="Y1507" s="199"/>
      <c r="Z1507" s="352">
        <v>0</v>
      </c>
      <c r="AA1507" s="428">
        <v>0</v>
      </c>
      <c r="AB1507" s="428">
        <v>0</v>
      </c>
      <c r="AC1507" s="430">
        <v>0</v>
      </c>
      <c r="AD1507" s="428">
        <f t="shared" si="231"/>
        <v>0</v>
      </c>
      <c r="AE1507" s="427">
        <v>0</v>
      </c>
      <c r="AF1507" s="427">
        <v>0</v>
      </c>
      <c r="AG1507" s="427"/>
      <c r="AH1507" s="427"/>
      <c r="AI1507" s="427"/>
      <c r="AJ1507" s="427"/>
      <c r="AK1507" s="427"/>
      <c r="AL1507" s="427"/>
      <c r="AM1507" s="427"/>
      <c r="AN1507" s="427"/>
    </row>
    <row r="1508" spans="1:40" s="225" customFormat="1" ht="47.25" hidden="1" customHeight="1" outlineLevel="7" x14ac:dyDescent="0.2">
      <c r="A1508" s="221"/>
      <c r="B1508" s="227"/>
      <c r="C1508" s="248"/>
      <c r="D1508" s="248"/>
      <c r="E1508" s="254"/>
      <c r="F1508" s="265"/>
      <c r="G1508" s="270"/>
      <c r="H1508" s="270"/>
      <c r="I1508" s="406" t="s">
        <v>80</v>
      </c>
      <c r="J1508" s="346"/>
      <c r="K1508" s="434">
        <f>Supervisor!K1508</f>
        <v>1</v>
      </c>
      <c r="L1508" s="347">
        <f>Supervisor!L1508</f>
        <v>0</v>
      </c>
      <c r="M1508" s="348">
        <v>0</v>
      </c>
      <c r="N1508" s="353">
        <f>Supervisor!M1508</f>
        <v>0</v>
      </c>
      <c r="O1508" s="350">
        <f>Supervisor!N1508</f>
        <v>0</v>
      </c>
      <c r="P1508" s="350">
        <f t="shared" si="230"/>
        <v>1</v>
      </c>
      <c r="Q1508" s="351">
        <v>1.5141691548593622E-5</v>
      </c>
      <c r="R1508" s="352">
        <f t="shared" si="236"/>
        <v>0</v>
      </c>
      <c r="T1508" s="226">
        <f t="shared" si="235"/>
        <v>0</v>
      </c>
      <c r="Y1508" s="199"/>
      <c r="Z1508" s="352">
        <v>0</v>
      </c>
      <c r="AA1508" s="428">
        <v>0</v>
      </c>
      <c r="AB1508" s="428">
        <v>0</v>
      </c>
      <c r="AC1508" s="430">
        <v>0</v>
      </c>
      <c r="AD1508" s="428">
        <f t="shared" si="231"/>
        <v>0</v>
      </c>
      <c r="AE1508" s="427">
        <v>0</v>
      </c>
      <c r="AF1508" s="427">
        <v>0</v>
      </c>
      <c r="AG1508" s="427"/>
      <c r="AH1508" s="427"/>
      <c r="AI1508" s="427"/>
      <c r="AJ1508" s="427"/>
      <c r="AK1508" s="427"/>
      <c r="AL1508" s="427"/>
      <c r="AM1508" s="427"/>
      <c r="AN1508" s="427"/>
    </row>
    <row r="1509" spans="1:40" s="225" customFormat="1" ht="47.25" hidden="1" customHeight="1" outlineLevel="7" x14ac:dyDescent="0.2">
      <c r="A1509" s="221"/>
      <c r="B1509" s="227"/>
      <c r="C1509" s="248"/>
      <c r="D1509" s="248"/>
      <c r="E1509" s="254"/>
      <c r="F1509" s="265"/>
      <c r="G1509" s="270"/>
      <c r="H1509" s="270"/>
      <c r="I1509" s="406" t="s">
        <v>82</v>
      </c>
      <c r="J1509" s="346"/>
      <c r="K1509" s="434">
        <f>Supervisor!K1509</f>
        <v>1</v>
      </c>
      <c r="L1509" s="347">
        <f>Supervisor!L1509</f>
        <v>0</v>
      </c>
      <c r="M1509" s="348">
        <v>0</v>
      </c>
      <c r="N1509" s="353">
        <f>Supervisor!M1509</f>
        <v>0</v>
      </c>
      <c r="O1509" s="350">
        <f>Supervisor!N1509</f>
        <v>0</v>
      </c>
      <c r="P1509" s="350">
        <f t="shared" si="230"/>
        <v>1</v>
      </c>
      <c r="Q1509" s="351">
        <v>1.5141691548593622E-5</v>
      </c>
      <c r="R1509" s="352">
        <f t="shared" si="236"/>
        <v>0</v>
      </c>
      <c r="T1509" s="226">
        <f t="shared" si="235"/>
        <v>0</v>
      </c>
      <c r="Y1509" s="199"/>
      <c r="Z1509" s="352">
        <v>0</v>
      </c>
      <c r="AA1509" s="428">
        <v>0</v>
      </c>
      <c r="AB1509" s="428">
        <v>0</v>
      </c>
      <c r="AC1509" s="430">
        <v>0</v>
      </c>
      <c r="AD1509" s="428">
        <f t="shared" si="231"/>
        <v>0</v>
      </c>
      <c r="AE1509" s="427">
        <v>0</v>
      </c>
      <c r="AF1509" s="427">
        <v>0</v>
      </c>
      <c r="AG1509" s="427"/>
      <c r="AH1509" s="427"/>
      <c r="AI1509" s="427"/>
      <c r="AJ1509" s="427"/>
      <c r="AK1509" s="427"/>
      <c r="AL1509" s="427"/>
      <c r="AM1509" s="427"/>
      <c r="AN1509" s="427"/>
    </row>
    <row r="1510" spans="1:40" s="225" customFormat="1" ht="47.25" hidden="1" customHeight="1" outlineLevel="7" x14ac:dyDescent="0.2">
      <c r="A1510" s="221"/>
      <c r="B1510" s="227"/>
      <c r="C1510" s="248"/>
      <c r="D1510" s="248"/>
      <c r="E1510" s="254"/>
      <c r="F1510" s="265"/>
      <c r="G1510" s="270"/>
      <c r="H1510" s="270"/>
      <c r="I1510" s="406" t="s">
        <v>293</v>
      </c>
      <c r="J1510" s="346"/>
      <c r="K1510" s="434">
        <f>Supervisor!K1510</f>
        <v>1</v>
      </c>
      <c r="L1510" s="347">
        <f>Supervisor!L1510</f>
        <v>0</v>
      </c>
      <c r="M1510" s="348">
        <v>0</v>
      </c>
      <c r="N1510" s="353">
        <f>Supervisor!M1510</f>
        <v>0</v>
      </c>
      <c r="O1510" s="350">
        <f>Supervisor!N1510</f>
        <v>0</v>
      </c>
      <c r="P1510" s="350">
        <f t="shared" si="230"/>
        <v>1</v>
      </c>
      <c r="Q1510" s="351">
        <v>2.0188922064791498E-5</v>
      </c>
      <c r="R1510" s="352">
        <f t="shared" si="236"/>
        <v>0</v>
      </c>
      <c r="T1510" s="226">
        <f t="shared" si="235"/>
        <v>0</v>
      </c>
      <c r="Y1510" s="199"/>
      <c r="Z1510" s="352">
        <v>0</v>
      </c>
      <c r="AA1510" s="428">
        <v>0</v>
      </c>
      <c r="AB1510" s="428">
        <v>0</v>
      </c>
      <c r="AC1510" s="430">
        <v>0</v>
      </c>
      <c r="AD1510" s="428">
        <f t="shared" si="231"/>
        <v>0</v>
      </c>
      <c r="AE1510" s="427">
        <v>0</v>
      </c>
      <c r="AF1510" s="427">
        <v>0</v>
      </c>
      <c r="AG1510" s="427"/>
      <c r="AH1510" s="427"/>
      <c r="AI1510" s="427"/>
      <c r="AJ1510" s="427"/>
      <c r="AK1510" s="427"/>
      <c r="AL1510" s="427"/>
      <c r="AM1510" s="427"/>
      <c r="AN1510" s="427"/>
    </row>
    <row r="1511" spans="1:40" s="225" customFormat="1" ht="47.25" hidden="1" customHeight="1" outlineLevel="7" x14ac:dyDescent="0.2">
      <c r="A1511" s="221"/>
      <c r="B1511" s="227"/>
      <c r="C1511" s="248"/>
      <c r="D1511" s="248"/>
      <c r="E1511" s="254"/>
      <c r="F1511" s="265"/>
      <c r="G1511" s="270"/>
      <c r="H1511" s="270"/>
      <c r="I1511" s="406" t="s">
        <v>294</v>
      </c>
      <c r="J1511" s="346"/>
      <c r="K1511" s="434">
        <f>Supervisor!K1511</f>
        <v>1</v>
      </c>
      <c r="L1511" s="347">
        <f>Supervisor!L1511</f>
        <v>0</v>
      </c>
      <c r="M1511" s="348">
        <v>0</v>
      </c>
      <c r="N1511" s="353">
        <f>Supervisor!M1511</f>
        <v>0</v>
      </c>
      <c r="O1511" s="350">
        <f>Supervisor!N1511</f>
        <v>0</v>
      </c>
      <c r="P1511" s="350">
        <f t="shared" si="230"/>
        <v>1</v>
      </c>
      <c r="Q1511" s="351">
        <v>5.0472305161978744E-6</v>
      </c>
      <c r="R1511" s="352">
        <f t="shared" si="236"/>
        <v>0</v>
      </c>
      <c r="T1511" s="226">
        <f t="shared" si="235"/>
        <v>0</v>
      </c>
      <c r="Y1511" s="199"/>
      <c r="Z1511" s="352">
        <v>0</v>
      </c>
      <c r="AA1511" s="428">
        <v>0</v>
      </c>
      <c r="AB1511" s="428">
        <v>0</v>
      </c>
      <c r="AC1511" s="430">
        <v>0</v>
      </c>
      <c r="AD1511" s="428">
        <f t="shared" si="231"/>
        <v>0</v>
      </c>
      <c r="AE1511" s="427">
        <v>0</v>
      </c>
      <c r="AF1511" s="427">
        <v>0</v>
      </c>
      <c r="AG1511" s="427"/>
      <c r="AH1511" s="427"/>
      <c r="AI1511" s="427"/>
      <c r="AJ1511" s="427"/>
      <c r="AK1511" s="427"/>
      <c r="AL1511" s="427"/>
      <c r="AM1511" s="427"/>
      <c r="AN1511" s="427"/>
    </row>
    <row r="1512" spans="1:40" s="225" customFormat="1" ht="47.25" hidden="1" customHeight="1" outlineLevel="5" x14ac:dyDescent="0.2">
      <c r="A1512" s="221"/>
      <c r="B1512" s="227"/>
      <c r="C1512" s="248"/>
      <c r="D1512" s="248"/>
      <c r="E1512" s="254"/>
      <c r="F1512" s="265"/>
      <c r="G1512" s="270"/>
      <c r="H1512" s="270"/>
      <c r="I1512" s="409" t="s">
        <v>218</v>
      </c>
      <c r="J1512" s="365"/>
      <c r="K1512" s="437">
        <f>Supervisor!K1512</f>
        <v>0</v>
      </c>
      <c r="L1512" s="366">
        <f>Supervisor!L1512</f>
        <v>0</v>
      </c>
      <c r="M1512" s="367">
        <v>0</v>
      </c>
      <c r="N1512" s="365">
        <f>Supervisor!M1512</f>
        <v>0</v>
      </c>
      <c r="O1512" s="378">
        <f>Supervisor!N1512</f>
        <v>0</v>
      </c>
      <c r="P1512" s="378">
        <f t="shared" si="230"/>
        <v>0</v>
      </c>
      <c r="Q1512" s="369">
        <v>1.0094461032395748E-4</v>
      </c>
      <c r="R1512" s="370">
        <f>SUMPRODUCT(R1513:R1519,Q1513:Q1519)/Q1512</f>
        <v>0</v>
      </c>
      <c r="T1512" s="226">
        <f t="shared" si="235"/>
        <v>0</v>
      </c>
      <c r="Y1512" s="199"/>
      <c r="Z1512" s="370">
        <v>0</v>
      </c>
      <c r="AA1512" s="428">
        <v>0</v>
      </c>
      <c r="AB1512" s="428">
        <v>0</v>
      </c>
      <c r="AC1512" s="430">
        <v>0</v>
      </c>
      <c r="AD1512" s="428">
        <f t="shared" si="231"/>
        <v>0</v>
      </c>
      <c r="AE1512" s="427">
        <v>0</v>
      </c>
      <c r="AF1512" s="427">
        <v>0</v>
      </c>
      <c r="AG1512" s="427"/>
      <c r="AH1512" s="427"/>
      <c r="AI1512" s="427"/>
      <c r="AJ1512" s="427"/>
      <c r="AK1512" s="427"/>
      <c r="AL1512" s="427"/>
      <c r="AM1512" s="427"/>
      <c r="AN1512" s="427"/>
    </row>
    <row r="1513" spans="1:40" s="225" customFormat="1" ht="47.25" hidden="1" customHeight="1" outlineLevel="7" x14ac:dyDescent="0.2">
      <c r="A1513" s="221"/>
      <c r="B1513" s="227"/>
      <c r="C1513" s="248"/>
      <c r="D1513" s="248"/>
      <c r="E1513" s="254"/>
      <c r="F1513" s="265"/>
      <c r="G1513" s="270"/>
      <c r="H1513" s="270"/>
      <c r="I1513" s="406" t="s">
        <v>291</v>
      </c>
      <c r="J1513" s="346"/>
      <c r="K1513" s="434">
        <f>Supervisor!K1513</f>
        <v>1</v>
      </c>
      <c r="L1513" s="347">
        <f>Supervisor!L1513</f>
        <v>0</v>
      </c>
      <c r="M1513" s="348">
        <v>0</v>
      </c>
      <c r="N1513" s="353">
        <f>Supervisor!M1513</f>
        <v>0</v>
      </c>
      <c r="O1513" s="350">
        <f>Supervisor!N1513</f>
        <v>0</v>
      </c>
      <c r="P1513" s="350">
        <f t="shared" si="230"/>
        <v>1</v>
      </c>
      <c r="Q1513" s="351">
        <v>5.0472305161978744E-6</v>
      </c>
      <c r="R1513" s="352">
        <f t="shared" ref="R1513:R1519" si="237">O1513/K1513</f>
        <v>0</v>
      </c>
      <c r="T1513" s="226">
        <f t="shared" si="235"/>
        <v>0</v>
      </c>
      <c r="Y1513" s="199"/>
      <c r="Z1513" s="352">
        <v>0</v>
      </c>
      <c r="AA1513" s="428">
        <v>0</v>
      </c>
      <c r="AB1513" s="428">
        <v>0</v>
      </c>
      <c r="AC1513" s="430">
        <v>0</v>
      </c>
      <c r="AD1513" s="428">
        <f t="shared" si="231"/>
        <v>0</v>
      </c>
      <c r="AE1513" s="427">
        <v>0</v>
      </c>
      <c r="AF1513" s="427">
        <v>0</v>
      </c>
      <c r="AG1513" s="427"/>
      <c r="AH1513" s="427"/>
      <c r="AI1513" s="427"/>
      <c r="AJ1513" s="427"/>
      <c r="AK1513" s="427"/>
      <c r="AL1513" s="427"/>
      <c r="AM1513" s="427"/>
      <c r="AN1513" s="427"/>
    </row>
    <row r="1514" spans="1:40" s="225" customFormat="1" ht="47.25" hidden="1" customHeight="1" outlineLevel="7" x14ac:dyDescent="0.2">
      <c r="A1514" s="221"/>
      <c r="B1514" s="227"/>
      <c r="C1514" s="248"/>
      <c r="D1514" s="248"/>
      <c r="E1514" s="254"/>
      <c r="F1514" s="265"/>
      <c r="G1514" s="270"/>
      <c r="H1514" s="270"/>
      <c r="I1514" s="406" t="s">
        <v>292</v>
      </c>
      <c r="J1514" s="346"/>
      <c r="K1514" s="434">
        <f>Supervisor!K1514</f>
        <v>1</v>
      </c>
      <c r="L1514" s="347">
        <f>Supervisor!L1514</f>
        <v>0</v>
      </c>
      <c r="M1514" s="348">
        <v>0</v>
      </c>
      <c r="N1514" s="353">
        <f>Supervisor!M1514</f>
        <v>0</v>
      </c>
      <c r="O1514" s="350">
        <f>Supervisor!N1514</f>
        <v>0</v>
      </c>
      <c r="P1514" s="350">
        <f t="shared" si="230"/>
        <v>1</v>
      </c>
      <c r="Q1514" s="351">
        <v>5.0472305161978744E-6</v>
      </c>
      <c r="R1514" s="352">
        <f t="shared" si="237"/>
        <v>0</v>
      </c>
      <c r="T1514" s="226">
        <f t="shared" si="235"/>
        <v>0</v>
      </c>
      <c r="Y1514" s="199"/>
      <c r="Z1514" s="352">
        <v>0</v>
      </c>
      <c r="AA1514" s="428">
        <v>0</v>
      </c>
      <c r="AB1514" s="428">
        <v>0</v>
      </c>
      <c r="AC1514" s="430">
        <v>0</v>
      </c>
      <c r="AD1514" s="428">
        <f t="shared" si="231"/>
        <v>0</v>
      </c>
      <c r="AE1514" s="427">
        <v>0</v>
      </c>
      <c r="AF1514" s="427">
        <v>0</v>
      </c>
      <c r="AG1514" s="427"/>
      <c r="AH1514" s="427"/>
      <c r="AI1514" s="427"/>
      <c r="AJ1514" s="427"/>
      <c r="AK1514" s="427"/>
      <c r="AL1514" s="427"/>
      <c r="AM1514" s="427"/>
      <c r="AN1514" s="427"/>
    </row>
    <row r="1515" spans="1:40" s="225" customFormat="1" ht="47.25" hidden="1" customHeight="1" outlineLevel="7" x14ac:dyDescent="0.2">
      <c r="A1515" s="221"/>
      <c r="B1515" s="227"/>
      <c r="C1515" s="248"/>
      <c r="D1515" s="248"/>
      <c r="E1515" s="254"/>
      <c r="F1515" s="265"/>
      <c r="G1515" s="270"/>
      <c r="H1515" s="270"/>
      <c r="I1515" s="406" t="s">
        <v>231</v>
      </c>
      <c r="J1515" s="346"/>
      <c r="K1515" s="434">
        <f>Supervisor!K1515</f>
        <v>1</v>
      </c>
      <c r="L1515" s="347">
        <f>Supervisor!L1515</f>
        <v>0</v>
      </c>
      <c r="M1515" s="348">
        <v>0</v>
      </c>
      <c r="N1515" s="353">
        <f>Supervisor!M1515</f>
        <v>0</v>
      </c>
      <c r="O1515" s="350">
        <f>Supervisor!N1515</f>
        <v>0</v>
      </c>
      <c r="P1515" s="350">
        <f t="shared" si="230"/>
        <v>1</v>
      </c>
      <c r="Q1515" s="351">
        <v>3.5330613613385115E-5</v>
      </c>
      <c r="R1515" s="352">
        <f t="shared" si="237"/>
        <v>0</v>
      </c>
      <c r="T1515" s="226">
        <f t="shared" si="235"/>
        <v>0</v>
      </c>
      <c r="Y1515" s="199"/>
      <c r="Z1515" s="352">
        <v>0</v>
      </c>
      <c r="AA1515" s="428">
        <v>0</v>
      </c>
      <c r="AB1515" s="428">
        <v>0</v>
      </c>
      <c r="AC1515" s="430">
        <v>0</v>
      </c>
      <c r="AD1515" s="428">
        <f t="shared" si="231"/>
        <v>0</v>
      </c>
      <c r="AE1515" s="427">
        <v>0</v>
      </c>
      <c r="AF1515" s="427">
        <v>0</v>
      </c>
      <c r="AG1515" s="427"/>
      <c r="AH1515" s="427"/>
      <c r="AI1515" s="427"/>
      <c r="AJ1515" s="427"/>
      <c r="AK1515" s="427"/>
      <c r="AL1515" s="427"/>
      <c r="AM1515" s="427"/>
      <c r="AN1515" s="427"/>
    </row>
    <row r="1516" spans="1:40" s="225" customFormat="1" ht="47.25" hidden="1" customHeight="1" outlineLevel="7" x14ac:dyDescent="0.2">
      <c r="A1516" s="221"/>
      <c r="B1516" s="227"/>
      <c r="C1516" s="248"/>
      <c r="D1516" s="248"/>
      <c r="E1516" s="254"/>
      <c r="F1516" s="265"/>
      <c r="G1516" s="270"/>
      <c r="H1516" s="270"/>
      <c r="I1516" s="406" t="s">
        <v>80</v>
      </c>
      <c r="J1516" s="346"/>
      <c r="K1516" s="434">
        <f>Supervisor!K1516</f>
        <v>1</v>
      </c>
      <c r="L1516" s="347">
        <f>Supervisor!L1516</f>
        <v>0</v>
      </c>
      <c r="M1516" s="348">
        <v>0</v>
      </c>
      <c r="N1516" s="353">
        <f>Supervisor!M1516</f>
        <v>0</v>
      </c>
      <c r="O1516" s="350">
        <f>Supervisor!N1516</f>
        <v>0</v>
      </c>
      <c r="P1516" s="350">
        <f t="shared" si="230"/>
        <v>1</v>
      </c>
      <c r="Q1516" s="351">
        <v>1.5141691548593622E-5</v>
      </c>
      <c r="R1516" s="352">
        <f t="shared" si="237"/>
        <v>0</v>
      </c>
      <c r="T1516" s="226">
        <f t="shared" si="235"/>
        <v>0</v>
      </c>
      <c r="Y1516" s="199"/>
      <c r="Z1516" s="352">
        <v>0</v>
      </c>
      <c r="AA1516" s="428">
        <v>0</v>
      </c>
      <c r="AB1516" s="428">
        <v>0</v>
      </c>
      <c r="AC1516" s="430">
        <v>0</v>
      </c>
      <c r="AD1516" s="428">
        <f t="shared" si="231"/>
        <v>0</v>
      </c>
      <c r="AE1516" s="427">
        <v>0</v>
      </c>
      <c r="AF1516" s="427">
        <v>0</v>
      </c>
      <c r="AG1516" s="427"/>
      <c r="AH1516" s="427"/>
      <c r="AI1516" s="427"/>
      <c r="AJ1516" s="427"/>
      <c r="AK1516" s="427"/>
      <c r="AL1516" s="427"/>
      <c r="AM1516" s="427"/>
      <c r="AN1516" s="427"/>
    </row>
    <row r="1517" spans="1:40" s="225" customFormat="1" ht="47.25" hidden="1" customHeight="1" outlineLevel="7" x14ac:dyDescent="0.2">
      <c r="A1517" s="221"/>
      <c r="B1517" s="227"/>
      <c r="C1517" s="248"/>
      <c r="D1517" s="248"/>
      <c r="E1517" s="254"/>
      <c r="F1517" s="265"/>
      <c r="G1517" s="270"/>
      <c r="H1517" s="270"/>
      <c r="I1517" s="406" t="s">
        <v>82</v>
      </c>
      <c r="J1517" s="346"/>
      <c r="K1517" s="434">
        <f>Supervisor!K1517</f>
        <v>1</v>
      </c>
      <c r="L1517" s="347">
        <f>Supervisor!L1517</f>
        <v>0</v>
      </c>
      <c r="M1517" s="348">
        <v>0</v>
      </c>
      <c r="N1517" s="353">
        <f>Supervisor!M1517</f>
        <v>0</v>
      </c>
      <c r="O1517" s="350">
        <f>Supervisor!N1517</f>
        <v>0</v>
      </c>
      <c r="P1517" s="350">
        <f t="shared" si="230"/>
        <v>1</v>
      </c>
      <c r="Q1517" s="351">
        <v>1.5141691548593622E-5</v>
      </c>
      <c r="R1517" s="352">
        <f t="shared" si="237"/>
        <v>0</v>
      </c>
      <c r="T1517" s="226">
        <f t="shared" si="235"/>
        <v>0</v>
      </c>
      <c r="Y1517" s="199"/>
      <c r="Z1517" s="352">
        <v>0</v>
      </c>
      <c r="AA1517" s="428">
        <v>0</v>
      </c>
      <c r="AB1517" s="428">
        <v>0</v>
      </c>
      <c r="AC1517" s="430">
        <v>0</v>
      </c>
      <c r="AD1517" s="428">
        <f t="shared" si="231"/>
        <v>0</v>
      </c>
      <c r="AE1517" s="427">
        <v>0</v>
      </c>
      <c r="AF1517" s="427">
        <v>0</v>
      </c>
      <c r="AG1517" s="427"/>
      <c r="AH1517" s="427"/>
      <c r="AI1517" s="427"/>
      <c r="AJ1517" s="427"/>
      <c r="AK1517" s="427"/>
      <c r="AL1517" s="427"/>
      <c r="AM1517" s="427"/>
      <c r="AN1517" s="427"/>
    </row>
    <row r="1518" spans="1:40" s="225" customFormat="1" ht="47.25" hidden="1" customHeight="1" outlineLevel="7" x14ac:dyDescent="0.2">
      <c r="A1518" s="221"/>
      <c r="B1518" s="227"/>
      <c r="C1518" s="248"/>
      <c r="D1518" s="248"/>
      <c r="E1518" s="254"/>
      <c r="F1518" s="265"/>
      <c r="G1518" s="270"/>
      <c r="H1518" s="270"/>
      <c r="I1518" s="406" t="s">
        <v>293</v>
      </c>
      <c r="J1518" s="346"/>
      <c r="K1518" s="434">
        <f>Supervisor!K1518</f>
        <v>1</v>
      </c>
      <c r="L1518" s="347">
        <f>Supervisor!L1518</f>
        <v>0</v>
      </c>
      <c r="M1518" s="348">
        <v>0</v>
      </c>
      <c r="N1518" s="353">
        <f>Supervisor!M1518</f>
        <v>0</v>
      </c>
      <c r="O1518" s="350">
        <f>Supervisor!N1518</f>
        <v>0</v>
      </c>
      <c r="P1518" s="350">
        <f t="shared" si="230"/>
        <v>1</v>
      </c>
      <c r="Q1518" s="351">
        <v>2.0188922064791498E-5</v>
      </c>
      <c r="R1518" s="352">
        <f t="shared" si="237"/>
        <v>0</v>
      </c>
      <c r="T1518" s="226">
        <f t="shared" si="235"/>
        <v>0</v>
      </c>
      <c r="Y1518" s="199"/>
      <c r="Z1518" s="352">
        <v>0</v>
      </c>
      <c r="AA1518" s="428">
        <v>0</v>
      </c>
      <c r="AB1518" s="428">
        <v>0</v>
      </c>
      <c r="AC1518" s="430">
        <v>0</v>
      </c>
      <c r="AD1518" s="428">
        <f t="shared" si="231"/>
        <v>0</v>
      </c>
      <c r="AE1518" s="427">
        <v>0</v>
      </c>
      <c r="AF1518" s="427">
        <v>0</v>
      </c>
      <c r="AG1518" s="427"/>
      <c r="AH1518" s="427"/>
      <c r="AI1518" s="427"/>
      <c r="AJ1518" s="427"/>
      <c r="AK1518" s="427"/>
      <c r="AL1518" s="427"/>
      <c r="AM1518" s="427"/>
      <c r="AN1518" s="427"/>
    </row>
    <row r="1519" spans="1:40" s="225" customFormat="1" ht="47.25" hidden="1" customHeight="1" outlineLevel="7" x14ac:dyDescent="0.2">
      <c r="A1519" s="221"/>
      <c r="B1519" s="227"/>
      <c r="C1519" s="248"/>
      <c r="D1519" s="248"/>
      <c r="E1519" s="254"/>
      <c r="F1519" s="265"/>
      <c r="G1519" s="270"/>
      <c r="H1519" s="270"/>
      <c r="I1519" s="406" t="s">
        <v>294</v>
      </c>
      <c r="J1519" s="346"/>
      <c r="K1519" s="434">
        <f>Supervisor!K1519</f>
        <v>1</v>
      </c>
      <c r="L1519" s="347">
        <f>Supervisor!L1519</f>
        <v>0</v>
      </c>
      <c r="M1519" s="348">
        <v>0</v>
      </c>
      <c r="N1519" s="353">
        <f>Supervisor!M1519</f>
        <v>0</v>
      </c>
      <c r="O1519" s="350">
        <f>Supervisor!N1519</f>
        <v>0</v>
      </c>
      <c r="P1519" s="350">
        <f t="shared" si="230"/>
        <v>1</v>
      </c>
      <c r="Q1519" s="351">
        <v>5.0472305161978744E-6</v>
      </c>
      <c r="R1519" s="352">
        <f t="shared" si="237"/>
        <v>0</v>
      </c>
      <c r="T1519" s="226">
        <f t="shared" si="235"/>
        <v>0</v>
      </c>
      <c r="Y1519" s="199"/>
      <c r="Z1519" s="352">
        <v>0</v>
      </c>
      <c r="AA1519" s="428">
        <v>0</v>
      </c>
      <c r="AB1519" s="428">
        <v>0</v>
      </c>
      <c r="AC1519" s="430">
        <v>0</v>
      </c>
      <c r="AD1519" s="428">
        <f t="shared" si="231"/>
        <v>0</v>
      </c>
      <c r="AE1519" s="427">
        <v>0</v>
      </c>
      <c r="AF1519" s="427">
        <v>0</v>
      </c>
      <c r="AG1519" s="427"/>
      <c r="AH1519" s="427"/>
      <c r="AI1519" s="427"/>
      <c r="AJ1519" s="427"/>
      <c r="AK1519" s="427"/>
      <c r="AL1519" s="427"/>
      <c r="AM1519" s="427"/>
      <c r="AN1519" s="427"/>
    </row>
    <row r="1520" spans="1:40" s="225" customFormat="1" ht="47.25" hidden="1" customHeight="1" outlineLevel="5" x14ac:dyDescent="0.2">
      <c r="A1520" s="221"/>
      <c r="B1520" s="227"/>
      <c r="C1520" s="248"/>
      <c r="D1520" s="248"/>
      <c r="E1520" s="254"/>
      <c r="F1520" s="265"/>
      <c r="G1520" s="270"/>
      <c r="H1520" s="270"/>
      <c r="I1520" s="409" t="s">
        <v>219</v>
      </c>
      <c r="J1520" s="365"/>
      <c r="K1520" s="437">
        <f>Supervisor!K1520</f>
        <v>0</v>
      </c>
      <c r="L1520" s="366">
        <f>Supervisor!L1520</f>
        <v>0</v>
      </c>
      <c r="M1520" s="367">
        <v>0</v>
      </c>
      <c r="N1520" s="365">
        <f>Supervisor!M1520</f>
        <v>0</v>
      </c>
      <c r="O1520" s="378">
        <f>Supervisor!N1520</f>
        <v>0</v>
      </c>
      <c r="P1520" s="378">
        <f t="shared" si="230"/>
        <v>0</v>
      </c>
      <c r="Q1520" s="369">
        <v>1.0094461032395748E-4</v>
      </c>
      <c r="R1520" s="370">
        <f>SUMPRODUCT(R1521:R1527,Q1521:Q1527)/Q1520</f>
        <v>0</v>
      </c>
      <c r="T1520" s="226">
        <f t="shared" si="235"/>
        <v>0</v>
      </c>
      <c r="Y1520" s="199"/>
      <c r="Z1520" s="370">
        <v>0</v>
      </c>
      <c r="AA1520" s="428">
        <v>0</v>
      </c>
      <c r="AB1520" s="428">
        <v>0</v>
      </c>
      <c r="AC1520" s="430">
        <v>0</v>
      </c>
      <c r="AD1520" s="428">
        <f t="shared" si="231"/>
        <v>0</v>
      </c>
      <c r="AE1520" s="427">
        <v>0</v>
      </c>
      <c r="AF1520" s="427">
        <v>0</v>
      </c>
      <c r="AG1520" s="427"/>
      <c r="AH1520" s="427"/>
      <c r="AI1520" s="427"/>
      <c r="AJ1520" s="427"/>
      <c r="AK1520" s="427"/>
      <c r="AL1520" s="427"/>
      <c r="AM1520" s="427"/>
      <c r="AN1520" s="427"/>
    </row>
    <row r="1521" spans="1:40" s="225" customFormat="1" ht="47.25" hidden="1" customHeight="1" outlineLevel="7" x14ac:dyDescent="0.2">
      <c r="A1521" s="221"/>
      <c r="B1521" s="227"/>
      <c r="C1521" s="248"/>
      <c r="D1521" s="248"/>
      <c r="E1521" s="254"/>
      <c r="F1521" s="265"/>
      <c r="G1521" s="270"/>
      <c r="H1521" s="270"/>
      <c r="I1521" s="406" t="s">
        <v>291</v>
      </c>
      <c r="J1521" s="346"/>
      <c r="K1521" s="434">
        <f>Supervisor!K1521</f>
        <v>1</v>
      </c>
      <c r="L1521" s="347">
        <f>Supervisor!L1521</f>
        <v>0</v>
      </c>
      <c r="M1521" s="348">
        <v>0</v>
      </c>
      <c r="N1521" s="353">
        <f>Supervisor!M1521</f>
        <v>0</v>
      </c>
      <c r="O1521" s="350">
        <f>Supervisor!N1521</f>
        <v>0</v>
      </c>
      <c r="P1521" s="350">
        <f t="shared" si="230"/>
        <v>1</v>
      </c>
      <c r="Q1521" s="351">
        <v>5.0472305161978744E-6</v>
      </c>
      <c r="R1521" s="352">
        <f t="shared" ref="R1521:R1527" si="238">O1521/K1521</f>
        <v>0</v>
      </c>
      <c r="T1521" s="226">
        <f t="shared" si="235"/>
        <v>0</v>
      </c>
      <c r="Y1521" s="199"/>
      <c r="Z1521" s="352">
        <v>0</v>
      </c>
      <c r="AA1521" s="428">
        <v>0</v>
      </c>
      <c r="AB1521" s="428">
        <v>0</v>
      </c>
      <c r="AC1521" s="430">
        <v>0</v>
      </c>
      <c r="AD1521" s="428">
        <f t="shared" si="231"/>
        <v>0</v>
      </c>
      <c r="AE1521" s="427">
        <v>0</v>
      </c>
      <c r="AF1521" s="427">
        <v>0</v>
      </c>
      <c r="AG1521" s="427"/>
      <c r="AH1521" s="427"/>
      <c r="AI1521" s="427"/>
      <c r="AJ1521" s="427"/>
      <c r="AK1521" s="427"/>
      <c r="AL1521" s="427"/>
      <c r="AM1521" s="427"/>
      <c r="AN1521" s="427"/>
    </row>
    <row r="1522" spans="1:40" s="225" customFormat="1" ht="47.25" hidden="1" customHeight="1" outlineLevel="7" x14ac:dyDescent="0.2">
      <c r="A1522" s="221"/>
      <c r="B1522" s="227"/>
      <c r="C1522" s="248"/>
      <c r="D1522" s="248"/>
      <c r="E1522" s="254"/>
      <c r="F1522" s="265"/>
      <c r="G1522" s="270"/>
      <c r="H1522" s="270"/>
      <c r="I1522" s="406" t="s">
        <v>292</v>
      </c>
      <c r="J1522" s="346"/>
      <c r="K1522" s="434">
        <f>Supervisor!K1522</f>
        <v>1</v>
      </c>
      <c r="L1522" s="347">
        <f>Supervisor!L1522</f>
        <v>0</v>
      </c>
      <c r="M1522" s="348">
        <v>0</v>
      </c>
      <c r="N1522" s="353">
        <f>Supervisor!M1522</f>
        <v>0</v>
      </c>
      <c r="O1522" s="350">
        <f>Supervisor!N1522</f>
        <v>0</v>
      </c>
      <c r="P1522" s="350">
        <f t="shared" si="230"/>
        <v>1</v>
      </c>
      <c r="Q1522" s="351">
        <v>5.0472305161978744E-6</v>
      </c>
      <c r="R1522" s="352">
        <f t="shared" si="238"/>
        <v>0</v>
      </c>
      <c r="T1522" s="226">
        <f t="shared" si="235"/>
        <v>0</v>
      </c>
      <c r="Y1522" s="199"/>
      <c r="Z1522" s="352">
        <v>0</v>
      </c>
      <c r="AA1522" s="428">
        <v>0</v>
      </c>
      <c r="AB1522" s="428">
        <v>0</v>
      </c>
      <c r="AC1522" s="430">
        <v>0</v>
      </c>
      <c r="AD1522" s="428">
        <f t="shared" si="231"/>
        <v>0</v>
      </c>
      <c r="AE1522" s="427">
        <v>0</v>
      </c>
      <c r="AF1522" s="427">
        <v>0</v>
      </c>
      <c r="AG1522" s="427"/>
      <c r="AH1522" s="427"/>
      <c r="AI1522" s="427"/>
      <c r="AJ1522" s="427"/>
      <c r="AK1522" s="427"/>
      <c r="AL1522" s="427"/>
      <c r="AM1522" s="427"/>
      <c r="AN1522" s="427"/>
    </row>
    <row r="1523" spans="1:40" s="225" customFormat="1" ht="47.25" hidden="1" customHeight="1" outlineLevel="7" x14ac:dyDescent="0.2">
      <c r="A1523" s="221"/>
      <c r="B1523" s="227"/>
      <c r="C1523" s="248"/>
      <c r="D1523" s="248"/>
      <c r="E1523" s="254"/>
      <c r="F1523" s="265"/>
      <c r="G1523" s="270"/>
      <c r="H1523" s="270"/>
      <c r="I1523" s="406" t="s">
        <v>231</v>
      </c>
      <c r="J1523" s="346"/>
      <c r="K1523" s="434">
        <f>Supervisor!K1523</f>
        <v>1</v>
      </c>
      <c r="L1523" s="347">
        <f>Supervisor!L1523</f>
        <v>0</v>
      </c>
      <c r="M1523" s="348">
        <v>0</v>
      </c>
      <c r="N1523" s="353">
        <f>Supervisor!M1523</f>
        <v>0</v>
      </c>
      <c r="O1523" s="350">
        <f>Supervisor!N1523</f>
        <v>0</v>
      </c>
      <c r="P1523" s="350">
        <f t="shared" si="230"/>
        <v>1</v>
      </c>
      <c r="Q1523" s="351">
        <v>3.5330613613385115E-5</v>
      </c>
      <c r="R1523" s="352">
        <f t="shared" si="238"/>
        <v>0</v>
      </c>
      <c r="T1523" s="226">
        <f t="shared" si="235"/>
        <v>0</v>
      </c>
      <c r="Y1523" s="199"/>
      <c r="Z1523" s="352">
        <v>0</v>
      </c>
      <c r="AA1523" s="428">
        <v>0</v>
      </c>
      <c r="AB1523" s="428">
        <v>0</v>
      </c>
      <c r="AC1523" s="430">
        <v>0</v>
      </c>
      <c r="AD1523" s="428">
        <f t="shared" si="231"/>
        <v>0</v>
      </c>
      <c r="AE1523" s="427">
        <v>0</v>
      </c>
      <c r="AF1523" s="427">
        <v>0</v>
      </c>
      <c r="AG1523" s="427"/>
      <c r="AH1523" s="427"/>
      <c r="AI1523" s="427"/>
      <c r="AJ1523" s="427"/>
      <c r="AK1523" s="427"/>
      <c r="AL1523" s="427"/>
      <c r="AM1523" s="427"/>
      <c r="AN1523" s="427"/>
    </row>
    <row r="1524" spans="1:40" s="225" customFormat="1" ht="47.25" hidden="1" customHeight="1" outlineLevel="7" x14ac:dyDescent="0.2">
      <c r="A1524" s="221"/>
      <c r="B1524" s="227"/>
      <c r="C1524" s="248"/>
      <c r="D1524" s="248"/>
      <c r="E1524" s="254"/>
      <c r="F1524" s="265"/>
      <c r="G1524" s="270"/>
      <c r="H1524" s="270"/>
      <c r="I1524" s="406" t="s">
        <v>80</v>
      </c>
      <c r="J1524" s="346"/>
      <c r="K1524" s="434">
        <f>Supervisor!K1524</f>
        <v>1</v>
      </c>
      <c r="L1524" s="347">
        <f>Supervisor!L1524</f>
        <v>0</v>
      </c>
      <c r="M1524" s="348">
        <v>0</v>
      </c>
      <c r="N1524" s="353">
        <f>Supervisor!M1524</f>
        <v>0</v>
      </c>
      <c r="O1524" s="350">
        <f>Supervisor!N1524</f>
        <v>0</v>
      </c>
      <c r="P1524" s="350">
        <f t="shared" si="230"/>
        <v>1</v>
      </c>
      <c r="Q1524" s="351">
        <v>1.5141691548593622E-5</v>
      </c>
      <c r="R1524" s="352">
        <f t="shared" si="238"/>
        <v>0</v>
      </c>
      <c r="T1524" s="226">
        <f t="shared" si="235"/>
        <v>0</v>
      </c>
      <c r="Y1524" s="199"/>
      <c r="Z1524" s="352">
        <v>0</v>
      </c>
      <c r="AA1524" s="428">
        <v>0</v>
      </c>
      <c r="AB1524" s="428">
        <v>0</v>
      </c>
      <c r="AC1524" s="430">
        <v>0</v>
      </c>
      <c r="AD1524" s="428">
        <f t="shared" si="231"/>
        <v>0</v>
      </c>
      <c r="AE1524" s="427">
        <v>0</v>
      </c>
      <c r="AF1524" s="427">
        <v>0</v>
      </c>
      <c r="AG1524" s="427"/>
      <c r="AH1524" s="427"/>
      <c r="AI1524" s="427"/>
      <c r="AJ1524" s="427"/>
      <c r="AK1524" s="427"/>
      <c r="AL1524" s="427"/>
      <c r="AM1524" s="427"/>
      <c r="AN1524" s="427"/>
    </row>
    <row r="1525" spans="1:40" s="225" customFormat="1" ht="47.25" hidden="1" customHeight="1" outlineLevel="7" x14ac:dyDescent="0.2">
      <c r="A1525" s="221"/>
      <c r="B1525" s="227"/>
      <c r="C1525" s="248"/>
      <c r="D1525" s="248"/>
      <c r="E1525" s="254"/>
      <c r="F1525" s="265"/>
      <c r="G1525" s="270"/>
      <c r="H1525" s="270"/>
      <c r="I1525" s="406" t="s">
        <v>82</v>
      </c>
      <c r="J1525" s="346"/>
      <c r="K1525" s="434">
        <f>Supervisor!K1525</f>
        <v>1</v>
      </c>
      <c r="L1525" s="347">
        <f>Supervisor!L1525</f>
        <v>0</v>
      </c>
      <c r="M1525" s="348">
        <v>0</v>
      </c>
      <c r="N1525" s="353">
        <f>Supervisor!M1525</f>
        <v>0</v>
      </c>
      <c r="O1525" s="350">
        <f>Supervisor!N1525</f>
        <v>0</v>
      </c>
      <c r="P1525" s="350">
        <f t="shared" si="230"/>
        <v>1</v>
      </c>
      <c r="Q1525" s="351">
        <v>1.5141691548593622E-5</v>
      </c>
      <c r="R1525" s="352">
        <f t="shared" si="238"/>
        <v>0</v>
      </c>
      <c r="T1525" s="226">
        <f t="shared" si="235"/>
        <v>0</v>
      </c>
      <c r="Y1525" s="199"/>
      <c r="Z1525" s="352">
        <v>0</v>
      </c>
      <c r="AA1525" s="428">
        <v>0</v>
      </c>
      <c r="AB1525" s="428">
        <v>0</v>
      </c>
      <c r="AC1525" s="430">
        <v>0</v>
      </c>
      <c r="AD1525" s="428">
        <f t="shared" si="231"/>
        <v>0</v>
      </c>
      <c r="AE1525" s="427">
        <v>0</v>
      </c>
      <c r="AF1525" s="427">
        <v>0</v>
      </c>
      <c r="AG1525" s="427"/>
      <c r="AH1525" s="427"/>
      <c r="AI1525" s="427"/>
      <c r="AJ1525" s="427"/>
      <c r="AK1525" s="427"/>
      <c r="AL1525" s="427"/>
      <c r="AM1525" s="427"/>
      <c r="AN1525" s="427"/>
    </row>
    <row r="1526" spans="1:40" s="225" customFormat="1" ht="47.25" hidden="1" customHeight="1" outlineLevel="7" x14ac:dyDescent="0.2">
      <c r="A1526" s="221"/>
      <c r="B1526" s="227"/>
      <c r="C1526" s="248"/>
      <c r="D1526" s="248"/>
      <c r="E1526" s="254"/>
      <c r="F1526" s="265"/>
      <c r="G1526" s="270"/>
      <c r="H1526" s="270"/>
      <c r="I1526" s="406" t="s">
        <v>293</v>
      </c>
      <c r="J1526" s="346"/>
      <c r="K1526" s="434">
        <f>Supervisor!K1526</f>
        <v>1</v>
      </c>
      <c r="L1526" s="347">
        <f>Supervisor!L1526</f>
        <v>0</v>
      </c>
      <c r="M1526" s="348">
        <v>0</v>
      </c>
      <c r="N1526" s="353">
        <f>Supervisor!M1526</f>
        <v>0</v>
      </c>
      <c r="O1526" s="350">
        <f>Supervisor!N1526</f>
        <v>0</v>
      </c>
      <c r="P1526" s="350">
        <f t="shared" si="230"/>
        <v>1</v>
      </c>
      <c r="Q1526" s="351">
        <v>2.0188922064791498E-5</v>
      </c>
      <c r="R1526" s="352">
        <f t="shared" si="238"/>
        <v>0</v>
      </c>
      <c r="T1526" s="226">
        <f t="shared" si="235"/>
        <v>0</v>
      </c>
      <c r="Y1526" s="199"/>
      <c r="Z1526" s="352">
        <v>0</v>
      </c>
      <c r="AA1526" s="428">
        <v>0</v>
      </c>
      <c r="AB1526" s="428">
        <v>0</v>
      </c>
      <c r="AC1526" s="430">
        <v>0</v>
      </c>
      <c r="AD1526" s="428">
        <f t="shared" si="231"/>
        <v>0</v>
      </c>
      <c r="AE1526" s="427">
        <v>0</v>
      </c>
      <c r="AF1526" s="427">
        <v>0</v>
      </c>
      <c r="AG1526" s="427"/>
      <c r="AH1526" s="427"/>
      <c r="AI1526" s="427"/>
      <c r="AJ1526" s="427"/>
      <c r="AK1526" s="427"/>
      <c r="AL1526" s="427"/>
      <c r="AM1526" s="427"/>
      <c r="AN1526" s="427"/>
    </row>
    <row r="1527" spans="1:40" s="225" customFormat="1" ht="47.25" hidden="1" customHeight="1" outlineLevel="7" thickBot="1" x14ac:dyDescent="0.25">
      <c r="A1527" s="290"/>
      <c r="B1527" s="291"/>
      <c r="C1527" s="292"/>
      <c r="D1527" s="292"/>
      <c r="E1527" s="293"/>
      <c r="F1527" s="294"/>
      <c r="G1527" s="295"/>
      <c r="H1527" s="295"/>
      <c r="I1527" s="414" t="s">
        <v>294</v>
      </c>
      <c r="J1527" s="392"/>
      <c r="K1527" s="439">
        <f>Supervisor!K1527</f>
        <v>1</v>
      </c>
      <c r="L1527" s="393">
        <f>Supervisor!L1527</f>
        <v>0</v>
      </c>
      <c r="M1527" s="394">
        <v>0</v>
      </c>
      <c r="N1527" s="395">
        <f>Supervisor!M1527</f>
        <v>0</v>
      </c>
      <c r="O1527" s="396">
        <f>Supervisor!N1527</f>
        <v>0</v>
      </c>
      <c r="P1527" s="396">
        <f t="shared" si="230"/>
        <v>1</v>
      </c>
      <c r="Q1527" s="397">
        <v>5.0472305161978744E-6</v>
      </c>
      <c r="R1527" s="398">
        <f t="shared" si="238"/>
        <v>0</v>
      </c>
      <c r="T1527" s="226">
        <f t="shared" si="235"/>
        <v>0</v>
      </c>
      <c r="Y1527" s="199"/>
      <c r="Z1527" s="398">
        <v>0</v>
      </c>
      <c r="AA1527" s="428">
        <v>0</v>
      </c>
      <c r="AB1527" s="428">
        <v>0</v>
      </c>
      <c r="AC1527" s="430">
        <v>0</v>
      </c>
      <c r="AD1527" s="428">
        <f t="shared" si="231"/>
        <v>0</v>
      </c>
      <c r="AE1527" s="427">
        <v>0</v>
      </c>
      <c r="AF1527" s="427">
        <v>0</v>
      </c>
      <c r="AG1527" s="427"/>
      <c r="AH1527" s="427"/>
      <c r="AI1527" s="427"/>
      <c r="AJ1527" s="427"/>
      <c r="AK1527" s="427"/>
      <c r="AL1527" s="427"/>
      <c r="AM1527" s="427"/>
      <c r="AN1527" s="427"/>
    </row>
    <row r="1528" spans="1:40" ht="19.5" customHeight="1" x14ac:dyDescent="0.2">
      <c r="A1528" s="301"/>
      <c r="B1528" s="302"/>
      <c r="C1528" s="303"/>
      <c r="D1528" s="303"/>
      <c r="I1528" s="77"/>
      <c r="J1528" s="179"/>
      <c r="K1528" s="179"/>
      <c r="L1528" s="319"/>
      <c r="M1528" s="179"/>
      <c r="N1528" s="179"/>
      <c r="O1528" s="99"/>
      <c r="P1528" s="99"/>
      <c r="Q1528" s="114"/>
      <c r="R1528" s="110"/>
      <c r="T1528" s="226">
        <f t="shared" si="235"/>
        <v>0</v>
      </c>
      <c r="Z1528" s="110"/>
      <c r="AA1528" s="428"/>
      <c r="AB1528" s="428"/>
      <c r="AC1528" s="430"/>
      <c r="AD1528" s="428">
        <f t="shared" si="231"/>
        <v>0</v>
      </c>
      <c r="AF1528" s="427">
        <v>0</v>
      </c>
    </row>
    <row r="1529" spans="1:40" ht="19.5" customHeight="1" x14ac:dyDescent="0.2">
      <c r="I1529" s="77"/>
      <c r="J1529" s="179"/>
      <c r="K1529" s="179"/>
      <c r="L1529" s="319"/>
      <c r="M1529" s="179"/>
      <c r="N1529" s="179"/>
      <c r="O1529" s="99"/>
      <c r="P1529" s="99"/>
      <c r="Q1529" s="114"/>
      <c r="R1529" s="110"/>
      <c r="T1529" s="226">
        <f t="shared" si="235"/>
        <v>0</v>
      </c>
      <c r="Z1529" s="110"/>
    </row>
  </sheetData>
  <autoFilter ref="I5:R1529"/>
  <mergeCells count="12">
    <mergeCell ref="O3:O4"/>
    <mergeCell ref="C7:H33"/>
    <mergeCell ref="J1:N1"/>
    <mergeCell ref="J2:K2"/>
    <mergeCell ref="A3:I4"/>
    <mergeCell ref="J3:J4"/>
    <mergeCell ref="K3:N3"/>
    <mergeCell ref="AB4:AB5"/>
    <mergeCell ref="AC4:AC5"/>
    <mergeCell ref="AD4:AD5"/>
    <mergeCell ref="AA4:AA5"/>
    <mergeCell ref="Q3:Q4"/>
  </mergeCells>
  <conditionalFormatting sqref="AD1:AD1048576">
    <cfRule type="cellIs" dxfId="2" priority="1" operator="greaterThan">
      <formula>0</formula>
    </cfRule>
    <cfRule type="cellIs" dxfId="1" priority="2" operator="lessThan">
      <formula>0</formula>
    </cfRule>
  </conditionalFormatting>
  <printOptions horizontalCentered="1"/>
  <pageMargins left="0" right="0" top="0" bottom="2" header="0.3" footer="0.3"/>
  <pageSetup paperSize="9" scale="27" fitToHeight="50" orientation="landscape" horizontalDpi="300" verticalDpi="300" r:id="rId1"/>
  <headerFooter>
    <oddFooter>&amp;C&amp;G</oddFooter>
  </headerFooter>
  <rowBreaks count="1" manualBreakCount="1">
    <brk id="616" max="1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3" shapeId="15361" r:id="rId5">
          <objectPr defaultSize="0" autoPict="0" r:id="rId6">
            <anchor moveWithCells="1" sizeWithCells="1">
              <from>
                <xdr:col>6</xdr:col>
                <xdr:colOff>66675</xdr:colOff>
                <xdr:row>0</xdr:row>
                <xdr:rowOff>76200</xdr:rowOff>
              </from>
              <to>
                <xdr:col>8</xdr:col>
                <xdr:colOff>1476375</xdr:colOff>
                <xdr:row>0</xdr:row>
                <xdr:rowOff>1133475</xdr:rowOff>
              </to>
            </anchor>
          </objectPr>
        </oleObject>
      </mc:Choice>
      <mc:Fallback>
        <oleObject progId="CorelDRAW.Graphic.13" shapeId="1536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outlinePr summaryBelow="0" summaryRight="0"/>
    <pageSetUpPr fitToPage="1"/>
  </sheetPr>
  <dimension ref="A1:BB1536"/>
  <sheetViews>
    <sheetView view="pageBreakPreview" zoomScale="35" zoomScaleNormal="85" zoomScaleSheetLayoutView="35" zoomScalePageLayoutView="10" workbookViewId="0">
      <pane ySplit="5" topLeftCell="A825" activePane="bottomLeft" state="frozen"/>
      <selection activeCell="S5" sqref="S5:S34"/>
      <selection pane="bottomLeft" activeCell="O864" sqref="O864"/>
    </sheetView>
  </sheetViews>
  <sheetFormatPr defaultColWidth="9.125" defaultRowHeight="19.5" customHeight="1" outlineLevelRow="7" x14ac:dyDescent="0.2"/>
  <cols>
    <col min="1" max="8" width="2.25" style="77" customWidth="1"/>
    <col min="9" max="9" width="100.125" style="77" customWidth="1"/>
    <col min="10" max="10" width="14.875" style="99" customWidth="1"/>
    <col min="11" max="11" width="20.875" style="99" customWidth="1"/>
    <col min="12" max="12" width="19.75" style="99" customWidth="1"/>
    <col min="13" max="13" width="23" style="99" customWidth="1"/>
    <col min="14" max="14" width="30.875" style="99" customWidth="1"/>
    <col min="15" max="15" width="49.375" style="110" customWidth="1"/>
    <col min="16" max="16" width="42" style="114" hidden="1" customWidth="1"/>
    <col min="17" max="17" width="27.75" style="82" hidden="1" customWidth="1"/>
    <col min="18" max="18" width="15.625" style="77" hidden="1" customWidth="1"/>
    <col min="19" max="19" width="19.125" style="77" hidden="1" customWidth="1"/>
    <col min="20" max="23" width="0" style="77" hidden="1" customWidth="1"/>
    <col min="24" max="24" width="5.375" style="77" customWidth="1"/>
    <col min="25" max="25" width="20.75" style="77" hidden="1" customWidth="1"/>
    <col min="26" max="26" width="9.125" style="77" hidden="1" customWidth="1"/>
    <col min="27" max="27" width="22" style="77" customWidth="1"/>
    <col min="28" max="28" width="25.25" style="77" hidden="1" customWidth="1"/>
    <col min="29" max="29" width="25.25" style="454" hidden="1" customWidth="1"/>
    <col min="30" max="30" width="23" style="77" hidden="1" customWidth="1"/>
    <col min="31" max="31" width="20.375" style="77" hidden="1" customWidth="1"/>
    <col min="32" max="34" width="0" style="77" hidden="1" customWidth="1"/>
    <col min="35" max="35" width="40.375" style="77" hidden="1" customWidth="1"/>
    <col min="36" max="50" width="0" style="77" hidden="1" customWidth="1"/>
    <col min="51" max="51" width="19.125" style="77" hidden="1" customWidth="1"/>
    <col min="52" max="53" width="0" style="77" hidden="1" customWidth="1"/>
    <col min="54" max="54" width="18.375" style="77" hidden="1" customWidth="1"/>
    <col min="55" max="16384" width="9.125" style="77"/>
  </cols>
  <sheetData>
    <row r="1" spans="1:51" ht="60.75" customHeight="1" thickBot="1" x14ac:dyDescent="0.25">
      <c r="A1" s="655" t="s">
        <v>295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7"/>
      <c r="Q1" s="76"/>
    </row>
    <row r="2" spans="1:51" ht="45.75" customHeight="1" x14ac:dyDescent="0.2">
      <c r="A2" s="78"/>
      <c r="B2" s="79"/>
      <c r="C2" s="79"/>
      <c r="D2" s="79"/>
      <c r="E2" s="79"/>
      <c r="F2" s="79"/>
      <c r="G2" s="79"/>
      <c r="H2" s="79"/>
      <c r="I2" s="80" t="s">
        <v>281</v>
      </c>
      <c r="J2" s="658">
        <f>'Planning 3'!J2:K2</f>
        <v>41760</v>
      </c>
      <c r="K2" s="658"/>
      <c r="L2" s="658"/>
      <c r="M2" s="658"/>
      <c r="N2" s="81"/>
      <c r="O2" s="128"/>
      <c r="P2" s="80"/>
      <c r="AC2" s="454">
        <v>273.64999999999998</v>
      </c>
      <c r="AI2" s="456">
        <v>0.24547538989278539</v>
      </c>
    </row>
    <row r="3" spans="1:51" ht="39" customHeight="1" x14ac:dyDescent="0.2">
      <c r="A3" s="659" t="s">
        <v>221</v>
      </c>
      <c r="B3" s="659"/>
      <c r="C3" s="659"/>
      <c r="D3" s="659"/>
      <c r="E3" s="659"/>
      <c r="F3" s="659"/>
      <c r="G3" s="659"/>
      <c r="H3" s="659"/>
      <c r="I3" s="659"/>
      <c r="J3" s="660" t="s">
        <v>276</v>
      </c>
      <c r="K3" s="660"/>
      <c r="L3" s="660"/>
      <c r="M3" s="83"/>
      <c r="N3" s="83"/>
      <c r="O3" s="661" t="s">
        <v>544</v>
      </c>
      <c r="P3" s="663" t="s">
        <v>275</v>
      </c>
      <c r="Q3" s="654" t="s">
        <v>222</v>
      </c>
    </row>
    <row r="4" spans="1:51" ht="100.5" customHeight="1" x14ac:dyDescent="0.2">
      <c r="A4" s="659"/>
      <c r="B4" s="659"/>
      <c r="C4" s="659"/>
      <c r="D4" s="659"/>
      <c r="E4" s="659"/>
      <c r="F4" s="659"/>
      <c r="G4" s="659"/>
      <c r="H4" s="659"/>
      <c r="I4" s="659"/>
      <c r="J4" s="84" t="s">
        <v>251</v>
      </c>
      <c r="K4" s="84" t="s">
        <v>252</v>
      </c>
      <c r="L4" s="84" t="s">
        <v>253</v>
      </c>
      <c r="M4" s="84" t="s">
        <v>254</v>
      </c>
      <c r="N4" s="598" t="s">
        <v>543</v>
      </c>
      <c r="O4" s="662"/>
      <c r="P4" s="664"/>
      <c r="Q4" s="654"/>
      <c r="AI4" s="77">
        <f>0.85*27300</f>
        <v>23205</v>
      </c>
    </row>
    <row r="5" spans="1:51" ht="57.75" customHeight="1" x14ac:dyDescent="0.2">
      <c r="A5" s="85"/>
      <c r="B5" s="86"/>
      <c r="C5" s="86"/>
      <c r="D5" s="86"/>
      <c r="E5" s="86"/>
      <c r="F5" s="86"/>
      <c r="G5" s="86"/>
      <c r="H5" s="86"/>
      <c r="I5" s="86" t="s">
        <v>220</v>
      </c>
      <c r="J5" s="87"/>
      <c r="K5" s="87"/>
      <c r="L5" s="87"/>
      <c r="M5" s="87"/>
      <c r="N5" s="87"/>
      <c r="O5" s="593">
        <f>'Planning 3'!R5</f>
        <v>0.34859007915789542</v>
      </c>
      <c r="P5" s="89"/>
      <c r="Q5" s="90">
        <v>273000000000</v>
      </c>
      <c r="S5" s="159">
        <f>R5-N5</f>
        <v>0</v>
      </c>
      <c r="Y5" s="179" t="s">
        <v>481</v>
      </c>
      <c r="AA5" s="595" t="s">
        <v>453</v>
      </c>
      <c r="AB5" s="450" t="s">
        <v>479</v>
      </c>
      <c r="AC5" s="455" t="s">
        <v>480</v>
      </c>
      <c r="AD5" s="450" t="s">
        <v>451</v>
      </c>
      <c r="AE5" s="449" t="s">
        <v>453</v>
      </c>
      <c r="AY5" s="450" t="s">
        <v>542</v>
      </c>
    </row>
    <row r="6" spans="1:51" ht="34.5" customHeight="1" outlineLevel="1" x14ac:dyDescent="0.2">
      <c r="A6" s="91"/>
      <c r="B6" s="1"/>
      <c r="C6" s="1"/>
      <c r="D6" s="1"/>
      <c r="E6" s="1"/>
      <c r="F6" s="1"/>
      <c r="G6" s="1"/>
      <c r="H6" s="1"/>
      <c r="I6" s="1" t="s">
        <v>0</v>
      </c>
      <c r="J6" s="2" t="s">
        <v>442</v>
      </c>
      <c r="K6" s="2"/>
      <c r="L6" s="2"/>
      <c r="M6" s="2">
        <f>N6-L6</f>
        <v>0</v>
      </c>
      <c r="N6" s="2"/>
      <c r="O6" s="3">
        <f>'Planning 3'!R6</f>
        <v>0.93476869494441561</v>
      </c>
      <c r="P6" s="40"/>
      <c r="Q6" s="92" t="e">
        <f>#REF!*$Q$5</f>
        <v>#REF!</v>
      </c>
      <c r="S6" s="159">
        <f t="shared" ref="S6:S89" si="0">R6-N6</f>
        <v>0</v>
      </c>
      <c r="Y6" s="449"/>
      <c r="AA6" s="452">
        <f>O6-AY6</f>
        <v>0</v>
      </c>
      <c r="AB6" s="452">
        <v>0.853344520979744</v>
      </c>
      <c r="AC6" s="452">
        <f>O6-AB6</f>
        <v>8.1424173964671609E-2</v>
      </c>
      <c r="AD6" s="451">
        <v>0.90004306568953474</v>
      </c>
      <c r="AE6" s="451">
        <f t="shared" ref="AE6:AE69" si="1">O6-AD6</f>
        <v>3.4725629254880874E-2</v>
      </c>
      <c r="AY6" s="451">
        <v>0.93476869494441561</v>
      </c>
    </row>
    <row r="7" spans="1:51" ht="34.5" customHeight="1" outlineLevel="2" collapsed="1" x14ac:dyDescent="0.2">
      <c r="A7" s="91"/>
      <c r="B7" s="93"/>
      <c r="C7" s="614"/>
      <c r="D7" s="614"/>
      <c r="E7" s="614"/>
      <c r="F7" s="614"/>
      <c r="G7" s="614"/>
      <c r="H7" s="614"/>
      <c r="I7" s="164" t="s">
        <v>1</v>
      </c>
      <c r="J7" s="165" t="s">
        <v>442</v>
      </c>
      <c r="K7" s="166"/>
      <c r="L7" s="166"/>
      <c r="M7" s="166">
        <f t="shared" ref="M7:M70" si="2">N7-L7</f>
        <v>0</v>
      </c>
      <c r="N7" s="166"/>
      <c r="O7" s="167">
        <f>'Planning 3'!R7</f>
        <v>0</v>
      </c>
      <c r="P7" s="168"/>
      <c r="Q7" s="94" t="e">
        <f>#REF!*$Q$5</f>
        <v>#REF!</v>
      </c>
      <c r="R7" s="129"/>
      <c r="Y7" s="449"/>
      <c r="AA7" s="452">
        <f t="shared" ref="AA7:AA70" si="3">O7-AY7</f>
        <v>0</v>
      </c>
      <c r="AB7" s="452">
        <v>0</v>
      </c>
      <c r="AC7" s="452">
        <f t="shared" ref="AC7:AC70" si="4">O7-AB7</f>
        <v>0</v>
      </c>
      <c r="AD7" s="451">
        <v>0</v>
      </c>
      <c r="AE7" s="451">
        <f t="shared" si="1"/>
        <v>0</v>
      </c>
      <c r="AY7" s="451">
        <v>0</v>
      </c>
    </row>
    <row r="8" spans="1:51" ht="34.5" hidden="1" customHeight="1" outlineLevel="7" x14ac:dyDescent="0.2">
      <c r="A8" s="91"/>
      <c r="B8" s="93"/>
      <c r="C8" s="615"/>
      <c r="D8" s="615"/>
      <c r="E8" s="615"/>
      <c r="F8" s="615"/>
      <c r="G8" s="615"/>
      <c r="H8" s="615"/>
      <c r="I8" s="161" t="s">
        <v>392</v>
      </c>
      <c r="J8" s="130" t="s">
        <v>259</v>
      </c>
      <c r="K8" s="130">
        <v>200</v>
      </c>
      <c r="L8" s="130">
        <v>0</v>
      </c>
      <c r="M8" s="130">
        <f t="shared" si="2"/>
        <v>0</v>
      </c>
      <c r="N8" s="130">
        <v>0</v>
      </c>
      <c r="O8" s="162">
        <f>'Planning 3'!R8</f>
        <v>0</v>
      </c>
      <c r="P8" s="163"/>
      <c r="Q8" s="94"/>
      <c r="R8" s="129"/>
      <c r="Y8" s="449"/>
      <c r="AA8" s="452">
        <f t="shared" si="3"/>
        <v>0</v>
      </c>
      <c r="AB8" s="452">
        <v>0</v>
      </c>
      <c r="AC8" s="452">
        <f t="shared" si="4"/>
        <v>0</v>
      </c>
      <c r="AD8" s="451">
        <v>0</v>
      </c>
      <c r="AE8" s="451">
        <f t="shared" si="1"/>
        <v>0</v>
      </c>
      <c r="AY8" s="451">
        <v>0</v>
      </c>
    </row>
    <row r="9" spans="1:51" ht="34.5" hidden="1" customHeight="1" outlineLevel="7" x14ac:dyDescent="0.2">
      <c r="A9" s="91"/>
      <c r="B9" s="93"/>
      <c r="C9" s="615"/>
      <c r="D9" s="615"/>
      <c r="E9" s="615"/>
      <c r="F9" s="615"/>
      <c r="G9" s="615"/>
      <c r="H9" s="615"/>
      <c r="I9" s="161" t="s">
        <v>393</v>
      </c>
      <c r="J9" s="130" t="s">
        <v>259</v>
      </c>
      <c r="K9" s="130">
        <v>200</v>
      </c>
      <c r="L9" s="130">
        <v>0</v>
      </c>
      <c r="M9" s="130">
        <f t="shared" si="2"/>
        <v>0</v>
      </c>
      <c r="N9" s="130">
        <v>0</v>
      </c>
      <c r="O9" s="162">
        <f>'Planning 3'!R9</f>
        <v>0</v>
      </c>
      <c r="P9" s="163"/>
      <c r="Q9" s="94"/>
      <c r="R9" s="129"/>
      <c r="Y9" s="449"/>
      <c r="AA9" s="452">
        <f t="shared" si="3"/>
        <v>0</v>
      </c>
      <c r="AB9" s="452">
        <v>0</v>
      </c>
      <c r="AC9" s="452">
        <f t="shared" si="4"/>
        <v>0</v>
      </c>
      <c r="AD9" s="451">
        <v>0</v>
      </c>
      <c r="AE9" s="451">
        <f t="shared" si="1"/>
        <v>0</v>
      </c>
      <c r="AY9" s="451">
        <v>0</v>
      </c>
    </row>
    <row r="10" spans="1:51" ht="34.5" hidden="1" customHeight="1" outlineLevel="7" x14ac:dyDescent="0.2">
      <c r="A10" s="91"/>
      <c r="B10" s="93"/>
      <c r="C10" s="615"/>
      <c r="D10" s="615"/>
      <c r="E10" s="615"/>
      <c r="F10" s="615"/>
      <c r="G10" s="615"/>
      <c r="H10" s="615"/>
      <c r="I10" s="161" t="s">
        <v>394</v>
      </c>
      <c r="J10" s="130" t="s">
        <v>259</v>
      </c>
      <c r="K10" s="130">
        <v>200</v>
      </c>
      <c r="L10" s="130">
        <v>0</v>
      </c>
      <c r="M10" s="130">
        <f t="shared" si="2"/>
        <v>0</v>
      </c>
      <c r="N10" s="130">
        <v>0</v>
      </c>
      <c r="O10" s="162">
        <f>'Planning 3'!R10</f>
        <v>0</v>
      </c>
      <c r="P10" s="163"/>
      <c r="Q10" s="94"/>
      <c r="R10" s="129"/>
      <c r="Y10" s="449"/>
      <c r="AA10" s="452">
        <f t="shared" si="3"/>
        <v>0</v>
      </c>
      <c r="AB10" s="452">
        <v>0</v>
      </c>
      <c r="AC10" s="452">
        <f t="shared" si="4"/>
        <v>0</v>
      </c>
      <c r="AD10" s="451">
        <v>0</v>
      </c>
      <c r="AE10" s="451">
        <f t="shared" si="1"/>
        <v>0</v>
      </c>
      <c r="AY10" s="451">
        <v>0</v>
      </c>
    </row>
    <row r="11" spans="1:51" ht="34.5" customHeight="1" outlineLevel="2" collapsed="1" x14ac:dyDescent="0.2">
      <c r="A11" s="91"/>
      <c r="B11" s="93"/>
      <c r="C11" s="615"/>
      <c r="D11" s="615"/>
      <c r="E11" s="615"/>
      <c r="F11" s="615"/>
      <c r="G11" s="615"/>
      <c r="H11" s="615"/>
      <c r="I11" s="169" t="s">
        <v>240</v>
      </c>
      <c r="J11" s="170" t="s">
        <v>442</v>
      </c>
      <c r="K11" s="170"/>
      <c r="L11" s="170"/>
      <c r="M11" s="170">
        <f t="shared" si="2"/>
        <v>0</v>
      </c>
      <c r="N11" s="170"/>
      <c r="O11" s="171">
        <f>'Planning 3'!R11</f>
        <v>0.99999999999999989</v>
      </c>
      <c r="P11" s="172"/>
      <c r="Q11" s="94" t="e">
        <f>#REF!*$Q$5</f>
        <v>#REF!</v>
      </c>
      <c r="R11" s="129">
        <v>308693</v>
      </c>
      <c r="Y11" s="449"/>
      <c r="AA11" s="452">
        <f t="shared" si="3"/>
        <v>0</v>
      </c>
      <c r="AB11" s="452">
        <v>0.99999999999999989</v>
      </c>
      <c r="AC11" s="452">
        <f t="shared" si="4"/>
        <v>0</v>
      </c>
      <c r="AD11" s="451">
        <v>0.99999999999999989</v>
      </c>
      <c r="AE11" s="451">
        <f t="shared" si="1"/>
        <v>0</v>
      </c>
      <c r="AY11" s="451">
        <v>0.99999999999999989</v>
      </c>
    </row>
    <row r="12" spans="1:51" ht="34.5" hidden="1" customHeight="1" outlineLevel="7" x14ac:dyDescent="0.2">
      <c r="A12" s="91"/>
      <c r="B12" s="93"/>
      <c r="C12" s="615"/>
      <c r="D12" s="615"/>
      <c r="E12" s="615"/>
      <c r="F12" s="615"/>
      <c r="G12" s="615"/>
      <c r="H12" s="615"/>
      <c r="I12" s="161" t="s">
        <v>392</v>
      </c>
      <c r="J12" s="130" t="s">
        <v>256</v>
      </c>
      <c r="K12" s="130">
        <v>308693</v>
      </c>
      <c r="L12" s="130">
        <v>308693</v>
      </c>
      <c r="M12" s="130">
        <f t="shared" si="2"/>
        <v>0</v>
      </c>
      <c r="N12" s="130">
        <v>308693</v>
      </c>
      <c r="O12" s="162">
        <f>'Planning 3'!R12</f>
        <v>1</v>
      </c>
      <c r="P12" s="163"/>
      <c r="Q12" s="94"/>
      <c r="R12" s="129"/>
      <c r="Y12" s="449">
        <v>308693</v>
      </c>
      <c r="AA12" s="452">
        <f t="shared" si="3"/>
        <v>0</v>
      </c>
      <c r="AB12" s="452">
        <v>1</v>
      </c>
      <c r="AC12" s="452">
        <f t="shared" si="4"/>
        <v>0</v>
      </c>
      <c r="AD12" s="451">
        <v>1</v>
      </c>
      <c r="AE12" s="451">
        <f t="shared" si="1"/>
        <v>0</v>
      </c>
      <c r="AY12" s="451">
        <v>1</v>
      </c>
    </row>
    <row r="13" spans="1:51" ht="34.5" hidden="1" customHeight="1" outlineLevel="7" x14ac:dyDescent="0.2">
      <c r="A13" s="91"/>
      <c r="B13" s="93"/>
      <c r="C13" s="615"/>
      <c r="D13" s="615"/>
      <c r="E13" s="615"/>
      <c r="F13" s="615"/>
      <c r="G13" s="615"/>
      <c r="H13" s="615"/>
      <c r="I13" s="161" t="s">
        <v>393</v>
      </c>
      <c r="J13" s="130" t="s">
        <v>256</v>
      </c>
      <c r="K13" s="130">
        <v>308693</v>
      </c>
      <c r="L13" s="130">
        <v>308693</v>
      </c>
      <c r="M13" s="130">
        <f t="shared" si="2"/>
        <v>0</v>
      </c>
      <c r="N13" s="130">
        <v>308693</v>
      </c>
      <c r="O13" s="162">
        <f>'Planning 3'!R13</f>
        <v>1</v>
      </c>
      <c r="P13" s="163"/>
      <c r="Q13" s="94"/>
      <c r="R13" s="129"/>
      <c r="Y13" s="449">
        <v>308693</v>
      </c>
      <c r="AA13" s="452">
        <f t="shared" si="3"/>
        <v>0</v>
      </c>
      <c r="AB13" s="452">
        <v>1</v>
      </c>
      <c r="AC13" s="452">
        <f t="shared" si="4"/>
        <v>0</v>
      </c>
      <c r="AD13" s="451">
        <v>1</v>
      </c>
      <c r="AE13" s="451">
        <f t="shared" si="1"/>
        <v>0</v>
      </c>
      <c r="AY13" s="451">
        <v>1</v>
      </c>
    </row>
    <row r="14" spans="1:51" ht="34.5" hidden="1" customHeight="1" outlineLevel="7" x14ac:dyDescent="0.2">
      <c r="A14" s="91"/>
      <c r="B14" s="93"/>
      <c r="C14" s="615"/>
      <c r="D14" s="615"/>
      <c r="E14" s="615"/>
      <c r="F14" s="615"/>
      <c r="G14" s="615"/>
      <c r="H14" s="615"/>
      <c r="I14" s="161" t="s">
        <v>394</v>
      </c>
      <c r="J14" s="130" t="s">
        <v>256</v>
      </c>
      <c r="K14" s="130">
        <v>308693</v>
      </c>
      <c r="L14" s="130">
        <v>308693</v>
      </c>
      <c r="M14" s="130">
        <f t="shared" si="2"/>
        <v>0</v>
      </c>
      <c r="N14" s="130">
        <v>308693</v>
      </c>
      <c r="O14" s="162">
        <f>'Planning 3'!R14</f>
        <v>1</v>
      </c>
      <c r="P14" s="163"/>
      <c r="Q14" s="94"/>
      <c r="R14" s="129"/>
      <c r="Y14" s="449">
        <v>308693</v>
      </c>
      <c r="AA14" s="452">
        <f t="shared" si="3"/>
        <v>0</v>
      </c>
      <c r="AB14" s="452">
        <v>1</v>
      </c>
      <c r="AC14" s="452">
        <f t="shared" si="4"/>
        <v>0</v>
      </c>
      <c r="AD14" s="451">
        <v>1</v>
      </c>
      <c r="AE14" s="451">
        <f t="shared" si="1"/>
        <v>0</v>
      </c>
      <c r="AY14" s="451">
        <v>1</v>
      </c>
    </row>
    <row r="15" spans="1:51" ht="34.5" customHeight="1" outlineLevel="2" collapsed="1" x14ac:dyDescent="0.2">
      <c r="A15" s="91"/>
      <c r="B15" s="93"/>
      <c r="C15" s="615"/>
      <c r="D15" s="615"/>
      <c r="E15" s="615"/>
      <c r="F15" s="615"/>
      <c r="G15" s="615"/>
      <c r="H15" s="615"/>
      <c r="I15" s="169" t="s">
        <v>2</v>
      </c>
      <c r="J15" s="170" t="s">
        <v>442</v>
      </c>
      <c r="K15" s="170"/>
      <c r="L15" s="170"/>
      <c r="M15" s="170">
        <f t="shared" si="2"/>
        <v>0</v>
      </c>
      <c r="N15" s="170"/>
      <c r="O15" s="171">
        <f>'Planning 3'!R15</f>
        <v>0.99999999999999978</v>
      </c>
      <c r="P15" s="172"/>
      <c r="Q15" s="94" t="e">
        <f>#REF!*$Q$5</f>
        <v>#REF!</v>
      </c>
      <c r="R15" s="129"/>
      <c r="Y15" s="449"/>
      <c r="AA15" s="452">
        <f t="shared" si="3"/>
        <v>0</v>
      </c>
      <c r="AB15" s="452">
        <v>0.24999999999999994</v>
      </c>
      <c r="AC15" s="452">
        <f t="shared" si="4"/>
        <v>0.74999999999999978</v>
      </c>
      <c r="AD15" s="451">
        <v>0.99999999999999978</v>
      </c>
      <c r="AE15" s="451">
        <f t="shared" si="1"/>
        <v>0</v>
      </c>
      <c r="AY15" s="451">
        <v>0.99999999999999978</v>
      </c>
    </row>
    <row r="16" spans="1:51" ht="34.5" hidden="1" customHeight="1" outlineLevel="7" x14ac:dyDescent="0.2">
      <c r="A16" s="91"/>
      <c r="B16" s="93"/>
      <c r="C16" s="615"/>
      <c r="D16" s="615"/>
      <c r="E16" s="615"/>
      <c r="F16" s="615"/>
      <c r="G16" s="615"/>
      <c r="H16" s="615"/>
      <c r="I16" s="161" t="s">
        <v>392</v>
      </c>
      <c r="J16" s="130" t="s">
        <v>256</v>
      </c>
      <c r="K16" s="130">
        <v>80000</v>
      </c>
      <c r="L16" s="130">
        <v>80000</v>
      </c>
      <c r="M16" s="130">
        <f t="shared" si="2"/>
        <v>0</v>
      </c>
      <c r="N16" s="130">
        <v>80000</v>
      </c>
      <c r="O16" s="162">
        <f>'Planning 3'!R16</f>
        <v>1</v>
      </c>
      <c r="P16" s="163"/>
      <c r="Q16" s="94"/>
      <c r="R16" s="129"/>
      <c r="Y16" s="449">
        <v>72000</v>
      </c>
      <c r="AA16" s="452">
        <f t="shared" si="3"/>
        <v>0</v>
      </c>
      <c r="AB16" s="452">
        <v>0.25</v>
      </c>
      <c r="AC16" s="452">
        <f t="shared" si="4"/>
        <v>0.75</v>
      </c>
      <c r="AD16" s="451">
        <v>1</v>
      </c>
      <c r="AE16" s="451">
        <f t="shared" si="1"/>
        <v>0</v>
      </c>
      <c r="AY16" s="451">
        <v>1</v>
      </c>
    </row>
    <row r="17" spans="1:51" ht="34.5" hidden="1" customHeight="1" outlineLevel="7" x14ac:dyDescent="0.2">
      <c r="A17" s="91"/>
      <c r="B17" s="93"/>
      <c r="C17" s="615"/>
      <c r="D17" s="615"/>
      <c r="E17" s="615"/>
      <c r="F17" s="615"/>
      <c r="G17" s="615"/>
      <c r="H17" s="615"/>
      <c r="I17" s="161" t="s">
        <v>393</v>
      </c>
      <c r="J17" s="130" t="s">
        <v>256</v>
      </c>
      <c r="K17" s="130">
        <v>80000</v>
      </c>
      <c r="L17" s="130">
        <v>80000</v>
      </c>
      <c r="M17" s="130">
        <f t="shared" si="2"/>
        <v>0</v>
      </c>
      <c r="N17" s="130">
        <v>80000</v>
      </c>
      <c r="O17" s="162">
        <f>'Planning 3'!R17</f>
        <v>1</v>
      </c>
      <c r="P17" s="163"/>
      <c r="Q17" s="94"/>
      <c r="R17" s="129"/>
      <c r="Y17" s="449">
        <v>72000</v>
      </c>
      <c r="AA17" s="452">
        <f t="shared" si="3"/>
        <v>0</v>
      </c>
      <c r="AB17" s="452">
        <v>0.25</v>
      </c>
      <c r="AC17" s="452">
        <f t="shared" si="4"/>
        <v>0.75</v>
      </c>
      <c r="AD17" s="451">
        <v>1</v>
      </c>
      <c r="AE17" s="451">
        <f t="shared" si="1"/>
        <v>0</v>
      </c>
      <c r="AY17" s="451">
        <v>1</v>
      </c>
    </row>
    <row r="18" spans="1:51" ht="34.5" hidden="1" customHeight="1" outlineLevel="7" x14ac:dyDescent="0.2">
      <c r="A18" s="91"/>
      <c r="B18" s="93"/>
      <c r="C18" s="615"/>
      <c r="D18" s="615"/>
      <c r="E18" s="615"/>
      <c r="F18" s="615"/>
      <c r="G18" s="615"/>
      <c r="H18" s="615"/>
      <c r="I18" s="161" t="s">
        <v>394</v>
      </c>
      <c r="J18" s="130" t="s">
        <v>256</v>
      </c>
      <c r="K18" s="130">
        <v>80000</v>
      </c>
      <c r="L18" s="130">
        <v>80000</v>
      </c>
      <c r="M18" s="130">
        <f t="shared" si="2"/>
        <v>0</v>
      </c>
      <c r="N18" s="130">
        <v>80000</v>
      </c>
      <c r="O18" s="162">
        <f>'Planning 3'!R18</f>
        <v>1</v>
      </c>
      <c r="P18" s="163"/>
      <c r="Q18" s="94"/>
      <c r="R18" s="129"/>
      <c r="Y18" s="449"/>
      <c r="AA18" s="452">
        <f t="shared" si="3"/>
        <v>0</v>
      </c>
      <c r="AB18" s="452">
        <v>0.25</v>
      </c>
      <c r="AC18" s="452">
        <f t="shared" si="4"/>
        <v>0.75</v>
      </c>
      <c r="AD18" s="451">
        <v>1</v>
      </c>
      <c r="AE18" s="451">
        <f t="shared" si="1"/>
        <v>0</v>
      </c>
      <c r="AY18" s="451">
        <v>1</v>
      </c>
    </row>
    <row r="19" spans="1:51" ht="34.5" customHeight="1" outlineLevel="2" collapsed="1" x14ac:dyDescent="0.2">
      <c r="A19" s="91"/>
      <c r="B19" s="93"/>
      <c r="C19" s="615"/>
      <c r="D19" s="615"/>
      <c r="E19" s="615"/>
      <c r="F19" s="615"/>
      <c r="G19" s="615"/>
      <c r="H19" s="615"/>
      <c r="I19" s="169" t="s">
        <v>3</v>
      </c>
      <c r="J19" s="170" t="s">
        <v>442</v>
      </c>
      <c r="K19" s="170"/>
      <c r="L19" s="170"/>
      <c r="M19" s="170">
        <f t="shared" si="2"/>
        <v>0</v>
      </c>
      <c r="N19" s="170"/>
      <c r="O19" s="171">
        <f>'Planning 3'!R19</f>
        <v>0</v>
      </c>
      <c r="P19" s="172"/>
      <c r="Q19" s="94" t="e">
        <f>#REF!*$Q$5</f>
        <v>#REF!</v>
      </c>
      <c r="R19" s="129"/>
      <c r="Y19" s="449"/>
      <c r="AA19" s="452">
        <f t="shared" si="3"/>
        <v>0</v>
      </c>
      <c r="AB19" s="452">
        <v>0</v>
      </c>
      <c r="AC19" s="452">
        <f t="shared" si="4"/>
        <v>0</v>
      </c>
      <c r="AD19" s="451">
        <v>0</v>
      </c>
      <c r="AE19" s="451">
        <f t="shared" si="1"/>
        <v>0</v>
      </c>
      <c r="AY19" s="451">
        <v>0</v>
      </c>
    </row>
    <row r="20" spans="1:51" ht="34.5" hidden="1" customHeight="1" outlineLevel="7" x14ac:dyDescent="0.2">
      <c r="A20" s="91"/>
      <c r="B20" s="93"/>
      <c r="C20" s="615"/>
      <c r="D20" s="615"/>
      <c r="E20" s="615"/>
      <c r="F20" s="615"/>
      <c r="G20" s="615"/>
      <c r="H20" s="615"/>
      <c r="I20" s="161" t="s">
        <v>392</v>
      </c>
      <c r="J20" s="130" t="s">
        <v>259</v>
      </c>
      <c r="K20" s="130">
        <v>5862</v>
      </c>
      <c r="L20" s="130">
        <v>0</v>
      </c>
      <c r="M20" s="130">
        <f t="shared" si="2"/>
        <v>0</v>
      </c>
      <c r="N20" s="130">
        <v>0</v>
      </c>
      <c r="O20" s="162">
        <f>'Planning 3'!R20</f>
        <v>0</v>
      </c>
      <c r="P20" s="163"/>
      <c r="Q20" s="94"/>
      <c r="R20" s="129"/>
      <c r="Y20" s="449"/>
      <c r="AA20" s="452">
        <f t="shared" si="3"/>
        <v>0</v>
      </c>
      <c r="AB20" s="452">
        <v>0</v>
      </c>
      <c r="AC20" s="452">
        <f t="shared" si="4"/>
        <v>0</v>
      </c>
      <c r="AD20" s="451">
        <v>0</v>
      </c>
      <c r="AE20" s="451">
        <f t="shared" si="1"/>
        <v>0</v>
      </c>
      <c r="AY20" s="451">
        <v>0</v>
      </c>
    </row>
    <row r="21" spans="1:51" ht="34.5" hidden="1" customHeight="1" outlineLevel="7" x14ac:dyDescent="0.2">
      <c r="A21" s="91"/>
      <c r="B21" s="93"/>
      <c r="C21" s="615"/>
      <c r="D21" s="615"/>
      <c r="E21" s="615"/>
      <c r="F21" s="615"/>
      <c r="G21" s="615"/>
      <c r="H21" s="615"/>
      <c r="I21" s="161" t="s">
        <v>393</v>
      </c>
      <c r="J21" s="130" t="s">
        <v>259</v>
      </c>
      <c r="K21" s="130">
        <v>5862</v>
      </c>
      <c r="L21" s="130">
        <v>0</v>
      </c>
      <c r="M21" s="130">
        <f t="shared" si="2"/>
        <v>0</v>
      </c>
      <c r="N21" s="130">
        <v>0</v>
      </c>
      <c r="O21" s="162">
        <f>'Planning 3'!R21</f>
        <v>0</v>
      </c>
      <c r="P21" s="163"/>
      <c r="Q21" s="94"/>
      <c r="R21" s="129"/>
      <c r="Y21" s="449"/>
      <c r="AA21" s="452">
        <f t="shared" si="3"/>
        <v>0</v>
      </c>
      <c r="AB21" s="452">
        <v>0</v>
      </c>
      <c r="AC21" s="452">
        <f t="shared" si="4"/>
        <v>0</v>
      </c>
      <c r="AD21" s="451">
        <v>0</v>
      </c>
      <c r="AE21" s="451">
        <f t="shared" si="1"/>
        <v>0</v>
      </c>
      <c r="AY21" s="451">
        <v>0</v>
      </c>
    </row>
    <row r="22" spans="1:51" ht="34.5" hidden="1" customHeight="1" outlineLevel="7" x14ac:dyDescent="0.2">
      <c r="A22" s="91"/>
      <c r="B22" s="93"/>
      <c r="C22" s="615"/>
      <c r="D22" s="615"/>
      <c r="E22" s="615"/>
      <c r="F22" s="615"/>
      <c r="G22" s="615"/>
      <c r="H22" s="615"/>
      <c r="I22" s="161" t="s">
        <v>394</v>
      </c>
      <c r="J22" s="130" t="s">
        <v>259</v>
      </c>
      <c r="K22" s="130">
        <v>5862</v>
      </c>
      <c r="L22" s="130">
        <v>0</v>
      </c>
      <c r="M22" s="130">
        <f t="shared" si="2"/>
        <v>0</v>
      </c>
      <c r="N22" s="130">
        <v>0</v>
      </c>
      <c r="O22" s="162">
        <f>'Planning 3'!R22</f>
        <v>0</v>
      </c>
      <c r="P22" s="163"/>
      <c r="Q22" s="94"/>
      <c r="R22" s="129"/>
      <c r="Y22" s="449"/>
      <c r="AA22" s="452">
        <f t="shared" si="3"/>
        <v>0</v>
      </c>
      <c r="AB22" s="452">
        <v>0</v>
      </c>
      <c r="AC22" s="452">
        <f t="shared" si="4"/>
        <v>0</v>
      </c>
      <c r="AD22" s="451">
        <v>0</v>
      </c>
      <c r="AE22" s="451">
        <f t="shared" si="1"/>
        <v>0</v>
      </c>
      <c r="AY22" s="451">
        <v>0</v>
      </c>
    </row>
    <row r="23" spans="1:51" ht="34.5" customHeight="1" outlineLevel="2" collapsed="1" x14ac:dyDescent="0.2">
      <c r="A23" s="91"/>
      <c r="B23" s="93"/>
      <c r="C23" s="615"/>
      <c r="D23" s="615"/>
      <c r="E23" s="615"/>
      <c r="F23" s="615"/>
      <c r="G23" s="615"/>
      <c r="H23" s="615"/>
      <c r="I23" s="169" t="s">
        <v>4</v>
      </c>
      <c r="J23" s="170" t="s">
        <v>442</v>
      </c>
      <c r="K23" s="170"/>
      <c r="L23" s="170"/>
      <c r="M23" s="170">
        <f t="shared" si="2"/>
        <v>0</v>
      </c>
      <c r="N23" s="170"/>
      <c r="O23" s="171">
        <f>'Planning 3'!R23</f>
        <v>1</v>
      </c>
      <c r="P23" s="172"/>
      <c r="Q23" s="94" t="e">
        <f>#REF!*$Q$5</f>
        <v>#REF!</v>
      </c>
      <c r="R23" s="129"/>
      <c r="Y23" s="449"/>
      <c r="AA23" s="452">
        <f t="shared" si="3"/>
        <v>0</v>
      </c>
      <c r="AB23" s="452">
        <v>0</v>
      </c>
      <c r="AC23" s="452">
        <f t="shared" si="4"/>
        <v>1</v>
      </c>
      <c r="AD23" s="451">
        <v>0</v>
      </c>
      <c r="AE23" s="451">
        <f t="shared" si="1"/>
        <v>1</v>
      </c>
      <c r="AY23" s="451">
        <v>1</v>
      </c>
    </row>
    <row r="24" spans="1:51" ht="34.5" hidden="1" customHeight="1" outlineLevel="7" x14ac:dyDescent="0.2">
      <c r="A24" s="91"/>
      <c r="B24" s="93"/>
      <c r="C24" s="615"/>
      <c r="D24" s="615"/>
      <c r="E24" s="615"/>
      <c r="F24" s="615"/>
      <c r="G24" s="615"/>
      <c r="H24" s="615"/>
      <c r="I24" s="161" t="s">
        <v>392</v>
      </c>
      <c r="J24" s="130" t="s">
        <v>259</v>
      </c>
      <c r="K24" s="130">
        <v>2937</v>
      </c>
      <c r="L24" s="130">
        <v>0</v>
      </c>
      <c r="M24" s="130">
        <f t="shared" si="2"/>
        <v>2937</v>
      </c>
      <c r="N24" s="130">
        <v>2937</v>
      </c>
      <c r="O24" s="162">
        <f>'Planning 3'!R24</f>
        <v>1</v>
      </c>
      <c r="P24" s="163"/>
      <c r="Q24" s="94"/>
      <c r="R24" s="129"/>
      <c r="Y24" s="449"/>
      <c r="AA24" s="452">
        <f t="shared" si="3"/>
        <v>0</v>
      </c>
      <c r="AB24" s="452">
        <v>0</v>
      </c>
      <c r="AC24" s="452">
        <f t="shared" si="4"/>
        <v>1</v>
      </c>
      <c r="AD24" s="451">
        <v>0</v>
      </c>
      <c r="AE24" s="451">
        <f t="shared" si="1"/>
        <v>1</v>
      </c>
      <c r="AY24" s="451">
        <v>1</v>
      </c>
    </row>
    <row r="25" spans="1:51" ht="34.5" hidden="1" customHeight="1" outlineLevel="7" x14ac:dyDescent="0.2">
      <c r="A25" s="91"/>
      <c r="B25" s="93"/>
      <c r="C25" s="615"/>
      <c r="D25" s="615"/>
      <c r="E25" s="615"/>
      <c r="F25" s="615"/>
      <c r="G25" s="615"/>
      <c r="H25" s="615"/>
      <c r="I25" s="161" t="s">
        <v>393</v>
      </c>
      <c r="J25" s="130" t="s">
        <v>259</v>
      </c>
      <c r="K25" s="130">
        <v>2937</v>
      </c>
      <c r="L25" s="130">
        <v>0</v>
      </c>
      <c r="M25" s="130">
        <f t="shared" si="2"/>
        <v>2937</v>
      </c>
      <c r="N25" s="130">
        <v>2937</v>
      </c>
      <c r="O25" s="162">
        <f>'Planning 3'!R25</f>
        <v>1</v>
      </c>
      <c r="P25" s="163"/>
      <c r="Q25" s="94"/>
      <c r="R25" s="129"/>
      <c r="Y25" s="449"/>
      <c r="AA25" s="452">
        <f t="shared" si="3"/>
        <v>0</v>
      </c>
      <c r="AB25" s="452">
        <v>0</v>
      </c>
      <c r="AC25" s="452">
        <f t="shared" si="4"/>
        <v>1</v>
      </c>
      <c r="AD25" s="451">
        <v>0</v>
      </c>
      <c r="AE25" s="451">
        <f t="shared" si="1"/>
        <v>1</v>
      </c>
      <c r="AY25" s="451">
        <v>1</v>
      </c>
    </row>
    <row r="26" spans="1:51" ht="34.5" hidden="1" customHeight="1" outlineLevel="7" x14ac:dyDescent="0.2">
      <c r="A26" s="91"/>
      <c r="B26" s="93"/>
      <c r="C26" s="615"/>
      <c r="D26" s="615"/>
      <c r="E26" s="615"/>
      <c r="F26" s="615"/>
      <c r="G26" s="615"/>
      <c r="H26" s="615"/>
      <c r="I26" s="161" t="s">
        <v>394</v>
      </c>
      <c r="J26" s="130" t="s">
        <v>259</v>
      </c>
      <c r="K26" s="130">
        <v>2937</v>
      </c>
      <c r="L26" s="130">
        <v>0</v>
      </c>
      <c r="M26" s="130">
        <f t="shared" si="2"/>
        <v>2937</v>
      </c>
      <c r="N26" s="130">
        <v>2937</v>
      </c>
      <c r="O26" s="162">
        <f>'Planning 3'!R26</f>
        <v>1</v>
      </c>
      <c r="P26" s="163"/>
      <c r="Q26" s="94"/>
      <c r="R26" s="129"/>
      <c r="Y26" s="449"/>
      <c r="AA26" s="452">
        <f t="shared" si="3"/>
        <v>0</v>
      </c>
      <c r="AB26" s="452">
        <v>0</v>
      </c>
      <c r="AC26" s="452">
        <f t="shared" si="4"/>
        <v>1</v>
      </c>
      <c r="AD26" s="451">
        <v>0</v>
      </c>
      <c r="AE26" s="451">
        <f t="shared" si="1"/>
        <v>1</v>
      </c>
      <c r="AY26" s="451">
        <v>1</v>
      </c>
    </row>
    <row r="27" spans="1:51" ht="34.5" customHeight="1" outlineLevel="2" collapsed="1" x14ac:dyDescent="0.2">
      <c r="A27" s="91"/>
      <c r="B27" s="93"/>
      <c r="C27" s="615"/>
      <c r="D27" s="615"/>
      <c r="E27" s="615"/>
      <c r="F27" s="615"/>
      <c r="G27" s="615"/>
      <c r="H27" s="615"/>
      <c r="I27" s="169" t="s">
        <v>5</v>
      </c>
      <c r="J27" s="170" t="s">
        <v>442</v>
      </c>
      <c r="K27" s="170"/>
      <c r="L27" s="170"/>
      <c r="M27" s="170">
        <f t="shared" si="2"/>
        <v>0</v>
      </c>
      <c r="N27" s="170"/>
      <c r="O27" s="171">
        <f>'Planning 3'!R27</f>
        <v>1</v>
      </c>
      <c r="P27" s="172"/>
      <c r="Q27" s="94" t="e">
        <f>#REF!*$Q$5</f>
        <v>#REF!</v>
      </c>
      <c r="R27" s="129">
        <v>13900</v>
      </c>
      <c r="Y27" s="449"/>
      <c r="AA27" s="452">
        <f t="shared" si="3"/>
        <v>0</v>
      </c>
      <c r="AB27" s="452">
        <v>1</v>
      </c>
      <c r="AC27" s="452">
        <f t="shared" si="4"/>
        <v>0</v>
      </c>
      <c r="AD27" s="451">
        <v>1</v>
      </c>
      <c r="AE27" s="451">
        <f t="shared" si="1"/>
        <v>0</v>
      </c>
      <c r="AY27" s="451">
        <v>1</v>
      </c>
    </row>
    <row r="28" spans="1:51" ht="34.5" hidden="1" customHeight="1" outlineLevel="7" x14ac:dyDescent="0.2">
      <c r="A28" s="91"/>
      <c r="B28" s="93"/>
      <c r="C28" s="615"/>
      <c r="D28" s="615"/>
      <c r="E28" s="615"/>
      <c r="F28" s="615"/>
      <c r="G28" s="615"/>
      <c r="H28" s="615"/>
      <c r="I28" s="161" t="s">
        <v>392</v>
      </c>
      <c r="J28" s="130" t="s">
        <v>256</v>
      </c>
      <c r="K28" s="130">
        <v>57000</v>
      </c>
      <c r="L28" s="130">
        <v>57000</v>
      </c>
      <c r="M28" s="130">
        <f t="shared" si="2"/>
        <v>0</v>
      </c>
      <c r="N28" s="130">
        <v>57000</v>
      </c>
      <c r="O28" s="162">
        <f>'Planning 3'!R28</f>
        <v>1</v>
      </c>
      <c r="P28" s="163"/>
      <c r="Q28" s="94"/>
      <c r="R28" s="129"/>
      <c r="Y28" s="449">
        <v>57000</v>
      </c>
      <c r="AA28" s="452">
        <f t="shared" si="3"/>
        <v>0</v>
      </c>
      <c r="AB28" s="452">
        <v>1</v>
      </c>
      <c r="AC28" s="452">
        <f t="shared" si="4"/>
        <v>0</v>
      </c>
      <c r="AD28" s="451">
        <v>1</v>
      </c>
      <c r="AE28" s="451">
        <f t="shared" si="1"/>
        <v>0</v>
      </c>
      <c r="AY28" s="451">
        <v>1</v>
      </c>
    </row>
    <row r="29" spans="1:51" ht="34.5" hidden="1" customHeight="1" outlineLevel="7" x14ac:dyDescent="0.2">
      <c r="A29" s="91"/>
      <c r="B29" s="93"/>
      <c r="C29" s="615"/>
      <c r="D29" s="615"/>
      <c r="E29" s="615"/>
      <c r="F29" s="615"/>
      <c r="G29" s="615"/>
      <c r="H29" s="615"/>
      <c r="I29" s="161" t="s">
        <v>394</v>
      </c>
      <c r="J29" s="130" t="s">
        <v>256</v>
      </c>
      <c r="K29" s="130">
        <v>57000</v>
      </c>
      <c r="L29" s="130">
        <v>57000</v>
      </c>
      <c r="M29" s="130">
        <f t="shared" si="2"/>
        <v>0</v>
      </c>
      <c r="N29" s="130">
        <v>57000</v>
      </c>
      <c r="O29" s="162">
        <f>'Planning 3'!R29</f>
        <v>1</v>
      </c>
      <c r="P29" s="163"/>
      <c r="Q29" s="94"/>
      <c r="R29" s="129"/>
      <c r="Y29" s="449">
        <v>12730</v>
      </c>
      <c r="AA29" s="452">
        <f t="shared" si="3"/>
        <v>0</v>
      </c>
      <c r="AB29" s="452">
        <v>1</v>
      </c>
      <c r="AC29" s="452">
        <f t="shared" si="4"/>
        <v>0</v>
      </c>
      <c r="AD29" s="451">
        <v>1</v>
      </c>
      <c r="AE29" s="451">
        <f t="shared" si="1"/>
        <v>0</v>
      </c>
      <c r="AY29" s="451">
        <v>1</v>
      </c>
    </row>
    <row r="30" spans="1:51" ht="34.5" customHeight="1" outlineLevel="2" collapsed="1" x14ac:dyDescent="0.2">
      <c r="A30" s="91"/>
      <c r="B30" s="93"/>
      <c r="C30" s="615"/>
      <c r="D30" s="615"/>
      <c r="E30" s="615"/>
      <c r="F30" s="615"/>
      <c r="G30" s="615"/>
      <c r="H30" s="615"/>
      <c r="I30" s="169" t="s">
        <v>6</v>
      </c>
      <c r="J30" s="170" t="s">
        <v>442</v>
      </c>
      <c r="K30" s="170"/>
      <c r="L30" s="170"/>
      <c r="M30" s="170">
        <f t="shared" si="2"/>
        <v>0</v>
      </c>
      <c r="N30" s="170"/>
      <c r="O30" s="171">
        <f>'Planning 3'!R30</f>
        <v>0.99999999999999989</v>
      </c>
      <c r="P30" s="172"/>
      <c r="Q30" s="94" t="e">
        <f>#REF!*$Q$5</f>
        <v>#REF!</v>
      </c>
      <c r="R30" s="129">
        <v>18080</v>
      </c>
      <c r="Y30" s="449"/>
      <c r="AA30" s="452">
        <f t="shared" si="3"/>
        <v>0</v>
      </c>
      <c r="AB30" s="452">
        <v>0.99999999999999989</v>
      </c>
      <c r="AC30" s="452">
        <f t="shared" si="4"/>
        <v>0</v>
      </c>
      <c r="AD30" s="451">
        <v>0.99999999999999989</v>
      </c>
      <c r="AE30" s="451">
        <f t="shared" si="1"/>
        <v>0</v>
      </c>
      <c r="AY30" s="451">
        <v>0.99999999999999989</v>
      </c>
    </row>
    <row r="31" spans="1:51" ht="34.5" hidden="1" customHeight="1" outlineLevel="7" x14ac:dyDescent="0.2">
      <c r="A31" s="91"/>
      <c r="B31" s="93"/>
      <c r="C31" s="615"/>
      <c r="D31" s="615"/>
      <c r="E31" s="615"/>
      <c r="F31" s="615"/>
      <c r="G31" s="615"/>
      <c r="H31" s="615"/>
      <c r="I31" s="161" t="s">
        <v>392</v>
      </c>
      <c r="J31" s="130" t="s">
        <v>256</v>
      </c>
      <c r="K31" s="130">
        <v>27000</v>
      </c>
      <c r="L31" s="130">
        <v>27000</v>
      </c>
      <c r="M31" s="130">
        <f t="shared" si="2"/>
        <v>0</v>
      </c>
      <c r="N31" s="130">
        <v>27000</v>
      </c>
      <c r="O31" s="162">
        <f>'Planning 3'!R31</f>
        <v>1</v>
      </c>
      <c r="P31" s="163"/>
      <c r="Q31" s="94"/>
      <c r="R31" s="129"/>
      <c r="Y31" s="449">
        <v>18080</v>
      </c>
      <c r="AA31" s="452">
        <f t="shared" si="3"/>
        <v>0</v>
      </c>
      <c r="AB31" s="452">
        <v>1</v>
      </c>
      <c r="AC31" s="452">
        <f t="shared" si="4"/>
        <v>0</v>
      </c>
      <c r="AD31" s="451">
        <v>1</v>
      </c>
      <c r="AE31" s="451">
        <f t="shared" si="1"/>
        <v>0</v>
      </c>
      <c r="AY31" s="451">
        <v>1</v>
      </c>
    </row>
    <row r="32" spans="1:51" ht="34.5" hidden="1" customHeight="1" outlineLevel="7" x14ac:dyDescent="0.2">
      <c r="A32" s="91"/>
      <c r="B32" s="93"/>
      <c r="C32" s="615"/>
      <c r="D32" s="615"/>
      <c r="E32" s="615"/>
      <c r="F32" s="615"/>
      <c r="G32" s="615"/>
      <c r="H32" s="615"/>
      <c r="I32" s="161" t="s">
        <v>393</v>
      </c>
      <c r="J32" s="130" t="s">
        <v>256</v>
      </c>
      <c r="K32" s="130">
        <v>27000</v>
      </c>
      <c r="L32" s="130">
        <v>27000</v>
      </c>
      <c r="M32" s="130">
        <f t="shared" si="2"/>
        <v>0</v>
      </c>
      <c r="N32" s="130">
        <v>27000</v>
      </c>
      <c r="O32" s="162">
        <f>'Planning 3'!R32</f>
        <v>1</v>
      </c>
      <c r="P32" s="163"/>
      <c r="Q32" s="94"/>
      <c r="R32" s="129"/>
      <c r="Y32" s="449">
        <v>18080</v>
      </c>
      <c r="AA32" s="452">
        <f t="shared" si="3"/>
        <v>0</v>
      </c>
      <c r="AB32" s="452">
        <v>1</v>
      </c>
      <c r="AC32" s="452">
        <f t="shared" si="4"/>
        <v>0</v>
      </c>
      <c r="AD32" s="451">
        <v>1</v>
      </c>
      <c r="AE32" s="451">
        <f t="shared" si="1"/>
        <v>0</v>
      </c>
      <c r="AY32" s="451">
        <v>1</v>
      </c>
    </row>
    <row r="33" spans="1:51" ht="34.5" hidden="1" customHeight="1" outlineLevel="7" x14ac:dyDescent="0.2">
      <c r="A33" s="91"/>
      <c r="B33" s="93"/>
      <c r="C33" s="615"/>
      <c r="D33" s="615"/>
      <c r="E33" s="615"/>
      <c r="F33" s="615"/>
      <c r="G33" s="615"/>
      <c r="H33" s="615"/>
      <c r="I33" s="161" t="s">
        <v>394</v>
      </c>
      <c r="J33" s="130" t="s">
        <v>256</v>
      </c>
      <c r="K33" s="130">
        <v>27000</v>
      </c>
      <c r="L33" s="130">
        <v>27000</v>
      </c>
      <c r="M33" s="130">
        <f t="shared" si="2"/>
        <v>0</v>
      </c>
      <c r="N33" s="130">
        <v>27000</v>
      </c>
      <c r="O33" s="162">
        <f>'Planning 3'!R33</f>
        <v>1</v>
      </c>
      <c r="P33" s="163"/>
      <c r="Q33" s="94"/>
      <c r="R33" s="129"/>
      <c r="Y33" s="449">
        <v>18080</v>
      </c>
      <c r="AA33" s="452">
        <f t="shared" si="3"/>
        <v>0</v>
      </c>
      <c r="AB33" s="452">
        <v>1</v>
      </c>
      <c r="AC33" s="452">
        <f t="shared" si="4"/>
        <v>0</v>
      </c>
      <c r="AD33" s="451">
        <v>1</v>
      </c>
      <c r="AE33" s="451">
        <f t="shared" si="1"/>
        <v>0</v>
      </c>
      <c r="AY33" s="451">
        <v>1</v>
      </c>
    </row>
    <row r="34" spans="1:51" ht="34.5" customHeight="1" outlineLevel="1" x14ac:dyDescent="0.2">
      <c r="A34" s="91"/>
      <c r="B34" s="1"/>
      <c r="C34" s="1"/>
      <c r="D34" s="1"/>
      <c r="E34" s="1"/>
      <c r="F34" s="1"/>
      <c r="G34" s="1"/>
      <c r="H34" s="1"/>
      <c r="I34" s="7" t="s">
        <v>7</v>
      </c>
      <c r="J34" s="8"/>
      <c r="K34" s="8"/>
      <c r="L34" s="8"/>
      <c r="M34" s="8">
        <f t="shared" si="2"/>
        <v>0</v>
      </c>
      <c r="N34" s="8"/>
      <c r="O34" s="9">
        <f>'Planning 3'!R34</f>
        <v>0.24514679401909778</v>
      </c>
      <c r="P34" s="42"/>
      <c r="Q34" s="92" t="e">
        <f>#REF!*$Q$5</f>
        <v>#REF!</v>
      </c>
      <c r="S34" s="159">
        <f t="shared" si="0"/>
        <v>0</v>
      </c>
      <c r="Y34" s="449">
        <v>0</v>
      </c>
      <c r="AA34" s="452">
        <f t="shared" si="3"/>
        <v>-8.3002512724333621E-2</v>
      </c>
      <c r="AB34" s="452">
        <v>0.25390616739959032</v>
      </c>
      <c r="AC34" s="452">
        <f>O34-AB34</f>
        <v>-8.7593733804925411E-3</v>
      </c>
      <c r="AD34" s="451">
        <v>0.27903774160990252</v>
      </c>
      <c r="AE34" s="451">
        <f t="shared" si="1"/>
        <v>-3.3890947590804743E-2</v>
      </c>
      <c r="AY34" s="451">
        <v>0.3281493067434314</v>
      </c>
    </row>
    <row r="35" spans="1:51" ht="34.5" customHeight="1" outlineLevel="2" x14ac:dyDescent="0.2">
      <c r="A35" s="91"/>
      <c r="B35" s="93"/>
      <c r="C35" s="95"/>
      <c r="D35" s="95"/>
      <c r="E35" s="95"/>
      <c r="F35" s="95"/>
      <c r="G35" s="95"/>
      <c r="H35" s="95"/>
      <c r="I35" s="10" t="s">
        <v>8</v>
      </c>
      <c r="J35" s="11"/>
      <c r="K35" s="11"/>
      <c r="L35" s="11"/>
      <c r="M35" s="11">
        <f t="shared" si="2"/>
        <v>0</v>
      </c>
      <c r="N35" s="11"/>
      <c r="O35" s="12">
        <f>'Planning 3'!R35</f>
        <v>0.59931546018082249</v>
      </c>
      <c r="P35" s="43"/>
      <c r="Q35" s="96" t="e">
        <f>#REF!*$Q$5</f>
        <v>#REF!</v>
      </c>
      <c r="S35" s="159">
        <f t="shared" si="0"/>
        <v>0</v>
      </c>
      <c r="Y35" s="449">
        <v>0</v>
      </c>
      <c r="AA35" s="452">
        <f t="shared" si="3"/>
        <v>-0.35211844973200712</v>
      </c>
      <c r="AB35" s="452">
        <v>0.5507493700936521</v>
      </c>
      <c r="AC35" s="452">
        <f t="shared" si="4"/>
        <v>4.8566090087170388E-2</v>
      </c>
      <c r="AD35" s="451">
        <v>0.55616657701260597</v>
      </c>
      <c r="AE35" s="451">
        <f t="shared" si="1"/>
        <v>4.3148883168216523E-2</v>
      </c>
      <c r="AI35" s="77" t="s">
        <v>482</v>
      </c>
      <c r="AY35" s="451">
        <v>0.95143390991282961</v>
      </c>
    </row>
    <row r="36" spans="1:51" ht="34.5" customHeight="1" outlineLevel="3" collapsed="1" x14ac:dyDescent="0.2">
      <c r="A36" s="91"/>
      <c r="B36" s="93"/>
      <c r="C36" s="95"/>
      <c r="D36" s="97"/>
      <c r="E36" s="97"/>
      <c r="F36" s="97"/>
      <c r="G36" s="97"/>
      <c r="H36" s="97"/>
      <c r="I36" s="13" t="s">
        <v>9</v>
      </c>
      <c r="J36" s="14"/>
      <c r="K36" s="14"/>
      <c r="L36" s="14"/>
      <c r="M36" s="14">
        <f t="shared" si="2"/>
        <v>0</v>
      </c>
      <c r="N36" s="14"/>
      <c r="O36" s="15">
        <f>'Planning 3'!R36</f>
        <v>0.61</v>
      </c>
      <c r="P36" s="44"/>
      <c r="Q36" s="98" t="e">
        <f>#REF!*$Q$5</f>
        <v>#REF!</v>
      </c>
      <c r="S36" s="159">
        <f t="shared" si="0"/>
        <v>0</v>
      </c>
      <c r="Y36" s="449">
        <v>0</v>
      </c>
      <c r="AA36" s="452">
        <f t="shared" si="3"/>
        <v>-0.39</v>
      </c>
      <c r="AB36" s="452">
        <v>0.61</v>
      </c>
      <c r="AC36" s="452">
        <f t="shared" si="4"/>
        <v>0</v>
      </c>
      <c r="AD36" s="451">
        <v>0.61599999999999988</v>
      </c>
      <c r="AE36" s="451">
        <f t="shared" si="1"/>
        <v>-5.9999999999998943E-3</v>
      </c>
      <c r="AY36" s="451">
        <v>1</v>
      </c>
    </row>
    <row r="37" spans="1:51" ht="34.5" hidden="1" customHeight="1" outlineLevel="7" x14ac:dyDescent="0.2">
      <c r="A37" s="91"/>
      <c r="B37" s="93"/>
      <c r="C37" s="95"/>
      <c r="D37" s="97"/>
      <c r="E37" s="97"/>
      <c r="F37" s="97"/>
      <c r="G37" s="97"/>
      <c r="H37" s="97"/>
      <c r="I37" s="4" t="s">
        <v>10</v>
      </c>
      <c r="J37" s="5" t="s">
        <v>257</v>
      </c>
      <c r="K37" s="5">
        <v>100</v>
      </c>
      <c r="L37" s="5">
        <v>100</v>
      </c>
      <c r="M37" s="5">
        <f t="shared" si="2"/>
        <v>0</v>
      </c>
      <c r="N37" s="5">
        <v>100</v>
      </c>
      <c r="O37" s="6">
        <f>'Planning 3'!R37</f>
        <v>1</v>
      </c>
      <c r="P37" s="41"/>
      <c r="Q37" s="94" t="e">
        <f>#REF!*$Q$5</f>
        <v>#REF!</v>
      </c>
      <c r="R37" s="77">
        <v>100</v>
      </c>
      <c r="S37" s="159">
        <f t="shared" si="0"/>
        <v>0</v>
      </c>
      <c r="Y37" s="449">
        <v>100</v>
      </c>
      <c r="AA37" s="452">
        <f t="shared" si="3"/>
        <v>0</v>
      </c>
      <c r="AB37" s="452">
        <v>1</v>
      </c>
      <c r="AC37" s="452">
        <f t="shared" si="4"/>
        <v>0</v>
      </c>
      <c r="AD37" s="451">
        <v>1</v>
      </c>
      <c r="AE37" s="451">
        <f t="shared" si="1"/>
        <v>0</v>
      </c>
      <c r="AY37" s="451">
        <v>1</v>
      </c>
    </row>
    <row r="38" spans="1:51" ht="34.5" hidden="1" customHeight="1" outlineLevel="7" x14ac:dyDescent="0.2">
      <c r="A38" s="91"/>
      <c r="B38" s="93"/>
      <c r="C38" s="95"/>
      <c r="D38" s="97"/>
      <c r="E38" s="97"/>
      <c r="F38" s="97"/>
      <c r="G38" s="97"/>
      <c r="H38" s="97"/>
      <c r="I38" s="4" t="s">
        <v>11</v>
      </c>
      <c r="J38" s="5" t="s">
        <v>257</v>
      </c>
      <c r="K38" s="5">
        <v>100</v>
      </c>
      <c r="L38" s="5">
        <v>35</v>
      </c>
      <c r="M38" s="5">
        <f t="shared" si="2"/>
        <v>0</v>
      </c>
      <c r="N38" s="5">
        <v>35</v>
      </c>
      <c r="O38" s="6">
        <f>'Planning 3'!R38</f>
        <v>0.35</v>
      </c>
      <c r="P38" s="41"/>
      <c r="Q38" s="94" t="e">
        <f>#REF!*$Q$5</f>
        <v>#REF!</v>
      </c>
      <c r="R38" s="77">
        <v>27</v>
      </c>
      <c r="S38" s="159">
        <f t="shared" si="0"/>
        <v>-8</v>
      </c>
      <c r="Y38" s="449">
        <v>21</v>
      </c>
      <c r="AA38" s="452">
        <f t="shared" si="3"/>
        <v>-0.65</v>
      </c>
      <c r="AB38" s="452">
        <v>0.35</v>
      </c>
      <c r="AC38" s="452">
        <f t="shared" si="4"/>
        <v>0</v>
      </c>
      <c r="AD38" s="451">
        <v>0.36</v>
      </c>
      <c r="AE38" s="451">
        <f t="shared" si="1"/>
        <v>-1.0000000000000009E-2</v>
      </c>
      <c r="AY38" s="451">
        <v>1</v>
      </c>
    </row>
    <row r="39" spans="1:51" ht="34.5" customHeight="1" outlineLevel="3" collapsed="1" x14ac:dyDescent="0.2">
      <c r="A39" s="91"/>
      <c r="B39" s="93"/>
      <c r="C39" s="95"/>
      <c r="D39" s="97"/>
      <c r="E39" s="97"/>
      <c r="F39" s="97"/>
      <c r="G39" s="97"/>
      <c r="H39" s="97"/>
      <c r="I39" s="13" t="s">
        <v>12</v>
      </c>
      <c r="J39" s="14"/>
      <c r="K39" s="14"/>
      <c r="L39" s="14"/>
      <c r="M39" s="14">
        <f t="shared" si="2"/>
        <v>0</v>
      </c>
      <c r="N39" s="14"/>
      <c r="O39" s="15">
        <f>'Planning 3'!R39</f>
        <v>0.5</v>
      </c>
      <c r="P39" s="44"/>
      <c r="Q39" s="98" t="e">
        <f>#REF!*$Q$5</f>
        <v>#REF!</v>
      </c>
      <c r="S39" s="159">
        <f t="shared" si="0"/>
        <v>0</v>
      </c>
      <c r="Y39" s="449">
        <v>0</v>
      </c>
      <c r="AA39" s="452">
        <f t="shared" si="3"/>
        <v>0</v>
      </c>
      <c r="AB39" s="452">
        <v>0</v>
      </c>
      <c r="AC39" s="452">
        <f t="shared" si="4"/>
        <v>0.5</v>
      </c>
      <c r="AD39" s="451">
        <v>0</v>
      </c>
      <c r="AE39" s="451">
        <f t="shared" si="1"/>
        <v>0.5</v>
      </c>
      <c r="AY39" s="451">
        <v>0.5</v>
      </c>
    </row>
    <row r="40" spans="1:51" ht="34.5" hidden="1" customHeight="1" outlineLevel="7" x14ac:dyDescent="0.2">
      <c r="A40" s="91"/>
      <c r="B40" s="93"/>
      <c r="C40" s="95"/>
      <c r="D40" s="97"/>
      <c r="E40" s="97"/>
      <c r="F40" s="97"/>
      <c r="G40" s="97"/>
      <c r="H40" s="97"/>
      <c r="I40" s="16" t="s">
        <v>12</v>
      </c>
      <c r="J40" s="34" t="s">
        <v>257</v>
      </c>
      <c r="K40" s="34">
        <v>100</v>
      </c>
      <c r="L40" s="5">
        <v>0</v>
      </c>
      <c r="M40" s="5">
        <f t="shared" si="2"/>
        <v>50</v>
      </c>
      <c r="N40" s="5">
        <v>50</v>
      </c>
      <c r="O40" s="6">
        <f>'Planning 3'!R40</f>
        <v>0.5</v>
      </c>
      <c r="P40" s="45"/>
      <c r="Q40" s="94" t="e">
        <f>#REF!*$Q$5</f>
        <v>#REF!</v>
      </c>
      <c r="S40" s="159">
        <f t="shared" si="0"/>
        <v>-50</v>
      </c>
      <c r="Y40" s="449">
        <v>0</v>
      </c>
      <c r="AA40" s="452">
        <f t="shared" si="3"/>
        <v>0</v>
      </c>
      <c r="AB40" s="452">
        <v>0</v>
      </c>
      <c r="AC40" s="452">
        <f t="shared" si="4"/>
        <v>0.5</v>
      </c>
      <c r="AD40" s="451">
        <v>0</v>
      </c>
      <c r="AE40" s="451">
        <f t="shared" si="1"/>
        <v>0.5</v>
      </c>
      <c r="AY40" s="451">
        <v>0.5</v>
      </c>
    </row>
    <row r="41" spans="1:51" ht="34.5" customHeight="1" outlineLevel="2" x14ac:dyDescent="0.2">
      <c r="A41" s="91"/>
      <c r="B41" s="93"/>
      <c r="C41" s="95"/>
      <c r="D41" s="95"/>
      <c r="E41" s="95"/>
      <c r="F41" s="95"/>
      <c r="G41" s="95"/>
      <c r="H41" s="95"/>
      <c r="I41" s="10" t="s">
        <v>13</v>
      </c>
      <c r="J41" s="11" t="s">
        <v>443</v>
      </c>
      <c r="K41" s="11"/>
      <c r="L41" s="11"/>
      <c r="M41" s="11">
        <f t="shared" si="2"/>
        <v>0</v>
      </c>
      <c r="N41" s="596"/>
      <c r="O41" s="12">
        <f>'Planning 3'!R41</f>
        <v>0.25</v>
      </c>
      <c r="P41" s="43"/>
      <c r="Q41" s="96" t="e">
        <f>#REF!*$Q$5</f>
        <v>#REF!</v>
      </c>
      <c r="S41" s="159">
        <f t="shared" si="0"/>
        <v>0</v>
      </c>
      <c r="Y41" s="449">
        <v>0</v>
      </c>
      <c r="AA41" s="452">
        <f t="shared" si="3"/>
        <v>0</v>
      </c>
      <c r="AB41" s="452">
        <v>0.25</v>
      </c>
      <c r="AC41" s="452">
        <f t="shared" si="4"/>
        <v>0</v>
      </c>
      <c r="AD41" s="451">
        <v>0.25</v>
      </c>
      <c r="AE41" s="451">
        <f t="shared" si="1"/>
        <v>0</v>
      </c>
      <c r="AY41" s="451">
        <v>0.25</v>
      </c>
    </row>
    <row r="42" spans="1:51" ht="34.5" customHeight="1" outlineLevel="3" collapsed="1" x14ac:dyDescent="0.2">
      <c r="A42" s="91"/>
      <c r="B42" s="93"/>
      <c r="C42" s="95"/>
      <c r="D42" s="97"/>
      <c r="E42" s="97"/>
      <c r="F42" s="97"/>
      <c r="G42" s="97"/>
      <c r="H42" s="97"/>
      <c r="I42" s="13" t="s">
        <v>14</v>
      </c>
      <c r="J42" s="14" t="s">
        <v>443</v>
      </c>
      <c r="K42" s="14"/>
      <c r="L42" s="14"/>
      <c r="M42" s="14">
        <f t="shared" si="2"/>
        <v>0</v>
      </c>
      <c r="N42" s="14"/>
      <c r="O42" s="15">
        <f>'Planning 3'!R42</f>
        <v>1</v>
      </c>
      <c r="P42" s="46"/>
      <c r="Q42" s="98" t="e">
        <f>#REF!*$Q$5</f>
        <v>#REF!</v>
      </c>
      <c r="S42" s="159">
        <f t="shared" si="0"/>
        <v>0</v>
      </c>
      <c r="Y42" s="449">
        <v>0</v>
      </c>
      <c r="AA42" s="452">
        <f t="shared" si="3"/>
        <v>0</v>
      </c>
      <c r="AB42" s="452">
        <v>1</v>
      </c>
      <c r="AC42" s="452">
        <f t="shared" si="4"/>
        <v>0</v>
      </c>
      <c r="AD42" s="451">
        <v>1</v>
      </c>
      <c r="AE42" s="451">
        <f t="shared" si="1"/>
        <v>0</v>
      </c>
      <c r="AY42" s="451">
        <v>1</v>
      </c>
    </row>
    <row r="43" spans="1:51" ht="34.5" hidden="1" customHeight="1" outlineLevel="7" x14ac:dyDescent="0.2">
      <c r="A43" s="91"/>
      <c r="B43" s="93"/>
      <c r="C43" s="95"/>
      <c r="D43" s="97"/>
      <c r="E43" s="97" t="s">
        <v>223</v>
      </c>
      <c r="F43" s="97"/>
      <c r="G43" s="97"/>
      <c r="H43" s="97"/>
      <c r="I43" s="4" t="s">
        <v>225</v>
      </c>
      <c r="J43" s="34" t="s">
        <v>257</v>
      </c>
      <c r="K43" s="5">
        <v>100</v>
      </c>
      <c r="L43" s="5">
        <v>100</v>
      </c>
      <c r="M43" s="5">
        <f t="shared" si="2"/>
        <v>0</v>
      </c>
      <c r="N43" s="5">
        <v>100</v>
      </c>
      <c r="O43" s="6">
        <f>'Planning 3'!R43</f>
        <v>1</v>
      </c>
      <c r="P43" s="47"/>
      <c r="Q43" s="94" t="e">
        <f>#REF!*$Q$5</f>
        <v>#REF!</v>
      </c>
      <c r="R43" s="77">
        <v>100</v>
      </c>
      <c r="S43" s="159">
        <f t="shared" si="0"/>
        <v>0</v>
      </c>
      <c r="Y43" s="449">
        <v>100</v>
      </c>
      <c r="AA43" s="452">
        <f t="shared" si="3"/>
        <v>0</v>
      </c>
      <c r="AB43" s="452">
        <v>1</v>
      </c>
      <c r="AC43" s="452">
        <f t="shared" si="4"/>
        <v>0</v>
      </c>
      <c r="AD43" s="451">
        <v>1</v>
      </c>
      <c r="AE43" s="451">
        <f t="shared" si="1"/>
        <v>0</v>
      </c>
      <c r="AY43" s="451">
        <v>1</v>
      </c>
    </row>
    <row r="44" spans="1:51" ht="34.5" hidden="1" customHeight="1" outlineLevel="7" x14ac:dyDescent="0.2">
      <c r="A44" s="91"/>
      <c r="B44" s="93"/>
      <c r="C44" s="95"/>
      <c r="D44" s="97"/>
      <c r="E44" s="97"/>
      <c r="F44" s="97"/>
      <c r="G44" s="97"/>
      <c r="H44" s="97"/>
      <c r="I44" s="4" t="s">
        <v>229</v>
      </c>
      <c r="J44" s="34" t="s">
        <v>257</v>
      </c>
      <c r="K44" s="5">
        <v>100</v>
      </c>
      <c r="L44" s="5">
        <v>100</v>
      </c>
      <c r="M44" s="5">
        <f t="shared" si="2"/>
        <v>0</v>
      </c>
      <c r="N44" s="5">
        <v>100</v>
      </c>
      <c r="O44" s="6">
        <f>'Planning 3'!R44</f>
        <v>1</v>
      </c>
      <c r="P44" s="47"/>
      <c r="Q44" s="94" t="e">
        <f>#REF!*$Q$5</f>
        <v>#REF!</v>
      </c>
      <c r="R44" s="77">
        <v>100</v>
      </c>
      <c r="S44" s="159">
        <f t="shared" si="0"/>
        <v>0</v>
      </c>
      <c r="Y44" s="449">
        <v>100</v>
      </c>
      <c r="AA44" s="452">
        <f t="shared" si="3"/>
        <v>0</v>
      </c>
      <c r="AB44" s="452">
        <v>1</v>
      </c>
      <c r="AC44" s="452">
        <f t="shared" si="4"/>
        <v>0</v>
      </c>
      <c r="AD44" s="451">
        <v>1</v>
      </c>
      <c r="AE44" s="451">
        <f t="shared" si="1"/>
        <v>0</v>
      </c>
      <c r="AY44" s="451">
        <v>1</v>
      </c>
    </row>
    <row r="45" spans="1:51" ht="34.5" hidden="1" customHeight="1" outlineLevel="7" x14ac:dyDescent="0.2">
      <c r="A45" s="91"/>
      <c r="B45" s="93"/>
      <c r="C45" s="95"/>
      <c r="D45" s="97"/>
      <c r="E45" s="97"/>
      <c r="F45" s="97"/>
      <c r="G45" s="97"/>
      <c r="H45" s="97"/>
      <c r="I45" s="4" t="s">
        <v>228</v>
      </c>
      <c r="J45" s="34" t="s">
        <v>257</v>
      </c>
      <c r="K45" s="5">
        <v>100</v>
      </c>
      <c r="L45" s="5">
        <v>100</v>
      </c>
      <c r="M45" s="5">
        <f t="shared" si="2"/>
        <v>0</v>
      </c>
      <c r="N45" s="5">
        <v>100</v>
      </c>
      <c r="O45" s="6">
        <f>'Planning 3'!R45</f>
        <v>1</v>
      </c>
      <c r="P45" s="47"/>
      <c r="Q45" s="94" t="e">
        <f>#REF!*$Q$5</f>
        <v>#REF!</v>
      </c>
      <c r="S45" s="159">
        <f t="shared" si="0"/>
        <v>-100</v>
      </c>
      <c r="Y45" s="449">
        <v>100</v>
      </c>
      <c r="AA45" s="452">
        <f t="shared" si="3"/>
        <v>0</v>
      </c>
      <c r="AB45" s="452">
        <v>1</v>
      </c>
      <c r="AC45" s="452">
        <f t="shared" si="4"/>
        <v>0</v>
      </c>
      <c r="AD45" s="451">
        <v>1</v>
      </c>
      <c r="AE45" s="451">
        <f t="shared" si="1"/>
        <v>0</v>
      </c>
      <c r="AY45" s="451">
        <v>1</v>
      </c>
    </row>
    <row r="46" spans="1:51" ht="34.5" hidden="1" customHeight="1" outlineLevel="7" x14ac:dyDescent="0.2">
      <c r="A46" s="91"/>
      <c r="B46" s="93"/>
      <c r="C46" s="95"/>
      <c r="D46" s="97"/>
      <c r="E46" s="97"/>
      <c r="F46" s="97"/>
      <c r="G46" s="97"/>
      <c r="H46" s="97"/>
      <c r="I46" s="4" t="s">
        <v>226</v>
      </c>
      <c r="J46" s="34" t="s">
        <v>257</v>
      </c>
      <c r="K46" s="5">
        <v>100</v>
      </c>
      <c r="L46" s="5">
        <v>100</v>
      </c>
      <c r="M46" s="5">
        <f t="shared" si="2"/>
        <v>0</v>
      </c>
      <c r="N46" s="5">
        <v>100</v>
      </c>
      <c r="O46" s="6">
        <f>'Planning 3'!R46</f>
        <v>1</v>
      </c>
      <c r="P46" s="47"/>
      <c r="Q46" s="94" t="e">
        <f>#REF!*$Q$5</f>
        <v>#REF!</v>
      </c>
      <c r="S46" s="159">
        <f t="shared" si="0"/>
        <v>-100</v>
      </c>
      <c r="Y46" s="449">
        <v>100</v>
      </c>
      <c r="AA46" s="452">
        <f t="shared" si="3"/>
        <v>0</v>
      </c>
      <c r="AB46" s="452">
        <v>1</v>
      </c>
      <c r="AC46" s="452">
        <f t="shared" si="4"/>
        <v>0</v>
      </c>
      <c r="AD46" s="451">
        <v>1</v>
      </c>
      <c r="AE46" s="451">
        <f t="shared" si="1"/>
        <v>0</v>
      </c>
      <c r="AY46" s="451">
        <v>1</v>
      </c>
    </row>
    <row r="47" spans="1:51" ht="34.5" hidden="1" customHeight="1" outlineLevel="7" x14ac:dyDescent="0.2">
      <c r="A47" s="91"/>
      <c r="B47" s="93"/>
      <c r="C47" s="95"/>
      <c r="D47" s="97"/>
      <c r="E47" s="97"/>
      <c r="F47" s="97"/>
      <c r="G47" s="97"/>
      <c r="H47" s="97"/>
      <c r="I47" s="4" t="s">
        <v>227</v>
      </c>
      <c r="J47" s="34" t="s">
        <v>257</v>
      </c>
      <c r="K47" s="5">
        <v>100</v>
      </c>
      <c r="L47" s="5">
        <v>100</v>
      </c>
      <c r="M47" s="5">
        <f t="shared" si="2"/>
        <v>0</v>
      </c>
      <c r="N47" s="5">
        <v>100</v>
      </c>
      <c r="O47" s="6">
        <f>'Planning 3'!R47</f>
        <v>1</v>
      </c>
      <c r="P47" s="47"/>
      <c r="Q47" s="94" t="e">
        <f>#REF!*$Q$5</f>
        <v>#REF!</v>
      </c>
      <c r="R47" s="77">
        <v>95</v>
      </c>
      <c r="S47" s="159">
        <f t="shared" si="0"/>
        <v>-5</v>
      </c>
      <c r="Y47" s="449">
        <v>100</v>
      </c>
      <c r="AA47" s="452">
        <f t="shared" si="3"/>
        <v>0</v>
      </c>
      <c r="AB47" s="452">
        <v>1</v>
      </c>
      <c r="AC47" s="452">
        <f t="shared" si="4"/>
        <v>0</v>
      </c>
      <c r="AD47" s="451">
        <v>1</v>
      </c>
      <c r="AE47" s="451">
        <f t="shared" si="1"/>
        <v>0</v>
      </c>
      <c r="AY47" s="451">
        <v>1</v>
      </c>
    </row>
    <row r="48" spans="1:51" ht="34.5" customHeight="1" outlineLevel="3" collapsed="1" x14ac:dyDescent="0.2">
      <c r="A48" s="91"/>
      <c r="B48" s="93"/>
      <c r="C48" s="95"/>
      <c r="D48" s="97"/>
      <c r="E48" s="97"/>
      <c r="F48" s="97"/>
      <c r="G48" s="97"/>
      <c r="H48" s="97"/>
      <c r="I48" s="13" t="s">
        <v>15</v>
      </c>
      <c r="J48" s="14" t="s">
        <v>443</v>
      </c>
      <c r="K48" s="14"/>
      <c r="L48" s="14"/>
      <c r="M48" s="14">
        <f t="shared" si="2"/>
        <v>0</v>
      </c>
      <c r="N48" s="14"/>
      <c r="O48" s="15">
        <f>'Planning 3'!R48</f>
        <v>0</v>
      </c>
      <c r="P48" s="46"/>
      <c r="Q48" s="98" t="e">
        <f>#REF!*$Q$5</f>
        <v>#REF!</v>
      </c>
      <c r="S48" s="159">
        <f t="shared" si="0"/>
        <v>0</v>
      </c>
      <c r="Y48" s="449">
        <v>0</v>
      </c>
      <c r="AA48" s="452">
        <f t="shared" si="3"/>
        <v>0</v>
      </c>
      <c r="AB48" s="452">
        <v>0</v>
      </c>
      <c r="AC48" s="452">
        <f t="shared" si="4"/>
        <v>0</v>
      </c>
      <c r="AD48" s="451">
        <v>0</v>
      </c>
      <c r="AE48" s="451">
        <f t="shared" si="1"/>
        <v>0</v>
      </c>
      <c r="AY48" s="451">
        <v>0</v>
      </c>
    </row>
    <row r="49" spans="1:51" ht="34.5" hidden="1" customHeight="1" outlineLevel="7" x14ac:dyDescent="0.2">
      <c r="A49" s="91"/>
      <c r="B49" s="93"/>
      <c r="C49" s="95"/>
      <c r="D49" s="97"/>
      <c r="E49" s="97"/>
      <c r="F49" s="97"/>
      <c r="G49" s="97"/>
      <c r="H49" s="97"/>
      <c r="I49" s="4" t="s">
        <v>230</v>
      </c>
      <c r="J49" s="34" t="s">
        <v>257</v>
      </c>
      <c r="K49" s="5">
        <v>100</v>
      </c>
      <c r="L49" s="5">
        <v>0</v>
      </c>
      <c r="M49" s="5">
        <f t="shared" si="2"/>
        <v>0</v>
      </c>
      <c r="N49" s="5">
        <v>0</v>
      </c>
      <c r="O49" s="6">
        <f>'Planning 3'!R49</f>
        <v>0</v>
      </c>
      <c r="P49" s="47"/>
      <c r="Q49" s="94" t="e">
        <f>#REF!*$Q$5</f>
        <v>#REF!</v>
      </c>
      <c r="S49" s="159">
        <f t="shared" si="0"/>
        <v>0</v>
      </c>
      <c r="Y49" s="449">
        <v>0</v>
      </c>
      <c r="AA49" s="452">
        <f t="shared" si="3"/>
        <v>0</v>
      </c>
      <c r="AB49" s="452">
        <v>0</v>
      </c>
      <c r="AC49" s="452">
        <f t="shared" si="4"/>
        <v>0</v>
      </c>
      <c r="AD49" s="451">
        <v>0</v>
      </c>
      <c r="AE49" s="451">
        <f t="shared" si="1"/>
        <v>0</v>
      </c>
      <c r="AY49" s="451">
        <v>0</v>
      </c>
    </row>
    <row r="50" spans="1:51" ht="34.5" hidden="1" customHeight="1" outlineLevel="7" x14ac:dyDescent="0.2">
      <c r="A50" s="91"/>
      <c r="B50" s="93"/>
      <c r="C50" s="95"/>
      <c r="D50" s="97"/>
      <c r="E50" s="97"/>
      <c r="F50" s="97"/>
      <c r="G50" s="97"/>
      <c r="H50" s="97"/>
      <c r="I50" s="4" t="s">
        <v>231</v>
      </c>
      <c r="J50" s="34" t="s">
        <v>257</v>
      </c>
      <c r="K50" s="5">
        <v>100</v>
      </c>
      <c r="L50" s="5">
        <v>0</v>
      </c>
      <c r="M50" s="5">
        <f t="shared" si="2"/>
        <v>0</v>
      </c>
      <c r="N50" s="5">
        <v>0</v>
      </c>
      <c r="O50" s="6">
        <f>'Planning 3'!R50</f>
        <v>0</v>
      </c>
      <c r="P50" s="47"/>
      <c r="Q50" s="94" t="e">
        <f>#REF!*$Q$5</f>
        <v>#REF!</v>
      </c>
      <c r="S50" s="159">
        <f t="shared" si="0"/>
        <v>0</v>
      </c>
      <c r="Y50" s="449">
        <v>0</v>
      </c>
      <c r="AA50" s="452">
        <f t="shared" si="3"/>
        <v>0</v>
      </c>
      <c r="AB50" s="452">
        <v>0</v>
      </c>
      <c r="AC50" s="452">
        <f t="shared" si="4"/>
        <v>0</v>
      </c>
      <c r="AD50" s="451">
        <v>0</v>
      </c>
      <c r="AE50" s="451">
        <f t="shared" si="1"/>
        <v>0</v>
      </c>
      <c r="AY50" s="451">
        <v>0</v>
      </c>
    </row>
    <row r="51" spans="1:51" ht="34.5" customHeight="1" outlineLevel="3" collapsed="1" x14ac:dyDescent="0.2">
      <c r="A51" s="91"/>
      <c r="B51" s="93"/>
      <c r="C51" s="95"/>
      <c r="D51" s="97"/>
      <c r="E51" s="97"/>
      <c r="F51" s="97"/>
      <c r="G51" s="97"/>
      <c r="H51" s="97"/>
      <c r="I51" s="13" t="s">
        <v>16</v>
      </c>
      <c r="J51" s="14" t="s">
        <v>443</v>
      </c>
      <c r="K51" s="14"/>
      <c r="L51" s="14"/>
      <c r="M51" s="14">
        <f t="shared" si="2"/>
        <v>0</v>
      </c>
      <c r="N51" s="14"/>
      <c r="O51" s="15">
        <f>'Planning 3'!R51</f>
        <v>0</v>
      </c>
      <c r="P51" s="46"/>
      <c r="Q51" s="98" t="e">
        <f>#REF!*$Q$5</f>
        <v>#REF!</v>
      </c>
      <c r="S51" s="159">
        <f t="shared" si="0"/>
        <v>0</v>
      </c>
      <c r="Y51" s="449">
        <v>0</v>
      </c>
      <c r="AA51" s="452">
        <f t="shared" si="3"/>
        <v>0</v>
      </c>
      <c r="AB51" s="452">
        <v>0</v>
      </c>
      <c r="AC51" s="452">
        <f t="shared" si="4"/>
        <v>0</v>
      </c>
      <c r="AD51" s="451">
        <v>0</v>
      </c>
      <c r="AE51" s="451">
        <f t="shared" si="1"/>
        <v>0</v>
      </c>
      <c r="AY51" s="451">
        <v>0</v>
      </c>
    </row>
    <row r="52" spans="1:51" ht="34.5" hidden="1" customHeight="1" outlineLevel="7" x14ac:dyDescent="0.2">
      <c r="A52" s="91"/>
      <c r="B52" s="93"/>
      <c r="C52" s="95"/>
      <c r="D52" s="97"/>
      <c r="E52" s="97"/>
      <c r="F52" s="97"/>
      <c r="G52" s="97"/>
      <c r="H52" s="97"/>
      <c r="I52" s="4" t="s">
        <v>232</v>
      </c>
      <c r="J52" s="34" t="s">
        <v>257</v>
      </c>
      <c r="K52" s="5">
        <v>100</v>
      </c>
      <c r="L52" s="5">
        <v>0</v>
      </c>
      <c r="M52" s="5">
        <f t="shared" si="2"/>
        <v>0</v>
      </c>
      <c r="N52" s="5">
        <v>0</v>
      </c>
      <c r="O52" s="6">
        <f>'Planning 3'!R52</f>
        <v>0</v>
      </c>
      <c r="P52" s="47"/>
      <c r="Q52" s="94" t="e">
        <f>#REF!*$Q$5</f>
        <v>#REF!</v>
      </c>
      <c r="S52" s="159">
        <f t="shared" si="0"/>
        <v>0</v>
      </c>
      <c r="Y52" s="449">
        <v>0</v>
      </c>
      <c r="AA52" s="452">
        <f t="shared" si="3"/>
        <v>0</v>
      </c>
      <c r="AB52" s="452">
        <v>0</v>
      </c>
      <c r="AC52" s="452">
        <f t="shared" si="4"/>
        <v>0</v>
      </c>
      <c r="AD52" s="451">
        <v>0</v>
      </c>
      <c r="AE52" s="451">
        <f t="shared" si="1"/>
        <v>0</v>
      </c>
      <c r="AY52" s="451">
        <v>0</v>
      </c>
    </row>
    <row r="53" spans="1:51" ht="34.5" hidden="1" customHeight="1" outlineLevel="7" x14ac:dyDescent="0.2">
      <c r="A53" s="91"/>
      <c r="B53" s="93"/>
      <c r="C53" s="95"/>
      <c r="D53" s="97"/>
      <c r="E53" s="97"/>
      <c r="F53" s="97"/>
      <c r="G53" s="97"/>
      <c r="H53" s="97"/>
      <c r="I53" s="4" t="s">
        <v>231</v>
      </c>
      <c r="J53" s="34" t="s">
        <v>257</v>
      </c>
      <c r="K53" s="5">
        <v>100</v>
      </c>
      <c r="L53" s="5">
        <v>0</v>
      </c>
      <c r="M53" s="5">
        <f t="shared" si="2"/>
        <v>0</v>
      </c>
      <c r="N53" s="5">
        <v>0</v>
      </c>
      <c r="O53" s="6">
        <f>'Planning 3'!R53</f>
        <v>0</v>
      </c>
      <c r="P53" s="47"/>
      <c r="Q53" s="94" t="e">
        <f>#REF!*$Q$5</f>
        <v>#REF!</v>
      </c>
      <c r="S53" s="159">
        <f t="shared" si="0"/>
        <v>0</v>
      </c>
      <c r="Y53" s="449">
        <v>0</v>
      </c>
      <c r="AA53" s="452">
        <f t="shared" si="3"/>
        <v>0</v>
      </c>
      <c r="AB53" s="452">
        <v>0</v>
      </c>
      <c r="AC53" s="452">
        <f t="shared" si="4"/>
        <v>0</v>
      </c>
      <c r="AD53" s="451">
        <v>0</v>
      </c>
      <c r="AE53" s="451">
        <f t="shared" si="1"/>
        <v>0</v>
      </c>
      <c r="AY53" s="451">
        <v>0</v>
      </c>
    </row>
    <row r="54" spans="1:51" ht="34.5" customHeight="1" outlineLevel="3" collapsed="1" x14ac:dyDescent="0.2">
      <c r="A54" s="91"/>
      <c r="B54" s="93"/>
      <c r="C54" s="95"/>
      <c r="D54" s="97"/>
      <c r="E54" s="97"/>
      <c r="F54" s="97"/>
      <c r="G54" s="97"/>
      <c r="H54" s="97"/>
      <c r="I54" s="13" t="s">
        <v>17</v>
      </c>
      <c r="J54" s="14" t="s">
        <v>443</v>
      </c>
      <c r="K54" s="14"/>
      <c r="L54" s="14"/>
      <c r="M54" s="14">
        <f t="shared" si="2"/>
        <v>0</v>
      </c>
      <c r="N54" s="14"/>
      <c r="O54" s="15">
        <f>'Planning 3'!R54</f>
        <v>0</v>
      </c>
      <c r="P54" s="46"/>
      <c r="Q54" s="98" t="e">
        <f>#REF!*$Q$5</f>
        <v>#REF!</v>
      </c>
      <c r="S54" s="159">
        <f t="shared" si="0"/>
        <v>0</v>
      </c>
      <c r="Y54" s="449">
        <v>0</v>
      </c>
      <c r="AA54" s="452">
        <f t="shared" si="3"/>
        <v>0</v>
      </c>
      <c r="AB54" s="452">
        <v>0</v>
      </c>
      <c r="AC54" s="452">
        <f t="shared" si="4"/>
        <v>0</v>
      </c>
      <c r="AD54" s="451">
        <v>0</v>
      </c>
      <c r="AE54" s="451">
        <f t="shared" si="1"/>
        <v>0</v>
      </c>
      <c r="AY54" s="451">
        <v>0</v>
      </c>
    </row>
    <row r="55" spans="1:51" ht="34.5" hidden="1" customHeight="1" outlineLevel="7" x14ac:dyDescent="0.2">
      <c r="A55" s="91"/>
      <c r="B55" s="93"/>
      <c r="C55" s="95"/>
      <c r="D55" s="97"/>
      <c r="E55" s="97"/>
      <c r="F55" s="97"/>
      <c r="G55" s="97"/>
      <c r="H55" s="97"/>
      <c r="I55" s="4" t="s">
        <v>17</v>
      </c>
      <c r="J55" s="34" t="s">
        <v>257</v>
      </c>
      <c r="K55" s="5">
        <v>100</v>
      </c>
      <c r="L55" s="5">
        <v>0</v>
      </c>
      <c r="M55" s="5">
        <f t="shared" si="2"/>
        <v>0</v>
      </c>
      <c r="N55" s="5">
        <v>0</v>
      </c>
      <c r="O55" s="6">
        <f>'Planning 3'!R55</f>
        <v>0</v>
      </c>
      <c r="P55" s="47"/>
      <c r="Q55" s="94" t="e">
        <f>#REF!*$Q$5</f>
        <v>#REF!</v>
      </c>
      <c r="S55" s="159">
        <f t="shared" si="0"/>
        <v>0</v>
      </c>
      <c r="Y55" s="449">
        <v>0</v>
      </c>
      <c r="AA55" s="452">
        <f t="shared" si="3"/>
        <v>0</v>
      </c>
      <c r="AB55" s="452">
        <v>0</v>
      </c>
      <c r="AC55" s="452">
        <f t="shared" si="4"/>
        <v>0</v>
      </c>
      <c r="AD55" s="451">
        <v>0</v>
      </c>
      <c r="AE55" s="451">
        <f t="shared" si="1"/>
        <v>0</v>
      </c>
      <c r="AY55" s="451">
        <v>0</v>
      </c>
    </row>
    <row r="56" spans="1:51" ht="34.5" customHeight="1" outlineLevel="3" collapsed="1" x14ac:dyDescent="0.2">
      <c r="A56" s="91"/>
      <c r="B56" s="93"/>
      <c r="C56" s="95"/>
      <c r="D56" s="97"/>
      <c r="E56" s="97"/>
      <c r="F56" s="97"/>
      <c r="G56" s="97"/>
      <c r="H56" s="97"/>
      <c r="I56" s="13" t="s">
        <v>18</v>
      </c>
      <c r="J56" s="14" t="s">
        <v>443</v>
      </c>
      <c r="K56" s="14"/>
      <c r="L56" s="14"/>
      <c r="M56" s="14">
        <f t="shared" si="2"/>
        <v>0</v>
      </c>
      <c r="N56" s="14"/>
      <c r="O56" s="15">
        <f>'Planning 3'!R56</f>
        <v>0</v>
      </c>
      <c r="P56" s="46"/>
      <c r="Q56" s="98" t="e">
        <f>#REF!*$Q$5</f>
        <v>#REF!</v>
      </c>
      <c r="S56" s="159">
        <f t="shared" si="0"/>
        <v>0</v>
      </c>
      <c r="Y56" s="449">
        <v>0</v>
      </c>
      <c r="AA56" s="452">
        <f t="shared" si="3"/>
        <v>0</v>
      </c>
      <c r="AB56" s="452">
        <v>0</v>
      </c>
      <c r="AC56" s="452">
        <f t="shared" si="4"/>
        <v>0</v>
      </c>
      <c r="AD56" s="451">
        <v>0</v>
      </c>
      <c r="AE56" s="451">
        <f t="shared" si="1"/>
        <v>0</v>
      </c>
      <c r="AY56" s="451">
        <v>0</v>
      </c>
    </row>
    <row r="57" spans="1:51" ht="34.5" hidden="1" customHeight="1" outlineLevel="7" x14ac:dyDescent="0.2">
      <c r="A57" s="91"/>
      <c r="B57" s="93"/>
      <c r="C57" s="95"/>
      <c r="D57" s="97"/>
      <c r="E57" s="97"/>
      <c r="F57" s="97"/>
      <c r="G57" s="97"/>
      <c r="H57" s="97"/>
      <c r="I57" s="4" t="s">
        <v>18</v>
      </c>
      <c r="J57" s="34" t="s">
        <v>257</v>
      </c>
      <c r="K57" s="5">
        <v>100</v>
      </c>
      <c r="L57" s="5">
        <v>0</v>
      </c>
      <c r="M57" s="5">
        <f t="shared" si="2"/>
        <v>0</v>
      </c>
      <c r="N57" s="5">
        <v>0</v>
      </c>
      <c r="O57" s="6">
        <f>'Planning 3'!R57</f>
        <v>0</v>
      </c>
      <c r="P57" s="47"/>
      <c r="Q57" s="94" t="e">
        <f>#REF!*$Q$5</f>
        <v>#REF!</v>
      </c>
      <c r="S57" s="159">
        <f t="shared" si="0"/>
        <v>0</v>
      </c>
      <c r="Y57" s="449">
        <v>0</v>
      </c>
      <c r="AA57" s="452">
        <f t="shared" si="3"/>
        <v>0</v>
      </c>
      <c r="AB57" s="452">
        <v>0</v>
      </c>
      <c r="AC57" s="452">
        <f t="shared" si="4"/>
        <v>0</v>
      </c>
      <c r="AD57" s="451">
        <v>0</v>
      </c>
      <c r="AE57" s="451">
        <f t="shared" si="1"/>
        <v>0</v>
      </c>
      <c r="AY57" s="451">
        <v>0</v>
      </c>
    </row>
    <row r="58" spans="1:51" ht="34.5" customHeight="1" outlineLevel="3" collapsed="1" x14ac:dyDescent="0.2">
      <c r="A58" s="91"/>
      <c r="B58" s="93"/>
      <c r="C58" s="95"/>
      <c r="D58" s="97"/>
      <c r="E58" s="97"/>
      <c r="F58" s="97"/>
      <c r="G58" s="97"/>
      <c r="H58" s="97"/>
      <c r="I58" s="13" t="s">
        <v>19</v>
      </c>
      <c r="J58" s="14" t="s">
        <v>443</v>
      </c>
      <c r="K58" s="14"/>
      <c r="L58" s="14"/>
      <c r="M58" s="14">
        <f t="shared" si="2"/>
        <v>0</v>
      </c>
      <c r="N58" s="14"/>
      <c r="O58" s="15">
        <f>'Planning 3'!R58</f>
        <v>0</v>
      </c>
      <c r="P58" s="46"/>
      <c r="Q58" s="98" t="e">
        <f>#REF!*$Q$5</f>
        <v>#REF!</v>
      </c>
      <c r="S58" s="159">
        <f t="shared" si="0"/>
        <v>0</v>
      </c>
      <c r="Y58" s="449">
        <v>0</v>
      </c>
      <c r="AA58" s="452">
        <f t="shared" si="3"/>
        <v>0</v>
      </c>
      <c r="AB58" s="452">
        <v>0</v>
      </c>
      <c r="AC58" s="452">
        <f t="shared" si="4"/>
        <v>0</v>
      </c>
      <c r="AD58" s="451">
        <v>0</v>
      </c>
      <c r="AE58" s="451">
        <f t="shared" si="1"/>
        <v>0</v>
      </c>
      <c r="AY58" s="451">
        <v>0</v>
      </c>
    </row>
    <row r="59" spans="1:51" ht="34.5" hidden="1" customHeight="1" outlineLevel="7" x14ac:dyDescent="0.2">
      <c r="A59" s="91"/>
      <c r="B59" s="93"/>
      <c r="C59" s="95"/>
      <c r="D59" s="97"/>
      <c r="E59" s="97"/>
      <c r="F59" s="97"/>
      <c r="G59" s="97"/>
      <c r="H59" s="97"/>
      <c r="I59" s="4" t="s">
        <v>19</v>
      </c>
      <c r="J59" s="34" t="s">
        <v>257</v>
      </c>
      <c r="K59" s="5">
        <v>100</v>
      </c>
      <c r="L59" s="5">
        <v>0</v>
      </c>
      <c r="M59" s="5">
        <f t="shared" si="2"/>
        <v>0</v>
      </c>
      <c r="N59" s="5">
        <v>0</v>
      </c>
      <c r="O59" s="6">
        <f>'Planning 3'!R59</f>
        <v>0</v>
      </c>
      <c r="P59" s="47"/>
      <c r="Q59" s="94" t="e">
        <f>#REF!*$Q$5</f>
        <v>#REF!</v>
      </c>
      <c r="S59" s="159">
        <f t="shared" si="0"/>
        <v>0</v>
      </c>
      <c r="Y59" s="449">
        <v>0</v>
      </c>
      <c r="AA59" s="452">
        <f t="shared" si="3"/>
        <v>0</v>
      </c>
      <c r="AB59" s="452">
        <v>0</v>
      </c>
      <c r="AC59" s="452">
        <f t="shared" si="4"/>
        <v>0</v>
      </c>
      <c r="AD59" s="451">
        <v>0</v>
      </c>
      <c r="AE59" s="451">
        <f t="shared" si="1"/>
        <v>0</v>
      </c>
      <c r="AY59" s="451">
        <v>0</v>
      </c>
    </row>
    <row r="60" spans="1:51" ht="34.5" customHeight="1" outlineLevel="2" x14ac:dyDescent="0.2">
      <c r="A60" s="91"/>
      <c r="B60" s="93"/>
      <c r="C60" s="95"/>
      <c r="D60" s="95"/>
      <c r="E60" s="95"/>
      <c r="F60" s="95"/>
      <c r="G60" s="95"/>
      <c r="H60" s="95"/>
      <c r="I60" s="10" t="s">
        <v>20</v>
      </c>
      <c r="J60" s="11"/>
      <c r="K60" s="11"/>
      <c r="L60" s="11"/>
      <c r="M60" s="11">
        <f t="shared" si="2"/>
        <v>0</v>
      </c>
      <c r="N60" s="11"/>
      <c r="O60" s="12">
        <f>'Planning 3'!R60</f>
        <v>0.34608980093676089</v>
      </c>
      <c r="P60" s="43"/>
      <c r="Q60" s="96" t="e">
        <f>#REF!*$Q$5</f>
        <v>#REF!</v>
      </c>
      <c r="S60" s="159">
        <f t="shared" si="0"/>
        <v>0</v>
      </c>
      <c r="Y60" s="449">
        <v>0</v>
      </c>
      <c r="AA60" s="452">
        <f t="shared" si="3"/>
        <v>-5.7488547348269081E-2</v>
      </c>
      <c r="AB60" s="452">
        <v>0.33980074203666261</v>
      </c>
      <c r="AC60" s="452">
        <f t="shared" si="4"/>
        <v>6.2890589000982877E-3</v>
      </c>
      <c r="AD60" s="451">
        <v>0.37482304471210909</v>
      </c>
      <c r="AE60" s="451">
        <f t="shared" si="1"/>
        <v>-2.8733243775348194E-2</v>
      </c>
      <c r="AY60" s="451">
        <v>0.40357834828502998</v>
      </c>
    </row>
    <row r="61" spans="1:51" ht="34.5" customHeight="1" outlineLevel="3" collapsed="1" x14ac:dyDescent="0.2">
      <c r="A61" s="91"/>
      <c r="B61" s="93"/>
      <c r="C61" s="95"/>
      <c r="D61" s="95"/>
      <c r="E61" s="97"/>
      <c r="F61" s="97"/>
      <c r="G61" s="97"/>
      <c r="H61" s="97"/>
      <c r="I61" s="13" t="s">
        <v>21</v>
      </c>
      <c r="J61" s="14" t="s">
        <v>444</v>
      </c>
      <c r="K61" s="14"/>
      <c r="L61" s="14"/>
      <c r="M61" s="14">
        <f t="shared" si="2"/>
        <v>0</v>
      </c>
      <c r="N61" s="14"/>
      <c r="O61" s="15">
        <f>'Planning 3'!R61</f>
        <v>0.30400000000000005</v>
      </c>
      <c r="P61" s="44"/>
      <c r="Q61" s="98" t="e">
        <f>#REF!*$Q$5</f>
        <v>#REF!</v>
      </c>
      <c r="S61" s="159">
        <f t="shared" si="0"/>
        <v>0</v>
      </c>
      <c r="Y61" s="449">
        <v>0</v>
      </c>
      <c r="AA61" s="452">
        <f t="shared" si="3"/>
        <v>-0.69600000000000017</v>
      </c>
      <c r="AB61" s="452">
        <v>0.39210000000000006</v>
      </c>
      <c r="AC61" s="452">
        <f t="shared" si="4"/>
        <v>-8.8100000000000012E-2</v>
      </c>
      <c r="AD61" s="451">
        <v>0.86625000000000008</v>
      </c>
      <c r="AE61" s="451">
        <f t="shared" si="1"/>
        <v>-0.56225000000000003</v>
      </c>
      <c r="AY61" s="451">
        <v>1.0000000000000002</v>
      </c>
    </row>
    <row r="62" spans="1:51" ht="34.5" hidden="1" customHeight="1" outlineLevel="7" x14ac:dyDescent="0.2">
      <c r="A62" s="91"/>
      <c r="B62" s="93"/>
      <c r="C62" s="95"/>
      <c r="D62" s="95"/>
      <c r="E62" s="97"/>
      <c r="F62" s="97"/>
      <c r="G62" s="97"/>
      <c r="H62" s="97"/>
      <c r="I62" s="16" t="s">
        <v>22</v>
      </c>
      <c r="J62" s="34" t="s">
        <v>257</v>
      </c>
      <c r="K62" s="602">
        <v>1</v>
      </c>
      <c r="L62" s="603">
        <v>1</v>
      </c>
      <c r="M62" s="603">
        <f t="shared" si="2"/>
        <v>-0.72</v>
      </c>
      <c r="N62" s="603">
        <v>0.28000000000000003</v>
      </c>
      <c r="O62" s="6">
        <f>'Planning 3'!R62</f>
        <v>0.28000000000000003</v>
      </c>
      <c r="P62" s="48"/>
      <c r="Q62" s="100" t="e">
        <f>#REF!*$Q$5</f>
        <v>#REF!</v>
      </c>
      <c r="R62" s="77">
        <v>100</v>
      </c>
      <c r="S62" s="159">
        <f t="shared" si="0"/>
        <v>99.72</v>
      </c>
      <c r="Y62" s="449">
        <v>100</v>
      </c>
      <c r="AA62" s="452">
        <f t="shared" si="3"/>
        <v>-0.72</v>
      </c>
      <c r="AB62" s="452">
        <v>1</v>
      </c>
      <c r="AC62" s="452">
        <f t="shared" si="4"/>
        <v>-0.72</v>
      </c>
      <c r="AD62" s="451">
        <v>1</v>
      </c>
      <c r="AE62" s="451">
        <f t="shared" si="1"/>
        <v>-0.72</v>
      </c>
      <c r="AY62" s="451">
        <v>1</v>
      </c>
    </row>
    <row r="63" spans="1:51" ht="34.5" hidden="1" customHeight="1" outlineLevel="7" x14ac:dyDescent="0.2">
      <c r="A63" s="91"/>
      <c r="B63" s="93"/>
      <c r="C63" s="95"/>
      <c r="D63" s="95"/>
      <c r="E63" s="97"/>
      <c r="F63" s="97"/>
      <c r="G63" s="97"/>
      <c r="H63" s="97"/>
      <c r="I63" s="16" t="s">
        <v>23</v>
      </c>
      <c r="J63" s="34" t="s">
        <v>257</v>
      </c>
      <c r="K63" s="602">
        <v>1</v>
      </c>
      <c r="L63" s="603">
        <v>1</v>
      </c>
      <c r="M63" s="603">
        <f t="shared" si="2"/>
        <v>-0.72</v>
      </c>
      <c r="N63" s="603">
        <v>0.28000000000000003</v>
      </c>
      <c r="O63" s="6">
        <f>'Planning 3'!R63</f>
        <v>0.28000000000000003</v>
      </c>
      <c r="P63" s="48"/>
      <c r="Q63" s="100" t="e">
        <f>#REF!*$Q$5</f>
        <v>#REF!</v>
      </c>
      <c r="R63" s="77">
        <v>100</v>
      </c>
      <c r="S63" s="159">
        <f t="shared" si="0"/>
        <v>99.72</v>
      </c>
      <c r="Y63" s="449">
        <v>100</v>
      </c>
      <c r="AA63" s="452">
        <f t="shared" si="3"/>
        <v>-0.72</v>
      </c>
      <c r="AB63" s="452">
        <v>1</v>
      </c>
      <c r="AC63" s="452">
        <f t="shared" si="4"/>
        <v>-0.72</v>
      </c>
      <c r="AD63" s="451">
        <v>1</v>
      </c>
      <c r="AE63" s="451">
        <f t="shared" si="1"/>
        <v>-0.72</v>
      </c>
      <c r="AY63" s="451">
        <v>1</v>
      </c>
    </row>
    <row r="64" spans="1:51" ht="34.5" hidden="1" customHeight="1" outlineLevel="7" x14ac:dyDescent="0.2">
      <c r="A64" s="91"/>
      <c r="B64" s="93"/>
      <c r="C64" s="95"/>
      <c r="D64" s="95"/>
      <c r="E64" s="97"/>
      <c r="F64" s="97"/>
      <c r="G64" s="97"/>
      <c r="H64" s="97"/>
      <c r="I64" s="18" t="s">
        <v>24</v>
      </c>
      <c r="J64" s="34" t="s">
        <v>257</v>
      </c>
      <c r="K64" s="602">
        <v>1</v>
      </c>
      <c r="L64" s="603">
        <v>1</v>
      </c>
      <c r="M64" s="603">
        <f t="shared" si="2"/>
        <v>-0.72</v>
      </c>
      <c r="N64" s="603">
        <v>0.28000000000000003</v>
      </c>
      <c r="O64" s="6">
        <f>'Planning 3'!R64</f>
        <v>0.28000000000000003</v>
      </c>
      <c r="P64" s="48"/>
      <c r="Q64" s="100" t="e">
        <f>#REF!*$Q$5</f>
        <v>#REF!</v>
      </c>
      <c r="R64" s="77">
        <v>100</v>
      </c>
      <c r="S64" s="159">
        <f t="shared" si="0"/>
        <v>99.72</v>
      </c>
      <c r="Y64" s="449">
        <v>100</v>
      </c>
      <c r="AA64" s="452">
        <f t="shared" si="3"/>
        <v>-0.72</v>
      </c>
      <c r="AB64" s="452">
        <v>1</v>
      </c>
      <c r="AC64" s="452">
        <f t="shared" si="4"/>
        <v>-0.72</v>
      </c>
      <c r="AD64" s="451">
        <v>1</v>
      </c>
      <c r="AE64" s="451">
        <f t="shared" si="1"/>
        <v>-0.72</v>
      </c>
      <c r="AY64" s="451">
        <v>1</v>
      </c>
    </row>
    <row r="65" spans="1:51" ht="34.5" hidden="1" customHeight="1" outlineLevel="7" x14ac:dyDescent="0.2">
      <c r="A65" s="91"/>
      <c r="B65" s="93"/>
      <c r="C65" s="95"/>
      <c r="D65" s="95"/>
      <c r="E65" s="97"/>
      <c r="F65" s="97"/>
      <c r="G65" s="97"/>
      <c r="H65" s="97"/>
      <c r="I65" s="16" t="s">
        <v>25</v>
      </c>
      <c r="J65" s="34" t="s">
        <v>257</v>
      </c>
      <c r="K65" s="602">
        <v>1</v>
      </c>
      <c r="L65" s="603">
        <v>1</v>
      </c>
      <c r="M65" s="603">
        <f t="shared" si="2"/>
        <v>-0.72</v>
      </c>
      <c r="N65" s="603">
        <v>0.28000000000000003</v>
      </c>
      <c r="O65" s="6">
        <f>'Planning 3'!R65</f>
        <v>0.28000000000000003</v>
      </c>
      <c r="P65" s="48"/>
      <c r="Q65" s="100" t="e">
        <f>#REF!*$Q$5</f>
        <v>#REF!</v>
      </c>
      <c r="R65" s="77">
        <v>100</v>
      </c>
      <c r="S65" s="159">
        <f t="shared" si="0"/>
        <v>99.72</v>
      </c>
      <c r="Y65" s="449">
        <v>100</v>
      </c>
      <c r="AA65" s="452">
        <f t="shared" si="3"/>
        <v>-0.72</v>
      </c>
      <c r="AB65" s="452">
        <v>1</v>
      </c>
      <c r="AC65" s="452">
        <f t="shared" si="4"/>
        <v>-0.72</v>
      </c>
      <c r="AD65" s="451">
        <v>1</v>
      </c>
      <c r="AE65" s="451">
        <f t="shared" si="1"/>
        <v>-0.72</v>
      </c>
      <c r="AY65" s="451">
        <v>1</v>
      </c>
    </row>
    <row r="66" spans="1:51" ht="34.5" hidden="1" customHeight="1" outlineLevel="7" x14ac:dyDescent="0.2">
      <c r="A66" s="91"/>
      <c r="B66" s="93"/>
      <c r="C66" s="95"/>
      <c r="D66" s="95"/>
      <c r="E66" s="97"/>
      <c r="F66" s="97"/>
      <c r="G66" s="97"/>
      <c r="H66" s="97"/>
      <c r="I66" s="18" t="s">
        <v>26</v>
      </c>
      <c r="J66" s="34" t="s">
        <v>257</v>
      </c>
      <c r="K66" s="602">
        <v>1</v>
      </c>
      <c r="L66" s="603">
        <v>1</v>
      </c>
      <c r="M66" s="603">
        <f t="shared" si="2"/>
        <v>-0.72</v>
      </c>
      <c r="N66" s="603">
        <v>0.28000000000000003</v>
      </c>
      <c r="O66" s="6">
        <f>'Planning 3'!R66</f>
        <v>0.28000000000000003</v>
      </c>
      <c r="P66" s="48"/>
      <c r="Q66" s="100" t="e">
        <f>#REF!*$Q$5</f>
        <v>#REF!</v>
      </c>
      <c r="R66" s="77">
        <v>100</v>
      </c>
      <c r="S66" s="159">
        <f t="shared" si="0"/>
        <v>99.72</v>
      </c>
      <c r="Y66" s="449">
        <v>100</v>
      </c>
      <c r="AA66" s="452">
        <f t="shared" si="3"/>
        <v>-0.72</v>
      </c>
      <c r="AB66" s="452">
        <v>1</v>
      </c>
      <c r="AC66" s="452">
        <f t="shared" si="4"/>
        <v>-0.72</v>
      </c>
      <c r="AD66" s="451">
        <v>1</v>
      </c>
      <c r="AE66" s="451">
        <f t="shared" si="1"/>
        <v>-0.72</v>
      </c>
      <c r="AY66" s="451">
        <v>1</v>
      </c>
    </row>
    <row r="67" spans="1:51" ht="34.5" hidden="1" customHeight="1" outlineLevel="7" x14ac:dyDescent="0.2">
      <c r="A67" s="91"/>
      <c r="B67" s="93"/>
      <c r="C67" s="95"/>
      <c r="D67" s="95"/>
      <c r="E67" s="97"/>
      <c r="F67" s="97"/>
      <c r="G67" s="97"/>
      <c r="H67" s="97"/>
      <c r="I67" s="18" t="s">
        <v>27</v>
      </c>
      <c r="J67" s="34" t="s">
        <v>257</v>
      </c>
      <c r="K67" s="602">
        <v>1</v>
      </c>
      <c r="L67" s="603">
        <v>0.5</v>
      </c>
      <c r="M67" s="603">
        <f t="shared" si="2"/>
        <v>-0.14000000000000001</v>
      </c>
      <c r="N67" s="603">
        <v>0.36</v>
      </c>
      <c r="O67" s="6">
        <f>'Planning 3'!R67</f>
        <v>0.36</v>
      </c>
      <c r="P67" s="48"/>
      <c r="Q67" s="100" t="e">
        <f>#REF!*$Q$5</f>
        <v>#REF!</v>
      </c>
      <c r="S67" s="159">
        <f t="shared" si="0"/>
        <v>-0.36</v>
      </c>
      <c r="Y67" s="449">
        <v>50</v>
      </c>
      <c r="AA67" s="452">
        <f t="shared" si="3"/>
        <v>-0.64</v>
      </c>
      <c r="AB67" s="452">
        <v>0.5</v>
      </c>
      <c r="AC67" s="452">
        <f t="shared" si="4"/>
        <v>-0.14000000000000001</v>
      </c>
      <c r="AD67" s="451">
        <v>1</v>
      </c>
      <c r="AE67" s="451">
        <f t="shared" si="1"/>
        <v>-0.64</v>
      </c>
      <c r="AY67" s="451">
        <v>1</v>
      </c>
    </row>
    <row r="68" spans="1:51" ht="34.5" hidden="1" customHeight="1" outlineLevel="7" x14ac:dyDescent="0.2">
      <c r="A68" s="91"/>
      <c r="B68" s="93"/>
      <c r="C68" s="95"/>
      <c r="D68" s="95"/>
      <c r="E68" s="97"/>
      <c r="F68" s="97"/>
      <c r="G68" s="97"/>
      <c r="H68" s="97"/>
      <c r="I68" s="18" t="s">
        <v>28</v>
      </c>
      <c r="J68" s="34" t="s">
        <v>257</v>
      </c>
      <c r="K68" s="602">
        <v>1</v>
      </c>
      <c r="L68" s="603">
        <v>0.24</v>
      </c>
      <c r="M68" s="603">
        <f t="shared" si="2"/>
        <v>4.0000000000000036E-2</v>
      </c>
      <c r="N68" s="603">
        <v>0.28000000000000003</v>
      </c>
      <c r="O68" s="6">
        <f>'Planning 3'!R68</f>
        <v>0.28000000000000003</v>
      </c>
      <c r="P68" s="48"/>
      <c r="Q68" s="100" t="e">
        <f>#REF!*$Q$5</f>
        <v>#REF!</v>
      </c>
      <c r="S68" s="159">
        <f t="shared" si="0"/>
        <v>-0.28000000000000003</v>
      </c>
      <c r="Y68" s="449">
        <v>20</v>
      </c>
      <c r="AA68" s="452">
        <f t="shared" si="3"/>
        <v>-0.72</v>
      </c>
      <c r="AB68" s="452">
        <v>0.25</v>
      </c>
      <c r="AC68" s="452">
        <f t="shared" si="4"/>
        <v>3.0000000000000027E-2</v>
      </c>
      <c r="AD68" s="451">
        <v>0.45</v>
      </c>
      <c r="AE68" s="451">
        <f t="shared" si="1"/>
        <v>-0.16999999999999998</v>
      </c>
      <c r="AY68" s="451">
        <v>1</v>
      </c>
    </row>
    <row r="69" spans="1:51" ht="34.5" hidden="1" customHeight="1" outlineLevel="7" x14ac:dyDescent="0.2">
      <c r="A69" s="91"/>
      <c r="B69" s="93"/>
      <c r="C69" s="95"/>
      <c r="D69" s="95"/>
      <c r="E69" s="97"/>
      <c r="F69" s="97"/>
      <c r="G69" s="97"/>
      <c r="H69" s="97"/>
      <c r="I69" s="18" t="s">
        <v>29</v>
      </c>
      <c r="J69" s="34" t="s">
        <v>257</v>
      </c>
      <c r="K69" s="602">
        <v>1</v>
      </c>
      <c r="L69" s="603">
        <v>0.24</v>
      </c>
      <c r="M69" s="603">
        <f t="shared" si="2"/>
        <v>4.0000000000000036E-2</v>
      </c>
      <c r="N69" s="603">
        <v>0.28000000000000003</v>
      </c>
      <c r="O69" s="6">
        <f>'Planning 3'!R69</f>
        <v>0.28000000000000003</v>
      </c>
      <c r="P69" s="48"/>
      <c r="Q69" s="100" t="e">
        <f>#REF!*$Q$5</f>
        <v>#REF!</v>
      </c>
      <c r="S69" s="159">
        <f t="shared" si="0"/>
        <v>-0.28000000000000003</v>
      </c>
      <c r="Y69" s="449">
        <v>20</v>
      </c>
      <c r="AA69" s="452">
        <f t="shared" si="3"/>
        <v>-0.72</v>
      </c>
      <c r="AB69" s="452">
        <v>0.25</v>
      </c>
      <c r="AC69" s="452">
        <f t="shared" si="4"/>
        <v>3.0000000000000027E-2</v>
      </c>
      <c r="AD69" s="451">
        <v>1</v>
      </c>
      <c r="AE69" s="451">
        <f t="shared" si="1"/>
        <v>-0.72</v>
      </c>
      <c r="AY69" s="451">
        <v>1</v>
      </c>
    </row>
    <row r="70" spans="1:51" ht="34.5" hidden="1" customHeight="1" outlineLevel="7" x14ac:dyDescent="0.2">
      <c r="A70" s="91"/>
      <c r="B70" s="93"/>
      <c r="C70" s="95"/>
      <c r="D70" s="95"/>
      <c r="E70" s="97"/>
      <c r="F70" s="97"/>
      <c r="G70" s="97"/>
      <c r="H70" s="97"/>
      <c r="I70" s="18" t="s">
        <v>30</v>
      </c>
      <c r="J70" s="34" t="s">
        <v>257</v>
      </c>
      <c r="K70" s="602">
        <v>1</v>
      </c>
      <c r="L70" s="603">
        <v>0.24</v>
      </c>
      <c r="M70" s="603">
        <f t="shared" si="2"/>
        <v>4.0000000000000036E-2</v>
      </c>
      <c r="N70" s="603">
        <v>0.28000000000000003</v>
      </c>
      <c r="O70" s="6">
        <f>'Planning 3'!R70</f>
        <v>0.28000000000000003</v>
      </c>
      <c r="P70" s="48"/>
      <c r="Q70" s="100" t="e">
        <f>#REF!*$Q$5</f>
        <v>#REF!</v>
      </c>
      <c r="S70" s="159">
        <f t="shared" si="0"/>
        <v>-0.28000000000000003</v>
      </c>
      <c r="Y70" s="449">
        <v>20</v>
      </c>
      <c r="AA70" s="452">
        <f t="shared" si="3"/>
        <v>-0.72</v>
      </c>
      <c r="AB70" s="452">
        <v>0.25</v>
      </c>
      <c r="AC70" s="452">
        <f t="shared" si="4"/>
        <v>3.0000000000000027E-2</v>
      </c>
      <c r="AD70" s="451">
        <v>1</v>
      </c>
      <c r="AE70" s="451">
        <f t="shared" ref="AE70:AE133" si="5">O70-AD70</f>
        <v>-0.72</v>
      </c>
      <c r="AY70" s="451">
        <v>1</v>
      </c>
    </row>
    <row r="71" spans="1:51" ht="34.5" hidden="1" customHeight="1" outlineLevel="7" x14ac:dyDescent="0.2">
      <c r="A71" s="91"/>
      <c r="B71" s="93"/>
      <c r="C71" s="95"/>
      <c r="D71" s="95"/>
      <c r="E71" s="97"/>
      <c r="F71" s="97"/>
      <c r="G71" s="97"/>
      <c r="H71" s="97"/>
      <c r="I71" s="18" t="s">
        <v>31</v>
      </c>
      <c r="J71" s="34" t="s">
        <v>257</v>
      </c>
      <c r="K71" s="602">
        <v>1</v>
      </c>
      <c r="L71" s="603">
        <v>1</v>
      </c>
      <c r="M71" s="603">
        <f t="shared" ref="M71:M75" si="6">N71-L71</f>
        <v>-0.72</v>
      </c>
      <c r="N71" s="603">
        <v>0.28000000000000003</v>
      </c>
      <c r="O71" s="6">
        <f>'Planning 3'!R71</f>
        <v>0.28000000000000003</v>
      </c>
      <c r="P71" s="48"/>
      <c r="Q71" s="100" t="e">
        <f>#REF!*$Q$5</f>
        <v>#REF!</v>
      </c>
      <c r="R71" s="77">
        <v>100</v>
      </c>
      <c r="S71" s="159">
        <f t="shared" si="0"/>
        <v>99.72</v>
      </c>
      <c r="Y71" s="449">
        <v>100</v>
      </c>
      <c r="AA71" s="452">
        <f t="shared" ref="AA71:AA134" si="7">O71-AY71</f>
        <v>-0.72</v>
      </c>
      <c r="AB71" s="452">
        <v>1</v>
      </c>
      <c r="AC71" s="452">
        <f t="shared" ref="AC71:AC134" si="8">O71-AB71</f>
        <v>-0.72</v>
      </c>
      <c r="AD71" s="451">
        <v>1</v>
      </c>
      <c r="AE71" s="451">
        <f t="shared" si="5"/>
        <v>-0.72</v>
      </c>
      <c r="AY71" s="451">
        <v>1</v>
      </c>
    </row>
    <row r="72" spans="1:51" ht="34.5" hidden="1" customHeight="1" outlineLevel="7" x14ac:dyDescent="0.2">
      <c r="A72" s="91"/>
      <c r="B72" s="93"/>
      <c r="C72" s="95"/>
      <c r="D72" s="95"/>
      <c r="E72" s="97"/>
      <c r="F72" s="97"/>
      <c r="G72" s="97"/>
      <c r="H72" s="97"/>
      <c r="I72" s="18" t="s">
        <v>32</v>
      </c>
      <c r="J72" s="34" t="s">
        <v>257</v>
      </c>
      <c r="K72" s="602">
        <v>1</v>
      </c>
      <c r="L72" s="603">
        <v>0</v>
      </c>
      <c r="M72" s="603">
        <f t="shared" si="6"/>
        <v>0.28000000000000003</v>
      </c>
      <c r="N72" s="603">
        <v>0.28000000000000003</v>
      </c>
      <c r="O72" s="6">
        <f>'Planning 3'!R72</f>
        <v>0.28000000000000003</v>
      </c>
      <c r="P72" s="48"/>
      <c r="Q72" s="100" t="e">
        <f>#REF!*$Q$5</f>
        <v>#REF!</v>
      </c>
      <c r="S72" s="159">
        <f t="shared" si="0"/>
        <v>-0.28000000000000003</v>
      </c>
      <c r="Y72" s="449">
        <v>0</v>
      </c>
      <c r="AA72" s="452">
        <f t="shared" si="7"/>
        <v>-0.72</v>
      </c>
      <c r="AB72" s="452">
        <v>0.2</v>
      </c>
      <c r="AC72" s="452">
        <f t="shared" si="8"/>
        <v>8.0000000000000016E-2</v>
      </c>
      <c r="AD72" s="451">
        <v>1</v>
      </c>
      <c r="AE72" s="451">
        <f t="shared" si="5"/>
        <v>-0.72</v>
      </c>
      <c r="AY72" s="451">
        <v>1</v>
      </c>
    </row>
    <row r="73" spans="1:51" ht="34.5" hidden="1" customHeight="1" outlineLevel="7" x14ac:dyDescent="0.2">
      <c r="A73" s="91"/>
      <c r="B73" s="93"/>
      <c r="C73" s="95"/>
      <c r="D73" s="95"/>
      <c r="E73" s="97"/>
      <c r="F73" s="97"/>
      <c r="G73" s="97"/>
      <c r="H73" s="97"/>
      <c r="I73" s="18" t="s">
        <v>33</v>
      </c>
      <c r="J73" s="34" t="s">
        <v>257</v>
      </c>
      <c r="K73" s="602">
        <v>1</v>
      </c>
      <c r="L73" s="603">
        <v>0</v>
      </c>
      <c r="M73" s="603">
        <f t="shared" si="6"/>
        <v>0.28000000000000003</v>
      </c>
      <c r="N73" s="603">
        <v>0.28000000000000003</v>
      </c>
      <c r="O73" s="6">
        <f>'Planning 3'!R73</f>
        <v>0.28000000000000003</v>
      </c>
      <c r="P73" s="48"/>
      <c r="Q73" s="100" t="e">
        <f>#REF!*$Q$5</f>
        <v>#REF!</v>
      </c>
      <c r="S73" s="159">
        <f t="shared" si="0"/>
        <v>-0.28000000000000003</v>
      </c>
      <c r="Y73" s="449">
        <v>0</v>
      </c>
      <c r="AA73" s="452">
        <f t="shared" si="7"/>
        <v>-0.72</v>
      </c>
      <c r="AB73" s="452">
        <v>0.2</v>
      </c>
      <c r="AC73" s="452">
        <f t="shared" si="8"/>
        <v>8.0000000000000016E-2</v>
      </c>
      <c r="AD73" s="451">
        <v>0.5</v>
      </c>
      <c r="AE73" s="451">
        <f t="shared" si="5"/>
        <v>-0.21999999999999997</v>
      </c>
      <c r="AY73" s="451">
        <v>1</v>
      </c>
    </row>
    <row r="74" spans="1:51" ht="34.5" hidden="1" customHeight="1" outlineLevel="7" x14ac:dyDescent="0.2">
      <c r="A74" s="91"/>
      <c r="B74" s="93"/>
      <c r="C74" s="95"/>
      <c r="D74" s="95"/>
      <c r="E74" s="97"/>
      <c r="F74" s="97"/>
      <c r="G74" s="97"/>
      <c r="H74" s="97"/>
      <c r="I74" s="18" t="s">
        <v>34</v>
      </c>
      <c r="J74" s="34" t="s">
        <v>257</v>
      </c>
      <c r="K74" s="602">
        <v>1</v>
      </c>
      <c r="L74" s="603">
        <v>0.24</v>
      </c>
      <c r="M74" s="603">
        <f t="shared" si="6"/>
        <v>4.0000000000000036E-2</v>
      </c>
      <c r="N74" s="603">
        <v>0.28000000000000003</v>
      </c>
      <c r="O74" s="6">
        <f>'Planning 3'!R74</f>
        <v>0.28000000000000003</v>
      </c>
      <c r="P74" s="48"/>
      <c r="Q74" s="100" t="e">
        <f>#REF!*$Q$5</f>
        <v>#REF!</v>
      </c>
      <c r="S74" s="159">
        <f t="shared" si="0"/>
        <v>-0.28000000000000003</v>
      </c>
      <c r="Y74" s="449">
        <v>20</v>
      </c>
      <c r="AA74" s="452">
        <f t="shared" si="7"/>
        <v>-0.72</v>
      </c>
      <c r="AB74" s="452">
        <v>0.28000000000000003</v>
      </c>
      <c r="AC74" s="452">
        <f t="shared" si="8"/>
        <v>0</v>
      </c>
      <c r="AD74" s="451">
        <v>0.45</v>
      </c>
      <c r="AE74" s="451">
        <f t="shared" si="5"/>
        <v>-0.16999999999999998</v>
      </c>
      <c r="AY74" s="451">
        <v>1</v>
      </c>
    </row>
    <row r="75" spans="1:51" ht="34.5" hidden="1" customHeight="1" outlineLevel="7" x14ac:dyDescent="0.2">
      <c r="A75" s="91"/>
      <c r="B75" s="93"/>
      <c r="C75" s="95"/>
      <c r="D75" s="95"/>
      <c r="E75" s="97"/>
      <c r="F75" s="97"/>
      <c r="G75" s="97"/>
      <c r="H75" s="97"/>
      <c r="I75" s="16" t="s">
        <v>35</v>
      </c>
      <c r="J75" s="34" t="s">
        <v>257</v>
      </c>
      <c r="K75" s="602">
        <v>1</v>
      </c>
      <c r="L75" s="603">
        <v>1</v>
      </c>
      <c r="M75" s="603">
        <f t="shared" si="6"/>
        <v>-0.72</v>
      </c>
      <c r="N75" s="603">
        <v>0.28000000000000003</v>
      </c>
      <c r="O75" s="6">
        <f>'Planning 3'!R75</f>
        <v>0.28000000000000003</v>
      </c>
      <c r="P75" s="48"/>
      <c r="Q75" s="100" t="e">
        <f>#REF!*$Q$5</f>
        <v>#REF!</v>
      </c>
      <c r="R75" s="77">
        <v>100</v>
      </c>
      <c r="S75" s="159">
        <f t="shared" si="0"/>
        <v>99.72</v>
      </c>
      <c r="Y75" s="449">
        <v>100</v>
      </c>
      <c r="AA75" s="452">
        <f t="shared" si="7"/>
        <v>-0.72</v>
      </c>
      <c r="AB75" s="452">
        <v>1</v>
      </c>
      <c r="AC75" s="452">
        <f t="shared" si="8"/>
        <v>-0.72</v>
      </c>
      <c r="AD75" s="451">
        <v>1</v>
      </c>
      <c r="AE75" s="451">
        <f t="shared" si="5"/>
        <v>-0.72</v>
      </c>
      <c r="AY75" s="451">
        <v>1</v>
      </c>
    </row>
    <row r="76" spans="1:51" ht="34.5" customHeight="1" outlineLevel="3" x14ac:dyDescent="0.2">
      <c r="A76" s="91"/>
      <c r="B76" s="93"/>
      <c r="C76" s="95"/>
      <c r="D76" s="95"/>
      <c r="E76" s="97"/>
      <c r="F76" s="97"/>
      <c r="G76" s="97"/>
      <c r="H76" s="97"/>
      <c r="I76" s="13" t="s">
        <v>36</v>
      </c>
      <c r="J76" s="14" t="s">
        <v>443</v>
      </c>
      <c r="K76" s="14"/>
      <c r="L76" s="14">
        <v>0</v>
      </c>
      <c r="M76" s="14">
        <f t="shared" ref="M76:M134" si="9">N76-L76</f>
        <v>0</v>
      </c>
      <c r="N76" s="14">
        <v>0</v>
      </c>
      <c r="O76" s="15">
        <f>'Planning 3'!R76</f>
        <v>0.52778961660593593</v>
      </c>
      <c r="P76" s="44"/>
      <c r="Q76" s="98" t="e">
        <f>#REF!*$Q$5</f>
        <v>#REF!</v>
      </c>
      <c r="S76" s="159">
        <f t="shared" si="0"/>
        <v>0</v>
      </c>
      <c r="Y76" s="449">
        <v>0</v>
      </c>
      <c r="AA76" s="452">
        <f t="shared" si="7"/>
        <v>-4.9747554181379106E-2</v>
      </c>
      <c r="AB76" s="452">
        <v>0.51850068150948181</v>
      </c>
      <c r="AC76" s="452">
        <f t="shared" si="8"/>
        <v>9.2889350964541206E-3</v>
      </c>
      <c r="AD76" s="451">
        <v>0.54353941230533109</v>
      </c>
      <c r="AE76" s="451">
        <f t="shared" si="5"/>
        <v>-1.5749795699395164E-2</v>
      </c>
      <c r="AY76" s="451">
        <v>0.57753717078731504</v>
      </c>
    </row>
    <row r="77" spans="1:51" ht="34.5" customHeight="1" outlineLevel="4" collapsed="1" x14ac:dyDescent="0.2">
      <c r="A77" s="91"/>
      <c r="B77" s="93"/>
      <c r="C77" s="95"/>
      <c r="D77" s="95"/>
      <c r="E77" s="97"/>
      <c r="F77" s="101"/>
      <c r="G77" s="101"/>
      <c r="H77" s="101"/>
      <c r="I77" s="19" t="s">
        <v>282</v>
      </c>
      <c r="J77" s="20"/>
      <c r="K77" s="20"/>
      <c r="L77" s="20">
        <v>0</v>
      </c>
      <c r="M77" s="20">
        <f t="shared" si="9"/>
        <v>0</v>
      </c>
      <c r="N77" s="20">
        <v>0</v>
      </c>
      <c r="O77" s="21">
        <f>'Planning 3'!R77</f>
        <v>0.78969466217922657</v>
      </c>
      <c r="P77" s="49"/>
      <c r="Q77" s="102" t="e">
        <f>#REF!*$Q$5</f>
        <v>#REF!</v>
      </c>
      <c r="S77" s="159">
        <f t="shared" si="0"/>
        <v>0</v>
      </c>
      <c r="Y77" s="449">
        <v>0</v>
      </c>
      <c r="AA77" s="452">
        <f t="shared" si="7"/>
        <v>-3.4520295202933315E-4</v>
      </c>
      <c r="AB77" s="452">
        <v>0.77769835221612693</v>
      </c>
      <c r="AC77" s="452">
        <f t="shared" si="8"/>
        <v>1.1996309963099638E-2</v>
      </c>
      <c r="AD77" s="451">
        <v>0.79382419189220821</v>
      </c>
      <c r="AE77" s="451">
        <f t="shared" si="5"/>
        <v>-4.1295297129816388E-3</v>
      </c>
      <c r="AY77" s="451">
        <v>0.7900398651312559</v>
      </c>
    </row>
    <row r="78" spans="1:51" ht="34.5" hidden="1" customHeight="1" outlineLevel="5" x14ac:dyDescent="0.2">
      <c r="A78" s="91"/>
      <c r="B78" s="93"/>
      <c r="C78" s="95"/>
      <c r="D78" s="95"/>
      <c r="E78" s="97"/>
      <c r="F78" s="101"/>
      <c r="G78" s="103"/>
      <c r="H78" s="103"/>
      <c r="I78" s="22" t="s">
        <v>37</v>
      </c>
      <c r="J78" s="23"/>
      <c r="K78" s="23"/>
      <c r="L78" s="23">
        <v>0</v>
      </c>
      <c r="M78" s="23">
        <f t="shared" si="9"/>
        <v>0</v>
      </c>
      <c r="N78" s="23">
        <v>0</v>
      </c>
      <c r="O78" s="24">
        <f>'Planning 3'!R78</f>
        <v>0.8568005858276101</v>
      </c>
      <c r="P78" s="50"/>
      <c r="Q78" s="104" t="e">
        <f>#REF!*$Q$5</f>
        <v>#REF!</v>
      </c>
      <c r="S78" s="159">
        <f t="shared" si="0"/>
        <v>0</v>
      </c>
      <c r="Y78" s="449">
        <v>0</v>
      </c>
      <c r="AA78" s="452">
        <f t="shared" si="7"/>
        <v>-1.8999999999999018E-3</v>
      </c>
      <c r="AB78" s="452">
        <v>0.84380058582761019</v>
      </c>
      <c r="AC78" s="452">
        <f t="shared" si="8"/>
        <v>1.2999999999999901E-2</v>
      </c>
      <c r="AD78" s="451">
        <v>0.86348088636778408</v>
      </c>
      <c r="AE78" s="451">
        <f t="shared" si="5"/>
        <v>-6.680300540173989E-3</v>
      </c>
      <c r="AY78" s="451">
        <v>0.85870058582761</v>
      </c>
    </row>
    <row r="79" spans="1:51" ht="34.5" hidden="1" customHeight="1" outlineLevel="7" x14ac:dyDescent="0.2">
      <c r="A79" s="91"/>
      <c r="B79" s="93"/>
      <c r="C79" s="95"/>
      <c r="D79" s="95"/>
      <c r="E79" s="97"/>
      <c r="F79" s="101"/>
      <c r="G79" s="103"/>
      <c r="H79" s="103"/>
      <c r="I79" s="16" t="s">
        <v>38</v>
      </c>
      <c r="J79" s="17" t="s">
        <v>258</v>
      </c>
      <c r="K79" s="17">
        <v>1983</v>
      </c>
      <c r="L79" s="5">
        <v>1765</v>
      </c>
      <c r="M79" s="5">
        <f t="shared" si="9"/>
        <v>0</v>
      </c>
      <c r="N79" s="5">
        <v>1765</v>
      </c>
      <c r="O79" s="6">
        <f>'Planning 3'!R79</f>
        <v>0.89006555723651037</v>
      </c>
      <c r="P79" s="48"/>
      <c r="Q79" s="100" t="e">
        <f>#REF!*$Q$5</f>
        <v>#REF!</v>
      </c>
      <c r="R79" s="77">
        <v>1385</v>
      </c>
      <c r="S79" s="159">
        <f t="shared" si="0"/>
        <v>-380</v>
      </c>
      <c r="Y79" s="449">
        <v>1765</v>
      </c>
      <c r="AA79" s="452">
        <f t="shared" si="7"/>
        <v>0</v>
      </c>
      <c r="AB79" s="452">
        <v>0.89006555723651037</v>
      </c>
      <c r="AC79" s="452">
        <f t="shared" si="8"/>
        <v>0</v>
      </c>
      <c r="AD79" s="451">
        <v>0.89006555723651037</v>
      </c>
      <c r="AE79" s="451">
        <f t="shared" si="5"/>
        <v>0</v>
      </c>
      <c r="AY79" s="451">
        <v>0.89006555723651037</v>
      </c>
    </row>
    <row r="80" spans="1:51" ht="34.5" hidden="1" customHeight="1" outlineLevel="7" x14ac:dyDescent="0.2">
      <c r="A80" s="91"/>
      <c r="B80" s="93"/>
      <c r="C80" s="95"/>
      <c r="D80" s="95"/>
      <c r="E80" s="97"/>
      <c r="F80" s="101"/>
      <c r="G80" s="103"/>
      <c r="H80" s="103"/>
      <c r="I80" s="16" t="s">
        <v>39</v>
      </c>
      <c r="J80" s="17" t="s">
        <v>259</v>
      </c>
      <c r="K80" s="17">
        <v>851</v>
      </c>
      <c r="L80" s="5">
        <v>705</v>
      </c>
      <c r="M80" s="5">
        <f t="shared" si="9"/>
        <v>0</v>
      </c>
      <c r="N80" s="5">
        <v>705</v>
      </c>
      <c r="O80" s="6">
        <f>'Planning 3'!R80</f>
        <v>0.8284371327849589</v>
      </c>
      <c r="P80" s="48"/>
      <c r="Q80" s="100" t="e">
        <f>#REF!*$Q$5</f>
        <v>#REF!</v>
      </c>
      <c r="R80" s="77">
        <v>588</v>
      </c>
      <c r="S80" s="159">
        <f t="shared" si="0"/>
        <v>-117</v>
      </c>
      <c r="Y80" s="449">
        <v>705</v>
      </c>
      <c r="AA80" s="452">
        <f t="shared" si="7"/>
        <v>0</v>
      </c>
      <c r="AB80" s="452">
        <v>0.8284371327849589</v>
      </c>
      <c r="AC80" s="452">
        <f t="shared" si="8"/>
        <v>0</v>
      </c>
      <c r="AD80" s="451">
        <v>0.8284371327849589</v>
      </c>
      <c r="AE80" s="451">
        <f t="shared" si="5"/>
        <v>0</v>
      </c>
      <c r="AY80" s="451">
        <v>0.8284371327849589</v>
      </c>
    </row>
    <row r="81" spans="1:51" ht="34.5" hidden="1" customHeight="1" outlineLevel="7" x14ac:dyDescent="0.2">
      <c r="A81" s="91"/>
      <c r="B81" s="93"/>
      <c r="C81" s="95"/>
      <c r="D81" s="95"/>
      <c r="E81" s="97"/>
      <c r="F81" s="101"/>
      <c r="G81" s="103"/>
      <c r="H81" s="103"/>
      <c r="I81" s="16" t="s">
        <v>40</v>
      </c>
      <c r="J81" s="17" t="s">
        <v>258</v>
      </c>
      <c r="K81" s="17">
        <v>36.57</v>
      </c>
      <c r="L81" s="5">
        <v>32</v>
      </c>
      <c r="M81" s="5">
        <f t="shared" si="9"/>
        <v>0</v>
      </c>
      <c r="N81" s="5">
        <v>32</v>
      </c>
      <c r="O81" s="6">
        <f>'Planning 3'!R81</f>
        <v>0.87503418102269614</v>
      </c>
      <c r="P81" s="48"/>
      <c r="Q81" s="100" t="e">
        <f>#REF!*$Q$5</f>
        <v>#REF!</v>
      </c>
      <c r="R81" s="77">
        <v>40</v>
      </c>
      <c r="S81" s="159">
        <f t="shared" si="0"/>
        <v>8</v>
      </c>
      <c r="Y81" s="449">
        <v>32</v>
      </c>
      <c r="AA81" s="452">
        <f t="shared" si="7"/>
        <v>0</v>
      </c>
      <c r="AB81" s="452">
        <v>0.87503418102269614</v>
      </c>
      <c r="AC81" s="452">
        <f t="shared" si="8"/>
        <v>0</v>
      </c>
      <c r="AD81" s="451">
        <v>0.87503418102269614</v>
      </c>
      <c r="AE81" s="451">
        <f t="shared" si="5"/>
        <v>0</v>
      </c>
      <c r="AY81" s="451">
        <v>0.87503418102269614</v>
      </c>
    </row>
    <row r="82" spans="1:51" ht="34.5" hidden="1" customHeight="1" outlineLevel="7" x14ac:dyDescent="0.2">
      <c r="A82" s="91"/>
      <c r="B82" s="93"/>
      <c r="C82" s="95"/>
      <c r="D82" s="95"/>
      <c r="E82" s="97"/>
      <c r="F82" s="101"/>
      <c r="G82" s="103"/>
      <c r="H82" s="103"/>
      <c r="I82" s="16" t="s">
        <v>41</v>
      </c>
      <c r="J82" s="17" t="s">
        <v>256</v>
      </c>
      <c r="K82" s="17">
        <v>33778</v>
      </c>
      <c r="L82" s="5">
        <v>29400</v>
      </c>
      <c r="M82" s="5">
        <f t="shared" si="9"/>
        <v>0</v>
      </c>
      <c r="N82" s="5">
        <v>29400</v>
      </c>
      <c r="O82" s="6">
        <f>'Planning 3'!R82</f>
        <v>0.87038901059861451</v>
      </c>
      <c r="P82" s="48"/>
      <c r="Q82" s="100" t="e">
        <f>#REF!*$Q$5</f>
        <v>#REF!</v>
      </c>
      <c r="R82" s="77">
        <v>25188</v>
      </c>
      <c r="S82" s="159">
        <f t="shared" si="0"/>
        <v>-4212</v>
      </c>
      <c r="Y82" s="449">
        <v>2868</v>
      </c>
      <c r="AA82" s="452">
        <f t="shared" si="7"/>
        <v>0</v>
      </c>
      <c r="AB82" s="452">
        <v>0.87038901059861451</v>
      </c>
      <c r="AC82" s="452">
        <f t="shared" si="8"/>
        <v>0</v>
      </c>
      <c r="AD82" s="451">
        <v>0.87038901059861451</v>
      </c>
      <c r="AE82" s="451">
        <f t="shared" si="5"/>
        <v>0</v>
      </c>
      <c r="AY82" s="451">
        <v>0.87038901059861451</v>
      </c>
    </row>
    <row r="83" spans="1:51" ht="34.5" hidden="1" customHeight="1" outlineLevel="7" x14ac:dyDescent="0.2">
      <c r="A83" s="91"/>
      <c r="B83" s="93"/>
      <c r="C83" s="95"/>
      <c r="D83" s="95"/>
      <c r="E83" s="97"/>
      <c r="F83" s="101"/>
      <c r="G83" s="103"/>
      <c r="H83" s="103"/>
      <c r="I83" s="16" t="s">
        <v>42</v>
      </c>
      <c r="J83" s="17" t="s">
        <v>259</v>
      </c>
      <c r="K83" s="17">
        <v>309</v>
      </c>
      <c r="L83" s="5">
        <v>246</v>
      </c>
      <c r="M83" s="5">
        <f t="shared" si="9"/>
        <v>0</v>
      </c>
      <c r="N83" s="5">
        <v>246</v>
      </c>
      <c r="O83" s="6">
        <f>'Planning 3'!R83</f>
        <v>0.79611650485436891</v>
      </c>
      <c r="P83" s="48"/>
      <c r="Q83" s="100" t="e">
        <f>#REF!*$Q$5</f>
        <v>#REF!</v>
      </c>
      <c r="R83" s="77">
        <v>195</v>
      </c>
      <c r="S83" s="159">
        <f t="shared" si="0"/>
        <v>-51</v>
      </c>
      <c r="Y83" s="449">
        <v>246</v>
      </c>
      <c r="AA83" s="452">
        <f t="shared" si="7"/>
        <v>0</v>
      </c>
      <c r="AB83" s="452">
        <v>0.79611650485436891</v>
      </c>
      <c r="AC83" s="452">
        <f t="shared" si="8"/>
        <v>0</v>
      </c>
      <c r="AD83" s="451">
        <v>0.79611650485436891</v>
      </c>
      <c r="AE83" s="451">
        <f t="shared" si="5"/>
        <v>0</v>
      </c>
      <c r="AY83" s="451">
        <v>0.79611650485436891</v>
      </c>
    </row>
    <row r="84" spans="1:51" ht="34.5" hidden="1" customHeight="1" outlineLevel="7" x14ac:dyDescent="0.2">
      <c r="A84" s="91"/>
      <c r="B84" s="93"/>
      <c r="C84" s="95"/>
      <c r="D84" s="95"/>
      <c r="E84" s="97"/>
      <c r="F84" s="101"/>
      <c r="G84" s="103"/>
      <c r="H84" s="103"/>
      <c r="I84" s="16" t="s">
        <v>43</v>
      </c>
      <c r="J84" s="17" t="s">
        <v>258</v>
      </c>
      <c r="K84" s="17">
        <v>448</v>
      </c>
      <c r="L84" s="5">
        <v>390</v>
      </c>
      <c r="M84" s="5">
        <f t="shared" si="9"/>
        <v>0</v>
      </c>
      <c r="N84" s="5">
        <v>390</v>
      </c>
      <c r="O84" s="6">
        <f>'Planning 3'!R84</f>
        <v>0.8705357142857143</v>
      </c>
      <c r="P84" s="48"/>
      <c r="Q84" s="100" t="e">
        <f>#REF!*$Q$5</f>
        <v>#REF!</v>
      </c>
      <c r="R84" s="77">
        <v>343</v>
      </c>
      <c r="S84" s="159">
        <f t="shared" si="0"/>
        <v>-47</v>
      </c>
      <c r="Y84" s="449">
        <v>390</v>
      </c>
      <c r="AA84" s="452">
        <f t="shared" si="7"/>
        <v>0</v>
      </c>
      <c r="AB84" s="452">
        <v>0.8705357142857143</v>
      </c>
      <c r="AC84" s="452">
        <f t="shared" si="8"/>
        <v>0</v>
      </c>
      <c r="AD84" s="451">
        <v>0.8705357142857143</v>
      </c>
      <c r="AE84" s="451">
        <f t="shared" si="5"/>
        <v>0</v>
      </c>
      <c r="AY84" s="451">
        <v>0.8705357142857143</v>
      </c>
    </row>
    <row r="85" spans="1:51" ht="34.5" hidden="1" customHeight="1" outlineLevel="7" x14ac:dyDescent="0.2">
      <c r="A85" s="91"/>
      <c r="B85" s="93"/>
      <c r="C85" s="95"/>
      <c r="D85" s="95"/>
      <c r="E85" s="97"/>
      <c r="F85" s="101"/>
      <c r="G85" s="103"/>
      <c r="H85" s="103"/>
      <c r="I85" s="16" t="s">
        <v>44</v>
      </c>
      <c r="J85" s="17" t="s">
        <v>256</v>
      </c>
      <c r="K85" s="17">
        <v>22520</v>
      </c>
      <c r="L85" s="5">
        <v>20892</v>
      </c>
      <c r="M85" s="5">
        <f t="shared" si="9"/>
        <v>0</v>
      </c>
      <c r="N85" s="5">
        <v>20892</v>
      </c>
      <c r="O85" s="6">
        <f>'Planning 3'!R85</f>
        <v>0.92770870337477795</v>
      </c>
      <c r="P85" s="48"/>
      <c r="Q85" s="100" t="e">
        <f>#REF!*$Q$5</f>
        <v>#REF!</v>
      </c>
      <c r="R85" s="77">
        <v>11666</v>
      </c>
      <c r="S85" s="159">
        <f t="shared" si="0"/>
        <v>-9226</v>
      </c>
      <c r="Y85" s="449">
        <v>20892</v>
      </c>
      <c r="AA85" s="452">
        <f t="shared" si="7"/>
        <v>0</v>
      </c>
      <c r="AB85" s="452">
        <v>0.92770870337477795</v>
      </c>
      <c r="AC85" s="452">
        <f t="shared" si="8"/>
        <v>0</v>
      </c>
      <c r="AD85" s="451">
        <v>0.92770870337477795</v>
      </c>
      <c r="AE85" s="451">
        <f t="shared" si="5"/>
        <v>0</v>
      </c>
      <c r="AY85" s="451">
        <v>0.92770870337477795</v>
      </c>
    </row>
    <row r="86" spans="1:51" ht="34.5" hidden="1" customHeight="1" outlineLevel="7" x14ac:dyDescent="0.2">
      <c r="A86" s="91"/>
      <c r="B86" s="93"/>
      <c r="C86" s="95"/>
      <c r="D86" s="95"/>
      <c r="E86" s="97"/>
      <c r="F86" s="101"/>
      <c r="G86" s="103"/>
      <c r="H86" s="103"/>
      <c r="I86" s="16" t="s">
        <v>45</v>
      </c>
      <c r="J86" s="17" t="s">
        <v>259</v>
      </c>
      <c r="K86" s="17">
        <v>376</v>
      </c>
      <c r="L86" s="5">
        <v>306</v>
      </c>
      <c r="M86" s="5">
        <f t="shared" si="9"/>
        <v>0</v>
      </c>
      <c r="N86" s="5">
        <v>306</v>
      </c>
      <c r="O86" s="6">
        <f>'Planning 3'!R86</f>
        <v>0.81382978723404253</v>
      </c>
      <c r="P86" s="48"/>
      <c r="Q86" s="100" t="e">
        <f>#REF!*$Q$5</f>
        <v>#REF!</v>
      </c>
      <c r="R86" s="77">
        <v>225</v>
      </c>
      <c r="S86" s="159">
        <f t="shared" si="0"/>
        <v>-81</v>
      </c>
      <c r="Y86" s="449">
        <v>306</v>
      </c>
      <c r="AA86" s="452">
        <f t="shared" si="7"/>
        <v>0</v>
      </c>
      <c r="AB86" s="452">
        <v>0.81382978723404253</v>
      </c>
      <c r="AC86" s="452">
        <f t="shared" si="8"/>
        <v>0</v>
      </c>
      <c r="AD86" s="451">
        <v>0.86436170212765961</v>
      </c>
      <c r="AE86" s="451">
        <f t="shared" si="5"/>
        <v>-5.053191489361708E-2</v>
      </c>
      <c r="AY86" s="451">
        <v>0.81382978723404253</v>
      </c>
    </row>
    <row r="87" spans="1:51" ht="34.5" hidden="1" customHeight="1" outlineLevel="7" x14ac:dyDescent="0.2">
      <c r="A87" s="91"/>
      <c r="B87" s="93"/>
      <c r="C87" s="95"/>
      <c r="D87" s="95"/>
      <c r="E87" s="97"/>
      <c r="F87" s="101"/>
      <c r="G87" s="103"/>
      <c r="H87" s="103"/>
      <c r="I87" s="16" t="s">
        <v>46</v>
      </c>
      <c r="J87" s="17" t="s">
        <v>260</v>
      </c>
      <c r="K87" s="17">
        <v>418</v>
      </c>
      <c r="L87" s="5">
        <v>335</v>
      </c>
      <c r="M87" s="5">
        <f t="shared" si="9"/>
        <v>0</v>
      </c>
      <c r="N87" s="5">
        <v>335</v>
      </c>
      <c r="O87" s="6">
        <f>'Planning 3'!R87</f>
        <v>0.80143540669856461</v>
      </c>
      <c r="P87" s="48"/>
      <c r="Q87" s="100" t="e">
        <f>#REF!*$Q$5</f>
        <v>#REF!</v>
      </c>
      <c r="R87" s="77">
        <v>98</v>
      </c>
      <c r="S87" s="159">
        <f t="shared" si="0"/>
        <v>-237</v>
      </c>
      <c r="Y87" s="449">
        <v>324</v>
      </c>
      <c r="AA87" s="452">
        <f t="shared" si="7"/>
        <v>0</v>
      </c>
      <c r="AB87" s="452">
        <v>0.80143540669856461</v>
      </c>
      <c r="AC87" s="452">
        <f t="shared" si="8"/>
        <v>0</v>
      </c>
      <c r="AD87" s="451">
        <v>0.88516746411483249</v>
      </c>
      <c r="AE87" s="451">
        <f t="shared" si="5"/>
        <v>-8.373205741626788E-2</v>
      </c>
      <c r="AY87" s="451">
        <v>0.80143540669856461</v>
      </c>
    </row>
    <row r="88" spans="1:51" ht="34.5" hidden="1" customHeight="1" outlineLevel="7" x14ac:dyDescent="0.2">
      <c r="A88" s="91"/>
      <c r="B88" s="93"/>
      <c r="C88" s="95"/>
      <c r="D88" s="95"/>
      <c r="E88" s="97"/>
      <c r="F88" s="101"/>
      <c r="G88" s="103"/>
      <c r="H88" s="103"/>
      <c r="I88" s="16" t="s">
        <v>47</v>
      </c>
      <c r="J88" s="17" t="s">
        <v>258</v>
      </c>
      <c r="K88" s="17">
        <v>146</v>
      </c>
      <c r="L88" s="5">
        <v>130</v>
      </c>
      <c r="M88" s="5">
        <f t="shared" si="9"/>
        <v>0</v>
      </c>
      <c r="N88" s="5">
        <v>130</v>
      </c>
      <c r="O88" s="6">
        <f>'Planning 3'!R88</f>
        <v>0.8904109589041096</v>
      </c>
      <c r="P88" s="48"/>
      <c r="Q88" s="100" t="e">
        <f>#REF!*$Q$5</f>
        <v>#REF!</v>
      </c>
      <c r="R88" s="77">
        <v>12</v>
      </c>
      <c r="S88" s="159">
        <f t="shared" si="0"/>
        <v>-118</v>
      </c>
      <c r="Y88" s="449">
        <v>130</v>
      </c>
      <c r="AA88" s="452">
        <f t="shared" si="7"/>
        <v>0</v>
      </c>
      <c r="AB88" s="452">
        <v>0.8904109589041096</v>
      </c>
      <c r="AC88" s="452">
        <f t="shared" si="8"/>
        <v>0</v>
      </c>
      <c r="AD88" s="451">
        <v>0.8904109589041096</v>
      </c>
      <c r="AE88" s="451">
        <f t="shared" si="5"/>
        <v>0</v>
      </c>
      <c r="AY88" s="451">
        <v>0.8904109589041096</v>
      </c>
    </row>
    <row r="89" spans="1:51" ht="34.5" hidden="1" customHeight="1" outlineLevel="7" x14ac:dyDescent="0.2">
      <c r="A89" s="91"/>
      <c r="B89" s="93"/>
      <c r="C89" s="95"/>
      <c r="D89" s="95"/>
      <c r="E89" s="97"/>
      <c r="F89" s="101"/>
      <c r="G89" s="103"/>
      <c r="H89" s="103"/>
      <c r="I89" s="16" t="s">
        <v>48</v>
      </c>
      <c r="J89" s="17" t="s">
        <v>257</v>
      </c>
      <c r="K89" s="17">
        <v>100</v>
      </c>
      <c r="L89" s="5">
        <v>60</v>
      </c>
      <c r="M89" s="5">
        <f t="shared" si="9"/>
        <v>0</v>
      </c>
      <c r="N89" s="5">
        <v>60</v>
      </c>
      <c r="O89" s="6">
        <f>'Planning 3'!R89</f>
        <v>0.6</v>
      </c>
      <c r="P89" s="48"/>
      <c r="Q89" s="100" t="e">
        <f>#REF!*$Q$5</f>
        <v>#REF!</v>
      </c>
      <c r="R89" s="77">
        <v>75</v>
      </c>
      <c r="S89" s="159">
        <f t="shared" si="0"/>
        <v>15</v>
      </c>
      <c r="Y89" s="449">
        <v>60</v>
      </c>
      <c r="AA89" s="452">
        <f t="shared" si="7"/>
        <v>-0.29000000000000004</v>
      </c>
      <c r="AB89" s="452">
        <v>0.6</v>
      </c>
      <c r="AC89" s="452">
        <f t="shared" si="8"/>
        <v>0</v>
      </c>
      <c r="AD89" s="451">
        <v>0.85</v>
      </c>
      <c r="AE89" s="451">
        <f t="shared" si="5"/>
        <v>-0.25</v>
      </c>
      <c r="AY89" s="451">
        <v>0.89</v>
      </c>
    </row>
    <row r="90" spans="1:51" ht="34.5" hidden="1" customHeight="1" outlineLevel="7" x14ac:dyDescent="0.2">
      <c r="A90" s="91"/>
      <c r="B90" s="93"/>
      <c r="C90" s="95"/>
      <c r="D90" s="95"/>
      <c r="E90" s="97"/>
      <c r="F90" s="101"/>
      <c r="G90" s="103"/>
      <c r="H90" s="103"/>
      <c r="I90" s="16" t="s">
        <v>49</v>
      </c>
      <c r="J90" s="17" t="s">
        <v>259</v>
      </c>
      <c r="K90" s="17">
        <v>1174</v>
      </c>
      <c r="L90" s="5">
        <v>864</v>
      </c>
      <c r="M90" s="5">
        <f t="shared" si="9"/>
        <v>0</v>
      </c>
      <c r="N90" s="5">
        <v>864</v>
      </c>
      <c r="O90" s="6">
        <f>'Planning 3'!R90</f>
        <v>0.73594548551959116</v>
      </c>
      <c r="P90" s="48"/>
      <c r="Q90" s="100" t="e">
        <f>#REF!*$Q$5</f>
        <v>#REF!</v>
      </c>
      <c r="R90" s="77">
        <v>400</v>
      </c>
      <c r="S90" s="159">
        <f t="shared" ref="S90:S153" si="10">R90-N90</f>
        <v>-464</v>
      </c>
      <c r="Y90" s="449">
        <v>864</v>
      </c>
      <c r="AA90" s="452">
        <f t="shared" si="7"/>
        <v>0</v>
      </c>
      <c r="AB90" s="452">
        <v>0.73594548551959116</v>
      </c>
      <c r="AC90" s="452">
        <f t="shared" si="8"/>
        <v>0</v>
      </c>
      <c r="AD90" s="451">
        <v>0.84327086882453151</v>
      </c>
      <c r="AE90" s="451">
        <f t="shared" si="5"/>
        <v>-0.10732538330494035</v>
      </c>
      <c r="AY90" s="451">
        <v>0.73594548551959116</v>
      </c>
    </row>
    <row r="91" spans="1:51" ht="34.5" hidden="1" customHeight="1" outlineLevel="7" x14ac:dyDescent="0.2">
      <c r="A91" s="91"/>
      <c r="B91" s="93"/>
      <c r="C91" s="95"/>
      <c r="D91" s="95"/>
      <c r="E91" s="97"/>
      <c r="F91" s="101"/>
      <c r="G91" s="103"/>
      <c r="H91" s="103"/>
      <c r="I91" s="16" t="s">
        <v>50</v>
      </c>
      <c r="J91" s="17" t="s">
        <v>258</v>
      </c>
      <c r="K91" s="17">
        <v>1402</v>
      </c>
      <c r="L91" s="5">
        <v>1240</v>
      </c>
      <c r="M91" s="5">
        <f t="shared" si="9"/>
        <v>0</v>
      </c>
      <c r="N91" s="5">
        <v>1240</v>
      </c>
      <c r="O91" s="6">
        <f>'Planning 3'!R91</f>
        <v>0.88445078459343796</v>
      </c>
      <c r="P91" s="48"/>
      <c r="Q91" s="100" t="e">
        <f>#REF!*$Q$5</f>
        <v>#REF!</v>
      </c>
      <c r="R91" s="77">
        <v>0</v>
      </c>
      <c r="S91" s="159">
        <f t="shared" si="10"/>
        <v>-1240</v>
      </c>
      <c r="Y91" s="449">
        <v>1240</v>
      </c>
      <c r="AA91" s="452">
        <f t="shared" si="7"/>
        <v>0</v>
      </c>
      <c r="AB91" s="452">
        <v>0.88445078459343796</v>
      </c>
      <c r="AC91" s="452">
        <f t="shared" si="8"/>
        <v>0</v>
      </c>
      <c r="AD91" s="451">
        <v>0.88445078459343796</v>
      </c>
      <c r="AE91" s="451">
        <f t="shared" si="5"/>
        <v>0</v>
      </c>
      <c r="AY91" s="451">
        <v>0.88445078459343796</v>
      </c>
    </row>
    <row r="92" spans="1:51" ht="34.5" hidden="1" customHeight="1" outlineLevel="7" x14ac:dyDescent="0.2">
      <c r="A92" s="91"/>
      <c r="B92" s="93"/>
      <c r="C92" s="95"/>
      <c r="D92" s="95"/>
      <c r="E92" s="97"/>
      <c r="F92" s="101"/>
      <c r="G92" s="103"/>
      <c r="H92" s="103"/>
      <c r="I92" s="16" t="s">
        <v>51</v>
      </c>
      <c r="J92" s="17" t="s">
        <v>257</v>
      </c>
      <c r="K92" s="17">
        <v>100</v>
      </c>
      <c r="L92" s="5">
        <v>60</v>
      </c>
      <c r="M92" s="5">
        <f t="shared" si="9"/>
        <v>26</v>
      </c>
      <c r="N92" s="5">
        <v>86</v>
      </c>
      <c r="O92" s="6">
        <f>'Planning 3'!R92</f>
        <v>0.86</v>
      </c>
      <c r="P92" s="48"/>
      <c r="Q92" s="100" t="e">
        <f>#REF!*$Q$5</f>
        <v>#REF!</v>
      </c>
      <c r="R92" s="77">
        <v>45</v>
      </c>
      <c r="S92" s="159">
        <f t="shared" si="10"/>
        <v>-41</v>
      </c>
      <c r="Y92" s="449">
        <v>60</v>
      </c>
      <c r="AA92" s="452">
        <f t="shared" si="7"/>
        <v>2.0000000000000018E-2</v>
      </c>
      <c r="AB92" s="452">
        <v>0.6</v>
      </c>
      <c r="AC92" s="452">
        <f t="shared" si="8"/>
        <v>0.26</v>
      </c>
      <c r="AD92" s="451">
        <v>0.75</v>
      </c>
      <c r="AE92" s="451">
        <f t="shared" si="5"/>
        <v>0.10999999999999999</v>
      </c>
      <c r="AY92" s="451">
        <v>0.84</v>
      </c>
    </row>
    <row r="93" spans="1:51" ht="34.5" hidden="1" customHeight="1" outlineLevel="5" x14ac:dyDescent="0.2">
      <c r="A93" s="91"/>
      <c r="B93" s="93"/>
      <c r="C93" s="95"/>
      <c r="D93" s="95"/>
      <c r="E93" s="97"/>
      <c r="F93" s="101"/>
      <c r="G93" s="103"/>
      <c r="H93" s="103"/>
      <c r="I93" s="22" t="s">
        <v>52</v>
      </c>
      <c r="J93" s="23"/>
      <c r="K93" s="23"/>
      <c r="L93" s="23">
        <v>0</v>
      </c>
      <c r="M93" s="23">
        <f t="shared" si="9"/>
        <v>0</v>
      </c>
      <c r="N93" s="23">
        <v>0</v>
      </c>
      <c r="O93" s="24">
        <f>'Planning 3'!R93</f>
        <v>0.86929985024190248</v>
      </c>
      <c r="P93" s="50"/>
      <c r="Q93" s="104" t="e">
        <f>#REF!*$Q$5</f>
        <v>#REF!</v>
      </c>
      <c r="S93" s="159">
        <f t="shared" si="10"/>
        <v>0</v>
      </c>
      <c r="Y93" s="449">
        <v>0</v>
      </c>
      <c r="AA93" s="452">
        <f t="shared" si="7"/>
        <v>1.5000000000000568E-3</v>
      </c>
      <c r="AB93" s="452">
        <v>0.85529985024190258</v>
      </c>
      <c r="AC93" s="452">
        <f t="shared" si="8"/>
        <v>1.3999999999999901E-2</v>
      </c>
      <c r="AD93" s="451">
        <v>0.87084258556560612</v>
      </c>
      <c r="AE93" s="451">
        <f t="shared" si="5"/>
        <v>-1.5427353237036368E-3</v>
      </c>
      <c r="AY93" s="451">
        <v>0.86779985024190243</v>
      </c>
    </row>
    <row r="94" spans="1:51" ht="34.5" hidden="1" customHeight="1" outlineLevel="7" x14ac:dyDescent="0.2">
      <c r="A94" s="91"/>
      <c r="B94" s="93"/>
      <c r="C94" s="95"/>
      <c r="D94" s="95"/>
      <c r="E94" s="97"/>
      <c r="F94" s="101"/>
      <c r="G94" s="103"/>
      <c r="H94" s="103"/>
      <c r="I94" s="16" t="s">
        <v>38</v>
      </c>
      <c r="J94" s="17" t="s">
        <v>258</v>
      </c>
      <c r="K94" s="17">
        <v>1983</v>
      </c>
      <c r="L94" s="5">
        <v>1765</v>
      </c>
      <c r="M94" s="5">
        <f t="shared" si="9"/>
        <v>0</v>
      </c>
      <c r="N94" s="5">
        <v>1765</v>
      </c>
      <c r="O94" s="6">
        <f>'Planning 3'!R94</f>
        <v>0.89006555723651037</v>
      </c>
      <c r="P94" s="48"/>
      <c r="Q94" s="100" t="e">
        <f>#REF!*$Q$5</f>
        <v>#REF!</v>
      </c>
      <c r="R94" s="77">
        <v>1358</v>
      </c>
      <c r="S94" s="159">
        <f t="shared" si="10"/>
        <v>-407</v>
      </c>
      <c r="Y94" s="449">
        <v>1765</v>
      </c>
      <c r="AA94" s="452">
        <f t="shared" si="7"/>
        <v>0</v>
      </c>
      <c r="AB94" s="452">
        <v>0.89006555723651037</v>
      </c>
      <c r="AC94" s="452">
        <f t="shared" si="8"/>
        <v>0</v>
      </c>
      <c r="AD94" s="451">
        <v>0.89006555723651037</v>
      </c>
      <c r="AE94" s="451">
        <f t="shared" si="5"/>
        <v>0</v>
      </c>
      <c r="AY94" s="451">
        <v>0.89006555723651037</v>
      </c>
    </row>
    <row r="95" spans="1:51" ht="34.5" hidden="1" customHeight="1" outlineLevel="7" x14ac:dyDescent="0.2">
      <c r="A95" s="91"/>
      <c r="B95" s="93"/>
      <c r="C95" s="95"/>
      <c r="D95" s="95"/>
      <c r="E95" s="97"/>
      <c r="F95" s="101"/>
      <c r="G95" s="103"/>
      <c r="H95" s="103"/>
      <c r="I95" s="16" t="s">
        <v>39</v>
      </c>
      <c r="J95" s="17" t="s">
        <v>259</v>
      </c>
      <c r="K95" s="17">
        <v>845</v>
      </c>
      <c r="L95" s="5">
        <v>705</v>
      </c>
      <c r="M95" s="5">
        <f t="shared" si="9"/>
        <v>0</v>
      </c>
      <c r="N95" s="5">
        <v>705</v>
      </c>
      <c r="O95" s="6">
        <f>'Planning 3'!R95</f>
        <v>0.83431952662721898</v>
      </c>
      <c r="P95" s="48"/>
      <c r="Q95" s="100" t="e">
        <f>#REF!*$Q$5</f>
        <v>#REF!</v>
      </c>
      <c r="R95" s="77">
        <v>575</v>
      </c>
      <c r="S95" s="159">
        <f t="shared" si="10"/>
        <v>-130</v>
      </c>
      <c r="Y95" s="449">
        <v>705</v>
      </c>
      <c r="AA95" s="452">
        <f t="shared" si="7"/>
        <v>0</v>
      </c>
      <c r="AB95" s="452">
        <v>0.83431952662721898</v>
      </c>
      <c r="AC95" s="452">
        <f t="shared" si="8"/>
        <v>0</v>
      </c>
      <c r="AD95" s="451">
        <v>0.83431952662721898</v>
      </c>
      <c r="AE95" s="451">
        <f t="shared" si="5"/>
        <v>0</v>
      </c>
      <c r="AY95" s="451">
        <v>0.83431952662721898</v>
      </c>
    </row>
    <row r="96" spans="1:51" ht="34.5" hidden="1" customHeight="1" outlineLevel="7" x14ac:dyDescent="0.2">
      <c r="A96" s="91"/>
      <c r="B96" s="93"/>
      <c r="C96" s="95"/>
      <c r="D96" s="95"/>
      <c r="E96" s="97"/>
      <c r="F96" s="101"/>
      <c r="G96" s="103"/>
      <c r="H96" s="103"/>
      <c r="I96" s="16" t="s">
        <v>40</v>
      </c>
      <c r="J96" s="17" t="s">
        <v>258</v>
      </c>
      <c r="K96" s="17">
        <v>36</v>
      </c>
      <c r="L96" s="5">
        <v>32</v>
      </c>
      <c r="M96" s="5">
        <f t="shared" si="9"/>
        <v>0</v>
      </c>
      <c r="N96" s="5">
        <v>32</v>
      </c>
      <c r="O96" s="6">
        <f>'Planning 3'!R96</f>
        <v>0.88888888888888884</v>
      </c>
      <c r="P96" s="48"/>
      <c r="Q96" s="100" t="e">
        <f>#REF!*$Q$5</f>
        <v>#REF!</v>
      </c>
      <c r="R96" s="77">
        <v>39</v>
      </c>
      <c r="S96" s="159">
        <f t="shared" si="10"/>
        <v>7</v>
      </c>
      <c r="Y96" s="449">
        <v>32</v>
      </c>
      <c r="AA96" s="452">
        <f t="shared" si="7"/>
        <v>0</v>
      </c>
      <c r="AB96" s="452">
        <v>0.88888888888888884</v>
      </c>
      <c r="AC96" s="452">
        <f t="shared" si="8"/>
        <v>0</v>
      </c>
      <c r="AD96" s="451">
        <v>0.88888888888888884</v>
      </c>
      <c r="AE96" s="451">
        <f t="shared" si="5"/>
        <v>0</v>
      </c>
      <c r="AY96" s="451">
        <v>0.88888888888888884</v>
      </c>
    </row>
    <row r="97" spans="1:51" ht="34.5" hidden="1" customHeight="1" outlineLevel="7" x14ac:dyDescent="0.2">
      <c r="A97" s="91"/>
      <c r="B97" s="93"/>
      <c r="C97" s="95"/>
      <c r="D97" s="95"/>
      <c r="E97" s="97"/>
      <c r="F97" s="101"/>
      <c r="G97" s="103"/>
      <c r="H97" s="103"/>
      <c r="I97" s="16" t="s">
        <v>41</v>
      </c>
      <c r="J97" s="17" t="s">
        <v>256</v>
      </c>
      <c r="K97" s="17">
        <v>33471</v>
      </c>
      <c r="L97" s="5">
        <v>29750</v>
      </c>
      <c r="M97" s="5">
        <f t="shared" si="9"/>
        <v>0</v>
      </c>
      <c r="N97" s="5">
        <v>29750</v>
      </c>
      <c r="O97" s="6">
        <f>'Planning 3'!R97</f>
        <v>0.88882913566968424</v>
      </c>
      <c r="P97" s="48"/>
      <c r="Q97" s="100" t="e">
        <f>#REF!*$Q$5</f>
        <v>#REF!</v>
      </c>
      <c r="R97" s="77">
        <v>26445</v>
      </c>
      <c r="S97" s="159">
        <f t="shared" si="10"/>
        <v>-3305</v>
      </c>
      <c r="Y97" s="449">
        <v>2868</v>
      </c>
      <c r="AA97" s="452">
        <f t="shared" si="7"/>
        <v>0</v>
      </c>
      <c r="AB97" s="452">
        <v>0.88882913566968424</v>
      </c>
      <c r="AC97" s="452">
        <f t="shared" si="8"/>
        <v>0</v>
      </c>
      <c r="AD97" s="451">
        <v>0.88882913566968424</v>
      </c>
      <c r="AE97" s="451">
        <f t="shared" si="5"/>
        <v>0</v>
      </c>
      <c r="AY97" s="451">
        <v>0.88882913566968424</v>
      </c>
    </row>
    <row r="98" spans="1:51" ht="34.5" hidden="1" customHeight="1" outlineLevel="7" x14ac:dyDescent="0.2">
      <c r="A98" s="91"/>
      <c r="B98" s="93"/>
      <c r="C98" s="95"/>
      <c r="D98" s="95"/>
      <c r="E98" s="97"/>
      <c r="F98" s="101"/>
      <c r="G98" s="103"/>
      <c r="H98" s="103"/>
      <c r="I98" s="16" t="s">
        <v>42</v>
      </c>
      <c r="J98" s="17" t="s">
        <v>259</v>
      </c>
      <c r="K98" s="17">
        <v>298</v>
      </c>
      <c r="L98" s="5">
        <v>246</v>
      </c>
      <c r="M98" s="5">
        <f t="shared" si="9"/>
        <v>0</v>
      </c>
      <c r="N98" s="5">
        <v>246</v>
      </c>
      <c r="O98" s="6">
        <f>'Planning 3'!R98</f>
        <v>0.82550335570469802</v>
      </c>
      <c r="P98" s="48"/>
      <c r="Q98" s="100" t="e">
        <f>#REF!*$Q$5</f>
        <v>#REF!</v>
      </c>
      <c r="R98" s="77">
        <v>200</v>
      </c>
      <c r="S98" s="159">
        <f t="shared" si="10"/>
        <v>-46</v>
      </c>
      <c r="Y98" s="449">
        <v>246</v>
      </c>
      <c r="AA98" s="452">
        <f t="shared" si="7"/>
        <v>0</v>
      </c>
      <c r="AB98" s="452">
        <v>0.82550335570469802</v>
      </c>
      <c r="AC98" s="452">
        <f t="shared" si="8"/>
        <v>0</v>
      </c>
      <c r="AD98" s="451">
        <v>0.82550335570469802</v>
      </c>
      <c r="AE98" s="451">
        <f t="shared" si="5"/>
        <v>0</v>
      </c>
      <c r="AY98" s="451">
        <v>0.82550335570469802</v>
      </c>
    </row>
    <row r="99" spans="1:51" ht="34.5" hidden="1" customHeight="1" outlineLevel="7" x14ac:dyDescent="0.2">
      <c r="A99" s="91"/>
      <c r="B99" s="93"/>
      <c r="C99" s="95"/>
      <c r="D99" s="95"/>
      <c r="E99" s="97"/>
      <c r="F99" s="101"/>
      <c r="G99" s="103"/>
      <c r="H99" s="103"/>
      <c r="I99" s="16" t="s">
        <v>43</v>
      </c>
      <c r="J99" s="17" t="s">
        <v>258</v>
      </c>
      <c r="K99" s="17">
        <v>444</v>
      </c>
      <c r="L99" s="5">
        <v>390</v>
      </c>
      <c r="M99" s="5">
        <f t="shared" si="9"/>
        <v>0</v>
      </c>
      <c r="N99" s="5">
        <v>390</v>
      </c>
      <c r="O99" s="6">
        <f>'Planning 3'!R99</f>
        <v>0.8783783783783784</v>
      </c>
      <c r="P99" s="48"/>
      <c r="Q99" s="100" t="e">
        <f>#REF!*$Q$5</f>
        <v>#REF!</v>
      </c>
      <c r="R99" s="77">
        <v>358</v>
      </c>
      <c r="S99" s="159">
        <f t="shared" si="10"/>
        <v>-32</v>
      </c>
      <c r="Y99" s="449">
        <v>390</v>
      </c>
      <c r="AA99" s="452">
        <f t="shared" si="7"/>
        <v>0</v>
      </c>
      <c r="AB99" s="452">
        <v>0.8783783783783784</v>
      </c>
      <c r="AC99" s="452">
        <f t="shared" si="8"/>
        <v>0</v>
      </c>
      <c r="AD99" s="451">
        <v>0.8783783783783784</v>
      </c>
      <c r="AE99" s="451">
        <f t="shared" si="5"/>
        <v>0</v>
      </c>
      <c r="AY99" s="451">
        <v>0.8783783783783784</v>
      </c>
    </row>
    <row r="100" spans="1:51" ht="34.5" hidden="1" customHeight="1" outlineLevel="7" x14ac:dyDescent="0.2">
      <c r="A100" s="91"/>
      <c r="B100" s="93"/>
      <c r="C100" s="95"/>
      <c r="D100" s="95"/>
      <c r="E100" s="97"/>
      <c r="F100" s="101"/>
      <c r="G100" s="103"/>
      <c r="H100" s="103"/>
      <c r="I100" s="16" t="s">
        <v>44</v>
      </c>
      <c r="J100" s="17" t="s">
        <v>256</v>
      </c>
      <c r="K100" s="17">
        <v>21315</v>
      </c>
      <c r="L100" s="5">
        <v>20892</v>
      </c>
      <c r="M100" s="5">
        <f t="shared" si="9"/>
        <v>0</v>
      </c>
      <c r="N100" s="5">
        <v>20892</v>
      </c>
      <c r="O100" s="6">
        <f>'Planning 3'!R100</f>
        <v>0.98015482054890923</v>
      </c>
      <c r="P100" s="48"/>
      <c r="Q100" s="100" t="e">
        <f>#REF!*$Q$5</f>
        <v>#REF!</v>
      </c>
      <c r="R100" s="77">
        <v>12103</v>
      </c>
      <c r="S100" s="159">
        <f t="shared" si="10"/>
        <v>-8789</v>
      </c>
      <c r="Y100" s="449">
        <v>20892</v>
      </c>
      <c r="AA100" s="452">
        <f t="shared" si="7"/>
        <v>0</v>
      </c>
      <c r="AB100" s="452">
        <v>0.98015482054890923</v>
      </c>
      <c r="AC100" s="452">
        <f t="shared" si="8"/>
        <v>0</v>
      </c>
      <c r="AD100" s="451">
        <v>0.98015482054890923</v>
      </c>
      <c r="AE100" s="451">
        <f t="shared" si="5"/>
        <v>0</v>
      </c>
      <c r="AY100" s="451">
        <v>0.98015482054890923</v>
      </c>
    </row>
    <row r="101" spans="1:51" ht="34.5" hidden="1" customHeight="1" outlineLevel="7" x14ac:dyDescent="0.2">
      <c r="A101" s="91"/>
      <c r="B101" s="93"/>
      <c r="C101" s="95"/>
      <c r="D101" s="95"/>
      <c r="E101" s="97"/>
      <c r="F101" s="101"/>
      <c r="G101" s="103"/>
      <c r="H101" s="103"/>
      <c r="I101" s="16" t="s">
        <v>45</v>
      </c>
      <c r="J101" s="17" t="s">
        <v>259</v>
      </c>
      <c r="K101" s="17">
        <v>389</v>
      </c>
      <c r="L101" s="5">
        <v>306</v>
      </c>
      <c r="M101" s="5">
        <f t="shared" si="9"/>
        <v>0</v>
      </c>
      <c r="N101" s="5">
        <v>306</v>
      </c>
      <c r="O101" s="6">
        <f>'Planning 3'!R101</f>
        <v>0.78663239074550129</v>
      </c>
      <c r="P101" s="48"/>
      <c r="Q101" s="100" t="e">
        <f>#REF!*$Q$5</f>
        <v>#REF!</v>
      </c>
      <c r="R101" s="77">
        <v>235</v>
      </c>
      <c r="S101" s="159">
        <f t="shared" si="10"/>
        <v>-71</v>
      </c>
      <c r="Y101" s="449">
        <v>306</v>
      </c>
      <c r="AA101" s="452">
        <f t="shared" si="7"/>
        <v>0</v>
      </c>
      <c r="AB101" s="452">
        <v>0.78663239074550129</v>
      </c>
      <c r="AC101" s="452">
        <f t="shared" si="8"/>
        <v>0</v>
      </c>
      <c r="AD101" s="451">
        <v>0.86118251928020562</v>
      </c>
      <c r="AE101" s="451">
        <f t="shared" si="5"/>
        <v>-7.455012853470433E-2</v>
      </c>
      <c r="AY101" s="451">
        <v>0.78663239074550129</v>
      </c>
    </row>
    <row r="102" spans="1:51" ht="34.5" hidden="1" customHeight="1" outlineLevel="7" x14ac:dyDescent="0.2">
      <c r="A102" s="91"/>
      <c r="B102" s="93"/>
      <c r="C102" s="95"/>
      <c r="D102" s="95"/>
      <c r="E102" s="97"/>
      <c r="F102" s="101"/>
      <c r="G102" s="103"/>
      <c r="H102" s="103"/>
      <c r="I102" s="16" t="s">
        <v>46</v>
      </c>
      <c r="J102" s="17" t="s">
        <v>260</v>
      </c>
      <c r="K102" s="17">
        <v>420</v>
      </c>
      <c r="L102" s="5">
        <v>324</v>
      </c>
      <c r="M102" s="5">
        <f t="shared" si="9"/>
        <v>0</v>
      </c>
      <c r="N102" s="5">
        <v>324</v>
      </c>
      <c r="O102" s="6">
        <f>'Planning 3'!R102</f>
        <v>0.77142857142857146</v>
      </c>
      <c r="P102" s="48"/>
      <c r="Q102" s="100" t="e">
        <f>#REF!*$Q$5</f>
        <v>#REF!</v>
      </c>
      <c r="R102" s="77">
        <v>132</v>
      </c>
      <c r="S102" s="159">
        <f t="shared" si="10"/>
        <v>-192</v>
      </c>
      <c r="Y102" s="449">
        <v>324</v>
      </c>
      <c r="AA102" s="452">
        <f t="shared" si="7"/>
        <v>0</v>
      </c>
      <c r="AB102" s="452">
        <v>0.77142857142857146</v>
      </c>
      <c r="AC102" s="452">
        <f t="shared" si="8"/>
        <v>0</v>
      </c>
      <c r="AD102" s="451">
        <v>0.8214285714285714</v>
      </c>
      <c r="AE102" s="451">
        <f t="shared" si="5"/>
        <v>-4.9999999999999933E-2</v>
      </c>
      <c r="AY102" s="451">
        <v>0.77142857142857146</v>
      </c>
    </row>
    <row r="103" spans="1:51" ht="34.5" hidden="1" customHeight="1" outlineLevel="7" x14ac:dyDescent="0.2">
      <c r="A103" s="91"/>
      <c r="B103" s="93"/>
      <c r="C103" s="95"/>
      <c r="D103" s="95"/>
      <c r="E103" s="97"/>
      <c r="F103" s="101"/>
      <c r="G103" s="103"/>
      <c r="H103" s="103"/>
      <c r="I103" s="16" t="s">
        <v>47</v>
      </c>
      <c r="J103" s="17" t="s">
        <v>258</v>
      </c>
      <c r="K103" s="17">
        <v>146</v>
      </c>
      <c r="L103" s="5">
        <v>130</v>
      </c>
      <c r="M103" s="5">
        <f t="shared" si="9"/>
        <v>0</v>
      </c>
      <c r="N103" s="5">
        <v>130</v>
      </c>
      <c r="O103" s="6">
        <f>'Planning 3'!R103</f>
        <v>0.8904109589041096</v>
      </c>
      <c r="P103" s="48"/>
      <c r="Q103" s="100" t="e">
        <f>#REF!*$Q$5</f>
        <v>#REF!</v>
      </c>
      <c r="R103" s="77">
        <v>60</v>
      </c>
      <c r="S103" s="159">
        <f t="shared" si="10"/>
        <v>-70</v>
      </c>
      <c r="Y103" s="449">
        <v>130</v>
      </c>
      <c r="AA103" s="452">
        <f t="shared" si="7"/>
        <v>0</v>
      </c>
      <c r="AB103" s="452">
        <v>0.8904109589041096</v>
      </c>
      <c r="AC103" s="452">
        <f t="shared" si="8"/>
        <v>0</v>
      </c>
      <c r="AD103" s="451">
        <v>0.8904109589041096</v>
      </c>
      <c r="AE103" s="451">
        <f t="shared" si="5"/>
        <v>0</v>
      </c>
      <c r="AY103" s="451">
        <v>0.8904109589041096</v>
      </c>
    </row>
    <row r="104" spans="1:51" ht="34.5" hidden="1" customHeight="1" outlineLevel="7" x14ac:dyDescent="0.2">
      <c r="A104" s="91"/>
      <c r="B104" s="93"/>
      <c r="C104" s="95"/>
      <c r="D104" s="95"/>
      <c r="E104" s="97"/>
      <c r="F104" s="101"/>
      <c r="G104" s="103"/>
      <c r="H104" s="103"/>
      <c r="I104" s="16" t="s">
        <v>48</v>
      </c>
      <c r="J104" s="17" t="s">
        <v>257</v>
      </c>
      <c r="K104" s="17">
        <v>100</v>
      </c>
      <c r="L104" s="5">
        <v>80</v>
      </c>
      <c r="M104" s="5">
        <f t="shared" si="9"/>
        <v>0</v>
      </c>
      <c r="N104" s="5">
        <v>80</v>
      </c>
      <c r="O104" s="6">
        <f>'Planning 3'!R104</f>
        <v>0.8</v>
      </c>
      <c r="P104" s="48"/>
      <c r="Q104" s="100" t="e">
        <f>#REF!*$Q$5</f>
        <v>#REF!</v>
      </c>
      <c r="R104" s="77">
        <v>60</v>
      </c>
      <c r="S104" s="159">
        <f t="shared" si="10"/>
        <v>-20</v>
      </c>
      <c r="Y104" s="449">
        <v>60</v>
      </c>
      <c r="AA104" s="452">
        <f t="shared" si="7"/>
        <v>-4.9999999999999933E-2</v>
      </c>
      <c r="AB104" s="452">
        <v>0.8</v>
      </c>
      <c r="AC104" s="452">
        <f t="shared" si="8"/>
        <v>0</v>
      </c>
      <c r="AD104" s="451">
        <v>0.85</v>
      </c>
      <c r="AE104" s="451">
        <f t="shared" si="5"/>
        <v>-4.9999999999999933E-2</v>
      </c>
      <c r="AY104" s="451">
        <v>0.85</v>
      </c>
    </row>
    <row r="105" spans="1:51" ht="34.5" hidden="1" customHeight="1" outlineLevel="7" x14ac:dyDescent="0.2">
      <c r="A105" s="91"/>
      <c r="B105" s="93"/>
      <c r="C105" s="95"/>
      <c r="D105" s="95"/>
      <c r="E105" s="97"/>
      <c r="F105" s="101"/>
      <c r="G105" s="103"/>
      <c r="H105" s="103"/>
      <c r="I105" s="16" t="s">
        <v>49</v>
      </c>
      <c r="J105" s="17" t="s">
        <v>259</v>
      </c>
      <c r="K105" s="17">
        <v>1173</v>
      </c>
      <c r="L105" s="5">
        <v>932</v>
      </c>
      <c r="M105" s="5">
        <f t="shared" si="9"/>
        <v>0</v>
      </c>
      <c r="N105" s="5">
        <v>932</v>
      </c>
      <c r="O105" s="6">
        <f>'Planning 3'!R105</f>
        <v>0.79454390451832912</v>
      </c>
      <c r="P105" s="48"/>
      <c r="Q105" s="100" t="e">
        <f>#REF!*$Q$5</f>
        <v>#REF!</v>
      </c>
      <c r="R105" s="77">
        <v>500</v>
      </c>
      <c r="S105" s="159">
        <f t="shared" si="10"/>
        <v>-432</v>
      </c>
      <c r="Y105" s="449">
        <v>864</v>
      </c>
      <c r="AA105" s="452">
        <f t="shared" si="7"/>
        <v>0</v>
      </c>
      <c r="AB105" s="452">
        <v>0.79454390451832912</v>
      </c>
      <c r="AC105" s="452">
        <f t="shared" si="8"/>
        <v>0</v>
      </c>
      <c r="AD105" s="451">
        <v>0.85080988917306055</v>
      </c>
      <c r="AE105" s="451">
        <f t="shared" si="5"/>
        <v>-5.6265984654731427E-2</v>
      </c>
      <c r="AY105" s="451">
        <v>0.79454390451832912</v>
      </c>
    </row>
    <row r="106" spans="1:51" ht="34.5" hidden="1" customHeight="1" outlineLevel="7" x14ac:dyDescent="0.2">
      <c r="A106" s="91"/>
      <c r="B106" s="93"/>
      <c r="C106" s="95"/>
      <c r="D106" s="95"/>
      <c r="E106" s="97"/>
      <c r="F106" s="101"/>
      <c r="G106" s="103"/>
      <c r="H106" s="103"/>
      <c r="I106" s="16" t="s">
        <v>50</v>
      </c>
      <c r="J106" s="17" t="s">
        <v>258</v>
      </c>
      <c r="K106" s="17">
        <v>1406</v>
      </c>
      <c r="L106" s="5">
        <v>1240</v>
      </c>
      <c r="M106" s="5">
        <f t="shared" si="9"/>
        <v>0</v>
      </c>
      <c r="N106" s="5">
        <v>1240</v>
      </c>
      <c r="O106" s="6">
        <f>'Planning 3'!R106</f>
        <v>0.88193456614509247</v>
      </c>
      <c r="P106" s="48"/>
      <c r="Q106" s="100" t="e">
        <f>#REF!*$Q$5</f>
        <v>#REF!</v>
      </c>
      <c r="R106" s="77">
        <v>0</v>
      </c>
      <c r="S106" s="159">
        <f t="shared" si="10"/>
        <v>-1240</v>
      </c>
      <c r="Y106" s="449">
        <v>1240</v>
      </c>
      <c r="AA106" s="452">
        <f t="shared" si="7"/>
        <v>0</v>
      </c>
      <c r="AB106" s="452">
        <v>0.88193456614509247</v>
      </c>
      <c r="AC106" s="452">
        <f t="shared" si="8"/>
        <v>0</v>
      </c>
      <c r="AD106" s="451">
        <v>0.88193456614509247</v>
      </c>
      <c r="AE106" s="451">
        <f t="shared" si="5"/>
        <v>0</v>
      </c>
      <c r="AY106" s="451">
        <v>0.88193456614509247</v>
      </c>
    </row>
    <row r="107" spans="1:51" ht="34.5" hidden="1" customHeight="1" outlineLevel="7" x14ac:dyDescent="0.2">
      <c r="A107" s="91"/>
      <c r="B107" s="93"/>
      <c r="C107" s="95"/>
      <c r="D107" s="95"/>
      <c r="E107" s="97"/>
      <c r="F107" s="101"/>
      <c r="G107" s="103"/>
      <c r="H107" s="103"/>
      <c r="I107" s="16" t="s">
        <v>51</v>
      </c>
      <c r="J107" s="17" t="s">
        <v>257</v>
      </c>
      <c r="K107" s="17">
        <v>100</v>
      </c>
      <c r="L107" s="5">
        <v>60</v>
      </c>
      <c r="M107" s="5">
        <f t="shared" si="9"/>
        <v>28</v>
      </c>
      <c r="N107" s="5">
        <v>88</v>
      </c>
      <c r="O107" s="6">
        <f>'Planning 3'!R107</f>
        <v>0.88</v>
      </c>
      <c r="P107" s="48"/>
      <c r="Q107" s="100" t="e">
        <f>#REF!*$Q$5</f>
        <v>#REF!</v>
      </c>
      <c r="R107" s="77">
        <v>45</v>
      </c>
      <c r="S107" s="159">
        <f t="shared" si="10"/>
        <v>-43</v>
      </c>
      <c r="Y107" s="449">
        <v>60</v>
      </c>
      <c r="AA107" s="452">
        <f t="shared" si="7"/>
        <v>4.0000000000000036E-2</v>
      </c>
      <c r="AB107" s="452">
        <v>0.6</v>
      </c>
      <c r="AC107" s="452">
        <f t="shared" si="8"/>
        <v>0.28000000000000003</v>
      </c>
      <c r="AD107" s="451">
        <v>0.75</v>
      </c>
      <c r="AE107" s="451">
        <f t="shared" si="5"/>
        <v>0.13</v>
      </c>
      <c r="AY107" s="451">
        <v>0.84</v>
      </c>
    </row>
    <row r="108" spans="1:51" ht="34.5" hidden="1" customHeight="1" outlineLevel="5" x14ac:dyDescent="0.2">
      <c r="A108" s="91"/>
      <c r="B108" s="93"/>
      <c r="C108" s="95"/>
      <c r="D108" s="95"/>
      <c r="E108" s="97"/>
      <c r="F108" s="101"/>
      <c r="G108" s="103"/>
      <c r="H108" s="103"/>
      <c r="I108" s="22" t="s">
        <v>53</v>
      </c>
      <c r="J108" s="23"/>
      <c r="K108" s="23"/>
      <c r="L108" s="23">
        <v>0</v>
      </c>
      <c r="M108" s="23">
        <f t="shared" si="9"/>
        <v>0</v>
      </c>
      <c r="N108" s="23">
        <v>0</v>
      </c>
      <c r="O108" s="24">
        <f>'Planning 3'!R108</f>
        <v>0.74770709311156147</v>
      </c>
      <c r="P108" s="50"/>
      <c r="Q108" s="104" t="e">
        <f>#REF!*$Q$5</f>
        <v>#REF!</v>
      </c>
      <c r="S108" s="159">
        <f t="shared" si="10"/>
        <v>0</v>
      </c>
      <c r="Y108" s="449">
        <v>0</v>
      </c>
      <c r="AA108" s="452">
        <f t="shared" si="7"/>
        <v>-4.9999999999994493E-4</v>
      </c>
      <c r="AB108" s="452">
        <v>0.73720709311156152</v>
      </c>
      <c r="AC108" s="452">
        <f t="shared" si="8"/>
        <v>1.0499999999999954E-2</v>
      </c>
      <c r="AD108" s="451">
        <v>0.75521384986831819</v>
      </c>
      <c r="AE108" s="451">
        <f t="shared" si="5"/>
        <v>-7.5067567567567162E-3</v>
      </c>
      <c r="AY108" s="451">
        <v>0.74820709311156142</v>
      </c>
    </row>
    <row r="109" spans="1:51" ht="34.5" hidden="1" customHeight="1" outlineLevel="7" x14ac:dyDescent="0.2">
      <c r="A109" s="91"/>
      <c r="B109" s="93"/>
      <c r="C109" s="95"/>
      <c r="D109" s="95"/>
      <c r="E109" s="97"/>
      <c r="F109" s="101"/>
      <c r="G109" s="103"/>
      <c r="H109" s="103"/>
      <c r="I109" s="16" t="s">
        <v>38</v>
      </c>
      <c r="J109" s="17" t="s">
        <v>258</v>
      </c>
      <c r="K109" s="17">
        <v>397</v>
      </c>
      <c r="L109" s="5">
        <v>325</v>
      </c>
      <c r="M109" s="5">
        <f t="shared" si="9"/>
        <v>0</v>
      </c>
      <c r="N109" s="5">
        <v>325</v>
      </c>
      <c r="O109" s="6">
        <f>'Planning 3'!R109</f>
        <v>0.81863979848866497</v>
      </c>
      <c r="P109" s="48"/>
      <c r="Q109" s="100" t="e">
        <f>#REF!*$Q$5</f>
        <v>#REF!</v>
      </c>
      <c r="R109" s="77">
        <v>145</v>
      </c>
      <c r="S109" s="159">
        <f t="shared" si="10"/>
        <v>-180</v>
      </c>
      <c r="Y109" s="449">
        <v>325</v>
      </c>
      <c r="AA109" s="452">
        <f t="shared" si="7"/>
        <v>0</v>
      </c>
      <c r="AB109" s="452">
        <v>0.81863979848866497</v>
      </c>
      <c r="AC109" s="452">
        <f t="shared" si="8"/>
        <v>0</v>
      </c>
      <c r="AD109" s="451">
        <v>0.81863979848866497</v>
      </c>
      <c r="AE109" s="451">
        <f t="shared" si="5"/>
        <v>0</v>
      </c>
      <c r="AY109" s="451">
        <v>0.81863979848866497</v>
      </c>
    </row>
    <row r="110" spans="1:51" ht="34.5" hidden="1" customHeight="1" outlineLevel="7" x14ac:dyDescent="0.2">
      <c r="A110" s="91"/>
      <c r="B110" s="93"/>
      <c r="C110" s="95"/>
      <c r="D110" s="95"/>
      <c r="E110" s="97"/>
      <c r="F110" s="101"/>
      <c r="G110" s="103"/>
      <c r="H110" s="103"/>
      <c r="I110" s="16" t="s">
        <v>39</v>
      </c>
      <c r="J110" s="17" t="s">
        <v>259</v>
      </c>
      <c r="K110" s="17">
        <v>218</v>
      </c>
      <c r="L110" s="5">
        <v>175</v>
      </c>
      <c r="M110" s="5">
        <f t="shared" si="9"/>
        <v>0</v>
      </c>
      <c r="N110" s="5">
        <v>175</v>
      </c>
      <c r="O110" s="6">
        <f>'Planning 3'!R110</f>
        <v>0.80275229357798161</v>
      </c>
      <c r="P110" s="48"/>
      <c r="Q110" s="100" t="e">
        <f>#REF!*$Q$5</f>
        <v>#REF!</v>
      </c>
      <c r="R110" s="77">
        <v>99</v>
      </c>
      <c r="S110" s="159">
        <f t="shared" si="10"/>
        <v>-76</v>
      </c>
      <c r="Y110" s="449">
        <v>175</v>
      </c>
      <c r="AA110" s="452">
        <f t="shared" si="7"/>
        <v>0</v>
      </c>
      <c r="AB110" s="452">
        <v>0.80275229357798161</v>
      </c>
      <c r="AC110" s="452">
        <f t="shared" si="8"/>
        <v>0</v>
      </c>
      <c r="AD110" s="451">
        <v>0.80275229357798161</v>
      </c>
      <c r="AE110" s="451">
        <f t="shared" si="5"/>
        <v>0</v>
      </c>
      <c r="AY110" s="451">
        <v>0.80275229357798161</v>
      </c>
    </row>
    <row r="111" spans="1:51" ht="34.5" hidden="1" customHeight="1" outlineLevel="7" x14ac:dyDescent="0.2">
      <c r="A111" s="91"/>
      <c r="B111" s="93"/>
      <c r="C111" s="95"/>
      <c r="D111" s="95"/>
      <c r="E111" s="97"/>
      <c r="F111" s="101"/>
      <c r="G111" s="103"/>
      <c r="H111" s="103"/>
      <c r="I111" s="16" t="s">
        <v>40</v>
      </c>
      <c r="J111" s="17" t="s">
        <v>258</v>
      </c>
      <c r="K111" s="17">
        <v>7</v>
      </c>
      <c r="L111" s="5">
        <v>5</v>
      </c>
      <c r="M111" s="5">
        <f t="shared" si="9"/>
        <v>0</v>
      </c>
      <c r="N111" s="5">
        <v>5</v>
      </c>
      <c r="O111" s="6">
        <f>'Planning 3'!R111</f>
        <v>0.7142857142857143</v>
      </c>
      <c r="P111" s="48"/>
      <c r="Q111" s="100" t="e">
        <f>#REF!*$Q$5</f>
        <v>#REF!</v>
      </c>
      <c r="R111" s="77">
        <v>5</v>
      </c>
      <c r="S111" s="159">
        <f t="shared" si="10"/>
        <v>0</v>
      </c>
      <c r="Y111" s="449">
        <v>5</v>
      </c>
      <c r="AA111" s="452">
        <f t="shared" si="7"/>
        <v>0</v>
      </c>
      <c r="AB111" s="452">
        <v>0.7142857142857143</v>
      </c>
      <c r="AC111" s="452">
        <f t="shared" si="8"/>
        <v>0</v>
      </c>
      <c r="AD111" s="451">
        <v>0.7142857142857143</v>
      </c>
      <c r="AE111" s="451">
        <f t="shared" si="5"/>
        <v>0</v>
      </c>
      <c r="AY111" s="451">
        <v>0.7142857142857143</v>
      </c>
    </row>
    <row r="112" spans="1:51" ht="34.5" hidden="1" customHeight="1" outlineLevel="7" x14ac:dyDescent="0.2">
      <c r="A112" s="91"/>
      <c r="B112" s="93"/>
      <c r="C112" s="95"/>
      <c r="D112" s="95"/>
      <c r="E112" s="97"/>
      <c r="F112" s="101"/>
      <c r="G112" s="103"/>
      <c r="H112" s="103"/>
      <c r="I112" s="16" t="s">
        <v>41</v>
      </c>
      <c r="J112" s="17" t="s">
        <v>256</v>
      </c>
      <c r="K112" s="17">
        <v>7260</v>
      </c>
      <c r="L112" s="5">
        <v>6154</v>
      </c>
      <c r="M112" s="5">
        <f t="shared" si="9"/>
        <v>0</v>
      </c>
      <c r="N112" s="5">
        <v>6154</v>
      </c>
      <c r="O112" s="6">
        <f>'Planning 3'!R112</f>
        <v>0.8476584022038568</v>
      </c>
      <c r="P112" s="48"/>
      <c r="Q112" s="100" t="e">
        <f>#REF!*$Q$5</f>
        <v>#REF!</v>
      </c>
      <c r="R112" s="77">
        <v>6702</v>
      </c>
      <c r="S112" s="159">
        <f t="shared" si="10"/>
        <v>548</v>
      </c>
      <c r="Y112" s="449">
        <v>6154</v>
      </c>
      <c r="AA112" s="452">
        <f t="shared" si="7"/>
        <v>0</v>
      </c>
      <c r="AB112" s="452">
        <v>0.8476584022038568</v>
      </c>
      <c r="AC112" s="452">
        <f t="shared" si="8"/>
        <v>0</v>
      </c>
      <c r="AD112" s="451">
        <v>0.8476584022038568</v>
      </c>
      <c r="AE112" s="451">
        <f t="shared" si="5"/>
        <v>0</v>
      </c>
      <c r="AY112" s="451">
        <v>0.8476584022038568</v>
      </c>
    </row>
    <row r="113" spans="1:51" ht="34.5" hidden="1" customHeight="1" outlineLevel="7" x14ac:dyDescent="0.2">
      <c r="A113" s="91"/>
      <c r="B113" s="93"/>
      <c r="C113" s="95"/>
      <c r="D113" s="95"/>
      <c r="E113" s="97"/>
      <c r="F113" s="101"/>
      <c r="G113" s="103"/>
      <c r="H113" s="103"/>
      <c r="I113" s="16" t="s">
        <v>42</v>
      </c>
      <c r="J113" s="17" t="s">
        <v>259</v>
      </c>
      <c r="K113" s="17">
        <v>100</v>
      </c>
      <c r="L113" s="5">
        <v>65</v>
      </c>
      <c r="M113" s="5">
        <f t="shared" si="9"/>
        <v>0</v>
      </c>
      <c r="N113" s="5">
        <v>65</v>
      </c>
      <c r="O113" s="6">
        <f>'Planning 3'!R113</f>
        <v>0.65</v>
      </c>
      <c r="P113" s="48"/>
      <c r="Q113" s="100" t="e">
        <f>#REF!*$Q$5</f>
        <v>#REF!</v>
      </c>
      <c r="R113" s="77">
        <v>71</v>
      </c>
      <c r="S113" s="159">
        <f t="shared" si="10"/>
        <v>6</v>
      </c>
      <c r="Y113" s="449">
        <v>65</v>
      </c>
      <c r="AA113" s="452">
        <f t="shared" si="7"/>
        <v>0</v>
      </c>
      <c r="AB113" s="452">
        <v>0.65</v>
      </c>
      <c r="AC113" s="452">
        <f t="shared" si="8"/>
        <v>0</v>
      </c>
      <c r="AD113" s="451">
        <v>0.7</v>
      </c>
      <c r="AE113" s="451">
        <f t="shared" si="5"/>
        <v>-4.9999999999999933E-2</v>
      </c>
      <c r="AY113" s="451">
        <v>0.65</v>
      </c>
    </row>
    <row r="114" spans="1:51" ht="34.5" hidden="1" customHeight="1" outlineLevel="7" x14ac:dyDescent="0.2">
      <c r="A114" s="91"/>
      <c r="B114" s="93"/>
      <c r="C114" s="95"/>
      <c r="D114" s="95"/>
      <c r="E114" s="97"/>
      <c r="F114" s="101"/>
      <c r="G114" s="103"/>
      <c r="H114" s="103"/>
      <c r="I114" s="16" t="s">
        <v>43</v>
      </c>
      <c r="J114" s="17" t="s">
        <v>258</v>
      </c>
      <c r="K114" s="17">
        <v>65</v>
      </c>
      <c r="L114" s="5">
        <v>45</v>
      </c>
      <c r="M114" s="5">
        <f t="shared" si="9"/>
        <v>0</v>
      </c>
      <c r="N114" s="5">
        <v>45</v>
      </c>
      <c r="O114" s="6">
        <f>'Planning 3'!R114</f>
        <v>0.69230769230769229</v>
      </c>
      <c r="P114" s="48"/>
      <c r="Q114" s="100" t="e">
        <f>#REF!*$Q$5</f>
        <v>#REF!</v>
      </c>
      <c r="R114" s="77">
        <v>18</v>
      </c>
      <c r="S114" s="159">
        <f t="shared" si="10"/>
        <v>-27</v>
      </c>
      <c r="Y114" s="449">
        <v>45</v>
      </c>
      <c r="AA114" s="452">
        <f t="shared" si="7"/>
        <v>0</v>
      </c>
      <c r="AB114" s="452">
        <v>0.69230769230769229</v>
      </c>
      <c r="AC114" s="452">
        <f t="shared" si="8"/>
        <v>0</v>
      </c>
      <c r="AD114" s="451">
        <v>0.69230769230769229</v>
      </c>
      <c r="AE114" s="451">
        <f t="shared" si="5"/>
        <v>0</v>
      </c>
      <c r="AY114" s="451">
        <v>0.69230769230769229</v>
      </c>
    </row>
    <row r="115" spans="1:51" ht="34.5" hidden="1" customHeight="1" outlineLevel="7" x14ac:dyDescent="0.2">
      <c r="A115" s="91"/>
      <c r="B115" s="93"/>
      <c r="C115" s="95"/>
      <c r="D115" s="95"/>
      <c r="E115" s="97"/>
      <c r="F115" s="101"/>
      <c r="G115" s="103"/>
      <c r="H115" s="103"/>
      <c r="I115" s="16" t="s">
        <v>44</v>
      </c>
      <c r="J115" s="17" t="s">
        <v>256</v>
      </c>
      <c r="K115" s="17">
        <v>4840</v>
      </c>
      <c r="L115" s="5">
        <v>3388.9999999999995</v>
      </c>
      <c r="M115" s="5">
        <f t="shared" si="9"/>
        <v>0</v>
      </c>
      <c r="N115" s="5">
        <v>3388.9999999999995</v>
      </c>
      <c r="O115" s="6">
        <f>'Planning 3'!R115</f>
        <v>0.70020661157024788</v>
      </c>
      <c r="P115" s="48"/>
      <c r="Q115" s="100" t="e">
        <f>#REF!*$Q$5</f>
        <v>#REF!</v>
      </c>
      <c r="R115" s="77">
        <v>2300</v>
      </c>
      <c r="S115" s="159">
        <f t="shared" si="10"/>
        <v>-1088.9999999999995</v>
      </c>
      <c r="Y115" s="449">
        <v>3388.9999999999995</v>
      </c>
      <c r="AA115" s="452">
        <f t="shared" si="7"/>
        <v>0</v>
      </c>
      <c r="AB115" s="452">
        <v>0.70020661157024788</v>
      </c>
      <c r="AC115" s="452">
        <f t="shared" si="8"/>
        <v>0</v>
      </c>
      <c r="AD115" s="451">
        <v>0.70020661157024788</v>
      </c>
      <c r="AE115" s="451">
        <f t="shared" si="5"/>
        <v>0</v>
      </c>
      <c r="AY115" s="451">
        <v>0.70020661157024788</v>
      </c>
    </row>
    <row r="116" spans="1:51" ht="34.5" hidden="1" customHeight="1" outlineLevel="7" x14ac:dyDescent="0.2">
      <c r="A116" s="91"/>
      <c r="B116" s="93"/>
      <c r="C116" s="95"/>
      <c r="D116" s="95"/>
      <c r="E116" s="97"/>
      <c r="F116" s="101"/>
      <c r="G116" s="103"/>
      <c r="H116" s="103"/>
      <c r="I116" s="16" t="s">
        <v>45</v>
      </c>
      <c r="J116" s="17" t="s">
        <v>259</v>
      </c>
      <c r="K116" s="17">
        <v>107</v>
      </c>
      <c r="L116" s="5">
        <v>85</v>
      </c>
      <c r="M116" s="5">
        <f t="shared" si="9"/>
        <v>0</v>
      </c>
      <c r="N116" s="5">
        <v>85</v>
      </c>
      <c r="O116" s="6">
        <f>'Planning 3'!R116</f>
        <v>0.79439252336448596</v>
      </c>
      <c r="P116" s="48"/>
      <c r="Q116" s="100" t="e">
        <f>#REF!*$Q$5</f>
        <v>#REF!</v>
      </c>
      <c r="R116" s="77">
        <v>41</v>
      </c>
      <c r="S116" s="159">
        <f t="shared" si="10"/>
        <v>-44</v>
      </c>
      <c r="Y116" s="449">
        <v>85</v>
      </c>
      <c r="AA116" s="452">
        <f t="shared" si="7"/>
        <v>0</v>
      </c>
      <c r="AB116" s="452">
        <v>0.79439252336448596</v>
      </c>
      <c r="AC116" s="452">
        <f t="shared" si="8"/>
        <v>0</v>
      </c>
      <c r="AD116" s="451">
        <v>0.79439252336448596</v>
      </c>
      <c r="AE116" s="451">
        <f t="shared" si="5"/>
        <v>0</v>
      </c>
      <c r="AY116" s="451">
        <v>0.79439252336448596</v>
      </c>
    </row>
    <row r="117" spans="1:51" ht="34.5" hidden="1" customHeight="1" outlineLevel="7" x14ac:dyDescent="0.2">
      <c r="A117" s="91"/>
      <c r="B117" s="93"/>
      <c r="C117" s="95"/>
      <c r="D117" s="95"/>
      <c r="E117" s="97"/>
      <c r="F117" s="101"/>
      <c r="G117" s="103"/>
      <c r="H117" s="103"/>
      <c r="I117" s="16" t="s">
        <v>46</v>
      </c>
      <c r="J117" s="17" t="s">
        <v>260</v>
      </c>
      <c r="K117" s="17">
        <v>120</v>
      </c>
      <c r="L117" s="5">
        <v>95</v>
      </c>
      <c r="M117" s="5">
        <f t="shared" si="9"/>
        <v>0</v>
      </c>
      <c r="N117" s="5">
        <v>95</v>
      </c>
      <c r="O117" s="6">
        <f>'Planning 3'!R117</f>
        <v>0.79166666666666663</v>
      </c>
      <c r="P117" s="48"/>
      <c r="Q117" s="100" t="e">
        <f>#REF!*$Q$5</f>
        <v>#REF!</v>
      </c>
      <c r="R117" s="77">
        <v>29</v>
      </c>
      <c r="S117" s="159">
        <f t="shared" si="10"/>
        <v>-66</v>
      </c>
      <c r="Y117" s="449">
        <v>95</v>
      </c>
      <c r="AA117" s="452">
        <f t="shared" si="7"/>
        <v>0</v>
      </c>
      <c r="AB117" s="452">
        <v>0.79166666666666663</v>
      </c>
      <c r="AC117" s="452">
        <f t="shared" si="8"/>
        <v>0</v>
      </c>
      <c r="AD117" s="451">
        <v>0.79166666666666663</v>
      </c>
      <c r="AE117" s="451">
        <f t="shared" si="5"/>
        <v>0</v>
      </c>
      <c r="AY117" s="451">
        <v>0.79166666666666663</v>
      </c>
    </row>
    <row r="118" spans="1:51" ht="34.5" hidden="1" customHeight="1" outlineLevel="7" x14ac:dyDescent="0.2">
      <c r="A118" s="91"/>
      <c r="B118" s="93"/>
      <c r="C118" s="95"/>
      <c r="D118" s="95"/>
      <c r="E118" s="97"/>
      <c r="F118" s="101"/>
      <c r="G118" s="103"/>
      <c r="H118" s="103"/>
      <c r="I118" s="16" t="s">
        <v>47</v>
      </c>
      <c r="J118" s="17" t="s">
        <v>258</v>
      </c>
      <c r="K118" s="17">
        <v>35</v>
      </c>
      <c r="L118" s="5">
        <v>28</v>
      </c>
      <c r="M118" s="5">
        <f t="shared" si="9"/>
        <v>0</v>
      </c>
      <c r="N118" s="5">
        <v>28</v>
      </c>
      <c r="O118" s="6">
        <f>'Planning 3'!R118</f>
        <v>0.8</v>
      </c>
      <c r="P118" s="48"/>
      <c r="Q118" s="100" t="e">
        <f>#REF!*$Q$5</f>
        <v>#REF!</v>
      </c>
      <c r="R118" s="77">
        <v>21</v>
      </c>
      <c r="S118" s="159">
        <f t="shared" si="10"/>
        <v>-7</v>
      </c>
      <c r="Y118" s="449">
        <v>28</v>
      </c>
      <c r="AA118" s="452">
        <f t="shared" si="7"/>
        <v>0</v>
      </c>
      <c r="AB118" s="452">
        <v>0.8</v>
      </c>
      <c r="AC118" s="452">
        <f t="shared" si="8"/>
        <v>0</v>
      </c>
      <c r="AD118" s="451">
        <v>0.8</v>
      </c>
      <c r="AE118" s="451">
        <f t="shared" si="5"/>
        <v>0</v>
      </c>
      <c r="AY118" s="451">
        <v>0.8</v>
      </c>
    </row>
    <row r="119" spans="1:51" ht="34.5" hidden="1" customHeight="1" outlineLevel="7" x14ac:dyDescent="0.2">
      <c r="A119" s="91"/>
      <c r="B119" s="93"/>
      <c r="C119" s="95"/>
      <c r="D119" s="95"/>
      <c r="E119" s="97"/>
      <c r="F119" s="101"/>
      <c r="G119" s="103"/>
      <c r="H119" s="103"/>
      <c r="I119" s="16" t="s">
        <v>48</v>
      </c>
      <c r="J119" s="17" t="s">
        <v>257</v>
      </c>
      <c r="K119" s="17">
        <v>100</v>
      </c>
      <c r="L119" s="5">
        <v>60</v>
      </c>
      <c r="M119" s="5">
        <f t="shared" si="9"/>
        <v>0</v>
      </c>
      <c r="N119" s="5">
        <v>60</v>
      </c>
      <c r="O119" s="6">
        <f>'Planning 3'!R119</f>
        <v>0.6</v>
      </c>
      <c r="P119" s="48"/>
      <c r="Q119" s="100" t="e">
        <f>#REF!*$Q$5</f>
        <v>#REF!</v>
      </c>
      <c r="R119" s="77">
        <v>40</v>
      </c>
      <c r="S119" s="159">
        <f t="shared" si="10"/>
        <v>-20</v>
      </c>
      <c r="Y119" s="449">
        <v>60</v>
      </c>
      <c r="AA119" s="452">
        <f t="shared" si="7"/>
        <v>-0.20000000000000007</v>
      </c>
      <c r="AB119" s="452">
        <v>0.6</v>
      </c>
      <c r="AC119" s="452">
        <f t="shared" si="8"/>
        <v>0</v>
      </c>
      <c r="AD119" s="451">
        <v>0.7</v>
      </c>
      <c r="AE119" s="451">
        <f t="shared" si="5"/>
        <v>-9.9999999999999978E-2</v>
      </c>
      <c r="AY119" s="451">
        <v>0.8</v>
      </c>
    </row>
    <row r="120" spans="1:51" ht="34.5" hidden="1" customHeight="1" outlineLevel="7" x14ac:dyDescent="0.2">
      <c r="A120" s="91"/>
      <c r="B120" s="93"/>
      <c r="C120" s="95"/>
      <c r="D120" s="95"/>
      <c r="E120" s="97"/>
      <c r="F120" s="101"/>
      <c r="G120" s="103"/>
      <c r="H120" s="103"/>
      <c r="I120" s="16" t="s">
        <v>49</v>
      </c>
      <c r="J120" s="17" t="s">
        <v>259</v>
      </c>
      <c r="K120" s="17">
        <v>384</v>
      </c>
      <c r="L120" s="5">
        <v>287</v>
      </c>
      <c r="M120" s="5">
        <f t="shared" si="9"/>
        <v>0</v>
      </c>
      <c r="N120" s="5">
        <v>287</v>
      </c>
      <c r="O120" s="6">
        <f>'Planning 3'!R120</f>
        <v>0.74739583333333337</v>
      </c>
      <c r="P120" s="48"/>
      <c r="Q120" s="100" t="e">
        <f>#REF!*$Q$5</f>
        <v>#REF!</v>
      </c>
      <c r="R120" s="77">
        <v>0</v>
      </c>
      <c r="S120" s="159">
        <f t="shared" si="10"/>
        <v>-287</v>
      </c>
      <c r="Y120" s="449">
        <v>287</v>
      </c>
      <c r="AA120" s="452">
        <f t="shared" si="7"/>
        <v>0</v>
      </c>
      <c r="AB120" s="452">
        <v>0.74739583333333337</v>
      </c>
      <c r="AC120" s="452">
        <f t="shared" si="8"/>
        <v>0</v>
      </c>
      <c r="AD120" s="451">
        <v>0.74739583333333337</v>
      </c>
      <c r="AE120" s="451">
        <f t="shared" si="5"/>
        <v>0</v>
      </c>
      <c r="AY120" s="451">
        <v>0.74739583333333337</v>
      </c>
    </row>
    <row r="121" spans="1:51" ht="34.5" hidden="1" customHeight="1" outlineLevel="7" x14ac:dyDescent="0.2">
      <c r="A121" s="91"/>
      <c r="B121" s="93"/>
      <c r="C121" s="95"/>
      <c r="D121" s="95"/>
      <c r="E121" s="97"/>
      <c r="F121" s="101"/>
      <c r="G121" s="103"/>
      <c r="H121" s="103"/>
      <c r="I121" s="16" t="s">
        <v>50</v>
      </c>
      <c r="J121" s="17" t="s">
        <v>258</v>
      </c>
      <c r="K121" s="17">
        <v>296</v>
      </c>
      <c r="L121" s="5">
        <v>210</v>
      </c>
      <c r="M121" s="5">
        <f t="shared" si="9"/>
        <v>0</v>
      </c>
      <c r="N121" s="5">
        <v>210</v>
      </c>
      <c r="O121" s="6">
        <f>'Planning 3'!R121</f>
        <v>0.70945945945945943</v>
      </c>
      <c r="P121" s="48"/>
      <c r="Q121" s="100" t="e">
        <f>#REF!*$Q$5</f>
        <v>#REF!</v>
      </c>
      <c r="R121" s="77">
        <v>0</v>
      </c>
      <c r="S121" s="159">
        <f t="shared" si="10"/>
        <v>-210</v>
      </c>
      <c r="Y121" s="449">
        <v>210</v>
      </c>
      <c r="AA121" s="452">
        <f t="shared" si="7"/>
        <v>0</v>
      </c>
      <c r="AB121" s="452">
        <v>0.70945945945945943</v>
      </c>
      <c r="AC121" s="452">
        <f t="shared" si="8"/>
        <v>0</v>
      </c>
      <c r="AD121" s="451">
        <v>0.77702702702702697</v>
      </c>
      <c r="AE121" s="451">
        <f t="shared" si="5"/>
        <v>-6.7567567567567544E-2</v>
      </c>
      <c r="AY121" s="451">
        <v>0.70945945945945943</v>
      </c>
    </row>
    <row r="122" spans="1:51" ht="34.5" hidden="1" customHeight="1" outlineLevel="7" x14ac:dyDescent="0.2">
      <c r="A122" s="91"/>
      <c r="B122" s="93"/>
      <c r="C122" s="95"/>
      <c r="D122" s="95"/>
      <c r="E122" s="97"/>
      <c r="F122" s="101"/>
      <c r="G122" s="103"/>
      <c r="H122" s="103"/>
      <c r="I122" s="16" t="s">
        <v>51</v>
      </c>
      <c r="J122" s="17" t="s">
        <v>257</v>
      </c>
      <c r="K122" s="17">
        <v>100</v>
      </c>
      <c r="L122" s="5">
        <v>55.000000000000007</v>
      </c>
      <c r="M122" s="5">
        <f t="shared" si="9"/>
        <v>20.999999999999993</v>
      </c>
      <c r="N122" s="5">
        <v>76</v>
      </c>
      <c r="O122" s="6">
        <f>'Planning 3'!R122</f>
        <v>0.76</v>
      </c>
      <c r="P122" s="48"/>
      <c r="Q122" s="100" t="e">
        <f>#REF!*$Q$5</f>
        <v>#REF!</v>
      </c>
      <c r="R122" s="77">
        <v>35</v>
      </c>
      <c r="S122" s="159">
        <f t="shared" si="10"/>
        <v>-41</v>
      </c>
      <c r="Y122" s="449">
        <v>55.000000000000007</v>
      </c>
      <c r="AA122" s="452">
        <f t="shared" si="7"/>
        <v>3.0000000000000027E-2</v>
      </c>
      <c r="AB122" s="452">
        <v>0.55000000000000004</v>
      </c>
      <c r="AC122" s="452">
        <f t="shared" si="8"/>
        <v>0.20999999999999996</v>
      </c>
      <c r="AD122" s="451">
        <v>0.65</v>
      </c>
      <c r="AE122" s="451">
        <f t="shared" si="5"/>
        <v>0.10999999999999999</v>
      </c>
      <c r="AY122" s="451">
        <v>0.73</v>
      </c>
    </row>
    <row r="123" spans="1:51" ht="34.5" hidden="1" customHeight="1" outlineLevel="5" x14ac:dyDescent="0.2">
      <c r="A123" s="91"/>
      <c r="B123" s="93"/>
      <c r="C123" s="95"/>
      <c r="D123" s="95"/>
      <c r="E123" s="97"/>
      <c r="F123" s="101"/>
      <c r="G123" s="103"/>
      <c r="H123" s="103"/>
      <c r="I123" s="22" t="s">
        <v>54</v>
      </c>
      <c r="J123" s="23"/>
      <c r="K123" s="23"/>
      <c r="L123" s="23">
        <v>0</v>
      </c>
      <c r="M123" s="23">
        <f t="shared" si="9"/>
        <v>0</v>
      </c>
      <c r="N123" s="23">
        <v>0</v>
      </c>
      <c r="O123" s="24">
        <f>'Planning 3'!R123</f>
        <v>0.106</v>
      </c>
      <c r="P123" s="50"/>
      <c r="Q123" s="104" t="e">
        <f>#REF!*$Q$5</f>
        <v>#REF!</v>
      </c>
      <c r="S123" s="159">
        <f t="shared" si="10"/>
        <v>0</v>
      </c>
      <c r="Y123" s="449">
        <v>0</v>
      </c>
      <c r="AA123" s="452">
        <f t="shared" si="7"/>
        <v>-1.4999999999999875E-3</v>
      </c>
      <c r="AB123" s="452">
        <v>0.10749999999999998</v>
      </c>
      <c r="AC123" s="452">
        <f t="shared" si="8"/>
        <v>-1.4999999999999875E-3</v>
      </c>
      <c r="AD123" s="451">
        <v>0.10749999999999998</v>
      </c>
      <c r="AE123" s="451">
        <f t="shared" si="5"/>
        <v>-1.4999999999999875E-3</v>
      </c>
      <c r="AY123" s="451">
        <v>0.10749999999999998</v>
      </c>
    </row>
    <row r="124" spans="1:51" ht="34.5" hidden="1" customHeight="1" outlineLevel="7" x14ac:dyDescent="0.2">
      <c r="A124" s="91"/>
      <c r="B124" s="93"/>
      <c r="C124" s="95"/>
      <c r="D124" s="95"/>
      <c r="E124" s="97"/>
      <c r="F124" s="101"/>
      <c r="G124" s="103"/>
      <c r="H124" s="103"/>
      <c r="I124" s="16" t="s">
        <v>38</v>
      </c>
      <c r="J124" s="17" t="s">
        <v>258</v>
      </c>
      <c r="K124" s="17">
        <v>397</v>
      </c>
      <c r="L124" s="5">
        <v>397</v>
      </c>
      <c r="M124" s="5">
        <f t="shared" si="9"/>
        <v>0</v>
      </c>
      <c r="N124" s="5">
        <v>397</v>
      </c>
      <c r="O124" s="6">
        <f>'Planning 3'!R124</f>
        <v>1</v>
      </c>
      <c r="P124" s="48"/>
      <c r="Q124" s="100" t="e">
        <f>#REF!*$Q$5</f>
        <v>#REF!</v>
      </c>
      <c r="S124" s="159">
        <f t="shared" si="10"/>
        <v>-397</v>
      </c>
      <c r="Y124" s="449">
        <v>397</v>
      </c>
      <c r="AA124" s="452">
        <f t="shared" si="7"/>
        <v>0</v>
      </c>
      <c r="AB124" s="452">
        <v>1</v>
      </c>
      <c r="AC124" s="452">
        <f t="shared" si="8"/>
        <v>0</v>
      </c>
      <c r="AD124" s="451">
        <v>1</v>
      </c>
      <c r="AE124" s="451">
        <f t="shared" si="5"/>
        <v>0</v>
      </c>
      <c r="AY124" s="451">
        <v>1</v>
      </c>
    </row>
    <row r="125" spans="1:51" ht="34.5" hidden="1" customHeight="1" outlineLevel="7" x14ac:dyDescent="0.2">
      <c r="A125" s="91"/>
      <c r="B125" s="93"/>
      <c r="C125" s="95"/>
      <c r="D125" s="95"/>
      <c r="E125" s="97"/>
      <c r="F125" s="101"/>
      <c r="G125" s="103"/>
      <c r="H125" s="103"/>
      <c r="I125" s="16" t="s">
        <v>39</v>
      </c>
      <c r="J125" s="17" t="s">
        <v>259</v>
      </c>
      <c r="K125" s="17">
        <v>218</v>
      </c>
      <c r="L125" s="5">
        <v>218</v>
      </c>
      <c r="M125" s="5">
        <f t="shared" si="9"/>
        <v>0</v>
      </c>
      <c r="N125" s="5">
        <v>218</v>
      </c>
      <c r="O125" s="6">
        <f>'Planning 3'!R125</f>
        <v>1</v>
      </c>
      <c r="P125" s="48"/>
      <c r="Q125" s="100" t="e">
        <f>#REF!*$Q$5</f>
        <v>#REF!</v>
      </c>
      <c r="S125" s="159">
        <f t="shared" si="10"/>
        <v>-218</v>
      </c>
      <c r="Y125" s="449">
        <v>218</v>
      </c>
      <c r="AA125" s="452">
        <f t="shared" si="7"/>
        <v>0</v>
      </c>
      <c r="AB125" s="452">
        <v>1</v>
      </c>
      <c r="AC125" s="452">
        <f t="shared" si="8"/>
        <v>0</v>
      </c>
      <c r="AD125" s="451">
        <v>1</v>
      </c>
      <c r="AE125" s="451">
        <f t="shared" si="5"/>
        <v>0</v>
      </c>
      <c r="AY125" s="451">
        <v>1</v>
      </c>
    </row>
    <row r="126" spans="1:51" ht="34.5" hidden="1" customHeight="1" outlineLevel="7" x14ac:dyDescent="0.2">
      <c r="A126" s="91"/>
      <c r="B126" s="93"/>
      <c r="C126" s="95"/>
      <c r="D126" s="95"/>
      <c r="E126" s="97"/>
      <c r="F126" s="101"/>
      <c r="G126" s="103"/>
      <c r="H126" s="103"/>
      <c r="I126" s="16" t="s">
        <v>40</v>
      </c>
      <c r="J126" s="17" t="s">
        <v>258</v>
      </c>
      <c r="K126" s="17">
        <v>7</v>
      </c>
      <c r="L126" s="5">
        <v>0</v>
      </c>
      <c r="M126" s="5">
        <f t="shared" si="9"/>
        <v>0</v>
      </c>
      <c r="N126" s="5">
        <v>0</v>
      </c>
      <c r="O126" s="6">
        <f>'Planning 3'!R126</f>
        <v>0</v>
      </c>
      <c r="P126" s="48"/>
      <c r="Q126" s="100" t="e">
        <f>#REF!*$Q$5</f>
        <v>#REF!</v>
      </c>
      <c r="S126" s="159">
        <f t="shared" si="10"/>
        <v>0</v>
      </c>
      <c r="Y126" s="449">
        <v>0</v>
      </c>
      <c r="AA126" s="452">
        <f t="shared" si="7"/>
        <v>0</v>
      </c>
      <c r="AB126" s="452">
        <v>0</v>
      </c>
      <c r="AC126" s="452">
        <f t="shared" si="8"/>
        <v>0</v>
      </c>
      <c r="AD126" s="451">
        <v>0</v>
      </c>
      <c r="AE126" s="451">
        <f t="shared" si="5"/>
        <v>0</v>
      </c>
      <c r="AY126" s="451">
        <v>0</v>
      </c>
    </row>
    <row r="127" spans="1:51" ht="34.5" hidden="1" customHeight="1" outlineLevel="7" x14ac:dyDescent="0.2">
      <c r="A127" s="91"/>
      <c r="B127" s="93"/>
      <c r="C127" s="95"/>
      <c r="D127" s="95"/>
      <c r="E127" s="97"/>
      <c r="F127" s="101"/>
      <c r="G127" s="103"/>
      <c r="H127" s="103"/>
      <c r="I127" s="16" t="s">
        <v>41</v>
      </c>
      <c r="J127" s="17" t="s">
        <v>256</v>
      </c>
      <c r="K127" s="17">
        <v>7260</v>
      </c>
      <c r="L127" s="5">
        <v>0</v>
      </c>
      <c r="M127" s="5">
        <f t="shared" si="9"/>
        <v>0</v>
      </c>
      <c r="N127" s="5">
        <v>0</v>
      </c>
      <c r="O127" s="6">
        <f>'Planning 3'!R127</f>
        <v>0</v>
      </c>
      <c r="P127" s="48"/>
      <c r="Q127" s="100" t="e">
        <f>#REF!*$Q$5</f>
        <v>#REF!</v>
      </c>
      <c r="S127" s="159">
        <f t="shared" si="10"/>
        <v>0</v>
      </c>
      <c r="Y127" s="449">
        <v>0</v>
      </c>
      <c r="AA127" s="452">
        <f t="shared" si="7"/>
        <v>0</v>
      </c>
      <c r="AB127" s="452">
        <v>0</v>
      </c>
      <c r="AC127" s="452">
        <f t="shared" si="8"/>
        <v>0</v>
      </c>
      <c r="AD127" s="451">
        <v>0</v>
      </c>
      <c r="AE127" s="451">
        <f t="shared" si="5"/>
        <v>0</v>
      </c>
      <c r="AY127" s="451">
        <v>0</v>
      </c>
    </row>
    <row r="128" spans="1:51" ht="34.5" hidden="1" customHeight="1" outlineLevel="7" x14ac:dyDescent="0.2">
      <c r="A128" s="91"/>
      <c r="B128" s="93"/>
      <c r="C128" s="95"/>
      <c r="D128" s="95"/>
      <c r="E128" s="97"/>
      <c r="F128" s="101"/>
      <c r="G128" s="103"/>
      <c r="H128" s="103"/>
      <c r="I128" s="16" t="s">
        <v>42</v>
      </c>
      <c r="J128" s="17" t="s">
        <v>259</v>
      </c>
      <c r="K128" s="17">
        <v>102</v>
      </c>
      <c r="L128" s="5">
        <v>0</v>
      </c>
      <c r="M128" s="5">
        <f t="shared" si="9"/>
        <v>0</v>
      </c>
      <c r="N128" s="5">
        <v>0</v>
      </c>
      <c r="O128" s="6">
        <f>'Planning 3'!R128</f>
        <v>0</v>
      </c>
      <c r="P128" s="48"/>
      <c r="Q128" s="100" t="e">
        <f>#REF!*$Q$5</f>
        <v>#REF!</v>
      </c>
      <c r="S128" s="159">
        <f t="shared" si="10"/>
        <v>0</v>
      </c>
      <c r="Y128" s="449">
        <v>0</v>
      </c>
      <c r="AA128" s="452">
        <f t="shared" si="7"/>
        <v>0</v>
      </c>
      <c r="AB128" s="452">
        <v>0</v>
      </c>
      <c r="AC128" s="452">
        <f t="shared" si="8"/>
        <v>0</v>
      </c>
      <c r="AD128" s="451">
        <v>0</v>
      </c>
      <c r="AE128" s="451">
        <f t="shared" si="5"/>
        <v>0</v>
      </c>
      <c r="AY128" s="451">
        <v>0</v>
      </c>
    </row>
    <row r="129" spans="1:51" ht="34.5" hidden="1" customHeight="1" outlineLevel="7" x14ac:dyDescent="0.2">
      <c r="A129" s="91"/>
      <c r="B129" s="93"/>
      <c r="C129" s="95"/>
      <c r="D129" s="95"/>
      <c r="E129" s="97"/>
      <c r="F129" s="101"/>
      <c r="G129" s="103"/>
      <c r="H129" s="103"/>
      <c r="I129" s="16" t="s">
        <v>43</v>
      </c>
      <c r="J129" s="17" t="s">
        <v>258</v>
      </c>
      <c r="K129" s="17">
        <v>65</v>
      </c>
      <c r="L129" s="5">
        <v>0</v>
      </c>
      <c r="M129" s="5">
        <f t="shared" si="9"/>
        <v>0</v>
      </c>
      <c r="N129" s="5">
        <v>0</v>
      </c>
      <c r="O129" s="6">
        <f>'Planning 3'!R129</f>
        <v>0</v>
      </c>
      <c r="P129" s="48"/>
      <c r="Q129" s="100" t="e">
        <f>#REF!*$Q$5</f>
        <v>#REF!</v>
      </c>
      <c r="S129" s="159">
        <f t="shared" si="10"/>
        <v>0</v>
      </c>
      <c r="Y129" s="449">
        <v>0</v>
      </c>
      <c r="AA129" s="452">
        <f t="shared" si="7"/>
        <v>0</v>
      </c>
      <c r="AB129" s="452">
        <v>0</v>
      </c>
      <c r="AC129" s="452">
        <f t="shared" si="8"/>
        <v>0</v>
      </c>
      <c r="AD129" s="451">
        <v>0</v>
      </c>
      <c r="AE129" s="451">
        <f t="shared" si="5"/>
        <v>0</v>
      </c>
      <c r="AY129" s="451">
        <v>0</v>
      </c>
    </row>
    <row r="130" spans="1:51" ht="34.5" hidden="1" customHeight="1" outlineLevel="7" x14ac:dyDescent="0.2">
      <c r="A130" s="91"/>
      <c r="B130" s="93"/>
      <c r="C130" s="95"/>
      <c r="D130" s="95"/>
      <c r="E130" s="97"/>
      <c r="F130" s="101"/>
      <c r="G130" s="103"/>
      <c r="H130" s="103"/>
      <c r="I130" s="16" t="s">
        <v>44</v>
      </c>
      <c r="J130" s="17" t="s">
        <v>256</v>
      </c>
      <c r="K130" s="17">
        <v>4840</v>
      </c>
      <c r="L130" s="5">
        <v>0</v>
      </c>
      <c r="M130" s="5">
        <f t="shared" si="9"/>
        <v>0</v>
      </c>
      <c r="N130" s="5">
        <v>0</v>
      </c>
      <c r="O130" s="6">
        <f>'Planning 3'!R130</f>
        <v>0</v>
      </c>
      <c r="P130" s="48"/>
      <c r="Q130" s="100" t="e">
        <f>#REF!*$Q$5</f>
        <v>#REF!</v>
      </c>
      <c r="S130" s="159">
        <f t="shared" si="10"/>
        <v>0</v>
      </c>
      <c r="Y130" s="449">
        <v>0</v>
      </c>
      <c r="AA130" s="452">
        <f t="shared" si="7"/>
        <v>0</v>
      </c>
      <c r="AB130" s="452">
        <v>0</v>
      </c>
      <c r="AC130" s="452">
        <f t="shared" si="8"/>
        <v>0</v>
      </c>
      <c r="AD130" s="451">
        <v>0</v>
      </c>
      <c r="AE130" s="451">
        <f t="shared" si="5"/>
        <v>0</v>
      </c>
      <c r="AY130" s="451">
        <v>0</v>
      </c>
    </row>
    <row r="131" spans="1:51" ht="34.5" hidden="1" customHeight="1" outlineLevel="7" x14ac:dyDescent="0.2">
      <c r="A131" s="91"/>
      <c r="B131" s="93"/>
      <c r="C131" s="95"/>
      <c r="D131" s="95"/>
      <c r="E131" s="97"/>
      <c r="F131" s="101"/>
      <c r="G131" s="103"/>
      <c r="H131" s="103"/>
      <c r="I131" s="16" t="s">
        <v>45</v>
      </c>
      <c r="J131" s="17" t="s">
        <v>259</v>
      </c>
      <c r="K131" s="17">
        <v>107</v>
      </c>
      <c r="L131" s="5">
        <v>0</v>
      </c>
      <c r="M131" s="5">
        <f t="shared" si="9"/>
        <v>0</v>
      </c>
      <c r="N131" s="5">
        <v>0</v>
      </c>
      <c r="O131" s="6">
        <f>'Planning 3'!R131</f>
        <v>0</v>
      </c>
      <c r="P131" s="48"/>
      <c r="Q131" s="100" t="e">
        <f>#REF!*$Q$5</f>
        <v>#REF!</v>
      </c>
      <c r="S131" s="159">
        <f t="shared" si="10"/>
        <v>0</v>
      </c>
      <c r="Y131" s="449">
        <v>0</v>
      </c>
      <c r="AA131" s="452">
        <f t="shared" si="7"/>
        <v>0</v>
      </c>
      <c r="AB131" s="452">
        <v>0</v>
      </c>
      <c r="AC131" s="452">
        <f t="shared" si="8"/>
        <v>0</v>
      </c>
      <c r="AD131" s="451">
        <v>0</v>
      </c>
      <c r="AE131" s="451">
        <f t="shared" si="5"/>
        <v>0</v>
      </c>
      <c r="AY131" s="451">
        <v>0</v>
      </c>
    </row>
    <row r="132" spans="1:51" ht="34.5" hidden="1" customHeight="1" outlineLevel="7" x14ac:dyDescent="0.2">
      <c r="A132" s="91"/>
      <c r="B132" s="93"/>
      <c r="C132" s="95"/>
      <c r="D132" s="95"/>
      <c r="E132" s="97"/>
      <c r="F132" s="101"/>
      <c r="G132" s="103"/>
      <c r="H132" s="103"/>
      <c r="I132" s="16" t="s">
        <v>46</v>
      </c>
      <c r="J132" s="17" t="s">
        <v>260</v>
      </c>
      <c r="K132" s="17">
        <v>120</v>
      </c>
      <c r="L132" s="5">
        <v>0</v>
      </c>
      <c r="M132" s="5">
        <f t="shared" si="9"/>
        <v>0</v>
      </c>
      <c r="N132" s="5">
        <v>0</v>
      </c>
      <c r="O132" s="6">
        <f>'Planning 3'!R132</f>
        <v>0</v>
      </c>
      <c r="P132" s="48"/>
      <c r="Q132" s="100" t="e">
        <f>#REF!*$Q$5</f>
        <v>#REF!</v>
      </c>
      <c r="S132" s="159">
        <f t="shared" si="10"/>
        <v>0</v>
      </c>
      <c r="Y132" s="449">
        <v>0</v>
      </c>
      <c r="AA132" s="452">
        <f t="shared" si="7"/>
        <v>0</v>
      </c>
      <c r="AB132" s="452">
        <v>0</v>
      </c>
      <c r="AC132" s="452">
        <f t="shared" si="8"/>
        <v>0</v>
      </c>
      <c r="AD132" s="451">
        <v>0</v>
      </c>
      <c r="AE132" s="451">
        <f t="shared" si="5"/>
        <v>0</v>
      </c>
      <c r="AY132" s="451">
        <v>0</v>
      </c>
    </row>
    <row r="133" spans="1:51" ht="34.5" hidden="1" customHeight="1" outlineLevel="7" x14ac:dyDescent="0.2">
      <c r="A133" s="91"/>
      <c r="B133" s="93"/>
      <c r="C133" s="95"/>
      <c r="D133" s="95"/>
      <c r="E133" s="97"/>
      <c r="F133" s="101"/>
      <c r="G133" s="103"/>
      <c r="H133" s="103"/>
      <c r="I133" s="16" t="s">
        <v>47</v>
      </c>
      <c r="J133" s="17" t="s">
        <v>258</v>
      </c>
      <c r="K133" s="17">
        <v>35</v>
      </c>
      <c r="L133" s="5">
        <v>0</v>
      </c>
      <c r="M133" s="5">
        <f t="shared" si="9"/>
        <v>0</v>
      </c>
      <c r="N133" s="5">
        <v>0</v>
      </c>
      <c r="O133" s="6">
        <f>'Planning 3'!R133</f>
        <v>0</v>
      </c>
      <c r="P133" s="48"/>
      <c r="Q133" s="100" t="e">
        <f>#REF!*$Q$5</f>
        <v>#REF!</v>
      </c>
      <c r="S133" s="159">
        <f t="shared" si="10"/>
        <v>0</v>
      </c>
      <c r="Y133" s="449">
        <v>0</v>
      </c>
      <c r="AA133" s="452">
        <f t="shared" si="7"/>
        <v>0</v>
      </c>
      <c r="AB133" s="452">
        <v>0</v>
      </c>
      <c r="AC133" s="452">
        <f t="shared" si="8"/>
        <v>0</v>
      </c>
      <c r="AD133" s="451">
        <v>0</v>
      </c>
      <c r="AE133" s="451">
        <f t="shared" si="5"/>
        <v>0</v>
      </c>
      <c r="AY133" s="451">
        <v>0</v>
      </c>
    </row>
    <row r="134" spans="1:51" ht="34.5" hidden="1" customHeight="1" outlineLevel="7" x14ac:dyDescent="0.2">
      <c r="A134" s="91"/>
      <c r="B134" s="93"/>
      <c r="C134" s="95"/>
      <c r="D134" s="95"/>
      <c r="E134" s="97"/>
      <c r="F134" s="101"/>
      <c r="G134" s="103"/>
      <c r="H134" s="103"/>
      <c r="I134" s="16" t="s">
        <v>48</v>
      </c>
      <c r="J134" s="17" t="s">
        <v>257</v>
      </c>
      <c r="K134" s="17">
        <v>100</v>
      </c>
      <c r="L134" s="5">
        <v>0</v>
      </c>
      <c r="M134" s="5">
        <f t="shared" si="9"/>
        <v>0</v>
      </c>
      <c r="N134" s="5">
        <v>0</v>
      </c>
      <c r="O134" s="6">
        <f>'Planning 3'!R134</f>
        <v>0</v>
      </c>
      <c r="P134" s="48"/>
      <c r="Q134" s="100" t="e">
        <f>#REF!*$Q$5</f>
        <v>#REF!</v>
      </c>
      <c r="S134" s="159">
        <f t="shared" si="10"/>
        <v>0</v>
      </c>
      <c r="Y134" s="449">
        <v>0</v>
      </c>
      <c r="AA134" s="452">
        <f t="shared" si="7"/>
        <v>0</v>
      </c>
      <c r="AB134" s="452">
        <v>0</v>
      </c>
      <c r="AC134" s="452">
        <f t="shared" si="8"/>
        <v>0</v>
      </c>
      <c r="AD134" s="451">
        <v>0</v>
      </c>
      <c r="AE134" s="451">
        <f t="shared" ref="AE134:AE197" si="11">O134-AD134</f>
        <v>0</v>
      </c>
      <c r="AY134" s="451">
        <v>0</v>
      </c>
    </row>
    <row r="135" spans="1:51" ht="34.5" hidden="1" customHeight="1" outlineLevel="7" x14ac:dyDescent="0.2">
      <c r="A135" s="91"/>
      <c r="B135" s="93"/>
      <c r="C135" s="95"/>
      <c r="D135" s="95"/>
      <c r="E135" s="97"/>
      <c r="F135" s="101"/>
      <c r="G135" s="103"/>
      <c r="H135" s="103"/>
      <c r="I135" s="16" t="s">
        <v>49</v>
      </c>
      <c r="J135" s="17" t="s">
        <v>259</v>
      </c>
      <c r="K135" s="17">
        <v>384</v>
      </c>
      <c r="L135" s="5">
        <v>0</v>
      </c>
      <c r="M135" s="5">
        <f t="shared" ref="M135:M198" si="12">N135-L135</f>
        <v>0</v>
      </c>
      <c r="N135" s="5">
        <v>0</v>
      </c>
      <c r="O135" s="6">
        <f>'Planning 3'!R135</f>
        <v>0</v>
      </c>
      <c r="P135" s="48"/>
      <c r="Q135" s="100" t="e">
        <f>#REF!*$Q$5</f>
        <v>#REF!</v>
      </c>
      <c r="S135" s="159">
        <f t="shared" si="10"/>
        <v>0</v>
      </c>
      <c r="Y135" s="449">
        <v>0</v>
      </c>
      <c r="AA135" s="452">
        <f t="shared" ref="AA135:AA198" si="13">O135-AY135</f>
        <v>0</v>
      </c>
      <c r="AB135" s="452">
        <v>0</v>
      </c>
      <c r="AC135" s="452">
        <f t="shared" ref="AC135:AC198" si="14">O135-AB135</f>
        <v>0</v>
      </c>
      <c r="AD135" s="451">
        <v>0</v>
      </c>
      <c r="AE135" s="451">
        <f t="shared" si="11"/>
        <v>0</v>
      </c>
      <c r="AY135" s="451">
        <v>0</v>
      </c>
    </row>
    <row r="136" spans="1:51" ht="34.5" hidden="1" customHeight="1" outlineLevel="7" x14ac:dyDescent="0.2">
      <c r="A136" s="91"/>
      <c r="B136" s="93"/>
      <c r="C136" s="95"/>
      <c r="D136" s="95"/>
      <c r="E136" s="97"/>
      <c r="F136" s="101"/>
      <c r="G136" s="103"/>
      <c r="H136" s="103"/>
      <c r="I136" s="16" t="s">
        <v>50</v>
      </c>
      <c r="J136" s="17" t="s">
        <v>258</v>
      </c>
      <c r="K136" s="17">
        <v>296</v>
      </c>
      <c r="L136" s="5">
        <v>0</v>
      </c>
      <c r="M136" s="5">
        <f t="shared" si="12"/>
        <v>0</v>
      </c>
      <c r="N136" s="5">
        <v>0</v>
      </c>
      <c r="O136" s="6">
        <f>'Planning 3'!R136</f>
        <v>0</v>
      </c>
      <c r="P136" s="48"/>
      <c r="Q136" s="100" t="e">
        <f>#REF!*$Q$5</f>
        <v>#REF!</v>
      </c>
      <c r="S136" s="159">
        <f t="shared" si="10"/>
        <v>0</v>
      </c>
      <c r="Y136" s="449">
        <v>0</v>
      </c>
      <c r="AA136" s="452">
        <f t="shared" si="13"/>
        <v>0</v>
      </c>
      <c r="AB136" s="452">
        <v>0</v>
      </c>
      <c r="AC136" s="452">
        <f t="shared" si="14"/>
        <v>0</v>
      </c>
      <c r="AD136" s="451">
        <v>0</v>
      </c>
      <c r="AE136" s="451">
        <f t="shared" si="11"/>
        <v>0</v>
      </c>
      <c r="AY136" s="451">
        <v>0</v>
      </c>
    </row>
    <row r="137" spans="1:51" ht="34.5" hidden="1" customHeight="1" outlineLevel="7" x14ac:dyDescent="0.2">
      <c r="A137" s="91"/>
      <c r="B137" s="93"/>
      <c r="C137" s="95"/>
      <c r="D137" s="95"/>
      <c r="E137" s="97"/>
      <c r="F137" s="101"/>
      <c r="G137" s="103"/>
      <c r="H137" s="103"/>
      <c r="I137" s="16" t="s">
        <v>51</v>
      </c>
      <c r="J137" s="17" t="s">
        <v>257</v>
      </c>
      <c r="K137" s="17">
        <v>100</v>
      </c>
      <c r="L137" s="5">
        <v>15</v>
      </c>
      <c r="M137" s="5">
        <f t="shared" si="12"/>
        <v>-3</v>
      </c>
      <c r="N137" s="5">
        <v>12</v>
      </c>
      <c r="O137" s="6">
        <f>'Planning 3'!R137</f>
        <v>0.12</v>
      </c>
      <c r="P137" s="48"/>
      <c r="Q137" s="100" t="e">
        <f>#REF!*$Q$5</f>
        <v>#REF!</v>
      </c>
      <c r="S137" s="159">
        <f t="shared" si="10"/>
        <v>-12</v>
      </c>
      <c r="Y137" s="449">
        <v>15</v>
      </c>
      <c r="AA137" s="452">
        <f t="shared" si="13"/>
        <v>-0.03</v>
      </c>
      <c r="AB137" s="452">
        <v>0.15</v>
      </c>
      <c r="AC137" s="452">
        <f t="shared" si="14"/>
        <v>-0.03</v>
      </c>
      <c r="AD137" s="451">
        <v>0.15</v>
      </c>
      <c r="AE137" s="451">
        <f t="shared" si="11"/>
        <v>-0.03</v>
      </c>
      <c r="AY137" s="451">
        <v>0.15</v>
      </c>
    </row>
    <row r="138" spans="1:51" ht="34.5" customHeight="1" outlineLevel="4" collapsed="1" x14ac:dyDescent="0.2">
      <c r="A138" s="91"/>
      <c r="B138" s="93"/>
      <c r="C138" s="95"/>
      <c r="D138" s="95"/>
      <c r="E138" s="97"/>
      <c r="F138" s="101"/>
      <c r="G138" s="101"/>
      <c r="H138" s="101"/>
      <c r="I138" s="19" t="s">
        <v>55</v>
      </c>
      <c r="J138" s="20"/>
      <c r="K138" s="20"/>
      <c r="L138" s="20">
        <v>0</v>
      </c>
      <c r="M138" s="20">
        <f t="shared" si="12"/>
        <v>0</v>
      </c>
      <c r="N138" s="20">
        <v>0</v>
      </c>
      <c r="O138" s="21">
        <f>'Planning 3'!R138</f>
        <v>0.30936963350250579</v>
      </c>
      <c r="P138" s="49"/>
      <c r="Q138" s="102" t="e">
        <f>#REF!*$Q$5</f>
        <v>#REF!</v>
      </c>
      <c r="S138" s="159">
        <f t="shared" si="10"/>
        <v>0</v>
      </c>
      <c r="Y138" s="449">
        <v>0</v>
      </c>
      <c r="AA138" s="452">
        <f t="shared" si="13"/>
        <v>-9.5925999102311477E-2</v>
      </c>
      <c r="AB138" s="452">
        <v>0.30221074371972217</v>
      </c>
      <c r="AC138" s="452">
        <f t="shared" si="14"/>
        <v>7.1588897827836173E-3</v>
      </c>
      <c r="AD138" s="451">
        <v>0.33611637087670915</v>
      </c>
      <c r="AE138" s="451">
        <f t="shared" si="11"/>
        <v>-2.6746737374203355E-2</v>
      </c>
      <c r="AY138" s="451">
        <v>0.40529563260481727</v>
      </c>
    </row>
    <row r="139" spans="1:51" ht="34.5" hidden="1" customHeight="1" outlineLevel="5" x14ac:dyDescent="0.2">
      <c r="A139" s="91"/>
      <c r="B139" s="93"/>
      <c r="C139" s="95"/>
      <c r="D139" s="95"/>
      <c r="E139" s="97"/>
      <c r="F139" s="101"/>
      <c r="G139" s="103"/>
      <c r="H139" s="103"/>
      <c r="I139" s="25" t="s">
        <v>242</v>
      </c>
      <c r="J139" s="23"/>
      <c r="K139" s="23"/>
      <c r="L139" s="23">
        <v>0</v>
      </c>
      <c r="M139" s="23">
        <f t="shared" si="12"/>
        <v>0</v>
      </c>
      <c r="N139" s="23">
        <v>0</v>
      </c>
      <c r="O139" s="24">
        <f>'Planning 3'!R139</f>
        <v>0.10600000000000001</v>
      </c>
      <c r="P139" s="50"/>
      <c r="Q139" s="104" t="e">
        <f>#REF!*$Q$5</f>
        <v>#REF!</v>
      </c>
      <c r="S139" s="159">
        <f t="shared" si="10"/>
        <v>0</v>
      </c>
      <c r="Y139" s="449">
        <v>0</v>
      </c>
      <c r="AA139" s="452">
        <f t="shared" si="13"/>
        <v>-0.1277029441254216</v>
      </c>
      <c r="AB139" s="452">
        <v>0.10200000000000001</v>
      </c>
      <c r="AC139" s="452">
        <f t="shared" si="14"/>
        <v>4.0000000000000036E-3</v>
      </c>
      <c r="AD139" s="451">
        <v>0.12879792179382007</v>
      </c>
      <c r="AE139" s="451">
        <f t="shared" si="11"/>
        <v>-2.2797921793820064E-2</v>
      </c>
      <c r="AY139" s="451">
        <v>0.23370294412542161</v>
      </c>
    </row>
    <row r="140" spans="1:51" ht="34.5" hidden="1" customHeight="1" outlineLevel="7" x14ac:dyDescent="0.2">
      <c r="A140" s="91"/>
      <c r="B140" s="93"/>
      <c r="C140" s="95"/>
      <c r="D140" s="95"/>
      <c r="E140" s="97"/>
      <c r="F140" s="101"/>
      <c r="G140" s="103"/>
      <c r="H140" s="103"/>
      <c r="I140" s="26" t="s">
        <v>38</v>
      </c>
      <c r="J140" s="17" t="s">
        <v>258</v>
      </c>
      <c r="K140" s="17">
        <v>2750</v>
      </c>
      <c r="L140" s="5">
        <v>2750</v>
      </c>
      <c r="M140" s="5">
        <f t="shared" si="12"/>
        <v>0</v>
      </c>
      <c r="N140" s="5">
        <v>2750</v>
      </c>
      <c r="O140" s="6">
        <f>'Planning 3'!R140</f>
        <v>1</v>
      </c>
      <c r="P140" s="48"/>
      <c r="Q140" s="100" t="e">
        <f>#REF!*$Q$5</f>
        <v>#REF!</v>
      </c>
      <c r="S140" s="159">
        <f t="shared" si="10"/>
        <v>-2750</v>
      </c>
      <c r="Y140" s="449">
        <v>1375</v>
      </c>
      <c r="AA140" s="452">
        <f t="shared" si="13"/>
        <v>0</v>
      </c>
      <c r="AB140" s="452">
        <v>1</v>
      </c>
      <c r="AC140" s="452">
        <f t="shared" si="14"/>
        <v>0</v>
      </c>
      <c r="AD140" s="451">
        <v>1</v>
      </c>
      <c r="AE140" s="451">
        <f t="shared" si="11"/>
        <v>0</v>
      </c>
      <c r="AY140" s="451">
        <v>1</v>
      </c>
    </row>
    <row r="141" spans="1:51" ht="34.5" hidden="1" customHeight="1" outlineLevel="7" x14ac:dyDescent="0.2">
      <c r="A141" s="91"/>
      <c r="B141" s="93"/>
      <c r="C141" s="95"/>
      <c r="D141" s="95"/>
      <c r="E141" s="97"/>
      <c r="F141" s="101"/>
      <c r="G141" s="103"/>
      <c r="H141" s="103"/>
      <c r="I141" s="26" t="s">
        <v>39</v>
      </c>
      <c r="J141" s="17" t="s">
        <v>259</v>
      </c>
      <c r="K141" s="17">
        <v>275</v>
      </c>
      <c r="L141" s="5">
        <v>275</v>
      </c>
      <c r="M141" s="5">
        <f t="shared" si="12"/>
        <v>0</v>
      </c>
      <c r="N141" s="5">
        <v>275</v>
      </c>
      <c r="O141" s="6">
        <f>'Planning 3'!R141</f>
        <v>1</v>
      </c>
      <c r="P141" s="48"/>
      <c r="Q141" s="100" t="e">
        <f>#REF!*$Q$5</f>
        <v>#REF!</v>
      </c>
      <c r="S141" s="159">
        <f t="shared" si="10"/>
        <v>-275</v>
      </c>
      <c r="Y141" s="449">
        <v>0</v>
      </c>
      <c r="AA141" s="452">
        <f t="shared" si="13"/>
        <v>0</v>
      </c>
      <c r="AB141" s="452">
        <v>1</v>
      </c>
      <c r="AC141" s="452">
        <f t="shared" si="14"/>
        <v>0</v>
      </c>
      <c r="AD141" s="451">
        <v>1</v>
      </c>
      <c r="AE141" s="451">
        <f t="shared" si="11"/>
        <v>0</v>
      </c>
      <c r="AY141" s="451">
        <v>1</v>
      </c>
    </row>
    <row r="142" spans="1:51" ht="34.5" hidden="1" customHeight="1" outlineLevel="7" x14ac:dyDescent="0.2">
      <c r="A142" s="91"/>
      <c r="B142" s="93"/>
      <c r="C142" s="95"/>
      <c r="D142" s="95"/>
      <c r="E142" s="97"/>
      <c r="F142" s="101"/>
      <c r="G142" s="103"/>
      <c r="H142" s="103"/>
      <c r="I142" s="26" t="s">
        <v>40</v>
      </c>
      <c r="J142" s="17" t="s">
        <v>258</v>
      </c>
      <c r="K142" s="17">
        <v>46</v>
      </c>
      <c r="L142" s="5">
        <v>0</v>
      </c>
      <c r="M142" s="5">
        <f t="shared" si="12"/>
        <v>0</v>
      </c>
      <c r="N142" s="5">
        <v>0</v>
      </c>
      <c r="O142" s="6">
        <f>'Planning 3'!R142</f>
        <v>0</v>
      </c>
      <c r="P142" s="48"/>
      <c r="Q142" s="100" t="e">
        <f>#REF!*$Q$5</f>
        <v>#REF!</v>
      </c>
      <c r="S142" s="159">
        <f t="shared" si="10"/>
        <v>0</v>
      </c>
      <c r="Y142" s="449">
        <v>0</v>
      </c>
      <c r="AA142" s="452">
        <f t="shared" si="13"/>
        <v>0</v>
      </c>
      <c r="AB142" s="452">
        <v>0</v>
      </c>
      <c r="AC142" s="452">
        <f t="shared" si="14"/>
        <v>0</v>
      </c>
      <c r="AD142" s="451">
        <v>0</v>
      </c>
      <c r="AE142" s="451">
        <f t="shared" si="11"/>
        <v>0</v>
      </c>
      <c r="AY142" s="451">
        <v>0</v>
      </c>
    </row>
    <row r="143" spans="1:51" ht="34.5" hidden="1" customHeight="1" outlineLevel="7" x14ac:dyDescent="0.2">
      <c r="A143" s="91"/>
      <c r="B143" s="93"/>
      <c r="C143" s="95"/>
      <c r="D143" s="95"/>
      <c r="E143" s="97"/>
      <c r="F143" s="101"/>
      <c r="G143" s="103"/>
      <c r="H143" s="103"/>
      <c r="I143" s="26" t="s">
        <v>41</v>
      </c>
      <c r="J143" s="17" t="s">
        <v>256</v>
      </c>
      <c r="K143" s="17">
        <v>54855</v>
      </c>
      <c r="L143" s="5">
        <v>0</v>
      </c>
      <c r="M143" s="5">
        <f t="shared" si="12"/>
        <v>0</v>
      </c>
      <c r="N143" s="5">
        <v>0</v>
      </c>
      <c r="O143" s="6">
        <f>'Planning 3'!R143</f>
        <v>0</v>
      </c>
      <c r="P143" s="48"/>
      <c r="Q143" s="100"/>
      <c r="S143" s="159">
        <f t="shared" si="10"/>
        <v>0</v>
      </c>
      <c r="Y143" s="449">
        <v>0</v>
      </c>
      <c r="AA143" s="452">
        <f t="shared" si="13"/>
        <v>-0.63804575699571597</v>
      </c>
      <c r="AB143" s="452">
        <v>0</v>
      </c>
      <c r="AC143" s="452">
        <f t="shared" si="14"/>
        <v>0</v>
      </c>
      <c r="AD143" s="451">
        <v>0.19141372709871479</v>
      </c>
      <c r="AE143" s="451">
        <f t="shared" si="11"/>
        <v>-0.19141372709871479</v>
      </c>
      <c r="AY143" s="451">
        <v>0.63804575699571597</v>
      </c>
    </row>
    <row r="144" spans="1:51" ht="34.5" hidden="1" customHeight="1" outlineLevel="7" x14ac:dyDescent="0.2">
      <c r="A144" s="91"/>
      <c r="B144" s="93"/>
      <c r="C144" s="95"/>
      <c r="D144" s="95"/>
      <c r="E144" s="97"/>
      <c r="F144" s="101"/>
      <c r="G144" s="103"/>
      <c r="H144" s="103"/>
      <c r="I144" s="26" t="s">
        <v>42</v>
      </c>
      <c r="J144" s="17" t="s">
        <v>259</v>
      </c>
      <c r="K144" s="17">
        <v>200</v>
      </c>
      <c r="L144" s="5">
        <v>0</v>
      </c>
      <c r="M144" s="5">
        <f t="shared" si="12"/>
        <v>0</v>
      </c>
      <c r="N144" s="5">
        <v>0</v>
      </c>
      <c r="O144" s="6">
        <f>'Planning 3'!R144</f>
        <v>0</v>
      </c>
      <c r="P144" s="48"/>
      <c r="Q144" s="100"/>
      <c r="S144" s="159">
        <f t="shared" si="10"/>
        <v>0</v>
      </c>
      <c r="Y144" s="449">
        <v>0</v>
      </c>
      <c r="AA144" s="452">
        <f t="shared" si="13"/>
        <v>0</v>
      </c>
      <c r="AB144" s="452">
        <v>0</v>
      </c>
      <c r="AC144" s="452">
        <f t="shared" si="14"/>
        <v>0</v>
      </c>
      <c r="AD144" s="451">
        <v>0</v>
      </c>
      <c r="AE144" s="451">
        <f t="shared" si="11"/>
        <v>0</v>
      </c>
      <c r="AY144" s="451">
        <v>0</v>
      </c>
    </row>
    <row r="145" spans="1:51" ht="34.5" hidden="1" customHeight="1" outlineLevel="7" x14ac:dyDescent="0.2">
      <c r="A145" s="91"/>
      <c r="B145" s="93"/>
      <c r="C145" s="95"/>
      <c r="D145" s="95"/>
      <c r="E145" s="97"/>
      <c r="F145" s="101"/>
      <c r="G145" s="103"/>
      <c r="H145" s="103"/>
      <c r="I145" s="26" t="s">
        <v>43</v>
      </c>
      <c r="J145" s="17" t="s">
        <v>258</v>
      </c>
      <c r="K145" s="17">
        <v>400</v>
      </c>
      <c r="L145" s="5">
        <v>0</v>
      </c>
      <c r="M145" s="5">
        <f t="shared" si="12"/>
        <v>0</v>
      </c>
      <c r="N145" s="5">
        <v>0</v>
      </c>
      <c r="O145" s="6">
        <f>'Planning 3'!R145</f>
        <v>0</v>
      </c>
      <c r="P145" s="48"/>
      <c r="Q145" s="100"/>
      <c r="S145" s="159">
        <f t="shared" si="10"/>
        <v>0</v>
      </c>
      <c r="Y145" s="449">
        <v>0</v>
      </c>
      <c r="AA145" s="452">
        <f t="shared" si="13"/>
        <v>0</v>
      </c>
      <c r="AB145" s="452">
        <v>0</v>
      </c>
      <c r="AC145" s="452">
        <f t="shared" si="14"/>
        <v>0</v>
      </c>
      <c r="AD145" s="451">
        <v>0</v>
      </c>
      <c r="AE145" s="451">
        <f t="shared" si="11"/>
        <v>0</v>
      </c>
      <c r="AY145" s="451">
        <v>0</v>
      </c>
    </row>
    <row r="146" spans="1:51" ht="34.5" hidden="1" customHeight="1" outlineLevel="7" x14ac:dyDescent="0.2">
      <c r="A146" s="91"/>
      <c r="B146" s="93"/>
      <c r="C146" s="95"/>
      <c r="D146" s="95"/>
      <c r="E146" s="97"/>
      <c r="F146" s="101"/>
      <c r="G146" s="103"/>
      <c r="H146" s="103"/>
      <c r="I146" s="26" t="s">
        <v>248</v>
      </c>
      <c r="J146" s="17" t="s">
        <v>256</v>
      </c>
      <c r="K146" s="17">
        <v>18285</v>
      </c>
      <c r="L146" s="5">
        <v>0</v>
      </c>
      <c r="M146" s="5">
        <f t="shared" si="12"/>
        <v>0</v>
      </c>
      <c r="N146" s="5">
        <v>0</v>
      </c>
      <c r="O146" s="6">
        <f>'Planning 3'!R146</f>
        <v>0</v>
      </c>
      <c r="P146" s="48"/>
      <c r="Q146" s="100"/>
      <c r="S146" s="159">
        <f t="shared" si="10"/>
        <v>0</v>
      </c>
      <c r="Y146" s="449">
        <v>0</v>
      </c>
      <c r="AA146" s="452">
        <f t="shared" si="13"/>
        <v>-0.65627563576702219</v>
      </c>
      <c r="AB146" s="452">
        <v>0</v>
      </c>
      <c r="AC146" s="452">
        <f t="shared" si="14"/>
        <v>0</v>
      </c>
      <c r="AD146" s="451">
        <v>0</v>
      </c>
      <c r="AE146" s="451">
        <f t="shared" si="11"/>
        <v>0</v>
      </c>
      <c r="AY146" s="451">
        <v>0.65627563576702219</v>
      </c>
    </row>
    <row r="147" spans="1:51" ht="34.5" hidden="1" customHeight="1" outlineLevel="7" x14ac:dyDescent="0.2">
      <c r="A147" s="91"/>
      <c r="B147" s="93"/>
      <c r="C147" s="95"/>
      <c r="D147" s="95"/>
      <c r="E147" s="97"/>
      <c r="F147" s="101"/>
      <c r="G147" s="103"/>
      <c r="H147" s="103"/>
      <c r="I147" s="26" t="s">
        <v>249</v>
      </c>
      <c r="J147" s="17" t="s">
        <v>259</v>
      </c>
      <c r="K147" s="17">
        <v>760</v>
      </c>
      <c r="L147" s="5">
        <v>0</v>
      </c>
      <c r="M147" s="5">
        <f t="shared" si="12"/>
        <v>0</v>
      </c>
      <c r="N147" s="5">
        <v>0</v>
      </c>
      <c r="O147" s="6">
        <f>'Planning 3'!R147</f>
        <v>0</v>
      </c>
      <c r="P147" s="48"/>
      <c r="Q147" s="100" t="e">
        <f>#REF!*$Q$5</f>
        <v>#REF!</v>
      </c>
      <c r="S147" s="159">
        <f t="shared" si="10"/>
        <v>0</v>
      </c>
      <c r="Y147" s="449">
        <v>0</v>
      </c>
      <c r="AA147" s="452">
        <f t="shared" si="13"/>
        <v>0</v>
      </c>
      <c r="AB147" s="452">
        <v>0</v>
      </c>
      <c r="AC147" s="452">
        <f t="shared" si="14"/>
        <v>0</v>
      </c>
      <c r="AD147" s="451">
        <v>0</v>
      </c>
      <c r="AE147" s="451">
        <f t="shared" si="11"/>
        <v>0</v>
      </c>
      <c r="AY147" s="451">
        <v>0</v>
      </c>
    </row>
    <row r="148" spans="1:51" ht="34.5" hidden="1" customHeight="1" outlineLevel="7" x14ac:dyDescent="0.2">
      <c r="A148" s="91"/>
      <c r="B148" s="93"/>
      <c r="C148" s="95"/>
      <c r="D148" s="95"/>
      <c r="E148" s="97"/>
      <c r="F148" s="101"/>
      <c r="G148" s="103"/>
      <c r="H148" s="103"/>
      <c r="I148" s="26" t="s">
        <v>250</v>
      </c>
      <c r="J148" s="17" t="s">
        <v>258</v>
      </c>
      <c r="K148" s="17">
        <v>370</v>
      </c>
      <c r="L148" s="5">
        <v>0</v>
      </c>
      <c r="M148" s="5">
        <f t="shared" si="12"/>
        <v>0</v>
      </c>
      <c r="N148" s="5">
        <v>0</v>
      </c>
      <c r="O148" s="6">
        <f>'Planning 3'!R148</f>
        <v>0</v>
      </c>
      <c r="P148" s="48"/>
      <c r="Q148" s="100" t="e">
        <f>#REF!*$Q$5</f>
        <v>#REF!</v>
      </c>
      <c r="S148" s="159">
        <f t="shared" si="10"/>
        <v>0</v>
      </c>
      <c r="Y148" s="449">
        <v>0</v>
      </c>
      <c r="AA148" s="452">
        <f t="shared" si="13"/>
        <v>0</v>
      </c>
      <c r="AB148" s="452">
        <v>0</v>
      </c>
      <c r="AC148" s="452">
        <f t="shared" si="14"/>
        <v>0</v>
      </c>
      <c r="AD148" s="451">
        <v>0</v>
      </c>
      <c r="AE148" s="451">
        <f t="shared" si="11"/>
        <v>0</v>
      </c>
      <c r="AY148" s="451">
        <v>0</v>
      </c>
    </row>
    <row r="149" spans="1:51" ht="34.5" hidden="1" customHeight="1" outlineLevel="7" x14ac:dyDescent="0.2">
      <c r="A149" s="91"/>
      <c r="B149" s="93"/>
      <c r="C149" s="95"/>
      <c r="D149" s="95"/>
      <c r="E149" s="97"/>
      <c r="F149" s="101"/>
      <c r="G149" s="103"/>
      <c r="H149" s="103"/>
      <c r="I149" s="26" t="s">
        <v>48</v>
      </c>
      <c r="J149" s="17" t="s">
        <v>257</v>
      </c>
      <c r="K149" s="17">
        <v>100</v>
      </c>
      <c r="L149" s="5">
        <v>0</v>
      </c>
      <c r="M149" s="5">
        <f t="shared" si="12"/>
        <v>0</v>
      </c>
      <c r="N149" s="5">
        <v>0</v>
      </c>
      <c r="O149" s="6">
        <f>'Planning 3'!R149</f>
        <v>0</v>
      </c>
      <c r="P149" s="48"/>
      <c r="Q149" s="100" t="e">
        <f>#REF!*$Q$5</f>
        <v>#REF!</v>
      </c>
      <c r="S149" s="159">
        <f t="shared" si="10"/>
        <v>0</v>
      </c>
      <c r="Y149" s="449">
        <v>0</v>
      </c>
      <c r="AA149" s="452">
        <f t="shared" si="13"/>
        <v>0</v>
      </c>
      <c r="AB149" s="452">
        <v>0</v>
      </c>
      <c r="AC149" s="452">
        <f t="shared" si="14"/>
        <v>0</v>
      </c>
      <c r="AD149" s="451">
        <v>0</v>
      </c>
      <c r="AE149" s="451">
        <f t="shared" si="11"/>
        <v>0</v>
      </c>
      <c r="AY149" s="451">
        <v>0</v>
      </c>
    </row>
    <row r="150" spans="1:51" ht="34.5" hidden="1" customHeight="1" outlineLevel="7" x14ac:dyDescent="0.2">
      <c r="A150" s="91"/>
      <c r="B150" s="93"/>
      <c r="C150" s="95"/>
      <c r="D150" s="95"/>
      <c r="E150" s="97"/>
      <c r="F150" s="101"/>
      <c r="G150" s="103"/>
      <c r="H150" s="103"/>
      <c r="I150" s="26" t="s">
        <v>49</v>
      </c>
      <c r="J150" s="17" t="s">
        <v>259</v>
      </c>
      <c r="K150" s="17">
        <v>1206</v>
      </c>
      <c r="L150" s="5">
        <v>0</v>
      </c>
      <c r="M150" s="5">
        <f t="shared" si="12"/>
        <v>0</v>
      </c>
      <c r="N150" s="5">
        <v>0</v>
      </c>
      <c r="O150" s="6">
        <f>'Planning 3'!R150</f>
        <v>0</v>
      </c>
      <c r="P150" s="48"/>
      <c r="Q150" s="100" t="e">
        <f>#REF!*$Q$5</f>
        <v>#REF!</v>
      </c>
      <c r="S150" s="159">
        <f t="shared" si="10"/>
        <v>0</v>
      </c>
      <c r="Y150" s="449">
        <v>0</v>
      </c>
      <c r="AA150" s="452">
        <f t="shared" si="13"/>
        <v>0</v>
      </c>
      <c r="AB150" s="452">
        <v>0</v>
      </c>
      <c r="AC150" s="452">
        <f t="shared" si="14"/>
        <v>0</v>
      </c>
      <c r="AD150" s="451">
        <v>0</v>
      </c>
      <c r="AE150" s="451">
        <f t="shared" si="11"/>
        <v>0</v>
      </c>
      <c r="AY150" s="451">
        <v>0</v>
      </c>
    </row>
    <row r="151" spans="1:51" ht="34.5" hidden="1" customHeight="1" outlineLevel="7" x14ac:dyDescent="0.2">
      <c r="A151" s="91"/>
      <c r="B151" s="93"/>
      <c r="C151" s="95"/>
      <c r="D151" s="95"/>
      <c r="E151" s="97"/>
      <c r="F151" s="101"/>
      <c r="G151" s="103"/>
      <c r="H151" s="103"/>
      <c r="I151" s="26" t="s">
        <v>50</v>
      </c>
      <c r="J151" s="17" t="s">
        <v>258</v>
      </c>
      <c r="K151" s="17">
        <v>4000</v>
      </c>
      <c r="L151" s="5">
        <v>0</v>
      </c>
      <c r="M151" s="5">
        <f t="shared" si="12"/>
        <v>0</v>
      </c>
      <c r="N151" s="5">
        <v>0</v>
      </c>
      <c r="O151" s="6">
        <f>'Planning 3'!R151</f>
        <v>0</v>
      </c>
      <c r="P151" s="48"/>
      <c r="Q151" s="100" t="e">
        <f>#REF!*$Q$5</f>
        <v>#REF!</v>
      </c>
      <c r="S151" s="159">
        <f t="shared" si="10"/>
        <v>0</v>
      </c>
      <c r="Y151" s="449">
        <v>0</v>
      </c>
      <c r="AA151" s="452">
        <f t="shared" si="13"/>
        <v>0</v>
      </c>
      <c r="AB151" s="452">
        <v>0</v>
      </c>
      <c r="AC151" s="452">
        <f t="shared" si="14"/>
        <v>0</v>
      </c>
      <c r="AD151" s="451">
        <v>0</v>
      </c>
      <c r="AE151" s="451">
        <f t="shared" si="11"/>
        <v>0</v>
      </c>
      <c r="AY151" s="451">
        <v>0</v>
      </c>
    </row>
    <row r="152" spans="1:51" ht="34.5" hidden="1" customHeight="1" outlineLevel="7" x14ac:dyDescent="0.2">
      <c r="A152" s="91"/>
      <c r="B152" s="93"/>
      <c r="C152" s="95"/>
      <c r="D152" s="95"/>
      <c r="E152" s="97"/>
      <c r="F152" s="101"/>
      <c r="G152" s="103"/>
      <c r="H152" s="103"/>
      <c r="I152" s="26" t="s">
        <v>51</v>
      </c>
      <c r="J152" s="17" t="s">
        <v>257</v>
      </c>
      <c r="K152" s="17">
        <v>100</v>
      </c>
      <c r="L152" s="5">
        <v>4</v>
      </c>
      <c r="M152" s="5">
        <f t="shared" si="12"/>
        <v>8</v>
      </c>
      <c r="N152" s="5">
        <v>12</v>
      </c>
      <c r="O152" s="6">
        <f>'Planning 3'!R152</f>
        <v>0.12</v>
      </c>
      <c r="P152" s="48"/>
      <c r="Q152" s="100" t="e">
        <f>#REF!*$Q$5</f>
        <v>#REF!</v>
      </c>
      <c r="S152" s="159">
        <f t="shared" si="10"/>
        <v>-12</v>
      </c>
      <c r="Y152" s="449">
        <v>4</v>
      </c>
      <c r="AA152" s="452">
        <f t="shared" si="13"/>
        <v>1.999999999999999E-2</v>
      </c>
      <c r="AB152" s="452">
        <v>0.04</v>
      </c>
      <c r="AC152" s="452">
        <f t="shared" si="14"/>
        <v>7.9999999999999988E-2</v>
      </c>
      <c r="AD152" s="451">
        <v>0.04</v>
      </c>
      <c r="AE152" s="451">
        <f t="shared" si="11"/>
        <v>7.9999999999999988E-2</v>
      </c>
      <c r="AY152" s="451">
        <v>0.1</v>
      </c>
    </row>
    <row r="153" spans="1:51" ht="34.5" hidden="1" customHeight="1" outlineLevel="5" x14ac:dyDescent="0.2">
      <c r="A153" s="91"/>
      <c r="B153" s="93"/>
      <c r="C153" s="95"/>
      <c r="D153" s="95"/>
      <c r="E153" s="97"/>
      <c r="F153" s="101"/>
      <c r="G153" s="103"/>
      <c r="H153" s="103"/>
      <c r="I153" s="25" t="s">
        <v>243</v>
      </c>
      <c r="J153" s="23"/>
      <c r="K153" s="23"/>
      <c r="L153" s="23">
        <v>0</v>
      </c>
      <c r="M153" s="23">
        <f t="shared" si="12"/>
        <v>0</v>
      </c>
      <c r="N153" s="23">
        <v>0</v>
      </c>
      <c r="O153" s="24">
        <f>'Planning 3'!R153</f>
        <v>0.94750000000000012</v>
      </c>
      <c r="P153" s="50"/>
      <c r="Q153" s="104" t="e">
        <f>#REF!*$Q$5</f>
        <v>#REF!</v>
      </c>
      <c r="S153" s="159">
        <f t="shared" si="10"/>
        <v>0</v>
      </c>
      <c r="Y153" s="449">
        <v>0</v>
      </c>
      <c r="AA153" s="452">
        <f t="shared" si="13"/>
        <v>2.5000000000000577E-3</v>
      </c>
      <c r="AB153" s="452">
        <v>0.93250000000000011</v>
      </c>
      <c r="AC153" s="452">
        <f t="shared" si="14"/>
        <v>1.5000000000000013E-2</v>
      </c>
      <c r="AD153" s="451">
        <v>1.0000000000000002</v>
      </c>
      <c r="AE153" s="451">
        <f t="shared" si="11"/>
        <v>-5.2500000000000102E-2</v>
      </c>
      <c r="AY153" s="451">
        <v>0.94500000000000006</v>
      </c>
    </row>
    <row r="154" spans="1:51" ht="34.5" hidden="1" customHeight="1" outlineLevel="7" x14ac:dyDescent="0.2">
      <c r="A154" s="91"/>
      <c r="B154" s="93"/>
      <c r="C154" s="95"/>
      <c r="D154" s="95"/>
      <c r="E154" s="97"/>
      <c r="F154" s="101"/>
      <c r="G154" s="103"/>
      <c r="H154" s="103"/>
      <c r="I154" s="26" t="s">
        <v>38</v>
      </c>
      <c r="J154" s="17" t="s">
        <v>258</v>
      </c>
      <c r="K154" s="17">
        <v>316</v>
      </c>
      <c r="L154" s="5">
        <v>316</v>
      </c>
      <c r="M154" s="5">
        <f t="shared" si="12"/>
        <v>0</v>
      </c>
      <c r="N154" s="5">
        <v>316</v>
      </c>
      <c r="O154" s="6">
        <f>'Planning 3'!R154</f>
        <v>1</v>
      </c>
      <c r="P154" s="48"/>
      <c r="Q154" s="100" t="e">
        <f>#REF!*$Q$5</f>
        <v>#REF!</v>
      </c>
      <c r="R154" s="77">
        <v>316</v>
      </c>
      <c r="S154" s="159">
        <f t="shared" ref="S154:S217" si="15">R154-N154</f>
        <v>0</v>
      </c>
      <c r="Y154" s="449">
        <v>316</v>
      </c>
      <c r="AA154" s="452">
        <f t="shared" si="13"/>
        <v>0</v>
      </c>
      <c r="AB154" s="452">
        <v>1</v>
      </c>
      <c r="AC154" s="452">
        <f t="shared" si="14"/>
        <v>0</v>
      </c>
      <c r="AD154" s="451">
        <v>1</v>
      </c>
      <c r="AE154" s="451">
        <f t="shared" si="11"/>
        <v>0</v>
      </c>
      <c r="AY154" s="451">
        <v>1</v>
      </c>
    </row>
    <row r="155" spans="1:51" ht="34.5" hidden="1" customHeight="1" outlineLevel="7" x14ac:dyDescent="0.2">
      <c r="A155" s="91"/>
      <c r="B155" s="93"/>
      <c r="C155" s="95"/>
      <c r="D155" s="95"/>
      <c r="E155" s="97"/>
      <c r="F155" s="101"/>
      <c r="G155" s="103"/>
      <c r="H155" s="103"/>
      <c r="I155" s="26" t="s">
        <v>39</v>
      </c>
      <c r="J155" s="17" t="s">
        <v>259</v>
      </c>
      <c r="K155" s="17">
        <v>128</v>
      </c>
      <c r="L155" s="5">
        <v>128</v>
      </c>
      <c r="M155" s="5">
        <f t="shared" si="12"/>
        <v>0</v>
      </c>
      <c r="N155" s="5">
        <v>128</v>
      </c>
      <c r="O155" s="6">
        <f>'Planning 3'!R155</f>
        <v>1</v>
      </c>
      <c r="P155" s="48"/>
      <c r="Q155" s="100" t="e">
        <f>#REF!*$Q$5</f>
        <v>#REF!</v>
      </c>
      <c r="R155" s="77">
        <v>128</v>
      </c>
      <c r="S155" s="159">
        <f t="shared" si="15"/>
        <v>0</v>
      </c>
      <c r="Y155" s="449">
        <v>128</v>
      </c>
      <c r="AA155" s="452">
        <f t="shared" si="13"/>
        <v>0</v>
      </c>
      <c r="AB155" s="452">
        <v>1</v>
      </c>
      <c r="AC155" s="452">
        <f t="shared" si="14"/>
        <v>0</v>
      </c>
      <c r="AD155" s="451">
        <v>1</v>
      </c>
      <c r="AE155" s="451">
        <f t="shared" si="11"/>
        <v>0</v>
      </c>
      <c r="AY155" s="451">
        <v>1</v>
      </c>
    </row>
    <row r="156" spans="1:51" ht="34.5" hidden="1" customHeight="1" outlineLevel="7" x14ac:dyDescent="0.2">
      <c r="A156" s="91"/>
      <c r="B156" s="93"/>
      <c r="C156" s="95"/>
      <c r="D156" s="95"/>
      <c r="E156" s="97"/>
      <c r="F156" s="101"/>
      <c r="G156" s="103"/>
      <c r="H156" s="103"/>
      <c r="I156" s="26" t="s">
        <v>40</v>
      </c>
      <c r="J156" s="17" t="s">
        <v>258</v>
      </c>
      <c r="K156" s="17">
        <v>4</v>
      </c>
      <c r="L156" s="5">
        <v>4</v>
      </c>
      <c r="M156" s="5">
        <f t="shared" si="12"/>
        <v>0</v>
      </c>
      <c r="N156" s="5">
        <v>4</v>
      </c>
      <c r="O156" s="6">
        <f>'Planning 3'!R156</f>
        <v>1</v>
      </c>
      <c r="P156" s="48"/>
      <c r="Q156" s="100" t="e">
        <f>#REF!*$Q$5</f>
        <v>#REF!</v>
      </c>
      <c r="R156" s="77">
        <v>4</v>
      </c>
      <c r="S156" s="159">
        <f t="shared" si="15"/>
        <v>0</v>
      </c>
      <c r="Y156" s="449">
        <v>4</v>
      </c>
      <c r="AA156" s="452">
        <f t="shared" si="13"/>
        <v>0</v>
      </c>
      <c r="AB156" s="452">
        <v>1</v>
      </c>
      <c r="AC156" s="452">
        <f t="shared" si="14"/>
        <v>0</v>
      </c>
      <c r="AD156" s="451">
        <v>1</v>
      </c>
      <c r="AE156" s="451">
        <f t="shared" si="11"/>
        <v>0</v>
      </c>
      <c r="AY156" s="451">
        <v>1</v>
      </c>
    </row>
    <row r="157" spans="1:51" ht="34.5" hidden="1" customHeight="1" outlineLevel="7" x14ac:dyDescent="0.2">
      <c r="A157" s="91"/>
      <c r="B157" s="93"/>
      <c r="C157" s="95"/>
      <c r="D157" s="95"/>
      <c r="E157" s="97"/>
      <c r="F157" s="101"/>
      <c r="G157" s="103"/>
      <c r="H157" s="103"/>
      <c r="I157" s="26" t="s">
        <v>41</v>
      </c>
      <c r="J157" s="17" t="s">
        <v>256</v>
      </c>
      <c r="K157" s="17">
        <v>10025</v>
      </c>
      <c r="L157" s="5">
        <v>10025</v>
      </c>
      <c r="M157" s="5">
        <f t="shared" si="12"/>
        <v>0</v>
      </c>
      <c r="N157" s="5">
        <v>10025</v>
      </c>
      <c r="O157" s="6">
        <f>'Planning 3'!R157</f>
        <v>1</v>
      </c>
      <c r="P157" s="48"/>
      <c r="Q157" s="100" t="e">
        <f>#REF!*$Q$5</f>
        <v>#REF!</v>
      </c>
      <c r="R157" s="77">
        <v>10025</v>
      </c>
      <c r="S157" s="159">
        <f t="shared" si="15"/>
        <v>0</v>
      </c>
      <c r="Y157" s="449">
        <v>10025</v>
      </c>
      <c r="AA157" s="452">
        <f t="shared" si="13"/>
        <v>0</v>
      </c>
      <c r="AB157" s="452">
        <v>1</v>
      </c>
      <c r="AC157" s="452">
        <f t="shared" si="14"/>
        <v>0</v>
      </c>
      <c r="AD157" s="451">
        <v>1</v>
      </c>
      <c r="AE157" s="451">
        <f t="shared" si="11"/>
        <v>0</v>
      </c>
      <c r="AY157" s="451">
        <v>1</v>
      </c>
    </row>
    <row r="158" spans="1:51" ht="34.5" hidden="1" customHeight="1" outlineLevel="7" x14ac:dyDescent="0.2">
      <c r="A158" s="91"/>
      <c r="B158" s="93"/>
      <c r="C158" s="95"/>
      <c r="D158" s="95"/>
      <c r="E158" s="97"/>
      <c r="F158" s="101"/>
      <c r="G158" s="103"/>
      <c r="H158" s="103"/>
      <c r="I158" s="26" t="s">
        <v>42</v>
      </c>
      <c r="J158" s="17" t="s">
        <v>259</v>
      </c>
      <c r="K158" s="17">
        <v>45</v>
      </c>
      <c r="L158" s="5">
        <v>45</v>
      </c>
      <c r="M158" s="5">
        <f t="shared" si="12"/>
        <v>0</v>
      </c>
      <c r="N158" s="5">
        <v>45</v>
      </c>
      <c r="O158" s="6">
        <f>'Planning 3'!R158</f>
        <v>1</v>
      </c>
      <c r="P158" s="48"/>
      <c r="Q158" s="100"/>
      <c r="R158" s="77">
        <v>45</v>
      </c>
      <c r="S158" s="159">
        <f t="shared" si="15"/>
        <v>0</v>
      </c>
      <c r="Y158" s="449">
        <v>45</v>
      </c>
      <c r="AA158" s="452">
        <f t="shared" si="13"/>
        <v>0</v>
      </c>
      <c r="AB158" s="452">
        <v>1</v>
      </c>
      <c r="AC158" s="452">
        <f t="shared" si="14"/>
        <v>0</v>
      </c>
      <c r="AD158" s="451">
        <v>1</v>
      </c>
      <c r="AE158" s="451">
        <f t="shared" si="11"/>
        <v>0</v>
      </c>
      <c r="AY158" s="451">
        <v>1</v>
      </c>
    </row>
    <row r="159" spans="1:51" ht="34.5" hidden="1" customHeight="1" outlineLevel="7" x14ac:dyDescent="0.2">
      <c r="A159" s="91"/>
      <c r="B159" s="93"/>
      <c r="C159" s="95"/>
      <c r="D159" s="95"/>
      <c r="E159" s="97"/>
      <c r="F159" s="101"/>
      <c r="G159" s="103"/>
      <c r="H159" s="103"/>
      <c r="I159" s="26" t="s">
        <v>43</v>
      </c>
      <c r="J159" s="17" t="s">
        <v>258</v>
      </c>
      <c r="K159" s="17">
        <v>58</v>
      </c>
      <c r="L159" s="5">
        <v>58</v>
      </c>
      <c r="M159" s="5">
        <f t="shared" si="12"/>
        <v>0</v>
      </c>
      <c r="N159" s="5">
        <v>58</v>
      </c>
      <c r="O159" s="6">
        <f>'Planning 3'!R159</f>
        <v>1</v>
      </c>
      <c r="P159" s="48"/>
      <c r="Q159" s="100"/>
      <c r="S159" s="159">
        <f t="shared" si="15"/>
        <v>-58</v>
      </c>
      <c r="Y159" s="449">
        <v>58</v>
      </c>
      <c r="AA159" s="452">
        <f t="shared" si="13"/>
        <v>0</v>
      </c>
      <c r="AB159" s="452">
        <v>1</v>
      </c>
      <c r="AC159" s="452">
        <f t="shared" si="14"/>
        <v>0</v>
      </c>
      <c r="AD159" s="451">
        <v>1</v>
      </c>
      <c r="AE159" s="451">
        <f t="shared" si="11"/>
        <v>0</v>
      </c>
      <c r="AY159" s="451">
        <v>1</v>
      </c>
    </row>
    <row r="160" spans="1:51" ht="34.5" hidden="1" customHeight="1" outlineLevel="7" x14ac:dyDescent="0.2">
      <c r="A160" s="91"/>
      <c r="B160" s="93"/>
      <c r="C160" s="95"/>
      <c r="D160" s="95"/>
      <c r="E160" s="97"/>
      <c r="F160" s="101"/>
      <c r="G160" s="103"/>
      <c r="H160" s="103"/>
      <c r="I160" s="26" t="s">
        <v>248</v>
      </c>
      <c r="J160" s="17" t="s">
        <v>256</v>
      </c>
      <c r="K160" s="17">
        <v>10100</v>
      </c>
      <c r="L160" s="5">
        <v>10100</v>
      </c>
      <c r="M160" s="5">
        <f t="shared" si="12"/>
        <v>0</v>
      </c>
      <c r="N160" s="5">
        <v>10100</v>
      </c>
      <c r="O160" s="6">
        <f>'Planning 3'!R160</f>
        <v>1</v>
      </c>
      <c r="P160" s="48"/>
      <c r="Q160" s="100"/>
      <c r="S160" s="159">
        <f t="shared" si="15"/>
        <v>-10100</v>
      </c>
      <c r="Y160" s="449">
        <v>10100</v>
      </c>
      <c r="AA160" s="452">
        <f t="shared" si="13"/>
        <v>0</v>
      </c>
      <c r="AB160" s="452">
        <v>1</v>
      </c>
      <c r="AC160" s="452">
        <f t="shared" si="14"/>
        <v>0</v>
      </c>
      <c r="AD160" s="451">
        <v>1</v>
      </c>
      <c r="AE160" s="451">
        <f t="shared" si="11"/>
        <v>0</v>
      </c>
      <c r="AY160" s="451">
        <v>1</v>
      </c>
    </row>
    <row r="161" spans="1:51" ht="34.5" hidden="1" customHeight="1" outlineLevel="7" x14ac:dyDescent="0.2">
      <c r="A161" s="91"/>
      <c r="B161" s="93"/>
      <c r="C161" s="95"/>
      <c r="D161" s="95"/>
      <c r="E161" s="97"/>
      <c r="F161" s="101"/>
      <c r="G161" s="103"/>
      <c r="H161" s="103"/>
      <c r="I161" s="26" t="s">
        <v>249</v>
      </c>
      <c r="J161" s="17" t="s">
        <v>259</v>
      </c>
      <c r="K161" s="17">
        <v>195</v>
      </c>
      <c r="L161" s="5">
        <v>195</v>
      </c>
      <c r="M161" s="5">
        <f t="shared" si="12"/>
        <v>0</v>
      </c>
      <c r="N161" s="5">
        <v>195</v>
      </c>
      <c r="O161" s="6">
        <f>'Planning 3'!R161</f>
        <v>1</v>
      </c>
      <c r="P161" s="48"/>
      <c r="Q161" s="100"/>
      <c r="S161" s="159">
        <f t="shared" si="15"/>
        <v>-195</v>
      </c>
      <c r="Y161" s="449">
        <v>195</v>
      </c>
      <c r="AA161" s="452">
        <f t="shared" si="13"/>
        <v>0</v>
      </c>
      <c r="AB161" s="452">
        <v>1</v>
      </c>
      <c r="AC161" s="452">
        <f t="shared" si="14"/>
        <v>0</v>
      </c>
      <c r="AD161" s="451">
        <v>1</v>
      </c>
      <c r="AE161" s="451">
        <f t="shared" si="11"/>
        <v>0</v>
      </c>
      <c r="AY161" s="451">
        <v>1</v>
      </c>
    </row>
    <row r="162" spans="1:51" ht="34.5" hidden="1" customHeight="1" outlineLevel="7" x14ac:dyDescent="0.2">
      <c r="A162" s="91"/>
      <c r="B162" s="93"/>
      <c r="C162" s="95"/>
      <c r="D162" s="95"/>
      <c r="E162" s="97"/>
      <c r="F162" s="101"/>
      <c r="G162" s="103"/>
      <c r="H162" s="103"/>
      <c r="I162" s="26" t="s">
        <v>250</v>
      </c>
      <c r="J162" s="17" t="s">
        <v>258</v>
      </c>
      <c r="K162" s="17">
        <v>56</v>
      </c>
      <c r="L162" s="5">
        <v>56</v>
      </c>
      <c r="M162" s="5">
        <f t="shared" si="12"/>
        <v>0</v>
      </c>
      <c r="N162" s="5">
        <v>56</v>
      </c>
      <c r="O162" s="6">
        <f>'Planning 3'!R162</f>
        <v>1</v>
      </c>
      <c r="P162" s="48"/>
      <c r="Q162" s="100" t="e">
        <f>#REF!*$Q$5</f>
        <v>#REF!</v>
      </c>
      <c r="S162" s="159">
        <f t="shared" si="15"/>
        <v>-56</v>
      </c>
      <c r="Y162" s="449">
        <v>56</v>
      </c>
      <c r="AA162" s="452">
        <f t="shared" si="13"/>
        <v>0</v>
      </c>
      <c r="AB162" s="452">
        <v>1</v>
      </c>
      <c r="AC162" s="452">
        <f t="shared" si="14"/>
        <v>0</v>
      </c>
      <c r="AD162" s="451">
        <v>1</v>
      </c>
      <c r="AE162" s="451">
        <f t="shared" si="11"/>
        <v>0</v>
      </c>
      <c r="AY162" s="451">
        <v>1</v>
      </c>
    </row>
    <row r="163" spans="1:51" ht="34.5" hidden="1" customHeight="1" outlineLevel="7" x14ac:dyDescent="0.2">
      <c r="A163" s="91"/>
      <c r="B163" s="93"/>
      <c r="C163" s="95"/>
      <c r="D163" s="95"/>
      <c r="E163" s="97"/>
      <c r="F163" s="101"/>
      <c r="G163" s="103"/>
      <c r="H163" s="103"/>
      <c r="I163" s="26" t="s">
        <v>48</v>
      </c>
      <c r="J163" s="17" t="s">
        <v>257</v>
      </c>
      <c r="K163" s="17">
        <v>100</v>
      </c>
      <c r="L163" s="5">
        <v>100</v>
      </c>
      <c r="M163" s="5">
        <f t="shared" si="12"/>
        <v>0</v>
      </c>
      <c r="N163" s="5">
        <v>100</v>
      </c>
      <c r="O163" s="6">
        <f>'Planning 3'!R163</f>
        <v>1</v>
      </c>
      <c r="P163" s="48"/>
      <c r="Q163" s="100" t="e">
        <f>#REF!*$Q$5</f>
        <v>#REF!</v>
      </c>
      <c r="S163" s="159">
        <f t="shared" si="15"/>
        <v>-100</v>
      </c>
      <c r="Y163" s="449">
        <v>65</v>
      </c>
      <c r="AA163" s="452">
        <f t="shared" si="13"/>
        <v>0</v>
      </c>
      <c r="AB163" s="452">
        <v>1</v>
      </c>
      <c r="AC163" s="452">
        <f t="shared" si="14"/>
        <v>0</v>
      </c>
      <c r="AD163" s="451">
        <v>1</v>
      </c>
      <c r="AE163" s="451">
        <f t="shared" si="11"/>
        <v>0</v>
      </c>
      <c r="AY163" s="451">
        <v>1</v>
      </c>
    </row>
    <row r="164" spans="1:51" ht="34.5" hidden="1" customHeight="1" outlineLevel="7" x14ac:dyDescent="0.2">
      <c r="A164" s="91"/>
      <c r="B164" s="93"/>
      <c r="C164" s="95"/>
      <c r="D164" s="95"/>
      <c r="E164" s="97"/>
      <c r="F164" s="101"/>
      <c r="G164" s="103"/>
      <c r="H164" s="103"/>
      <c r="I164" s="26" t="s">
        <v>49</v>
      </c>
      <c r="J164" s="17" t="s">
        <v>259</v>
      </c>
      <c r="K164" s="17">
        <v>145</v>
      </c>
      <c r="L164" s="5">
        <v>145</v>
      </c>
      <c r="M164" s="5">
        <f t="shared" si="12"/>
        <v>0</v>
      </c>
      <c r="N164" s="5">
        <v>145</v>
      </c>
      <c r="O164" s="6">
        <f>'Planning 3'!R164</f>
        <v>1</v>
      </c>
      <c r="P164" s="48"/>
      <c r="Q164" s="100" t="e">
        <f>#REF!*$Q$5</f>
        <v>#REF!</v>
      </c>
      <c r="S164" s="159">
        <f t="shared" si="15"/>
        <v>-145</v>
      </c>
      <c r="Y164" s="449">
        <v>87</v>
      </c>
      <c r="AA164" s="452">
        <f t="shared" si="13"/>
        <v>0</v>
      </c>
      <c r="AB164" s="452">
        <v>1</v>
      </c>
      <c r="AC164" s="452">
        <f t="shared" si="14"/>
        <v>0</v>
      </c>
      <c r="AD164" s="451">
        <v>1</v>
      </c>
      <c r="AE164" s="451">
        <f t="shared" si="11"/>
        <v>0</v>
      </c>
      <c r="AY164" s="451">
        <v>1</v>
      </c>
    </row>
    <row r="165" spans="1:51" ht="34.5" hidden="1" customHeight="1" outlineLevel="7" x14ac:dyDescent="0.2">
      <c r="A165" s="91"/>
      <c r="B165" s="93"/>
      <c r="C165" s="95"/>
      <c r="D165" s="95"/>
      <c r="E165" s="97"/>
      <c r="F165" s="101"/>
      <c r="G165" s="103"/>
      <c r="H165" s="103"/>
      <c r="I165" s="26" t="s">
        <v>50</v>
      </c>
      <c r="J165" s="17" t="s">
        <v>258</v>
      </c>
      <c r="K165" s="17">
        <v>166</v>
      </c>
      <c r="L165" s="5">
        <v>83</v>
      </c>
      <c r="M165" s="5">
        <f t="shared" si="12"/>
        <v>0</v>
      </c>
      <c r="N165" s="5">
        <v>83</v>
      </c>
      <c r="O165" s="6">
        <f>'Planning 3'!R165</f>
        <v>0.5</v>
      </c>
      <c r="P165" s="48"/>
      <c r="Q165" s="100" t="e">
        <f>#REF!*$Q$5</f>
        <v>#REF!</v>
      </c>
      <c r="S165" s="159">
        <f t="shared" si="15"/>
        <v>-83</v>
      </c>
      <c r="Y165" s="449">
        <v>83</v>
      </c>
      <c r="AA165" s="452">
        <f t="shared" si="13"/>
        <v>0</v>
      </c>
      <c r="AB165" s="452">
        <v>0.5</v>
      </c>
      <c r="AC165" s="452">
        <f t="shared" si="14"/>
        <v>0</v>
      </c>
      <c r="AD165" s="451">
        <v>1</v>
      </c>
      <c r="AE165" s="451">
        <f t="shared" si="11"/>
        <v>-0.5</v>
      </c>
      <c r="AY165" s="451">
        <v>0.5</v>
      </c>
    </row>
    <row r="166" spans="1:51" ht="34.5" hidden="1" customHeight="1" outlineLevel="7" x14ac:dyDescent="0.2">
      <c r="A166" s="91"/>
      <c r="B166" s="93"/>
      <c r="C166" s="95"/>
      <c r="D166" s="95"/>
      <c r="E166" s="97"/>
      <c r="F166" s="101"/>
      <c r="G166" s="103"/>
      <c r="H166" s="103"/>
      <c r="I166" s="26" t="s">
        <v>51</v>
      </c>
      <c r="J166" s="17" t="s">
        <v>257</v>
      </c>
      <c r="K166" s="17">
        <v>100</v>
      </c>
      <c r="L166" s="5">
        <v>65</v>
      </c>
      <c r="M166" s="5">
        <f t="shared" si="12"/>
        <v>30</v>
      </c>
      <c r="N166" s="5">
        <v>95</v>
      </c>
      <c r="O166" s="6">
        <v>0.95</v>
      </c>
      <c r="P166" s="48"/>
      <c r="Q166" s="100" t="e">
        <f>#REF!*$Q$5</f>
        <v>#REF!</v>
      </c>
      <c r="R166" s="77">
        <v>20</v>
      </c>
      <c r="S166" s="159">
        <f t="shared" si="15"/>
        <v>-75</v>
      </c>
      <c r="Y166" s="449">
        <v>60</v>
      </c>
      <c r="AA166" s="452">
        <f t="shared" si="13"/>
        <v>0</v>
      </c>
      <c r="AB166" s="452">
        <v>0.65</v>
      </c>
      <c r="AC166" s="452">
        <f t="shared" si="14"/>
        <v>0.29999999999999993</v>
      </c>
      <c r="AD166" s="451">
        <v>1</v>
      </c>
      <c r="AE166" s="451">
        <f t="shared" si="11"/>
        <v>-5.0000000000000044E-2</v>
      </c>
      <c r="AY166" s="451">
        <v>0.95</v>
      </c>
    </row>
    <row r="167" spans="1:51" ht="34.5" hidden="1" customHeight="1" outlineLevel="5" x14ac:dyDescent="0.2">
      <c r="A167" s="91"/>
      <c r="B167" s="93"/>
      <c r="C167" s="95"/>
      <c r="D167" s="95"/>
      <c r="E167" s="97"/>
      <c r="F167" s="101"/>
      <c r="G167" s="103"/>
      <c r="H167" s="103"/>
      <c r="I167" s="25" t="s">
        <v>244</v>
      </c>
      <c r="J167" s="23"/>
      <c r="K167" s="23"/>
      <c r="L167" s="23">
        <v>0</v>
      </c>
      <c r="M167" s="23">
        <f t="shared" si="12"/>
        <v>0</v>
      </c>
      <c r="N167" s="23">
        <v>0</v>
      </c>
      <c r="O167" s="24">
        <f>'Planning 3'!R167</f>
        <v>0.106</v>
      </c>
      <c r="P167" s="50"/>
      <c r="Q167" s="104" t="e">
        <f>#REF!*$Q$5</f>
        <v>#REF!</v>
      </c>
      <c r="S167" s="159">
        <f t="shared" si="15"/>
        <v>0</v>
      </c>
      <c r="Y167" s="449">
        <v>0</v>
      </c>
      <c r="AA167" s="452">
        <f t="shared" si="13"/>
        <v>-0.12902380952380954</v>
      </c>
      <c r="AB167" s="452">
        <v>0.10299999999999999</v>
      </c>
      <c r="AC167" s="452">
        <f t="shared" si="14"/>
        <v>3.0000000000000027E-3</v>
      </c>
      <c r="AD167" s="451">
        <v>0.14466666666666667</v>
      </c>
      <c r="AE167" s="451">
        <f t="shared" si="11"/>
        <v>-3.8666666666666669E-2</v>
      </c>
      <c r="AY167" s="451">
        <v>0.23502380952380955</v>
      </c>
    </row>
    <row r="168" spans="1:51" ht="34.5" hidden="1" customHeight="1" outlineLevel="7" x14ac:dyDescent="0.2">
      <c r="A168" s="91"/>
      <c r="B168" s="93"/>
      <c r="C168" s="95"/>
      <c r="D168" s="95"/>
      <c r="E168" s="97"/>
      <c r="F168" s="101"/>
      <c r="G168" s="103"/>
      <c r="H168" s="103"/>
      <c r="I168" s="26" t="s">
        <v>38</v>
      </c>
      <c r="J168" s="17" t="s">
        <v>258</v>
      </c>
      <c r="K168" s="17">
        <v>850</v>
      </c>
      <c r="L168" s="5">
        <v>850</v>
      </c>
      <c r="M168" s="5">
        <f t="shared" si="12"/>
        <v>0</v>
      </c>
      <c r="N168" s="5">
        <v>850</v>
      </c>
      <c r="O168" s="6">
        <f>'Planning 3'!R168</f>
        <v>1</v>
      </c>
      <c r="P168" s="48"/>
      <c r="Q168" s="100" t="e">
        <f>#REF!*$Q$5</f>
        <v>#REF!</v>
      </c>
      <c r="S168" s="159">
        <f t="shared" si="15"/>
        <v>-850</v>
      </c>
      <c r="Y168" s="449">
        <v>340</v>
      </c>
      <c r="AA168" s="452">
        <f t="shared" si="13"/>
        <v>0</v>
      </c>
      <c r="AB168" s="452">
        <v>1</v>
      </c>
      <c r="AC168" s="452">
        <f t="shared" si="14"/>
        <v>0</v>
      </c>
      <c r="AD168" s="451">
        <v>1</v>
      </c>
      <c r="AE168" s="451">
        <f t="shared" si="11"/>
        <v>0</v>
      </c>
      <c r="AY168" s="451">
        <v>1</v>
      </c>
    </row>
    <row r="169" spans="1:51" ht="34.5" hidden="1" customHeight="1" outlineLevel="7" x14ac:dyDescent="0.2">
      <c r="A169" s="91"/>
      <c r="B169" s="93"/>
      <c r="C169" s="95"/>
      <c r="D169" s="95"/>
      <c r="E169" s="97"/>
      <c r="F169" s="101"/>
      <c r="G169" s="103"/>
      <c r="H169" s="103"/>
      <c r="I169" s="26" t="s">
        <v>39</v>
      </c>
      <c r="J169" s="17" t="s">
        <v>259</v>
      </c>
      <c r="K169" s="17">
        <v>55</v>
      </c>
      <c r="L169" s="5">
        <v>55</v>
      </c>
      <c r="M169" s="5">
        <f t="shared" si="12"/>
        <v>0</v>
      </c>
      <c r="N169" s="5">
        <v>55</v>
      </c>
      <c r="O169" s="6">
        <f>'Planning 3'!R169</f>
        <v>1</v>
      </c>
      <c r="P169" s="48"/>
      <c r="Q169" s="100" t="e">
        <f>#REF!*$Q$5</f>
        <v>#REF!</v>
      </c>
      <c r="S169" s="159">
        <f t="shared" si="15"/>
        <v>-55</v>
      </c>
      <c r="Y169" s="449">
        <v>0</v>
      </c>
      <c r="AA169" s="452">
        <f t="shared" si="13"/>
        <v>0</v>
      </c>
      <c r="AB169" s="452">
        <v>1</v>
      </c>
      <c r="AC169" s="452">
        <f t="shared" si="14"/>
        <v>0</v>
      </c>
      <c r="AD169" s="451">
        <v>1</v>
      </c>
      <c r="AE169" s="451">
        <f t="shared" si="11"/>
        <v>0</v>
      </c>
      <c r="AY169" s="451">
        <v>1</v>
      </c>
    </row>
    <row r="170" spans="1:51" ht="34.5" hidden="1" customHeight="1" outlineLevel="7" x14ac:dyDescent="0.2">
      <c r="A170" s="91"/>
      <c r="B170" s="93"/>
      <c r="C170" s="95"/>
      <c r="D170" s="95"/>
      <c r="E170" s="97"/>
      <c r="F170" s="101"/>
      <c r="G170" s="103"/>
      <c r="H170" s="103"/>
      <c r="I170" s="26" t="s">
        <v>40</v>
      </c>
      <c r="J170" s="17" t="s">
        <v>258</v>
      </c>
      <c r="K170" s="17">
        <v>3.4</v>
      </c>
      <c r="L170" s="5">
        <v>0</v>
      </c>
      <c r="M170" s="5">
        <f t="shared" si="12"/>
        <v>0</v>
      </c>
      <c r="N170" s="5">
        <v>0</v>
      </c>
      <c r="O170" s="6">
        <f>'Planning 3'!R170</f>
        <v>0</v>
      </c>
      <c r="P170" s="48"/>
      <c r="Q170" s="100"/>
      <c r="S170" s="159">
        <f t="shared" si="15"/>
        <v>0</v>
      </c>
      <c r="Y170" s="449">
        <v>0</v>
      </c>
      <c r="AA170" s="452">
        <f t="shared" si="13"/>
        <v>0</v>
      </c>
      <c r="AB170" s="452">
        <v>0</v>
      </c>
      <c r="AC170" s="452">
        <f t="shared" si="14"/>
        <v>0</v>
      </c>
      <c r="AD170" s="451">
        <v>0</v>
      </c>
      <c r="AE170" s="451">
        <f t="shared" si="11"/>
        <v>0</v>
      </c>
      <c r="AY170" s="451">
        <v>0</v>
      </c>
    </row>
    <row r="171" spans="1:51" ht="34.5" hidden="1" customHeight="1" outlineLevel="7" x14ac:dyDescent="0.2">
      <c r="A171" s="91"/>
      <c r="B171" s="93"/>
      <c r="C171" s="95"/>
      <c r="D171" s="95"/>
      <c r="E171" s="97"/>
      <c r="F171" s="101"/>
      <c r="G171" s="103"/>
      <c r="H171" s="103"/>
      <c r="I171" s="26" t="s">
        <v>41</v>
      </c>
      <c r="J171" s="17" t="s">
        <v>256</v>
      </c>
      <c r="K171" s="17">
        <v>8400</v>
      </c>
      <c r="L171" s="5">
        <v>0</v>
      </c>
      <c r="M171" s="5">
        <f t="shared" si="12"/>
        <v>0</v>
      </c>
      <c r="N171" s="5">
        <v>0</v>
      </c>
      <c r="O171" s="6">
        <f>'Planning 3'!R171</f>
        <v>0</v>
      </c>
      <c r="P171" s="48"/>
      <c r="Q171" s="100"/>
      <c r="S171" s="159">
        <f t="shared" si="15"/>
        <v>0</v>
      </c>
      <c r="Y171" s="449">
        <v>0</v>
      </c>
      <c r="AA171" s="452">
        <f t="shared" si="13"/>
        <v>-0.65476190476190477</v>
      </c>
      <c r="AB171" s="452">
        <v>0</v>
      </c>
      <c r="AC171" s="452">
        <f t="shared" si="14"/>
        <v>0</v>
      </c>
      <c r="AD171" s="451">
        <v>0.29761904761904762</v>
      </c>
      <c r="AE171" s="451">
        <f t="shared" si="11"/>
        <v>-0.29761904761904762</v>
      </c>
      <c r="AY171" s="451">
        <v>0.65476190476190477</v>
      </c>
    </row>
    <row r="172" spans="1:51" ht="34.5" hidden="1" customHeight="1" outlineLevel="7" x14ac:dyDescent="0.2">
      <c r="A172" s="91"/>
      <c r="B172" s="93"/>
      <c r="C172" s="95"/>
      <c r="D172" s="95"/>
      <c r="E172" s="97"/>
      <c r="F172" s="101"/>
      <c r="G172" s="103"/>
      <c r="H172" s="103"/>
      <c r="I172" s="26" t="s">
        <v>42</v>
      </c>
      <c r="J172" s="17" t="s">
        <v>259</v>
      </c>
      <c r="K172" s="17">
        <v>50</v>
      </c>
      <c r="L172" s="5">
        <v>0</v>
      </c>
      <c r="M172" s="5">
        <f t="shared" si="12"/>
        <v>0</v>
      </c>
      <c r="N172" s="5">
        <v>0</v>
      </c>
      <c r="O172" s="6">
        <f>'Planning 3'!R172</f>
        <v>0</v>
      </c>
      <c r="P172" s="48"/>
      <c r="Q172" s="100"/>
      <c r="S172" s="159">
        <f t="shared" si="15"/>
        <v>0</v>
      </c>
      <c r="Y172" s="449">
        <v>0</v>
      </c>
      <c r="AA172" s="452">
        <f t="shared" si="13"/>
        <v>0</v>
      </c>
      <c r="AB172" s="452">
        <v>0</v>
      </c>
      <c r="AC172" s="452">
        <f t="shared" si="14"/>
        <v>0</v>
      </c>
      <c r="AD172" s="451">
        <v>0</v>
      </c>
      <c r="AE172" s="451">
        <f t="shared" si="11"/>
        <v>0</v>
      </c>
      <c r="AY172" s="451">
        <v>0</v>
      </c>
    </row>
    <row r="173" spans="1:51" ht="34.5" hidden="1" customHeight="1" outlineLevel="7" x14ac:dyDescent="0.2">
      <c r="A173" s="91"/>
      <c r="B173" s="93"/>
      <c r="C173" s="95"/>
      <c r="D173" s="95"/>
      <c r="E173" s="97"/>
      <c r="F173" s="101"/>
      <c r="G173" s="103"/>
      <c r="H173" s="103"/>
      <c r="I173" s="26" t="s">
        <v>43</v>
      </c>
      <c r="J173" s="17" t="s">
        <v>258</v>
      </c>
      <c r="K173" s="17">
        <v>73</v>
      </c>
      <c r="L173" s="5">
        <v>0</v>
      </c>
      <c r="M173" s="5">
        <f t="shared" si="12"/>
        <v>0</v>
      </c>
      <c r="N173" s="5">
        <v>0</v>
      </c>
      <c r="O173" s="6">
        <f>'Planning 3'!R173</f>
        <v>0</v>
      </c>
      <c r="P173" s="48"/>
      <c r="Q173" s="100"/>
      <c r="S173" s="159">
        <f t="shared" si="15"/>
        <v>0</v>
      </c>
      <c r="Y173" s="449">
        <v>0</v>
      </c>
      <c r="AA173" s="452">
        <f t="shared" si="13"/>
        <v>0</v>
      </c>
      <c r="AB173" s="452">
        <v>0</v>
      </c>
      <c r="AC173" s="452">
        <f t="shared" si="14"/>
        <v>0</v>
      </c>
      <c r="AD173" s="451">
        <v>0</v>
      </c>
      <c r="AE173" s="451">
        <f t="shared" si="11"/>
        <v>0</v>
      </c>
      <c r="AY173" s="451">
        <v>0</v>
      </c>
    </row>
    <row r="174" spans="1:51" ht="34.5" hidden="1" customHeight="1" outlineLevel="7" x14ac:dyDescent="0.2">
      <c r="A174" s="91"/>
      <c r="B174" s="93"/>
      <c r="C174" s="95"/>
      <c r="D174" s="95"/>
      <c r="E174" s="97"/>
      <c r="F174" s="101"/>
      <c r="G174" s="103"/>
      <c r="H174" s="103"/>
      <c r="I174" s="26" t="s">
        <v>248</v>
      </c>
      <c r="J174" s="17" t="s">
        <v>256</v>
      </c>
      <c r="K174" s="17">
        <v>2800</v>
      </c>
      <c r="L174" s="5">
        <v>0</v>
      </c>
      <c r="M174" s="5">
        <f t="shared" si="12"/>
        <v>0</v>
      </c>
      <c r="N174" s="5">
        <v>0</v>
      </c>
      <c r="O174" s="6">
        <f>'Planning 3'!R174</f>
        <v>0</v>
      </c>
      <c r="P174" s="48"/>
      <c r="Q174" s="100" t="e">
        <f>#REF!*$Q$5</f>
        <v>#REF!</v>
      </c>
      <c r="S174" s="159">
        <f t="shared" si="15"/>
        <v>0</v>
      </c>
      <c r="Y174" s="449">
        <v>0</v>
      </c>
      <c r="AA174" s="452">
        <f t="shared" si="13"/>
        <v>-0.63928571428571423</v>
      </c>
      <c r="AB174" s="452">
        <v>0</v>
      </c>
      <c r="AC174" s="452">
        <f t="shared" si="14"/>
        <v>0</v>
      </c>
      <c r="AD174" s="451">
        <v>0</v>
      </c>
      <c r="AE174" s="451">
        <f t="shared" si="11"/>
        <v>0</v>
      </c>
      <c r="AY174" s="451">
        <v>0.63928571428571423</v>
      </c>
    </row>
    <row r="175" spans="1:51" ht="34.5" hidden="1" customHeight="1" outlineLevel="7" x14ac:dyDescent="0.2">
      <c r="A175" s="91"/>
      <c r="B175" s="93"/>
      <c r="C175" s="95"/>
      <c r="D175" s="95"/>
      <c r="E175" s="97"/>
      <c r="F175" s="101"/>
      <c r="G175" s="103"/>
      <c r="H175" s="103"/>
      <c r="I175" s="26" t="s">
        <v>249</v>
      </c>
      <c r="J175" s="17" t="s">
        <v>259</v>
      </c>
      <c r="K175" s="17">
        <v>159</v>
      </c>
      <c r="L175" s="5">
        <v>0</v>
      </c>
      <c r="M175" s="5">
        <f t="shared" si="12"/>
        <v>0</v>
      </c>
      <c r="N175" s="5">
        <v>0</v>
      </c>
      <c r="O175" s="6">
        <f>'Planning 3'!R175</f>
        <v>0</v>
      </c>
      <c r="P175" s="48"/>
      <c r="Q175" s="100" t="e">
        <f>#REF!*$Q$5</f>
        <v>#REF!</v>
      </c>
      <c r="S175" s="159">
        <f t="shared" si="15"/>
        <v>0</v>
      </c>
      <c r="Y175" s="449">
        <v>0</v>
      </c>
      <c r="AA175" s="452">
        <f t="shared" si="13"/>
        <v>0</v>
      </c>
      <c r="AB175" s="452">
        <v>0</v>
      </c>
      <c r="AC175" s="452">
        <f t="shared" si="14"/>
        <v>0</v>
      </c>
      <c r="AD175" s="451">
        <v>0</v>
      </c>
      <c r="AE175" s="451">
        <f t="shared" si="11"/>
        <v>0</v>
      </c>
      <c r="AY175" s="451">
        <v>0</v>
      </c>
    </row>
    <row r="176" spans="1:51" ht="34.5" hidden="1" customHeight="1" outlineLevel="7" x14ac:dyDescent="0.2">
      <c r="A176" s="91"/>
      <c r="B176" s="93"/>
      <c r="C176" s="95"/>
      <c r="D176" s="95"/>
      <c r="E176" s="97"/>
      <c r="F176" s="101"/>
      <c r="G176" s="103"/>
      <c r="H176" s="103"/>
      <c r="I176" s="26" t="s">
        <v>250</v>
      </c>
      <c r="J176" s="17" t="s">
        <v>258</v>
      </c>
      <c r="K176" s="17">
        <v>76</v>
      </c>
      <c r="L176" s="5">
        <v>0</v>
      </c>
      <c r="M176" s="5">
        <f t="shared" si="12"/>
        <v>0</v>
      </c>
      <c r="N176" s="5">
        <v>0</v>
      </c>
      <c r="O176" s="6">
        <f>'Planning 3'!R176</f>
        <v>0</v>
      </c>
      <c r="P176" s="48"/>
      <c r="Q176" s="100" t="e">
        <f>#REF!*$Q$5</f>
        <v>#REF!</v>
      </c>
      <c r="S176" s="159">
        <f t="shared" si="15"/>
        <v>0</v>
      </c>
      <c r="Y176" s="449">
        <v>0</v>
      </c>
      <c r="AA176" s="452">
        <f t="shared" si="13"/>
        <v>0</v>
      </c>
      <c r="AB176" s="452">
        <v>0</v>
      </c>
      <c r="AC176" s="452">
        <f t="shared" si="14"/>
        <v>0</v>
      </c>
      <c r="AD176" s="451">
        <v>0</v>
      </c>
      <c r="AE176" s="451">
        <f t="shared" si="11"/>
        <v>0</v>
      </c>
      <c r="AY176" s="451">
        <v>0</v>
      </c>
    </row>
    <row r="177" spans="1:51" ht="34.5" hidden="1" customHeight="1" outlineLevel="7" x14ac:dyDescent="0.2">
      <c r="A177" s="91"/>
      <c r="B177" s="93"/>
      <c r="C177" s="95"/>
      <c r="D177" s="95"/>
      <c r="E177" s="97"/>
      <c r="F177" s="101"/>
      <c r="G177" s="103"/>
      <c r="H177" s="103"/>
      <c r="I177" s="26" t="s">
        <v>48</v>
      </c>
      <c r="J177" s="17" t="s">
        <v>257</v>
      </c>
      <c r="K177" s="17">
        <v>100</v>
      </c>
      <c r="L177" s="5">
        <v>0</v>
      </c>
      <c r="M177" s="5">
        <f t="shared" si="12"/>
        <v>0</v>
      </c>
      <c r="N177" s="5">
        <v>0</v>
      </c>
      <c r="O177" s="6">
        <f>'Planning 3'!R177</f>
        <v>0</v>
      </c>
      <c r="P177" s="48"/>
      <c r="Q177" s="100" t="e">
        <f>#REF!*$Q$5</f>
        <v>#REF!</v>
      </c>
      <c r="S177" s="159">
        <f t="shared" si="15"/>
        <v>0</v>
      </c>
      <c r="Y177" s="449">
        <v>0</v>
      </c>
      <c r="AA177" s="452">
        <f t="shared" si="13"/>
        <v>0</v>
      </c>
      <c r="AB177" s="452">
        <v>0</v>
      </c>
      <c r="AC177" s="452">
        <f t="shared" si="14"/>
        <v>0</v>
      </c>
      <c r="AD177" s="451">
        <v>0</v>
      </c>
      <c r="AE177" s="451">
        <f t="shared" si="11"/>
        <v>0</v>
      </c>
      <c r="AY177" s="451">
        <v>0</v>
      </c>
    </row>
    <row r="178" spans="1:51" ht="34.5" hidden="1" customHeight="1" outlineLevel="7" x14ac:dyDescent="0.2">
      <c r="A178" s="91"/>
      <c r="B178" s="93"/>
      <c r="C178" s="95"/>
      <c r="D178" s="95"/>
      <c r="E178" s="97"/>
      <c r="F178" s="101"/>
      <c r="G178" s="103"/>
      <c r="H178" s="103"/>
      <c r="I178" s="26" t="s">
        <v>49</v>
      </c>
      <c r="J178" s="17" t="s">
        <v>259</v>
      </c>
      <c r="K178" s="17">
        <v>251</v>
      </c>
      <c r="L178" s="5">
        <v>0</v>
      </c>
      <c r="M178" s="5">
        <f t="shared" si="12"/>
        <v>0</v>
      </c>
      <c r="N178" s="5">
        <v>0</v>
      </c>
      <c r="O178" s="6">
        <f>'Planning 3'!R178</f>
        <v>0</v>
      </c>
      <c r="P178" s="48"/>
      <c r="Q178" s="100" t="e">
        <f>#REF!*$Q$5</f>
        <v>#REF!</v>
      </c>
      <c r="S178" s="159">
        <f t="shared" si="15"/>
        <v>0</v>
      </c>
      <c r="Y178" s="449">
        <v>0</v>
      </c>
      <c r="AA178" s="452">
        <f t="shared" si="13"/>
        <v>0</v>
      </c>
      <c r="AB178" s="452">
        <v>0</v>
      </c>
      <c r="AC178" s="452">
        <f t="shared" si="14"/>
        <v>0</v>
      </c>
      <c r="AD178" s="451">
        <v>0</v>
      </c>
      <c r="AE178" s="451">
        <f t="shared" si="11"/>
        <v>0</v>
      </c>
      <c r="AY178" s="451">
        <v>0</v>
      </c>
    </row>
    <row r="179" spans="1:51" ht="34.5" hidden="1" customHeight="1" outlineLevel="7" x14ac:dyDescent="0.2">
      <c r="A179" s="91"/>
      <c r="B179" s="93"/>
      <c r="C179" s="95"/>
      <c r="D179" s="95"/>
      <c r="E179" s="97"/>
      <c r="F179" s="101"/>
      <c r="G179" s="103"/>
      <c r="H179" s="103"/>
      <c r="I179" s="26" t="s">
        <v>50</v>
      </c>
      <c r="J179" s="17" t="s">
        <v>258</v>
      </c>
      <c r="K179" s="17">
        <v>1500</v>
      </c>
      <c r="L179" s="5">
        <v>0</v>
      </c>
      <c r="M179" s="5">
        <f t="shared" si="12"/>
        <v>0</v>
      </c>
      <c r="N179" s="5">
        <v>0</v>
      </c>
      <c r="O179" s="6">
        <f>'Planning 3'!R179</f>
        <v>0</v>
      </c>
      <c r="P179" s="48"/>
      <c r="Q179" s="100" t="e">
        <f>#REF!*$Q$5</f>
        <v>#REF!</v>
      </c>
      <c r="S179" s="159">
        <f t="shared" si="15"/>
        <v>0</v>
      </c>
      <c r="Y179" s="449">
        <v>0</v>
      </c>
      <c r="AA179" s="452">
        <f t="shared" si="13"/>
        <v>0</v>
      </c>
      <c r="AB179" s="452">
        <v>0</v>
      </c>
      <c r="AC179" s="452">
        <f t="shared" si="14"/>
        <v>0</v>
      </c>
      <c r="AD179" s="451">
        <v>0</v>
      </c>
      <c r="AE179" s="451">
        <f t="shared" si="11"/>
        <v>0</v>
      </c>
      <c r="AY179" s="451">
        <v>0</v>
      </c>
    </row>
    <row r="180" spans="1:51" ht="34.5" hidden="1" customHeight="1" outlineLevel="7" x14ac:dyDescent="0.2">
      <c r="A180" s="91"/>
      <c r="B180" s="93"/>
      <c r="C180" s="95"/>
      <c r="D180" s="95"/>
      <c r="E180" s="97"/>
      <c r="F180" s="101"/>
      <c r="G180" s="103"/>
      <c r="H180" s="103"/>
      <c r="I180" s="26" t="s">
        <v>51</v>
      </c>
      <c r="J180" s="17" t="s">
        <v>257</v>
      </c>
      <c r="K180" s="17">
        <v>100</v>
      </c>
      <c r="L180" s="5">
        <v>6</v>
      </c>
      <c r="M180" s="5">
        <f t="shared" si="12"/>
        <v>6</v>
      </c>
      <c r="N180" s="5">
        <v>12</v>
      </c>
      <c r="O180" s="6">
        <f>'Planning 3'!R180</f>
        <v>0.12</v>
      </c>
      <c r="P180" s="48"/>
      <c r="Q180" s="100" t="e">
        <f>#REF!*$Q$5</f>
        <v>#REF!</v>
      </c>
      <c r="S180" s="159">
        <f t="shared" si="15"/>
        <v>-12</v>
      </c>
      <c r="Y180" s="449">
        <v>6</v>
      </c>
      <c r="AA180" s="452">
        <f t="shared" si="13"/>
        <v>1.999999999999999E-2</v>
      </c>
      <c r="AB180" s="452">
        <v>0.06</v>
      </c>
      <c r="AC180" s="452">
        <f t="shared" si="14"/>
        <v>0.06</v>
      </c>
      <c r="AD180" s="451">
        <v>0.06</v>
      </c>
      <c r="AE180" s="451">
        <f t="shared" si="11"/>
        <v>0.06</v>
      </c>
      <c r="AY180" s="451">
        <v>0.1</v>
      </c>
    </row>
    <row r="181" spans="1:51" ht="34.5" hidden="1" customHeight="1" outlineLevel="5" x14ac:dyDescent="0.2">
      <c r="A181" s="91"/>
      <c r="B181" s="93"/>
      <c r="C181" s="95"/>
      <c r="D181" s="95"/>
      <c r="E181" s="97"/>
      <c r="F181" s="101"/>
      <c r="G181" s="103"/>
      <c r="H181" s="103"/>
      <c r="I181" s="25" t="s">
        <v>245</v>
      </c>
      <c r="J181" s="23"/>
      <c r="K181" s="23"/>
      <c r="L181" s="23">
        <v>0</v>
      </c>
      <c r="M181" s="23">
        <f t="shared" si="12"/>
        <v>0</v>
      </c>
      <c r="N181" s="23">
        <v>0</v>
      </c>
      <c r="O181" s="24">
        <f>'Planning 3'!R181</f>
        <v>1</v>
      </c>
      <c r="P181" s="50"/>
      <c r="Q181" s="104" t="e">
        <f>#REF!*$Q$5</f>
        <v>#REF!</v>
      </c>
      <c r="S181" s="159">
        <f t="shared" si="15"/>
        <v>0</v>
      </c>
      <c r="Y181" s="449">
        <v>0</v>
      </c>
      <c r="AA181" s="452">
        <f t="shared" si="13"/>
        <v>0</v>
      </c>
      <c r="AB181" s="452">
        <v>0.98299999999999998</v>
      </c>
      <c r="AC181" s="452">
        <f t="shared" si="14"/>
        <v>1.7000000000000015E-2</v>
      </c>
      <c r="AD181" s="451">
        <v>1</v>
      </c>
      <c r="AE181" s="451">
        <f t="shared" si="11"/>
        <v>0</v>
      </c>
      <c r="AY181" s="451">
        <v>1</v>
      </c>
    </row>
    <row r="182" spans="1:51" ht="34.5" hidden="1" customHeight="1" outlineLevel="7" x14ac:dyDescent="0.2">
      <c r="A182" s="91"/>
      <c r="B182" s="93"/>
      <c r="C182" s="95"/>
      <c r="D182" s="95"/>
      <c r="E182" s="97"/>
      <c r="F182" s="101"/>
      <c r="G182" s="103"/>
      <c r="H182" s="103"/>
      <c r="I182" s="26" t="s">
        <v>38</v>
      </c>
      <c r="J182" s="17" t="s">
        <v>258</v>
      </c>
      <c r="K182" s="17">
        <v>316</v>
      </c>
      <c r="L182" s="5">
        <v>316</v>
      </c>
      <c r="M182" s="5">
        <f t="shared" si="12"/>
        <v>0</v>
      </c>
      <c r="N182" s="5">
        <v>316</v>
      </c>
      <c r="O182" s="6">
        <f>'Planning 3'!R182</f>
        <v>1</v>
      </c>
      <c r="P182" s="48"/>
      <c r="Q182" s="100" t="e">
        <f>#REF!*$Q$5</f>
        <v>#REF!</v>
      </c>
      <c r="R182" s="77">
        <v>316</v>
      </c>
      <c r="S182" s="159">
        <f t="shared" si="15"/>
        <v>0</v>
      </c>
      <c r="Y182" s="449">
        <v>316</v>
      </c>
      <c r="AA182" s="452">
        <f t="shared" si="13"/>
        <v>0</v>
      </c>
      <c r="AB182" s="452">
        <v>1</v>
      </c>
      <c r="AC182" s="452">
        <f t="shared" si="14"/>
        <v>0</v>
      </c>
      <c r="AD182" s="451">
        <v>1</v>
      </c>
      <c r="AE182" s="451">
        <f t="shared" si="11"/>
        <v>0</v>
      </c>
      <c r="AY182" s="451">
        <v>1</v>
      </c>
    </row>
    <row r="183" spans="1:51" ht="34.5" hidden="1" customHeight="1" outlineLevel="7" x14ac:dyDescent="0.2">
      <c r="A183" s="91"/>
      <c r="B183" s="93"/>
      <c r="C183" s="95"/>
      <c r="D183" s="95"/>
      <c r="E183" s="97"/>
      <c r="F183" s="101"/>
      <c r="G183" s="103"/>
      <c r="H183" s="103"/>
      <c r="I183" s="26" t="s">
        <v>39</v>
      </c>
      <c r="J183" s="17" t="s">
        <v>259</v>
      </c>
      <c r="K183" s="17">
        <v>128</v>
      </c>
      <c r="L183" s="5">
        <v>128</v>
      </c>
      <c r="M183" s="5">
        <f t="shared" si="12"/>
        <v>0</v>
      </c>
      <c r="N183" s="5">
        <v>128</v>
      </c>
      <c r="O183" s="6">
        <f>'Planning 3'!R183</f>
        <v>1</v>
      </c>
      <c r="P183" s="48"/>
      <c r="Q183" s="100" t="e">
        <f>#REF!*$Q$5</f>
        <v>#REF!</v>
      </c>
      <c r="R183" s="77">
        <v>128</v>
      </c>
      <c r="S183" s="159">
        <f t="shared" si="15"/>
        <v>0</v>
      </c>
      <c r="Y183" s="449">
        <v>128</v>
      </c>
      <c r="AA183" s="452">
        <f t="shared" si="13"/>
        <v>0</v>
      </c>
      <c r="AB183" s="452">
        <v>1</v>
      </c>
      <c r="AC183" s="452">
        <f t="shared" si="14"/>
        <v>0</v>
      </c>
      <c r="AD183" s="451">
        <v>1</v>
      </c>
      <c r="AE183" s="451">
        <f t="shared" si="11"/>
        <v>0</v>
      </c>
      <c r="AY183" s="451">
        <v>1</v>
      </c>
    </row>
    <row r="184" spans="1:51" ht="34.5" hidden="1" customHeight="1" outlineLevel="7" x14ac:dyDescent="0.2">
      <c r="A184" s="91"/>
      <c r="B184" s="93"/>
      <c r="C184" s="95"/>
      <c r="D184" s="95"/>
      <c r="E184" s="97"/>
      <c r="F184" s="101"/>
      <c r="G184" s="103"/>
      <c r="H184" s="103"/>
      <c r="I184" s="26" t="s">
        <v>40</v>
      </c>
      <c r="J184" s="17" t="s">
        <v>258</v>
      </c>
      <c r="K184" s="17">
        <v>5</v>
      </c>
      <c r="L184" s="5">
        <v>5</v>
      </c>
      <c r="M184" s="5">
        <f t="shared" si="12"/>
        <v>0</v>
      </c>
      <c r="N184" s="5">
        <v>5</v>
      </c>
      <c r="O184" s="6">
        <f>'Planning 3'!R184</f>
        <v>1</v>
      </c>
      <c r="P184" s="48"/>
      <c r="Q184" s="100"/>
      <c r="S184" s="159">
        <f t="shared" si="15"/>
        <v>-5</v>
      </c>
      <c r="Y184" s="449">
        <v>5</v>
      </c>
      <c r="AA184" s="452">
        <f t="shared" si="13"/>
        <v>0</v>
      </c>
      <c r="AB184" s="452">
        <v>1</v>
      </c>
      <c r="AC184" s="452">
        <f t="shared" si="14"/>
        <v>0</v>
      </c>
      <c r="AD184" s="451">
        <v>1</v>
      </c>
      <c r="AE184" s="451">
        <f t="shared" si="11"/>
        <v>0</v>
      </c>
      <c r="AY184" s="451">
        <v>1</v>
      </c>
    </row>
    <row r="185" spans="1:51" ht="34.5" hidden="1" customHeight="1" outlineLevel="7" x14ac:dyDescent="0.2">
      <c r="A185" s="91"/>
      <c r="B185" s="93"/>
      <c r="C185" s="95"/>
      <c r="D185" s="95"/>
      <c r="E185" s="97"/>
      <c r="F185" s="101"/>
      <c r="G185" s="103"/>
      <c r="H185" s="103"/>
      <c r="I185" s="26" t="s">
        <v>41</v>
      </c>
      <c r="J185" s="17" t="s">
        <v>256</v>
      </c>
      <c r="K185" s="17">
        <v>10025</v>
      </c>
      <c r="L185" s="5">
        <v>10025</v>
      </c>
      <c r="M185" s="5">
        <f t="shared" si="12"/>
        <v>0</v>
      </c>
      <c r="N185" s="5">
        <v>10025</v>
      </c>
      <c r="O185" s="6">
        <f>'Planning 3'!R185</f>
        <v>1</v>
      </c>
      <c r="P185" s="48"/>
      <c r="Q185" s="100"/>
      <c r="S185" s="159">
        <f t="shared" si="15"/>
        <v>-10025</v>
      </c>
      <c r="Y185" s="449">
        <v>10025</v>
      </c>
      <c r="AA185" s="452">
        <f t="shared" si="13"/>
        <v>0</v>
      </c>
      <c r="AB185" s="452">
        <v>1</v>
      </c>
      <c r="AC185" s="452">
        <f t="shared" si="14"/>
        <v>0</v>
      </c>
      <c r="AD185" s="451">
        <v>1</v>
      </c>
      <c r="AE185" s="451">
        <f t="shared" si="11"/>
        <v>0</v>
      </c>
      <c r="AY185" s="451">
        <v>1</v>
      </c>
    </row>
    <row r="186" spans="1:51" ht="34.5" hidden="1" customHeight="1" outlineLevel="7" x14ac:dyDescent="0.2">
      <c r="A186" s="91"/>
      <c r="B186" s="93"/>
      <c r="C186" s="95"/>
      <c r="D186" s="95"/>
      <c r="E186" s="97"/>
      <c r="F186" s="101"/>
      <c r="G186" s="103"/>
      <c r="H186" s="103"/>
      <c r="I186" s="26" t="s">
        <v>42</v>
      </c>
      <c r="J186" s="17" t="s">
        <v>259</v>
      </c>
      <c r="K186" s="17">
        <v>45</v>
      </c>
      <c r="L186" s="5">
        <v>45</v>
      </c>
      <c r="M186" s="5">
        <f t="shared" si="12"/>
        <v>0</v>
      </c>
      <c r="N186" s="5">
        <v>45</v>
      </c>
      <c r="O186" s="6">
        <f>'Planning 3'!R186</f>
        <v>1</v>
      </c>
      <c r="P186" s="48"/>
      <c r="Q186" s="100"/>
      <c r="S186" s="159">
        <f t="shared" si="15"/>
        <v>-45</v>
      </c>
      <c r="Y186" s="449">
        <v>45</v>
      </c>
      <c r="AA186" s="452">
        <f t="shared" si="13"/>
        <v>0</v>
      </c>
      <c r="AB186" s="452">
        <v>1</v>
      </c>
      <c r="AC186" s="452">
        <f t="shared" si="14"/>
        <v>0</v>
      </c>
      <c r="AD186" s="451">
        <v>1</v>
      </c>
      <c r="AE186" s="451">
        <f t="shared" si="11"/>
        <v>0</v>
      </c>
      <c r="AY186" s="451">
        <v>1</v>
      </c>
    </row>
    <row r="187" spans="1:51" ht="34.5" hidden="1" customHeight="1" outlineLevel="7" x14ac:dyDescent="0.2">
      <c r="A187" s="91"/>
      <c r="B187" s="93"/>
      <c r="C187" s="95"/>
      <c r="D187" s="95"/>
      <c r="E187" s="97"/>
      <c r="F187" s="101"/>
      <c r="G187" s="103"/>
      <c r="H187" s="103"/>
      <c r="I187" s="26" t="s">
        <v>43</v>
      </c>
      <c r="J187" s="17" t="s">
        <v>258</v>
      </c>
      <c r="K187" s="17">
        <v>50</v>
      </c>
      <c r="L187" s="5">
        <v>50</v>
      </c>
      <c r="M187" s="5">
        <f t="shared" si="12"/>
        <v>0</v>
      </c>
      <c r="N187" s="5">
        <v>50</v>
      </c>
      <c r="O187" s="6">
        <f>'Planning 3'!R187</f>
        <v>1</v>
      </c>
      <c r="P187" s="48"/>
      <c r="Q187" s="100"/>
      <c r="S187" s="159">
        <f t="shared" si="15"/>
        <v>-50</v>
      </c>
      <c r="Y187" s="449">
        <v>50</v>
      </c>
      <c r="AA187" s="452">
        <f t="shared" si="13"/>
        <v>0</v>
      </c>
      <c r="AB187" s="452">
        <v>1</v>
      </c>
      <c r="AC187" s="452">
        <f t="shared" si="14"/>
        <v>0</v>
      </c>
      <c r="AD187" s="451">
        <v>1</v>
      </c>
      <c r="AE187" s="451">
        <f t="shared" si="11"/>
        <v>0</v>
      </c>
      <c r="AY187" s="451">
        <v>1</v>
      </c>
    </row>
    <row r="188" spans="1:51" ht="34.5" hidden="1" customHeight="1" outlineLevel="7" x14ac:dyDescent="0.2">
      <c r="A188" s="91"/>
      <c r="B188" s="93"/>
      <c r="C188" s="95"/>
      <c r="D188" s="95"/>
      <c r="E188" s="97"/>
      <c r="F188" s="101"/>
      <c r="G188" s="103"/>
      <c r="H188" s="103"/>
      <c r="I188" s="26" t="s">
        <v>248</v>
      </c>
      <c r="J188" s="17" t="s">
        <v>256</v>
      </c>
      <c r="K188" s="17">
        <v>10100</v>
      </c>
      <c r="L188" s="5">
        <v>10100</v>
      </c>
      <c r="M188" s="5">
        <f t="shared" si="12"/>
        <v>0</v>
      </c>
      <c r="N188" s="5">
        <v>10100</v>
      </c>
      <c r="O188" s="6">
        <f>'Planning 3'!R188</f>
        <v>1</v>
      </c>
      <c r="P188" s="48"/>
      <c r="Q188" s="100" t="e">
        <f>#REF!*$Q$5</f>
        <v>#REF!</v>
      </c>
      <c r="S188" s="159">
        <f t="shared" si="15"/>
        <v>-10100</v>
      </c>
      <c r="Y188" s="449">
        <v>10100</v>
      </c>
      <c r="AA188" s="452">
        <f t="shared" si="13"/>
        <v>0</v>
      </c>
      <c r="AB188" s="452">
        <v>1</v>
      </c>
      <c r="AC188" s="452">
        <f t="shared" si="14"/>
        <v>0</v>
      </c>
      <c r="AD188" s="451">
        <v>1</v>
      </c>
      <c r="AE188" s="451">
        <f t="shared" si="11"/>
        <v>0</v>
      </c>
      <c r="AY188" s="451">
        <v>1</v>
      </c>
    </row>
    <row r="189" spans="1:51" ht="34.5" hidden="1" customHeight="1" outlineLevel="7" x14ac:dyDescent="0.2">
      <c r="A189" s="91"/>
      <c r="B189" s="93"/>
      <c r="C189" s="95"/>
      <c r="D189" s="95"/>
      <c r="E189" s="97"/>
      <c r="F189" s="101"/>
      <c r="G189" s="103"/>
      <c r="H189" s="103"/>
      <c r="I189" s="26" t="s">
        <v>249</v>
      </c>
      <c r="J189" s="17" t="s">
        <v>259</v>
      </c>
      <c r="K189" s="17">
        <v>195</v>
      </c>
      <c r="L189" s="5">
        <v>195</v>
      </c>
      <c r="M189" s="5">
        <f t="shared" si="12"/>
        <v>0</v>
      </c>
      <c r="N189" s="5">
        <v>195</v>
      </c>
      <c r="O189" s="6">
        <f>'Planning 3'!R189</f>
        <v>1</v>
      </c>
      <c r="P189" s="48"/>
      <c r="Q189" s="100" t="e">
        <f>#REF!*$Q$5</f>
        <v>#REF!</v>
      </c>
      <c r="S189" s="159">
        <f t="shared" si="15"/>
        <v>-195</v>
      </c>
      <c r="Y189" s="449">
        <v>195</v>
      </c>
      <c r="AA189" s="452">
        <f t="shared" si="13"/>
        <v>0</v>
      </c>
      <c r="AB189" s="452">
        <v>1</v>
      </c>
      <c r="AC189" s="452">
        <f t="shared" si="14"/>
        <v>0</v>
      </c>
      <c r="AD189" s="451">
        <v>1</v>
      </c>
      <c r="AE189" s="451">
        <f t="shared" si="11"/>
        <v>0</v>
      </c>
      <c r="AY189" s="451">
        <v>1</v>
      </c>
    </row>
    <row r="190" spans="1:51" ht="34.5" hidden="1" customHeight="1" outlineLevel="7" x14ac:dyDescent="0.2">
      <c r="A190" s="91"/>
      <c r="B190" s="93"/>
      <c r="C190" s="95"/>
      <c r="D190" s="95"/>
      <c r="E190" s="97"/>
      <c r="F190" s="101"/>
      <c r="G190" s="103"/>
      <c r="H190" s="103"/>
      <c r="I190" s="26" t="s">
        <v>250</v>
      </c>
      <c r="J190" s="17" t="s">
        <v>258</v>
      </c>
      <c r="K190" s="17">
        <v>64</v>
      </c>
      <c r="L190" s="5">
        <v>64</v>
      </c>
      <c r="M190" s="5">
        <f t="shared" si="12"/>
        <v>0</v>
      </c>
      <c r="N190" s="5">
        <v>64</v>
      </c>
      <c r="O190" s="6">
        <f>'Planning 3'!R190</f>
        <v>1</v>
      </c>
      <c r="P190" s="48"/>
      <c r="Q190" s="100" t="e">
        <f>#REF!*$Q$5</f>
        <v>#REF!</v>
      </c>
      <c r="S190" s="159">
        <f t="shared" si="15"/>
        <v>-64</v>
      </c>
      <c r="Y190" s="449">
        <v>64</v>
      </c>
      <c r="AA190" s="452">
        <f t="shared" si="13"/>
        <v>0</v>
      </c>
      <c r="AB190" s="452">
        <v>1</v>
      </c>
      <c r="AC190" s="452">
        <f t="shared" si="14"/>
        <v>0</v>
      </c>
      <c r="AD190" s="451">
        <v>1</v>
      </c>
      <c r="AE190" s="451">
        <f t="shared" si="11"/>
        <v>0</v>
      </c>
      <c r="AY190" s="451">
        <v>1</v>
      </c>
    </row>
    <row r="191" spans="1:51" ht="34.5" hidden="1" customHeight="1" outlineLevel="7" x14ac:dyDescent="0.2">
      <c r="A191" s="91"/>
      <c r="B191" s="93"/>
      <c r="C191" s="95"/>
      <c r="D191" s="95"/>
      <c r="E191" s="97"/>
      <c r="F191" s="101"/>
      <c r="G191" s="103"/>
      <c r="H191" s="103"/>
      <c r="I191" s="26" t="s">
        <v>48</v>
      </c>
      <c r="J191" s="17" t="s">
        <v>257</v>
      </c>
      <c r="K191" s="17">
        <v>100</v>
      </c>
      <c r="L191" s="5">
        <v>100</v>
      </c>
      <c r="M191" s="5">
        <f t="shared" si="12"/>
        <v>0</v>
      </c>
      <c r="N191" s="5">
        <v>100</v>
      </c>
      <c r="O191" s="6">
        <f>'Planning 3'!R191</f>
        <v>1</v>
      </c>
      <c r="P191" s="48"/>
      <c r="Q191" s="100" t="e">
        <f>#REF!*$Q$5</f>
        <v>#REF!</v>
      </c>
      <c r="S191" s="159">
        <f t="shared" si="15"/>
        <v>-100</v>
      </c>
      <c r="Y191" s="449">
        <v>100</v>
      </c>
      <c r="AA191" s="452">
        <f t="shared" si="13"/>
        <v>0</v>
      </c>
      <c r="AB191" s="452">
        <v>1</v>
      </c>
      <c r="AC191" s="452">
        <f t="shared" si="14"/>
        <v>0</v>
      </c>
      <c r="AD191" s="451">
        <v>1</v>
      </c>
      <c r="AE191" s="451">
        <f t="shared" si="11"/>
        <v>0</v>
      </c>
      <c r="AY191" s="451">
        <v>1</v>
      </c>
    </row>
    <row r="192" spans="1:51" ht="34.5" hidden="1" customHeight="1" outlineLevel="7" x14ac:dyDescent="0.2">
      <c r="A192" s="91"/>
      <c r="B192" s="93"/>
      <c r="C192" s="95"/>
      <c r="D192" s="95"/>
      <c r="E192" s="97"/>
      <c r="F192" s="101"/>
      <c r="G192" s="103"/>
      <c r="H192" s="103"/>
      <c r="I192" s="26" t="s">
        <v>49</v>
      </c>
      <c r="J192" s="17" t="s">
        <v>259</v>
      </c>
      <c r="K192" s="17">
        <v>145</v>
      </c>
      <c r="L192" s="5">
        <v>145</v>
      </c>
      <c r="M192" s="5">
        <f t="shared" si="12"/>
        <v>0</v>
      </c>
      <c r="N192" s="5">
        <v>145</v>
      </c>
      <c r="O192" s="6">
        <f>'Planning 3'!R192</f>
        <v>1</v>
      </c>
      <c r="P192" s="48"/>
      <c r="Q192" s="100" t="e">
        <f>#REF!*$Q$5</f>
        <v>#REF!</v>
      </c>
      <c r="S192" s="159">
        <f t="shared" si="15"/>
        <v>-145</v>
      </c>
      <c r="Y192" s="449">
        <v>145</v>
      </c>
      <c r="AA192" s="452">
        <f t="shared" si="13"/>
        <v>0</v>
      </c>
      <c r="AB192" s="452">
        <v>1</v>
      </c>
      <c r="AC192" s="452">
        <f t="shared" si="14"/>
        <v>0</v>
      </c>
      <c r="AD192" s="451">
        <v>1</v>
      </c>
      <c r="AE192" s="451">
        <f t="shared" si="11"/>
        <v>0</v>
      </c>
      <c r="AY192" s="451">
        <v>1</v>
      </c>
    </row>
    <row r="193" spans="1:51" ht="34.5" hidden="1" customHeight="1" outlineLevel="7" x14ac:dyDescent="0.2">
      <c r="A193" s="91"/>
      <c r="B193" s="93"/>
      <c r="C193" s="95"/>
      <c r="D193" s="95"/>
      <c r="E193" s="97"/>
      <c r="F193" s="101"/>
      <c r="G193" s="103"/>
      <c r="H193" s="103"/>
      <c r="I193" s="26" t="s">
        <v>50</v>
      </c>
      <c r="J193" s="17" t="s">
        <v>258</v>
      </c>
      <c r="K193" s="17">
        <v>166</v>
      </c>
      <c r="L193" s="5">
        <v>166</v>
      </c>
      <c r="M193" s="5">
        <f t="shared" si="12"/>
        <v>0</v>
      </c>
      <c r="N193" s="5">
        <v>166</v>
      </c>
      <c r="O193" s="6">
        <f>'Planning 3'!R193</f>
        <v>1</v>
      </c>
      <c r="P193" s="48"/>
      <c r="Q193" s="100" t="e">
        <f>#REF!*$Q$5</f>
        <v>#REF!</v>
      </c>
      <c r="S193" s="159">
        <f t="shared" si="15"/>
        <v>-166</v>
      </c>
      <c r="Y193" s="449">
        <v>166</v>
      </c>
      <c r="AA193" s="452">
        <f t="shared" si="13"/>
        <v>0</v>
      </c>
      <c r="AB193" s="452">
        <v>1</v>
      </c>
      <c r="AC193" s="452">
        <f t="shared" si="14"/>
        <v>0</v>
      </c>
      <c r="AD193" s="451">
        <v>1</v>
      </c>
      <c r="AE193" s="451">
        <f t="shared" si="11"/>
        <v>0</v>
      </c>
      <c r="AY193" s="451">
        <v>1</v>
      </c>
    </row>
    <row r="194" spans="1:51" ht="34.5" hidden="1" customHeight="1" outlineLevel="7" x14ac:dyDescent="0.2">
      <c r="A194" s="91"/>
      <c r="B194" s="93"/>
      <c r="C194" s="95"/>
      <c r="D194" s="95"/>
      <c r="E194" s="97"/>
      <c r="F194" s="101"/>
      <c r="G194" s="103"/>
      <c r="H194" s="103"/>
      <c r="I194" s="26" t="s">
        <v>51</v>
      </c>
      <c r="J194" s="17" t="s">
        <v>257</v>
      </c>
      <c r="K194" s="17">
        <v>100</v>
      </c>
      <c r="L194" s="5">
        <v>66</v>
      </c>
      <c r="M194" s="5">
        <f t="shared" si="12"/>
        <v>34</v>
      </c>
      <c r="N194" s="5">
        <v>100</v>
      </c>
      <c r="O194" s="6">
        <f>'Planning 3'!R194</f>
        <v>1</v>
      </c>
      <c r="P194" s="48"/>
      <c r="Q194" s="100" t="e">
        <f>#REF!*$Q$5</f>
        <v>#REF!</v>
      </c>
      <c r="R194" s="77">
        <v>8</v>
      </c>
      <c r="S194" s="159">
        <f t="shared" si="15"/>
        <v>-92</v>
      </c>
      <c r="Y194" s="449">
        <v>56.000000000000007</v>
      </c>
      <c r="AA194" s="452">
        <f t="shared" si="13"/>
        <v>0</v>
      </c>
      <c r="AB194" s="452">
        <v>0.66</v>
      </c>
      <c r="AC194" s="452">
        <f t="shared" si="14"/>
        <v>0.33999999999999997</v>
      </c>
      <c r="AD194" s="451">
        <v>1</v>
      </c>
      <c r="AE194" s="451">
        <f t="shared" si="11"/>
        <v>0</v>
      </c>
      <c r="AY194" s="451">
        <v>1</v>
      </c>
    </row>
    <row r="195" spans="1:51" ht="34.5" hidden="1" customHeight="1" outlineLevel="5" x14ac:dyDescent="0.2">
      <c r="A195" s="91"/>
      <c r="B195" s="93"/>
      <c r="C195" s="95"/>
      <c r="D195" s="95"/>
      <c r="E195" s="97"/>
      <c r="F195" s="101"/>
      <c r="G195" s="103"/>
      <c r="H195" s="103"/>
      <c r="I195" s="25" t="s">
        <v>246</v>
      </c>
      <c r="J195" s="23"/>
      <c r="K195" s="23"/>
      <c r="L195" s="23">
        <v>0</v>
      </c>
      <c r="M195" s="23">
        <f t="shared" si="12"/>
        <v>0</v>
      </c>
      <c r="N195" s="23">
        <v>0</v>
      </c>
      <c r="O195" s="24">
        <f>'Planning 3'!R195</f>
        <v>0.65422943561293079</v>
      </c>
      <c r="P195" s="50"/>
      <c r="Q195" s="104" t="e">
        <f>#REF!*$Q$5</f>
        <v>#REF!</v>
      </c>
      <c r="S195" s="159">
        <f t="shared" si="15"/>
        <v>0</v>
      </c>
      <c r="Y195" s="449">
        <v>0</v>
      </c>
      <c r="AA195" s="452">
        <f t="shared" si="13"/>
        <v>-9.3681318681319015E-3</v>
      </c>
      <c r="AB195" s="452">
        <v>0.63472943561293083</v>
      </c>
      <c r="AC195" s="452">
        <f t="shared" si="14"/>
        <v>1.9499999999999962E-2</v>
      </c>
      <c r="AD195" s="451">
        <v>0.7368842419716205</v>
      </c>
      <c r="AE195" s="451">
        <f t="shared" si="11"/>
        <v>-8.2654806358689714E-2</v>
      </c>
      <c r="AY195" s="451">
        <v>0.66359756748106269</v>
      </c>
    </row>
    <row r="196" spans="1:51" ht="34.5" hidden="1" customHeight="1" outlineLevel="7" x14ac:dyDescent="0.2">
      <c r="A196" s="91"/>
      <c r="B196" s="93"/>
      <c r="C196" s="95"/>
      <c r="D196" s="95"/>
      <c r="E196" s="97"/>
      <c r="F196" s="101"/>
      <c r="G196" s="103"/>
      <c r="H196" s="103"/>
      <c r="I196" s="16" t="s">
        <v>38</v>
      </c>
      <c r="J196" s="17" t="s">
        <v>258</v>
      </c>
      <c r="K196" s="17">
        <v>600</v>
      </c>
      <c r="L196" s="5">
        <v>600</v>
      </c>
      <c r="M196" s="5">
        <f t="shared" si="12"/>
        <v>0</v>
      </c>
      <c r="N196" s="5">
        <v>600</v>
      </c>
      <c r="O196" s="6">
        <f>'Planning 3'!R196</f>
        <v>1</v>
      </c>
      <c r="P196" s="48"/>
      <c r="Q196" s="100" t="e">
        <f>#REF!*$Q$5</f>
        <v>#REF!</v>
      </c>
      <c r="S196" s="159">
        <f t="shared" si="15"/>
        <v>-600</v>
      </c>
      <c r="Y196" s="449">
        <v>600</v>
      </c>
      <c r="AA196" s="452">
        <f t="shared" si="13"/>
        <v>0</v>
      </c>
      <c r="AB196" s="452">
        <v>1</v>
      </c>
      <c r="AC196" s="452">
        <f t="shared" si="14"/>
        <v>0</v>
      </c>
      <c r="AD196" s="451">
        <v>1</v>
      </c>
      <c r="AE196" s="451">
        <f t="shared" si="11"/>
        <v>0</v>
      </c>
      <c r="AY196" s="451">
        <v>1</v>
      </c>
    </row>
    <row r="197" spans="1:51" ht="34.5" hidden="1" customHeight="1" outlineLevel="7" x14ac:dyDescent="0.2">
      <c r="A197" s="91"/>
      <c r="B197" s="93"/>
      <c r="C197" s="95"/>
      <c r="D197" s="95"/>
      <c r="E197" s="97"/>
      <c r="F197" s="101"/>
      <c r="G197" s="103"/>
      <c r="H197" s="103"/>
      <c r="I197" s="16" t="s">
        <v>39</v>
      </c>
      <c r="J197" s="17" t="s">
        <v>259</v>
      </c>
      <c r="K197" s="17">
        <v>58</v>
      </c>
      <c r="L197" s="5">
        <v>58</v>
      </c>
      <c r="M197" s="5">
        <f t="shared" si="12"/>
        <v>0</v>
      </c>
      <c r="N197" s="5">
        <v>58</v>
      </c>
      <c r="O197" s="6">
        <f>'Planning 3'!R197</f>
        <v>1</v>
      </c>
      <c r="P197" s="48"/>
      <c r="Q197" s="100" t="e">
        <f>#REF!*$Q$5</f>
        <v>#REF!</v>
      </c>
      <c r="S197" s="159">
        <f t="shared" si="15"/>
        <v>-58</v>
      </c>
      <c r="Y197" s="449">
        <v>58</v>
      </c>
      <c r="AA197" s="452">
        <f t="shared" si="13"/>
        <v>0</v>
      </c>
      <c r="AB197" s="452">
        <v>1</v>
      </c>
      <c r="AC197" s="452">
        <f t="shared" si="14"/>
        <v>0</v>
      </c>
      <c r="AD197" s="451">
        <v>1</v>
      </c>
      <c r="AE197" s="451">
        <f t="shared" si="11"/>
        <v>0</v>
      </c>
      <c r="AY197" s="451">
        <v>1</v>
      </c>
    </row>
    <row r="198" spans="1:51" ht="34.5" hidden="1" customHeight="1" outlineLevel="7" x14ac:dyDescent="0.2">
      <c r="A198" s="91"/>
      <c r="B198" s="93"/>
      <c r="C198" s="95"/>
      <c r="D198" s="95"/>
      <c r="E198" s="97"/>
      <c r="F198" s="101"/>
      <c r="G198" s="103"/>
      <c r="H198" s="103"/>
      <c r="I198" s="16" t="s">
        <v>40</v>
      </c>
      <c r="J198" s="17" t="s">
        <v>258</v>
      </c>
      <c r="K198" s="17">
        <v>2.6</v>
      </c>
      <c r="L198" s="5">
        <v>2.6</v>
      </c>
      <c r="M198" s="5">
        <f t="shared" si="12"/>
        <v>0</v>
      </c>
      <c r="N198" s="5">
        <v>2.6</v>
      </c>
      <c r="O198" s="6">
        <f>'Planning 3'!R198</f>
        <v>1</v>
      </c>
      <c r="P198" s="48"/>
      <c r="Q198" s="100"/>
      <c r="S198" s="159">
        <f t="shared" si="15"/>
        <v>-2.6</v>
      </c>
      <c r="Y198" s="449">
        <v>2.6</v>
      </c>
      <c r="AA198" s="452">
        <f t="shared" si="13"/>
        <v>0</v>
      </c>
      <c r="AB198" s="452">
        <v>1</v>
      </c>
      <c r="AC198" s="452">
        <f t="shared" si="14"/>
        <v>0</v>
      </c>
      <c r="AD198" s="451">
        <v>1</v>
      </c>
      <c r="AE198" s="451">
        <f t="shared" ref="AE198:AE261" si="16">O198-AD198</f>
        <v>0</v>
      </c>
      <c r="AY198" s="451">
        <v>1</v>
      </c>
    </row>
    <row r="199" spans="1:51" ht="34.5" hidden="1" customHeight="1" outlineLevel="7" x14ac:dyDescent="0.2">
      <c r="A199" s="91"/>
      <c r="B199" s="93"/>
      <c r="C199" s="95"/>
      <c r="D199" s="95"/>
      <c r="E199" s="97"/>
      <c r="F199" s="101"/>
      <c r="G199" s="103"/>
      <c r="H199" s="103"/>
      <c r="I199" s="16" t="s">
        <v>41</v>
      </c>
      <c r="J199" s="17" t="s">
        <v>256</v>
      </c>
      <c r="K199" s="17">
        <v>6826</v>
      </c>
      <c r="L199" s="5">
        <v>6826</v>
      </c>
      <c r="M199" s="5">
        <f t="shared" ref="M199:M262" si="17">N199-L199</f>
        <v>0</v>
      </c>
      <c r="N199" s="5">
        <v>6826</v>
      </c>
      <c r="O199" s="6">
        <f>'Planning 3'!R199</f>
        <v>1</v>
      </c>
      <c r="P199" s="48"/>
      <c r="Q199" s="100"/>
      <c r="S199" s="159">
        <f t="shared" si="15"/>
        <v>-6826</v>
      </c>
      <c r="Y199" s="449">
        <v>6826</v>
      </c>
      <c r="AA199" s="452">
        <f t="shared" ref="AA199:AA262" si="18">O199-AY199</f>
        <v>0</v>
      </c>
      <c r="AB199" s="452">
        <v>1</v>
      </c>
      <c r="AC199" s="452">
        <f t="shared" ref="AC199:AC262" si="19">O199-AB199</f>
        <v>0</v>
      </c>
      <c r="AD199" s="451">
        <v>1</v>
      </c>
      <c r="AE199" s="451">
        <f t="shared" si="16"/>
        <v>0</v>
      </c>
      <c r="AY199" s="451">
        <v>1</v>
      </c>
    </row>
    <row r="200" spans="1:51" ht="34.5" hidden="1" customHeight="1" outlineLevel="7" x14ac:dyDescent="0.2">
      <c r="A200" s="91"/>
      <c r="B200" s="93"/>
      <c r="C200" s="95"/>
      <c r="D200" s="95"/>
      <c r="E200" s="97"/>
      <c r="F200" s="101"/>
      <c r="G200" s="103"/>
      <c r="H200" s="103"/>
      <c r="I200" s="16" t="s">
        <v>42</v>
      </c>
      <c r="J200" s="17" t="s">
        <v>259</v>
      </c>
      <c r="K200" s="17">
        <v>29</v>
      </c>
      <c r="L200" s="5">
        <v>29</v>
      </c>
      <c r="M200" s="5">
        <f t="shared" si="17"/>
        <v>0</v>
      </c>
      <c r="N200" s="5">
        <v>29</v>
      </c>
      <c r="O200" s="6">
        <f>'Planning 3'!R200</f>
        <v>1</v>
      </c>
      <c r="P200" s="48"/>
      <c r="Q200" s="100"/>
      <c r="S200" s="159">
        <f t="shared" si="15"/>
        <v>-29</v>
      </c>
      <c r="Y200" s="449">
        <v>29</v>
      </c>
      <c r="AA200" s="452">
        <f t="shared" si="18"/>
        <v>0</v>
      </c>
      <c r="AB200" s="452">
        <v>1</v>
      </c>
      <c r="AC200" s="452">
        <f t="shared" si="19"/>
        <v>0</v>
      </c>
      <c r="AD200" s="451">
        <v>1</v>
      </c>
      <c r="AE200" s="451">
        <f t="shared" si="16"/>
        <v>0</v>
      </c>
      <c r="AY200" s="451">
        <v>1</v>
      </c>
    </row>
    <row r="201" spans="1:51" ht="34.5" hidden="1" customHeight="1" outlineLevel="7" x14ac:dyDescent="0.2">
      <c r="A201" s="91"/>
      <c r="B201" s="93"/>
      <c r="C201" s="95"/>
      <c r="D201" s="95"/>
      <c r="E201" s="97"/>
      <c r="F201" s="101"/>
      <c r="G201" s="103"/>
      <c r="H201" s="103"/>
      <c r="I201" s="16" t="s">
        <v>43</v>
      </c>
      <c r="J201" s="17" t="s">
        <v>258</v>
      </c>
      <c r="K201" s="17">
        <v>35</v>
      </c>
      <c r="L201" s="5">
        <v>35</v>
      </c>
      <c r="M201" s="5">
        <f t="shared" si="17"/>
        <v>0</v>
      </c>
      <c r="N201" s="5">
        <v>35</v>
      </c>
      <c r="O201" s="6">
        <f>'Planning 3'!R201</f>
        <v>1</v>
      </c>
      <c r="P201" s="48"/>
      <c r="Q201" s="100"/>
      <c r="S201" s="159">
        <f t="shared" si="15"/>
        <v>-35</v>
      </c>
      <c r="Y201" s="449">
        <v>35</v>
      </c>
      <c r="AA201" s="452">
        <f t="shared" si="18"/>
        <v>0</v>
      </c>
      <c r="AB201" s="452">
        <v>1</v>
      </c>
      <c r="AC201" s="452">
        <f t="shared" si="19"/>
        <v>0</v>
      </c>
      <c r="AD201" s="451">
        <v>1</v>
      </c>
      <c r="AE201" s="451">
        <f t="shared" si="16"/>
        <v>0</v>
      </c>
      <c r="AY201" s="451">
        <v>1</v>
      </c>
    </row>
    <row r="202" spans="1:51" ht="34.5" hidden="1" customHeight="1" outlineLevel="7" x14ac:dyDescent="0.2">
      <c r="A202" s="91"/>
      <c r="B202" s="93"/>
      <c r="C202" s="95"/>
      <c r="D202" s="95"/>
      <c r="E202" s="97"/>
      <c r="F202" s="101"/>
      <c r="G202" s="103"/>
      <c r="H202" s="103"/>
      <c r="I202" s="16" t="s">
        <v>248</v>
      </c>
      <c r="J202" s="17" t="s">
        <v>256</v>
      </c>
      <c r="K202" s="17">
        <v>2275</v>
      </c>
      <c r="L202" s="5">
        <v>1100</v>
      </c>
      <c r="M202" s="5">
        <f t="shared" si="17"/>
        <v>0</v>
      </c>
      <c r="N202" s="5">
        <v>1100</v>
      </c>
      <c r="O202" s="6">
        <f>'Planning 3'!R202</f>
        <v>0.48351648351648352</v>
      </c>
      <c r="P202" s="48"/>
      <c r="Q202" s="100" t="e">
        <f>#REF!*$Q$5</f>
        <v>#REF!</v>
      </c>
      <c r="S202" s="159">
        <f t="shared" si="15"/>
        <v>-1100</v>
      </c>
      <c r="Y202" s="449">
        <v>682.5</v>
      </c>
      <c r="AA202" s="452">
        <f t="shared" si="18"/>
        <v>-0.19780219780219782</v>
      </c>
      <c r="AB202" s="452">
        <v>0.48351648351648352</v>
      </c>
      <c r="AC202" s="452">
        <f t="shared" si="19"/>
        <v>0</v>
      </c>
      <c r="AD202" s="451">
        <v>0.61538461538461542</v>
      </c>
      <c r="AE202" s="451">
        <f t="shared" si="16"/>
        <v>-0.1318681318681319</v>
      </c>
      <c r="AY202" s="451">
        <v>0.68131868131868134</v>
      </c>
    </row>
    <row r="203" spans="1:51" ht="34.5" hidden="1" customHeight="1" outlineLevel="7" x14ac:dyDescent="0.2">
      <c r="A203" s="91"/>
      <c r="B203" s="93"/>
      <c r="C203" s="95"/>
      <c r="D203" s="95"/>
      <c r="E203" s="97"/>
      <c r="F203" s="101"/>
      <c r="G203" s="103"/>
      <c r="H203" s="103"/>
      <c r="I203" s="16" t="s">
        <v>249</v>
      </c>
      <c r="J203" s="17" t="s">
        <v>259</v>
      </c>
      <c r="K203" s="17">
        <v>103</v>
      </c>
      <c r="L203" s="5">
        <v>52</v>
      </c>
      <c r="M203" s="5">
        <f t="shared" si="17"/>
        <v>0</v>
      </c>
      <c r="N203" s="5">
        <v>52</v>
      </c>
      <c r="O203" s="6">
        <f>'Planning 3'!R203</f>
        <v>0.50485436893203883</v>
      </c>
      <c r="P203" s="48"/>
      <c r="Q203" s="100" t="e">
        <f>#REF!*$Q$5</f>
        <v>#REF!</v>
      </c>
      <c r="S203" s="159">
        <f t="shared" si="15"/>
        <v>-52</v>
      </c>
      <c r="Y203" s="449">
        <v>30.9</v>
      </c>
      <c r="AA203" s="452">
        <f t="shared" si="18"/>
        <v>0</v>
      </c>
      <c r="AB203" s="452">
        <v>0.50485436893203883</v>
      </c>
      <c r="AC203" s="452">
        <f t="shared" si="19"/>
        <v>0</v>
      </c>
      <c r="AD203" s="451">
        <v>0.62135922330097082</v>
      </c>
      <c r="AE203" s="451">
        <f t="shared" si="16"/>
        <v>-0.11650485436893199</v>
      </c>
      <c r="AY203" s="451">
        <v>0.50485436893203883</v>
      </c>
    </row>
    <row r="204" spans="1:51" ht="34.5" hidden="1" customHeight="1" outlineLevel="7" x14ac:dyDescent="0.2">
      <c r="A204" s="91"/>
      <c r="B204" s="93"/>
      <c r="C204" s="95"/>
      <c r="D204" s="95"/>
      <c r="E204" s="97"/>
      <c r="F204" s="101"/>
      <c r="G204" s="103"/>
      <c r="H204" s="103"/>
      <c r="I204" s="16" t="s">
        <v>250</v>
      </c>
      <c r="J204" s="17" t="s">
        <v>258</v>
      </c>
      <c r="K204" s="17">
        <v>28</v>
      </c>
      <c r="L204" s="5">
        <v>0</v>
      </c>
      <c r="M204" s="5">
        <f t="shared" si="17"/>
        <v>0</v>
      </c>
      <c r="N204" s="5">
        <v>0</v>
      </c>
      <c r="O204" s="6">
        <f>'Planning 3'!R204</f>
        <v>0</v>
      </c>
      <c r="P204" s="48"/>
      <c r="Q204" s="100" t="e">
        <f>#REF!*$Q$5</f>
        <v>#REF!</v>
      </c>
      <c r="S204" s="159">
        <f t="shared" si="15"/>
        <v>0</v>
      </c>
      <c r="Y204" s="449">
        <v>0</v>
      </c>
      <c r="AA204" s="452">
        <f t="shared" si="18"/>
        <v>0</v>
      </c>
      <c r="AB204" s="452">
        <v>0</v>
      </c>
      <c r="AC204" s="452">
        <f t="shared" si="19"/>
        <v>0</v>
      </c>
      <c r="AD204" s="451">
        <v>0.6071428571428571</v>
      </c>
      <c r="AE204" s="451">
        <f t="shared" si="16"/>
        <v>-0.6071428571428571</v>
      </c>
      <c r="AY204" s="451">
        <v>0</v>
      </c>
    </row>
    <row r="205" spans="1:51" ht="34.5" hidden="1" customHeight="1" outlineLevel="7" x14ac:dyDescent="0.2">
      <c r="A205" s="91"/>
      <c r="B205" s="93"/>
      <c r="C205" s="95"/>
      <c r="D205" s="95"/>
      <c r="E205" s="97"/>
      <c r="F205" s="101"/>
      <c r="G205" s="103"/>
      <c r="H205" s="103"/>
      <c r="I205" s="16" t="s">
        <v>48</v>
      </c>
      <c r="J205" s="17" t="s">
        <v>257</v>
      </c>
      <c r="K205" s="17">
        <v>100</v>
      </c>
      <c r="L205" s="5">
        <v>0</v>
      </c>
      <c r="M205" s="5">
        <f t="shared" si="17"/>
        <v>0</v>
      </c>
      <c r="N205" s="5">
        <v>0</v>
      </c>
      <c r="O205" s="6">
        <f>'Planning 3'!R205</f>
        <v>0</v>
      </c>
      <c r="P205" s="48"/>
      <c r="Q205" s="100" t="e">
        <f>#REF!*$Q$5</f>
        <v>#REF!</v>
      </c>
      <c r="S205" s="159">
        <f t="shared" si="15"/>
        <v>0</v>
      </c>
      <c r="Y205" s="449">
        <v>0</v>
      </c>
      <c r="AA205" s="452">
        <f t="shared" si="18"/>
        <v>-0.5</v>
      </c>
      <c r="AB205" s="452">
        <v>0</v>
      </c>
      <c r="AC205" s="452">
        <f t="shared" si="19"/>
        <v>0</v>
      </c>
      <c r="AD205" s="451">
        <v>0.2</v>
      </c>
      <c r="AE205" s="451">
        <f t="shared" si="16"/>
        <v>-0.2</v>
      </c>
      <c r="AY205" s="451">
        <v>0.5</v>
      </c>
    </row>
    <row r="206" spans="1:51" ht="34.5" hidden="1" customHeight="1" outlineLevel="7" x14ac:dyDescent="0.2">
      <c r="A206" s="91"/>
      <c r="B206" s="93"/>
      <c r="C206" s="95"/>
      <c r="D206" s="95"/>
      <c r="E206" s="97"/>
      <c r="F206" s="101"/>
      <c r="G206" s="103"/>
      <c r="H206" s="103"/>
      <c r="I206" s="16" t="s">
        <v>49</v>
      </c>
      <c r="J206" s="17" t="s">
        <v>259</v>
      </c>
      <c r="K206" s="17">
        <v>150</v>
      </c>
      <c r="L206" s="5">
        <v>0</v>
      </c>
      <c r="M206" s="5">
        <f t="shared" si="17"/>
        <v>0</v>
      </c>
      <c r="N206" s="5">
        <v>0</v>
      </c>
      <c r="O206" s="6">
        <f>'Planning 3'!R206</f>
        <v>0</v>
      </c>
      <c r="P206" s="48"/>
      <c r="Q206" s="100" t="e">
        <f>#REF!*$Q$5</f>
        <v>#REF!</v>
      </c>
      <c r="S206" s="159">
        <f t="shared" si="15"/>
        <v>0</v>
      </c>
      <c r="Y206" s="449">
        <v>0</v>
      </c>
      <c r="AA206" s="452">
        <f t="shared" si="18"/>
        <v>0</v>
      </c>
      <c r="AB206" s="452">
        <v>0</v>
      </c>
      <c r="AC206" s="452">
        <f t="shared" si="19"/>
        <v>0</v>
      </c>
      <c r="AD206" s="451">
        <v>0</v>
      </c>
      <c r="AE206" s="451">
        <f t="shared" si="16"/>
        <v>0</v>
      </c>
      <c r="AY206" s="451">
        <v>0</v>
      </c>
    </row>
    <row r="207" spans="1:51" ht="34.5" hidden="1" customHeight="1" outlineLevel="7" x14ac:dyDescent="0.2">
      <c r="A207" s="91"/>
      <c r="B207" s="93"/>
      <c r="C207" s="95"/>
      <c r="D207" s="95"/>
      <c r="E207" s="97"/>
      <c r="F207" s="101"/>
      <c r="G207" s="103"/>
      <c r="H207" s="103"/>
      <c r="I207" s="16" t="s">
        <v>50</v>
      </c>
      <c r="J207" s="17" t="s">
        <v>258</v>
      </c>
      <c r="K207" s="17">
        <v>1000</v>
      </c>
      <c r="L207" s="5">
        <v>0</v>
      </c>
      <c r="M207" s="5">
        <f t="shared" si="17"/>
        <v>0</v>
      </c>
      <c r="N207" s="5">
        <v>0</v>
      </c>
      <c r="O207" s="6">
        <f>'Planning 3'!R207</f>
        <v>0</v>
      </c>
      <c r="P207" s="48"/>
      <c r="Q207" s="100" t="e">
        <f>#REF!*$Q$5</f>
        <v>#REF!</v>
      </c>
      <c r="S207" s="159">
        <f t="shared" si="15"/>
        <v>0</v>
      </c>
      <c r="Y207" s="449">
        <v>0</v>
      </c>
      <c r="AA207" s="452">
        <f t="shared" si="18"/>
        <v>0</v>
      </c>
      <c r="AB207" s="452">
        <v>0</v>
      </c>
      <c r="AC207" s="452">
        <f t="shared" si="19"/>
        <v>0</v>
      </c>
      <c r="AD207" s="451">
        <v>0</v>
      </c>
      <c r="AE207" s="451">
        <f t="shared" si="16"/>
        <v>0</v>
      </c>
      <c r="AY207" s="451">
        <v>0</v>
      </c>
    </row>
    <row r="208" spans="1:51" ht="34.5" hidden="1" customHeight="1" outlineLevel="7" x14ac:dyDescent="0.2">
      <c r="A208" s="91"/>
      <c r="B208" s="93"/>
      <c r="C208" s="95"/>
      <c r="D208" s="95"/>
      <c r="E208" s="97"/>
      <c r="F208" s="101"/>
      <c r="G208" s="103"/>
      <c r="H208" s="103"/>
      <c r="I208" s="16" t="s">
        <v>51</v>
      </c>
      <c r="J208" s="17" t="s">
        <v>257</v>
      </c>
      <c r="K208" s="17">
        <v>100</v>
      </c>
      <c r="L208" s="5">
        <v>36</v>
      </c>
      <c r="M208" s="5">
        <f t="shared" si="17"/>
        <v>39</v>
      </c>
      <c r="N208" s="5">
        <v>75</v>
      </c>
      <c r="O208" s="6">
        <f>'Planning 3'!R208</f>
        <v>0.75</v>
      </c>
      <c r="P208" s="48"/>
      <c r="Q208" s="100" t="e">
        <f>#REF!*$Q$5</f>
        <v>#REF!</v>
      </c>
      <c r="S208" s="159">
        <f t="shared" si="15"/>
        <v>-75</v>
      </c>
      <c r="Y208" s="449">
        <v>34</v>
      </c>
      <c r="AA208" s="452">
        <f t="shared" si="18"/>
        <v>0.15000000000000002</v>
      </c>
      <c r="AB208" s="452">
        <v>0.36</v>
      </c>
      <c r="AC208" s="452">
        <f t="shared" si="19"/>
        <v>0.39</v>
      </c>
      <c r="AD208" s="451">
        <v>0.4</v>
      </c>
      <c r="AE208" s="451">
        <f t="shared" si="16"/>
        <v>0.35</v>
      </c>
      <c r="AY208" s="451">
        <v>0.6</v>
      </c>
    </row>
    <row r="209" spans="1:51" ht="36" hidden="1" customHeight="1" outlineLevel="7" x14ac:dyDescent="0.2">
      <c r="A209" s="91"/>
      <c r="B209" s="93"/>
      <c r="C209" s="95"/>
      <c r="D209" s="95"/>
      <c r="E209" s="97"/>
      <c r="F209" s="101"/>
      <c r="G209" s="101"/>
      <c r="H209" s="101"/>
      <c r="I209" s="19" t="s">
        <v>283</v>
      </c>
      <c r="J209" s="21"/>
      <c r="K209" s="20"/>
      <c r="L209" s="20">
        <v>0</v>
      </c>
      <c r="M209" s="20">
        <f t="shared" si="17"/>
        <v>0</v>
      </c>
      <c r="N209" s="20">
        <v>0</v>
      </c>
      <c r="O209" s="21">
        <f>'Planning 3'!R209</f>
        <v>0</v>
      </c>
      <c r="P209" s="105"/>
      <c r="Q209" s="105"/>
      <c r="S209" s="159">
        <f t="shared" si="15"/>
        <v>0</v>
      </c>
      <c r="Y209" s="449">
        <v>0</v>
      </c>
      <c r="AA209" s="452">
        <f t="shared" si="18"/>
        <v>0</v>
      </c>
      <c r="AB209" s="452">
        <v>0</v>
      </c>
      <c r="AC209" s="452">
        <f t="shared" si="19"/>
        <v>0</v>
      </c>
      <c r="AD209" s="451">
        <v>0</v>
      </c>
      <c r="AE209" s="451">
        <f t="shared" si="16"/>
        <v>0</v>
      </c>
      <c r="AY209" s="451">
        <v>0</v>
      </c>
    </row>
    <row r="210" spans="1:51" ht="36" hidden="1" customHeight="1" outlineLevel="7" x14ac:dyDescent="0.2">
      <c r="A210" s="91"/>
      <c r="B210" s="93"/>
      <c r="C210" s="95"/>
      <c r="D210" s="95"/>
      <c r="E210" s="97"/>
      <c r="F210" s="101"/>
      <c r="G210" s="101"/>
      <c r="H210" s="101"/>
      <c r="I210" s="16" t="s">
        <v>283</v>
      </c>
      <c r="J210" s="17" t="s">
        <v>258</v>
      </c>
      <c r="K210" s="17">
        <v>560</v>
      </c>
      <c r="L210" s="5">
        <v>0</v>
      </c>
      <c r="M210" s="5">
        <f t="shared" si="17"/>
        <v>0</v>
      </c>
      <c r="N210" s="5">
        <v>0</v>
      </c>
      <c r="O210" s="6">
        <f>'Planning 3'!R210</f>
        <v>0</v>
      </c>
      <c r="P210" s="107"/>
      <c r="Q210" s="108"/>
      <c r="S210" s="159">
        <f t="shared" si="15"/>
        <v>0</v>
      </c>
      <c r="Y210" s="449">
        <v>0</v>
      </c>
      <c r="AA210" s="452">
        <f t="shared" si="18"/>
        <v>0</v>
      </c>
      <c r="AB210" s="452">
        <v>0</v>
      </c>
      <c r="AC210" s="452">
        <f t="shared" si="19"/>
        <v>0</v>
      </c>
      <c r="AD210" s="451">
        <v>0</v>
      </c>
      <c r="AE210" s="451">
        <f t="shared" si="16"/>
        <v>0</v>
      </c>
      <c r="AY210" s="451">
        <v>0</v>
      </c>
    </row>
    <row r="211" spans="1:51" ht="34.5" customHeight="1" outlineLevel="3" x14ac:dyDescent="0.2">
      <c r="A211" s="91"/>
      <c r="B211" s="93"/>
      <c r="C211" s="95"/>
      <c r="D211" s="95"/>
      <c r="E211" s="97"/>
      <c r="F211" s="97"/>
      <c r="G211" s="97"/>
      <c r="H211" s="97"/>
      <c r="I211" s="13" t="s">
        <v>56</v>
      </c>
      <c r="J211" s="14" t="s">
        <v>444</v>
      </c>
      <c r="K211" s="14"/>
      <c r="L211" s="14">
        <v>0</v>
      </c>
      <c r="M211" s="14">
        <f t="shared" si="17"/>
        <v>0</v>
      </c>
      <c r="N211" s="14">
        <v>0</v>
      </c>
      <c r="O211" s="15">
        <f>'Planning 3'!R211</f>
        <v>0.23025831113377226</v>
      </c>
      <c r="P211" s="44"/>
      <c r="Q211" s="100" t="e">
        <f>#REF!*$Q$5</f>
        <v>#REF!</v>
      </c>
      <c r="S211" s="159">
        <f t="shared" si="15"/>
        <v>0</v>
      </c>
      <c r="Y211" s="449">
        <v>0</v>
      </c>
      <c r="AA211" s="452">
        <f t="shared" si="18"/>
        <v>-1.8526383289643122E-2</v>
      </c>
      <c r="AB211" s="452">
        <v>0.22886338979722798</v>
      </c>
      <c r="AC211" s="452">
        <f t="shared" si="19"/>
        <v>1.3949213365442859E-3</v>
      </c>
      <c r="AD211" s="451">
        <v>0.22812060684948596</v>
      </c>
      <c r="AE211" s="451">
        <f t="shared" si="16"/>
        <v>2.137704284286307E-3</v>
      </c>
      <c r="AY211" s="451">
        <v>0.24878469442341539</v>
      </c>
    </row>
    <row r="212" spans="1:51" ht="34.5" customHeight="1" outlineLevel="4" collapsed="1" x14ac:dyDescent="0.2">
      <c r="A212" s="91"/>
      <c r="B212" s="93"/>
      <c r="C212" s="95"/>
      <c r="D212" s="95"/>
      <c r="E212" s="97"/>
      <c r="F212" s="101"/>
      <c r="G212" s="101"/>
      <c r="H212" s="101"/>
      <c r="I212" s="19" t="s">
        <v>57</v>
      </c>
      <c r="J212" s="20"/>
      <c r="K212" s="20"/>
      <c r="L212" s="20">
        <v>0</v>
      </c>
      <c r="M212" s="20">
        <f t="shared" si="17"/>
        <v>0</v>
      </c>
      <c r="N212" s="20">
        <v>0</v>
      </c>
      <c r="O212" s="21">
        <f>'Planning 3'!R212</f>
        <v>0.22974800875541318</v>
      </c>
      <c r="P212" s="49"/>
      <c r="Q212" s="100" t="e">
        <f>#REF!*$Q$5</f>
        <v>#REF!</v>
      </c>
      <c r="S212" s="159">
        <f t="shared" si="15"/>
        <v>0</v>
      </c>
      <c r="Y212" s="449">
        <v>0</v>
      </c>
      <c r="AA212" s="452">
        <f t="shared" si="18"/>
        <v>-1.725359678024993E-2</v>
      </c>
      <c r="AB212" s="452">
        <v>0.22974800875541318</v>
      </c>
      <c r="AC212" s="452">
        <f t="shared" si="19"/>
        <v>0</v>
      </c>
      <c r="AD212" s="451">
        <v>0.22612418478430849</v>
      </c>
      <c r="AE212" s="451">
        <f t="shared" si="16"/>
        <v>3.6238239711046949E-3</v>
      </c>
      <c r="AY212" s="451">
        <v>0.24700160553566311</v>
      </c>
    </row>
    <row r="213" spans="1:51" ht="34.5" hidden="1" customHeight="1" outlineLevel="5" x14ac:dyDescent="0.2">
      <c r="A213" s="91"/>
      <c r="B213" s="93"/>
      <c r="C213" s="95"/>
      <c r="D213" s="95"/>
      <c r="E213" s="97"/>
      <c r="F213" s="101"/>
      <c r="G213" s="103"/>
      <c r="H213" s="103"/>
      <c r="I213" s="22" t="s">
        <v>58</v>
      </c>
      <c r="J213" s="23"/>
      <c r="K213" s="23"/>
      <c r="L213" s="23">
        <v>0</v>
      </c>
      <c r="M213" s="23">
        <f t="shared" si="17"/>
        <v>0</v>
      </c>
      <c r="N213" s="23">
        <v>0</v>
      </c>
      <c r="O213" s="24">
        <f>'Planning 3'!R213</f>
        <v>0.23830270212076909</v>
      </c>
      <c r="P213" s="50"/>
      <c r="Q213" s="100" t="e">
        <f>#REF!*$Q$5</f>
        <v>#REF!</v>
      </c>
      <c r="S213" s="159">
        <f t="shared" si="15"/>
        <v>0</v>
      </c>
      <c r="Y213" s="449">
        <v>0</v>
      </c>
      <c r="AA213" s="452">
        <f t="shared" si="18"/>
        <v>-3.4323782722264662E-2</v>
      </c>
      <c r="AB213" s="452">
        <v>0.23830270212076909</v>
      </c>
      <c r="AC213" s="452">
        <f t="shared" si="19"/>
        <v>0</v>
      </c>
      <c r="AD213" s="451">
        <v>0.25061638157610255</v>
      </c>
      <c r="AE213" s="451">
        <f t="shared" si="16"/>
        <v>-1.2313679455333459E-2</v>
      </c>
      <c r="AY213" s="451">
        <v>0.27262648484303376</v>
      </c>
    </row>
    <row r="214" spans="1:51" ht="34.5" hidden="1" customHeight="1" outlineLevel="6" x14ac:dyDescent="0.2">
      <c r="A214" s="91"/>
      <c r="B214" s="93"/>
      <c r="C214" s="95"/>
      <c r="D214" s="95"/>
      <c r="E214" s="97"/>
      <c r="F214" s="101"/>
      <c r="G214" s="103"/>
      <c r="H214" s="109"/>
      <c r="I214" s="27" t="s">
        <v>59</v>
      </c>
      <c r="J214" s="28"/>
      <c r="K214" s="28"/>
      <c r="L214" s="28">
        <v>0</v>
      </c>
      <c r="M214" s="28">
        <f t="shared" si="17"/>
        <v>0</v>
      </c>
      <c r="N214" s="28">
        <v>0</v>
      </c>
      <c r="O214" s="29">
        <f>'Planning 3'!R214</f>
        <v>0.41329477134315451</v>
      </c>
      <c r="P214" s="51"/>
      <c r="Q214" s="100" t="e">
        <f>#REF!*$Q$5</f>
        <v>#REF!</v>
      </c>
      <c r="S214" s="159">
        <f t="shared" si="15"/>
        <v>0</v>
      </c>
      <c r="Y214" s="449">
        <v>0</v>
      </c>
      <c r="AA214" s="452">
        <f t="shared" si="18"/>
        <v>-4.3745051618411857E-2</v>
      </c>
      <c r="AB214" s="452">
        <v>0.44740000000000002</v>
      </c>
      <c r="AC214" s="452">
        <f t="shared" si="19"/>
        <v>-3.410522865684551E-2</v>
      </c>
      <c r="AD214" s="451">
        <v>0.42164298216361557</v>
      </c>
      <c r="AE214" s="451">
        <f t="shared" si="16"/>
        <v>-8.348210820461055E-3</v>
      </c>
      <c r="AY214" s="451">
        <v>0.45703982296156637</v>
      </c>
    </row>
    <row r="215" spans="1:51" ht="34.5" hidden="1" customHeight="1" outlineLevel="7" x14ac:dyDescent="0.2">
      <c r="A215" s="91"/>
      <c r="B215" s="93"/>
      <c r="C215" s="95"/>
      <c r="D215" s="95"/>
      <c r="E215" s="97"/>
      <c r="F215" s="101"/>
      <c r="G215" s="103"/>
      <c r="H215" s="109"/>
      <c r="I215" s="16" t="s">
        <v>60</v>
      </c>
      <c r="J215" s="17" t="s">
        <v>261</v>
      </c>
      <c r="K215" s="17">
        <v>42944</v>
      </c>
      <c r="L215" s="5">
        <v>25598</v>
      </c>
      <c r="M215" s="5">
        <f t="shared" si="17"/>
        <v>0</v>
      </c>
      <c r="N215" s="5">
        <v>25598</v>
      </c>
      <c r="O215" s="6">
        <f>'Planning 3'!R215</f>
        <v>0.59607861400894191</v>
      </c>
      <c r="P215" s="52"/>
      <c r="Q215" s="100" t="e">
        <f>#REF!*$Q$5</f>
        <v>#REF!</v>
      </c>
      <c r="R215" s="77">
        <v>3390</v>
      </c>
      <c r="S215" s="159">
        <f t="shared" si="15"/>
        <v>-22208</v>
      </c>
      <c r="Y215" s="449">
        <v>25598</v>
      </c>
      <c r="AA215" s="452">
        <f t="shared" si="18"/>
        <v>0</v>
      </c>
      <c r="AB215" s="452">
        <v>0.59607861400894191</v>
      </c>
      <c r="AC215" s="452">
        <f t="shared" si="19"/>
        <v>0</v>
      </c>
      <c r="AD215" s="451">
        <v>0.59607861400894191</v>
      </c>
      <c r="AE215" s="451">
        <f t="shared" si="16"/>
        <v>0</v>
      </c>
      <c r="AY215" s="451">
        <v>0.59607861400894191</v>
      </c>
    </row>
    <row r="216" spans="1:51" ht="34.5" hidden="1" customHeight="1" outlineLevel="7" x14ac:dyDescent="0.2">
      <c r="A216" s="91"/>
      <c r="B216" s="93"/>
      <c r="C216" s="95"/>
      <c r="D216" s="95"/>
      <c r="E216" s="97"/>
      <c r="F216" s="101"/>
      <c r="G216" s="103"/>
      <c r="H216" s="109"/>
      <c r="I216" s="16" t="s">
        <v>61</v>
      </c>
      <c r="J216" s="17" t="s">
        <v>261</v>
      </c>
      <c r="K216" s="17">
        <v>12883</v>
      </c>
      <c r="L216" s="5">
        <v>6933</v>
      </c>
      <c r="M216" s="5">
        <f t="shared" si="17"/>
        <v>0</v>
      </c>
      <c r="N216" s="5">
        <v>6933</v>
      </c>
      <c r="O216" s="6">
        <f>'Planning 3'!R216</f>
        <v>0.53815105177365519</v>
      </c>
      <c r="P216" s="52"/>
      <c r="Q216" s="100" t="e">
        <f>#REF!*$Q$5</f>
        <v>#REF!</v>
      </c>
      <c r="S216" s="159">
        <f t="shared" si="15"/>
        <v>-6933</v>
      </c>
      <c r="Y216" s="449">
        <v>6933</v>
      </c>
      <c r="AA216" s="452">
        <f t="shared" si="18"/>
        <v>0</v>
      </c>
      <c r="AB216" s="452">
        <v>0.53815105177365519</v>
      </c>
      <c r="AC216" s="452">
        <f t="shared" si="19"/>
        <v>0</v>
      </c>
      <c r="AD216" s="451">
        <v>0.53815105177365519</v>
      </c>
      <c r="AE216" s="451">
        <f t="shared" si="16"/>
        <v>0</v>
      </c>
      <c r="AY216" s="451">
        <v>0.53815105177365519</v>
      </c>
    </row>
    <row r="217" spans="1:51" ht="34.5" hidden="1" customHeight="1" outlineLevel="7" x14ac:dyDescent="0.2">
      <c r="A217" s="91"/>
      <c r="B217" s="93"/>
      <c r="C217" s="95"/>
      <c r="D217" s="95"/>
      <c r="E217" s="97"/>
      <c r="F217" s="101"/>
      <c r="G217" s="103"/>
      <c r="H217" s="109"/>
      <c r="I217" s="4" t="s">
        <v>62</v>
      </c>
      <c r="J217" s="17" t="s">
        <v>261</v>
      </c>
      <c r="K217" s="17">
        <v>12883</v>
      </c>
      <c r="L217" s="5">
        <v>5800</v>
      </c>
      <c r="M217" s="5">
        <f t="shared" si="17"/>
        <v>0</v>
      </c>
      <c r="N217" s="5">
        <v>5800</v>
      </c>
      <c r="O217" s="6">
        <f>'Planning 3'!R217</f>
        <v>0.45020569743072264</v>
      </c>
      <c r="P217" s="47"/>
      <c r="Q217" s="94" t="e">
        <f>#REF!*$Q$5</f>
        <v>#REF!</v>
      </c>
      <c r="S217" s="159">
        <f t="shared" si="15"/>
        <v>-5800</v>
      </c>
      <c r="Y217" s="449">
        <v>2280</v>
      </c>
      <c r="AA217" s="452">
        <f t="shared" si="18"/>
        <v>-5.6896685554606863E-2</v>
      </c>
      <c r="AB217" s="452">
        <v>0.45020569743072264</v>
      </c>
      <c r="AC217" s="452">
        <f t="shared" si="19"/>
        <v>0</v>
      </c>
      <c r="AD217" s="451">
        <v>0.47411317239773343</v>
      </c>
      <c r="AE217" s="451">
        <f t="shared" si="16"/>
        <v>-2.3907474967010789E-2</v>
      </c>
      <c r="AY217" s="451">
        <v>0.5071023829853295</v>
      </c>
    </row>
    <row r="218" spans="1:51" ht="34.5" hidden="1" customHeight="1" outlineLevel="7" x14ac:dyDescent="0.2">
      <c r="A218" s="91"/>
      <c r="B218" s="93"/>
      <c r="C218" s="95"/>
      <c r="D218" s="95"/>
      <c r="E218" s="97"/>
      <c r="F218" s="101"/>
      <c r="G218" s="103"/>
      <c r="H218" s="109"/>
      <c r="I218" s="4" t="s">
        <v>63</v>
      </c>
      <c r="J218" s="17" t="s">
        <v>261</v>
      </c>
      <c r="K218" s="17">
        <f>12883*20/100</f>
        <v>2576.6</v>
      </c>
      <c r="L218" s="5">
        <v>17</v>
      </c>
      <c r="M218" s="5">
        <f t="shared" si="17"/>
        <v>-13.6</v>
      </c>
      <c r="N218" s="5">
        <v>3.4</v>
      </c>
      <c r="O218" s="6">
        <f>'Planning 3'!R218</f>
        <v>1.3195684235038424E-3</v>
      </c>
      <c r="P218" s="47"/>
      <c r="Q218" s="94" t="e">
        <f>#REF!*$Q$5</f>
        <v>#REF!</v>
      </c>
      <c r="S218" s="159">
        <f t="shared" ref="S218:S281" si="20">R218-N218</f>
        <v>-3.4</v>
      </c>
      <c r="Y218" s="449">
        <v>0</v>
      </c>
      <c r="AA218" s="452">
        <f t="shared" si="18"/>
        <v>-2.6624233485989288E-2</v>
      </c>
      <c r="AB218" s="452">
        <v>1.3195684235038424E-3</v>
      </c>
      <c r="AC218" s="452">
        <f t="shared" si="19"/>
        <v>0</v>
      </c>
      <c r="AD218" s="451">
        <v>9.3146006364977106E-4</v>
      </c>
      <c r="AE218" s="451">
        <f t="shared" si="16"/>
        <v>3.8810835985407131E-4</v>
      </c>
      <c r="AY218" s="451">
        <v>2.7943801909493131E-2</v>
      </c>
    </row>
    <row r="219" spans="1:51" ht="34.5" hidden="1" customHeight="1" outlineLevel="7" x14ac:dyDescent="0.2">
      <c r="A219" s="91"/>
      <c r="B219" s="93"/>
      <c r="C219" s="95"/>
      <c r="D219" s="95"/>
      <c r="E219" s="97"/>
      <c r="F219" s="101"/>
      <c r="G219" s="103"/>
      <c r="H219" s="109"/>
      <c r="I219" s="4" t="s">
        <v>64</v>
      </c>
      <c r="J219" s="17" t="s">
        <v>261</v>
      </c>
      <c r="K219" s="17">
        <v>12883</v>
      </c>
      <c r="L219" s="5">
        <v>0</v>
      </c>
      <c r="M219" s="5">
        <f t="shared" si="17"/>
        <v>0</v>
      </c>
      <c r="N219" s="5">
        <v>0</v>
      </c>
      <c r="O219" s="6">
        <f>'Planning 3'!R219</f>
        <v>0</v>
      </c>
      <c r="P219" s="47"/>
      <c r="Q219" s="94" t="e">
        <f>#REF!*$Q$5</f>
        <v>#REF!</v>
      </c>
      <c r="S219" s="159">
        <f t="shared" si="20"/>
        <v>0</v>
      </c>
      <c r="Y219" s="449">
        <v>0</v>
      </c>
      <c r="AA219" s="452">
        <f t="shared" si="18"/>
        <v>0</v>
      </c>
      <c r="AB219" s="452">
        <v>0</v>
      </c>
      <c r="AC219" s="452">
        <f t="shared" si="19"/>
        <v>0</v>
      </c>
      <c r="AD219" s="451">
        <v>0</v>
      </c>
      <c r="AE219" s="451">
        <f t="shared" si="16"/>
        <v>0</v>
      </c>
      <c r="AY219" s="451">
        <v>0</v>
      </c>
    </row>
    <row r="220" spans="1:51" ht="34.5" hidden="1" customHeight="1" outlineLevel="7" x14ac:dyDescent="0.2">
      <c r="A220" s="91"/>
      <c r="B220" s="93"/>
      <c r="C220" s="95"/>
      <c r="D220" s="95"/>
      <c r="E220" s="97"/>
      <c r="F220" s="101"/>
      <c r="G220" s="103"/>
      <c r="H220" s="109"/>
      <c r="I220" s="4" t="s">
        <v>51</v>
      </c>
      <c r="J220" s="5" t="s">
        <v>257</v>
      </c>
      <c r="K220" s="5">
        <v>100</v>
      </c>
      <c r="L220" s="5">
        <v>25</v>
      </c>
      <c r="M220" s="5">
        <f t="shared" si="17"/>
        <v>0</v>
      </c>
      <c r="N220" s="5">
        <v>25</v>
      </c>
      <c r="O220" s="6">
        <f>'Planning 3'!R220</f>
        <v>0.25</v>
      </c>
      <c r="P220" s="47"/>
      <c r="Q220" s="94" t="e">
        <f>#REF!*$Q$5</f>
        <v>#REF!</v>
      </c>
      <c r="R220" s="77">
        <v>20</v>
      </c>
      <c r="S220" s="159">
        <f t="shared" si="20"/>
        <v>-5</v>
      </c>
      <c r="Y220" s="449">
        <v>20</v>
      </c>
      <c r="AA220" s="452">
        <f t="shared" si="18"/>
        <v>-0.15000000000000002</v>
      </c>
      <c r="AB220" s="452">
        <v>0.25</v>
      </c>
      <c r="AC220" s="452">
        <f t="shared" si="19"/>
        <v>0</v>
      </c>
      <c r="AD220" s="451">
        <v>0.25</v>
      </c>
      <c r="AE220" s="451">
        <f t="shared" si="16"/>
        <v>0</v>
      </c>
      <c r="AY220" s="451">
        <v>0.4</v>
      </c>
    </row>
    <row r="221" spans="1:51" ht="34.5" hidden="1" customHeight="1" outlineLevel="6" x14ac:dyDescent="0.2">
      <c r="A221" s="91"/>
      <c r="B221" s="93"/>
      <c r="C221" s="95"/>
      <c r="D221" s="95"/>
      <c r="E221" s="97"/>
      <c r="F221" s="101"/>
      <c r="G221" s="103"/>
      <c r="H221" s="109"/>
      <c r="I221" s="27" t="s">
        <v>65</v>
      </c>
      <c r="J221" s="28"/>
      <c r="K221" s="28"/>
      <c r="L221" s="28">
        <v>0</v>
      </c>
      <c r="M221" s="28">
        <f t="shared" si="17"/>
        <v>0</v>
      </c>
      <c r="N221" s="28">
        <v>0</v>
      </c>
      <c r="O221" s="29">
        <f>'Planning 3'!R221</f>
        <v>5.164702656058151E-2</v>
      </c>
      <c r="P221" s="51"/>
      <c r="Q221" s="111" t="e">
        <f>#REF!*$Q$5</f>
        <v>#REF!</v>
      </c>
      <c r="S221" s="159">
        <f t="shared" si="20"/>
        <v>0</v>
      </c>
      <c r="Y221" s="449">
        <v>0</v>
      </c>
      <c r="AA221" s="452">
        <f t="shared" si="18"/>
        <v>0</v>
      </c>
      <c r="AB221" s="452">
        <v>5.164702656058151E-2</v>
      </c>
      <c r="AC221" s="452">
        <f t="shared" si="19"/>
        <v>0</v>
      </c>
      <c r="AD221" s="451">
        <v>9.3143381287484811E-2</v>
      </c>
      <c r="AE221" s="451">
        <f t="shared" si="16"/>
        <v>-4.1496354726903301E-2</v>
      </c>
      <c r="AY221" s="451">
        <v>5.164702656058151E-2</v>
      </c>
    </row>
    <row r="222" spans="1:51" ht="34.5" hidden="1" customHeight="1" outlineLevel="7" x14ac:dyDescent="0.2">
      <c r="A222" s="91"/>
      <c r="B222" s="93"/>
      <c r="C222" s="95"/>
      <c r="D222" s="95"/>
      <c r="E222" s="97"/>
      <c r="F222" s="101"/>
      <c r="G222" s="103"/>
      <c r="H222" s="109"/>
      <c r="I222" s="16" t="s">
        <v>60</v>
      </c>
      <c r="J222" s="17" t="s">
        <v>261</v>
      </c>
      <c r="K222" s="17">
        <v>27889</v>
      </c>
      <c r="L222" s="5">
        <v>1248</v>
      </c>
      <c r="M222" s="5">
        <f t="shared" si="17"/>
        <v>0</v>
      </c>
      <c r="N222" s="5">
        <v>1248</v>
      </c>
      <c r="O222" s="6">
        <f>'Planning 3'!R222</f>
        <v>4.4748825701889636E-2</v>
      </c>
      <c r="P222" s="52"/>
      <c r="Q222" s="111" t="e">
        <f>#REF!*$Q$5</f>
        <v>#REF!</v>
      </c>
      <c r="S222" s="159">
        <f t="shared" si="20"/>
        <v>-1248</v>
      </c>
      <c r="Y222" s="449">
        <v>1248</v>
      </c>
      <c r="AA222" s="452">
        <f t="shared" si="18"/>
        <v>0</v>
      </c>
      <c r="AB222" s="452">
        <v>4.4748825701889636E-2</v>
      </c>
      <c r="AC222" s="452">
        <f t="shared" si="19"/>
        <v>0</v>
      </c>
      <c r="AD222" s="451">
        <v>4.4748825701889636E-2</v>
      </c>
      <c r="AE222" s="451">
        <f t="shared" si="16"/>
        <v>0</v>
      </c>
      <c r="AY222" s="451">
        <v>4.4748825701889636E-2</v>
      </c>
    </row>
    <row r="223" spans="1:51" ht="34.5" hidden="1" customHeight="1" outlineLevel="7" x14ac:dyDescent="0.2">
      <c r="A223" s="91"/>
      <c r="B223" s="93"/>
      <c r="C223" s="95"/>
      <c r="D223" s="95"/>
      <c r="E223" s="97"/>
      <c r="F223" s="101"/>
      <c r="G223" s="103"/>
      <c r="H223" s="109"/>
      <c r="I223" s="16" t="s">
        <v>61</v>
      </c>
      <c r="J223" s="17" t="s">
        <v>261</v>
      </c>
      <c r="K223" s="17">
        <v>8367</v>
      </c>
      <c r="L223" s="5">
        <v>232</v>
      </c>
      <c r="M223" s="5">
        <f t="shared" si="17"/>
        <v>0</v>
      </c>
      <c r="N223" s="5">
        <v>232</v>
      </c>
      <c r="O223" s="6">
        <f>'Planning 3'!R223</f>
        <v>2.7727978964981474E-2</v>
      </c>
      <c r="P223" s="52"/>
      <c r="Q223" s="111" t="e">
        <f>#REF!*$Q$5</f>
        <v>#REF!</v>
      </c>
      <c r="S223" s="159">
        <f t="shared" si="20"/>
        <v>-232</v>
      </c>
      <c r="Y223" s="449">
        <v>0</v>
      </c>
      <c r="AA223" s="452">
        <f t="shared" si="18"/>
        <v>0</v>
      </c>
      <c r="AB223" s="452">
        <v>2.772797896498147E-2</v>
      </c>
      <c r="AC223" s="452">
        <f t="shared" si="19"/>
        <v>0</v>
      </c>
      <c r="AD223" s="451">
        <v>8.9876897334767544E-2</v>
      </c>
      <c r="AE223" s="451">
        <f t="shared" si="16"/>
        <v>-6.2148918369786074E-2</v>
      </c>
      <c r="AY223" s="451">
        <v>2.7727978964981474E-2</v>
      </c>
    </row>
    <row r="224" spans="1:51" ht="34.5" hidden="1" customHeight="1" outlineLevel="7" x14ac:dyDescent="0.2">
      <c r="A224" s="91"/>
      <c r="B224" s="93"/>
      <c r="C224" s="95"/>
      <c r="D224" s="95"/>
      <c r="E224" s="97"/>
      <c r="F224" s="101"/>
      <c r="G224" s="103"/>
      <c r="H224" s="109"/>
      <c r="I224" s="4" t="s">
        <v>62</v>
      </c>
      <c r="J224" s="17" t="s">
        <v>261</v>
      </c>
      <c r="K224" s="17">
        <v>8367</v>
      </c>
      <c r="L224" s="5">
        <v>232</v>
      </c>
      <c r="M224" s="5">
        <f t="shared" si="17"/>
        <v>0</v>
      </c>
      <c r="N224" s="5">
        <v>232</v>
      </c>
      <c r="O224" s="6">
        <f>'Planning 3'!R224</f>
        <v>2.7727978964981474E-2</v>
      </c>
      <c r="P224" s="47"/>
      <c r="Q224" s="94" t="e">
        <f>#REF!*$Q$5</f>
        <v>#REF!</v>
      </c>
      <c r="S224" s="159">
        <f t="shared" si="20"/>
        <v>-232</v>
      </c>
      <c r="Y224" s="449">
        <v>0</v>
      </c>
      <c r="AA224" s="452">
        <f t="shared" si="18"/>
        <v>0</v>
      </c>
      <c r="AB224" s="452">
        <v>2.772797896498147E-2</v>
      </c>
      <c r="AC224" s="452">
        <f t="shared" si="19"/>
        <v>0</v>
      </c>
      <c r="AD224" s="451">
        <v>8.4140074100633441E-2</v>
      </c>
      <c r="AE224" s="451">
        <f t="shared" si="16"/>
        <v>-5.6412095135651971E-2</v>
      </c>
      <c r="AY224" s="451">
        <v>2.7727978964981474E-2</v>
      </c>
    </row>
    <row r="225" spans="1:51" ht="34.5" hidden="1" customHeight="1" outlineLevel="7" x14ac:dyDescent="0.2">
      <c r="A225" s="91"/>
      <c r="B225" s="93"/>
      <c r="C225" s="95"/>
      <c r="D225" s="95"/>
      <c r="E225" s="97"/>
      <c r="F225" s="101"/>
      <c r="G225" s="103"/>
      <c r="H225" s="109"/>
      <c r="I225" s="4" t="s">
        <v>63</v>
      </c>
      <c r="J225" s="17" t="s">
        <v>261</v>
      </c>
      <c r="K225" s="17">
        <v>8367</v>
      </c>
      <c r="L225" s="5">
        <v>0</v>
      </c>
      <c r="M225" s="5">
        <f t="shared" si="17"/>
        <v>0</v>
      </c>
      <c r="N225" s="5">
        <v>0</v>
      </c>
      <c r="O225" s="6">
        <f>'Planning 3'!R225</f>
        <v>0</v>
      </c>
      <c r="P225" s="47"/>
      <c r="Q225" s="94" t="e">
        <f>#REF!*$Q$5</f>
        <v>#REF!</v>
      </c>
      <c r="S225" s="159">
        <f t="shared" si="20"/>
        <v>0</v>
      </c>
      <c r="Y225" s="449">
        <v>0</v>
      </c>
      <c r="AA225" s="452">
        <f t="shared" si="18"/>
        <v>0</v>
      </c>
      <c r="AB225" s="452">
        <v>0</v>
      </c>
      <c r="AC225" s="452">
        <f t="shared" si="19"/>
        <v>0</v>
      </c>
      <c r="AD225" s="451">
        <v>0</v>
      </c>
      <c r="AE225" s="451">
        <f t="shared" si="16"/>
        <v>0</v>
      </c>
      <c r="AY225" s="451">
        <v>0</v>
      </c>
    </row>
    <row r="226" spans="1:51" ht="34.5" hidden="1" customHeight="1" outlineLevel="7" x14ac:dyDescent="0.2">
      <c r="A226" s="91"/>
      <c r="B226" s="93"/>
      <c r="C226" s="95"/>
      <c r="D226" s="95"/>
      <c r="E226" s="97"/>
      <c r="F226" s="101"/>
      <c r="G226" s="103"/>
      <c r="H226" s="109"/>
      <c r="I226" s="4" t="s">
        <v>64</v>
      </c>
      <c r="J226" s="17" t="s">
        <v>261</v>
      </c>
      <c r="K226" s="17">
        <v>1</v>
      </c>
      <c r="L226" s="5">
        <v>0</v>
      </c>
      <c r="M226" s="5">
        <f t="shared" si="17"/>
        <v>0</v>
      </c>
      <c r="N226" s="5">
        <v>0</v>
      </c>
      <c r="O226" s="6">
        <f>'Planning 3'!R226</f>
        <v>0</v>
      </c>
      <c r="P226" s="47"/>
      <c r="Q226" s="94" t="e">
        <f>#REF!*$Q$5</f>
        <v>#REF!</v>
      </c>
      <c r="S226" s="159">
        <f t="shared" si="20"/>
        <v>0</v>
      </c>
      <c r="Y226" s="449">
        <v>0</v>
      </c>
      <c r="AA226" s="452">
        <f t="shared" si="18"/>
        <v>0</v>
      </c>
      <c r="AB226" s="452">
        <v>0</v>
      </c>
      <c r="AC226" s="452">
        <f t="shared" si="19"/>
        <v>0</v>
      </c>
      <c r="AD226" s="451">
        <v>0</v>
      </c>
      <c r="AE226" s="451">
        <f t="shared" si="16"/>
        <v>0</v>
      </c>
      <c r="AY226" s="451">
        <v>0</v>
      </c>
    </row>
    <row r="227" spans="1:51" ht="34.5" hidden="1" customHeight="1" outlineLevel="7" x14ac:dyDescent="0.2">
      <c r="A227" s="91"/>
      <c r="B227" s="93"/>
      <c r="C227" s="95"/>
      <c r="D227" s="95"/>
      <c r="E227" s="97"/>
      <c r="F227" s="101"/>
      <c r="G227" s="103"/>
      <c r="H227" s="109"/>
      <c r="I227" s="4" t="s">
        <v>51</v>
      </c>
      <c r="J227" s="5" t="s">
        <v>257</v>
      </c>
      <c r="K227" s="5">
        <v>100</v>
      </c>
      <c r="L227" s="5">
        <v>20</v>
      </c>
      <c r="M227" s="5">
        <f t="shared" si="17"/>
        <v>0</v>
      </c>
      <c r="N227" s="5">
        <v>20</v>
      </c>
      <c r="O227" s="6">
        <f>'Planning 3'!R227</f>
        <v>0.2</v>
      </c>
      <c r="P227" s="47"/>
      <c r="Q227" s="94" t="e">
        <f>#REF!*$Q$5</f>
        <v>#REF!</v>
      </c>
      <c r="R227" s="77">
        <v>20</v>
      </c>
      <c r="S227" s="159">
        <f t="shared" si="20"/>
        <v>0</v>
      </c>
      <c r="Y227" s="449">
        <v>20</v>
      </c>
      <c r="AA227" s="452">
        <f t="shared" si="18"/>
        <v>0</v>
      </c>
      <c r="AB227" s="452">
        <v>0.2</v>
      </c>
      <c r="AC227" s="452">
        <f t="shared" si="19"/>
        <v>0</v>
      </c>
      <c r="AD227" s="451">
        <v>0.2</v>
      </c>
      <c r="AE227" s="451">
        <f t="shared" si="16"/>
        <v>0</v>
      </c>
      <c r="AY227" s="451">
        <v>0.2</v>
      </c>
    </row>
    <row r="228" spans="1:51" ht="34.5" hidden="1" customHeight="1" outlineLevel="6" x14ac:dyDescent="0.2">
      <c r="A228" s="91"/>
      <c r="B228" s="93"/>
      <c r="C228" s="95"/>
      <c r="D228" s="95"/>
      <c r="E228" s="97"/>
      <c r="F228" s="101"/>
      <c r="G228" s="103"/>
      <c r="H228" s="109"/>
      <c r="I228" s="27" t="s">
        <v>66</v>
      </c>
      <c r="J228" s="28"/>
      <c r="K228" s="28"/>
      <c r="L228" s="28">
        <v>0</v>
      </c>
      <c r="M228" s="28">
        <f t="shared" si="17"/>
        <v>0</v>
      </c>
      <c r="N228" s="28">
        <v>0</v>
      </c>
      <c r="O228" s="29">
        <f>'Planning 3'!R228</f>
        <v>3.0000000000000002E-2</v>
      </c>
      <c r="P228" s="51"/>
      <c r="Q228" s="111" t="e">
        <f>#REF!*$Q$5</f>
        <v>#REF!</v>
      </c>
      <c r="S228" s="159">
        <f t="shared" si="20"/>
        <v>0</v>
      </c>
      <c r="Y228" s="449">
        <v>0</v>
      </c>
      <c r="AA228" s="452">
        <f t="shared" si="18"/>
        <v>0</v>
      </c>
      <c r="AB228" s="452">
        <v>3.0000000000000002E-2</v>
      </c>
      <c r="AC228" s="452">
        <f t="shared" si="19"/>
        <v>0</v>
      </c>
      <c r="AD228" s="451">
        <v>3.0000000000000002E-2</v>
      </c>
      <c r="AE228" s="451">
        <f t="shared" si="16"/>
        <v>0</v>
      </c>
      <c r="AY228" s="451">
        <v>3.0000000000000002E-2</v>
      </c>
    </row>
    <row r="229" spans="1:51" ht="34.5" hidden="1" customHeight="1" outlineLevel="7" x14ac:dyDescent="0.2">
      <c r="A229" s="91"/>
      <c r="B229" s="93"/>
      <c r="C229" s="95"/>
      <c r="D229" s="95"/>
      <c r="E229" s="97"/>
      <c r="F229" s="101"/>
      <c r="G229" s="103"/>
      <c r="H229" s="109"/>
      <c r="I229" s="16" t="s">
        <v>60</v>
      </c>
      <c r="J229" s="17" t="s">
        <v>261</v>
      </c>
      <c r="K229" s="17">
        <v>13845</v>
      </c>
      <c r="L229" s="5">
        <v>0</v>
      </c>
      <c r="M229" s="5">
        <f t="shared" si="17"/>
        <v>0</v>
      </c>
      <c r="N229" s="5">
        <v>0</v>
      </c>
      <c r="O229" s="6">
        <f>'Planning 3'!R229</f>
        <v>0</v>
      </c>
      <c r="P229" s="52"/>
      <c r="Q229" s="111" t="e">
        <f>#REF!*$Q$5</f>
        <v>#REF!</v>
      </c>
      <c r="S229" s="159">
        <f t="shared" si="20"/>
        <v>0</v>
      </c>
      <c r="Y229" s="449">
        <v>0</v>
      </c>
      <c r="AA229" s="452">
        <f t="shared" si="18"/>
        <v>0</v>
      </c>
      <c r="AB229" s="452">
        <v>0</v>
      </c>
      <c r="AC229" s="452">
        <f t="shared" si="19"/>
        <v>0</v>
      </c>
      <c r="AD229" s="451">
        <v>0</v>
      </c>
      <c r="AE229" s="451">
        <f t="shared" si="16"/>
        <v>0</v>
      </c>
      <c r="AY229" s="451">
        <v>0</v>
      </c>
    </row>
    <row r="230" spans="1:51" ht="34.5" hidden="1" customHeight="1" outlineLevel="7" x14ac:dyDescent="0.2">
      <c r="A230" s="91"/>
      <c r="B230" s="93"/>
      <c r="C230" s="95"/>
      <c r="D230" s="95"/>
      <c r="E230" s="97"/>
      <c r="F230" s="101"/>
      <c r="G230" s="103"/>
      <c r="H230" s="109"/>
      <c r="I230" s="16" t="s">
        <v>61</v>
      </c>
      <c r="J230" s="17" t="s">
        <v>261</v>
      </c>
      <c r="K230" s="17">
        <v>4154</v>
      </c>
      <c r="L230" s="5">
        <v>0</v>
      </c>
      <c r="M230" s="5">
        <f t="shared" si="17"/>
        <v>0</v>
      </c>
      <c r="N230" s="5">
        <v>0</v>
      </c>
      <c r="O230" s="6">
        <f>'Planning 3'!R230</f>
        <v>0</v>
      </c>
      <c r="P230" s="52"/>
      <c r="Q230" s="111" t="e">
        <f>#REF!*$Q$5</f>
        <v>#REF!</v>
      </c>
      <c r="S230" s="159">
        <f t="shared" si="20"/>
        <v>0</v>
      </c>
      <c r="Y230" s="449">
        <v>0</v>
      </c>
      <c r="AA230" s="452">
        <f t="shared" si="18"/>
        <v>0</v>
      </c>
      <c r="AB230" s="452">
        <v>0</v>
      </c>
      <c r="AC230" s="452">
        <f t="shared" si="19"/>
        <v>0</v>
      </c>
      <c r="AD230" s="451">
        <v>0</v>
      </c>
      <c r="AE230" s="451">
        <f t="shared" si="16"/>
        <v>0</v>
      </c>
      <c r="AY230" s="451">
        <v>0</v>
      </c>
    </row>
    <row r="231" spans="1:51" ht="34.5" hidden="1" customHeight="1" outlineLevel="7" x14ac:dyDescent="0.2">
      <c r="A231" s="91"/>
      <c r="B231" s="93"/>
      <c r="C231" s="95"/>
      <c r="D231" s="95"/>
      <c r="E231" s="97"/>
      <c r="F231" s="101"/>
      <c r="G231" s="103"/>
      <c r="H231" s="109"/>
      <c r="I231" s="4" t="s">
        <v>62</v>
      </c>
      <c r="J231" s="17" t="s">
        <v>261</v>
      </c>
      <c r="K231" s="17">
        <v>4154</v>
      </c>
      <c r="L231" s="5">
        <v>0</v>
      </c>
      <c r="M231" s="5">
        <f t="shared" si="17"/>
        <v>0</v>
      </c>
      <c r="N231" s="5">
        <v>0</v>
      </c>
      <c r="O231" s="6">
        <f>'Planning 3'!R231</f>
        <v>0</v>
      </c>
      <c r="P231" s="47"/>
      <c r="Q231" s="111" t="e">
        <f>#REF!*$Q$5</f>
        <v>#REF!</v>
      </c>
      <c r="S231" s="159">
        <f t="shared" si="20"/>
        <v>0</v>
      </c>
      <c r="Y231" s="449">
        <v>0</v>
      </c>
      <c r="AA231" s="452">
        <f t="shared" si="18"/>
        <v>0</v>
      </c>
      <c r="AB231" s="452">
        <v>0</v>
      </c>
      <c r="AC231" s="452">
        <f t="shared" si="19"/>
        <v>0</v>
      </c>
      <c r="AD231" s="451">
        <v>0</v>
      </c>
      <c r="AE231" s="451">
        <f t="shared" si="16"/>
        <v>0</v>
      </c>
      <c r="AY231" s="451">
        <v>0</v>
      </c>
    </row>
    <row r="232" spans="1:51" ht="34.5" hidden="1" customHeight="1" outlineLevel="7" x14ac:dyDescent="0.2">
      <c r="A232" s="91"/>
      <c r="B232" s="93"/>
      <c r="C232" s="95"/>
      <c r="D232" s="95"/>
      <c r="E232" s="97"/>
      <c r="F232" s="101"/>
      <c r="G232" s="103"/>
      <c r="H232" s="109"/>
      <c r="I232" s="4" t="s">
        <v>63</v>
      </c>
      <c r="J232" s="17" t="s">
        <v>261</v>
      </c>
      <c r="K232" s="17">
        <v>4154</v>
      </c>
      <c r="L232" s="5">
        <v>0</v>
      </c>
      <c r="M232" s="5">
        <f t="shared" si="17"/>
        <v>0</v>
      </c>
      <c r="N232" s="5">
        <v>0</v>
      </c>
      <c r="O232" s="6">
        <f>'Planning 3'!R232</f>
        <v>0</v>
      </c>
      <c r="P232" s="47"/>
      <c r="Q232" s="111" t="e">
        <f>#REF!*$Q$5</f>
        <v>#REF!</v>
      </c>
      <c r="S232" s="159">
        <f t="shared" si="20"/>
        <v>0</v>
      </c>
      <c r="Y232" s="449">
        <v>0</v>
      </c>
      <c r="AA232" s="452">
        <f t="shared" si="18"/>
        <v>0</v>
      </c>
      <c r="AB232" s="452">
        <v>0</v>
      </c>
      <c r="AC232" s="452">
        <f t="shared" si="19"/>
        <v>0</v>
      </c>
      <c r="AD232" s="451">
        <v>0</v>
      </c>
      <c r="AE232" s="451">
        <f t="shared" si="16"/>
        <v>0</v>
      </c>
      <c r="AY232" s="451">
        <v>0</v>
      </c>
    </row>
    <row r="233" spans="1:51" ht="34.5" hidden="1" customHeight="1" outlineLevel="7" x14ac:dyDescent="0.2">
      <c r="A233" s="91"/>
      <c r="B233" s="93"/>
      <c r="C233" s="95"/>
      <c r="D233" s="95"/>
      <c r="E233" s="97"/>
      <c r="F233" s="101"/>
      <c r="G233" s="103"/>
      <c r="H233" s="109"/>
      <c r="I233" s="4" t="s">
        <v>64</v>
      </c>
      <c r="J233" s="17" t="s">
        <v>261</v>
      </c>
      <c r="K233" s="17">
        <v>4154</v>
      </c>
      <c r="L233" s="5">
        <v>0</v>
      </c>
      <c r="M233" s="5">
        <f t="shared" si="17"/>
        <v>0</v>
      </c>
      <c r="N233" s="5">
        <v>0</v>
      </c>
      <c r="O233" s="6">
        <f>'Planning 3'!R233</f>
        <v>0</v>
      </c>
      <c r="P233" s="47"/>
      <c r="Q233" s="111" t="e">
        <f>#REF!*$Q$5</f>
        <v>#REF!</v>
      </c>
      <c r="S233" s="159">
        <f t="shared" si="20"/>
        <v>0</v>
      </c>
      <c r="Y233" s="449">
        <v>0</v>
      </c>
      <c r="AA233" s="452">
        <f t="shared" si="18"/>
        <v>0</v>
      </c>
      <c r="AB233" s="452">
        <v>0</v>
      </c>
      <c r="AC233" s="452">
        <f t="shared" si="19"/>
        <v>0</v>
      </c>
      <c r="AD233" s="451">
        <v>0</v>
      </c>
      <c r="AE233" s="451">
        <f t="shared" si="16"/>
        <v>0</v>
      </c>
      <c r="AY233" s="451">
        <v>0</v>
      </c>
    </row>
    <row r="234" spans="1:51" ht="34.5" hidden="1" customHeight="1" outlineLevel="7" x14ac:dyDescent="0.2">
      <c r="A234" s="91"/>
      <c r="B234" s="93"/>
      <c r="C234" s="95"/>
      <c r="D234" s="95"/>
      <c r="E234" s="97"/>
      <c r="F234" s="101"/>
      <c r="G234" s="103"/>
      <c r="H234" s="109"/>
      <c r="I234" s="4" t="s">
        <v>51</v>
      </c>
      <c r="J234" s="5" t="s">
        <v>257</v>
      </c>
      <c r="K234" s="5">
        <v>100</v>
      </c>
      <c r="L234" s="5">
        <v>20</v>
      </c>
      <c r="M234" s="5">
        <f t="shared" si="17"/>
        <v>0</v>
      </c>
      <c r="N234" s="5">
        <v>20</v>
      </c>
      <c r="O234" s="6">
        <f>'Planning 3'!R234</f>
        <v>0.2</v>
      </c>
      <c r="P234" s="47"/>
      <c r="Q234" s="111" t="e">
        <f>#REF!*$Q$5</f>
        <v>#REF!</v>
      </c>
      <c r="R234" s="77">
        <v>20</v>
      </c>
      <c r="S234" s="159">
        <f t="shared" si="20"/>
        <v>0</v>
      </c>
      <c r="Y234" s="449">
        <v>20</v>
      </c>
      <c r="AA234" s="452">
        <f t="shared" si="18"/>
        <v>0</v>
      </c>
      <c r="AB234" s="452">
        <v>0.2</v>
      </c>
      <c r="AC234" s="452">
        <f t="shared" si="19"/>
        <v>0</v>
      </c>
      <c r="AD234" s="451">
        <v>0.2</v>
      </c>
      <c r="AE234" s="451">
        <f t="shared" si="16"/>
        <v>0</v>
      </c>
      <c r="AY234" s="451">
        <v>0.2</v>
      </c>
    </row>
    <row r="235" spans="1:51" ht="34.5" hidden="1" customHeight="1" outlineLevel="6" x14ac:dyDescent="0.2">
      <c r="A235" s="91"/>
      <c r="B235" s="93"/>
      <c r="C235" s="95"/>
      <c r="D235" s="95"/>
      <c r="E235" s="97"/>
      <c r="F235" s="101"/>
      <c r="G235" s="103"/>
      <c r="H235" s="109"/>
      <c r="I235" s="27" t="s">
        <v>233</v>
      </c>
      <c r="J235" s="28"/>
      <c r="K235" s="28"/>
      <c r="L235" s="28">
        <v>0</v>
      </c>
      <c r="M235" s="28">
        <f t="shared" si="17"/>
        <v>0</v>
      </c>
      <c r="N235" s="28">
        <v>0</v>
      </c>
      <c r="O235" s="29">
        <f>'Planning 3'!R235</f>
        <v>0.27833333333333332</v>
      </c>
      <c r="P235" s="51"/>
      <c r="Q235" s="111" t="e">
        <f>#REF!*$Q$5</f>
        <v>#REF!</v>
      </c>
      <c r="S235" s="159">
        <f t="shared" si="20"/>
        <v>0</v>
      </c>
      <c r="Y235" s="449">
        <v>0</v>
      </c>
      <c r="AA235" s="452">
        <f t="shared" si="18"/>
        <v>-0.69166666666666665</v>
      </c>
      <c r="AB235" s="452">
        <v>0.27833333333333332</v>
      </c>
      <c r="AC235" s="452">
        <f t="shared" si="19"/>
        <v>0</v>
      </c>
      <c r="AD235" s="451">
        <v>2.9999999999999995E-2</v>
      </c>
      <c r="AE235" s="451">
        <f t="shared" si="16"/>
        <v>0.24833333333333332</v>
      </c>
      <c r="AY235" s="451">
        <v>0.97</v>
      </c>
    </row>
    <row r="236" spans="1:51" ht="34.5" hidden="1" customHeight="1" outlineLevel="7" x14ac:dyDescent="0.2">
      <c r="A236" s="91"/>
      <c r="B236" s="93"/>
      <c r="C236" s="95"/>
      <c r="D236" s="95"/>
      <c r="E236" s="97"/>
      <c r="F236" s="101"/>
      <c r="G236" s="103"/>
      <c r="H236" s="109"/>
      <c r="I236" s="16" t="s">
        <v>60</v>
      </c>
      <c r="J236" s="17" t="s">
        <v>261</v>
      </c>
      <c r="K236" s="17">
        <v>2645</v>
      </c>
      <c r="L236" s="5">
        <v>2645</v>
      </c>
      <c r="M236" s="5">
        <f t="shared" si="17"/>
        <v>0</v>
      </c>
      <c r="N236" s="5">
        <v>2645</v>
      </c>
      <c r="O236" s="6">
        <f>'Planning 3'!R236</f>
        <v>1</v>
      </c>
      <c r="P236" s="52"/>
      <c r="Q236" s="111" t="e">
        <f>#REF!*$Q$5</f>
        <v>#REF!</v>
      </c>
      <c r="S236" s="159">
        <f t="shared" si="20"/>
        <v>-2645</v>
      </c>
      <c r="Y236" s="449">
        <v>0</v>
      </c>
      <c r="AA236" s="452">
        <f t="shared" si="18"/>
        <v>0</v>
      </c>
      <c r="AB236" s="452">
        <v>1</v>
      </c>
      <c r="AC236" s="452">
        <f t="shared" si="19"/>
        <v>0</v>
      </c>
      <c r="AD236" s="451">
        <v>0</v>
      </c>
      <c r="AE236" s="451">
        <f t="shared" si="16"/>
        <v>1</v>
      </c>
      <c r="AY236" s="451">
        <v>1</v>
      </c>
    </row>
    <row r="237" spans="1:51" ht="34.5" hidden="1" customHeight="1" outlineLevel="7" x14ac:dyDescent="0.2">
      <c r="A237" s="91"/>
      <c r="B237" s="93"/>
      <c r="C237" s="95"/>
      <c r="D237" s="95"/>
      <c r="E237" s="97"/>
      <c r="F237" s="101"/>
      <c r="G237" s="103"/>
      <c r="H237" s="109"/>
      <c r="I237" s="16" t="s">
        <v>61</v>
      </c>
      <c r="J237" s="17" t="s">
        <v>261</v>
      </c>
      <c r="K237" s="17">
        <v>794</v>
      </c>
      <c r="L237" s="5">
        <v>794</v>
      </c>
      <c r="M237" s="5">
        <f t="shared" si="17"/>
        <v>-612.04166666666674</v>
      </c>
      <c r="N237" s="5">
        <v>181.95833333333331</v>
      </c>
      <c r="O237" s="6">
        <f>'Planning 3'!R237</f>
        <v>0.22916666666666663</v>
      </c>
      <c r="P237" s="52"/>
      <c r="Q237" s="111" t="e">
        <f>#REF!*$Q$5</f>
        <v>#REF!</v>
      </c>
      <c r="S237" s="159">
        <f t="shared" si="20"/>
        <v>-181.95833333333331</v>
      </c>
      <c r="Y237" s="449">
        <v>0</v>
      </c>
      <c r="AA237" s="452">
        <f t="shared" si="18"/>
        <v>-0.77083333333333337</v>
      </c>
      <c r="AB237" s="452">
        <v>0.22916666666666666</v>
      </c>
      <c r="AC237" s="452">
        <f t="shared" si="19"/>
        <v>0</v>
      </c>
      <c r="AD237" s="451">
        <v>0</v>
      </c>
      <c r="AE237" s="451">
        <f t="shared" si="16"/>
        <v>0.22916666666666663</v>
      </c>
      <c r="AY237" s="451">
        <v>1</v>
      </c>
    </row>
    <row r="238" spans="1:51" ht="34.5" hidden="1" customHeight="1" outlineLevel="7" x14ac:dyDescent="0.2">
      <c r="A238" s="91"/>
      <c r="B238" s="93"/>
      <c r="C238" s="95"/>
      <c r="D238" s="95"/>
      <c r="E238" s="97"/>
      <c r="F238" s="101"/>
      <c r="G238" s="103"/>
      <c r="H238" s="109"/>
      <c r="I238" s="4" t="s">
        <v>62</v>
      </c>
      <c r="J238" s="17" t="s">
        <v>261</v>
      </c>
      <c r="K238" s="17">
        <v>794</v>
      </c>
      <c r="L238" s="5">
        <v>794</v>
      </c>
      <c r="M238" s="5">
        <f t="shared" si="17"/>
        <v>-612.04166666666674</v>
      </c>
      <c r="N238" s="5">
        <v>181.95833333333331</v>
      </c>
      <c r="O238" s="6">
        <f>'Planning 3'!R238</f>
        <v>0.22916666666666663</v>
      </c>
      <c r="P238" s="47"/>
      <c r="Q238" s="111" t="e">
        <f>#REF!*$Q$5</f>
        <v>#REF!</v>
      </c>
      <c r="S238" s="159">
        <f t="shared" si="20"/>
        <v>-181.95833333333331</v>
      </c>
      <c r="Y238" s="449">
        <v>0</v>
      </c>
      <c r="AA238" s="452">
        <f t="shared" si="18"/>
        <v>-0.77083333333333337</v>
      </c>
      <c r="AB238" s="452">
        <v>0.22916666666666666</v>
      </c>
      <c r="AC238" s="452">
        <f t="shared" si="19"/>
        <v>0</v>
      </c>
      <c r="AD238" s="451">
        <v>0</v>
      </c>
      <c r="AE238" s="451">
        <f t="shared" si="16"/>
        <v>0.22916666666666663</v>
      </c>
      <c r="AY238" s="451">
        <v>1</v>
      </c>
    </row>
    <row r="239" spans="1:51" ht="34.5" hidden="1" customHeight="1" outlineLevel="7" x14ac:dyDescent="0.2">
      <c r="A239" s="91"/>
      <c r="B239" s="93"/>
      <c r="C239" s="95"/>
      <c r="D239" s="95"/>
      <c r="E239" s="97"/>
      <c r="F239" s="101"/>
      <c r="G239" s="103"/>
      <c r="H239" s="109"/>
      <c r="I239" s="4" t="s">
        <v>63</v>
      </c>
      <c r="J239" s="17" t="s">
        <v>261</v>
      </c>
      <c r="K239" s="17">
        <v>794</v>
      </c>
      <c r="L239" s="5">
        <v>794</v>
      </c>
      <c r="M239" s="5">
        <f t="shared" si="17"/>
        <v>-612.04166666666674</v>
      </c>
      <c r="N239" s="5">
        <v>181.95833333333331</v>
      </c>
      <c r="O239" s="6">
        <f>'Planning 3'!R239</f>
        <v>0.22916666666666663</v>
      </c>
      <c r="P239" s="47"/>
      <c r="Q239" s="111" t="e">
        <f>#REF!*$Q$5</f>
        <v>#REF!</v>
      </c>
      <c r="S239" s="159">
        <f t="shared" si="20"/>
        <v>-181.95833333333331</v>
      </c>
      <c r="Y239" s="449">
        <v>0</v>
      </c>
      <c r="AA239" s="452">
        <f t="shared" si="18"/>
        <v>-0.77083333333333337</v>
      </c>
      <c r="AB239" s="452">
        <v>0.22916666666666666</v>
      </c>
      <c r="AC239" s="452">
        <f t="shared" si="19"/>
        <v>0</v>
      </c>
      <c r="AD239" s="451">
        <v>0</v>
      </c>
      <c r="AE239" s="451">
        <f t="shared" si="16"/>
        <v>0.22916666666666663</v>
      </c>
      <c r="AY239" s="451">
        <v>1</v>
      </c>
    </row>
    <row r="240" spans="1:51" ht="34.5" hidden="1" customHeight="1" outlineLevel="7" x14ac:dyDescent="0.2">
      <c r="A240" s="91"/>
      <c r="B240" s="93"/>
      <c r="C240" s="95"/>
      <c r="D240" s="95"/>
      <c r="E240" s="97"/>
      <c r="F240" s="101"/>
      <c r="G240" s="103"/>
      <c r="H240" s="109"/>
      <c r="I240" s="4" t="s">
        <v>64</v>
      </c>
      <c r="J240" s="17" t="s">
        <v>261</v>
      </c>
      <c r="K240" s="17">
        <v>794</v>
      </c>
      <c r="L240" s="5">
        <v>794</v>
      </c>
      <c r="M240" s="5">
        <f t="shared" si="17"/>
        <v>-612.04166666666674</v>
      </c>
      <c r="N240" s="5">
        <v>181.95833333333331</v>
      </c>
      <c r="O240" s="6">
        <f>'Planning 3'!R240</f>
        <v>0.22916666666666663</v>
      </c>
      <c r="P240" s="47"/>
      <c r="Q240" s="111" t="e">
        <f>#REF!*$Q$5</f>
        <v>#REF!</v>
      </c>
      <c r="S240" s="159">
        <f t="shared" si="20"/>
        <v>-181.95833333333331</v>
      </c>
      <c r="Y240" s="449">
        <v>0</v>
      </c>
      <c r="AA240" s="452">
        <f t="shared" si="18"/>
        <v>-0.77083333333333337</v>
      </c>
      <c r="AB240" s="452">
        <v>0.22916666666666666</v>
      </c>
      <c r="AC240" s="452">
        <f t="shared" si="19"/>
        <v>0</v>
      </c>
      <c r="AD240" s="451">
        <v>0</v>
      </c>
      <c r="AE240" s="451">
        <f t="shared" si="16"/>
        <v>0.22916666666666663</v>
      </c>
      <c r="AY240" s="451">
        <v>1</v>
      </c>
    </row>
    <row r="241" spans="1:51" ht="34.5" hidden="1" customHeight="1" outlineLevel="7" x14ac:dyDescent="0.2">
      <c r="A241" s="91"/>
      <c r="B241" s="93"/>
      <c r="C241" s="95"/>
      <c r="D241" s="95"/>
      <c r="E241" s="97"/>
      <c r="F241" s="101"/>
      <c r="G241" s="103"/>
      <c r="H241" s="109"/>
      <c r="I241" s="4" t="s">
        <v>51</v>
      </c>
      <c r="J241" s="5" t="s">
        <v>257</v>
      </c>
      <c r="K241" s="5">
        <v>100</v>
      </c>
      <c r="L241" s="5">
        <v>80</v>
      </c>
      <c r="M241" s="5">
        <f t="shared" si="17"/>
        <v>-50</v>
      </c>
      <c r="N241" s="5">
        <v>30</v>
      </c>
      <c r="O241" s="6">
        <f>'Planning 3'!R241</f>
        <v>0.3</v>
      </c>
      <c r="P241" s="47"/>
      <c r="Q241" s="111" t="e">
        <f>#REF!*$Q$5</f>
        <v>#REF!</v>
      </c>
      <c r="R241" s="77">
        <v>20</v>
      </c>
      <c r="S241" s="159">
        <f t="shared" si="20"/>
        <v>-10</v>
      </c>
      <c r="Y241" s="449">
        <v>20</v>
      </c>
      <c r="AA241" s="452">
        <f t="shared" si="18"/>
        <v>-0.5</v>
      </c>
      <c r="AB241" s="452">
        <v>0.3</v>
      </c>
      <c r="AC241" s="452">
        <f t="shared" si="19"/>
        <v>0</v>
      </c>
      <c r="AD241" s="451">
        <v>0.2</v>
      </c>
      <c r="AE241" s="451">
        <f t="shared" si="16"/>
        <v>9.9999999999999978E-2</v>
      </c>
      <c r="AY241" s="451">
        <v>0.8</v>
      </c>
    </row>
    <row r="242" spans="1:51" ht="34.5" hidden="1" customHeight="1" outlineLevel="5" x14ac:dyDescent="0.2">
      <c r="A242" s="91"/>
      <c r="B242" s="93"/>
      <c r="C242" s="95"/>
      <c r="D242" s="95"/>
      <c r="E242" s="97"/>
      <c r="F242" s="101"/>
      <c r="G242" s="103"/>
      <c r="H242" s="103"/>
      <c r="I242" s="22" t="s">
        <v>67</v>
      </c>
      <c r="J242" s="23"/>
      <c r="K242" s="23"/>
      <c r="L242" s="23">
        <v>0</v>
      </c>
      <c r="M242" s="23">
        <f t="shared" si="17"/>
        <v>0</v>
      </c>
      <c r="N242" s="23">
        <v>0</v>
      </c>
      <c r="O242" s="24">
        <f>'Planning 3'!R242</f>
        <v>0.22514163540483692</v>
      </c>
      <c r="P242" s="50"/>
      <c r="Q242" s="111" t="e">
        <f>#REF!*$Q$5</f>
        <v>#REF!</v>
      </c>
      <c r="S242" s="159">
        <f t="shared" si="20"/>
        <v>0</v>
      </c>
      <c r="Y242" s="449">
        <v>0</v>
      </c>
      <c r="AA242" s="452">
        <f t="shared" si="18"/>
        <v>-8.0619581960881537E-3</v>
      </c>
      <c r="AB242" s="452">
        <v>0.22514163540483692</v>
      </c>
      <c r="AC242" s="452">
        <f t="shared" si="19"/>
        <v>0</v>
      </c>
      <c r="AD242" s="451">
        <v>0.21293607881949628</v>
      </c>
      <c r="AE242" s="451">
        <f t="shared" si="16"/>
        <v>1.2205556585340643E-2</v>
      </c>
      <c r="AY242" s="451">
        <v>0.23320359360092507</v>
      </c>
    </row>
    <row r="243" spans="1:51" ht="34.5" hidden="1" customHeight="1" outlineLevel="6" x14ac:dyDescent="0.2">
      <c r="A243" s="91"/>
      <c r="B243" s="93"/>
      <c r="C243" s="95"/>
      <c r="D243" s="95"/>
      <c r="E243" s="97"/>
      <c r="F243" s="101"/>
      <c r="G243" s="103"/>
      <c r="H243" s="109"/>
      <c r="I243" s="27" t="s">
        <v>59</v>
      </c>
      <c r="J243" s="28"/>
      <c r="K243" s="28"/>
      <c r="L243" s="28">
        <v>0</v>
      </c>
      <c r="M243" s="28">
        <f t="shared" si="17"/>
        <v>0</v>
      </c>
      <c r="N243" s="28">
        <v>0</v>
      </c>
      <c r="O243" s="29">
        <f>'Planning 3'!R243</f>
        <v>0.24111584441772194</v>
      </c>
      <c r="P243" s="53"/>
      <c r="Q243" s="111" t="e">
        <f>#REF!*$Q$5</f>
        <v>#REF!</v>
      </c>
      <c r="S243" s="159">
        <f t="shared" si="20"/>
        <v>0</v>
      </c>
      <c r="Y243" s="449">
        <v>0</v>
      </c>
      <c r="AA243" s="452">
        <f t="shared" si="18"/>
        <v>-8.6417165668662421E-3</v>
      </c>
      <c r="AB243" s="452">
        <v>0.24111584441772194</v>
      </c>
      <c r="AC243" s="452">
        <f t="shared" si="19"/>
        <v>0</v>
      </c>
      <c r="AD243" s="451">
        <v>0.23078816300087357</v>
      </c>
      <c r="AE243" s="451">
        <f t="shared" si="16"/>
        <v>1.0327681416848367E-2</v>
      </c>
      <c r="AY243" s="451">
        <v>0.24975756098458818</v>
      </c>
    </row>
    <row r="244" spans="1:51" ht="34.5" hidden="1" customHeight="1" outlineLevel="7" x14ac:dyDescent="0.2">
      <c r="A244" s="91"/>
      <c r="B244" s="93"/>
      <c r="C244" s="95"/>
      <c r="D244" s="95"/>
      <c r="E244" s="97"/>
      <c r="F244" s="101"/>
      <c r="G244" s="103"/>
      <c r="H244" s="109"/>
      <c r="I244" s="16" t="s">
        <v>68</v>
      </c>
      <c r="J244" s="17" t="s">
        <v>261</v>
      </c>
      <c r="K244" s="17">
        <v>42944</v>
      </c>
      <c r="L244" s="5">
        <v>22000</v>
      </c>
      <c r="M244" s="5">
        <f t="shared" si="17"/>
        <v>0</v>
      </c>
      <c r="N244" s="5">
        <v>22000</v>
      </c>
      <c r="O244" s="6">
        <f>'Planning 3'!R244</f>
        <v>0.51229508196721307</v>
      </c>
      <c r="P244" s="52"/>
      <c r="Q244" s="111" t="e">
        <f>#REF!*$Q$5</f>
        <v>#REF!</v>
      </c>
      <c r="R244" s="77">
        <v>452</v>
      </c>
      <c r="S244" s="159">
        <f t="shared" si="20"/>
        <v>-21548</v>
      </c>
      <c r="Y244" s="449">
        <v>6006.9999999999991</v>
      </c>
      <c r="AA244" s="452">
        <f t="shared" si="18"/>
        <v>0</v>
      </c>
      <c r="AB244" s="452">
        <v>0.51229508196721307</v>
      </c>
      <c r="AC244" s="452">
        <f t="shared" si="19"/>
        <v>0</v>
      </c>
      <c r="AD244" s="451">
        <v>0.13987984351713859</v>
      </c>
      <c r="AE244" s="451">
        <f t="shared" si="16"/>
        <v>0.37241523845007451</v>
      </c>
      <c r="AY244" s="451">
        <v>0.51229508196721307</v>
      </c>
    </row>
    <row r="245" spans="1:51" ht="34.5" hidden="1" customHeight="1" outlineLevel="7" x14ac:dyDescent="0.2">
      <c r="A245" s="91"/>
      <c r="B245" s="93"/>
      <c r="C245" s="95"/>
      <c r="D245" s="95"/>
      <c r="E245" s="97"/>
      <c r="F245" s="101"/>
      <c r="G245" s="103"/>
      <c r="H245" s="109"/>
      <c r="I245" s="16" t="s">
        <v>247</v>
      </c>
      <c r="J245" s="17" t="s">
        <v>259</v>
      </c>
      <c r="K245" s="17">
        <v>8000</v>
      </c>
      <c r="L245" s="5">
        <v>7349</v>
      </c>
      <c r="M245" s="5">
        <f t="shared" si="17"/>
        <v>0</v>
      </c>
      <c r="N245" s="5">
        <v>7349</v>
      </c>
      <c r="O245" s="6">
        <f>'Planning 3'!R245</f>
        <v>0.91862500000000002</v>
      </c>
      <c r="P245" s="52"/>
      <c r="Q245" s="111" t="e">
        <f>#REF!*$Q$5</f>
        <v>#REF!</v>
      </c>
      <c r="R245" s="77">
        <v>2350</v>
      </c>
      <c r="S245" s="159">
        <f t="shared" si="20"/>
        <v>-4999</v>
      </c>
      <c r="Y245" s="449">
        <v>7349</v>
      </c>
      <c r="AA245" s="452">
        <f t="shared" si="18"/>
        <v>0</v>
      </c>
      <c r="AB245" s="452">
        <v>0.91862500000000002</v>
      </c>
      <c r="AC245" s="452">
        <f t="shared" si="19"/>
        <v>0</v>
      </c>
      <c r="AD245" s="451">
        <v>0.91862500000000002</v>
      </c>
      <c r="AE245" s="451">
        <f t="shared" si="16"/>
        <v>0</v>
      </c>
      <c r="AY245" s="451">
        <v>0.91862500000000002</v>
      </c>
    </row>
    <row r="246" spans="1:51" ht="34.5" hidden="1" customHeight="1" outlineLevel="7" x14ac:dyDescent="0.2">
      <c r="A246" s="91"/>
      <c r="B246" s="93"/>
      <c r="C246" s="95"/>
      <c r="D246" s="95"/>
      <c r="E246" s="97"/>
      <c r="F246" s="101"/>
      <c r="G246" s="103"/>
      <c r="H246" s="109"/>
      <c r="I246" s="4" t="s">
        <v>69</v>
      </c>
      <c r="J246" s="17" t="s">
        <v>261</v>
      </c>
      <c r="K246" s="17">
        <v>30060</v>
      </c>
      <c r="L246" s="5">
        <v>3619</v>
      </c>
      <c r="M246" s="5">
        <f t="shared" si="17"/>
        <v>0</v>
      </c>
      <c r="N246" s="5">
        <v>3619</v>
      </c>
      <c r="O246" s="6">
        <f>'Planning 3'!R246</f>
        <v>0.12039254823685962</v>
      </c>
      <c r="P246" s="47">
        <f>L245/K245</f>
        <v>0.91862500000000002</v>
      </c>
      <c r="Q246" s="111" t="e">
        <f>#REF!*$Q$5</f>
        <v>#REF!</v>
      </c>
      <c r="R246" s="77">
        <v>452</v>
      </c>
      <c r="S246" s="159">
        <f t="shared" si="20"/>
        <v>-3167</v>
      </c>
      <c r="Y246" s="449">
        <v>3619</v>
      </c>
      <c r="AA246" s="452">
        <f t="shared" si="18"/>
        <v>0</v>
      </c>
      <c r="AB246" s="452">
        <v>0.12039254823685962</v>
      </c>
      <c r="AC246" s="452">
        <f t="shared" si="19"/>
        <v>0</v>
      </c>
      <c r="AD246" s="451">
        <v>0.12315369261477047</v>
      </c>
      <c r="AE246" s="451">
        <f t="shared" si="16"/>
        <v>-2.7611443779108485E-3</v>
      </c>
      <c r="AY246" s="451">
        <v>0.12039254823685962</v>
      </c>
    </row>
    <row r="247" spans="1:51" ht="34.5" hidden="1" customHeight="1" outlineLevel="7" x14ac:dyDescent="0.2">
      <c r="A247" s="91"/>
      <c r="B247" s="93"/>
      <c r="C247" s="95"/>
      <c r="D247" s="95"/>
      <c r="E247" s="97"/>
      <c r="F247" s="101"/>
      <c r="G247" s="103"/>
      <c r="H247" s="109"/>
      <c r="I247" s="4" t="s">
        <v>70</v>
      </c>
      <c r="J247" s="17" t="s">
        <v>261</v>
      </c>
      <c r="K247" s="17">
        <v>280</v>
      </c>
      <c r="L247" s="5">
        <v>0</v>
      </c>
      <c r="M247" s="5">
        <f t="shared" si="17"/>
        <v>0</v>
      </c>
      <c r="N247" s="5">
        <v>0</v>
      </c>
      <c r="O247" s="6">
        <f>'Planning 3'!R247</f>
        <v>0</v>
      </c>
      <c r="P247" s="47"/>
      <c r="Q247" s="111" t="e">
        <f>#REF!*$Q$5</f>
        <v>#REF!</v>
      </c>
      <c r="S247" s="159">
        <f t="shared" si="20"/>
        <v>0</v>
      </c>
      <c r="Y247" s="449">
        <v>0</v>
      </c>
      <c r="AA247" s="452">
        <f t="shared" si="18"/>
        <v>0</v>
      </c>
      <c r="AB247" s="452">
        <v>0</v>
      </c>
      <c r="AC247" s="452">
        <f t="shared" si="19"/>
        <v>0</v>
      </c>
      <c r="AD247" s="451">
        <v>0</v>
      </c>
      <c r="AE247" s="451">
        <f t="shared" si="16"/>
        <v>0</v>
      </c>
      <c r="AY247" s="451">
        <v>0</v>
      </c>
    </row>
    <row r="248" spans="1:51" ht="34.5" hidden="1" customHeight="1" outlineLevel="7" x14ac:dyDescent="0.2">
      <c r="A248" s="91"/>
      <c r="B248" s="93"/>
      <c r="C248" s="95"/>
      <c r="D248" s="95"/>
      <c r="E248" s="97"/>
      <c r="F248" s="101"/>
      <c r="G248" s="103"/>
      <c r="H248" s="109"/>
      <c r="I248" s="4" t="s">
        <v>62</v>
      </c>
      <c r="J248" s="17" t="s">
        <v>261</v>
      </c>
      <c r="K248" s="17">
        <v>30060</v>
      </c>
      <c r="L248" s="5">
        <v>2970</v>
      </c>
      <c r="M248" s="5">
        <f t="shared" si="17"/>
        <v>0</v>
      </c>
      <c r="N248" s="5">
        <v>2970</v>
      </c>
      <c r="O248" s="6">
        <f>'Planning 3'!R248</f>
        <v>9.880239520958084E-2</v>
      </c>
      <c r="P248" s="47"/>
      <c r="Q248" s="111" t="e">
        <f>#REF!*$Q$5</f>
        <v>#REF!</v>
      </c>
      <c r="R248" s="77">
        <v>408</v>
      </c>
      <c r="S248" s="159">
        <f t="shared" si="20"/>
        <v>-2562</v>
      </c>
      <c r="Y248" s="449">
        <v>1842</v>
      </c>
      <c r="AA248" s="452">
        <f t="shared" si="18"/>
        <v>-1.2608117099135063E-2</v>
      </c>
      <c r="AB248" s="452">
        <v>9.880239520958084E-2</v>
      </c>
      <c r="AC248" s="452">
        <f t="shared" si="19"/>
        <v>0</v>
      </c>
      <c r="AD248" s="451">
        <v>0.12222222222222222</v>
      </c>
      <c r="AE248" s="451">
        <f t="shared" si="16"/>
        <v>-2.3419827012641378E-2</v>
      </c>
      <c r="AY248" s="451">
        <v>0.1114105123087159</v>
      </c>
    </row>
    <row r="249" spans="1:51" ht="34.5" hidden="1" customHeight="1" outlineLevel="7" x14ac:dyDescent="0.2">
      <c r="A249" s="91"/>
      <c r="B249" s="93"/>
      <c r="C249" s="95"/>
      <c r="D249" s="95"/>
      <c r="E249" s="97"/>
      <c r="F249" s="101"/>
      <c r="G249" s="103"/>
      <c r="H249" s="109"/>
      <c r="I249" s="4" t="s">
        <v>63</v>
      </c>
      <c r="J249" s="17" t="s">
        <v>261</v>
      </c>
      <c r="K249" s="17">
        <f>30060*20/100</f>
        <v>6012</v>
      </c>
      <c r="L249" s="5">
        <v>722</v>
      </c>
      <c r="M249" s="5">
        <f t="shared" si="17"/>
        <v>-577.6</v>
      </c>
      <c r="N249" s="5">
        <v>144.4</v>
      </c>
      <c r="O249" s="6">
        <f>'Planning 3'!R249</f>
        <v>2.4018629407850964E-2</v>
      </c>
      <c r="P249" s="47"/>
      <c r="Q249" s="111" t="e">
        <f>#REF!*$Q$5</f>
        <v>#REF!</v>
      </c>
      <c r="S249" s="159">
        <f t="shared" si="20"/>
        <v>-144.4</v>
      </c>
      <c r="Y249" s="449">
        <v>0</v>
      </c>
      <c r="AA249" s="452">
        <f t="shared" si="18"/>
        <v>-0.17924151696606785</v>
      </c>
      <c r="AB249" s="452">
        <v>2.4018629407850964E-2</v>
      </c>
      <c r="AC249" s="452">
        <f t="shared" si="19"/>
        <v>0</v>
      </c>
      <c r="AD249" s="451">
        <v>2.5615435795076514E-2</v>
      </c>
      <c r="AE249" s="451">
        <f t="shared" si="16"/>
        <v>-1.5968063872255495E-3</v>
      </c>
      <c r="AY249" s="451">
        <v>0.20326014637391882</v>
      </c>
    </row>
    <row r="250" spans="1:51" ht="34.5" hidden="1" customHeight="1" outlineLevel="7" x14ac:dyDescent="0.2">
      <c r="A250" s="91"/>
      <c r="B250" s="93"/>
      <c r="C250" s="95"/>
      <c r="D250" s="95"/>
      <c r="E250" s="97"/>
      <c r="F250" s="101"/>
      <c r="G250" s="103"/>
      <c r="H250" s="109"/>
      <c r="I250" s="4" t="s">
        <v>64</v>
      </c>
      <c r="J250" s="17" t="s">
        <v>261</v>
      </c>
      <c r="K250" s="17">
        <v>30060</v>
      </c>
      <c r="L250" s="5">
        <v>0</v>
      </c>
      <c r="M250" s="5">
        <f t="shared" si="17"/>
        <v>0</v>
      </c>
      <c r="N250" s="5">
        <v>0</v>
      </c>
      <c r="O250" s="6">
        <f>'Planning 3'!R250</f>
        <v>0</v>
      </c>
      <c r="P250" s="47"/>
      <c r="Q250" s="111" t="e">
        <f>#REF!*$Q$5</f>
        <v>#REF!</v>
      </c>
      <c r="S250" s="159">
        <f t="shared" si="20"/>
        <v>0</v>
      </c>
      <c r="Y250" s="449">
        <v>0</v>
      </c>
      <c r="AA250" s="452">
        <f t="shared" si="18"/>
        <v>0</v>
      </c>
      <c r="AB250" s="452">
        <v>0</v>
      </c>
      <c r="AC250" s="452">
        <f t="shared" si="19"/>
        <v>0</v>
      </c>
      <c r="AD250" s="451">
        <v>0</v>
      </c>
      <c r="AE250" s="451">
        <f t="shared" si="16"/>
        <v>0</v>
      </c>
      <c r="AY250" s="451">
        <v>0</v>
      </c>
    </row>
    <row r="251" spans="1:51" ht="34.5" hidden="1" customHeight="1" outlineLevel="7" x14ac:dyDescent="0.2">
      <c r="A251" s="91"/>
      <c r="B251" s="93"/>
      <c r="C251" s="95"/>
      <c r="D251" s="95"/>
      <c r="E251" s="97"/>
      <c r="F251" s="101"/>
      <c r="G251" s="103"/>
      <c r="H251" s="109"/>
      <c r="I251" s="4" t="s">
        <v>71</v>
      </c>
      <c r="J251" s="17" t="s">
        <v>261</v>
      </c>
      <c r="K251" s="17">
        <v>30060</v>
      </c>
      <c r="L251" s="5">
        <v>0</v>
      </c>
      <c r="M251" s="5">
        <f t="shared" si="17"/>
        <v>0</v>
      </c>
      <c r="N251" s="5">
        <v>0</v>
      </c>
      <c r="O251" s="6">
        <f>'Planning 3'!R251</f>
        <v>0</v>
      </c>
      <c r="P251" s="47"/>
      <c r="Q251" s="111" t="e">
        <f>#REF!*$Q$5</f>
        <v>#REF!</v>
      </c>
      <c r="S251" s="159">
        <f t="shared" si="20"/>
        <v>0</v>
      </c>
      <c r="Y251" s="449">
        <v>0</v>
      </c>
      <c r="AA251" s="452">
        <f t="shared" si="18"/>
        <v>0</v>
      </c>
      <c r="AB251" s="452">
        <v>0</v>
      </c>
      <c r="AC251" s="452">
        <f t="shared" si="19"/>
        <v>0</v>
      </c>
      <c r="AD251" s="451">
        <v>0</v>
      </c>
      <c r="AE251" s="451">
        <f t="shared" si="16"/>
        <v>0</v>
      </c>
      <c r="AY251" s="451">
        <v>0</v>
      </c>
    </row>
    <row r="252" spans="1:51" ht="34.5" hidden="1" customHeight="1" outlineLevel="7" x14ac:dyDescent="0.2">
      <c r="A252" s="91"/>
      <c r="B252" s="93"/>
      <c r="C252" s="95"/>
      <c r="D252" s="95"/>
      <c r="E252" s="97"/>
      <c r="F252" s="101"/>
      <c r="G252" s="103"/>
      <c r="H252" s="109"/>
      <c r="I252" s="4" t="s">
        <v>51</v>
      </c>
      <c r="J252" s="5" t="s">
        <v>257</v>
      </c>
      <c r="K252" s="5">
        <v>100</v>
      </c>
      <c r="L252" s="5">
        <v>40</v>
      </c>
      <c r="M252" s="5">
        <f t="shared" si="17"/>
        <v>0</v>
      </c>
      <c r="N252" s="5">
        <v>40</v>
      </c>
      <c r="O252" s="6">
        <f>'Planning 3'!R252</f>
        <v>0.4</v>
      </c>
      <c r="P252" s="47"/>
      <c r="Q252" s="111" t="e">
        <f>#REF!*$Q$5</f>
        <v>#REF!</v>
      </c>
      <c r="R252" s="77">
        <v>40</v>
      </c>
      <c r="S252" s="159">
        <f t="shared" si="20"/>
        <v>0</v>
      </c>
      <c r="Y252" s="449">
        <v>40</v>
      </c>
      <c r="AA252" s="452">
        <f t="shared" si="18"/>
        <v>0</v>
      </c>
      <c r="AB252" s="452">
        <v>0.4</v>
      </c>
      <c r="AC252" s="452">
        <f t="shared" si="19"/>
        <v>0</v>
      </c>
      <c r="AD252" s="451">
        <v>0.4</v>
      </c>
      <c r="AE252" s="451">
        <f t="shared" si="16"/>
        <v>0</v>
      </c>
      <c r="AY252" s="451">
        <v>0.4</v>
      </c>
    </row>
    <row r="253" spans="1:51" ht="34.5" hidden="1" customHeight="1" outlineLevel="6" x14ac:dyDescent="0.2">
      <c r="A253" s="91"/>
      <c r="B253" s="93"/>
      <c r="C253" s="95"/>
      <c r="D253" s="95"/>
      <c r="E253" s="97"/>
      <c r="F253" s="101"/>
      <c r="G253" s="103"/>
      <c r="H253" s="109"/>
      <c r="I253" s="27" t="s">
        <v>65</v>
      </c>
      <c r="J253" s="28"/>
      <c r="K253" s="28"/>
      <c r="L253" s="28">
        <v>0</v>
      </c>
      <c r="M253" s="28">
        <f t="shared" si="17"/>
        <v>0</v>
      </c>
      <c r="N253" s="28">
        <v>0</v>
      </c>
      <c r="O253" s="29">
        <f>'Planning 3'!R253</f>
        <v>0.22829096732073417</v>
      </c>
      <c r="P253" s="53"/>
      <c r="Q253" s="111" t="e">
        <f>#REF!*$Q$5</f>
        <v>#REF!</v>
      </c>
      <c r="S253" s="159">
        <f t="shared" si="20"/>
        <v>0</v>
      </c>
      <c r="Y253" s="449">
        <v>0</v>
      </c>
      <c r="AA253" s="452">
        <f t="shared" si="18"/>
        <v>-3.7393709660890617E-4</v>
      </c>
      <c r="AB253" s="452">
        <v>0.22829096732073417</v>
      </c>
      <c r="AC253" s="452">
        <f t="shared" si="19"/>
        <v>0</v>
      </c>
      <c r="AD253" s="451">
        <v>0.21609978083143727</v>
      </c>
      <c r="AE253" s="451">
        <f t="shared" si="16"/>
        <v>1.2191186489296901E-2</v>
      </c>
      <c r="AY253" s="451">
        <v>0.22866490441734308</v>
      </c>
    </row>
    <row r="254" spans="1:51" ht="34.5" hidden="1" customHeight="1" outlineLevel="7" x14ac:dyDescent="0.2">
      <c r="A254" s="91"/>
      <c r="B254" s="93"/>
      <c r="C254" s="95"/>
      <c r="D254" s="95"/>
      <c r="E254" s="97"/>
      <c r="F254" s="101"/>
      <c r="G254" s="103"/>
      <c r="H254" s="109"/>
      <c r="I254" s="16" t="s">
        <v>68</v>
      </c>
      <c r="J254" s="17" t="s">
        <v>261</v>
      </c>
      <c r="K254" s="17">
        <v>27889</v>
      </c>
      <c r="L254" s="5">
        <v>10000</v>
      </c>
      <c r="M254" s="5">
        <f t="shared" si="17"/>
        <v>0</v>
      </c>
      <c r="N254" s="5">
        <v>10000</v>
      </c>
      <c r="O254" s="6">
        <f>'Planning 3'!R254</f>
        <v>0.35856430850873106</v>
      </c>
      <c r="P254" s="52"/>
      <c r="Q254" s="111" t="e">
        <f>#REF!*$Q$5</f>
        <v>#REF!</v>
      </c>
      <c r="S254" s="159">
        <f t="shared" si="20"/>
        <v>-10000</v>
      </c>
      <c r="Y254" s="449">
        <v>496</v>
      </c>
      <c r="AA254" s="452">
        <f t="shared" si="18"/>
        <v>0</v>
      </c>
      <c r="AB254" s="452">
        <v>0.35856430850873106</v>
      </c>
      <c r="AC254" s="452">
        <f t="shared" si="19"/>
        <v>0</v>
      </c>
      <c r="AD254" s="451">
        <v>0.11474057872279393</v>
      </c>
      <c r="AE254" s="451">
        <f t="shared" si="16"/>
        <v>0.24382372978593714</v>
      </c>
      <c r="AY254" s="451">
        <v>0.35856430850873106</v>
      </c>
    </row>
    <row r="255" spans="1:51" ht="34.5" hidden="1" customHeight="1" outlineLevel="7" x14ac:dyDescent="0.2">
      <c r="A255" s="91"/>
      <c r="B255" s="93"/>
      <c r="C255" s="95"/>
      <c r="D255" s="95"/>
      <c r="E255" s="97"/>
      <c r="F255" s="101"/>
      <c r="G255" s="103"/>
      <c r="H255" s="109"/>
      <c r="I255" s="16" t="s">
        <v>247</v>
      </c>
      <c r="J255" s="17" t="s">
        <v>259</v>
      </c>
      <c r="K255" s="17">
        <v>8000</v>
      </c>
      <c r="L255" s="5">
        <v>7349</v>
      </c>
      <c r="M255" s="5">
        <f t="shared" si="17"/>
        <v>0</v>
      </c>
      <c r="N255" s="5">
        <v>7349</v>
      </c>
      <c r="O255" s="6">
        <f>'Planning 3'!R255</f>
        <v>0.91862500000000002</v>
      </c>
      <c r="P255" s="52"/>
      <c r="Q255" s="111" t="e">
        <f>#REF!*$Q$5</f>
        <v>#REF!</v>
      </c>
      <c r="R255" s="77">
        <v>2350</v>
      </c>
      <c r="S255" s="159">
        <f t="shared" si="20"/>
        <v>-4999</v>
      </c>
      <c r="Y255" s="449">
        <v>7349</v>
      </c>
      <c r="AA255" s="452">
        <f t="shared" si="18"/>
        <v>0</v>
      </c>
      <c r="AB255" s="452">
        <v>0.91862500000000002</v>
      </c>
      <c r="AC255" s="452">
        <f t="shared" si="19"/>
        <v>0</v>
      </c>
      <c r="AD255" s="451">
        <v>0.91862500000000002</v>
      </c>
      <c r="AE255" s="451">
        <f t="shared" si="16"/>
        <v>0</v>
      </c>
      <c r="AY255" s="451">
        <v>0.91862500000000002</v>
      </c>
    </row>
    <row r="256" spans="1:51" ht="34.5" hidden="1" customHeight="1" outlineLevel="7" x14ac:dyDescent="0.2">
      <c r="A256" s="91"/>
      <c r="B256" s="93"/>
      <c r="C256" s="95"/>
      <c r="D256" s="95"/>
      <c r="E256" s="97"/>
      <c r="F256" s="101"/>
      <c r="G256" s="103"/>
      <c r="H256" s="109"/>
      <c r="I256" s="4" t="s">
        <v>69</v>
      </c>
      <c r="J256" s="17" t="s">
        <v>261</v>
      </c>
      <c r="K256" s="17">
        <v>19522</v>
      </c>
      <c r="L256" s="5">
        <v>1864</v>
      </c>
      <c r="M256" s="5">
        <f t="shared" si="17"/>
        <v>0</v>
      </c>
      <c r="N256" s="5">
        <v>1864</v>
      </c>
      <c r="O256" s="6">
        <f>'Planning 3'!R256</f>
        <v>9.5482020284806887E-2</v>
      </c>
      <c r="P256" s="47"/>
      <c r="Q256" s="111" t="e">
        <f>#REF!*$Q$5</f>
        <v>#REF!</v>
      </c>
      <c r="S256" s="159">
        <f t="shared" si="20"/>
        <v>-1864</v>
      </c>
      <c r="Y256" s="449">
        <v>384</v>
      </c>
      <c r="AA256" s="452">
        <f t="shared" si="18"/>
        <v>0</v>
      </c>
      <c r="AB256" s="452">
        <v>9.5482020284806887E-2</v>
      </c>
      <c r="AC256" s="452">
        <f t="shared" si="19"/>
        <v>0</v>
      </c>
      <c r="AD256" s="451">
        <v>9.5482020284806887E-2</v>
      </c>
      <c r="AE256" s="451">
        <f t="shared" si="16"/>
        <v>0</v>
      </c>
      <c r="AY256" s="451">
        <v>9.5482020284806887E-2</v>
      </c>
    </row>
    <row r="257" spans="1:51" ht="34.5" hidden="1" customHeight="1" outlineLevel="7" x14ac:dyDescent="0.2">
      <c r="A257" s="91"/>
      <c r="B257" s="93"/>
      <c r="C257" s="95"/>
      <c r="D257" s="95"/>
      <c r="E257" s="97"/>
      <c r="F257" s="101"/>
      <c r="G257" s="103"/>
      <c r="H257" s="109"/>
      <c r="I257" s="4" t="s">
        <v>70</v>
      </c>
      <c r="J257" s="17" t="s">
        <v>261</v>
      </c>
      <c r="K257" s="17">
        <v>280</v>
      </c>
      <c r="L257" s="5">
        <v>0</v>
      </c>
      <c r="M257" s="5">
        <f t="shared" si="17"/>
        <v>0</v>
      </c>
      <c r="N257" s="5">
        <v>0</v>
      </c>
      <c r="O257" s="6">
        <f>'Planning 3'!R257</f>
        <v>0</v>
      </c>
      <c r="P257" s="47"/>
      <c r="Q257" s="111" t="e">
        <f>#REF!*$Q$5</f>
        <v>#REF!</v>
      </c>
      <c r="S257" s="159">
        <f t="shared" si="20"/>
        <v>0</v>
      </c>
      <c r="Y257" s="449">
        <v>0</v>
      </c>
      <c r="AA257" s="452">
        <f t="shared" si="18"/>
        <v>0</v>
      </c>
      <c r="AB257" s="452">
        <v>0</v>
      </c>
      <c r="AC257" s="452">
        <f t="shared" si="19"/>
        <v>0</v>
      </c>
      <c r="AD257" s="451">
        <v>0</v>
      </c>
      <c r="AE257" s="451">
        <f t="shared" si="16"/>
        <v>0</v>
      </c>
      <c r="AY257" s="451">
        <v>0</v>
      </c>
    </row>
    <row r="258" spans="1:51" ht="34.5" hidden="1" customHeight="1" outlineLevel="7" x14ac:dyDescent="0.2">
      <c r="A258" s="91"/>
      <c r="B258" s="93"/>
      <c r="C258" s="95"/>
      <c r="D258" s="95"/>
      <c r="E258" s="97"/>
      <c r="F258" s="101"/>
      <c r="G258" s="103"/>
      <c r="H258" s="109"/>
      <c r="I258" s="4" t="s">
        <v>62</v>
      </c>
      <c r="J258" s="17" t="s">
        <v>261</v>
      </c>
      <c r="K258" s="17">
        <v>19522</v>
      </c>
      <c r="L258" s="5">
        <v>1864</v>
      </c>
      <c r="M258" s="5">
        <f t="shared" si="17"/>
        <v>0</v>
      </c>
      <c r="N258" s="5">
        <v>1864</v>
      </c>
      <c r="O258" s="6">
        <f>'Planning 3'!R258</f>
        <v>9.5482020284806887E-2</v>
      </c>
      <c r="P258" s="47"/>
      <c r="Q258" s="111" t="e">
        <f>#REF!*$Q$5</f>
        <v>#REF!</v>
      </c>
      <c r="S258" s="159">
        <f t="shared" si="20"/>
        <v>-1864</v>
      </c>
      <c r="Y258" s="449">
        <v>44</v>
      </c>
      <c r="AA258" s="452">
        <f t="shared" si="18"/>
        <v>0</v>
      </c>
      <c r="AB258" s="452">
        <v>9.5482020284806887E-2</v>
      </c>
      <c r="AC258" s="452">
        <f t="shared" si="19"/>
        <v>0</v>
      </c>
      <c r="AD258" s="451">
        <v>9.5482020284806887E-2</v>
      </c>
      <c r="AE258" s="451">
        <f t="shared" si="16"/>
        <v>0</v>
      </c>
      <c r="AY258" s="451">
        <v>9.5482020284806887E-2</v>
      </c>
    </row>
    <row r="259" spans="1:51" ht="34.5" hidden="1" customHeight="1" outlineLevel="7" x14ac:dyDescent="0.2">
      <c r="A259" s="91"/>
      <c r="B259" s="93"/>
      <c r="C259" s="95"/>
      <c r="D259" s="95"/>
      <c r="E259" s="97"/>
      <c r="F259" s="101"/>
      <c r="G259" s="103"/>
      <c r="H259" s="109"/>
      <c r="I259" s="4" t="s">
        <v>63</v>
      </c>
      <c r="J259" s="17" t="s">
        <v>261</v>
      </c>
      <c r="K259" s="17">
        <v>19522</v>
      </c>
      <c r="L259" s="5">
        <v>1008</v>
      </c>
      <c r="M259" s="5">
        <f t="shared" si="17"/>
        <v>0</v>
      </c>
      <c r="N259" s="5">
        <v>1008</v>
      </c>
      <c r="O259" s="6">
        <f>'Planning 3'!R259</f>
        <v>5.1634053887921319E-2</v>
      </c>
      <c r="P259" s="47"/>
      <c r="Q259" s="111" t="e">
        <f>#REF!*$Q$5</f>
        <v>#REF!</v>
      </c>
      <c r="S259" s="159">
        <f t="shared" si="20"/>
        <v>-1008</v>
      </c>
      <c r="Y259" s="449">
        <v>0</v>
      </c>
      <c r="AA259" s="452">
        <f t="shared" si="18"/>
        <v>-1.4957483864358162E-2</v>
      </c>
      <c r="AB259" s="452">
        <v>5.1634053887921319E-2</v>
      </c>
      <c r="AC259" s="452">
        <f t="shared" si="19"/>
        <v>0</v>
      </c>
      <c r="AD259" s="451">
        <v>5.1634053887921319E-2</v>
      </c>
      <c r="AE259" s="451">
        <f t="shared" si="16"/>
        <v>0</v>
      </c>
      <c r="AY259" s="451">
        <v>6.6591537752279481E-2</v>
      </c>
    </row>
    <row r="260" spans="1:51" ht="34.5" hidden="1" customHeight="1" outlineLevel="7" x14ac:dyDescent="0.2">
      <c r="A260" s="91"/>
      <c r="B260" s="93"/>
      <c r="C260" s="95"/>
      <c r="D260" s="95"/>
      <c r="E260" s="97"/>
      <c r="F260" s="101"/>
      <c r="G260" s="103"/>
      <c r="H260" s="109"/>
      <c r="I260" s="4" t="s">
        <v>64</v>
      </c>
      <c r="J260" s="17" t="s">
        <v>261</v>
      </c>
      <c r="K260" s="17">
        <v>19522</v>
      </c>
      <c r="L260" s="5">
        <v>0</v>
      </c>
      <c r="M260" s="5">
        <f t="shared" si="17"/>
        <v>0</v>
      </c>
      <c r="N260" s="5">
        <v>0</v>
      </c>
      <c r="O260" s="6">
        <f>'Planning 3'!R260</f>
        <v>0</v>
      </c>
      <c r="P260" s="47"/>
      <c r="Q260" s="111" t="e">
        <f>#REF!*$Q$5</f>
        <v>#REF!</v>
      </c>
      <c r="S260" s="159">
        <f t="shared" si="20"/>
        <v>0</v>
      </c>
      <c r="Y260" s="449">
        <v>0</v>
      </c>
      <c r="AA260" s="452">
        <f t="shared" si="18"/>
        <v>0</v>
      </c>
      <c r="AB260" s="452">
        <v>0</v>
      </c>
      <c r="AC260" s="452">
        <f t="shared" si="19"/>
        <v>0</v>
      </c>
      <c r="AD260" s="451">
        <v>0</v>
      </c>
      <c r="AE260" s="451">
        <f t="shared" si="16"/>
        <v>0</v>
      </c>
      <c r="AY260" s="451">
        <v>0</v>
      </c>
    </row>
    <row r="261" spans="1:51" ht="34.5" hidden="1" customHeight="1" outlineLevel="7" x14ac:dyDescent="0.2">
      <c r="A261" s="91"/>
      <c r="B261" s="93"/>
      <c r="C261" s="95"/>
      <c r="D261" s="95"/>
      <c r="E261" s="97"/>
      <c r="F261" s="101"/>
      <c r="G261" s="103"/>
      <c r="H261" s="109"/>
      <c r="I261" s="4" t="s">
        <v>71</v>
      </c>
      <c r="J261" s="17" t="s">
        <v>261</v>
      </c>
      <c r="K261" s="17">
        <v>19522</v>
      </c>
      <c r="L261" s="5">
        <v>0</v>
      </c>
      <c r="M261" s="5">
        <f t="shared" si="17"/>
        <v>0</v>
      </c>
      <c r="N261" s="5">
        <v>0</v>
      </c>
      <c r="O261" s="6">
        <f>'Planning 3'!R261</f>
        <v>0</v>
      </c>
      <c r="P261" s="47"/>
      <c r="Q261" s="111" t="e">
        <f>#REF!*$Q$5</f>
        <v>#REF!</v>
      </c>
      <c r="S261" s="159">
        <f t="shared" si="20"/>
        <v>0</v>
      </c>
      <c r="Y261" s="449">
        <v>0</v>
      </c>
      <c r="AA261" s="452">
        <f t="shared" si="18"/>
        <v>0</v>
      </c>
      <c r="AB261" s="452">
        <v>0</v>
      </c>
      <c r="AC261" s="452">
        <f t="shared" si="19"/>
        <v>0</v>
      </c>
      <c r="AD261" s="451">
        <v>0</v>
      </c>
      <c r="AE261" s="451">
        <f t="shared" si="16"/>
        <v>0</v>
      </c>
      <c r="AY261" s="451">
        <v>0</v>
      </c>
    </row>
    <row r="262" spans="1:51" ht="34.5" hidden="1" customHeight="1" outlineLevel="7" x14ac:dyDescent="0.2">
      <c r="A262" s="91"/>
      <c r="B262" s="93"/>
      <c r="C262" s="95"/>
      <c r="D262" s="95"/>
      <c r="E262" s="97"/>
      <c r="F262" s="101"/>
      <c r="G262" s="103"/>
      <c r="H262" s="109"/>
      <c r="I262" s="4" t="s">
        <v>51</v>
      </c>
      <c r="J262" s="5" t="s">
        <v>257</v>
      </c>
      <c r="K262" s="5">
        <v>100</v>
      </c>
      <c r="L262" s="5">
        <v>40</v>
      </c>
      <c r="M262" s="5">
        <f t="shared" si="17"/>
        <v>0</v>
      </c>
      <c r="N262" s="5">
        <v>40</v>
      </c>
      <c r="O262" s="6">
        <f>'Planning 3'!R262</f>
        <v>0.4</v>
      </c>
      <c r="P262" s="47"/>
      <c r="Q262" s="111" t="e">
        <f>#REF!*$Q$5</f>
        <v>#REF!</v>
      </c>
      <c r="R262" s="77">
        <v>40</v>
      </c>
      <c r="S262" s="159">
        <f t="shared" si="20"/>
        <v>0</v>
      </c>
      <c r="Y262" s="449">
        <v>40</v>
      </c>
      <c r="AA262" s="452">
        <f t="shared" si="18"/>
        <v>0</v>
      </c>
      <c r="AB262" s="452">
        <v>0.4</v>
      </c>
      <c r="AC262" s="452">
        <f t="shared" si="19"/>
        <v>0</v>
      </c>
      <c r="AD262" s="451">
        <v>0.4</v>
      </c>
      <c r="AE262" s="451">
        <f t="shared" ref="AE262:AE325" si="21">O262-AD262</f>
        <v>0</v>
      </c>
      <c r="AY262" s="451">
        <v>0.4</v>
      </c>
    </row>
    <row r="263" spans="1:51" ht="34.5" hidden="1" customHeight="1" outlineLevel="6" x14ac:dyDescent="0.2">
      <c r="A263" s="91"/>
      <c r="B263" s="93"/>
      <c r="C263" s="95"/>
      <c r="D263" s="95"/>
      <c r="E263" s="97"/>
      <c r="F263" s="101"/>
      <c r="G263" s="103"/>
      <c r="H263" s="109"/>
      <c r="I263" s="27" t="s">
        <v>66</v>
      </c>
      <c r="J263" s="28"/>
      <c r="K263" s="28"/>
      <c r="L263" s="28">
        <v>0</v>
      </c>
      <c r="M263" s="28">
        <f t="shared" ref="M263:M326" si="22">N263-L263</f>
        <v>0</v>
      </c>
      <c r="N263" s="28">
        <v>0</v>
      </c>
      <c r="O263" s="29">
        <f>'Planning 3'!R263</f>
        <v>0.15942125000000001</v>
      </c>
      <c r="P263" s="53"/>
      <c r="Q263" s="111" t="e">
        <f>#REF!*$Q$5</f>
        <v>#REF!</v>
      </c>
      <c r="S263" s="159">
        <f t="shared" si="20"/>
        <v>0</v>
      </c>
      <c r="Y263" s="449">
        <v>0</v>
      </c>
      <c r="AA263" s="452">
        <f t="shared" ref="AA263:AA326" si="23">O263-AY263</f>
        <v>0</v>
      </c>
      <c r="AB263" s="452">
        <v>0.15942125000000001</v>
      </c>
      <c r="AC263" s="452">
        <f t="shared" ref="AC263:AC326" si="24">O263-AB263</f>
        <v>0</v>
      </c>
      <c r="AD263" s="451">
        <v>0.15942125000000001</v>
      </c>
      <c r="AE263" s="451">
        <f t="shared" si="21"/>
        <v>0</v>
      </c>
      <c r="AY263" s="451">
        <v>0.15942125000000001</v>
      </c>
    </row>
    <row r="264" spans="1:51" ht="34.5" hidden="1" customHeight="1" outlineLevel="7" x14ac:dyDescent="0.2">
      <c r="A264" s="91"/>
      <c r="B264" s="93"/>
      <c r="C264" s="95"/>
      <c r="D264" s="95"/>
      <c r="E264" s="97"/>
      <c r="F264" s="101"/>
      <c r="G264" s="103"/>
      <c r="H264" s="109"/>
      <c r="I264" s="16" t="s">
        <v>68</v>
      </c>
      <c r="J264" s="17" t="s">
        <v>261</v>
      </c>
      <c r="K264" s="17">
        <v>13845</v>
      </c>
      <c r="L264" s="5">
        <v>0</v>
      </c>
      <c r="M264" s="5">
        <f t="shared" si="22"/>
        <v>0</v>
      </c>
      <c r="N264" s="5">
        <v>0</v>
      </c>
      <c r="O264" s="6">
        <f>'Planning 3'!R264</f>
        <v>0</v>
      </c>
      <c r="P264" s="52"/>
      <c r="Q264" s="111" t="e">
        <f>#REF!*$Q$5</f>
        <v>#REF!</v>
      </c>
      <c r="S264" s="159">
        <f t="shared" si="20"/>
        <v>0</v>
      </c>
      <c r="Y264" s="449">
        <v>0</v>
      </c>
      <c r="AA264" s="452">
        <f t="shared" si="23"/>
        <v>0</v>
      </c>
      <c r="AB264" s="452">
        <v>0</v>
      </c>
      <c r="AC264" s="452">
        <f t="shared" si="24"/>
        <v>0</v>
      </c>
      <c r="AD264" s="451">
        <v>0</v>
      </c>
      <c r="AE264" s="451">
        <f t="shared" si="21"/>
        <v>0</v>
      </c>
      <c r="AY264" s="451">
        <v>0</v>
      </c>
    </row>
    <row r="265" spans="1:51" ht="34.5" hidden="1" customHeight="1" outlineLevel="7" x14ac:dyDescent="0.2">
      <c r="A265" s="91"/>
      <c r="B265" s="93"/>
      <c r="C265" s="95"/>
      <c r="D265" s="95"/>
      <c r="E265" s="97"/>
      <c r="F265" s="101"/>
      <c r="G265" s="103"/>
      <c r="H265" s="109"/>
      <c r="I265" s="16" t="s">
        <v>247</v>
      </c>
      <c r="J265" s="17" t="s">
        <v>259</v>
      </c>
      <c r="K265" s="17">
        <v>8000</v>
      </c>
      <c r="L265" s="5">
        <v>7349</v>
      </c>
      <c r="M265" s="5">
        <f t="shared" si="22"/>
        <v>0</v>
      </c>
      <c r="N265" s="5">
        <v>7349</v>
      </c>
      <c r="O265" s="6">
        <f>'Planning 3'!R265</f>
        <v>0.91862500000000002</v>
      </c>
      <c r="P265" s="52"/>
      <c r="Q265" s="111" t="e">
        <f>#REF!*$Q$5</f>
        <v>#REF!</v>
      </c>
      <c r="R265" s="77">
        <v>2350</v>
      </c>
      <c r="S265" s="159">
        <f t="shared" si="20"/>
        <v>-4999</v>
      </c>
      <c r="Y265" s="449">
        <v>7349</v>
      </c>
      <c r="AA265" s="452">
        <f t="shared" si="23"/>
        <v>0</v>
      </c>
      <c r="AB265" s="452">
        <v>0.91862500000000002</v>
      </c>
      <c r="AC265" s="452">
        <f t="shared" si="24"/>
        <v>0</v>
      </c>
      <c r="AD265" s="451">
        <v>0.91862500000000002</v>
      </c>
      <c r="AE265" s="451">
        <f t="shared" si="21"/>
        <v>0</v>
      </c>
      <c r="AY265" s="451">
        <v>0.91862500000000002</v>
      </c>
    </row>
    <row r="266" spans="1:51" ht="34.5" hidden="1" customHeight="1" outlineLevel="7" x14ac:dyDescent="0.2">
      <c r="A266" s="91"/>
      <c r="B266" s="93"/>
      <c r="C266" s="95"/>
      <c r="D266" s="95"/>
      <c r="E266" s="97"/>
      <c r="F266" s="101"/>
      <c r="G266" s="103"/>
      <c r="H266" s="109"/>
      <c r="I266" s="4" t="s">
        <v>69</v>
      </c>
      <c r="J266" s="17" t="s">
        <v>261</v>
      </c>
      <c r="K266" s="17">
        <v>9692</v>
      </c>
      <c r="L266" s="5">
        <v>0</v>
      </c>
      <c r="M266" s="5">
        <f t="shared" si="22"/>
        <v>0</v>
      </c>
      <c r="N266" s="5">
        <v>0</v>
      </c>
      <c r="O266" s="6">
        <f>'Planning 3'!R266</f>
        <v>0</v>
      </c>
      <c r="P266" s="47"/>
      <c r="Q266" s="111" t="e">
        <f>#REF!*$Q$5</f>
        <v>#REF!</v>
      </c>
      <c r="S266" s="159">
        <f t="shared" si="20"/>
        <v>0</v>
      </c>
      <c r="Y266" s="449">
        <v>0</v>
      </c>
      <c r="AA266" s="452">
        <f t="shared" si="23"/>
        <v>0</v>
      </c>
      <c r="AB266" s="452">
        <v>0</v>
      </c>
      <c r="AC266" s="452">
        <f t="shared" si="24"/>
        <v>0</v>
      </c>
      <c r="AD266" s="451">
        <v>0</v>
      </c>
      <c r="AE266" s="451">
        <f t="shared" si="21"/>
        <v>0</v>
      </c>
      <c r="AY266" s="451">
        <v>0</v>
      </c>
    </row>
    <row r="267" spans="1:51" ht="34.5" hidden="1" customHeight="1" outlineLevel="7" x14ac:dyDescent="0.2">
      <c r="A267" s="91"/>
      <c r="B267" s="93"/>
      <c r="C267" s="95"/>
      <c r="D267" s="95"/>
      <c r="E267" s="97"/>
      <c r="F267" s="101"/>
      <c r="G267" s="103"/>
      <c r="H267" s="109"/>
      <c r="I267" s="4" t="s">
        <v>70</v>
      </c>
      <c r="J267" s="17" t="s">
        <v>261</v>
      </c>
      <c r="K267" s="17">
        <v>280</v>
      </c>
      <c r="L267" s="5">
        <v>0</v>
      </c>
      <c r="M267" s="5">
        <f t="shared" si="22"/>
        <v>0</v>
      </c>
      <c r="N267" s="5">
        <v>0</v>
      </c>
      <c r="O267" s="6">
        <f>'Planning 3'!R267</f>
        <v>0</v>
      </c>
      <c r="P267" s="47"/>
      <c r="Q267" s="111" t="e">
        <f>#REF!*$Q$5</f>
        <v>#REF!</v>
      </c>
      <c r="S267" s="159">
        <f t="shared" si="20"/>
        <v>0</v>
      </c>
      <c r="Y267" s="449">
        <v>0</v>
      </c>
      <c r="AA267" s="452">
        <f t="shared" si="23"/>
        <v>0</v>
      </c>
      <c r="AB267" s="452">
        <v>0</v>
      </c>
      <c r="AC267" s="452">
        <f t="shared" si="24"/>
        <v>0</v>
      </c>
      <c r="AD267" s="451">
        <v>0</v>
      </c>
      <c r="AE267" s="451">
        <f t="shared" si="21"/>
        <v>0</v>
      </c>
      <c r="AY267" s="451">
        <v>0</v>
      </c>
    </row>
    <row r="268" spans="1:51" ht="34.5" hidden="1" customHeight="1" outlineLevel="7" x14ac:dyDescent="0.2">
      <c r="A268" s="91"/>
      <c r="B268" s="93"/>
      <c r="C268" s="95"/>
      <c r="D268" s="95"/>
      <c r="E268" s="97"/>
      <c r="F268" s="101"/>
      <c r="G268" s="103"/>
      <c r="H268" s="109"/>
      <c r="I268" s="4" t="s">
        <v>62</v>
      </c>
      <c r="J268" s="17" t="s">
        <v>261</v>
      </c>
      <c r="K268" s="17">
        <v>9692</v>
      </c>
      <c r="L268" s="5">
        <v>0</v>
      </c>
      <c r="M268" s="5">
        <f t="shared" si="22"/>
        <v>0</v>
      </c>
      <c r="N268" s="5">
        <v>0</v>
      </c>
      <c r="O268" s="6">
        <f>'Planning 3'!R268</f>
        <v>0</v>
      </c>
      <c r="P268" s="47"/>
      <c r="Q268" s="111" t="e">
        <f>#REF!*$Q$5</f>
        <v>#REF!</v>
      </c>
      <c r="S268" s="159">
        <f t="shared" si="20"/>
        <v>0</v>
      </c>
      <c r="Y268" s="449">
        <v>0</v>
      </c>
      <c r="AA268" s="452">
        <f t="shared" si="23"/>
        <v>0</v>
      </c>
      <c r="AB268" s="452">
        <v>0</v>
      </c>
      <c r="AC268" s="452">
        <f t="shared" si="24"/>
        <v>0</v>
      </c>
      <c r="AD268" s="451">
        <v>0</v>
      </c>
      <c r="AE268" s="451">
        <f t="shared" si="21"/>
        <v>0</v>
      </c>
      <c r="AY268" s="451">
        <v>0</v>
      </c>
    </row>
    <row r="269" spans="1:51" ht="34.5" hidden="1" customHeight="1" outlineLevel="7" x14ac:dyDescent="0.2">
      <c r="A269" s="91"/>
      <c r="B269" s="93"/>
      <c r="C269" s="95"/>
      <c r="D269" s="95"/>
      <c r="E269" s="97"/>
      <c r="F269" s="101"/>
      <c r="G269" s="103"/>
      <c r="H269" s="109"/>
      <c r="I269" s="4" t="s">
        <v>63</v>
      </c>
      <c r="J269" s="17" t="s">
        <v>261</v>
      </c>
      <c r="K269" s="17">
        <v>9692</v>
      </c>
      <c r="L269" s="5">
        <v>0</v>
      </c>
      <c r="M269" s="5">
        <f t="shared" si="22"/>
        <v>0</v>
      </c>
      <c r="N269" s="5">
        <v>0</v>
      </c>
      <c r="O269" s="6">
        <f>'Planning 3'!R269</f>
        <v>0</v>
      </c>
      <c r="P269" s="47"/>
      <c r="Q269" s="111" t="e">
        <f>#REF!*$Q$5</f>
        <v>#REF!</v>
      </c>
      <c r="S269" s="159">
        <f t="shared" si="20"/>
        <v>0</v>
      </c>
      <c r="Y269" s="449">
        <v>0</v>
      </c>
      <c r="AA269" s="452">
        <f t="shared" si="23"/>
        <v>0</v>
      </c>
      <c r="AB269" s="452">
        <v>0</v>
      </c>
      <c r="AC269" s="452">
        <f t="shared" si="24"/>
        <v>0</v>
      </c>
      <c r="AD269" s="451">
        <v>0</v>
      </c>
      <c r="AE269" s="451">
        <f t="shared" si="21"/>
        <v>0</v>
      </c>
      <c r="AY269" s="451">
        <v>0</v>
      </c>
    </row>
    <row r="270" spans="1:51" ht="34.5" hidden="1" customHeight="1" outlineLevel="7" x14ac:dyDescent="0.2">
      <c r="A270" s="91"/>
      <c r="B270" s="93"/>
      <c r="C270" s="95"/>
      <c r="D270" s="95"/>
      <c r="E270" s="97"/>
      <c r="F270" s="101"/>
      <c r="G270" s="103"/>
      <c r="H270" s="109"/>
      <c r="I270" s="4" t="s">
        <v>64</v>
      </c>
      <c r="J270" s="17" t="s">
        <v>261</v>
      </c>
      <c r="K270" s="17">
        <v>9692</v>
      </c>
      <c r="L270" s="5">
        <v>0</v>
      </c>
      <c r="M270" s="5">
        <f t="shared" si="22"/>
        <v>0</v>
      </c>
      <c r="N270" s="5">
        <v>0</v>
      </c>
      <c r="O270" s="6">
        <f>'Planning 3'!R270</f>
        <v>0</v>
      </c>
      <c r="P270" s="47"/>
      <c r="Q270" s="111" t="e">
        <f>#REF!*$Q$5</f>
        <v>#REF!</v>
      </c>
      <c r="S270" s="159">
        <f t="shared" si="20"/>
        <v>0</v>
      </c>
      <c r="Y270" s="449">
        <v>0</v>
      </c>
      <c r="AA270" s="452">
        <f t="shared" si="23"/>
        <v>0</v>
      </c>
      <c r="AB270" s="452">
        <v>0</v>
      </c>
      <c r="AC270" s="452">
        <f t="shared" si="24"/>
        <v>0</v>
      </c>
      <c r="AD270" s="451">
        <v>0</v>
      </c>
      <c r="AE270" s="451">
        <f t="shared" si="21"/>
        <v>0</v>
      </c>
      <c r="AY270" s="451">
        <v>0</v>
      </c>
    </row>
    <row r="271" spans="1:51" ht="34.5" hidden="1" customHeight="1" outlineLevel="7" x14ac:dyDescent="0.2">
      <c r="A271" s="91"/>
      <c r="B271" s="93"/>
      <c r="C271" s="95"/>
      <c r="D271" s="95"/>
      <c r="E271" s="97"/>
      <c r="F271" s="101"/>
      <c r="G271" s="103"/>
      <c r="H271" s="109"/>
      <c r="I271" s="4" t="s">
        <v>71</v>
      </c>
      <c r="J271" s="17" t="s">
        <v>261</v>
      </c>
      <c r="K271" s="17">
        <v>9692</v>
      </c>
      <c r="L271" s="5">
        <v>0</v>
      </c>
      <c r="M271" s="5">
        <f t="shared" si="22"/>
        <v>0</v>
      </c>
      <c r="N271" s="5">
        <v>0</v>
      </c>
      <c r="O271" s="6">
        <f>'Planning 3'!R271</f>
        <v>0</v>
      </c>
      <c r="P271" s="47"/>
      <c r="Q271" s="111" t="e">
        <f>#REF!*$Q$5</f>
        <v>#REF!</v>
      </c>
      <c r="S271" s="159">
        <f t="shared" si="20"/>
        <v>0</v>
      </c>
      <c r="Y271" s="449">
        <v>0</v>
      </c>
      <c r="AA271" s="452">
        <f t="shared" si="23"/>
        <v>0</v>
      </c>
      <c r="AB271" s="452">
        <v>0</v>
      </c>
      <c r="AC271" s="452">
        <f t="shared" si="24"/>
        <v>0</v>
      </c>
      <c r="AD271" s="451">
        <v>0</v>
      </c>
      <c r="AE271" s="451">
        <f t="shared" si="21"/>
        <v>0</v>
      </c>
      <c r="AY271" s="451">
        <v>0</v>
      </c>
    </row>
    <row r="272" spans="1:51" ht="34.5" hidden="1" customHeight="1" outlineLevel="7" x14ac:dyDescent="0.2">
      <c r="A272" s="91"/>
      <c r="B272" s="93"/>
      <c r="C272" s="95"/>
      <c r="D272" s="95"/>
      <c r="E272" s="97"/>
      <c r="F272" s="101"/>
      <c r="G272" s="103"/>
      <c r="H272" s="109"/>
      <c r="I272" s="4" t="s">
        <v>51</v>
      </c>
      <c r="J272" s="5" t="s">
        <v>257</v>
      </c>
      <c r="K272" s="5">
        <v>100</v>
      </c>
      <c r="L272" s="5">
        <v>40</v>
      </c>
      <c r="M272" s="5">
        <f t="shared" si="22"/>
        <v>0</v>
      </c>
      <c r="N272" s="5">
        <v>40</v>
      </c>
      <c r="O272" s="6">
        <f>'Planning 3'!R272</f>
        <v>0.4</v>
      </c>
      <c r="P272" s="47"/>
      <c r="Q272" s="111" t="e">
        <f>#REF!*$Q$5</f>
        <v>#REF!</v>
      </c>
      <c r="R272" s="77">
        <v>40</v>
      </c>
      <c r="S272" s="159">
        <f t="shared" si="20"/>
        <v>0</v>
      </c>
      <c r="Y272" s="449">
        <v>40</v>
      </c>
      <c r="AA272" s="452">
        <f t="shared" si="23"/>
        <v>0</v>
      </c>
      <c r="AB272" s="452">
        <v>0.4</v>
      </c>
      <c r="AC272" s="452">
        <f t="shared" si="24"/>
        <v>0</v>
      </c>
      <c r="AD272" s="451">
        <v>0.4</v>
      </c>
      <c r="AE272" s="451">
        <f t="shared" si="21"/>
        <v>0</v>
      </c>
      <c r="AY272" s="451">
        <v>0.4</v>
      </c>
    </row>
    <row r="273" spans="1:51" ht="34.5" hidden="1" customHeight="1" outlineLevel="6" x14ac:dyDescent="0.2">
      <c r="A273" s="91"/>
      <c r="B273" s="93"/>
      <c r="C273" s="95"/>
      <c r="D273" s="95"/>
      <c r="E273" s="97"/>
      <c r="F273" s="101"/>
      <c r="G273" s="103"/>
      <c r="H273" s="109"/>
      <c r="I273" s="27" t="s">
        <v>233</v>
      </c>
      <c r="J273" s="28"/>
      <c r="K273" s="28"/>
      <c r="L273" s="28">
        <v>0</v>
      </c>
      <c r="M273" s="28">
        <f t="shared" si="22"/>
        <v>0</v>
      </c>
      <c r="N273" s="28">
        <v>0</v>
      </c>
      <c r="O273" s="29">
        <f>'Planning 3'!R273</f>
        <v>0.35265041666666669</v>
      </c>
      <c r="P273" s="53"/>
      <c r="Q273" s="111" t="e">
        <f>#REF!*$Q$5</f>
        <v>#REF!</v>
      </c>
      <c r="S273" s="159">
        <f t="shared" si="20"/>
        <v>0</v>
      </c>
      <c r="Y273" s="449">
        <v>0</v>
      </c>
      <c r="AA273" s="452">
        <f t="shared" si="23"/>
        <v>-0.20551813354931597</v>
      </c>
      <c r="AB273" s="452">
        <v>0.35265041666666669</v>
      </c>
      <c r="AC273" s="452">
        <f t="shared" si="24"/>
        <v>0</v>
      </c>
      <c r="AD273" s="451">
        <v>0.15942125000000001</v>
      </c>
      <c r="AE273" s="451">
        <f t="shared" si="21"/>
        <v>0.19322916666666667</v>
      </c>
      <c r="AY273" s="451">
        <v>0.55816855021598266</v>
      </c>
    </row>
    <row r="274" spans="1:51" ht="34.5" hidden="1" customHeight="1" outlineLevel="7" x14ac:dyDescent="0.2">
      <c r="A274" s="91"/>
      <c r="B274" s="93"/>
      <c r="C274" s="95"/>
      <c r="D274" s="95"/>
      <c r="E274" s="97"/>
      <c r="F274" s="101"/>
      <c r="G274" s="103"/>
      <c r="H274" s="109"/>
      <c r="I274" s="16" t="s">
        <v>68</v>
      </c>
      <c r="J274" s="17" t="s">
        <v>261</v>
      </c>
      <c r="K274" s="17">
        <v>2645</v>
      </c>
      <c r="L274" s="5">
        <v>2645</v>
      </c>
      <c r="M274" s="5">
        <f t="shared" si="22"/>
        <v>0</v>
      </c>
      <c r="N274" s="5">
        <v>2645</v>
      </c>
      <c r="O274" s="6">
        <f>'Planning 3'!R274</f>
        <v>1</v>
      </c>
      <c r="P274" s="52"/>
      <c r="Q274" s="111" t="e">
        <f>#REF!*$Q$5</f>
        <v>#REF!</v>
      </c>
      <c r="S274" s="159">
        <f t="shared" si="20"/>
        <v>-2645</v>
      </c>
      <c r="Y274" s="449">
        <v>0</v>
      </c>
      <c r="AA274" s="452">
        <f t="shared" si="23"/>
        <v>0</v>
      </c>
      <c r="AB274" s="452">
        <v>1</v>
      </c>
      <c r="AC274" s="452">
        <f t="shared" si="24"/>
        <v>0</v>
      </c>
      <c r="AD274" s="451">
        <v>0</v>
      </c>
      <c r="AE274" s="451">
        <f t="shared" si="21"/>
        <v>1</v>
      </c>
      <c r="AY274" s="451">
        <v>1</v>
      </c>
    </row>
    <row r="275" spans="1:51" ht="34.5" hidden="1" customHeight="1" outlineLevel="7" x14ac:dyDescent="0.2">
      <c r="A275" s="91"/>
      <c r="B275" s="93"/>
      <c r="C275" s="95"/>
      <c r="D275" s="95"/>
      <c r="E275" s="97"/>
      <c r="F275" s="101"/>
      <c r="G275" s="103"/>
      <c r="H275" s="109"/>
      <c r="I275" s="16" t="s">
        <v>247</v>
      </c>
      <c r="J275" s="17" t="s">
        <v>259</v>
      </c>
      <c r="K275" s="17">
        <v>8000</v>
      </c>
      <c r="L275" s="5">
        <v>7349</v>
      </c>
      <c r="M275" s="5">
        <f t="shared" si="22"/>
        <v>0</v>
      </c>
      <c r="N275" s="5">
        <v>7349</v>
      </c>
      <c r="O275" s="6">
        <f>'Planning 3'!R275</f>
        <v>0.91862500000000002</v>
      </c>
      <c r="P275" s="52"/>
      <c r="Q275" s="111" t="e">
        <f>#REF!*$Q$5</f>
        <v>#REF!</v>
      </c>
      <c r="R275" s="77">
        <v>2350</v>
      </c>
      <c r="S275" s="159">
        <f t="shared" si="20"/>
        <v>-4999</v>
      </c>
      <c r="Y275" s="449">
        <v>7349</v>
      </c>
      <c r="AA275" s="452">
        <f t="shared" si="23"/>
        <v>0</v>
      </c>
      <c r="AB275" s="452">
        <v>0.91862500000000002</v>
      </c>
      <c r="AC275" s="452">
        <f t="shared" si="24"/>
        <v>0</v>
      </c>
      <c r="AD275" s="451">
        <v>0.91862500000000002</v>
      </c>
      <c r="AE275" s="451">
        <f t="shared" si="21"/>
        <v>0</v>
      </c>
      <c r="AY275" s="451">
        <v>0.91862500000000002</v>
      </c>
    </row>
    <row r="276" spans="1:51" ht="34.5" hidden="1" customHeight="1" outlineLevel="7" x14ac:dyDescent="0.2">
      <c r="A276" s="91"/>
      <c r="B276" s="93"/>
      <c r="C276" s="95"/>
      <c r="D276" s="95"/>
      <c r="E276" s="97"/>
      <c r="F276" s="101"/>
      <c r="G276" s="103"/>
      <c r="H276" s="109"/>
      <c r="I276" s="4" t="s">
        <v>69</v>
      </c>
      <c r="J276" s="17" t="s">
        <v>261</v>
      </c>
      <c r="K276" s="17">
        <v>1852</v>
      </c>
      <c r="L276" s="5">
        <v>1000</v>
      </c>
      <c r="M276" s="5">
        <f t="shared" si="22"/>
        <v>-575.58333333333337</v>
      </c>
      <c r="N276" s="5">
        <v>424.41666666666663</v>
      </c>
      <c r="O276" s="6">
        <f>'Planning 3'!R276</f>
        <v>0.22916666666666666</v>
      </c>
      <c r="P276" s="47"/>
      <c r="Q276" s="111" t="e">
        <f>#REF!*$Q$5</f>
        <v>#REF!</v>
      </c>
      <c r="S276" s="159">
        <f t="shared" si="20"/>
        <v>-424.41666666666663</v>
      </c>
      <c r="Y276" s="449">
        <v>0</v>
      </c>
      <c r="AA276" s="452">
        <f t="shared" si="23"/>
        <v>-0.31079013678905687</v>
      </c>
      <c r="AB276" s="452">
        <v>0.22916666666666666</v>
      </c>
      <c r="AC276" s="452">
        <f t="shared" si="24"/>
        <v>0</v>
      </c>
      <c r="AD276" s="451">
        <v>0</v>
      </c>
      <c r="AE276" s="451">
        <f t="shared" si="21"/>
        <v>0.22916666666666666</v>
      </c>
      <c r="AY276" s="451">
        <v>0.5399568034557235</v>
      </c>
    </row>
    <row r="277" spans="1:51" ht="34.5" hidden="1" customHeight="1" outlineLevel="7" x14ac:dyDescent="0.2">
      <c r="A277" s="91"/>
      <c r="B277" s="93"/>
      <c r="C277" s="95"/>
      <c r="D277" s="95"/>
      <c r="E277" s="97"/>
      <c r="F277" s="101"/>
      <c r="G277" s="103"/>
      <c r="H277" s="109"/>
      <c r="I277" s="4" t="s">
        <v>70</v>
      </c>
      <c r="J277" s="17" t="s">
        <v>261</v>
      </c>
      <c r="K277" s="17">
        <v>280</v>
      </c>
      <c r="L277" s="5">
        <v>280</v>
      </c>
      <c r="M277" s="5">
        <f t="shared" si="22"/>
        <v>-215.83333333333334</v>
      </c>
      <c r="N277" s="5">
        <v>64.166666666666657</v>
      </c>
      <c r="O277" s="6">
        <f>'Planning 3'!R277</f>
        <v>0.22916666666666663</v>
      </c>
      <c r="P277" s="47"/>
      <c r="Q277" s="111" t="e">
        <f>#REF!*$Q$5</f>
        <v>#REF!</v>
      </c>
      <c r="S277" s="159">
        <f t="shared" si="20"/>
        <v>-64.166666666666657</v>
      </c>
      <c r="Y277" s="449">
        <v>0</v>
      </c>
      <c r="AA277" s="452">
        <f t="shared" si="23"/>
        <v>-0.77083333333333337</v>
      </c>
      <c r="AB277" s="452">
        <v>0.22916666666666666</v>
      </c>
      <c r="AC277" s="452">
        <f t="shared" si="24"/>
        <v>0</v>
      </c>
      <c r="AD277" s="451">
        <v>0</v>
      </c>
      <c r="AE277" s="451">
        <f t="shared" si="21"/>
        <v>0.22916666666666663</v>
      </c>
      <c r="AY277" s="451">
        <v>1</v>
      </c>
    </row>
    <row r="278" spans="1:51" ht="34.5" hidden="1" customHeight="1" outlineLevel="7" x14ac:dyDescent="0.2">
      <c r="A278" s="91"/>
      <c r="B278" s="93"/>
      <c r="C278" s="95"/>
      <c r="D278" s="95"/>
      <c r="E278" s="97"/>
      <c r="F278" s="101"/>
      <c r="G278" s="103"/>
      <c r="H278" s="109"/>
      <c r="I278" s="4" t="s">
        <v>62</v>
      </c>
      <c r="J278" s="17" t="s">
        <v>261</v>
      </c>
      <c r="K278" s="17">
        <v>1852</v>
      </c>
      <c r="L278" s="5">
        <v>1000</v>
      </c>
      <c r="M278" s="5">
        <f t="shared" si="22"/>
        <v>-575.58333333333337</v>
      </c>
      <c r="N278" s="5">
        <v>424.41666666666663</v>
      </c>
      <c r="O278" s="6">
        <f>'Planning 3'!R278</f>
        <v>0.22916666666666666</v>
      </c>
      <c r="P278" s="47"/>
      <c r="Q278" s="111" t="e">
        <f>#REF!*$Q$5</f>
        <v>#REF!</v>
      </c>
      <c r="S278" s="159">
        <f t="shared" si="20"/>
        <v>-424.41666666666663</v>
      </c>
      <c r="Y278" s="449">
        <v>0</v>
      </c>
      <c r="AA278" s="452">
        <f t="shared" si="23"/>
        <v>-0.31079013678905687</v>
      </c>
      <c r="AB278" s="452">
        <v>0.22916666666666666</v>
      </c>
      <c r="AC278" s="452">
        <f t="shared" si="24"/>
        <v>0</v>
      </c>
      <c r="AD278" s="451">
        <v>0</v>
      </c>
      <c r="AE278" s="451">
        <f t="shared" si="21"/>
        <v>0.22916666666666666</v>
      </c>
      <c r="AY278" s="451">
        <v>0.5399568034557235</v>
      </c>
    </row>
    <row r="279" spans="1:51" ht="34.5" hidden="1" customHeight="1" outlineLevel="7" x14ac:dyDescent="0.2">
      <c r="A279" s="91"/>
      <c r="B279" s="93"/>
      <c r="C279" s="95"/>
      <c r="D279" s="95"/>
      <c r="E279" s="97"/>
      <c r="F279" s="101"/>
      <c r="G279" s="103"/>
      <c r="H279" s="109"/>
      <c r="I279" s="4" t="s">
        <v>63</v>
      </c>
      <c r="J279" s="17" t="s">
        <v>261</v>
      </c>
      <c r="K279" s="17">
        <v>1852</v>
      </c>
      <c r="L279" s="5">
        <v>100</v>
      </c>
      <c r="M279" s="5">
        <f t="shared" si="22"/>
        <v>324.41666666666663</v>
      </c>
      <c r="N279" s="5">
        <v>424.41666666666663</v>
      </c>
      <c r="O279" s="6">
        <f>'Planning 3'!R279</f>
        <v>0.22916666666666666</v>
      </c>
      <c r="P279" s="47"/>
      <c r="Q279" s="111" t="e">
        <f>#REF!*$Q$5</f>
        <v>#REF!</v>
      </c>
      <c r="S279" s="159">
        <f t="shared" si="20"/>
        <v>-424.41666666666663</v>
      </c>
      <c r="Y279" s="449">
        <v>0</v>
      </c>
      <c r="AA279" s="452">
        <f t="shared" si="23"/>
        <v>0.17517098632109429</v>
      </c>
      <c r="AB279" s="452">
        <v>0.22916666666666666</v>
      </c>
      <c r="AC279" s="452">
        <f t="shared" si="24"/>
        <v>0</v>
      </c>
      <c r="AD279" s="451">
        <v>0</v>
      </c>
      <c r="AE279" s="451">
        <f t="shared" si="21"/>
        <v>0.22916666666666666</v>
      </c>
      <c r="AY279" s="451">
        <v>5.3995680345572353E-2</v>
      </c>
    </row>
    <row r="280" spans="1:51" ht="34.5" hidden="1" customHeight="1" outlineLevel="7" x14ac:dyDescent="0.2">
      <c r="A280" s="91"/>
      <c r="B280" s="93"/>
      <c r="C280" s="95"/>
      <c r="D280" s="95"/>
      <c r="E280" s="97"/>
      <c r="F280" s="101"/>
      <c r="G280" s="103"/>
      <c r="H280" s="109"/>
      <c r="I280" s="4" t="s">
        <v>64</v>
      </c>
      <c r="J280" s="17" t="s">
        <v>261</v>
      </c>
      <c r="K280" s="17">
        <v>1852</v>
      </c>
      <c r="L280" s="5">
        <v>100</v>
      </c>
      <c r="M280" s="5">
        <f t="shared" si="22"/>
        <v>324.41666666666663</v>
      </c>
      <c r="N280" s="5">
        <v>424.41666666666663</v>
      </c>
      <c r="O280" s="6">
        <f>'Planning 3'!R280</f>
        <v>0.22916666666666666</v>
      </c>
      <c r="P280" s="47"/>
      <c r="Q280" s="111" t="e">
        <f>#REF!*$Q$5</f>
        <v>#REF!</v>
      </c>
      <c r="S280" s="159">
        <f t="shared" si="20"/>
        <v>-424.41666666666663</v>
      </c>
      <c r="Y280" s="449">
        <v>0</v>
      </c>
      <c r="AA280" s="452">
        <f t="shared" si="23"/>
        <v>0.17517098632109429</v>
      </c>
      <c r="AB280" s="452">
        <v>0.22916666666666666</v>
      </c>
      <c r="AC280" s="452">
        <f t="shared" si="24"/>
        <v>0</v>
      </c>
      <c r="AD280" s="451">
        <v>0</v>
      </c>
      <c r="AE280" s="451">
        <f t="shared" si="21"/>
        <v>0.22916666666666666</v>
      </c>
      <c r="AY280" s="451">
        <v>5.3995680345572353E-2</v>
      </c>
    </row>
    <row r="281" spans="1:51" ht="34.5" hidden="1" customHeight="1" outlineLevel="7" x14ac:dyDescent="0.2">
      <c r="A281" s="91"/>
      <c r="B281" s="93"/>
      <c r="C281" s="95"/>
      <c r="D281" s="95"/>
      <c r="E281" s="97"/>
      <c r="F281" s="101"/>
      <c r="G281" s="103"/>
      <c r="H281" s="109"/>
      <c r="I281" s="4" t="s">
        <v>71</v>
      </c>
      <c r="J281" s="17" t="s">
        <v>261</v>
      </c>
      <c r="K281" s="17">
        <v>1852</v>
      </c>
      <c r="L281" s="5">
        <v>0</v>
      </c>
      <c r="M281" s="5">
        <f t="shared" si="22"/>
        <v>0</v>
      </c>
      <c r="N281" s="5">
        <v>0</v>
      </c>
      <c r="O281" s="6">
        <f>'Planning 3'!R281</f>
        <v>0</v>
      </c>
      <c r="P281" s="47"/>
      <c r="Q281" s="111" t="e">
        <f>#REF!*$Q$5</f>
        <v>#REF!</v>
      </c>
      <c r="S281" s="159">
        <f t="shared" si="20"/>
        <v>0</v>
      </c>
      <c r="Y281" s="449">
        <v>0</v>
      </c>
      <c r="AA281" s="452">
        <f t="shared" si="23"/>
        <v>0</v>
      </c>
      <c r="AB281" s="452">
        <v>0</v>
      </c>
      <c r="AC281" s="452">
        <f t="shared" si="24"/>
        <v>0</v>
      </c>
      <c r="AD281" s="451">
        <v>0</v>
      </c>
      <c r="AE281" s="451">
        <f t="shared" si="21"/>
        <v>0</v>
      </c>
      <c r="AY281" s="451">
        <v>0</v>
      </c>
    </row>
    <row r="282" spans="1:51" ht="34.5" hidden="1" customHeight="1" outlineLevel="7" x14ac:dyDescent="0.2">
      <c r="A282" s="91"/>
      <c r="B282" s="93"/>
      <c r="C282" s="95"/>
      <c r="D282" s="95"/>
      <c r="E282" s="97"/>
      <c r="F282" s="101"/>
      <c r="G282" s="103"/>
      <c r="H282" s="109"/>
      <c r="I282" s="4" t="s">
        <v>51</v>
      </c>
      <c r="J282" s="5" t="s">
        <v>257</v>
      </c>
      <c r="K282" s="5">
        <v>100</v>
      </c>
      <c r="L282" s="5">
        <v>55</v>
      </c>
      <c r="M282" s="5">
        <f t="shared" si="22"/>
        <v>-15</v>
      </c>
      <c r="N282" s="5">
        <v>40</v>
      </c>
      <c r="O282" s="6">
        <f>'Planning 3'!R282</f>
        <v>0.4</v>
      </c>
      <c r="P282" s="47"/>
      <c r="Q282" s="111" t="e">
        <f>#REF!*$Q$5</f>
        <v>#REF!</v>
      </c>
      <c r="R282" s="77">
        <v>40</v>
      </c>
      <c r="S282" s="159">
        <f t="shared" ref="S282:S345" si="25">R282-N282</f>
        <v>0</v>
      </c>
      <c r="Y282" s="449">
        <v>40</v>
      </c>
      <c r="AA282" s="452">
        <f t="shared" si="23"/>
        <v>-0.15000000000000002</v>
      </c>
      <c r="AB282" s="452">
        <v>0.4</v>
      </c>
      <c r="AC282" s="452">
        <f t="shared" si="24"/>
        <v>0</v>
      </c>
      <c r="AD282" s="451">
        <v>0.4</v>
      </c>
      <c r="AE282" s="451">
        <f t="shared" si="21"/>
        <v>0</v>
      </c>
      <c r="AY282" s="451">
        <v>0.55000000000000004</v>
      </c>
    </row>
    <row r="283" spans="1:51" ht="34.5" customHeight="1" outlineLevel="4" collapsed="1" x14ac:dyDescent="0.2">
      <c r="A283" s="91"/>
      <c r="B283" s="93"/>
      <c r="C283" s="95"/>
      <c r="D283" s="95"/>
      <c r="E283" s="97"/>
      <c r="F283" s="101"/>
      <c r="G283" s="101"/>
      <c r="H283" s="101"/>
      <c r="I283" s="19" t="s">
        <v>224</v>
      </c>
      <c r="J283" s="20"/>
      <c r="K283" s="20"/>
      <c r="L283" s="20">
        <v>0</v>
      </c>
      <c r="M283" s="20">
        <f t="shared" si="22"/>
        <v>0</v>
      </c>
      <c r="N283" s="20">
        <v>0</v>
      </c>
      <c r="O283" s="21">
        <f>'Planning 3'!R283</f>
        <v>0.2796877208621078</v>
      </c>
      <c r="P283" s="49"/>
      <c r="Q283" s="111" t="e">
        <f>#REF!*$Q$5</f>
        <v>#REF!</v>
      </c>
      <c r="S283" s="159">
        <f t="shared" si="25"/>
        <v>0</v>
      </c>
      <c r="Y283" s="449">
        <v>0</v>
      </c>
      <c r="AA283" s="452">
        <f t="shared" si="23"/>
        <v>-0.14181227913789218</v>
      </c>
      <c r="AB283" s="452">
        <v>0.14317656019985903</v>
      </c>
      <c r="AC283" s="452">
        <f t="shared" si="24"/>
        <v>0.13651116066224878</v>
      </c>
      <c r="AD283" s="451">
        <v>0.42149999999999999</v>
      </c>
      <c r="AE283" s="451">
        <f t="shared" si="21"/>
        <v>-0.14181227913789218</v>
      </c>
      <c r="AY283" s="451">
        <v>0.42149999999999999</v>
      </c>
    </row>
    <row r="284" spans="1:51" ht="34.5" hidden="1" customHeight="1" outlineLevel="5" x14ac:dyDescent="0.2">
      <c r="A284" s="91"/>
      <c r="B284" s="93"/>
      <c r="C284" s="95"/>
      <c r="D284" s="95"/>
      <c r="E284" s="97"/>
      <c r="F284" s="101"/>
      <c r="G284" s="103"/>
      <c r="H284" s="103"/>
      <c r="I284" s="22" t="s">
        <v>58</v>
      </c>
      <c r="J284" s="23"/>
      <c r="K284" s="23"/>
      <c r="L284" s="23">
        <v>0</v>
      </c>
      <c r="M284" s="23">
        <f t="shared" si="22"/>
        <v>0</v>
      </c>
      <c r="N284" s="23">
        <v>0</v>
      </c>
      <c r="O284" s="24">
        <f>'Planning 3'!R284</f>
        <v>0.69048356375011588</v>
      </c>
      <c r="P284" s="50"/>
      <c r="Q284" s="111" t="e">
        <f>#REF!*$Q$5</f>
        <v>#REF!</v>
      </c>
      <c r="S284" s="159">
        <f t="shared" si="25"/>
        <v>0</v>
      </c>
      <c r="Y284" s="449">
        <v>0</v>
      </c>
      <c r="AA284" s="452">
        <f t="shared" si="23"/>
        <v>-0.30951643624988412</v>
      </c>
      <c r="AB284" s="452">
        <v>0.2047901719995972</v>
      </c>
      <c r="AC284" s="452">
        <f t="shared" si="24"/>
        <v>0.48569339175051868</v>
      </c>
      <c r="AD284" s="451">
        <v>1</v>
      </c>
      <c r="AE284" s="451">
        <f t="shared" si="21"/>
        <v>-0.30951643624988412</v>
      </c>
      <c r="AY284" s="451">
        <v>1</v>
      </c>
    </row>
    <row r="285" spans="1:51" ht="34.5" hidden="1" customHeight="1" outlineLevel="7" x14ac:dyDescent="0.2">
      <c r="A285" s="91"/>
      <c r="B285" s="93"/>
      <c r="C285" s="95"/>
      <c r="D285" s="95"/>
      <c r="E285" s="97"/>
      <c r="F285" s="101"/>
      <c r="G285" s="103"/>
      <c r="H285" s="103"/>
      <c r="I285" s="4" t="s">
        <v>72</v>
      </c>
      <c r="J285" s="5" t="s">
        <v>256</v>
      </c>
      <c r="K285" s="17">
        <v>60354.400000000001</v>
      </c>
      <c r="L285" s="5">
        <v>43200</v>
      </c>
      <c r="M285" s="5">
        <f t="shared" si="22"/>
        <v>0</v>
      </c>
      <c r="N285" s="5">
        <v>43200</v>
      </c>
      <c r="O285" s="6">
        <f>'Planning 3'!R285</f>
        <v>0.71577217236854307</v>
      </c>
      <c r="P285" s="47"/>
      <c r="Q285" s="111" t="e">
        <f>#REF!*$Q$5</f>
        <v>#REF!</v>
      </c>
      <c r="S285" s="159">
        <f t="shared" si="25"/>
        <v>-43200</v>
      </c>
      <c r="Y285" s="449">
        <v>43200</v>
      </c>
      <c r="AA285" s="452">
        <f t="shared" si="23"/>
        <v>-0.28422782763145693</v>
      </c>
      <c r="AB285" s="452">
        <v>0.20714754947326022</v>
      </c>
      <c r="AC285" s="452">
        <f t="shared" si="24"/>
        <v>0.50862462289528287</v>
      </c>
      <c r="AD285" s="451">
        <v>1</v>
      </c>
      <c r="AE285" s="451">
        <f t="shared" si="21"/>
        <v>-0.28422782763145693</v>
      </c>
      <c r="AY285" s="451">
        <v>1</v>
      </c>
    </row>
    <row r="286" spans="1:51" ht="34.5" hidden="1" customHeight="1" outlineLevel="7" x14ac:dyDescent="0.2">
      <c r="A286" s="91"/>
      <c r="B286" s="93"/>
      <c r="C286" s="95"/>
      <c r="D286" s="95"/>
      <c r="E286" s="97"/>
      <c r="F286" s="101"/>
      <c r="G286" s="103"/>
      <c r="H286" s="103"/>
      <c r="I286" s="4" t="s">
        <v>73</v>
      </c>
      <c r="J286" s="5" t="s">
        <v>256</v>
      </c>
      <c r="K286" s="17">
        <v>60354.400000000001</v>
      </c>
      <c r="L286" s="5">
        <v>43200</v>
      </c>
      <c r="M286" s="5">
        <f t="shared" si="22"/>
        <v>0</v>
      </c>
      <c r="N286" s="5">
        <v>43200</v>
      </c>
      <c r="O286" s="6">
        <f>'Planning 3'!R286</f>
        <v>0.71577217236854307</v>
      </c>
      <c r="P286" s="47"/>
      <c r="Q286" s="111" t="e">
        <f>#REF!*$Q$5</f>
        <v>#REF!</v>
      </c>
      <c r="S286" s="159">
        <f t="shared" si="25"/>
        <v>-43200</v>
      </c>
      <c r="Y286" s="449">
        <v>0</v>
      </c>
      <c r="AA286" s="452">
        <f t="shared" si="23"/>
        <v>-0.28422782763145693</v>
      </c>
      <c r="AB286" s="452">
        <v>0.20714754947326022</v>
      </c>
      <c r="AC286" s="452">
        <f t="shared" si="24"/>
        <v>0.50862462289528287</v>
      </c>
      <c r="AD286" s="451">
        <v>1</v>
      </c>
      <c r="AE286" s="451">
        <f t="shared" si="21"/>
        <v>-0.28422782763145693</v>
      </c>
      <c r="AY286" s="451">
        <v>1</v>
      </c>
    </row>
    <row r="287" spans="1:51" ht="34.5" hidden="1" customHeight="1" outlineLevel="7" x14ac:dyDescent="0.2">
      <c r="A287" s="91"/>
      <c r="B287" s="93"/>
      <c r="C287" s="95"/>
      <c r="D287" s="95"/>
      <c r="E287" s="97"/>
      <c r="F287" s="101"/>
      <c r="G287" s="103"/>
      <c r="H287" s="103"/>
      <c r="I287" s="4" t="s">
        <v>74</v>
      </c>
      <c r="J287" s="5" t="s">
        <v>256</v>
      </c>
      <c r="K287" s="17">
        <v>60354.400000000001</v>
      </c>
      <c r="L287" s="5">
        <v>43200</v>
      </c>
      <c r="M287" s="5">
        <f t="shared" si="22"/>
        <v>0</v>
      </c>
      <c r="N287" s="5">
        <v>43200</v>
      </c>
      <c r="O287" s="6">
        <f>'Planning 3'!R287</f>
        <v>0.71577217236854307</v>
      </c>
      <c r="P287" s="47"/>
      <c r="Q287" s="111" t="e">
        <f>#REF!*$Q$5</f>
        <v>#REF!</v>
      </c>
      <c r="S287" s="159">
        <f t="shared" si="25"/>
        <v>-43200</v>
      </c>
      <c r="Y287" s="449">
        <v>0</v>
      </c>
      <c r="AA287" s="452">
        <f t="shared" si="23"/>
        <v>-0.28422782763145693</v>
      </c>
      <c r="AB287" s="452">
        <v>0.20714754947326022</v>
      </c>
      <c r="AC287" s="452">
        <f t="shared" si="24"/>
        <v>0.50862462289528287</v>
      </c>
      <c r="AD287" s="451">
        <v>1</v>
      </c>
      <c r="AE287" s="451">
        <f t="shared" si="21"/>
        <v>-0.28422782763145693</v>
      </c>
      <c r="AY287" s="451">
        <v>1</v>
      </c>
    </row>
    <row r="288" spans="1:51" ht="34.5" hidden="1" customHeight="1" outlineLevel="7" x14ac:dyDescent="0.2">
      <c r="A288" s="91"/>
      <c r="B288" s="93"/>
      <c r="C288" s="95"/>
      <c r="D288" s="95"/>
      <c r="E288" s="97"/>
      <c r="F288" s="101"/>
      <c r="G288" s="103"/>
      <c r="H288" s="103"/>
      <c r="I288" s="4" t="s">
        <v>62</v>
      </c>
      <c r="J288" s="5" t="s">
        <v>256</v>
      </c>
      <c r="K288" s="17">
        <v>60354.400000000001</v>
      </c>
      <c r="L288" s="5">
        <v>43200</v>
      </c>
      <c r="M288" s="5">
        <f t="shared" si="22"/>
        <v>0</v>
      </c>
      <c r="N288" s="5">
        <v>43200</v>
      </c>
      <c r="O288" s="6">
        <f>'Planning 3'!R288</f>
        <v>0.71577217236854307</v>
      </c>
      <c r="P288" s="47"/>
      <c r="Q288" s="111" t="e">
        <f>#REF!*$Q$5</f>
        <v>#REF!</v>
      </c>
      <c r="S288" s="159">
        <f t="shared" si="25"/>
        <v>-43200</v>
      </c>
      <c r="Y288" s="449">
        <v>0</v>
      </c>
      <c r="AA288" s="452">
        <f t="shared" si="23"/>
        <v>-0.28422782763145693</v>
      </c>
      <c r="AB288" s="452">
        <v>0.20714754947326022</v>
      </c>
      <c r="AC288" s="452">
        <f t="shared" si="24"/>
        <v>0.50862462289528287</v>
      </c>
      <c r="AD288" s="451">
        <v>1</v>
      </c>
      <c r="AE288" s="451">
        <f t="shared" si="21"/>
        <v>-0.28422782763145693</v>
      </c>
      <c r="AY288" s="451">
        <v>1</v>
      </c>
    </row>
    <row r="289" spans="1:51" ht="34.5" hidden="1" customHeight="1" outlineLevel="7" x14ac:dyDescent="0.2">
      <c r="A289" s="91"/>
      <c r="B289" s="93"/>
      <c r="C289" s="95"/>
      <c r="D289" s="95"/>
      <c r="E289" s="97"/>
      <c r="F289" s="101"/>
      <c r="G289" s="103"/>
      <c r="H289" s="103"/>
      <c r="I289" s="4" t="s">
        <v>51</v>
      </c>
      <c r="J289" s="5" t="s">
        <v>257</v>
      </c>
      <c r="K289" s="5">
        <v>100</v>
      </c>
      <c r="L289" s="5">
        <v>16</v>
      </c>
      <c r="M289" s="5">
        <f t="shared" si="22"/>
        <v>5</v>
      </c>
      <c r="N289" s="5">
        <v>21</v>
      </c>
      <c r="O289" s="6">
        <f>'Planning 3'!R289</f>
        <v>0.21</v>
      </c>
      <c r="P289" s="47"/>
      <c r="Q289" s="111" t="e">
        <f>#REF!*$Q$5</f>
        <v>#REF!</v>
      </c>
      <c r="S289" s="159">
        <f t="shared" si="25"/>
        <v>-21</v>
      </c>
      <c r="Y289" s="449">
        <v>0</v>
      </c>
      <c r="AA289" s="452">
        <f t="shared" si="23"/>
        <v>-0.79</v>
      </c>
      <c r="AB289" s="452">
        <v>0.16</v>
      </c>
      <c r="AC289" s="452">
        <f t="shared" si="24"/>
        <v>4.9999999999999989E-2</v>
      </c>
      <c r="AD289" s="451">
        <v>1</v>
      </c>
      <c r="AE289" s="451">
        <f t="shared" si="21"/>
        <v>-0.79</v>
      </c>
      <c r="AY289" s="451">
        <v>1</v>
      </c>
    </row>
    <row r="290" spans="1:51" ht="34.5" hidden="1" customHeight="1" outlineLevel="5" x14ac:dyDescent="0.2">
      <c r="A290" s="91"/>
      <c r="B290" s="93"/>
      <c r="C290" s="95"/>
      <c r="D290" s="95"/>
      <c r="E290" s="97"/>
      <c r="F290" s="101"/>
      <c r="G290" s="103"/>
      <c r="H290" s="103"/>
      <c r="I290" s="22" t="s">
        <v>67</v>
      </c>
      <c r="J290" s="23"/>
      <c r="K290" s="23"/>
      <c r="L290" s="23">
        <v>0</v>
      </c>
      <c r="M290" s="23">
        <f t="shared" si="22"/>
        <v>0</v>
      </c>
      <c r="N290" s="23">
        <v>0</v>
      </c>
      <c r="O290" s="24">
        <f>'Planning 3'!R290</f>
        <v>5.8489959307026509E-2</v>
      </c>
      <c r="P290" s="50"/>
      <c r="Q290" s="111" t="e">
        <f>#REF!*$Q$5</f>
        <v>#REF!</v>
      </c>
      <c r="S290" s="159">
        <f t="shared" si="25"/>
        <v>0</v>
      </c>
      <c r="Y290" s="449">
        <v>0</v>
      </c>
      <c r="AA290" s="452">
        <f t="shared" si="23"/>
        <v>-5.1510040692973491E-2</v>
      </c>
      <c r="AB290" s="452">
        <v>0.11</v>
      </c>
      <c r="AC290" s="452">
        <f t="shared" si="24"/>
        <v>-5.1510040692973491E-2</v>
      </c>
      <c r="AD290" s="451">
        <v>0.11</v>
      </c>
      <c r="AE290" s="451">
        <f t="shared" si="21"/>
        <v>-5.1510040692973491E-2</v>
      </c>
      <c r="AY290" s="451">
        <v>0.11</v>
      </c>
    </row>
    <row r="291" spans="1:51" ht="34.5" hidden="1" customHeight="1" outlineLevel="7" x14ac:dyDescent="0.2">
      <c r="A291" s="91"/>
      <c r="B291" s="93"/>
      <c r="C291" s="95"/>
      <c r="D291" s="95"/>
      <c r="E291" s="97"/>
      <c r="F291" s="101"/>
      <c r="G291" s="103"/>
      <c r="H291" s="103"/>
      <c r="I291" s="4" t="s">
        <v>68</v>
      </c>
      <c r="J291" s="5" t="s">
        <v>256</v>
      </c>
      <c r="K291" s="17">
        <v>90531.599999999991</v>
      </c>
      <c r="L291" s="5">
        <v>43200</v>
      </c>
      <c r="M291" s="5">
        <f t="shared" si="22"/>
        <v>0</v>
      </c>
      <c r="N291" s="5">
        <v>43200</v>
      </c>
      <c r="O291" s="6">
        <f>'Planning 3'!R291</f>
        <v>0.47718144824569547</v>
      </c>
      <c r="P291" s="47"/>
      <c r="Q291" s="111" t="e">
        <f>#REF!*$Q$5</f>
        <v>#REF!</v>
      </c>
      <c r="S291" s="159">
        <f t="shared" si="25"/>
        <v>-43200</v>
      </c>
      <c r="Y291" s="449">
        <v>8500</v>
      </c>
      <c r="AA291" s="452">
        <f t="shared" si="23"/>
        <v>-0.52281855175430447</v>
      </c>
      <c r="AB291" s="452">
        <v>1</v>
      </c>
      <c r="AC291" s="452">
        <f t="shared" si="24"/>
        <v>-0.52281855175430447</v>
      </c>
      <c r="AD291" s="451">
        <v>1</v>
      </c>
      <c r="AE291" s="451">
        <f t="shared" si="21"/>
        <v>-0.52281855175430447</v>
      </c>
      <c r="AY291" s="451">
        <v>1</v>
      </c>
    </row>
    <row r="292" spans="1:51" ht="34.5" hidden="1" customHeight="1" outlineLevel="7" x14ac:dyDescent="0.2">
      <c r="A292" s="91"/>
      <c r="B292" s="93"/>
      <c r="C292" s="95"/>
      <c r="D292" s="95"/>
      <c r="E292" s="97"/>
      <c r="F292" s="101"/>
      <c r="G292" s="103"/>
      <c r="H292" s="103"/>
      <c r="I292" s="4" t="s">
        <v>75</v>
      </c>
      <c r="J292" s="5" t="s">
        <v>256</v>
      </c>
      <c r="K292" s="17">
        <v>90531.599999999991</v>
      </c>
      <c r="L292" s="5">
        <v>0</v>
      </c>
      <c r="M292" s="5">
        <f t="shared" si="22"/>
        <v>0</v>
      </c>
      <c r="N292" s="5">
        <v>0</v>
      </c>
      <c r="O292" s="6">
        <f>'Planning 3'!R292</f>
        <v>0</v>
      </c>
      <c r="P292" s="47"/>
      <c r="Q292" s="111" t="e">
        <f>#REF!*$Q$5</f>
        <v>#REF!</v>
      </c>
      <c r="S292" s="159">
        <f t="shared" si="25"/>
        <v>0</v>
      </c>
      <c r="Y292" s="449">
        <v>0</v>
      </c>
      <c r="AA292" s="452">
        <f t="shared" si="23"/>
        <v>0</v>
      </c>
      <c r="AB292" s="452">
        <v>0</v>
      </c>
      <c r="AC292" s="452">
        <f t="shared" si="24"/>
        <v>0</v>
      </c>
      <c r="AD292" s="451">
        <v>0</v>
      </c>
      <c r="AE292" s="451">
        <f t="shared" si="21"/>
        <v>0</v>
      </c>
      <c r="AY292" s="451">
        <v>0</v>
      </c>
    </row>
    <row r="293" spans="1:51" ht="34.5" hidden="1" customHeight="1" outlineLevel="7" x14ac:dyDescent="0.2">
      <c r="A293" s="91"/>
      <c r="B293" s="93"/>
      <c r="C293" s="95"/>
      <c r="D293" s="95"/>
      <c r="E293" s="97"/>
      <c r="F293" s="101"/>
      <c r="G293" s="103"/>
      <c r="H293" s="103"/>
      <c r="I293" s="4" t="s">
        <v>62</v>
      </c>
      <c r="J293" s="5" t="s">
        <v>256</v>
      </c>
      <c r="K293" s="17">
        <v>90531.599999999991</v>
      </c>
      <c r="L293" s="5">
        <v>0</v>
      </c>
      <c r="M293" s="5">
        <f t="shared" si="22"/>
        <v>0</v>
      </c>
      <c r="N293" s="5">
        <v>0</v>
      </c>
      <c r="O293" s="6">
        <f>'Planning 3'!R293</f>
        <v>0</v>
      </c>
      <c r="P293" s="47"/>
      <c r="Q293" s="111" t="e">
        <f>#REF!*$Q$5</f>
        <v>#REF!</v>
      </c>
      <c r="S293" s="159">
        <f t="shared" si="25"/>
        <v>0</v>
      </c>
      <c r="Y293" s="449">
        <v>0</v>
      </c>
      <c r="AA293" s="452">
        <f t="shared" si="23"/>
        <v>0</v>
      </c>
      <c r="AB293" s="452">
        <v>0</v>
      </c>
      <c r="AC293" s="452">
        <f t="shared" si="24"/>
        <v>0</v>
      </c>
      <c r="AD293" s="451">
        <v>0</v>
      </c>
      <c r="AE293" s="451">
        <f t="shared" si="21"/>
        <v>0</v>
      </c>
      <c r="AY293" s="451">
        <v>0</v>
      </c>
    </row>
    <row r="294" spans="1:51" ht="34.5" hidden="1" customHeight="1" outlineLevel="7" x14ac:dyDescent="0.2">
      <c r="A294" s="91"/>
      <c r="B294" s="93"/>
      <c r="C294" s="95"/>
      <c r="D294" s="95"/>
      <c r="E294" s="97"/>
      <c r="F294" s="101"/>
      <c r="G294" s="103"/>
      <c r="H294" s="103"/>
      <c r="I294" s="4" t="s">
        <v>63</v>
      </c>
      <c r="J294" s="5" t="s">
        <v>256</v>
      </c>
      <c r="K294" s="17">
        <v>90531.599999999991</v>
      </c>
      <c r="L294" s="5">
        <v>0</v>
      </c>
      <c r="M294" s="5">
        <f t="shared" si="22"/>
        <v>0</v>
      </c>
      <c r="N294" s="5">
        <v>0</v>
      </c>
      <c r="O294" s="6">
        <f>'Planning 3'!R294</f>
        <v>0</v>
      </c>
      <c r="P294" s="47"/>
      <c r="Q294" s="111" t="e">
        <f>#REF!*$Q$5</f>
        <v>#REF!</v>
      </c>
      <c r="S294" s="159">
        <f t="shared" si="25"/>
        <v>0</v>
      </c>
      <c r="Y294" s="449">
        <v>0</v>
      </c>
      <c r="AA294" s="452">
        <f t="shared" si="23"/>
        <v>0</v>
      </c>
      <c r="AB294" s="452">
        <v>0</v>
      </c>
      <c r="AC294" s="452">
        <f t="shared" si="24"/>
        <v>0</v>
      </c>
      <c r="AD294" s="451">
        <v>0</v>
      </c>
      <c r="AE294" s="451">
        <f t="shared" si="21"/>
        <v>0</v>
      </c>
      <c r="AY294" s="451">
        <v>0</v>
      </c>
    </row>
    <row r="295" spans="1:51" ht="34.5" hidden="1" customHeight="1" outlineLevel="7" x14ac:dyDescent="0.2">
      <c r="A295" s="91"/>
      <c r="B295" s="93"/>
      <c r="C295" s="95"/>
      <c r="D295" s="95"/>
      <c r="E295" s="97"/>
      <c r="F295" s="101"/>
      <c r="G295" s="103"/>
      <c r="H295" s="103"/>
      <c r="I295" s="4" t="s">
        <v>51</v>
      </c>
      <c r="J295" s="5" t="s">
        <v>257</v>
      </c>
      <c r="K295" s="5">
        <v>100</v>
      </c>
      <c r="L295" s="5">
        <v>0</v>
      </c>
      <c r="M295" s="5">
        <f t="shared" si="22"/>
        <v>12</v>
      </c>
      <c r="N295" s="5">
        <v>12</v>
      </c>
      <c r="O295" s="6">
        <f>'Planning 3'!R295</f>
        <v>0.12</v>
      </c>
      <c r="P295" s="47"/>
      <c r="Q295" s="111" t="e">
        <f>#REF!*$Q$5</f>
        <v>#REF!</v>
      </c>
      <c r="S295" s="159">
        <f t="shared" si="25"/>
        <v>-12</v>
      </c>
      <c r="Y295" s="449">
        <v>0</v>
      </c>
      <c r="AA295" s="452">
        <f t="shared" si="23"/>
        <v>0.12</v>
      </c>
      <c r="AB295" s="452">
        <v>0</v>
      </c>
      <c r="AC295" s="452">
        <f t="shared" si="24"/>
        <v>0.12</v>
      </c>
      <c r="AD295" s="451">
        <v>0</v>
      </c>
      <c r="AE295" s="451">
        <f t="shared" si="21"/>
        <v>0.12</v>
      </c>
      <c r="AY295" s="451">
        <v>0</v>
      </c>
    </row>
    <row r="296" spans="1:51" ht="36" customHeight="1" outlineLevel="3" collapsed="1" x14ac:dyDescent="0.2">
      <c r="A296" s="91"/>
      <c r="B296" s="93"/>
      <c r="C296" s="95"/>
      <c r="D296" s="95"/>
      <c r="E296" s="97"/>
      <c r="F296" s="97"/>
      <c r="G296" s="97"/>
      <c r="H296" s="97"/>
      <c r="I296" s="13" t="s">
        <v>76</v>
      </c>
      <c r="J296" s="15" t="s">
        <v>445</v>
      </c>
      <c r="K296" s="14"/>
      <c r="L296" s="14">
        <v>0</v>
      </c>
      <c r="M296" s="14">
        <f t="shared" si="22"/>
        <v>0</v>
      </c>
      <c r="N296" s="14">
        <v>0</v>
      </c>
      <c r="O296" s="15">
        <f>'Planning 3'!R296</f>
        <v>0.19524545942196575</v>
      </c>
      <c r="P296" s="112"/>
      <c r="Q296" s="112"/>
      <c r="S296" s="159">
        <f t="shared" si="25"/>
        <v>0</v>
      </c>
      <c r="Y296" s="449">
        <v>0</v>
      </c>
      <c r="AA296" s="452">
        <f t="shared" si="23"/>
        <v>7.2154945986520336E-3</v>
      </c>
      <c r="AB296" s="452">
        <v>0.17122591791735839</v>
      </c>
      <c r="AC296" s="452">
        <f t="shared" si="24"/>
        <v>2.4019541504607361E-2</v>
      </c>
      <c r="AD296" s="451">
        <v>0.16023745050462071</v>
      </c>
      <c r="AE296" s="451">
        <f t="shared" si="21"/>
        <v>3.500800891734504E-2</v>
      </c>
      <c r="AY296" s="451">
        <v>0.18802996482331372</v>
      </c>
    </row>
    <row r="297" spans="1:51" ht="36" hidden="1" customHeight="1" outlineLevel="7" x14ac:dyDescent="0.2">
      <c r="A297" s="91"/>
      <c r="B297" s="93"/>
      <c r="C297" s="95"/>
      <c r="D297" s="95"/>
      <c r="E297" s="97"/>
      <c r="F297" s="101"/>
      <c r="G297" s="101"/>
      <c r="H297" s="101"/>
      <c r="I297" s="19" t="s">
        <v>284</v>
      </c>
      <c r="J297" s="21"/>
      <c r="K297" s="20"/>
      <c r="L297" s="20">
        <v>0</v>
      </c>
      <c r="M297" s="20">
        <f t="shared" si="22"/>
        <v>0</v>
      </c>
      <c r="N297" s="20">
        <v>0</v>
      </c>
      <c r="O297" s="21">
        <f>'Planning 3'!R297</f>
        <v>0.19726114649681528</v>
      </c>
      <c r="P297" s="106"/>
      <c r="Q297" s="106"/>
      <c r="S297" s="159">
        <f t="shared" si="25"/>
        <v>0</v>
      </c>
      <c r="Y297" s="449">
        <v>0</v>
      </c>
      <c r="AA297" s="452">
        <f t="shared" si="23"/>
        <v>1.0000000000000009E-2</v>
      </c>
      <c r="AB297" s="452">
        <v>0.1729936305732484</v>
      </c>
      <c r="AC297" s="452">
        <f t="shared" si="24"/>
        <v>2.4267515923566879E-2</v>
      </c>
      <c r="AD297" s="451">
        <v>0.16189171974522296</v>
      </c>
      <c r="AE297" s="451">
        <f t="shared" si="21"/>
        <v>3.5369426751592326E-2</v>
      </c>
      <c r="AY297" s="451">
        <v>0.18726114649681527</v>
      </c>
    </row>
    <row r="298" spans="1:51" ht="36" hidden="1" customHeight="1" outlineLevel="7" x14ac:dyDescent="0.2">
      <c r="A298" s="91"/>
      <c r="B298" s="93"/>
      <c r="C298" s="95"/>
      <c r="D298" s="95"/>
      <c r="E298" s="97"/>
      <c r="F298" s="101"/>
      <c r="G298" s="101"/>
      <c r="H298" s="101"/>
      <c r="I298" s="4" t="s">
        <v>285</v>
      </c>
      <c r="J298" s="6" t="s">
        <v>259</v>
      </c>
      <c r="K298" s="5">
        <v>39250</v>
      </c>
      <c r="L298" s="5">
        <v>21000</v>
      </c>
      <c r="M298" s="5">
        <f t="shared" si="22"/>
        <v>0</v>
      </c>
      <c r="N298" s="5">
        <v>21000</v>
      </c>
      <c r="O298" s="6">
        <f>'Planning 3'!R298</f>
        <v>0.53503184713375795</v>
      </c>
      <c r="P298" s="113"/>
      <c r="Q298" s="113"/>
      <c r="R298" s="77">
        <v>1886</v>
      </c>
      <c r="S298" s="159">
        <f t="shared" si="25"/>
        <v>-19114</v>
      </c>
      <c r="Y298" s="449">
        <v>8635</v>
      </c>
      <c r="AA298" s="452">
        <f t="shared" si="23"/>
        <v>0</v>
      </c>
      <c r="AB298" s="452">
        <v>0.49426751592356688</v>
      </c>
      <c r="AC298" s="452">
        <f t="shared" si="24"/>
        <v>4.0764331210191074E-2</v>
      </c>
      <c r="AD298" s="451">
        <v>0.46254777070063696</v>
      </c>
      <c r="AE298" s="451">
        <f t="shared" si="21"/>
        <v>7.2484076433120992E-2</v>
      </c>
      <c r="AY298" s="451">
        <v>0.53503184713375795</v>
      </c>
    </row>
    <row r="299" spans="1:51" ht="36" hidden="1" customHeight="1" outlineLevel="7" x14ac:dyDescent="0.2">
      <c r="A299" s="91"/>
      <c r="B299" s="93"/>
      <c r="C299" s="95"/>
      <c r="D299" s="95"/>
      <c r="E299" s="97"/>
      <c r="F299" s="101"/>
      <c r="G299" s="101"/>
      <c r="H299" s="101"/>
      <c r="I299" s="4" t="s">
        <v>286</v>
      </c>
      <c r="J299" s="6" t="s">
        <v>259</v>
      </c>
      <c r="K299" s="5">
        <v>39250</v>
      </c>
      <c r="L299" s="5">
        <v>21000</v>
      </c>
      <c r="M299" s="5">
        <f t="shared" si="22"/>
        <v>0</v>
      </c>
      <c r="N299" s="5">
        <v>21000</v>
      </c>
      <c r="O299" s="6">
        <f>'Planning 3'!R299</f>
        <v>0.53503184713375795</v>
      </c>
      <c r="P299" s="113"/>
      <c r="Q299" s="113"/>
      <c r="R299" s="77">
        <v>1886</v>
      </c>
      <c r="S299" s="159">
        <f t="shared" si="25"/>
        <v>-19114</v>
      </c>
      <c r="Y299" s="449">
        <v>8635</v>
      </c>
      <c r="AA299" s="452">
        <f t="shared" si="23"/>
        <v>0</v>
      </c>
      <c r="AB299" s="452">
        <v>0.49426751592356688</v>
      </c>
      <c r="AC299" s="452">
        <f t="shared" si="24"/>
        <v>4.0764331210191074E-2</v>
      </c>
      <c r="AD299" s="451">
        <v>0.46254777070063696</v>
      </c>
      <c r="AE299" s="451">
        <f t="shared" si="21"/>
        <v>7.2484076433120992E-2</v>
      </c>
      <c r="AY299" s="451">
        <v>0.53503184713375795</v>
      </c>
    </row>
    <row r="300" spans="1:51" ht="36" hidden="1" customHeight="1" outlineLevel="7" x14ac:dyDescent="0.2">
      <c r="A300" s="91"/>
      <c r="B300" s="93"/>
      <c r="C300" s="95"/>
      <c r="D300" s="95"/>
      <c r="E300" s="97"/>
      <c r="F300" s="101"/>
      <c r="G300" s="101"/>
      <c r="H300" s="101"/>
      <c r="I300" s="4" t="s">
        <v>287</v>
      </c>
      <c r="J300" s="6" t="s">
        <v>259</v>
      </c>
      <c r="K300" s="5">
        <v>39250</v>
      </c>
      <c r="L300" s="5">
        <v>0</v>
      </c>
      <c r="M300" s="5">
        <f t="shared" si="22"/>
        <v>0</v>
      </c>
      <c r="N300" s="5">
        <v>0</v>
      </c>
      <c r="O300" s="6">
        <f>'Planning 3'!R300</f>
        <v>0</v>
      </c>
      <c r="P300" s="113"/>
      <c r="Q300" s="113"/>
      <c r="S300" s="159">
        <f t="shared" si="25"/>
        <v>0</v>
      </c>
      <c r="Y300" s="449">
        <v>0</v>
      </c>
      <c r="AA300" s="452">
        <f t="shared" si="23"/>
        <v>0</v>
      </c>
      <c r="AB300" s="452">
        <v>0</v>
      </c>
      <c r="AC300" s="452">
        <f t="shared" si="24"/>
        <v>0</v>
      </c>
      <c r="AD300" s="451">
        <v>0</v>
      </c>
      <c r="AE300" s="451">
        <f t="shared" si="21"/>
        <v>0</v>
      </c>
      <c r="AY300" s="451">
        <v>0</v>
      </c>
    </row>
    <row r="301" spans="1:51" ht="36" hidden="1" customHeight="1" outlineLevel="7" x14ac:dyDescent="0.2">
      <c r="A301" s="91"/>
      <c r="B301" s="93"/>
      <c r="C301" s="95"/>
      <c r="D301" s="95"/>
      <c r="E301" s="97"/>
      <c r="F301" s="101"/>
      <c r="G301" s="101"/>
      <c r="H301" s="101"/>
      <c r="I301" s="4" t="s">
        <v>288</v>
      </c>
      <c r="J301" s="6" t="s">
        <v>259</v>
      </c>
      <c r="K301" s="5">
        <v>39250</v>
      </c>
      <c r="L301" s="5">
        <v>0</v>
      </c>
      <c r="M301" s="5">
        <f t="shared" si="22"/>
        <v>0</v>
      </c>
      <c r="N301" s="5">
        <v>0</v>
      </c>
      <c r="O301" s="6">
        <f>'Planning 3'!R301</f>
        <v>0</v>
      </c>
      <c r="P301" s="113"/>
      <c r="Q301" s="113"/>
      <c r="S301" s="159">
        <f t="shared" si="25"/>
        <v>0</v>
      </c>
      <c r="Y301" s="449">
        <v>0</v>
      </c>
      <c r="AA301" s="452">
        <f t="shared" si="23"/>
        <v>0</v>
      </c>
      <c r="AB301" s="452">
        <v>0</v>
      </c>
      <c r="AC301" s="452">
        <f t="shared" si="24"/>
        <v>0</v>
      </c>
      <c r="AD301" s="451">
        <v>0</v>
      </c>
      <c r="AE301" s="451">
        <f t="shared" si="21"/>
        <v>0</v>
      </c>
      <c r="AY301" s="451">
        <v>0</v>
      </c>
    </row>
    <row r="302" spans="1:51" ht="36" hidden="1" customHeight="1" outlineLevel="7" x14ac:dyDescent="0.2">
      <c r="A302" s="91"/>
      <c r="B302" s="93"/>
      <c r="C302" s="95"/>
      <c r="D302" s="95"/>
      <c r="E302" s="97"/>
      <c r="F302" s="101"/>
      <c r="G302" s="101"/>
      <c r="H302" s="101"/>
      <c r="I302" s="4" t="s">
        <v>289</v>
      </c>
      <c r="J302" s="6" t="s">
        <v>259</v>
      </c>
      <c r="K302" s="5">
        <v>39250</v>
      </c>
      <c r="L302" s="5">
        <v>0</v>
      </c>
      <c r="M302" s="5">
        <f t="shared" si="22"/>
        <v>0</v>
      </c>
      <c r="N302" s="5">
        <v>0</v>
      </c>
      <c r="O302" s="6">
        <f>'Planning 3'!R302</f>
        <v>0</v>
      </c>
      <c r="P302" s="113"/>
      <c r="Q302" s="113"/>
      <c r="S302" s="159">
        <f t="shared" si="25"/>
        <v>0</v>
      </c>
      <c r="Y302" s="449">
        <v>0</v>
      </c>
      <c r="AA302" s="452">
        <f t="shared" si="23"/>
        <v>0</v>
      </c>
      <c r="AB302" s="452">
        <v>0</v>
      </c>
      <c r="AC302" s="452">
        <f t="shared" si="24"/>
        <v>0</v>
      </c>
      <c r="AD302" s="451">
        <v>0</v>
      </c>
      <c r="AE302" s="451">
        <f t="shared" si="21"/>
        <v>0</v>
      </c>
      <c r="AY302" s="451">
        <v>0</v>
      </c>
    </row>
    <row r="303" spans="1:51" ht="36" hidden="1" customHeight="1" outlineLevel="7" x14ac:dyDescent="0.2">
      <c r="A303" s="91"/>
      <c r="B303" s="93"/>
      <c r="C303" s="95"/>
      <c r="D303" s="95"/>
      <c r="E303" s="97"/>
      <c r="F303" s="101"/>
      <c r="G303" s="101"/>
      <c r="H303" s="101"/>
      <c r="I303" s="4" t="s">
        <v>51</v>
      </c>
      <c r="J303" s="6" t="s">
        <v>257</v>
      </c>
      <c r="K303" s="5">
        <v>100</v>
      </c>
      <c r="L303" s="5">
        <v>0</v>
      </c>
      <c r="M303" s="5">
        <f t="shared" si="22"/>
        <v>20</v>
      </c>
      <c r="N303" s="5">
        <v>20</v>
      </c>
      <c r="O303" s="6">
        <f>'Planning 3'!R303</f>
        <v>0.2</v>
      </c>
      <c r="P303" s="113"/>
      <c r="Q303" s="113"/>
      <c r="S303" s="159">
        <f t="shared" si="25"/>
        <v>-20</v>
      </c>
      <c r="Y303" s="449">
        <v>0</v>
      </c>
      <c r="AA303" s="452">
        <f t="shared" si="23"/>
        <v>0.2</v>
      </c>
      <c r="AB303" s="452">
        <v>0</v>
      </c>
      <c r="AC303" s="452">
        <f t="shared" si="24"/>
        <v>0.2</v>
      </c>
      <c r="AD303" s="451">
        <v>0</v>
      </c>
      <c r="AE303" s="451">
        <f t="shared" si="21"/>
        <v>0.2</v>
      </c>
      <c r="AY303" s="451">
        <v>0</v>
      </c>
    </row>
    <row r="304" spans="1:51" ht="36" hidden="1" customHeight="1" outlineLevel="7" x14ac:dyDescent="0.2">
      <c r="A304" s="91"/>
      <c r="B304" s="93"/>
      <c r="C304" s="95"/>
      <c r="D304" s="95"/>
      <c r="E304" s="97"/>
      <c r="F304" s="101"/>
      <c r="G304" s="101"/>
      <c r="H304" s="101"/>
      <c r="I304" s="19" t="s">
        <v>290</v>
      </c>
      <c r="J304" s="21"/>
      <c r="K304" s="20"/>
      <c r="L304" s="20">
        <v>0</v>
      </c>
      <c r="M304" s="20">
        <f t="shared" si="22"/>
        <v>0</v>
      </c>
      <c r="N304" s="20">
        <v>0</v>
      </c>
      <c r="O304" s="21">
        <f>'Planning 3'!R304</f>
        <v>0</v>
      </c>
      <c r="P304" s="106"/>
      <c r="Q304" s="106"/>
      <c r="S304" s="159">
        <f t="shared" si="25"/>
        <v>0</v>
      </c>
      <c r="Y304" s="449">
        <v>0</v>
      </c>
      <c r="AA304" s="452">
        <f t="shared" si="23"/>
        <v>-0.26250000000000001</v>
      </c>
      <c r="AB304" s="452">
        <v>0</v>
      </c>
      <c r="AC304" s="452">
        <f t="shared" si="24"/>
        <v>0</v>
      </c>
      <c r="AD304" s="451">
        <v>0</v>
      </c>
      <c r="AE304" s="451">
        <f t="shared" si="21"/>
        <v>0</v>
      </c>
      <c r="AY304" s="451">
        <v>0.26250000000000001</v>
      </c>
    </row>
    <row r="305" spans="1:51" ht="36" hidden="1" customHeight="1" outlineLevel="7" x14ac:dyDescent="0.2">
      <c r="A305" s="91"/>
      <c r="B305" s="93"/>
      <c r="C305" s="95"/>
      <c r="D305" s="95"/>
      <c r="E305" s="97"/>
      <c r="F305" s="101"/>
      <c r="G305" s="101"/>
      <c r="H305" s="101"/>
      <c r="I305" s="4" t="s">
        <v>285</v>
      </c>
      <c r="J305" s="6" t="s">
        <v>259</v>
      </c>
      <c r="K305" s="5">
        <v>800</v>
      </c>
      <c r="L305" s="5">
        <v>0</v>
      </c>
      <c r="M305" s="5">
        <f t="shared" si="22"/>
        <v>0</v>
      </c>
      <c r="N305" s="5">
        <v>0</v>
      </c>
      <c r="O305" s="6">
        <f>'Planning 3'!R305</f>
        <v>0</v>
      </c>
      <c r="P305" s="113"/>
      <c r="Q305" s="113"/>
      <c r="S305" s="159">
        <f t="shared" si="25"/>
        <v>0</v>
      </c>
      <c r="Y305" s="449">
        <v>0</v>
      </c>
      <c r="AA305" s="452">
        <f t="shared" si="23"/>
        <v>-0.75</v>
      </c>
      <c r="AB305" s="452">
        <v>0</v>
      </c>
      <c r="AC305" s="452">
        <f t="shared" si="24"/>
        <v>0</v>
      </c>
      <c r="AD305" s="451">
        <v>0</v>
      </c>
      <c r="AE305" s="451">
        <f t="shared" si="21"/>
        <v>0</v>
      </c>
      <c r="AY305" s="451">
        <v>0.75</v>
      </c>
    </row>
    <row r="306" spans="1:51" ht="36" hidden="1" customHeight="1" outlineLevel="7" x14ac:dyDescent="0.2">
      <c r="A306" s="91"/>
      <c r="B306" s="93"/>
      <c r="C306" s="95"/>
      <c r="D306" s="95"/>
      <c r="E306" s="97"/>
      <c r="F306" s="101"/>
      <c r="G306" s="101"/>
      <c r="H306" s="101"/>
      <c r="I306" s="4" t="s">
        <v>286</v>
      </c>
      <c r="J306" s="6" t="s">
        <v>259</v>
      </c>
      <c r="K306" s="5">
        <v>800</v>
      </c>
      <c r="L306" s="5">
        <v>0</v>
      </c>
      <c r="M306" s="5">
        <f t="shared" si="22"/>
        <v>0</v>
      </c>
      <c r="N306" s="5">
        <v>0</v>
      </c>
      <c r="O306" s="6">
        <f>'Planning 3'!R306</f>
        <v>0</v>
      </c>
      <c r="P306" s="113"/>
      <c r="Q306" s="113"/>
      <c r="S306" s="159">
        <f t="shared" si="25"/>
        <v>0</v>
      </c>
      <c r="Y306" s="449">
        <v>0</v>
      </c>
      <c r="AA306" s="452">
        <f t="shared" si="23"/>
        <v>-0.75</v>
      </c>
      <c r="AB306" s="452">
        <v>0</v>
      </c>
      <c r="AC306" s="452">
        <f t="shared" si="24"/>
        <v>0</v>
      </c>
      <c r="AD306" s="451">
        <v>0</v>
      </c>
      <c r="AE306" s="451">
        <f t="shared" si="21"/>
        <v>0</v>
      </c>
      <c r="AY306" s="451">
        <v>0.75</v>
      </c>
    </row>
    <row r="307" spans="1:51" ht="36" hidden="1" customHeight="1" outlineLevel="7" x14ac:dyDescent="0.2">
      <c r="A307" s="91"/>
      <c r="B307" s="93"/>
      <c r="C307" s="95"/>
      <c r="D307" s="95"/>
      <c r="E307" s="97"/>
      <c r="F307" s="101"/>
      <c r="G307" s="101"/>
      <c r="H307" s="101"/>
      <c r="I307" s="4" t="s">
        <v>287</v>
      </c>
      <c r="J307" s="6" t="s">
        <v>259</v>
      </c>
      <c r="K307" s="5">
        <v>800</v>
      </c>
      <c r="L307" s="5">
        <v>0</v>
      </c>
      <c r="M307" s="5">
        <f t="shared" si="22"/>
        <v>0</v>
      </c>
      <c r="N307" s="5"/>
      <c r="O307" s="6">
        <f>'Planning 3'!R307</f>
        <v>0</v>
      </c>
      <c r="P307" s="113"/>
      <c r="Q307" s="113"/>
      <c r="S307" s="159">
        <f t="shared" si="25"/>
        <v>0</v>
      </c>
      <c r="Y307" s="449">
        <v>0</v>
      </c>
      <c r="AA307" s="452">
        <f t="shared" si="23"/>
        <v>0</v>
      </c>
      <c r="AB307" s="452">
        <v>0</v>
      </c>
      <c r="AC307" s="452">
        <f t="shared" si="24"/>
        <v>0</v>
      </c>
      <c r="AD307" s="451">
        <v>0</v>
      </c>
      <c r="AE307" s="451">
        <f t="shared" si="21"/>
        <v>0</v>
      </c>
      <c r="AY307" s="451">
        <v>0</v>
      </c>
    </row>
    <row r="308" spans="1:51" ht="36" hidden="1" customHeight="1" outlineLevel="7" x14ac:dyDescent="0.2">
      <c r="A308" s="91"/>
      <c r="B308" s="93"/>
      <c r="C308" s="95"/>
      <c r="D308" s="95"/>
      <c r="E308" s="97"/>
      <c r="F308" s="101"/>
      <c r="G308" s="101"/>
      <c r="H308" s="101"/>
      <c r="I308" s="4" t="s">
        <v>288</v>
      </c>
      <c r="J308" s="6" t="s">
        <v>259</v>
      </c>
      <c r="K308" s="5">
        <v>800</v>
      </c>
      <c r="L308" s="5">
        <v>0</v>
      </c>
      <c r="M308" s="5">
        <f t="shared" si="22"/>
        <v>0</v>
      </c>
      <c r="N308" s="5"/>
      <c r="O308" s="6">
        <f>'Planning 3'!R308</f>
        <v>0</v>
      </c>
      <c r="P308" s="113"/>
      <c r="Q308" s="113"/>
      <c r="S308" s="159">
        <f t="shared" si="25"/>
        <v>0</v>
      </c>
      <c r="Y308" s="449">
        <v>0</v>
      </c>
      <c r="AA308" s="452">
        <f t="shared" si="23"/>
        <v>0</v>
      </c>
      <c r="AB308" s="452">
        <v>0</v>
      </c>
      <c r="AC308" s="452">
        <f t="shared" si="24"/>
        <v>0</v>
      </c>
      <c r="AD308" s="451">
        <v>0</v>
      </c>
      <c r="AE308" s="451">
        <f t="shared" si="21"/>
        <v>0</v>
      </c>
      <c r="AY308" s="451">
        <v>0</v>
      </c>
    </row>
    <row r="309" spans="1:51" ht="36" hidden="1" customHeight="1" outlineLevel="7" x14ac:dyDescent="0.2">
      <c r="A309" s="91"/>
      <c r="B309" s="93"/>
      <c r="C309" s="95"/>
      <c r="D309" s="95"/>
      <c r="E309" s="97"/>
      <c r="F309" s="101"/>
      <c r="G309" s="101"/>
      <c r="H309" s="101"/>
      <c r="I309" s="4" t="s">
        <v>289</v>
      </c>
      <c r="J309" s="6" t="s">
        <v>259</v>
      </c>
      <c r="K309" s="5">
        <v>800</v>
      </c>
      <c r="L309" s="5">
        <v>0</v>
      </c>
      <c r="M309" s="5">
        <f t="shared" si="22"/>
        <v>0</v>
      </c>
      <c r="N309" s="5"/>
      <c r="O309" s="6">
        <f>'Planning 3'!R309</f>
        <v>0</v>
      </c>
      <c r="P309" s="113"/>
      <c r="Q309" s="113"/>
      <c r="S309" s="159">
        <f t="shared" si="25"/>
        <v>0</v>
      </c>
      <c r="Y309" s="449">
        <v>0</v>
      </c>
      <c r="AA309" s="452">
        <f t="shared" si="23"/>
        <v>0</v>
      </c>
      <c r="AB309" s="452">
        <v>0</v>
      </c>
      <c r="AC309" s="452">
        <f t="shared" si="24"/>
        <v>0</v>
      </c>
      <c r="AD309" s="451">
        <v>0</v>
      </c>
      <c r="AE309" s="451">
        <f t="shared" si="21"/>
        <v>0</v>
      </c>
      <c r="AY309" s="451">
        <v>0</v>
      </c>
    </row>
    <row r="310" spans="1:51" ht="36" hidden="1" customHeight="1" outlineLevel="7" x14ac:dyDescent="0.2">
      <c r="A310" s="91"/>
      <c r="B310" s="93"/>
      <c r="C310" s="95"/>
      <c r="D310" s="95"/>
      <c r="E310" s="97"/>
      <c r="F310" s="101"/>
      <c r="G310" s="101"/>
      <c r="H310" s="101"/>
      <c r="I310" s="4" t="s">
        <v>51</v>
      </c>
      <c r="J310" s="6" t="s">
        <v>257</v>
      </c>
      <c r="K310" s="5">
        <v>100</v>
      </c>
      <c r="L310" s="5">
        <v>0</v>
      </c>
      <c r="M310" s="5">
        <f t="shared" si="22"/>
        <v>0</v>
      </c>
      <c r="N310" s="5"/>
      <c r="O310" s="6">
        <f>'Planning 3'!R310</f>
        <v>0</v>
      </c>
      <c r="P310" s="113"/>
      <c r="Q310" s="113"/>
      <c r="S310" s="159">
        <f t="shared" si="25"/>
        <v>0</v>
      </c>
      <c r="Y310" s="449">
        <v>0</v>
      </c>
      <c r="AA310" s="452">
        <f t="shared" si="23"/>
        <v>0</v>
      </c>
      <c r="AB310" s="452">
        <v>0</v>
      </c>
      <c r="AC310" s="452">
        <f t="shared" si="24"/>
        <v>0</v>
      </c>
      <c r="AD310" s="451">
        <v>0</v>
      </c>
      <c r="AE310" s="451">
        <f t="shared" si="21"/>
        <v>0</v>
      </c>
      <c r="AY310" s="451">
        <v>0</v>
      </c>
    </row>
    <row r="311" spans="1:51" ht="34.5" customHeight="1" outlineLevel="3" x14ac:dyDescent="0.2">
      <c r="A311" s="91"/>
      <c r="B311" s="93"/>
      <c r="C311" s="95"/>
      <c r="D311" s="95"/>
      <c r="E311" s="97"/>
      <c r="F311" s="97"/>
      <c r="G311" s="97"/>
      <c r="H311" s="97"/>
      <c r="I311" s="13" t="s">
        <v>77</v>
      </c>
      <c r="J311" s="14" t="s">
        <v>446</v>
      </c>
      <c r="K311" s="14"/>
      <c r="L311" s="14">
        <v>0</v>
      </c>
      <c r="M311" s="14">
        <f t="shared" si="22"/>
        <v>0</v>
      </c>
      <c r="N311" s="14">
        <v>0</v>
      </c>
      <c r="O311" s="15">
        <f>'Planning 3'!R311</f>
        <v>0.8659953969181905</v>
      </c>
      <c r="P311" s="44"/>
      <c r="Q311" s="111" t="e">
        <f>#REF!*$Q$5</f>
        <v>#REF!</v>
      </c>
      <c r="S311" s="159">
        <f t="shared" si="25"/>
        <v>0</v>
      </c>
      <c r="Y311" s="449">
        <v>0</v>
      </c>
      <c r="AA311" s="452">
        <f t="shared" si="23"/>
        <v>-1.8513770211930347E-2</v>
      </c>
      <c r="AB311" s="452">
        <v>0.81806507973221754</v>
      </c>
      <c r="AC311" s="452">
        <f t="shared" si="24"/>
        <v>4.7930317185972959E-2</v>
      </c>
      <c r="AD311" s="451">
        <v>0.84997464189512117</v>
      </c>
      <c r="AE311" s="451">
        <f t="shared" si="21"/>
        <v>1.6020755023069322E-2</v>
      </c>
      <c r="AY311" s="451">
        <v>0.88450916713012084</v>
      </c>
    </row>
    <row r="312" spans="1:51" ht="34.5" customHeight="1" outlineLevel="4" collapsed="1" x14ac:dyDescent="0.2">
      <c r="A312" s="91"/>
      <c r="B312" s="93"/>
      <c r="C312" s="95"/>
      <c r="D312" s="95"/>
      <c r="E312" s="97"/>
      <c r="F312" s="101"/>
      <c r="G312" s="101"/>
      <c r="H312" s="101"/>
      <c r="I312" s="19" t="s">
        <v>78</v>
      </c>
      <c r="J312" s="20"/>
      <c r="K312" s="20"/>
      <c r="L312" s="20">
        <v>0</v>
      </c>
      <c r="M312" s="20">
        <f t="shared" si="22"/>
        <v>0</v>
      </c>
      <c r="N312" s="20">
        <v>0</v>
      </c>
      <c r="O312" s="21">
        <f>'Planning 3'!R312</f>
        <v>0.87384403867426053</v>
      </c>
      <c r="P312" s="49"/>
      <c r="Q312" s="111" t="e">
        <f>#REF!*$Q$5</f>
        <v>#REF!</v>
      </c>
      <c r="S312" s="159">
        <f t="shared" si="25"/>
        <v>0</v>
      </c>
      <c r="Y312" s="449">
        <v>0</v>
      </c>
      <c r="AA312" s="452">
        <f t="shared" si="23"/>
        <v>-1.8681563193815309E-2</v>
      </c>
      <c r="AB312" s="452">
        <v>0.82547932207902253</v>
      </c>
      <c r="AC312" s="452">
        <f t="shared" si="24"/>
        <v>4.8364716595238E-2</v>
      </c>
      <c r="AD312" s="451">
        <v>0.85767808522717492</v>
      </c>
      <c r="AE312" s="451">
        <f t="shared" si="21"/>
        <v>1.6165953447085601E-2</v>
      </c>
      <c r="AY312" s="451">
        <v>0.89252560186807584</v>
      </c>
    </row>
    <row r="313" spans="1:51" ht="34.5" hidden="1" customHeight="1" outlineLevel="5" x14ac:dyDescent="0.2">
      <c r="A313" s="91"/>
      <c r="B313" s="93"/>
      <c r="C313" s="95"/>
      <c r="D313" s="95"/>
      <c r="E313" s="97"/>
      <c r="F313" s="101"/>
      <c r="G313" s="103"/>
      <c r="H313" s="103"/>
      <c r="I313" s="22" t="s">
        <v>79</v>
      </c>
      <c r="J313" s="23"/>
      <c r="K313" s="23"/>
      <c r="L313" s="23">
        <v>0</v>
      </c>
      <c r="M313" s="23">
        <f t="shared" si="22"/>
        <v>0</v>
      </c>
      <c r="N313" s="23">
        <v>0</v>
      </c>
      <c r="O313" s="24">
        <f>'Planning 3'!R313</f>
        <v>1</v>
      </c>
      <c r="P313" s="50"/>
      <c r="Q313" s="111" t="e">
        <f>#REF!*$Q$5</f>
        <v>#REF!</v>
      </c>
      <c r="S313" s="159">
        <f t="shared" si="25"/>
        <v>0</v>
      </c>
      <c r="Y313" s="449">
        <v>0</v>
      </c>
      <c r="AA313" s="452">
        <f t="shared" si="23"/>
        <v>0</v>
      </c>
      <c r="AB313" s="452">
        <v>0.95050000000000001</v>
      </c>
      <c r="AC313" s="452">
        <f t="shared" si="24"/>
        <v>4.9499999999999988E-2</v>
      </c>
      <c r="AD313" s="451">
        <v>0.99250000000000005</v>
      </c>
      <c r="AE313" s="451">
        <f t="shared" si="21"/>
        <v>7.4999999999999512E-3</v>
      </c>
      <c r="AY313" s="451">
        <v>1</v>
      </c>
    </row>
    <row r="314" spans="1:51" ht="34.5" hidden="1" customHeight="1" outlineLevel="7" x14ac:dyDescent="0.2">
      <c r="A314" s="91"/>
      <c r="B314" s="93"/>
      <c r="C314" s="95"/>
      <c r="D314" s="95"/>
      <c r="E314" s="97"/>
      <c r="F314" s="101"/>
      <c r="G314" s="103"/>
      <c r="H314" s="103"/>
      <c r="I314" s="4" t="s">
        <v>72</v>
      </c>
      <c r="J314" s="5" t="s">
        <v>256</v>
      </c>
      <c r="K314" s="5">
        <v>93233</v>
      </c>
      <c r="L314" s="5">
        <v>93233</v>
      </c>
      <c r="M314" s="5">
        <f t="shared" si="22"/>
        <v>0</v>
      </c>
      <c r="N314" s="5">
        <v>93233</v>
      </c>
      <c r="O314" s="6">
        <f>'Planning 3'!R314</f>
        <v>1</v>
      </c>
      <c r="P314" s="47"/>
      <c r="Q314" s="111" t="e">
        <f>#REF!*$Q$5</f>
        <v>#REF!</v>
      </c>
      <c r="R314" s="77">
        <v>94004</v>
      </c>
      <c r="S314" s="159">
        <f t="shared" si="25"/>
        <v>771</v>
      </c>
      <c r="Y314" s="449">
        <v>94004</v>
      </c>
      <c r="AA314" s="452">
        <f t="shared" si="23"/>
        <v>0</v>
      </c>
      <c r="AB314" s="452">
        <v>1</v>
      </c>
      <c r="AC314" s="452">
        <f t="shared" si="24"/>
        <v>0</v>
      </c>
      <c r="AD314" s="451">
        <v>1</v>
      </c>
      <c r="AE314" s="451">
        <f t="shared" si="21"/>
        <v>0</v>
      </c>
      <c r="AY314" s="451">
        <v>1</v>
      </c>
    </row>
    <row r="315" spans="1:51" ht="34.5" hidden="1" customHeight="1" outlineLevel="7" x14ac:dyDescent="0.2">
      <c r="A315" s="91"/>
      <c r="B315" s="93"/>
      <c r="C315" s="95"/>
      <c r="D315" s="95"/>
      <c r="E315" s="97"/>
      <c r="F315" s="101"/>
      <c r="G315" s="103"/>
      <c r="H315" s="103"/>
      <c r="I315" s="4" t="s">
        <v>239</v>
      </c>
      <c r="J315" s="5" t="s">
        <v>263</v>
      </c>
      <c r="K315" s="5">
        <v>14</v>
      </c>
      <c r="L315" s="5">
        <v>14</v>
      </c>
      <c r="M315" s="5">
        <f t="shared" si="22"/>
        <v>0</v>
      </c>
      <c r="N315" s="5">
        <v>14</v>
      </c>
      <c r="O315" s="6">
        <f>'Planning 3'!R315</f>
        <v>1</v>
      </c>
      <c r="P315" s="47"/>
      <c r="Q315" s="111" t="e">
        <f>#REF!*$Q$5</f>
        <v>#REF!</v>
      </c>
      <c r="R315" s="77">
        <v>14</v>
      </c>
      <c r="S315" s="159">
        <f t="shared" si="25"/>
        <v>0</v>
      </c>
      <c r="Y315" s="449">
        <v>14</v>
      </c>
      <c r="AA315" s="452">
        <f t="shared" si="23"/>
        <v>0</v>
      </c>
      <c r="AB315" s="452">
        <v>1</v>
      </c>
      <c r="AC315" s="452">
        <f t="shared" si="24"/>
        <v>0</v>
      </c>
      <c r="AD315" s="451">
        <v>1</v>
      </c>
      <c r="AE315" s="451">
        <f t="shared" si="21"/>
        <v>0</v>
      </c>
      <c r="AY315" s="451">
        <v>1</v>
      </c>
    </row>
    <row r="316" spans="1:51" ht="34.5" hidden="1" customHeight="1" outlineLevel="7" x14ac:dyDescent="0.2">
      <c r="A316" s="91"/>
      <c r="B316" s="93"/>
      <c r="C316" s="95"/>
      <c r="D316" s="95"/>
      <c r="E316" s="97"/>
      <c r="F316" s="101"/>
      <c r="G316" s="103"/>
      <c r="H316" s="103"/>
      <c r="I316" s="4" t="s">
        <v>75</v>
      </c>
      <c r="J316" s="5" t="s">
        <v>256</v>
      </c>
      <c r="K316" s="5">
        <v>93233</v>
      </c>
      <c r="L316" s="5">
        <v>93233</v>
      </c>
      <c r="M316" s="5">
        <f t="shared" si="22"/>
        <v>0</v>
      </c>
      <c r="N316" s="5">
        <v>93233</v>
      </c>
      <c r="O316" s="6">
        <f>'Planning 3'!R316</f>
        <v>1</v>
      </c>
      <c r="P316" s="47"/>
      <c r="Q316" s="111" t="e">
        <f>#REF!*$Q$5</f>
        <v>#REF!</v>
      </c>
      <c r="R316" s="77">
        <v>94004</v>
      </c>
      <c r="S316" s="159">
        <f t="shared" si="25"/>
        <v>771</v>
      </c>
      <c r="Y316" s="449">
        <v>94004</v>
      </c>
      <c r="AA316" s="452">
        <f t="shared" si="23"/>
        <v>0</v>
      </c>
      <c r="AB316" s="452">
        <v>1</v>
      </c>
      <c r="AC316" s="452">
        <f t="shared" si="24"/>
        <v>0</v>
      </c>
      <c r="AD316" s="451">
        <v>1</v>
      </c>
      <c r="AE316" s="451">
        <f t="shared" si="21"/>
        <v>0</v>
      </c>
      <c r="AY316" s="451">
        <v>1</v>
      </c>
    </row>
    <row r="317" spans="1:51" ht="34.5" hidden="1" customHeight="1" outlineLevel="7" x14ac:dyDescent="0.2">
      <c r="A317" s="91"/>
      <c r="B317" s="93"/>
      <c r="C317" s="95"/>
      <c r="D317" s="95"/>
      <c r="E317" s="97"/>
      <c r="F317" s="101"/>
      <c r="G317" s="103"/>
      <c r="H317" s="103"/>
      <c r="I317" s="4" t="s">
        <v>80</v>
      </c>
      <c r="J317" s="5" t="s">
        <v>256</v>
      </c>
      <c r="K317" s="5">
        <v>93233</v>
      </c>
      <c r="L317" s="5">
        <v>93233</v>
      </c>
      <c r="M317" s="5">
        <f t="shared" si="22"/>
        <v>0</v>
      </c>
      <c r="N317" s="5">
        <v>93233</v>
      </c>
      <c r="O317" s="6">
        <f>'Planning 3'!R317</f>
        <v>1</v>
      </c>
      <c r="P317" s="47"/>
      <c r="Q317" s="111" t="e">
        <f>#REF!*$Q$5</f>
        <v>#REF!</v>
      </c>
      <c r="R317" s="77">
        <v>94004</v>
      </c>
      <c r="S317" s="159">
        <f t="shared" si="25"/>
        <v>771</v>
      </c>
      <c r="Y317" s="449">
        <v>94004</v>
      </c>
      <c r="AA317" s="452">
        <f t="shared" si="23"/>
        <v>0</v>
      </c>
      <c r="AB317" s="452">
        <v>1</v>
      </c>
      <c r="AC317" s="452">
        <f t="shared" si="24"/>
        <v>0</v>
      </c>
      <c r="AD317" s="451">
        <v>1</v>
      </c>
      <c r="AE317" s="451">
        <f t="shared" si="21"/>
        <v>0</v>
      </c>
      <c r="AY317" s="451">
        <v>1</v>
      </c>
    </row>
    <row r="318" spans="1:51" ht="34.5" hidden="1" customHeight="1" outlineLevel="7" x14ac:dyDescent="0.2">
      <c r="A318" s="91"/>
      <c r="B318" s="93"/>
      <c r="C318" s="95"/>
      <c r="D318" s="95"/>
      <c r="E318" s="97"/>
      <c r="F318" s="101"/>
      <c r="G318" s="103"/>
      <c r="H318" s="103"/>
      <c r="I318" s="4" t="s">
        <v>81</v>
      </c>
      <c r="J318" s="5" t="s">
        <v>256</v>
      </c>
      <c r="K318" s="5">
        <v>93233</v>
      </c>
      <c r="L318" s="5">
        <v>93233</v>
      </c>
      <c r="M318" s="5">
        <f t="shared" si="22"/>
        <v>0</v>
      </c>
      <c r="N318" s="5">
        <v>93233</v>
      </c>
      <c r="O318" s="6">
        <f>'Planning 3'!R318</f>
        <v>1</v>
      </c>
      <c r="P318" s="47"/>
      <c r="Q318" s="111" t="e">
        <f>#REF!*$Q$5</f>
        <v>#REF!</v>
      </c>
      <c r="R318" s="77">
        <v>94004</v>
      </c>
      <c r="S318" s="159">
        <f t="shared" si="25"/>
        <v>771</v>
      </c>
      <c r="Y318" s="449">
        <v>94004</v>
      </c>
      <c r="AA318" s="452">
        <f t="shared" si="23"/>
        <v>0</v>
      </c>
      <c r="AB318" s="452">
        <v>1</v>
      </c>
      <c r="AC318" s="452">
        <f t="shared" si="24"/>
        <v>0</v>
      </c>
      <c r="AD318" s="451">
        <v>1</v>
      </c>
      <c r="AE318" s="451">
        <f t="shared" si="21"/>
        <v>0</v>
      </c>
      <c r="AY318" s="451">
        <v>1</v>
      </c>
    </row>
    <row r="319" spans="1:51" ht="34.5" hidden="1" customHeight="1" outlineLevel="7" x14ac:dyDescent="0.2">
      <c r="A319" s="91"/>
      <c r="B319" s="93"/>
      <c r="C319" s="95"/>
      <c r="D319" s="95"/>
      <c r="E319" s="97"/>
      <c r="F319" s="101"/>
      <c r="G319" s="103"/>
      <c r="H319" s="103"/>
      <c r="I319" s="4" t="s">
        <v>82</v>
      </c>
      <c r="J319" s="5" t="s">
        <v>263</v>
      </c>
      <c r="K319" s="5">
        <v>14</v>
      </c>
      <c r="L319" s="5">
        <v>14</v>
      </c>
      <c r="M319" s="5">
        <f t="shared" si="22"/>
        <v>0</v>
      </c>
      <c r="N319" s="5">
        <v>14</v>
      </c>
      <c r="O319" s="6">
        <f>'Planning 3'!R319</f>
        <v>1</v>
      </c>
      <c r="P319" s="47"/>
      <c r="Q319" s="111" t="e">
        <f>#REF!*$Q$5</f>
        <v>#REF!</v>
      </c>
      <c r="R319" s="77">
        <v>14</v>
      </c>
      <c r="S319" s="159">
        <f t="shared" si="25"/>
        <v>0</v>
      </c>
      <c r="Y319" s="449">
        <v>14</v>
      </c>
      <c r="AA319" s="452">
        <f t="shared" si="23"/>
        <v>0</v>
      </c>
      <c r="AB319" s="452">
        <v>1</v>
      </c>
      <c r="AC319" s="452">
        <f t="shared" si="24"/>
        <v>0</v>
      </c>
      <c r="AD319" s="451">
        <v>1</v>
      </c>
      <c r="AE319" s="451">
        <f t="shared" si="21"/>
        <v>0</v>
      </c>
      <c r="AY319" s="451">
        <v>1</v>
      </c>
    </row>
    <row r="320" spans="1:51" ht="34.5" hidden="1" customHeight="1" outlineLevel="7" x14ac:dyDescent="0.2">
      <c r="A320" s="91"/>
      <c r="B320" s="93"/>
      <c r="C320" s="95"/>
      <c r="D320" s="95"/>
      <c r="E320" s="97"/>
      <c r="F320" s="101"/>
      <c r="G320" s="103"/>
      <c r="H320" s="103"/>
      <c r="I320" s="4" t="s">
        <v>83</v>
      </c>
      <c r="J320" s="5" t="s">
        <v>257</v>
      </c>
      <c r="K320" s="5">
        <v>100</v>
      </c>
      <c r="L320" s="5">
        <v>67</v>
      </c>
      <c r="M320" s="5">
        <f t="shared" si="22"/>
        <v>33</v>
      </c>
      <c r="N320" s="5">
        <v>100</v>
      </c>
      <c r="O320" s="6">
        <f>'Planning 3'!R320</f>
        <v>1</v>
      </c>
      <c r="P320" s="47"/>
      <c r="Q320" s="111" t="e">
        <f>#REF!*$Q$5</f>
        <v>#REF!</v>
      </c>
      <c r="R320" s="77">
        <v>50</v>
      </c>
      <c r="S320" s="159">
        <f t="shared" si="25"/>
        <v>-50</v>
      </c>
      <c r="Y320" s="449">
        <v>67</v>
      </c>
      <c r="AA320" s="452">
        <f t="shared" si="23"/>
        <v>0</v>
      </c>
      <c r="AB320" s="452">
        <v>0.67</v>
      </c>
      <c r="AC320" s="452">
        <f t="shared" si="24"/>
        <v>0.32999999999999996</v>
      </c>
      <c r="AD320" s="451">
        <v>0.95</v>
      </c>
      <c r="AE320" s="451">
        <f t="shared" si="21"/>
        <v>5.0000000000000044E-2</v>
      </c>
      <c r="AY320" s="451">
        <v>1</v>
      </c>
    </row>
    <row r="321" spans="1:51" ht="34.5" hidden="1" customHeight="1" outlineLevel="5" x14ac:dyDescent="0.2">
      <c r="A321" s="91"/>
      <c r="B321" s="93"/>
      <c r="C321" s="95"/>
      <c r="D321" s="95"/>
      <c r="E321" s="97"/>
      <c r="F321" s="101"/>
      <c r="G321" s="103"/>
      <c r="H321" s="103"/>
      <c r="I321" s="22" t="s">
        <v>84</v>
      </c>
      <c r="J321" s="23"/>
      <c r="K321" s="23"/>
      <c r="L321" s="23">
        <v>0</v>
      </c>
      <c r="M321" s="23">
        <f t="shared" si="22"/>
        <v>0</v>
      </c>
      <c r="N321" s="23">
        <v>0</v>
      </c>
      <c r="O321" s="24">
        <f>'Planning 3'!R321</f>
        <v>1</v>
      </c>
      <c r="P321" s="50"/>
      <c r="Q321" s="111" t="e">
        <f>#REF!*$Q$5</f>
        <v>#REF!</v>
      </c>
      <c r="S321" s="159">
        <f t="shared" si="25"/>
        <v>0</v>
      </c>
      <c r="Y321" s="449">
        <v>0</v>
      </c>
      <c r="AA321" s="452">
        <f t="shared" si="23"/>
        <v>0</v>
      </c>
      <c r="AB321" s="452">
        <v>0.95050000000000001</v>
      </c>
      <c r="AC321" s="452">
        <f t="shared" si="24"/>
        <v>4.9499999999999988E-2</v>
      </c>
      <c r="AD321" s="451">
        <v>0.99249999999999994</v>
      </c>
      <c r="AE321" s="451">
        <f t="shared" si="21"/>
        <v>7.5000000000000622E-3</v>
      </c>
      <c r="AY321" s="451">
        <v>1</v>
      </c>
    </row>
    <row r="322" spans="1:51" ht="34.5" hidden="1" customHeight="1" outlineLevel="7" x14ac:dyDescent="0.2">
      <c r="A322" s="91"/>
      <c r="B322" s="93"/>
      <c r="C322" s="95"/>
      <c r="D322" s="95"/>
      <c r="E322" s="97"/>
      <c r="F322" s="101"/>
      <c r="G322" s="103"/>
      <c r="H322" s="103"/>
      <c r="I322" s="4" t="s">
        <v>72</v>
      </c>
      <c r="J322" s="5" t="s">
        <v>256</v>
      </c>
      <c r="K322" s="5">
        <v>135196</v>
      </c>
      <c r="L322" s="5">
        <v>135196</v>
      </c>
      <c r="M322" s="5">
        <f t="shared" si="22"/>
        <v>0</v>
      </c>
      <c r="N322" s="5">
        <v>135196</v>
      </c>
      <c r="O322" s="6">
        <f>'Planning 3'!R322</f>
        <v>1</v>
      </c>
      <c r="P322" s="47"/>
      <c r="Q322" s="111" t="e">
        <f>#REF!*$Q$5</f>
        <v>#REF!</v>
      </c>
      <c r="R322" s="77">
        <v>136607</v>
      </c>
      <c r="S322" s="159">
        <f t="shared" si="25"/>
        <v>1411</v>
      </c>
      <c r="Y322" s="449">
        <v>136607</v>
      </c>
      <c r="AA322" s="452">
        <f t="shared" si="23"/>
        <v>0</v>
      </c>
      <c r="AB322" s="452">
        <v>1</v>
      </c>
      <c r="AC322" s="452">
        <f t="shared" si="24"/>
        <v>0</v>
      </c>
      <c r="AD322" s="451">
        <v>1</v>
      </c>
      <c r="AE322" s="451">
        <f t="shared" si="21"/>
        <v>0</v>
      </c>
      <c r="AY322" s="451">
        <v>1</v>
      </c>
    </row>
    <row r="323" spans="1:51" ht="34.5" hidden="1" customHeight="1" outlineLevel="7" x14ac:dyDescent="0.2">
      <c r="A323" s="91"/>
      <c r="B323" s="93"/>
      <c r="C323" s="95"/>
      <c r="D323" s="95"/>
      <c r="E323" s="97"/>
      <c r="F323" s="101"/>
      <c r="G323" s="103"/>
      <c r="H323" s="103"/>
      <c r="I323" s="4" t="s">
        <v>239</v>
      </c>
      <c r="J323" s="5" t="s">
        <v>263</v>
      </c>
      <c r="K323" s="5">
        <v>14</v>
      </c>
      <c r="L323" s="5">
        <v>14</v>
      </c>
      <c r="M323" s="5">
        <f t="shared" si="22"/>
        <v>0</v>
      </c>
      <c r="N323" s="5">
        <v>14</v>
      </c>
      <c r="O323" s="6">
        <f>'Planning 3'!R323</f>
        <v>1</v>
      </c>
      <c r="P323" s="47"/>
      <c r="Q323" s="111" t="e">
        <f>#REF!*$Q$5</f>
        <v>#REF!</v>
      </c>
      <c r="R323" s="77">
        <v>16</v>
      </c>
      <c r="S323" s="159">
        <f t="shared" si="25"/>
        <v>2</v>
      </c>
      <c r="Y323" s="449">
        <v>16</v>
      </c>
      <c r="AA323" s="452">
        <f t="shared" si="23"/>
        <v>0</v>
      </c>
      <c r="AB323" s="452">
        <v>1</v>
      </c>
      <c r="AC323" s="452">
        <f t="shared" si="24"/>
        <v>0</v>
      </c>
      <c r="AD323" s="451">
        <v>1</v>
      </c>
      <c r="AE323" s="451">
        <f t="shared" si="21"/>
        <v>0</v>
      </c>
      <c r="AY323" s="451">
        <v>1</v>
      </c>
    </row>
    <row r="324" spans="1:51" ht="34.5" hidden="1" customHeight="1" outlineLevel="7" x14ac:dyDescent="0.2">
      <c r="A324" s="91"/>
      <c r="B324" s="93"/>
      <c r="C324" s="95"/>
      <c r="D324" s="95"/>
      <c r="E324" s="97"/>
      <c r="F324" s="101"/>
      <c r="G324" s="103"/>
      <c r="H324" s="103"/>
      <c r="I324" s="4" t="s">
        <v>75</v>
      </c>
      <c r="J324" s="5" t="s">
        <v>256</v>
      </c>
      <c r="K324" s="5">
        <v>135196</v>
      </c>
      <c r="L324" s="5">
        <v>135196</v>
      </c>
      <c r="M324" s="5">
        <f t="shared" si="22"/>
        <v>0</v>
      </c>
      <c r="N324" s="5">
        <v>135196</v>
      </c>
      <c r="O324" s="6">
        <f>'Planning 3'!R324</f>
        <v>1</v>
      </c>
      <c r="P324" s="47"/>
      <c r="Q324" s="111" t="e">
        <f>#REF!*$Q$5</f>
        <v>#REF!</v>
      </c>
      <c r="R324" s="77">
        <v>136607</v>
      </c>
      <c r="S324" s="159">
        <f t="shared" si="25"/>
        <v>1411</v>
      </c>
      <c r="Y324" s="449">
        <v>136607</v>
      </c>
      <c r="AA324" s="452">
        <f t="shared" si="23"/>
        <v>0</v>
      </c>
      <c r="AB324" s="452">
        <v>1</v>
      </c>
      <c r="AC324" s="452">
        <f t="shared" si="24"/>
        <v>0</v>
      </c>
      <c r="AD324" s="451">
        <v>1</v>
      </c>
      <c r="AE324" s="451">
        <f t="shared" si="21"/>
        <v>0</v>
      </c>
      <c r="AY324" s="451">
        <v>1</v>
      </c>
    </row>
    <row r="325" spans="1:51" ht="34.5" hidden="1" customHeight="1" outlineLevel="7" x14ac:dyDescent="0.2">
      <c r="A325" s="91"/>
      <c r="B325" s="93"/>
      <c r="C325" s="95"/>
      <c r="D325" s="95"/>
      <c r="E325" s="97"/>
      <c r="F325" s="101"/>
      <c r="G325" s="103"/>
      <c r="H325" s="103"/>
      <c r="I325" s="4" t="s">
        <v>80</v>
      </c>
      <c r="J325" s="5" t="s">
        <v>256</v>
      </c>
      <c r="K325" s="5">
        <v>135196</v>
      </c>
      <c r="L325" s="5">
        <v>135196</v>
      </c>
      <c r="M325" s="5">
        <f t="shared" si="22"/>
        <v>0</v>
      </c>
      <c r="N325" s="5">
        <v>135196</v>
      </c>
      <c r="O325" s="6">
        <f>'Planning 3'!R325</f>
        <v>1</v>
      </c>
      <c r="P325" s="47"/>
      <c r="Q325" s="111" t="e">
        <f>#REF!*$Q$5</f>
        <v>#REF!</v>
      </c>
      <c r="R325" s="77">
        <v>136607</v>
      </c>
      <c r="S325" s="159">
        <f t="shared" si="25"/>
        <v>1411</v>
      </c>
      <c r="Y325" s="449">
        <v>136607</v>
      </c>
      <c r="AA325" s="452">
        <f t="shared" si="23"/>
        <v>0</v>
      </c>
      <c r="AB325" s="452">
        <v>1</v>
      </c>
      <c r="AC325" s="452">
        <f t="shared" si="24"/>
        <v>0</v>
      </c>
      <c r="AD325" s="451">
        <v>1</v>
      </c>
      <c r="AE325" s="451">
        <f t="shared" si="21"/>
        <v>0</v>
      </c>
      <c r="AY325" s="451">
        <v>1</v>
      </c>
    </row>
    <row r="326" spans="1:51" ht="34.5" hidden="1" customHeight="1" outlineLevel="7" x14ac:dyDescent="0.2">
      <c r="A326" s="91"/>
      <c r="B326" s="93"/>
      <c r="C326" s="95"/>
      <c r="D326" s="95"/>
      <c r="E326" s="97"/>
      <c r="F326" s="101"/>
      <c r="G326" s="103"/>
      <c r="H326" s="103"/>
      <c r="I326" s="4" t="s">
        <v>81</v>
      </c>
      <c r="J326" s="5" t="s">
        <v>256</v>
      </c>
      <c r="K326" s="5">
        <v>135196</v>
      </c>
      <c r="L326" s="5">
        <v>135196</v>
      </c>
      <c r="M326" s="5">
        <f t="shared" si="22"/>
        <v>0</v>
      </c>
      <c r="N326" s="5">
        <v>135196</v>
      </c>
      <c r="O326" s="6">
        <f>'Planning 3'!R326</f>
        <v>1</v>
      </c>
      <c r="P326" s="47"/>
      <c r="Q326" s="111" t="e">
        <f>#REF!*$Q$5</f>
        <v>#REF!</v>
      </c>
      <c r="R326" s="77">
        <v>136607</v>
      </c>
      <c r="S326" s="159">
        <f t="shared" si="25"/>
        <v>1411</v>
      </c>
      <c r="Y326" s="449">
        <v>136607</v>
      </c>
      <c r="AA326" s="452">
        <f t="shared" si="23"/>
        <v>0</v>
      </c>
      <c r="AB326" s="452">
        <v>1</v>
      </c>
      <c r="AC326" s="452">
        <f t="shared" si="24"/>
        <v>0</v>
      </c>
      <c r="AD326" s="451">
        <v>1</v>
      </c>
      <c r="AE326" s="451">
        <f t="shared" ref="AE326:AE389" si="26">O326-AD326</f>
        <v>0</v>
      </c>
      <c r="AY326" s="451">
        <v>1</v>
      </c>
    </row>
    <row r="327" spans="1:51" ht="34.5" hidden="1" customHeight="1" outlineLevel="7" x14ac:dyDescent="0.2">
      <c r="A327" s="91"/>
      <c r="B327" s="93"/>
      <c r="C327" s="95"/>
      <c r="D327" s="95"/>
      <c r="E327" s="97"/>
      <c r="F327" s="101"/>
      <c r="G327" s="103"/>
      <c r="H327" s="103"/>
      <c r="I327" s="4" t="s">
        <v>82</v>
      </c>
      <c r="J327" s="5" t="s">
        <v>263</v>
      </c>
      <c r="K327" s="5">
        <v>14</v>
      </c>
      <c r="L327" s="5">
        <v>14</v>
      </c>
      <c r="M327" s="5">
        <f t="shared" ref="M327:M390" si="27">N327-L327</f>
        <v>0</v>
      </c>
      <c r="N327" s="5">
        <v>14</v>
      </c>
      <c r="O327" s="6">
        <f>'Planning 3'!R327</f>
        <v>1</v>
      </c>
      <c r="P327" s="47"/>
      <c r="Q327" s="111" t="e">
        <f>#REF!*$Q$5</f>
        <v>#REF!</v>
      </c>
      <c r="R327" s="77">
        <v>16</v>
      </c>
      <c r="S327" s="159">
        <f t="shared" si="25"/>
        <v>2</v>
      </c>
      <c r="Y327" s="449">
        <v>16</v>
      </c>
      <c r="AA327" s="452">
        <f t="shared" ref="AA327:AA390" si="28">O327-AY327</f>
        <v>0</v>
      </c>
      <c r="AB327" s="452">
        <v>1</v>
      </c>
      <c r="AC327" s="452">
        <f t="shared" ref="AC327:AC390" si="29">O327-AB327</f>
        <v>0</v>
      </c>
      <c r="AD327" s="451">
        <v>1</v>
      </c>
      <c r="AE327" s="451">
        <f t="shared" si="26"/>
        <v>0</v>
      </c>
      <c r="AY327" s="451">
        <v>1</v>
      </c>
    </row>
    <row r="328" spans="1:51" ht="34.5" hidden="1" customHeight="1" outlineLevel="7" x14ac:dyDescent="0.2">
      <c r="A328" s="91"/>
      <c r="B328" s="93"/>
      <c r="C328" s="95"/>
      <c r="D328" s="95"/>
      <c r="E328" s="97"/>
      <c r="F328" s="101"/>
      <c r="G328" s="103"/>
      <c r="H328" s="103"/>
      <c r="I328" s="4" t="s">
        <v>83</v>
      </c>
      <c r="J328" s="5" t="s">
        <v>257</v>
      </c>
      <c r="K328" s="5">
        <v>100</v>
      </c>
      <c r="L328" s="5">
        <v>67</v>
      </c>
      <c r="M328" s="5">
        <f t="shared" si="27"/>
        <v>33</v>
      </c>
      <c r="N328" s="5">
        <v>100</v>
      </c>
      <c r="O328" s="6">
        <f>'Planning 3'!R328</f>
        <v>1</v>
      </c>
      <c r="P328" s="47"/>
      <c r="Q328" s="111" t="e">
        <f>#REF!*$Q$5</f>
        <v>#REF!</v>
      </c>
      <c r="R328" s="77">
        <v>62</v>
      </c>
      <c r="S328" s="159">
        <f t="shared" si="25"/>
        <v>-38</v>
      </c>
      <c r="Y328" s="449">
        <v>67</v>
      </c>
      <c r="AA328" s="452">
        <f t="shared" si="28"/>
        <v>0</v>
      </c>
      <c r="AB328" s="452">
        <v>0.67</v>
      </c>
      <c r="AC328" s="452">
        <f t="shared" si="29"/>
        <v>0.32999999999999996</v>
      </c>
      <c r="AD328" s="451">
        <v>0.95</v>
      </c>
      <c r="AE328" s="451">
        <f t="shared" si="26"/>
        <v>5.0000000000000044E-2</v>
      </c>
      <c r="AY328" s="451">
        <v>1</v>
      </c>
    </row>
    <row r="329" spans="1:51" ht="34.5" hidden="1" customHeight="1" outlineLevel="5" x14ac:dyDescent="0.2">
      <c r="A329" s="91"/>
      <c r="B329" s="93"/>
      <c r="C329" s="95"/>
      <c r="D329" s="95"/>
      <c r="E329" s="97"/>
      <c r="F329" s="101"/>
      <c r="G329" s="103"/>
      <c r="H329" s="103"/>
      <c r="I329" s="22" t="s">
        <v>85</v>
      </c>
      <c r="J329" s="23"/>
      <c r="K329" s="23"/>
      <c r="L329" s="23">
        <v>0</v>
      </c>
      <c r="M329" s="23">
        <f t="shared" si="27"/>
        <v>0</v>
      </c>
      <c r="N329" s="23">
        <v>0</v>
      </c>
      <c r="O329" s="24">
        <f>'Planning 3'!R329</f>
        <v>1</v>
      </c>
      <c r="P329" s="50"/>
      <c r="Q329" s="111" t="e">
        <f>#REF!*$Q$5</f>
        <v>#REF!</v>
      </c>
      <c r="S329" s="159">
        <f t="shared" si="25"/>
        <v>0</v>
      </c>
      <c r="Y329" s="449">
        <v>0</v>
      </c>
      <c r="AA329" s="452">
        <f t="shared" si="28"/>
        <v>0</v>
      </c>
      <c r="AB329" s="452">
        <v>0.95050000000000012</v>
      </c>
      <c r="AC329" s="452">
        <f t="shared" si="29"/>
        <v>4.9499999999999877E-2</v>
      </c>
      <c r="AD329" s="451">
        <v>0.99250000000000016</v>
      </c>
      <c r="AE329" s="451">
        <f t="shared" si="26"/>
        <v>7.4999999999998401E-3</v>
      </c>
      <c r="AY329" s="451">
        <v>1</v>
      </c>
    </row>
    <row r="330" spans="1:51" ht="34.5" hidden="1" customHeight="1" outlineLevel="7" x14ac:dyDescent="0.2">
      <c r="A330" s="91"/>
      <c r="B330" s="93"/>
      <c r="C330" s="95"/>
      <c r="D330" s="95"/>
      <c r="E330" s="97"/>
      <c r="F330" s="101"/>
      <c r="G330" s="103"/>
      <c r="H330" s="103"/>
      <c r="I330" s="4" t="s">
        <v>72</v>
      </c>
      <c r="J330" s="5" t="s">
        <v>256</v>
      </c>
      <c r="K330" s="5">
        <v>83004</v>
      </c>
      <c r="L330" s="5">
        <v>83004</v>
      </c>
      <c r="M330" s="5">
        <f t="shared" si="27"/>
        <v>0</v>
      </c>
      <c r="N330" s="5">
        <v>83004</v>
      </c>
      <c r="O330" s="6">
        <f>'Planning 3'!R330</f>
        <v>1</v>
      </c>
      <c r="P330" s="47"/>
      <c r="Q330" s="111" t="e">
        <f>#REF!*$Q$5</f>
        <v>#REF!</v>
      </c>
      <c r="R330" s="77">
        <v>80800</v>
      </c>
      <c r="S330" s="159">
        <f t="shared" si="25"/>
        <v>-2204</v>
      </c>
      <c r="Y330" s="449">
        <v>80800</v>
      </c>
      <c r="AA330" s="452">
        <f t="shared" si="28"/>
        <v>0</v>
      </c>
      <c r="AB330" s="452">
        <v>1</v>
      </c>
      <c r="AC330" s="452">
        <f t="shared" si="29"/>
        <v>0</v>
      </c>
      <c r="AD330" s="451">
        <v>1</v>
      </c>
      <c r="AE330" s="451">
        <f t="shared" si="26"/>
        <v>0</v>
      </c>
      <c r="AY330" s="451">
        <v>1</v>
      </c>
    </row>
    <row r="331" spans="1:51" ht="34.5" hidden="1" customHeight="1" outlineLevel="7" x14ac:dyDescent="0.2">
      <c r="A331" s="91"/>
      <c r="B331" s="93"/>
      <c r="C331" s="95"/>
      <c r="D331" s="95"/>
      <c r="E331" s="97"/>
      <c r="F331" s="101"/>
      <c r="G331" s="103"/>
      <c r="H331" s="103"/>
      <c r="I331" s="4" t="s">
        <v>239</v>
      </c>
      <c r="J331" s="5" t="s">
        <v>263</v>
      </c>
      <c r="K331" s="5">
        <v>16</v>
      </c>
      <c r="L331" s="5">
        <v>16</v>
      </c>
      <c r="M331" s="5">
        <f t="shared" si="27"/>
        <v>0</v>
      </c>
      <c r="N331" s="5">
        <v>16</v>
      </c>
      <c r="O331" s="6">
        <f>'Planning 3'!R331</f>
        <v>1</v>
      </c>
      <c r="P331" s="47"/>
      <c r="Q331" s="111" t="e">
        <f>#REF!*$Q$5</f>
        <v>#REF!</v>
      </c>
      <c r="R331" s="77">
        <v>16</v>
      </c>
      <c r="S331" s="159">
        <f t="shared" si="25"/>
        <v>0</v>
      </c>
      <c r="Y331" s="449">
        <v>16</v>
      </c>
      <c r="AA331" s="452">
        <f t="shared" si="28"/>
        <v>0</v>
      </c>
      <c r="AB331" s="452">
        <v>1</v>
      </c>
      <c r="AC331" s="452">
        <f t="shared" si="29"/>
        <v>0</v>
      </c>
      <c r="AD331" s="451">
        <v>1</v>
      </c>
      <c r="AE331" s="451">
        <f t="shared" si="26"/>
        <v>0</v>
      </c>
      <c r="AY331" s="451">
        <v>1</v>
      </c>
    </row>
    <row r="332" spans="1:51" ht="34.5" hidden="1" customHeight="1" outlineLevel="7" x14ac:dyDescent="0.2">
      <c r="A332" s="91"/>
      <c r="B332" s="93"/>
      <c r="C332" s="95"/>
      <c r="D332" s="95"/>
      <c r="E332" s="97"/>
      <c r="F332" s="101"/>
      <c r="G332" s="103"/>
      <c r="H332" s="103"/>
      <c r="I332" s="4" t="s">
        <v>75</v>
      </c>
      <c r="J332" s="5" t="s">
        <v>256</v>
      </c>
      <c r="K332" s="5">
        <v>83004</v>
      </c>
      <c r="L332" s="5">
        <v>83004</v>
      </c>
      <c r="M332" s="5">
        <f t="shared" si="27"/>
        <v>0</v>
      </c>
      <c r="N332" s="5">
        <v>83004</v>
      </c>
      <c r="O332" s="6">
        <f>'Planning 3'!R332</f>
        <v>1</v>
      </c>
      <c r="P332" s="47"/>
      <c r="Q332" s="111" t="e">
        <f>#REF!*$Q$5</f>
        <v>#REF!</v>
      </c>
      <c r="R332" s="77">
        <v>80800</v>
      </c>
      <c r="S332" s="159">
        <f t="shared" si="25"/>
        <v>-2204</v>
      </c>
      <c r="Y332" s="449">
        <v>80800</v>
      </c>
      <c r="AA332" s="452">
        <f t="shared" si="28"/>
        <v>0</v>
      </c>
      <c r="AB332" s="452">
        <v>1</v>
      </c>
      <c r="AC332" s="452">
        <f t="shared" si="29"/>
        <v>0</v>
      </c>
      <c r="AD332" s="451">
        <v>1</v>
      </c>
      <c r="AE332" s="451">
        <f t="shared" si="26"/>
        <v>0</v>
      </c>
      <c r="AY332" s="451">
        <v>1</v>
      </c>
    </row>
    <row r="333" spans="1:51" ht="34.5" hidden="1" customHeight="1" outlineLevel="7" x14ac:dyDescent="0.2">
      <c r="A333" s="91"/>
      <c r="B333" s="93"/>
      <c r="C333" s="95"/>
      <c r="D333" s="95"/>
      <c r="E333" s="97"/>
      <c r="F333" s="101"/>
      <c r="G333" s="103"/>
      <c r="H333" s="103"/>
      <c r="I333" s="4" t="s">
        <v>80</v>
      </c>
      <c r="J333" s="5" t="s">
        <v>256</v>
      </c>
      <c r="K333" s="5">
        <v>83004</v>
      </c>
      <c r="L333" s="5">
        <v>83004</v>
      </c>
      <c r="M333" s="5">
        <f t="shared" si="27"/>
        <v>0</v>
      </c>
      <c r="N333" s="5">
        <v>83004</v>
      </c>
      <c r="O333" s="6">
        <f>'Planning 3'!R333</f>
        <v>1</v>
      </c>
      <c r="P333" s="47"/>
      <c r="Q333" s="111" t="e">
        <f>#REF!*$Q$5</f>
        <v>#REF!</v>
      </c>
      <c r="R333" s="77">
        <v>80800</v>
      </c>
      <c r="S333" s="159">
        <f t="shared" si="25"/>
        <v>-2204</v>
      </c>
      <c r="Y333" s="449">
        <v>80800</v>
      </c>
      <c r="AA333" s="452">
        <f t="shared" si="28"/>
        <v>0</v>
      </c>
      <c r="AB333" s="452">
        <v>1</v>
      </c>
      <c r="AC333" s="452">
        <f t="shared" si="29"/>
        <v>0</v>
      </c>
      <c r="AD333" s="451">
        <v>1</v>
      </c>
      <c r="AE333" s="451">
        <f t="shared" si="26"/>
        <v>0</v>
      </c>
      <c r="AY333" s="451">
        <v>1</v>
      </c>
    </row>
    <row r="334" spans="1:51" ht="34.5" hidden="1" customHeight="1" outlineLevel="7" x14ac:dyDescent="0.2">
      <c r="A334" s="91"/>
      <c r="B334" s="93"/>
      <c r="C334" s="95"/>
      <c r="D334" s="95"/>
      <c r="E334" s="97"/>
      <c r="F334" s="101"/>
      <c r="G334" s="103"/>
      <c r="H334" s="103"/>
      <c r="I334" s="4" t="s">
        <v>81</v>
      </c>
      <c r="J334" s="5" t="s">
        <v>256</v>
      </c>
      <c r="K334" s="5">
        <v>83004</v>
      </c>
      <c r="L334" s="5">
        <v>83004</v>
      </c>
      <c r="M334" s="5">
        <f t="shared" si="27"/>
        <v>0</v>
      </c>
      <c r="N334" s="5">
        <v>83004</v>
      </c>
      <c r="O334" s="6">
        <f>'Planning 3'!R334</f>
        <v>1</v>
      </c>
      <c r="P334" s="47"/>
      <c r="Q334" s="111" t="e">
        <f>#REF!*$Q$5</f>
        <v>#REF!</v>
      </c>
      <c r="R334" s="77">
        <v>80800</v>
      </c>
      <c r="S334" s="159">
        <f t="shared" si="25"/>
        <v>-2204</v>
      </c>
      <c r="Y334" s="449">
        <v>80800</v>
      </c>
      <c r="AA334" s="452">
        <f t="shared" si="28"/>
        <v>0</v>
      </c>
      <c r="AB334" s="452">
        <v>1</v>
      </c>
      <c r="AC334" s="452">
        <f t="shared" si="29"/>
        <v>0</v>
      </c>
      <c r="AD334" s="451">
        <v>1</v>
      </c>
      <c r="AE334" s="451">
        <f t="shared" si="26"/>
        <v>0</v>
      </c>
      <c r="AY334" s="451">
        <v>1</v>
      </c>
    </row>
    <row r="335" spans="1:51" ht="34.5" hidden="1" customHeight="1" outlineLevel="7" x14ac:dyDescent="0.2">
      <c r="A335" s="91"/>
      <c r="B335" s="93"/>
      <c r="C335" s="95"/>
      <c r="D335" s="95"/>
      <c r="E335" s="97"/>
      <c r="F335" s="101"/>
      <c r="G335" s="103"/>
      <c r="H335" s="103"/>
      <c r="I335" s="4" t="s">
        <v>82</v>
      </c>
      <c r="J335" s="5" t="s">
        <v>263</v>
      </c>
      <c r="K335" s="5">
        <v>16</v>
      </c>
      <c r="L335" s="5">
        <v>16</v>
      </c>
      <c r="M335" s="5">
        <f t="shared" si="27"/>
        <v>0</v>
      </c>
      <c r="N335" s="5">
        <v>16</v>
      </c>
      <c r="O335" s="6">
        <f>'Planning 3'!R335</f>
        <v>1</v>
      </c>
      <c r="P335" s="47"/>
      <c r="Q335" s="111" t="e">
        <f>#REF!*$Q$5</f>
        <v>#REF!</v>
      </c>
      <c r="R335" s="77">
        <v>16</v>
      </c>
      <c r="S335" s="159">
        <f t="shared" si="25"/>
        <v>0</v>
      </c>
      <c r="Y335" s="449">
        <v>16</v>
      </c>
      <c r="AA335" s="452">
        <f t="shared" si="28"/>
        <v>0</v>
      </c>
      <c r="AB335" s="452">
        <v>1</v>
      </c>
      <c r="AC335" s="452">
        <f t="shared" si="29"/>
        <v>0</v>
      </c>
      <c r="AD335" s="451">
        <v>1</v>
      </c>
      <c r="AE335" s="451">
        <f t="shared" si="26"/>
        <v>0</v>
      </c>
      <c r="AY335" s="451">
        <v>1</v>
      </c>
    </row>
    <row r="336" spans="1:51" ht="34.5" hidden="1" customHeight="1" outlineLevel="7" x14ac:dyDescent="0.2">
      <c r="A336" s="91"/>
      <c r="B336" s="93"/>
      <c r="C336" s="95"/>
      <c r="D336" s="95"/>
      <c r="E336" s="97"/>
      <c r="F336" s="101"/>
      <c r="G336" s="103"/>
      <c r="H336" s="103"/>
      <c r="I336" s="4" t="s">
        <v>83</v>
      </c>
      <c r="J336" s="5" t="s">
        <v>257</v>
      </c>
      <c r="K336" s="5">
        <v>100</v>
      </c>
      <c r="L336" s="5">
        <v>67</v>
      </c>
      <c r="M336" s="5">
        <f t="shared" si="27"/>
        <v>33</v>
      </c>
      <c r="N336" s="5">
        <v>100</v>
      </c>
      <c r="O336" s="6">
        <f>'Planning 3'!R336</f>
        <v>1</v>
      </c>
      <c r="P336" s="47"/>
      <c r="Q336" s="111" t="e">
        <f>#REF!*$Q$5</f>
        <v>#REF!</v>
      </c>
      <c r="R336" s="77">
        <v>62</v>
      </c>
      <c r="S336" s="159">
        <f t="shared" si="25"/>
        <v>-38</v>
      </c>
      <c r="Y336" s="449">
        <v>67</v>
      </c>
      <c r="AA336" s="452">
        <f t="shared" si="28"/>
        <v>0</v>
      </c>
      <c r="AB336" s="452">
        <v>0.67</v>
      </c>
      <c r="AC336" s="452">
        <f t="shared" si="29"/>
        <v>0.32999999999999996</v>
      </c>
      <c r="AD336" s="451">
        <v>0.95</v>
      </c>
      <c r="AE336" s="451">
        <f t="shared" si="26"/>
        <v>5.0000000000000044E-2</v>
      </c>
      <c r="AY336" s="451">
        <v>1</v>
      </c>
    </row>
    <row r="337" spans="1:51" ht="34.5" hidden="1" customHeight="1" outlineLevel="5" x14ac:dyDescent="0.2">
      <c r="A337" s="91"/>
      <c r="B337" s="93"/>
      <c r="C337" s="95"/>
      <c r="D337" s="95"/>
      <c r="E337" s="97"/>
      <c r="F337" s="101"/>
      <c r="G337" s="103"/>
      <c r="H337" s="103"/>
      <c r="I337" s="22" t="s">
        <v>86</v>
      </c>
      <c r="J337" s="23"/>
      <c r="K337" s="23"/>
      <c r="L337" s="23">
        <v>0</v>
      </c>
      <c r="M337" s="23">
        <f t="shared" si="27"/>
        <v>0</v>
      </c>
      <c r="N337" s="23">
        <v>0</v>
      </c>
      <c r="O337" s="24">
        <f>'Planning 3'!R337</f>
        <v>1</v>
      </c>
      <c r="P337" s="50"/>
      <c r="Q337" s="111" t="e">
        <f>#REF!*$Q$5</f>
        <v>#REF!</v>
      </c>
      <c r="S337" s="159">
        <f t="shared" si="25"/>
        <v>0</v>
      </c>
      <c r="Y337" s="449">
        <v>0</v>
      </c>
      <c r="AA337" s="452">
        <f t="shared" si="28"/>
        <v>0</v>
      </c>
      <c r="AB337" s="452">
        <v>0.95050000000000012</v>
      </c>
      <c r="AC337" s="452">
        <f t="shared" si="29"/>
        <v>4.9499999999999877E-2</v>
      </c>
      <c r="AD337" s="451">
        <v>0.99250000000000005</v>
      </c>
      <c r="AE337" s="451">
        <f t="shared" si="26"/>
        <v>7.4999999999999512E-3</v>
      </c>
      <c r="AY337" s="451">
        <v>1</v>
      </c>
    </row>
    <row r="338" spans="1:51" ht="34.5" hidden="1" customHeight="1" outlineLevel="7" x14ac:dyDescent="0.2">
      <c r="A338" s="91"/>
      <c r="B338" s="93"/>
      <c r="C338" s="95"/>
      <c r="D338" s="95"/>
      <c r="E338" s="97"/>
      <c r="F338" s="101"/>
      <c r="G338" s="103"/>
      <c r="H338" s="103"/>
      <c r="I338" s="4" t="s">
        <v>72</v>
      </c>
      <c r="J338" s="5" t="s">
        <v>256</v>
      </c>
      <c r="K338" s="5">
        <v>62652</v>
      </c>
      <c r="L338" s="5">
        <v>62652</v>
      </c>
      <c r="M338" s="5">
        <f t="shared" si="27"/>
        <v>0</v>
      </c>
      <c r="N338" s="5">
        <v>62652</v>
      </c>
      <c r="O338" s="6">
        <f>'Planning 3'!R338</f>
        <v>1</v>
      </c>
      <c r="P338" s="47"/>
      <c r="Q338" s="111" t="e">
        <f>#REF!*$Q$5</f>
        <v>#REF!</v>
      </c>
      <c r="R338" s="77">
        <v>62652</v>
      </c>
      <c r="S338" s="159">
        <f t="shared" si="25"/>
        <v>0</v>
      </c>
      <c r="Y338" s="449">
        <v>62652</v>
      </c>
      <c r="AA338" s="452">
        <f t="shared" si="28"/>
        <v>0</v>
      </c>
      <c r="AB338" s="452">
        <v>1</v>
      </c>
      <c r="AC338" s="452">
        <f t="shared" si="29"/>
        <v>0</v>
      </c>
      <c r="AD338" s="451">
        <v>1</v>
      </c>
      <c r="AE338" s="451">
        <f t="shared" si="26"/>
        <v>0</v>
      </c>
      <c r="AY338" s="451">
        <v>1</v>
      </c>
    </row>
    <row r="339" spans="1:51" ht="34.5" hidden="1" customHeight="1" outlineLevel="7" x14ac:dyDescent="0.2">
      <c r="A339" s="91"/>
      <c r="B339" s="93"/>
      <c r="C339" s="95"/>
      <c r="D339" s="95"/>
      <c r="E339" s="97"/>
      <c r="F339" s="101"/>
      <c r="G339" s="103"/>
      <c r="H339" s="103"/>
      <c r="I339" s="4" t="s">
        <v>239</v>
      </c>
      <c r="J339" s="5" t="s">
        <v>263</v>
      </c>
      <c r="K339" s="5">
        <v>14</v>
      </c>
      <c r="L339" s="5">
        <v>14</v>
      </c>
      <c r="M339" s="5">
        <f t="shared" si="27"/>
        <v>0</v>
      </c>
      <c r="N339" s="5">
        <v>14</v>
      </c>
      <c r="O339" s="6">
        <f>'Planning 3'!R339</f>
        <v>1</v>
      </c>
      <c r="P339" s="47"/>
      <c r="Q339" s="111" t="e">
        <f>#REF!*$Q$5</f>
        <v>#REF!</v>
      </c>
      <c r="R339" s="77">
        <v>14</v>
      </c>
      <c r="S339" s="159">
        <f t="shared" si="25"/>
        <v>0</v>
      </c>
      <c r="Y339" s="449">
        <v>14</v>
      </c>
      <c r="AA339" s="452">
        <f t="shared" si="28"/>
        <v>0</v>
      </c>
      <c r="AB339" s="452">
        <v>1</v>
      </c>
      <c r="AC339" s="452">
        <f t="shared" si="29"/>
        <v>0</v>
      </c>
      <c r="AD339" s="451">
        <v>1</v>
      </c>
      <c r="AE339" s="451">
        <f t="shared" si="26"/>
        <v>0</v>
      </c>
      <c r="AY339" s="451">
        <v>1</v>
      </c>
    </row>
    <row r="340" spans="1:51" ht="34.5" hidden="1" customHeight="1" outlineLevel="7" x14ac:dyDescent="0.2">
      <c r="A340" s="91"/>
      <c r="B340" s="93"/>
      <c r="C340" s="95"/>
      <c r="D340" s="95"/>
      <c r="E340" s="97"/>
      <c r="F340" s="101"/>
      <c r="G340" s="103"/>
      <c r="H340" s="103"/>
      <c r="I340" s="4" t="s">
        <v>75</v>
      </c>
      <c r="J340" s="5" t="s">
        <v>256</v>
      </c>
      <c r="K340" s="5">
        <v>62652</v>
      </c>
      <c r="L340" s="5">
        <v>62652</v>
      </c>
      <c r="M340" s="5">
        <f t="shared" si="27"/>
        <v>0</v>
      </c>
      <c r="N340" s="5">
        <v>62652</v>
      </c>
      <c r="O340" s="6">
        <f>'Planning 3'!R340</f>
        <v>1</v>
      </c>
      <c r="P340" s="47"/>
      <c r="Q340" s="111" t="e">
        <f>#REF!*$Q$5</f>
        <v>#REF!</v>
      </c>
      <c r="R340" s="77">
        <v>62652</v>
      </c>
      <c r="S340" s="159">
        <f t="shared" si="25"/>
        <v>0</v>
      </c>
      <c r="Y340" s="449">
        <v>62652</v>
      </c>
      <c r="AA340" s="452">
        <f t="shared" si="28"/>
        <v>0</v>
      </c>
      <c r="AB340" s="452">
        <v>1</v>
      </c>
      <c r="AC340" s="452">
        <f t="shared" si="29"/>
        <v>0</v>
      </c>
      <c r="AD340" s="451">
        <v>1</v>
      </c>
      <c r="AE340" s="451">
        <f t="shared" si="26"/>
        <v>0</v>
      </c>
      <c r="AY340" s="451">
        <v>1</v>
      </c>
    </row>
    <row r="341" spans="1:51" ht="34.5" hidden="1" customHeight="1" outlineLevel="7" x14ac:dyDescent="0.2">
      <c r="A341" s="91"/>
      <c r="B341" s="93"/>
      <c r="C341" s="95"/>
      <c r="D341" s="95"/>
      <c r="E341" s="97"/>
      <c r="F341" s="101"/>
      <c r="G341" s="103"/>
      <c r="H341" s="103"/>
      <c r="I341" s="4" t="s">
        <v>80</v>
      </c>
      <c r="J341" s="5" t="s">
        <v>256</v>
      </c>
      <c r="K341" s="5">
        <v>62652</v>
      </c>
      <c r="L341" s="5">
        <v>62652</v>
      </c>
      <c r="M341" s="5">
        <f t="shared" si="27"/>
        <v>0</v>
      </c>
      <c r="N341" s="5">
        <v>62652</v>
      </c>
      <c r="O341" s="6">
        <f>'Planning 3'!R341</f>
        <v>1</v>
      </c>
      <c r="P341" s="47"/>
      <c r="Q341" s="111" t="e">
        <f>#REF!*$Q$5</f>
        <v>#REF!</v>
      </c>
      <c r="R341" s="77">
        <v>62652</v>
      </c>
      <c r="S341" s="159">
        <f t="shared" si="25"/>
        <v>0</v>
      </c>
      <c r="Y341" s="449">
        <v>62652</v>
      </c>
      <c r="AA341" s="452">
        <f t="shared" si="28"/>
        <v>0</v>
      </c>
      <c r="AB341" s="452">
        <v>1</v>
      </c>
      <c r="AC341" s="452">
        <f t="shared" si="29"/>
        <v>0</v>
      </c>
      <c r="AD341" s="451">
        <v>1</v>
      </c>
      <c r="AE341" s="451">
        <f t="shared" si="26"/>
        <v>0</v>
      </c>
      <c r="AY341" s="451">
        <v>1</v>
      </c>
    </row>
    <row r="342" spans="1:51" ht="34.5" hidden="1" customHeight="1" outlineLevel="7" x14ac:dyDescent="0.2">
      <c r="A342" s="91"/>
      <c r="B342" s="93"/>
      <c r="C342" s="95"/>
      <c r="D342" s="95"/>
      <c r="E342" s="97"/>
      <c r="F342" s="101"/>
      <c r="G342" s="103"/>
      <c r="H342" s="103"/>
      <c r="I342" s="4" t="s">
        <v>81</v>
      </c>
      <c r="J342" s="5" t="s">
        <v>256</v>
      </c>
      <c r="K342" s="5">
        <v>62652</v>
      </c>
      <c r="L342" s="5">
        <v>62652</v>
      </c>
      <c r="M342" s="5">
        <f t="shared" si="27"/>
        <v>0</v>
      </c>
      <c r="N342" s="5">
        <v>62652</v>
      </c>
      <c r="O342" s="6">
        <f>'Planning 3'!R342</f>
        <v>1</v>
      </c>
      <c r="P342" s="47"/>
      <c r="Q342" s="111" t="e">
        <f>#REF!*$Q$5</f>
        <v>#REF!</v>
      </c>
      <c r="R342" s="77">
        <v>62652</v>
      </c>
      <c r="S342" s="159">
        <f t="shared" si="25"/>
        <v>0</v>
      </c>
      <c r="Y342" s="449">
        <v>62652</v>
      </c>
      <c r="AA342" s="452">
        <f t="shared" si="28"/>
        <v>0</v>
      </c>
      <c r="AB342" s="452">
        <v>1</v>
      </c>
      <c r="AC342" s="452">
        <f t="shared" si="29"/>
        <v>0</v>
      </c>
      <c r="AD342" s="451">
        <v>1</v>
      </c>
      <c r="AE342" s="451">
        <f t="shared" si="26"/>
        <v>0</v>
      </c>
      <c r="AY342" s="451">
        <v>1</v>
      </c>
    </row>
    <row r="343" spans="1:51" ht="34.5" hidden="1" customHeight="1" outlineLevel="7" x14ac:dyDescent="0.2">
      <c r="A343" s="91"/>
      <c r="B343" s="93"/>
      <c r="C343" s="95"/>
      <c r="D343" s="95"/>
      <c r="E343" s="97"/>
      <c r="F343" s="101"/>
      <c r="G343" s="103"/>
      <c r="H343" s="103"/>
      <c r="I343" s="4" t="s">
        <v>82</v>
      </c>
      <c r="J343" s="5" t="s">
        <v>263</v>
      </c>
      <c r="K343" s="5">
        <v>14</v>
      </c>
      <c r="L343" s="5">
        <v>14</v>
      </c>
      <c r="M343" s="5">
        <f t="shared" si="27"/>
        <v>0</v>
      </c>
      <c r="N343" s="5">
        <v>14</v>
      </c>
      <c r="O343" s="6">
        <f>'Planning 3'!R343</f>
        <v>1</v>
      </c>
      <c r="P343" s="47"/>
      <c r="Q343" s="111" t="e">
        <f>#REF!*$Q$5</f>
        <v>#REF!</v>
      </c>
      <c r="R343" s="77">
        <v>14</v>
      </c>
      <c r="S343" s="159">
        <f t="shared" si="25"/>
        <v>0</v>
      </c>
      <c r="Y343" s="449">
        <v>14</v>
      </c>
      <c r="AA343" s="452">
        <f t="shared" si="28"/>
        <v>0</v>
      </c>
      <c r="AB343" s="452">
        <v>1</v>
      </c>
      <c r="AC343" s="452">
        <f t="shared" si="29"/>
        <v>0</v>
      </c>
      <c r="AD343" s="451">
        <v>1</v>
      </c>
      <c r="AE343" s="451">
        <f t="shared" si="26"/>
        <v>0</v>
      </c>
      <c r="AY343" s="451">
        <v>1</v>
      </c>
    </row>
    <row r="344" spans="1:51" ht="34.5" hidden="1" customHeight="1" outlineLevel="7" x14ac:dyDescent="0.2">
      <c r="A344" s="91"/>
      <c r="B344" s="93"/>
      <c r="C344" s="95"/>
      <c r="D344" s="95"/>
      <c r="E344" s="97"/>
      <c r="F344" s="101"/>
      <c r="G344" s="103"/>
      <c r="H344" s="103"/>
      <c r="I344" s="4" t="s">
        <v>83</v>
      </c>
      <c r="J344" s="5" t="s">
        <v>257</v>
      </c>
      <c r="K344" s="5">
        <v>100</v>
      </c>
      <c r="L344" s="5">
        <v>67</v>
      </c>
      <c r="M344" s="5">
        <f t="shared" si="27"/>
        <v>33</v>
      </c>
      <c r="N344" s="5">
        <v>100</v>
      </c>
      <c r="O344" s="6">
        <f>'Planning 3'!R344</f>
        <v>1</v>
      </c>
      <c r="P344" s="47"/>
      <c r="Q344" s="111" t="e">
        <f>#REF!*$Q$5</f>
        <v>#REF!</v>
      </c>
      <c r="R344" s="77">
        <v>55</v>
      </c>
      <c r="S344" s="159">
        <f t="shared" si="25"/>
        <v>-45</v>
      </c>
      <c r="Y344" s="449">
        <v>67</v>
      </c>
      <c r="AA344" s="452">
        <f t="shared" si="28"/>
        <v>0</v>
      </c>
      <c r="AB344" s="452">
        <v>0.67</v>
      </c>
      <c r="AC344" s="452">
        <f t="shared" si="29"/>
        <v>0.32999999999999996</v>
      </c>
      <c r="AD344" s="451">
        <v>0.95</v>
      </c>
      <c r="AE344" s="451">
        <f t="shared" si="26"/>
        <v>5.0000000000000044E-2</v>
      </c>
      <c r="AY344" s="451">
        <v>1</v>
      </c>
    </row>
    <row r="345" spans="1:51" ht="34.5" hidden="1" customHeight="1" outlineLevel="5" x14ac:dyDescent="0.2">
      <c r="A345" s="91"/>
      <c r="B345" s="93"/>
      <c r="C345" s="95"/>
      <c r="D345" s="95"/>
      <c r="E345" s="97"/>
      <c r="F345" s="101"/>
      <c r="G345" s="103"/>
      <c r="H345" s="103"/>
      <c r="I345" s="22" t="s">
        <v>87</v>
      </c>
      <c r="J345" s="23"/>
      <c r="K345" s="23"/>
      <c r="L345" s="23">
        <v>0</v>
      </c>
      <c r="M345" s="23">
        <f t="shared" si="27"/>
        <v>0</v>
      </c>
      <c r="N345" s="23">
        <v>0</v>
      </c>
      <c r="O345" s="24">
        <f>'Planning 3'!R345</f>
        <v>1</v>
      </c>
      <c r="P345" s="50"/>
      <c r="Q345" s="111" t="e">
        <f>#REF!*$Q$5</f>
        <v>#REF!</v>
      </c>
      <c r="S345" s="159">
        <f t="shared" si="25"/>
        <v>0</v>
      </c>
      <c r="Y345" s="449">
        <v>0</v>
      </c>
      <c r="AA345" s="452">
        <f t="shared" si="28"/>
        <v>0</v>
      </c>
      <c r="AB345" s="452">
        <v>0.9504999999999999</v>
      </c>
      <c r="AC345" s="452">
        <f t="shared" si="29"/>
        <v>4.9500000000000099E-2</v>
      </c>
      <c r="AD345" s="451">
        <v>0.99250000000000005</v>
      </c>
      <c r="AE345" s="451">
        <f t="shared" si="26"/>
        <v>7.4999999999999512E-3</v>
      </c>
      <c r="AY345" s="451">
        <v>1</v>
      </c>
    </row>
    <row r="346" spans="1:51" ht="34.5" hidden="1" customHeight="1" outlineLevel="7" x14ac:dyDescent="0.2">
      <c r="A346" s="91"/>
      <c r="B346" s="93"/>
      <c r="C346" s="95"/>
      <c r="D346" s="95"/>
      <c r="E346" s="97"/>
      <c r="F346" s="101"/>
      <c r="G346" s="103"/>
      <c r="H346" s="103"/>
      <c r="I346" s="4" t="s">
        <v>72</v>
      </c>
      <c r="J346" s="5" t="s">
        <v>256</v>
      </c>
      <c r="K346" s="5">
        <v>179726</v>
      </c>
      <c r="L346" s="5">
        <v>179726</v>
      </c>
      <c r="M346" s="5">
        <f t="shared" si="27"/>
        <v>0</v>
      </c>
      <c r="N346" s="5">
        <v>179726</v>
      </c>
      <c r="O346" s="6">
        <f>'Planning 3'!R346</f>
        <v>1</v>
      </c>
      <c r="P346" s="47"/>
      <c r="Q346" s="111" t="e">
        <f>#REF!*$Q$5</f>
        <v>#REF!</v>
      </c>
      <c r="R346" s="77">
        <v>179726</v>
      </c>
      <c r="S346" s="159">
        <f t="shared" ref="S346:S409" si="30">R346-N346</f>
        <v>0</v>
      </c>
      <c r="Y346" s="449">
        <v>179726</v>
      </c>
      <c r="AA346" s="452">
        <f t="shared" si="28"/>
        <v>0</v>
      </c>
      <c r="AB346" s="452">
        <v>1</v>
      </c>
      <c r="AC346" s="452">
        <f t="shared" si="29"/>
        <v>0</v>
      </c>
      <c r="AD346" s="451">
        <v>1</v>
      </c>
      <c r="AE346" s="451">
        <f t="shared" si="26"/>
        <v>0</v>
      </c>
      <c r="AY346" s="451">
        <v>1</v>
      </c>
    </row>
    <row r="347" spans="1:51" ht="34.5" hidden="1" customHeight="1" outlineLevel="7" x14ac:dyDescent="0.2">
      <c r="A347" s="91"/>
      <c r="B347" s="93"/>
      <c r="C347" s="95"/>
      <c r="D347" s="95"/>
      <c r="E347" s="97"/>
      <c r="F347" s="101"/>
      <c r="G347" s="103"/>
      <c r="H347" s="103"/>
      <c r="I347" s="4" t="s">
        <v>239</v>
      </c>
      <c r="J347" s="5" t="s">
        <v>263</v>
      </c>
      <c r="K347" s="5">
        <v>32</v>
      </c>
      <c r="L347" s="5">
        <v>32</v>
      </c>
      <c r="M347" s="5">
        <f t="shared" si="27"/>
        <v>0</v>
      </c>
      <c r="N347" s="5">
        <v>32</v>
      </c>
      <c r="O347" s="6">
        <f>'Planning 3'!R347</f>
        <v>1</v>
      </c>
      <c r="P347" s="47"/>
      <c r="Q347" s="111" t="e">
        <f>#REF!*$Q$5</f>
        <v>#REF!</v>
      </c>
      <c r="R347" s="77">
        <v>32</v>
      </c>
      <c r="S347" s="159">
        <f t="shared" si="30"/>
        <v>0</v>
      </c>
      <c r="Y347" s="449">
        <v>32</v>
      </c>
      <c r="AA347" s="452">
        <f t="shared" si="28"/>
        <v>0</v>
      </c>
      <c r="AB347" s="452">
        <v>1</v>
      </c>
      <c r="AC347" s="452">
        <f t="shared" si="29"/>
        <v>0</v>
      </c>
      <c r="AD347" s="451">
        <v>1</v>
      </c>
      <c r="AE347" s="451">
        <f t="shared" si="26"/>
        <v>0</v>
      </c>
      <c r="AY347" s="451">
        <v>1</v>
      </c>
    </row>
    <row r="348" spans="1:51" ht="34.5" hidden="1" customHeight="1" outlineLevel="7" x14ac:dyDescent="0.2">
      <c r="A348" s="91"/>
      <c r="B348" s="93"/>
      <c r="C348" s="95"/>
      <c r="D348" s="95"/>
      <c r="E348" s="97"/>
      <c r="F348" s="101"/>
      <c r="G348" s="103"/>
      <c r="H348" s="103"/>
      <c r="I348" s="4" t="s">
        <v>75</v>
      </c>
      <c r="J348" s="5" t="s">
        <v>256</v>
      </c>
      <c r="K348" s="5">
        <v>179726</v>
      </c>
      <c r="L348" s="5">
        <v>179726</v>
      </c>
      <c r="M348" s="5">
        <f t="shared" si="27"/>
        <v>0</v>
      </c>
      <c r="N348" s="5">
        <v>179726</v>
      </c>
      <c r="O348" s="6">
        <f>'Planning 3'!R348</f>
        <v>1</v>
      </c>
      <c r="P348" s="47"/>
      <c r="Q348" s="111" t="e">
        <f>#REF!*$Q$5</f>
        <v>#REF!</v>
      </c>
      <c r="R348" s="77">
        <v>179726</v>
      </c>
      <c r="S348" s="159">
        <f t="shared" si="30"/>
        <v>0</v>
      </c>
      <c r="Y348" s="449">
        <v>179726</v>
      </c>
      <c r="AA348" s="452">
        <f t="shared" si="28"/>
        <v>0</v>
      </c>
      <c r="AB348" s="452">
        <v>1</v>
      </c>
      <c r="AC348" s="452">
        <f t="shared" si="29"/>
        <v>0</v>
      </c>
      <c r="AD348" s="451">
        <v>1</v>
      </c>
      <c r="AE348" s="451">
        <f t="shared" si="26"/>
        <v>0</v>
      </c>
      <c r="AY348" s="451">
        <v>1</v>
      </c>
    </row>
    <row r="349" spans="1:51" ht="34.5" hidden="1" customHeight="1" outlineLevel="7" x14ac:dyDescent="0.2">
      <c r="A349" s="91"/>
      <c r="B349" s="93"/>
      <c r="C349" s="95"/>
      <c r="D349" s="95"/>
      <c r="E349" s="97"/>
      <c r="F349" s="101"/>
      <c r="G349" s="103"/>
      <c r="H349" s="103"/>
      <c r="I349" s="4" t="s">
        <v>80</v>
      </c>
      <c r="J349" s="5" t="s">
        <v>256</v>
      </c>
      <c r="K349" s="5">
        <v>179726</v>
      </c>
      <c r="L349" s="5">
        <v>179726</v>
      </c>
      <c r="M349" s="5">
        <f t="shared" si="27"/>
        <v>0</v>
      </c>
      <c r="N349" s="5">
        <v>179726</v>
      </c>
      <c r="O349" s="6">
        <f>'Planning 3'!R349</f>
        <v>1</v>
      </c>
      <c r="P349" s="47"/>
      <c r="Q349" s="111" t="e">
        <f>#REF!*$Q$5</f>
        <v>#REF!</v>
      </c>
      <c r="R349" s="77">
        <v>179726</v>
      </c>
      <c r="S349" s="159">
        <f t="shared" si="30"/>
        <v>0</v>
      </c>
      <c r="Y349" s="449">
        <v>179726</v>
      </c>
      <c r="AA349" s="452">
        <f t="shared" si="28"/>
        <v>0</v>
      </c>
      <c r="AB349" s="452">
        <v>1</v>
      </c>
      <c r="AC349" s="452">
        <f t="shared" si="29"/>
        <v>0</v>
      </c>
      <c r="AD349" s="451">
        <v>1</v>
      </c>
      <c r="AE349" s="451">
        <f t="shared" si="26"/>
        <v>0</v>
      </c>
      <c r="AY349" s="451">
        <v>1</v>
      </c>
    </row>
    <row r="350" spans="1:51" ht="34.5" hidden="1" customHeight="1" outlineLevel="7" x14ac:dyDescent="0.2">
      <c r="A350" s="91"/>
      <c r="B350" s="93"/>
      <c r="C350" s="95"/>
      <c r="D350" s="95"/>
      <c r="E350" s="97"/>
      <c r="F350" s="101"/>
      <c r="G350" s="103"/>
      <c r="H350" s="103"/>
      <c r="I350" s="4" t="s">
        <v>81</v>
      </c>
      <c r="J350" s="5" t="s">
        <v>256</v>
      </c>
      <c r="K350" s="5">
        <v>179726</v>
      </c>
      <c r="L350" s="5">
        <v>179726</v>
      </c>
      <c r="M350" s="5">
        <f t="shared" si="27"/>
        <v>0</v>
      </c>
      <c r="N350" s="5">
        <v>179726</v>
      </c>
      <c r="O350" s="6">
        <f>'Planning 3'!R350</f>
        <v>1</v>
      </c>
      <c r="P350" s="47"/>
      <c r="Q350" s="111" t="e">
        <f>#REF!*$Q$5</f>
        <v>#REF!</v>
      </c>
      <c r="R350" s="77">
        <v>179726</v>
      </c>
      <c r="S350" s="159">
        <f t="shared" si="30"/>
        <v>0</v>
      </c>
      <c r="Y350" s="449">
        <v>179726</v>
      </c>
      <c r="AA350" s="452">
        <f t="shared" si="28"/>
        <v>0</v>
      </c>
      <c r="AB350" s="452">
        <v>1</v>
      </c>
      <c r="AC350" s="452">
        <f t="shared" si="29"/>
        <v>0</v>
      </c>
      <c r="AD350" s="451">
        <v>1</v>
      </c>
      <c r="AE350" s="451">
        <f t="shared" si="26"/>
        <v>0</v>
      </c>
      <c r="AY350" s="451">
        <v>1</v>
      </c>
    </row>
    <row r="351" spans="1:51" ht="34.5" hidden="1" customHeight="1" outlineLevel="7" x14ac:dyDescent="0.2">
      <c r="A351" s="91"/>
      <c r="B351" s="93"/>
      <c r="C351" s="95"/>
      <c r="D351" s="95"/>
      <c r="E351" s="97"/>
      <c r="F351" s="101"/>
      <c r="G351" s="103"/>
      <c r="H351" s="103"/>
      <c r="I351" s="4" t="s">
        <v>82</v>
      </c>
      <c r="J351" s="5" t="s">
        <v>263</v>
      </c>
      <c r="K351" s="5">
        <v>32</v>
      </c>
      <c r="L351" s="5">
        <v>32</v>
      </c>
      <c r="M351" s="5">
        <f t="shared" si="27"/>
        <v>0</v>
      </c>
      <c r="N351" s="5">
        <v>32</v>
      </c>
      <c r="O351" s="6">
        <f>'Planning 3'!R351</f>
        <v>1</v>
      </c>
      <c r="P351" s="47"/>
      <c r="Q351" s="111" t="e">
        <f>#REF!*$Q$5</f>
        <v>#REF!</v>
      </c>
      <c r="R351" s="77">
        <v>32</v>
      </c>
      <c r="S351" s="159">
        <f t="shared" si="30"/>
        <v>0</v>
      </c>
      <c r="Y351" s="449">
        <v>32</v>
      </c>
      <c r="AA351" s="452">
        <f t="shared" si="28"/>
        <v>0</v>
      </c>
      <c r="AB351" s="452">
        <v>1</v>
      </c>
      <c r="AC351" s="452">
        <f t="shared" si="29"/>
        <v>0</v>
      </c>
      <c r="AD351" s="451">
        <v>1</v>
      </c>
      <c r="AE351" s="451">
        <f t="shared" si="26"/>
        <v>0</v>
      </c>
      <c r="AY351" s="451">
        <v>1</v>
      </c>
    </row>
    <row r="352" spans="1:51" ht="34.5" hidden="1" customHeight="1" outlineLevel="7" x14ac:dyDescent="0.2">
      <c r="A352" s="91"/>
      <c r="B352" s="93"/>
      <c r="C352" s="95"/>
      <c r="D352" s="95"/>
      <c r="E352" s="97"/>
      <c r="F352" s="101"/>
      <c r="G352" s="103"/>
      <c r="H352" s="103"/>
      <c r="I352" s="4" t="s">
        <v>83</v>
      </c>
      <c r="J352" s="5" t="s">
        <v>257</v>
      </c>
      <c r="K352" s="5">
        <v>100</v>
      </c>
      <c r="L352" s="5">
        <v>67</v>
      </c>
      <c r="M352" s="5">
        <f t="shared" si="27"/>
        <v>33</v>
      </c>
      <c r="N352" s="5">
        <v>100</v>
      </c>
      <c r="O352" s="6">
        <f>'Planning 3'!R352</f>
        <v>1</v>
      </c>
      <c r="P352" s="47"/>
      <c r="Q352" s="111" t="e">
        <f>#REF!*$Q$5</f>
        <v>#REF!</v>
      </c>
      <c r="R352" s="77">
        <v>62</v>
      </c>
      <c r="S352" s="159">
        <f t="shared" si="30"/>
        <v>-38</v>
      </c>
      <c r="Y352" s="449">
        <v>67</v>
      </c>
      <c r="AA352" s="452">
        <f t="shared" si="28"/>
        <v>0</v>
      </c>
      <c r="AB352" s="452">
        <v>0.67</v>
      </c>
      <c r="AC352" s="452">
        <f t="shared" si="29"/>
        <v>0.32999999999999996</v>
      </c>
      <c r="AD352" s="451">
        <v>0.95</v>
      </c>
      <c r="AE352" s="451">
        <f t="shared" si="26"/>
        <v>5.0000000000000044E-2</v>
      </c>
      <c r="AY352" s="451">
        <v>1</v>
      </c>
    </row>
    <row r="353" spans="1:51" ht="34.5" hidden="1" customHeight="1" outlineLevel="5" x14ac:dyDescent="0.2">
      <c r="A353" s="91"/>
      <c r="B353" s="93"/>
      <c r="C353" s="95"/>
      <c r="D353" s="95"/>
      <c r="E353" s="97"/>
      <c r="F353" s="101"/>
      <c r="G353" s="103"/>
      <c r="H353" s="103"/>
      <c r="I353" s="22" t="s">
        <v>418</v>
      </c>
      <c r="J353" s="23"/>
      <c r="K353" s="23"/>
      <c r="L353" s="23">
        <v>0</v>
      </c>
      <c r="M353" s="23">
        <f t="shared" si="27"/>
        <v>0</v>
      </c>
      <c r="N353" s="23">
        <v>0</v>
      </c>
      <c r="O353" s="24">
        <f>'Planning 3'!R353</f>
        <v>0.9965586534489882</v>
      </c>
      <c r="P353" s="50"/>
      <c r="Q353" s="111" t="e">
        <f>#REF!*$Q$5</f>
        <v>#REF!</v>
      </c>
      <c r="S353" s="159">
        <f t="shared" si="30"/>
        <v>0</v>
      </c>
      <c r="Y353" s="449">
        <v>0</v>
      </c>
      <c r="AA353" s="452">
        <f t="shared" si="28"/>
        <v>0</v>
      </c>
      <c r="AB353" s="452">
        <v>0.94855865344898826</v>
      </c>
      <c r="AC353" s="452">
        <f t="shared" si="29"/>
        <v>4.7999999999999932E-2</v>
      </c>
      <c r="AD353" s="451">
        <v>0.94855865344898826</v>
      </c>
      <c r="AE353" s="451">
        <f t="shared" si="26"/>
        <v>4.7999999999999932E-2</v>
      </c>
      <c r="AY353" s="451">
        <v>0.9965586534489882</v>
      </c>
    </row>
    <row r="354" spans="1:51" ht="34.5" hidden="1" customHeight="1" outlineLevel="7" x14ac:dyDescent="0.2">
      <c r="A354" s="91"/>
      <c r="B354" s="93"/>
      <c r="C354" s="95"/>
      <c r="D354" s="95"/>
      <c r="E354" s="97"/>
      <c r="F354" s="101"/>
      <c r="G354" s="103"/>
      <c r="H354" s="103"/>
      <c r="I354" s="4" t="s">
        <v>72</v>
      </c>
      <c r="J354" s="5" t="s">
        <v>256</v>
      </c>
      <c r="K354" s="5">
        <v>160153</v>
      </c>
      <c r="L354" s="5">
        <v>159708.83932259397</v>
      </c>
      <c r="M354" s="5">
        <f t="shared" si="27"/>
        <v>0</v>
      </c>
      <c r="N354" s="5">
        <v>159708.83932259397</v>
      </c>
      <c r="O354" s="6">
        <f>'Planning 3'!R354</f>
        <v>0.99722664778426862</v>
      </c>
      <c r="P354" s="47"/>
      <c r="Q354" s="111" t="e">
        <f>#REF!*$Q$5</f>
        <v>#REF!</v>
      </c>
      <c r="R354" s="77">
        <v>135200</v>
      </c>
      <c r="S354" s="159">
        <f t="shared" si="30"/>
        <v>-24508.839322593965</v>
      </c>
      <c r="Y354" s="449">
        <v>135200</v>
      </c>
      <c r="AA354" s="452">
        <f t="shared" si="28"/>
        <v>0</v>
      </c>
      <c r="AB354" s="452">
        <v>0.99722664778426862</v>
      </c>
      <c r="AC354" s="452">
        <f t="shared" si="29"/>
        <v>0</v>
      </c>
      <c r="AD354" s="451">
        <v>0.99722664778426862</v>
      </c>
      <c r="AE354" s="451">
        <f t="shared" si="26"/>
        <v>0</v>
      </c>
      <c r="AY354" s="451">
        <v>0.99722664778426862</v>
      </c>
    </row>
    <row r="355" spans="1:51" ht="34.5" hidden="1" customHeight="1" outlineLevel="7" x14ac:dyDescent="0.2">
      <c r="A355" s="91"/>
      <c r="B355" s="93"/>
      <c r="C355" s="95"/>
      <c r="D355" s="95"/>
      <c r="E355" s="97"/>
      <c r="F355" s="101"/>
      <c r="G355" s="103"/>
      <c r="H355" s="103"/>
      <c r="I355" s="4" t="s">
        <v>239</v>
      </c>
      <c r="J355" s="5" t="s">
        <v>263</v>
      </c>
      <c r="K355" s="5">
        <v>85</v>
      </c>
      <c r="L355" s="5">
        <v>85</v>
      </c>
      <c r="M355" s="5">
        <f t="shared" si="27"/>
        <v>0</v>
      </c>
      <c r="N355" s="5">
        <v>85</v>
      </c>
      <c r="O355" s="6">
        <f>'Planning 3'!R355</f>
        <v>1</v>
      </c>
      <c r="P355" s="47"/>
      <c r="Q355" s="111" t="e">
        <f>#REF!*$Q$5</f>
        <v>#REF!</v>
      </c>
      <c r="R355" s="77">
        <v>33</v>
      </c>
      <c r="S355" s="159">
        <f t="shared" si="30"/>
        <v>-52</v>
      </c>
      <c r="Y355" s="449">
        <v>33</v>
      </c>
      <c r="AA355" s="452">
        <f t="shared" si="28"/>
        <v>0</v>
      </c>
      <c r="AB355" s="452">
        <v>1</v>
      </c>
      <c r="AC355" s="452">
        <f t="shared" si="29"/>
        <v>0</v>
      </c>
      <c r="AD355" s="451">
        <v>1</v>
      </c>
      <c r="AE355" s="451">
        <f t="shared" si="26"/>
        <v>0</v>
      </c>
      <c r="AY355" s="451">
        <v>1</v>
      </c>
    </row>
    <row r="356" spans="1:51" ht="34.5" hidden="1" customHeight="1" outlineLevel="7" x14ac:dyDescent="0.2">
      <c r="A356" s="91"/>
      <c r="B356" s="93"/>
      <c r="C356" s="95"/>
      <c r="D356" s="95"/>
      <c r="E356" s="97"/>
      <c r="F356" s="101"/>
      <c r="G356" s="103"/>
      <c r="H356" s="103"/>
      <c r="I356" s="4" t="s">
        <v>75</v>
      </c>
      <c r="J356" s="5" t="s">
        <v>256</v>
      </c>
      <c r="K356" s="5">
        <v>160153</v>
      </c>
      <c r="L356" s="5">
        <v>159708.83932259397</v>
      </c>
      <c r="M356" s="5">
        <f t="shared" si="27"/>
        <v>0</v>
      </c>
      <c r="N356" s="5">
        <v>159708.83932259397</v>
      </c>
      <c r="O356" s="6">
        <f>'Planning 3'!R356</f>
        <v>0.99722664778426862</v>
      </c>
      <c r="P356" s="47"/>
      <c r="Q356" s="111" t="e">
        <f>#REF!*$Q$5</f>
        <v>#REF!</v>
      </c>
      <c r="R356" s="77">
        <v>135199</v>
      </c>
      <c r="S356" s="159">
        <f t="shared" si="30"/>
        <v>-24509.839322593965</v>
      </c>
      <c r="Y356" s="449">
        <v>135200</v>
      </c>
      <c r="AA356" s="452">
        <f t="shared" si="28"/>
        <v>0</v>
      </c>
      <c r="AB356" s="452">
        <v>0.99722664778426862</v>
      </c>
      <c r="AC356" s="452">
        <f t="shared" si="29"/>
        <v>0</v>
      </c>
      <c r="AD356" s="451">
        <v>0.99722664778426862</v>
      </c>
      <c r="AE356" s="451">
        <f t="shared" si="26"/>
        <v>0</v>
      </c>
      <c r="AY356" s="451">
        <v>0.99722664778426862</v>
      </c>
    </row>
    <row r="357" spans="1:51" ht="34.5" hidden="1" customHeight="1" outlineLevel="7" x14ac:dyDescent="0.2">
      <c r="A357" s="91"/>
      <c r="B357" s="93"/>
      <c r="C357" s="95"/>
      <c r="D357" s="95"/>
      <c r="E357" s="97"/>
      <c r="F357" s="101"/>
      <c r="G357" s="103"/>
      <c r="H357" s="103"/>
      <c r="I357" s="4" t="s">
        <v>80</v>
      </c>
      <c r="J357" s="5" t="s">
        <v>256</v>
      </c>
      <c r="K357" s="5">
        <v>160153</v>
      </c>
      <c r="L357" s="5">
        <v>159708.83932259397</v>
      </c>
      <c r="M357" s="5">
        <f t="shared" si="27"/>
        <v>0</v>
      </c>
      <c r="N357" s="5">
        <v>159708.83932259397</v>
      </c>
      <c r="O357" s="6">
        <f>'Planning 3'!R357</f>
        <v>0.99722664778426862</v>
      </c>
      <c r="P357" s="47"/>
      <c r="Q357" s="111" t="e">
        <f>#REF!*$Q$5</f>
        <v>#REF!</v>
      </c>
      <c r="R357" s="77">
        <v>135199</v>
      </c>
      <c r="S357" s="159">
        <f t="shared" si="30"/>
        <v>-24509.839322593965</v>
      </c>
      <c r="Y357" s="449">
        <v>135200</v>
      </c>
      <c r="AA357" s="452">
        <f t="shared" si="28"/>
        <v>0</v>
      </c>
      <c r="AB357" s="452">
        <v>0.99722664778426862</v>
      </c>
      <c r="AC357" s="452">
        <f t="shared" si="29"/>
        <v>0</v>
      </c>
      <c r="AD357" s="451">
        <v>0.99722664778426862</v>
      </c>
      <c r="AE357" s="451">
        <f t="shared" si="26"/>
        <v>0</v>
      </c>
      <c r="AY357" s="451">
        <v>0.99722664778426862</v>
      </c>
    </row>
    <row r="358" spans="1:51" ht="34.5" hidden="1" customHeight="1" outlineLevel="7" x14ac:dyDescent="0.2">
      <c r="A358" s="91"/>
      <c r="B358" s="93"/>
      <c r="C358" s="95"/>
      <c r="D358" s="95"/>
      <c r="E358" s="97"/>
      <c r="F358" s="101"/>
      <c r="G358" s="103"/>
      <c r="H358" s="103"/>
      <c r="I358" s="4" t="s">
        <v>81</v>
      </c>
      <c r="J358" s="5" t="s">
        <v>256</v>
      </c>
      <c r="K358" s="5">
        <v>160153</v>
      </c>
      <c r="L358" s="5">
        <v>159708.83932259397</v>
      </c>
      <c r="M358" s="5">
        <f t="shared" si="27"/>
        <v>0</v>
      </c>
      <c r="N358" s="5">
        <v>159708.83932259397</v>
      </c>
      <c r="O358" s="6">
        <f>'Planning 3'!R358</f>
        <v>0.99722664778426862</v>
      </c>
      <c r="P358" s="47"/>
      <c r="Q358" s="111" t="e">
        <f>#REF!*$Q$5</f>
        <v>#REF!</v>
      </c>
      <c r="R358" s="77">
        <v>135199</v>
      </c>
      <c r="S358" s="159">
        <f t="shared" si="30"/>
        <v>-24509.839322593965</v>
      </c>
      <c r="Y358" s="449">
        <v>135200</v>
      </c>
      <c r="AA358" s="452">
        <f t="shared" si="28"/>
        <v>0</v>
      </c>
      <c r="AB358" s="452">
        <v>0.99722664778426862</v>
      </c>
      <c r="AC358" s="452">
        <f t="shared" si="29"/>
        <v>0</v>
      </c>
      <c r="AD358" s="451">
        <v>0.99722664778426862</v>
      </c>
      <c r="AE358" s="451">
        <f t="shared" si="26"/>
        <v>0</v>
      </c>
      <c r="AY358" s="451">
        <v>0.99722664778426862</v>
      </c>
    </row>
    <row r="359" spans="1:51" ht="34.5" hidden="1" customHeight="1" outlineLevel="7" x14ac:dyDescent="0.2">
      <c r="A359" s="91"/>
      <c r="B359" s="93"/>
      <c r="C359" s="95"/>
      <c r="D359" s="95"/>
      <c r="E359" s="97"/>
      <c r="F359" s="101"/>
      <c r="G359" s="103"/>
      <c r="H359" s="103"/>
      <c r="I359" s="4" t="s">
        <v>82</v>
      </c>
      <c r="J359" s="5" t="s">
        <v>263</v>
      </c>
      <c r="K359" s="5">
        <v>85</v>
      </c>
      <c r="L359" s="5">
        <v>85</v>
      </c>
      <c r="M359" s="5">
        <f t="shared" si="27"/>
        <v>0</v>
      </c>
      <c r="N359" s="5">
        <v>85</v>
      </c>
      <c r="O359" s="6">
        <f>'Planning 3'!R359</f>
        <v>1</v>
      </c>
      <c r="P359" s="47"/>
      <c r="Q359" s="111" t="e">
        <f>#REF!*$Q$5</f>
        <v>#REF!</v>
      </c>
      <c r="R359" s="77">
        <v>33</v>
      </c>
      <c r="S359" s="159">
        <f t="shared" si="30"/>
        <v>-52</v>
      </c>
      <c r="Y359" s="449">
        <v>33</v>
      </c>
      <c r="AA359" s="452">
        <f t="shared" si="28"/>
        <v>0</v>
      </c>
      <c r="AB359" s="452">
        <v>1</v>
      </c>
      <c r="AC359" s="452">
        <f t="shared" si="29"/>
        <v>0</v>
      </c>
      <c r="AD359" s="451">
        <v>1</v>
      </c>
      <c r="AE359" s="451">
        <f t="shared" si="26"/>
        <v>0</v>
      </c>
      <c r="AY359" s="451">
        <v>1</v>
      </c>
    </row>
    <row r="360" spans="1:51" ht="34.5" hidden="1" customHeight="1" outlineLevel="7" x14ac:dyDescent="0.2">
      <c r="A360" s="91"/>
      <c r="B360" s="93"/>
      <c r="C360" s="95"/>
      <c r="D360" s="95"/>
      <c r="E360" s="97"/>
      <c r="F360" s="101"/>
      <c r="G360" s="103"/>
      <c r="H360" s="103"/>
      <c r="I360" s="4" t="s">
        <v>83</v>
      </c>
      <c r="J360" s="5" t="s">
        <v>257</v>
      </c>
      <c r="K360" s="5">
        <v>100</v>
      </c>
      <c r="L360" s="5">
        <v>67</v>
      </c>
      <c r="M360" s="5">
        <f t="shared" si="27"/>
        <v>32</v>
      </c>
      <c r="N360" s="5">
        <v>99</v>
      </c>
      <c r="O360" s="6">
        <f>'Planning 3'!R360</f>
        <v>0.99</v>
      </c>
      <c r="P360" s="47"/>
      <c r="Q360" s="111" t="e">
        <f>#REF!*$Q$5</f>
        <v>#REF!</v>
      </c>
      <c r="R360" s="77">
        <v>63</v>
      </c>
      <c r="S360" s="159">
        <f t="shared" si="30"/>
        <v>-36</v>
      </c>
      <c r="Y360" s="449">
        <v>67</v>
      </c>
      <c r="AA360" s="452">
        <f t="shared" si="28"/>
        <v>0</v>
      </c>
      <c r="AB360" s="452">
        <v>0.67</v>
      </c>
      <c r="AC360" s="452">
        <f t="shared" si="29"/>
        <v>0.31999999999999995</v>
      </c>
      <c r="AD360" s="451">
        <v>0.67</v>
      </c>
      <c r="AE360" s="451">
        <f t="shared" si="26"/>
        <v>0.31999999999999995</v>
      </c>
      <c r="AY360" s="451">
        <v>0.99</v>
      </c>
    </row>
    <row r="361" spans="1:51" ht="34.5" hidden="1" customHeight="1" outlineLevel="5" x14ac:dyDescent="0.2">
      <c r="A361" s="91"/>
      <c r="B361" s="93"/>
      <c r="C361" s="95"/>
      <c r="D361" s="95"/>
      <c r="E361" s="97"/>
      <c r="F361" s="101"/>
      <c r="G361" s="103"/>
      <c r="H361" s="103"/>
      <c r="I361" s="22" t="s">
        <v>88</v>
      </c>
      <c r="J361" s="23"/>
      <c r="K361" s="23"/>
      <c r="L361" s="23">
        <v>0</v>
      </c>
      <c r="M361" s="23">
        <f t="shared" si="27"/>
        <v>0</v>
      </c>
      <c r="N361" s="23">
        <v>0</v>
      </c>
      <c r="O361" s="24">
        <f>'Planning 3'!R361</f>
        <v>0.16249999999999998</v>
      </c>
      <c r="P361" s="50"/>
      <c r="Q361" s="111" t="e">
        <f>#REF!*$Q$5</f>
        <v>#REF!</v>
      </c>
      <c r="S361" s="159">
        <f t="shared" si="30"/>
        <v>0</v>
      </c>
      <c r="Y361" s="449">
        <v>0</v>
      </c>
      <c r="AA361" s="452">
        <f t="shared" si="28"/>
        <v>1.6500000000000015E-2</v>
      </c>
      <c r="AB361" s="452">
        <v>0.13999999999999999</v>
      </c>
      <c r="AC361" s="452">
        <f t="shared" si="29"/>
        <v>2.2499999999999992E-2</v>
      </c>
      <c r="AD361" s="451">
        <v>0.13999999999999999</v>
      </c>
      <c r="AE361" s="451">
        <f t="shared" si="26"/>
        <v>2.2499999999999992E-2</v>
      </c>
      <c r="AY361" s="451">
        <v>0.14599999999999996</v>
      </c>
    </row>
    <row r="362" spans="1:51" ht="34.5" hidden="1" customHeight="1" outlineLevel="7" x14ac:dyDescent="0.2">
      <c r="A362" s="91"/>
      <c r="B362" s="93"/>
      <c r="C362" s="95"/>
      <c r="D362" s="95"/>
      <c r="E362" s="97"/>
      <c r="F362" s="101"/>
      <c r="G362" s="103"/>
      <c r="H362" s="103"/>
      <c r="I362" s="4" t="s">
        <v>72</v>
      </c>
      <c r="J362" s="5" t="s">
        <v>256</v>
      </c>
      <c r="K362" s="5">
        <v>58446</v>
      </c>
      <c r="L362" s="5">
        <v>58446</v>
      </c>
      <c r="M362" s="5">
        <f t="shared" si="27"/>
        <v>0</v>
      </c>
      <c r="N362" s="5">
        <v>58446</v>
      </c>
      <c r="O362" s="6">
        <f>'Planning 3'!R362</f>
        <v>1</v>
      </c>
      <c r="P362" s="47"/>
      <c r="Q362" s="111" t="e">
        <f>#REF!*$Q$5</f>
        <v>#REF!</v>
      </c>
      <c r="R362" s="77">
        <v>58446</v>
      </c>
      <c r="S362" s="159">
        <f t="shared" si="30"/>
        <v>0</v>
      </c>
      <c r="Y362" s="449">
        <v>58446</v>
      </c>
      <c r="AA362" s="452">
        <f t="shared" si="28"/>
        <v>0</v>
      </c>
      <c r="AB362" s="452">
        <v>1</v>
      </c>
      <c r="AC362" s="452">
        <f t="shared" si="29"/>
        <v>0</v>
      </c>
      <c r="AD362" s="451">
        <v>1</v>
      </c>
      <c r="AE362" s="451">
        <f t="shared" si="26"/>
        <v>0</v>
      </c>
      <c r="AY362" s="451">
        <v>1</v>
      </c>
    </row>
    <row r="363" spans="1:51" ht="34.5" hidden="1" customHeight="1" outlineLevel="7" x14ac:dyDescent="0.2">
      <c r="A363" s="91"/>
      <c r="B363" s="93"/>
      <c r="C363" s="95"/>
      <c r="D363" s="95"/>
      <c r="E363" s="97"/>
      <c r="F363" s="101"/>
      <c r="G363" s="103"/>
      <c r="H363" s="103"/>
      <c r="I363" s="4" t="s">
        <v>239</v>
      </c>
      <c r="J363" s="5" t="s">
        <v>263</v>
      </c>
      <c r="K363" s="5">
        <v>16</v>
      </c>
      <c r="L363" s="5">
        <v>8</v>
      </c>
      <c r="M363" s="5">
        <f t="shared" si="27"/>
        <v>0</v>
      </c>
      <c r="N363" s="5">
        <v>8</v>
      </c>
      <c r="O363" s="6">
        <f>'Planning 3'!R363</f>
        <v>0.5</v>
      </c>
      <c r="P363" s="47"/>
      <c r="Q363" s="111" t="e">
        <f>#REF!*$Q$5</f>
        <v>#REF!</v>
      </c>
      <c r="R363" s="77">
        <v>8</v>
      </c>
      <c r="S363" s="159">
        <f t="shared" si="30"/>
        <v>0</v>
      </c>
      <c r="Y363" s="449">
        <v>8</v>
      </c>
      <c r="AA363" s="452">
        <f t="shared" si="28"/>
        <v>0</v>
      </c>
      <c r="AB363" s="452">
        <v>0.5</v>
      </c>
      <c r="AC363" s="452">
        <f t="shared" si="29"/>
        <v>0</v>
      </c>
      <c r="AD363" s="451">
        <v>0.5</v>
      </c>
      <c r="AE363" s="451">
        <f t="shared" si="26"/>
        <v>0</v>
      </c>
      <c r="AY363" s="451">
        <v>0.5</v>
      </c>
    </row>
    <row r="364" spans="1:51" ht="34.5" hidden="1" customHeight="1" outlineLevel="7" x14ac:dyDescent="0.2">
      <c r="A364" s="91"/>
      <c r="B364" s="93"/>
      <c r="C364" s="95"/>
      <c r="D364" s="95"/>
      <c r="E364" s="97"/>
      <c r="F364" s="101"/>
      <c r="G364" s="103"/>
      <c r="H364" s="103"/>
      <c r="I364" s="4" t="s">
        <v>75</v>
      </c>
      <c r="J364" s="5" t="s">
        <v>256</v>
      </c>
      <c r="K364" s="5">
        <v>58446</v>
      </c>
      <c r="L364" s="5">
        <v>0</v>
      </c>
      <c r="M364" s="5">
        <f t="shared" si="27"/>
        <v>0</v>
      </c>
      <c r="N364" s="5">
        <v>0</v>
      </c>
      <c r="O364" s="6">
        <f>'Planning 3'!R364</f>
        <v>0</v>
      </c>
      <c r="P364" s="47"/>
      <c r="Q364" s="111" t="e">
        <f>#REF!*$Q$5</f>
        <v>#REF!</v>
      </c>
      <c r="R364" s="77">
        <v>0</v>
      </c>
      <c r="S364" s="159">
        <f t="shared" si="30"/>
        <v>0</v>
      </c>
      <c r="Y364" s="449">
        <v>0</v>
      </c>
      <c r="AA364" s="452">
        <f t="shared" si="28"/>
        <v>0</v>
      </c>
      <c r="AB364" s="452">
        <v>0</v>
      </c>
      <c r="AC364" s="452">
        <f t="shared" si="29"/>
        <v>0</v>
      </c>
      <c r="AD364" s="451">
        <v>0</v>
      </c>
      <c r="AE364" s="451">
        <f t="shared" si="26"/>
        <v>0</v>
      </c>
      <c r="AY364" s="451">
        <v>0</v>
      </c>
    </row>
    <row r="365" spans="1:51" ht="34.5" hidden="1" customHeight="1" outlineLevel="7" x14ac:dyDescent="0.2">
      <c r="A365" s="91"/>
      <c r="B365" s="93"/>
      <c r="C365" s="95"/>
      <c r="D365" s="95"/>
      <c r="E365" s="97"/>
      <c r="F365" s="101"/>
      <c r="G365" s="103"/>
      <c r="H365" s="103"/>
      <c r="I365" s="4" t="s">
        <v>80</v>
      </c>
      <c r="J365" s="5" t="s">
        <v>256</v>
      </c>
      <c r="K365" s="5">
        <v>58446</v>
      </c>
      <c r="L365" s="5">
        <v>0</v>
      </c>
      <c r="M365" s="5">
        <f t="shared" si="27"/>
        <v>0</v>
      </c>
      <c r="N365" s="5">
        <v>0</v>
      </c>
      <c r="O365" s="6">
        <f>'Planning 3'!R365</f>
        <v>0</v>
      </c>
      <c r="P365" s="47"/>
      <c r="Q365" s="111" t="e">
        <f>#REF!*$Q$5</f>
        <v>#REF!</v>
      </c>
      <c r="R365" s="77">
        <v>0</v>
      </c>
      <c r="S365" s="159">
        <f t="shared" si="30"/>
        <v>0</v>
      </c>
      <c r="Y365" s="449">
        <v>0</v>
      </c>
      <c r="AA365" s="452">
        <f t="shared" si="28"/>
        <v>0</v>
      </c>
      <c r="AB365" s="452">
        <v>0</v>
      </c>
      <c r="AC365" s="452">
        <f t="shared" si="29"/>
        <v>0</v>
      </c>
      <c r="AD365" s="451">
        <v>0</v>
      </c>
      <c r="AE365" s="451">
        <f t="shared" si="26"/>
        <v>0</v>
      </c>
      <c r="AY365" s="451">
        <v>0</v>
      </c>
    </row>
    <row r="366" spans="1:51" ht="34.5" hidden="1" customHeight="1" outlineLevel="7" x14ac:dyDescent="0.2">
      <c r="A366" s="91"/>
      <c r="B366" s="93"/>
      <c r="C366" s="95"/>
      <c r="D366" s="95"/>
      <c r="E366" s="97"/>
      <c r="F366" s="101"/>
      <c r="G366" s="103"/>
      <c r="H366" s="103"/>
      <c r="I366" s="4" t="s">
        <v>81</v>
      </c>
      <c r="J366" s="5" t="s">
        <v>256</v>
      </c>
      <c r="K366" s="5">
        <v>58446</v>
      </c>
      <c r="L366" s="5">
        <v>0</v>
      </c>
      <c r="M366" s="5">
        <f t="shared" si="27"/>
        <v>0</v>
      </c>
      <c r="N366" s="5">
        <v>0</v>
      </c>
      <c r="O366" s="6">
        <f>'Planning 3'!R366</f>
        <v>0</v>
      </c>
      <c r="P366" s="47"/>
      <c r="Q366" s="111" t="e">
        <f>#REF!*$Q$5</f>
        <v>#REF!</v>
      </c>
      <c r="R366" s="77">
        <v>0</v>
      </c>
      <c r="S366" s="159">
        <f t="shared" si="30"/>
        <v>0</v>
      </c>
      <c r="Y366" s="449">
        <v>0</v>
      </c>
      <c r="AA366" s="452">
        <f t="shared" si="28"/>
        <v>0</v>
      </c>
      <c r="AB366" s="452">
        <v>0</v>
      </c>
      <c r="AC366" s="452">
        <f t="shared" si="29"/>
        <v>0</v>
      </c>
      <c r="AD366" s="451">
        <v>0</v>
      </c>
      <c r="AE366" s="451">
        <f t="shared" si="26"/>
        <v>0</v>
      </c>
      <c r="AY366" s="451">
        <v>0</v>
      </c>
    </row>
    <row r="367" spans="1:51" ht="34.5" hidden="1" customHeight="1" outlineLevel="7" x14ac:dyDescent="0.2">
      <c r="A367" s="91"/>
      <c r="B367" s="93"/>
      <c r="C367" s="95"/>
      <c r="D367" s="95"/>
      <c r="E367" s="97"/>
      <c r="F367" s="101"/>
      <c r="G367" s="103"/>
      <c r="H367" s="103"/>
      <c r="I367" s="4" t="s">
        <v>82</v>
      </c>
      <c r="J367" s="5" t="s">
        <v>263</v>
      </c>
      <c r="K367" s="5">
        <v>16</v>
      </c>
      <c r="L367" s="5">
        <v>0</v>
      </c>
      <c r="M367" s="5">
        <f t="shared" si="27"/>
        <v>0</v>
      </c>
      <c r="N367" s="5">
        <v>0</v>
      </c>
      <c r="O367" s="6">
        <f>'Planning 3'!R367</f>
        <v>0</v>
      </c>
      <c r="P367" s="47"/>
      <c r="Q367" s="111" t="e">
        <f>#REF!*$Q$5</f>
        <v>#REF!</v>
      </c>
      <c r="R367" s="77">
        <v>0</v>
      </c>
      <c r="S367" s="159">
        <f t="shared" si="30"/>
        <v>0</v>
      </c>
      <c r="Y367" s="449">
        <v>0</v>
      </c>
      <c r="AA367" s="452">
        <f t="shared" si="28"/>
        <v>0</v>
      </c>
      <c r="AB367" s="452">
        <v>0</v>
      </c>
      <c r="AC367" s="452">
        <f t="shared" si="29"/>
        <v>0</v>
      </c>
      <c r="AD367" s="451">
        <v>0</v>
      </c>
      <c r="AE367" s="451">
        <f t="shared" si="26"/>
        <v>0</v>
      </c>
      <c r="AY367" s="451">
        <v>0</v>
      </c>
    </row>
    <row r="368" spans="1:51" ht="34.5" hidden="1" customHeight="1" outlineLevel="7" x14ac:dyDescent="0.2">
      <c r="A368" s="91"/>
      <c r="B368" s="93"/>
      <c r="C368" s="95"/>
      <c r="D368" s="95"/>
      <c r="E368" s="97"/>
      <c r="F368" s="101"/>
      <c r="G368" s="103"/>
      <c r="H368" s="103"/>
      <c r="I368" s="4" t="s">
        <v>83</v>
      </c>
      <c r="J368" s="5" t="s">
        <v>257</v>
      </c>
      <c r="K368" s="5">
        <v>100</v>
      </c>
      <c r="L368" s="5">
        <v>10</v>
      </c>
      <c r="M368" s="5">
        <f t="shared" si="27"/>
        <v>15</v>
      </c>
      <c r="N368" s="5">
        <v>25</v>
      </c>
      <c r="O368" s="6">
        <v>0.14000000000000001</v>
      </c>
      <c r="P368" s="47"/>
      <c r="Q368" s="111" t="e">
        <f>#REF!*$Q$5</f>
        <v>#REF!</v>
      </c>
      <c r="R368" s="77">
        <v>9</v>
      </c>
      <c r="S368" s="159">
        <f t="shared" si="30"/>
        <v>-16</v>
      </c>
      <c r="Y368" s="449">
        <v>10</v>
      </c>
      <c r="AA368" s="452">
        <f t="shared" si="28"/>
        <v>0</v>
      </c>
      <c r="AB368" s="452">
        <v>0.1</v>
      </c>
      <c r="AC368" s="452">
        <f t="shared" si="29"/>
        <v>4.0000000000000008E-2</v>
      </c>
      <c r="AD368" s="451">
        <v>0.1</v>
      </c>
      <c r="AE368" s="451">
        <f t="shared" si="26"/>
        <v>4.0000000000000008E-2</v>
      </c>
      <c r="AY368" s="451">
        <v>0.14000000000000001</v>
      </c>
    </row>
    <row r="369" spans="1:51" ht="34.5" hidden="1" customHeight="1" outlineLevel="5" x14ac:dyDescent="0.2">
      <c r="A369" s="91"/>
      <c r="B369" s="93"/>
      <c r="C369" s="95"/>
      <c r="D369" s="95"/>
      <c r="E369" s="97"/>
      <c r="F369" s="101"/>
      <c r="G369" s="103"/>
      <c r="H369" s="103"/>
      <c r="I369" s="22" t="s">
        <v>89</v>
      </c>
      <c r="J369" s="23"/>
      <c r="K369" s="23"/>
      <c r="L369" s="23">
        <v>0</v>
      </c>
      <c r="M369" s="23">
        <f t="shared" si="27"/>
        <v>0</v>
      </c>
      <c r="N369" s="23">
        <v>0</v>
      </c>
      <c r="O369" s="24">
        <f>'Planning 3'!R369</f>
        <v>0.12600449101796407</v>
      </c>
      <c r="P369" s="50"/>
      <c r="Q369" s="111" t="e">
        <f>#REF!*$Q$5</f>
        <v>#REF!</v>
      </c>
      <c r="S369" s="159">
        <f t="shared" si="30"/>
        <v>0</v>
      </c>
      <c r="Y369" s="449">
        <v>0</v>
      </c>
      <c r="AA369" s="452">
        <f t="shared" si="28"/>
        <v>1.3499999999999998E-2</v>
      </c>
      <c r="AB369" s="452">
        <v>9.6004491017964072E-2</v>
      </c>
      <c r="AC369" s="452">
        <f t="shared" si="29"/>
        <v>0.03</v>
      </c>
      <c r="AD369" s="451">
        <v>9.6004491017964072E-2</v>
      </c>
      <c r="AE369" s="451">
        <f t="shared" si="26"/>
        <v>0.03</v>
      </c>
      <c r="AY369" s="451">
        <v>0.11250449101796407</v>
      </c>
    </row>
    <row r="370" spans="1:51" ht="34.5" hidden="1" customHeight="1" outlineLevel="7" x14ac:dyDescent="0.2">
      <c r="A370" s="91"/>
      <c r="B370" s="93"/>
      <c r="C370" s="95"/>
      <c r="D370" s="95"/>
      <c r="E370" s="97"/>
      <c r="F370" s="101"/>
      <c r="G370" s="103"/>
      <c r="H370" s="103"/>
      <c r="I370" s="4" t="s">
        <v>72</v>
      </c>
      <c r="J370" s="5" t="s">
        <v>256</v>
      </c>
      <c r="K370" s="5">
        <v>65946</v>
      </c>
      <c r="L370" s="5">
        <v>63311.121646706582</v>
      </c>
      <c r="M370" s="5">
        <f t="shared" si="27"/>
        <v>0</v>
      </c>
      <c r="N370" s="5">
        <v>63311.121646706582</v>
      </c>
      <c r="O370" s="6">
        <f>'Planning 3'!R370</f>
        <v>0.96004491017964066</v>
      </c>
      <c r="P370" s="47"/>
      <c r="Q370" s="111" t="e">
        <f>#REF!*$Q$5</f>
        <v>#REF!</v>
      </c>
      <c r="R370" s="77">
        <v>64131</v>
      </c>
      <c r="S370" s="159">
        <f t="shared" si="30"/>
        <v>819.8783532934176</v>
      </c>
      <c r="Y370" s="449">
        <v>64131</v>
      </c>
      <c r="AA370" s="452">
        <f t="shared" si="28"/>
        <v>0</v>
      </c>
      <c r="AB370" s="452">
        <v>0.96004491017964066</v>
      </c>
      <c r="AC370" s="452">
        <f t="shared" si="29"/>
        <v>0</v>
      </c>
      <c r="AD370" s="451">
        <v>0.96004491017964066</v>
      </c>
      <c r="AE370" s="451">
        <f t="shared" si="26"/>
        <v>0</v>
      </c>
      <c r="AY370" s="451">
        <v>0.96004491017964066</v>
      </c>
    </row>
    <row r="371" spans="1:51" ht="34.5" hidden="1" customHeight="1" outlineLevel="7" x14ac:dyDescent="0.2">
      <c r="A371" s="91"/>
      <c r="B371" s="93"/>
      <c r="C371" s="95"/>
      <c r="D371" s="95"/>
      <c r="E371" s="97"/>
      <c r="F371" s="101"/>
      <c r="G371" s="103"/>
      <c r="H371" s="103"/>
      <c r="I371" s="4" t="s">
        <v>239</v>
      </c>
      <c r="J371" s="5" t="s">
        <v>263</v>
      </c>
      <c r="K371" s="5">
        <v>10</v>
      </c>
      <c r="L371" s="5">
        <v>0</v>
      </c>
      <c r="M371" s="5">
        <f t="shared" si="27"/>
        <v>0</v>
      </c>
      <c r="N371" s="5">
        <v>0</v>
      </c>
      <c r="O371" s="6">
        <f>'Planning 3'!R371</f>
        <v>0</v>
      </c>
      <c r="P371" s="47"/>
      <c r="Q371" s="111" t="e">
        <f>#REF!*$Q$5</f>
        <v>#REF!</v>
      </c>
      <c r="R371" s="77">
        <v>0</v>
      </c>
      <c r="S371" s="159">
        <f t="shared" si="30"/>
        <v>0</v>
      </c>
      <c r="Y371" s="449">
        <v>0</v>
      </c>
      <c r="AA371" s="452">
        <f t="shared" si="28"/>
        <v>0</v>
      </c>
      <c r="AB371" s="452">
        <v>0</v>
      </c>
      <c r="AC371" s="452">
        <f t="shared" si="29"/>
        <v>0</v>
      </c>
      <c r="AD371" s="451">
        <v>0</v>
      </c>
      <c r="AE371" s="451">
        <f t="shared" si="26"/>
        <v>0</v>
      </c>
      <c r="AY371" s="451">
        <v>0</v>
      </c>
    </row>
    <row r="372" spans="1:51" ht="34.5" hidden="1" customHeight="1" outlineLevel="7" x14ac:dyDescent="0.2">
      <c r="A372" s="91"/>
      <c r="B372" s="93"/>
      <c r="C372" s="95"/>
      <c r="D372" s="95"/>
      <c r="E372" s="97"/>
      <c r="F372" s="101"/>
      <c r="G372" s="103"/>
      <c r="H372" s="103"/>
      <c r="I372" s="4" t="s">
        <v>75</v>
      </c>
      <c r="J372" s="5" t="s">
        <v>256</v>
      </c>
      <c r="K372" s="5">
        <v>65946</v>
      </c>
      <c r="L372" s="5">
        <v>0</v>
      </c>
      <c r="M372" s="5">
        <f t="shared" si="27"/>
        <v>0</v>
      </c>
      <c r="N372" s="5">
        <v>0</v>
      </c>
      <c r="O372" s="6">
        <f>'Planning 3'!R372</f>
        <v>0</v>
      </c>
      <c r="P372" s="47"/>
      <c r="Q372" s="111" t="e">
        <f>#REF!*$Q$5</f>
        <v>#REF!</v>
      </c>
      <c r="R372" s="77">
        <v>0</v>
      </c>
      <c r="S372" s="159">
        <f t="shared" si="30"/>
        <v>0</v>
      </c>
      <c r="Y372" s="449">
        <v>0</v>
      </c>
      <c r="AA372" s="452">
        <f t="shared" si="28"/>
        <v>0</v>
      </c>
      <c r="AB372" s="452">
        <v>0</v>
      </c>
      <c r="AC372" s="452">
        <f t="shared" si="29"/>
        <v>0</v>
      </c>
      <c r="AD372" s="451">
        <v>0</v>
      </c>
      <c r="AE372" s="451">
        <f t="shared" si="26"/>
        <v>0</v>
      </c>
      <c r="AY372" s="451">
        <v>0</v>
      </c>
    </row>
    <row r="373" spans="1:51" ht="34.5" hidden="1" customHeight="1" outlineLevel="7" x14ac:dyDescent="0.2">
      <c r="A373" s="91"/>
      <c r="B373" s="93"/>
      <c r="C373" s="95"/>
      <c r="D373" s="95"/>
      <c r="E373" s="97"/>
      <c r="F373" s="101"/>
      <c r="G373" s="103"/>
      <c r="H373" s="103"/>
      <c r="I373" s="4" t="s">
        <v>80</v>
      </c>
      <c r="J373" s="5" t="s">
        <v>256</v>
      </c>
      <c r="K373" s="5">
        <v>65946</v>
      </c>
      <c r="L373" s="5">
        <v>0</v>
      </c>
      <c r="M373" s="5">
        <f t="shared" si="27"/>
        <v>0</v>
      </c>
      <c r="N373" s="5">
        <v>0</v>
      </c>
      <c r="O373" s="6">
        <f>'Planning 3'!R373</f>
        <v>0</v>
      </c>
      <c r="P373" s="47"/>
      <c r="Q373" s="111" t="e">
        <f>#REF!*$Q$5</f>
        <v>#REF!</v>
      </c>
      <c r="R373" s="77">
        <v>0</v>
      </c>
      <c r="S373" s="159">
        <f t="shared" si="30"/>
        <v>0</v>
      </c>
      <c r="Y373" s="449">
        <v>0</v>
      </c>
      <c r="AA373" s="452">
        <f t="shared" si="28"/>
        <v>0</v>
      </c>
      <c r="AB373" s="452">
        <v>0</v>
      </c>
      <c r="AC373" s="452">
        <f t="shared" si="29"/>
        <v>0</v>
      </c>
      <c r="AD373" s="451">
        <v>0</v>
      </c>
      <c r="AE373" s="451">
        <f t="shared" si="26"/>
        <v>0</v>
      </c>
      <c r="AY373" s="451">
        <v>0</v>
      </c>
    </row>
    <row r="374" spans="1:51" ht="34.5" hidden="1" customHeight="1" outlineLevel="7" x14ac:dyDescent="0.2">
      <c r="A374" s="91"/>
      <c r="B374" s="93"/>
      <c r="C374" s="95"/>
      <c r="D374" s="95"/>
      <c r="E374" s="97"/>
      <c r="F374" s="101"/>
      <c r="G374" s="103"/>
      <c r="H374" s="103"/>
      <c r="I374" s="4" t="s">
        <v>81</v>
      </c>
      <c r="J374" s="5" t="s">
        <v>256</v>
      </c>
      <c r="K374" s="5">
        <v>65946</v>
      </c>
      <c r="L374" s="5">
        <v>0</v>
      </c>
      <c r="M374" s="5">
        <f t="shared" si="27"/>
        <v>0</v>
      </c>
      <c r="N374" s="5">
        <v>0</v>
      </c>
      <c r="O374" s="6">
        <f>'Planning 3'!R374</f>
        <v>0</v>
      </c>
      <c r="P374" s="47"/>
      <c r="Q374" s="111" t="e">
        <f>#REF!*$Q$5</f>
        <v>#REF!</v>
      </c>
      <c r="R374" s="77">
        <v>0</v>
      </c>
      <c r="S374" s="159">
        <f t="shared" si="30"/>
        <v>0</v>
      </c>
      <c r="Y374" s="449">
        <v>0</v>
      </c>
      <c r="AA374" s="452">
        <f t="shared" si="28"/>
        <v>0</v>
      </c>
      <c r="AB374" s="452">
        <v>0</v>
      </c>
      <c r="AC374" s="452">
        <f t="shared" si="29"/>
        <v>0</v>
      </c>
      <c r="AD374" s="451">
        <v>0</v>
      </c>
      <c r="AE374" s="451">
        <f t="shared" si="26"/>
        <v>0</v>
      </c>
      <c r="AY374" s="451">
        <v>0</v>
      </c>
    </row>
    <row r="375" spans="1:51" ht="34.5" hidden="1" customHeight="1" outlineLevel="7" x14ac:dyDescent="0.2">
      <c r="A375" s="91"/>
      <c r="B375" s="93"/>
      <c r="C375" s="95"/>
      <c r="D375" s="95"/>
      <c r="E375" s="97"/>
      <c r="F375" s="101"/>
      <c r="G375" s="103"/>
      <c r="H375" s="103"/>
      <c r="I375" s="4" t="s">
        <v>82</v>
      </c>
      <c r="J375" s="5" t="s">
        <v>263</v>
      </c>
      <c r="K375" s="5">
        <v>10</v>
      </c>
      <c r="L375" s="5">
        <v>0</v>
      </c>
      <c r="M375" s="5">
        <f t="shared" si="27"/>
        <v>0</v>
      </c>
      <c r="N375" s="5">
        <v>0</v>
      </c>
      <c r="O375" s="6">
        <f>'Planning 3'!R375</f>
        <v>0</v>
      </c>
      <c r="P375" s="47"/>
      <c r="Q375" s="111" t="e">
        <f>#REF!*$Q$5</f>
        <v>#REF!</v>
      </c>
      <c r="R375" s="77">
        <v>0</v>
      </c>
      <c r="S375" s="159">
        <f t="shared" si="30"/>
        <v>0</v>
      </c>
      <c r="Y375" s="449">
        <v>0</v>
      </c>
      <c r="AA375" s="452">
        <f t="shared" si="28"/>
        <v>0</v>
      </c>
      <c r="AB375" s="452">
        <v>0</v>
      </c>
      <c r="AC375" s="452">
        <f t="shared" si="29"/>
        <v>0</v>
      </c>
      <c r="AD375" s="451">
        <v>0</v>
      </c>
      <c r="AE375" s="451">
        <f t="shared" si="26"/>
        <v>0</v>
      </c>
      <c r="AY375" s="451">
        <v>0</v>
      </c>
    </row>
    <row r="376" spans="1:51" ht="34.5" hidden="1" customHeight="1" outlineLevel="7" x14ac:dyDescent="0.2">
      <c r="A376" s="91"/>
      <c r="B376" s="93"/>
      <c r="C376" s="95"/>
      <c r="D376" s="95"/>
      <c r="E376" s="97"/>
      <c r="F376" s="101"/>
      <c r="G376" s="103"/>
      <c r="H376" s="103"/>
      <c r="I376" s="4" t="s">
        <v>83</v>
      </c>
      <c r="J376" s="5" t="s">
        <v>257</v>
      </c>
      <c r="K376" s="5">
        <v>100</v>
      </c>
      <c r="L376" s="5">
        <v>0</v>
      </c>
      <c r="M376" s="5">
        <f t="shared" si="27"/>
        <v>20</v>
      </c>
      <c r="N376" s="5">
        <v>20</v>
      </c>
      <c r="O376" s="6">
        <f>'Planning 3'!R376</f>
        <v>0.2</v>
      </c>
      <c r="P376" s="47"/>
      <c r="Q376" s="111" t="e">
        <f>#REF!*$Q$5</f>
        <v>#REF!</v>
      </c>
      <c r="R376" s="77">
        <v>7</v>
      </c>
      <c r="S376" s="159">
        <f t="shared" si="30"/>
        <v>-13</v>
      </c>
      <c r="Y376" s="449">
        <v>0</v>
      </c>
      <c r="AA376" s="452">
        <f t="shared" si="28"/>
        <v>9.0000000000000011E-2</v>
      </c>
      <c r="AB376" s="452">
        <v>0</v>
      </c>
      <c r="AC376" s="452">
        <f t="shared" si="29"/>
        <v>0.2</v>
      </c>
      <c r="AD376" s="451">
        <v>0</v>
      </c>
      <c r="AE376" s="451">
        <f t="shared" si="26"/>
        <v>0.2</v>
      </c>
      <c r="AY376" s="451">
        <v>0.11</v>
      </c>
    </row>
    <row r="377" spans="1:51" ht="34.5" hidden="1" customHeight="1" outlineLevel="5" x14ac:dyDescent="0.2">
      <c r="A377" s="91"/>
      <c r="B377" s="93"/>
      <c r="C377" s="95"/>
      <c r="D377" s="95"/>
      <c r="E377" s="97"/>
      <c r="F377" s="101"/>
      <c r="G377" s="103"/>
      <c r="H377" s="103"/>
      <c r="I377" s="22" t="s">
        <v>90</v>
      </c>
      <c r="J377" s="23"/>
      <c r="K377" s="23"/>
      <c r="L377" s="23">
        <v>0</v>
      </c>
      <c r="M377" s="23">
        <f t="shared" si="27"/>
        <v>0</v>
      </c>
      <c r="N377" s="23">
        <v>0</v>
      </c>
      <c r="O377" s="24">
        <f>'Planning 3'!R377</f>
        <v>0.12944494274698007</v>
      </c>
      <c r="P377" s="50"/>
      <c r="Q377" s="111" t="e">
        <f>#REF!*$Q$5</f>
        <v>#REF!</v>
      </c>
      <c r="S377" s="159">
        <f t="shared" si="30"/>
        <v>0</v>
      </c>
      <c r="Y377" s="449">
        <v>0</v>
      </c>
      <c r="AA377" s="452">
        <f t="shared" si="28"/>
        <v>1.4999999999999986E-2</v>
      </c>
      <c r="AB377" s="452">
        <v>9.9444942746980083E-2</v>
      </c>
      <c r="AC377" s="452">
        <f t="shared" si="29"/>
        <v>2.9999999999999985E-2</v>
      </c>
      <c r="AD377" s="451">
        <v>9.9444942746980083E-2</v>
      </c>
      <c r="AE377" s="451">
        <f t="shared" si="26"/>
        <v>2.9999999999999985E-2</v>
      </c>
      <c r="AY377" s="451">
        <v>0.11444494274698008</v>
      </c>
    </row>
    <row r="378" spans="1:51" ht="34.5" hidden="1" customHeight="1" outlineLevel="7" x14ac:dyDescent="0.2">
      <c r="A378" s="91"/>
      <c r="B378" s="93"/>
      <c r="C378" s="95"/>
      <c r="D378" s="95"/>
      <c r="E378" s="97"/>
      <c r="F378" s="101"/>
      <c r="G378" s="103"/>
      <c r="H378" s="103"/>
      <c r="I378" s="4" t="s">
        <v>72</v>
      </c>
      <c r="J378" s="5" t="s">
        <v>256</v>
      </c>
      <c r="K378" s="5">
        <v>171694</v>
      </c>
      <c r="L378" s="5">
        <v>170741</v>
      </c>
      <c r="M378" s="5">
        <f t="shared" si="27"/>
        <v>0</v>
      </c>
      <c r="N378" s="5">
        <v>170741</v>
      </c>
      <c r="O378" s="6">
        <f>'Planning 3'!R378</f>
        <v>0.99444942746980092</v>
      </c>
      <c r="P378" s="47"/>
      <c r="Q378" s="111" t="e">
        <f>#REF!*$Q$5</f>
        <v>#REF!</v>
      </c>
      <c r="R378" s="77">
        <v>170741</v>
      </c>
      <c r="S378" s="159">
        <f t="shared" si="30"/>
        <v>0</v>
      </c>
      <c r="Y378" s="449">
        <v>170741</v>
      </c>
      <c r="AA378" s="452">
        <f t="shared" si="28"/>
        <v>0</v>
      </c>
      <c r="AB378" s="452">
        <v>0.99444942746980092</v>
      </c>
      <c r="AC378" s="452">
        <f t="shared" si="29"/>
        <v>0</v>
      </c>
      <c r="AD378" s="451">
        <v>0.99444942746980092</v>
      </c>
      <c r="AE378" s="451">
        <f t="shared" si="26"/>
        <v>0</v>
      </c>
      <c r="AY378" s="451">
        <v>0.99444942746980092</v>
      </c>
    </row>
    <row r="379" spans="1:51" ht="34.5" hidden="1" customHeight="1" outlineLevel="7" x14ac:dyDescent="0.2">
      <c r="A379" s="91"/>
      <c r="B379" s="93"/>
      <c r="C379" s="95"/>
      <c r="D379" s="95"/>
      <c r="E379" s="97"/>
      <c r="F379" s="101"/>
      <c r="G379" s="103"/>
      <c r="H379" s="103"/>
      <c r="I379" s="4" t="s">
        <v>239</v>
      </c>
      <c r="J379" s="5" t="s">
        <v>263</v>
      </c>
      <c r="K379" s="5">
        <v>12</v>
      </c>
      <c r="L379" s="5">
        <v>0</v>
      </c>
      <c r="M379" s="5">
        <f t="shared" si="27"/>
        <v>0</v>
      </c>
      <c r="N379" s="5">
        <v>0</v>
      </c>
      <c r="O379" s="6">
        <f>'Planning 3'!R379</f>
        <v>0</v>
      </c>
      <c r="P379" s="47"/>
      <c r="Q379" s="111" t="e">
        <f>#REF!*$Q$5</f>
        <v>#REF!</v>
      </c>
      <c r="R379" s="77">
        <v>0</v>
      </c>
      <c r="S379" s="159">
        <f t="shared" si="30"/>
        <v>0</v>
      </c>
      <c r="Y379" s="449">
        <v>0</v>
      </c>
      <c r="AA379" s="452">
        <f t="shared" si="28"/>
        <v>0</v>
      </c>
      <c r="AB379" s="452">
        <v>0</v>
      </c>
      <c r="AC379" s="452">
        <f t="shared" si="29"/>
        <v>0</v>
      </c>
      <c r="AD379" s="451">
        <v>0</v>
      </c>
      <c r="AE379" s="451">
        <f t="shared" si="26"/>
        <v>0</v>
      </c>
      <c r="AY379" s="451">
        <v>0</v>
      </c>
    </row>
    <row r="380" spans="1:51" ht="34.5" hidden="1" customHeight="1" outlineLevel="7" x14ac:dyDescent="0.2">
      <c r="A380" s="91"/>
      <c r="B380" s="93"/>
      <c r="C380" s="95"/>
      <c r="D380" s="95"/>
      <c r="E380" s="97"/>
      <c r="F380" s="101"/>
      <c r="G380" s="103"/>
      <c r="H380" s="103"/>
      <c r="I380" s="4" t="s">
        <v>75</v>
      </c>
      <c r="J380" s="5" t="s">
        <v>256</v>
      </c>
      <c r="K380" s="5">
        <v>171694</v>
      </c>
      <c r="L380" s="5">
        <v>0</v>
      </c>
      <c r="M380" s="5">
        <f t="shared" si="27"/>
        <v>0</v>
      </c>
      <c r="N380" s="5">
        <v>0</v>
      </c>
      <c r="O380" s="6">
        <f>'Planning 3'!R380</f>
        <v>0</v>
      </c>
      <c r="P380" s="47"/>
      <c r="Q380" s="111" t="e">
        <f>#REF!*$Q$5</f>
        <v>#REF!</v>
      </c>
      <c r="R380" s="77">
        <v>0</v>
      </c>
      <c r="S380" s="159">
        <f t="shared" si="30"/>
        <v>0</v>
      </c>
      <c r="Y380" s="449">
        <v>0</v>
      </c>
      <c r="AA380" s="452">
        <f t="shared" si="28"/>
        <v>0</v>
      </c>
      <c r="AB380" s="452">
        <v>0</v>
      </c>
      <c r="AC380" s="452">
        <f t="shared" si="29"/>
        <v>0</v>
      </c>
      <c r="AD380" s="451">
        <v>0</v>
      </c>
      <c r="AE380" s="451">
        <f t="shared" si="26"/>
        <v>0</v>
      </c>
      <c r="AY380" s="451">
        <v>0</v>
      </c>
    </row>
    <row r="381" spans="1:51" ht="34.5" hidden="1" customHeight="1" outlineLevel="7" x14ac:dyDescent="0.2">
      <c r="A381" s="91"/>
      <c r="B381" s="93"/>
      <c r="C381" s="95"/>
      <c r="D381" s="95"/>
      <c r="E381" s="97"/>
      <c r="F381" s="101"/>
      <c r="G381" s="103"/>
      <c r="H381" s="103"/>
      <c r="I381" s="4" t="s">
        <v>80</v>
      </c>
      <c r="J381" s="5" t="s">
        <v>256</v>
      </c>
      <c r="K381" s="5">
        <v>171694</v>
      </c>
      <c r="L381" s="5">
        <v>0</v>
      </c>
      <c r="M381" s="5">
        <f t="shared" si="27"/>
        <v>0</v>
      </c>
      <c r="N381" s="5">
        <v>0</v>
      </c>
      <c r="O381" s="6">
        <f>'Planning 3'!R381</f>
        <v>0</v>
      </c>
      <c r="P381" s="47"/>
      <c r="Q381" s="111" t="e">
        <f>#REF!*$Q$5</f>
        <v>#REF!</v>
      </c>
      <c r="R381" s="77">
        <v>0</v>
      </c>
      <c r="S381" s="159">
        <f t="shared" si="30"/>
        <v>0</v>
      </c>
      <c r="Y381" s="449">
        <v>0</v>
      </c>
      <c r="AA381" s="452">
        <f t="shared" si="28"/>
        <v>0</v>
      </c>
      <c r="AB381" s="452">
        <v>0</v>
      </c>
      <c r="AC381" s="452">
        <f t="shared" si="29"/>
        <v>0</v>
      </c>
      <c r="AD381" s="451">
        <v>0</v>
      </c>
      <c r="AE381" s="451">
        <f t="shared" si="26"/>
        <v>0</v>
      </c>
      <c r="AY381" s="451">
        <v>0</v>
      </c>
    </row>
    <row r="382" spans="1:51" ht="34.5" hidden="1" customHeight="1" outlineLevel="7" x14ac:dyDescent="0.2">
      <c r="A382" s="91"/>
      <c r="B382" s="93"/>
      <c r="C382" s="95"/>
      <c r="D382" s="95"/>
      <c r="E382" s="97"/>
      <c r="F382" s="101"/>
      <c r="G382" s="103"/>
      <c r="H382" s="103"/>
      <c r="I382" s="4" t="s">
        <v>81</v>
      </c>
      <c r="J382" s="5" t="s">
        <v>256</v>
      </c>
      <c r="K382" s="5">
        <v>171694</v>
      </c>
      <c r="L382" s="5">
        <v>0</v>
      </c>
      <c r="M382" s="5">
        <f t="shared" si="27"/>
        <v>0</v>
      </c>
      <c r="N382" s="5">
        <v>0</v>
      </c>
      <c r="O382" s="6">
        <f>'Planning 3'!R382</f>
        <v>0</v>
      </c>
      <c r="P382" s="47"/>
      <c r="Q382" s="111" t="e">
        <f>#REF!*$Q$5</f>
        <v>#REF!</v>
      </c>
      <c r="R382" s="77">
        <v>0</v>
      </c>
      <c r="S382" s="159">
        <f t="shared" si="30"/>
        <v>0</v>
      </c>
      <c r="Y382" s="449">
        <v>0</v>
      </c>
      <c r="AA382" s="452">
        <f t="shared" si="28"/>
        <v>0</v>
      </c>
      <c r="AB382" s="452">
        <v>0</v>
      </c>
      <c r="AC382" s="452">
        <f t="shared" si="29"/>
        <v>0</v>
      </c>
      <c r="AD382" s="451">
        <v>0</v>
      </c>
      <c r="AE382" s="451">
        <f t="shared" si="26"/>
        <v>0</v>
      </c>
      <c r="AY382" s="451">
        <v>0</v>
      </c>
    </row>
    <row r="383" spans="1:51" ht="34.5" hidden="1" customHeight="1" outlineLevel="7" x14ac:dyDescent="0.2">
      <c r="A383" s="91"/>
      <c r="B383" s="93"/>
      <c r="C383" s="95"/>
      <c r="D383" s="95"/>
      <c r="E383" s="97"/>
      <c r="F383" s="101"/>
      <c r="G383" s="103"/>
      <c r="H383" s="103"/>
      <c r="I383" s="4" t="s">
        <v>82</v>
      </c>
      <c r="J383" s="5" t="s">
        <v>263</v>
      </c>
      <c r="K383" s="5">
        <v>12</v>
      </c>
      <c r="L383" s="5">
        <v>0</v>
      </c>
      <c r="M383" s="5">
        <f t="shared" si="27"/>
        <v>0</v>
      </c>
      <c r="N383" s="5">
        <v>0</v>
      </c>
      <c r="O383" s="6">
        <f>'Planning 3'!R383</f>
        <v>0</v>
      </c>
      <c r="P383" s="47"/>
      <c r="Q383" s="111" t="e">
        <f>#REF!*$Q$5</f>
        <v>#REF!</v>
      </c>
      <c r="R383" s="77">
        <v>0</v>
      </c>
      <c r="S383" s="159">
        <f t="shared" si="30"/>
        <v>0</v>
      </c>
      <c r="Y383" s="449">
        <v>0</v>
      </c>
      <c r="AA383" s="452">
        <f t="shared" si="28"/>
        <v>0</v>
      </c>
      <c r="AB383" s="452">
        <v>0</v>
      </c>
      <c r="AC383" s="452">
        <f t="shared" si="29"/>
        <v>0</v>
      </c>
      <c r="AD383" s="451">
        <v>0</v>
      </c>
      <c r="AE383" s="451">
        <f t="shared" si="26"/>
        <v>0</v>
      </c>
      <c r="AY383" s="451">
        <v>0</v>
      </c>
    </row>
    <row r="384" spans="1:51" ht="34.5" hidden="1" customHeight="1" outlineLevel="7" x14ac:dyDescent="0.2">
      <c r="A384" s="91"/>
      <c r="B384" s="93"/>
      <c r="C384" s="95"/>
      <c r="D384" s="95"/>
      <c r="E384" s="97"/>
      <c r="F384" s="101"/>
      <c r="G384" s="103"/>
      <c r="H384" s="103"/>
      <c r="I384" s="4" t="s">
        <v>83</v>
      </c>
      <c r="J384" s="5" t="s">
        <v>257</v>
      </c>
      <c r="K384" s="5">
        <v>100</v>
      </c>
      <c r="L384" s="5">
        <v>0</v>
      </c>
      <c r="M384" s="5">
        <f t="shared" si="27"/>
        <v>20</v>
      </c>
      <c r="N384" s="5">
        <v>20</v>
      </c>
      <c r="O384" s="6">
        <f>'Planning 3'!R384</f>
        <v>0.2</v>
      </c>
      <c r="P384" s="47"/>
      <c r="Q384" s="111" t="e">
        <f>#REF!*$Q$5</f>
        <v>#REF!</v>
      </c>
      <c r="R384" s="77">
        <v>7</v>
      </c>
      <c r="S384" s="159">
        <f t="shared" si="30"/>
        <v>-13</v>
      </c>
      <c r="Y384" s="449">
        <v>0</v>
      </c>
      <c r="AA384" s="452">
        <f t="shared" si="28"/>
        <v>0.1</v>
      </c>
      <c r="AB384" s="452">
        <v>0</v>
      </c>
      <c r="AC384" s="452">
        <f t="shared" si="29"/>
        <v>0.2</v>
      </c>
      <c r="AD384" s="451">
        <v>0</v>
      </c>
      <c r="AE384" s="451">
        <f t="shared" si="26"/>
        <v>0.2</v>
      </c>
      <c r="AY384" s="451">
        <v>0.1</v>
      </c>
    </row>
    <row r="385" spans="1:51" ht="34.5" hidden="1" customHeight="1" outlineLevel="5" x14ac:dyDescent="0.2">
      <c r="A385" s="91"/>
      <c r="B385" s="93"/>
      <c r="C385" s="95"/>
      <c r="D385" s="95"/>
      <c r="E385" s="97"/>
      <c r="F385" s="101"/>
      <c r="G385" s="103"/>
      <c r="H385" s="103"/>
      <c r="I385" s="22" t="s">
        <v>91</v>
      </c>
      <c r="J385" s="23"/>
      <c r="K385" s="23"/>
      <c r="L385" s="23">
        <v>0</v>
      </c>
      <c r="M385" s="23">
        <f t="shared" si="27"/>
        <v>0</v>
      </c>
      <c r="N385" s="23">
        <v>0</v>
      </c>
      <c r="O385" s="24">
        <f>'Planning 3'!R385</f>
        <v>1</v>
      </c>
      <c r="P385" s="50"/>
      <c r="Q385" s="111" t="e">
        <f>#REF!*$Q$5</f>
        <v>#REF!</v>
      </c>
      <c r="S385" s="159">
        <f t="shared" si="30"/>
        <v>0</v>
      </c>
      <c r="Y385" s="449">
        <v>0</v>
      </c>
      <c r="AA385" s="452">
        <f t="shared" si="28"/>
        <v>0</v>
      </c>
      <c r="AB385" s="452">
        <v>0.95050000000000001</v>
      </c>
      <c r="AC385" s="452">
        <f t="shared" si="29"/>
        <v>4.9499999999999988E-2</v>
      </c>
      <c r="AD385" s="451">
        <v>0.99250000000000005</v>
      </c>
      <c r="AE385" s="451">
        <f t="shared" si="26"/>
        <v>7.4999999999999512E-3</v>
      </c>
      <c r="AY385" s="451">
        <v>1</v>
      </c>
    </row>
    <row r="386" spans="1:51" ht="34.5" hidden="1" customHeight="1" outlineLevel="7" x14ac:dyDescent="0.2">
      <c r="A386" s="91"/>
      <c r="B386" s="93"/>
      <c r="C386" s="95"/>
      <c r="D386" s="95"/>
      <c r="E386" s="97"/>
      <c r="F386" s="101"/>
      <c r="G386" s="103"/>
      <c r="H386" s="103"/>
      <c r="I386" s="4" t="s">
        <v>72</v>
      </c>
      <c r="J386" s="5" t="s">
        <v>256</v>
      </c>
      <c r="K386" s="5">
        <v>169239</v>
      </c>
      <c r="L386" s="5">
        <v>169239</v>
      </c>
      <c r="M386" s="5">
        <f t="shared" si="27"/>
        <v>0</v>
      </c>
      <c r="N386" s="5">
        <v>169239</v>
      </c>
      <c r="O386" s="6">
        <f>'Planning 3'!R386</f>
        <v>1</v>
      </c>
      <c r="P386" s="47"/>
      <c r="Q386" s="111" t="e">
        <f>#REF!*$Q$5</f>
        <v>#REF!</v>
      </c>
      <c r="R386" s="77">
        <v>167795</v>
      </c>
      <c r="S386" s="159">
        <f t="shared" si="30"/>
        <v>-1444</v>
      </c>
      <c r="Y386" s="449">
        <v>169239</v>
      </c>
      <c r="AA386" s="452">
        <f t="shared" si="28"/>
        <v>0</v>
      </c>
      <c r="AB386" s="452">
        <v>1</v>
      </c>
      <c r="AC386" s="452">
        <f t="shared" si="29"/>
        <v>0</v>
      </c>
      <c r="AD386" s="451">
        <v>1</v>
      </c>
      <c r="AE386" s="451">
        <f t="shared" si="26"/>
        <v>0</v>
      </c>
      <c r="AY386" s="451">
        <v>1</v>
      </c>
    </row>
    <row r="387" spans="1:51" ht="34.5" hidden="1" customHeight="1" outlineLevel="7" x14ac:dyDescent="0.2">
      <c r="A387" s="91"/>
      <c r="B387" s="93"/>
      <c r="C387" s="95"/>
      <c r="D387" s="95"/>
      <c r="E387" s="97"/>
      <c r="F387" s="101"/>
      <c r="G387" s="103"/>
      <c r="H387" s="103"/>
      <c r="I387" s="4" t="s">
        <v>239</v>
      </c>
      <c r="J387" s="5" t="s">
        <v>263</v>
      </c>
      <c r="K387" s="5">
        <v>28</v>
      </c>
      <c r="L387" s="5">
        <v>28</v>
      </c>
      <c r="M387" s="5">
        <f t="shared" si="27"/>
        <v>0</v>
      </c>
      <c r="N387" s="5">
        <v>28</v>
      </c>
      <c r="O387" s="6">
        <f>'Planning 3'!R387</f>
        <v>1</v>
      </c>
      <c r="P387" s="47"/>
      <c r="Q387" s="111" t="e">
        <f>#REF!*$Q$5</f>
        <v>#REF!</v>
      </c>
      <c r="R387" s="77">
        <v>28</v>
      </c>
      <c r="S387" s="159">
        <f t="shared" si="30"/>
        <v>0</v>
      </c>
      <c r="Y387" s="449">
        <v>28</v>
      </c>
      <c r="AA387" s="452">
        <f t="shared" si="28"/>
        <v>0</v>
      </c>
      <c r="AB387" s="452">
        <v>1</v>
      </c>
      <c r="AC387" s="452">
        <f t="shared" si="29"/>
        <v>0</v>
      </c>
      <c r="AD387" s="451">
        <v>1</v>
      </c>
      <c r="AE387" s="451">
        <f t="shared" si="26"/>
        <v>0</v>
      </c>
      <c r="AY387" s="451">
        <v>1</v>
      </c>
    </row>
    <row r="388" spans="1:51" ht="34.5" hidden="1" customHeight="1" outlineLevel="7" x14ac:dyDescent="0.2">
      <c r="A388" s="91"/>
      <c r="B388" s="93"/>
      <c r="C388" s="95"/>
      <c r="D388" s="95"/>
      <c r="E388" s="97"/>
      <c r="F388" s="101"/>
      <c r="G388" s="103"/>
      <c r="H388" s="103"/>
      <c r="I388" s="4" t="s">
        <v>75</v>
      </c>
      <c r="J388" s="5" t="s">
        <v>256</v>
      </c>
      <c r="K388" s="5">
        <v>169239</v>
      </c>
      <c r="L388" s="5">
        <v>169239</v>
      </c>
      <c r="M388" s="5">
        <f t="shared" si="27"/>
        <v>0</v>
      </c>
      <c r="N388" s="5">
        <v>169239</v>
      </c>
      <c r="O388" s="6">
        <f>'Planning 3'!R388</f>
        <v>1</v>
      </c>
      <c r="P388" s="47"/>
      <c r="Q388" s="111" t="e">
        <f>#REF!*$Q$5</f>
        <v>#REF!</v>
      </c>
      <c r="R388" s="77">
        <v>167795</v>
      </c>
      <c r="S388" s="159">
        <f t="shared" si="30"/>
        <v>-1444</v>
      </c>
      <c r="Y388" s="449">
        <v>169238.6</v>
      </c>
      <c r="AA388" s="452">
        <f t="shared" si="28"/>
        <v>0</v>
      </c>
      <c r="AB388" s="452">
        <v>1</v>
      </c>
      <c r="AC388" s="452">
        <f t="shared" si="29"/>
        <v>0</v>
      </c>
      <c r="AD388" s="451">
        <v>1</v>
      </c>
      <c r="AE388" s="451">
        <f t="shared" si="26"/>
        <v>0</v>
      </c>
      <c r="AY388" s="451">
        <v>1</v>
      </c>
    </row>
    <row r="389" spans="1:51" ht="34.5" hidden="1" customHeight="1" outlineLevel="7" x14ac:dyDescent="0.2">
      <c r="A389" s="91"/>
      <c r="B389" s="93"/>
      <c r="C389" s="95"/>
      <c r="D389" s="95"/>
      <c r="E389" s="97"/>
      <c r="F389" s="101"/>
      <c r="G389" s="103"/>
      <c r="H389" s="103"/>
      <c r="I389" s="4" t="s">
        <v>80</v>
      </c>
      <c r="J389" s="5" t="s">
        <v>256</v>
      </c>
      <c r="K389" s="5">
        <v>169239</v>
      </c>
      <c r="L389" s="5">
        <v>169239</v>
      </c>
      <c r="M389" s="5">
        <f t="shared" si="27"/>
        <v>0</v>
      </c>
      <c r="N389" s="5">
        <v>169239</v>
      </c>
      <c r="O389" s="6">
        <f>'Planning 3'!R389</f>
        <v>1</v>
      </c>
      <c r="P389" s="47"/>
      <c r="Q389" s="111" t="e">
        <f>#REF!*$Q$5</f>
        <v>#REF!</v>
      </c>
      <c r="R389" s="77">
        <v>167795</v>
      </c>
      <c r="S389" s="159">
        <f t="shared" si="30"/>
        <v>-1444</v>
      </c>
      <c r="Y389" s="449">
        <v>169239</v>
      </c>
      <c r="AA389" s="452">
        <f t="shared" si="28"/>
        <v>0</v>
      </c>
      <c r="AB389" s="452">
        <v>1</v>
      </c>
      <c r="AC389" s="452">
        <f t="shared" si="29"/>
        <v>0</v>
      </c>
      <c r="AD389" s="451">
        <v>1</v>
      </c>
      <c r="AE389" s="451">
        <f t="shared" si="26"/>
        <v>0</v>
      </c>
      <c r="AY389" s="451">
        <v>1</v>
      </c>
    </row>
    <row r="390" spans="1:51" ht="34.5" hidden="1" customHeight="1" outlineLevel="7" x14ac:dyDescent="0.2">
      <c r="A390" s="91"/>
      <c r="B390" s="93"/>
      <c r="C390" s="95"/>
      <c r="D390" s="95"/>
      <c r="E390" s="97"/>
      <c r="F390" s="101"/>
      <c r="G390" s="103"/>
      <c r="H390" s="103"/>
      <c r="I390" s="4" t="s">
        <v>81</v>
      </c>
      <c r="J390" s="5" t="s">
        <v>256</v>
      </c>
      <c r="K390" s="5">
        <v>169239</v>
      </c>
      <c r="L390" s="5">
        <v>169239</v>
      </c>
      <c r="M390" s="5">
        <f t="shared" si="27"/>
        <v>0</v>
      </c>
      <c r="N390" s="5">
        <v>169239</v>
      </c>
      <c r="O390" s="6">
        <f>'Planning 3'!R390</f>
        <v>1</v>
      </c>
      <c r="P390" s="47"/>
      <c r="Q390" s="111" t="e">
        <f>#REF!*$Q$5</f>
        <v>#REF!</v>
      </c>
      <c r="R390" s="77">
        <v>0</v>
      </c>
      <c r="S390" s="159">
        <f t="shared" si="30"/>
        <v>-169239</v>
      </c>
      <c r="Y390" s="449">
        <v>169239</v>
      </c>
      <c r="AA390" s="452">
        <f t="shared" si="28"/>
        <v>0</v>
      </c>
      <c r="AB390" s="452">
        <v>1</v>
      </c>
      <c r="AC390" s="452">
        <f t="shared" si="29"/>
        <v>0</v>
      </c>
      <c r="AD390" s="451">
        <v>1</v>
      </c>
      <c r="AE390" s="451">
        <f t="shared" ref="AE390:AE453" si="31">O390-AD390</f>
        <v>0</v>
      </c>
      <c r="AY390" s="451">
        <v>1</v>
      </c>
    </row>
    <row r="391" spans="1:51" ht="34.5" hidden="1" customHeight="1" outlineLevel="7" x14ac:dyDescent="0.2">
      <c r="A391" s="91"/>
      <c r="B391" s="93"/>
      <c r="C391" s="95"/>
      <c r="D391" s="95"/>
      <c r="E391" s="97"/>
      <c r="F391" s="101"/>
      <c r="G391" s="103"/>
      <c r="H391" s="103"/>
      <c r="I391" s="4" t="s">
        <v>82</v>
      </c>
      <c r="J391" s="5" t="s">
        <v>263</v>
      </c>
      <c r="K391" s="5">
        <v>28</v>
      </c>
      <c r="L391" s="5">
        <v>28</v>
      </c>
      <c r="M391" s="5">
        <f t="shared" ref="M391:M454" si="32">N391-L391</f>
        <v>0</v>
      </c>
      <c r="N391" s="5">
        <v>28</v>
      </c>
      <c r="O391" s="6">
        <f>'Planning 3'!R391</f>
        <v>1</v>
      </c>
      <c r="P391" s="47"/>
      <c r="Q391" s="111" t="e">
        <f>#REF!*$Q$5</f>
        <v>#REF!</v>
      </c>
      <c r="R391" s="77">
        <v>0</v>
      </c>
      <c r="S391" s="159">
        <f t="shared" si="30"/>
        <v>-28</v>
      </c>
      <c r="Y391" s="449">
        <v>28</v>
      </c>
      <c r="AA391" s="452">
        <f t="shared" ref="AA391:AA454" si="33">O391-AY391</f>
        <v>0</v>
      </c>
      <c r="AB391" s="452">
        <v>1</v>
      </c>
      <c r="AC391" s="452">
        <f t="shared" ref="AC391:AC454" si="34">O391-AB391</f>
        <v>0</v>
      </c>
      <c r="AD391" s="451">
        <v>1</v>
      </c>
      <c r="AE391" s="451">
        <f t="shared" si="31"/>
        <v>0</v>
      </c>
      <c r="AY391" s="451">
        <v>1</v>
      </c>
    </row>
    <row r="392" spans="1:51" ht="34.5" hidden="1" customHeight="1" outlineLevel="7" x14ac:dyDescent="0.2">
      <c r="A392" s="91"/>
      <c r="B392" s="93"/>
      <c r="C392" s="95"/>
      <c r="D392" s="95"/>
      <c r="E392" s="97"/>
      <c r="F392" s="101"/>
      <c r="G392" s="103"/>
      <c r="H392" s="103"/>
      <c r="I392" s="4" t="s">
        <v>83</v>
      </c>
      <c r="J392" s="5" t="s">
        <v>257</v>
      </c>
      <c r="K392" s="5">
        <v>100</v>
      </c>
      <c r="L392" s="5">
        <v>67</v>
      </c>
      <c r="M392" s="5">
        <f t="shared" si="32"/>
        <v>33</v>
      </c>
      <c r="N392" s="5">
        <v>100</v>
      </c>
      <c r="O392" s="6">
        <f>'Planning 3'!R392</f>
        <v>1</v>
      </c>
      <c r="P392" s="47"/>
      <c r="Q392" s="111" t="e">
        <f>#REF!*$Q$5</f>
        <v>#REF!</v>
      </c>
      <c r="R392" s="77">
        <v>40</v>
      </c>
      <c r="S392" s="159">
        <f t="shared" si="30"/>
        <v>-60</v>
      </c>
      <c r="Y392" s="449">
        <v>67</v>
      </c>
      <c r="AA392" s="452">
        <f t="shared" si="33"/>
        <v>0</v>
      </c>
      <c r="AB392" s="452">
        <v>0.67</v>
      </c>
      <c r="AC392" s="452">
        <f t="shared" si="34"/>
        <v>0.32999999999999996</v>
      </c>
      <c r="AD392" s="451">
        <v>0.95</v>
      </c>
      <c r="AE392" s="451">
        <f t="shared" si="31"/>
        <v>5.0000000000000044E-2</v>
      </c>
      <c r="AY392" s="451">
        <v>1</v>
      </c>
    </row>
    <row r="393" spans="1:51" ht="34.5" hidden="1" customHeight="1" outlineLevel="5" x14ac:dyDescent="0.2">
      <c r="A393" s="91"/>
      <c r="B393" s="93"/>
      <c r="C393" s="95"/>
      <c r="D393" s="95"/>
      <c r="E393" s="97"/>
      <c r="F393" s="101"/>
      <c r="G393" s="103"/>
      <c r="H393" s="103"/>
      <c r="I393" s="22" t="s">
        <v>92</v>
      </c>
      <c r="J393" s="23"/>
      <c r="K393" s="23"/>
      <c r="L393" s="23">
        <v>0</v>
      </c>
      <c r="M393" s="23">
        <f t="shared" si="32"/>
        <v>0</v>
      </c>
      <c r="N393" s="23">
        <v>0</v>
      </c>
      <c r="O393" s="24">
        <f>'Planning 3'!R393</f>
        <v>0.99789895364399561</v>
      </c>
      <c r="P393" s="50"/>
      <c r="Q393" s="111" t="e">
        <f>#REF!*$Q$5</f>
        <v>#REF!</v>
      </c>
      <c r="S393" s="159">
        <f t="shared" si="30"/>
        <v>0</v>
      </c>
      <c r="Y393" s="449">
        <v>0</v>
      </c>
      <c r="AA393" s="452">
        <f t="shared" si="33"/>
        <v>0</v>
      </c>
      <c r="AB393" s="452">
        <v>0.94989895364399557</v>
      </c>
      <c r="AC393" s="452">
        <f t="shared" si="34"/>
        <v>4.8000000000000043E-2</v>
      </c>
      <c r="AD393" s="451">
        <v>0.9918989536439955</v>
      </c>
      <c r="AE393" s="451">
        <f t="shared" si="31"/>
        <v>6.0000000000001164E-3</v>
      </c>
      <c r="AY393" s="451">
        <v>0.99789895364399561</v>
      </c>
    </row>
    <row r="394" spans="1:51" ht="34.5" hidden="1" customHeight="1" outlineLevel="7" x14ac:dyDescent="0.2">
      <c r="A394" s="91"/>
      <c r="B394" s="93"/>
      <c r="C394" s="95"/>
      <c r="D394" s="95"/>
      <c r="E394" s="97"/>
      <c r="F394" s="101"/>
      <c r="G394" s="103"/>
      <c r="H394" s="103"/>
      <c r="I394" s="4" t="s">
        <v>72</v>
      </c>
      <c r="J394" s="5" t="s">
        <v>256</v>
      </c>
      <c r="K394" s="5">
        <v>115066</v>
      </c>
      <c r="L394" s="5">
        <v>115066</v>
      </c>
      <c r="M394" s="5">
        <f t="shared" si="32"/>
        <v>0</v>
      </c>
      <c r="N394" s="5">
        <v>115066</v>
      </c>
      <c r="O394" s="6">
        <f>'Planning 3'!R394</f>
        <v>1</v>
      </c>
      <c r="P394" s="47"/>
      <c r="Q394" s="111" t="e">
        <f>#REF!*$Q$5</f>
        <v>#REF!</v>
      </c>
      <c r="R394" s="77">
        <v>115066</v>
      </c>
      <c r="S394" s="159">
        <f t="shared" si="30"/>
        <v>0</v>
      </c>
      <c r="Y394" s="449">
        <v>115066</v>
      </c>
      <c r="AA394" s="452">
        <f t="shared" si="33"/>
        <v>0</v>
      </c>
      <c r="AB394" s="452">
        <v>1</v>
      </c>
      <c r="AC394" s="452">
        <f t="shared" si="34"/>
        <v>0</v>
      </c>
      <c r="AD394" s="451">
        <v>1</v>
      </c>
      <c r="AE394" s="451">
        <f t="shared" si="31"/>
        <v>0</v>
      </c>
      <c r="AY394" s="451">
        <v>1</v>
      </c>
    </row>
    <row r="395" spans="1:51" ht="34.5" hidden="1" customHeight="1" outlineLevel="7" x14ac:dyDescent="0.2">
      <c r="A395" s="91"/>
      <c r="B395" s="93"/>
      <c r="C395" s="95"/>
      <c r="D395" s="95"/>
      <c r="E395" s="97"/>
      <c r="F395" s="101"/>
      <c r="G395" s="103"/>
      <c r="H395" s="103"/>
      <c r="I395" s="4" t="s">
        <v>239</v>
      </c>
      <c r="J395" s="5" t="s">
        <v>263</v>
      </c>
      <c r="K395" s="5">
        <v>20</v>
      </c>
      <c r="L395" s="5">
        <v>20</v>
      </c>
      <c r="M395" s="5">
        <f t="shared" si="32"/>
        <v>0</v>
      </c>
      <c r="N395" s="5">
        <v>20</v>
      </c>
      <c r="O395" s="6">
        <f>'Planning 3'!R395</f>
        <v>1</v>
      </c>
      <c r="P395" s="47"/>
      <c r="Q395" s="111" t="e">
        <f>#REF!*$Q$5</f>
        <v>#REF!</v>
      </c>
      <c r="R395" s="77">
        <v>20</v>
      </c>
      <c r="S395" s="159">
        <f t="shared" si="30"/>
        <v>0</v>
      </c>
      <c r="Y395" s="449">
        <v>20</v>
      </c>
      <c r="AA395" s="452">
        <f t="shared" si="33"/>
        <v>0</v>
      </c>
      <c r="AB395" s="452">
        <v>1</v>
      </c>
      <c r="AC395" s="452">
        <f t="shared" si="34"/>
        <v>0</v>
      </c>
      <c r="AD395" s="451">
        <v>1</v>
      </c>
      <c r="AE395" s="451">
        <f t="shared" si="31"/>
        <v>0</v>
      </c>
      <c r="AY395" s="451">
        <v>1</v>
      </c>
    </row>
    <row r="396" spans="1:51" ht="34.5" hidden="1" customHeight="1" outlineLevel="7" x14ac:dyDescent="0.2">
      <c r="A396" s="91"/>
      <c r="B396" s="93"/>
      <c r="C396" s="95"/>
      <c r="D396" s="95"/>
      <c r="E396" s="97"/>
      <c r="F396" s="101"/>
      <c r="G396" s="103"/>
      <c r="H396" s="103"/>
      <c r="I396" s="4" t="s">
        <v>75</v>
      </c>
      <c r="J396" s="5" t="s">
        <v>256</v>
      </c>
      <c r="K396" s="5">
        <v>115066</v>
      </c>
      <c r="L396" s="5">
        <v>114950.6</v>
      </c>
      <c r="M396" s="5">
        <f t="shared" si="32"/>
        <v>0</v>
      </c>
      <c r="N396" s="5">
        <v>114950.6</v>
      </c>
      <c r="O396" s="6">
        <f>'Planning 3'!R396</f>
        <v>0.99899709731806097</v>
      </c>
      <c r="P396" s="47"/>
      <c r="Q396" s="111" t="e">
        <f>#REF!*$Q$5</f>
        <v>#REF!</v>
      </c>
      <c r="R396" s="77">
        <v>113646</v>
      </c>
      <c r="S396" s="159">
        <f t="shared" si="30"/>
        <v>-1304.6000000000058</v>
      </c>
      <c r="Y396" s="449">
        <v>114950.6</v>
      </c>
      <c r="AA396" s="452">
        <f t="shared" si="33"/>
        <v>0</v>
      </c>
      <c r="AB396" s="452">
        <v>0.99899709731806097</v>
      </c>
      <c r="AC396" s="452">
        <f t="shared" si="34"/>
        <v>0</v>
      </c>
      <c r="AD396" s="451">
        <v>0.99899709731806097</v>
      </c>
      <c r="AE396" s="451">
        <f t="shared" si="31"/>
        <v>0</v>
      </c>
      <c r="AY396" s="451">
        <v>0.99899709731806097</v>
      </c>
    </row>
    <row r="397" spans="1:51" ht="34.5" hidden="1" customHeight="1" outlineLevel="7" x14ac:dyDescent="0.2">
      <c r="A397" s="91"/>
      <c r="B397" s="93"/>
      <c r="C397" s="95"/>
      <c r="D397" s="95"/>
      <c r="E397" s="97"/>
      <c r="F397" s="101"/>
      <c r="G397" s="103"/>
      <c r="H397" s="103"/>
      <c r="I397" s="4" t="s">
        <v>80</v>
      </c>
      <c r="J397" s="5" t="s">
        <v>256</v>
      </c>
      <c r="K397" s="5">
        <v>115066</v>
      </c>
      <c r="L397" s="5">
        <v>114951</v>
      </c>
      <c r="M397" s="5">
        <f t="shared" si="32"/>
        <v>0</v>
      </c>
      <c r="N397" s="5">
        <v>114951</v>
      </c>
      <c r="O397" s="6">
        <f>'Planning 3'!R397</f>
        <v>0.99900057358385619</v>
      </c>
      <c r="P397" s="47"/>
      <c r="Q397" s="111" t="e">
        <f>#REF!*$Q$5</f>
        <v>#REF!</v>
      </c>
      <c r="R397" s="77">
        <v>113646</v>
      </c>
      <c r="S397" s="159">
        <f t="shared" si="30"/>
        <v>-1305</v>
      </c>
      <c r="Y397" s="449">
        <v>114951</v>
      </c>
      <c r="AA397" s="452">
        <f t="shared" si="33"/>
        <v>0</v>
      </c>
      <c r="AB397" s="452">
        <v>0.99900057358385619</v>
      </c>
      <c r="AC397" s="452">
        <f t="shared" si="34"/>
        <v>0</v>
      </c>
      <c r="AD397" s="451">
        <v>0.99900057358385619</v>
      </c>
      <c r="AE397" s="451">
        <f t="shared" si="31"/>
        <v>0</v>
      </c>
      <c r="AY397" s="451">
        <v>0.99900057358385619</v>
      </c>
    </row>
    <row r="398" spans="1:51" ht="34.5" hidden="1" customHeight="1" outlineLevel="7" x14ac:dyDescent="0.2">
      <c r="A398" s="91"/>
      <c r="B398" s="93"/>
      <c r="C398" s="95"/>
      <c r="D398" s="95"/>
      <c r="E398" s="97"/>
      <c r="F398" s="101"/>
      <c r="G398" s="103"/>
      <c r="H398" s="103"/>
      <c r="I398" s="4" t="s">
        <v>81</v>
      </c>
      <c r="J398" s="5" t="s">
        <v>256</v>
      </c>
      <c r="K398" s="5">
        <v>115066</v>
      </c>
      <c r="L398" s="5">
        <v>114951</v>
      </c>
      <c r="M398" s="5">
        <f t="shared" si="32"/>
        <v>0</v>
      </c>
      <c r="N398" s="5">
        <v>114951</v>
      </c>
      <c r="O398" s="6">
        <f>'Planning 3'!R398</f>
        <v>0.99900057358385619</v>
      </c>
      <c r="P398" s="47"/>
      <c r="Q398" s="111" t="e">
        <f>#REF!*$Q$5</f>
        <v>#REF!</v>
      </c>
      <c r="R398" s="77">
        <v>113646</v>
      </c>
      <c r="S398" s="159">
        <f t="shared" si="30"/>
        <v>-1305</v>
      </c>
      <c r="Y398" s="449">
        <v>114951</v>
      </c>
      <c r="AA398" s="452">
        <f t="shared" si="33"/>
        <v>0</v>
      </c>
      <c r="AB398" s="452">
        <v>0.99900057358385619</v>
      </c>
      <c r="AC398" s="452">
        <f t="shared" si="34"/>
        <v>0</v>
      </c>
      <c r="AD398" s="451">
        <v>0.99900057358385619</v>
      </c>
      <c r="AE398" s="451">
        <f t="shared" si="31"/>
        <v>0</v>
      </c>
      <c r="AY398" s="451">
        <v>0.99900057358385619</v>
      </c>
    </row>
    <row r="399" spans="1:51" ht="34.5" hidden="1" customHeight="1" outlineLevel="7" x14ac:dyDescent="0.2">
      <c r="A399" s="91"/>
      <c r="B399" s="93"/>
      <c r="C399" s="95"/>
      <c r="D399" s="95"/>
      <c r="E399" s="97"/>
      <c r="F399" s="101"/>
      <c r="G399" s="103"/>
      <c r="H399" s="103"/>
      <c r="I399" s="4" t="s">
        <v>82</v>
      </c>
      <c r="J399" s="5" t="s">
        <v>263</v>
      </c>
      <c r="K399" s="5">
        <v>20</v>
      </c>
      <c r="L399" s="5">
        <v>20</v>
      </c>
      <c r="M399" s="5">
        <f t="shared" si="32"/>
        <v>0</v>
      </c>
      <c r="N399" s="5">
        <v>20</v>
      </c>
      <c r="O399" s="6">
        <f>'Planning 3'!R399</f>
        <v>1</v>
      </c>
      <c r="P399" s="47"/>
      <c r="Q399" s="111" t="e">
        <f>#REF!*$Q$5</f>
        <v>#REF!</v>
      </c>
      <c r="R399" s="77">
        <v>20</v>
      </c>
      <c r="S399" s="159">
        <f t="shared" si="30"/>
        <v>0</v>
      </c>
      <c r="Y399" s="449">
        <v>20</v>
      </c>
      <c r="AA399" s="452">
        <f t="shared" si="33"/>
        <v>0</v>
      </c>
      <c r="AB399" s="452">
        <v>1</v>
      </c>
      <c r="AC399" s="452">
        <f t="shared" si="34"/>
        <v>0</v>
      </c>
      <c r="AD399" s="451">
        <v>1</v>
      </c>
      <c r="AE399" s="451">
        <f t="shared" si="31"/>
        <v>0</v>
      </c>
      <c r="AY399" s="451">
        <v>1</v>
      </c>
    </row>
    <row r="400" spans="1:51" ht="34.5" hidden="1" customHeight="1" outlineLevel="7" x14ac:dyDescent="0.2">
      <c r="A400" s="91"/>
      <c r="B400" s="93"/>
      <c r="C400" s="95"/>
      <c r="D400" s="95"/>
      <c r="E400" s="97"/>
      <c r="F400" s="101"/>
      <c r="G400" s="103"/>
      <c r="H400" s="103"/>
      <c r="I400" s="4" t="s">
        <v>83</v>
      </c>
      <c r="J400" s="5" t="s">
        <v>257</v>
      </c>
      <c r="K400" s="5">
        <v>100</v>
      </c>
      <c r="L400" s="5">
        <v>67</v>
      </c>
      <c r="M400" s="5">
        <f t="shared" si="32"/>
        <v>32</v>
      </c>
      <c r="N400" s="5">
        <v>99</v>
      </c>
      <c r="O400" s="6">
        <f>'Planning 3'!R400</f>
        <v>0.99</v>
      </c>
      <c r="P400" s="47"/>
      <c r="Q400" s="111" t="e">
        <f>#REF!*$Q$5</f>
        <v>#REF!</v>
      </c>
      <c r="R400" s="77">
        <v>54</v>
      </c>
      <c r="S400" s="159">
        <f t="shared" si="30"/>
        <v>-45</v>
      </c>
      <c r="Y400" s="449">
        <v>67</v>
      </c>
      <c r="AA400" s="452">
        <f t="shared" si="33"/>
        <v>0</v>
      </c>
      <c r="AB400" s="452">
        <v>0.67</v>
      </c>
      <c r="AC400" s="452">
        <f t="shared" si="34"/>
        <v>0.31999999999999995</v>
      </c>
      <c r="AD400" s="451">
        <v>0.95</v>
      </c>
      <c r="AE400" s="451">
        <f t="shared" si="31"/>
        <v>4.0000000000000036E-2</v>
      </c>
      <c r="AY400" s="451">
        <v>0.99</v>
      </c>
    </row>
    <row r="401" spans="1:51" ht="34.5" hidden="1" customHeight="1" outlineLevel="5" x14ac:dyDescent="0.2">
      <c r="A401" s="91"/>
      <c r="B401" s="93"/>
      <c r="C401" s="95"/>
      <c r="D401" s="95"/>
      <c r="E401" s="97"/>
      <c r="F401" s="101"/>
      <c r="G401" s="103"/>
      <c r="H401" s="103"/>
      <c r="I401" s="22" t="s">
        <v>93</v>
      </c>
      <c r="J401" s="23"/>
      <c r="K401" s="23"/>
      <c r="L401" s="23">
        <v>0</v>
      </c>
      <c r="M401" s="23">
        <f t="shared" si="32"/>
        <v>0</v>
      </c>
      <c r="N401" s="23">
        <v>0</v>
      </c>
      <c r="O401" s="24">
        <f>'Planning 3'!R401</f>
        <v>0.99790005832766271</v>
      </c>
      <c r="P401" s="50"/>
      <c r="Q401" s="111" t="e">
        <f>#REF!*$Q$5</f>
        <v>#REF!</v>
      </c>
      <c r="S401" s="159">
        <f t="shared" si="30"/>
        <v>0</v>
      </c>
      <c r="Y401" s="449">
        <v>0</v>
      </c>
      <c r="AA401" s="452">
        <f t="shared" si="33"/>
        <v>0</v>
      </c>
      <c r="AB401" s="452">
        <v>0.94990005832766278</v>
      </c>
      <c r="AC401" s="452">
        <f t="shared" si="34"/>
        <v>4.7999999999999932E-2</v>
      </c>
      <c r="AD401" s="451">
        <v>0.9919000583276627</v>
      </c>
      <c r="AE401" s="451">
        <f t="shared" si="31"/>
        <v>6.0000000000000053E-3</v>
      </c>
      <c r="AY401" s="451">
        <v>0.99790005832766271</v>
      </c>
    </row>
    <row r="402" spans="1:51" ht="34.5" hidden="1" customHeight="1" outlineLevel="7" x14ac:dyDescent="0.2">
      <c r="A402" s="91"/>
      <c r="B402" s="93"/>
      <c r="C402" s="95"/>
      <c r="D402" s="95"/>
      <c r="E402" s="97"/>
      <c r="F402" s="101"/>
      <c r="G402" s="103"/>
      <c r="H402" s="103"/>
      <c r="I402" s="4" t="s">
        <v>72</v>
      </c>
      <c r="J402" s="5" t="s">
        <v>256</v>
      </c>
      <c r="K402" s="5">
        <v>72007</v>
      </c>
      <c r="L402" s="5">
        <v>72007</v>
      </c>
      <c r="M402" s="5">
        <f t="shared" si="32"/>
        <v>0</v>
      </c>
      <c r="N402" s="5">
        <v>72007</v>
      </c>
      <c r="O402" s="6">
        <f>'Planning 3'!R402</f>
        <v>1</v>
      </c>
      <c r="P402" s="47"/>
      <c r="Q402" s="111" t="e">
        <f>#REF!*$Q$5</f>
        <v>#REF!</v>
      </c>
      <c r="R402" s="77">
        <v>72293</v>
      </c>
      <c r="S402" s="159">
        <f t="shared" si="30"/>
        <v>286</v>
      </c>
      <c r="Y402" s="449">
        <v>72807</v>
      </c>
      <c r="AA402" s="452">
        <f t="shared" si="33"/>
        <v>0</v>
      </c>
      <c r="AB402" s="452">
        <v>1</v>
      </c>
      <c r="AC402" s="452">
        <f t="shared" si="34"/>
        <v>0</v>
      </c>
      <c r="AD402" s="451">
        <v>1</v>
      </c>
      <c r="AE402" s="451">
        <f t="shared" si="31"/>
        <v>0</v>
      </c>
      <c r="AY402" s="451">
        <v>1</v>
      </c>
    </row>
    <row r="403" spans="1:51" ht="34.5" hidden="1" customHeight="1" outlineLevel="7" x14ac:dyDescent="0.2">
      <c r="A403" s="91"/>
      <c r="B403" s="93"/>
      <c r="C403" s="95"/>
      <c r="D403" s="95"/>
      <c r="E403" s="97"/>
      <c r="F403" s="101"/>
      <c r="G403" s="103"/>
      <c r="H403" s="103"/>
      <c r="I403" s="4" t="s">
        <v>239</v>
      </c>
      <c r="J403" s="5" t="s">
        <v>263</v>
      </c>
      <c r="K403" s="5">
        <v>10</v>
      </c>
      <c r="L403" s="5">
        <v>10</v>
      </c>
      <c r="M403" s="5">
        <f t="shared" si="32"/>
        <v>0</v>
      </c>
      <c r="N403" s="5">
        <v>10</v>
      </c>
      <c r="O403" s="6">
        <f>'Planning 3'!R403</f>
        <v>1</v>
      </c>
      <c r="P403" s="47"/>
      <c r="Q403" s="111" t="e">
        <f>#REF!*$Q$5</f>
        <v>#REF!</v>
      </c>
      <c r="R403" s="77">
        <v>10</v>
      </c>
      <c r="S403" s="159">
        <f t="shared" si="30"/>
        <v>0</v>
      </c>
      <c r="Y403" s="449">
        <v>10</v>
      </c>
      <c r="AA403" s="452">
        <f t="shared" si="33"/>
        <v>0</v>
      </c>
      <c r="AB403" s="452">
        <v>1</v>
      </c>
      <c r="AC403" s="452">
        <f t="shared" si="34"/>
        <v>0</v>
      </c>
      <c r="AD403" s="451">
        <v>1</v>
      </c>
      <c r="AE403" s="451">
        <f t="shared" si="31"/>
        <v>0</v>
      </c>
      <c r="AY403" s="451">
        <v>1</v>
      </c>
    </row>
    <row r="404" spans="1:51" ht="34.5" hidden="1" customHeight="1" outlineLevel="7" x14ac:dyDescent="0.2">
      <c r="A404" s="91"/>
      <c r="B404" s="93"/>
      <c r="C404" s="95"/>
      <c r="D404" s="95"/>
      <c r="E404" s="97"/>
      <c r="F404" s="101"/>
      <c r="G404" s="103"/>
      <c r="H404" s="103"/>
      <c r="I404" s="4" t="s">
        <v>75</v>
      </c>
      <c r="J404" s="5" t="s">
        <v>256</v>
      </c>
      <c r="K404" s="5">
        <v>72007</v>
      </c>
      <c r="L404" s="5">
        <v>71935</v>
      </c>
      <c r="M404" s="5">
        <f t="shared" si="32"/>
        <v>0</v>
      </c>
      <c r="N404" s="5">
        <v>71935</v>
      </c>
      <c r="O404" s="6">
        <f>'Planning 3'!R404</f>
        <v>0.99900009721277094</v>
      </c>
      <c r="P404" s="47"/>
      <c r="Q404" s="111" t="e">
        <f>#REF!*$Q$5</f>
        <v>#REF!</v>
      </c>
      <c r="R404" s="77">
        <v>72293</v>
      </c>
      <c r="S404" s="159">
        <f t="shared" si="30"/>
        <v>358</v>
      </c>
      <c r="Y404" s="449">
        <v>72407</v>
      </c>
      <c r="AA404" s="452">
        <f t="shared" si="33"/>
        <v>0</v>
      </c>
      <c r="AB404" s="452">
        <v>0.99900009721277094</v>
      </c>
      <c r="AC404" s="452">
        <f t="shared" si="34"/>
        <v>0</v>
      </c>
      <c r="AD404" s="451">
        <v>0.99900009721277094</v>
      </c>
      <c r="AE404" s="451">
        <f t="shared" si="31"/>
        <v>0</v>
      </c>
      <c r="AY404" s="451">
        <v>0.99900009721277094</v>
      </c>
    </row>
    <row r="405" spans="1:51" ht="34.5" hidden="1" customHeight="1" outlineLevel="7" x14ac:dyDescent="0.2">
      <c r="A405" s="91"/>
      <c r="B405" s="93"/>
      <c r="C405" s="95"/>
      <c r="D405" s="95"/>
      <c r="E405" s="97"/>
      <c r="F405" s="101"/>
      <c r="G405" s="103"/>
      <c r="H405" s="103"/>
      <c r="I405" s="4" t="s">
        <v>80</v>
      </c>
      <c r="J405" s="5" t="s">
        <v>256</v>
      </c>
      <c r="K405" s="5">
        <v>72007</v>
      </c>
      <c r="L405" s="5">
        <v>71935</v>
      </c>
      <c r="M405" s="5">
        <f t="shared" si="32"/>
        <v>0</v>
      </c>
      <c r="N405" s="5">
        <v>71935</v>
      </c>
      <c r="O405" s="6">
        <f>'Planning 3'!R405</f>
        <v>0.99900009721277094</v>
      </c>
      <c r="P405" s="47"/>
      <c r="Q405" s="111" t="e">
        <f>#REF!*$Q$5</f>
        <v>#REF!</v>
      </c>
      <c r="R405" s="77">
        <v>72293</v>
      </c>
      <c r="S405" s="159">
        <f t="shared" si="30"/>
        <v>358</v>
      </c>
      <c r="Y405" s="449">
        <v>72407</v>
      </c>
      <c r="AA405" s="452">
        <f t="shared" si="33"/>
        <v>0</v>
      </c>
      <c r="AB405" s="452">
        <v>0.99900009721277094</v>
      </c>
      <c r="AC405" s="452">
        <f t="shared" si="34"/>
        <v>0</v>
      </c>
      <c r="AD405" s="451">
        <v>0.99900009721277094</v>
      </c>
      <c r="AE405" s="451">
        <f t="shared" si="31"/>
        <v>0</v>
      </c>
      <c r="AY405" s="451">
        <v>0.99900009721277094</v>
      </c>
    </row>
    <row r="406" spans="1:51" ht="34.5" hidden="1" customHeight="1" outlineLevel="7" x14ac:dyDescent="0.2">
      <c r="A406" s="91"/>
      <c r="B406" s="93"/>
      <c r="C406" s="95"/>
      <c r="D406" s="95"/>
      <c r="E406" s="97"/>
      <c r="F406" s="101"/>
      <c r="G406" s="103"/>
      <c r="H406" s="103"/>
      <c r="I406" s="4" t="s">
        <v>81</v>
      </c>
      <c r="J406" s="5" t="s">
        <v>256</v>
      </c>
      <c r="K406" s="5">
        <v>72007</v>
      </c>
      <c r="L406" s="5">
        <v>71935</v>
      </c>
      <c r="M406" s="5">
        <f t="shared" si="32"/>
        <v>0</v>
      </c>
      <c r="N406" s="5">
        <v>71935</v>
      </c>
      <c r="O406" s="6">
        <f>'Planning 3'!R406</f>
        <v>0.99900009721277094</v>
      </c>
      <c r="P406" s="47"/>
      <c r="Q406" s="111" t="e">
        <f>#REF!*$Q$5</f>
        <v>#REF!</v>
      </c>
      <c r="R406" s="77">
        <v>72293</v>
      </c>
      <c r="S406" s="159">
        <f t="shared" si="30"/>
        <v>358</v>
      </c>
      <c r="Y406" s="449">
        <v>72407</v>
      </c>
      <c r="AA406" s="452">
        <f t="shared" si="33"/>
        <v>0</v>
      </c>
      <c r="AB406" s="452">
        <v>0.99900009721277094</v>
      </c>
      <c r="AC406" s="452">
        <f t="shared" si="34"/>
        <v>0</v>
      </c>
      <c r="AD406" s="451">
        <v>0.99900009721277094</v>
      </c>
      <c r="AE406" s="451">
        <f t="shared" si="31"/>
        <v>0</v>
      </c>
      <c r="AY406" s="451">
        <v>0.99900009721277094</v>
      </c>
    </row>
    <row r="407" spans="1:51" ht="34.5" hidden="1" customHeight="1" outlineLevel="7" x14ac:dyDescent="0.2">
      <c r="A407" s="91"/>
      <c r="B407" s="93"/>
      <c r="C407" s="95"/>
      <c r="D407" s="95"/>
      <c r="E407" s="97"/>
      <c r="F407" s="101"/>
      <c r="G407" s="103"/>
      <c r="H407" s="103"/>
      <c r="I407" s="4" t="s">
        <v>82</v>
      </c>
      <c r="J407" s="5" t="s">
        <v>263</v>
      </c>
      <c r="K407" s="5">
        <v>10</v>
      </c>
      <c r="L407" s="5">
        <v>10</v>
      </c>
      <c r="M407" s="5">
        <f t="shared" si="32"/>
        <v>0</v>
      </c>
      <c r="N407" s="5">
        <v>10</v>
      </c>
      <c r="O407" s="6">
        <f>'Planning 3'!R407</f>
        <v>1</v>
      </c>
      <c r="P407" s="47"/>
      <c r="Q407" s="111" t="e">
        <f>#REF!*$Q$5</f>
        <v>#REF!</v>
      </c>
      <c r="R407" s="77">
        <v>10</v>
      </c>
      <c r="S407" s="159">
        <f t="shared" si="30"/>
        <v>0</v>
      </c>
      <c r="Y407" s="449">
        <v>10</v>
      </c>
      <c r="AA407" s="452">
        <f t="shared" si="33"/>
        <v>0</v>
      </c>
      <c r="AB407" s="452">
        <v>1</v>
      </c>
      <c r="AC407" s="452">
        <f t="shared" si="34"/>
        <v>0</v>
      </c>
      <c r="AD407" s="451">
        <v>1</v>
      </c>
      <c r="AE407" s="451">
        <f t="shared" si="31"/>
        <v>0</v>
      </c>
      <c r="AY407" s="451">
        <v>1</v>
      </c>
    </row>
    <row r="408" spans="1:51" ht="34.5" hidden="1" customHeight="1" outlineLevel="7" x14ac:dyDescent="0.2">
      <c r="A408" s="91"/>
      <c r="B408" s="93"/>
      <c r="C408" s="95"/>
      <c r="D408" s="95"/>
      <c r="E408" s="97"/>
      <c r="F408" s="101"/>
      <c r="G408" s="103"/>
      <c r="H408" s="103"/>
      <c r="I408" s="4" t="s">
        <v>83</v>
      </c>
      <c r="J408" s="5" t="s">
        <v>257</v>
      </c>
      <c r="K408" s="5">
        <v>100</v>
      </c>
      <c r="L408" s="5">
        <v>67</v>
      </c>
      <c r="M408" s="5">
        <f t="shared" si="32"/>
        <v>32</v>
      </c>
      <c r="N408" s="5">
        <v>99</v>
      </c>
      <c r="O408" s="6">
        <f>'Planning 3'!R408</f>
        <v>0.99</v>
      </c>
      <c r="P408" s="47"/>
      <c r="Q408" s="111" t="e">
        <f>#REF!*$Q$5</f>
        <v>#REF!</v>
      </c>
      <c r="R408" s="77">
        <v>55</v>
      </c>
      <c r="S408" s="159">
        <f t="shared" si="30"/>
        <v>-44</v>
      </c>
      <c r="Y408" s="449">
        <v>67</v>
      </c>
      <c r="AA408" s="452">
        <f t="shared" si="33"/>
        <v>0</v>
      </c>
      <c r="AB408" s="452">
        <v>0.67</v>
      </c>
      <c r="AC408" s="452">
        <f t="shared" si="34"/>
        <v>0.31999999999999995</v>
      </c>
      <c r="AD408" s="451">
        <v>0.95</v>
      </c>
      <c r="AE408" s="451">
        <f t="shared" si="31"/>
        <v>4.0000000000000036E-2</v>
      </c>
      <c r="AY408" s="451">
        <v>0.99</v>
      </c>
    </row>
    <row r="409" spans="1:51" ht="34.5" hidden="1" customHeight="1" outlineLevel="5" x14ac:dyDescent="0.2">
      <c r="A409" s="91"/>
      <c r="B409" s="93"/>
      <c r="C409" s="95"/>
      <c r="D409" s="95"/>
      <c r="E409" s="97"/>
      <c r="F409" s="101"/>
      <c r="G409" s="103"/>
      <c r="H409" s="103"/>
      <c r="I409" s="22" t="s">
        <v>94</v>
      </c>
      <c r="J409" s="23"/>
      <c r="K409" s="23"/>
      <c r="L409" s="23">
        <v>0</v>
      </c>
      <c r="M409" s="23">
        <f t="shared" si="32"/>
        <v>0</v>
      </c>
      <c r="N409" s="23">
        <v>0</v>
      </c>
      <c r="O409" s="24">
        <f>'Planning 3'!R409</f>
        <v>0.99765881091172071</v>
      </c>
      <c r="P409" s="50"/>
      <c r="Q409" s="111" t="e">
        <f>#REF!*$Q$5</f>
        <v>#REF!</v>
      </c>
      <c r="S409" s="159">
        <f t="shared" si="30"/>
        <v>0</v>
      </c>
      <c r="Y409" s="449">
        <v>0</v>
      </c>
      <c r="AA409" s="452">
        <f t="shared" si="33"/>
        <v>0</v>
      </c>
      <c r="AB409" s="452">
        <v>0.94965881091172077</v>
      </c>
      <c r="AC409" s="452">
        <f t="shared" si="34"/>
        <v>4.7999999999999932E-2</v>
      </c>
      <c r="AD409" s="451">
        <v>0.98415881091172053</v>
      </c>
      <c r="AE409" s="451">
        <f t="shared" si="31"/>
        <v>1.3500000000000179E-2</v>
      </c>
      <c r="AY409" s="451">
        <v>0.99765881091172071</v>
      </c>
    </row>
    <row r="410" spans="1:51" ht="34.5" hidden="1" customHeight="1" outlineLevel="7" x14ac:dyDescent="0.2">
      <c r="A410" s="91"/>
      <c r="B410" s="93"/>
      <c r="C410" s="95"/>
      <c r="D410" s="95"/>
      <c r="E410" s="97"/>
      <c r="F410" s="101"/>
      <c r="G410" s="103"/>
      <c r="H410" s="103"/>
      <c r="I410" s="4" t="s">
        <v>72</v>
      </c>
      <c r="J410" s="5" t="s">
        <v>256</v>
      </c>
      <c r="K410" s="5">
        <v>161771</v>
      </c>
      <c r="L410" s="5">
        <v>161771</v>
      </c>
      <c r="M410" s="5">
        <f t="shared" si="32"/>
        <v>0</v>
      </c>
      <c r="N410" s="5">
        <v>161771</v>
      </c>
      <c r="O410" s="6">
        <f>'Planning 3'!R410</f>
        <v>1</v>
      </c>
      <c r="P410" s="47"/>
      <c r="Q410" s="111" t="e">
        <f>#REF!*$Q$5</f>
        <v>#REF!</v>
      </c>
      <c r="R410" s="77">
        <v>161544</v>
      </c>
      <c r="S410" s="159">
        <f t="shared" ref="S410:S473" si="35">R410-N410</f>
        <v>-227</v>
      </c>
      <c r="Y410" s="449">
        <v>161771</v>
      </c>
      <c r="AA410" s="452">
        <f t="shared" si="33"/>
        <v>0</v>
      </c>
      <c r="AB410" s="452">
        <v>1</v>
      </c>
      <c r="AC410" s="452">
        <f t="shared" si="34"/>
        <v>0</v>
      </c>
      <c r="AD410" s="451">
        <v>1</v>
      </c>
      <c r="AE410" s="451">
        <f t="shared" si="31"/>
        <v>0</v>
      </c>
      <c r="AY410" s="451">
        <v>1</v>
      </c>
    </row>
    <row r="411" spans="1:51" ht="34.5" hidden="1" customHeight="1" outlineLevel="7" x14ac:dyDescent="0.2">
      <c r="A411" s="91"/>
      <c r="B411" s="93"/>
      <c r="C411" s="95"/>
      <c r="D411" s="95"/>
      <c r="E411" s="97"/>
      <c r="F411" s="101"/>
      <c r="G411" s="103"/>
      <c r="H411" s="103"/>
      <c r="I411" s="4" t="s">
        <v>239</v>
      </c>
      <c r="J411" s="5" t="s">
        <v>263</v>
      </c>
      <c r="K411" s="5">
        <v>26</v>
      </c>
      <c r="L411" s="5">
        <v>26</v>
      </c>
      <c r="M411" s="5">
        <f t="shared" si="32"/>
        <v>0</v>
      </c>
      <c r="N411" s="5">
        <v>26</v>
      </c>
      <c r="O411" s="6">
        <f>'Planning 3'!R411</f>
        <v>1</v>
      </c>
      <c r="P411" s="47"/>
      <c r="Q411" s="111" t="e">
        <f>#REF!*$Q$5</f>
        <v>#REF!</v>
      </c>
      <c r="R411" s="77">
        <v>26</v>
      </c>
      <c r="S411" s="159">
        <f t="shared" si="35"/>
        <v>0</v>
      </c>
      <c r="Y411" s="449">
        <v>26</v>
      </c>
      <c r="AA411" s="452">
        <f t="shared" si="33"/>
        <v>0</v>
      </c>
      <c r="AB411" s="452">
        <v>1</v>
      </c>
      <c r="AC411" s="452">
        <f t="shared" si="34"/>
        <v>0</v>
      </c>
      <c r="AD411" s="451">
        <v>1</v>
      </c>
      <c r="AE411" s="451">
        <f t="shared" si="31"/>
        <v>0</v>
      </c>
      <c r="AY411" s="451">
        <v>1</v>
      </c>
    </row>
    <row r="412" spans="1:51" ht="34.5" hidden="1" customHeight="1" outlineLevel="7" x14ac:dyDescent="0.2">
      <c r="A412" s="91"/>
      <c r="B412" s="93"/>
      <c r="C412" s="95"/>
      <c r="D412" s="95"/>
      <c r="E412" s="97"/>
      <c r="F412" s="101"/>
      <c r="G412" s="103"/>
      <c r="H412" s="103"/>
      <c r="I412" s="4" t="s">
        <v>75</v>
      </c>
      <c r="J412" s="5" t="s">
        <v>256</v>
      </c>
      <c r="K412" s="5">
        <v>161771</v>
      </c>
      <c r="L412" s="5">
        <v>161544.29999999996</v>
      </c>
      <c r="M412" s="5">
        <f t="shared" si="32"/>
        <v>0</v>
      </c>
      <c r="N412" s="5">
        <v>161544.29999999996</v>
      </c>
      <c r="O412" s="6">
        <f>'Planning 3'!R412</f>
        <v>0.99859863634396751</v>
      </c>
      <c r="P412" s="47"/>
      <c r="Q412" s="111" t="e">
        <f>#REF!*$Q$5</f>
        <v>#REF!</v>
      </c>
      <c r="R412" s="77">
        <v>161544</v>
      </c>
      <c r="S412" s="159">
        <f t="shared" si="35"/>
        <v>-0.29999999995925464</v>
      </c>
      <c r="Y412" s="449">
        <v>161544.29999999996</v>
      </c>
      <c r="AA412" s="452">
        <f t="shared" si="33"/>
        <v>0</v>
      </c>
      <c r="AB412" s="452">
        <v>0.99859863634396751</v>
      </c>
      <c r="AC412" s="452">
        <f t="shared" si="34"/>
        <v>0</v>
      </c>
      <c r="AD412" s="451">
        <v>0.99859863634396751</v>
      </c>
      <c r="AE412" s="451">
        <f t="shared" si="31"/>
        <v>0</v>
      </c>
      <c r="AY412" s="451">
        <v>0.99859863634396751</v>
      </c>
    </row>
    <row r="413" spans="1:51" ht="34.5" hidden="1" customHeight="1" outlineLevel="7" x14ac:dyDescent="0.2">
      <c r="A413" s="91"/>
      <c r="B413" s="93"/>
      <c r="C413" s="95"/>
      <c r="D413" s="95"/>
      <c r="E413" s="97"/>
      <c r="F413" s="101"/>
      <c r="G413" s="103"/>
      <c r="H413" s="103"/>
      <c r="I413" s="4" t="s">
        <v>80</v>
      </c>
      <c r="J413" s="5" t="s">
        <v>256</v>
      </c>
      <c r="K413" s="5">
        <v>161771</v>
      </c>
      <c r="L413" s="5">
        <v>161544</v>
      </c>
      <c r="M413" s="5">
        <f t="shared" si="32"/>
        <v>0</v>
      </c>
      <c r="N413" s="5">
        <v>161544</v>
      </c>
      <c r="O413" s="6">
        <f>'Planning 3'!R413</f>
        <v>0.99859678187066903</v>
      </c>
      <c r="P413" s="47"/>
      <c r="Q413" s="111" t="e">
        <f>#REF!*$Q$5</f>
        <v>#REF!</v>
      </c>
      <c r="R413" s="77">
        <v>161544</v>
      </c>
      <c r="S413" s="159">
        <f t="shared" si="35"/>
        <v>0</v>
      </c>
      <c r="Y413" s="449">
        <v>161544</v>
      </c>
      <c r="AA413" s="452">
        <f t="shared" si="33"/>
        <v>0</v>
      </c>
      <c r="AB413" s="452">
        <v>0.99859678187066903</v>
      </c>
      <c r="AC413" s="452">
        <f t="shared" si="34"/>
        <v>0</v>
      </c>
      <c r="AD413" s="451">
        <v>0.99859678187066903</v>
      </c>
      <c r="AE413" s="451">
        <f t="shared" si="31"/>
        <v>0</v>
      </c>
      <c r="AY413" s="451">
        <v>0.99859678187066903</v>
      </c>
    </row>
    <row r="414" spans="1:51" ht="34.5" hidden="1" customHeight="1" outlineLevel="7" x14ac:dyDescent="0.2">
      <c r="A414" s="91"/>
      <c r="B414" s="93"/>
      <c r="C414" s="95"/>
      <c r="D414" s="95"/>
      <c r="E414" s="97"/>
      <c r="F414" s="101"/>
      <c r="G414" s="103"/>
      <c r="H414" s="103"/>
      <c r="I414" s="4" t="s">
        <v>81</v>
      </c>
      <c r="J414" s="5" t="s">
        <v>256</v>
      </c>
      <c r="K414" s="5">
        <v>161771</v>
      </c>
      <c r="L414" s="5">
        <v>161544</v>
      </c>
      <c r="M414" s="5">
        <f t="shared" si="32"/>
        <v>0</v>
      </c>
      <c r="N414" s="5">
        <v>161544</v>
      </c>
      <c r="O414" s="6">
        <f>'Planning 3'!R414</f>
        <v>0.99859678187066903</v>
      </c>
      <c r="P414" s="47"/>
      <c r="Q414" s="111" t="e">
        <f>#REF!*$Q$5</f>
        <v>#REF!</v>
      </c>
      <c r="R414" s="77">
        <v>161544</v>
      </c>
      <c r="S414" s="159">
        <f t="shared" si="35"/>
        <v>0</v>
      </c>
      <c r="Y414" s="449">
        <v>161544</v>
      </c>
      <c r="AA414" s="452">
        <f t="shared" si="33"/>
        <v>0</v>
      </c>
      <c r="AB414" s="452">
        <v>0.99859678187066903</v>
      </c>
      <c r="AC414" s="452">
        <f t="shared" si="34"/>
        <v>0</v>
      </c>
      <c r="AD414" s="451">
        <v>0.99859678187066903</v>
      </c>
      <c r="AE414" s="451">
        <f t="shared" si="31"/>
        <v>0</v>
      </c>
      <c r="AY414" s="451">
        <v>0.99859678187066903</v>
      </c>
    </row>
    <row r="415" spans="1:51" ht="34.5" hidden="1" customHeight="1" outlineLevel="7" x14ac:dyDescent="0.2">
      <c r="A415" s="91"/>
      <c r="B415" s="93"/>
      <c r="C415" s="95"/>
      <c r="D415" s="95"/>
      <c r="E415" s="97"/>
      <c r="F415" s="101"/>
      <c r="G415" s="103"/>
      <c r="H415" s="103"/>
      <c r="I415" s="4" t="s">
        <v>82</v>
      </c>
      <c r="J415" s="5" t="s">
        <v>263</v>
      </c>
      <c r="K415" s="5">
        <v>26</v>
      </c>
      <c r="L415" s="5">
        <v>26</v>
      </c>
      <c r="M415" s="5">
        <f t="shared" si="32"/>
        <v>0</v>
      </c>
      <c r="N415" s="5">
        <v>26</v>
      </c>
      <c r="O415" s="6">
        <f>'Planning 3'!R415</f>
        <v>1</v>
      </c>
      <c r="P415" s="47"/>
      <c r="Q415" s="111" t="e">
        <f>#REF!*$Q$5</f>
        <v>#REF!</v>
      </c>
      <c r="R415" s="77">
        <v>26</v>
      </c>
      <c r="S415" s="159">
        <f t="shared" si="35"/>
        <v>0</v>
      </c>
      <c r="Y415" s="449">
        <v>26</v>
      </c>
      <c r="AA415" s="452">
        <f t="shared" si="33"/>
        <v>0</v>
      </c>
      <c r="AB415" s="452">
        <v>1</v>
      </c>
      <c r="AC415" s="452">
        <f t="shared" si="34"/>
        <v>0</v>
      </c>
      <c r="AD415" s="451">
        <v>1</v>
      </c>
      <c r="AE415" s="451">
        <f t="shared" si="31"/>
        <v>0</v>
      </c>
      <c r="AY415" s="451">
        <v>1</v>
      </c>
    </row>
    <row r="416" spans="1:51" ht="34.5" hidden="1" customHeight="1" outlineLevel="7" x14ac:dyDescent="0.2">
      <c r="A416" s="91"/>
      <c r="B416" s="93"/>
      <c r="C416" s="95"/>
      <c r="D416" s="95"/>
      <c r="E416" s="97"/>
      <c r="F416" s="101"/>
      <c r="G416" s="103"/>
      <c r="H416" s="103"/>
      <c r="I416" s="4" t="s">
        <v>83</v>
      </c>
      <c r="J416" s="5" t="s">
        <v>257</v>
      </c>
      <c r="K416" s="5">
        <v>100</v>
      </c>
      <c r="L416" s="5">
        <v>67</v>
      </c>
      <c r="M416" s="5">
        <f t="shared" si="32"/>
        <v>32</v>
      </c>
      <c r="N416" s="5">
        <v>99</v>
      </c>
      <c r="O416" s="6">
        <f>'Planning 3'!R416</f>
        <v>0.99</v>
      </c>
      <c r="P416" s="47"/>
      <c r="Q416" s="111" t="e">
        <f>#REF!*$Q$5</f>
        <v>#REF!</v>
      </c>
      <c r="R416" s="77">
        <v>55</v>
      </c>
      <c r="S416" s="159">
        <f t="shared" si="35"/>
        <v>-44</v>
      </c>
      <c r="Y416" s="449">
        <v>67</v>
      </c>
      <c r="AA416" s="452">
        <f t="shared" si="33"/>
        <v>0</v>
      </c>
      <c r="AB416" s="452">
        <v>0.67</v>
      </c>
      <c r="AC416" s="452">
        <f t="shared" si="34"/>
        <v>0.31999999999999995</v>
      </c>
      <c r="AD416" s="451">
        <v>0.9</v>
      </c>
      <c r="AE416" s="451">
        <f t="shared" si="31"/>
        <v>8.9999999999999969E-2</v>
      </c>
      <c r="AY416" s="451">
        <v>0.99</v>
      </c>
    </row>
    <row r="417" spans="1:51" ht="34.5" hidden="1" customHeight="1" outlineLevel="5" x14ac:dyDescent="0.2">
      <c r="A417" s="91"/>
      <c r="B417" s="93"/>
      <c r="C417" s="95"/>
      <c r="D417" s="95"/>
      <c r="E417" s="97"/>
      <c r="F417" s="101"/>
      <c r="G417" s="103"/>
      <c r="H417" s="103"/>
      <c r="I417" s="22" t="s">
        <v>95</v>
      </c>
      <c r="J417" s="23"/>
      <c r="K417" s="23"/>
      <c r="L417" s="23">
        <v>0</v>
      </c>
      <c r="M417" s="23">
        <f t="shared" si="32"/>
        <v>0</v>
      </c>
      <c r="N417" s="23">
        <v>0</v>
      </c>
      <c r="O417" s="24">
        <f>'Planning 3'!R417</f>
        <v>0.99780074322202439</v>
      </c>
      <c r="P417" s="50"/>
      <c r="Q417" s="111" t="e">
        <f>#REF!*$Q$5</f>
        <v>#REF!</v>
      </c>
      <c r="S417" s="159">
        <f t="shared" si="35"/>
        <v>0</v>
      </c>
      <c r="Y417" s="449">
        <v>0</v>
      </c>
      <c r="AA417" s="452">
        <f t="shared" si="33"/>
        <v>0</v>
      </c>
      <c r="AB417" s="452">
        <v>0.94980074322202446</v>
      </c>
      <c r="AC417" s="452">
        <f t="shared" si="34"/>
        <v>4.7999999999999932E-2</v>
      </c>
      <c r="AD417" s="451">
        <v>0.98430074322202432</v>
      </c>
      <c r="AE417" s="451">
        <f t="shared" si="31"/>
        <v>1.3500000000000068E-2</v>
      </c>
      <c r="AY417" s="451">
        <v>0.99780074322202439</v>
      </c>
    </row>
    <row r="418" spans="1:51" ht="34.5" hidden="1" customHeight="1" outlineLevel="7" x14ac:dyDescent="0.2">
      <c r="A418" s="91"/>
      <c r="B418" s="93"/>
      <c r="C418" s="95"/>
      <c r="D418" s="95"/>
      <c r="E418" s="97"/>
      <c r="F418" s="101"/>
      <c r="G418" s="103"/>
      <c r="H418" s="103"/>
      <c r="I418" s="4" t="s">
        <v>72</v>
      </c>
      <c r="J418" s="5" t="s">
        <v>256</v>
      </c>
      <c r="K418" s="5">
        <v>85977</v>
      </c>
      <c r="L418" s="5">
        <v>85977</v>
      </c>
      <c r="M418" s="5">
        <f t="shared" si="32"/>
        <v>0</v>
      </c>
      <c r="N418" s="5">
        <v>85977</v>
      </c>
      <c r="O418" s="6">
        <f>'Planning 3'!R418</f>
        <v>1</v>
      </c>
      <c r="P418" s="47"/>
      <c r="Q418" s="111" t="e">
        <f>#REF!*$Q$5</f>
        <v>#REF!</v>
      </c>
      <c r="R418" s="77">
        <v>85857</v>
      </c>
      <c r="S418" s="159">
        <f t="shared" si="35"/>
        <v>-120</v>
      </c>
      <c r="Y418" s="449">
        <v>85977</v>
      </c>
      <c r="AA418" s="452">
        <f t="shared" si="33"/>
        <v>0</v>
      </c>
      <c r="AB418" s="452">
        <v>1</v>
      </c>
      <c r="AC418" s="452">
        <f t="shared" si="34"/>
        <v>0</v>
      </c>
      <c r="AD418" s="451">
        <v>1</v>
      </c>
      <c r="AE418" s="451">
        <f t="shared" si="31"/>
        <v>0</v>
      </c>
      <c r="AY418" s="451">
        <v>1</v>
      </c>
    </row>
    <row r="419" spans="1:51" ht="34.5" hidden="1" customHeight="1" outlineLevel="7" x14ac:dyDescent="0.2">
      <c r="A419" s="91"/>
      <c r="B419" s="93"/>
      <c r="C419" s="95"/>
      <c r="D419" s="95"/>
      <c r="E419" s="97"/>
      <c r="F419" s="101"/>
      <c r="G419" s="103"/>
      <c r="H419" s="103"/>
      <c r="I419" s="4" t="s">
        <v>239</v>
      </c>
      <c r="J419" s="5" t="s">
        <v>263</v>
      </c>
      <c r="K419" s="5">
        <v>12</v>
      </c>
      <c r="L419" s="5">
        <v>12</v>
      </c>
      <c r="M419" s="5">
        <f t="shared" si="32"/>
        <v>0</v>
      </c>
      <c r="N419" s="5">
        <v>12</v>
      </c>
      <c r="O419" s="6">
        <f>'Planning 3'!R419</f>
        <v>1</v>
      </c>
      <c r="P419" s="47"/>
      <c r="Q419" s="111" t="e">
        <f>#REF!*$Q$5</f>
        <v>#REF!</v>
      </c>
      <c r="R419" s="77">
        <v>12</v>
      </c>
      <c r="S419" s="159">
        <f t="shared" si="35"/>
        <v>0</v>
      </c>
      <c r="Y419" s="449">
        <v>12</v>
      </c>
      <c r="AA419" s="452">
        <f t="shared" si="33"/>
        <v>0</v>
      </c>
      <c r="AB419" s="452">
        <v>1</v>
      </c>
      <c r="AC419" s="452">
        <f t="shared" si="34"/>
        <v>0</v>
      </c>
      <c r="AD419" s="451">
        <v>1</v>
      </c>
      <c r="AE419" s="451">
        <f t="shared" si="31"/>
        <v>0</v>
      </c>
      <c r="AY419" s="451">
        <v>1</v>
      </c>
    </row>
    <row r="420" spans="1:51" ht="34.5" hidden="1" customHeight="1" outlineLevel="7" x14ac:dyDescent="0.2">
      <c r="A420" s="91"/>
      <c r="B420" s="93"/>
      <c r="C420" s="95"/>
      <c r="D420" s="95"/>
      <c r="E420" s="97"/>
      <c r="F420" s="101"/>
      <c r="G420" s="103"/>
      <c r="H420" s="103"/>
      <c r="I420" s="4" t="s">
        <v>75</v>
      </c>
      <c r="J420" s="5" t="s">
        <v>256</v>
      </c>
      <c r="K420" s="5">
        <v>85977</v>
      </c>
      <c r="L420" s="5">
        <v>85876.7</v>
      </c>
      <c r="M420" s="5">
        <f t="shared" si="32"/>
        <v>0</v>
      </c>
      <c r="N420" s="5">
        <v>85876.7</v>
      </c>
      <c r="O420" s="6">
        <f>'Planning 3'!R420</f>
        <v>0.99883340893494765</v>
      </c>
      <c r="P420" s="47"/>
      <c r="Q420" s="111" t="e">
        <f>#REF!*$Q$5</f>
        <v>#REF!</v>
      </c>
      <c r="R420" s="77">
        <v>83375</v>
      </c>
      <c r="S420" s="159">
        <f t="shared" si="35"/>
        <v>-2501.6999999999971</v>
      </c>
      <c r="Y420" s="449">
        <v>85876.7</v>
      </c>
      <c r="AA420" s="452">
        <f t="shared" si="33"/>
        <v>0</v>
      </c>
      <c r="AB420" s="452">
        <v>0.99883340893494765</v>
      </c>
      <c r="AC420" s="452">
        <f t="shared" si="34"/>
        <v>0</v>
      </c>
      <c r="AD420" s="451">
        <v>0.99883340893494765</v>
      </c>
      <c r="AE420" s="451">
        <f t="shared" si="31"/>
        <v>0</v>
      </c>
      <c r="AY420" s="451">
        <v>0.99883340893494765</v>
      </c>
    </row>
    <row r="421" spans="1:51" ht="34.5" hidden="1" customHeight="1" outlineLevel="7" x14ac:dyDescent="0.2">
      <c r="A421" s="91"/>
      <c r="B421" s="93"/>
      <c r="C421" s="95"/>
      <c r="D421" s="95"/>
      <c r="E421" s="97"/>
      <c r="F421" s="101"/>
      <c r="G421" s="103"/>
      <c r="H421" s="103"/>
      <c r="I421" s="4" t="s">
        <v>80</v>
      </c>
      <c r="J421" s="5" t="s">
        <v>256</v>
      </c>
      <c r="K421" s="5">
        <v>85977</v>
      </c>
      <c r="L421" s="5">
        <v>85877</v>
      </c>
      <c r="M421" s="5">
        <f t="shared" si="32"/>
        <v>0</v>
      </c>
      <c r="N421" s="5">
        <v>85877</v>
      </c>
      <c r="O421" s="6">
        <f>'Planning 3'!R421</f>
        <v>0.99883689824022703</v>
      </c>
      <c r="P421" s="47"/>
      <c r="Q421" s="111" t="e">
        <f>#REF!*$Q$5</f>
        <v>#REF!</v>
      </c>
      <c r="R421" s="77">
        <v>83375</v>
      </c>
      <c r="S421" s="159">
        <f t="shared" si="35"/>
        <v>-2502</v>
      </c>
      <c r="Y421" s="449">
        <v>85877</v>
      </c>
      <c r="AA421" s="452">
        <f t="shared" si="33"/>
        <v>0</v>
      </c>
      <c r="AB421" s="452">
        <v>0.99883689824022703</v>
      </c>
      <c r="AC421" s="452">
        <f t="shared" si="34"/>
        <v>0</v>
      </c>
      <c r="AD421" s="451">
        <v>0.99883689824022703</v>
      </c>
      <c r="AE421" s="451">
        <f t="shared" si="31"/>
        <v>0</v>
      </c>
      <c r="AY421" s="451">
        <v>0.99883689824022703</v>
      </c>
    </row>
    <row r="422" spans="1:51" ht="34.5" hidden="1" customHeight="1" outlineLevel="7" x14ac:dyDescent="0.2">
      <c r="A422" s="91"/>
      <c r="B422" s="93"/>
      <c r="C422" s="95"/>
      <c r="D422" s="95"/>
      <c r="E422" s="97"/>
      <c r="F422" s="101"/>
      <c r="G422" s="103"/>
      <c r="H422" s="103"/>
      <c r="I422" s="4" t="s">
        <v>81</v>
      </c>
      <c r="J422" s="5" t="s">
        <v>256</v>
      </c>
      <c r="K422" s="5">
        <v>85977</v>
      </c>
      <c r="L422" s="5">
        <v>85877</v>
      </c>
      <c r="M422" s="5">
        <f t="shared" si="32"/>
        <v>0</v>
      </c>
      <c r="N422" s="5">
        <v>85877</v>
      </c>
      <c r="O422" s="6">
        <f>'Planning 3'!R422</f>
        <v>0.99883689824022703</v>
      </c>
      <c r="P422" s="47"/>
      <c r="Q422" s="111" t="e">
        <f>#REF!*$Q$5</f>
        <v>#REF!</v>
      </c>
      <c r="R422" s="77">
        <v>83375</v>
      </c>
      <c r="S422" s="159">
        <f t="shared" si="35"/>
        <v>-2502</v>
      </c>
      <c r="Y422" s="449">
        <v>85877</v>
      </c>
      <c r="AA422" s="452">
        <f t="shared" si="33"/>
        <v>0</v>
      </c>
      <c r="AB422" s="452">
        <v>0.99883689824022703</v>
      </c>
      <c r="AC422" s="452">
        <f t="shared" si="34"/>
        <v>0</v>
      </c>
      <c r="AD422" s="451">
        <v>0.99883689824022703</v>
      </c>
      <c r="AE422" s="451">
        <f t="shared" si="31"/>
        <v>0</v>
      </c>
      <c r="AY422" s="451">
        <v>0.99883689824022703</v>
      </c>
    </row>
    <row r="423" spans="1:51" ht="34.5" hidden="1" customHeight="1" outlineLevel="7" x14ac:dyDescent="0.2">
      <c r="A423" s="91"/>
      <c r="B423" s="93"/>
      <c r="C423" s="95"/>
      <c r="D423" s="95"/>
      <c r="E423" s="97"/>
      <c r="F423" s="101"/>
      <c r="G423" s="103"/>
      <c r="H423" s="103"/>
      <c r="I423" s="4" t="s">
        <v>82</v>
      </c>
      <c r="J423" s="5" t="s">
        <v>263</v>
      </c>
      <c r="K423" s="5">
        <v>12</v>
      </c>
      <c r="L423" s="5">
        <v>12</v>
      </c>
      <c r="M423" s="5">
        <f t="shared" si="32"/>
        <v>0</v>
      </c>
      <c r="N423" s="5">
        <v>12</v>
      </c>
      <c r="O423" s="6">
        <f>'Planning 3'!R423</f>
        <v>1</v>
      </c>
      <c r="P423" s="47"/>
      <c r="Q423" s="111" t="e">
        <f>#REF!*$Q$5</f>
        <v>#REF!</v>
      </c>
      <c r="R423" s="77">
        <v>12</v>
      </c>
      <c r="S423" s="159">
        <f t="shared" si="35"/>
        <v>0</v>
      </c>
      <c r="Y423" s="449">
        <v>12</v>
      </c>
      <c r="AA423" s="452">
        <f t="shared" si="33"/>
        <v>0</v>
      </c>
      <c r="AB423" s="452">
        <v>1</v>
      </c>
      <c r="AC423" s="452">
        <f t="shared" si="34"/>
        <v>0</v>
      </c>
      <c r="AD423" s="451">
        <v>1</v>
      </c>
      <c r="AE423" s="451">
        <f t="shared" si="31"/>
        <v>0</v>
      </c>
      <c r="AY423" s="451">
        <v>1</v>
      </c>
    </row>
    <row r="424" spans="1:51" ht="34.5" hidden="1" customHeight="1" outlineLevel="7" x14ac:dyDescent="0.2">
      <c r="A424" s="91"/>
      <c r="B424" s="93"/>
      <c r="C424" s="95"/>
      <c r="D424" s="95"/>
      <c r="E424" s="97"/>
      <c r="F424" s="101"/>
      <c r="G424" s="103"/>
      <c r="H424" s="103"/>
      <c r="I424" s="4" t="s">
        <v>83</v>
      </c>
      <c r="J424" s="5" t="s">
        <v>257</v>
      </c>
      <c r="K424" s="5">
        <v>100</v>
      </c>
      <c r="L424" s="5">
        <v>67</v>
      </c>
      <c r="M424" s="5">
        <f t="shared" si="32"/>
        <v>32</v>
      </c>
      <c r="N424" s="5">
        <v>99</v>
      </c>
      <c r="O424" s="6">
        <f>'Planning 3'!R424</f>
        <v>0.99</v>
      </c>
      <c r="P424" s="47"/>
      <c r="Q424" s="111" t="e">
        <f>#REF!*$Q$5</f>
        <v>#REF!</v>
      </c>
      <c r="R424" s="77">
        <v>52</v>
      </c>
      <c r="S424" s="159">
        <f t="shared" si="35"/>
        <v>-47</v>
      </c>
      <c r="Y424" s="449">
        <v>67</v>
      </c>
      <c r="AA424" s="452">
        <f t="shared" si="33"/>
        <v>0</v>
      </c>
      <c r="AB424" s="452">
        <v>0.67</v>
      </c>
      <c r="AC424" s="452">
        <f t="shared" si="34"/>
        <v>0.31999999999999995</v>
      </c>
      <c r="AD424" s="451">
        <v>0.9</v>
      </c>
      <c r="AE424" s="451">
        <f t="shared" si="31"/>
        <v>8.9999999999999969E-2</v>
      </c>
      <c r="AY424" s="451">
        <v>0.99</v>
      </c>
    </row>
    <row r="425" spans="1:51" ht="34.5" hidden="1" customHeight="1" outlineLevel="5" x14ac:dyDescent="0.2">
      <c r="A425" s="91"/>
      <c r="B425" s="93"/>
      <c r="C425" s="95"/>
      <c r="D425" s="95"/>
      <c r="E425" s="97"/>
      <c r="F425" s="101"/>
      <c r="G425" s="103"/>
      <c r="H425" s="103"/>
      <c r="I425" s="22" t="s">
        <v>96</v>
      </c>
      <c r="J425" s="23"/>
      <c r="K425" s="23"/>
      <c r="L425" s="23">
        <v>0</v>
      </c>
      <c r="M425" s="23">
        <f t="shared" si="32"/>
        <v>0</v>
      </c>
      <c r="N425" s="23">
        <v>0</v>
      </c>
      <c r="O425" s="24">
        <f>'Planning 3'!R425</f>
        <v>0.99666963055921165</v>
      </c>
      <c r="P425" s="50"/>
      <c r="Q425" s="111" t="e">
        <f>#REF!*$Q$5</f>
        <v>#REF!</v>
      </c>
      <c r="S425" s="159">
        <f t="shared" si="35"/>
        <v>0</v>
      </c>
      <c r="Y425" s="449">
        <v>0</v>
      </c>
      <c r="AA425" s="452">
        <f t="shared" si="33"/>
        <v>6.0000000000001164E-3</v>
      </c>
      <c r="AB425" s="452">
        <v>0.9486696305592115</v>
      </c>
      <c r="AC425" s="452">
        <f t="shared" si="34"/>
        <v>4.8000000000000154E-2</v>
      </c>
      <c r="AD425" s="451">
        <v>0.98316963055921147</v>
      </c>
      <c r="AE425" s="451">
        <f t="shared" si="31"/>
        <v>1.3500000000000179E-2</v>
      </c>
      <c r="AY425" s="451">
        <v>0.99066963055921153</v>
      </c>
    </row>
    <row r="426" spans="1:51" ht="34.5" hidden="1" customHeight="1" outlineLevel="7" x14ac:dyDescent="0.2">
      <c r="A426" s="91"/>
      <c r="B426" s="93"/>
      <c r="C426" s="95"/>
      <c r="D426" s="95"/>
      <c r="E426" s="97"/>
      <c r="F426" s="101"/>
      <c r="G426" s="103"/>
      <c r="H426" s="103"/>
      <c r="I426" s="4" t="s">
        <v>72</v>
      </c>
      <c r="J426" s="5" t="s">
        <v>256</v>
      </c>
      <c r="K426" s="5">
        <v>98013</v>
      </c>
      <c r="L426" s="5">
        <v>98013</v>
      </c>
      <c r="M426" s="5">
        <f t="shared" si="32"/>
        <v>0</v>
      </c>
      <c r="N426" s="5">
        <v>98013</v>
      </c>
      <c r="O426" s="6">
        <f>'Planning 3'!R426</f>
        <v>1</v>
      </c>
      <c r="P426" s="47"/>
      <c r="Q426" s="111" t="e">
        <f>#REF!*$Q$5</f>
        <v>#REF!</v>
      </c>
      <c r="R426" s="77">
        <v>97681</v>
      </c>
      <c r="S426" s="159">
        <f t="shared" si="35"/>
        <v>-332</v>
      </c>
      <c r="Y426" s="449">
        <v>98013</v>
      </c>
      <c r="AA426" s="452">
        <f t="shared" si="33"/>
        <v>0</v>
      </c>
      <c r="AB426" s="452">
        <v>1</v>
      </c>
      <c r="AC426" s="452">
        <f t="shared" si="34"/>
        <v>0</v>
      </c>
      <c r="AD426" s="451">
        <v>1</v>
      </c>
      <c r="AE426" s="451">
        <f t="shared" si="31"/>
        <v>0</v>
      </c>
      <c r="AY426" s="451">
        <v>1</v>
      </c>
    </row>
    <row r="427" spans="1:51" ht="34.5" hidden="1" customHeight="1" outlineLevel="7" x14ac:dyDescent="0.2">
      <c r="A427" s="91"/>
      <c r="B427" s="93"/>
      <c r="C427" s="95"/>
      <c r="D427" s="95"/>
      <c r="E427" s="97"/>
      <c r="F427" s="101"/>
      <c r="G427" s="103"/>
      <c r="H427" s="103"/>
      <c r="I427" s="4" t="s">
        <v>239</v>
      </c>
      <c r="J427" s="5" t="s">
        <v>263</v>
      </c>
      <c r="K427" s="5">
        <v>12</v>
      </c>
      <c r="L427" s="5">
        <v>12</v>
      </c>
      <c r="M427" s="5">
        <f t="shared" si="32"/>
        <v>0</v>
      </c>
      <c r="N427" s="5">
        <v>12</v>
      </c>
      <c r="O427" s="6">
        <f>'Planning 3'!R427</f>
        <v>1</v>
      </c>
      <c r="P427" s="47"/>
      <c r="Q427" s="111" t="e">
        <f>#REF!*$Q$5</f>
        <v>#REF!</v>
      </c>
      <c r="R427" s="77">
        <v>12</v>
      </c>
      <c r="S427" s="159">
        <f t="shared" si="35"/>
        <v>0</v>
      </c>
      <c r="Y427" s="449">
        <v>12</v>
      </c>
      <c r="AA427" s="452">
        <f t="shared" si="33"/>
        <v>0</v>
      </c>
      <c r="AB427" s="452">
        <v>1</v>
      </c>
      <c r="AC427" s="452">
        <f t="shared" si="34"/>
        <v>0</v>
      </c>
      <c r="AD427" s="451">
        <v>1</v>
      </c>
      <c r="AE427" s="451">
        <f t="shared" si="31"/>
        <v>0</v>
      </c>
      <c r="AY427" s="451">
        <v>1</v>
      </c>
    </row>
    <row r="428" spans="1:51" ht="34.5" hidden="1" customHeight="1" outlineLevel="7" x14ac:dyDescent="0.2">
      <c r="A428" s="91"/>
      <c r="B428" s="93"/>
      <c r="C428" s="95"/>
      <c r="D428" s="95"/>
      <c r="E428" s="97"/>
      <c r="F428" s="101"/>
      <c r="G428" s="103"/>
      <c r="H428" s="103"/>
      <c r="I428" s="4" t="s">
        <v>75</v>
      </c>
      <c r="J428" s="5" t="s">
        <v>256</v>
      </c>
      <c r="K428" s="5">
        <v>98013</v>
      </c>
      <c r="L428" s="5">
        <v>97714</v>
      </c>
      <c r="M428" s="5">
        <f t="shared" si="32"/>
        <v>0</v>
      </c>
      <c r="N428" s="5">
        <v>97714</v>
      </c>
      <c r="O428" s="6">
        <f>'Planning 3'!R428</f>
        <v>0.99694938426535251</v>
      </c>
      <c r="P428" s="47"/>
      <c r="Q428" s="111" t="e">
        <f>#REF!*$Q$5</f>
        <v>#REF!</v>
      </c>
      <c r="R428" s="77">
        <v>97320</v>
      </c>
      <c r="S428" s="159">
        <f t="shared" si="35"/>
        <v>-394</v>
      </c>
      <c r="Y428" s="449">
        <v>97714</v>
      </c>
      <c r="AA428" s="452">
        <f t="shared" si="33"/>
        <v>0</v>
      </c>
      <c r="AB428" s="452">
        <v>0.99694938426535251</v>
      </c>
      <c r="AC428" s="452">
        <f t="shared" si="34"/>
        <v>0</v>
      </c>
      <c r="AD428" s="451">
        <v>0.99694938426535251</v>
      </c>
      <c r="AE428" s="451">
        <f t="shared" si="31"/>
        <v>0</v>
      </c>
      <c r="AY428" s="451">
        <v>0.99694938426535251</v>
      </c>
    </row>
    <row r="429" spans="1:51" ht="34.5" hidden="1" customHeight="1" outlineLevel="7" x14ac:dyDescent="0.2">
      <c r="A429" s="91"/>
      <c r="B429" s="93"/>
      <c r="C429" s="95"/>
      <c r="D429" s="95"/>
      <c r="E429" s="97"/>
      <c r="F429" s="101"/>
      <c r="G429" s="103"/>
      <c r="H429" s="103"/>
      <c r="I429" s="4" t="s">
        <v>80</v>
      </c>
      <c r="J429" s="5" t="s">
        <v>256</v>
      </c>
      <c r="K429" s="5">
        <v>98013</v>
      </c>
      <c r="L429" s="5">
        <v>97714</v>
      </c>
      <c r="M429" s="5">
        <f t="shared" si="32"/>
        <v>0</v>
      </c>
      <c r="N429" s="5">
        <v>97714</v>
      </c>
      <c r="O429" s="6">
        <f>'Planning 3'!R429</f>
        <v>0.99694938426535251</v>
      </c>
      <c r="P429" s="47"/>
      <c r="Q429" s="111" t="e">
        <f>#REF!*$Q$5</f>
        <v>#REF!</v>
      </c>
      <c r="R429" s="77">
        <v>97320</v>
      </c>
      <c r="S429" s="159">
        <f t="shared" si="35"/>
        <v>-394</v>
      </c>
      <c r="Y429" s="449">
        <v>97714</v>
      </c>
      <c r="AA429" s="452">
        <f t="shared" si="33"/>
        <v>0</v>
      </c>
      <c r="AB429" s="452">
        <v>0.99694938426535251</v>
      </c>
      <c r="AC429" s="452">
        <f t="shared" si="34"/>
        <v>0</v>
      </c>
      <c r="AD429" s="451">
        <v>0.99694938426535251</v>
      </c>
      <c r="AE429" s="451">
        <f t="shared" si="31"/>
        <v>0</v>
      </c>
      <c r="AY429" s="451">
        <v>0.99694938426535251</v>
      </c>
    </row>
    <row r="430" spans="1:51" ht="34.5" hidden="1" customHeight="1" outlineLevel="7" x14ac:dyDescent="0.2">
      <c r="A430" s="91"/>
      <c r="B430" s="93"/>
      <c r="C430" s="95"/>
      <c r="D430" s="95"/>
      <c r="E430" s="97"/>
      <c r="F430" s="101"/>
      <c r="G430" s="103"/>
      <c r="H430" s="103"/>
      <c r="I430" s="4" t="s">
        <v>81</v>
      </c>
      <c r="J430" s="5" t="s">
        <v>256</v>
      </c>
      <c r="K430" s="5">
        <v>98013</v>
      </c>
      <c r="L430" s="5">
        <v>97714</v>
      </c>
      <c r="M430" s="5">
        <f t="shared" si="32"/>
        <v>0</v>
      </c>
      <c r="N430" s="5">
        <v>97714</v>
      </c>
      <c r="O430" s="6">
        <f>'Planning 3'!R430</f>
        <v>0.99694938426535251</v>
      </c>
      <c r="P430" s="47"/>
      <c r="Q430" s="111" t="e">
        <f>#REF!*$Q$5</f>
        <v>#REF!</v>
      </c>
      <c r="R430" s="77">
        <v>97320</v>
      </c>
      <c r="S430" s="159">
        <f t="shared" si="35"/>
        <v>-394</v>
      </c>
      <c r="Y430" s="449">
        <v>97714</v>
      </c>
      <c r="AA430" s="452">
        <f t="shared" si="33"/>
        <v>0</v>
      </c>
      <c r="AB430" s="452">
        <v>0.99694938426535251</v>
      </c>
      <c r="AC430" s="452">
        <f t="shared" si="34"/>
        <v>0</v>
      </c>
      <c r="AD430" s="451">
        <v>0.99694938426535251</v>
      </c>
      <c r="AE430" s="451">
        <f t="shared" si="31"/>
        <v>0</v>
      </c>
      <c r="AY430" s="451">
        <v>0.99694938426535251</v>
      </c>
    </row>
    <row r="431" spans="1:51" ht="34.5" hidden="1" customHeight="1" outlineLevel="7" x14ac:dyDescent="0.2">
      <c r="A431" s="91"/>
      <c r="B431" s="93"/>
      <c r="C431" s="95"/>
      <c r="D431" s="95"/>
      <c r="E431" s="97"/>
      <c r="F431" s="101"/>
      <c r="G431" s="103"/>
      <c r="H431" s="103"/>
      <c r="I431" s="4" t="s">
        <v>82</v>
      </c>
      <c r="J431" s="5" t="s">
        <v>263</v>
      </c>
      <c r="K431" s="5">
        <v>12</v>
      </c>
      <c r="L431" s="5">
        <v>12</v>
      </c>
      <c r="M431" s="5">
        <f t="shared" si="32"/>
        <v>0</v>
      </c>
      <c r="N431" s="5">
        <v>12</v>
      </c>
      <c r="O431" s="6">
        <f>'Planning 3'!R431</f>
        <v>1</v>
      </c>
      <c r="P431" s="47"/>
      <c r="Q431" s="111" t="e">
        <f>#REF!*$Q$5</f>
        <v>#REF!</v>
      </c>
      <c r="R431" s="77">
        <v>12</v>
      </c>
      <c r="S431" s="159">
        <f t="shared" si="35"/>
        <v>0</v>
      </c>
      <c r="Y431" s="449">
        <v>12</v>
      </c>
      <c r="AA431" s="452">
        <f t="shared" si="33"/>
        <v>0</v>
      </c>
      <c r="AB431" s="452">
        <v>1</v>
      </c>
      <c r="AC431" s="452">
        <f t="shared" si="34"/>
        <v>0</v>
      </c>
      <c r="AD431" s="451">
        <v>1</v>
      </c>
      <c r="AE431" s="451">
        <f t="shared" si="31"/>
        <v>0</v>
      </c>
      <c r="AY431" s="451">
        <v>1</v>
      </c>
    </row>
    <row r="432" spans="1:51" ht="34.5" hidden="1" customHeight="1" outlineLevel="7" x14ac:dyDescent="0.2">
      <c r="A432" s="91"/>
      <c r="B432" s="93"/>
      <c r="C432" s="95"/>
      <c r="D432" s="95"/>
      <c r="E432" s="97"/>
      <c r="F432" s="101"/>
      <c r="G432" s="103"/>
      <c r="H432" s="103"/>
      <c r="I432" s="4" t="s">
        <v>83</v>
      </c>
      <c r="J432" s="5" t="s">
        <v>257</v>
      </c>
      <c r="K432" s="5">
        <v>100</v>
      </c>
      <c r="L432" s="5">
        <v>67</v>
      </c>
      <c r="M432" s="5">
        <f t="shared" si="32"/>
        <v>32</v>
      </c>
      <c r="N432" s="5">
        <v>99</v>
      </c>
      <c r="O432" s="6">
        <f>'Planning 3'!R432</f>
        <v>0.99</v>
      </c>
      <c r="P432" s="47"/>
      <c r="Q432" s="111" t="e">
        <f>#REF!*$Q$5</f>
        <v>#REF!</v>
      </c>
      <c r="R432" s="77">
        <v>54</v>
      </c>
      <c r="S432" s="159">
        <f t="shared" si="35"/>
        <v>-45</v>
      </c>
      <c r="Y432" s="449">
        <v>67</v>
      </c>
      <c r="AA432" s="452">
        <f t="shared" si="33"/>
        <v>4.0000000000000036E-2</v>
      </c>
      <c r="AB432" s="452">
        <v>0.67</v>
      </c>
      <c r="AC432" s="452">
        <f t="shared" si="34"/>
        <v>0.31999999999999995</v>
      </c>
      <c r="AD432" s="451">
        <v>0.9</v>
      </c>
      <c r="AE432" s="451">
        <f t="shared" si="31"/>
        <v>8.9999999999999969E-2</v>
      </c>
      <c r="AY432" s="451">
        <v>0.95</v>
      </c>
    </row>
    <row r="433" spans="1:51" ht="34.5" hidden="1" customHeight="1" outlineLevel="5" x14ac:dyDescent="0.2">
      <c r="A433" s="91"/>
      <c r="B433" s="93"/>
      <c r="C433" s="95"/>
      <c r="D433" s="95"/>
      <c r="E433" s="97"/>
      <c r="F433" s="101"/>
      <c r="G433" s="103"/>
      <c r="H433" s="103"/>
      <c r="I433" s="22" t="s">
        <v>97</v>
      </c>
      <c r="J433" s="23"/>
      <c r="K433" s="23"/>
      <c r="L433" s="23">
        <v>0</v>
      </c>
      <c r="M433" s="23">
        <f t="shared" si="32"/>
        <v>0</v>
      </c>
      <c r="N433" s="23">
        <v>0</v>
      </c>
      <c r="O433" s="24">
        <f>'Planning 3'!R433</f>
        <v>1</v>
      </c>
      <c r="P433" s="50"/>
      <c r="Q433" s="111" t="e">
        <f>#REF!*$Q$5</f>
        <v>#REF!</v>
      </c>
      <c r="S433" s="159">
        <f t="shared" si="35"/>
        <v>0</v>
      </c>
      <c r="Y433" s="449">
        <v>0</v>
      </c>
      <c r="AA433" s="452">
        <f t="shared" si="33"/>
        <v>0</v>
      </c>
      <c r="AB433" s="452">
        <v>0.9504999999999999</v>
      </c>
      <c r="AC433" s="452">
        <f t="shared" si="34"/>
        <v>4.9500000000000099E-2</v>
      </c>
      <c r="AD433" s="451">
        <v>0.99249999999999994</v>
      </c>
      <c r="AE433" s="451">
        <f t="shared" si="31"/>
        <v>7.5000000000000622E-3</v>
      </c>
      <c r="AY433" s="451">
        <v>1</v>
      </c>
    </row>
    <row r="434" spans="1:51" ht="34.5" hidden="1" customHeight="1" outlineLevel="7" x14ac:dyDescent="0.2">
      <c r="A434" s="91"/>
      <c r="B434" s="93"/>
      <c r="C434" s="95"/>
      <c r="D434" s="95"/>
      <c r="E434" s="97"/>
      <c r="F434" s="101"/>
      <c r="G434" s="103"/>
      <c r="H434" s="103"/>
      <c r="I434" s="4" t="s">
        <v>72</v>
      </c>
      <c r="J434" s="5" t="s">
        <v>256</v>
      </c>
      <c r="K434" s="5">
        <v>59041</v>
      </c>
      <c r="L434" s="5">
        <v>59041</v>
      </c>
      <c r="M434" s="5">
        <f t="shared" si="32"/>
        <v>0</v>
      </c>
      <c r="N434" s="5">
        <v>59041</v>
      </c>
      <c r="O434" s="6">
        <f>'Planning 3'!R434</f>
        <v>1</v>
      </c>
      <c r="P434" s="47"/>
      <c r="Q434" s="111" t="e">
        <f>#REF!*$Q$5</f>
        <v>#REF!</v>
      </c>
      <c r="R434" s="77">
        <v>59500</v>
      </c>
      <c r="S434" s="159">
        <f t="shared" si="35"/>
        <v>459</v>
      </c>
      <c r="Y434" s="449">
        <v>59500</v>
      </c>
      <c r="AA434" s="452">
        <f t="shared" si="33"/>
        <v>0</v>
      </c>
      <c r="AB434" s="452">
        <v>1</v>
      </c>
      <c r="AC434" s="452">
        <f t="shared" si="34"/>
        <v>0</v>
      </c>
      <c r="AD434" s="451">
        <v>1</v>
      </c>
      <c r="AE434" s="451">
        <f t="shared" si="31"/>
        <v>0</v>
      </c>
      <c r="AY434" s="451">
        <v>1</v>
      </c>
    </row>
    <row r="435" spans="1:51" ht="34.5" hidden="1" customHeight="1" outlineLevel="7" x14ac:dyDescent="0.2">
      <c r="A435" s="91"/>
      <c r="B435" s="93"/>
      <c r="C435" s="95"/>
      <c r="D435" s="95"/>
      <c r="E435" s="97"/>
      <c r="F435" s="101"/>
      <c r="G435" s="103"/>
      <c r="H435" s="103"/>
      <c r="I435" s="4" t="s">
        <v>239</v>
      </c>
      <c r="J435" s="5" t="s">
        <v>263</v>
      </c>
      <c r="K435" s="5">
        <v>8</v>
      </c>
      <c r="L435" s="5">
        <v>8</v>
      </c>
      <c r="M435" s="5">
        <f t="shared" si="32"/>
        <v>0</v>
      </c>
      <c r="N435" s="5">
        <v>8</v>
      </c>
      <c r="O435" s="6">
        <f>'Planning 3'!R435</f>
        <v>1</v>
      </c>
      <c r="P435" s="47"/>
      <c r="Q435" s="111" t="e">
        <f>#REF!*$Q$5</f>
        <v>#REF!</v>
      </c>
      <c r="R435" s="77">
        <v>8</v>
      </c>
      <c r="S435" s="159">
        <f t="shared" si="35"/>
        <v>0</v>
      </c>
      <c r="Y435" s="449">
        <v>8</v>
      </c>
      <c r="AA435" s="452">
        <f t="shared" si="33"/>
        <v>0</v>
      </c>
      <c r="AB435" s="452">
        <v>1</v>
      </c>
      <c r="AC435" s="452">
        <f t="shared" si="34"/>
        <v>0</v>
      </c>
      <c r="AD435" s="451">
        <v>1</v>
      </c>
      <c r="AE435" s="451">
        <f t="shared" si="31"/>
        <v>0</v>
      </c>
      <c r="AY435" s="451">
        <v>1</v>
      </c>
    </row>
    <row r="436" spans="1:51" ht="34.5" hidden="1" customHeight="1" outlineLevel="7" x14ac:dyDescent="0.2">
      <c r="A436" s="91"/>
      <c r="B436" s="93"/>
      <c r="C436" s="95"/>
      <c r="D436" s="95"/>
      <c r="E436" s="97"/>
      <c r="F436" s="101"/>
      <c r="G436" s="103"/>
      <c r="H436" s="103"/>
      <c r="I436" s="4" t="s">
        <v>75</v>
      </c>
      <c r="J436" s="5" t="s">
        <v>256</v>
      </c>
      <c r="K436" s="5">
        <v>59041</v>
      </c>
      <c r="L436" s="5">
        <v>59041</v>
      </c>
      <c r="M436" s="5">
        <f t="shared" si="32"/>
        <v>0</v>
      </c>
      <c r="N436" s="5">
        <v>59041</v>
      </c>
      <c r="O436" s="6">
        <f>'Planning 3'!R436</f>
        <v>1</v>
      </c>
      <c r="P436" s="47"/>
      <c r="Q436" s="111" t="e">
        <f>#REF!*$Q$5</f>
        <v>#REF!</v>
      </c>
      <c r="R436" s="77">
        <v>59500</v>
      </c>
      <c r="S436" s="159">
        <f t="shared" si="35"/>
        <v>459</v>
      </c>
      <c r="Y436" s="449">
        <v>59500</v>
      </c>
      <c r="AA436" s="452">
        <f t="shared" si="33"/>
        <v>0</v>
      </c>
      <c r="AB436" s="452">
        <v>1</v>
      </c>
      <c r="AC436" s="452">
        <f t="shared" si="34"/>
        <v>0</v>
      </c>
      <c r="AD436" s="451">
        <v>1</v>
      </c>
      <c r="AE436" s="451">
        <f t="shared" si="31"/>
        <v>0</v>
      </c>
      <c r="AY436" s="451">
        <v>1</v>
      </c>
    </row>
    <row r="437" spans="1:51" ht="34.5" hidden="1" customHeight="1" outlineLevel="7" x14ac:dyDescent="0.2">
      <c r="A437" s="91"/>
      <c r="B437" s="93"/>
      <c r="C437" s="95"/>
      <c r="D437" s="95"/>
      <c r="E437" s="97"/>
      <c r="F437" s="101"/>
      <c r="G437" s="103"/>
      <c r="H437" s="103"/>
      <c r="I437" s="4" t="s">
        <v>80</v>
      </c>
      <c r="J437" s="5" t="s">
        <v>256</v>
      </c>
      <c r="K437" s="5">
        <v>59041</v>
      </c>
      <c r="L437" s="5">
        <v>59041</v>
      </c>
      <c r="M437" s="5">
        <f t="shared" si="32"/>
        <v>0</v>
      </c>
      <c r="N437" s="5">
        <v>59041</v>
      </c>
      <c r="O437" s="6">
        <f>'Planning 3'!R437</f>
        <v>1</v>
      </c>
      <c r="P437" s="47"/>
      <c r="Q437" s="111" t="e">
        <f>#REF!*$Q$5</f>
        <v>#REF!</v>
      </c>
      <c r="R437" s="77">
        <v>59500</v>
      </c>
      <c r="S437" s="159">
        <f t="shared" si="35"/>
        <v>459</v>
      </c>
      <c r="Y437" s="449">
        <v>59500</v>
      </c>
      <c r="AA437" s="452">
        <f t="shared" si="33"/>
        <v>0</v>
      </c>
      <c r="AB437" s="452">
        <v>1</v>
      </c>
      <c r="AC437" s="452">
        <f t="shared" si="34"/>
        <v>0</v>
      </c>
      <c r="AD437" s="451">
        <v>1</v>
      </c>
      <c r="AE437" s="451">
        <f t="shared" si="31"/>
        <v>0</v>
      </c>
      <c r="AY437" s="451">
        <v>1</v>
      </c>
    </row>
    <row r="438" spans="1:51" ht="34.5" hidden="1" customHeight="1" outlineLevel="7" x14ac:dyDescent="0.2">
      <c r="A438" s="91"/>
      <c r="B438" s="93"/>
      <c r="C438" s="95"/>
      <c r="D438" s="95"/>
      <c r="E438" s="97"/>
      <c r="F438" s="101"/>
      <c r="G438" s="103"/>
      <c r="H438" s="103"/>
      <c r="I438" s="4" t="s">
        <v>81</v>
      </c>
      <c r="J438" s="5" t="s">
        <v>256</v>
      </c>
      <c r="K438" s="5">
        <v>59041</v>
      </c>
      <c r="L438" s="5">
        <v>59041</v>
      </c>
      <c r="M438" s="5">
        <f t="shared" si="32"/>
        <v>0</v>
      </c>
      <c r="N438" s="5">
        <v>59041</v>
      </c>
      <c r="O438" s="6">
        <f>'Planning 3'!R438</f>
        <v>1</v>
      </c>
      <c r="P438" s="47"/>
      <c r="Q438" s="111" t="e">
        <f>#REF!*$Q$5</f>
        <v>#REF!</v>
      </c>
      <c r="R438" s="77">
        <v>59500</v>
      </c>
      <c r="S438" s="159">
        <f t="shared" si="35"/>
        <v>459</v>
      </c>
      <c r="Y438" s="449">
        <v>59500</v>
      </c>
      <c r="AA438" s="452">
        <f t="shared" si="33"/>
        <v>0</v>
      </c>
      <c r="AB438" s="452">
        <v>1</v>
      </c>
      <c r="AC438" s="452">
        <f t="shared" si="34"/>
        <v>0</v>
      </c>
      <c r="AD438" s="451">
        <v>1</v>
      </c>
      <c r="AE438" s="451">
        <f t="shared" si="31"/>
        <v>0</v>
      </c>
      <c r="AY438" s="451">
        <v>1</v>
      </c>
    </row>
    <row r="439" spans="1:51" ht="34.5" hidden="1" customHeight="1" outlineLevel="7" x14ac:dyDescent="0.2">
      <c r="A439" s="91"/>
      <c r="B439" s="93"/>
      <c r="C439" s="95"/>
      <c r="D439" s="95"/>
      <c r="E439" s="97"/>
      <c r="F439" s="101"/>
      <c r="G439" s="103"/>
      <c r="H439" s="103"/>
      <c r="I439" s="4" t="s">
        <v>82</v>
      </c>
      <c r="J439" s="5" t="s">
        <v>263</v>
      </c>
      <c r="K439" s="5">
        <v>8</v>
      </c>
      <c r="L439" s="5">
        <v>8</v>
      </c>
      <c r="M439" s="5">
        <f t="shared" si="32"/>
        <v>0</v>
      </c>
      <c r="N439" s="5">
        <v>8</v>
      </c>
      <c r="O439" s="6">
        <f>'Planning 3'!R439</f>
        <v>1</v>
      </c>
      <c r="P439" s="47"/>
      <c r="Q439" s="111" t="e">
        <f>#REF!*$Q$5</f>
        <v>#REF!</v>
      </c>
      <c r="R439" s="77">
        <v>8</v>
      </c>
      <c r="S439" s="159">
        <f t="shared" si="35"/>
        <v>0</v>
      </c>
      <c r="Y439" s="449">
        <v>8</v>
      </c>
      <c r="AA439" s="452">
        <f t="shared" si="33"/>
        <v>0</v>
      </c>
      <c r="AB439" s="452">
        <v>1</v>
      </c>
      <c r="AC439" s="452">
        <f t="shared" si="34"/>
        <v>0</v>
      </c>
      <c r="AD439" s="451">
        <v>1</v>
      </c>
      <c r="AE439" s="451">
        <f t="shared" si="31"/>
        <v>0</v>
      </c>
      <c r="AY439" s="451">
        <v>1</v>
      </c>
    </row>
    <row r="440" spans="1:51" ht="34.5" hidden="1" customHeight="1" outlineLevel="7" x14ac:dyDescent="0.2">
      <c r="A440" s="91"/>
      <c r="B440" s="93"/>
      <c r="C440" s="95"/>
      <c r="D440" s="95"/>
      <c r="E440" s="97"/>
      <c r="F440" s="101"/>
      <c r="G440" s="103"/>
      <c r="H440" s="103"/>
      <c r="I440" s="4" t="s">
        <v>83</v>
      </c>
      <c r="J440" s="5" t="s">
        <v>257</v>
      </c>
      <c r="K440" s="5">
        <v>100</v>
      </c>
      <c r="L440" s="5">
        <v>67</v>
      </c>
      <c r="M440" s="5">
        <f t="shared" si="32"/>
        <v>33</v>
      </c>
      <c r="N440" s="5">
        <v>100</v>
      </c>
      <c r="O440" s="6">
        <f>'Planning 3'!R440</f>
        <v>1</v>
      </c>
      <c r="P440" s="47"/>
      <c r="Q440" s="111" t="e">
        <f>#REF!*$Q$5</f>
        <v>#REF!</v>
      </c>
      <c r="R440" s="77">
        <v>48</v>
      </c>
      <c r="S440" s="159">
        <f t="shared" si="35"/>
        <v>-52</v>
      </c>
      <c r="Y440" s="449">
        <v>67</v>
      </c>
      <c r="AA440" s="452">
        <f t="shared" si="33"/>
        <v>0</v>
      </c>
      <c r="AB440" s="452">
        <v>0.67</v>
      </c>
      <c r="AC440" s="452">
        <f t="shared" si="34"/>
        <v>0.32999999999999996</v>
      </c>
      <c r="AD440" s="451">
        <v>0.95</v>
      </c>
      <c r="AE440" s="451">
        <f t="shared" si="31"/>
        <v>5.0000000000000044E-2</v>
      </c>
      <c r="AY440" s="451">
        <v>1</v>
      </c>
    </row>
    <row r="441" spans="1:51" ht="34.5" hidden="1" customHeight="1" outlineLevel="5" x14ac:dyDescent="0.2">
      <c r="A441" s="91"/>
      <c r="B441" s="93"/>
      <c r="C441" s="95"/>
      <c r="D441" s="95"/>
      <c r="E441" s="97"/>
      <c r="F441" s="101"/>
      <c r="G441" s="103"/>
      <c r="H441" s="103"/>
      <c r="I441" s="22" t="s">
        <v>98</v>
      </c>
      <c r="J441" s="23"/>
      <c r="K441" s="23"/>
      <c r="L441" s="23">
        <v>0</v>
      </c>
      <c r="M441" s="23">
        <f t="shared" si="32"/>
        <v>0</v>
      </c>
      <c r="N441" s="23">
        <v>0</v>
      </c>
      <c r="O441" s="24">
        <f>'Planning 3'!R441</f>
        <v>0.80492074729596863</v>
      </c>
      <c r="P441" s="50"/>
      <c r="Q441" s="111" t="e">
        <f>#REF!*$Q$5</f>
        <v>#REF!</v>
      </c>
      <c r="S441" s="159">
        <f t="shared" si="35"/>
        <v>0</v>
      </c>
      <c r="Y441" s="449">
        <v>0</v>
      </c>
      <c r="AA441" s="452">
        <f t="shared" si="33"/>
        <v>2.2499999999999964E-2</v>
      </c>
      <c r="AB441" s="452">
        <v>0.74792074729596858</v>
      </c>
      <c r="AC441" s="452">
        <f t="shared" si="34"/>
        <v>5.7000000000000051E-2</v>
      </c>
      <c r="AD441" s="451">
        <v>0.74792074729596858</v>
      </c>
      <c r="AE441" s="451">
        <f t="shared" si="31"/>
        <v>5.7000000000000051E-2</v>
      </c>
      <c r="AY441" s="451">
        <v>0.78242074729596867</v>
      </c>
    </row>
    <row r="442" spans="1:51" ht="34.5" hidden="1" customHeight="1" outlineLevel="7" x14ac:dyDescent="0.2">
      <c r="A442" s="91"/>
      <c r="B442" s="93"/>
      <c r="C442" s="95"/>
      <c r="D442" s="95"/>
      <c r="E442" s="97"/>
      <c r="F442" s="101"/>
      <c r="G442" s="103"/>
      <c r="H442" s="103"/>
      <c r="I442" s="4" t="s">
        <v>72</v>
      </c>
      <c r="J442" s="5" t="s">
        <v>256</v>
      </c>
      <c r="K442" s="5">
        <v>101233</v>
      </c>
      <c r="L442" s="5">
        <v>101233</v>
      </c>
      <c r="M442" s="5">
        <f t="shared" si="32"/>
        <v>0</v>
      </c>
      <c r="N442" s="5">
        <v>101233</v>
      </c>
      <c r="O442" s="6">
        <f>'Planning 3'!R442</f>
        <v>1</v>
      </c>
      <c r="P442" s="47"/>
      <c r="Q442" s="111" t="e">
        <f>#REF!*$Q$5</f>
        <v>#REF!</v>
      </c>
      <c r="R442" s="77">
        <v>101700</v>
      </c>
      <c r="S442" s="159">
        <f t="shared" si="35"/>
        <v>467</v>
      </c>
      <c r="Y442" s="449">
        <v>101700</v>
      </c>
      <c r="AA442" s="452">
        <f t="shared" si="33"/>
        <v>0</v>
      </c>
      <c r="AB442" s="452">
        <v>1</v>
      </c>
      <c r="AC442" s="452">
        <f t="shared" si="34"/>
        <v>0</v>
      </c>
      <c r="AD442" s="451">
        <v>1</v>
      </c>
      <c r="AE442" s="451">
        <f t="shared" si="31"/>
        <v>0</v>
      </c>
      <c r="AY442" s="451">
        <v>1</v>
      </c>
    </row>
    <row r="443" spans="1:51" ht="34.5" hidden="1" customHeight="1" outlineLevel="7" x14ac:dyDescent="0.2">
      <c r="A443" s="91"/>
      <c r="B443" s="93"/>
      <c r="C443" s="95"/>
      <c r="D443" s="95"/>
      <c r="E443" s="97"/>
      <c r="F443" s="101"/>
      <c r="G443" s="103"/>
      <c r="H443" s="103"/>
      <c r="I443" s="4" t="s">
        <v>239</v>
      </c>
      <c r="J443" s="5" t="s">
        <v>263</v>
      </c>
      <c r="K443" s="5">
        <v>12</v>
      </c>
      <c r="L443" s="5">
        <v>12</v>
      </c>
      <c r="M443" s="5">
        <f t="shared" si="32"/>
        <v>0</v>
      </c>
      <c r="N443" s="5">
        <v>12</v>
      </c>
      <c r="O443" s="6">
        <f>'Planning 3'!R443</f>
        <v>1</v>
      </c>
      <c r="P443" s="47"/>
      <c r="Q443" s="111" t="e">
        <f>#REF!*$Q$5</f>
        <v>#REF!</v>
      </c>
      <c r="R443" s="77">
        <v>12</v>
      </c>
      <c r="S443" s="159">
        <f t="shared" si="35"/>
        <v>0</v>
      </c>
      <c r="Y443" s="449">
        <v>12</v>
      </c>
      <c r="AA443" s="452">
        <f t="shared" si="33"/>
        <v>0</v>
      </c>
      <c r="AB443" s="452">
        <v>1</v>
      </c>
      <c r="AC443" s="452">
        <f t="shared" si="34"/>
        <v>0</v>
      </c>
      <c r="AD443" s="451">
        <v>1</v>
      </c>
      <c r="AE443" s="451">
        <f t="shared" si="31"/>
        <v>0</v>
      </c>
      <c r="AY443" s="451">
        <v>1</v>
      </c>
    </row>
    <row r="444" spans="1:51" ht="34.5" hidden="1" customHeight="1" outlineLevel="7" x14ac:dyDescent="0.2">
      <c r="A444" s="91"/>
      <c r="B444" s="93"/>
      <c r="C444" s="95"/>
      <c r="D444" s="95"/>
      <c r="E444" s="97"/>
      <c r="F444" s="101"/>
      <c r="G444" s="103"/>
      <c r="H444" s="103"/>
      <c r="I444" s="4" t="s">
        <v>75</v>
      </c>
      <c r="J444" s="5" t="s">
        <v>256</v>
      </c>
      <c r="K444" s="5">
        <v>101233</v>
      </c>
      <c r="L444" s="5">
        <v>80030.808259587022</v>
      </c>
      <c r="M444" s="5">
        <f t="shared" si="32"/>
        <v>0</v>
      </c>
      <c r="N444" s="5">
        <v>80030.808259587022</v>
      </c>
      <c r="O444" s="6">
        <f>'Planning 3'!R444</f>
        <v>0.79056047197640122</v>
      </c>
      <c r="P444" s="47"/>
      <c r="Q444" s="111" t="e">
        <f>#REF!*$Q$5</f>
        <v>#REF!</v>
      </c>
      <c r="R444" s="77">
        <v>80400</v>
      </c>
      <c r="S444" s="159">
        <f t="shared" si="35"/>
        <v>369.19174041297811</v>
      </c>
      <c r="Y444" s="449">
        <v>80400</v>
      </c>
      <c r="AA444" s="452">
        <f t="shared" si="33"/>
        <v>0</v>
      </c>
      <c r="AB444" s="452">
        <v>0.79056047197640122</v>
      </c>
      <c r="AC444" s="452">
        <f t="shared" si="34"/>
        <v>0</v>
      </c>
      <c r="AD444" s="451">
        <v>0.79056047197640122</v>
      </c>
      <c r="AE444" s="451">
        <f t="shared" si="31"/>
        <v>0</v>
      </c>
      <c r="AY444" s="451">
        <v>0.79056047197640122</v>
      </c>
    </row>
    <row r="445" spans="1:51" ht="34.5" hidden="1" customHeight="1" outlineLevel="7" x14ac:dyDescent="0.2">
      <c r="A445" s="91"/>
      <c r="B445" s="93"/>
      <c r="C445" s="95"/>
      <c r="D445" s="95"/>
      <c r="E445" s="97"/>
      <c r="F445" s="101"/>
      <c r="G445" s="103"/>
      <c r="H445" s="103"/>
      <c r="I445" s="4" t="s">
        <v>80</v>
      </c>
      <c r="J445" s="5" t="s">
        <v>256</v>
      </c>
      <c r="K445" s="5">
        <v>101233</v>
      </c>
      <c r="L445" s="5">
        <v>80030.808259587022</v>
      </c>
      <c r="M445" s="5">
        <f t="shared" si="32"/>
        <v>0</v>
      </c>
      <c r="N445" s="5">
        <v>80030.808259587022</v>
      </c>
      <c r="O445" s="6">
        <f>'Planning 3'!R445</f>
        <v>0.79056047197640122</v>
      </c>
      <c r="P445" s="47"/>
      <c r="Q445" s="111" t="e">
        <f>#REF!*$Q$5</f>
        <v>#REF!</v>
      </c>
      <c r="R445" s="77">
        <v>80400</v>
      </c>
      <c r="S445" s="159">
        <f t="shared" si="35"/>
        <v>369.19174041297811</v>
      </c>
      <c r="Y445" s="449">
        <v>80400</v>
      </c>
      <c r="AA445" s="452">
        <f t="shared" si="33"/>
        <v>0</v>
      </c>
      <c r="AB445" s="452">
        <v>0.79056047197640122</v>
      </c>
      <c r="AC445" s="452">
        <f t="shared" si="34"/>
        <v>0</v>
      </c>
      <c r="AD445" s="451">
        <v>0.79056047197640122</v>
      </c>
      <c r="AE445" s="451">
        <f t="shared" si="31"/>
        <v>0</v>
      </c>
      <c r="AY445" s="451">
        <v>0.79056047197640122</v>
      </c>
    </row>
    <row r="446" spans="1:51" ht="34.5" hidden="1" customHeight="1" outlineLevel="7" x14ac:dyDescent="0.2">
      <c r="A446" s="91"/>
      <c r="B446" s="93"/>
      <c r="C446" s="95"/>
      <c r="D446" s="95"/>
      <c r="E446" s="97"/>
      <c r="F446" s="101"/>
      <c r="G446" s="103"/>
      <c r="H446" s="103"/>
      <c r="I446" s="4" t="s">
        <v>81</v>
      </c>
      <c r="J446" s="5" t="s">
        <v>256</v>
      </c>
      <c r="K446" s="5">
        <v>101233</v>
      </c>
      <c r="L446" s="5">
        <v>63898.229783677481</v>
      </c>
      <c r="M446" s="5">
        <f t="shared" si="32"/>
        <v>0</v>
      </c>
      <c r="N446" s="5">
        <v>63898.229783677481</v>
      </c>
      <c r="O446" s="6">
        <f>'Planning 3'!R446</f>
        <v>0.63119960668633235</v>
      </c>
      <c r="P446" s="47"/>
      <c r="Q446" s="111" t="e">
        <f>#REF!*$Q$5</f>
        <v>#REF!</v>
      </c>
      <c r="R446" s="77">
        <v>0</v>
      </c>
      <c r="S446" s="159">
        <f t="shared" si="35"/>
        <v>-63898.229783677481</v>
      </c>
      <c r="Y446" s="449">
        <v>64193</v>
      </c>
      <c r="AA446" s="452">
        <f t="shared" si="33"/>
        <v>0</v>
      </c>
      <c r="AB446" s="452">
        <v>0.63119960668633235</v>
      </c>
      <c r="AC446" s="452">
        <f t="shared" si="34"/>
        <v>0</v>
      </c>
      <c r="AD446" s="451">
        <v>0.63119960668633235</v>
      </c>
      <c r="AE446" s="451">
        <f t="shared" si="31"/>
        <v>0</v>
      </c>
      <c r="AY446" s="451">
        <v>0.63119960668633235</v>
      </c>
    </row>
    <row r="447" spans="1:51" ht="34.5" hidden="1" customHeight="1" outlineLevel="7" x14ac:dyDescent="0.2">
      <c r="A447" s="91"/>
      <c r="B447" s="93"/>
      <c r="C447" s="95"/>
      <c r="D447" s="95"/>
      <c r="E447" s="97"/>
      <c r="F447" s="101"/>
      <c r="G447" s="103"/>
      <c r="H447" s="103"/>
      <c r="I447" s="4" t="s">
        <v>82</v>
      </c>
      <c r="J447" s="5" t="s">
        <v>263</v>
      </c>
      <c r="K447" s="5">
        <v>12</v>
      </c>
      <c r="L447" s="5">
        <v>7</v>
      </c>
      <c r="M447" s="5">
        <f t="shared" si="32"/>
        <v>0</v>
      </c>
      <c r="N447" s="5">
        <v>7</v>
      </c>
      <c r="O447" s="6">
        <f>'Planning 3'!R447</f>
        <v>0.58333333333333337</v>
      </c>
      <c r="P447" s="47"/>
      <c r="Q447" s="111" t="e">
        <f>#REF!*$Q$5</f>
        <v>#REF!</v>
      </c>
      <c r="R447" s="77">
        <v>0</v>
      </c>
      <c r="S447" s="159">
        <f t="shared" si="35"/>
        <v>-7</v>
      </c>
      <c r="Y447" s="449">
        <v>7</v>
      </c>
      <c r="AA447" s="452">
        <f t="shared" si="33"/>
        <v>0</v>
      </c>
      <c r="AB447" s="452">
        <v>0.58333333333333337</v>
      </c>
      <c r="AC447" s="452">
        <f t="shared" si="34"/>
        <v>0</v>
      </c>
      <c r="AD447" s="451">
        <v>0.58333333333333337</v>
      </c>
      <c r="AE447" s="451">
        <f t="shared" si="31"/>
        <v>0</v>
      </c>
      <c r="AY447" s="451">
        <v>0.58333333333333337</v>
      </c>
    </row>
    <row r="448" spans="1:51" ht="34.5" hidden="1" customHeight="1" outlineLevel="7" x14ac:dyDescent="0.2">
      <c r="A448" s="91"/>
      <c r="B448" s="93"/>
      <c r="C448" s="95"/>
      <c r="D448" s="95"/>
      <c r="E448" s="97"/>
      <c r="F448" s="101"/>
      <c r="G448" s="103"/>
      <c r="H448" s="103"/>
      <c r="I448" s="4" t="s">
        <v>83</v>
      </c>
      <c r="J448" s="5" t="s">
        <v>257</v>
      </c>
      <c r="K448" s="5">
        <v>100</v>
      </c>
      <c r="L448" s="5">
        <v>52</v>
      </c>
      <c r="M448" s="5">
        <f t="shared" si="32"/>
        <v>38</v>
      </c>
      <c r="N448" s="5">
        <v>90</v>
      </c>
      <c r="O448" s="6">
        <f>'Planning 3'!R448</f>
        <v>0.9</v>
      </c>
      <c r="P448" s="47"/>
      <c r="Q448" s="111" t="e">
        <f>#REF!*$Q$5</f>
        <v>#REF!</v>
      </c>
      <c r="R448" s="77">
        <v>38</v>
      </c>
      <c r="S448" s="159">
        <f t="shared" si="35"/>
        <v>-52</v>
      </c>
      <c r="Y448" s="449">
        <v>52</v>
      </c>
      <c r="AA448" s="452">
        <f t="shared" si="33"/>
        <v>0.15000000000000002</v>
      </c>
      <c r="AB448" s="452">
        <v>0.52</v>
      </c>
      <c r="AC448" s="452">
        <f t="shared" si="34"/>
        <v>0.38</v>
      </c>
      <c r="AD448" s="451">
        <v>0.52</v>
      </c>
      <c r="AE448" s="451">
        <f t="shared" si="31"/>
        <v>0.38</v>
      </c>
      <c r="AY448" s="451">
        <v>0.75</v>
      </c>
    </row>
    <row r="449" spans="1:51" ht="34.5" hidden="1" customHeight="1" outlineLevel="5" x14ac:dyDescent="0.2">
      <c r="A449" s="91"/>
      <c r="B449" s="93"/>
      <c r="C449" s="95"/>
      <c r="D449" s="95"/>
      <c r="E449" s="97"/>
      <c r="F449" s="101"/>
      <c r="G449" s="103"/>
      <c r="H449" s="103"/>
      <c r="I449" s="22" t="s">
        <v>99</v>
      </c>
      <c r="J449" s="23"/>
      <c r="K449" s="23"/>
      <c r="L449" s="23">
        <v>0</v>
      </c>
      <c r="M449" s="23">
        <f t="shared" si="32"/>
        <v>0</v>
      </c>
      <c r="N449" s="23">
        <v>0</v>
      </c>
      <c r="O449" s="24">
        <f>'Planning 3'!R449</f>
        <v>1</v>
      </c>
      <c r="P449" s="50"/>
      <c r="Q449" s="111" t="e">
        <f>#REF!*$Q$5</f>
        <v>#REF!</v>
      </c>
      <c r="S449" s="159">
        <f t="shared" si="35"/>
        <v>0</v>
      </c>
      <c r="Y449" s="449">
        <v>0</v>
      </c>
      <c r="AA449" s="452">
        <f t="shared" si="33"/>
        <v>0</v>
      </c>
      <c r="AB449" s="452">
        <v>0.95050000000000001</v>
      </c>
      <c r="AC449" s="452">
        <f t="shared" si="34"/>
        <v>4.9499999999999988E-2</v>
      </c>
      <c r="AD449" s="451">
        <v>0.99250000000000005</v>
      </c>
      <c r="AE449" s="451">
        <f t="shared" si="31"/>
        <v>7.4999999999999512E-3</v>
      </c>
      <c r="AY449" s="451">
        <v>1</v>
      </c>
    </row>
    <row r="450" spans="1:51" ht="34.5" hidden="1" customHeight="1" outlineLevel="7" x14ac:dyDescent="0.2">
      <c r="A450" s="91"/>
      <c r="B450" s="93"/>
      <c r="C450" s="95"/>
      <c r="D450" s="95"/>
      <c r="E450" s="97"/>
      <c r="F450" s="101"/>
      <c r="G450" s="103"/>
      <c r="H450" s="103"/>
      <c r="I450" s="4" t="s">
        <v>72</v>
      </c>
      <c r="J450" s="5" t="s">
        <v>256</v>
      </c>
      <c r="K450" s="5">
        <v>142969</v>
      </c>
      <c r="L450" s="5">
        <v>142969</v>
      </c>
      <c r="M450" s="5">
        <f t="shared" si="32"/>
        <v>0</v>
      </c>
      <c r="N450" s="5">
        <v>142969</v>
      </c>
      <c r="O450" s="6">
        <f>'Planning 3'!R450</f>
        <v>1</v>
      </c>
      <c r="P450" s="47"/>
      <c r="Q450" s="111" t="e">
        <f>#REF!*$Q$5</f>
        <v>#REF!</v>
      </c>
      <c r="R450" s="77">
        <v>142783</v>
      </c>
      <c r="S450" s="159">
        <f t="shared" si="35"/>
        <v>-186</v>
      </c>
      <c r="Y450" s="449">
        <v>142783</v>
      </c>
      <c r="AA450" s="452">
        <f t="shared" si="33"/>
        <v>0</v>
      </c>
      <c r="AB450" s="452">
        <v>1</v>
      </c>
      <c r="AC450" s="452">
        <f t="shared" si="34"/>
        <v>0</v>
      </c>
      <c r="AD450" s="451">
        <v>1</v>
      </c>
      <c r="AE450" s="451">
        <f t="shared" si="31"/>
        <v>0</v>
      </c>
      <c r="AY450" s="451">
        <v>1</v>
      </c>
    </row>
    <row r="451" spans="1:51" ht="34.5" hidden="1" customHeight="1" outlineLevel="7" x14ac:dyDescent="0.2">
      <c r="A451" s="91"/>
      <c r="B451" s="93"/>
      <c r="C451" s="95"/>
      <c r="D451" s="95"/>
      <c r="E451" s="97"/>
      <c r="F451" s="101"/>
      <c r="G451" s="103"/>
      <c r="H451" s="103"/>
      <c r="I451" s="4" t="s">
        <v>239</v>
      </c>
      <c r="J451" s="5" t="s">
        <v>263</v>
      </c>
      <c r="K451" s="5">
        <v>24</v>
      </c>
      <c r="L451" s="5">
        <v>24</v>
      </c>
      <c r="M451" s="5">
        <f t="shared" si="32"/>
        <v>0</v>
      </c>
      <c r="N451" s="5">
        <v>24</v>
      </c>
      <c r="O451" s="6">
        <f>'Planning 3'!R451</f>
        <v>1</v>
      </c>
      <c r="P451" s="47"/>
      <c r="Q451" s="111" t="e">
        <f>#REF!*$Q$5</f>
        <v>#REF!</v>
      </c>
      <c r="R451" s="77">
        <v>24</v>
      </c>
      <c r="S451" s="159">
        <f t="shared" si="35"/>
        <v>0</v>
      </c>
      <c r="Y451" s="449">
        <v>24</v>
      </c>
      <c r="AA451" s="452">
        <f t="shared" si="33"/>
        <v>0</v>
      </c>
      <c r="AB451" s="452">
        <v>1</v>
      </c>
      <c r="AC451" s="452">
        <f t="shared" si="34"/>
        <v>0</v>
      </c>
      <c r="AD451" s="451">
        <v>1</v>
      </c>
      <c r="AE451" s="451">
        <f t="shared" si="31"/>
        <v>0</v>
      </c>
      <c r="AY451" s="451">
        <v>1</v>
      </c>
    </row>
    <row r="452" spans="1:51" ht="34.5" hidden="1" customHeight="1" outlineLevel="7" x14ac:dyDescent="0.2">
      <c r="A452" s="91"/>
      <c r="B452" s="93"/>
      <c r="C452" s="95"/>
      <c r="D452" s="95"/>
      <c r="E452" s="97"/>
      <c r="F452" s="101"/>
      <c r="G452" s="103"/>
      <c r="H452" s="103"/>
      <c r="I452" s="4" t="s">
        <v>75</v>
      </c>
      <c r="J452" s="5" t="s">
        <v>256</v>
      </c>
      <c r="K452" s="5">
        <v>142969</v>
      </c>
      <c r="L452" s="5">
        <v>142969</v>
      </c>
      <c r="M452" s="5">
        <f t="shared" si="32"/>
        <v>0</v>
      </c>
      <c r="N452" s="5">
        <v>142969</v>
      </c>
      <c r="O452" s="6">
        <f>'Planning 3'!R452</f>
        <v>1</v>
      </c>
      <c r="P452" s="47"/>
      <c r="Q452" s="111" t="e">
        <f>#REF!*$Q$5</f>
        <v>#REF!</v>
      </c>
      <c r="R452" s="77">
        <v>142783</v>
      </c>
      <c r="S452" s="159">
        <f t="shared" si="35"/>
        <v>-186</v>
      </c>
      <c r="Y452" s="449">
        <v>142783</v>
      </c>
      <c r="AA452" s="452">
        <f t="shared" si="33"/>
        <v>0</v>
      </c>
      <c r="AB452" s="452">
        <v>1</v>
      </c>
      <c r="AC452" s="452">
        <f t="shared" si="34"/>
        <v>0</v>
      </c>
      <c r="AD452" s="451">
        <v>1</v>
      </c>
      <c r="AE452" s="451">
        <f t="shared" si="31"/>
        <v>0</v>
      </c>
      <c r="AY452" s="451">
        <v>1</v>
      </c>
    </row>
    <row r="453" spans="1:51" ht="34.5" hidden="1" customHeight="1" outlineLevel="7" x14ac:dyDescent="0.2">
      <c r="A453" s="91"/>
      <c r="B453" s="93"/>
      <c r="C453" s="95"/>
      <c r="D453" s="95"/>
      <c r="E453" s="97"/>
      <c r="F453" s="101"/>
      <c r="G453" s="103"/>
      <c r="H453" s="103"/>
      <c r="I453" s="4" t="s">
        <v>80</v>
      </c>
      <c r="J453" s="5" t="s">
        <v>256</v>
      </c>
      <c r="K453" s="5">
        <v>142969</v>
      </c>
      <c r="L453" s="5">
        <v>142969</v>
      </c>
      <c r="M453" s="5">
        <f t="shared" si="32"/>
        <v>0</v>
      </c>
      <c r="N453" s="5">
        <v>142969</v>
      </c>
      <c r="O453" s="6">
        <f>'Planning 3'!R453</f>
        <v>1</v>
      </c>
      <c r="P453" s="47"/>
      <c r="Q453" s="111" t="e">
        <f>#REF!*$Q$5</f>
        <v>#REF!</v>
      </c>
      <c r="R453" s="77">
        <v>142783</v>
      </c>
      <c r="S453" s="159">
        <f t="shared" si="35"/>
        <v>-186</v>
      </c>
      <c r="Y453" s="449">
        <v>142783</v>
      </c>
      <c r="AA453" s="452">
        <f t="shared" si="33"/>
        <v>0</v>
      </c>
      <c r="AB453" s="452">
        <v>1</v>
      </c>
      <c r="AC453" s="452">
        <f t="shared" si="34"/>
        <v>0</v>
      </c>
      <c r="AD453" s="451">
        <v>1</v>
      </c>
      <c r="AE453" s="451">
        <f t="shared" si="31"/>
        <v>0</v>
      </c>
      <c r="AY453" s="451">
        <v>1</v>
      </c>
    </row>
    <row r="454" spans="1:51" ht="34.5" hidden="1" customHeight="1" outlineLevel="7" x14ac:dyDescent="0.2">
      <c r="A454" s="91"/>
      <c r="B454" s="93"/>
      <c r="C454" s="95"/>
      <c r="D454" s="95"/>
      <c r="E454" s="97"/>
      <c r="F454" s="101"/>
      <c r="G454" s="103"/>
      <c r="H454" s="103"/>
      <c r="I454" s="4" t="s">
        <v>81</v>
      </c>
      <c r="J454" s="5" t="s">
        <v>256</v>
      </c>
      <c r="K454" s="5">
        <v>142969</v>
      </c>
      <c r="L454" s="5">
        <v>142969</v>
      </c>
      <c r="M454" s="5">
        <f t="shared" si="32"/>
        <v>0</v>
      </c>
      <c r="N454" s="5">
        <v>142969</v>
      </c>
      <c r="O454" s="6">
        <f>'Planning 3'!R454</f>
        <v>1</v>
      </c>
      <c r="P454" s="47"/>
      <c r="Q454" s="111" t="e">
        <f>#REF!*$Q$5</f>
        <v>#REF!</v>
      </c>
      <c r="R454" s="77">
        <v>142783</v>
      </c>
      <c r="S454" s="159">
        <f t="shared" si="35"/>
        <v>-186</v>
      </c>
      <c r="Y454" s="449">
        <v>142783</v>
      </c>
      <c r="AA454" s="452">
        <f t="shared" si="33"/>
        <v>0</v>
      </c>
      <c r="AB454" s="452">
        <v>1</v>
      </c>
      <c r="AC454" s="452">
        <f t="shared" si="34"/>
        <v>0</v>
      </c>
      <c r="AD454" s="451">
        <v>1</v>
      </c>
      <c r="AE454" s="451">
        <f t="shared" ref="AE454:AE517" si="36">O454-AD454</f>
        <v>0</v>
      </c>
      <c r="AY454" s="451">
        <v>1</v>
      </c>
    </row>
    <row r="455" spans="1:51" ht="34.5" hidden="1" customHeight="1" outlineLevel="7" x14ac:dyDescent="0.2">
      <c r="A455" s="91"/>
      <c r="B455" s="93"/>
      <c r="C455" s="95"/>
      <c r="D455" s="95"/>
      <c r="E455" s="97"/>
      <c r="F455" s="101"/>
      <c r="G455" s="103"/>
      <c r="H455" s="103"/>
      <c r="I455" s="4" t="s">
        <v>82</v>
      </c>
      <c r="J455" s="5" t="s">
        <v>263</v>
      </c>
      <c r="K455" s="5">
        <v>24</v>
      </c>
      <c r="L455" s="5">
        <v>24</v>
      </c>
      <c r="M455" s="5">
        <f t="shared" ref="M455:M518" si="37">N455-L455</f>
        <v>0</v>
      </c>
      <c r="N455" s="5">
        <v>24</v>
      </c>
      <c r="O455" s="6">
        <f>'Planning 3'!R455</f>
        <v>1</v>
      </c>
      <c r="P455" s="47"/>
      <c r="Q455" s="111" t="e">
        <f>#REF!*$Q$5</f>
        <v>#REF!</v>
      </c>
      <c r="R455" s="77">
        <v>24</v>
      </c>
      <c r="S455" s="159">
        <f t="shared" si="35"/>
        <v>0</v>
      </c>
      <c r="Y455" s="449">
        <v>24</v>
      </c>
      <c r="AA455" s="452">
        <f t="shared" ref="AA455:AA518" si="38">O455-AY455</f>
        <v>0</v>
      </c>
      <c r="AB455" s="452">
        <v>1</v>
      </c>
      <c r="AC455" s="452">
        <f t="shared" ref="AC455:AC518" si="39">O455-AB455</f>
        <v>0</v>
      </c>
      <c r="AD455" s="451">
        <v>1</v>
      </c>
      <c r="AE455" s="451">
        <f t="shared" si="36"/>
        <v>0</v>
      </c>
      <c r="AY455" s="451">
        <v>1</v>
      </c>
    </row>
    <row r="456" spans="1:51" ht="34.5" hidden="1" customHeight="1" outlineLevel="7" x14ac:dyDescent="0.2">
      <c r="A456" s="91"/>
      <c r="B456" s="93"/>
      <c r="C456" s="95"/>
      <c r="D456" s="95"/>
      <c r="E456" s="97"/>
      <c r="F456" s="101"/>
      <c r="G456" s="103"/>
      <c r="H456" s="103"/>
      <c r="I456" s="4" t="s">
        <v>83</v>
      </c>
      <c r="J456" s="5" t="s">
        <v>257</v>
      </c>
      <c r="K456" s="5">
        <v>100</v>
      </c>
      <c r="L456" s="5">
        <v>67</v>
      </c>
      <c r="M456" s="5">
        <f t="shared" si="37"/>
        <v>33</v>
      </c>
      <c r="N456" s="5">
        <v>100</v>
      </c>
      <c r="O456" s="6">
        <f>'Planning 3'!R456</f>
        <v>1</v>
      </c>
      <c r="P456" s="47"/>
      <c r="Q456" s="111" t="e">
        <f>#REF!*$Q$5</f>
        <v>#REF!</v>
      </c>
      <c r="R456" s="77">
        <v>50</v>
      </c>
      <c r="S456" s="159">
        <f t="shared" si="35"/>
        <v>-50</v>
      </c>
      <c r="Y456" s="449">
        <v>67</v>
      </c>
      <c r="AA456" s="452">
        <f t="shared" si="38"/>
        <v>0</v>
      </c>
      <c r="AB456" s="452">
        <v>0.67</v>
      </c>
      <c r="AC456" s="452">
        <f t="shared" si="39"/>
        <v>0.32999999999999996</v>
      </c>
      <c r="AD456" s="451">
        <v>0.95</v>
      </c>
      <c r="AE456" s="451">
        <f t="shared" si="36"/>
        <v>5.0000000000000044E-2</v>
      </c>
      <c r="AY456" s="451">
        <v>1</v>
      </c>
    </row>
    <row r="457" spans="1:51" ht="34.5" hidden="1" customHeight="1" outlineLevel="5" x14ac:dyDescent="0.2">
      <c r="A457" s="91"/>
      <c r="B457" s="93"/>
      <c r="C457" s="95"/>
      <c r="D457" s="95"/>
      <c r="E457" s="97"/>
      <c r="F457" s="101"/>
      <c r="G457" s="103"/>
      <c r="H457" s="103"/>
      <c r="I457" s="22" t="s">
        <v>100</v>
      </c>
      <c r="J457" s="23"/>
      <c r="K457" s="23"/>
      <c r="L457" s="23">
        <v>0</v>
      </c>
      <c r="M457" s="23">
        <f t="shared" si="37"/>
        <v>0</v>
      </c>
      <c r="N457" s="23">
        <v>0</v>
      </c>
      <c r="O457" s="24">
        <f>'Planning 3'!R457</f>
        <v>0.70000000000000018</v>
      </c>
      <c r="P457" s="50"/>
      <c r="Q457" s="111" t="e">
        <f>#REF!*$Q$5</f>
        <v>#REF!</v>
      </c>
      <c r="S457" s="159">
        <f t="shared" si="35"/>
        <v>0</v>
      </c>
      <c r="Y457" s="449">
        <v>0</v>
      </c>
      <c r="AA457" s="452">
        <f t="shared" si="38"/>
        <v>-0.78</v>
      </c>
      <c r="AB457" s="452">
        <v>0.62500000000000011</v>
      </c>
      <c r="AC457" s="452">
        <f t="shared" si="39"/>
        <v>7.5000000000000067E-2</v>
      </c>
      <c r="AD457" s="451">
        <v>0.62500000000000011</v>
      </c>
      <c r="AE457" s="451">
        <f t="shared" si="36"/>
        <v>7.5000000000000067E-2</v>
      </c>
      <c r="AY457" s="451">
        <v>1.4800000000000002</v>
      </c>
    </row>
    <row r="458" spans="1:51" ht="34.5" hidden="1" customHeight="1" outlineLevel="7" x14ac:dyDescent="0.2">
      <c r="A458" s="91"/>
      <c r="B458" s="93"/>
      <c r="C458" s="95"/>
      <c r="D458" s="95"/>
      <c r="E458" s="97"/>
      <c r="F458" s="101"/>
      <c r="G458" s="103"/>
      <c r="H458" s="103"/>
      <c r="I458" s="4" t="s">
        <v>72</v>
      </c>
      <c r="J458" s="5" t="s">
        <v>256</v>
      </c>
      <c r="K458" s="5">
        <v>81227</v>
      </c>
      <c r="L458" s="5">
        <v>81227</v>
      </c>
      <c r="M458" s="5">
        <f t="shared" si="37"/>
        <v>0</v>
      </c>
      <c r="N458" s="5">
        <v>81227</v>
      </c>
      <c r="O458" s="6">
        <f>'Planning 3'!R458</f>
        <v>1</v>
      </c>
      <c r="P458" s="47"/>
      <c r="Q458" s="111" t="e">
        <f>#REF!*$Q$5</f>
        <v>#REF!</v>
      </c>
      <c r="R458" s="77">
        <v>81169</v>
      </c>
      <c r="S458" s="159">
        <f t="shared" si="35"/>
        <v>-58</v>
      </c>
      <c r="Y458" s="449">
        <v>81227</v>
      </c>
      <c r="AA458" s="452">
        <f t="shared" si="38"/>
        <v>0</v>
      </c>
      <c r="AB458" s="452">
        <v>1</v>
      </c>
      <c r="AC458" s="452">
        <f t="shared" si="39"/>
        <v>0</v>
      </c>
      <c r="AD458" s="451">
        <v>1</v>
      </c>
      <c r="AE458" s="451">
        <f t="shared" si="36"/>
        <v>0</v>
      </c>
      <c r="AY458" s="451">
        <v>1</v>
      </c>
    </row>
    <row r="459" spans="1:51" ht="34.5" hidden="1" customHeight="1" outlineLevel="7" x14ac:dyDescent="0.2">
      <c r="A459" s="91"/>
      <c r="B459" s="93"/>
      <c r="C459" s="95"/>
      <c r="D459" s="95"/>
      <c r="E459" s="97"/>
      <c r="F459" s="101"/>
      <c r="G459" s="103"/>
      <c r="H459" s="103"/>
      <c r="I459" s="4" t="s">
        <v>239</v>
      </c>
      <c r="J459" s="5" t="s">
        <v>263</v>
      </c>
      <c r="K459" s="5">
        <v>6</v>
      </c>
      <c r="L459" s="5">
        <v>6</v>
      </c>
      <c r="M459" s="5">
        <f t="shared" si="37"/>
        <v>0</v>
      </c>
      <c r="N459" s="5">
        <v>6</v>
      </c>
      <c r="O459" s="6">
        <f>'Planning 3'!R459</f>
        <v>1</v>
      </c>
      <c r="P459" s="47"/>
      <c r="Q459" s="111" t="e">
        <f>#REF!*$Q$5</f>
        <v>#REF!</v>
      </c>
      <c r="R459" s="77">
        <v>6</v>
      </c>
      <c r="S459" s="159">
        <f t="shared" si="35"/>
        <v>0</v>
      </c>
      <c r="Y459" s="449">
        <v>6</v>
      </c>
      <c r="AA459" s="452">
        <f t="shared" si="38"/>
        <v>0</v>
      </c>
      <c r="AB459" s="452">
        <v>1</v>
      </c>
      <c r="AC459" s="452">
        <f t="shared" si="39"/>
        <v>0</v>
      </c>
      <c r="AD459" s="451">
        <v>1</v>
      </c>
      <c r="AE459" s="451">
        <f t="shared" si="36"/>
        <v>0</v>
      </c>
      <c r="AY459" s="451">
        <v>1</v>
      </c>
    </row>
    <row r="460" spans="1:51" ht="34.5" hidden="1" customHeight="1" outlineLevel="7" x14ac:dyDescent="0.2">
      <c r="A460" s="91"/>
      <c r="B460" s="93"/>
      <c r="C460" s="95"/>
      <c r="D460" s="95"/>
      <c r="E460" s="97"/>
      <c r="F460" s="101"/>
      <c r="G460" s="103"/>
      <c r="H460" s="103"/>
      <c r="I460" s="4" t="s">
        <v>75</v>
      </c>
      <c r="J460" s="5" t="s">
        <v>256</v>
      </c>
      <c r="K460" s="5">
        <v>81227</v>
      </c>
      <c r="L460" s="5">
        <v>81227</v>
      </c>
      <c r="M460" s="5">
        <f t="shared" si="37"/>
        <v>0</v>
      </c>
      <c r="N460" s="5">
        <v>81227</v>
      </c>
      <c r="O460" s="6">
        <f>'Planning 3'!R460</f>
        <v>1</v>
      </c>
      <c r="P460" s="47"/>
      <c r="Q460" s="111" t="e">
        <f>#REF!*$Q$5</f>
        <v>#REF!</v>
      </c>
      <c r="R460" s="77">
        <v>81000</v>
      </c>
      <c r="S460" s="159">
        <f t="shared" si="35"/>
        <v>-227</v>
      </c>
      <c r="Y460" s="449">
        <v>81227</v>
      </c>
      <c r="AA460" s="452">
        <f t="shared" si="38"/>
        <v>0</v>
      </c>
      <c r="AB460" s="452">
        <v>1</v>
      </c>
      <c r="AC460" s="452">
        <f t="shared" si="39"/>
        <v>0</v>
      </c>
      <c r="AD460" s="451">
        <v>1</v>
      </c>
      <c r="AE460" s="451">
        <f t="shared" si="36"/>
        <v>0</v>
      </c>
      <c r="AY460" s="451">
        <v>1</v>
      </c>
    </row>
    <row r="461" spans="1:51" ht="34.5" hidden="1" customHeight="1" outlineLevel="7" x14ac:dyDescent="0.2">
      <c r="A461" s="91"/>
      <c r="B461" s="93"/>
      <c r="C461" s="95"/>
      <c r="D461" s="95"/>
      <c r="E461" s="97"/>
      <c r="F461" s="101"/>
      <c r="G461" s="103"/>
      <c r="H461" s="103"/>
      <c r="I461" s="4" t="s">
        <v>80</v>
      </c>
      <c r="J461" s="5" t="s">
        <v>256</v>
      </c>
      <c r="K461" s="5">
        <v>81227</v>
      </c>
      <c r="L461" s="5">
        <v>0</v>
      </c>
      <c r="M461" s="5">
        <f t="shared" si="37"/>
        <v>0</v>
      </c>
      <c r="N461" s="5">
        <v>0</v>
      </c>
      <c r="O461" s="6">
        <f>'Planning 3'!R461</f>
        <v>0</v>
      </c>
      <c r="P461" s="47"/>
      <c r="Q461" s="111" t="e">
        <f>#REF!*$Q$5</f>
        <v>#REF!</v>
      </c>
      <c r="R461" s="77">
        <v>0</v>
      </c>
      <c r="S461" s="159">
        <f t="shared" si="35"/>
        <v>0</v>
      </c>
      <c r="Y461" s="449">
        <v>0</v>
      </c>
      <c r="AA461" s="452">
        <f t="shared" si="38"/>
        <v>0</v>
      </c>
      <c r="AB461" s="452">
        <v>0</v>
      </c>
      <c r="AC461" s="452">
        <f t="shared" si="39"/>
        <v>0</v>
      </c>
      <c r="AD461" s="451">
        <v>0</v>
      </c>
      <c r="AE461" s="451">
        <f t="shared" si="36"/>
        <v>0</v>
      </c>
      <c r="AY461" s="451">
        <v>0</v>
      </c>
    </row>
    <row r="462" spans="1:51" ht="34.5" hidden="1" customHeight="1" outlineLevel="7" x14ac:dyDescent="0.2">
      <c r="A462" s="91"/>
      <c r="B462" s="93"/>
      <c r="C462" s="95"/>
      <c r="D462" s="95"/>
      <c r="E462" s="97"/>
      <c r="F462" s="101"/>
      <c r="G462" s="103"/>
      <c r="H462" s="103"/>
      <c r="I462" s="4" t="s">
        <v>81</v>
      </c>
      <c r="J462" s="5" t="s">
        <v>256</v>
      </c>
      <c r="K462" s="5">
        <v>81227</v>
      </c>
      <c r="L462" s="5">
        <v>0</v>
      </c>
      <c r="M462" s="5">
        <f t="shared" si="37"/>
        <v>0</v>
      </c>
      <c r="N462" s="5">
        <v>0</v>
      </c>
      <c r="O462" s="6">
        <f>'Planning 3'!R462</f>
        <v>0</v>
      </c>
      <c r="P462" s="47"/>
      <c r="Q462" s="111" t="e">
        <f>#REF!*$Q$5</f>
        <v>#REF!</v>
      </c>
      <c r="R462" s="77">
        <v>0</v>
      </c>
      <c r="S462" s="159">
        <f t="shared" si="35"/>
        <v>0</v>
      </c>
      <c r="Y462" s="449">
        <v>0</v>
      </c>
      <c r="AA462" s="452">
        <f t="shared" si="38"/>
        <v>0</v>
      </c>
      <c r="AB462" s="452">
        <v>0</v>
      </c>
      <c r="AC462" s="452">
        <f t="shared" si="39"/>
        <v>0</v>
      </c>
      <c r="AD462" s="451">
        <v>0</v>
      </c>
      <c r="AE462" s="451">
        <f t="shared" si="36"/>
        <v>0</v>
      </c>
      <c r="AY462" s="451">
        <v>0</v>
      </c>
    </row>
    <row r="463" spans="1:51" ht="34.5" hidden="1" customHeight="1" outlineLevel="7" x14ac:dyDescent="0.2">
      <c r="A463" s="91"/>
      <c r="B463" s="93"/>
      <c r="C463" s="95"/>
      <c r="D463" s="95"/>
      <c r="E463" s="97"/>
      <c r="F463" s="101"/>
      <c r="G463" s="103"/>
      <c r="H463" s="103"/>
      <c r="I463" s="4" t="s">
        <v>82</v>
      </c>
      <c r="J463" s="5" t="s">
        <v>263</v>
      </c>
      <c r="K463" s="5">
        <v>6</v>
      </c>
      <c r="L463" s="5">
        <v>0</v>
      </c>
      <c r="M463" s="5">
        <f t="shared" si="37"/>
        <v>0</v>
      </c>
      <c r="N463" s="5">
        <v>0</v>
      </c>
      <c r="O463" s="6">
        <f>'Planning 3'!R463</f>
        <v>0</v>
      </c>
      <c r="P463" s="47"/>
      <c r="Q463" s="111" t="e">
        <f>#REF!*$Q$5</f>
        <v>#REF!</v>
      </c>
      <c r="R463" s="77">
        <v>0</v>
      </c>
      <c r="S463" s="159">
        <f t="shared" si="35"/>
        <v>0</v>
      </c>
      <c r="Y463" s="449">
        <v>0</v>
      </c>
      <c r="AA463" s="452">
        <f t="shared" si="38"/>
        <v>0</v>
      </c>
      <c r="AB463" s="452">
        <v>0</v>
      </c>
      <c r="AC463" s="452">
        <f t="shared" si="39"/>
        <v>0</v>
      </c>
      <c r="AD463" s="451">
        <v>0</v>
      </c>
      <c r="AE463" s="451">
        <f t="shared" si="36"/>
        <v>0</v>
      </c>
      <c r="AY463" s="451">
        <v>0</v>
      </c>
    </row>
    <row r="464" spans="1:51" ht="34.5" hidden="1" customHeight="1" outlineLevel="7" x14ac:dyDescent="0.2">
      <c r="A464" s="91"/>
      <c r="B464" s="93"/>
      <c r="C464" s="95"/>
      <c r="D464" s="95"/>
      <c r="E464" s="97"/>
      <c r="F464" s="101"/>
      <c r="G464" s="103"/>
      <c r="H464" s="103"/>
      <c r="I464" s="4" t="s">
        <v>83</v>
      </c>
      <c r="J464" s="5" t="s">
        <v>257</v>
      </c>
      <c r="K464" s="5">
        <v>100</v>
      </c>
      <c r="L464" s="5">
        <v>50</v>
      </c>
      <c r="M464" s="5">
        <f t="shared" si="37"/>
        <v>50</v>
      </c>
      <c r="N464" s="5">
        <v>100</v>
      </c>
      <c r="O464" s="6">
        <f>'Planning 3'!R464</f>
        <v>1</v>
      </c>
      <c r="P464" s="47"/>
      <c r="Q464" s="111" t="e">
        <f>#REF!*$Q$5</f>
        <v>#REF!</v>
      </c>
      <c r="R464" s="77">
        <v>40</v>
      </c>
      <c r="S464" s="159">
        <f t="shared" si="35"/>
        <v>-60</v>
      </c>
      <c r="Y464" s="449">
        <v>50</v>
      </c>
      <c r="AA464" s="452">
        <f t="shared" si="38"/>
        <v>-5.2</v>
      </c>
      <c r="AB464" s="452">
        <v>0.5</v>
      </c>
      <c r="AC464" s="452">
        <f t="shared" si="39"/>
        <v>0.5</v>
      </c>
      <c r="AD464" s="451">
        <v>0.5</v>
      </c>
      <c r="AE464" s="451">
        <f t="shared" si="36"/>
        <v>0.5</v>
      </c>
      <c r="AY464" s="451">
        <v>6.2</v>
      </c>
    </row>
    <row r="465" spans="1:51" ht="34.5" hidden="1" customHeight="1" outlineLevel="5" x14ac:dyDescent="0.2">
      <c r="A465" s="91"/>
      <c r="B465" s="93"/>
      <c r="C465" s="95"/>
      <c r="D465" s="95"/>
      <c r="E465" s="97"/>
      <c r="F465" s="101"/>
      <c r="G465" s="103"/>
      <c r="H465" s="103"/>
      <c r="I465" s="22" t="s">
        <v>101</v>
      </c>
      <c r="J465" s="23"/>
      <c r="K465" s="23"/>
      <c r="L465" s="23">
        <v>0</v>
      </c>
      <c r="M465" s="23">
        <f t="shared" si="37"/>
        <v>0</v>
      </c>
      <c r="N465" s="23">
        <v>0</v>
      </c>
      <c r="O465" s="24">
        <f>'Planning 3'!R465</f>
        <v>0.73178831903772568</v>
      </c>
      <c r="P465" s="50"/>
      <c r="Q465" s="111" t="e">
        <f>#REF!*$Q$5</f>
        <v>#REF!</v>
      </c>
      <c r="S465" s="159">
        <f t="shared" si="35"/>
        <v>0</v>
      </c>
      <c r="Y465" s="449">
        <v>0</v>
      </c>
      <c r="AA465" s="452">
        <f t="shared" si="38"/>
        <v>1.9499999999999962E-2</v>
      </c>
      <c r="AB465" s="452">
        <v>0.67178831903772562</v>
      </c>
      <c r="AC465" s="452">
        <f t="shared" si="39"/>
        <v>6.0000000000000053E-2</v>
      </c>
      <c r="AD465" s="451">
        <v>0.71678831903772566</v>
      </c>
      <c r="AE465" s="451">
        <f t="shared" si="36"/>
        <v>1.5000000000000013E-2</v>
      </c>
      <c r="AY465" s="451">
        <v>0.71228831903772571</v>
      </c>
    </row>
    <row r="466" spans="1:51" ht="34.5" hidden="1" customHeight="1" outlineLevel="7" x14ac:dyDescent="0.2">
      <c r="A466" s="91"/>
      <c r="B466" s="93"/>
      <c r="C466" s="95"/>
      <c r="D466" s="95"/>
      <c r="E466" s="97"/>
      <c r="F466" s="101"/>
      <c r="G466" s="103"/>
      <c r="H466" s="103"/>
      <c r="I466" s="4" t="s">
        <v>72</v>
      </c>
      <c r="J466" s="5" t="s">
        <v>256</v>
      </c>
      <c r="K466" s="5">
        <v>115037</v>
      </c>
      <c r="L466" s="5">
        <v>115037</v>
      </c>
      <c r="M466" s="5">
        <f t="shared" si="37"/>
        <v>0</v>
      </c>
      <c r="N466" s="5">
        <v>115037</v>
      </c>
      <c r="O466" s="6">
        <f>'Planning 3'!R466</f>
        <v>1</v>
      </c>
      <c r="P466" s="47"/>
      <c r="Q466" s="111" t="e">
        <f>#REF!*$Q$5</f>
        <v>#REF!</v>
      </c>
      <c r="R466" s="77">
        <v>114739</v>
      </c>
      <c r="S466" s="159">
        <f t="shared" si="35"/>
        <v>-298</v>
      </c>
      <c r="Y466" s="449">
        <v>115037</v>
      </c>
      <c r="AA466" s="452">
        <f t="shared" si="38"/>
        <v>0</v>
      </c>
      <c r="AB466" s="452">
        <v>1</v>
      </c>
      <c r="AC466" s="452">
        <f t="shared" si="39"/>
        <v>0</v>
      </c>
      <c r="AD466" s="451">
        <v>1</v>
      </c>
      <c r="AE466" s="451">
        <f t="shared" si="36"/>
        <v>0</v>
      </c>
      <c r="AY466" s="451">
        <v>1</v>
      </c>
    </row>
    <row r="467" spans="1:51" ht="34.5" hidden="1" customHeight="1" outlineLevel="7" x14ac:dyDescent="0.2">
      <c r="A467" s="91"/>
      <c r="B467" s="93"/>
      <c r="C467" s="95"/>
      <c r="D467" s="95"/>
      <c r="E467" s="97"/>
      <c r="F467" s="101"/>
      <c r="G467" s="103"/>
      <c r="H467" s="103"/>
      <c r="I467" s="4" t="s">
        <v>239</v>
      </c>
      <c r="J467" s="5" t="s">
        <v>263</v>
      </c>
      <c r="K467" s="5">
        <v>14</v>
      </c>
      <c r="L467" s="5">
        <v>14</v>
      </c>
      <c r="M467" s="5">
        <f t="shared" si="37"/>
        <v>0</v>
      </c>
      <c r="N467" s="5">
        <v>14</v>
      </c>
      <c r="O467" s="6">
        <f>'Planning 3'!R467</f>
        <v>1</v>
      </c>
      <c r="P467" s="47"/>
      <c r="Q467" s="111" t="e">
        <f>#REF!*$Q$5</f>
        <v>#REF!</v>
      </c>
      <c r="R467" s="77">
        <v>14</v>
      </c>
      <c r="S467" s="159">
        <f t="shared" si="35"/>
        <v>0</v>
      </c>
      <c r="Y467" s="449">
        <v>14</v>
      </c>
      <c r="AA467" s="452">
        <f t="shared" si="38"/>
        <v>0</v>
      </c>
      <c r="AB467" s="452">
        <v>1</v>
      </c>
      <c r="AC467" s="452">
        <f t="shared" si="39"/>
        <v>0</v>
      </c>
      <c r="AD467" s="451">
        <v>1</v>
      </c>
      <c r="AE467" s="451">
        <f t="shared" si="36"/>
        <v>0</v>
      </c>
      <c r="AY467" s="451">
        <v>1</v>
      </c>
    </row>
    <row r="468" spans="1:51" ht="34.5" hidden="1" customHeight="1" outlineLevel="7" x14ac:dyDescent="0.2">
      <c r="A468" s="91"/>
      <c r="B468" s="93"/>
      <c r="C468" s="95"/>
      <c r="D468" s="95"/>
      <c r="E468" s="97"/>
      <c r="F468" s="101"/>
      <c r="G468" s="103"/>
      <c r="H468" s="103"/>
      <c r="I468" s="4" t="s">
        <v>75</v>
      </c>
      <c r="J468" s="5" t="s">
        <v>256</v>
      </c>
      <c r="K468" s="5">
        <v>115037</v>
      </c>
      <c r="L468" s="5">
        <v>77582</v>
      </c>
      <c r="M468" s="5">
        <f t="shared" si="37"/>
        <v>0</v>
      </c>
      <c r="N468" s="5">
        <v>77582</v>
      </c>
      <c r="O468" s="6">
        <f>'Planning 3'!R468</f>
        <v>0.67440910315811431</v>
      </c>
      <c r="P468" s="47"/>
      <c r="Q468" s="111" t="e">
        <f>#REF!*$Q$5</f>
        <v>#REF!</v>
      </c>
      <c r="R468" s="77">
        <v>75656</v>
      </c>
      <c r="S468" s="159">
        <f t="shared" si="35"/>
        <v>-1926</v>
      </c>
      <c r="Y468" s="449">
        <v>75808</v>
      </c>
      <c r="AA468" s="452">
        <f t="shared" si="38"/>
        <v>0</v>
      </c>
      <c r="AB468" s="452">
        <v>0.67440910315811431</v>
      </c>
      <c r="AC468" s="452">
        <f t="shared" si="39"/>
        <v>0</v>
      </c>
      <c r="AD468" s="451">
        <v>0.67440910315811431</v>
      </c>
      <c r="AE468" s="451">
        <f t="shared" si="36"/>
        <v>0</v>
      </c>
      <c r="AY468" s="451">
        <v>0.67440910315811431</v>
      </c>
    </row>
    <row r="469" spans="1:51" ht="34.5" hidden="1" customHeight="1" outlineLevel="7" x14ac:dyDescent="0.2">
      <c r="A469" s="91"/>
      <c r="B469" s="93"/>
      <c r="C469" s="95"/>
      <c r="D469" s="95"/>
      <c r="E469" s="97"/>
      <c r="F469" s="101"/>
      <c r="G469" s="103"/>
      <c r="H469" s="103"/>
      <c r="I469" s="4" t="s">
        <v>80</v>
      </c>
      <c r="J469" s="5" t="s">
        <v>256</v>
      </c>
      <c r="K469" s="5">
        <v>115037</v>
      </c>
      <c r="L469" s="5">
        <v>77582</v>
      </c>
      <c r="M469" s="5">
        <f t="shared" si="37"/>
        <v>0</v>
      </c>
      <c r="N469" s="5">
        <v>77582</v>
      </c>
      <c r="O469" s="6">
        <f>'Planning 3'!R469</f>
        <v>0.67440910315811431</v>
      </c>
      <c r="P469" s="47"/>
      <c r="Q469" s="111" t="e">
        <f>#REF!*$Q$5</f>
        <v>#REF!</v>
      </c>
      <c r="R469" s="77">
        <v>0</v>
      </c>
      <c r="S469" s="159">
        <f t="shared" si="35"/>
        <v>-77582</v>
      </c>
      <c r="Y469" s="449">
        <v>0</v>
      </c>
      <c r="AA469" s="452">
        <f t="shared" si="38"/>
        <v>0</v>
      </c>
      <c r="AB469" s="452">
        <v>0.67440910315811431</v>
      </c>
      <c r="AC469" s="452">
        <f t="shared" si="39"/>
        <v>0</v>
      </c>
      <c r="AD469" s="451">
        <v>0.67440910315811431</v>
      </c>
      <c r="AE469" s="451">
        <f t="shared" si="36"/>
        <v>0</v>
      </c>
      <c r="AY469" s="451">
        <v>0.67440910315811431</v>
      </c>
    </row>
    <row r="470" spans="1:51" ht="34.5" hidden="1" customHeight="1" outlineLevel="7" x14ac:dyDescent="0.2">
      <c r="A470" s="91"/>
      <c r="B470" s="93"/>
      <c r="C470" s="95"/>
      <c r="D470" s="95"/>
      <c r="E470" s="97"/>
      <c r="F470" s="101"/>
      <c r="G470" s="103"/>
      <c r="H470" s="103"/>
      <c r="I470" s="4" t="s">
        <v>81</v>
      </c>
      <c r="J470" s="5" t="s">
        <v>256</v>
      </c>
      <c r="K470" s="5">
        <v>115037</v>
      </c>
      <c r="L470" s="5">
        <v>77582</v>
      </c>
      <c r="M470" s="5">
        <f t="shared" si="37"/>
        <v>0</v>
      </c>
      <c r="N470" s="5">
        <v>77582</v>
      </c>
      <c r="O470" s="6">
        <f>'Planning 3'!R470</f>
        <v>0.67440910315811431</v>
      </c>
      <c r="P470" s="47"/>
      <c r="Q470" s="111" t="e">
        <f>#REF!*$Q$5</f>
        <v>#REF!</v>
      </c>
      <c r="R470" s="77">
        <v>0</v>
      </c>
      <c r="S470" s="159">
        <f t="shared" si="35"/>
        <v>-77582</v>
      </c>
      <c r="Y470" s="449">
        <v>0</v>
      </c>
      <c r="AA470" s="452">
        <f t="shared" si="38"/>
        <v>0</v>
      </c>
      <c r="AB470" s="452">
        <v>0.67440910315811431</v>
      </c>
      <c r="AC470" s="452">
        <f t="shared" si="39"/>
        <v>0</v>
      </c>
      <c r="AD470" s="451">
        <v>0.67440910315811431</v>
      </c>
      <c r="AE470" s="451">
        <f t="shared" si="36"/>
        <v>0</v>
      </c>
      <c r="AY470" s="451">
        <v>0.67440910315811431</v>
      </c>
    </row>
    <row r="471" spans="1:51" ht="34.5" hidden="1" customHeight="1" outlineLevel="7" x14ac:dyDescent="0.2">
      <c r="A471" s="91"/>
      <c r="B471" s="93"/>
      <c r="C471" s="95"/>
      <c r="D471" s="95"/>
      <c r="E471" s="97"/>
      <c r="F471" s="101"/>
      <c r="G471" s="103"/>
      <c r="H471" s="103"/>
      <c r="I471" s="4" t="s">
        <v>82</v>
      </c>
      <c r="J471" s="5" t="s">
        <v>263</v>
      </c>
      <c r="K471" s="5">
        <v>14</v>
      </c>
      <c r="L471" s="5">
        <v>8</v>
      </c>
      <c r="M471" s="5">
        <f t="shared" si="37"/>
        <v>0</v>
      </c>
      <c r="N471" s="5">
        <v>8</v>
      </c>
      <c r="O471" s="6">
        <f>'Planning 3'!R471</f>
        <v>0.5714285714285714</v>
      </c>
      <c r="P471" s="47"/>
      <c r="Q471" s="111" t="e">
        <f>#REF!*$Q$5</f>
        <v>#REF!</v>
      </c>
      <c r="R471" s="77">
        <v>0</v>
      </c>
      <c r="S471" s="159">
        <f t="shared" si="35"/>
        <v>-8</v>
      </c>
      <c r="Y471" s="449">
        <v>0</v>
      </c>
      <c r="AA471" s="452">
        <f t="shared" si="38"/>
        <v>0</v>
      </c>
      <c r="AB471" s="452">
        <v>0.5714285714285714</v>
      </c>
      <c r="AC471" s="452">
        <f t="shared" si="39"/>
        <v>0</v>
      </c>
      <c r="AD471" s="451">
        <v>0.5714285714285714</v>
      </c>
      <c r="AE471" s="451">
        <f t="shared" si="36"/>
        <v>0</v>
      </c>
      <c r="AY471" s="451">
        <v>0.5714285714285714</v>
      </c>
    </row>
    <row r="472" spans="1:51" ht="34.5" hidden="1" customHeight="1" outlineLevel="7" x14ac:dyDescent="0.2">
      <c r="A472" s="91"/>
      <c r="B472" s="93"/>
      <c r="C472" s="95"/>
      <c r="D472" s="95"/>
      <c r="E472" s="97"/>
      <c r="F472" s="101"/>
      <c r="G472" s="103"/>
      <c r="H472" s="103"/>
      <c r="I472" s="4" t="s">
        <v>83</v>
      </c>
      <c r="J472" s="5" t="s">
        <v>257</v>
      </c>
      <c r="K472" s="5">
        <v>100</v>
      </c>
      <c r="L472" s="5">
        <v>40</v>
      </c>
      <c r="M472" s="5">
        <f t="shared" si="37"/>
        <v>40</v>
      </c>
      <c r="N472" s="5">
        <v>80</v>
      </c>
      <c r="O472" s="6">
        <f>'Planning 3'!R472</f>
        <v>0.8</v>
      </c>
      <c r="P472" s="47"/>
      <c r="Q472" s="111" t="e">
        <f>#REF!*$Q$5</f>
        <v>#REF!</v>
      </c>
      <c r="R472" s="77">
        <v>31</v>
      </c>
      <c r="S472" s="159">
        <f t="shared" si="35"/>
        <v>-49</v>
      </c>
      <c r="Y472" s="449">
        <v>40</v>
      </c>
      <c r="AA472" s="452">
        <f t="shared" si="38"/>
        <v>0.13</v>
      </c>
      <c r="AB472" s="452">
        <v>0.4</v>
      </c>
      <c r="AC472" s="452">
        <f t="shared" si="39"/>
        <v>0.4</v>
      </c>
      <c r="AD472" s="451">
        <v>0.7</v>
      </c>
      <c r="AE472" s="451">
        <f t="shared" si="36"/>
        <v>0.10000000000000009</v>
      </c>
      <c r="AY472" s="451">
        <v>0.67</v>
      </c>
    </row>
    <row r="473" spans="1:51" ht="34.5" hidden="1" customHeight="1" outlineLevel="5" x14ac:dyDescent="0.2">
      <c r="A473" s="91"/>
      <c r="B473" s="93"/>
      <c r="C473" s="95"/>
      <c r="D473" s="95"/>
      <c r="E473" s="97"/>
      <c r="F473" s="101"/>
      <c r="G473" s="103"/>
      <c r="H473" s="103"/>
      <c r="I473" s="22" t="s">
        <v>102</v>
      </c>
      <c r="J473" s="23"/>
      <c r="K473" s="23"/>
      <c r="L473" s="23">
        <v>0</v>
      </c>
      <c r="M473" s="23">
        <f t="shared" si="37"/>
        <v>0</v>
      </c>
      <c r="N473" s="23">
        <v>0</v>
      </c>
      <c r="O473" s="24">
        <f>'Planning 3'!R473</f>
        <v>1</v>
      </c>
      <c r="P473" s="50"/>
      <c r="Q473" s="111" t="e">
        <f>#REF!*$Q$5</f>
        <v>#REF!</v>
      </c>
      <c r="S473" s="159">
        <f t="shared" si="35"/>
        <v>0</v>
      </c>
      <c r="Y473" s="449">
        <v>0</v>
      </c>
      <c r="AA473" s="452">
        <f t="shared" si="38"/>
        <v>0</v>
      </c>
      <c r="AB473" s="452">
        <v>0.95050000000000001</v>
      </c>
      <c r="AC473" s="452">
        <f t="shared" si="39"/>
        <v>4.9499999999999988E-2</v>
      </c>
      <c r="AD473" s="451">
        <v>0.99250000000000005</v>
      </c>
      <c r="AE473" s="451">
        <f t="shared" si="36"/>
        <v>7.4999999999999512E-3</v>
      </c>
      <c r="AY473" s="451">
        <v>1</v>
      </c>
    </row>
    <row r="474" spans="1:51" ht="34.5" hidden="1" customHeight="1" outlineLevel="7" x14ac:dyDescent="0.2">
      <c r="A474" s="91"/>
      <c r="B474" s="93"/>
      <c r="C474" s="95"/>
      <c r="D474" s="95"/>
      <c r="E474" s="97"/>
      <c r="F474" s="101"/>
      <c r="G474" s="103"/>
      <c r="H474" s="103"/>
      <c r="I474" s="4" t="s">
        <v>72</v>
      </c>
      <c r="J474" s="5" t="s">
        <v>256</v>
      </c>
      <c r="K474" s="5">
        <v>34919</v>
      </c>
      <c r="L474" s="5">
        <v>34919</v>
      </c>
      <c r="M474" s="5">
        <f t="shared" si="37"/>
        <v>0</v>
      </c>
      <c r="N474" s="5">
        <v>34919</v>
      </c>
      <c r="O474" s="6">
        <f>'Planning 3'!R474</f>
        <v>1</v>
      </c>
      <c r="P474" s="47"/>
      <c r="Q474" s="111" t="e">
        <f>#REF!*$Q$5</f>
        <v>#REF!</v>
      </c>
      <c r="R474" s="77">
        <v>33400</v>
      </c>
      <c r="S474" s="159">
        <f t="shared" ref="S474:S537" si="40">R474-N474</f>
        <v>-1519</v>
      </c>
      <c r="Y474" s="449">
        <v>33400</v>
      </c>
      <c r="AA474" s="452">
        <f t="shared" si="38"/>
        <v>0</v>
      </c>
      <c r="AB474" s="452">
        <v>1</v>
      </c>
      <c r="AC474" s="452">
        <f t="shared" si="39"/>
        <v>0</v>
      </c>
      <c r="AD474" s="451">
        <v>1</v>
      </c>
      <c r="AE474" s="451">
        <f t="shared" si="36"/>
        <v>0</v>
      </c>
      <c r="AY474" s="451">
        <v>1</v>
      </c>
    </row>
    <row r="475" spans="1:51" ht="34.5" hidden="1" customHeight="1" outlineLevel="7" x14ac:dyDescent="0.2">
      <c r="A475" s="91"/>
      <c r="B475" s="93"/>
      <c r="C475" s="95"/>
      <c r="D475" s="95"/>
      <c r="E475" s="97"/>
      <c r="F475" s="101"/>
      <c r="G475" s="103"/>
      <c r="H475" s="103"/>
      <c r="I475" s="4" t="s">
        <v>239</v>
      </c>
      <c r="J475" s="5" t="s">
        <v>263</v>
      </c>
      <c r="K475" s="5">
        <v>12</v>
      </c>
      <c r="L475" s="5">
        <v>12</v>
      </c>
      <c r="M475" s="5">
        <f t="shared" si="37"/>
        <v>0</v>
      </c>
      <c r="N475" s="5">
        <v>12</v>
      </c>
      <c r="O475" s="6">
        <f>'Planning 3'!R475</f>
        <v>1</v>
      </c>
      <c r="P475" s="47"/>
      <c r="Q475" s="111" t="e">
        <f>#REF!*$Q$5</f>
        <v>#REF!</v>
      </c>
      <c r="R475" s="77">
        <v>12</v>
      </c>
      <c r="S475" s="159">
        <f t="shared" si="40"/>
        <v>0</v>
      </c>
      <c r="Y475" s="449">
        <v>12</v>
      </c>
      <c r="AA475" s="452">
        <f t="shared" si="38"/>
        <v>0</v>
      </c>
      <c r="AB475" s="452">
        <v>1</v>
      </c>
      <c r="AC475" s="452">
        <f t="shared" si="39"/>
        <v>0</v>
      </c>
      <c r="AD475" s="451">
        <v>1</v>
      </c>
      <c r="AE475" s="451">
        <f t="shared" si="36"/>
        <v>0</v>
      </c>
      <c r="AY475" s="451">
        <v>1</v>
      </c>
    </row>
    <row r="476" spans="1:51" ht="34.5" hidden="1" customHeight="1" outlineLevel="7" x14ac:dyDescent="0.2">
      <c r="A476" s="91"/>
      <c r="B476" s="93"/>
      <c r="C476" s="95"/>
      <c r="D476" s="95"/>
      <c r="E476" s="97"/>
      <c r="F476" s="101"/>
      <c r="G476" s="103"/>
      <c r="H476" s="103"/>
      <c r="I476" s="4" t="s">
        <v>75</v>
      </c>
      <c r="J476" s="5" t="s">
        <v>256</v>
      </c>
      <c r="K476" s="5">
        <v>34919</v>
      </c>
      <c r="L476" s="5">
        <v>34919</v>
      </c>
      <c r="M476" s="5">
        <f t="shared" si="37"/>
        <v>0</v>
      </c>
      <c r="N476" s="5">
        <v>34919</v>
      </c>
      <c r="O476" s="6">
        <f>'Planning 3'!R476</f>
        <v>1</v>
      </c>
      <c r="P476" s="47"/>
      <c r="Q476" s="111" t="e">
        <f>#REF!*$Q$5</f>
        <v>#REF!</v>
      </c>
      <c r="R476" s="77">
        <v>33400</v>
      </c>
      <c r="S476" s="159">
        <f t="shared" si="40"/>
        <v>-1519</v>
      </c>
      <c r="Y476" s="449">
        <v>33399.599999999999</v>
      </c>
      <c r="AA476" s="452">
        <f t="shared" si="38"/>
        <v>0</v>
      </c>
      <c r="AB476" s="452">
        <v>1</v>
      </c>
      <c r="AC476" s="452">
        <f t="shared" si="39"/>
        <v>0</v>
      </c>
      <c r="AD476" s="451">
        <v>1</v>
      </c>
      <c r="AE476" s="451">
        <f t="shared" si="36"/>
        <v>0</v>
      </c>
      <c r="AY476" s="451">
        <v>1</v>
      </c>
    </row>
    <row r="477" spans="1:51" ht="34.5" hidden="1" customHeight="1" outlineLevel="7" x14ac:dyDescent="0.2">
      <c r="A477" s="91"/>
      <c r="B477" s="93"/>
      <c r="C477" s="95"/>
      <c r="D477" s="95"/>
      <c r="E477" s="97"/>
      <c r="F477" s="101"/>
      <c r="G477" s="103"/>
      <c r="H477" s="103"/>
      <c r="I477" s="4" t="s">
        <v>80</v>
      </c>
      <c r="J477" s="5" t="s">
        <v>256</v>
      </c>
      <c r="K477" s="5">
        <v>34919</v>
      </c>
      <c r="L477" s="5">
        <v>34919</v>
      </c>
      <c r="M477" s="5">
        <f t="shared" si="37"/>
        <v>0</v>
      </c>
      <c r="N477" s="5">
        <v>34919</v>
      </c>
      <c r="O477" s="6">
        <f>'Planning 3'!R477</f>
        <v>1</v>
      </c>
      <c r="P477" s="47"/>
      <c r="Q477" s="111" t="e">
        <f>#REF!*$Q$5</f>
        <v>#REF!</v>
      </c>
      <c r="R477" s="77">
        <v>0</v>
      </c>
      <c r="S477" s="159">
        <f t="shared" si="40"/>
        <v>-34919</v>
      </c>
      <c r="Y477" s="449">
        <v>33400</v>
      </c>
      <c r="AA477" s="452">
        <f t="shared" si="38"/>
        <v>0</v>
      </c>
      <c r="AB477" s="452">
        <v>1</v>
      </c>
      <c r="AC477" s="452">
        <f t="shared" si="39"/>
        <v>0</v>
      </c>
      <c r="AD477" s="451">
        <v>1</v>
      </c>
      <c r="AE477" s="451">
        <f t="shared" si="36"/>
        <v>0</v>
      </c>
      <c r="AY477" s="451">
        <v>1</v>
      </c>
    </row>
    <row r="478" spans="1:51" ht="34.5" hidden="1" customHeight="1" outlineLevel="7" x14ac:dyDescent="0.2">
      <c r="A478" s="91"/>
      <c r="B478" s="93"/>
      <c r="C478" s="95"/>
      <c r="D478" s="95"/>
      <c r="E478" s="97"/>
      <c r="F478" s="101"/>
      <c r="G478" s="103"/>
      <c r="H478" s="103"/>
      <c r="I478" s="4" t="s">
        <v>81</v>
      </c>
      <c r="J478" s="5" t="s">
        <v>256</v>
      </c>
      <c r="K478" s="5">
        <v>34919</v>
      </c>
      <c r="L478" s="5">
        <v>34919</v>
      </c>
      <c r="M478" s="5">
        <f t="shared" si="37"/>
        <v>0</v>
      </c>
      <c r="N478" s="5">
        <v>34919</v>
      </c>
      <c r="O478" s="6">
        <f>'Planning 3'!R478</f>
        <v>1</v>
      </c>
      <c r="P478" s="47"/>
      <c r="Q478" s="111" t="e">
        <f>#REF!*$Q$5</f>
        <v>#REF!</v>
      </c>
      <c r="R478" s="77">
        <v>0</v>
      </c>
      <c r="S478" s="159">
        <f t="shared" si="40"/>
        <v>-34919</v>
      </c>
      <c r="Y478" s="449">
        <v>33400</v>
      </c>
      <c r="AA478" s="452">
        <f t="shared" si="38"/>
        <v>0</v>
      </c>
      <c r="AB478" s="452">
        <v>1</v>
      </c>
      <c r="AC478" s="452">
        <f t="shared" si="39"/>
        <v>0</v>
      </c>
      <c r="AD478" s="451">
        <v>1</v>
      </c>
      <c r="AE478" s="451">
        <f t="shared" si="36"/>
        <v>0</v>
      </c>
      <c r="AY478" s="451">
        <v>1</v>
      </c>
    </row>
    <row r="479" spans="1:51" ht="34.5" hidden="1" customHeight="1" outlineLevel="7" x14ac:dyDescent="0.2">
      <c r="A479" s="91"/>
      <c r="B479" s="93"/>
      <c r="C479" s="95"/>
      <c r="D479" s="95"/>
      <c r="E479" s="97"/>
      <c r="F479" s="101"/>
      <c r="G479" s="103"/>
      <c r="H479" s="103"/>
      <c r="I479" s="4" t="s">
        <v>82</v>
      </c>
      <c r="J479" s="5" t="s">
        <v>263</v>
      </c>
      <c r="K479" s="5">
        <v>12</v>
      </c>
      <c r="L479" s="5">
        <v>12</v>
      </c>
      <c r="M479" s="5">
        <f t="shared" si="37"/>
        <v>0</v>
      </c>
      <c r="N479" s="5">
        <v>12</v>
      </c>
      <c r="O479" s="6">
        <f>'Planning 3'!R479</f>
        <v>1</v>
      </c>
      <c r="P479" s="47"/>
      <c r="Q479" s="111" t="e">
        <f>#REF!*$Q$5</f>
        <v>#REF!</v>
      </c>
      <c r="R479" s="77">
        <v>0</v>
      </c>
      <c r="S479" s="159">
        <f t="shared" si="40"/>
        <v>-12</v>
      </c>
      <c r="Y479" s="449">
        <v>12</v>
      </c>
      <c r="AA479" s="452">
        <f t="shared" si="38"/>
        <v>0</v>
      </c>
      <c r="AB479" s="452">
        <v>1</v>
      </c>
      <c r="AC479" s="452">
        <f t="shared" si="39"/>
        <v>0</v>
      </c>
      <c r="AD479" s="451">
        <v>1</v>
      </c>
      <c r="AE479" s="451">
        <f t="shared" si="36"/>
        <v>0</v>
      </c>
      <c r="AY479" s="451">
        <v>1</v>
      </c>
    </row>
    <row r="480" spans="1:51" ht="34.5" hidden="1" customHeight="1" outlineLevel="7" x14ac:dyDescent="0.2">
      <c r="A480" s="91"/>
      <c r="B480" s="93"/>
      <c r="C480" s="95"/>
      <c r="D480" s="95"/>
      <c r="E480" s="97"/>
      <c r="F480" s="101"/>
      <c r="G480" s="103"/>
      <c r="H480" s="103"/>
      <c r="I480" s="4" t="s">
        <v>83</v>
      </c>
      <c r="J480" s="5" t="s">
        <v>257</v>
      </c>
      <c r="K480" s="5">
        <v>100</v>
      </c>
      <c r="L480" s="5">
        <v>67</v>
      </c>
      <c r="M480" s="5">
        <f t="shared" si="37"/>
        <v>33</v>
      </c>
      <c r="N480" s="5">
        <v>100</v>
      </c>
      <c r="O480" s="6">
        <f>'Planning 3'!R480</f>
        <v>1</v>
      </c>
      <c r="P480" s="47"/>
      <c r="Q480" s="111" t="e">
        <f>#REF!*$Q$5</f>
        <v>#REF!</v>
      </c>
      <c r="R480" s="77">
        <v>40</v>
      </c>
      <c r="S480" s="159">
        <f t="shared" si="40"/>
        <v>-60</v>
      </c>
      <c r="Y480" s="449">
        <v>67</v>
      </c>
      <c r="AA480" s="452">
        <f t="shared" si="38"/>
        <v>0</v>
      </c>
      <c r="AB480" s="452">
        <v>0.67</v>
      </c>
      <c r="AC480" s="452">
        <f t="shared" si="39"/>
        <v>0.32999999999999996</v>
      </c>
      <c r="AD480" s="451">
        <v>0.95</v>
      </c>
      <c r="AE480" s="451">
        <f t="shared" si="36"/>
        <v>5.0000000000000044E-2</v>
      </c>
      <c r="AY480" s="451">
        <v>1</v>
      </c>
    </row>
    <row r="481" spans="1:51" ht="34.5" hidden="1" customHeight="1" outlineLevel="5" x14ac:dyDescent="0.2">
      <c r="A481" s="91"/>
      <c r="B481" s="93"/>
      <c r="C481" s="95"/>
      <c r="D481" s="95"/>
      <c r="E481" s="97"/>
      <c r="F481" s="101"/>
      <c r="G481" s="103"/>
      <c r="H481" s="103"/>
      <c r="I481" s="22" t="s">
        <v>103</v>
      </c>
      <c r="J481" s="23"/>
      <c r="K481" s="23"/>
      <c r="L481" s="23">
        <v>0</v>
      </c>
      <c r="M481" s="23">
        <f t="shared" si="37"/>
        <v>0</v>
      </c>
      <c r="N481" s="23">
        <v>0</v>
      </c>
      <c r="O481" s="24">
        <f>'Planning 3'!R481</f>
        <v>1</v>
      </c>
      <c r="P481" s="50"/>
      <c r="Q481" s="111" t="e">
        <f>#REF!*$Q$5</f>
        <v>#REF!</v>
      </c>
      <c r="S481" s="159">
        <f t="shared" si="40"/>
        <v>0</v>
      </c>
      <c r="Y481" s="449">
        <v>0</v>
      </c>
      <c r="AA481" s="452">
        <f t="shared" si="38"/>
        <v>0</v>
      </c>
      <c r="AB481" s="452">
        <v>0.95050000000000001</v>
      </c>
      <c r="AC481" s="452">
        <f t="shared" si="39"/>
        <v>4.9499999999999988E-2</v>
      </c>
      <c r="AD481" s="451">
        <v>0.99250000000000005</v>
      </c>
      <c r="AE481" s="451">
        <f t="shared" si="36"/>
        <v>7.4999999999999512E-3</v>
      </c>
      <c r="AY481" s="451">
        <v>1</v>
      </c>
    </row>
    <row r="482" spans="1:51" ht="34.5" hidden="1" customHeight="1" outlineLevel="7" x14ac:dyDescent="0.2">
      <c r="A482" s="91"/>
      <c r="B482" s="93"/>
      <c r="C482" s="95"/>
      <c r="D482" s="95"/>
      <c r="E482" s="97"/>
      <c r="F482" s="101"/>
      <c r="G482" s="103"/>
      <c r="H482" s="103"/>
      <c r="I482" s="4" t="s">
        <v>72</v>
      </c>
      <c r="J482" s="5" t="s">
        <v>256</v>
      </c>
      <c r="K482" s="5">
        <v>63237</v>
      </c>
      <c r="L482" s="5">
        <v>63237</v>
      </c>
      <c r="M482" s="5">
        <f t="shared" si="37"/>
        <v>0</v>
      </c>
      <c r="N482" s="5">
        <v>63237</v>
      </c>
      <c r="O482" s="6">
        <f>'Planning 3'!R482</f>
        <v>1</v>
      </c>
      <c r="P482" s="47"/>
      <c r="Q482" s="111" t="e">
        <f>#REF!*$Q$5</f>
        <v>#REF!</v>
      </c>
      <c r="R482" s="77">
        <v>63000</v>
      </c>
      <c r="S482" s="159">
        <f t="shared" si="40"/>
        <v>-237</v>
      </c>
      <c r="Y482" s="449">
        <v>63000</v>
      </c>
      <c r="AA482" s="452">
        <f t="shared" si="38"/>
        <v>0</v>
      </c>
      <c r="AB482" s="452">
        <v>1</v>
      </c>
      <c r="AC482" s="452">
        <f t="shared" si="39"/>
        <v>0</v>
      </c>
      <c r="AD482" s="451">
        <v>1</v>
      </c>
      <c r="AE482" s="451">
        <f t="shared" si="36"/>
        <v>0</v>
      </c>
      <c r="AY482" s="451">
        <v>1</v>
      </c>
    </row>
    <row r="483" spans="1:51" ht="34.5" hidden="1" customHeight="1" outlineLevel="7" x14ac:dyDescent="0.2">
      <c r="A483" s="91"/>
      <c r="B483" s="93"/>
      <c r="C483" s="95"/>
      <c r="D483" s="95"/>
      <c r="E483" s="97"/>
      <c r="F483" s="101"/>
      <c r="G483" s="103"/>
      <c r="H483" s="103"/>
      <c r="I483" s="4" t="s">
        <v>239</v>
      </c>
      <c r="J483" s="5" t="s">
        <v>263</v>
      </c>
      <c r="K483" s="5">
        <v>22</v>
      </c>
      <c r="L483" s="5">
        <v>22</v>
      </c>
      <c r="M483" s="5">
        <f t="shared" si="37"/>
        <v>0</v>
      </c>
      <c r="N483" s="5">
        <v>22</v>
      </c>
      <c r="O483" s="6">
        <f>'Planning 3'!R483</f>
        <v>1</v>
      </c>
      <c r="P483" s="47"/>
      <c r="Q483" s="111" t="e">
        <f>#REF!*$Q$5</f>
        <v>#REF!</v>
      </c>
      <c r="R483" s="77">
        <v>22</v>
      </c>
      <c r="S483" s="159">
        <f t="shared" si="40"/>
        <v>0</v>
      </c>
      <c r="Y483" s="449">
        <v>22</v>
      </c>
      <c r="AA483" s="452">
        <f t="shared" si="38"/>
        <v>0</v>
      </c>
      <c r="AB483" s="452">
        <v>1</v>
      </c>
      <c r="AC483" s="452">
        <f t="shared" si="39"/>
        <v>0</v>
      </c>
      <c r="AD483" s="451">
        <v>1</v>
      </c>
      <c r="AE483" s="451">
        <f t="shared" si="36"/>
        <v>0</v>
      </c>
      <c r="AY483" s="451">
        <v>1</v>
      </c>
    </row>
    <row r="484" spans="1:51" ht="34.5" hidden="1" customHeight="1" outlineLevel="7" x14ac:dyDescent="0.2">
      <c r="A484" s="91"/>
      <c r="B484" s="93"/>
      <c r="C484" s="95"/>
      <c r="D484" s="95"/>
      <c r="E484" s="97"/>
      <c r="F484" s="101"/>
      <c r="G484" s="103"/>
      <c r="H484" s="103"/>
      <c r="I484" s="4" t="s">
        <v>75</v>
      </c>
      <c r="J484" s="5" t="s">
        <v>256</v>
      </c>
      <c r="K484" s="5">
        <v>63237</v>
      </c>
      <c r="L484" s="5">
        <v>63237</v>
      </c>
      <c r="M484" s="5">
        <f t="shared" si="37"/>
        <v>0</v>
      </c>
      <c r="N484" s="5">
        <v>63237</v>
      </c>
      <c r="O484" s="6">
        <f>'Planning 3'!R484</f>
        <v>1</v>
      </c>
      <c r="P484" s="47"/>
      <c r="Q484" s="111" t="e">
        <f>#REF!*$Q$5</f>
        <v>#REF!</v>
      </c>
      <c r="R484" s="77">
        <v>61847</v>
      </c>
      <c r="S484" s="159">
        <f t="shared" si="40"/>
        <v>-1390</v>
      </c>
      <c r="Y484" s="449">
        <v>63000</v>
      </c>
      <c r="AA484" s="452">
        <f t="shared" si="38"/>
        <v>0</v>
      </c>
      <c r="AB484" s="452">
        <v>1</v>
      </c>
      <c r="AC484" s="452">
        <f t="shared" si="39"/>
        <v>0</v>
      </c>
      <c r="AD484" s="451">
        <v>1</v>
      </c>
      <c r="AE484" s="451">
        <f t="shared" si="36"/>
        <v>0</v>
      </c>
      <c r="AY484" s="451">
        <v>1</v>
      </c>
    </row>
    <row r="485" spans="1:51" ht="34.5" hidden="1" customHeight="1" outlineLevel="7" x14ac:dyDescent="0.2">
      <c r="A485" s="91"/>
      <c r="B485" s="93"/>
      <c r="C485" s="95"/>
      <c r="D485" s="95"/>
      <c r="E485" s="97"/>
      <c r="F485" s="101"/>
      <c r="G485" s="103"/>
      <c r="H485" s="103"/>
      <c r="I485" s="4" t="s">
        <v>80</v>
      </c>
      <c r="J485" s="5" t="s">
        <v>256</v>
      </c>
      <c r="K485" s="5">
        <v>63237</v>
      </c>
      <c r="L485" s="5">
        <v>63237</v>
      </c>
      <c r="M485" s="5">
        <f t="shared" si="37"/>
        <v>0</v>
      </c>
      <c r="N485" s="5">
        <v>63237</v>
      </c>
      <c r="O485" s="6">
        <f>'Planning 3'!R485</f>
        <v>1</v>
      </c>
      <c r="P485" s="47"/>
      <c r="Q485" s="111" t="e">
        <f>#REF!*$Q$5</f>
        <v>#REF!</v>
      </c>
      <c r="R485" s="77">
        <v>0</v>
      </c>
      <c r="S485" s="159">
        <f t="shared" si="40"/>
        <v>-63237</v>
      </c>
      <c r="Y485" s="449">
        <v>63000</v>
      </c>
      <c r="AA485" s="452">
        <f t="shared" si="38"/>
        <v>0</v>
      </c>
      <c r="AB485" s="452">
        <v>1</v>
      </c>
      <c r="AC485" s="452">
        <f t="shared" si="39"/>
        <v>0</v>
      </c>
      <c r="AD485" s="451">
        <v>1</v>
      </c>
      <c r="AE485" s="451">
        <f t="shared" si="36"/>
        <v>0</v>
      </c>
      <c r="AY485" s="451">
        <v>1</v>
      </c>
    </row>
    <row r="486" spans="1:51" ht="34.5" hidden="1" customHeight="1" outlineLevel="7" x14ac:dyDescent="0.2">
      <c r="A486" s="91"/>
      <c r="B486" s="93"/>
      <c r="C486" s="95"/>
      <c r="D486" s="95"/>
      <c r="E486" s="97"/>
      <c r="F486" s="101"/>
      <c r="G486" s="103"/>
      <c r="H486" s="103"/>
      <c r="I486" s="4" t="s">
        <v>81</v>
      </c>
      <c r="J486" s="5" t="s">
        <v>256</v>
      </c>
      <c r="K486" s="5">
        <v>63237</v>
      </c>
      <c r="L486" s="5">
        <v>63237</v>
      </c>
      <c r="M486" s="5">
        <f t="shared" si="37"/>
        <v>0</v>
      </c>
      <c r="N486" s="5">
        <v>63237</v>
      </c>
      <c r="O486" s="6">
        <f>'Planning 3'!R486</f>
        <v>1</v>
      </c>
      <c r="P486" s="47"/>
      <c r="Q486" s="111" t="e">
        <f>#REF!*$Q$5</f>
        <v>#REF!</v>
      </c>
      <c r="R486" s="77">
        <v>0</v>
      </c>
      <c r="S486" s="159">
        <f t="shared" si="40"/>
        <v>-63237</v>
      </c>
      <c r="Y486" s="449">
        <v>63000</v>
      </c>
      <c r="AA486" s="452">
        <f t="shared" si="38"/>
        <v>0</v>
      </c>
      <c r="AB486" s="452">
        <v>1</v>
      </c>
      <c r="AC486" s="452">
        <f t="shared" si="39"/>
        <v>0</v>
      </c>
      <c r="AD486" s="451">
        <v>1</v>
      </c>
      <c r="AE486" s="451">
        <f t="shared" si="36"/>
        <v>0</v>
      </c>
      <c r="AY486" s="451">
        <v>1</v>
      </c>
    </row>
    <row r="487" spans="1:51" ht="34.5" hidden="1" customHeight="1" outlineLevel="7" x14ac:dyDescent="0.2">
      <c r="A487" s="91"/>
      <c r="B487" s="93"/>
      <c r="C487" s="95"/>
      <c r="D487" s="95"/>
      <c r="E487" s="97"/>
      <c r="F487" s="101"/>
      <c r="G487" s="103"/>
      <c r="H487" s="103"/>
      <c r="I487" s="4" t="s">
        <v>82</v>
      </c>
      <c r="J487" s="5" t="s">
        <v>263</v>
      </c>
      <c r="K487" s="5">
        <v>22</v>
      </c>
      <c r="L487" s="5">
        <v>22</v>
      </c>
      <c r="M487" s="5">
        <f t="shared" si="37"/>
        <v>0</v>
      </c>
      <c r="N487" s="5">
        <v>22</v>
      </c>
      <c r="O487" s="6">
        <f>'Planning 3'!R487</f>
        <v>1</v>
      </c>
      <c r="P487" s="47"/>
      <c r="Q487" s="111" t="e">
        <f>#REF!*$Q$5</f>
        <v>#REF!</v>
      </c>
      <c r="R487" s="77">
        <v>0</v>
      </c>
      <c r="S487" s="159">
        <f t="shared" si="40"/>
        <v>-22</v>
      </c>
      <c r="Y487" s="449">
        <v>22</v>
      </c>
      <c r="AA487" s="452">
        <f t="shared" si="38"/>
        <v>0</v>
      </c>
      <c r="AB487" s="452">
        <v>1</v>
      </c>
      <c r="AC487" s="452">
        <f t="shared" si="39"/>
        <v>0</v>
      </c>
      <c r="AD487" s="451">
        <v>1</v>
      </c>
      <c r="AE487" s="451">
        <f t="shared" si="36"/>
        <v>0</v>
      </c>
      <c r="AY487" s="451">
        <v>1</v>
      </c>
    </row>
    <row r="488" spans="1:51" ht="34.5" hidden="1" customHeight="1" outlineLevel="7" x14ac:dyDescent="0.2">
      <c r="A488" s="91"/>
      <c r="B488" s="93"/>
      <c r="C488" s="95"/>
      <c r="D488" s="95"/>
      <c r="E488" s="97"/>
      <c r="F488" s="101"/>
      <c r="G488" s="103"/>
      <c r="H488" s="103"/>
      <c r="I488" s="4" t="s">
        <v>83</v>
      </c>
      <c r="J488" s="5" t="s">
        <v>257</v>
      </c>
      <c r="K488" s="5">
        <v>100</v>
      </c>
      <c r="L488" s="5">
        <v>67</v>
      </c>
      <c r="M488" s="5">
        <f t="shared" si="37"/>
        <v>33</v>
      </c>
      <c r="N488" s="5">
        <v>100</v>
      </c>
      <c r="O488" s="6">
        <f>'Planning 3'!R488</f>
        <v>1</v>
      </c>
      <c r="P488" s="47"/>
      <c r="Q488" s="111" t="e">
        <f>#REF!*$Q$5</f>
        <v>#REF!</v>
      </c>
      <c r="R488" s="77">
        <v>40</v>
      </c>
      <c r="S488" s="159">
        <f t="shared" si="40"/>
        <v>-60</v>
      </c>
      <c r="Y488" s="449">
        <v>67</v>
      </c>
      <c r="AA488" s="452">
        <f t="shared" si="38"/>
        <v>0</v>
      </c>
      <c r="AB488" s="452">
        <v>0.67</v>
      </c>
      <c r="AC488" s="452">
        <f t="shared" si="39"/>
        <v>0.32999999999999996</v>
      </c>
      <c r="AD488" s="451">
        <v>0.95</v>
      </c>
      <c r="AE488" s="451">
        <f t="shared" si="36"/>
        <v>5.0000000000000044E-2</v>
      </c>
      <c r="AY488" s="451">
        <v>1</v>
      </c>
    </row>
    <row r="489" spans="1:51" ht="34.5" hidden="1" customHeight="1" outlineLevel="5" x14ac:dyDescent="0.2">
      <c r="A489" s="91"/>
      <c r="B489" s="93"/>
      <c r="C489" s="95"/>
      <c r="D489" s="95"/>
      <c r="E489" s="97"/>
      <c r="F489" s="101"/>
      <c r="G489" s="103"/>
      <c r="H489" s="103"/>
      <c r="I489" s="22" t="s">
        <v>104</v>
      </c>
      <c r="J489" s="23"/>
      <c r="K489" s="23"/>
      <c r="L489" s="23">
        <v>0</v>
      </c>
      <c r="M489" s="23">
        <f t="shared" si="37"/>
        <v>0</v>
      </c>
      <c r="N489" s="23">
        <v>0</v>
      </c>
      <c r="O489" s="24">
        <f>'Planning 3'!R489</f>
        <v>1</v>
      </c>
      <c r="P489" s="50"/>
      <c r="Q489" s="111" t="e">
        <f>#REF!*$Q$5</f>
        <v>#REF!</v>
      </c>
      <c r="S489" s="159">
        <f t="shared" si="40"/>
        <v>0</v>
      </c>
      <c r="Y489" s="449">
        <v>0</v>
      </c>
      <c r="AA489" s="452">
        <f t="shared" si="38"/>
        <v>0</v>
      </c>
      <c r="AB489" s="452">
        <v>0.95050000000000001</v>
      </c>
      <c r="AC489" s="452">
        <f t="shared" si="39"/>
        <v>4.9499999999999988E-2</v>
      </c>
      <c r="AD489" s="451">
        <v>0.99250000000000005</v>
      </c>
      <c r="AE489" s="451">
        <f t="shared" si="36"/>
        <v>7.4999999999999512E-3</v>
      </c>
      <c r="AY489" s="451">
        <v>1</v>
      </c>
    </row>
    <row r="490" spans="1:51" ht="34.5" hidden="1" customHeight="1" outlineLevel="7" x14ac:dyDescent="0.2">
      <c r="A490" s="91"/>
      <c r="B490" s="93"/>
      <c r="C490" s="95"/>
      <c r="D490" s="95"/>
      <c r="E490" s="97"/>
      <c r="F490" s="101"/>
      <c r="G490" s="103"/>
      <c r="H490" s="103"/>
      <c r="I490" s="4" t="s">
        <v>72</v>
      </c>
      <c r="J490" s="5" t="s">
        <v>256</v>
      </c>
      <c r="K490" s="5">
        <v>32631</v>
      </c>
      <c r="L490" s="5">
        <v>32631</v>
      </c>
      <c r="M490" s="5">
        <f t="shared" si="37"/>
        <v>0</v>
      </c>
      <c r="N490" s="5">
        <v>32631</v>
      </c>
      <c r="O490" s="6">
        <f>'Planning 3'!R490</f>
        <v>1</v>
      </c>
      <c r="P490" s="47"/>
      <c r="Q490" s="111" t="e">
        <f>#REF!*$Q$5</f>
        <v>#REF!</v>
      </c>
      <c r="R490" s="77">
        <v>31800</v>
      </c>
      <c r="S490" s="159">
        <f t="shared" si="40"/>
        <v>-831</v>
      </c>
      <c r="Y490" s="449">
        <v>31800</v>
      </c>
      <c r="AA490" s="452">
        <f t="shared" si="38"/>
        <v>0</v>
      </c>
      <c r="AB490" s="452">
        <v>1</v>
      </c>
      <c r="AC490" s="452">
        <f t="shared" si="39"/>
        <v>0</v>
      </c>
      <c r="AD490" s="451">
        <v>1</v>
      </c>
      <c r="AE490" s="451">
        <f t="shared" si="36"/>
        <v>0</v>
      </c>
      <c r="AY490" s="451">
        <v>1</v>
      </c>
    </row>
    <row r="491" spans="1:51" ht="34.5" hidden="1" customHeight="1" outlineLevel="7" x14ac:dyDescent="0.2">
      <c r="A491" s="91"/>
      <c r="B491" s="93"/>
      <c r="C491" s="95"/>
      <c r="D491" s="95"/>
      <c r="E491" s="97"/>
      <c r="F491" s="101"/>
      <c r="G491" s="103"/>
      <c r="H491" s="103"/>
      <c r="I491" s="4" t="s">
        <v>239</v>
      </c>
      <c r="J491" s="5" t="s">
        <v>263</v>
      </c>
      <c r="K491" s="5">
        <v>12</v>
      </c>
      <c r="L491" s="5">
        <v>12</v>
      </c>
      <c r="M491" s="5">
        <f t="shared" si="37"/>
        <v>0</v>
      </c>
      <c r="N491" s="5">
        <v>12</v>
      </c>
      <c r="O491" s="6">
        <f>'Planning 3'!R491</f>
        <v>1</v>
      </c>
      <c r="P491" s="47"/>
      <c r="Q491" s="111" t="e">
        <f>#REF!*$Q$5</f>
        <v>#REF!</v>
      </c>
      <c r="R491" s="77">
        <v>12</v>
      </c>
      <c r="S491" s="159">
        <f t="shared" si="40"/>
        <v>0</v>
      </c>
      <c r="Y491" s="449">
        <v>12</v>
      </c>
      <c r="AA491" s="452">
        <f t="shared" si="38"/>
        <v>0</v>
      </c>
      <c r="AB491" s="452">
        <v>1</v>
      </c>
      <c r="AC491" s="452">
        <f t="shared" si="39"/>
        <v>0</v>
      </c>
      <c r="AD491" s="451">
        <v>1</v>
      </c>
      <c r="AE491" s="451">
        <f t="shared" si="36"/>
        <v>0</v>
      </c>
      <c r="AY491" s="451">
        <v>1</v>
      </c>
    </row>
    <row r="492" spans="1:51" ht="34.5" hidden="1" customHeight="1" outlineLevel="7" x14ac:dyDescent="0.2">
      <c r="A492" s="91"/>
      <c r="B492" s="93"/>
      <c r="C492" s="95"/>
      <c r="D492" s="95"/>
      <c r="E492" s="97"/>
      <c r="F492" s="101"/>
      <c r="G492" s="103"/>
      <c r="H492" s="103"/>
      <c r="I492" s="4" t="s">
        <v>75</v>
      </c>
      <c r="J492" s="5" t="s">
        <v>256</v>
      </c>
      <c r="K492" s="5">
        <v>32631</v>
      </c>
      <c r="L492" s="5">
        <v>32631</v>
      </c>
      <c r="M492" s="5">
        <f t="shared" si="37"/>
        <v>0</v>
      </c>
      <c r="N492" s="5">
        <v>32631</v>
      </c>
      <c r="O492" s="6">
        <f>'Planning 3'!R492</f>
        <v>1</v>
      </c>
      <c r="P492" s="47"/>
      <c r="Q492" s="111" t="e">
        <f>#REF!*$Q$5</f>
        <v>#REF!</v>
      </c>
      <c r="R492" s="77">
        <v>31800</v>
      </c>
      <c r="S492" s="159">
        <f t="shared" si="40"/>
        <v>-831</v>
      </c>
      <c r="Y492" s="449">
        <v>31800</v>
      </c>
      <c r="AA492" s="452">
        <f t="shared" si="38"/>
        <v>0</v>
      </c>
      <c r="AB492" s="452">
        <v>1</v>
      </c>
      <c r="AC492" s="452">
        <f t="shared" si="39"/>
        <v>0</v>
      </c>
      <c r="AD492" s="451">
        <v>1</v>
      </c>
      <c r="AE492" s="451">
        <f t="shared" si="36"/>
        <v>0</v>
      </c>
      <c r="AY492" s="451">
        <v>1</v>
      </c>
    </row>
    <row r="493" spans="1:51" ht="34.5" hidden="1" customHeight="1" outlineLevel="7" x14ac:dyDescent="0.2">
      <c r="A493" s="91"/>
      <c r="B493" s="93"/>
      <c r="C493" s="95"/>
      <c r="D493" s="95"/>
      <c r="E493" s="97"/>
      <c r="F493" s="101"/>
      <c r="G493" s="103"/>
      <c r="H493" s="103"/>
      <c r="I493" s="4" t="s">
        <v>80</v>
      </c>
      <c r="J493" s="5" t="s">
        <v>256</v>
      </c>
      <c r="K493" s="5">
        <v>32631</v>
      </c>
      <c r="L493" s="5">
        <v>32631</v>
      </c>
      <c r="M493" s="5">
        <f t="shared" si="37"/>
        <v>0</v>
      </c>
      <c r="N493" s="5">
        <v>32631</v>
      </c>
      <c r="O493" s="6">
        <f>'Planning 3'!R493</f>
        <v>1</v>
      </c>
      <c r="P493" s="47"/>
      <c r="Q493" s="111" t="e">
        <f>#REF!*$Q$5</f>
        <v>#REF!</v>
      </c>
      <c r="R493" s="77">
        <v>0</v>
      </c>
      <c r="S493" s="159">
        <f t="shared" si="40"/>
        <v>-32631</v>
      </c>
      <c r="Y493" s="449">
        <v>31800</v>
      </c>
      <c r="AA493" s="452">
        <f t="shared" si="38"/>
        <v>0</v>
      </c>
      <c r="AB493" s="452">
        <v>1</v>
      </c>
      <c r="AC493" s="452">
        <f t="shared" si="39"/>
        <v>0</v>
      </c>
      <c r="AD493" s="451">
        <v>1</v>
      </c>
      <c r="AE493" s="451">
        <f t="shared" si="36"/>
        <v>0</v>
      </c>
      <c r="AY493" s="451">
        <v>1</v>
      </c>
    </row>
    <row r="494" spans="1:51" ht="34.5" hidden="1" customHeight="1" outlineLevel="7" x14ac:dyDescent="0.2">
      <c r="A494" s="91"/>
      <c r="B494" s="93"/>
      <c r="C494" s="95"/>
      <c r="D494" s="95"/>
      <c r="E494" s="97"/>
      <c r="F494" s="101"/>
      <c r="G494" s="103"/>
      <c r="H494" s="103"/>
      <c r="I494" s="4" t="s">
        <v>81</v>
      </c>
      <c r="J494" s="5" t="s">
        <v>256</v>
      </c>
      <c r="K494" s="5">
        <v>32631</v>
      </c>
      <c r="L494" s="5">
        <v>32631</v>
      </c>
      <c r="M494" s="5">
        <f t="shared" si="37"/>
        <v>0</v>
      </c>
      <c r="N494" s="5">
        <v>32631</v>
      </c>
      <c r="O494" s="6">
        <f>'Planning 3'!R494</f>
        <v>1</v>
      </c>
      <c r="P494" s="47"/>
      <c r="Q494" s="111" t="e">
        <f>#REF!*$Q$5</f>
        <v>#REF!</v>
      </c>
      <c r="R494" s="77">
        <v>0</v>
      </c>
      <c r="S494" s="159">
        <f t="shared" si="40"/>
        <v>-32631</v>
      </c>
      <c r="Y494" s="449">
        <v>31800</v>
      </c>
      <c r="AA494" s="452">
        <f t="shared" si="38"/>
        <v>0</v>
      </c>
      <c r="AB494" s="452">
        <v>1</v>
      </c>
      <c r="AC494" s="452">
        <f t="shared" si="39"/>
        <v>0</v>
      </c>
      <c r="AD494" s="451">
        <v>1</v>
      </c>
      <c r="AE494" s="451">
        <f t="shared" si="36"/>
        <v>0</v>
      </c>
      <c r="AY494" s="451">
        <v>1</v>
      </c>
    </row>
    <row r="495" spans="1:51" ht="34.5" hidden="1" customHeight="1" outlineLevel="7" x14ac:dyDescent="0.2">
      <c r="A495" s="91"/>
      <c r="B495" s="93"/>
      <c r="C495" s="95"/>
      <c r="D495" s="95"/>
      <c r="E495" s="97"/>
      <c r="F495" s="101"/>
      <c r="G495" s="103"/>
      <c r="H495" s="103"/>
      <c r="I495" s="4" t="s">
        <v>82</v>
      </c>
      <c r="J495" s="5" t="s">
        <v>263</v>
      </c>
      <c r="K495" s="5">
        <v>12</v>
      </c>
      <c r="L495" s="5">
        <v>12</v>
      </c>
      <c r="M495" s="5">
        <f t="shared" si="37"/>
        <v>0</v>
      </c>
      <c r="N495" s="5">
        <v>12</v>
      </c>
      <c r="O495" s="6">
        <f>'Planning 3'!R495</f>
        <v>1</v>
      </c>
      <c r="P495" s="47"/>
      <c r="Q495" s="111" t="e">
        <f>#REF!*$Q$5</f>
        <v>#REF!</v>
      </c>
      <c r="R495" s="77">
        <v>0</v>
      </c>
      <c r="S495" s="159">
        <f t="shared" si="40"/>
        <v>-12</v>
      </c>
      <c r="Y495" s="449">
        <v>12</v>
      </c>
      <c r="AA495" s="452">
        <f t="shared" si="38"/>
        <v>0</v>
      </c>
      <c r="AB495" s="452">
        <v>1</v>
      </c>
      <c r="AC495" s="452">
        <f t="shared" si="39"/>
        <v>0</v>
      </c>
      <c r="AD495" s="451">
        <v>1</v>
      </c>
      <c r="AE495" s="451">
        <f t="shared" si="36"/>
        <v>0</v>
      </c>
      <c r="AY495" s="451">
        <v>1</v>
      </c>
    </row>
    <row r="496" spans="1:51" ht="34.5" hidden="1" customHeight="1" outlineLevel="7" x14ac:dyDescent="0.2">
      <c r="A496" s="91"/>
      <c r="B496" s="93"/>
      <c r="C496" s="95"/>
      <c r="D496" s="95"/>
      <c r="E496" s="97"/>
      <c r="F496" s="101"/>
      <c r="G496" s="103"/>
      <c r="H496" s="103"/>
      <c r="I496" s="4" t="s">
        <v>83</v>
      </c>
      <c r="J496" s="5" t="s">
        <v>257</v>
      </c>
      <c r="K496" s="5">
        <v>100</v>
      </c>
      <c r="L496" s="5">
        <v>67</v>
      </c>
      <c r="M496" s="5">
        <f t="shared" si="37"/>
        <v>33</v>
      </c>
      <c r="N496" s="5">
        <v>100</v>
      </c>
      <c r="O496" s="6">
        <f>'Planning 3'!R496</f>
        <v>1</v>
      </c>
      <c r="P496" s="47"/>
      <c r="Q496" s="111" t="e">
        <f>#REF!*$Q$5</f>
        <v>#REF!</v>
      </c>
      <c r="R496" s="77">
        <v>41</v>
      </c>
      <c r="S496" s="159">
        <f t="shared" si="40"/>
        <v>-59</v>
      </c>
      <c r="Y496" s="449">
        <v>67</v>
      </c>
      <c r="AA496" s="452">
        <f t="shared" si="38"/>
        <v>0</v>
      </c>
      <c r="AB496" s="452">
        <v>0.67</v>
      </c>
      <c r="AC496" s="452">
        <f t="shared" si="39"/>
        <v>0.32999999999999996</v>
      </c>
      <c r="AD496" s="451">
        <v>0.95</v>
      </c>
      <c r="AE496" s="451">
        <f t="shared" si="36"/>
        <v>5.0000000000000044E-2</v>
      </c>
      <c r="AY496" s="451">
        <v>1</v>
      </c>
    </row>
    <row r="497" spans="1:51" ht="34.5" hidden="1" customHeight="1" outlineLevel="5" x14ac:dyDescent="0.2">
      <c r="A497" s="91"/>
      <c r="B497" s="93"/>
      <c r="C497" s="95"/>
      <c r="D497" s="95"/>
      <c r="E497" s="97"/>
      <c r="F497" s="101"/>
      <c r="G497" s="103"/>
      <c r="H497" s="103"/>
      <c r="I497" s="22" t="s">
        <v>105</v>
      </c>
      <c r="J497" s="23"/>
      <c r="K497" s="23"/>
      <c r="L497" s="23">
        <v>0</v>
      </c>
      <c r="M497" s="23">
        <f t="shared" si="37"/>
        <v>0</v>
      </c>
      <c r="N497" s="23">
        <v>0</v>
      </c>
      <c r="O497" s="24">
        <f>'Planning 3'!R497</f>
        <v>1</v>
      </c>
      <c r="P497" s="50"/>
      <c r="Q497" s="111" t="e">
        <f>#REF!*$Q$5</f>
        <v>#REF!</v>
      </c>
      <c r="S497" s="159">
        <f t="shared" si="40"/>
        <v>0</v>
      </c>
      <c r="Y497" s="449">
        <v>0</v>
      </c>
      <c r="AA497" s="452">
        <f t="shared" si="38"/>
        <v>0</v>
      </c>
      <c r="AB497" s="452">
        <v>0.95050000000000012</v>
      </c>
      <c r="AC497" s="452">
        <f t="shared" si="39"/>
        <v>4.9499999999999877E-2</v>
      </c>
      <c r="AD497" s="451">
        <v>0.99250000000000016</v>
      </c>
      <c r="AE497" s="451">
        <f t="shared" si="36"/>
        <v>7.4999999999998401E-3</v>
      </c>
      <c r="AY497" s="451">
        <v>1</v>
      </c>
    </row>
    <row r="498" spans="1:51" ht="34.5" hidden="1" customHeight="1" outlineLevel="7" x14ac:dyDescent="0.2">
      <c r="A498" s="91"/>
      <c r="B498" s="93"/>
      <c r="C498" s="95"/>
      <c r="D498" s="95"/>
      <c r="E498" s="97"/>
      <c r="F498" s="101"/>
      <c r="G498" s="103"/>
      <c r="H498" s="103"/>
      <c r="I498" s="4" t="s">
        <v>72</v>
      </c>
      <c r="J498" s="5" t="s">
        <v>256</v>
      </c>
      <c r="K498" s="5">
        <v>57553</v>
      </c>
      <c r="L498" s="5">
        <v>57553</v>
      </c>
      <c r="M498" s="5">
        <f t="shared" si="37"/>
        <v>0</v>
      </c>
      <c r="N498" s="5">
        <v>57553</v>
      </c>
      <c r="O498" s="6">
        <f>'Planning 3'!R498</f>
        <v>1</v>
      </c>
      <c r="P498" s="47"/>
      <c r="Q498" s="111" t="e">
        <f>#REF!*$Q$5</f>
        <v>#REF!</v>
      </c>
      <c r="R498" s="77">
        <v>57553</v>
      </c>
      <c r="S498" s="159">
        <f t="shared" si="40"/>
        <v>0</v>
      </c>
      <c r="Y498" s="449">
        <v>57553</v>
      </c>
      <c r="AA498" s="452">
        <f t="shared" si="38"/>
        <v>0</v>
      </c>
      <c r="AB498" s="452">
        <v>1</v>
      </c>
      <c r="AC498" s="452">
        <f t="shared" si="39"/>
        <v>0</v>
      </c>
      <c r="AD498" s="451">
        <v>1</v>
      </c>
      <c r="AE498" s="451">
        <f t="shared" si="36"/>
        <v>0</v>
      </c>
      <c r="AY498" s="451">
        <v>1</v>
      </c>
    </row>
    <row r="499" spans="1:51" ht="34.5" hidden="1" customHeight="1" outlineLevel="7" x14ac:dyDescent="0.2">
      <c r="A499" s="91"/>
      <c r="B499" s="93"/>
      <c r="C499" s="95"/>
      <c r="D499" s="95"/>
      <c r="E499" s="97"/>
      <c r="F499" s="101"/>
      <c r="G499" s="103"/>
      <c r="H499" s="103"/>
      <c r="I499" s="4" t="s">
        <v>239</v>
      </c>
      <c r="J499" s="5" t="s">
        <v>263</v>
      </c>
      <c r="K499" s="5">
        <v>18</v>
      </c>
      <c r="L499" s="5">
        <v>18</v>
      </c>
      <c r="M499" s="5">
        <f t="shared" si="37"/>
        <v>0</v>
      </c>
      <c r="N499" s="5">
        <v>18</v>
      </c>
      <c r="O499" s="6">
        <f>'Planning 3'!R499</f>
        <v>1</v>
      </c>
      <c r="P499" s="47"/>
      <c r="Q499" s="111" t="e">
        <f>#REF!*$Q$5</f>
        <v>#REF!</v>
      </c>
      <c r="R499" s="77">
        <v>18</v>
      </c>
      <c r="S499" s="159">
        <f t="shared" si="40"/>
        <v>0</v>
      </c>
      <c r="Y499" s="449">
        <v>18</v>
      </c>
      <c r="AA499" s="452">
        <f t="shared" si="38"/>
        <v>0</v>
      </c>
      <c r="AB499" s="452">
        <v>1</v>
      </c>
      <c r="AC499" s="452">
        <f t="shared" si="39"/>
        <v>0</v>
      </c>
      <c r="AD499" s="451">
        <v>1</v>
      </c>
      <c r="AE499" s="451">
        <f t="shared" si="36"/>
        <v>0</v>
      </c>
      <c r="AY499" s="451">
        <v>1</v>
      </c>
    </row>
    <row r="500" spans="1:51" ht="34.5" hidden="1" customHeight="1" outlineLevel="7" x14ac:dyDescent="0.2">
      <c r="A500" s="91"/>
      <c r="B500" s="93"/>
      <c r="C500" s="95"/>
      <c r="D500" s="95"/>
      <c r="E500" s="97"/>
      <c r="F500" s="101"/>
      <c r="G500" s="103"/>
      <c r="H500" s="103"/>
      <c r="I500" s="4" t="s">
        <v>75</v>
      </c>
      <c r="J500" s="5" t="s">
        <v>256</v>
      </c>
      <c r="K500" s="5">
        <v>57553</v>
      </c>
      <c r="L500" s="5">
        <v>57553</v>
      </c>
      <c r="M500" s="5">
        <f t="shared" si="37"/>
        <v>0</v>
      </c>
      <c r="N500" s="5">
        <v>57553</v>
      </c>
      <c r="O500" s="6">
        <f>'Planning 3'!R500</f>
        <v>1</v>
      </c>
      <c r="P500" s="47"/>
      <c r="Q500" s="111" t="e">
        <f>#REF!*$Q$5</f>
        <v>#REF!</v>
      </c>
      <c r="R500" s="77">
        <v>57553</v>
      </c>
      <c r="S500" s="159">
        <f t="shared" si="40"/>
        <v>0</v>
      </c>
      <c r="Y500" s="449">
        <v>57553</v>
      </c>
      <c r="AA500" s="452">
        <f t="shared" si="38"/>
        <v>0</v>
      </c>
      <c r="AB500" s="452">
        <v>1</v>
      </c>
      <c r="AC500" s="452">
        <f t="shared" si="39"/>
        <v>0</v>
      </c>
      <c r="AD500" s="451">
        <v>1</v>
      </c>
      <c r="AE500" s="451">
        <f t="shared" si="36"/>
        <v>0</v>
      </c>
      <c r="AY500" s="451">
        <v>1</v>
      </c>
    </row>
    <row r="501" spans="1:51" ht="34.5" hidden="1" customHeight="1" outlineLevel="7" x14ac:dyDescent="0.2">
      <c r="A501" s="91"/>
      <c r="B501" s="93"/>
      <c r="C501" s="95"/>
      <c r="D501" s="95"/>
      <c r="E501" s="97"/>
      <c r="F501" s="101"/>
      <c r="G501" s="103"/>
      <c r="H501" s="103"/>
      <c r="I501" s="4" t="s">
        <v>80</v>
      </c>
      <c r="J501" s="5" t="s">
        <v>256</v>
      </c>
      <c r="K501" s="5">
        <v>57553</v>
      </c>
      <c r="L501" s="5">
        <v>57553</v>
      </c>
      <c r="M501" s="5">
        <f t="shared" si="37"/>
        <v>0</v>
      </c>
      <c r="N501" s="5">
        <v>57553</v>
      </c>
      <c r="O501" s="6">
        <f>'Planning 3'!R501</f>
        <v>1</v>
      </c>
      <c r="P501" s="47"/>
      <c r="Q501" s="111" t="e">
        <f>#REF!*$Q$5</f>
        <v>#REF!</v>
      </c>
      <c r="R501" s="77">
        <v>57553</v>
      </c>
      <c r="S501" s="159">
        <f t="shared" si="40"/>
        <v>0</v>
      </c>
      <c r="Y501" s="449">
        <v>57553</v>
      </c>
      <c r="AA501" s="452">
        <f t="shared" si="38"/>
        <v>0</v>
      </c>
      <c r="AB501" s="452">
        <v>1</v>
      </c>
      <c r="AC501" s="452">
        <f t="shared" si="39"/>
        <v>0</v>
      </c>
      <c r="AD501" s="451">
        <v>1</v>
      </c>
      <c r="AE501" s="451">
        <f t="shared" si="36"/>
        <v>0</v>
      </c>
      <c r="AY501" s="451">
        <v>1</v>
      </c>
    </row>
    <row r="502" spans="1:51" ht="34.5" hidden="1" customHeight="1" outlineLevel="7" x14ac:dyDescent="0.2">
      <c r="A502" s="91"/>
      <c r="B502" s="93"/>
      <c r="C502" s="95"/>
      <c r="D502" s="95"/>
      <c r="E502" s="97"/>
      <c r="F502" s="101"/>
      <c r="G502" s="103"/>
      <c r="H502" s="103"/>
      <c r="I502" s="4" t="s">
        <v>81</v>
      </c>
      <c r="J502" s="5" t="s">
        <v>256</v>
      </c>
      <c r="K502" s="5">
        <v>57553</v>
      </c>
      <c r="L502" s="5">
        <v>57553</v>
      </c>
      <c r="M502" s="5">
        <f t="shared" si="37"/>
        <v>0</v>
      </c>
      <c r="N502" s="5">
        <v>57553</v>
      </c>
      <c r="O502" s="6">
        <f>'Planning 3'!R502</f>
        <v>1</v>
      </c>
      <c r="P502" s="47"/>
      <c r="Q502" s="111" t="e">
        <f>#REF!*$Q$5</f>
        <v>#REF!</v>
      </c>
      <c r="R502" s="77">
        <v>57533</v>
      </c>
      <c r="S502" s="159">
        <f t="shared" si="40"/>
        <v>-20</v>
      </c>
      <c r="Y502" s="449">
        <v>57553</v>
      </c>
      <c r="AA502" s="452">
        <f t="shared" si="38"/>
        <v>0</v>
      </c>
      <c r="AB502" s="452">
        <v>1</v>
      </c>
      <c r="AC502" s="452">
        <f t="shared" si="39"/>
        <v>0</v>
      </c>
      <c r="AD502" s="451">
        <v>1</v>
      </c>
      <c r="AE502" s="451">
        <f t="shared" si="36"/>
        <v>0</v>
      </c>
      <c r="AY502" s="451">
        <v>1</v>
      </c>
    </row>
    <row r="503" spans="1:51" ht="34.5" hidden="1" customHeight="1" outlineLevel="7" x14ac:dyDescent="0.2">
      <c r="A503" s="91"/>
      <c r="B503" s="93"/>
      <c r="C503" s="95"/>
      <c r="D503" s="95"/>
      <c r="E503" s="97"/>
      <c r="F503" s="101"/>
      <c r="G503" s="103"/>
      <c r="H503" s="103"/>
      <c r="I503" s="4" t="s">
        <v>82</v>
      </c>
      <c r="J503" s="5" t="s">
        <v>263</v>
      </c>
      <c r="K503" s="5">
        <v>18</v>
      </c>
      <c r="L503" s="5">
        <v>18</v>
      </c>
      <c r="M503" s="5">
        <f t="shared" si="37"/>
        <v>0</v>
      </c>
      <c r="N503" s="5">
        <v>18</v>
      </c>
      <c r="O503" s="6">
        <f>'Planning 3'!R503</f>
        <v>1</v>
      </c>
      <c r="P503" s="47"/>
      <c r="Q503" s="111" t="e">
        <f>#REF!*$Q$5</f>
        <v>#REF!</v>
      </c>
      <c r="R503" s="77">
        <v>18</v>
      </c>
      <c r="S503" s="159">
        <f t="shared" si="40"/>
        <v>0</v>
      </c>
      <c r="Y503" s="449">
        <v>18</v>
      </c>
      <c r="AA503" s="452">
        <f t="shared" si="38"/>
        <v>0</v>
      </c>
      <c r="AB503" s="452">
        <v>1</v>
      </c>
      <c r="AC503" s="452">
        <f t="shared" si="39"/>
        <v>0</v>
      </c>
      <c r="AD503" s="451">
        <v>1</v>
      </c>
      <c r="AE503" s="451">
        <f t="shared" si="36"/>
        <v>0</v>
      </c>
      <c r="AY503" s="451">
        <v>1</v>
      </c>
    </row>
    <row r="504" spans="1:51" ht="34.5" hidden="1" customHeight="1" outlineLevel="7" x14ac:dyDescent="0.2">
      <c r="A504" s="91"/>
      <c r="B504" s="93"/>
      <c r="C504" s="95"/>
      <c r="D504" s="95"/>
      <c r="E504" s="97"/>
      <c r="F504" s="101"/>
      <c r="G504" s="103"/>
      <c r="H504" s="103"/>
      <c r="I504" s="4" t="s">
        <v>83</v>
      </c>
      <c r="J504" s="5" t="s">
        <v>257</v>
      </c>
      <c r="K504" s="5">
        <v>100</v>
      </c>
      <c r="L504" s="5">
        <v>67</v>
      </c>
      <c r="M504" s="5">
        <f t="shared" si="37"/>
        <v>33</v>
      </c>
      <c r="N504" s="5">
        <v>100</v>
      </c>
      <c r="O504" s="6">
        <f>'Planning 3'!R504</f>
        <v>1</v>
      </c>
      <c r="P504" s="47"/>
      <c r="Q504" s="111" t="e">
        <f>#REF!*$Q$5</f>
        <v>#REF!</v>
      </c>
      <c r="R504" s="77">
        <v>41</v>
      </c>
      <c r="S504" s="159">
        <f t="shared" si="40"/>
        <v>-59</v>
      </c>
      <c r="Y504" s="449">
        <v>67</v>
      </c>
      <c r="AA504" s="452">
        <f t="shared" si="38"/>
        <v>0</v>
      </c>
      <c r="AB504" s="452">
        <v>0.67</v>
      </c>
      <c r="AC504" s="452">
        <f t="shared" si="39"/>
        <v>0.32999999999999996</v>
      </c>
      <c r="AD504" s="451">
        <v>0.95</v>
      </c>
      <c r="AE504" s="451">
        <f t="shared" si="36"/>
        <v>5.0000000000000044E-2</v>
      </c>
      <c r="AY504" s="451">
        <v>1</v>
      </c>
    </row>
    <row r="505" spans="1:51" ht="34.5" hidden="1" customHeight="1" outlineLevel="5" x14ac:dyDescent="0.2">
      <c r="A505" s="91"/>
      <c r="B505" s="93"/>
      <c r="C505" s="95"/>
      <c r="D505" s="95"/>
      <c r="E505" s="97"/>
      <c r="F505" s="101"/>
      <c r="G505" s="103"/>
      <c r="H505" s="103"/>
      <c r="I505" s="22" t="s">
        <v>106</v>
      </c>
      <c r="J505" s="23"/>
      <c r="K505" s="23"/>
      <c r="L505" s="23">
        <v>0</v>
      </c>
      <c r="M505" s="23">
        <f t="shared" si="37"/>
        <v>0</v>
      </c>
      <c r="N505" s="23">
        <v>0</v>
      </c>
      <c r="O505" s="24">
        <f>'Planning 3'!R505</f>
        <v>1</v>
      </c>
      <c r="P505" s="50"/>
      <c r="Q505" s="111" t="e">
        <f>#REF!*$Q$5</f>
        <v>#REF!</v>
      </c>
      <c r="S505" s="159">
        <f t="shared" si="40"/>
        <v>0</v>
      </c>
      <c r="Y505" s="449">
        <v>0</v>
      </c>
      <c r="AA505" s="452">
        <f t="shared" si="38"/>
        <v>0</v>
      </c>
      <c r="AB505" s="452">
        <v>0.95050000000000001</v>
      </c>
      <c r="AC505" s="452">
        <f t="shared" si="39"/>
        <v>4.9499999999999988E-2</v>
      </c>
      <c r="AD505" s="451">
        <v>0.99249999999999994</v>
      </c>
      <c r="AE505" s="451">
        <f t="shared" si="36"/>
        <v>7.5000000000000622E-3</v>
      </c>
      <c r="AY505" s="451">
        <v>1</v>
      </c>
    </row>
    <row r="506" spans="1:51" ht="34.5" hidden="1" customHeight="1" outlineLevel="7" x14ac:dyDescent="0.2">
      <c r="A506" s="91"/>
      <c r="B506" s="93"/>
      <c r="C506" s="95"/>
      <c r="D506" s="95"/>
      <c r="E506" s="97"/>
      <c r="F506" s="101"/>
      <c r="G506" s="103"/>
      <c r="H506" s="103"/>
      <c r="I506" s="4" t="s">
        <v>72</v>
      </c>
      <c r="J506" s="5" t="s">
        <v>256</v>
      </c>
      <c r="K506" s="5">
        <v>51015</v>
      </c>
      <c r="L506" s="5">
        <v>51015</v>
      </c>
      <c r="M506" s="5">
        <f t="shared" si="37"/>
        <v>0</v>
      </c>
      <c r="N506" s="5">
        <v>51015</v>
      </c>
      <c r="O506" s="6">
        <f>'Planning 3'!R506</f>
        <v>1</v>
      </c>
      <c r="P506" s="47"/>
      <c r="Q506" s="111" t="e">
        <f>#REF!*$Q$5</f>
        <v>#REF!</v>
      </c>
      <c r="R506" s="77">
        <v>50938</v>
      </c>
      <c r="S506" s="159">
        <f t="shared" si="40"/>
        <v>-77</v>
      </c>
      <c r="Y506" s="449">
        <v>51015</v>
      </c>
      <c r="AA506" s="452">
        <f t="shared" si="38"/>
        <v>0</v>
      </c>
      <c r="AB506" s="452">
        <v>1</v>
      </c>
      <c r="AC506" s="452">
        <f t="shared" si="39"/>
        <v>0</v>
      </c>
      <c r="AD506" s="451">
        <v>1</v>
      </c>
      <c r="AE506" s="451">
        <f t="shared" si="36"/>
        <v>0</v>
      </c>
      <c r="AY506" s="451">
        <v>1</v>
      </c>
    </row>
    <row r="507" spans="1:51" ht="34.5" hidden="1" customHeight="1" outlineLevel="7" x14ac:dyDescent="0.2">
      <c r="A507" s="91"/>
      <c r="B507" s="93"/>
      <c r="C507" s="95"/>
      <c r="D507" s="95"/>
      <c r="E507" s="97"/>
      <c r="F507" s="101"/>
      <c r="G507" s="103"/>
      <c r="H507" s="103"/>
      <c r="I507" s="4" t="s">
        <v>239</v>
      </c>
      <c r="J507" s="5" t="s">
        <v>263</v>
      </c>
      <c r="K507" s="5">
        <v>16</v>
      </c>
      <c r="L507" s="5">
        <v>16</v>
      </c>
      <c r="M507" s="5">
        <f t="shared" si="37"/>
        <v>0</v>
      </c>
      <c r="N507" s="5">
        <v>16</v>
      </c>
      <c r="O507" s="6">
        <f>'Planning 3'!R507</f>
        <v>1</v>
      </c>
      <c r="P507" s="47"/>
      <c r="Q507" s="111" t="e">
        <f>#REF!*$Q$5</f>
        <v>#REF!</v>
      </c>
      <c r="R507" s="77">
        <v>16</v>
      </c>
      <c r="S507" s="159">
        <f t="shared" si="40"/>
        <v>0</v>
      </c>
      <c r="Y507" s="449">
        <v>16</v>
      </c>
      <c r="AA507" s="452">
        <f t="shared" si="38"/>
        <v>0</v>
      </c>
      <c r="AB507" s="452">
        <v>1</v>
      </c>
      <c r="AC507" s="452">
        <f t="shared" si="39"/>
        <v>0</v>
      </c>
      <c r="AD507" s="451">
        <v>1</v>
      </c>
      <c r="AE507" s="451">
        <f t="shared" si="36"/>
        <v>0</v>
      </c>
      <c r="AY507" s="451">
        <v>1</v>
      </c>
    </row>
    <row r="508" spans="1:51" ht="34.5" hidden="1" customHeight="1" outlineLevel="7" x14ac:dyDescent="0.2">
      <c r="A508" s="91"/>
      <c r="B508" s="93"/>
      <c r="C508" s="95"/>
      <c r="D508" s="95"/>
      <c r="E508" s="97"/>
      <c r="F508" s="101"/>
      <c r="G508" s="103"/>
      <c r="H508" s="103"/>
      <c r="I508" s="4" t="s">
        <v>75</v>
      </c>
      <c r="J508" s="5" t="s">
        <v>256</v>
      </c>
      <c r="K508" s="5">
        <v>51015</v>
      </c>
      <c r="L508" s="5">
        <v>51015</v>
      </c>
      <c r="M508" s="5">
        <f t="shared" si="37"/>
        <v>0</v>
      </c>
      <c r="N508" s="5">
        <v>51015</v>
      </c>
      <c r="O508" s="6">
        <f>'Planning 3'!R508</f>
        <v>1</v>
      </c>
      <c r="P508" s="47"/>
      <c r="Q508" s="111" t="e">
        <f>#REF!*$Q$5</f>
        <v>#REF!</v>
      </c>
      <c r="R508" s="77">
        <v>50588</v>
      </c>
      <c r="S508" s="159">
        <f t="shared" si="40"/>
        <v>-427</v>
      </c>
      <c r="Y508" s="449">
        <v>51015</v>
      </c>
      <c r="AA508" s="452">
        <f t="shared" si="38"/>
        <v>0</v>
      </c>
      <c r="AB508" s="452">
        <v>1</v>
      </c>
      <c r="AC508" s="452">
        <f t="shared" si="39"/>
        <v>0</v>
      </c>
      <c r="AD508" s="451">
        <v>1</v>
      </c>
      <c r="AE508" s="451">
        <f t="shared" si="36"/>
        <v>0</v>
      </c>
      <c r="AY508" s="451">
        <v>1</v>
      </c>
    </row>
    <row r="509" spans="1:51" ht="34.5" hidden="1" customHeight="1" outlineLevel="7" x14ac:dyDescent="0.2">
      <c r="A509" s="91"/>
      <c r="B509" s="93"/>
      <c r="C509" s="95"/>
      <c r="D509" s="95"/>
      <c r="E509" s="97"/>
      <c r="F509" s="101"/>
      <c r="G509" s="103"/>
      <c r="H509" s="103"/>
      <c r="I509" s="4" t="s">
        <v>80</v>
      </c>
      <c r="J509" s="5" t="s">
        <v>256</v>
      </c>
      <c r="K509" s="5">
        <v>51015</v>
      </c>
      <c r="L509" s="5">
        <v>51015</v>
      </c>
      <c r="M509" s="5">
        <f t="shared" si="37"/>
        <v>0</v>
      </c>
      <c r="N509" s="5">
        <v>51015</v>
      </c>
      <c r="O509" s="6">
        <f>'Planning 3'!R509</f>
        <v>1</v>
      </c>
      <c r="P509" s="47"/>
      <c r="Q509" s="111" t="e">
        <f>#REF!*$Q$5</f>
        <v>#REF!</v>
      </c>
      <c r="R509" s="77">
        <v>50588</v>
      </c>
      <c r="S509" s="159">
        <f t="shared" si="40"/>
        <v>-427</v>
      </c>
      <c r="Y509" s="449">
        <v>51015</v>
      </c>
      <c r="AA509" s="452">
        <f t="shared" si="38"/>
        <v>0</v>
      </c>
      <c r="AB509" s="452">
        <v>1</v>
      </c>
      <c r="AC509" s="452">
        <f t="shared" si="39"/>
        <v>0</v>
      </c>
      <c r="AD509" s="451">
        <v>1</v>
      </c>
      <c r="AE509" s="451">
        <f t="shared" si="36"/>
        <v>0</v>
      </c>
      <c r="AY509" s="451">
        <v>1</v>
      </c>
    </row>
    <row r="510" spans="1:51" ht="34.5" hidden="1" customHeight="1" outlineLevel="7" x14ac:dyDescent="0.2">
      <c r="A510" s="91"/>
      <c r="B510" s="93"/>
      <c r="C510" s="95"/>
      <c r="D510" s="95"/>
      <c r="E510" s="97"/>
      <c r="F510" s="101"/>
      <c r="G510" s="103"/>
      <c r="H510" s="103"/>
      <c r="I510" s="4" t="s">
        <v>81</v>
      </c>
      <c r="J510" s="5" t="s">
        <v>256</v>
      </c>
      <c r="K510" s="5">
        <v>51015</v>
      </c>
      <c r="L510" s="5">
        <v>51015</v>
      </c>
      <c r="M510" s="5">
        <f t="shared" si="37"/>
        <v>0</v>
      </c>
      <c r="N510" s="5">
        <v>51015</v>
      </c>
      <c r="O510" s="6">
        <f>'Planning 3'!R510</f>
        <v>1</v>
      </c>
      <c r="P510" s="47"/>
      <c r="Q510" s="111" t="e">
        <f>#REF!*$Q$5</f>
        <v>#REF!</v>
      </c>
      <c r="R510" s="77">
        <v>50588</v>
      </c>
      <c r="S510" s="159">
        <f t="shared" si="40"/>
        <v>-427</v>
      </c>
      <c r="Y510" s="449">
        <v>51015</v>
      </c>
      <c r="AA510" s="452">
        <f t="shared" si="38"/>
        <v>0</v>
      </c>
      <c r="AB510" s="452">
        <v>1</v>
      </c>
      <c r="AC510" s="452">
        <f t="shared" si="39"/>
        <v>0</v>
      </c>
      <c r="AD510" s="451">
        <v>1</v>
      </c>
      <c r="AE510" s="451">
        <f t="shared" si="36"/>
        <v>0</v>
      </c>
      <c r="AY510" s="451">
        <v>1</v>
      </c>
    </row>
    <row r="511" spans="1:51" ht="34.5" hidden="1" customHeight="1" outlineLevel="7" x14ac:dyDescent="0.2">
      <c r="A511" s="91"/>
      <c r="B511" s="93"/>
      <c r="C511" s="95"/>
      <c r="D511" s="95"/>
      <c r="E511" s="97"/>
      <c r="F511" s="101"/>
      <c r="G511" s="103"/>
      <c r="H511" s="103"/>
      <c r="I511" s="4" t="s">
        <v>82</v>
      </c>
      <c r="J511" s="5" t="s">
        <v>263</v>
      </c>
      <c r="K511" s="5">
        <v>16</v>
      </c>
      <c r="L511" s="5">
        <v>16</v>
      </c>
      <c r="M511" s="5">
        <f t="shared" si="37"/>
        <v>0</v>
      </c>
      <c r="N511" s="5">
        <v>16</v>
      </c>
      <c r="O511" s="6">
        <f>'Planning 3'!R511</f>
        <v>1</v>
      </c>
      <c r="P511" s="47"/>
      <c r="Q511" s="111" t="e">
        <f>#REF!*$Q$5</f>
        <v>#REF!</v>
      </c>
      <c r="R511" s="77">
        <v>16</v>
      </c>
      <c r="S511" s="159">
        <f t="shared" si="40"/>
        <v>0</v>
      </c>
      <c r="Y511" s="449">
        <v>16</v>
      </c>
      <c r="AA511" s="452">
        <f t="shared" si="38"/>
        <v>0</v>
      </c>
      <c r="AB511" s="452">
        <v>1</v>
      </c>
      <c r="AC511" s="452">
        <f t="shared" si="39"/>
        <v>0</v>
      </c>
      <c r="AD511" s="451">
        <v>1</v>
      </c>
      <c r="AE511" s="451">
        <f t="shared" si="36"/>
        <v>0</v>
      </c>
      <c r="AY511" s="451">
        <v>1</v>
      </c>
    </row>
    <row r="512" spans="1:51" ht="34.5" hidden="1" customHeight="1" outlineLevel="7" x14ac:dyDescent="0.2">
      <c r="A512" s="91"/>
      <c r="B512" s="93"/>
      <c r="C512" s="95"/>
      <c r="D512" s="95"/>
      <c r="E512" s="97"/>
      <c r="F512" s="101"/>
      <c r="G512" s="103"/>
      <c r="H512" s="103"/>
      <c r="I512" s="4" t="s">
        <v>83</v>
      </c>
      <c r="J512" s="5" t="s">
        <v>257</v>
      </c>
      <c r="K512" s="5">
        <v>100</v>
      </c>
      <c r="L512" s="5">
        <v>67</v>
      </c>
      <c r="M512" s="5">
        <f t="shared" si="37"/>
        <v>33</v>
      </c>
      <c r="N512" s="5">
        <v>100</v>
      </c>
      <c r="O512" s="6">
        <f>'Planning 3'!R512</f>
        <v>1</v>
      </c>
      <c r="P512" s="47"/>
      <c r="Q512" s="111" t="e">
        <f>#REF!*$Q$5</f>
        <v>#REF!</v>
      </c>
      <c r="R512" s="77">
        <v>49</v>
      </c>
      <c r="S512" s="159">
        <f t="shared" si="40"/>
        <v>-51</v>
      </c>
      <c r="Y512" s="449">
        <v>67</v>
      </c>
      <c r="AA512" s="452">
        <f t="shared" si="38"/>
        <v>0</v>
      </c>
      <c r="AB512" s="452">
        <v>0.67</v>
      </c>
      <c r="AC512" s="452">
        <f t="shared" si="39"/>
        <v>0.32999999999999996</v>
      </c>
      <c r="AD512" s="451">
        <v>0.95</v>
      </c>
      <c r="AE512" s="451">
        <f t="shared" si="36"/>
        <v>5.0000000000000044E-2</v>
      </c>
      <c r="AY512" s="451">
        <v>1</v>
      </c>
    </row>
    <row r="513" spans="1:51" ht="34.5" hidden="1" customHeight="1" outlineLevel="5" x14ac:dyDescent="0.2">
      <c r="A513" s="91"/>
      <c r="B513" s="93"/>
      <c r="C513" s="95"/>
      <c r="D513" s="95"/>
      <c r="E513" s="97"/>
      <c r="F513" s="101"/>
      <c r="G513" s="103"/>
      <c r="H513" s="103"/>
      <c r="I513" s="22" t="s">
        <v>107</v>
      </c>
      <c r="J513" s="23"/>
      <c r="K513" s="23"/>
      <c r="L513" s="23">
        <v>0</v>
      </c>
      <c r="M513" s="23">
        <f t="shared" si="37"/>
        <v>0</v>
      </c>
      <c r="N513" s="23">
        <v>0</v>
      </c>
      <c r="O513" s="24">
        <f>'Planning 3'!R513</f>
        <v>1</v>
      </c>
      <c r="P513" s="50"/>
      <c r="Q513" s="111" t="e">
        <f>#REF!*$Q$5</f>
        <v>#REF!</v>
      </c>
      <c r="S513" s="159">
        <f t="shared" si="40"/>
        <v>0</v>
      </c>
      <c r="Y513" s="449">
        <v>0</v>
      </c>
      <c r="AA513" s="452">
        <f t="shared" si="38"/>
        <v>0</v>
      </c>
      <c r="AB513" s="452">
        <v>0.9504999999999999</v>
      </c>
      <c r="AC513" s="452">
        <f t="shared" si="39"/>
        <v>4.9500000000000099E-2</v>
      </c>
      <c r="AD513" s="451">
        <v>0.99250000000000005</v>
      </c>
      <c r="AE513" s="451">
        <f t="shared" si="36"/>
        <v>7.4999999999999512E-3</v>
      </c>
      <c r="AY513" s="451">
        <v>1</v>
      </c>
    </row>
    <row r="514" spans="1:51" ht="34.5" hidden="1" customHeight="1" outlineLevel="7" x14ac:dyDescent="0.2">
      <c r="A514" s="91"/>
      <c r="B514" s="93"/>
      <c r="C514" s="95"/>
      <c r="D514" s="95"/>
      <c r="E514" s="97"/>
      <c r="F514" s="101"/>
      <c r="G514" s="103"/>
      <c r="H514" s="103"/>
      <c r="I514" s="4" t="s">
        <v>72</v>
      </c>
      <c r="J514" s="5" t="s">
        <v>256</v>
      </c>
      <c r="K514" s="5">
        <v>67658</v>
      </c>
      <c r="L514" s="5">
        <v>67658</v>
      </c>
      <c r="M514" s="5">
        <f t="shared" si="37"/>
        <v>0</v>
      </c>
      <c r="N514" s="5">
        <v>67658</v>
      </c>
      <c r="O514" s="6">
        <f>'Planning 3'!R514</f>
        <v>1</v>
      </c>
      <c r="P514" s="47"/>
      <c r="Q514" s="111" t="e">
        <f>#REF!*$Q$5</f>
        <v>#REF!</v>
      </c>
      <c r="R514" s="77">
        <v>67658</v>
      </c>
      <c r="S514" s="159">
        <f t="shared" si="40"/>
        <v>0</v>
      </c>
      <c r="Y514" s="449">
        <v>67658</v>
      </c>
      <c r="AA514" s="452">
        <f t="shared" si="38"/>
        <v>0</v>
      </c>
      <c r="AB514" s="452">
        <v>1</v>
      </c>
      <c r="AC514" s="452">
        <f t="shared" si="39"/>
        <v>0</v>
      </c>
      <c r="AD514" s="451">
        <v>1</v>
      </c>
      <c r="AE514" s="451">
        <f t="shared" si="36"/>
        <v>0</v>
      </c>
      <c r="AY514" s="451">
        <v>1</v>
      </c>
    </row>
    <row r="515" spans="1:51" ht="34.5" hidden="1" customHeight="1" outlineLevel="7" x14ac:dyDescent="0.2">
      <c r="A515" s="91"/>
      <c r="B515" s="93"/>
      <c r="C515" s="95"/>
      <c r="D515" s="95"/>
      <c r="E515" s="97"/>
      <c r="F515" s="101"/>
      <c r="G515" s="103"/>
      <c r="H515" s="103"/>
      <c r="I515" s="4" t="s">
        <v>239</v>
      </c>
      <c r="J515" s="5" t="s">
        <v>263</v>
      </c>
      <c r="K515" s="5">
        <v>26</v>
      </c>
      <c r="L515" s="5">
        <v>26</v>
      </c>
      <c r="M515" s="5">
        <f t="shared" si="37"/>
        <v>0</v>
      </c>
      <c r="N515" s="5">
        <v>26</v>
      </c>
      <c r="O515" s="6">
        <f>'Planning 3'!R515</f>
        <v>1</v>
      </c>
      <c r="P515" s="47"/>
      <c r="Q515" s="111" t="e">
        <f>#REF!*$Q$5</f>
        <v>#REF!</v>
      </c>
      <c r="R515" s="77">
        <v>26</v>
      </c>
      <c r="S515" s="159">
        <f t="shared" si="40"/>
        <v>0</v>
      </c>
      <c r="Y515" s="449">
        <v>26</v>
      </c>
      <c r="AA515" s="452">
        <f t="shared" si="38"/>
        <v>0</v>
      </c>
      <c r="AB515" s="452">
        <v>1</v>
      </c>
      <c r="AC515" s="452">
        <f t="shared" si="39"/>
        <v>0</v>
      </c>
      <c r="AD515" s="451">
        <v>1</v>
      </c>
      <c r="AE515" s="451">
        <f t="shared" si="36"/>
        <v>0</v>
      </c>
      <c r="AY515" s="451">
        <v>1</v>
      </c>
    </row>
    <row r="516" spans="1:51" ht="34.5" hidden="1" customHeight="1" outlineLevel="7" x14ac:dyDescent="0.2">
      <c r="A516" s="91"/>
      <c r="B516" s="93"/>
      <c r="C516" s="95"/>
      <c r="D516" s="95"/>
      <c r="E516" s="97"/>
      <c r="F516" s="101"/>
      <c r="G516" s="103"/>
      <c r="H516" s="103"/>
      <c r="I516" s="4" t="s">
        <v>75</v>
      </c>
      <c r="J516" s="5" t="s">
        <v>256</v>
      </c>
      <c r="K516" s="5">
        <v>67658</v>
      </c>
      <c r="L516" s="5">
        <v>67658</v>
      </c>
      <c r="M516" s="5">
        <f t="shared" si="37"/>
        <v>0</v>
      </c>
      <c r="N516" s="5">
        <v>67658</v>
      </c>
      <c r="O516" s="6">
        <f>'Planning 3'!R516</f>
        <v>1</v>
      </c>
      <c r="P516" s="47"/>
      <c r="Q516" s="111" t="e">
        <f>#REF!*$Q$5</f>
        <v>#REF!</v>
      </c>
      <c r="R516" s="77">
        <v>67658</v>
      </c>
      <c r="S516" s="159">
        <f t="shared" si="40"/>
        <v>0</v>
      </c>
      <c r="Y516" s="449">
        <v>67658</v>
      </c>
      <c r="AA516" s="452">
        <f t="shared" si="38"/>
        <v>0</v>
      </c>
      <c r="AB516" s="452">
        <v>1</v>
      </c>
      <c r="AC516" s="452">
        <f t="shared" si="39"/>
        <v>0</v>
      </c>
      <c r="AD516" s="451">
        <v>1</v>
      </c>
      <c r="AE516" s="451">
        <f t="shared" si="36"/>
        <v>0</v>
      </c>
      <c r="AY516" s="451">
        <v>1</v>
      </c>
    </row>
    <row r="517" spans="1:51" ht="34.5" hidden="1" customHeight="1" outlineLevel="7" x14ac:dyDescent="0.2">
      <c r="A517" s="91"/>
      <c r="B517" s="93"/>
      <c r="C517" s="95"/>
      <c r="D517" s="95"/>
      <c r="E517" s="97"/>
      <c r="F517" s="101"/>
      <c r="G517" s="103"/>
      <c r="H517" s="103"/>
      <c r="I517" s="4" t="s">
        <v>80</v>
      </c>
      <c r="J517" s="5" t="s">
        <v>256</v>
      </c>
      <c r="K517" s="5">
        <v>67658</v>
      </c>
      <c r="L517" s="5">
        <v>67658</v>
      </c>
      <c r="M517" s="5">
        <f t="shared" si="37"/>
        <v>0</v>
      </c>
      <c r="N517" s="5">
        <v>67658</v>
      </c>
      <c r="O517" s="6">
        <f>'Planning 3'!R517</f>
        <v>1</v>
      </c>
      <c r="P517" s="47"/>
      <c r="Q517" s="111" t="e">
        <f>#REF!*$Q$5</f>
        <v>#REF!</v>
      </c>
      <c r="R517" s="77">
        <v>67658</v>
      </c>
      <c r="S517" s="159">
        <f t="shared" si="40"/>
        <v>0</v>
      </c>
      <c r="Y517" s="449">
        <v>67658</v>
      </c>
      <c r="AA517" s="452">
        <f t="shared" si="38"/>
        <v>0</v>
      </c>
      <c r="AB517" s="452">
        <v>1</v>
      </c>
      <c r="AC517" s="452">
        <f t="shared" si="39"/>
        <v>0</v>
      </c>
      <c r="AD517" s="451">
        <v>1</v>
      </c>
      <c r="AE517" s="451">
        <f t="shared" si="36"/>
        <v>0</v>
      </c>
      <c r="AY517" s="451">
        <v>1</v>
      </c>
    </row>
    <row r="518" spans="1:51" ht="34.5" hidden="1" customHeight="1" outlineLevel="7" x14ac:dyDescent="0.2">
      <c r="A518" s="91"/>
      <c r="B518" s="93"/>
      <c r="C518" s="95"/>
      <c r="D518" s="95"/>
      <c r="E518" s="97"/>
      <c r="F518" s="101"/>
      <c r="G518" s="103"/>
      <c r="H518" s="103"/>
      <c r="I518" s="4" t="s">
        <v>81</v>
      </c>
      <c r="J518" s="5" t="s">
        <v>256</v>
      </c>
      <c r="K518" s="5">
        <v>67658</v>
      </c>
      <c r="L518" s="5">
        <v>67658</v>
      </c>
      <c r="M518" s="5">
        <f t="shared" si="37"/>
        <v>0</v>
      </c>
      <c r="N518" s="5">
        <v>67658</v>
      </c>
      <c r="O518" s="6">
        <f>'Planning 3'!R518</f>
        <v>1</v>
      </c>
      <c r="P518" s="47"/>
      <c r="Q518" s="111" t="e">
        <f>#REF!*$Q$5</f>
        <v>#REF!</v>
      </c>
      <c r="R518" s="77">
        <v>67658</v>
      </c>
      <c r="S518" s="159">
        <f t="shared" si="40"/>
        <v>0</v>
      </c>
      <c r="Y518" s="449">
        <v>67658</v>
      </c>
      <c r="AA518" s="452">
        <f t="shared" si="38"/>
        <v>0</v>
      </c>
      <c r="AB518" s="452">
        <v>1</v>
      </c>
      <c r="AC518" s="452">
        <f t="shared" si="39"/>
        <v>0</v>
      </c>
      <c r="AD518" s="451">
        <v>1</v>
      </c>
      <c r="AE518" s="451">
        <f t="shared" ref="AE518:AE581" si="41">O518-AD518</f>
        <v>0</v>
      </c>
      <c r="AY518" s="451">
        <v>1</v>
      </c>
    </row>
    <row r="519" spans="1:51" ht="34.5" hidden="1" customHeight="1" outlineLevel="7" x14ac:dyDescent="0.2">
      <c r="A519" s="91"/>
      <c r="B519" s="93"/>
      <c r="C519" s="95"/>
      <c r="D519" s="95"/>
      <c r="E519" s="97"/>
      <c r="F519" s="101"/>
      <c r="G519" s="103"/>
      <c r="H519" s="103"/>
      <c r="I519" s="4" t="s">
        <v>82</v>
      </c>
      <c r="J519" s="5" t="s">
        <v>263</v>
      </c>
      <c r="K519" s="5">
        <v>26</v>
      </c>
      <c r="L519" s="5">
        <v>26</v>
      </c>
      <c r="M519" s="5">
        <f t="shared" ref="M519:M582" si="42">N519-L519</f>
        <v>0</v>
      </c>
      <c r="N519" s="5">
        <v>26</v>
      </c>
      <c r="O519" s="6">
        <f>'Planning 3'!R519</f>
        <v>1</v>
      </c>
      <c r="P519" s="47"/>
      <c r="Q519" s="111" t="e">
        <f>#REF!*$Q$5</f>
        <v>#REF!</v>
      </c>
      <c r="R519" s="77">
        <v>26</v>
      </c>
      <c r="S519" s="159">
        <f t="shared" si="40"/>
        <v>0</v>
      </c>
      <c r="Y519" s="449">
        <v>26</v>
      </c>
      <c r="AA519" s="452">
        <f t="shared" ref="AA519:AA582" si="43">O519-AY519</f>
        <v>0</v>
      </c>
      <c r="AB519" s="452">
        <v>1</v>
      </c>
      <c r="AC519" s="452">
        <f t="shared" ref="AC519:AC582" si="44">O519-AB519</f>
        <v>0</v>
      </c>
      <c r="AD519" s="451">
        <v>1</v>
      </c>
      <c r="AE519" s="451">
        <f t="shared" si="41"/>
        <v>0</v>
      </c>
      <c r="AY519" s="451">
        <v>1</v>
      </c>
    </row>
    <row r="520" spans="1:51" ht="34.5" hidden="1" customHeight="1" outlineLevel="7" x14ac:dyDescent="0.2">
      <c r="A520" s="91"/>
      <c r="B520" s="93"/>
      <c r="C520" s="95"/>
      <c r="D520" s="95"/>
      <c r="E520" s="97"/>
      <c r="F520" s="101"/>
      <c r="G520" s="103"/>
      <c r="H520" s="103"/>
      <c r="I520" s="4" t="s">
        <v>83</v>
      </c>
      <c r="J520" s="5" t="s">
        <v>257</v>
      </c>
      <c r="K520" s="5">
        <v>100</v>
      </c>
      <c r="L520" s="5">
        <v>67</v>
      </c>
      <c r="M520" s="5">
        <f t="shared" si="42"/>
        <v>33</v>
      </c>
      <c r="N520" s="5">
        <v>100</v>
      </c>
      <c r="O520" s="6">
        <f>'Planning 3'!R520</f>
        <v>1</v>
      </c>
      <c r="P520" s="47"/>
      <c r="Q520" s="111" t="e">
        <f>#REF!*$Q$5</f>
        <v>#REF!</v>
      </c>
      <c r="R520" s="77">
        <v>41</v>
      </c>
      <c r="S520" s="159">
        <f t="shared" si="40"/>
        <v>-59</v>
      </c>
      <c r="Y520" s="449">
        <v>67</v>
      </c>
      <c r="AA520" s="452">
        <f t="shared" si="43"/>
        <v>0</v>
      </c>
      <c r="AB520" s="452">
        <v>0.67</v>
      </c>
      <c r="AC520" s="452">
        <f t="shared" si="44"/>
        <v>0.32999999999999996</v>
      </c>
      <c r="AD520" s="451">
        <v>0.95</v>
      </c>
      <c r="AE520" s="451">
        <f t="shared" si="41"/>
        <v>5.0000000000000044E-2</v>
      </c>
      <c r="AY520" s="451">
        <v>1</v>
      </c>
    </row>
    <row r="521" spans="1:51" ht="34.5" hidden="1" customHeight="1" outlineLevel="5" x14ac:dyDescent="0.2">
      <c r="A521" s="91"/>
      <c r="B521" s="93"/>
      <c r="C521" s="95"/>
      <c r="D521" s="95"/>
      <c r="E521" s="97"/>
      <c r="F521" s="101"/>
      <c r="G521" s="103"/>
      <c r="H521" s="103"/>
      <c r="I521" s="22" t="s">
        <v>108</v>
      </c>
      <c r="J521" s="23"/>
      <c r="K521" s="23"/>
      <c r="L521" s="23">
        <v>0</v>
      </c>
      <c r="M521" s="23">
        <f t="shared" si="42"/>
        <v>0</v>
      </c>
      <c r="N521" s="23">
        <v>0</v>
      </c>
      <c r="O521" s="24">
        <f>'Planning 3'!R521</f>
        <v>1</v>
      </c>
      <c r="P521" s="50"/>
      <c r="Q521" s="111" t="e">
        <f>#REF!*$Q$5</f>
        <v>#REF!</v>
      </c>
      <c r="S521" s="159">
        <f t="shared" si="40"/>
        <v>0</v>
      </c>
      <c r="Y521" s="449">
        <v>0</v>
      </c>
      <c r="AA521" s="452">
        <f t="shared" si="43"/>
        <v>0</v>
      </c>
      <c r="AB521" s="452">
        <v>0.95050000000000012</v>
      </c>
      <c r="AC521" s="452">
        <f t="shared" si="44"/>
        <v>4.9499999999999877E-2</v>
      </c>
      <c r="AD521" s="451">
        <v>0.99250000000000005</v>
      </c>
      <c r="AE521" s="451">
        <f t="shared" si="41"/>
        <v>7.4999999999999512E-3</v>
      </c>
      <c r="AY521" s="451">
        <v>1</v>
      </c>
    </row>
    <row r="522" spans="1:51" ht="34.5" hidden="1" customHeight="1" outlineLevel="7" x14ac:dyDescent="0.2">
      <c r="A522" s="91"/>
      <c r="B522" s="93"/>
      <c r="C522" s="95"/>
      <c r="D522" s="95"/>
      <c r="E522" s="97"/>
      <c r="F522" s="101"/>
      <c r="G522" s="103"/>
      <c r="H522" s="103"/>
      <c r="I522" s="4" t="s">
        <v>72</v>
      </c>
      <c r="J522" s="5" t="s">
        <v>256</v>
      </c>
      <c r="K522" s="5">
        <v>58695</v>
      </c>
      <c r="L522" s="5">
        <v>58695</v>
      </c>
      <c r="M522" s="5">
        <f t="shared" si="42"/>
        <v>0</v>
      </c>
      <c r="N522" s="5">
        <v>58695</v>
      </c>
      <c r="O522" s="6">
        <f>'Planning 3'!R522</f>
        <v>1</v>
      </c>
      <c r="P522" s="47"/>
      <c r="Q522" s="111" t="e">
        <f>#REF!*$Q$5</f>
        <v>#REF!</v>
      </c>
      <c r="R522" s="77">
        <v>58695</v>
      </c>
      <c r="S522" s="159">
        <f t="shared" si="40"/>
        <v>0</v>
      </c>
      <c r="Y522" s="449">
        <v>58695</v>
      </c>
      <c r="AA522" s="452">
        <f t="shared" si="43"/>
        <v>0</v>
      </c>
      <c r="AB522" s="452">
        <v>1</v>
      </c>
      <c r="AC522" s="452">
        <f t="shared" si="44"/>
        <v>0</v>
      </c>
      <c r="AD522" s="451">
        <v>1</v>
      </c>
      <c r="AE522" s="451">
        <f t="shared" si="41"/>
        <v>0</v>
      </c>
      <c r="AY522" s="451">
        <v>1</v>
      </c>
    </row>
    <row r="523" spans="1:51" ht="34.5" hidden="1" customHeight="1" outlineLevel="7" x14ac:dyDescent="0.2">
      <c r="A523" s="91"/>
      <c r="B523" s="93"/>
      <c r="C523" s="95"/>
      <c r="D523" s="95"/>
      <c r="E523" s="97"/>
      <c r="F523" s="101"/>
      <c r="G523" s="103"/>
      <c r="H523" s="103"/>
      <c r="I523" s="4" t="s">
        <v>239</v>
      </c>
      <c r="J523" s="5" t="s">
        <v>263</v>
      </c>
      <c r="K523" s="5">
        <v>18</v>
      </c>
      <c r="L523" s="5">
        <v>18</v>
      </c>
      <c r="M523" s="5">
        <f t="shared" si="42"/>
        <v>0</v>
      </c>
      <c r="N523" s="5">
        <v>18</v>
      </c>
      <c r="O523" s="6">
        <f>'Planning 3'!R523</f>
        <v>1</v>
      </c>
      <c r="P523" s="47"/>
      <c r="Q523" s="111" t="e">
        <f>#REF!*$Q$5</f>
        <v>#REF!</v>
      </c>
      <c r="R523" s="77">
        <v>18</v>
      </c>
      <c r="S523" s="159">
        <f t="shared" si="40"/>
        <v>0</v>
      </c>
      <c r="Y523" s="449">
        <v>18</v>
      </c>
      <c r="AA523" s="452">
        <f t="shared" si="43"/>
        <v>0</v>
      </c>
      <c r="AB523" s="452">
        <v>1</v>
      </c>
      <c r="AC523" s="452">
        <f t="shared" si="44"/>
        <v>0</v>
      </c>
      <c r="AD523" s="451">
        <v>1</v>
      </c>
      <c r="AE523" s="451">
        <f t="shared" si="41"/>
        <v>0</v>
      </c>
      <c r="AY523" s="451">
        <v>1</v>
      </c>
    </row>
    <row r="524" spans="1:51" ht="34.5" hidden="1" customHeight="1" outlineLevel="7" x14ac:dyDescent="0.2">
      <c r="A524" s="91"/>
      <c r="B524" s="93"/>
      <c r="C524" s="95"/>
      <c r="D524" s="95"/>
      <c r="E524" s="97"/>
      <c r="F524" s="101"/>
      <c r="G524" s="103"/>
      <c r="H524" s="103"/>
      <c r="I524" s="4" t="s">
        <v>75</v>
      </c>
      <c r="J524" s="5" t="s">
        <v>256</v>
      </c>
      <c r="K524" s="5">
        <v>58695</v>
      </c>
      <c r="L524" s="5">
        <v>58695</v>
      </c>
      <c r="M524" s="5">
        <f t="shared" si="42"/>
        <v>0</v>
      </c>
      <c r="N524" s="5">
        <v>58695</v>
      </c>
      <c r="O524" s="6">
        <f>'Planning 3'!R524</f>
        <v>1</v>
      </c>
      <c r="P524" s="47"/>
      <c r="Q524" s="111" t="e">
        <f>#REF!*$Q$5</f>
        <v>#REF!</v>
      </c>
      <c r="R524" s="77">
        <v>58695</v>
      </c>
      <c r="S524" s="159">
        <f t="shared" si="40"/>
        <v>0</v>
      </c>
      <c r="Y524" s="449">
        <v>58695</v>
      </c>
      <c r="AA524" s="452">
        <f t="shared" si="43"/>
        <v>0</v>
      </c>
      <c r="AB524" s="452">
        <v>1</v>
      </c>
      <c r="AC524" s="452">
        <f t="shared" si="44"/>
        <v>0</v>
      </c>
      <c r="AD524" s="451">
        <v>1</v>
      </c>
      <c r="AE524" s="451">
        <f t="shared" si="41"/>
        <v>0</v>
      </c>
      <c r="AY524" s="451">
        <v>1</v>
      </c>
    </row>
    <row r="525" spans="1:51" ht="34.5" hidden="1" customHeight="1" outlineLevel="7" x14ac:dyDescent="0.2">
      <c r="A525" s="91"/>
      <c r="B525" s="93"/>
      <c r="C525" s="95"/>
      <c r="D525" s="95"/>
      <c r="E525" s="97"/>
      <c r="F525" s="101"/>
      <c r="G525" s="103"/>
      <c r="H525" s="103"/>
      <c r="I525" s="4" t="s">
        <v>80</v>
      </c>
      <c r="J525" s="5" t="s">
        <v>256</v>
      </c>
      <c r="K525" s="5">
        <v>58695</v>
      </c>
      <c r="L525" s="5">
        <v>58695</v>
      </c>
      <c r="M525" s="5">
        <f t="shared" si="42"/>
        <v>0</v>
      </c>
      <c r="N525" s="5">
        <v>58695</v>
      </c>
      <c r="O525" s="6">
        <f>'Planning 3'!R525</f>
        <v>1</v>
      </c>
      <c r="P525" s="47"/>
      <c r="Q525" s="111" t="e">
        <f>#REF!*$Q$5</f>
        <v>#REF!</v>
      </c>
      <c r="R525" s="77">
        <v>0</v>
      </c>
      <c r="S525" s="159">
        <f t="shared" si="40"/>
        <v>-58695</v>
      </c>
      <c r="Y525" s="449">
        <v>58695</v>
      </c>
      <c r="AA525" s="452">
        <f t="shared" si="43"/>
        <v>0</v>
      </c>
      <c r="AB525" s="452">
        <v>1</v>
      </c>
      <c r="AC525" s="452">
        <f t="shared" si="44"/>
        <v>0</v>
      </c>
      <c r="AD525" s="451">
        <v>1</v>
      </c>
      <c r="AE525" s="451">
        <f t="shared" si="41"/>
        <v>0</v>
      </c>
      <c r="AY525" s="451">
        <v>1</v>
      </c>
    </row>
    <row r="526" spans="1:51" ht="34.5" hidden="1" customHeight="1" outlineLevel="7" x14ac:dyDescent="0.2">
      <c r="A526" s="91"/>
      <c r="B526" s="93"/>
      <c r="C526" s="95"/>
      <c r="D526" s="95"/>
      <c r="E526" s="97"/>
      <c r="F526" s="101"/>
      <c r="G526" s="103"/>
      <c r="H526" s="103"/>
      <c r="I526" s="4" t="s">
        <v>81</v>
      </c>
      <c r="J526" s="5" t="s">
        <v>256</v>
      </c>
      <c r="K526" s="5">
        <v>58695</v>
      </c>
      <c r="L526" s="5">
        <v>58695</v>
      </c>
      <c r="M526" s="5">
        <f t="shared" si="42"/>
        <v>0</v>
      </c>
      <c r="N526" s="5">
        <v>58695</v>
      </c>
      <c r="O526" s="6">
        <f>'Planning 3'!R526</f>
        <v>1</v>
      </c>
      <c r="P526" s="47"/>
      <c r="Q526" s="111" t="e">
        <f>#REF!*$Q$5</f>
        <v>#REF!</v>
      </c>
      <c r="R526" s="77">
        <v>0</v>
      </c>
      <c r="S526" s="159">
        <f t="shared" si="40"/>
        <v>-58695</v>
      </c>
      <c r="Y526" s="449">
        <v>58695</v>
      </c>
      <c r="AA526" s="452">
        <f t="shared" si="43"/>
        <v>0</v>
      </c>
      <c r="AB526" s="452">
        <v>1</v>
      </c>
      <c r="AC526" s="452">
        <f t="shared" si="44"/>
        <v>0</v>
      </c>
      <c r="AD526" s="451">
        <v>1</v>
      </c>
      <c r="AE526" s="451">
        <f t="shared" si="41"/>
        <v>0</v>
      </c>
      <c r="AY526" s="451">
        <v>1</v>
      </c>
    </row>
    <row r="527" spans="1:51" ht="34.5" hidden="1" customHeight="1" outlineLevel="7" x14ac:dyDescent="0.2">
      <c r="A527" s="91"/>
      <c r="B527" s="93"/>
      <c r="C527" s="95"/>
      <c r="D527" s="95"/>
      <c r="E527" s="97"/>
      <c r="F527" s="101"/>
      <c r="G527" s="103"/>
      <c r="H527" s="103"/>
      <c r="I527" s="4" t="s">
        <v>82</v>
      </c>
      <c r="J527" s="5" t="s">
        <v>263</v>
      </c>
      <c r="K527" s="5">
        <v>18</v>
      </c>
      <c r="L527" s="5">
        <v>18</v>
      </c>
      <c r="M527" s="5">
        <f t="shared" si="42"/>
        <v>0</v>
      </c>
      <c r="N527" s="5">
        <v>18</v>
      </c>
      <c r="O527" s="6">
        <f>'Planning 3'!R527</f>
        <v>1</v>
      </c>
      <c r="P527" s="47"/>
      <c r="Q527" s="111" t="e">
        <f>#REF!*$Q$5</f>
        <v>#REF!</v>
      </c>
      <c r="R527" s="77">
        <v>0</v>
      </c>
      <c r="S527" s="159">
        <f t="shared" si="40"/>
        <v>-18</v>
      </c>
      <c r="Y527" s="449">
        <v>18</v>
      </c>
      <c r="AA527" s="452">
        <f t="shared" si="43"/>
        <v>0</v>
      </c>
      <c r="AB527" s="452">
        <v>1</v>
      </c>
      <c r="AC527" s="452">
        <f t="shared" si="44"/>
        <v>0</v>
      </c>
      <c r="AD527" s="451">
        <v>1</v>
      </c>
      <c r="AE527" s="451">
        <f t="shared" si="41"/>
        <v>0</v>
      </c>
      <c r="AY527" s="451">
        <v>1</v>
      </c>
    </row>
    <row r="528" spans="1:51" ht="34.5" hidden="1" customHeight="1" outlineLevel="7" x14ac:dyDescent="0.2">
      <c r="A528" s="91"/>
      <c r="B528" s="93"/>
      <c r="C528" s="95"/>
      <c r="D528" s="95"/>
      <c r="E528" s="97"/>
      <c r="F528" s="101"/>
      <c r="G528" s="103"/>
      <c r="H528" s="103"/>
      <c r="I528" s="4" t="s">
        <v>83</v>
      </c>
      <c r="J528" s="5" t="s">
        <v>257</v>
      </c>
      <c r="K528" s="5">
        <v>100</v>
      </c>
      <c r="L528" s="5">
        <v>67</v>
      </c>
      <c r="M528" s="5">
        <f t="shared" si="42"/>
        <v>33</v>
      </c>
      <c r="N528" s="5">
        <v>100</v>
      </c>
      <c r="O528" s="6">
        <f>'Planning 3'!R528</f>
        <v>1</v>
      </c>
      <c r="P528" s="47"/>
      <c r="Q528" s="111" t="e">
        <f>#REF!*$Q$5</f>
        <v>#REF!</v>
      </c>
      <c r="R528" s="77">
        <v>41</v>
      </c>
      <c r="S528" s="159">
        <f t="shared" si="40"/>
        <v>-59</v>
      </c>
      <c r="Y528" s="449">
        <v>67</v>
      </c>
      <c r="AA528" s="452">
        <f t="shared" si="43"/>
        <v>0</v>
      </c>
      <c r="AB528" s="452">
        <v>0.67</v>
      </c>
      <c r="AC528" s="452">
        <f t="shared" si="44"/>
        <v>0.32999999999999996</v>
      </c>
      <c r="AD528" s="451">
        <v>0.95</v>
      </c>
      <c r="AE528" s="451">
        <f t="shared" si="41"/>
        <v>5.0000000000000044E-2</v>
      </c>
      <c r="AY528" s="451">
        <v>1</v>
      </c>
    </row>
    <row r="529" spans="1:51" ht="34.5" hidden="1" customHeight="1" outlineLevel="5" x14ac:dyDescent="0.2">
      <c r="A529" s="91"/>
      <c r="B529" s="93"/>
      <c r="C529" s="95"/>
      <c r="D529" s="95"/>
      <c r="E529" s="97"/>
      <c r="F529" s="101"/>
      <c r="G529" s="103"/>
      <c r="H529" s="103"/>
      <c r="I529" s="22" t="s">
        <v>109</v>
      </c>
      <c r="J529" s="23"/>
      <c r="K529" s="23"/>
      <c r="L529" s="23">
        <v>0</v>
      </c>
      <c r="M529" s="23">
        <f t="shared" si="42"/>
        <v>0</v>
      </c>
      <c r="N529" s="23">
        <v>0</v>
      </c>
      <c r="O529" s="24">
        <f>'Planning 3'!R529</f>
        <v>0.82501061106836016</v>
      </c>
      <c r="P529" s="50"/>
      <c r="Q529" s="111" t="e">
        <f>#REF!*$Q$5</f>
        <v>#REF!</v>
      </c>
      <c r="S529" s="159">
        <f t="shared" si="40"/>
        <v>0</v>
      </c>
      <c r="Y529" s="449">
        <v>0</v>
      </c>
      <c r="AA529" s="452">
        <f t="shared" si="43"/>
        <v>1.9500000000000073E-2</v>
      </c>
      <c r="AB529" s="452">
        <v>0.77251061106836005</v>
      </c>
      <c r="AC529" s="452">
        <f t="shared" si="44"/>
        <v>5.2500000000000102E-2</v>
      </c>
      <c r="AD529" s="451">
        <v>0.80251061106836008</v>
      </c>
      <c r="AE529" s="451">
        <f t="shared" si="41"/>
        <v>2.2500000000000075E-2</v>
      </c>
      <c r="AY529" s="451">
        <v>0.80551061106836008</v>
      </c>
    </row>
    <row r="530" spans="1:51" ht="34.5" hidden="1" customHeight="1" outlineLevel="7" x14ac:dyDescent="0.2">
      <c r="A530" s="91"/>
      <c r="B530" s="93"/>
      <c r="C530" s="95"/>
      <c r="D530" s="95"/>
      <c r="E530" s="97"/>
      <c r="F530" s="101"/>
      <c r="G530" s="103"/>
      <c r="H530" s="103"/>
      <c r="I530" s="4" t="s">
        <v>72</v>
      </c>
      <c r="J530" s="5" t="s">
        <v>256</v>
      </c>
      <c r="K530" s="5">
        <v>53769</v>
      </c>
      <c r="L530" s="5">
        <v>53769</v>
      </c>
      <c r="M530" s="5">
        <f t="shared" si="42"/>
        <v>0</v>
      </c>
      <c r="N530" s="5">
        <v>53769</v>
      </c>
      <c r="O530" s="6">
        <f>'Planning 3'!R530</f>
        <v>1</v>
      </c>
      <c r="P530" s="47"/>
      <c r="Q530" s="111" t="e">
        <f>#REF!*$Q$5</f>
        <v>#REF!</v>
      </c>
      <c r="R530" s="77">
        <v>50500</v>
      </c>
      <c r="S530" s="159">
        <f t="shared" si="40"/>
        <v>-3269</v>
      </c>
      <c r="Y530" s="449">
        <v>50500</v>
      </c>
      <c r="AA530" s="452">
        <f t="shared" si="43"/>
        <v>0</v>
      </c>
      <c r="AB530" s="452">
        <v>1</v>
      </c>
      <c r="AC530" s="452">
        <f t="shared" si="44"/>
        <v>0</v>
      </c>
      <c r="AD530" s="451">
        <v>1</v>
      </c>
      <c r="AE530" s="451">
        <f t="shared" si="41"/>
        <v>0</v>
      </c>
      <c r="AY530" s="451">
        <v>1</v>
      </c>
    </row>
    <row r="531" spans="1:51" ht="34.5" hidden="1" customHeight="1" outlineLevel="7" x14ac:dyDescent="0.2">
      <c r="A531" s="91"/>
      <c r="B531" s="93"/>
      <c r="C531" s="95"/>
      <c r="D531" s="95"/>
      <c r="E531" s="97"/>
      <c r="F531" s="101"/>
      <c r="G531" s="103"/>
      <c r="H531" s="103"/>
      <c r="I531" s="4" t="s">
        <v>239</v>
      </c>
      <c r="J531" s="5" t="s">
        <v>263</v>
      </c>
      <c r="K531" s="5">
        <v>20</v>
      </c>
      <c r="L531" s="5">
        <v>20</v>
      </c>
      <c r="M531" s="5">
        <f t="shared" si="42"/>
        <v>0</v>
      </c>
      <c r="N531" s="5">
        <v>20</v>
      </c>
      <c r="O531" s="6">
        <f>'Planning 3'!R531</f>
        <v>1</v>
      </c>
      <c r="P531" s="47"/>
      <c r="Q531" s="111" t="e">
        <f>#REF!*$Q$5</f>
        <v>#REF!</v>
      </c>
      <c r="R531" s="77">
        <v>20</v>
      </c>
      <c r="S531" s="159">
        <f t="shared" si="40"/>
        <v>0</v>
      </c>
      <c r="Y531" s="449">
        <v>20</v>
      </c>
      <c r="AA531" s="452">
        <f t="shared" si="43"/>
        <v>0</v>
      </c>
      <c r="AB531" s="452">
        <v>1</v>
      </c>
      <c r="AC531" s="452">
        <f t="shared" si="44"/>
        <v>0</v>
      </c>
      <c r="AD531" s="451">
        <v>1</v>
      </c>
      <c r="AE531" s="451">
        <f t="shared" si="41"/>
        <v>0</v>
      </c>
      <c r="AY531" s="451">
        <v>1</v>
      </c>
    </row>
    <row r="532" spans="1:51" ht="34.5" hidden="1" customHeight="1" outlineLevel="7" x14ac:dyDescent="0.2">
      <c r="A532" s="91"/>
      <c r="B532" s="93"/>
      <c r="C532" s="95"/>
      <c r="D532" s="95"/>
      <c r="E532" s="97"/>
      <c r="F532" s="101"/>
      <c r="G532" s="103"/>
      <c r="H532" s="103"/>
      <c r="I532" s="4" t="s">
        <v>75</v>
      </c>
      <c r="J532" s="5" t="s">
        <v>256</v>
      </c>
      <c r="K532" s="5">
        <v>53769</v>
      </c>
      <c r="L532" s="5">
        <v>43069.501366336634</v>
      </c>
      <c r="M532" s="5">
        <f t="shared" si="42"/>
        <v>0</v>
      </c>
      <c r="N532" s="5">
        <v>43069.501366336634</v>
      </c>
      <c r="O532" s="6">
        <f>'Planning 3'!R532</f>
        <v>0.80100990099009906</v>
      </c>
      <c r="P532" s="47"/>
      <c r="Q532" s="111" t="e">
        <f>#REF!*$Q$5</f>
        <v>#REF!</v>
      </c>
      <c r="R532" s="77">
        <v>35264</v>
      </c>
      <c r="S532" s="159">
        <f t="shared" si="40"/>
        <v>-7805.5013663366335</v>
      </c>
      <c r="Y532" s="449">
        <v>40451</v>
      </c>
      <c r="AA532" s="452">
        <f t="shared" si="43"/>
        <v>0</v>
      </c>
      <c r="AB532" s="452">
        <v>0.80100990099009906</v>
      </c>
      <c r="AC532" s="452">
        <f t="shared" si="44"/>
        <v>0</v>
      </c>
      <c r="AD532" s="451">
        <v>0.80100990099009906</v>
      </c>
      <c r="AE532" s="451">
        <f t="shared" si="41"/>
        <v>0</v>
      </c>
      <c r="AY532" s="451">
        <v>0.80100990099009906</v>
      </c>
    </row>
    <row r="533" spans="1:51" ht="34.5" hidden="1" customHeight="1" outlineLevel="7" x14ac:dyDescent="0.2">
      <c r="A533" s="91"/>
      <c r="B533" s="93"/>
      <c r="C533" s="95"/>
      <c r="D533" s="95"/>
      <c r="E533" s="97"/>
      <c r="F533" s="101"/>
      <c r="G533" s="103"/>
      <c r="H533" s="103"/>
      <c r="I533" s="4" t="s">
        <v>80</v>
      </c>
      <c r="J533" s="5" t="s">
        <v>256</v>
      </c>
      <c r="K533" s="5">
        <v>53769</v>
      </c>
      <c r="L533" s="5">
        <v>40221</v>
      </c>
      <c r="M533" s="5">
        <f t="shared" si="42"/>
        <v>0</v>
      </c>
      <c r="N533" s="5">
        <v>40221</v>
      </c>
      <c r="O533" s="6">
        <f>'Planning 3'!R533</f>
        <v>0.74803325336160242</v>
      </c>
      <c r="P533" s="47"/>
      <c r="Q533" s="111" t="e">
        <f>#REF!*$Q$5</f>
        <v>#REF!</v>
      </c>
      <c r="R533" s="77">
        <v>0</v>
      </c>
      <c r="S533" s="159">
        <f t="shared" si="40"/>
        <v>-40221</v>
      </c>
      <c r="Y533" s="449">
        <v>30000</v>
      </c>
      <c r="AA533" s="452">
        <f t="shared" si="43"/>
        <v>0</v>
      </c>
      <c r="AB533" s="452">
        <v>0.74803325336160242</v>
      </c>
      <c r="AC533" s="452">
        <f t="shared" si="44"/>
        <v>0</v>
      </c>
      <c r="AD533" s="451">
        <v>0.74803325336160242</v>
      </c>
      <c r="AE533" s="451">
        <f t="shared" si="41"/>
        <v>0</v>
      </c>
      <c r="AY533" s="451">
        <v>0.74803325336160242</v>
      </c>
    </row>
    <row r="534" spans="1:51" ht="34.5" hidden="1" customHeight="1" outlineLevel="7" x14ac:dyDescent="0.2">
      <c r="A534" s="91"/>
      <c r="B534" s="93"/>
      <c r="C534" s="95"/>
      <c r="D534" s="95"/>
      <c r="E534" s="97"/>
      <c r="F534" s="101"/>
      <c r="G534" s="103"/>
      <c r="H534" s="103"/>
      <c r="I534" s="4" t="s">
        <v>81</v>
      </c>
      <c r="J534" s="5" t="s">
        <v>256</v>
      </c>
      <c r="K534" s="5">
        <v>53769</v>
      </c>
      <c r="L534" s="5">
        <v>40221</v>
      </c>
      <c r="M534" s="5">
        <f t="shared" si="42"/>
        <v>0</v>
      </c>
      <c r="N534" s="5">
        <v>40221</v>
      </c>
      <c r="O534" s="6">
        <f>'Planning 3'!R534</f>
        <v>0.74803325336160242</v>
      </c>
      <c r="P534" s="47"/>
      <c r="Q534" s="111" t="e">
        <f>#REF!*$Q$5</f>
        <v>#REF!</v>
      </c>
      <c r="R534" s="77">
        <v>0</v>
      </c>
      <c r="S534" s="159">
        <f t="shared" si="40"/>
        <v>-40221</v>
      </c>
      <c r="Y534" s="449">
        <v>30000</v>
      </c>
      <c r="AA534" s="452">
        <f t="shared" si="43"/>
        <v>0</v>
      </c>
      <c r="AB534" s="452">
        <v>0.74803325336160242</v>
      </c>
      <c r="AC534" s="452">
        <f t="shared" si="44"/>
        <v>0</v>
      </c>
      <c r="AD534" s="451">
        <v>0.74803325336160242</v>
      </c>
      <c r="AE534" s="451">
        <f t="shared" si="41"/>
        <v>0</v>
      </c>
      <c r="AY534" s="451">
        <v>0.74803325336160242</v>
      </c>
    </row>
    <row r="535" spans="1:51" ht="34.5" hidden="1" customHeight="1" outlineLevel="7" x14ac:dyDescent="0.2">
      <c r="A535" s="91"/>
      <c r="B535" s="93"/>
      <c r="C535" s="95"/>
      <c r="D535" s="95"/>
      <c r="E535" s="97"/>
      <c r="F535" s="101"/>
      <c r="G535" s="103"/>
      <c r="H535" s="103"/>
      <c r="I535" s="4" t="s">
        <v>82</v>
      </c>
      <c r="J535" s="5" t="s">
        <v>263</v>
      </c>
      <c r="K535" s="5">
        <v>20</v>
      </c>
      <c r="L535" s="5">
        <v>14</v>
      </c>
      <c r="M535" s="5">
        <f t="shared" si="42"/>
        <v>0</v>
      </c>
      <c r="N535" s="5">
        <v>14</v>
      </c>
      <c r="O535" s="6">
        <f>'Planning 3'!R535</f>
        <v>0.7</v>
      </c>
      <c r="P535" s="47"/>
      <c r="Q535" s="111" t="e">
        <f>#REF!*$Q$5</f>
        <v>#REF!</v>
      </c>
      <c r="R535" s="77">
        <v>0</v>
      </c>
      <c r="S535" s="159">
        <f t="shared" si="40"/>
        <v>-14</v>
      </c>
      <c r="Y535" s="449">
        <v>12</v>
      </c>
      <c r="AA535" s="452">
        <f t="shared" si="43"/>
        <v>0</v>
      </c>
      <c r="AB535" s="452">
        <v>0.7</v>
      </c>
      <c r="AC535" s="452">
        <f t="shared" si="44"/>
        <v>0</v>
      </c>
      <c r="AD535" s="451">
        <v>0.7</v>
      </c>
      <c r="AE535" s="451">
        <f t="shared" si="41"/>
        <v>0</v>
      </c>
      <c r="AY535" s="451">
        <v>0.7</v>
      </c>
    </row>
    <row r="536" spans="1:51" ht="34.5" hidden="1" customHeight="1" outlineLevel="7" x14ac:dyDescent="0.2">
      <c r="A536" s="91"/>
      <c r="B536" s="93"/>
      <c r="C536" s="95"/>
      <c r="D536" s="95"/>
      <c r="E536" s="97"/>
      <c r="F536" s="101"/>
      <c r="G536" s="103"/>
      <c r="H536" s="103"/>
      <c r="I536" s="4" t="s">
        <v>83</v>
      </c>
      <c r="J536" s="5" t="s">
        <v>257</v>
      </c>
      <c r="K536" s="5">
        <v>100</v>
      </c>
      <c r="L536" s="5">
        <v>55</v>
      </c>
      <c r="M536" s="5">
        <f t="shared" si="42"/>
        <v>35</v>
      </c>
      <c r="N536" s="5">
        <v>90</v>
      </c>
      <c r="O536" s="6">
        <f>'Planning 3'!R536</f>
        <v>0.9</v>
      </c>
      <c r="P536" s="47"/>
      <c r="Q536" s="111" t="e">
        <f>#REF!*$Q$5</f>
        <v>#REF!</v>
      </c>
      <c r="R536" s="77">
        <v>40</v>
      </c>
      <c r="S536" s="159">
        <f t="shared" si="40"/>
        <v>-50</v>
      </c>
      <c r="Y536" s="449">
        <v>55.000000000000007</v>
      </c>
      <c r="AA536" s="452">
        <f t="shared" si="43"/>
        <v>0.13</v>
      </c>
      <c r="AB536" s="452">
        <v>0.55000000000000004</v>
      </c>
      <c r="AC536" s="452">
        <f t="shared" si="44"/>
        <v>0.35</v>
      </c>
      <c r="AD536" s="451">
        <v>0.75</v>
      </c>
      <c r="AE536" s="451">
        <f t="shared" si="41"/>
        <v>0.15000000000000002</v>
      </c>
      <c r="AY536" s="451">
        <v>0.77</v>
      </c>
    </row>
    <row r="537" spans="1:51" ht="34.5" hidden="1" customHeight="1" outlineLevel="5" x14ac:dyDescent="0.2">
      <c r="A537" s="91"/>
      <c r="B537" s="93"/>
      <c r="C537" s="95"/>
      <c r="D537" s="95"/>
      <c r="E537" s="97"/>
      <c r="F537" s="101"/>
      <c r="G537" s="103"/>
      <c r="H537" s="103"/>
      <c r="I537" s="22" t="s">
        <v>110</v>
      </c>
      <c r="J537" s="23"/>
      <c r="K537" s="23"/>
      <c r="L537" s="23">
        <v>0</v>
      </c>
      <c r="M537" s="23">
        <f t="shared" si="42"/>
        <v>0</v>
      </c>
      <c r="N537" s="23">
        <v>0</v>
      </c>
      <c r="O537" s="24">
        <f>'Planning 3'!R537</f>
        <v>1</v>
      </c>
      <c r="P537" s="50"/>
      <c r="Q537" s="111" t="e">
        <f>#REF!*$Q$5</f>
        <v>#REF!</v>
      </c>
      <c r="S537" s="159">
        <f t="shared" si="40"/>
        <v>0</v>
      </c>
      <c r="Y537" s="449">
        <v>0</v>
      </c>
      <c r="AA537" s="452">
        <f t="shared" si="43"/>
        <v>0</v>
      </c>
      <c r="AB537" s="452">
        <v>0.95050000000000012</v>
      </c>
      <c r="AC537" s="452">
        <f t="shared" si="44"/>
        <v>4.9499999999999877E-2</v>
      </c>
      <c r="AD537" s="451">
        <v>0.99250000000000005</v>
      </c>
      <c r="AE537" s="451">
        <f t="shared" si="41"/>
        <v>7.4999999999999512E-3</v>
      </c>
      <c r="AY537" s="451">
        <v>1</v>
      </c>
    </row>
    <row r="538" spans="1:51" ht="34.5" hidden="1" customHeight="1" outlineLevel="7" x14ac:dyDescent="0.2">
      <c r="A538" s="91"/>
      <c r="B538" s="93"/>
      <c r="C538" s="95"/>
      <c r="D538" s="95"/>
      <c r="E538" s="97"/>
      <c r="F538" s="101"/>
      <c r="G538" s="103"/>
      <c r="H538" s="103"/>
      <c r="I538" s="4" t="s">
        <v>72</v>
      </c>
      <c r="J538" s="5" t="s">
        <v>256</v>
      </c>
      <c r="K538" s="5">
        <v>64679</v>
      </c>
      <c r="L538" s="5">
        <v>64679</v>
      </c>
      <c r="M538" s="5">
        <f t="shared" si="42"/>
        <v>0</v>
      </c>
      <c r="N538" s="5">
        <v>64679</v>
      </c>
      <c r="O538" s="6">
        <f>'Planning 3'!R538</f>
        <v>1</v>
      </c>
      <c r="P538" s="47"/>
      <c r="Q538" s="111" t="e">
        <f>#REF!*$Q$5</f>
        <v>#REF!</v>
      </c>
      <c r="R538" s="77">
        <v>64431</v>
      </c>
      <c r="S538" s="159">
        <f t="shared" ref="S538:S601" si="45">R538-N538</f>
        <v>-248</v>
      </c>
      <c r="Y538" s="449">
        <v>64679</v>
      </c>
      <c r="AA538" s="452">
        <f t="shared" si="43"/>
        <v>0</v>
      </c>
      <c r="AB538" s="452">
        <v>1</v>
      </c>
      <c r="AC538" s="452">
        <f t="shared" si="44"/>
        <v>0</v>
      </c>
      <c r="AD538" s="451">
        <v>1</v>
      </c>
      <c r="AE538" s="451">
        <f t="shared" si="41"/>
        <v>0</v>
      </c>
      <c r="AY538" s="451">
        <v>1</v>
      </c>
    </row>
    <row r="539" spans="1:51" ht="34.5" hidden="1" customHeight="1" outlineLevel="7" x14ac:dyDescent="0.2">
      <c r="A539" s="91"/>
      <c r="B539" s="93"/>
      <c r="C539" s="95"/>
      <c r="D539" s="95"/>
      <c r="E539" s="97"/>
      <c r="F539" s="101"/>
      <c r="G539" s="103"/>
      <c r="H539" s="103"/>
      <c r="I539" s="4" t="s">
        <v>239</v>
      </c>
      <c r="J539" s="5" t="s">
        <v>263</v>
      </c>
      <c r="K539" s="5">
        <v>26</v>
      </c>
      <c r="L539" s="5">
        <v>26</v>
      </c>
      <c r="M539" s="5">
        <f t="shared" si="42"/>
        <v>0</v>
      </c>
      <c r="N539" s="5">
        <v>26</v>
      </c>
      <c r="O539" s="6">
        <f>'Planning 3'!R539</f>
        <v>1</v>
      </c>
      <c r="P539" s="47"/>
      <c r="Q539" s="111" t="e">
        <f>#REF!*$Q$5</f>
        <v>#REF!</v>
      </c>
      <c r="R539" s="77">
        <v>26</v>
      </c>
      <c r="S539" s="159">
        <f t="shared" si="45"/>
        <v>0</v>
      </c>
      <c r="Y539" s="449">
        <v>26</v>
      </c>
      <c r="AA539" s="452">
        <f t="shared" si="43"/>
        <v>0</v>
      </c>
      <c r="AB539" s="452">
        <v>1</v>
      </c>
      <c r="AC539" s="452">
        <f t="shared" si="44"/>
        <v>0</v>
      </c>
      <c r="AD539" s="451">
        <v>1</v>
      </c>
      <c r="AE539" s="451">
        <f t="shared" si="41"/>
        <v>0</v>
      </c>
      <c r="AY539" s="451">
        <v>1</v>
      </c>
    </row>
    <row r="540" spans="1:51" ht="34.5" hidden="1" customHeight="1" outlineLevel="7" x14ac:dyDescent="0.2">
      <c r="A540" s="91"/>
      <c r="B540" s="93"/>
      <c r="C540" s="95"/>
      <c r="D540" s="95"/>
      <c r="E540" s="97"/>
      <c r="F540" s="101"/>
      <c r="G540" s="103"/>
      <c r="H540" s="103"/>
      <c r="I540" s="4" t="s">
        <v>75</v>
      </c>
      <c r="J540" s="5" t="s">
        <v>256</v>
      </c>
      <c r="K540" s="5">
        <v>64679</v>
      </c>
      <c r="L540" s="5">
        <v>64679</v>
      </c>
      <c r="M540" s="5">
        <f t="shared" si="42"/>
        <v>0</v>
      </c>
      <c r="N540" s="5">
        <v>64679</v>
      </c>
      <c r="O540" s="6">
        <f>'Planning 3'!R540</f>
        <v>1</v>
      </c>
      <c r="P540" s="47"/>
      <c r="Q540" s="111" t="e">
        <f>#REF!*$Q$5</f>
        <v>#REF!</v>
      </c>
      <c r="R540" s="77">
        <v>63845</v>
      </c>
      <c r="S540" s="159">
        <f t="shared" si="45"/>
        <v>-834</v>
      </c>
      <c r="Y540" s="449">
        <v>64679</v>
      </c>
      <c r="AA540" s="452">
        <f t="shared" si="43"/>
        <v>0</v>
      </c>
      <c r="AB540" s="452">
        <v>1</v>
      </c>
      <c r="AC540" s="452">
        <f t="shared" si="44"/>
        <v>0</v>
      </c>
      <c r="AD540" s="451">
        <v>1</v>
      </c>
      <c r="AE540" s="451">
        <f t="shared" si="41"/>
        <v>0</v>
      </c>
      <c r="AY540" s="451">
        <v>1</v>
      </c>
    </row>
    <row r="541" spans="1:51" ht="34.5" hidden="1" customHeight="1" outlineLevel="7" x14ac:dyDescent="0.2">
      <c r="A541" s="91"/>
      <c r="B541" s="93"/>
      <c r="C541" s="95"/>
      <c r="D541" s="95"/>
      <c r="E541" s="97"/>
      <c r="F541" s="101"/>
      <c r="G541" s="103"/>
      <c r="H541" s="103"/>
      <c r="I541" s="4" t="s">
        <v>80</v>
      </c>
      <c r="J541" s="5" t="s">
        <v>256</v>
      </c>
      <c r="K541" s="5">
        <v>64679</v>
      </c>
      <c r="L541" s="5">
        <v>64679</v>
      </c>
      <c r="M541" s="5">
        <f t="shared" si="42"/>
        <v>0</v>
      </c>
      <c r="N541" s="5">
        <v>64679</v>
      </c>
      <c r="O541" s="6">
        <f>'Planning 3'!R541</f>
        <v>1</v>
      </c>
      <c r="P541" s="47"/>
      <c r="Q541" s="111" t="e">
        <f>#REF!*$Q$5</f>
        <v>#REF!</v>
      </c>
      <c r="R541" s="77">
        <v>63845</v>
      </c>
      <c r="S541" s="159">
        <f t="shared" si="45"/>
        <v>-834</v>
      </c>
      <c r="Y541" s="449">
        <v>64679</v>
      </c>
      <c r="AA541" s="452">
        <f t="shared" si="43"/>
        <v>0</v>
      </c>
      <c r="AB541" s="452">
        <v>1</v>
      </c>
      <c r="AC541" s="452">
        <f t="shared" si="44"/>
        <v>0</v>
      </c>
      <c r="AD541" s="451">
        <v>1</v>
      </c>
      <c r="AE541" s="451">
        <f t="shared" si="41"/>
        <v>0</v>
      </c>
      <c r="AY541" s="451">
        <v>1</v>
      </c>
    </row>
    <row r="542" spans="1:51" ht="34.5" hidden="1" customHeight="1" outlineLevel="7" x14ac:dyDescent="0.2">
      <c r="A542" s="91"/>
      <c r="B542" s="93"/>
      <c r="C542" s="95"/>
      <c r="D542" s="95"/>
      <c r="E542" s="97"/>
      <c r="F542" s="101"/>
      <c r="G542" s="103"/>
      <c r="H542" s="103"/>
      <c r="I542" s="4" t="s">
        <v>81</v>
      </c>
      <c r="J542" s="5" t="s">
        <v>256</v>
      </c>
      <c r="K542" s="5">
        <v>64679</v>
      </c>
      <c r="L542" s="5">
        <v>64679</v>
      </c>
      <c r="M542" s="5">
        <f t="shared" si="42"/>
        <v>0</v>
      </c>
      <c r="N542" s="5">
        <v>64679</v>
      </c>
      <c r="O542" s="6">
        <f>'Planning 3'!R542</f>
        <v>1</v>
      </c>
      <c r="P542" s="47"/>
      <c r="Q542" s="111" t="e">
        <f>#REF!*$Q$5</f>
        <v>#REF!</v>
      </c>
      <c r="R542" s="77">
        <v>63845</v>
      </c>
      <c r="S542" s="159">
        <f t="shared" si="45"/>
        <v>-834</v>
      </c>
      <c r="Y542" s="449">
        <v>64679</v>
      </c>
      <c r="AA542" s="452">
        <f t="shared" si="43"/>
        <v>0</v>
      </c>
      <c r="AB542" s="452">
        <v>1</v>
      </c>
      <c r="AC542" s="452">
        <f t="shared" si="44"/>
        <v>0</v>
      </c>
      <c r="AD542" s="451">
        <v>1</v>
      </c>
      <c r="AE542" s="451">
        <f t="shared" si="41"/>
        <v>0</v>
      </c>
      <c r="AY542" s="451">
        <v>1</v>
      </c>
    </row>
    <row r="543" spans="1:51" ht="34.5" hidden="1" customHeight="1" outlineLevel="7" x14ac:dyDescent="0.2">
      <c r="A543" s="91"/>
      <c r="B543" s="93"/>
      <c r="C543" s="95"/>
      <c r="D543" s="95"/>
      <c r="E543" s="97"/>
      <c r="F543" s="101"/>
      <c r="G543" s="103"/>
      <c r="H543" s="103"/>
      <c r="I543" s="4" t="s">
        <v>82</v>
      </c>
      <c r="J543" s="5" t="s">
        <v>263</v>
      </c>
      <c r="K543" s="5">
        <v>26</v>
      </c>
      <c r="L543" s="5">
        <v>26</v>
      </c>
      <c r="M543" s="5">
        <f t="shared" si="42"/>
        <v>0</v>
      </c>
      <c r="N543" s="5">
        <v>26</v>
      </c>
      <c r="O543" s="6">
        <f>'Planning 3'!R543</f>
        <v>1</v>
      </c>
      <c r="P543" s="47"/>
      <c r="Q543" s="111" t="e">
        <f>#REF!*$Q$5</f>
        <v>#REF!</v>
      </c>
      <c r="R543" s="77">
        <v>26</v>
      </c>
      <c r="S543" s="159">
        <f t="shared" si="45"/>
        <v>0</v>
      </c>
      <c r="Y543" s="449">
        <v>26</v>
      </c>
      <c r="AA543" s="452">
        <f t="shared" si="43"/>
        <v>0</v>
      </c>
      <c r="AB543" s="452">
        <v>1</v>
      </c>
      <c r="AC543" s="452">
        <f t="shared" si="44"/>
        <v>0</v>
      </c>
      <c r="AD543" s="451">
        <v>1</v>
      </c>
      <c r="AE543" s="451">
        <f t="shared" si="41"/>
        <v>0</v>
      </c>
      <c r="AY543" s="451">
        <v>1</v>
      </c>
    </row>
    <row r="544" spans="1:51" ht="34.5" hidden="1" customHeight="1" outlineLevel="7" x14ac:dyDescent="0.2">
      <c r="A544" s="91"/>
      <c r="B544" s="93"/>
      <c r="C544" s="95"/>
      <c r="D544" s="95"/>
      <c r="E544" s="97"/>
      <c r="F544" s="101"/>
      <c r="G544" s="103"/>
      <c r="H544" s="103"/>
      <c r="I544" s="4" t="s">
        <v>83</v>
      </c>
      <c r="J544" s="5" t="s">
        <v>257</v>
      </c>
      <c r="K544" s="5">
        <v>100</v>
      </c>
      <c r="L544" s="5">
        <v>67</v>
      </c>
      <c r="M544" s="5">
        <f t="shared" si="42"/>
        <v>33</v>
      </c>
      <c r="N544" s="5">
        <v>100</v>
      </c>
      <c r="O544" s="6">
        <f>'Planning 3'!R544</f>
        <v>1</v>
      </c>
      <c r="P544" s="47"/>
      <c r="Q544" s="111" t="e">
        <f>#REF!*$Q$5</f>
        <v>#REF!</v>
      </c>
      <c r="R544" s="77">
        <v>55</v>
      </c>
      <c r="S544" s="159">
        <f t="shared" si="45"/>
        <v>-45</v>
      </c>
      <c r="Y544" s="449">
        <v>67</v>
      </c>
      <c r="AA544" s="452">
        <f t="shared" si="43"/>
        <v>0</v>
      </c>
      <c r="AB544" s="452">
        <v>0.67</v>
      </c>
      <c r="AC544" s="452">
        <f t="shared" si="44"/>
        <v>0.32999999999999996</v>
      </c>
      <c r="AD544" s="451">
        <v>0.95</v>
      </c>
      <c r="AE544" s="451">
        <f t="shared" si="41"/>
        <v>5.0000000000000044E-2</v>
      </c>
      <c r="AY544" s="451">
        <v>1</v>
      </c>
    </row>
    <row r="545" spans="1:51" ht="34.5" hidden="1" customHeight="1" outlineLevel="5" x14ac:dyDescent="0.2">
      <c r="A545" s="91"/>
      <c r="B545" s="93"/>
      <c r="C545" s="95"/>
      <c r="D545" s="95"/>
      <c r="E545" s="97"/>
      <c r="F545" s="101"/>
      <c r="G545" s="103"/>
      <c r="H545" s="103"/>
      <c r="I545" s="22" t="s">
        <v>111</v>
      </c>
      <c r="J545" s="23"/>
      <c r="K545" s="23"/>
      <c r="L545" s="23">
        <v>0</v>
      </c>
      <c r="M545" s="23">
        <f t="shared" si="42"/>
        <v>0</v>
      </c>
      <c r="N545" s="23">
        <v>0</v>
      </c>
      <c r="O545" s="24">
        <f>'Planning 3'!R545</f>
        <v>1</v>
      </c>
      <c r="P545" s="50"/>
      <c r="Q545" s="111" t="e">
        <f>#REF!*$Q$5</f>
        <v>#REF!</v>
      </c>
      <c r="S545" s="159">
        <f t="shared" si="45"/>
        <v>0</v>
      </c>
      <c r="Y545" s="449">
        <v>0</v>
      </c>
      <c r="AA545" s="452">
        <f t="shared" si="43"/>
        <v>0</v>
      </c>
      <c r="AB545" s="452">
        <v>0.94000000000000006</v>
      </c>
      <c r="AC545" s="452">
        <f t="shared" si="44"/>
        <v>5.9999999999999942E-2</v>
      </c>
      <c r="AD545" s="451">
        <v>0.99250000000000005</v>
      </c>
      <c r="AE545" s="451">
        <f t="shared" si="41"/>
        <v>7.4999999999999512E-3</v>
      </c>
      <c r="AY545" s="451">
        <v>1</v>
      </c>
    </row>
    <row r="546" spans="1:51" ht="34.5" hidden="1" customHeight="1" outlineLevel="7" x14ac:dyDescent="0.2">
      <c r="A546" s="91"/>
      <c r="B546" s="93"/>
      <c r="C546" s="95"/>
      <c r="D546" s="95"/>
      <c r="E546" s="97"/>
      <c r="F546" s="101"/>
      <c r="G546" s="103"/>
      <c r="H546" s="103"/>
      <c r="I546" s="4" t="s">
        <v>72</v>
      </c>
      <c r="J546" s="5" t="s">
        <v>256</v>
      </c>
      <c r="K546" s="5">
        <v>38933</v>
      </c>
      <c r="L546" s="5">
        <v>38933</v>
      </c>
      <c r="M546" s="5">
        <f t="shared" si="42"/>
        <v>0</v>
      </c>
      <c r="N546" s="5">
        <v>38933</v>
      </c>
      <c r="O546" s="6">
        <f>'Planning 3'!R546</f>
        <v>1</v>
      </c>
      <c r="P546" s="47"/>
      <c r="Q546" s="111" t="e">
        <f>#REF!*$Q$5</f>
        <v>#REF!</v>
      </c>
      <c r="R546" s="77">
        <v>38834</v>
      </c>
      <c r="S546" s="159">
        <f t="shared" si="45"/>
        <v>-99</v>
      </c>
      <c r="Y546" s="449">
        <v>40000</v>
      </c>
      <c r="AA546" s="452">
        <f t="shared" si="43"/>
        <v>0</v>
      </c>
      <c r="AB546" s="452">
        <v>1</v>
      </c>
      <c r="AC546" s="452">
        <f t="shared" si="44"/>
        <v>0</v>
      </c>
      <c r="AD546" s="451">
        <v>1</v>
      </c>
      <c r="AE546" s="451">
        <f t="shared" si="41"/>
        <v>0</v>
      </c>
      <c r="AY546" s="451">
        <v>1</v>
      </c>
    </row>
    <row r="547" spans="1:51" ht="34.5" hidden="1" customHeight="1" outlineLevel="7" x14ac:dyDescent="0.2">
      <c r="A547" s="91"/>
      <c r="B547" s="93"/>
      <c r="C547" s="95"/>
      <c r="D547" s="95"/>
      <c r="E547" s="97"/>
      <c r="F547" s="101"/>
      <c r="G547" s="103"/>
      <c r="H547" s="103"/>
      <c r="I547" s="4" t="s">
        <v>239</v>
      </c>
      <c r="J547" s="5" t="s">
        <v>263</v>
      </c>
      <c r="K547" s="5">
        <v>16</v>
      </c>
      <c r="L547" s="5">
        <v>16</v>
      </c>
      <c r="M547" s="5">
        <f t="shared" si="42"/>
        <v>0</v>
      </c>
      <c r="N547" s="5">
        <v>16</v>
      </c>
      <c r="O547" s="6">
        <f>'Planning 3'!R547</f>
        <v>1</v>
      </c>
      <c r="P547" s="47"/>
      <c r="Q547" s="111" t="e">
        <f>#REF!*$Q$5</f>
        <v>#REF!</v>
      </c>
      <c r="R547" s="77">
        <v>16</v>
      </c>
      <c r="S547" s="159">
        <f t="shared" si="45"/>
        <v>0</v>
      </c>
      <c r="Y547" s="449">
        <v>16</v>
      </c>
      <c r="AA547" s="452">
        <f t="shared" si="43"/>
        <v>0</v>
      </c>
      <c r="AB547" s="452">
        <v>1</v>
      </c>
      <c r="AC547" s="452">
        <f t="shared" si="44"/>
        <v>0</v>
      </c>
      <c r="AD547" s="451">
        <v>1</v>
      </c>
      <c r="AE547" s="451">
        <f t="shared" si="41"/>
        <v>0</v>
      </c>
      <c r="AY547" s="451">
        <v>1</v>
      </c>
    </row>
    <row r="548" spans="1:51" ht="34.5" hidden="1" customHeight="1" outlineLevel="7" x14ac:dyDescent="0.2">
      <c r="A548" s="91"/>
      <c r="B548" s="93"/>
      <c r="C548" s="95"/>
      <c r="D548" s="95"/>
      <c r="E548" s="97"/>
      <c r="F548" s="101"/>
      <c r="G548" s="103"/>
      <c r="H548" s="103"/>
      <c r="I548" s="4" t="s">
        <v>75</v>
      </c>
      <c r="J548" s="5" t="s">
        <v>256</v>
      </c>
      <c r="K548" s="5">
        <v>38933</v>
      </c>
      <c r="L548" s="5">
        <v>38933</v>
      </c>
      <c r="M548" s="5">
        <f t="shared" si="42"/>
        <v>0</v>
      </c>
      <c r="N548" s="5">
        <v>38933</v>
      </c>
      <c r="O548" s="6">
        <f>'Planning 3'!R548</f>
        <v>1</v>
      </c>
      <c r="P548" s="47"/>
      <c r="Q548" s="111" t="e">
        <f>#REF!*$Q$5</f>
        <v>#REF!</v>
      </c>
      <c r="R548" s="77">
        <v>37088</v>
      </c>
      <c r="S548" s="159">
        <f t="shared" si="45"/>
        <v>-1845</v>
      </c>
      <c r="Y548" s="449">
        <v>39525</v>
      </c>
      <c r="AA548" s="452">
        <f t="shared" si="43"/>
        <v>0</v>
      </c>
      <c r="AB548" s="452">
        <v>1</v>
      </c>
      <c r="AC548" s="452">
        <f t="shared" si="44"/>
        <v>0</v>
      </c>
      <c r="AD548" s="451">
        <v>1</v>
      </c>
      <c r="AE548" s="451">
        <f t="shared" si="41"/>
        <v>0</v>
      </c>
      <c r="AY548" s="451">
        <v>1</v>
      </c>
    </row>
    <row r="549" spans="1:51" ht="34.5" hidden="1" customHeight="1" outlineLevel="7" x14ac:dyDescent="0.2">
      <c r="A549" s="91"/>
      <c r="B549" s="93"/>
      <c r="C549" s="95"/>
      <c r="D549" s="95"/>
      <c r="E549" s="97"/>
      <c r="F549" s="101"/>
      <c r="G549" s="103"/>
      <c r="H549" s="103"/>
      <c r="I549" s="4" t="s">
        <v>80</v>
      </c>
      <c r="J549" s="5" t="s">
        <v>256</v>
      </c>
      <c r="K549" s="5">
        <v>38933</v>
      </c>
      <c r="L549" s="5">
        <v>38933</v>
      </c>
      <c r="M549" s="5">
        <f t="shared" si="42"/>
        <v>0</v>
      </c>
      <c r="N549" s="5">
        <v>38933</v>
      </c>
      <c r="O549" s="6">
        <f>'Planning 3'!R549</f>
        <v>1</v>
      </c>
      <c r="P549" s="47"/>
      <c r="Q549" s="111" t="e">
        <f>#REF!*$Q$5</f>
        <v>#REF!</v>
      </c>
      <c r="R549" s="77">
        <v>37088</v>
      </c>
      <c r="S549" s="159">
        <f t="shared" si="45"/>
        <v>-1845</v>
      </c>
      <c r="Y549" s="449">
        <v>39525</v>
      </c>
      <c r="AA549" s="452">
        <f t="shared" si="43"/>
        <v>0</v>
      </c>
      <c r="AB549" s="452">
        <v>1</v>
      </c>
      <c r="AC549" s="452">
        <f t="shared" si="44"/>
        <v>0</v>
      </c>
      <c r="AD549" s="451">
        <v>1</v>
      </c>
      <c r="AE549" s="451">
        <f t="shared" si="41"/>
        <v>0</v>
      </c>
      <c r="AY549" s="451">
        <v>1</v>
      </c>
    </row>
    <row r="550" spans="1:51" ht="34.5" hidden="1" customHeight="1" outlineLevel="7" x14ac:dyDescent="0.2">
      <c r="A550" s="91"/>
      <c r="B550" s="93"/>
      <c r="C550" s="95"/>
      <c r="D550" s="95"/>
      <c r="E550" s="97"/>
      <c r="F550" s="101"/>
      <c r="G550" s="103"/>
      <c r="H550" s="103"/>
      <c r="I550" s="4" t="s">
        <v>81</v>
      </c>
      <c r="J550" s="5" t="s">
        <v>256</v>
      </c>
      <c r="K550" s="5">
        <v>38933</v>
      </c>
      <c r="L550" s="5">
        <v>38933</v>
      </c>
      <c r="M550" s="5">
        <f t="shared" si="42"/>
        <v>0</v>
      </c>
      <c r="N550" s="5">
        <v>38933</v>
      </c>
      <c r="O550" s="6">
        <f>'Planning 3'!R550</f>
        <v>1</v>
      </c>
      <c r="P550" s="47"/>
      <c r="Q550" s="111" t="e">
        <f>#REF!*$Q$5</f>
        <v>#REF!</v>
      </c>
      <c r="R550" s="77">
        <v>37088</v>
      </c>
      <c r="S550" s="159">
        <f t="shared" si="45"/>
        <v>-1845</v>
      </c>
      <c r="Y550" s="449">
        <v>25000</v>
      </c>
      <c r="AA550" s="452">
        <f t="shared" si="43"/>
        <v>0</v>
      </c>
      <c r="AB550" s="452">
        <v>1</v>
      </c>
      <c r="AC550" s="452">
        <f t="shared" si="44"/>
        <v>0</v>
      </c>
      <c r="AD550" s="451">
        <v>1</v>
      </c>
      <c r="AE550" s="451">
        <f t="shared" si="41"/>
        <v>0</v>
      </c>
      <c r="AY550" s="451">
        <v>1</v>
      </c>
    </row>
    <row r="551" spans="1:51" ht="34.5" hidden="1" customHeight="1" outlineLevel="7" x14ac:dyDescent="0.2">
      <c r="A551" s="91"/>
      <c r="B551" s="93"/>
      <c r="C551" s="95"/>
      <c r="D551" s="95"/>
      <c r="E551" s="97"/>
      <c r="F551" s="101"/>
      <c r="G551" s="103"/>
      <c r="H551" s="103"/>
      <c r="I551" s="4" t="s">
        <v>82</v>
      </c>
      <c r="J551" s="5" t="s">
        <v>263</v>
      </c>
      <c r="K551" s="5">
        <v>16</v>
      </c>
      <c r="L551" s="5">
        <v>16</v>
      </c>
      <c r="M551" s="5">
        <f t="shared" si="42"/>
        <v>0</v>
      </c>
      <c r="N551" s="5">
        <v>16</v>
      </c>
      <c r="O551" s="6">
        <f>'Planning 3'!R551</f>
        <v>1</v>
      </c>
      <c r="P551" s="47"/>
      <c r="Q551" s="111" t="e">
        <f>#REF!*$Q$5</f>
        <v>#REF!</v>
      </c>
      <c r="R551" s="77">
        <v>0</v>
      </c>
      <c r="S551" s="159">
        <f t="shared" si="45"/>
        <v>-16</v>
      </c>
      <c r="Y551" s="449">
        <v>0</v>
      </c>
      <c r="AA551" s="452">
        <f t="shared" si="43"/>
        <v>0</v>
      </c>
      <c r="AB551" s="452">
        <v>1</v>
      </c>
      <c r="AC551" s="452">
        <f t="shared" si="44"/>
        <v>0</v>
      </c>
      <c r="AD551" s="451">
        <v>1</v>
      </c>
      <c r="AE551" s="451">
        <f t="shared" si="41"/>
        <v>0</v>
      </c>
      <c r="AY551" s="451">
        <v>1</v>
      </c>
    </row>
    <row r="552" spans="1:51" ht="34.5" hidden="1" customHeight="1" outlineLevel="7" x14ac:dyDescent="0.2">
      <c r="A552" s="91"/>
      <c r="B552" s="93"/>
      <c r="C552" s="95"/>
      <c r="D552" s="95"/>
      <c r="E552" s="97"/>
      <c r="F552" s="101"/>
      <c r="G552" s="103"/>
      <c r="H552" s="103"/>
      <c r="I552" s="4" t="s">
        <v>83</v>
      </c>
      <c r="J552" s="5" t="s">
        <v>257</v>
      </c>
      <c r="K552" s="5">
        <v>100</v>
      </c>
      <c r="L552" s="5">
        <v>60</v>
      </c>
      <c r="M552" s="5">
        <f t="shared" si="42"/>
        <v>40</v>
      </c>
      <c r="N552" s="5">
        <v>100</v>
      </c>
      <c r="O552" s="6">
        <f>'Planning 3'!R552</f>
        <v>1</v>
      </c>
      <c r="P552" s="47"/>
      <c r="Q552" s="111" t="e">
        <f>#REF!*$Q$5</f>
        <v>#REF!</v>
      </c>
      <c r="R552" s="77">
        <v>45</v>
      </c>
      <c r="S552" s="159">
        <f t="shared" si="45"/>
        <v>-55</v>
      </c>
      <c r="Y552" s="449">
        <v>60</v>
      </c>
      <c r="AA552" s="452">
        <f t="shared" si="43"/>
        <v>0</v>
      </c>
      <c r="AB552" s="452">
        <v>0.6</v>
      </c>
      <c r="AC552" s="452">
        <f t="shared" si="44"/>
        <v>0.4</v>
      </c>
      <c r="AD552" s="451">
        <v>0.95</v>
      </c>
      <c r="AE552" s="451">
        <f t="shared" si="41"/>
        <v>5.0000000000000044E-2</v>
      </c>
      <c r="AY552" s="451">
        <v>1</v>
      </c>
    </row>
    <row r="553" spans="1:51" ht="34.5" hidden="1" customHeight="1" outlineLevel="5" x14ac:dyDescent="0.2">
      <c r="A553" s="91"/>
      <c r="B553" s="93"/>
      <c r="C553" s="95"/>
      <c r="D553" s="95"/>
      <c r="E553" s="97"/>
      <c r="F553" s="101"/>
      <c r="G553" s="103"/>
      <c r="H553" s="103"/>
      <c r="I553" s="22" t="s">
        <v>112</v>
      </c>
      <c r="J553" s="23"/>
      <c r="K553" s="23"/>
      <c r="L553" s="23">
        <v>0</v>
      </c>
      <c r="M553" s="23">
        <f t="shared" si="42"/>
        <v>0</v>
      </c>
      <c r="N553" s="23">
        <v>0</v>
      </c>
      <c r="O553" s="24">
        <f>'Planning 3'!R553</f>
        <v>1</v>
      </c>
      <c r="P553" s="50"/>
      <c r="Q553" s="111" t="e">
        <f>#REF!*$Q$5</f>
        <v>#REF!</v>
      </c>
      <c r="S553" s="159">
        <f t="shared" si="45"/>
        <v>0</v>
      </c>
      <c r="Y553" s="449">
        <v>0</v>
      </c>
      <c r="AA553" s="452">
        <f t="shared" si="43"/>
        <v>0</v>
      </c>
      <c r="AB553" s="452">
        <v>0.94300000000000006</v>
      </c>
      <c r="AC553" s="452">
        <f t="shared" si="44"/>
        <v>5.699999999999994E-2</v>
      </c>
      <c r="AD553" s="451">
        <v>0.99250000000000005</v>
      </c>
      <c r="AE553" s="451">
        <f t="shared" si="41"/>
        <v>7.4999999999999512E-3</v>
      </c>
      <c r="AY553" s="451">
        <v>1</v>
      </c>
    </row>
    <row r="554" spans="1:51" ht="34.5" hidden="1" customHeight="1" outlineLevel="7" x14ac:dyDescent="0.2">
      <c r="A554" s="91"/>
      <c r="B554" s="93"/>
      <c r="C554" s="95"/>
      <c r="D554" s="95"/>
      <c r="E554" s="97"/>
      <c r="F554" s="101"/>
      <c r="G554" s="103"/>
      <c r="H554" s="103"/>
      <c r="I554" s="4" t="s">
        <v>72</v>
      </c>
      <c r="J554" s="5" t="s">
        <v>256</v>
      </c>
      <c r="K554" s="5">
        <v>14165</v>
      </c>
      <c r="L554" s="5">
        <v>14165</v>
      </c>
      <c r="M554" s="5">
        <f t="shared" si="42"/>
        <v>0</v>
      </c>
      <c r="N554" s="5">
        <v>14165</v>
      </c>
      <c r="O554" s="6">
        <f>'Planning 3'!R554</f>
        <v>1</v>
      </c>
      <c r="P554" s="47"/>
      <c r="Q554" s="111" t="e">
        <f>#REF!*$Q$5</f>
        <v>#REF!</v>
      </c>
      <c r="R554" s="77">
        <v>14200</v>
      </c>
      <c r="S554" s="159">
        <f t="shared" si="45"/>
        <v>35</v>
      </c>
      <c r="Y554" s="449">
        <v>14165</v>
      </c>
      <c r="AA554" s="452">
        <f t="shared" si="43"/>
        <v>0</v>
      </c>
      <c r="AB554" s="452">
        <v>1</v>
      </c>
      <c r="AC554" s="452">
        <f t="shared" si="44"/>
        <v>0</v>
      </c>
      <c r="AD554" s="451">
        <v>1</v>
      </c>
      <c r="AE554" s="451">
        <f t="shared" si="41"/>
        <v>0</v>
      </c>
      <c r="AY554" s="451">
        <v>1</v>
      </c>
    </row>
    <row r="555" spans="1:51" ht="34.5" hidden="1" customHeight="1" outlineLevel="7" x14ac:dyDescent="0.2">
      <c r="A555" s="91"/>
      <c r="B555" s="93"/>
      <c r="C555" s="95"/>
      <c r="D555" s="95"/>
      <c r="E555" s="97"/>
      <c r="F555" s="101"/>
      <c r="G555" s="103"/>
      <c r="H555" s="103"/>
      <c r="I555" s="4" t="s">
        <v>239</v>
      </c>
      <c r="J555" s="5" t="s">
        <v>263</v>
      </c>
      <c r="K555" s="5">
        <v>6</v>
      </c>
      <c r="L555" s="5">
        <v>6</v>
      </c>
      <c r="M555" s="5">
        <f t="shared" si="42"/>
        <v>0</v>
      </c>
      <c r="N555" s="5">
        <v>6</v>
      </c>
      <c r="O555" s="6">
        <f>'Planning 3'!R555</f>
        <v>1</v>
      </c>
      <c r="P555" s="47"/>
      <c r="Q555" s="111" t="e">
        <f>#REF!*$Q$5</f>
        <v>#REF!</v>
      </c>
      <c r="R555" s="77">
        <v>6</v>
      </c>
      <c r="S555" s="159">
        <f t="shared" si="45"/>
        <v>0</v>
      </c>
      <c r="Y555" s="449">
        <v>6</v>
      </c>
      <c r="AA555" s="452">
        <f t="shared" si="43"/>
        <v>0</v>
      </c>
      <c r="AB555" s="452">
        <v>1</v>
      </c>
      <c r="AC555" s="452">
        <f t="shared" si="44"/>
        <v>0</v>
      </c>
      <c r="AD555" s="451">
        <v>1</v>
      </c>
      <c r="AE555" s="451">
        <f t="shared" si="41"/>
        <v>0</v>
      </c>
      <c r="AY555" s="451">
        <v>1</v>
      </c>
    </row>
    <row r="556" spans="1:51" ht="34.5" hidden="1" customHeight="1" outlineLevel="7" x14ac:dyDescent="0.2">
      <c r="A556" s="91"/>
      <c r="B556" s="93"/>
      <c r="C556" s="95"/>
      <c r="D556" s="95"/>
      <c r="E556" s="97"/>
      <c r="F556" s="101"/>
      <c r="G556" s="103"/>
      <c r="H556" s="103"/>
      <c r="I556" s="4" t="s">
        <v>75</v>
      </c>
      <c r="J556" s="5" t="s">
        <v>256</v>
      </c>
      <c r="K556" s="5">
        <v>14165</v>
      </c>
      <c r="L556" s="5">
        <v>14165</v>
      </c>
      <c r="M556" s="5">
        <f t="shared" si="42"/>
        <v>0</v>
      </c>
      <c r="N556" s="5">
        <v>14165</v>
      </c>
      <c r="O556" s="6">
        <f>'Planning 3'!R556</f>
        <v>1</v>
      </c>
      <c r="P556" s="47"/>
      <c r="Q556" s="111" t="e">
        <f>#REF!*$Q$5</f>
        <v>#REF!</v>
      </c>
      <c r="R556" s="77">
        <v>14200</v>
      </c>
      <c r="S556" s="159">
        <f t="shared" si="45"/>
        <v>35</v>
      </c>
      <c r="Y556" s="449">
        <v>14200.4</v>
      </c>
      <c r="AA556" s="452">
        <f t="shared" si="43"/>
        <v>0</v>
      </c>
      <c r="AB556" s="452">
        <v>1</v>
      </c>
      <c r="AC556" s="452">
        <f t="shared" si="44"/>
        <v>0</v>
      </c>
      <c r="AD556" s="451">
        <v>1</v>
      </c>
      <c r="AE556" s="451">
        <f t="shared" si="41"/>
        <v>0</v>
      </c>
      <c r="AY556" s="451">
        <v>1</v>
      </c>
    </row>
    <row r="557" spans="1:51" ht="34.5" hidden="1" customHeight="1" outlineLevel="7" x14ac:dyDescent="0.2">
      <c r="A557" s="91"/>
      <c r="B557" s="93"/>
      <c r="C557" s="95"/>
      <c r="D557" s="95"/>
      <c r="E557" s="97"/>
      <c r="F557" s="101"/>
      <c r="G557" s="103"/>
      <c r="H557" s="103"/>
      <c r="I557" s="4" t="s">
        <v>80</v>
      </c>
      <c r="J557" s="5" t="s">
        <v>256</v>
      </c>
      <c r="K557" s="5">
        <v>14165</v>
      </c>
      <c r="L557" s="5">
        <v>14165</v>
      </c>
      <c r="M557" s="5">
        <f t="shared" si="42"/>
        <v>0</v>
      </c>
      <c r="N557" s="5">
        <v>14165</v>
      </c>
      <c r="O557" s="6">
        <f>'Planning 3'!R557</f>
        <v>1</v>
      </c>
      <c r="P557" s="47"/>
      <c r="Q557" s="111" t="e">
        <f>#REF!*$Q$5</f>
        <v>#REF!</v>
      </c>
      <c r="R557" s="77">
        <v>14200</v>
      </c>
      <c r="S557" s="159">
        <f t="shared" si="45"/>
        <v>35</v>
      </c>
      <c r="Y557" s="449">
        <v>14165</v>
      </c>
      <c r="AA557" s="452">
        <f t="shared" si="43"/>
        <v>0</v>
      </c>
      <c r="AB557" s="452">
        <v>1</v>
      </c>
      <c r="AC557" s="452">
        <f t="shared" si="44"/>
        <v>0</v>
      </c>
      <c r="AD557" s="451">
        <v>1</v>
      </c>
      <c r="AE557" s="451">
        <f t="shared" si="41"/>
        <v>0</v>
      </c>
      <c r="AY557" s="451">
        <v>1</v>
      </c>
    </row>
    <row r="558" spans="1:51" ht="34.5" hidden="1" customHeight="1" outlineLevel="7" x14ac:dyDescent="0.2">
      <c r="A558" s="91"/>
      <c r="B558" s="93"/>
      <c r="C558" s="95"/>
      <c r="D558" s="95"/>
      <c r="E558" s="97"/>
      <c r="F558" s="101"/>
      <c r="G558" s="103"/>
      <c r="H558" s="103"/>
      <c r="I558" s="4" t="s">
        <v>81</v>
      </c>
      <c r="J558" s="5" t="s">
        <v>256</v>
      </c>
      <c r="K558" s="5">
        <v>14165</v>
      </c>
      <c r="L558" s="5">
        <v>14165</v>
      </c>
      <c r="M558" s="5">
        <f t="shared" si="42"/>
        <v>0</v>
      </c>
      <c r="N558" s="5">
        <v>14165</v>
      </c>
      <c r="O558" s="6">
        <f>'Planning 3'!R558</f>
        <v>1</v>
      </c>
      <c r="P558" s="47"/>
      <c r="Q558" s="111" t="e">
        <f>#REF!*$Q$5</f>
        <v>#REF!</v>
      </c>
      <c r="R558" s="77">
        <v>14200</v>
      </c>
      <c r="S558" s="159">
        <f t="shared" si="45"/>
        <v>35</v>
      </c>
      <c r="Y558" s="449">
        <v>14165</v>
      </c>
      <c r="AA558" s="452">
        <f t="shared" si="43"/>
        <v>0</v>
      </c>
      <c r="AB558" s="452">
        <v>1</v>
      </c>
      <c r="AC558" s="452">
        <f t="shared" si="44"/>
        <v>0</v>
      </c>
      <c r="AD558" s="451">
        <v>1</v>
      </c>
      <c r="AE558" s="451">
        <f t="shared" si="41"/>
        <v>0</v>
      </c>
      <c r="AY558" s="451">
        <v>1</v>
      </c>
    </row>
    <row r="559" spans="1:51" ht="34.5" hidden="1" customHeight="1" outlineLevel="7" x14ac:dyDescent="0.2">
      <c r="A559" s="91"/>
      <c r="B559" s="93"/>
      <c r="C559" s="95"/>
      <c r="D559" s="95"/>
      <c r="E559" s="97"/>
      <c r="F559" s="101"/>
      <c r="G559" s="103"/>
      <c r="H559" s="103"/>
      <c r="I559" s="4" t="s">
        <v>82</v>
      </c>
      <c r="J559" s="5" t="s">
        <v>263</v>
      </c>
      <c r="K559" s="5">
        <v>6</v>
      </c>
      <c r="L559" s="5">
        <v>6</v>
      </c>
      <c r="M559" s="5">
        <f t="shared" si="42"/>
        <v>0</v>
      </c>
      <c r="N559" s="5">
        <v>6</v>
      </c>
      <c r="O559" s="6">
        <f>'Planning 3'!R559</f>
        <v>1</v>
      </c>
      <c r="P559" s="47"/>
      <c r="Q559" s="111" t="e">
        <f>#REF!*$Q$5</f>
        <v>#REF!</v>
      </c>
      <c r="R559" s="77">
        <v>0</v>
      </c>
      <c r="S559" s="159">
        <f t="shared" si="45"/>
        <v>-6</v>
      </c>
      <c r="Y559" s="449">
        <v>0</v>
      </c>
      <c r="AA559" s="452">
        <f t="shared" si="43"/>
        <v>0</v>
      </c>
      <c r="AB559" s="452">
        <v>1</v>
      </c>
      <c r="AC559" s="452">
        <f t="shared" si="44"/>
        <v>0</v>
      </c>
      <c r="AD559" s="451">
        <v>1</v>
      </c>
      <c r="AE559" s="451">
        <f t="shared" si="41"/>
        <v>0</v>
      </c>
      <c r="AY559" s="451">
        <v>1</v>
      </c>
    </row>
    <row r="560" spans="1:51" ht="34.5" hidden="1" customHeight="1" outlineLevel="7" x14ac:dyDescent="0.2">
      <c r="A560" s="91"/>
      <c r="B560" s="93"/>
      <c r="C560" s="95"/>
      <c r="D560" s="95"/>
      <c r="E560" s="97"/>
      <c r="F560" s="101"/>
      <c r="G560" s="103"/>
      <c r="H560" s="103"/>
      <c r="I560" s="4" t="s">
        <v>83</v>
      </c>
      <c r="J560" s="5" t="s">
        <v>257</v>
      </c>
      <c r="K560" s="5">
        <v>100</v>
      </c>
      <c r="L560" s="5">
        <v>62</v>
      </c>
      <c r="M560" s="5">
        <f t="shared" si="42"/>
        <v>38</v>
      </c>
      <c r="N560" s="5">
        <v>100</v>
      </c>
      <c r="O560" s="6">
        <f>'Planning 3'!R560</f>
        <v>1</v>
      </c>
      <c r="P560" s="47"/>
      <c r="Q560" s="111" t="e">
        <f>#REF!*$Q$5</f>
        <v>#REF!</v>
      </c>
      <c r="R560" s="77">
        <v>38</v>
      </c>
      <c r="S560" s="159">
        <f t="shared" si="45"/>
        <v>-62</v>
      </c>
      <c r="Y560" s="449">
        <v>62</v>
      </c>
      <c r="AA560" s="452">
        <f t="shared" si="43"/>
        <v>0</v>
      </c>
      <c r="AB560" s="452">
        <v>0.62</v>
      </c>
      <c r="AC560" s="452">
        <f t="shared" si="44"/>
        <v>0.38</v>
      </c>
      <c r="AD560" s="451">
        <v>0.95</v>
      </c>
      <c r="AE560" s="451">
        <f t="shared" si="41"/>
        <v>5.0000000000000044E-2</v>
      </c>
      <c r="AY560" s="451">
        <v>1</v>
      </c>
    </row>
    <row r="561" spans="1:51" ht="34.5" hidden="1" customHeight="1" outlineLevel="5" x14ac:dyDescent="0.2">
      <c r="A561" s="91"/>
      <c r="B561" s="93"/>
      <c r="C561" s="95"/>
      <c r="D561" s="95"/>
      <c r="E561" s="97"/>
      <c r="F561" s="101"/>
      <c r="G561" s="103"/>
      <c r="H561" s="103"/>
      <c r="I561" s="22" t="s">
        <v>113</v>
      </c>
      <c r="J561" s="23"/>
      <c r="K561" s="23"/>
      <c r="L561" s="23">
        <v>0</v>
      </c>
      <c r="M561" s="23">
        <f t="shared" si="42"/>
        <v>0</v>
      </c>
      <c r="N561" s="23">
        <v>0</v>
      </c>
      <c r="O561" s="24">
        <f>'Planning 3'!R561</f>
        <v>0.66250000000000009</v>
      </c>
      <c r="P561" s="50"/>
      <c r="Q561" s="111" t="e">
        <f>#REF!*$Q$5</f>
        <v>#REF!</v>
      </c>
      <c r="S561" s="159">
        <f t="shared" si="45"/>
        <v>0</v>
      </c>
      <c r="Y561" s="449">
        <v>0</v>
      </c>
      <c r="AA561" s="452">
        <f t="shared" si="43"/>
        <v>2.2500000000000075E-2</v>
      </c>
      <c r="AB561" s="452">
        <v>0.63250000000000006</v>
      </c>
      <c r="AC561" s="452">
        <f t="shared" si="44"/>
        <v>3.0000000000000027E-2</v>
      </c>
      <c r="AD561" s="451">
        <v>0.6925</v>
      </c>
      <c r="AE561" s="451">
        <f t="shared" si="41"/>
        <v>-2.9999999999999916E-2</v>
      </c>
      <c r="AY561" s="451">
        <v>0.64</v>
      </c>
    </row>
    <row r="562" spans="1:51" ht="34.5" hidden="1" customHeight="1" outlineLevel="7" x14ac:dyDescent="0.2">
      <c r="A562" s="91"/>
      <c r="B562" s="93"/>
      <c r="C562" s="95"/>
      <c r="D562" s="95"/>
      <c r="E562" s="97"/>
      <c r="F562" s="101"/>
      <c r="G562" s="103"/>
      <c r="H562" s="103"/>
      <c r="I562" s="4" t="s">
        <v>72</v>
      </c>
      <c r="J562" s="5" t="s">
        <v>256</v>
      </c>
      <c r="K562" s="5">
        <v>36958</v>
      </c>
      <c r="L562" s="5">
        <v>36958</v>
      </c>
      <c r="M562" s="5">
        <f t="shared" si="42"/>
        <v>0</v>
      </c>
      <c r="N562" s="5">
        <v>36958</v>
      </c>
      <c r="O562" s="6">
        <f>'Planning 3'!R562</f>
        <v>1</v>
      </c>
      <c r="P562" s="47"/>
      <c r="Q562" s="111" t="e">
        <f>#REF!*$Q$5</f>
        <v>#REF!</v>
      </c>
      <c r="R562" s="77">
        <v>35800</v>
      </c>
      <c r="S562" s="159">
        <f t="shared" si="45"/>
        <v>-1158</v>
      </c>
      <c r="Y562" s="449">
        <v>35800</v>
      </c>
      <c r="AA562" s="452">
        <f t="shared" si="43"/>
        <v>0</v>
      </c>
      <c r="AB562" s="452">
        <v>1</v>
      </c>
      <c r="AC562" s="452">
        <f t="shared" si="44"/>
        <v>0</v>
      </c>
      <c r="AD562" s="451">
        <v>1</v>
      </c>
      <c r="AE562" s="451">
        <f t="shared" si="41"/>
        <v>0</v>
      </c>
      <c r="AY562" s="451">
        <v>1</v>
      </c>
    </row>
    <row r="563" spans="1:51" ht="34.5" hidden="1" customHeight="1" outlineLevel="7" x14ac:dyDescent="0.2">
      <c r="A563" s="91"/>
      <c r="B563" s="93"/>
      <c r="C563" s="95"/>
      <c r="D563" s="95"/>
      <c r="E563" s="97"/>
      <c r="F563" s="101"/>
      <c r="G563" s="103"/>
      <c r="H563" s="103"/>
      <c r="I563" s="4" t="s">
        <v>239</v>
      </c>
      <c r="J563" s="5" t="s">
        <v>263</v>
      </c>
      <c r="K563" s="5">
        <v>18</v>
      </c>
      <c r="L563" s="5">
        <v>18</v>
      </c>
      <c r="M563" s="5">
        <f t="shared" si="42"/>
        <v>0</v>
      </c>
      <c r="N563" s="5">
        <v>18</v>
      </c>
      <c r="O563" s="6">
        <f>'Planning 3'!R563</f>
        <v>1</v>
      </c>
      <c r="P563" s="47"/>
      <c r="Q563" s="111" t="e">
        <f>#REF!*$Q$5</f>
        <v>#REF!</v>
      </c>
      <c r="R563" s="77">
        <v>20</v>
      </c>
      <c r="S563" s="159">
        <f t="shared" si="45"/>
        <v>2</v>
      </c>
      <c r="Y563" s="449">
        <v>20</v>
      </c>
      <c r="AA563" s="452">
        <f t="shared" si="43"/>
        <v>0</v>
      </c>
      <c r="AB563" s="452">
        <v>1</v>
      </c>
      <c r="AC563" s="452">
        <f t="shared" si="44"/>
        <v>0</v>
      </c>
      <c r="AD563" s="451">
        <v>1</v>
      </c>
      <c r="AE563" s="451">
        <f t="shared" si="41"/>
        <v>0</v>
      </c>
      <c r="AY563" s="451">
        <v>1</v>
      </c>
    </row>
    <row r="564" spans="1:51" ht="34.5" hidden="1" customHeight="1" outlineLevel="7" x14ac:dyDescent="0.2">
      <c r="A564" s="91"/>
      <c r="B564" s="93"/>
      <c r="C564" s="95"/>
      <c r="D564" s="95"/>
      <c r="E564" s="97"/>
      <c r="F564" s="101"/>
      <c r="G564" s="103"/>
      <c r="H564" s="103"/>
      <c r="I564" s="4" t="s">
        <v>75</v>
      </c>
      <c r="J564" s="5" t="s">
        <v>256</v>
      </c>
      <c r="K564" s="5">
        <v>36958</v>
      </c>
      <c r="L564" s="5">
        <v>36958</v>
      </c>
      <c r="M564" s="5">
        <f t="shared" si="42"/>
        <v>0</v>
      </c>
      <c r="N564" s="5">
        <v>36958</v>
      </c>
      <c r="O564" s="6">
        <f>'Planning 3'!R564</f>
        <v>1</v>
      </c>
      <c r="P564" s="47"/>
      <c r="Q564" s="111" t="e">
        <f>#REF!*$Q$5</f>
        <v>#REF!</v>
      </c>
      <c r="R564" s="77">
        <v>34945</v>
      </c>
      <c r="S564" s="159">
        <f t="shared" si="45"/>
        <v>-2013</v>
      </c>
      <c r="Y564" s="449">
        <v>35800.199999999997</v>
      </c>
      <c r="AA564" s="452">
        <f t="shared" si="43"/>
        <v>0</v>
      </c>
      <c r="AB564" s="452">
        <v>1</v>
      </c>
      <c r="AC564" s="452">
        <f t="shared" si="44"/>
        <v>0</v>
      </c>
      <c r="AD564" s="451">
        <v>1</v>
      </c>
      <c r="AE564" s="451">
        <f t="shared" si="41"/>
        <v>0</v>
      </c>
      <c r="AY564" s="451">
        <v>1</v>
      </c>
    </row>
    <row r="565" spans="1:51" ht="34.5" hidden="1" customHeight="1" outlineLevel="7" x14ac:dyDescent="0.2">
      <c r="A565" s="91"/>
      <c r="B565" s="93"/>
      <c r="C565" s="95"/>
      <c r="D565" s="95"/>
      <c r="E565" s="97"/>
      <c r="F565" s="101"/>
      <c r="G565" s="103"/>
      <c r="H565" s="103"/>
      <c r="I565" s="4" t="s">
        <v>80</v>
      </c>
      <c r="J565" s="5" t="s">
        <v>256</v>
      </c>
      <c r="K565" s="5">
        <v>36958</v>
      </c>
      <c r="L565" s="5">
        <v>0</v>
      </c>
      <c r="M565" s="5">
        <f t="shared" si="42"/>
        <v>0</v>
      </c>
      <c r="N565" s="5">
        <v>0</v>
      </c>
      <c r="O565" s="6">
        <f>'Planning 3'!R565</f>
        <v>0</v>
      </c>
      <c r="P565" s="47"/>
      <c r="Q565" s="111" t="e">
        <f>#REF!*$Q$5</f>
        <v>#REF!</v>
      </c>
      <c r="R565" s="77">
        <v>0</v>
      </c>
      <c r="S565" s="159">
        <f t="shared" si="45"/>
        <v>0</v>
      </c>
      <c r="Y565" s="449">
        <v>0</v>
      </c>
      <c r="AA565" s="452">
        <f t="shared" si="43"/>
        <v>0</v>
      </c>
      <c r="AB565" s="452">
        <v>0</v>
      </c>
      <c r="AC565" s="452">
        <f t="shared" si="44"/>
        <v>0</v>
      </c>
      <c r="AD565" s="451">
        <v>0</v>
      </c>
      <c r="AE565" s="451">
        <f t="shared" si="41"/>
        <v>0</v>
      </c>
      <c r="AY565" s="451">
        <v>0</v>
      </c>
    </row>
    <row r="566" spans="1:51" ht="34.5" hidden="1" customHeight="1" outlineLevel="7" x14ac:dyDescent="0.2">
      <c r="A566" s="91"/>
      <c r="B566" s="93"/>
      <c r="C566" s="95"/>
      <c r="D566" s="95"/>
      <c r="E566" s="97"/>
      <c r="F566" s="101"/>
      <c r="G566" s="103"/>
      <c r="H566" s="103"/>
      <c r="I566" s="4" t="s">
        <v>81</v>
      </c>
      <c r="J566" s="5" t="s">
        <v>256</v>
      </c>
      <c r="K566" s="5">
        <v>36958</v>
      </c>
      <c r="L566" s="5">
        <v>0</v>
      </c>
      <c r="M566" s="5">
        <f t="shared" si="42"/>
        <v>0</v>
      </c>
      <c r="N566" s="5">
        <v>0</v>
      </c>
      <c r="O566" s="6">
        <f>'Planning 3'!R566</f>
        <v>0</v>
      </c>
      <c r="P566" s="47"/>
      <c r="Q566" s="111" t="e">
        <f>#REF!*$Q$5</f>
        <v>#REF!</v>
      </c>
      <c r="R566" s="77">
        <v>0</v>
      </c>
      <c r="S566" s="159">
        <f t="shared" si="45"/>
        <v>0</v>
      </c>
      <c r="Y566" s="449">
        <v>0</v>
      </c>
      <c r="AA566" s="452">
        <f t="shared" si="43"/>
        <v>0</v>
      </c>
      <c r="AB566" s="452">
        <v>0</v>
      </c>
      <c r="AC566" s="452">
        <f t="shared" si="44"/>
        <v>0</v>
      </c>
      <c r="AD566" s="451">
        <v>0</v>
      </c>
      <c r="AE566" s="451">
        <f t="shared" si="41"/>
        <v>0</v>
      </c>
      <c r="AY566" s="451">
        <v>0</v>
      </c>
    </row>
    <row r="567" spans="1:51" ht="34.5" hidden="1" customHeight="1" outlineLevel="7" x14ac:dyDescent="0.2">
      <c r="A567" s="91"/>
      <c r="B567" s="93"/>
      <c r="C567" s="95"/>
      <c r="D567" s="95"/>
      <c r="E567" s="97"/>
      <c r="F567" s="101"/>
      <c r="G567" s="103"/>
      <c r="H567" s="103"/>
      <c r="I567" s="4" t="s">
        <v>82</v>
      </c>
      <c r="J567" s="5" t="s">
        <v>263</v>
      </c>
      <c r="K567" s="5">
        <v>18</v>
      </c>
      <c r="L567" s="5">
        <v>0</v>
      </c>
      <c r="M567" s="5">
        <f t="shared" si="42"/>
        <v>0</v>
      </c>
      <c r="N567" s="5">
        <v>0</v>
      </c>
      <c r="O567" s="6">
        <f>'Planning 3'!R567</f>
        <v>0</v>
      </c>
      <c r="P567" s="47"/>
      <c r="Q567" s="111" t="e">
        <f>#REF!*$Q$5</f>
        <v>#REF!</v>
      </c>
      <c r="R567" s="77">
        <v>0</v>
      </c>
      <c r="S567" s="159">
        <f t="shared" si="45"/>
        <v>0</v>
      </c>
      <c r="Y567" s="449">
        <v>0</v>
      </c>
      <c r="AA567" s="452">
        <f t="shared" si="43"/>
        <v>0</v>
      </c>
      <c r="AB567" s="452">
        <v>0</v>
      </c>
      <c r="AC567" s="452">
        <f t="shared" si="44"/>
        <v>0</v>
      </c>
      <c r="AD567" s="451">
        <v>0</v>
      </c>
      <c r="AE567" s="451">
        <f t="shared" si="41"/>
        <v>0</v>
      </c>
      <c r="AY567" s="451">
        <v>0</v>
      </c>
    </row>
    <row r="568" spans="1:51" ht="34.5" hidden="1" customHeight="1" outlineLevel="7" x14ac:dyDescent="0.2">
      <c r="A568" s="91"/>
      <c r="B568" s="93"/>
      <c r="C568" s="95"/>
      <c r="D568" s="95"/>
      <c r="E568" s="97"/>
      <c r="F568" s="101"/>
      <c r="G568" s="103"/>
      <c r="H568" s="103"/>
      <c r="I568" s="4" t="s">
        <v>83</v>
      </c>
      <c r="J568" s="5" t="s">
        <v>257</v>
      </c>
      <c r="K568" s="5">
        <v>100</v>
      </c>
      <c r="L568" s="5">
        <v>55</v>
      </c>
      <c r="M568" s="5">
        <f t="shared" si="42"/>
        <v>20</v>
      </c>
      <c r="N568" s="5">
        <v>75</v>
      </c>
      <c r="O568" s="6">
        <f>'Planning 3'!R568</f>
        <v>0.75</v>
      </c>
      <c r="P568" s="47"/>
      <c r="Q568" s="111" t="e">
        <f>#REF!*$Q$5</f>
        <v>#REF!</v>
      </c>
      <c r="R568" s="77">
        <v>48</v>
      </c>
      <c r="S568" s="159">
        <f t="shared" si="45"/>
        <v>-27</v>
      </c>
      <c r="Y568" s="449">
        <v>55.000000000000007</v>
      </c>
      <c r="AA568" s="452">
        <f t="shared" si="43"/>
        <v>0.15000000000000002</v>
      </c>
      <c r="AB568" s="452">
        <v>0.55000000000000004</v>
      </c>
      <c r="AC568" s="452">
        <f t="shared" si="44"/>
        <v>0.19999999999999996</v>
      </c>
      <c r="AD568" s="451">
        <v>0.95</v>
      </c>
      <c r="AE568" s="451">
        <f t="shared" si="41"/>
        <v>-0.19999999999999996</v>
      </c>
      <c r="AY568" s="451">
        <v>0.6</v>
      </c>
    </row>
    <row r="569" spans="1:51" ht="34.5" hidden="1" customHeight="1" outlineLevel="5" x14ac:dyDescent="0.2">
      <c r="A569" s="91"/>
      <c r="B569" s="93"/>
      <c r="C569" s="95"/>
      <c r="D569" s="95"/>
      <c r="E569" s="97"/>
      <c r="F569" s="101"/>
      <c r="G569" s="103"/>
      <c r="H569" s="103"/>
      <c r="I569" s="22" t="s">
        <v>114</v>
      </c>
      <c r="J569" s="23"/>
      <c r="K569" s="23"/>
      <c r="L569" s="23">
        <v>0</v>
      </c>
      <c r="M569" s="23">
        <f t="shared" si="42"/>
        <v>0</v>
      </c>
      <c r="N569" s="23">
        <v>0</v>
      </c>
      <c r="O569" s="24">
        <f>'Planning 3'!R569</f>
        <v>1</v>
      </c>
      <c r="P569" s="50"/>
      <c r="Q569" s="111" t="e">
        <f>#REF!*$Q$5</f>
        <v>#REF!</v>
      </c>
      <c r="S569" s="159">
        <f t="shared" si="45"/>
        <v>0</v>
      </c>
      <c r="Y569" s="449">
        <v>0</v>
      </c>
      <c r="AA569" s="452">
        <f t="shared" si="43"/>
        <v>0</v>
      </c>
      <c r="AB569" s="452">
        <v>0.95050000000000001</v>
      </c>
      <c r="AC569" s="452">
        <f t="shared" si="44"/>
        <v>4.9499999999999988E-2</v>
      </c>
      <c r="AD569" s="451">
        <v>0.99249999999999994</v>
      </c>
      <c r="AE569" s="451">
        <f t="shared" si="41"/>
        <v>7.5000000000000622E-3</v>
      </c>
      <c r="AY569" s="451">
        <v>1</v>
      </c>
    </row>
    <row r="570" spans="1:51" ht="34.5" hidden="1" customHeight="1" outlineLevel="7" x14ac:dyDescent="0.2">
      <c r="A570" s="91"/>
      <c r="B570" s="93"/>
      <c r="C570" s="95"/>
      <c r="D570" s="95"/>
      <c r="E570" s="97"/>
      <c r="F570" s="101"/>
      <c r="G570" s="103"/>
      <c r="H570" s="103"/>
      <c r="I570" s="4" t="s">
        <v>72</v>
      </c>
      <c r="J570" s="5" t="s">
        <v>256</v>
      </c>
      <c r="K570" s="5">
        <v>57287</v>
      </c>
      <c r="L570" s="5">
        <v>57287</v>
      </c>
      <c r="M570" s="5">
        <f t="shared" si="42"/>
        <v>0</v>
      </c>
      <c r="N570" s="5">
        <v>57287</v>
      </c>
      <c r="O570" s="6">
        <f>'Planning 3'!R570</f>
        <v>1</v>
      </c>
      <c r="P570" s="47"/>
      <c r="Q570" s="111" t="e">
        <f>#REF!*$Q$5</f>
        <v>#REF!</v>
      </c>
      <c r="R570" s="77">
        <v>54300</v>
      </c>
      <c r="S570" s="159">
        <f t="shared" si="45"/>
        <v>-2987</v>
      </c>
      <c r="Y570" s="449">
        <v>54300</v>
      </c>
      <c r="AA570" s="452">
        <f t="shared" si="43"/>
        <v>0</v>
      </c>
      <c r="AB570" s="452">
        <v>1</v>
      </c>
      <c r="AC570" s="452">
        <f t="shared" si="44"/>
        <v>0</v>
      </c>
      <c r="AD570" s="451">
        <v>1</v>
      </c>
      <c r="AE570" s="451">
        <f t="shared" si="41"/>
        <v>0</v>
      </c>
      <c r="AY570" s="451">
        <v>1</v>
      </c>
    </row>
    <row r="571" spans="1:51" ht="34.5" hidden="1" customHeight="1" outlineLevel="7" x14ac:dyDescent="0.2">
      <c r="A571" s="91"/>
      <c r="B571" s="93"/>
      <c r="C571" s="95"/>
      <c r="D571" s="95"/>
      <c r="E571" s="97"/>
      <c r="F571" s="101"/>
      <c r="G571" s="103"/>
      <c r="H571" s="103"/>
      <c r="I571" s="4" t="s">
        <v>239</v>
      </c>
      <c r="J571" s="5" t="s">
        <v>263</v>
      </c>
      <c r="K571" s="5">
        <v>22</v>
      </c>
      <c r="L571" s="5">
        <v>22</v>
      </c>
      <c r="M571" s="5">
        <f t="shared" si="42"/>
        <v>0</v>
      </c>
      <c r="N571" s="5">
        <v>22</v>
      </c>
      <c r="O571" s="6">
        <f>'Planning 3'!R571</f>
        <v>1</v>
      </c>
      <c r="P571" s="47"/>
      <c r="Q571" s="111" t="e">
        <f>#REF!*$Q$5</f>
        <v>#REF!</v>
      </c>
      <c r="R571" s="77">
        <v>22</v>
      </c>
      <c r="S571" s="159">
        <f t="shared" si="45"/>
        <v>0</v>
      </c>
      <c r="Y571" s="449">
        <v>22</v>
      </c>
      <c r="AA571" s="452">
        <f t="shared" si="43"/>
        <v>0</v>
      </c>
      <c r="AB571" s="452">
        <v>1</v>
      </c>
      <c r="AC571" s="452">
        <f t="shared" si="44"/>
        <v>0</v>
      </c>
      <c r="AD571" s="451">
        <v>1</v>
      </c>
      <c r="AE571" s="451">
        <f t="shared" si="41"/>
        <v>0</v>
      </c>
      <c r="AY571" s="451">
        <v>1</v>
      </c>
    </row>
    <row r="572" spans="1:51" ht="34.5" hidden="1" customHeight="1" outlineLevel="7" x14ac:dyDescent="0.2">
      <c r="A572" s="91"/>
      <c r="B572" s="93"/>
      <c r="C572" s="95"/>
      <c r="D572" s="95"/>
      <c r="E572" s="97"/>
      <c r="F572" s="101"/>
      <c r="G572" s="103"/>
      <c r="H572" s="103"/>
      <c r="I572" s="4" t="s">
        <v>75</v>
      </c>
      <c r="J572" s="5" t="s">
        <v>256</v>
      </c>
      <c r="K572" s="5">
        <v>57287</v>
      </c>
      <c r="L572" s="5">
        <v>57287</v>
      </c>
      <c r="M572" s="5">
        <f t="shared" si="42"/>
        <v>0</v>
      </c>
      <c r="N572" s="5">
        <v>57287</v>
      </c>
      <c r="O572" s="6">
        <f>'Planning 3'!R572</f>
        <v>1</v>
      </c>
      <c r="P572" s="47"/>
      <c r="Q572" s="111" t="e">
        <f>#REF!*$Q$5</f>
        <v>#REF!</v>
      </c>
      <c r="R572" s="77">
        <v>54300</v>
      </c>
      <c r="S572" s="159">
        <f t="shared" si="45"/>
        <v>-2987</v>
      </c>
      <c r="Y572" s="449">
        <v>54300</v>
      </c>
      <c r="AA572" s="452">
        <f t="shared" si="43"/>
        <v>0</v>
      </c>
      <c r="AB572" s="452">
        <v>1</v>
      </c>
      <c r="AC572" s="452">
        <f t="shared" si="44"/>
        <v>0</v>
      </c>
      <c r="AD572" s="451">
        <v>1</v>
      </c>
      <c r="AE572" s="451">
        <f t="shared" si="41"/>
        <v>0</v>
      </c>
      <c r="AY572" s="451">
        <v>1</v>
      </c>
    </row>
    <row r="573" spans="1:51" ht="34.5" hidden="1" customHeight="1" outlineLevel="7" x14ac:dyDescent="0.2">
      <c r="A573" s="91"/>
      <c r="B573" s="93"/>
      <c r="C573" s="95"/>
      <c r="D573" s="95"/>
      <c r="E573" s="97"/>
      <c r="F573" s="101"/>
      <c r="G573" s="103"/>
      <c r="H573" s="103"/>
      <c r="I573" s="4" t="s">
        <v>80</v>
      </c>
      <c r="J573" s="5" t="s">
        <v>256</v>
      </c>
      <c r="K573" s="5">
        <v>57287</v>
      </c>
      <c r="L573" s="5">
        <v>57287</v>
      </c>
      <c r="M573" s="5">
        <f t="shared" si="42"/>
        <v>0</v>
      </c>
      <c r="N573" s="5">
        <v>57287</v>
      </c>
      <c r="O573" s="6">
        <f>'Planning 3'!R573</f>
        <v>1</v>
      </c>
      <c r="P573" s="47"/>
      <c r="Q573" s="111" t="e">
        <f>#REF!*$Q$5</f>
        <v>#REF!</v>
      </c>
      <c r="R573" s="77">
        <v>0</v>
      </c>
      <c r="S573" s="159">
        <f t="shared" si="45"/>
        <v>-57287</v>
      </c>
      <c r="Y573" s="449">
        <v>54300</v>
      </c>
      <c r="AA573" s="452">
        <f t="shared" si="43"/>
        <v>0</v>
      </c>
      <c r="AB573" s="452">
        <v>1</v>
      </c>
      <c r="AC573" s="452">
        <f t="shared" si="44"/>
        <v>0</v>
      </c>
      <c r="AD573" s="451">
        <v>1</v>
      </c>
      <c r="AE573" s="451">
        <f t="shared" si="41"/>
        <v>0</v>
      </c>
      <c r="AY573" s="451">
        <v>1</v>
      </c>
    </row>
    <row r="574" spans="1:51" ht="34.5" hidden="1" customHeight="1" outlineLevel="7" x14ac:dyDescent="0.2">
      <c r="A574" s="91"/>
      <c r="B574" s="93"/>
      <c r="C574" s="95"/>
      <c r="D574" s="95"/>
      <c r="E574" s="97"/>
      <c r="F574" s="101"/>
      <c r="G574" s="103"/>
      <c r="H574" s="103"/>
      <c r="I574" s="4" t="s">
        <v>81</v>
      </c>
      <c r="J574" s="5" t="s">
        <v>256</v>
      </c>
      <c r="K574" s="5">
        <v>57287</v>
      </c>
      <c r="L574" s="5">
        <v>57287</v>
      </c>
      <c r="M574" s="5">
        <f t="shared" si="42"/>
        <v>0</v>
      </c>
      <c r="N574" s="5">
        <v>57287</v>
      </c>
      <c r="O574" s="6">
        <f>'Planning 3'!R574</f>
        <v>1</v>
      </c>
      <c r="P574" s="47"/>
      <c r="Q574" s="111" t="e">
        <f>#REF!*$Q$5</f>
        <v>#REF!</v>
      </c>
      <c r="R574" s="77">
        <v>0</v>
      </c>
      <c r="S574" s="159">
        <f t="shared" si="45"/>
        <v>-57287</v>
      </c>
      <c r="Y574" s="449">
        <v>54300</v>
      </c>
      <c r="AA574" s="452">
        <f t="shared" si="43"/>
        <v>0</v>
      </c>
      <c r="AB574" s="452">
        <v>1</v>
      </c>
      <c r="AC574" s="452">
        <f t="shared" si="44"/>
        <v>0</v>
      </c>
      <c r="AD574" s="451">
        <v>1</v>
      </c>
      <c r="AE574" s="451">
        <f t="shared" si="41"/>
        <v>0</v>
      </c>
      <c r="AY574" s="451">
        <v>1</v>
      </c>
    </row>
    <row r="575" spans="1:51" ht="34.5" hidden="1" customHeight="1" outlineLevel="7" x14ac:dyDescent="0.2">
      <c r="A575" s="91"/>
      <c r="B575" s="93"/>
      <c r="C575" s="95"/>
      <c r="D575" s="95"/>
      <c r="E575" s="97"/>
      <c r="F575" s="101"/>
      <c r="G575" s="103"/>
      <c r="H575" s="103"/>
      <c r="I575" s="4" t="s">
        <v>82</v>
      </c>
      <c r="J575" s="5" t="s">
        <v>263</v>
      </c>
      <c r="K575" s="5">
        <v>22</v>
      </c>
      <c r="L575" s="5">
        <v>22</v>
      </c>
      <c r="M575" s="5">
        <f t="shared" si="42"/>
        <v>0</v>
      </c>
      <c r="N575" s="5">
        <v>22</v>
      </c>
      <c r="O575" s="6">
        <f>'Planning 3'!R575</f>
        <v>1</v>
      </c>
      <c r="P575" s="47"/>
      <c r="Q575" s="111" t="e">
        <f>#REF!*$Q$5</f>
        <v>#REF!</v>
      </c>
      <c r="R575" s="77">
        <v>0</v>
      </c>
      <c r="S575" s="159">
        <f t="shared" si="45"/>
        <v>-22</v>
      </c>
      <c r="Y575" s="449">
        <v>22</v>
      </c>
      <c r="AA575" s="452">
        <f t="shared" si="43"/>
        <v>0</v>
      </c>
      <c r="AB575" s="452">
        <v>1</v>
      </c>
      <c r="AC575" s="452">
        <f t="shared" si="44"/>
        <v>0</v>
      </c>
      <c r="AD575" s="451">
        <v>1</v>
      </c>
      <c r="AE575" s="451">
        <f t="shared" si="41"/>
        <v>0</v>
      </c>
      <c r="AY575" s="451">
        <v>1</v>
      </c>
    </row>
    <row r="576" spans="1:51" ht="34.5" hidden="1" customHeight="1" outlineLevel="7" x14ac:dyDescent="0.2">
      <c r="A576" s="91"/>
      <c r="B576" s="93"/>
      <c r="C576" s="95"/>
      <c r="D576" s="95"/>
      <c r="E576" s="97"/>
      <c r="F576" s="101"/>
      <c r="G576" s="103"/>
      <c r="H576" s="103"/>
      <c r="I576" s="4" t="s">
        <v>83</v>
      </c>
      <c r="J576" s="5" t="s">
        <v>257</v>
      </c>
      <c r="K576" s="5">
        <v>100</v>
      </c>
      <c r="L576" s="5">
        <v>67</v>
      </c>
      <c r="M576" s="5">
        <f t="shared" si="42"/>
        <v>33</v>
      </c>
      <c r="N576" s="5">
        <v>100</v>
      </c>
      <c r="O576" s="6">
        <f>'Planning 3'!R576</f>
        <v>1</v>
      </c>
      <c r="P576" s="47"/>
      <c r="Q576" s="111" t="e">
        <f>#REF!*$Q$5</f>
        <v>#REF!</v>
      </c>
      <c r="R576" s="77">
        <v>55</v>
      </c>
      <c r="S576" s="159">
        <f t="shared" si="45"/>
        <v>-45</v>
      </c>
      <c r="Y576" s="449">
        <v>67</v>
      </c>
      <c r="AA576" s="452">
        <f t="shared" si="43"/>
        <v>0</v>
      </c>
      <c r="AB576" s="452">
        <v>0.67</v>
      </c>
      <c r="AC576" s="452">
        <f t="shared" si="44"/>
        <v>0.32999999999999996</v>
      </c>
      <c r="AD576" s="451">
        <v>0.95</v>
      </c>
      <c r="AE576" s="451">
        <f t="shared" si="41"/>
        <v>5.0000000000000044E-2</v>
      </c>
      <c r="AY576" s="451">
        <v>1</v>
      </c>
    </row>
    <row r="577" spans="1:51" ht="34.5" customHeight="1" outlineLevel="4" collapsed="1" x14ac:dyDescent="0.2">
      <c r="A577" s="91"/>
      <c r="B577" s="93"/>
      <c r="C577" s="95"/>
      <c r="D577" s="95"/>
      <c r="E577" s="97"/>
      <c r="F577" s="101"/>
      <c r="G577" s="101"/>
      <c r="H577" s="101"/>
      <c r="I577" s="19" t="s">
        <v>115</v>
      </c>
      <c r="J577" s="20"/>
      <c r="K577" s="20"/>
      <c r="L577" s="20">
        <v>0</v>
      </c>
      <c r="M577" s="20">
        <f t="shared" si="42"/>
        <v>0</v>
      </c>
      <c r="N577" s="20">
        <v>0</v>
      </c>
      <c r="O577" s="21">
        <f>'Planning 3'!R577</f>
        <v>0</v>
      </c>
      <c r="P577" s="49"/>
      <c r="Q577" s="111" t="e">
        <f>#REF!*$Q$5</f>
        <v>#REF!</v>
      </c>
      <c r="S577" s="159">
        <f t="shared" si="45"/>
        <v>0</v>
      </c>
      <c r="Y577" s="449">
        <v>0</v>
      </c>
      <c r="AA577" s="452">
        <f t="shared" si="43"/>
        <v>0</v>
      </c>
      <c r="AB577" s="452">
        <v>0</v>
      </c>
      <c r="AC577" s="452">
        <f t="shared" si="44"/>
        <v>0</v>
      </c>
      <c r="AD577" s="451">
        <v>0</v>
      </c>
      <c r="AE577" s="451">
        <f t="shared" si="41"/>
        <v>0</v>
      </c>
      <c r="AY577" s="451">
        <v>0</v>
      </c>
    </row>
    <row r="578" spans="1:51" ht="34.5" hidden="1" customHeight="1" outlineLevel="7" x14ac:dyDescent="0.2">
      <c r="A578" s="91"/>
      <c r="B578" s="93"/>
      <c r="C578" s="95"/>
      <c r="D578" s="95"/>
      <c r="E578" s="97"/>
      <c r="F578" s="101"/>
      <c r="G578" s="101"/>
      <c r="H578" s="101"/>
      <c r="I578" s="4" t="s">
        <v>115</v>
      </c>
      <c r="J578" s="5" t="s">
        <v>259</v>
      </c>
      <c r="K578" s="5">
        <v>200</v>
      </c>
      <c r="L578" s="5">
        <v>0</v>
      </c>
      <c r="M578" s="5">
        <f t="shared" si="42"/>
        <v>0</v>
      </c>
      <c r="N578" s="5">
        <v>0</v>
      </c>
      <c r="O578" s="6">
        <f>'Planning 3'!R578</f>
        <v>0</v>
      </c>
      <c r="P578" s="41"/>
      <c r="Q578" s="111" t="e">
        <f>#REF!*$Q$5</f>
        <v>#REF!</v>
      </c>
      <c r="S578" s="159">
        <f t="shared" si="45"/>
        <v>0</v>
      </c>
      <c r="Y578" s="449">
        <v>0</v>
      </c>
      <c r="AA578" s="452">
        <f t="shared" si="43"/>
        <v>0</v>
      </c>
      <c r="AB578" s="452">
        <v>0</v>
      </c>
      <c r="AC578" s="452">
        <f t="shared" si="44"/>
        <v>0</v>
      </c>
      <c r="AD578" s="451">
        <v>0</v>
      </c>
      <c r="AE578" s="451">
        <f t="shared" si="41"/>
        <v>0</v>
      </c>
      <c r="AY578" s="451">
        <v>0</v>
      </c>
    </row>
    <row r="579" spans="1:51" ht="34.5" customHeight="1" outlineLevel="3" collapsed="1" x14ac:dyDescent="0.2">
      <c r="A579" s="91"/>
      <c r="B579" s="93"/>
      <c r="C579" s="95"/>
      <c r="D579" s="95"/>
      <c r="E579" s="97"/>
      <c r="F579" s="97"/>
      <c r="G579" s="97"/>
      <c r="H579" s="97"/>
      <c r="I579" s="13" t="s">
        <v>116</v>
      </c>
      <c r="J579" s="14" t="s">
        <v>447</v>
      </c>
      <c r="K579" s="14"/>
      <c r="L579" s="14">
        <v>0</v>
      </c>
      <c r="M579" s="14">
        <f t="shared" si="42"/>
        <v>0</v>
      </c>
      <c r="N579" s="14">
        <v>0</v>
      </c>
      <c r="O579" s="15">
        <f>'Planning 3'!R579</f>
        <v>0</v>
      </c>
      <c r="P579" s="44"/>
      <c r="Q579" s="111" t="e">
        <f>#REF!*$Q$5</f>
        <v>#REF!</v>
      </c>
      <c r="S579" s="159">
        <f t="shared" si="45"/>
        <v>0</v>
      </c>
      <c r="Y579" s="449">
        <v>0</v>
      </c>
      <c r="AA579" s="452">
        <f t="shared" si="43"/>
        <v>0</v>
      </c>
      <c r="AB579" s="452">
        <v>0</v>
      </c>
      <c r="AC579" s="452">
        <f t="shared" si="44"/>
        <v>0</v>
      </c>
      <c r="AD579" s="451">
        <v>0</v>
      </c>
      <c r="AE579" s="451">
        <f t="shared" si="41"/>
        <v>0</v>
      </c>
      <c r="AY579" s="451">
        <v>0</v>
      </c>
    </row>
    <row r="580" spans="1:51" ht="34.5" hidden="1" customHeight="1" outlineLevel="7" x14ac:dyDescent="0.2">
      <c r="A580" s="91"/>
      <c r="B580" s="93"/>
      <c r="C580" s="95"/>
      <c r="D580" s="95"/>
      <c r="E580" s="97"/>
      <c r="F580" s="97"/>
      <c r="G580" s="97"/>
      <c r="H580" s="97"/>
      <c r="I580" s="4" t="s">
        <v>117</v>
      </c>
      <c r="J580" s="5" t="s">
        <v>259</v>
      </c>
      <c r="K580" s="5">
        <v>1</v>
      </c>
      <c r="L580" s="5">
        <v>0</v>
      </c>
      <c r="M580" s="5">
        <f t="shared" si="42"/>
        <v>0</v>
      </c>
      <c r="N580" s="5">
        <v>0</v>
      </c>
      <c r="O580" s="6">
        <f>'Planning 3'!R580</f>
        <v>0</v>
      </c>
      <c r="P580" s="41"/>
      <c r="Q580" s="111" t="e">
        <f>#REF!*$Q$5</f>
        <v>#REF!</v>
      </c>
      <c r="S580" s="159">
        <f t="shared" si="45"/>
        <v>0</v>
      </c>
      <c r="Y580" s="449">
        <v>0</v>
      </c>
      <c r="AA580" s="452">
        <f t="shared" si="43"/>
        <v>0</v>
      </c>
      <c r="AB580" s="452">
        <v>0</v>
      </c>
      <c r="AC580" s="452">
        <f t="shared" si="44"/>
        <v>0</v>
      </c>
      <c r="AD580" s="451">
        <v>0</v>
      </c>
      <c r="AE580" s="451">
        <f t="shared" si="41"/>
        <v>0</v>
      </c>
      <c r="AY580" s="451">
        <v>0</v>
      </c>
    </row>
    <row r="581" spans="1:51" ht="34.5" hidden="1" customHeight="1" outlineLevel="7" x14ac:dyDescent="0.2">
      <c r="A581" s="91"/>
      <c r="B581" s="93"/>
      <c r="C581" s="95"/>
      <c r="D581" s="95"/>
      <c r="E581" s="97"/>
      <c r="F581" s="97"/>
      <c r="G581" s="97"/>
      <c r="H581" s="97"/>
      <c r="I581" s="4" t="s">
        <v>118</v>
      </c>
      <c r="J581" s="5" t="s">
        <v>259</v>
      </c>
      <c r="K581" s="5">
        <v>1</v>
      </c>
      <c r="L581" s="5">
        <v>0</v>
      </c>
      <c r="M581" s="5">
        <f t="shared" si="42"/>
        <v>0</v>
      </c>
      <c r="N581" s="5">
        <v>0</v>
      </c>
      <c r="O581" s="6">
        <f>'Planning 3'!R581</f>
        <v>0</v>
      </c>
      <c r="P581" s="41"/>
      <c r="Q581" s="111" t="e">
        <f>#REF!*$Q$5</f>
        <v>#REF!</v>
      </c>
      <c r="S581" s="159">
        <f t="shared" si="45"/>
        <v>0</v>
      </c>
      <c r="Y581" s="449">
        <v>0</v>
      </c>
      <c r="AA581" s="452">
        <f t="shared" si="43"/>
        <v>0</v>
      </c>
      <c r="AB581" s="452">
        <v>0</v>
      </c>
      <c r="AC581" s="452">
        <f t="shared" si="44"/>
        <v>0</v>
      </c>
      <c r="AD581" s="451">
        <v>0</v>
      </c>
      <c r="AE581" s="451">
        <f t="shared" si="41"/>
        <v>0</v>
      </c>
      <c r="AY581" s="451">
        <v>0</v>
      </c>
    </row>
    <row r="582" spans="1:51" ht="36" customHeight="1" outlineLevel="3" x14ac:dyDescent="0.2">
      <c r="A582" s="91"/>
      <c r="B582" s="93"/>
      <c r="C582" s="95"/>
      <c r="D582" s="95"/>
      <c r="E582" s="97"/>
      <c r="F582" s="97"/>
      <c r="G582" s="97"/>
      <c r="H582" s="97"/>
      <c r="I582" s="13" t="s">
        <v>119</v>
      </c>
      <c r="J582" s="15" t="s">
        <v>448</v>
      </c>
      <c r="K582" s="14"/>
      <c r="L582" s="14">
        <v>0</v>
      </c>
      <c r="M582" s="14">
        <f t="shared" si="42"/>
        <v>0</v>
      </c>
      <c r="N582" s="14">
        <v>0</v>
      </c>
      <c r="O582" s="15">
        <f>'Planning 3'!R582</f>
        <v>0</v>
      </c>
      <c r="P582" s="112"/>
      <c r="Q582" s="112"/>
      <c r="S582" s="159">
        <f t="shared" si="45"/>
        <v>0</v>
      </c>
      <c r="Y582" s="449">
        <v>0</v>
      </c>
      <c r="AA582" s="452">
        <f t="shared" si="43"/>
        <v>0</v>
      </c>
      <c r="AB582" s="452">
        <v>0</v>
      </c>
      <c r="AC582" s="452">
        <f t="shared" si="44"/>
        <v>0</v>
      </c>
      <c r="AD582" s="451">
        <v>0</v>
      </c>
      <c r="AE582" s="451">
        <f t="shared" ref="AE582:AE645" si="46">O582-AD582</f>
        <v>0</v>
      </c>
      <c r="AY582" s="451">
        <v>0</v>
      </c>
    </row>
    <row r="583" spans="1:51" ht="36" customHeight="1" outlineLevel="4" collapsed="1" x14ac:dyDescent="0.2">
      <c r="A583" s="91"/>
      <c r="B583" s="93"/>
      <c r="C583" s="95"/>
      <c r="D583" s="95"/>
      <c r="E583" s="97"/>
      <c r="F583" s="101"/>
      <c r="G583" s="101"/>
      <c r="H583" s="101"/>
      <c r="I583" s="19" t="s">
        <v>120</v>
      </c>
      <c r="J583" s="21"/>
      <c r="K583" s="20"/>
      <c r="L583" s="20">
        <v>0</v>
      </c>
      <c r="M583" s="20">
        <f t="shared" ref="M583:M646" si="47">N583-L583</f>
        <v>0</v>
      </c>
      <c r="N583" s="20">
        <v>0</v>
      </c>
      <c r="O583" s="21">
        <f>'Planning 3'!R583</f>
        <v>0</v>
      </c>
      <c r="P583" s="105"/>
      <c r="Q583" s="105"/>
      <c r="S583" s="159">
        <f t="shared" si="45"/>
        <v>0</v>
      </c>
      <c r="Y583" s="449">
        <v>0</v>
      </c>
      <c r="AA583" s="452">
        <f t="shared" ref="AA583:AA646" si="48">O583-AY583</f>
        <v>0</v>
      </c>
      <c r="AB583" s="452">
        <v>0</v>
      </c>
      <c r="AC583" s="452">
        <f t="shared" ref="AC583:AC646" si="49">O583-AB583</f>
        <v>0</v>
      </c>
      <c r="AD583" s="451">
        <v>0</v>
      </c>
      <c r="AE583" s="451">
        <f t="shared" si="46"/>
        <v>0</v>
      </c>
      <c r="AY583" s="451">
        <v>0</v>
      </c>
    </row>
    <row r="584" spans="1:51" ht="36" hidden="1" customHeight="1" outlineLevel="5" x14ac:dyDescent="0.2">
      <c r="A584" s="91"/>
      <c r="B584" s="93"/>
      <c r="C584" s="95"/>
      <c r="D584" s="95"/>
      <c r="E584" s="97"/>
      <c r="F584" s="101"/>
      <c r="G584" s="103"/>
      <c r="H584" s="103"/>
      <c r="I584" s="22" t="s">
        <v>121</v>
      </c>
      <c r="J584" s="24"/>
      <c r="K584" s="23"/>
      <c r="L584" s="23">
        <v>0</v>
      </c>
      <c r="M584" s="23">
        <f t="shared" si="47"/>
        <v>0</v>
      </c>
      <c r="N584" s="23">
        <v>0</v>
      </c>
      <c r="O584" s="24">
        <f>'Planning 3'!R584</f>
        <v>0</v>
      </c>
      <c r="P584" s="115"/>
      <c r="Q584" s="115"/>
      <c r="S584" s="159">
        <f t="shared" si="45"/>
        <v>0</v>
      </c>
      <c r="Y584" s="449">
        <v>0</v>
      </c>
      <c r="AA584" s="452">
        <f t="shared" si="48"/>
        <v>0</v>
      </c>
      <c r="AB584" s="452">
        <v>0</v>
      </c>
      <c r="AC584" s="452">
        <f t="shared" si="49"/>
        <v>0</v>
      </c>
      <c r="AD584" s="451">
        <v>0</v>
      </c>
      <c r="AE584" s="451">
        <f t="shared" si="46"/>
        <v>0</v>
      </c>
      <c r="AY584" s="451">
        <v>0</v>
      </c>
    </row>
    <row r="585" spans="1:51" ht="36" hidden="1" customHeight="1" outlineLevel="7" x14ac:dyDescent="0.2">
      <c r="A585" s="91"/>
      <c r="B585" s="93"/>
      <c r="C585" s="95"/>
      <c r="D585" s="95"/>
      <c r="E585" s="97"/>
      <c r="F585" s="101"/>
      <c r="G585" s="103"/>
      <c r="H585" s="103"/>
      <c r="I585" s="4" t="s">
        <v>291</v>
      </c>
      <c r="J585" s="6" t="s">
        <v>256</v>
      </c>
      <c r="K585" s="5">
        <v>1</v>
      </c>
      <c r="L585" s="5">
        <v>0</v>
      </c>
      <c r="M585" s="5">
        <f t="shared" si="47"/>
        <v>0</v>
      </c>
      <c r="N585" s="5">
        <v>0</v>
      </c>
      <c r="O585" s="6">
        <f>'Planning 3'!R585</f>
        <v>0</v>
      </c>
      <c r="P585" s="116"/>
      <c r="Q585" s="116"/>
      <c r="S585" s="159">
        <f t="shared" si="45"/>
        <v>0</v>
      </c>
      <c r="Y585" s="449">
        <v>0</v>
      </c>
      <c r="AA585" s="452">
        <f t="shared" si="48"/>
        <v>0</v>
      </c>
      <c r="AB585" s="452">
        <v>0</v>
      </c>
      <c r="AC585" s="452">
        <f t="shared" si="49"/>
        <v>0</v>
      </c>
      <c r="AD585" s="451">
        <v>0</v>
      </c>
      <c r="AE585" s="451">
        <f t="shared" si="46"/>
        <v>0</v>
      </c>
      <c r="AY585" s="451">
        <v>0</v>
      </c>
    </row>
    <row r="586" spans="1:51" ht="36" hidden="1" customHeight="1" outlineLevel="7" x14ac:dyDescent="0.2">
      <c r="A586" s="91"/>
      <c r="B586" s="93"/>
      <c r="C586" s="95"/>
      <c r="D586" s="95"/>
      <c r="E586" s="97"/>
      <c r="F586" s="101"/>
      <c r="G586" s="103"/>
      <c r="H586" s="103"/>
      <c r="I586" s="4" t="s">
        <v>292</v>
      </c>
      <c r="J586" s="6" t="s">
        <v>257</v>
      </c>
      <c r="K586" s="5">
        <v>1</v>
      </c>
      <c r="L586" s="5">
        <v>0</v>
      </c>
      <c r="M586" s="5">
        <f t="shared" si="47"/>
        <v>0</v>
      </c>
      <c r="N586" s="5">
        <v>0</v>
      </c>
      <c r="O586" s="6">
        <f>'Planning 3'!R586</f>
        <v>0</v>
      </c>
      <c r="P586" s="116"/>
      <c r="Q586" s="116"/>
      <c r="S586" s="159">
        <f t="shared" si="45"/>
        <v>0</v>
      </c>
      <c r="Y586" s="449">
        <v>0</v>
      </c>
      <c r="AA586" s="452">
        <f t="shared" si="48"/>
        <v>0</v>
      </c>
      <c r="AB586" s="452">
        <v>0</v>
      </c>
      <c r="AC586" s="452">
        <f t="shared" si="49"/>
        <v>0</v>
      </c>
      <c r="AD586" s="451">
        <v>0</v>
      </c>
      <c r="AE586" s="451">
        <f t="shared" si="46"/>
        <v>0</v>
      </c>
      <c r="AY586" s="451">
        <v>0</v>
      </c>
    </row>
    <row r="587" spans="1:51" ht="36" hidden="1" customHeight="1" outlineLevel="7" x14ac:dyDescent="0.2">
      <c r="A587" s="91"/>
      <c r="B587" s="93"/>
      <c r="C587" s="95"/>
      <c r="D587" s="95"/>
      <c r="E587" s="97"/>
      <c r="F587" s="101"/>
      <c r="G587" s="103"/>
      <c r="H587" s="103"/>
      <c r="I587" s="4" t="s">
        <v>231</v>
      </c>
      <c r="J587" s="6" t="s">
        <v>256</v>
      </c>
      <c r="K587" s="5">
        <v>1</v>
      </c>
      <c r="L587" s="5">
        <v>0</v>
      </c>
      <c r="M587" s="5">
        <f t="shared" si="47"/>
        <v>0</v>
      </c>
      <c r="N587" s="5">
        <v>0</v>
      </c>
      <c r="O587" s="6">
        <f>'Planning 3'!R587</f>
        <v>0</v>
      </c>
      <c r="P587" s="116"/>
      <c r="Q587" s="116"/>
      <c r="S587" s="159">
        <f t="shared" si="45"/>
        <v>0</v>
      </c>
      <c r="Y587" s="449">
        <v>0</v>
      </c>
      <c r="AA587" s="452">
        <f t="shared" si="48"/>
        <v>0</v>
      </c>
      <c r="AB587" s="452">
        <v>0</v>
      </c>
      <c r="AC587" s="452">
        <f t="shared" si="49"/>
        <v>0</v>
      </c>
      <c r="AD587" s="451">
        <v>0</v>
      </c>
      <c r="AE587" s="451">
        <f t="shared" si="46"/>
        <v>0</v>
      </c>
      <c r="AY587" s="451">
        <v>0</v>
      </c>
    </row>
    <row r="588" spans="1:51" ht="36" hidden="1" customHeight="1" outlineLevel="7" x14ac:dyDescent="0.2">
      <c r="A588" s="91"/>
      <c r="B588" s="93"/>
      <c r="C588" s="95"/>
      <c r="D588" s="95"/>
      <c r="E588" s="97"/>
      <c r="F588" s="101"/>
      <c r="G588" s="103"/>
      <c r="H588" s="103"/>
      <c r="I588" s="4" t="s">
        <v>80</v>
      </c>
      <c r="J588" s="6" t="s">
        <v>256</v>
      </c>
      <c r="K588" s="5">
        <v>1</v>
      </c>
      <c r="L588" s="5">
        <v>0</v>
      </c>
      <c r="M588" s="5">
        <f t="shared" si="47"/>
        <v>0</v>
      </c>
      <c r="N588" s="5">
        <v>0</v>
      </c>
      <c r="O588" s="6">
        <f>'Planning 3'!R588</f>
        <v>0</v>
      </c>
      <c r="P588" s="116"/>
      <c r="Q588" s="116"/>
      <c r="S588" s="159">
        <f t="shared" si="45"/>
        <v>0</v>
      </c>
      <c r="Y588" s="449">
        <v>0</v>
      </c>
      <c r="AA588" s="452">
        <f t="shared" si="48"/>
        <v>0</v>
      </c>
      <c r="AB588" s="452">
        <v>0</v>
      </c>
      <c r="AC588" s="452">
        <f t="shared" si="49"/>
        <v>0</v>
      </c>
      <c r="AD588" s="451">
        <v>0</v>
      </c>
      <c r="AE588" s="451">
        <f t="shared" si="46"/>
        <v>0</v>
      </c>
      <c r="AY588" s="451">
        <v>0</v>
      </c>
    </row>
    <row r="589" spans="1:51" ht="36" hidden="1" customHeight="1" outlineLevel="7" x14ac:dyDescent="0.2">
      <c r="A589" s="91"/>
      <c r="B589" s="93"/>
      <c r="C589" s="95"/>
      <c r="D589" s="95"/>
      <c r="E589" s="97"/>
      <c r="F589" s="101"/>
      <c r="G589" s="103"/>
      <c r="H589" s="103"/>
      <c r="I589" s="4" t="s">
        <v>82</v>
      </c>
      <c r="J589" s="6" t="s">
        <v>257</v>
      </c>
      <c r="K589" s="5">
        <v>1</v>
      </c>
      <c r="L589" s="5">
        <v>0</v>
      </c>
      <c r="M589" s="5">
        <f t="shared" si="47"/>
        <v>0</v>
      </c>
      <c r="N589" s="5">
        <v>0</v>
      </c>
      <c r="O589" s="6">
        <f>'Planning 3'!R589</f>
        <v>0</v>
      </c>
      <c r="P589" s="116"/>
      <c r="Q589" s="116"/>
      <c r="S589" s="159">
        <f t="shared" si="45"/>
        <v>0</v>
      </c>
      <c r="Y589" s="449">
        <v>0</v>
      </c>
      <c r="AA589" s="452">
        <f t="shared" si="48"/>
        <v>0</v>
      </c>
      <c r="AB589" s="452">
        <v>0</v>
      </c>
      <c r="AC589" s="452">
        <f t="shared" si="49"/>
        <v>0</v>
      </c>
      <c r="AD589" s="451">
        <v>0</v>
      </c>
      <c r="AE589" s="451">
        <f t="shared" si="46"/>
        <v>0</v>
      </c>
      <c r="AY589" s="451">
        <v>0</v>
      </c>
    </row>
    <row r="590" spans="1:51" ht="36" hidden="1" customHeight="1" outlineLevel="7" x14ac:dyDescent="0.2">
      <c r="A590" s="91"/>
      <c r="B590" s="93"/>
      <c r="C590" s="95"/>
      <c r="D590" s="95"/>
      <c r="E590" s="97"/>
      <c r="F590" s="101"/>
      <c r="G590" s="103"/>
      <c r="H590" s="103"/>
      <c r="I590" s="4" t="s">
        <v>293</v>
      </c>
      <c r="J590" s="6" t="s">
        <v>256</v>
      </c>
      <c r="K590" s="5">
        <v>1</v>
      </c>
      <c r="L590" s="5">
        <v>0</v>
      </c>
      <c r="M590" s="5">
        <f t="shared" si="47"/>
        <v>0</v>
      </c>
      <c r="N590" s="5">
        <v>0</v>
      </c>
      <c r="O590" s="6">
        <f>'Planning 3'!R590</f>
        <v>0</v>
      </c>
      <c r="P590" s="116"/>
      <c r="Q590" s="116"/>
      <c r="S590" s="159">
        <f t="shared" si="45"/>
        <v>0</v>
      </c>
      <c r="Y590" s="449">
        <v>0</v>
      </c>
      <c r="AA590" s="452">
        <f t="shared" si="48"/>
        <v>0</v>
      </c>
      <c r="AB590" s="452">
        <v>0</v>
      </c>
      <c r="AC590" s="452">
        <f t="shared" si="49"/>
        <v>0</v>
      </c>
      <c r="AD590" s="451">
        <v>0</v>
      </c>
      <c r="AE590" s="451">
        <f t="shared" si="46"/>
        <v>0</v>
      </c>
      <c r="AY590" s="451">
        <v>0</v>
      </c>
    </row>
    <row r="591" spans="1:51" ht="36" hidden="1" customHeight="1" outlineLevel="7" x14ac:dyDescent="0.2">
      <c r="A591" s="91"/>
      <c r="B591" s="93"/>
      <c r="C591" s="95"/>
      <c r="D591" s="95"/>
      <c r="E591" s="97"/>
      <c r="F591" s="101"/>
      <c r="G591" s="103"/>
      <c r="H591" s="103"/>
      <c r="I591" s="4" t="s">
        <v>294</v>
      </c>
      <c r="J591" s="6" t="s">
        <v>257</v>
      </c>
      <c r="K591" s="5">
        <v>1</v>
      </c>
      <c r="L591" s="5">
        <v>0</v>
      </c>
      <c r="M591" s="5">
        <f t="shared" si="47"/>
        <v>0</v>
      </c>
      <c r="N591" s="5">
        <v>0</v>
      </c>
      <c r="O591" s="6">
        <f>'Planning 3'!R591</f>
        <v>0</v>
      </c>
      <c r="P591" s="116"/>
      <c r="Q591" s="116"/>
      <c r="S591" s="159">
        <f t="shared" si="45"/>
        <v>0</v>
      </c>
      <c r="Y591" s="449">
        <v>0</v>
      </c>
      <c r="AA591" s="452">
        <f t="shared" si="48"/>
        <v>0</v>
      </c>
      <c r="AB591" s="452">
        <v>0</v>
      </c>
      <c r="AC591" s="452">
        <f t="shared" si="49"/>
        <v>0</v>
      </c>
      <c r="AD591" s="451">
        <v>0</v>
      </c>
      <c r="AE591" s="451">
        <f t="shared" si="46"/>
        <v>0</v>
      </c>
      <c r="AY591" s="451">
        <v>0</v>
      </c>
    </row>
    <row r="592" spans="1:51" ht="36" hidden="1" customHeight="1" outlineLevel="5" x14ac:dyDescent="0.2">
      <c r="A592" s="91"/>
      <c r="B592" s="93"/>
      <c r="C592" s="95"/>
      <c r="D592" s="95"/>
      <c r="E592" s="97"/>
      <c r="F592" s="101"/>
      <c r="G592" s="103"/>
      <c r="H592" s="103"/>
      <c r="I592" s="22" t="s">
        <v>122</v>
      </c>
      <c r="J592" s="24"/>
      <c r="K592" s="23"/>
      <c r="L592" s="23">
        <v>0</v>
      </c>
      <c r="M592" s="23">
        <f t="shared" si="47"/>
        <v>0</v>
      </c>
      <c r="N592" s="23">
        <v>0</v>
      </c>
      <c r="O592" s="24">
        <f>'Planning 3'!R592</f>
        <v>0</v>
      </c>
      <c r="P592" s="115"/>
      <c r="Q592" s="115"/>
      <c r="S592" s="159">
        <f t="shared" si="45"/>
        <v>0</v>
      </c>
      <c r="Y592" s="449">
        <v>0</v>
      </c>
      <c r="AA592" s="452">
        <f t="shared" si="48"/>
        <v>0</v>
      </c>
      <c r="AB592" s="452">
        <v>0</v>
      </c>
      <c r="AC592" s="452">
        <f t="shared" si="49"/>
        <v>0</v>
      </c>
      <c r="AD592" s="451">
        <v>0</v>
      </c>
      <c r="AE592" s="451">
        <f t="shared" si="46"/>
        <v>0</v>
      </c>
      <c r="AY592" s="451">
        <v>0</v>
      </c>
    </row>
    <row r="593" spans="1:51" ht="36" hidden="1" customHeight="1" outlineLevel="7" x14ac:dyDescent="0.2">
      <c r="A593" s="91"/>
      <c r="B593" s="93"/>
      <c r="C593" s="95"/>
      <c r="D593" s="95"/>
      <c r="E593" s="97"/>
      <c r="F593" s="101"/>
      <c r="G593" s="103"/>
      <c r="H593" s="103"/>
      <c r="I593" s="4" t="s">
        <v>291</v>
      </c>
      <c r="J593" s="6" t="s">
        <v>256</v>
      </c>
      <c r="K593" s="5">
        <v>1</v>
      </c>
      <c r="L593" s="5">
        <v>0</v>
      </c>
      <c r="M593" s="5">
        <f t="shared" si="47"/>
        <v>0</v>
      </c>
      <c r="N593" s="5">
        <v>0</v>
      </c>
      <c r="O593" s="6">
        <f>'Planning 3'!R593</f>
        <v>0</v>
      </c>
      <c r="P593" s="116"/>
      <c r="Q593" s="116"/>
      <c r="S593" s="159">
        <f t="shared" si="45"/>
        <v>0</v>
      </c>
      <c r="Y593" s="449">
        <v>0</v>
      </c>
      <c r="AA593" s="452">
        <f t="shared" si="48"/>
        <v>0</v>
      </c>
      <c r="AB593" s="452">
        <v>0</v>
      </c>
      <c r="AC593" s="452">
        <f t="shared" si="49"/>
        <v>0</v>
      </c>
      <c r="AD593" s="451">
        <v>0</v>
      </c>
      <c r="AE593" s="451">
        <f t="shared" si="46"/>
        <v>0</v>
      </c>
      <c r="AY593" s="451">
        <v>0</v>
      </c>
    </row>
    <row r="594" spans="1:51" ht="36" hidden="1" customHeight="1" outlineLevel="7" x14ac:dyDescent="0.2">
      <c r="A594" s="91"/>
      <c r="B594" s="93"/>
      <c r="C594" s="95"/>
      <c r="D594" s="95"/>
      <c r="E594" s="97"/>
      <c r="F594" s="101"/>
      <c r="G594" s="103"/>
      <c r="H594" s="103"/>
      <c r="I594" s="4" t="s">
        <v>292</v>
      </c>
      <c r="J594" s="6" t="s">
        <v>257</v>
      </c>
      <c r="K594" s="5">
        <v>1</v>
      </c>
      <c r="L594" s="5">
        <v>0</v>
      </c>
      <c r="M594" s="5">
        <f t="shared" si="47"/>
        <v>0</v>
      </c>
      <c r="N594" s="5">
        <v>0</v>
      </c>
      <c r="O594" s="6">
        <f>'Planning 3'!R594</f>
        <v>0</v>
      </c>
      <c r="P594" s="116"/>
      <c r="Q594" s="116"/>
      <c r="S594" s="159">
        <f t="shared" si="45"/>
        <v>0</v>
      </c>
      <c r="Y594" s="449">
        <v>0</v>
      </c>
      <c r="AA594" s="452">
        <f t="shared" si="48"/>
        <v>0</v>
      </c>
      <c r="AB594" s="452">
        <v>0</v>
      </c>
      <c r="AC594" s="452">
        <f t="shared" si="49"/>
        <v>0</v>
      </c>
      <c r="AD594" s="451">
        <v>0</v>
      </c>
      <c r="AE594" s="451">
        <f t="shared" si="46"/>
        <v>0</v>
      </c>
      <c r="AY594" s="451">
        <v>0</v>
      </c>
    </row>
    <row r="595" spans="1:51" ht="36" hidden="1" customHeight="1" outlineLevel="7" x14ac:dyDescent="0.2">
      <c r="A595" s="91"/>
      <c r="B595" s="93"/>
      <c r="C595" s="95"/>
      <c r="D595" s="95"/>
      <c r="E595" s="97"/>
      <c r="F595" s="101"/>
      <c r="G595" s="103"/>
      <c r="H595" s="103"/>
      <c r="I595" s="4" t="s">
        <v>231</v>
      </c>
      <c r="J595" s="6" t="s">
        <v>256</v>
      </c>
      <c r="K595" s="5">
        <v>1</v>
      </c>
      <c r="L595" s="5">
        <v>0</v>
      </c>
      <c r="M595" s="5">
        <f t="shared" si="47"/>
        <v>0</v>
      </c>
      <c r="N595" s="5">
        <v>0</v>
      </c>
      <c r="O595" s="6">
        <f>'Planning 3'!R595</f>
        <v>0</v>
      </c>
      <c r="P595" s="116"/>
      <c r="Q595" s="116"/>
      <c r="S595" s="159">
        <f t="shared" si="45"/>
        <v>0</v>
      </c>
      <c r="Y595" s="449">
        <v>0</v>
      </c>
      <c r="AA595" s="452">
        <f t="shared" si="48"/>
        <v>0</v>
      </c>
      <c r="AB595" s="452">
        <v>0</v>
      </c>
      <c r="AC595" s="452">
        <f t="shared" si="49"/>
        <v>0</v>
      </c>
      <c r="AD595" s="451">
        <v>0</v>
      </c>
      <c r="AE595" s="451">
        <f t="shared" si="46"/>
        <v>0</v>
      </c>
      <c r="AY595" s="451">
        <v>0</v>
      </c>
    </row>
    <row r="596" spans="1:51" ht="36" hidden="1" customHeight="1" outlineLevel="7" x14ac:dyDescent="0.2">
      <c r="A596" s="91"/>
      <c r="B596" s="93"/>
      <c r="C596" s="95"/>
      <c r="D596" s="95"/>
      <c r="E596" s="97"/>
      <c r="F596" s="101"/>
      <c r="G596" s="103"/>
      <c r="H596" s="103"/>
      <c r="I596" s="4" t="s">
        <v>80</v>
      </c>
      <c r="J596" s="6" t="s">
        <v>256</v>
      </c>
      <c r="K596" s="5">
        <v>1</v>
      </c>
      <c r="L596" s="5">
        <v>0</v>
      </c>
      <c r="M596" s="5">
        <f t="shared" si="47"/>
        <v>0</v>
      </c>
      <c r="N596" s="5">
        <v>0</v>
      </c>
      <c r="O596" s="6">
        <f>'Planning 3'!R596</f>
        <v>0</v>
      </c>
      <c r="P596" s="116"/>
      <c r="Q596" s="116"/>
      <c r="S596" s="159">
        <f t="shared" si="45"/>
        <v>0</v>
      </c>
      <c r="Y596" s="449">
        <v>0</v>
      </c>
      <c r="AA596" s="452">
        <f t="shared" si="48"/>
        <v>0</v>
      </c>
      <c r="AB596" s="452">
        <v>0</v>
      </c>
      <c r="AC596" s="452">
        <f t="shared" si="49"/>
        <v>0</v>
      </c>
      <c r="AD596" s="451">
        <v>0</v>
      </c>
      <c r="AE596" s="451">
        <f t="shared" si="46"/>
        <v>0</v>
      </c>
      <c r="AY596" s="451">
        <v>0</v>
      </c>
    </row>
    <row r="597" spans="1:51" ht="36" hidden="1" customHeight="1" outlineLevel="7" x14ac:dyDescent="0.2">
      <c r="A597" s="91"/>
      <c r="B597" s="93"/>
      <c r="C597" s="95"/>
      <c r="D597" s="95"/>
      <c r="E597" s="97"/>
      <c r="F597" s="101"/>
      <c r="G597" s="103"/>
      <c r="H597" s="103"/>
      <c r="I597" s="4" t="s">
        <v>82</v>
      </c>
      <c r="J597" s="6" t="s">
        <v>257</v>
      </c>
      <c r="K597" s="5">
        <v>1</v>
      </c>
      <c r="L597" s="5">
        <v>0</v>
      </c>
      <c r="M597" s="5">
        <f t="shared" si="47"/>
        <v>0</v>
      </c>
      <c r="N597" s="5">
        <v>0</v>
      </c>
      <c r="O597" s="6">
        <f>'Planning 3'!R597</f>
        <v>0</v>
      </c>
      <c r="P597" s="116"/>
      <c r="Q597" s="116"/>
      <c r="S597" s="159">
        <f t="shared" si="45"/>
        <v>0</v>
      </c>
      <c r="Y597" s="449">
        <v>0</v>
      </c>
      <c r="AA597" s="452">
        <f t="shared" si="48"/>
        <v>0</v>
      </c>
      <c r="AB597" s="452">
        <v>0</v>
      </c>
      <c r="AC597" s="452">
        <f t="shared" si="49"/>
        <v>0</v>
      </c>
      <c r="AD597" s="451">
        <v>0</v>
      </c>
      <c r="AE597" s="451">
        <f t="shared" si="46"/>
        <v>0</v>
      </c>
      <c r="AY597" s="451">
        <v>0</v>
      </c>
    </row>
    <row r="598" spans="1:51" ht="36" hidden="1" customHeight="1" outlineLevel="7" x14ac:dyDescent="0.2">
      <c r="A598" s="91"/>
      <c r="B598" s="93"/>
      <c r="C598" s="95"/>
      <c r="D598" s="95"/>
      <c r="E598" s="97"/>
      <c r="F598" s="101"/>
      <c r="G598" s="103"/>
      <c r="H598" s="103"/>
      <c r="I598" s="4" t="s">
        <v>293</v>
      </c>
      <c r="J598" s="6" t="s">
        <v>256</v>
      </c>
      <c r="K598" s="5">
        <v>1</v>
      </c>
      <c r="L598" s="5">
        <v>0</v>
      </c>
      <c r="M598" s="5">
        <f t="shared" si="47"/>
        <v>0</v>
      </c>
      <c r="N598" s="5">
        <v>0</v>
      </c>
      <c r="O598" s="6">
        <f>'Planning 3'!R598</f>
        <v>0</v>
      </c>
      <c r="P598" s="116"/>
      <c r="Q598" s="116"/>
      <c r="S598" s="159">
        <f t="shared" si="45"/>
        <v>0</v>
      </c>
      <c r="Y598" s="449">
        <v>0</v>
      </c>
      <c r="AA598" s="452">
        <f t="shared" si="48"/>
        <v>0</v>
      </c>
      <c r="AB598" s="452">
        <v>0</v>
      </c>
      <c r="AC598" s="452">
        <f t="shared" si="49"/>
        <v>0</v>
      </c>
      <c r="AD598" s="451">
        <v>0</v>
      </c>
      <c r="AE598" s="451">
        <f t="shared" si="46"/>
        <v>0</v>
      </c>
      <c r="AY598" s="451">
        <v>0</v>
      </c>
    </row>
    <row r="599" spans="1:51" ht="36" hidden="1" customHeight="1" outlineLevel="7" x14ac:dyDescent="0.2">
      <c r="A599" s="91"/>
      <c r="B599" s="93"/>
      <c r="C599" s="95"/>
      <c r="D599" s="95"/>
      <c r="E599" s="97"/>
      <c r="F599" s="101"/>
      <c r="G599" s="103"/>
      <c r="H599" s="103"/>
      <c r="I599" s="4" t="s">
        <v>294</v>
      </c>
      <c r="J599" s="6" t="s">
        <v>257</v>
      </c>
      <c r="K599" s="5">
        <v>1</v>
      </c>
      <c r="L599" s="5">
        <v>0</v>
      </c>
      <c r="M599" s="5">
        <f t="shared" si="47"/>
        <v>0</v>
      </c>
      <c r="N599" s="5">
        <v>0</v>
      </c>
      <c r="O599" s="6">
        <f>'Planning 3'!R599</f>
        <v>0</v>
      </c>
      <c r="P599" s="116"/>
      <c r="Q599" s="116"/>
      <c r="S599" s="159">
        <f t="shared" si="45"/>
        <v>0</v>
      </c>
      <c r="Y599" s="449">
        <v>0</v>
      </c>
      <c r="AA599" s="452">
        <f t="shared" si="48"/>
        <v>0</v>
      </c>
      <c r="AB599" s="452">
        <v>0</v>
      </c>
      <c r="AC599" s="452">
        <f t="shared" si="49"/>
        <v>0</v>
      </c>
      <c r="AD599" s="451">
        <v>0</v>
      </c>
      <c r="AE599" s="451">
        <f t="shared" si="46"/>
        <v>0</v>
      </c>
      <c r="AY599" s="451">
        <v>0</v>
      </c>
    </row>
    <row r="600" spans="1:51" ht="36" hidden="1" customHeight="1" outlineLevel="5" x14ac:dyDescent="0.2">
      <c r="A600" s="91"/>
      <c r="B600" s="93"/>
      <c r="C600" s="95"/>
      <c r="D600" s="95"/>
      <c r="E600" s="97"/>
      <c r="F600" s="101"/>
      <c r="G600" s="103"/>
      <c r="H600" s="103"/>
      <c r="I600" s="22" t="s">
        <v>123</v>
      </c>
      <c r="J600" s="24"/>
      <c r="K600" s="23"/>
      <c r="L600" s="23">
        <v>0</v>
      </c>
      <c r="M600" s="23">
        <f t="shared" si="47"/>
        <v>0</v>
      </c>
      <c r="N600" s="23">
        <v>0</v>
      </c>
      <c r="O600" s="24">
        <f>'Planning 3'!R600</f>
        <v>0</v>
      </c>
      <c r="P600" s="115"/>
      <c r="Q600" s="115"/>
      <c r="S600" s="159">
        <f t="shared" si="45"/>
        <v>0</v>
      </c>
      <c r="Y600" s="449">
        <v>0</v>
      </c>
      <c r="AA600" s="452">
        <f t="shared" si="48"/>
        <v>0</v>
      </c>
      <c r="AB600" s="452">
        <v>0</v>
      </c>
      <c r="AC600" s="452">
        <f t="shared" si="49"/>
        <v>0</v>
      </c>
      <c r="AD600" s="451">
        <v>0</v>
      </c>
      <c r="AE600" s="451">
        <f t="shared" si="46"/>
        <v>0</v>
      </c>
      <c r="AY600" s="451">
        <v>0</v>
      </c>
    </row>
    <row r="601" spans="1:51" ht="36" hidden="1" customHeight="1" outlineLevel="7" x14ac:dyDescent="0.2">
      <c r="A601" s="91"/>
      <c r="B601" s="93"/>
      <c r="C601" s="95"/>
      <c r="D601" s="95"/>
      <c r="E601" s="97"/>
      <c r="F601" s="101"/>
      <c r="G601" s="103"/>
      <c r="H601" s="103"/>
      <c r="I601" s="4" t="s">
        <v>291</v>
      </c>
      <c r="J601" s="6" t="s">
        <v>256</v>
      </c>
      <c r="K601" s="5">
        <v>1</v>
      </c>
      <c r="L601" s="5">
        <v>0</v>
      </c>
      <c r="M601" s="5">
        <f t="shared" si="47"/>
        <v>0</v>
      </c>
      <c r="N601" s="5">
        <v>0</v>
      </c>
      <c r="O601" s="6">
        <f>'Planning 3'!R601</f>
        <v>0</v>
      </c>
      <c r="P601" s="116"/>
      <c r="Q601" s="116"/>
      <c r="S601" s="159">
        <f t="shared" si="45"/>
        <v>0</v>
      </c>
      <c r="Y601" s="449">
        <v>0</v>
      </c>
      <c r="AA601" s="452">
        <f t="shared" si="48"/>
        <v>0</v>
      </c>
      <c r="AB601" s="452">
        <v>0</v>
      </c>
      <c r="AC601" s="452">
        <f t="shared" si="49"/>
        <v>0</v>
      </c>
      <c r="AD601" s="451">
        <v>0</v>
      </c>
      <c r="AE601" s="451">
        <f t="shared" si="46"/>
        <v>0</v>
      </c>
      <c r="AY601" s="451">
        <v>0</v>
      </c>
    </row>
    <row r="602" spans="1:51" ht="36" hidden="1" customHeight="1" outlineLevel="7" x14ac:dyDescent="0.2">
      <c r="A602" s="91"/>
      <c r="B602" s="93"/>
      <c r="C602" s="95"/>
      <c r="D602" s="95"/>
      <c r="E602" s="97"/>
      <c r="F602" s="101"/>
      <c r="G602" s="103"/>
      <c r="H602" s="103"/>
      <c r="I602" s="4" t="s">
        <v>292</v>
      </c>
      <c r="J602" s="6" t="s">
        <v>257</v>
      </c>
      <c r="K602" s="5">
        <v>1</v>
      </c>
      <c r="L602" s="5">
        <v>0</v>
      </c>
      <c r="M602" s="5">
        <f t="shared" si="47"/>
        <v>0</v>
      </c>
      <c r="N602" s="5">
        <v>0</v>
      </c>
      <c r="O602" s="6">
        <f>'Planning 3'!R602</f>
        <v>0</v>
      </c>
      <c r="P602" s="116"/>
      <c r="Q602" s="116"/>
      <c r="S602" s="159">
        <f t="shared" ref="S602:S665" si="50">R602-N602</f>
        <v>0</v>
      </c>
      <c r="Y602" s="449">
        <v>0</v>
      </c>
      <c r="AA602" s="452">
        <f t="shared" si="48"/>
        <v>0</v>
      </c>
      <c r="AB602" s="452">
        <v>0</v>
      </c>
      <c r="AC602" s="452">
        <f t="shared" si="49"/>
        <v>0</v>
      </c>
      <c r="AD602" s="451">
        <v>0</v>
      </c>
      <c r="AE602" s="451">
        <f t="shared" si="46"/>
        <v>0</v>
      </c>
      <c r="AY602" s="451">
        <v>0</v>
      </c>
    </row>
    <row r="603" spans="1:51" ht="36" hidden="1" customHeight="1" outlineLevel="7" x14ac:dyDescent="0.2">
      <c r="A603" s="91"/>
      <c r="B603" s="93"/>
      <c r="C603" s="95"/>
      <c r="D603" s="95"/>
      <c r="E603" s="97"/>
      <c r="F603" s="101"/>
      <c r="G603" s="103"/>
      <c r="H603" s="103"/>
      <c r="I603" s="4" t="s">
        <v>231</v>
      </c>
      <c r="J603" s="6" t="s">
        <v>256</v>
      </c>
      <c r="K603" s="5">
        <v>1</v>
      </c>
      <c r="L603" s="5">
        <v>0</v>
      </c>
      <c r="M603" s="5">
        <f t="shared" si="47"/>
        <v>0</v>
      </c>
      <c r="N603" s="5">
        <v>0</v>
      </c>
      <c r="O603" s="6">
        <f>'Planning 3'!R603</f>
        <v>0</v>
      </c>
      <c r="P603" s="116"/>
      <c r="Q603" s="116"/>
      <c r="S603" s="159">
        <f t="shared" si="50"/>
        <v>0</v>
      </c>
      <c r="Y603" s="449">
        <v>0</v>
      </c>
      <c r="AA603" s="452">
        <f t="shared" si="48"/>
        <v>0</v>
      </c>
      <c r="AB603" s="452">
        <v>0</v>
      </c>
      <c r="AC603" s="452">
        <f t="shared" si="49"/>
        <v>0</v>
      </c>
      <c r="AD603" s="451">
        <v>0</v>
      </c>
      <c r="AE603" s="451">
        <f t="shared" si="46"/>
        <v>0</v>
      </c>
      <c r="AY603" s="451">
        <v>0</v>
      </c>
    </row>
    <row r="604" spans="1:51" ht="36" hidden="1" customHeight="1" outlineLevel="7" x14ac:dyDescent="0.2">
      <c r="A604" s="91"/>
      <c r="B604" s="93"/>
      <c r="C604" s="95"/>
      <c r="D604" s="95"/>
      <c r="E604" s="97"/>
      <c r="F604" s="101"/>
      <c r="G604" s="103"/>
      <c r="H604" s="103"/>
      <c r="I604" s="4" t="s">
        <v>80</v>
      </c>
      <c r="J604" s="6" t="s">
        <v>256</v>
      </c>
      <c r="K604" s="5">
        <v>1</v>
      </c>
      <c r="L604" s="5">
        <v>0</v>
      </c>
      <c r="M604" s="5">
        <f t="shared" si="47"/>
        <v>0</v>
      </c>
      <c r="N604" s="5">
        <v>0</v>
      </c>
      <c r="O604" s="6">
        <f>'Planning 3'!R604</f>
        <v>0</v>
      </c>
      <c r="P604" s="116"/>
      <c r="Q604" s="116"/>
      <c r="S604" s="159">
        <f t="shared" si="50"/>
        <v>0</v>
      </c>
      <c r="Y604" s="449">
        <v>0</v>
      </c>
      <c r="AA604" s="452">
        <f t="shared" si="48"/>
        <v>0</v>
      </c>
      <c r="AB604" s="452">
        <v>0</v>
      </c>
      <c r="AC604" s="452">
        <f t="shared" si="49"/>
        <v>0</v>
      </c>
      <c r="AD604" s="451">
        <v>0</v>
      </c>
      <c r="AE604" s="451">
        <f t="shared" si="46"/>
        <v>0</v>
      </c>
      <c r="AY604" s="451">
        <v>0</v>
      </c>
    </row>
    <row r="605" spans="1:51" ht="36" hidden="1" customHeight="1" outlineLevel="7" x14ac:dyDescent="0.2">
      <c r="A605" s="91"/>
      <c r="B605" s="93"/>
      <c r="C605" s="95"/>
      <c r="D605" s="95"/>
      <c r="E605" s="97"/>
      <c r="F605" s="101"/>
      <c r="G605" s="103"/>
      <c r="H605" s="103"/>
      <c r="I605" s="4" t="s">
        <v>82</v>
      </c>
      <c r="J605" s="6" t="s">
        <v>257</v>
      </c>
      <c r="K605" s="5">
        <v>1</v>
      </c>
      <c r="L605" s="5">
        <v>0</v>
      </c>
      <c r="M605" s="5">
        <f t="shared" si="47"/>
        <v>0</v>
      </c>
      <c r="N605" s="5">
        <v>0</v>
      </c>
      <c r="O605" s="6">
        <f>'Planning 3'!R605</f>
        <v>0</v>
      </c>
      <c r="P605" s="116"/>
      <c r="Q605" s="116"/>
      <c r="S605" s="159">
        <f t="shared" si="50"/>
        <v>0</v>
      </c>
      <c r="Y605" s="449">
        <v>0</v>
      </c>
      <c r="AA605" s="452">
        <f t="shared" si="48"/>
        <v>0</v>
      </c>
      <c r="AB605" s="452">
        <v>0</v>
      </c>
      <c r="AC605" s="452">
        <f t="shared" si="49"/>
        <v>0</v>
      </c>
      <c r="AD605" s="451">
        <v>0</v>
      </c>
      <c r="AE605" s="451">
        <f t="shared" si="46"/>
        <v>0</v>
      </c>
      <c r="AY605" s="451">
        <v>0</v>
      </c>
    </row>
    <row r="606" spans="1:51" ht="36" hidden="1" customHeight="1" outlineLevel="7" x14ac:dyDescent="0.2">
      <c r="A606" s="91"/>
      <c r="B606" s="93"/>
      <c r="C606" s="95"/>
      <c r="D606" s="95"/>
      <c r="E606" s="97"/>
      <c r="F606" s="101"/>
      <c r="G606" s="103"/>
      <c r="H606" s="103"/>
      <c r="I606" s="4" t="s">
        <v>293</v>
      </c>
      <c r="J606" s="6" t="s">
        <v>256</v>
      </c>
      <c r="K606" s="5">
        <v>1</v>
      </c>
      <c r="L606" s="5">
        <v>0</v>
      </c>
      <c r="M606" s="5">
        <f t="shared" si="47"/>
        <v>0</v>
      </c>
      <c r="N606" s="5">
        <v>0</v>
      </c>
      <c r="O606" s="6">
        <f>'Planning 3'!R606</f>
        <v>0</v>
      </c>
      <c r="P606" s="116"/>
      <c r="Q606" s="116"/>
      <c r="S606" s="159">
        <f t="shared" si="50"/>
        <v>0</v>
      </c>
      <c r="Y606" s="449">
        <v>0</v>
      </c>
      <c r="AA606" s="452">
        <f t="shared" si="48"/>
        <v>0</v>
      </c>
      <c r="AB606" s="452">
        <v>0</v>
      </c>
      <c r="AC606" s="452">
        <f t="shared" si="49"/>
        <v>0</v>
      </c>
      <c r="AD606" s="451">
        <v>0</v>
      </c>
      <c r="AE606" s="451">
        <f t="shared" si="46"/>
        <v>0</v>
      </c>
      <c r="AY606" s="451">
        <v>0</v>
      </c>
    </row>
    <row r="607" spans="1:51" ht="36" hidden="1" customHeight="1" outlineLevel="7" x14ac:dyDescent="0.2">
      <c r="A607" s="91"/>
      <c r="B607" s="93"/>
      <c r="C607" s="95"/>
      <c r="D607" s="95"/>
      <c r="E607" s="97"/>
      <c r="F607" s="101"/>
      <c r="G607" s="103"/>
      <c r="H607" s="103"/>
      <c r="I607" s="4" t="s">
        <v>294</v>
      </c>
      <c r="J607" s="6" t="s">
        <v>257</v>
      </c>
      <c r="K607" s="5">
        <v>1</v>
      </c>
      <c r="L607" s="5">
        <v>0</v>
      </c>
      <c r="M607" s="5">
        <f t="shared" si="47"/>
        <v>0</v>
      </c>
      <c r="N607" s="5">
        <v>0</v>
      </c>
      <c r="O607" s="6">
        <f>'Planning 3'!R607</f>
        <v>0</v>
      </c>
      <c r="P607" s="116"/>
      <c r="Q607" s="116"/>
      <c r="S607" s="159">
        <f t="shared" si="50"/>
        <v>0</v>
      </c>
      <c r="Y607" s="449">
        <v>0</v>
      </c>
      <c r="AA607" s="452">
        <f t="shared" si="48"/>
        <v>0</v>
      </c>
      <c r="AB607" s="452">
        <v>0</v>
      </c>
      <c r="AC607" s="452">
        <f t="shared" si="49"/>
        <v>0</v>
      </c>
      <c r="AD607" s="451">
        <v>0</v>
      </c>
      <c r="AE607" s="451">
        <f t="shared" si="46"/>
        <v>0</v>
      </c>
      <c r="AY607" s="451">
        <v>0</v>
      </c>
    </row>
    <row r="608" spans="1:51" ht="36" hidden="1" customHeight="1" outlineLevel="5" x14ac:dyDescent="0.2">
      <c r="A608" s="91"/>
      <c r="B608" s="93"/>
      <c r="C608" s="95"/>
      <c r="D608" s="95"/>
      <c r="E608" s="97"/>
      <c r="F608" s="101"/>
      <c r="G608" s="103"/>
      <c r="H608" s="103"/>
      <c r="I608" s="22" t="s">
        <v>124</v>
      </c>
      <c r="J608" s="24"/>
      <c r="K608" s="23"/>
      <c r="L608" s="23">
        <v>0</v>
      </c>
      <c r="M608" s="23">
        <f t="shared" si="47"/>
        <v>0</v>
      </c>
      <c r="N608" s="23">
        <v>0</v>
      </c>
      <c r="O608" s="24">
        <f>'Planning 3'!R608</f>
        <v>0</v>
      </c>
      <c r="P608" s="115"/>
      <c r="Q608" s="115"/>
      <c r="S608" s="159">
        <f t="shared" si="50"/>
        <v>0</v>
      </c>
      <c r="Y608" s="449">
        <v>0</v>
      </c>
      <c r="AA608" s="452">
        <f t="shared" si="48"/>
        <v>0</v>
      </c>
      <c r="AB608" s="452">
        <v>0</v>
      </c>
      <c r="AC608" s="452">
        <f t="shared" si="49"/>
        <v>0</v>
      </c>
      <c r="AD608" s="451">
        <v>0</v>
      </c>
      <c r="AE608" s="451">
        <f t="shared" si="46"/>
        <v>0</v>
      </c>
      <c r="AY608" s="451">
        <v>0</v>
      </c>
    </row>
    <row r="609" spans="1:51" ht="36" hidden="1" customHeight="1" outlineLevel="7" x14ac:dyDescent="0.2">
      <c r="A609" s="91"/>
      <c r="B609" s="93"/>
      <c r="C609" s="95"/>
      <c r="D609" s="95"/>
      <c r="E609" s="97"/>
      <c r="F609" s="101"/>
      <c r="G609" s="103"/>
      <c r="H609" s="103"/>
      <c r="I609" s="4" t="s">
        <v>291</v>
      </c>
      <c r="J609" s="6" t="s">
        <v>256</v>
      </c>
      <c r="K609" s="5">
        <v>1</v>
      </c>
      <c r="L609" s="5">
        <v>0</v>
      </c>
      <c r="M609" s="5">
        <f t="shared" si="47"/>
        <v>0</v>
      </c>
      <c r="N609" s="5">
        <v>0</v>
      </c>
      <c r="O609" s="6">
        <f>'Planning 3'!R609</f>
        <v>0</v>
      </c>
      <c r="P609" s="116"/>
      <c r="Q609" s="116"/>
      <c r="S609" s="159">
        <f t="shared" si="50"/>
        <v>0</v>
      </c>
      <c r="Y609" s="449">
        <v>0</v>
      </c>
      <c r="AA609" s="452">
        <f t="shared" si="48"/>
        <v>0</v>
      </c>
      <c r="AB609" s="452">
        <v>0</v>
      </c>
      <c r="AC609" s="452">
        <f t="shared" si="49"/>
        <v>0</v>
      </c>
      <c r="AD609" s="451">
        <v>0</v>
      </c>
      <c r="AE609" s="451">
        <f t="shared" si="46"/>
        <v>0</v>
      </c>
      <c r="AY609" s="451">
        <v>0</v>
      </c>
    </row>
    <row r="610" spans="1:51" ht="36" hidden="1" customHeight="1" outlineLevel="7" x14ac:dyDescent="0.2">
      <c r="A610" s="91"/>
      <c r="B610" s="93"/>
      <c r="C610" s="95"/>
      <c r="D610" s="95"/>
      <c r="E610" s="97"/>
      <c r="F610" s="101"/>
      <c r="G610" s="103"/>
      <c r="H610" s="103"/>
      <c r="I610" s="4" t="s">
        <v>292</v>
      </c>
      <c r="J610" s="6" t="s">
        <v>257</v>
      </c>
      <c r="K610" s="5">
        <v>1</v>
      </c>
      <c r="L610" s="5">
        <v>0</v>
      </c>
      <c r="M610" s="5">
        <f t="shared" si="47"/>
        <v>0</v>
      </c>
      <c r="N610" s="5">
        <v>0</v>
      </c>
      <c r="O610" s="6">
        <f>'Planning 3'!R610</f>
        <v>0</v>
      </c>
      <c r="P610" s="116"/>
      <c r="Q610" s="116"/>
      <c r="S610" s="159">
        <f t="shared" si="50"/>
        <v>0</v>
      </c>
      <c r="Y610" s="449">
        <v>0</v>
      </c>
      <c r="AA610" s="452">
        <f t="shared" si="48"/>
        <v>0</v>
      </c>
      <c r="AB610" s="452">
        <v>0</v>
      </c>
      <c r="AC610" s="452">
        <f t="shared" si="49"/>
        <v>0</v>
      </c>
      <c r="AD610" s="451">
        <v>0</v>
      </c>
      <c r="AE610" s="451">
        <f t="shared" si="46"/>
        <v>0</v>
      </c>
      <c r="AY610" s="451">
        <v>0</v>
      </c>
    </row>
    <row r="611" spans="1:51" ht="36" hidden="1" customHeight="1" outlineLevel="7" x14ac:dyDescent="0.2">
      <c r="A611" s="91"/>
      <c r="B611" s="93"/>
      <c r="C611" s="95"/>
      <c r="D611" s="95"/>
      <c r="E611" s="97"/>
      <c r="F611" s="101"/>
      <c r="G611" s="103"/>
      <c r="H611" s="103"/>
      <c r="I611" s="4" t="s">
        <v>231</v>
      </c>
      <c r="J611" s="6" t="s">
        <v>256</v>
      </c>
      <c r="K611" s="5">
        <v>1</v>
      </c>
      <c r="L611" s="5">
        <v>0</v>
      </c>
      <c r="M611" s="5">
        <f t="shared" si="47"/>
        <v>0</v>
      </c>
      <c r="N611" s="5">
        <v>0</v>
      </c>
      <c r="O611" s="6">
        <f>'Planning 3'!R611</f>
        <v>0</v>
      </c>
      <c r="P611" s="116"/>
      <c r="Q611" s="116"/>
      <c r="S611" s="159">
        <f t="shared" si="50"/>
        <v>0</v>
      </c>
      <c r="Y611" s="449">
        <v>0</v>
      </c>
      <c r="AA611" s="452">
        <f t="shared" si="48"/>
        <v>0</v>
      </c>
      <c r="AB611" s="452">
        <v>0</v>
      </c>
      <c r="AC611" s="452">
        <f t="shared" si="49"/>
        <v>0</v>
      </c>
      <c r="AD611" s="451">
        <v>0</v>
      </c>
      <c r="AE611" s="451">
        <f t="shared" si="46"/>
        <v>0</v>
      </c>
      <c r="AY611" s="451">
        <v>0</v>
      </c>
    </row>
    <row r="612" spans="1:51" ht="36" hidden="1" customHeight="1" outlineLevel="7" x14ac:dyDescent="0.2">
      <c r="A612" s="91"/>
      <c r="B612" s="93"/>
      <c r="C612" s="95"/>
      <c r="D612" s="95"/>
      <c r="E612" s="97"/>
      <c r="F612" s="101"/>
      <c r="G612" s="103"/>
      <c r="H612" s="103"/>
      <c r="I612" s="4" t="s">
        <v>80</v>
      </c>
      <c r="J612" s="6" t="s">
        <v>256</v>
      </c>
      <c r="K612" s="5">
        <v>1</v>
      </c>
      <c r="L612" s="5">
        <v>0</v>
      </c>
      <c r="M612" s="5">
        <f t="shared" si="47"/>
        <v>0</v>
      </c>
      <c r="N612" s="5">
        <v>0</v>
      </c>
      <c r="O612" s="6">
        <f>'Planning 3'!R612</f>
        <v>0</v>
      </c>
      <c r="P612" s="116"/>
      <c r="Q612" s="116"/>
      <c r="S612" s="159">
        <f t="shared" si="50"/>
        <v>0</v>
      </c>
      <c r="Y612" s="449">
        <v>0</v>
      </c>
      <c r="AA612" s="452">
        <f t="shared" si="48"/>
        <v>0</v>
      </c>
      <c r="AB612" s="452">
        <v>0</v>
      </c>
      <c r="AC612" s="452">
        <f t="shared" si="49"/>
        <v>0</v>
      </c>
      <c r="AD612" s="451">
        <v>0</v>
      </c>
      <c r="AE612" s="451">
        <f t="shared" si="46"/>
        <v>0</v>
      </c>
      <c r="AY612" s="451">
        <v>0</v>
      </c>
    </row>
    <row r="613" spans="1:51" ht="36" hidden="1" customHeight="1" outlineLevel="7" x14ac:dyDescent="0.2">
      <c r="A613" s="91"/>
      <c r="B613" s="93"/>
      <c r="C613" s="95"/>
      <c r="D613" s="95"/>
      <c r="E613" s="97"/>
      <c r="F613" s="101"/>
      <c r="G613" s="103"/>
      <c r="H613" s="103"/>
      <c r="I613" s="4" t="s">
        <v>82</v>
      </c>
      <c r="J613" s="6" t="s">
        <v>257</v>
      </c>
      <c r="K613" s="5">
        <v>1</v>
      </c>
      <c r="L613" s="5">
        <v>0</v>
      </c>
      <c r="M613" s="5">
        <f t="shared" si="47"/>
        <v>0</v>
      </c>
      <c r="N613" s="5">
        <v>0</v>
      </c>
      <c r="O613" s="6">
        <f>'Planning 3'!R613</f>
        <v>0</v>
      </c>
      <c r="P613" s="116"/>
      <c r="Q613" s="116"/>
      <c r="S613" s="159">
        <f t="shared" si="50"/>
        <v>0</v>
      </c>
      <c r="Y613" s="449">
        <v>0</v>
      </c>
      <c r="AA613" s="452">
        <f t="shared" si="48"/>
        <v>0</v>
      </c>
      <c r="AB613" s="452">
        <v>0</v>
      </c>
      <c r="AC613" s="452">
        <f t="shared" si="49"/>
        <v>0</v>
      </c>
      <c r="AD613" s="451">
        <v>0</v>
      </c>
      <c r="AE613" s="451">
        <f t="shared" si="46"/>
        <v>0</v>
      </c>
      <c r="AY613" s="451">
        <v>0</v>
      </c>
    </row>
    <row r="614" spans="1:51" ht="36" hidden="1" customHeight="1" outlineLevel="7" x14ac:dyDescent="0.2">
      <c r="A614" s="91"/>
      <c r="B614" s="93"/>
      <c r="C614" s="95"/>
      <c r="D614" s="95"/>
      <c r="E614" s="97"/>
      <c r="F614" s="101"/>
      <c r="G614" s="103"/>
      <c r="H614" s="103"/>
      <c r="I614" s="4" t="s">
        <v>293</v>
      </c>
      <c r="J614" s="6" t="s">
        <v>256</v>
      </c>
      <c r="K614" s="5">
        <v>1</v>
      </c>
      <c r="L614" s="5">
        <v>0</v>
      </c>
      <c r="M614" s="5">
        <f t="shared" si="47"/>
        <v>0</v>
      </c>
      <c r="N614" s="5">
        <v>0</v>
      </c>
      <c r="O614" s="6">
        <f>'Planning 3'!R614</f>
        <v>0</v>
      </c>
      <c r="P614" s="116"/>
      <c r="Q614" s="116"/>
      <c r="S614" s="159">
        <f t="shared" si="50"/>
        <v>0</v>
      </c>
      <c r="Y614" s="449">
        <v>0</v>
      </c>
      <c r="AA614" s="452">
        <f t="shared" si="48"/>
        <v>0</v>
      </c>
      <c r="AB614" s="452">
        <v>0</v>
      </c>
      <c r="AC614" s="452">
        <f t="shared" si="49"/>
        <v>0</v>
      </c>
      <c r="AD614" s="451">
        <v>0</v>
      </c>
      <c r="AE614" s="451">
        <f t="shared" si="46"/>
        <v>0</v>
      </c>
      <c r="AY614" s="451">
        <v>0</v>
      </c>
    </row>
    <row r="615" spans="1:51" ht="36" hidden="1" customHeight="1" outlineLevel="7" x14ac:dyDescent="0.2">
      <c r="A615" s="91"/>
      <c r="B615" s="93"/>
      <c r="C615" s="95"/>
      <c r="D615" s="95"/>
      <c r="E615" s="97"/>
      <c r="F615" s="101"/>
      <c r="G615" s="103"/>
      <c r="H615" s="103"/>
      <c r="I615" s="4" t="s">
        <v>294</v>
      </c>
      <c r="J615" s="6" t="s">
        <v>257</v>
      </c>
      <c r="K615" s="5">
        <v>1</v>
      </c>
      <c r="L615" s="5">
        <v>0</v>
      </c>
      <c r="M615" s="5">
        <f t="shared" si="47"/>
        <v>0</v>
      </c>
      <c r="N615" s="5">
        <v>0</v>
      </c>
      <c r="O615" s="6">
        <f>'Planning 3'!R615</f>
        <v>0</v>
      </c>
      <c r="P615" s="116"/>
      <c r="Q615" s="116"/>
      <c r="S615" s="159">
        <f t="shared" si="50"/>
        <v>0</v>
      </c>
      <c r="Y615" s="449">
        <v>0</v>
      </c>
      <c r="AA615" s="452">
        <f t="shared" si="48"/>
        <v>0</v>
      </c>
      <c r="AB615" s="452">
        <v>0</v>
      </c>
      <c r="AC615" s="452">
        <f t="shared" si="49"/>
        <v>0</v>
      </c>
      <c r="AD615" s="451">
        <v>0</v>
      </c>
      <c r="AE615" s="451">
        <f t="shared" si="46"/>
        <v>0</v>
      </c>
      <c r="AY615" s="451">
        <v>0</v>
      </c>
    </row>
    <row r="616" spans="1:51" ht="36" hidden="1" customHeight="1" outlineLevel="5" x14ac:dyDescent="0.2">
      <c r="A616" s="91"/>
      <c r="B616" s="93"/>
      <c r="C616" s="95"/>
      <c r="D616" s="95"/>
      <c r="E616" s="97"/>
      <c r="F616" s="101"/>
      <c r="G616" s="103"/>
      <c r="H616" s="103"/>
      <c r="I616" s="22" t="s">
        <v>125</v>
      </c>
      <c r="J616" s="24"/>
      <c r="K616" s="23"/>
      <c r="L616" s="23">
        <v>0</v>
      </c>
      <c r="M616" s="23">
        <f t="shared" si="47"/>
        <v>0</v>
      </c>
      <c r="N616" s="23">
        <v>0</v>
      </c>
      <c r="O616" s="24">
        <f>'Planning 3'!R616</f>
        <v>0</v>
      </c>
      <c r="P616" s="115"/>
      <c r="Q616" s="115"/>
      <c r="S616" s="159">
        <f t="shared" si="50"/>
        <v>0</v>
      </c>
      <c r="Y616" s="449">
        <v>0</v>
      </c>
      <c r="AA616" s="452">
        <f t="shared" si="48"/>
        <v>0</v>
      </c>
      <c r="AB616" s="452">
        <v>0</v>
      </c>
      <c r="AC616" s="452">
        <f t="shared" si="49"/>
        <v>0</v>
      </c>
      <c r="AD616" s="451">
        <v>0</v>
      </c>
      <c r="AE616" s="451">
        <f t="shared" si="46"/>
        <v>0</v>
      </c>
      <c r="AY616" s="451">
        <v>0</v>
      </c>
    </row>
    <row r="617" spans="1:51" ht="36" hidden="1" customHeight="1" outlineLevel="7" x14ac:dyDescent="0.2">
      <c r="A617" s="91"/>
      <c r="B617" s="93"/>
      <c r="C617" s="95"/>
      <c r="D617" s="95"/>
      <c r="E617" s="97"/>
      <c r="F617" s="101"/>
      <c r="G617" s="103"/>
      <c r="H617" s="103"/>
      <c r="I617" s="4" t="s">
        <v>291</v>
      </c>
      <c r="J617" s="6" t="s">
        <v>256</v>
      </c>
      <c r="K617" s="5">
        <v>1</v>
      </c>
      <c r="L617" s="5">
        <v>0</v>
      </c>
      <c r="M617" s="5">
        <f t="shared" si="47"/>
        <v>0</v>
      </c>
      <c r="N617" s="5">
        <v>0</v>
      </c>
      <c r="O617" s="6">
        <f>'Planning 3'!R617</f>
        <v>0</v>
      </c>
      <c r="P617" s="116"/>
      <c r="Q617" s="116"/>
      <c r="S617" s="159">
        <f t="shared" si="50"/>
        <v>0</v>
      </c>
      <c r="Y617" s="449">
        <v>0</v>
      </c>
      <c r="AA617" s="452">
        <f t="shared" si="48"/>
        <v>0</v>
      </c>
      <c r="AB617" s="452">
        <v>0</v>
      </c>
      <c r="AC617" s="452">
        <f t="shared" si="49"/>
        <v>0</v>
      </c>
      <c r="AD617" s="451">
        <v>0</v>
      </c>
      <c r="AE617" s="451">
        <f t="shared" si="46"/>
        <v>0</v>
      </c>
      <c r="AY617" s="451">
        <v>0</v>
      </c>
    </row>
    <row r="618" spans="1:51" ht="36" hidden="1" customHeight="1" outlineLevel="7" x14ac:dyDescent="0.2">
      <c r="A618" s="91"/>
      <c r="B618" s="93"/>
      <c r="C618" s="95"/>
      <c r="D618" s="95"/>
      <c r="E618" s="97"/>
      <c r="F618" s="101"/>
      <c r="G618" s="103"/>
      <c r="H618" s="103"/>
      <c r="I618" s="4" t="s">
        <v>292</v>
      </c>
      <c r="J618" s="6" t="s">
        <v>257</v>
      </c>
      <c r="K618" s="5">
        <v>1</v>
      </c>
      <c r="L618" s="5">
        <v>0</v>
      </c>
      <c r="M618" s="5">
        <f t="shared" si="47"/>
        <v>0</v>
      </c>
      <c r="N618" s="5">
        <v>0</v>
      </c>
      <c r="O618" s="6">
        <f>'Planning 3'!R618</f>
        <v>0</v>
      </c>
      <c r="P618" s="116"/>
      <c r="Q618" s="116"/>
      <c r="S618" s="159">
        <f t="shared" si="50"/>
        <v>0</v>
      </c>
      <c r="Y618" s="449">
        <v>0</v>
      </c>
      <c r="AA618" s="452">
        <f t="shared" si="48"/>
        <v>0</v>
      </c>
      <c r="AB618" s="452">
        <v>0</v>
      </c>
      <c r="AC618" s="452">
        <f t="shared" si="49"/>
        <v>0</v>
      </c>
      <c r="AD618" s="451">
        <v>0</v>
      </c>
      <c r="AE618" s="451">
        <f t="shared" si="46"/>
        <v>0</v>
      </c>
      <c r="AY618" s="451">
        <v>0</v>
      </c>
    </row>
    <row r="619" spans="1:51" ht="36" hidden="1" customHeight="1" outlineLevel="7" x14ac:dyDescent="0.2">
      <c r="A619" s="91"/>
      <c r="B619" s="93"/>
      <c r="C619" s="95"/>
      <c r="D619" s="95"/>
      <c r="E619" s="97"/>
      <c r="F619" s="101"/>
      <c r="G619" s="103"/>
      <c r="H619" s="103"/>
      <c r="I619" s="4" t="s">
        <v>231</v>
      </c>
      <c r="J619" s="6" t="s">
        <v>256</v>
      </c>
      <c r="K619" s="5">
        <v>1</v>
      </c>
      <c r="L619" s="5">
        <v>0</v>
      </c>
      <c r="M619" s="5">
        <f t="shared" si="47"/>
        <v>0</v>
      </c>
      <c r="N619" s="5">
        <v>0</v>
      </c>
      <c r="O619" s="6">
        <f>'Planning 3'!R619</f>
        <v>0</v>
      </c>
      <c r="P619" s="116"/>
      <c r="Q619" s="116"/>
      <c r="S619" s="159">
        <f t="shared" si="50"/>
        <v>0</v>
      </c>
      <c r="Y619" s="449">
        <v>0</v>
      </c>
      <c r="AA619" s="452">
        <f t="shared" si="48"/>
        <v>0</v>
      </c>
      <c r="AB619" s="452">
        <v>0</v>
      </c>
      <c r="AC619" s="452">
        <f t="shared" si="49"/>
        <v>0</v>
      </c>
      <c r="AD619" s="451">
        <v>0</v>
      </c>
      <c r="AE619" s="451">
        <f t="shared" si="46"/>
        <v>0</v>
      </c>
      <c r="AY619" s="451">
        <v>0</v>
      </c>
    </row>
    <row r="620" spans="1:51" ht="36" hidden="1" customHeight="1" outlineLevel="7" x14ac:dyDescent="0.2">
      <c r="A620" s="91"/>
      <c r="B620" s="93"/>
      <c r="C620" s="95"/>
      <c r="D620" s="95"/>
      <c r="E620" s="97"/>
      <c r="F620" s="101"/>
      <c r="G620" s="103"/>
      <c r="H620" s="103"/>
      <c r="I620" s="4" t="s">
        <v>80</v>
      </c>
      <c r="J620" s="6" t="s">
        <v>256</v>
      </c>
      <c r="K620" s="5">
        <v>1</v>
      </c>
      <c r="L620" s="5">
        <v>0</v>
      </c>
      <c r="M620" s="5">
        <f t="shared" si="47"/>
        <v>0</v>
      </c>
      <c r="N620" s="5">
        <v>0</v>
      </c>
      <c r="O620" s="6">
        <f>'Planning 3'!R620</f>
        <v>0</v>
      </c>
      <c r="P620" s="116"/>
      <c r="Q620" s="116"/>
      <c r="S620" s="159">
        <f t="shared" si="50"/>
        <v>0</v>
      </c>
      <c r="Y620" s="449">
        <v>0</v>
      </c>
      <c r="AA620" s="452">
        <f t="shared" si="48"/>
        <v>0</v>
      </c>
      <c r="AB620" s="452">
        <v>0</v>
      </c>
      <c r="AC620" s="452">
        <f t="shared" si="49"/>
        <v>0</v>
      </c>
      <c r="AD620" s="451">
        <v>0</v>
      </c>
      <c r="AE620" s="451">
        <f t="shared" si="46"/>
        <v>0</v>
      </c>
      <c r="AY620" s="451">
        <v>0</v>
      </c>
    </row>
    <row r="621" spans="1:51" ht="36" hidden="1" customHeight="1" outlineLevel="7" x14ac:dyDescent="0.2">
      <c r="A621" s="91"/>
      <c r="B621" s="93"/>
      <c r="C621" s="95"/>
      <c r="D621" s="95"/>
      <c r="E621" s="97"/>
      <c r="F621" s="101"/>
      <c r="G621" s="103"/>
      <c r="H621" s="103"/>
      <c r="I621" s="4" t="s">
        <v>82</v>
      </c>
      <c r="J621" s="6" t="s">
        <v>257</v>
      </c>
      <c r="K621" s="5">
        <v>1</v>
      </c>
      <c r="L621" s="5">
        <v>0</v>
      </c>
      <c r="M621" s="5">
        <f t="shared" si="47"/>
        <v>0</v>
      </c>
      <c r="N621" s="5">
        <v>0</v>
      </c>
      <c r="O621" s="6">
        <f>'Planning 3'!R621</f>
        <v>0</v>
      </c>
      <c r="P621" s="116"/>
      <c r="Q621" s="116"/>
      <c r="S621" s="159">
        <f t="shared" si="50"/>
        <v>0</v>
      </c>
      <c r="Y621" s="449">
        <v>0</v>
      </c>
      <c r="AA621" s="452">
        <f t="shared" si="48"/>
        <v>0</v>
      </c>
      <c r="AB621" s="452">
        <v>0</v>
      </c>
      <c r="AC621" s="452">
        <f t="shared" si="49"/>
        <v>0</v>
      </c>
      <c r="AD621" s="451">
        <v>0</v>
      </c>
      <c r="AE621" s="451">
        <f t="shared" si="46"/>
        <v>0</v>
      </c>
      <c r="AY621" s="451">
        <v>0</v>
      </c>
    </row>
    <row r="622" spans="1:51" ht="36" hidden="1" customHeight="1" outlineLevel="7" x14ac:dyDescent="0.2">
      <c r="A622" s="91"/>
      <c r="B622" s="93"/>
      <c r="C622" s="95"/>
      <c r="D622" s="95"/>
      <c r="E622" s="97"/>
      <c r="F622" s="101"/>
      <c r="G622" s="103"/>
      <c r="H622" s="103"/>
      <c r="I622" s="4" t="s">
        <v>293</v>
      </c>
      <c r="J622" s="6" t="s">
        <v>256</v>
      </c>
      <c r="K622" s="5">
        <v>1</v>
      </c>
      <c r="L622" s="5">
        <v>0</v>
      </c>
      <c r="M622" s="5">
        <f t="shared" si="47"/>
        <v>0</v>
      </c>
      <c r="N622" s="5">
        <v>0</v>
      </c>
      <c r="O622" s="6">
        <f>'Planning 3'!R622</f>
        <v>0</v>
      </c>
      <c r="P622" s="116"/>
      <c r="Q622" s="116"/>
      <c r="S622" s="159">
        <f t="shared" si="50"/>
        <v>0</v>
      </c>
      <c r="Y622" s="449">
        <v>0</v>
      </c>
      <c r="AA622" s="452">
        <f t="shared" si="48"/>
        <v>0</v>
      </c>
      <c r="AB622" s="452">
        <v>0</v>
      </c>
      <c r="AC622" s="452">
        <f t="shared" si="49"/>
        <v>0</v>
      </c>
      <c r="AD622" s="451">
        <v>0</v>
      </c>
      <c r="AE622" s="451">
        <f t="shared" si="46"/>
        <v>0</v>
      </c>
      <c r="AY622" s="451">
        <v>0</v>
      </c>
    </row>
    <row r="623" spans="1:51" ht="36" hidden="1" customHeight="1" outlineLevel="7" x14ac:dyDescent="0.2">
      <c r="A623" s="91"/>
      <c r="B623" s="93"/>
      <c r="C623" s="95"/>
      <c r="D623" s="95"/>
      <c r="E623" s="97"/>
      <c r="F623" s="101"/>
      <c r="G623" s="103"/>
      <c r="H623" s="103"/>
      <c r="I623" s="4" t="s">
        <v>294</v>
      </c>
      <c r="J623" s="6" t="s">
        <v>257</v>
      </c>
      <c r="K623" s="5">
        <v>1</v>
      </c>
      <c r="L623" s="5">
        <v>0</v>
      </c>
      <c r="M623" s="5">
        <f t="shared" si="47"/>
        <v>0</v>
      </c>
      <c r="N623" s="5">
        <v>0</v>
      </c>
      <c r="O623" s="6">
        <f>'Planning 3'!R623</f>
        <v>0</v>
      </c>
      <c r="P623" s="116"/>
      <c r="Q623" s="116"/>
      <c r="S623" s="159">
        <f t="shared" si="50"/>
        <v>0</v>
      </c>
      <c r="Y623" s="449">
        <v>0</v>
      </c>
      <c r="AA623" s="452">
        <f t="shared" si="48"/>
        <v>0</v>
      </c>
      <c r="AB623" s="452">
        <v>0</v>
      </c>
      <c r="AC623" s="452">
        <f t="shared" si="49"/>
        <v>0</v>
      </c>
      <c r="AD623" s="451">
        <v>0</v>
      </c>
      <c r="AE623" s="451">
        <f t="shared" si="46"/>
        <v>0</v>
      </c>
      <c r="AY623" s="451">
        <v>0</v>
      </c>
    </row>
    <row r="624" spans="1:51" ht="36" hidden="1" customHeight="1" outlineLevel="5" x14ac:dyDescent="0.2">
      <c r="A624" s="91"/>
      <c r="B624" s="93"/>
      <c r="C624" s="95"/>
      <c r="D624" s="95"/>
      <c r="E624" s="97"/>
      <c r="F624" s="101"/>
      <c r="G624" s="103"/>
      <c r="H624" s="103"/>
      <c r="I624" s="22" t="s">
        <v>126</v>
      </c>
      <c r="J624" s="24"/>
      <c r="K624" s="23"/>
      <c r="L624" s="23">
        <v>0</v>
      </c>
      <c r="M624" s="23">
        <f t="shared" si="47"/>
        <v>0</v>
      </c>
      <c r="N624" s="23">
        <v>0</v>
      </c>
      <c r="O624" s="24">
        <f>'Planning 3'!R624</f>
        <v>0</v>
      </c>
      <c r="P624" s="115"/>
      <c r="Q624" s="115"/>
      <c r="S624" s="159">
        <f t="shared" si="50"/>
        <v>0</v>
      </c>
      <c r="Y624" s="449">
        <v>0</v>
      </c>
      <c r="AA624" s="452">
        <f t="shared" si="48"/>
        <v>0</v>
      </c>
      <c r="AB624" s="452">
        <v>0</v>
      </c>
      <c r="AC624" s="452">
        <f t="shared" si="49"/>
        <v>0</v>
      </c>
      <c r="AD624" s="451">
        <v>0</v>
      </c>
      <c r="AE624" s="451">
        <f t="shared" si="46"/>
        <v>0</v>
      </c>
      <c r="AY624" s="451">
        <v>0</v>
      </c>
    </row>
    <row r="625" spans="1:51" ht="36" hidden="1" customHeight="1" outlineLevel="7" x14ac:dyDescent="0.2">
      <c r="A625" s="91"/>
      <c r="B625" s="93"/>
      <c r="C625" s="95"/>
      <c r="D625" s="95"/>
      <c r="E625" s="97"/>
      <c r="F625" s="101"/>
      <c r="G625" s="103"/>
      <c r="H625" s="103"/>
      <c r="I625" s="4" t="s">
        <v>291</v>
      </c>
      <c r="J625" s="6" t="s">
        <v>256</v>
      </c>
      <c r="K625" s="5">
        <v>1</v>
      </c>
      <c r="L625" s="5">
        <v>0</v>
      </c>
      <c r="M625" s="5">
        <f t="shared" si="47"/>
        <v>0</v>
      </c>
      <c r="N625" s="5">
        <v>0</v>
      </c>
      <c r="O625" s="6">
        <f>'Planning 3'!R625</f>
        <v>0</v>
      </c>
      <c r="P625" s="116"/>
      <c r="Q625" s="116"/>
      <c r="S625" s="159">
        <f t="shared" si="50"/>
        <v>0</v>
      </c>
      <c r="Y625" s="449">
        <v>0</v>
      </c>
      <c r="AA625" s="452">
        <f t="shared" si="48"/>
        <v>0</v>
      </c>
      <c r="AB625" s="452">
        <v>0</v>
      </c>
      <c r="AC625" s="452">
        <f t="shared" si="49"/>
        <v>0</v>
      </c>
      <c r="AD625" s="451">
        <v>0</v>
      </c>
      <c r="AE625" s="451">
        <f t="shared" si="46"/>
        <v>0</v>
      </c>
      <c r="AY625" s="451">
        <v>0</v>
      </c>
    </row>
    <row r="626" spans="1:51" ht="36" hidden="1" customHeight="1" outlineLevel="7" x14ac:dyDescent="0.2">
      <c r="A626" s="91"/>
      <c r="B626" s="93"/>
      <c r="C626" s="95"/>
      <c r="D626" s="95"/>
      <c r="E626" s="97"/>
      <c r="F626" s="101"/>
      <c r="G626" s="103"/>
      <c r="H626" s="103"/>
      <c r="I626" s="4" t="s">
        <v>292</v>
      </c>
      <c r="J626" s="6" t="s">
        <v>257</v>
      </c>
      <c r="K626" s="5">
        <v>1</v>
      </c>
      <c r="L626" s="5">
        <v>0</v>
      </c>
      <c r="M626" s="5">
        <f t="shared" si="47"/>
        <v>0</v>
      </c>
      <c r="N626" s="5">
        <v>0</v>
      </c>
      <c r="O626" s="6">
        <f>'Planning 3'!R626</f>
        <v>0</v>
      </c>
      <c r="P626" s="116"/>
      <c r="Q626" s="116"/>
      <c r="S626" s="159">
        <f t="shared" si="50"/>
        <v>0</v>
      </c>
      <c r="Y626" s="449">
        <v>0</v>
      </c>
      <c r="AA626" s="452">
        <f t="shared" si="48"/>
        <v>0</v>
      </c>
      <c r="AB626" s="452">
        <v>0</v>
      </c>
      <c r="AC626" s="452">
        <f t="shared" si="49"/>
        <v>0</v>
      </c>
      <c r="AD626" s="451">
        <v>0</v>
      </c>
      <c r="AE626" s="451">
        <f t="shared" si="46"/>
        <v>0</v>
      </c>
      <c r="AY626" s="451">
        <v>0</v>
      </c>
    </row>
    <row r="627" spans="1:51" ht="36" hidden="1" customHeight="1" outlineLevel="7" x14ac:dyDescent="0.2">
      <c r="A627" s="91"/>
      <c r="B627" s="93"/>
      <c r="C627" s="95"/>
      <c r="D627" s="95"/>
      <c r="E627" s="97"/>
      <c r="F627" s="101"/>
      <c r="G627" s="103"/>
      <c r="H627" s="103"/>
      <c r="I627" s="4" t="s">
        <v>231</v>
      </c>
      <c r="J627" s="6" t="s">
        <v>256</v>
      </c>
      <c r="K627" s="5">
        <v>1</v>
      </c>
      <c r="L627" s="5">
        <v>0</v>
      </c>
      <c r="M627" s="5">
        <f t="shared" si="47"/>
        <v>0</v>
      </c>
      <c r="N627" s="5">
        <v>0</v>
      </c>
      <c r="O627" s="6">
        <f>'Planning 3'!R627</f>
        <v>0</v>
      </c>
      <c r="P627" s="116"/>
      <c r="Q627" s="116"/>
      <c r="S627" s="159">
        <f t="shared" si="50"/>
        <v>0</v>
      </c>
      <c r="Y627" s="449">
        <v>0</v>
      </c>
      <c r="AA627" s="452">
        <f t="shared" si="48"/>
        <v>0</v>
      </c>
      <c r="AB627" s="452">
        <v>0</v>
      </c>
      <c r="AC627" s="452">
        <f t="shared" si="49"/>
        <v>0</v>
      </c>
      <c r="AD627" s="451">
        <v>0</v>
      </c>
      <c r="AE627" s="451">
        <f t="shared" si="46"/>
        <v>0</v>
      </c>
      <c r="AY627" s="451">
        <v>0</v>
      </c>
    </row>
    <row r="628" spans="1:51" ht="36" hidden="1" customHeight="1" outlineLevel="7" x14ac:dyDescent="0.2">
      <c r="A628" s="91"/>
      <c r="B628" s="93"/>
      <c r="C628" s="95"/>
      <c r="D628" s="95"/>
      <c r="E628" s="97"/>
      <c r="F628" s="101"/>
      <c r="G628" s="103"/>
      <c r="H628" s="103"/>
      <c r="I628" s="4" t="s">
        <v>80</v>
      </c>
      <c r="J628" s="6" t="s">
        <v>256</v>
      </c>
      <c r="K628" s="5">
        <v>1</v>
      </c>
      <c r="L628" s="5">
        <v>0</v>
      </c>
      <c r="M628" s="5">
        <f t="shared" si="47"/>
        <v>0</v>
      </c>
      <c r="N628" s="5">
        <v>0</v>
      </c>
      <c r="O628" s="6">
        <f>'Planning 3'!R628</f>
        <v>0</v>
      </c>
      <c r="P628" s="116"/>
      <c r="Q628" s="116"/>
      <c r="S628" s="159">
        <f t="shared" si="50"/>
        <v>0</v>
      </c>
      <c r="Y628" s="449">
        <v>0</v>
      </c>
      <c r="AA628" s="452">
        <f t="shared" si="48"/>
        <v>0</v>
      </c>
      <c r="AB628" s="452">
        <v>0</v>
      </c>
      <c r="AC628" s="452">
        <f t="shared" si="49"/>
        <v>0</v>
      </c>
      <c r="AD628" s="451">
        <v>0</v>
      </c>
      <c r="AE628" s="451">
        <f t="shared" si="46"/>
        <v>0</v>
      </c>
      <c r="AY628" s="451">
        <v>0</v>
      </c>
    </row>
    <row r="629" spans="1:51" ht="36" hidden="1" customHeight="1" outlineLevel="7" x14ac:dyDescent="0.2">
      <c r="A629" s="91"/>
      <c r="B629" s="93"/>
      <c r="C629" s="95"/>
      <c r="D629" s="95"/>
      <c r="E629" s="97"/>
      <c r="F629" s="101"/>
      <c r="G629" s="103"/>
      <c r="H629" s="103"/>
      <c r="I629" s="4" t="s">
        <v>82</v>
      </c>
      <c r="J629" s="6" t="s">
        <v>257</v>
      </c>
      <c r="K629" s="5">
        <v>1</v>
      </c>
      <c r="L629" s="5">
        <v>0</v>
      </c>
      <c r="M629" s="5">
        <f t="shared" si="47"/>
        <v>0</v>
      </c>
      <c r="N629" s="5">
        <v>0</v>
      </c>
      <c r="O629" s="6">
        <f>'Planning 3'!R629</f>
        <v>0</v>
      </c>
      <c r="P629" s="116"/>
      <c r="Q629" s="116"/>
      <c r="S629" s="159">
        <f t="shared" si="50"/>
        <v>0</v>
      </c>
      <c r="Y629" s="449">
        <v>0</v>
      </c>
      <c r="AA629" s="452">
        <f t="shared" si="48"/>
        <v>0</v>
      </c>
      <c r="AB629" s="452">
        <v>0</v>
      </c>
      <c r="AC629" s="452">
        <f t="shared" si="49"/>
        <v>0</v>
      </c>
      <c r="AD629" s="451">
        <v>0</v>
      </c>
      <c r="AE629" s="451">
        <f t="shared" si="46"/>
        <v>0</v>
      </c>
      <c r="AY629" s="451">
        <v>0</v>
      </c>
    </row>
    <row r="630" spans="1:51" ht="36" hidden="1" customHeight="1" outlineLevel="7" x14ac:dyDescent="0.2">
      <c r="A630" s="91"/>
      <c r="B630" s="93"/>
      <c r="C630" s="95"/>
      <c r="D630" s="95"/>
      <c r="E630" s="97"/>
      <c r="F630" s="101"/>
      <c r="G630" s="103"/>
      <c r="H630" s="103"/>
      <c r="I630" s="4" t="s">
        <v>293</v>
      </c>
      <c r="J630" s="6" t="s">
        <v>256</v>
      </c>
      <c r="K630" s="5">
        <v>1</v>
      </c>
      <c r="L630" s="5">
        <v>0</v>
      </c>
      <c r="M630" s="5">
        <f t="shared" si="47"/>
        <v>0</v>
      </c>
      <c r="N630" s="5">
        <v>0</v>
      </c>
      <c r="O630" s="6">
        <f>'Planning 3'!R630</f>
        <v>0</v>
      </c>
      <c r="P630" s="116"/>
      <c r="Q630" s="116"/>
      <c r="S630" s="159">
        <f t="shared" si="50"/>
        <v>0</v>
      </c>
      <c r="Y630" s="449">
        <v>0</v>
      </c>
      <c r="AA630" s="452">
        <f t="shared" si="48"/>
        <v>0</v>
      </c>
      <c r="AB630" s="452">
        <v>0</v>
      </c>
      <c r="AC630" s="452">
        <f t="shared" si="49"/>
        <v>0</v>
      </c>
      <c r="AD630" s="451">
        <v>0</v>
      </c>
      <c r="AE630" s="451">
        <f t="shared" si="46"/>
        <v>0</v>
      </c>
      <c r="AY630" s="451">
        <v>0</v>
      </c>
    </row>
    <row r="631" spans="1:51" ht="36" hidden="1" customHeight="1" outlineLevel="7" x14ac:dyDescent="0.2">
      <c r="A631" s="91"/>
      <c r="B631" s="93"/>
      <c r="C631" s="95"/>
      <c r="D631" s="95"/>
      <c r="E631" s="97"/>
      <c r="F631" s="101"/>
      <c r="G631" s="103"/>
      <c r="H631" s="103"/>
      <c r="I631" s="4" t="s">
        <v>294</v>
      </c>
      <c r="J631" s="6" t="s">
        <v>257</v>
      </c>
      <c r="K631" s="5">
        <v>1</v>
      </c>
      <c r="L631" s="5">
        <v>0</v>
      </c>
      <c r="M631" s="5">
        <f t="shared" si="47"/>
        <v>0</v>
      </c>
      <c r="N631" s="5">
        <v>0</v>
      </c>
      <c r="O631" s="6">
        <f>'Planning 3'!R631</f>
        <v>0</v>
      </c>
      <c r="P631" s="116"/>
      <c r="Q631" s="116"/>
      <c r="S631" s="159">
        <f t="shared" si="50"/>
        <v>0</v>
      </c>
      <c r="Y631" s="449">
        <v>0</v>
      </c>
      <c r="AA631" s="452">
        <f t="shared" si="48"/>
        <v>0</v>
      </c>
      <c r="AB631" s="452">
        <v>0</v>
      </c>
      <c r="AC631" s="452">
        <f t="shared" si="49"/>
        <v>0</v>
      </c>
      <c r="AD631" s="451">
        <v>0</v>
      </c>
      <c r="AE631" s="451">
        <f t="shared" si="46"/>
        <v>0</v>
      </c>
      <c r="AY631" s="451">
        <v>0</v>
      </c>
    </row>
    <row r="632" spans="1:51" ht="36" hidden="1" customHeight="1" outlineLevel="5" x14ac:dyDescent="0.2">
      <c r="A632" s="91"/>
      <c r="B632" s="93"/>
      <c r="C632" s="95"/>
      <c r="D632" s="95"/>
      <c r="E632" s="97"/>
      <c r="F632" s="101"/>
      <c r="G632" s="103"/>
      <c r="H632" s="103"/>
      <c r="I632" s="22" t="s">
        <v>127</v>
      </c>
      <c r="J632" s="24"/>
      <c r="K632" s="23"/>
      <c r="L632" s="23">
        <v>0</v>
      </c>
      <c r="M632" s="23">
        <f t="shared" si="47"/>
        <v>0</v>
      </c>
      <c r="N632" s="23">
        <v>0</v>
      </c>
      <c r="O632" s="24">
        <f>'Planning 3'!R632</f>
        <v>0</v>
      </c>
      <c r="P632" s="115"/>
      <c r="Q632" s="115"/>
      <c r="S632" s="159">
        <f t="shared" si="50"/>
        <v>0</v>
      </c>
      <c r="Y632" s="449">
        <v>0</v>
      </c>
      <c r="AA632" s="452">
        <f t="shared" si="48"/>
        <v>0</v>
      </c>
      <c r="AB632" s="452">
        <v>0</v>
      </c>
      <c r="AC632" s="452">
        <f t="shared" si="49"/>
        <v>0</v>
      </c>
      <c r="AD632" s="451">
        <v>0</v>
      </c>
      <c r="AE632" s="451">
        <f t="shared" si="46"/>
        <v>0</v>
      </c>
      <c r="AY632" s="451">
        <v>0</v>
      </c>
    </row>
    <row r="633" spans="1:51" ht="36" hidden="1" customHeight="1" outlineLevel="7" x14ac:dyDescent="0.2">
      <c r="A633" s="91"/>
      <c r="B633" s="93"/>
      <c r="C633" s="95"/>
      <c r="D633" s="95"/>
      <c r="E633" s="97"/>
      <c r="F633" s="101"/>
      <c r="G633" s="103"/>
      <c r="H633" s="103"/>
      <c r="I633" s="4" t="s">
        <v>291</v>
      </c>
      <c r="J633" s="6" t="s">
        <v>256</v>
      </c>
      <c r="K633" s="5">
        <v>1</v>
      </c>
      <c r="L633" s="5">
        <v>0</v>
      </c>
      <c r="M633" s="5">
        <f t="shared" si="47"/>
        <v>0</v>
      </c>
      <c r="N633" s="5">
        <v>0</v>
      </c>
      <c r="O633" s="6">
        <f>'Planning 3'!R633</f>
        <v>0</v>
      </c>
      <c r="P633" s="116"/>
      <c r="Q633" s="116"/>
      <c r="S633" s="159">
        <f t="shared" si="50"/>
        <v>0</v>
      </c>
      <c r="Y633" s="449">
        <v>0</v>
      </c>
      <c r="AA633" s="452">
        <f t="shared" si="48"/>
        <v>0</v>
      </c>
      <c r="AB633" s="452">
        <v>0</v>
      </c>
      <c r="AC633" s="452">
        <f t="shared" si="49"/>
        <v>0</v>
      </c>
      <c r="AD633" s="451">
        <v>0</v>
      </c>
      <c r="AE633" s="451">
        <f t="shared" si="46"/>
        <v>0</v>
      </c>
      <c r="AY633" s="451">
        <v>0</v>
      </c>
    </row>
    <row r="634" spans="1:51" ht="36" hidden="1" customHeight="1" outlineLevel="7" x14ac:dyDescent="0.2">
      <c r="A634" s="91"/>
      <c r="B634" s="93"/>
      <c r="C634" s="95"/>
      <c r="D634" s="95"/>
      <c r="E634" s="97"/>
      <c r="F634" s="101"/>
      <c r="G634" s="103"/>
      <c r="H634" s="103"/>
      <c r="I634" s="4" t="s">
        <v>292</v>
      </c>
      <c r="J634" s="6" t="s">
        <v>257</v>
      </c>
      <c r="K634" s="5">
        <v>1</v>
      </c>
      <c r="L634" s="5">
        <v>0</v>
      </c>
      <c r="M634" s="5">
        <f t="shared" si="47"/>
        <v>0</v>
      </c>
      <c r="N634" s="5">
        <v>0</v>
      </c>
      <c r="O634" s="6">
        <f>'Planning 3'!R634</f>
        <v>0</v>
      </c>
      <c r="P634" s="116"/>
      <c r="Q634" s="116"/>
      <c r="S634" s="159">
        <f t="shared" si="50"/>
        <v>0</v>
      </c>
      <c r="Y634" s="449">
        <v>0</v>
      </c>
      <c r="AA634" s="452">
        <f t="shared" si="48"/>
        <v>0</v>
      </c>
      <c r="AB634" s="452">
        <v>0</v>
      </c>
      <c r="AC634" s="452">
        <f t="shared" si="49"/>
        <v>0</v>
      </c>
      <c r="AD634" s="451">
        <v>0</v>
      </c>
      <c r="AE634" s="451">
        <f t="shared" si="46"/>
        <v>0</v>
      </c>
      <c r="AY634" s="451">
        <v>0</v>
      </c>
    </row>
    <row r="635" spans="1:51" ht="36" hidden="1" customHeight="1" outlineLevel="7" x14ac:dyDescent="0.2">
      <c r="A635" s="91"/>
      <c r="B635" s="93"/>
      <c r="C635" s="95"/>
      <c r="D635" s="95"/>
      <c r="E635" s="97"/>
      <c r="F635" s="101"/>
      <c r="G635" s="103"/>
      <c r="H635" s="103"/>
      <c r="I635" s="4" t="s">
        <v>231</v>
      </c>
      <c r="J635" s="6" t="s">
        <v>256</v>
      </c>
      <c r="K635" s="5">
        <v>1</v>
      </c>
      <c r="L635" s="5">
        <v>0</v>
      </c>
      <c r="M635" s="5">
        <f t="shared" si="47"/>
        <v>0</v>
      </c>
      <c r="N635" s="5">
        <v>0</v>
      </c>
      <c r="O635" s="6">
        <f>'Planning 3'!R635</f>
        <v>0</v>
      </c>
      <c r="P635" s="116"/>
      <c r="Q635" s="116"/>
      <c r="S635" s="159">
        <f t="shared" si="50"/>
        <v>0</v>
      </c>
      <c r="Y635" s="449">
        <v>0</v>
      </c>
      <c r="AA635" s="452">
        <f t="shared" si="48"/>
        <v>0</v>
      </c>
      <c r="AB635" s="452">
        <v>0</v>
      </c>
      <c r="AC635" s="452">
        <f t="shared" si="49"/>
        <v>0</v>
      </c>
      <c r="AD635" s="451">
        <v>0</v>
      </c>
      <c r="AE635" s="451">
        <f t="shared" si="46"/>
        <v>0</v>
      </c>
      <c r="AY635" s="451">
        <v>0</v>
      </c>
    </row>
    <row r="636" spans="1:51" ht="36" hidden="1" customHeight="1" outlineLevel="7" x14ac:dyDescent="0.2">
      <c r="A636" s="91"/>
      <c r="B636" s="93"/>
      <c r="C636" s="95"/>
      <c r="D636" s="95"/>
      <c r="E636" s="97"/>
      <c r="F636" s="101"/>
      <c r="G636" s="103"/>
      <c r="H636" s="103"/>
      <c r="I636" s="4" t="s">
        <v>80</v>
      </c>
      <c r="J636" s="6" t="s">
        <v>256</v>
      </c>
      <c r="K636" s="5">
        <v>1</v>
      </c>
      <c r="L636" s="5">
        <v>0</v>
      </c>
      <c r="M636" s="5">
        <f t="shared" si="47"/>
        <v>0</v>
      </c>
      <c r="N636" s="5">
        <v>0</v>
      </c>
      <c r="O636" s="6">
        <f>'Planning 3'!R636</f>
        <v>0</v>
      </c>
      <c r="P636" s="116"/>
      <c r="Q636" s="116"/>
      <c r="S636" s="159">
        <f t="shared" si="50"/>
        <v>0</v>
      </c>
      <c r="Y636" s="449">
        <v>0</v>
      </c>
      <c r="AA636" s="452">
        <f t="shared" si="48"/>
        <v>0</v>
      </c>
      <c r="AB636" s="452">
        <v>0</v>
      </c>
      <c r="AC636" s="452">
        <f t="shared" si="49"/>
        <v>0</v>
      </c>
      <c r="AD636" s="451">
        <v>0</v>
      </c>
      <c r="AE636" s="451">
        <f t="shared" si="46"/>
        <v>0</v>
      </c>
      <c r="AY636" s="451">
        <v>0</v>
      </c>
    </row>
    <row r="637" spans="1:51" ht="36" hidden="1" customHeight="1" outlineLevel="7" x14ac:dyDescent="0.2">
      <c r="A637" s="91"/>
      <c r="B637" s="93"/>
      <c r="C637" s="95"/>
      <c r="D637" s="95"/>
      <c r="E637" s="97"/>
      <c r="F637" s="101"/>
      <c r="G637" s="103"/>
      <c r="H637" s="103"/>
      <c r="I637" s="4" t="s">
        <v>82</v>
      </c>
      <c r="J637" s="6" t="s">
        <v>257</v>
      </c>
      <c r="K637" s="5">
        <v>1</v>
      </c>
      <c r="L637" s="5">
        <v>0</v>
      </c>
      <c r="M637" s="5">
        <f t="shared" si="47"/>
        <v>0</v>
      </c>
      <c r="N637" s="5">
        <v>0</v>
      </c>
      <c r="O637" s="6">
        <f>'Planning 3'!R637</f>
        <v>0</v>
      </c>
      <c r="P637" s="116"/>
      <c r="Q637" s="116"/>
      <c r="S637" s="159">
        <f t="shared" si="50"/>
        <v>0</v>
      </c>
      <c r="Y637" s="449">
        <v>0</v>
      </c>
      <c r="AA637" s="452">
        <f t="shared" si="48"/>
        <v>0</v>
      </c>
      <c r="AB637" s="452">
        <v>0</v>
      </c>
      <c r="AC637" s="452">
        <f t="shared" si="49"/>
        <v>0</v>
      </c>
      <c r="AD637" s="451">
        <v>0</v>
      </c>
      <c r="AE637" s="451">
        <f t="shared" si="46"/>
        <v>0</v>
      </c>
      <c r="AY637" s="451">
        <v>0</v>
      </c>
    </row>
    <row r="638" spans="1:51" ht="36" hidden="1" customHeight="1" outlineLevel="7" x14ac:dyDescent="0.2">
      <c r="A638" s="91"/>
      <c r="B638" s="93"/>
      <c r="C638" s="95"/>
      <c r="D638" s="95"/>
      <c r="E638" s="97"/>
      <c r="F638" s="101"/>
      <c r="G638" s="103"/>
      <c r="H638" s="103"/>
      <c r="I638" s="4" t="s">
        <v>293</v>
      </c>
      <c r="J638" s="6" t="s">
        <v>256</v>
      </c>
      <c r="K638" s="5">
        <v>1</v>
      </c>
      <c r="L638" s="5">
        <v>0</v>
      </c>
      <c r="M638" s="5">
        <f t="shared" si="47"/>
        <v>0</v>
      </c>
      <c r="N638" s="5">
        <v>0</v>
      </c>
      <c r="O638" s="6">
        <f>'Planning 3'!R638</f>
        <v>0</v>
      </c>
      <c r="P638" s="116"/>
      <c r="Q638" s="116"/>
      <c r="S638" s="159">
        <f t="shared" si="50"/>
        <v>0</v>
      </c>
      <c r="Y638" s="449">
        <v>0</v>
      </c>
      <c r="AA638" s="452">
        <f t="shared" si="48"/>
        <v>0</v>
      </c>
      <c r="AB638" s="452">
        <v>0</v>
      </c>
      <c r="AC638" s="452">
        <f t="shared" si="49"/>
        <v>0</v>
      </c>
      <c r="AD638" s="451">
        <v>0</v>
      </c>
      <c r="AE638" s="451">
        <f t="shared" si="46"/>
        <v>0</v>
      </c>
      <c r="AY638" s="451">
        <v>0</v>
      </c>
    </row>
    <row r="639" spans="1:51" ht="36" hidden="1" customHeight="1" outlineLevel="7" x14ac:dyDescent="0.2">
      <c r="A639" s="91"/>
      <c r="B639" s="93"/>
      <c r="C639" s="95"/>
      <c r="D639" s="95"/>
      <c r="E639" s="97"/>
      <c r="F639" s="101"/>
      <c r="G639" s="103"/>
      <c r="H639" s="103"/>
      <c r="I639" s="4" t="s">
        <v>294</v>
      </c>
      <c r="J639" s="6" t="s">
        <v>257</v>
      </c>
      <c r="K639" s="5">
        <v>1</v>
      </c>
      <c r="L639" s="5">
        <v>0</v>
      </c>
      <c r="M639" s="5">
        <f t="shared" si="47"/>
        <v>0</v>
      </c>
      <c r="N639" s="5">
        <v>0</v>
      </c>
      <c r="O639" s="6">
        <f>'Planning 3'!R639</f>
        <v>0</v>
      </c>
      <c r="P639" s="116"/>
      <c r="Q639" s="116"/>
      <c r="S639" s="159">
        <f t="shared" si="50"/>
        <v>0</v>
      </c>
      <c r="Y639" s="449">
        <v>0</v>
      </c>
      <c r="AA639" s="452">
        <f t="shared" si="48"/>
        <v>0</v>
      </c>
      <c r="AB639" s="452">
        <v>0</v>
      </c>
      <c r="AC639" s="452">
        <f t="shared" si="49"/>
        <v>0</v>
      </c>
      <c r="AD639" s="451">
        <v>0</v>
      </c>
      <c r="AE639" s="451">
        <f t="shared" si="46"/>
        <v>0</v>
      </c>
      <c r="AY639" s="451">
        <v>0</v>
      </c>
    </row>
    <row r="640" spans="1:51" ht="36" hidden="1" customHeight="1" outlineLevel="5" x14ac:dyDescent="0.2">
      <c r="A640" s="91"/>
      <c r="B640" s="93"/>
      <c r="C640" s="95"/>
      <c r="D640" s="95"/>
      <c r="E640" s="97"/>
      <c r="F640" s="101"/>
      <c r="G640" s="103"/>
      <c r="H640" s="103"/>
      <c r="I640" s="22" t="s">
        <v>128</v>
      </c>
      <c r="J640" s="24"/>
      <c r="K640" s="23"/>
      <c r="L640" s="23">
        <v>0</v>
      </c>
      <c r="M640" s="23">
        <f t="shared" si="47"/>
        <v>0</v>
      </c>
      <c r="N640" s="23">
        <v>0</v>
      </c>
      <c r="O640" s="24">
        <f>'Planning 3'!R640</f>
        <v>0</v>
      </c>
      <c r="P640" s="115"/>
      <c r="Q640" s="115"/>
      <c r="S640" s="159">
        <f t="shared" si="50"/>
        <v>0</v>
      </c>
      <c r="Y640" s="449">
        <v>0</v>
      </c>
      <c r="AA640" s="452">
        <f t="shared" si="48"/>
        <v>0</v>
      </c>
      <c r="AB640" s="452">
        <v>0</v>
      </c>
      <c r="AC640" s="452">
        <f t="shared" si="49"/>
        <v>0</v>
      </c>
      <c r="AD640" s="451">
        <v>0</v>
      </c>
      <c r="AE640" s="451">
        <f t="shared" si="46"/>
        <v>0</v>
      </c>
      <c r="AY640" s="451">
        <v>0</v>
      </c>
    </row>
    <row r="641" spans="1:51" ht="36" hidden="1" customHeight="1" outlineLevel="7" x14ac:dyDescent="0.2">
      <c r="A641" s="91"/>
      <c r="B641" s="93"/>
      <c r="C641" s="95"/>
      <c r="D641" s="95"/>
      <c r="E641" s="97"/>
      <c r="F641" s="101"/>
      <c r="G641" s="103"/>
      <c r="H641" s="103"/>
      <c r="I641" s="4" t="s">
        <v>291</v>
      </c>
      <c r="J641" s="6" t="s">
        <v>256</v>
      </c>
      <c r="K641" s="5">
        <v>1</v>
      </c>
      <c r="L641" s="5">
        <v>0</v>
      </c>
      <c r="M641" s="5">
        <f t="shared" si="47"/>
        <v>0</v>
      </c>
      <c r="N641" s="5">
        <v>0</v>
      </c>
      <c r="O641" s="6">
        <f>'Planning 3'!R641</f>
        <v>0</v>
      </c>
      <c r="P641" s="116"/>
      <c r="Q641" s="116"/>
      <c r="S641" s="159">
        <f t="shared" si="50"/>
        <v>0</v>
      </c>
      <c r="Y641" s="449">
        <v>0</v>
      </c>
      <c r="AA641" s="452">
        <f t="shared" si="48"/>
        <v>0</v>
      </c>
      <c r="AB641" s="452">
        <v>0</v>
      </c>
      <c r="AC641" s="452">
        <f t="shared" si="49"/>
        <v>0</v>
      </c>
      <c r="AD641" s="451">
        <v>0</v>
      </c>
      <c r="AE641" s="451">
        <f t="shared" si="46"/>
        <v>0</v>
      </c>
      <c r="AY641" s="451">
        <v>0</v>
      </c>
    </row>
    <row r="642" spans="1:51" ht="36" hidden="1" customHeight="1" outlineLevel="7" x14ac:dyDescent="0.2">
      <c r="A642" s="91"/>
      <c r="B642" s="93"/>
      <c r="C642" s="95"/>
      <c r="D642" s="95"/>
      <c r="E642" s="97"/>
      <c r="F642" s="101"/>
      <c r="G642" s="103"/>
      <c r="H642" s="103"/>
      <c r="I642" s="4" t="s">
        <v>292</v>
      </c>
      <c r="J642" s="6" t="s">
        <v>257</v>
      </c>
      <c r="K642" s="5">
        <v>1</v>
      </c>
      <c r="L642" s="5">
        <v>0</v>
      </c>
      <c r="M642" s="5">
        <f t="shared" si="47"/>
        <v>0</v>
      </c>
      <c r="N642" s="5">
        <v>0</v>
      </c>
      <c r="O642" s="6">
        <f>'Planning 3'!R642</f>
        <v>0</v>
      </c>
      <c r="P642" s="116"/>
      <c r="Q642" s="116"/>
      <c r="S642" s="159">
        <f t="shared" si="50"/>
        <v>0</v>
      </c>
      <c r="Y642" s="449">
        <v>0</v>
      </c>
      <c r="AA642" s="452">
        <f t="shared" si="48"/>
        <v>0</v>
      </c>
      <c r="AB642" s="452">
        <v>0</v>
      </c>
      <c r="AC642" s="452">
        <f t="shared" si="49"/>
        <v>0</v>
      </c>
      <c r="AD642" s="451">
        <v>0</v>
      </c>
      <c r="AE642" s="451">
        <f t="shared" si="46"/>
        <v>0</v>
      </c>
      <c r="AY642" s="451">
        <v>0</v>
      </c>
    </row>
    <row r="643" spans="1:51" ht="36" hidden="1" customHeight="1" outlineLevel="7" x14ac:dyDescent="0.2">
      <c r="A643" s="91"/>
      <c r="B643" s="93"/>
      <c r="C643" s="95"/>
      <c r="D643" s="95"/>
      <c r="E643" s="97"/>
      <c r="F643" s="101"/>
      <c r="G643" s="103"/>
      <c r="H643" s="103"/>
      <c r="I643" s="4" t="s">
        <v>231</v>
      </c>
      <c r="J643" s="6" t="s">
        <v>256</v>
      </c>
      <c r="K643" s="5">
        <v>1</v>
      </c>
      <c r="L643" s="5">
        <v>0</v>
      </c>
      <c r="M643" s="5">
        <f t="shared" si="47"/>
        <v>0</v>
      </c>
      <c r="N643" s="5">
        <v>0</v>
      </c>
      <c r="O643" s="6">
        <f>'Planning 3'!R643</f>
        <v>0</v>
      </c>
      <c r="P643" s="116"/>
      <c r="Q643" s="116"/>
      <c r="S643" s="159">
        <f t="shared" si="50"/>
        <v>0</v>
      </c>
      <c r="Y643" s="449">
        <v>0</v>
      </c>
      <c r="AA643" s="452">
        <f t="shared" si="48"/>
        <v>0</v>
      </c>
      <c r="AB643" s="452">
        <v>0</v>
      </c>
      <c r="AC643" s="452">
        <f t="shared" si="49"/>
        <v>0</v>
      </c>
      <c r="AD643" s="451">
        <v>0</v>
      </c>
      <c r="AE643" s="451">
        <f t="shared" si="46"/>
        <v>0</v>
      </c>
      <c r="AY643" s="451">
        <v>0</v>
      </c>
    </row>
    <row r="644" spans="1:51" ht="36" hidden="1" customHeight="1" outlineLevel="7" x14ac:dyDescent="0.2">
      <c r="A644" s="91"/>
      <c r="B644" s="93"/>
      <c r="C644" s="95"/>
      <c r="D644" s="95"/>
      <c r="E644" s="97"/>
      <c r="F644" s="101"/>
      <c r="G644" s="103"/>
      <c r="H644" s="103"/>
      <c r="I644" s="4" t="s">
        <v>80</v>
      </c>
      <c r="J644" s="6" t="s">
        <v>256</v>
      </c>
      <c r="K644" s="5">
        <v>1</v>
      </c>
      <c r="L644" s="5">
        <v>0</v>
      </c>
      <c r="M644" s="5">
        <f t="shared" si="47"/>
        <v>0</v>
      </c>
      <c r="N644" s="5">
        <v>0</v>
      </c>
      <c r="O644" s="6">
        <f>'Planning 3'!R644</f>
        <v>0</v>
      </c>
      <c r="P644" s="116"/>
      <c r="Q644" s="116"/>
      <c r="S644" s="159">
        <f t="shared" si="50"/>
        <v>0</v>
      </c>
      <c r="Y644" s="449">
        <v>0</v>
      </c>
      <c r="AA644" s="452">
        <f t="shared" si="48"/>
        <v>0</v>
      </c>
      <c r="AB644" s="452">
        <v>0</v>
      </c>
      <c r="AC644" s="452">
        <f t="shared" si="49"/>
        <v>0</v>
      </c>
      <c r="AD644" s="451">
        <v>0</v>
      </c>
      <c r="AE644" s="451">
        <f t="shared" si="46"/>
        <v>0</v>
      </c>
      <c r="AY644" s="451">
        <v>0</v>
      </c>
    </row>
    <row r="645" spans="1:51" ht="36" hidden="1" customHeight="1" outlineLevel="7" x14ac:dyDescent="0.2">
      <c r="A645" s="91"/>
      <c r="B645" s="93"/>
      <c r="C645" s="95"/>
      <c r="D645" s="95"/>
      <c r="E645" s="97"/>
      <c r="F645" s="101"/>
      <c r="G645" s="103"/>
      <c r="H645" s="103"/>
      <c r="I645" s="4" t="s">
        <v>82</v>
      </c>
      <c r="J645" s="6" t="s">
        <v>257</v>
      </c>
      <c r="K645" s="5">
        <v>1</v>
      </c>
      <c r="L645" s="5">
        <v>0</v>
      </c>
      <c r="M645" s="5">
        <f t="shared" si="47"/>
        <v>0</v>
      </c>
      <c r="N645" s="5">
        <v>0</v>
      </c>
      <c r="O645" s="6">
        <f>'Planning 3'!R645</f>
        <v>0</v>
      </c>
      <c r="P645" s="116"/>
      <c r="Q645" s="116"/>
      <c r="S645" s="159">
        <f t="shared" si="50"/>
        <v>0</v>
      </c>
      <c r="Y645" s="449">
        <v>0</v>
      </c>
      <c r="AA645" s="452">
        <f t="shared" si="48"/>
        <v>0</v>
      </c>
      <c r="AB645" s="452">
        <v>0</v>
      </c>
      <c r="AC645" s="452">
        <f t="shared" si="49"/>
        <v>0</v>
      </c>
      <c r="AD645" s="451">
        <v>0</v>
      </c>
      <c r="AE645" s="451">
        <f t="shared" si="46"/>
        <v>0</v>
      </c>
      <c r="AY645" s="451">
        <v>0</v>
      </c>
    </row>
    <row r="646" spans="1:51" ht="36" hidden="1" customHeight="1" outlineLevel="7" x14ac:dyDescent="0.2">
      <c r="A646" s="91"/>
      <c r="B646" s="93"/>
      <c r="C646" s="95"/>
      <c r="D646" s="95"/>
      <c r="E646" s="97"/>
      <c r="F646" s="101"/>
      <c r="G646" s="103"/>
      <c r="H646" s="103"/>
      <c r="I646" s="4" t="s">
        <v>293</v>
      </c>
      <c r="J646" s="6" t="s">
        <v>256</v>
      </c>
      <c r="K646" s="5">
        <v>1</v>
      </c>
      <c r="L646" s="5">
        <v>0</v>
      </c>
      <c r="M646" s="5">
        <f t="shared" si="47"/>
        <v>0</v>
      </c>
      <c r="N646" s="5">
        <v>0</v>
      </c>
      <c r="O646" s="6">
        <f>'Planning 3'!R646</f>
        <v>0</v>
      </c>
      <c r="P646" s="116"/>
      <c r="Q646" s="116"/>
      <c r="S646" s="159">
        <f t="shared" si="50"/>
        <v>0</v>
      </c>
      <c r="Y646" s="449">
        <v>0</v>
      </c>
      <c r="AA646" s="452">
        <f t="shared" si="48"/>
        <v>0</v>
      </c>
      <c r="AB646" s="452">
        <v>0</v>
      </c>
      <c r="AC646" s="452">
        <f t="shared" si="49"/>
        <v>0</v>
      </c>
      <c r="AD646" s="451">
        <v>0</v>
      </c>
      <c r="AE646" s="451">
        <f t="shared" ref="AE646:AE709" si="51">O646-AD646</f>
        <v>0</v>
      </c>
      <c r="AY646" s="451">
        <v>0</v>
      </c>
    </row>
    <row r="647" spans="1:51" ht="36" hidden="1" customHeight="1" outlineLevel="7" x14ac:dyDescent="0.2">
      <c r="A647" s="91"/>
      <c r="B647" s="93"/>
      <c r="C647" s="95"/>
      <c r="D647" s="95"/>
      <c r="E647" s="97"/>
      <c r="F647" s="101"/>
      <c r="G647" s="103"/>
      <c r="H647" s="103"/>
      <c r="I647" s="4" t="s">
        <v>294</v>
      </c>
      <c r="J647" s="6" t="s">
        <v>257</v>
      </c>
      <c r="K647" s="5">
        <v>1</v>
      </c>
      <c r="L647" s="5">
        <v>0</v>
      </c>
      <c r="M647" s="5">
        <f t="shared" ref="M647:M710" si="52">N647-L647</f>
        <v>0</v>
      </c>
      <c r="N647" s="5">
        <v>0</v>
      </c>
      <c r="O647" s="6">
        <f>'Planning 3'!R647</f>
        <v>0</v>
      </c>
      <c r="P647" s="116"/>
      <c r="Q647" s="116"/>
      <c r="S647" s="159">
        <f t="shared" si="50"/>
        <v>0</v>
      </c>
      <c r="Y647" s="449">
        <v>0</v>
      </c>
      <c r="AA647" s="452">
        <f t="shared" ref="AA647:AA710" si="53">O647-AY647</f>
        <v>0</v>
      </c>
      <c r="AB647" s="452">
        <v>0</v>
      </c>
      <c r="AC647" s="452">
        <f t="shared" ref="AC647:AC710" si="54">O647-AB647</f>
        <v>0</v>
      </c>
      <c r="AD647" s="451">
        <v>0</v>
      </c>
      <c r="AE647" s="451">
        <f t="shared" si="51"/>
        <v>0</v>
      </c>
      <c r="AY647" s="451">
        <v>0</v>
      </c>
    </row>
    <row r="648" spans="1:51" ht="36" hidden="1" customHeight="1" outlineLevel="5" x14ac:dyDescent="0.2">
      <c r="A648" s="91"/>
      <c r="B648" s="93"/>
      <c r="C648" s="95"/>
      <c r="D648" s="95"/>
      <c r="E648" s="97"/>
      <c r="F648" s="101"/>
      <c r="G648" s="103"/>
      <c r="H648" s="103"/>
      <c r="I648" s="22" t="s">
        <v>129</v>
      </c>
      <c r="J648" s="24"/>
      <c r="K648" s="23"/>
      <c r="L648" s="23">
        <v>0</v>
      </c>
      <c r="M648" s="23">
        <f t="shared" si="52"/>
        <v>0</v>
      </c>
      <c r="N648" s="23">
        <v>0</v>
      </c>
      <c r="O648" s="24">
        <f>'Planning 3'!R648</f>
        <v>0</v>
      </c>
      <c r="P648" s="115"/>
      <c r="Q648" s="115"/>
      <c r="S648" s="159">
        <f t="shared" si="50"/>
        <v>0</v>
      </c>
      <c r="Y648" s="449">
        <v>0</v>
      </c>
      <c r="AA648" s="452">
        <f t="shared" si="53"/>
        <v>0</v>
      </c>
      <c r="AB648" s="452">
        <v>0</v>
      </c>
      <c r="AC648" s="452">
        <f t="shared" si="54"/>
        <v>0</v>
      </c>
      <c r="AD648" s="451">
        <v>0</v>
      </c>
      <c r="AE648" s="451">
        <f t="shared" si="51"/>
        <v>0</v>
      </c>
      <c r="AY648" s="451">
        <v>0</v>
      </c>
    </row>
    <row r="649" spans="1:51" ht="36" hidden="1" customHeight="1" outlineLevel="7" x14ac:dyDescent="0.2">
      <c r="A649" s="91"/>
      <c r="B649" s="93"/>
      <c r="C649" s="95"/>
      <c r="D649" s="95"/>
      <c r="E649" s="97"/>
      <c r="F649" s="101"/>
      <c r="G649" s="103"/>
      <c r="H649" s="103"/>
      <c r="I649" s="4" t="s">
        <v>291</v>
      </c>
      <c r="J649" s="6" t="s">
        <v>256</v>
      </c>
      <c r="K649" s="5">
        <v>1</v>
      </c>
      <c r="L649" s="5">
        <v>0</v>
      </c>
      <c r="M649" s="5">
        <f t="shared" si="52"/>
        <v>0</v>
      </c>
      <c r="N649" s="5">
        <v>0</v>
      </c>
      <c r="O649" s="6">
        <f>'Planning 3'!R649</f>
        <v>0</v>
      </c>
      <c r="P649" s="116"/>
      <c r="Q649" s="116"/>
      <c r="S649" s="159">
        <f t="shared" si="50"/>
        <v>0</v>
      </c>
      <c r="Y649" s="449">
        <v>0</v>
      </c>
      <c r="AA649" s="452">
        <f t="shared" si="53"/>
        <v>0</v>
      </c>
      <c r="AB649" s="452">
        <v>0</v>
      </c>
      <c r="AC649" s="452">
        <f t="shared" si="54"/>
        <v>0</v>
      </c>
      <c r="AD649" s="451">
        <v>0</v>
      </c>
      <c r="AE649" s="451">
        <f t="shared" si="51"/>
        <v>0</v>
      </c>
      <c r="AY649" s="451">
        <v>0</v>
      </c>
    </row>
    <row r="650" spans="1:51" ht="36" hidden="1" customHeight="1" outlineLevel="7" x14ac:dyDescent="0.2">
      <c r="A650" s="91"/>
      <c r="B650" s="93"/>
      <c r="C650" s="95"/>
      <c r="D650" s="95"/>
      <c r="E650" s="97"/>
      <c r="F650" s="101"/>
      <c r="G650" s="103"/>
      <c r="H650" s="103"/>
      <c r="I650" s="4" t="s">
        <v>292</v>
      </c>
      <c r="J650" s="6" t="s">
        <v>257</v>
      </c>
      <c r="K650" s="5">
        <v>1</v>
      </c>
      <c r="L650" s="5">
        <v>0</v>
      </c>
      <c r="M650" s="5">
        <f t="shared" si="52"/>
        <v>0</v>
      </c>
      <c r="N650" s="5">
        <v>0</v>
      </c>
      <c r="O650" s="6">
        <f>'Planning 3'!R650</f>
        <v>0</v>
      </c>
      <c r="P650" s="116"/>
      <c r="Q650" s="116"/>
      <c r="S650" s="159">
        <f t="shared" si="50"/>
        <v>0</v>
      </c>
      <c r="Y650" s="449">
        <v>0</v>
      </c>
      <c r="AA650" s="452">
        <f t="shared" si="53"/>
        <v>0</v>
      </c>
      <c r="AB650" s="452">
        <v>0</v>
      </c>
      <c r="AC650" s="452">
        <f t="shared" si="54"/>
        <v>0</v>
      </c>
      <c r="AD650" s="451">
        <v>0</v>
      </c>
      <c r="AE650" s="451">
        <f t="shared" si="51"/>
        <v>0</v>
      </c>
      <c r="AY650" s="451">
        <v>0</v>
      </c>
    </row>
    <row r="651" spans="1:51" ht="36" hidden="1" customHeight="1" outlineLevel="7" x14ac:dyDescent="0.2">
      <c r="A651" s="91"/>
      <c r="B651" s="93"/>
      <c r="C651" s="95"/>
      <c r="D651" s="95"/>
      <c r="E651" s="97"/>
      <c r="F651" s="101"/>
      <c r="G651" s="103"/>
      <c r="H651" s="103"/>
      <c r="I651" s="4" t="s">
        <v>231</v>
      </c>
      <c r="J651" s="6" t="s">
        <v>256</v>
      </c>
      <c r="K651" s="5">
        <v>1</v>
      </c>
      <c r="L651" s="5">
        <v>0</v>
      </c>
      <c r="M651" s="5">
        <f t="shared" si="52"/>
        <v>0</v>
      </c>
      <c r="N651" s="5">
        <v>0</v>
      </c>
      <c r="O651" s="6">
        <f>'Planning 3'!R651</f>
        <v>0</v>
      </c>
      <c r="P651" s="116"/>
      <c r="Q651" s="116"/>
      <c r="S651" s="159">
        <f t="shared" si="50"/>
        <v>0</v>
      </c>
      <c r="Y651" s="449">
        <v>0</v>
      </c>
      <c r="AA651" s="452">
        <f t="shared" si="53"/>
        <v>0</v>
      </c>
      <c r="AB651" s="452">
        <v>0</v>
      </c>
      <c r="AC651" s="452">
        <f t="shared" si="54"/>
        <v>0</v>
      </c>
      <c r="AD651" s="451">
        <v>0</v>
      </c>
      <c r="AE651" s="451">
        <f t="shared" si="51"/>
        <v>0</v>
      </c>
      <c r="AY651" s="451">
        <v>0</v>
      </c>
    </row>
    <row r="652" spans="1:51" ht="36" hidden="1" customHeight="1" outlineLevel="7" x14ac:dyDescent="0.2">
      <c r="A652" s="91"/>
      <c r="B652" s="93"/>
      <c r="C652" s="95"/>
      <c r="D652" s="95"/>
      <c r="E652" s="97"/>
      <c r="F652" s="101"/>
      <c r="G652" s="103"/>
      <c r="H652" s="103"/>
      <c r="I652" s="4" t="s">
        <v>80</v>
      </c>
      <c r="J652" s="6" t="s">
        <v>256</v>
      </c>
      <c r="K652" s="5">
        <v>1</v>
      </c>
      <c r="L652" s="5">
        <v>0</v>
      </c>
      <c r="M652" s="5">
        <f t="shared" si="52"/>
        <v>0</v>
      </c>
      <c r="N652" s="5">
        <v>0</v>
      </c>
      <c r="O652" s="6">
        <f>'Planning 3'!R652</f>
        <v>0</v>
      </c>
      <c r="P652" s="116"/>
      <c r="Q652" s="116"/>
      <c r="S652" s="159">
        <f t="shared" si="50"/>
        <v>0</v>
      </c>
      <c r="Y652" s="449">
        <v>0</v>
      </c>
      <c r="AA652" s="452">
        <f t="shared" si="53"/>
        <v>0</v>
      </c>
      <c r="AB652" s="452">
        <v>0</v>
      </c>
      <c r="AC652" s="452">
        <f t="shared" si="54"/>
        <v>0</v>
      </c>
      <c r="AD652" s="451">
        <v>0</v>
      </c>
      <c r="AE652" s="451">
        <f t="shared" si="51"/>
        <v>0</v>
      </c>
      <c r="AY652" s="451">
        <v>0</v>
      </c>
    </row>
    <row r="653" spans="1:51" ht="36" hidden="1" customHeight="1" outlineLevel="7" x14ac:dyDescent="0.2">
      <c r="A653" s="91"/>
      <c r="B653" s="93"/>
      <c r="C653" s="95"/>
      <c r="D653" s="95"/>
      <c r="E653" s="97"/>
      <c r="F653" s="101"/>
      <c r="G653" s="103"/>
      <c r="H653" s="103"/>
      <c r="I653" s="4" t="s">
        <v>82</v>
      </c>
      <c r="J653" s="6" t="s">
        <v>257</v>
      </c>
      <c r="K653" s="5">
        <v>1</v>
      </c>
      <c r="L653" s="5">
        <v>0</v>
      </c>
      <c r="M653" s="5">
        <f t="shared" si="52"/>
        <v>0</v>
      </c>
      <c r="N653" s="5">
        <v>0</v>
      </c>
      <c r="O653" s="6">
        <f>'Planning 3'!R653</f>
        <v>0</v>
      </c>
      <c r="P653" s="116"/>
      <c r="Q653" s="116"/>
      <c r="S653" s="159">
        <f t="shared" si="50"/>
        <v>0</v>
      </c>
      <c r="Y653" s="449">
        <v>0</v>
      </c>
      <c r="AA653" s="452">
        <f t="shared" si="53"/>
        <v>0</v>
      </c>
      <c r="AB653" s="452">
        <v>0</v>
      </c>
      <c r="AC653" s="452">
        <f t="shared" si="54"/>
        <v>0</v>
      </c>
      <c r="AD653" s="451">
        <v>0</v>
      </c>
      <c r="AE653" s="451">
        <f t="shared" si="51"/>
        <v>0</v>
      </c>
      <c r="AY653" s="451">
        <v>0</v>
      </c>
    </row>
    <row r="654" spans="1:51" ht="36" hidden="1" customHeight="1" outlineLevel="7" x14ac:dyDescent="0.2">
      <c r="A654" s="91"/>
      <c r="B654" s="93"/>
      <c r="C654" s="95"/>
      <c r="D654" s="95"/>
      <c r="E654" s="97"/>
      <c r="F654" s="101"/>
      <c r="G654" s="103"/>
      <c r="H654" s="103"/>
      <c r="I654" s="4" t="s">
        <v>293</v>
      </c>
      <c r="J654" s="6" t="s">
        <v>256</v>
      </c>
      <c r="K654" s="5">
        <v>1</v>
      </c>
      <c r="L654" s="5">
        <v>0</v>
      </c>
      <c r="M654" s="5">
        <f t="shared" si="52"/>
        <v>0</v>
      </c>
      <c r="N654" s="5">
        <v>0</v>
      </c>
      <c r="O654" s="6">
        <f>'Planning 3'!R654</f>
        <v>0</v>
      </c>
      <c r="P654" s="116"/>
      <c r="Q654" s="116"/>
      <c r="S654" s="159">
        <f t="shared" si="50"/>
        <v>0</v>
      </c>
      <c r="Y654" s="449">
        <v>0</v>
      </c>
      <c r="AA654" s="452">
        <f t="shared" si="53"/>
        <v>0</v>
      </c>
      <c r="AB654" s="452">
        <v>0</v>
      </c>
      <c r="AC654" s="452">
        <f t="shared" si="54"/>
        <v>0</v>
      </c>
      <c r="AD654" s="451">
        <v>0</v>
      </c>
      <c r="AE654" s="451">
        <f t="shared" si="51"/>
        <v>0</v>
      </c>
      <c r="AY654" s="451">
        <v>0</v>
      </c>
    </row>
    <row r="655" spans="1:51" ht="36" hidden="1" customHeight="1" outlineLevel="7" x14ac:dyDescent="0.2">
      <c r="A655" s="91"/>
      <c r="B655" s="93"/>
      <c r="C655" s="95"/>
      <c r="D655" s="95"/>
      <c r="E655" s="97"/>
      <c r="F655" s="101"/>
      <c r="G655" s="103"/>
      <c r="H655" s="103"/>
      <c r="I655" s="4" t="s">
        <v>294</v>
      </c>
      <c r="J655" s="6" t="s">
        <v>257</v>
      </c>
      <c r="K655" s="5">
        <v>1</v>
      </c>
      <c r="L655" s="5">
        <v>0</v>
      </c>
      <c r="M655" s="5">
        <f t="shared" si="52"/>
        <v>0</v>
      </c>
      <c r="N655" s="5">
        <v>0</v>
      </c>
      <c r="O655" s="6">
        <f>'Planning 3'!R655</f>
        <v>0</v>
      </c>
      <c r="P655" s="116"/>
      <c r="Q655" s="116"/>
      <c r="S655" s="159">
        <f t="shared" si="50"/>
        <v>0</v>
      </c>
      <c r="Y655" s="449">
        <v>0</v>
      </c>
      <c r="AA655" s="452">
        <f t="shared" si="53"/>
        <v>0</v>
      </c>
      <c r="AB655" s="452">
        <v>0</v>
      </c>
      <c r="AC655" s="452">
        <f t="shared" si="54"/>
        <v>0</v>
      </c>
      <c r="AD655" s="451">
        <v>0</v>
      </c>
      <c r="AE655" s="451">
        <f t="shared" si="51"/>
        <v>0</v>
      </c>
      <c r="AY655" s="451">
        <v>0</v>
      </c>
    </row>
    <row r="656" spans="1:51" ht="36" hidden="1" customHeight="1" outlineLevel="5" x14ac:dyDescent="0.2">
      <c r="A656" s="91"/>
      <c r="B656" s="93"/>
      <c r="C656" s="95"/>
      <c r="D656" s="95"/>
      <c r="E656" s="97"/>
      <c r="F656" s="101"/>
      <c r="G656" s="103"/>
      <c r="H656" s="103"/>
      <c r="I656" s="22" t="s">
        <v>130</v>
      </c>
      <c r="J656" s="24"/>
      <c r="K656" s="23"/>
      <c r="L656" s="23">
        <v>0</v>
      </c>
      <c r="M656" s="23">
        <f t="shared" si="52"/>
        <v>0</v>
      </c>
      <c r="N656" s="23">
        <v>0</v>
      </c>
      <c r="O656" s="24">
        <f>'Planning 3'!R656</f>
        <v>0</v>
      </c>
      <c r="P656" s="115"/>
      <c r="Q656" s="115"/>
      <c r="S656" s="159">
        <f t="shared" si="50"/>
        <v>0</v>
      </c>
      <c r="Y656" s="449">
        <v>0</v>
      </c>
      <c r="AA656" s="452">
        <f t="shared" si="53"/>
        <v>0</v>
      </c>
      <c r="AB656" s="452">
        <v>0</v>
      </c>
      <c r="AC656" s="452">
        <f t="shared" si="54"/>
        <v>0</v>
      </c>
      <c r="AD656" s="451">
        <v>0</v>
      </c>
      <c r="AE656" s="451">
        <f t="shared" si="51"/>
        <v>0</v>
      </c>
      <c r="AY656" s="451">
        <v>0</v>
      </c>
    </row>
    <row r="657" spans="1:51" ht="36" hidden="1" customHeight="1" outlineLevel="7" x14ac:dyDescent="0.2">
      <c r="A657" s="91"/>
      <c r="B657" s="93"/>
      <c r="C657" s="95"/>
      <c r="D657" s="95"/>
      <c r="E657" s="97"/>
      <c r="F657" s="101"/>
      <c r="G657" s="103"/>
      <c r="H657" s="103"/>
      <c r="I657" s="4" t="s">
        <v>291</v>
      </c>
      <c r="J657" s="6" t="s">
        <v>256</v>
      </c>
      <c r="K657" s="5">
        <v>1</v>
      </c>
      <c r="L657" s="5">
        <v>0</v>
      </c>
      <c r="M657" s="5">
        <f t="shared" si="52"/>
        <v>0</v>
      </c>
      <c r="N657" s="5">
        <v>0</v>
      </c>
      <c r="O657" s="6">
        <f>'Planning 3'!R657</f>
        <v>0</v>
      </c>
      <c r="P657" s="116"/>
      <c r="Q657" s="116"/>
      <c r="S657" s="159">
        <f t="shared" si="50"/>
        <v>0</v>
      </c>
      <c r="Y657" s="449">
        <v>0</v>
      </c>
      <c r="AA657" s="452">
        <f t="shared" si="53"/>
        <v>0</v>
      </c>
      <c r="AB657" s="452">
        <v>0</v>
      </c>
      <c r="AC657" s="452">
        <f t="shared" si="54"/>
        <v>0</v>
      </c>
      <c r="AD657" s="451">
        <v>0</v>
      </c>
      <c r="AE657" s="451">
        <f t="shared" si="51"/>
        <v>0</v>
      </c>
      <c r="AY657" s="451">
        <v>0</v>
      </c>
    </row>
    <row r="658" spans="1:51" ht="36" hidden="1" customHeight="1" outlineLevel="7" x14ac:dyDescent="0.2">
      <c r="A658" s="91"/>
      <c r="B658" s="93"/>
      <c r="C658" s="95"/>
      <c r="D658" s="95"/>
      <c r="E658" s="97"/>
      <c r="F658" s="101"/>
      <c r="G658" s="103"/>
      <c r="H658" s="103"/>
      <c r="I658" s="4" t="s">
        <v>292</v>
      </c>
      <c r="J658" s="6" t="s">
        <v>257</v>
      </c>
      <c r="K658" s="5">
        <v>1</v>
      </c>
      <c r="L658" s="5">
        <v>0</v>
      </c>
      <c r="M658" s="5">
        <f t="shared" si="52"/>
        <v>0</v>
      </c>
      <c r="N658" s="5">
        <v>0</v>
      </c>
      <c r="O658" s="6">
        <f>'Planning 3'!R658</f>
        <v>0</v>
      </c>
      <c r="P658" s="116"/>
      <c r="Q658" s="116"/>
      <c r="S658" s="159">
        <f t="shared" si="50"/>
        <v>0</v>
      </c>
      <c r="Y658" s="449">
        <v>0</v>
      </c>
      <c r="AA658" s="452">
        <f t="shared" si="53"/>
        <v>0</v>
      </c>
      <c r="AB658" s="452">
        <v>0</v>
      </c>
      <c r="AC658" s="452">
        <f t="shared" si="54"/>
        <v>0</v>
      </c>
      <c r="AD658" s="451">
        <v>0</v>
      </c>
      <c r="AE658" s="451">
        <f t="shared" si="51"/>
        <v>0</v>
      </c>
      <c r="AY658" s="451">
        <v>0</v>
      </c>
    </row>
    <row r="659" spans="1:51" ht="36" hidden="1" customHeight="1" outlineLevel="7" x14ac:dyDescent="0.2">
      <c r="A659" s="91"/>
      <c r="B659" s="93"/>
      <c r="C659" s="95"/>
      <c r="D659" s="95"/>
      <c r="E659" s="97"/>
      <c r="F659" s="101"/>
      <c r="G659" s="103"/>
      <c r="H659" s="103"/>
      <c r="I659" s="4" t="s">
        <v>231</v>
      </c>
      <c r="J659" s="6" t="s">
        <v>256</v>
      </c>
      <c r="K659" s="5">
        <v>1</v>
      </c>
      <c r="L659" s="5">
        <v>0</v>
      </c>
      <c r="M659" s="5">
        <f t="shared" si="52"/>
        <v>0</v>
      </c>
      <c r="N659" s="5">
        <v>0</v>
      </c>
      <c r="O659" s="6">
        <f>'Planning 3'!R659</f>
        <v>0</v>
      </c>
      <c r="P659" s="116"/>
      <c r="Q659" s="116"/>
      <c r="S659" s="159">
        <f t="shared" si="50"/>
        <v>0</v>
      </c>
      <c r="Y659" s="449">
        <v>0</v>
      </c>
      <c r="AA659" s="452">
        <f t="shared" si="53"/>
        <v>0</v>
      </c>
      <c r="AB659" s="452">
        <v>0</v>
      </c>
      <c r="AC659" s="452">
        <f t="shared" si="54"/>
        <v>0</v>
      </c>
      <c r="AD659" s="451">
        <v>0</v>
      </c>
      <c r="AE659" s="451">
        <f t="shared" si="51"/>
        <v>0</v>
      </c>
      <c r="AY659" s="451">
        <v>0</v>
      </c>
    </row>
    <row r="660" spans="1:51" ht="36" hidden="1" customHeight="1" outlineLevel="7" x14ac:dyDescent="0.2">
      <c r="A660" s="91"/>
      <c r="B660" s="93"/>
      <c r="C660" s="95"/>
      <c r="D660" s="95"/>
      <c r="E660" s="97"/>
      <c r="F660" s="101"/>
      <c r="G660" s="103"/>
      <c r="H660" s="103"/>
      <c r="I660" s="4" t="s">
        <v>80</v>
      </c>
      <c r="J660" s="6" t="s">
        <v>256</v>
      </c>
      <c r="K660" s="5">
        <v>1</v>
      </c>
      <c r="L660" s="5">
        <v>0</v>
      </c>
      <c r="M660" s="5">
        <f t="shared" si="52"/>
        <v>0</v>
      </c>
      <c r="N660" s="5">
        <v>0</v>
      </c>
      <c r="O660" s="6">
        <f>'Planning 3'!R660</f>
        <v>0</v>
      </c>
      <c r="P660" s="116"/>
      <c r="Q660" s="116"/>
      <c r="S660" s="159">
        <f t="shared" si="50"/>
        <v>0</v>
      </c>
      <c r="Y660" s="449">
        <v>0</v>
      </c>
      <c r="AA660" s="452">
        <f t="shared" si="53"/>
        <v>0</v>
      </c>
      <c r="AB660" s="452">
        <v>0</v>
      </c>
      <c r="AC660" s="452">
        <f t="shared" si="54"/>
        <v>0</v>
      </c>
      <c r="AD660" s="451">
        <v>0</v>
      </c>
      <c r="AE660" s="451">
        <f t="shared" si="51"/>
        <v>0</v>
      </c>
      <c r="AY660" s="451">
        <v>0</v>
      </c>
    </row>
    <row r="661" spans="1:51" ht="36" hidden="1" customHeight="1" outlineLevel="7" x14ac:dyDescent="0.2">
      <c r="A661" s="91"/>
      <c r="B661" s="93"/>
      <c r="C661" s="95"/>
      <c r="D661" s="95"/>
      <c r="E661" s="97"/>
      <c r="F661" s="101"/>
      <c r="G661" s="103"/>
      <c r="H661" s="103"/>
      <c r="I661" s="4" t="s">
        <v>82</v>
      </c>
      <c r="J661" s="6" t="s">
        <v>257</v>
      </c>
      <c r="K661" s="5">
        <v>1</v>
      </c>
      <c r="L661" s="5">
        <v>0</v>
      </c>
      <c r="M661" s="5">
        <f t="shared" si="52"/>
        <v>0</v>
      </c>
      <c r="N661" s="5">
        <v>0</v>
      </c>
      <c r="O661" s="6">
        <f>'Planning 3'!R661</f>
        <v>0</v>
      </c>
      <c r="P661" s="116"/>
      <c r="Q661" s="116"/>
      <c r="S661" s="159">
        <f t="shared" si="50"/>
        <v>0</v>
      </c>
      <c r="Y661" s="449">
        <v>0</v>
      </c>
      <c r="AA661" s="452">
        <f t="shared" si="53"/>
        <v>0</v>
      </c>
      <c r="AB661" s="452">
        <v>0</v>
      </c>
      <c r="AC661" s="452">
        <f t="shared" si="54"/>
        <v>0</v>
      </c>
      <c r="AD661" s="451">
        <v>0</v>
      </c>
      <c r="AE661" s="451">
        <f t="shared" si="51"/>
        <v>0</v>
      </c>
      <c r="AY661" s="451">
        <v>0</v>
      </c>
    </row>
    <row r="662" spans="1:51" ht="36" hidden="1" customHeight="1" outlineLevel="7" x14ac:dyDescent="0.2">
      <c r="A662" s="91"/>
      <c r="B662" s="93"/>
      <c r="C662" s="95"/>
      <c r="D662" s="95"/>
      <c r="E662" s="97"/>
      <c r="F662" s="101"/>
      <c r="G662" s="103"/>
      <c r="H662" s="103"/>
      <c r="I662" s="4" t="s">
        <v>293</v>
      </c>
      <c r="J662" s="6" t="s">
        <v>256</v>
      </c>
      <c r="K662" s="5">
        <v>1</v>
      </c>
      <c r="L662" s="5">
        <v>0</v>
      </c>
      <c r="M662" s="5">
        <f t="shared" si="52"/>
        <v>0</v>
      </c>
      <c r="N662" s="5">
        <v>0</v>
      </c>
      <c r="O662" s="6">
        <f>'Planning 3'!R662</f>
        <v>0</v>
      </c>
      <c r="P662" s="116"/>
      <c r="Q662" s="116"/>
      <c r="S662" s="159">
        <f t="shared" si="50"/>
        <v>0</v>
      </c>
      <c r="Y662" s="449">
        <v>0</v>
      </c>
      <c r="AA662" s="452">
        <f t="shared" si="53"/>
        <v>0</v>
      </c>
      <c r="AB662" s="452">
        <v>0</v>
      </c>
      <c r="AC662" s="452">
        <f t="shared" si="54"/>
        <v>0</v>
      </c>
      <c r="AD662" s="451">
        <v>0</v>
      </c>
      <c r="AE662" s="451">
        <f t="shared" si="51"/>
        <v>0</v>
      </c>
      <c r="AY662" s="451">
        <v>0</v>
      </c>
    </row>
    <row r="663" spans="1:51" ht="36" hidden="1" customHeight="1" outlineLevel="7" x14ac:dyDescent="0.2">
      <c r="A663" s="91"/>
      <c r="B663" s="93"/>
      <c r="C663" s="95"/>
      <c r="D663" s="95"/>
      <c r="E663" s="97"/>
      <c r="F663" s="101"/>
      <c r="G663" s="103"/>
      <c r="H663" s="103"/>
      <c r="I663" s="4" t="s">
        <v>294</v>
      </c>
      <c r="J663" s="6" t="s">
        <v>257</v>
      </c>
      <c r="K663" s="5">
        <v>1</v>
      </c>
      <c r="L663" s="5">
        <v>0</v>
      </c>
      <c r="M663" s="5">
        <f t="shared" si="52"/>
        <v>0</v>
      </c>
      <c r="N663" s="5">
        <v>0</v>
      </c>
      <c r="O663" s="6">
        <f>'Planning 3'!R663</f>
        <v>0</v>
      </c>
      <c r="P663" s="116"/>
      <c r="Q663" s="116"/>
      <c r="S663" s="159">
        <f t="shared" si="50"/>
        <v>0</v>
      </c>
      <c r="Y663" s="449">
        <v>0</v>
      </c>
      <c r="AA663" s="452">
        <f t="shared" si="53"/>
        <v>0</v>
      </c>
      <c r="AB663" s="452">
        <v>0</v>
      </c>
      <c r="AC663" s="452">
        <f t="shared" si="54"/>
        <v>0</v>
      </c>
      <c r="AD663" s="451">
        <v>0</v>
      </c>
      <c r="AE663" s="451">
        <f t="shared" si="51"/>
        <v>0</v>
      </c>
      <c r="AY663" s="451">
        <v>0</v>
      </c>
    </row>
    <row r="664" spans="1:51" ht="36" hidden="1" customHeight="1" outlineLevel="5" x14ac:dyDescent="0.2">
      <c r="A664" s="91"/>
      <c r="B664" s="93"/>
      <c r="C664" s="95"/>
      <c r="D664" s="95"/>
      <c r="E664" s="97"/>
      <c r="F664" s="101"/>
      <c r="G664" s="103"/>
      <c r="H664" s="103"/>
      <c r="I664" s="22" t="s">
        <v>131</v>
      </c>
      <c r="J664" s="24"/>
      <c r="K664" s="23"/>
      <c r="L664" s="23">
        <v>0</v>
      </c>
      <c r="M664" s="23">
        <f t="shared" si="52"/>
        <v>0</v>
      </c>
      <c r="N664" s="23">
        <v>0</v>
      </c>
      <c r="O664" s="24">
        <f>'Planning 3'!R664</f>
        <v>0</v>
      </c>
      <c r="P664" s="115"/>
      <c r="Q664" s="115"/>
      <c r="S664" s="159">
        <f t="shared" si="50"/>
        <v>0</v>
      </c>
      <c r="Y664" s="449">
        <v>0</v>
      </c>
      <c r="AA664" s="452">
        <f t="shared" si="53"/>
        <v>0</v>
      </c>
      <c r="AB664" s="452">
        <v>0</v>
      </c>
      <c r="AC664" s="452">
        <f t="shared" si="54"/>
        <v>0</v>
      </c>
      <c r="AD664" s="451">
        <v>0</v>
      </c>
      <c r="AE664" s="451">
        <f t="shared" si="51"/>
        <v>0</v>
      </c>
      <c r="AY664" s="451">
        <v>0</v>
      </c>
    </row>
    <row r="665" spans="1:51" ht="36" hidden="1" customHeight="1" outlineLevel="7" x14ac:dyDescent="0.2">
      <c r="A665" s="91"/>
      <c r="B665" s="93"/>
      <c r="C665" s="95"/>
      <c r="D665" s="95"/>
      <c r="E665" s="97"/>
      <c r="F665" s="101"/>
      <c r="G665" s="103"/>
      <c r="H665" s="103"/>
      <c r="I665" s="4" t="s">
        <v>291</v>
      </c>
      <c r="J665" s="6" t="s">
        <v>256</v>
      </c>
      <c r="K665" s="5">
        <v>1</v>
      </c>
      <c r="L665" s="5">
        <v>0</v>
      </c>
      <c r="M665" s="5">
        <f t="shared" si="52"/>
        <v>0</v>
      </c>
      <c r="N665" s="5">
        <v>0</v>
      </c>
      <c r="O665" s="6">
        <f>'Planning 3'!R665</f>
        <v>0</v>
      </c>
      <c r="P665" s="116"/>
      <c r="Q665" s="116"/>
      <c r="S665" s="159">
        <f t="shared" si="50"/>
        <v>0</v>
      </c>
      <c r="Y665" s="449">
        <v>0</v>
      </c>
      <c r="AA665" s="452">
        <f t="shared" si="53"/>
        <v>0</v>
      </c>
      <c r="AB665" s="452">
        <v>0</v>
      </c>
      <c r="AC665" s="452">
        <f t="shared" si="54"/>
        <v>0</v>
      </c>
      <c r="AD665" s="451">
        <v>0</v>
      </c>
      <c r="AE665" s="451">
        <f t="shared" si="51"/>
        <v>0</v>
      </c>
      <c r="AY665" s="451">
        <v>0</v>
      </c>
    </row>
    <row r="666" spans="1:51" ht="36" hidden="1" customHeight="1" outlineLevel="7" x14ac:dyDescent="0.2">
      <c r="A666" s="91"/>
      <c r="B666" s="93"/>
      <c r="C666" s="95"/>
      <c r="D666" s="95"/>
      <c r="E666" s="97"/>
      <c r="F666" s="101"/>
      <c r="G666" s="103"/>
      <c r="H666" s="103"/>
      <c r="I666" s="4" t="s">
        <v>292</v>
      </c>
      <c r="J666" s="6" t="s">
        <v>257</v>
      </c>
      <c r="K666" s="5">
        <v>1</v>
      </c>
      <c r="L666" s="5">
        <v>0</v>
      </c>
      <c r="M666" s="5">
        <f t="shared" si="52"/>
        <v>0</v>
      </c>
      <c r="N666" s="5">
        <v>0</v>
      </c>
      <c r="O666" s="6">
        <f>'Planning 3'!R666</f>
        <v>0</v>
      </c>
      <c r="P666" s="116"/>
      <c r="Q666" s="116"/>
      <c r="S666" s="159">
        <f t="shared" ref="S666:S729" si="55">R666-N666</f>
        <v>0</v>
      </c>
      <c r="Y666" s="449">
        <v>0</v>
      </c>
      <c r="AA666" s="452">
        <f t="shared" si="53"/>
        <v>0</v>
      </c>
      <c r="AB666" s="452">
        <v>0</v>
      </c>
      <c r="AC666" s="452">
        <f t="shared" si="54"/>
        <v>0</v>
      </c>
      <c r="AD666" s="451">
        <v>0</v>
      </c>
      <c r="AE666" s="451">
        <f t="shared" si="51"/>
        <v>0</v>
      </c>
      <c r="AY666" s="451">
        <v>0</v>
      </c>
    </row>
    <row r="667" spans="1:51" ht="36" hidden="1" customHeight="1" outlineLevel="7" x14ac:dyDescent="0.2">
      <c r="A667" s="91"/>
      <c r="B667" s="93"/>
      <c r="C667" s="95"/>
      <c r="D667" s="95"/>
      <c r="E667" s="97"/>
      <c r="F667" s="101"/>
      <c r="G667" s="103"/>
      <c r="H667" s="103"/>
      <c r="I667" s="4" t="s">
        <v>231</v>
      </c>
      <c r="J667" s="6" t="s">
        <v>256</v>
      </c>
      <c r="K667" s="5">
        <v>1</v>
      </c>
      <c r="L667" s="5">
        <v>0</v>
      </c>
      <c r="M667" s="5">
        <f t="shared" si="52"/>
        <v>0</v>
      </c>
      <c r="N667" s="5">
        <v>0</v>
      </c>
      <c r="O667" s="6">
        <f>'Planning 3'!R667</f>
        <v>0</v>
      </c>
      <c r="P667" s="116"/>
      <c r="Q667" s="116"/>
      <c r="S667" s="159">
        <f t="shared" si="55"/>
        <v>0</v>
      </c>
      <c r="Y667" s="449">
        <v>0</v>
      </c>
      <c r="AA667" s="452">
        <f t="shared" si="53"/>
        <v>0</v>
      </c>
      <c r="AB667" s="452">
        <v>0</v>
      </c>
      <c r="AC667" s="452">
        <f t="shared" si="54"/>
        <v>0</v>
      </c>
      <c r="AD667" s="451">
        <v>0</v>
      </c>
      <c r="AE667" s="451">
        <f t="shared" si="51"/>
        <v>0</v>
      </c>
      <c r="AY667" s="451">
        <v>0</v>
      </c>
    </row>
    <row r="668" spans="1:51" ht="36" hidden="1" customHeight="1" outlineLevel="7" x14ac:dyDescent="0.2">
      <c r="A668" s="91"/>
      <c r="B668" s="93"/>
      <c r="C668" s="95"/>
      <c r="D668" s="95"/>
      <c r="E668" s="97"/>
      <c r="F668" s="101"/>
      <c r="G668" s="103"/>
      <c r="H668" s="103"/>
      <c r="I668" s="4" t="s">
        <v>80</v>
      </c>
      <c r="J668" s="6" t="s">
        <v>256</v>
      </c>
      <c r="K668" s="5">
        <v>1</v>
      </c>
      <c r="L668" s="5">
        <v>0</v>
      </c>
      <c r="M668" s="5">
        <f t="shared" si="52"/>
        <v>0</v>
      </c>
      <c r="N668" s="5">
        <v>0</v>
      </c>
      <c r="O668" s="6">
        <f>'Planning 3'!R668</f>
        <v>0</v>
      </c>
      <c r="P668" s="116"/>
      <c r="Q668" s="116"/>
      <c r="S668" s="159">
        <f t="shared" si="55"/>
        <v>0</v>
      </c>
      <c r="Y668" s="449">
        <v>0</v>
      </c>
      <c r="AA668" s="452">
        <f t="shared" si="53"/>
        <v>0</v>
      </c>
      <c r="AB668" s="452">
        <v>0</v>
      </c>
      <c r="AC668" s="452">
        <f t="shared" si="54"/>
        <v>0</v>
      </c>
      <c r="AD668" s="451">
        <v>0</v>
      </c>
      <c r="AE668" s="451">
        <f t="shared" si="51"/>
        <v>0</v>
      </c>
      <c r="AY668" s="451">
        <v>0</v>
      </c>
    </row>
    <row r="669" spans="1:51" ht="36" hidden="1" customHeight="1" outlineLevel="7" x14ac:dyDescent="0.2">
      <c r="A669" s="91"/>
      <c r="B669" s="93"/>
      <c r="C669" s="95"/>
      <c r="D669" s="95"/>
      <c r="E669" s="97"/>
      <c r="F669" s="101"/>
      <c r="G669" s="103"/>
      <c r="H669" s="103"/>
      <c r="I669" s="4" t="s">
        <v>82</v>
      </c>
      <c r="J669" s="6" t="s">
        <v>257</v>
      </c>
      <c r="K669" s="5">
        <v>1</v>
      </c>
      <c r="L669" s="5">
        <v>0</v>
      </c>
      <c r="M669" s="5">
        <f t="shared" si="52"/>
        <v>0</v>
      </c>
      <c r="N669" s="5">
        <v>0</v>
      </c>
      <c r="O669" s="6">
        <f>'Planning 3'!R669</f>
        <v>0</v>
      </c>
      <c r="P669" s="116"/>
      <c r="Q669" s="116"/>
      <c r="S669" s="159">
        <f t="shared" si="55"/>
        <v>0</v>
      </c>
      <c r="Y669" s="449">
        <v>0</v>
      </c>
      <c r="AA669" s="452">
        <f t="shared" si="53"/>
        <v>0</v>
      </c>
      <c r="AB669" s="452">
        <v>0</v>
      </c>
      <c r="AC669" s="452">
        <f t="shared" si="54"/>
        <v>0</v>
      </c>
      <c r="AD669" s="451">
        <v>0</v>
      </c>
      <c r="AE669" s="451">
        <f t="shared" si="51"/>
        <v>0</v>
      </c>
      <c r="AY669" s="451">
        <v>0</v>
      </c>
    </row>
    <row r="670" spans="1:51" ht="36" hidden="1" customHeight="1" outlineLevel="7" x14ac:dyDescent="0.2">
      <c r="A670" s="91"/>
      <c r="B670" s="93"/>
      <c r="C670" s="95"/>
      <c r="D670" s="95"/>
      <c r="E670" s="97"/>
      <c r="F670" s="101"/>
      <c r="G670" s="103"/>
      <c r="H670" s="103"/>
      <c r="I670" s="4" t="s">
        <v>293</v>
      </c>
      <c r="J670" s="6" t="s">
        <v>256</v>
      </c>
      <c r="K670" s="5">
        <v>1</v>
      </c>
      <c r="L670" s="5">
        <v>0</v>
      </c>
      <c r="M670" s="5">
        <f t="shared" si="52"/>
        <v>0</v>
      </c>
      <c r="N670" s="5">
        <v>0</v>
      </c>
      <c r="O670" s="6">
        <f>'Planning 3'!R670</f>
        <v>0</v>
      </c>
      <c r="P670" s="116"/>
      <c r="Q670" s="116"/>
      <c r="S670" s="159">
        <f t="shared" si="55"/>
        <v>0</v>
      </c>
      <c r="Y670" s="449">
        <v>0</v>
      </c>
      <c r="AA670" s="452">
        <f t="shared" si="53"/>
        <v>0</v>
      </c>
      <c r="AB670" s="452">
        <v>0</v>
      </c>
      <c r="AC670" s="452">
        <f t="shared" si="54"/>
        <v>0</v>
      </c>
      <c r="AD670" s="451">
        <v>0</v>
      </c>
      <c r="AE670" s="451">
        <f t="shared" si="51"/>
        <v>0</v>
      </c>
      <c r="AY670" s="451">
        <v>0</v>
      </c>
    </row>
    <row r="671" spans="1:51" ht="36" hidden="1" customHeight="1" outlineLevel="7" x14ac:dyDescent="0.2">
      <c r="A671" s="91"/>
      <c r="B671" s="93"/>
      <c r="C671" s="95"/>
      <c r="D671" s="95"/>
      <c r="E671" s="97"/>
      <c r="F671" s="101"/>
      <c r="G671" s="103"/>
      <c r="H671" s="103"/>
      <c r="I671" s="4" t="s">
        <v>294</v>
      </c>
      <c r="J671" s="6" t="s">
        <v>257</v>
      </c>
      <c r="K671" s="5">
        <v>1</v>
      </c>
      <c r="L671" s="5">
        <v>0</v>
      </c>
      <c r="M671" s="5">
        <f t="shared" si="52"/>
        <v>0</v>
      </c>
      <c r="N671" s="5">
        <v>0</v>
      </c>
      <c r="O671" s="6">
        <f>'Planning 3'!R671</f>
        <v>0</v>
      </c>
      <c r="P671" s="116"/>
      <c r="Q671" s="116"/>
      <c r="S671" s="159">
        <f t="shared" si="55"/>
        <v>0</v>
      </c>
      <c r="Y671" s="449">
        <v>0</v>
      </c>
      <c r="AA671" s="452">
        <f t="shared" si="53"/>
        <v>0</v>
      </c>
      <c r="AB671" s="452">
        <v>0</v>
      </c>
      <c r="AC671" s="452">
        <f t="shared" si="54"/>
        <v>0</v>
      </c>
      <c r="AD671" s="451">
        <v>0</v>
      </c>
      <c r="AE671" s="451">
        <f t="shared" si="51"/>
        <v>0</v>
      </c>
      <c r="AY671" s="451">
        <v>0</v>
      </c>
    </row>
    <row r="672" spans="1:51" ht="36" hidden="1" customHeight="1" outlineLevel="5" x14ac:dyDescent="0.2">
      <c r="A672" s="91"/>
      <c r="B672" s="93"/>
      <c r="C672" s="95"/>
      <c r="D672" s="95"/>
      <c r="E672" s="97"/>
      <c r="F672" s="101"/>
      <c r="G672" s="103"/>
      <c r="H672" s="103"/>
      <c r="I672" s="22" t="s">
        <v>132</v>
      </c>
      <c r="J672" s="24"/>
      <c r="K672" s="23"/>
      <c r="L672" s="23">
        <v>0</v>
      </c>
      <c r="M672" s="23">
        <f t="shared" si="52"/>
        <v>0</v>
      </c>
      <c r="N672" s="23">
        <v>0</v>
      </c>
      <c r="O672" s="24">
        <f>'Planning 3'!R672</f>
        <v>0</v>
      </c>
      <c r="P672" s="115"/>
      <c r="Q672" s="115"/>
      <c r="S672" s="159">
        <f t="shared" si="55"/>
        <v>0</v>
      </c>
      <c r="Y672" s="449">
        <v>0</v>
      </c>
      <c r="AA672" s="452">
        <f t="shared" si="53"/>
        <v>0</v>
      </c>
      <c r="AB672" s="452">
        <v>0</v>
      </c>
      <c r="AC672" s="452">
        <f t="shared" si="54"/>
        <v>0</v>
      </c>
      <c r="AD672" s="451">
        <v>0</v>
      </c>
      <c r="AE672" s="451">
        <f t="shared" si="51"/>
        <v>0</v>
      </c>
      <c r="AY672" s="451">
        <v>0</v>
      </c>
    </row>
    <row r="673" spans="1:51" ht="36" hidden="1" customHeight="1" outlineLevel="7" x14ac:dyDescent="0.2">
      <c r="A673" s="91"/>
      <c r="B673" s="93"/>
      <c r="C673" s="95"/>
      <c r="D673" s="95"/>
      <c r="E673" s="97"/>
      <c r="F673" s="101"/>
      <c r="G673" s="103"/>
      <c r="H673" s="103"/>
      <c r="I673" s="4" t="s">
        <v>291</v>
      </c>
      <c r="J673" s="6" t="s">
        <v>256</v>
      </c>
      <c r="K673" s="5">
        <v>1</v>
      </c>
      <c r="L673" s="5">
        <v>0</v>
      </c>
      <c r="M673" s="5">
        <f t="shared" si="52"/>
        <v>0</v>
      </c>
      <c r="N673" s="5">
        <v>0</v>
      </c>
      <c r="O673" s="6">
        <f>'Planning 3'!R673</f>
        <v>0</v>
      </c>
      <c r="P673" s="116"/>
      <c r="Q673" s="116"/>
      <c r="S673" s="159">
        <f t="shared" si="55"/>
        <v>0</v>
      </c>
      <c r="Y673" s="449">
        <v>0</v>
      </c>
      <c r="AA673" s="452">
        <f t="shared" si="53"/>
        <v>0</v>
      </c>
      <c r="AB673" s="452">
        <v>0</v>
      </c>
      <c r="AC673" s="452">
        <f t="shared" si="54"/>
        <v>0</v>
      </c>
      <c r="AD673" s="451">
        <v>0</v>
      </c>
      <c r="AE673" s="451">
        <f t="shared" si="51"/>
        <v>0</v>
      </c>
      <c r="AY673" s="451">
        <v>0</v>
      </c>
    </row>
    <row r="674" spans="1:51" ht="36" hidden="1" customHeight="1" outlineLevel="7" x14ac:dyDescent="0.2">
      <c r="A674" s="91"/>
      <c r="B674" s="93"/>
      <c r="C674" s="95"/>
      <c r="D674" s="95"/>
      <c r="E674" s="97"/>
      <c r="F674" s="101"/>
      <c r="G674" s="103"/>
      <c r="H674" s="103"/>
      <c r="I674" s="4" t="s">
        <v>292</v>
      </c>
      <c r="J674" s="6" t="s">
        <v>257</v>
      </c>
      <c r="K674" s="5">
        <v>1</v>
      </c>
      <c r="L674" s="5">
        <v>0</v>
      </c>
      <c r="M674" s="5">
        <f t="shared" si="52"/>
        <v>0</v>
      </c>
      <c r="N674" s="5">
        <v>0</v>
      </c>
      <c r="O674" s="6">
        <f>'Planning 3'!R674</f>
        <v>0</v>
      </c>
      <c r="P674" s="116"/>
      <c r="Q674" s="116"/>
      <c r="S674" s="159">
        <f t="shared" si="55"/>
        <v>0</v>
      </c>
      <c r="Y674" s="449">
        <v>0</v>
      </c>
      <c r="AA674" s="452">
        <f t="shared" si="53"/>
        <v>0</v>
      </c>
      <c r="AB674" s="452">
        <v>0</v>
      </c>
      <c r="AC674" s="452">
        <f t="shared" si="54"/>
        <v>0</v>
      </c>
      <c r="AD674" s="451">
        <v>0</v>
      </c>
      <c r="AE674" s="451">
        <f t="shared" si="51"/>
        <v>0</v>
      </c>
      <c r="AY674" s="451">
        <v>0</v>
      </c>
    </row>
    <row r="675" spans="1:51" ht="36" hidden="1" customHeight="1" outlineLevel="7" x14ac:dyDescent="0.2">
      <c r="A675" s="91"/>
      <c r="B675" s="93"/>
      <c r="C675" s="95"/>
      <c r="D675" s="95"/>
      <c r="E675" s="97"/>
      <c r="F675" s="101"/>
      <c r="G675" s="103"/>
      <c r="H675" s="103"/>
      <c r="I675" s="4" t="s">
        <v>231</v>
      </c>
      <c r="J675" s="6" t="s">
        <v>256</v>
      </c>
      <c r="K675" s="5">
        <v>1</v>
      </c>
      <c r="L675" s="5">
        <v>0</v>
      </c>
      <c r="M675" s="5">
        <f t="shared" si="52"/>
        <v>0</v>
      </c>
      <c r="N675" s="5">
        <v>0</v>
      </c>
      <c r="O675" s="6">
        <f>'Planning 3'!R675</f>
        <v>0</v>
      </c>
      <c r="P675" s="116"/>
      <c r="Q675" s="116"/>
      <c r="S675" s="159">
        <f t="shared" si="55"/>
        <v>0</v>
      </c>
      <c r="Y675" s="449">
        <v>0</v>
      </c>
      <c r="AA675" s="452">
        <f t="shared" si="53"/>
        <v>0</v>
      </c>
      <c r="AB675" s="452">
        <v>0</v>
      </c>
      <c r="AC675" s="452">
        <f t="shared" si="54"/>
        <v>0</v>
      </c>
      <c r="AD675" s="451">
        <v>0</v>
      </c>
      <c r="AE675" s="451">
        <f t="shared" si="51"/>
        <v>0</v>
      </c>
      <c r="AY675" s="451">
        <v>0</v>
      </c>
    </row>
    <row r="676" spans="1:51" ht="36" hidden="1" customHeight="1" outlineLevel="7" x14ac:dyDescent="0.2">
      <c r="A676" s="91"/>
      <c r="B676" s="93"/>
      <c r="C676" s="95"/>
      <c r="D676" s="95"/>
      <c r="E676" s="97"/>
      <c r="F676" s="101"/>
      <c r="G676" s="103"/>
      <c r="H676" s="103"/>
      <c r="I676" s="4" t="s">
        <v>80</v>
      </c>
      <c r="J676" s="6" t="s">
        <v>256</v>
      </c>
      <c r="K676" s="5">
        <v>1</v>
      </c>
      <c r="L676" s="5">
        <v>0</v>
      </c>
      <c r="M676" s="5">
        <f t="shared" si="52"/>
        <v>0</v>
      </c>
      <c r="N676" s="5">
        <v>0</v>
      </c>
      <c r="O676" s="6">
        <f>'Planning 3'!R676</f>
        <v>0</v>
      </c>
      <c r="P676" s="116"/>
      <c r="Q676" s="116"/>
      <c r="S676" s="159">
        <f t="shared" si="55"/>
        <v>0</v>
      </c>
      <c r="Y676" s="449">
        <v>0</v>
      </c>
      <c r="AA676" s="452">
        <f t="shared" si="53"/>
        <v>0</v>
      </c>
      <c r="AB676" s="452">
        <v>0</v>
      </c>
      <c r="AC676" s="452">
        <f t="shared" si="54"/>
        <v>0</v>
      </c>
      <c r="AD676" s="451">
        <v>0</v>
      </c>
      <c r="AE676" s="451">
        <f t="shared" si="51"/>
        <v>0</v>
      </c>
      <c r="AY676" s="451">
        <v>0</v>
      </c>
    </row>
    <row r="677" spans="1:51" ht="36" hidden="1" customHeight="1" outlineLevel="7" x14ac:dyDescent="0.2">
      <c r="A677" s="91"/>
      <c r="B677" s="93"/>
      <c r="C677" s="95"/>
      <c r="D677" s="95"/>
      <c r="E677" s="97"/>
      <c r="F677" s="101"/>
      <c r="G677" s="103"/>
      <c r="H677" s="103"/>
      <c r="I677" s="4" t="s">
        <v>82</v>
      </c>
      <c r="J677" s="6" t="s">
        <v>257</v>
      </c>
      <c r="K677" s="5">
        <v>1</v>
      </c>
      <c r="L677" s="5">
        <v>0</v>
      </c>
      <c r="M677" s="5">
        <f t="shared" si="52"/>
        <v>0</v>
      </c>
      <c r="N677" s="5">
        <v>0</v>
      </c>
      <c r="O677" s="6">
        <f>'Planning 3'!R677</f>
        <v>0</v>
      </c>
      <c r="P677" s="116"/>
      <c r="Q677" s="116"/>
      <c r="S677" s="159">
        <f t="shared" si="55"/>
        <v>0</v>
      </c>
      <c r="Y677" s="449">
        <v>0</v>
      </c>
      <c r="AA677" s="452">
        <f t="shared" si="53"/>
        <v>0</v>
      </c>
      <c r="AB677" s="452">
        <v>0</v>
      </c>
      <c r="AC677" s="452">
        <f t="shared" si="54"/>
        <v>0</v>
      </c>
      <c r="AD677" s="451">
        <v>0</v>
      </c>
      <c r="AE677" s="451">
        <f t="shared" si="51"/>
        <v>0</v>
      </c>
      <c r="AY677" s="451">
        <v>0</v>
      </c>
    </row>
    <row r="678" spans="1:51" ht="36" hidden="1" customHeight="1" outlineLevel="7" x14ac:dyDescent="0.2">
      <c r="A678" s="91"/>
      <c r="B678" s="93"/>
      <c r="C678" s="95"/>
      <c r="D678" s="95"/>
      <c r="E678" s="97"/>
      <c r="F678" s="101"/>
      <c r="G678" s="103"/>
      <c r="H678" s="103"/>
      <c r="I678" s="4" t="s">
        <v>293</v>
      </c>
      <c r="J678" s="6" t="s">
        <v>256</v>
      </c>
      <c r="K678" s="5">
        <v>1</v>
      </c>
      <c r="L678" s="5">
        <v>0</v>
      </c>
      <c r="M678" s="5">
        <f t="shared" si="52"/>
        <v>0</v>
      </c>
      <c r="N678" s="5">
        <v>0</v>
      </c>
      <c r="O678" s="6">
        <f>'Planning 3'!R678</f>
        <v>0</v>
      </c>
      <c r="P678" s="116"/>
      <c r="Q678" s="116"/>
      <c r="S678" s="159">
        <f t="shared" si="55"/>
        <v>0</v>
      </c>
      <c r="Y678" s="449">
        <v>0</v>
      </c>
      <c r="AA678" s="452">
        <f t="shared" si="53"/>
        <v>0</v>
      </c>
      <c r="AB678" s="452">
        <v>0</v>
      </c>
      <c r="AC678" s="452">
        <f t="shared" si="54"/>
        <v>0</v>
      </c>
      <c r="AD678" s="451">
        <v>0</v>
      </c>
      <c r="AE678" s="451">
        <f t="shared" si="51"/>
        <v>0</v>
      </c>
      <c r="AY678" s="451">
        <v>0</v>
      </c>
    </row>
    <row r="679" spans="1:51" ht="36" hidden="1" customHeight="1" outlineLevel="7" x14ac:dyDescent="0.2">
      <c r="A679" s="91"/>
      <c r="B679" s="93"/>
      <c r="C679" s="95"/>
      <c r="D679" s="95"/>
      <c r="E679" s="97"/>
      <c r="F679" s="101"/>
      <c r="G679" s="103"/>
      <c r="H679" s="103"/>
      <c r="I679" s="4" t="s">
        <v>294</v>
      </c>
      <c r="J679" s="6" t="s">
        <v>257</v>
      </c>
      <c r="K679" s="5">
        <v>1</v>
      </c>
      <c r="L679" s="5">
        <v>0</v>
      </c>
      <c r="M679" s="5">
        <f t="shared" si="52"/>
        <v>0</v>
      </c>
      <c r="N679" s="5">
        <v>0</v>
      </c>
      <c r="O679" s="6">
        <f>'Planning 3'!R679</f>
        <v>0</v>
      </c>
      <c r="P679" s="116"/>
      <c r="Q679" s="116"/>
      <c r="S679" s="159">
        <f t="shared" si="55"/>
        <v>0</v>
      </c>
      <c r="Y679" s="449">
        <v>0</v>
      </c>
      <c r="AA679" s="452">
        <f t="shared" si="53"/>
        <v>0</v>
      </c>
      <c r="AB679" s="452">
        <v>0</v>
      </c>
      <c r="AC679" s="452">
        <f t="shared" si="54"/>
        <v>0</v>
      </c>
      <c r="AD679" s="451">
        <v>0</v>
      </c>
      <c r="AE679" s="451">
        <f t="shared" si="51"/>
        <v>0</v>
      </c>
      <c r="AY679" s="451">
        <v>0</v>
      </c>
    </row>
    <row r="680" spans="1:51" ht="36" hidden="1" customHeight="1" outlineLevel="5" x14ac:dyDescent="0.2">
      <c r="A680" s="91"/>
      <c r="B680" s="93"/>
      <c r="C680" s="95"/>
      <c r="D680" s="95"/>
      <c r="E680" s="97"/>
      <c r="F680" s="101"/>
      <c r="G680" s="103"/>
      <c r="H680" s="103"/>
      <c r="I680" s="22" t="s">
        <v>133</v>
      </c>
      <c r="J680" s="24"/>
      <c r="K680" s="23"/>
      <c r="L680" s="23">
        <v>0</v>
      </c>
      <c r="M680" s="23">
        <f t="shared" si="52"/>
        <v>0</v>
      </c>
      <c r="N680" s="23">
        <v>0</v>
      </c>
      <c r="O680" s="24">
        <f>'Planning 3'!R680</f>
        <v>0</v>
      </c>
      <c r="P680" s="115"/>
      <c r="Q680" s="115"/>
      <c r="S680" s="159">
        <f t="shared" si="55"/>
        <v>0</v>
      </c>
      <c r="Y680" s="449">
        <v>0</v>
      </c>
      <c r="AA680" s="452">
        <f t="shared" si="53"/>
        <v>0</v>
      </c>
      <c r="AB680" s="452">
        <v>0</v>
      </c>
      <c r="AC680" s="452">
        <f t="shared" si="54"/>
        <v>0</v>
      </c>
      <c r="AD680" s="451">
        <v>0</v>
      </c>
      <c r="AE680" s="451">
        <f t="shared" si="51"/>
        <v>0</v>
      </c>
      <c r="AY680" s="451">
        <v>0</v>
      </c>
    </row>
    <row r="681" spans="1:51" ht="36" hidden="1" customHeight="1" outlineLevel="7" x14ac:dyDescent="0.2">
      <c r="A681" s="91"/>
      <c r="B681" s="93"/>
      <c r="C681" s="95"/>
      <c r="D681" s="95"/>
      <c r="E681" s="97"/>
      <c r="F681" s="101"/>
      <c r="G681" s="103"/>
      <c r="H681" s="103"/>
      <c r="I681" s="4" t="s">
        <v>291</v>
      </c>
      <c r="J681" s="6" t="s">
        <v>256</v>
      </c>
      <c r="K681" s="5">
        <v>1</v>
      </c>
      <c r="L681" s="5">
        <v>0</v>
      </c>
      <c r="M681" s="5">
        <f t="shared" si="52"/>
        <v>0</v>
      </c>
      <c r="N681" s="5">
        <v>0</v>
      </c>
      <c r="O681" s="6">
        <f>'Planning 3'!R681</f>
        <v>0</v>
      </c>
      <c r="P681" s="116"/>
      <c r="Q681" s="116"/>
      <c r="S681" s="159">
        <f t="shared" si="55"/>
        <v>0</v>
      </c>
      <c r="Y681" s="449">
        <v>0</v>
      </c>
      <c r="AA681" s="452">
        <f t="shared" si="53"/>
        <v>0</v>
      </c>
      <c r="AB681" s="452">
        <v>0</v>
      </c>
      <c r="AC681" s="452">
        <f t="shared" si="54"/>
        <v>0</v>
      </c>
      <c r="AD681" s="451">
        <v>0</v>
      </c>
      <c r="AE681" s="451">
        <f t="shared" si="51"/>
        <v>0</v>
      </c>
      <c r="AY681" s="451">
        <v>0</v>
      </c>
    </row>
    <row r="682" spans="1:51" ht="36" hidden="1" customHeight="1" outlineLevel="7" x14ac:dyDescent="0.2">
      <c r="A682" s="91"/>
      <c r="B682" s="93"/>
      <c r="C682" s="95"/>
      <c r="D682" s="95"/>
      <c r="E682" s="97"/>
      <c r="F682" s="101"/>
      <c r="G682" s="103"/>
      <c r="H682" s="103"/>
      <c r="I682" s="4" t="s">
        <v>292</v>
      </c>
      <c r="J682" s="6" t="s">
        <v>257</v>
      </c>
      <c r="K682" s="5">
        <v>1</v>
      </c>
      <c r="L682" s="5">
        <v>0</v>
      </c>
      <c r="M682" s="5">
        <f t="shared" si="52"/>
        <v>0</v>
      </c>
      <c r="N682" s="5">
        <v>0</v>
      </c>
      <c r="O682" s="6">
        <f>'Planning 3'!R682</f>
        <v>0</v>
      </c>
      <c r="P682" s="116"/>
      <c r="Q682" s="116"/>
      <c r="S682" s="159">
        <f t="shared" si="55"/>
        <v>0</v>
      </c>
      <c r="Y682" s="449">
        <v>0</v>
      </c>
      <c r="AA682" s="452">
        <f t="shared" si="53"/>
        <v>0</v>
      </c>
      <c r="AB682" s="452">
        <v>0</v>
      </c>
      <c r="AC682" s="452">
        <f t="shared" si="54"/>
        <v>0</v>
      </c>
      <c r="AD682" s="451">
        <v>0</v>
      </c>
      <c r="AE682" s="451">
        <f t="shared" si="51"/>
        <v>0</v>
      </c>
      <c r="AY682" s="451">
        <v>0</v>
      </c>
    </row>
    <row r="683" spans="1:51" ht="36" hidden="1" customHeight="1" outlineLevel="7" x14ac:dyDescent="0.2">
      <c r="A683" s="91"/>
      <c r="B683" s="93"/>
      <c r="C683" s="95"/>
      <c r="D683" s="95"/>
      <c r="E683" s="97"/>
      <c r="F683" s="101"/>
      <c r="G683" s="103"/>
      <c r="H683" s="103"/>
      <c r="I683" s="4" t="s">
        <v>231</v>
      </c>
      <c r="J683" s="6" t="s">
        <v>256</v>
      </c>
      <c r="K683" s="5">
        <v>1</v>
      </c>
      <c r="L683" s="5">
        <v>0</v>
      </c>
      <c r="M683" s="5">
        <f t="shared" si="52"/>
        <v>0</v>
      </c>
      <c r="N683" s="5">
        <v>0</v>
      </c>
      <c r="O683" s="6">
        <f>'Planning 3'!R683</f>
        <v>0</v>
      </c>
      <c r="P683" s="116"/>
      <c r="Q683" s="116"/>
      <c r="S683" s="159">
        <f t="shared" si="55"/>
        <v>0</v>
      </c>
      <c r="Y683" s="449">
        <v>0</v>
      </c>
      <c r="AA683" s="452">
        <f t="shared" si="53"/>
        <v>0</v>
      </c>
      <c r="AB683" s="452">
        <v>0</v>
      </c>
      <c r="AC683" s="452">
        <f t="shared" si="54"/>
        <v>0</v>
      </c>
      <c r="AD683" s="451">
        <v>0</v>
      </c>
      <c r="AE683" s="451">
        <f t="shared" si="51"/>
        <v>0</v>
      </c>
      <c r="AY683" s="451">
        <v>0</v>
      </c>
    </row>
    <row r="684" spans="1:51" ht="36" hidden="1" customHeight="1" outlineLevel="7" x14ac:dyDescent="0.2">
      <c r="A684" s="91"/>
      <c r="B684" s="93"/>
      <c r="C684" s="95"/>
      <c r="D684" s="95"/>
      <c r="E684" s="97"/>
      <c r="F684" s="101"/>
      <c r="G684" s="103"/>
      <c r="H684" s="103"/>
      <c r="I684" s="4" t="s">
        <v>80</v>
      </c>
      <c r="J684" s="6" t="s">
        <v>256</v>
      </c>
      <c r="K684" s="5">
        <v>1</v>
      </c>
      <c r="L684" s="5">
        <v>0</v>
      </c>
      <c r="M684" s="5">
        <f t="shared" si="52"/>
        <v>0</v>
      </c>
      <c r="N684" s="5">
        <v>0</v>
      </c>
      <c r="O684" s="6">
        <f>'Planning 3'!R684</f>
        <v>0</v>
      </c>
      <c r="P684" s="116"/>
      <c r="Q684" s="116"/>
      <c r="S684" s="159">
        <f t="shared" si="55"/>
        <v>0</v>
      </c>
      <c r="Y684" s="449">
        <v>0</v>
      </c>
      <c r="AA684" s="452">
        <f t="shared" si="53"/>
        <v>0</v>
      </c>
      <c r="AB684" s="452">
        <v>0</v>
      </c>
      <c r="AC684" s="452">
        <f t="shared" si="54"/>
        <v>0</v>
      </c>
      <c r="AD684" s="451">
        <v>0</v>
      </c>
      <c r="AE684" s="451">
        <f t="shared" si="51"/>
        <v>0</v>
      </c>
      <c r="AY684" s="451">
        <v>0</v>
      </c>
    </row>
    <row r="685" spans="1:51" ht="36" hidden="1" customHeight="1" outlineLevel="7" x14ac:dyDescent="0.2">
      <c r="A685" s="91"/>
      <c r="B685" s="93"/>
      <c r="C685" s="95"/>
      <c r="D685" s="95"/>
      <c r="E685" s="97"/>
      <c r="F685" s="101"/>
      <c r="G685" s="103"/>
      <c r="H685" s="103"/>
      <c r="I685" s="4" t="s">
        <v>82</v>
      </c>
      <c r="J685" s="6" t="s">
        <v>257</v>
      </c>
      <c r="K685" s="5">
        <v>1</v>
      </c>
      <c r="L685" s="5">
        <v>0</v>
      </c>
      <c r="M685" s="5">
        <f t="shared" si="52"/>
        <v>0</v>
      </c>
      <c r="N685" s="5">
        <v>0</v>
      </c>
      <c r="O685" s="6">
        <f>'Planning 3'!R685</f>
        <v>0</v>
      </c>
      <c r="P685" s="116"/>
      <c r="Q685" s="116"/>
      <c r="S685" s="159">
        <f t="shared" si="55"/>
        <v>0</v>
      </c>
      <c r="Y685" s="449">
        <v>0</v>
      </c>
      <c r="AA685" s="452">
        <f t="shared" si="53"/>
        <v>0</v>
      </c>
      <c r="AB685" s="452">
        <v>0</v>
      </c>
      <c r="AC685" s="452">
        <f t="shared" si="54"/>
        <v>0</v>
      </c>
      <c r="AD685" s="451">
        <v>0</v>
      </c>
      <c r="AE685" s="451">
        <f t="shared" si="51"/>
        <v>0</v>
      </c>
      <c r="AY685" s="451">
        <v>0</v>
      </c>
    </row>
    <row r="686" spans="1:51" ht="36" hidden="1" customHeight="1" outlineLevel="7" x14ac:dyDescent="0.2">
      <c r="A686" s="91"/>
      <c r="B686" s="93"/>
      <c r="C686" s="95"/>
      <c r="D686" s="95"/>
      <c r="E686" s="97"/>
      <c r="F686" s="101"/>
      <c r="G686" s="103"/>
      <c r="H686" s="103"/>
      <c r="I686" s="4" t="s">
        <v>293</v>
      </c>
      <c r="J686" s="6" t="s">
        <v>256</v>
      </c>
      <c r="K686" s="5">
        <v>1</v>
      </c>
      <c r="L686" s="5">
        <v>0</v>
      </c>
      <c r="M686" s="5">
        <f t="shared" si="52"/>
        <v>0</v>
      </c>
      <c r="N686" s="5">
        <v>0</v>
      </c>
      <c r="O686" s="6">
        <f>'Planning 3'!R686</f>
        <v>0</v>
      </c>
      <c r="P686" s="116"/>
      <c r="Q686" s="116"/>
      <c r="S686" s="159">
        <f t="shared" si="55"/>
        <v>0</v>
      </c>
      <c r="Y686" s="449">
        <v>0</v>
      </c>
      <c r="AA686" s="452">
        <f t="shared" si="53"/>
        <v>0</v>
      </c>
      <c r="AB686" s="452">
        <v>0</v>
      </c>
      <c r="AC686" s="452">
        <f t="shared" si="54"/>
        <v>0</v>
      </c>
      <c r="AD686" s="451">
        <v>0</v>
      </c>
      <c r="AE686" s="451">
        <f t="shared" si="51"/>
        <v>0</v>
      </c>
      <c r="AY686" s="451">
        <v>0</v>
      </c>
    </row>
    <row r="687" spans="1:51" ht="36" hidden="1" customHeight="1" outlineLevel="7" x14ac:dyDescent="0.2">
      <c r="A687" s="91"/>
      <c r="B687" s="93"/>
      <c r="C687" s="95"/>
      <c r="D687" s="95"/>
      <c r="E687" s="97"/>
      <c r="F687" s="101"/>
      <c r="G687" s="103"/>
      <c r="H687" s="103"/>
      <c r="I687" s="4" t="s">
        <v>294</v>
      </c>
      <c r="J687" s="6" t="s">
        <v>257</v>
      </c>
      <c r="K687" s="5">
        <v>1</v>
      </c>
      <c r="L687" s="5">
        <v>0</v>
      </c>
      <c r="M687" s="5">
        <f t="shared" si="52"/>
        <v>0</v>
      </c>
      <c r="N687" s="5">
        <v>0</v>
      </c>
      <c r="O687" s="6">
        <f>'Planning 3'!R687</f>
        <v>0</v>
      </c>
      <c r="P687" s="116"/>
      <c r="Q687" s="116"/>
      <c r="S687" s="159">
        <f t="shared" si="55"/>
        <v>0</v>
      </c>
      <c r="Y687" s="449">
        <v>0</v>
      </c>
      <c r="AA687" s="452">
        <f t="shared" si="53"/>
        <v>0</v>
      </c>
      <c r="AB687" s="452">
        <v>0</v>
      </c>
      <c r="AC687" s="452">
        <f t="shared" si="54"/>
        <v>0</v>
      </c>
      <c r="AD687" s="451">
        <v>0</v>
      </c>
      <c r="AE687" s="451">
        <f t="shared" si="51"/>
        <v>0</v>
      </c>
      <c r="AY687" s="451">
        <v>0</v>
      </c>
    </row>
    <row r="688" spans="1:51" ht="36" hidden="1" customHeight="1" outlineLevel="5" x14ac:dyDescent="0.2">
      <c r="A688" s="91"/>
      <c r="B688" s="93"/>
      <c r="C688" s="95"/>
      <c r="D688" s="95"/>
      <c r="E688" s="97"/>
      <c r="F688" s="101"/>
      <c r="G688" s="103"/>
      <c r="H688" s="103"/>
      <c r="I688" s="22" t="s">
        <v>134</v>
      </c>
      <c r="J688" s="24"/>
      <c r="K688" s="23"/>
      <c r="L688" s="23">
        <v>0</v>
      </c>
      <c r="M688" s="23">
        <f t="shared" si="52"/>
        <v>0</v>
      </c>
      <c r="N688" s="23">
        <v>0</v>
      </c>
      <c r="O688" s="24">
        <f>'Planning 3'!R688</f>
        <v>0</v>
      </c>
      <c r="P688" s="115"/>
      <c r="Q688" s="115"/>
      <c r="S688" s="159">
        <f t="shared" si="55"/>
        <v>0</v>
      </c>
      <c r="Y688" s="449">
        <v>0</v>
      </c>
      <c r="AA688" s="452">
        <f t="shared" si="53"/>
        <v>0</v>
      </c>
      <c r="AB688" s="452">
        <v>0</v>
      </c>
      <c r="AC688" s="452">
        <f t="shared" si="54"/>
        <v>0</v>
      </c>
      <c r="AD688" s="451">
        <v>0</v>
      </c>
      <c r="AE688" s="451">
        <f t="shared" si="51"/>
        <v>0</v>
      </c>
      <c r="AY688" s="451">
        <v>0</v>
      </c>
    </row>
    <row r="689" spans="1:51" ht="36" hidden="1" customHeight="1" outlineLevel="7" x14ac:dyDescent="0.2">
      <c r="A689" s="91"/>
      <c r="B689" s="93"/>
      <c r="C689" s="95"/>
      <c r="D689" s="95"/>
      <c r="E689" s="97"/>
      <c r="F689" s="101"/>
      <c r="G689" s="103"/>
      <c r="H689" s="103"/>
      <c r="I689" s="4" t="s">
        <v>291</v>
      </c>
      <c r="J689" s="6" t="s">
        <v>256</v>
      </c>
      <c r="K689" s="5">
        <v>1</v>
      </c>
      <c r="L689" s="5">
        <v>0</v>
      </c>
      <c r="M689" s="5">
        <f t="shared" si="52"/>
        <v>0</v>
      </c>
      <c r="N689" s="5">
        <v>0</v>
      </c>
      <c r="O689" s="6">
        <f>'Planning 3'!R689</f>
        <v>0</v>
      </c>
      <c r="P689" s="116"/>
      <c r="Q689" s="116"/>
      <c r="S689" s="159">
        <f t="shared" si="55"/>
        <v>0</v>
      </c>
      <c r="Y689" s="449">
        <v>0</v>
      </c>
      <c r="AA689" s="452">
        <f t="shared" si="53"/>
        <v>0</v>
      </c>
      <c r="AB689" s="452">
        <v>0</v>
      </c>
      <c r="AC689" s="452">
        <f t="shared" si="54"/>
        <v>0</v>
      </c>
      <c r="AD689" s="451">
        <v>0</v>
      </c>
      <c r="AE689" s="451">
        <f t="shared" si="51"/>
        <v>0</v>
      </c>
      <c r="AY689" s="451">
        <v>0</v>
      </c>
    </row>
    <row r="690" spans="1:51" ht="36" hidden="1" customHeight="1" outlineLevel="7" x14ac:dyDescent="0.2">
      <c r="A690" s="91"/>
      <c r="B690" s="93"/>
      <c r="C690" s="95"/>
      <c r="D690" s="95"/>
      <c r="E690" s="97"/>
      <c r="F690" s="101"/>
      <c r="G690" s="103"/>
      <c r="H690" s="103"/>
      <c r="I690" s="4" t="s">
        <v>292</v>
      </c>
      <c r="J690" s="6" t="s">
        <v>257</v>
      </c>
      <c r="K690" s="5">
        <v>1</v>
      </c>
      <c r="L690" s="5">
        <v>0</v>
      </c>
      <c r="M690" s="5">
        <f t="shared" si="52"/>
        <v>0</v>
      </c>
      <c r="N690" s="5">
        <v>0</v>
      </c>
      <c r="O690" s="6">
        <f>'Planning 3'!R690</f>
        <v>0</v>
      </c>
      <c r="P690" s="116"/>
      <c r="Q690" s="116"/>
      <c r="S690" s="159">
        <f t="shared" si="55"/>
        <v>0</v>
      </c>
      <c r="Y690" s="449">
        <v>0</v>
      </c>
      <c r="AA690" s="452">
        <f t="shared" si="53"/>
        <v>0</v>
      </c>
      <c r="AB690" s="452">
        <v>0</v>
      </c>
      <c r="AC690" s="452">
        <f t="shared" si="54"/>
        <v>0</v>
      </c>
      <c r="AD690" s="451">
        <v>0</v>
      </c>
      <c r="AE690" s="451">
        <f t="shared" si="51"/>
        <v>0</v>
      </c>
      <c r="AY690" s="451">
        <v>0</v>
      </c>
    </row>
    <row r="691" spans="1:51" ht="36" hidden="1" customHeight="1" outlineLevel="7" x14ac:dyDescent="0.2">
      <c r="A691" s="91"/>
      <c r="B691" s="93"/>
      <c r="C691" s="95"/>
      <c r="D691" s="95"/>
      <c r="E691" s="97"/>
      <c r="F691" s="101"/>
      <c r="G691" s="103"/>
      <c r="H691" s="103"/>
      <c r="I691" s="4" t="s">
        <v>231</v>
      </c>
      <c r="J691" s="6" t="s">
        <v>256</v>
      </c>
      <c r="K691" s="5">
        <v>1</v>
      </c>
      <c r="L691" s="5">
        <v>0</v>
      </c>
      <c r="M691" s="5">
        <f t="shared" si="52"/>
        <v>0</v>
      </c>
      <c r="N691" s="5">
        <v>0</v>
      </c>
      <c r="O691" s="6">
        <f>'Planning 3'!R691</f>
        <v>0</v>
      </c>
      <c r="P691" s="116"/>
      <c r="Q691" s="116"/>
      <c r="S691" s="159">
        <f t="shared" si="55"/>
        <v>0</v>
      </c>
      <c r="Y691" s="449">
        <v>0</v>
      </c>
      <c r="AA691" s="452">
        <f t="shared" si="53"/>
        <v>0</v>
      </c>
      <c r="AB691" s="452">
        <v>0</v>
      </c>
      <c r="AC691" s="452">
        <f t="shared" si="54"/>
        <v>0</v>
      </c>
      <c r="AD691" s="451">
        <v>0</v>
      </c>
      <c r="AE691" s="451">
        <f t="shared" si="51"/>
        <v>0</v>
      </c>
      <c r="AY691" s="451">
        <v>0</v>
      </c>
    </row>
    <row r="692" spans="1:51" ht="36" hidden="1" customHeight="1" outlineLevel="7" x14ac:dyDescent="0.2">
      <c r="A692" s="91"/>
      <c r="B692" s="93"/>
      <c r="C692" s="95"/>
      <c r="D692" s="95"/>
      <c r="E692" s="97"/>
      <c r="F692" s="101"/>
      <c r="G692" s="103"/>
      <c r="H692" s="103"/>
      <c r="I692" s="4" t="s">
        <v>80</v>
      </c>
      <c r="J692" s="6" t="s">
        <v>256</v>
      </c>
      <c r="K692" s="5">
        <v>1</v>
      </c>
      <c r="L692" s="5">
        <v>0</v>
      </c>
      <c r="M692" s="5">
        <f t="shared" si="52"/>
        <v>0</v>
      </c>
      <c r="N692" s="5">
        <v>0</v>
      </c>
      <c r="O692" s="6">
        <f>'Planning 3'!R692</f>
        <v>0</v>
      </c>
      <c r="P692" s="116"/>
      <c r="Q692" s="116"/>
      <c r="S692" s="159">
        <f t="shared" si="55"/>
        <v>0</v>
      </c>
      <c r="Y692" s="449">
        <v>0</v>
      </c>
      <c r="AA692" s="452">
        <f t="shared" si="53"/>
        <v>0</v>
      </c>
      <c r="AB692" s="452">
        <v>0</v>
      </c>
      <c r="AC692" s="452">
        <f t="shared" si="54"/>
        <v>0</v>
      </c>
      <c r="AD692" s="451">
        <v>0</v>
      </c>
      <c r="AE692" s="451">
        <f t="shared" si="51"/>
        <v>0</v>
      </c>
      <c r="AY692" s="451">
        <v>0</v>
      </c>
    </row>
    <row r="693" spans="1:51" ht="36" hidden="1" customHeight="1" outlineLevel="7" x14ac:dyDescent="0.2">
      <c r="A693" s="91"/>
      <c r="B693" s="93"/>
      <c r="C693" s="95"/>
      <c r="D693" s="95"/>
      <c r="E693" s="97"/>
      <c r="F693" s="101"/>
      <c r="G693" s="103"/>
      <c r="H693" s="103"/>
      <c r="I693" s="4" t="s">
        <v>82</v>
      </c>
      <c r="J693" s="6" t="s">
        <v>257</v>
      </c>
      <c r="K693" s="5">
        <v>1</v>
      </c>
      <c r="L693" s="5">
        <v>0</v>
      </c>
      <c r="M693" s="5">
        <f t="shared" si="52"/>
        <v>0</v>
      </c>
      <c r="N693" s="5">
        <v>0</v>
      </c>
      <c r="O693" s="6">
        <f>'Planning 3'!R693</f>
        <v>0</v>
      </c>
      <c r="P693" s="116"/>
      <c r="Q693" s="116"/>
      <c r="S693" s="159">
        <f t="shared" si="55"/>
        <v>0</v>
      </c>
      <c r="Y693" s="449">
        <v>0</v>
      </c>
      <c r="AA693" s="452">
        <f t="shared" si="53"/>
        <v>0</v>
      </c>
      <c r="AB693" s="452">
        <v>0</v>
      </c>
      <c r="AC693" s="452">
        <f t="shared" si="54"/>
        <v>0</v>
      </c>
      <c r="AD693" s="451">
        <v>0</v>
      </c>
      <c r="AE693" s="451">
        <f t="shared" si="51"/>
        <v>0</v>
      </c>
      <c r="AY693" s="451">
        <v>0</v>
      </c>
    </row>
    <row r="694" spans="1:51" ht="36" hidden="1" customHeight="1" outlineLevel="7" x14ac:dyDescent="0.2">
      <c r="A694" s="91"/>
      <c r="B694" s="93"/>
      <c r="C694" s="95"/>
      <c r="D694" s="95"/>
      <c r="E694" s="97"/>
      <c r="F694" s="101"/>
      <c r="G694" s="103"/>
      <c r="H694" s="103"/>
      <c r="I694" s="4" t="s">
        <v>293</v>
      </c>
      <c r="J694" s="6" t="s">
        <v>256</v>
      </c>
      <c r="K694" s="5">
        <v>1</v>
      </c>
      <c r="L694" s="5">
        <v>0</v>
      </c>
      <c r="M694" s="5">
        <f t="shared" si="52"/>
        <v>0</v>
      </c>
      <c r="N694" s="5">
        <v>0</v>
      </c>
      <c r="O694" s="6">
        <f>'Planning 3'!R694</f>
        <v>0</v>
      </c>
      <c r="P694" s="116"/>
      <c r="Q694" s="116"/>
      <c r="S694" s="159">
        <f t="shared" si="55"/>
        <v>0</v>
      </c>
      <c r="Y694" s="449">
        <v>0</v>
      </c>
      <c r="AA694" s="452">
        <f t="shared" si="53"/>
        <v>0</v>
      </c>
      <c r="AB694" s="452">
        <v>0</v>
      </c>
      <c r="AC694" s="452">
        <f t="shared" si="54"/>
        <v>0</v>
      </c>
      <c r="AD694" s="451">
        <v>0</v>
      </c>
      <c r="AE694" s="451">
        <f t="shared" si="51"/>
        <v>0</v>
      </c>
      <c r="AY694" s="451">
        <v>0</v>
      </c>
    </row>
    <row r="695" spans="1:51" ht="36" hidden="1" customHeight="1" outlineLevel="7" x14ac:dyDescent="0.2">
      <c r="A695" s="91"/>
      <c r="B695" s="93"/>
      <c r="C695" s="95"/>
      <c r="D695" s="95"/>
      <c r="E695" s="97"/>
      <c r="F695" s="101"/>
      <c r="G695" s="103"/>
      <c r="H695" s="103"/>
      <c r="I695" s="4" t="s">
        <v>294</v>
      </c>
      <c r="J695" s="6" t="s">
        <v>257</v>
      </c>
      <c r="K695" s="5">
        <v>1</v>
      </c>
      <c r="L695" s="5">
        <v>0</v>
      </c>
      <c r="M695" s="5">
        <f t="shared" si="52"/>
        <v>0</v>
      </c>
      <c r="N695" s="5">
        <v>0</v>
      </c>
      <c r="O695" s="6">
        <f>'Planning 3'!R695</f>
        <v>0</v>
      </c>
      <c r="P695" s="116"/>
      <c r="Q695" s="116"/>
      <c r="S695" s="159">
        <f t="shared" si="55"/>
        <v>0</v>
      </c>
      <c r="Y695" s="449">
        <v>0</v>
      </c>
      <c r="AA695" s="452">
        <f t="shared" si="53"/>
        <v>0</v>
      </c>
      <c r="AB695" s="452">
        <v>0</v>
      </c>
      <c r="AC695" s="452">
        <f t="shared" si="54"/>
        <v>0</v>
      </c>
      <c r="AD695" s="451">
        <v>0</v>
      </c>
      <c r="AE695" s="451">
        <f t="shared" si="51"/>
        <v>0</v>
      </c>
      <c r="AY695" s="451">
        <v>0</v>
      </c>
    </row>
    <row r="696" spans="1:51" ht="36" hidden="1" customHeight="1" outlineLevel="5" x14ac:dyDescent="0.2">
      <c r="A696" s="91"/>
      <c r="B696" s="93"/>
      <c r="C696" s="95"/>
      <c r="D696" s="95"/>
      <c r="E696" s="97"/>
      <c r="F696" s="101"/>
      <c r="G696" s="103"/>
      <c r="H696" s="103"/>
      <c r="I696" s="22" t="s">
        <v>135</v>
      </c>
      <c r="J696" s="24"/>
      <c r="K696" s="23"/>
      <c r="L696" s="23">
        <v>0</v>
      </c>
      <c r="M696" s="23">
        <f t="shared" si="52"/>
        <v>0</v>
      </c>
      <c r="N696" s="23">
        <v>0</v>
      </c>
      <c r="O696" s="24">
        <f>'Planning 3'!R696</f>
        <v>0</v>
      </c>
      <c r="P696" s="115"/>
      <c r="Q696" s="115"/>
      <c r="S696" s="159">
        <f t="shared" si="55"/>
        <v>0</v>
      </c>
      <c r="Y696" s="449">
        <v>0</v>
      </c>
      <c r="AA696" s="452">
        <f t="shared" si="53"/>
        <v>0</v>
      </c>
      <c r="AB696" s="452">
        <v>0</v>
      </c>
      <c r="AC696" s="452">
        <f t="shared" si="54"/>
        <v>0</v>
      </c>
      <c r="AD696" s="451">
        <v>0</v>
      </c>
      <c r="AE696" s="451">
        <f t="shared" si="51"/>
        <v>0</v>
      </c>
      <c r="AY696" s="451">
        <v>0</v>
      </c>
    </row>
    <row r="697" spans="1:51" ht="36" hidden="1" customHeight="1" outlineLevel="7" x14ac:dyDescent="0.2">
      <c r="A697" s="91"/>
      <c r="B697" s="93"/>
      <c r="C697" s="95"/>
      <c r="D697" s="95"/>
      <c r="E697" s="97"/>
      <c r="F697" s="101"/>
      <c r="G697" s="103"/>
      <c r="H697" s="103"/>
      <c r="I697" s="4" t="s">
        <v>291</v>
      </c>
      <c r="J697" s="6" t="s">
        <v>256</v>
      </c>
      <c r="K697" s="5">
        <v>1</v>
      </c>
      <c r="L697" s="5">
        <v>0</v>
      </c>
      <c r="M697" s="5">
        <f t="shared" si="52"/>
        <v>0</v>
      </c>
      <c r="N697" s="5">
        <v>0</v>
      </c>
      <c r="O697" s="6">
        <f>'Planning 3'!R697</f>
        <v>0</v>
      </c>
      <c r="P697" s="116"/>
      <c r="Q697" s="116"/>
      <c r="S697" s="159">
        <f t="shared" si="55"/>
        <v>0</v>
      </c>
      <c r="Y697" s="449">
        <v>0</v>
      </c>
      <c r="AA697" s="452">
        <f t="shared" si="53"/>
        <v>0</v>
      </c>
      <c r="AB697" s="452">
        <v>0</v>
      </c>
      <c r="AC697" s="452">
        <f t="shared" si="54"/>
        <v>0</v>
      </c>
      <c r="AD697" s="451">
        <v>0</v>
      </c>
      <c r="AE697" s="451">
        <f t="shared" si="51"/>
        <v>0</v>
      </c>
      <c r="AY697" s="451">
        <v>0</v>
      </c>
    </row>
    <row r="698" spans="1:51" ht="36" hidden="1" customHeight="1" outlineLevel="7" x14ac:dyDescent="0.2">
      <c r="A698" s="91"/>
      <c r="B698" s="93"/>
      <c r="C698" s="95"/>
      <c r="D698" s="95"/>
      <c r="E698" s="97"/>
      <c r="F698" s="101"/>
      <c r="G698" s="103"/>
      <c r="H698" s="103"/>
      <c r="I698" s="4" t="s">
        <v>292</v>
      </c>
      <c r="J698" s="6" t="s">
        <v>257</v>
      </c>
      <c r="K698" s="5">
        <v>1</v>
      </c>
      <c r="L698" s="5">
        <v>0</v>
      </c>
      <c r="M698" s="5">
        <f t="shared" si="52"/>
        <v>0</v>
      </c>
      <c r="N698" s="5">
        <v>0</v>
      </c>
      <c r="O698" s="6">
        <f>'Planning 3'!R698</f>
        <v>0</v>
      </c>
      <c r="P698" s="116"/>
      <c r="Q698" s="116"/>
      <c r="S698" s="159">
        <f t="shared" si="55"/>
        <v>0</v>
      </c>
      <c r="Y698" s="449">
        <v>0</v>
      </c>
      <c r="AA698" s="452">
        <f t="shared" si="53"/>
        <v>0</v>
      </c>
      <c r="AB698" s="452">
        <v>0</v>
      </c>
      <c r="AC698" s="452">
        <f t="shared" si="54"/>
        <v>0</v>
      </c>
      <c r="AD698" s="451">
        <v>0</v>
      </c>
      <c r="AE698" s="451">
        <f t="shared" si="51"/>
        <v>0</v>
      </c>
      <c r="AY698" s="451">
        <v>0</v>
      </c>
    </row>
    <row r="699" spans="1:51" ht="36" hidden="1" customHeight="1" outlineLevel="7" x14ac:dyDescent="0.2">
      <c r="A699" s="91"/>
      <c r="B699" s="93"/>
      <c r="C699" s="95"/>
      <c r="D699" s="95"/>
      <c r="E699" s="97"/>
      <c r="F699" s="101"/>
      <c r="G699" s="103"/>
      <c r="H699" s="103"/>
      <c r="I699" s="4" t="s">
        <v>231</v>
      </c>
      <c r="J699" s="6" t="s">
        <v>256</v>
      </c>
      <c r="K699" s="5">
        <v>1</v>
      </c>
      <c r="L699" s="5">
        <v>0</v>
      </c>
      <c r="M699" s="5">
        <f t="shared" si="52"/>
        <v>0</v>
      </c>
      <c r="N699" s="5">
        <v>0</v>
      </c>
      <c r="O699" s="6">
        <f>'Planning 3'!R699</f>
        <v>0</v>
      </c>
      <c r="P699" s="116"/>
      <c r="Q699" s="116"/>
      <c r="S699" s="159">
        <f t="shared" si="55"/>
        <v>0</v>
      </c>
      <c r="Y699" s="449">
        <v>0</v>
      </c>
      <c r="AA699" s="452">
        <f t="shared" si="53"/>
        <v>0</v>
      </c>
      <c r="AB699" s="452">
        <v>0</v>
      </c>
      <c r="AC699" s="452">
        <f t="shared" si="54"/>
        <v>0</v>
      </c>
      <c r="AD699" s="451">
        <v>0</v>
      </c>
      <c r="AE699" s="451">
        <f t="shared" si="51"/>
        <v>0</v>
      </c>
      <c r="AY699" s="451">
        <v>0</v>
      </c>
    </row>
    <row r="700" spans="1:51" ht="36" hidden="1" customHeight="1" outlineLevel="7" x14ac:dyDescent="0.2">
      <c r="A700" s="91"/>
      <c r="B700" s="93"/>
      <c r="C700" s="95"/>
      <c r="D700" s="95"/>
      <c r="E700" s="97"/>
      <c r="F700" s="101"/>
      <c r="G700" s="103"/>
      <c r="H700" s="103"/>
      <c r="I700" s="4" t="s">
        <v>80</v>
      </c>
      <c r="J700" s="6" t="s">
        <v>256</v>
      </c>
      <c r="K700" s="5">
        <v>1</v>
      </c>
      <c r="L700" s="5">
        <v>0</v>
      </c>
      <c r="M700" s="5">
        <f t="shared" si="52"/>
        <v>0</v>
      </c>
      <c r="N700" s="5">
        <v>0</v>
      </c>
      <c r="O700" s="6">
        <f>'Planning 3'!R700</f>
        <v>0</v>
      </c>
      <c r="P700" s="116"/>
      <c r="Q700" s="116"/>
      <c r="S700" s="159">
        <f t="shared" si="55"/>
        <v>0</v>
      </c>
      <c r="Y700" s="449">
        <v>0</v>
      </c>
      <c r="AA700" s="452">
        <f t="shared" si="53"/>
        <v>0</v>
      </c>
      <c r="AB700" s="452">
        <v>0</v>
      </c>
      <c r="AC700" s="452">
        <f t="shared" si="54"/>
        <v>0</v>
      </c>
      <c r="AD700" s="451">
        <v>0</v>
      </c>
      <c r="AE700" s="451">
        <f t="shared" si="51"/>
        <v>0</v>
      </c>
      <c r="AY700" s="451">
        <v>0</v>
      </c>
    </row>
    <row r="701" spans="1:51" ht="36" hidden="1" customHeight="1" outlineLevel="7" x14ac:dyDescent="0.2">
      <c r="A701" s="91"/>
      <c r="B701" s="93"/>
      <c r="C701" s="95"/>
      <c r="D701" s="95"/>
      <c r="E701" s="97"/>
      <c r="F701" s="101"/>
      <c r="G701" s="103"/>
      <c r="H701" s="103"/>
      <c r="I701" s="4" t="s">
        <v>82</v>
      </c>
      <c r="J701" s="6" t="s">
        <v>257</v>
      </c>
      <c r="K701" s="5">
        <v>1</v>
      </c>
      <c r="L701" s="5">
        <v>0</v>
      </c>
      <c r="M701" s="5">
        <f t="shared" si="52"/>
        <v>0</v>
      </c>
      <c r="N701" s="5">
        <v>0</v>
      </c>
      <c r="O701" s="6">
        <f>'Planning 3'!R701</f>
        <v>0</v>
      </c>
      <c r="P701" s="116"/>
      <c r="Q701" s="116"/>
      <c r="S701" s="159">
        <f t="shared" si="55"/>
        <v>0</v>
      </c>
      <c r="Y701" s="449">
        <v>0</v>
      </c>
      <c r="AA701" s="452">
        <f t="shared" si="53"/>
        <v>0</v>
      </c>
      <c r="AB701" s="452">
        <v>0</v>
      </c>
      <c r="AC701" s="452">
        <f t="shared" si="54"/>
        <v>0</v>
      </c>
      <c r="AD701" s="451">
        <v>0</v>
      </c>
      <c r="AE701" s="451">
        <f t="shared" si="51"/>
        <v>0</v>
      </c>
      <c r="AY701" s="451">
        <v>0</v>
      </c>
    </row>
    <row r="702" spans="1:51" ht="36" hidden="1" customHeight="1" outlineLevel="7" x14ac:dyDescent="0.2">
      <c r="A702" s="91"/>
      <c r="B702" s="93"/>
      <c r="C702" s="95"/>
      <c r="D702" s="95"/>
      <c r="E702" s="97"/>
      <c r="F702" s="101"/>
      <c r="G702" s="103"/>
      <c r="H702" s="103"/>
      <c r="I702" s="4" t="s">
        <v>293</v>
      </c>
      <c r="J702" s="6" t="s">
        <v>256</v>
      </c>
      <c r="K702" s="5">
        <v>1</v>
      </c>
      <c r="L702" s="5">
        <v>0</v>
      </c>
      <c r="M702" s="5">
        <f t="shared" si="52"/>
        <v>0</v>
      </c>
      <c r="N702" s="5">
        <v>0</v>
      </c>
      <c r="O702" s="6">
        <f>'Planning 3'!R702</f>
        <v>0</v>
      </c>
      <c r="P702" s="116"/>
      <c r="Q702" s="116"/>
      <c r="S702" s="159">
        <f t="shared" si="55"/>
        <v>0</v>
      </c>
      <c r="Y702" s="449">
        <v>0</v>
      </c>
      <c r="AA702" s="452">
        <f t="shared" si="53"/>
        <v>0</v>
      </c>
      <c r="AB702" s="452">
        <v>0</v>
      </c>
      <c r="AC702" s="452">
        <f t="shared" si="54"/>
        <v>0</v>
      </c>
      <c r="AD702" s="451">
        <v>0</v>
      </c>
      <c r="AE702" s="451">
        <f t="shared" si="51"/>
        <v>0</v>
      </c>
      <c r="AY702" s="451">
        <v>0</v>
      </c>
    </row>
    <row r="703" spans="1:51" ht="36" hidden="1" customHeight="1" outlineLevel="7" x14ac:dyDescent="0.2">
      <c r="A703" s="91"/>
      <c r="B703" s="93"/>
      <c r="C703" s="95"/>
      <c r="D703" s="95"/>
      <c r="E703" s="97"/>
      <c r="F703" s="101"/>
      <c r="G703" s="103"/>
      <c r="H703" s="103"/>
      <c r="I703" s="4" t="s">
        <v>294</v>
      </c>
      <c r="J703" s="6" t="s">
        <v>257</v>
      </c>
      <c r="K703" s="5">
        <v>1</v>
      </c>
      <c r="L703" s="5">
        <v>0</v>
      </c>
      <c r="M703" s="5">
        <f t="shared" si="52"/>
        <v>0</v>
      </c>
      <c r="N703" s="5">
        <v>0</v>
      </c>
      <c r="O703" s="6">
        <f>'Planning 3'!R703</f>
        <v>0</v>
      </c>
      <c r="P703" s="116"/>
      <c r="Q703" s="116"/>
      <c r="S703" s="159">
        <f t="shared" si="55"/>
        <v>0</v>
      </c>
      <c r="Y703" s="449">
        <v>0</v>
      </c>
      <c r="AA703" s="452">
        <f t="shared" si="53"/>
        <v>0</v>
      </c>
      <c r="AB703" s="452">
        <v>0</v>
      </c>
      <c r="AC703" s="452">
        <f t="shared" si="54"/>
        <v>0</v>
      </c>
      <c r="AD703" s="451">
        <v>0</v>
      </c>
      <c r="AE703" s="451">
        <f t="shared" si="51"/>
        <v>0</v>
      </c>
      <c r="AY703" s="451">
        <v>0</v>
      </c>
    </row>
    <row r="704" spans="1:51" ht="36" hidden="1" customHeight="1" outlineLevel="5" x14ac:dyDescent="0.2">
      <c r="A704" s="91"/>
      <c r="B704" s="93"/>
      <c r="C704" s="95"/>
      <c r="D704" s="95"/>
      <c r="E704" s="97"/>
      <c r="F704" s="101"/>
      <c r="G704" s="103"/>
      <c r="H704" s="103"/>
      <c r="I704" s="22" t="s">
        <v>136</v>
      </c>
      <c r="J704" s="24"/>
      <c r="K704" s="23"/>
      <c r="L704" s="23">
        <v>0</v>
      </c>
      <c r="M704" s="23">
        <f t="shared" si="52"/>
        <v>0</v>
      </c>
      <c r="N704" s="23">
        <v>0</v>
      </c>
      <c r="O704" s="24">
        <f>'Planning 3'!R704</f>
        <v>0</v>
      </c>
      <c r="P704" s="115"/>
      <c r="Q704" s="115"/>
      <c r="S704" s="159">
        <f t="shared" si="55"/>
        <v>0</v>
      </c>
      <c r="Y704" s="449">
        <v>0</v>
      </c>
      <c r="AA704" s="452">
        <f t="shared" si="53"/>
        <v>0</v>
      </c>
      <c r="AB704" s="452">
        <v>0</v>
      </c>
      <c r="AC704" s="452">
        <f t="shared" si="54"/>
        <v>0</v>
      </c>
      <c r="AD704" s="451">
        <v>0</v>
      </c>
      <c r="AE704" s="451">
        <f t="shared" si="51"/>
        <v>0</v>
      </c>
      <c r="AY704" s="451">
        <v>0</v>
      </c>
    </row>
    <row r="705" spans="1:51" ht="36" hidden="1" customHeight="1" outlineLevel="7" x14ac:dyDescent="0.2">
      <c r="A705" s="91"/>
      <c r="B705" s="93"/>
      <c r="C705" s="95"/>
      <c r="D705" s="95"/>
      <c r="E705" s="97"/>
      <c r="F705" s="101"/>
      <c r="G705" s="103"/>
      <c r="H705" s="103"/>
      <c r="I705" s="4" t="s">
        <v>291</v>
      </c>
      <c r="J705" s="6" t="s">
        <v>256</v>
      </c>
      <c r="K705" s="5">
        <v>1</v>
      </c>
      <c r="L705" s="5">
        <v>0</v>
      </c>
      <c r="M705" s="5">
        <f t="shared" si="52"/>
        <v>0</v>
      </c>
      <c r="N705" s="5">
        <v>0</v>
      </c>
      <c r="O705" s="6">
        <f>'Planning 3'!R705</f>
        <v>0</v>
      </c>
      <c r="P705" s="116"/>
      <c r="Q705" s="116"/>
      <c r="S705" s="159">
        <f t="shared" si="55"/>
        <v>0</v>
      </c>
      <c r="Y705" s="449">
        <v>0</v>
      </c>
      <c r="AA705" s="452">
        <f t="shared" si="53"/>
        <v>0</v>
      </c>
      <c r="AB705" s="452">
        <v>0</v>
      </c>
      <c r="AC705" s="452">
        <f t="shared" si="54"/>
        <v>0</v>
      </c>
      <c r="AD705" s="451">
        <v>0</v>
      </c>
      <c r="AE705" s="451">
        <f t="shared" si="51"/>
        <v>0</v>
      </c>
      <c r="AY705" s="451">
        <v>0</v>
      </c>
    </row>
    <row r="706" spans="1:51" ht="36" hidden="1" customHeight="1" outlineLevel="7" x14ac:dyDescent="0.2">
      <c r="A706" s="91"/>
      <c r="B706" s="93"/>
      <c r="C706" s="95"/>
      <c r="D706" s="95"/>
      <c r="E706" s="97"/>
      <c r="F706" s="101"/>
      <c r="G706" s="103"/>
      <c r="H706" s="103"/>
      <c r="I706" s="4" t="s">
        <v>292</v>
      </c>
      <c r="J706" s="6" t="s">
        <v>257</v>
      </c>
      <c r="K706" s="5">
        <v>1</v>
      </c>
      <c r="L706" s="5">
        <v>0</v>
      </c>
      <c r="M706" s="5">
        <f t="shared" si="52"/>
        <v>0</v>
      </c>
      <c r="N706" s="5">
        <v>0</v>
      </c>
      <c r="O706" s="6">
        <f>'Planning 3'!R706</f>
        <v>0</v>
      </c>
      <c r="P706" s="116"/>
      <c r="Q706" s="116"/>
      <c r="S706" s="159">
        <f t="shared" si="55"/>
        <v>0</v>
      </c>
      <c r="Y706" s="449">
        <v>0</v>
      </c>
      <c r="AA706" s="452">
        <f t="shared" si="53"/>
        <v>0</v>
      </c>
      <c r="AB706" s="452">
        <v>0</v>
      </c>
      <c r="AC706" s="452">
        <f t="shared" si="54"/>
        <v>0</v>
      </c>
      <c r="AD706" s="451">
        <v>0</v>
      </c>
      <c r="AE706" s="451">
        <f t="shared" si="51"/>
        <v>0</v>
      </c>
      <c r="AY706" s="451">
        <v>0</v>
      </c>
    </row>
    <row r="707" spans="1:51" ht="36" hidden="1" customHeight="1" outlineLevel="7" x14ac:dyDescent="0.2">
      <c r="A707" s="91"/>
      <c r="B707" s="93"/>
      <c r="C707" s="95"/>
      <c r="D707" s="95"/>
      <c r="E707" s="97"/>
      <c r="F707" s="101"/>
      <c r="G707" s="103"/>
      <c r="H707" s="103"/>
      <c r="I707" s="4" t="s">
        <v>231</v>
      </c>
      <c r="J707" s="6" t="s">
        <v>256</v>
      </c>
      <c r="K707" s="5">
        <v>1</v>
      </c>
      <c r="L707" s="5">
        <v>0</v>
      </c>
      <c r="M707" s="5">
        <f t="shared" si="52"/>
        <v>0</v>
      </c>
      <c r="N707" s="5">
        <v>0</v>
      </c>
      <c r="O707" s="6">
        <f>'Planning 3'!R707</f>
        <v>0</v>
      </c>
      <c r="P707" s="116"/>
      <c r="Q707" s="116"/>
      <c r="S707" s="159">
        <f t="shared" si="55"/>
        <v>0</v>
      </c>
      <c r="Y707" s="449">
        <v>0</v>
      </c>
      <c r="AA707" s="452">
        <f t="shared" si="53"/>
        <v>0</v>
      </c>
      <c r="AB707" s="452">
        <v>0</v>
      </c>
      <c r="AC707" s="452">
        <f t="shared" si="54"/>
        <v>0</v>
      </c>
      <c r="AD707" s="451">
        <v>0</v>
      </c>
      <c r="AE707" s="451">
        <f t="shared" si="51"/>
        <v>0</v>
      </c>
      <c r="AY707" s="451">
        <v>0</v>
      </c>
    </row>
    <row r="708" spans="1:51" ht="36" hidden="1" customHeight="1" outlineLevel="7" x14ac:dyDescent="0.2">
      <c r="A708" s="91"/>
      <c r="B708" s="93"/>
      <c r="C708" s="95"/>
      <c r="D708" s="95"/>
      <c r="E708" s="97"/>
      <c r="F708" s="101"/>
      <c r="G708" s="103"/>
      <c r="H708" s="103"/>
      <c r="I708" s="4" t="s">
        <v>80</v>
      </c>
      <c r="J708" s="6" t="s">
        <v>256</v>
      </c>
      <c r="K708" s="5">
        <v>1</v>
      </c>
      <c r="L708" s="5">
        <v>0</v>
      </c>
      <c r="M708" s="5">
        <f t="shared" si="52"/>
        <v>0</v>
      </c>
      <c r="N708" s="5">
        <v>0</v>
      </c>
      <c r="O708" s="6">
        <f>'Planning 3'!R708</f>
        <v>0</v>
      </c>
      <c r="P708" s="116"/>
      <c r="Q708" s="116"/>
      <c r="S708" s="159">
        <f t="shared" si="55"/>
        <v>0</v>
      </c>
      <c r="Y708" s="449">
        <v>0</v>
      </c>
      <c r="AA708" s="452">
        <f t="shared" si="53"/>
        <v>0</v>
      </c>
      <c r="AB708" s="452">
        <v>0</v>
      </c>
      <c r="AC708" s="452">
        <f t="shared" si="54"/>
        <v>0</v>
      </c>
      <c r="AD708" s="451">
        <v>0</v>
      </c>
      <c r="AE708" s="451">
        <f t="shared" si="51"/>
        <v>0</v>
      </c>
      <c r="AY708" s="451">
        <v>0</v>
      </c>
    </row>
    <row r="709" spans="1:51" ht="36" hidden="1" customHeight="1" outlineLevel="7" x14ac:dyDescent="0.2">
      <c r="A709" s="91"/>
      <c r="B709" s="93"/>
      <c r="C709" s="95"/>
      <c r="D709" s="95"/>
      <c r="E709" s="97"/>
      <c r="F709" s="101"/>
      <c r="G709" s="103"/>
      <c r="H709" s="103"/>
      <c r="I709" s="4" t="s">
        <v>82</v>
      </c>
      <c r="J709" s="6" t="s">
        <v>257</v>
      </c>
      <c r="K709" s="5">
        <v>1</v>
      </c>
      <c r="L709" s="5">
        <v>0</v>
      </c>
      <c r="M709" s="5">
        <f t="shared" si="52"/>
        <v>0</v>
      </c>
      <c r="N709" s="5">
        <v>0</v>
      </c>
      <c r="O709" s="6">
        <f>'Planning 3'!R709</f>
        <v>0</v>
      </c>
      <c r="P709" s="116"/>
      <c r="Q709" s="116"/>
      <c r="S709" s="159">
        <f t="shared" si="55"/>
        <v>0</v>
      </c>
      <c r="Y709" s="449">
        <v>0</v>
      </c>
      <c r="AA709" s="452">
        <f t="shared" si="53"/>
        <v>0</v>
      </c>
      <c r="AB709" s="452">
        <v>0</v>
      </c>
      <c r="AC709" s="452">
        <f t="shared" si="54"/>
        <v>0</v>
      </c>
      <c r="AD709" s="451">
        <v>0</v>
      </c>
      <c r="AE709" s="451">
        <f t="shared" si="51"/>
        <v>0</v>
      </c>
      <c r="AY709" s="451">
        <v>0</v>
      </c>
    </row>
    <row r="710" spans="1:51" ht="36" hidden="1" customHeight="1" outlineLevel="7" x14ac:dyDescent="0.2">
      <c r="A710" s="91"/>
      <c r="B710" s="93"/>
      <c r="C710" s="95"/>
      <c r="D710" s="95"/>
      <c r="E710" s="97"/>
      <c r="F710" s="101"/>
      <c r="G710" s="103"/>
      <c r="H710" s="103"/>
      <c r="I710" s="4" t="s">
        <v>293</v>
      </c>
      <c r="J710" s="6" t="s">
        <v>256</v>
      </c>
      <c r="K710" s="5">
        <v>1</v>
      </c>
      <c r="L710" s="5">
        <v>0</v>
      </c>
      <c r="M710" s="5">
        <f t="shared" si="52"/>
        <v>0</v>
      </c>
      <c r="N710" s="5">
        <v>0</v>
      </c>
      <c r="O710" s="6">
        <f>'Planning 3'!R710</f>
        <v>0</v>
      </c>
      <c r="P710" s="116"/>
      <c r="Q710" s="116"/>
      <c r="S710" s="159">
        <f t="shared" si="55"/>
        <v>0</v>
      </c>
      <c r="Y710" s="449">
        <v>0</v>
      </c>
      <c r="AA710" s="452">
        <f t="shared" si="53"/>
        <v>0</v>
      </c>
      <c r="AB710" s="452">
        <v>0</v>
      </c>
      <c r="AC710" s="452">
        <f t="shared" si="54"/>
        <v>0</v>
      </c>
      <c r="AD710" s="451">
        <v>0</v>
      </c>
      <c r="AE710" s="451">
        <f t="shared" ref="AE710:AE773" si="56">O710-AD710</f>
        <v>0</v>
      </c>
      <c r="AY710" s="451">
        <v>0</v>
      </c>
    </row>
    <row r="711" spans="1:51" ht="36" hidden="1" customHeight="1" outlineLevel="7" x14ac:dyDescent="0.2">
      <c r="A711" s="91"/>
      <c r="B711" s="93"/>
      <c r="C711" s="95"/>
      <c r="D711" s="95"/>
      <c r="E711" s="97"/>
      <c r="F711" s="101"/>
      <c r="G711" s="103"/>
      <c r="H711" s="103"/>
      <c r="I711" s="4" t="s">
        <v>294</v>
      </c>
      <c r="J711" s="6" t="s">
        <v>257</v>
      </c>
      <c r="K711" s="5">
        <v>1</v>
      </c>
      <c r="L711" s="5">
        <v>0</v>
      </c>
      <c r="M711" s="5">
        <f t="shared" ref="M711:M774" si="57">N711-L711</f>
        <v>0</v>
      </c>
      <c r="N711" s="5">
        <v>0</v>
      </c>
      <c r="O711" s="6">
        <f>'Planning 3'!R711</f>
        <v>0</v>
      </c>
      <c r="P711" s="116"/>
      <c r="Q711" s="116"/>
      <c r="S711" s="159">
        <f t="shared" si="55"/>
        <v>0</v>
      </c>
      <c r="Y711" s="449">
        <v>0</v>
      </c>
      <c r="AA711" s="452">
        <f t="shared" ref="AA711:AA774" si="58">O711-AY711</f>
        <v>0</v>
      </c>
      <c r="AB711" s="452">
        <v>0</v>
      </c>
      <c r="AC711" s="452">
        <f t="shared" ref="AC711:AC774" si="59">O711-AB711</f>
        <v>0</v>
      </c>
      <c r="AD711" s="451">
        <v>0</v>
      </c>
      <c r="AE711" s="451">
        <f t="shared" si="56"/>
        <v>0</v>
      </c>
      <c r="AY711" s="451">
        <v>0</v>
      </c>
    </row>
    <row r="712" spans="1:51" ht="36" customHeight="1" outlineLevel="4" collapsed="1" x14ac:dyDescent="0.2">
      <c r="A712" s="91"/>
      <c r="B712" s="93"/>
      <c r="C712" s="95"/>
      <c r="D712" s="95"/>
      <c r="E712" s="97"/>
      <c r="F712" s="101"/>
      <c r="G712" s="101"/>
      <c r="H712" s="101"/>
      <c r="I712" s="19" t="s">
        <v>137</v>
      </c>
      <c r="J712" s="21"/>
      <c r="K712" s="20"/>
      <c r="L712" s="20">
        <v>0</v>
      </c>
      <c r="M712" s="20">
        <f t="shared" si="57"/>
        <v>0</v>
      </c>
      <c r="N712" s="20">
        <v>0</v>
      </c>
      <c r="O712" s="21">
        <f>'Planning 3'!R712</f>
        <v>0</v>
      </c>
      <c r="P712" s="105"/>
      <c r="Q712" s="105"/>
      <c r="S712" s="159">
        <f t="shared" si="55"/>
        <v>0</v>
      </c>
      <c r="Y712" s="449">
        <v>0</v>
      </c>
      <c r="AA712" s="452">
        <f t="shared" si="58"/>
        <v>0</v>
      </c>
      <c r="AB712" s="452">
        <v>0</v>
      </c>
      <c r="AC712" s="452">
        <f t="shared" si="59"/>
        <v>0</v>
      </c>
      <c r="AD712" s="451">
        <v>0</v>
      </c>
      <c r="AE712" s="451">
        <f t="shared" si="56"/>
        <v>0</v>
      </c>
      <c r="AY712" s="451">
        <v>0</v>
      </c>
    </row>
    <row r="713" spans="1:51" ht="36" hidden="1" customHeight="1" outlineLevel="5" x14ac:dyDescent="0.2">
      <c r="A713" s="91"/>
      <c r="B713" s="93"/>
      <c r="C713" s="95"/>
      <c r="D713" s="95"/>
      <c r="E713" s="97"/>
      <c r="F713" s="101"/>
      <c r="G713" s="103"/>
      <c r="H713" s="103"/>
      <c r="I713" s="22" t="s">
        <v>138</v>
      </c>
      <c r="J713" s="24"/>
      <c r="K713" s="23"/>
      <c r="L713" s="23">
        <v>0</v>
      </c>
      <c r="M713" s="23">
        <f t="shared" si="57"/>
        <v>0</v>
      </c>
      <c r="N713" s="23">
        <v>0</v>
      </c>
      <c r="O713" s="24">
        <f>'Planning 3'!R713</f>
        <v>0</v>
      </c>
      <c r="P713" s="115"/>
      <c r="Q713" s="115"/>
      <c r="S713" s="159">
        <f t="shared" si="55"/>
        <v>0</v>
      </c>
      <c r="Y713" s="449">
        <v>0</v>
      </c>
      <c r="AA713" s="452">
        <f t="shared" si="58"/>
        <v>0</v>
      </c>
      <c r="AB713" s="452">
        <v>0</v>
      </c>
      <c r="AC713" s="452">
        <f t="shared" si="59"/>
        <v>0</v>
      </c>
      <c r="AD713" s="451">
        <v>0</v>
      </c>
      <c r="AE713" s="451">
        <f t="shared" si="56"/>
        <v>0</v>
      </c>
      <c r="AY713" s="451">
        <v>0</v>
      </c>
    </row>
    <row r="714" spans="1:51" ht="36" hidden="1" customHeight="1" outlineLevel="7" x14ac:dyDescent="0.2">
      <c r="A714" s="91"/>
      <c r="B714" s="93"/>
      <c r="C714" s="95"/>
      <c r="D714" s="95"/>
      <c r="E714" s="97"/>
      <c r="F714" s="101"/>
      <c r="G714" s="103"/>
      <c r="H714" s="103"/>
      <c r="I714" s="4" t="s">
        <v>291</v>
      </c>
      <c r="J714" s="6" t="s">
        <v>256</v>
      </c>
      <c r="K714" s="5">
        <v>1</v>
      </c>
      <c r="L714" s="5">
        <v>0</v>
      </c>
      <c r="M714" s="5">
        <f t="shared" si="57"/>
        <v>0</v>
      </c>
      <c r="N714" s="5">
        <v>0</v>
      </c>
      <c r="O714" s="6">
        <f>'Planning 3'!R714</f>
        <v>0</v>
      </c>
      <c r="P714" s="116"/>
      <c r="Q714" s="116"/>
      <c r="S714" s="159">
        <f t="shared" si="55"/>
        <v>0</v>
      </c>
      <c r="Y714" s="449">
        <v>0</v>
      </c>
      <c r="AA714" s="452">
        <f t="shared" si="58"/>
        <v>0</v>
      </c>
      <c r="AB714" s="452">
        <v>0</v>
      </c>
      <c r="AC714" s="452">
        <f t="shared" si="59"/>
        <v>0</v>
      </c>
      <c r="AD714" s="451">
        <v>0</v>
      </c>
      <c r="AE714" s="451">
        <f t="shared" si="56"/>
        <v>0</v>
      </c>
      <c r="AY714" s="451">
        <v>0</v>
      </c>
    </row>
    <row r="715" spans="1:51" ht="36" hidden="1" customHeight="1" outlineLevel="7" x14ac:dyDescent="0.2">
      <c r="A715" s="91"/>
      <c r="B715" s="93"/>
      <c r="C715" s="95"/>
      <c r="D715" s="95"/>
      <c r="E715" s="97"/>
      <c r="F715" s="101"/>
      <c r="G715" s="103"/>
      <c r="H715" s="103"/>
      <c r="I715" s="4" t="s">
        <v>292</v>
      </c>
      <c r="J715" s="6" t="s">
        <v>257</v>
      </c>
      <c r="K715" s="5">
        <v>1</v>
      </c>
      <c r="L715" s="5">
        <v>0</v>
      </c>
      <c r="M715" s="5">
        <f t="shared" si="57"/>
        <v>0</v>
      </c>
      <c r="N715" s="5">
        <v>0</v>
      </c>
      <c r="O715" s="6">
        <f>'Planning 3'!R715</f>
        <v>0</v>
      </c>
      <c r="P715" s="116"/>
      <c r="Q715" s="116"/>
      <c r="S715" s="159">
        <f t="shared" si="55"/>
        <v>0</v>
      </c>
      <c r="Y715" s="449">
        <v>0</v>
      </c>
      <c r="AA715" s="452">
        <f t="shared" si="58"/>
        <v>0</v>
      </c>
      <c r="AB715" s="452">
        <v>0</v>
      </c>
      <c r="AC715" s="452">
        <f t="shared" si="59"/>
        <v>0</v>
      </c>
      <c r="AD715" s="451">
        <v>0</v>
      </c>
      <c r="AE715" s="451">
        <f t="shared" si="56"/>
        <v>0</v>
      </c>
      <c r="AY715" s="451">
        <v>0</v>
      </c>
    </row>
    <row r="716" spans="1:51" ht="36" hidden="1" customHeight="1" outlineLevel="7" x14ac:dyDescent="0.2">
      <c r="A716" s="91"/>
      <c r="B716" s="93"/>
      <c r="C716" s="95"/>
      <c r="D716" s="95"/>
      <c r="E716" s="97"/>
      <c r="F716" s="101"/>
      <c r="G716" s="103"/>
      <c r="H716" s="103"/>
      <c r="I716" s="4" t="s">
        <v>231</v>
      </c>
      <c r="J716" s="6" t="s">
        <v>256</v>
      </c>
      <c r="K716" s="5">
        <v>1</v>
      </c>
      <c r="L716" s="5">
        <v>0</v>
      </c>
      <c r="M716" s="5">
        <f t="shared" si="57"/>
        <v>0</v>
      </c>
      <c r="N716" s="5">
        <v>0</v>
      </c>
      <c r="O716" s="6">
        <f>'Planning 3'!R716</f>
        <v>0</v>
      </c>
      <c r="P716" s="116"/>
      <c r="Q716" s="116"/>
      <c r="S716" s="159">
        <f t="shared" si="55"/>
        <v>0</v>
      </c>
      <c r="Y716" s="449">
        <v>0</v>
      </c>
      <c r="AA716" s="452">
        <f t="shared" si="58"/>
        <v>0</v>
      </c>
      <c r="AB716" s="452">
        <v>0</v>
      </c>
      <c r="AC716" s="452">
        <f t="shared" si="59"/>
        <v>0</v>
      </c>
      <c r="AD716" s="451">
        <v>0</v>
      </c>
      <c r="AE716" s="451">
        <f t="shared" si="56"/>
        <v>0</v>
      </c>
      <c r="AY716" s="451">
        <v>0</v>
      </c>
    </row>
    <row r="717" spans="1:51" ht="36" hidden="1" customHeight="1" outlineLevel="7" x14ac:dyDescent="0.2">
      <c r="A717" s="91"/>
      <c r="B717" s="93"/>
      <c r="C717" s="95"/>
      <c r="D717" s="95"/>
      <c r="E717" s="97"/>
      <c r="F717" s="101"/>
      <c r="G717" s="103"/>
      <c r="H717" s="103"/>
      <c r="I717" s="4" t="s">
        <v>80</v>
      </c>
      <c r="J717" s="6" t="s">
        <v>256</v>
      </c>
      <c r="K717" s="5">
        <v>1</v>
      </c>
      <c r="L717" s="5">
        <v>0</v>
      </c>
      <c r="M717" s="5">
        <f t="shared" si="57"/>
        <v>0</v>
      </c>
      <c r="N717" s="5">
        <v>0</v>
      </c>
      <c r="O717" s="6">
        <f>'Planning 3'!R717</f>
        <v>0</v>
      </c>
      <c r="P717" s="116"/>
      <c r="Q717" s="116"/>
      <c r="S717" s="159">
        <f t="shared" si="55"/>
        <v>0</v>
      </c>
      <c r="Y717" s="449">
        <v>0</v>
      </c>
      <c r="AA717" s="452">
        <f t="shared" si="58"/>
        <v>0</v>
      </c>
      <c r="AB717" s="452">
        <v>0</v>
      </c>
      <c r="AC717" s="452">
        <f t="shared" si="59"/>
        <v>0</v>
      </c>
      <c r="AD717" s="451">
        <v>0</v>
      </c>
      <c r="AE717" s="451">
        <f t="shared" si="56"/>
        <v>0</v>
      </c>
      <c r="AY717" s="451">
        <v>0</v>
      </c>
    </row>
    <row r="718" spans="1:51" ht="36" hidden="1" customHeight="1" outlineLevel="7" x14ac:dyDescent="0.2">
      <c r="A718" s="91"/>
      <c r="B718" s="93"/>
      <c r="C718" s="95"/>
      <c r="D718" s="95"/>
      <c r="E718" s="97"/>
      <c r="F718" s="101"/>
      <c r="G718" s="103"/>
      <c r="H718" s="103"/>
      <c r="I718" s="4" t="s">
        <v>82</v>
      </c>
      <c r="J718" s="6" t="s">
        <v>257</v>
      </c>
      <c r="K718" s="5">
        <v>1</v>
      </c>
      <c r="L718" s="5">
        <v>0</v>
      </c>
      <c r="M718" s="5">
        <f t="shared" si="57"/>
        <v>0</v>
      </c>
      <c r="N718" s="5">
        <v>0</v>
      </c>
      <c r="O718" s="6">
        <f>'Planning 3'!R718</f>
        <v>0</v>
      </c>
      <c r="P718" s="116"/>
      <c r="Q718" s="116"/>
      <c r="S718" s="159">
        <f t="shared" si="55"/>
        <v>0</v>
      </c>
      <c r="Y718" s="449">
        <v>0</v>
      </c>
      <c r="AA718" s="452">
        <f t="shared" si="58"/>
        <v>0</v>
      </c>
      <c r="AB718" s="452">
        <v>0</v>
      </c>
      <c r="AC718" s="452">
        <f t="shared" si="59"/>
        <v>0</v>
      </c>
      <c r="AD718" s="451">
        <v>0</v>
      </c>
      <c r="AE718" s="451">
        <f t="shared" si="56"/>
        <v>0</v>
      </c>
      <c r="AY718" s="451">
        <v>0</v>
      </c>
    </row>
    <row r="719" spans="1:51" ht="36" hidden="1" customHeight="1" outlineLevel="7" x14ac:dyDescent="0.2">
      <c r="A719" s="91"/>
      <c r="B719" s="93"/>
      <c r="C719" s="95"/>
      <c r="D719" s="95"/>
      <c r="E719" s="97"/>
      <c r="F719" s="101"/>
      <c r="G719" s="103"/>
      <c r="H719" s="103"/>
      <c r="I719" s="4" t="s">
        <v>293</v>
      </c>
      <c r="J719" s="6" t="s">
        <v>256</v>
      </c>
      <c r="K719" s="5">
        <v>1</v>
      </c>
      <c r="L719" s="5">
        <v>0</v>
      </c>
      <c r="M719" s="5">
        <f t="shared" si="57"/>
        <v>0</v>
      </c>
      <c r="N719" s="5">
        <v>0</v>
      </c>
      <c r="O719" s="6">
        <f>'Planning 3'!R719</f>
        <v>0</v>
      </c>
      <c r="P719" s="116"/>
      <c r="Q719" s="116"/>
      <c r="S719" s="159">
        <f t="shared" si="55"/>
        <v>0</v>
      </c>
      <c r="Y719" s="449">
        <v>0</v>
      </c>
      <c r="AA719" s="452">
        <f t="shared" si="58"/>
        <v>0</v>
      </c>
      <c r="AB719" s="452">
        <v>0</v>
      </c>
      <c r="AC719" s="452">
        <f t="shared" si="59"/>
        <v>0</v>
      </c>
      <c r="AD719" s="451">
        <v>0</v>
      </c>
      <c r="AE719" s="451">
        <f t="shared" si="56"/>
        <v>0</v>
      </c>
      <c r="AY719" s="451">
        <v>0</v>
      </c>
    </row>
    <row r="720" spans="1:51" ht="36" hidden="1" customHeight="1" outlineLevel="7" x14ac:dyDescent="0.2">
      <c r="A720" s="91"/>
      <c r="B720" s="93"/>
      <c r="C720" s="95"/>
      <c r="D720" s="95"/>
      <c r="E720" s="97"/>
      <c r="F720" s="101"/>
      <c r="G720" s="103"/>
      <c r="H720" s="103"/>
      <c r="I720" s="4" t="s">
        <v>294</v>
      </c>
      <c r="J720" s="6" t="s">
        <v>257</v>
      </c>
      <c r="K720" s="5">
        <v>1</v>
      </c>
      <c r="L720" s="5">
        <v>0</v>
      </c>
      <c r="M720" s="5">
        <f t="shared" si="57"/>
        <v>0</v>
      </c>
      <c r="N720" s="5">
        <v>0</v>
      </c>
      <c r="O720" s="6">
        <f>'Planning 3'!R720</f>
        <v>0</v>
      </c>
      <c r="P720" s="116"/>
      <c r="Q720" s="116"/>
      <c r="S720" s="159">
        <f t="shared" si="55"/>
        <v>0</v>
      </c>
      <c r="Y720" s="449">
        <v>0</v>
      </c>
      <c r="AA720" s="452">
        <f t="shared" si="58"/>
        <v>0</v>
      </c>
      <c r="AB720" s="452">
        <v>0</v>
      </c>
      <c r="AC720" s="452">
        <f t="shared" si="59"/>
        <v>0</v>
      </c>
      <c r="AD720" s="451">
        <v>0</v>
      </c>
      <c r="AE720" s="451">
        <f t="shared" si="56"/>
        <v>0</v>
      </c>
      <c r="AY720" s="451">
        <v>0</v>
      </c>
    </row>
    <row r="721" spans="1:51" ht="36" hidden="1" customHeight="1" outlineLevel="5" x14ac:dyDescent="0.2">
      <c r="A721" s="91"/>
      <c r="B721" s="93"/>
      <c r="C721" s="95"/>
      <c r="D721" s="95"/>
      <c r="E721" s="97"/>
      <c r="F721" s="101"/>
      <c r="G721" s="103"/>
      <c r="H721" s="103"/>
      <c r="I721" s="22" t="s">
        <v>139</v>
      </c>
      <c r="J721" s="24"/>
      <c r="K721" s="23"/>
      <c r="L721" s="23">
        <v>0</v>
      </c>
      <c r="M721" s="23">
        <f t="shared" si="57"/>
        <v>0</v>
      </c>
      <c r="N721" s="23">
        <v>0</v>
      </c>
      <c r="O721" s="24">
        <f>'Planning 3'!R721</f>
        <v>0</v>
      </c>
      <c r="P721" s="115"/>
      <c r="Q721" s="115"/>
      <c r="S721" s="159">
        <f t="shared" si="55"/>
        <v>0</v>
      </c>
      <c r="Y721" s="449">
        <v>0</v>
      </c>
      <c r="AA721" s="452">
        <f t="shared" si="58"/>
        <v>0</v>
      </c>
      <c r="AB721" s="452">
        <v>0</v>
      </c>
      <c r="AC721" s="452">
        <f t="shared" si="59"/>
        <v>0</v>
      </c>
      <c r="AD721" s="451">
        <v>0</v>
      </c>
      <c r="AE721" s="451">
        <f t="shared" si="56"/>
        <v>0</v>
      </c>
      <c r="AY721" s="451">
        <v>0</v>
      </c>
    </row>
    <row r="722" spans="1:51" ht="36" hidden="1" customHeight="1" outlineLevel="7" x14ac:dyDescent="0.2">
      <c r="A722" s="91"/>
      <c r="B722" s="93"/>
      <c r="C722" s="95"/>
      <c r="D722" s="95"/>
      <c r="E722" s="97"/>
      <c r="F722" s="101"/>
      <c r="G722" s="103"/>
      <c r="H722" s="103"/>
      <c r="I722" s="4" t="s">
        <v>291</v>
      </c>
      <c r="J722" s="6" t="s">
        <v>256</v>
      </c>
      <c r="K722" s="5">
        <v>1</v>
      </c>
      <c r="L722" s="5">
        <v>0</v>
      </c>
      <c r="M722" s="5">
        <f t="shared" si="57"/>
        <v>0</v>
      </c>
      <c r="N722" s="5">
        <v>0</v>
      </c>
      <c r="O722" s="6">
        <f>'Planning 3'!R722</f>
        <v>0</v>
      </c>
      <c r="P722" s="116"/>
      <c r="Q722" s="116"/>
      <c r="S722" s="159">
        <f t="shared" si="55"/>
        <v>0</v>
      </c>
      <c r="Y722" s="449">
        <v>0</v>
      </c>
      <c r="AA722" s="452">
        <f t="shared" si="58"/>
        <v>0</v>
      </c>
      <c r="AB722" s="452">
        <v>0</v>
      </c>
      <c r="AC722" s="452">
        <f t="shared" si="59"/>
        <v>0</v>
      </c>
      <c r="AD722" s="451">
        <v>0</v>
      </c>
      <c r="AE722" s="451">
        <f t="shared" si="56"/>
        <v>0</v>
      </c>
      <c r="AY722" s="451">
        <v>0</v>
      </c>
    </row>
    <row r="723" spans="1:51" ht="36" hidden="1" customHeight="1" outlineLevel="7" x14ac:dyDescent="0.2">
      <c r="A723" s="91"/>
      <c r="B723" s="93"/>
      <c r="C723" s="95"/>
      <c r="D723" s="95"/>
      <c r="E723" s="97"/>
      <c r="F723" s="101"/>
      <c r="G723" s="103"/>
      <c r="H723" s="103"/>
      <c r="I723" s="4" t="s">
        <v>292</v>
      </c>
      <c r="J723" s="6" t="s">
        <v>257</v>
      </c>
      <c r="K723" s="5">
        <v>1</v>
      </c>
      <c r="L723" s="5">
        <v>0</v>
      </c>
      <c r="M723" s="5">
        <f t="shared" si="57"/>
        <v>0</v>
      </c>
      <c r="N723" s="5">
        <v>0</v>
      </c>
      <c r="O723" s="6">
        <f>'Planning 3'!R723</f>
        <v>0</v>
      </c>
      <c r="P723" s="116"/>
      <c r="Q723" s="116"/>
      <c r="S723" s="159">
        <f t="shared" si="55"/>
        <v>0</v>
      </c>
      <c r="Y723" s="449">
        <v>0</v>
      </c>
      <c r="AA723" s="452">
        <f t="shared" si="58"/>
        <v>0</v>
      </c>
      <c r="AB723" s="452">
        <v>0</v>
      </c>
      <c r="AC723" s="452">
        <f t="shared" si="59"/>
        <v>0</v>
      </c>
      <c r="AD723" s="451">
        <v>0</v>
      </c>
      <c r="AE723" s="451">
        <f t="shared" si="56"/>
        <v>0</v>
      </c>
      <c r="AY723" s="451">
        <v>0</v>
      </c>
    </row>
    <row r="724" spans="1:51" ht="36" hidden="1" customHeight="1" outlineLevel="7" x14ac:dyDescent="0.2">
      <c r="A724" s="91"/>
      <c r="B724" s="93"/>
      <c r="C724" s="95"/>
      <c r="D724" s="95"/>
      <c r="E724" s="97"/>
      <c r="F724" s="101"/>
      <c r="G724" s="103"/>
      <c r="H724" s="103"/>
      <c r="I724" s="4" t="s">
        <v>231</v>
      </c>
      <c r="J724" s="6" t="s">
        <v>256</v>
      </c>
      <c r="K724" s="5">
        <v>1</v>
      </c>
      <c r="L724" s="5">
        <v>0</v>
      </c>
      <c r="M724" s="5">
        <f t="shared" si="57"/>
        <v>0</v>
      </c>
      <c r="N724" s="5">
        <v>0</v>
      </c>
      <c r="O724" s="6">
        <f>'Planning 3'!R724</f>
        <v>0</v>
      </c>
      <c r="P724" s="116"/>
      <c r="Q724" s="116"/>
      <c r="S724" s="159">
        <f t="shared" si="55"/>
        <v>0</v>
      </c>
      <c r="Y724" s="449">
        <v>0</v>
      </c>
      <c r="AA724" s="452">
        <f t="shared" si="58"/>
        <v>0</v>
      </c>
      <c r="AB724" s="452">
        <v>0</v>
      </c>
      <c r="AC724" s="452">
        <f t="shared" si="59"/>
        <v>0</v>
      </c>
      <c r="AD724" s="451">
        <v>0</v>
      </c>
      <c r="AE724" s="451">
        <f t="shared" si="56"/>
        <v>0</v>
      </c>
      <c r="AY724" s="451">
        <v>0</v>
      </c>
    </row>
    <row r="725" spans="1:51" ht="36" hidden="1" customHeight="1" outlineLevel="7" x14ac:dyDescent="0.2">
      <c r="A725" s="91"/>
      <c r="B725" s="93"/>
      <c r="C725" s="95"/>
      <c r="D725" s="95"/>
      <c r="E725" s="97"/>
      <c r="F725" s="101"/>
      <c r="G725" s="103"/>
      <c r="H725" s="103"/>
      <c r="I725" s="4" t="s">
        <v>80</v>
      </c>
      <c r="J725" s="6" t="s">
        <v>256</v>
      </c>
      <c r="K725" s="5">
        <v>1</v>
      </c>
      <c r="L725" s="5">
        <v>0</v>
      </c>
      <c r="M725" s="5">
        <f t="shared" si="57"/>
        <v>0</v>
      </c>
      <c r="N725" s="5">
        <v>0</v>
      </c>
      <c r="O725" s="6">
        <f>'Planning 3'!R725</f>
        <v>0</v>
      </c>
      <c r="P725" s="116"/>
      <c r="Q725" s="116"/>
      <c r="S725" s="159">
        <f t="shared" si="55"/>
        <v>0</v>
      </c>
      <c r="Y725" s="449">
        <v>0</v>
      </c>
      <c r="AA725" s="452">
        <f t="shared" si="58"/>
        <v>0</v>
      </c>
      <c r="AB725" s="452">
        <v>0</v>
      </c>
      <c r="AC725" s="452">
        <f t="shared" si="59"/>
        <v>0</v>
      </c>
      <c r="AD725" s="451">
        <v>0</v>
      </c>
      <c r="AE725" s="451">
        <f t="shared" si="56"/>
        <v>0</v>
      </c>
      <c r="AY725" s="451">
        <v>0</v>
      </c>
    </row>
    <row r="726" spans="1:51" ht="36" hidden="1" customHeight="1" outlineLevel="7" x14ac:dyDescent="0.2">
      <c r="A726" s="91"/>
      <c r="B726" s="93"/>
      <c r="C726" s="95"/>
      <c r="D726" s="95"/>
      <c r="E726" s="97"/>
      <c r="F726" s="101"/>
      <c r="G726" s="103"/>
      <c r="H726" s="103"/>
      <c r="I726" s="4" t="s">
        <v>82</v>
      </c>
      <c r="J726" s="6" t="s">
        <v>257</v>
      </c>
      <c r="K726" s="5">
        <v>1</v>
      </c>
      <c r="L726" s="5">
        <v>0</v>
      </c>
      <c r="M726" s="5">
        <f t="shared" si="57"/>
        <v>0</v>
      </c>
      <c r="N726" s="5">
        <v>0</v>
      </c>
      <c r="O726" s="6">
        <f>'Planning 3'!R726</f>
        <v>0</v>
      </c>
      <c r="P726" s="116"/>
      <c r="Q726" s="116"/>
      <c r="S726" s="159">
        <f t="shared" si="55"/>
        <v>0</v>
      </c>
      <c r="Y726" s="449">
        <v>0</v>
      </c>
      <c r="AA726" s="452">
        <f t="shared" si="58"/>
        <v>0</v>
      </c>
      <c r="AB726" s="452">
        <v>0</v>
      </c>
      <c r="AC726" s="452">
        <f t="shared" si="59"/>
        <v>0</v>
      </c>
      <c r="AD726" s="451">
        <v>0</v>
      </c>
      <c r="AE726" s="451">
        <f t="shared" si="56"/>
        <v>0</v>
      </c>
      <c r="AY726" s="451">
        <v>0</v>
      </c>
    </row>
    <row r="727" spans="1:51" ht="36" hidden="1" customHeight="1" outlineLevel="7" x14ac:dyDescent="0.2">
      <c r="A727" s="91"/>
      <c r="B727" s="93"/>
      <c r="C727" s="95"/>
      <c r="D727" s="95"/>
      <c r="E727" s="97"/>
      <c r="F727" s="101"/>
      <c r="G727" s="103"/>
      <c r="H727" s="103"/>
      <c r="I727" s="4" t="s">
        <v>293</v>
      </c>
      <c r="J727" s="6" t="s">
        <v>256</v>
      </c>
      <c r="K727" s="5">
        <v>1</v>
      </c>
      <c r="L727" s="5">
        <v>0</v>
      </c>
      <c r="M727" s="5">
        <f t="shared" si="57"/>
        <v>0</v>
      </c>
      <c r="N727" s="5">
        <v>0</v>
      </c>
      <c r="O727" s="6">
        <f>'Planning 3'!R727</f>
        <v>0</v>
      </c>
      <c r="P727" s="116"/>
      <c r="Q727" s="116"/>
      <c r="S727" s="159">
        <f t="shared" si="55"/>
        <v>0</v>
      </c>
      <c r="Y727" s="449">
        <v>0</v>
      </c>
      <c r="AA727" s="452">
        <f t="shared" si="58"/>
        <v>0</v>
      </c>
      <c r="AB727" s="452">
        <v>0</v>
      </c>
      <c r="AC727" s="452">
        <f t="shared" si="59"/>
        <v>0</v>
      </c>
      <c r="AD727" s="451">
        <v>0</v>
      </c>
      <c r="AE727" s="451">
        <f t="shared" si="56"/>
        <v>0</v>
      </c>
      <c r="AY727" s="451">
        <v>0</v>
      </c>
    </row>
    <row r="728" spans="1:51" ht="36" hidden="1" customHeight="1" outlineLevel="7" x14ac:dyDescent="0.2">
      <c r="A728" s="91"/>
      <c r="B728" s="93"/>
      <c r="C728" s="95"/>
      <c r="D728" s="95"/>
      <c r="E728" s="97"/>
      <c r="F728" s="101"/>
      <c r="G728" s="103"/>
      <c r="H728" s="103"/>
      <c r="I728" s="4" t="s">
        <v>294</v>
      </c>
      <c r="J728" s="6" t="s">
        <v>257</v>
      </c>
      <c r="K728" s="5">
        <v>1</v>
      </c>
      <c r="L728" s="5">
        <v>0</v>
      </c>
      <c r="M728" s="5">
        <f t="shared" si="57"/>
        <v>0</v>
      </c>
      <c r="N728" s="5">
        <v>0</v>
      </c>
      <c r="O728" s="6">
        <f>'Planning 3'!R728</f>
        <v>0</v>
      </c>
      <c r="P728" s="116"/>
      <c r="Q728" s="116"/>
      <c r="S728" s="159">
        <f t="shared" si="55"/>
        <v>0</v>
      </c>
      <c r="Y728" s="449">
        <v>0</v>
      </c>
      <c r="AA728" s="452">
        <f t="shared" si="58"/>
        <v>0</v>
      </c>
      <c r="AB728" s="452">
        <v>0</v>
      </c>
      <c r="AC728" s="452">
        <f t="shared" si="59"/>
        <v>0</v>
      </c>
      <c r="AD728" s="451">
        <v>0</v>
      </c>
      <c r="AE728" s="451">
        <f t="shared" si="56"/>
        <v>0</v>
      </c>
      <c r="AY728" s="451">
        <v>0</v>
      </c>
    </row>
    <row r="729" spans="1:51" ht="36" hidden="1" customHeight="1" outlineLevel="5" x14ac:dyDescent="0.2">
      <c r="A729" s="91"/>
      <c r="B729" s="93"/>
      <c r="C729" s="95"/>
      <c r="D729" s="95"/>
      <c r="E729" s="97"/>
      <c r="F729" s="101"/>
      <c r="G729" s="103"/>
      <c r="H729" s="103"/>
      <c r="I729" s="22" t="s">
        <v>140</v>
      </c>
      <c r="J729" s="24"/>
      <c r="K729" s="23"/>
      <c r="L729" s="23">
        <v>0</v>
      </c>
      <c r="M729" s="23">
        <f t="shared" si="57"/>
        <v>0</v>
      </c>
      <c r="N729" s="23">
        <v>0</v>
      </c>
      <c r="O729" s="24">
        <f>'Planning 3'!R729</f>
        <v>0</v>
      </c>
      <c r="P729" s="115"/>
      <c r="Q729" s="115"/>
      <c r="S729" s="159">
        <f t="shared" si="55"/>
        <v>0</v>
      </c>
      <c r="Y729" s="449">
        <v>0</v>
      </c>
      <c r="AA729" s="452">
        <f t="shared" si="58"/>
        <v>0</v>
      </c>
      <c r="AB729" s="452">
        <v>0</v>
      </c>
      <c r="AC729" s="452">
        <f t="shared" si="59"/>
        <v>0</v>
      </c>
      <c r="AD729" s="451">
        <v>0</v>
      </c>
      <c r="AE729" s="451">
        <f t="shared" si="56"/>
        <v>0</v>
      </c>
      <c r="AY729" s="451">
        <v>0</v>
      </c>
    </row>
    <row r="730" spans="1:51" ht="36" hidden="1" customHeight="1" outlineLevel="7" x14ac:dyDescent="0.2">
      <c r="A730" s="91"/>
      <c r="B730" s="93"/>
      <c r="C730" s="95"/>
      <c r="D730" s="95"/>
      <c r="E730" s="97"/>
      <c r="F730" s="101"/>
      <c r="G730" s="103"/>
      <c r="H730" s="103"/>
      <c r="I730" s="4" t="s">
        <v>291</v>
      </c>
      <c r="J730" s="6" t="s">
        <v>256</v>
      </c>
      <c r="K730" s="5">
        <v>1</v>
      </c>
      <c r="L730" s="5">
        <v>0</v>
      </c>
      <c r="M730" s="5">
        <f t="shared" si="57"/>
        <v>0</v>
      </c>
      <c r="N730" s="5">
        <v>0</v>
      </c>
      <c r="O730" s="6">
        <f>'Planning 3'!R730</f>
        <v>0</v>
      </c>
      <c r="P730" s="116"/>
      <c r="Q730" s="116"/>
      <c r="S730" s="159">
        <f t="shared" ref="S730:S793" si="60">R730-N730</f>
        <v>0</v>
      </c>
      <c r="Y730" s="449">
        <v>0</v>
      </c>
      <c r="AA730" s="452">
        <f t="shared" si="58"/>
        <v>0</v>
      </c>
      <c r="AB730" s="452">
        <v>0</v>
      </c>
      <c r="AC730" s="452">
        <f t="shared" si="59"/>
        <v>0</v>
      </c>
      <c r="AD730" s="451">
        <v>0</v>
      </c>
      <c r="AE730" s="451">
        <f t="shared" si="56"/>
        <v>0</v>
      </c>
      <c r="AY730" s="451">
        <v>0</v>
      </c>
    </row>
    <row r="731" spans="1:51" ht="36" hidden="1" customHeight="1" outlineLevel="7" x14ac:dyDescent="0.2">
      <c r="A731" s="91"/>
      <c r="B731" s="93"/>
      <c r="C731" s="95"/>
      <c r="D731" s="95"/>
      <c r="E731" s="97"/>
      <c r="F731" s="101"/>
      <c r="G731" s="103"/>
      <c r="H731" s="103"/>
      <c r="I731" s="4" t="s">
        <v>292</v>
      </c>
      <c r="J731" s="6" t="s">
        <v>257</v>
      </c>
      <c r="K731" s="5">
        <v>1</v>
      </c>
      <c r="L731" s="5">
        <v>0</v>
      </c>
      <c r="M731" s="5">
        <f t="shared" si="57"/>
        <v>0</v>
      </c>
      <c r="N731" s="5">
        <v>0</v>
      </c>
      <c r="O731" s="6">
        <f>'Planning 3'!R731</f>
        <v>0</v>
      </c>
      <c r="P731" s="116"/>
      <c r="Q731" s="116"/>
      <c r="S731" s="159">
        <f t="shared" si="60"/>
        <v>0</v>
      </c>
      <c r="Y731" s="449">
        <v>0</v>
      </c>
      <c r="AA731" s="452">
        <f t="shared" si="58"/>
        <v>0</v>
      </c>
      <c r="AB731" s="452">
        <v>0</v>
      </c>
      <c r="AC731" s="452">
        <f t="shared" si="59"/>
        <v>0</v>
      </c>
      <c r="AD731" s="451">
        <v>0</v>
      </c>
      <c r="AE731" s="451">
        <f t="shared" si="56"/>
        <v>0</v>
      </c>
      <c r="AY731" s="451">
        <v>0</v>
      </c>
    </row>
    <row r="732" spans="1:51" ht="36" hidden="1" customHeight="1" outlineLevel="7" x14ac:dyDescent="0.2">
      <c r="A732" s="91"/>
      <c r="B732" s="93"/>
      <c r="C732" s="95"/>
      <c r="D732" s="95"/>
      <c r="E732" s="97"/>
      <c r="F732" s="101"/>
      <c r="G732" s="103"/>
      <c r="H732" s="103"/>
      <c r="I732" s="4" t="s">
        <v>231</v>
      </c>
      <c r="J732" s="6" t="s">
        <v>256</v>
      </c>
      <c r="K732" s="5">
        <v>1</v>
      </c>
      <c r="L732" s="5">
        <v>0</v>
      </c>
      <c r="M732" s="5">
        <f t="shared" si="57"/>
        <v>0</v>
      </c>
      <c r="N732" s="5">
        <v>0</v>
      </c>
      <c r="O732" s="6">
        <f>'Planning 3'!R732</f>
        <v>0</v>
      </c>
      <c r="P732" s="116"/>
      <c r="Q732" s="116"/>
      <c r="S732" s="159">
        <f t="shared" si="60"/>
        <v>0</v>
      </c>
      <c r="Y732" s="449">
        <v>0</v>
      </c>
      <c r="AA732" s="452">
        <f t="shared" si="58"/>
        <v>0</v>
      </c>
      <c r="AB732" s="452">
        <v>0</v>
      </c>
      <c r="AC732" s="452">
        <f t="shared" si="59"/>
        <v>0</v>
      </c>
      <c r="AD732" s="451">
        <v>0</v>
      </c>
      <c r="AE732" s="451">
        <f t="shared" si="56"/>
        <v>0</v>
      </c>
      <c r="AY732" s="451">
        <v>0</v>
      </c>
    </row>
    <row r="733" spans="1:51" ht="36" hidden="1" customHeight="1" outlineLevel="7" x14ac:dyDescent="0.2">
      <c r="A733" s="91"/>
      <c r="B733" s="93"/>
      <c r="C733" s="95"/>
      <c r="D733" s="95"/>
      <c r="E733" s="97"/>
      <c r="F733" s="101"/>
      <c r="G733" s="103"/>
      <c r="H733" s="103"/>
      <c r="I733" s="4" t="s">
        <v>80</v>
      </c>
      <c r="J733" s="6" t="s">
        <v>256</v>
      </c>
      <c r="K733" s="5">
        <v>1</v>
      </c>
      <c r="L733" s="5">
        <v>0</v>
      </c>
      <c r="M733" s="5">
        <f t="shared" si="57"/>
        <v>0</v>
      </c>
      <c r="N733" s="5">
        <v>0</v>
      </c>
      <c r="O733" s="6">
        <f>'Planning 3'!R733</f>
        <v>0</v>
      </c>
      <c r="P733" s="116"/>
      <c r="Q733" s="116"/>
      <c r="S733" s="159">
        <f t="shared" si="60"/>
        <v>0</v>
      </c>
      <c r="Y733" s="449">
        <v>0</v>
      </c>
      <c r="AA733" s="452">
        <f t="shared" si="58"/>
        <v>0</v>
      </c>
      <c r="AB733" s="452">
        <v>0</v>
      </c>
      <c r="AC733" s="452">
        <f t="shared" si="59"/>
        <v>0</v>
      </c>
      <c r="AD733" s="451">
        <v>0</v>
      </c>
      <c r="AE733" s="451">
        <f t="shared" si="56"/>
        <v>0</v>
      </c>
      <c r="AY733" s="451">
        <v>0</v>
      </c>
    </row>
    <row r="734" spans="1:51" ht="36" hidden="1" customHeight="1" outlineLevel="7" x14ac:dyDescent="0.2">
      <c r="A734" s="91"/>
      <c r="B734" s="93"/>
      <c r="C734" s="95"/>
      <c r="D734" s="95"/>
      <c r="E734" s="97"/>
      <c r="F734" s="101"/>
      <c r="G734" s="103"/>
      <c r="H734" s="103"/>
      <c r="I734" s="4" t="s">
        <v>82</v>
      </c>
      <c r="J734" s="6" t="s">
        <v>257</v>
      </c>
      <c r="K734" s="5">
        <v>1</v>
      </c>
      <c r="L734" s="5">
        <v>0</v>
      </c>
      <c r="M734" s="5">
        <f t="shared" si="57"/>
        <v>0</v>
      </c>
      <c r="N734" s="5">
        <v>0</v>
      </c>
      <c r="O734" s="6">
        <f>'Planning 3'!R734</f>
        <v>0</v>
      </c>
      <c r="P734" s="116"/>
      <c r="Q734" s="116"/>
      <c r="S734" s="159">
        <f t="shared" si="60"/>
        <v>0</v>
      </c>
      <c r="Y734" s="449">
        <v>0</v>
      </c>
      <c r="AA734" s="452">
        <f t="shared" si="58"/>
        <v>0</v>
      </c>
      <c r="AB734" s="452">
        <v>0</v>
      </c>
      <c r="AC734" s="452">
        <f t="shared" si="59"/>
        <v>0</v>
      </c>
      <c r="AD734" s="451">
        <v>0</v>
      </c>
      <c r="AE734" s="451">
        <f t="shared" si="56"/>
        <v>0</v>
      </c>
      <c r="AY734" s="451">
        <v>0</v>
      </c>
    </row>
    <row r="735" spans="1:51" ht="36" hidden="1" customHeight="1" outlineLevel="7" x14ac:dyDescent="0.2">
      <c r="A735" s="91"/>
      <c r="B735" s="93"/>
      <c r="C735" s="95"/>
      <c r="D735" s="95"/>
      <c r="E735" s="97"/>
      <c r="F735" s="101"/>
      <c r="G735" s="103"/>
      <c r="H735" s="103"/>
      <c r="I735" s="4" t="s">
        <v>293</v>
      </c>
      <c r="J735" s="6" t="s">
        <v>256</v>
      </c>
      <c r="K735" s="5">
        <v>1</v>
      </c>
      <c r="L735" s="5">
        <v>0</v>
      </c>
      <c r="M735" s="5">
        <f t="shared" si="57"/>
        <v>0</v>
      </c>
      <c r="N735" s="5">
        <v>0</v>
      </c>
      <c r="O735" s="6">
        <f>'Planning 3'!R735</f>
        <v>0</v>
      </c>
      <c r="P735" s="116"/>
      <c r="Q735" s="116"/>
      <c r="S735" s="159">
        <f t="shared" si="60"/>
        <v>0</v>
      </c>
      <c r="Y735" s="449">
        <v>0</v>
      </c>
      <c r="AA735" s="452">
        <f t="shared" si="58"/>
        <v>0</v>
      </c>
      <c r="AB735" s="452">
        <v>0</v>
      </c>
      <c r="AC735" s="452">
        <f t="shared" si="59"/>
        <v>0</v>
      </c>
      <c r="AD735" s="451">
        <v>0</v>
      </c>
      <c r="AE735" s="451">
        <f t="shared" si="56"/>
        <v>0</v>
      </c>
      <c r="AY735" s="451">
        <v>0</v>
      </c>
    </row>
    <row r="736" spans="1:51" ht="36" hidden="1" customHeight="1" outlineLevel="7" x14ac:dyDescent="0.2">
      <c r="A736" s="91"/>
      <c r="B736" s="93"/>
      <c r="C736" s="95"/>
      <c r="D736" s="95"/>
      <c r="E736" s="97"/>
      <c r="F736" s="101"/>
      <c r="G736" s="103"/>
      <c r="H736" s="103"/>
      <c r="I736" s="4" t="s">
        <v>294</v>
      </c>
      <c r="J736" s="6" t="s">
        <v>257</v>
      </c>
      <c r="K736" s="5">
        <v>1</v>
      </c>
      <c r="L736" s="5">
        <v>0</v>
      </c>
      <c r="M736" s="5">
        <f t="shared" si="57"/>
        <v>0</v>
      </c>
      <c r="N736" s="5">
        <v>0</v>
      </c>
      <c r="O736" s="6">
        <f>'Planning 3'!R736</f>
        <v>0</v>
      </c>
      <c r="P736" s="116"/>
      <c r="Q736" s="116"/>
      <c r="S736" s="159">
        <f t="shared" si="60"/>
        <v>0</v>
      </c>
      <c r="Y736" s="449">
        <v>0</v>
      </c>
      <c r="AA736" s="452">
        <f t="shared" si="58"/>
        <v>0</v>
      </c>
      <c r="AB736" s="452">
        <v>0</v>
      </c>
      <c r="AC736" s="452">
        <f t="shared" si="59"/>
        <v>0</v>
      </c>
      <c r="AD736" s="451">
        <v>0</v>
      </c>
      <c r="AE736" s="451">
        <f t="shared" si="56"/>
        <v>0</v>
      </c>
      <c r="AY736" s="451">
        <v>0</v>
      </c>
    </row>
    <row r="737" spans="1:51" ht="36" hidden="1" customHeight="1" outlineLevel="5" x14ac:dyDescent="0.2">
      <c r="A737" s="91"/>
      <c r="B737" s="93"/>
      <c r="C737" s="95"/>
      <c r="D737" s="95"/>
      <c r="E737" s="97"/>
      <c r="F737" s="101"/>
      <c r="G737" s="103"/>
      <c r="H737" s="103"/>
      <c r="I737" s="22" t="s">
        <v>141</v>
      </c>
      <c r="J737" s="24"/>
      <c r="K737" s="23"/>
      <c r="L737" s="23">
        <v>0</v>
      </c>
      <c r="M737" s="23">
        <f t="shared" si="57"/>
        <v>0</v>
      </c>
      <c r="N737" s="23">
        <v>0</v>
      </c>
      <c r="O737" s="24">
        <f>'Planning 3'!R737</f>
        <v>0</v>
      </c>
      <c r="P737" s="115"/>
      <c r="Q737" s="115"/>
      <c r="S737" s="159">
        <f t="shared" si="60"/>
        <v>0</v>
      </c>
      <c r="Y737" s="449">
        <v>0</v>
      </c>
      <c r="AA737" s="452">
        <f t="shared" si="58"/>
        <v>0</v>
      </c>
      <c r="AB737" s="452">
        <v>0</v>
      </c>
      <c r="AC737" s="452">
        <f t="shared" si="59"/>
        <v>0</v>
      </c>
      <c r="AD737" s="451">
        <v>0</v>
      </c>
      <c r="AE737" s="451">
        <f t="shared" si="56"/>
        <v>0</v>
      </c>
      <c r="AY737" s="451">
        <v>0</v>
      </c>
    </row>
    <row r="738" spans="1:51" ht="36" hidden="1" customHeight="1" outlineLevel="7" x14ac:dyDescent="0.2">
      <c r="A738" s="91"/>
      <c r="B738" s="93"/>
      <c r="C738" s="95"/>
      <c r="D738" s="95"/>
      <c r="E738" s="97"/>
      <c r="F738" s="101"/>
      <c r="G738" s="103"/>
      <c r="H738" s="103"/>
      <c r="I738" s="4" t="s">
        <v>291</v>
      </c>
      <c r="J738" s="6" t="s">
        <v>256</v>
      </c>
      <c r="K738" s="5">
        <v>1</v>
      </c>
      <c r="L738" s="5">
        <v>0</v>
      </c>
      <c r="M738" s="5">
        <f t="shared" si="57"/>
        <v>0</v>
      </c>
      <c r="N738" s="5">
        <v>0</v>
      </c>
      <c r="O738" s="6">
        <f>'Planning 3'!R738</f>
        <v>0</v>
      </c>
      <c r="P738" s="116"/>
      <c r="Q738" s="116"/>
      <c r="S738" s="159">
        <f t="shared" si="60"/>
        <v>0</v>
      </c>
      <c r="Y738" s="449">
        <v>0</v>
      </c>
      <c r="AA738" s="452">
        <f t="shared" si="58"/>
        <v>0</v>
      </c>
      <c r="AB738" s="452">
        <v>0</v>
      </c>
      <c r="AC738" s="452">
        <f t="shared" si="59"/>
        <v>0</v>
      </c>
      <c r="AD738" s="451">
        <v>0</v>
      </c>
      <c r="AE738" s="451">
        <f t="shared" si="56"/>
        <v>0</v>
      </c>
      <c r="AY738" s="451">
        <v>0</v>
      </c>
    </row>
    <row r="739" spans="1:51" ht="36" hidden="1" customHeight="1" outlineLevel="7" x14ac:dyDescent="0.2">
      <c r="A739" s="91"/>
      <c r="B739" s="93"/>
      <c r="C739" s="95"/>
      <c r="D739" s="95"/>
      <c r="E739" s="97"/>
      <c r="F739" s="101"/>
      <c r="G739" s="103"/>
      <c r="H739" s="103"/>
      <c r="I739" s="4" t="s">
        <v>292</v>
      </c>
      <c r="J739" s="6" t="s">
        <v>257</v>
      </c>
      <c r="K739" s="5">
        <v>1</v>
      </c>
      <c r="L739" s="5">
        <v>0</v>
      </c>
      <c r="M739" s="5">
        <f t="shared" si="57"/>
        <v>0</v>
      </c>
      <c r="N739" s="5">
        <v>0</v>
      </c>
      <c r="O739" s="6">
        <f>'Planning 3'!R739</f>
        <v>0</v>
      </c>
      <c r="P739" s="116"/>
      <c r="Q739" s="116"/>
      <c r="S739" s="159">
        <f t="shared" si="60"/>
        <v>0</v>
      </c>
      <c r="Y739" s="449">
        <v>0</v>
      </c>
      <c r="AA739" s="452">
        <f t="shared" si="58"/>
        <v>0</v>
      </c>
      <c r="AB739" s="452">
        <v>0</v>
      </c>
      <c r="AC739" s="452">
        <f t="shared" si="59"/>
        <v>0</v>
      </c>
      <c r="AD739" s="451">
        <v>0</v>
      </c>
      <c r="AE739" s="451">
        <f t="shared" si="56"/>
        <v>0</v>
      </c>
      <c r="AY739" s="451">
        <v>0</v>
      </c>
    </row>
    <row r="740" spans="1:51" ht="36" hidden="1" customHeight="1" outlineLevel="7" x14ac:dyDescent="0.2">
      <c r="A740" s="91"/>
      <c r="B740" s="93"/>
      <c r="C740" s="95"/>
      <c r="D740" s="95"/>
      <c r="E740" s="97"/>
      <c r="F740" s="101"/>
      <c r="G740" s="103"/>
      <c r="H740" s="103"/>
      <c r="I740" s="4" t="s">
        <v>231</v>
      </c>
      <c r="J740" s="6" t="s">
        <v>256</v>
      </c>
      <c r="K740" s="5">
        <v>1</v>
      </c>
      <c r="L740" s="5">
        <v>0</v>
      </c>
      <c r="M740" s="5">
        <f t="shared" si="57"/>
        <v>0</v>
      </c>
      <c r="N740" s="5">
        <v>0</v>
      </c>
      <c r="O740" s="6">
        <f>'Planning 3'!R740</f>
        <v>0</v>
      </c>
      <c r="P740" s="116"/>
      <c r="Q740" s="116"/>
      <c r="S740" s="159">
        <f t="shared" si="60"/>
        <v>0</v>
      </c>
      <c r="Y740" s="449">
        <v>0</v>
      </c>
      <c r="AA740" s="452">
        <f t="shared" si="58"/>
        <v>0</v>
      </c>
      <c r="AB740" s="452">
        <v>0</v>
      </c>
      <c r="AC740" s="452">
        <f t="shared" si="59"/>
        <v>0</v>
      </c>
      <c r="AD740" s="451">
        <v>0</v>
      </c>
      <c r="AE740" s="451">
        <f t="shared" si="56"/>
        <v>0</v>
      </c>
      <c r="AY740" s="451">
        <v>0</v>
      </c>
    </row>
    <row r="741" spans="1:51" ht="36" hidden="1" customHeight="1" outlineLevel="7" x14ac:dyDescent="0.2">
      <c r="A741" s="91"/>
      <c r="B741" s="93"/>
      <c r="C741" s="95"/>
      <c r="D741" s="95"/>
      <c r="E741" s="97"/>
      <c r="F741" s="101"/>
      <c r="G741" s="103"/>
      <c r="H741" s="103"/>
      <c r="I741" s="4" t="s">
        <v>80</v>
      </c>
      <c r="J741" s="6" t="s">
        <v>256</v>
      </c>
      <c r="K741" s="5">
        <v>1</v>
      </c>
      <c r="L741" s="5">
        <v>0</v>
      </c>
      <c r="M741" s="5">
        <f t="shared" si="57"/>
        <v>0</v>
      </c>
      <c r="N741" s="5">
        <v>0</v>
      </c>
      <c r="O741" s="6">
        <f>'Planning 3'!R741</f>
        <v>0</v>
      </c>
      <c r="P741" s="116"/>
      <c r="Q741" s="116"/>
      <c r="S741" s="159">
        <f t="shared" si="60"/>
        <v>0</v>
      </c>
      <c r="Y741" s="449">
        <v>0</v>
      </c>
      <c r="AA741" s="452">
        <f t="shared" si="58"/>
        <v>0</v>
      </c>
      <c r="AB741" s="452">
        <v>0</v>
      </c>
      <c r="AC741" s="452">
        <f t="shared" si="59"/>
        <v>0</v>
      </c>
      <c r="AD741" s="451">
        <v>0</v>
      </c>
      <c r="AE741" s="451">
        <f t="shared" si="56"/>
        <v>0</v>
      </c>
      <c r="AY741" s="451">
        <v>0</v>
      </c>
    </row>
    <row r="742" spans="1:51" ht="36" hidden="1" customHeight="1" outlineLevel="7" x14ac:dyDescent="0.2">
      <c r="A742" s="91"/>
      <c r="B742" s="93"/>
      <c r="C742" s="95"/>
      <c r="D742" s="95"/>
      <c r="E742" s="97"/>
      <c r="F742" s="101"/>
      <c r="G742" s="103"/>
      <c r="H742" s="103"/>
      <c r="I742" s="4" t="s">
        <v>82</v>
      </c>
      <c r="J742" s="6" t="s">
        <v>257</v>
      </c>
      <c r="K742" s="5">
        <v>1</v>
      </c>
      <c r="L742" s="5">
        <v>0</v>
      </c>
      <c r="M742" s="5">
        <f t="shared" si="57"/>
        <v>0</v>
      </c>
      <c r="N742" s="5">
        <v>0</v>
      </c>
      <c r="O742" s="6">
        <f>'Planning 3'!R742</f>
        <v>0</v>
      </c>
      <c r="P742" s="116"/>
      <c r="Q742" s="116"/>
      <c r="S742" s="159">
        <f t="shared" si="60"/>
        <v>0</v>
      </c>
      <c r="Y742" s="449">
        <v>0</v>
      </c>
      <c r="AA742" s="452">
        <f t="shared" si="58"/>
        <v>0</v>
      </c>
      <c r="AB742" s="452">
        <v>0</v>
      </c>
      <c r="AC742" s="452">
        <f t="shared" si="59"/>
        <v>0</v>
      </c>
      <c r="AD742" s="451">
        <v>0</v>
      </c>
      <c r="AE742" s="451">
        <f t="shared" si="56"/>
        <v>0</v>
      </c>
      <c r="AY742" s="451">
        <v>0</v>
      </c>
    </row>
    <row r="743" spans="1:51" ht="36" hidden="1" customHeight="1" outlineLevel="7" x14ac:dyDescent="0.2">
      <c r="A743" s="91"/>
      <c r="B743" s="93"/>
      <c r="C743" s="95"/>
      <c r="D743" s="95"/>
      <c r="E743" s="97"/>
      <c r="F743" s="101"/>
      <c r="G743" s="103"/>
      <c r="H743" s="103"/>
      <c r="I743" s="4" t="s">
        <v>293</v>
      </c>
      <c r="J743" s="6" t="s">
        <v>256</v>
      </c>
      <c r="K743" s="5">
        <v>1</v>
      </c>
      <c r="L743" s="5">
        <v>0</v>
      </c>
      <c r="M743" s="5">
        <f t="shared" si="57"/>
        <v>0</v>
      </c>
      <c r="N743" s="5">
        <v>0</v>
      </c>
      <c r="O743" s="6">
        <f>'Planning 3'!R743</f>
        <v>0</v>
      </c>
      <c r="P743" s="116"/>
      <c r="Q743" s="116"/>
      <c r="S743" s="159">
        <f t="shared" si="60"/>
        <v>0</v>
      </c>
      <c r="Y743" s="449">
        <v>0</v>
      </c>
      <c r="AA743" s="452">
        <f t="shared" si="58"/>
        <v>0</v>
      </c>
      <c r="AB743" s="452">
        <v>0</v>
      </c>
      <c r="AC743" s="452">
        <f t="shared" si="59"/>
        <v>0</v>
      </c>
      <c r="AD743" s="451">
        <v>0</v>
      </c>
      <c r="AE743" s="451">
        <f t="shared" si="56"/>
        <v>0</v>
      </c>
      <c r="AY743" s="451">
        <v>0</v>
      </c>
    </row>
    <row r="744" spans="1:51" ht="36" hidden="1" customHeight="1" outlineLevel="7" x14ac:dyDescent="0.2">
      <c r="A744" s="91"/>
      <c r="B744" s="93"/>
      <c r="C744" s="95"/>
      <c r="D744" s="95"/>
      <c r="E744" s="97"/>
      <c r="F744" s="101"/>
      <c r="G744" s="103"/>
      <c r="H744" s="103"/>
      <c r="I744" s="4" t="s">
        <v>294</v>
      </c>
      <c r="J744" s="6" t="s">
        <v>257</v>
      </c>
      <c r="K744" s="5">
        <v>1</v>
      </c>
      <c r="L744" s="5">
        <v>0</v>
      </c>
      <c r="M744" s="5">
        <f t="shared" si="57"/>
        <v>0</v>
      </c>
      <c r="N744" s="5">
        <v>0</v>
      </c>
      <c r="O744" s="6">
        <f>'Planning 3'!R744</f>
        <v>0</v>
      </c>
      <c r="P744" s="116"/>
      <c r="Q744" s="116"/>
      <c r="S744" s="159">
        <f t="shared" si="60"/>
        <v>0</v>
      </c>
      <c r="Y744" s="449">
        <v>0</v>
      </c>
      <c r="AA744" s="452">
        <f t="shared" si="58"/>
        <v>0</v>
      </c>
      <c r="AB744" s="452">
        <v>0</v>
      </c>
      <c r="AC744" s="452">
        <f t="shared" si="59"/>
        <v>0</v>
      </c>
      <c r="AD744" s="451">
        <v>0</v>
      </c>
      <c r="AE744" s="451">
        <f t="shared" si="56"/>
        <v>0</v>
      </c>
      <c r="AY744" s="451">
        <v>0</v>
      </c>
    </row>
    <row r="745" spans="1:51" ht="36" hidden="1" customHeight="1" outlineLevel="5" x14ac:dyDescent="0.2">
      <c r="A745" s="91"/>
      <c r="B745" s="93"/>
      <c r="C745" s="95"/>
      <c r="D745" s="95"/>
      <c r="E745" s="97"/>
      <c r="F745" s="101"/>
      <c r="G745" s="103"/>
      <c r="H745" s="103"/>
      <c r="I745" s="22" t="s">
        <v>142</v>
      </c>
      <c r="J745" s="24"/>
      <c r="K745" s="23"/>
      <c r="L745" s="23">
        <v>0</v>
      </c>
      <c r="M745" s="23">
        <f t="shared" si="57"/>
        <v>0</v>
      </c>
      <c r="N745" s="23">
        <v>0</v>
      </c>
      <c r="O745" s="24">
        <f>'Planning 3'!R745</f>
        <v>0</v>
      </c>
      <c r="P745" s="115"/>
      <c r="Q745" s="115"/>
      <c r="S745" s="159">
        <f t="shared" si="60"/>
        <v>0</v>
      </c>
      <c r="Y745" s="449">
        <v>0</v>
      </c>
      <c r="AA745" s="452">
        <f t="shared" si="58"/>
        <v>0</v>
      </c>
      <c r="AB745" s="452">
        <v>0</v>
      </c>
      <c r="AC745" s="452">
        <f t="shared" si="59"/>
        <v>0</v>
      </c>
      <c r="AD745" s="451">
        <v>0</v>
      </c>
      <c r="AE745" s="451">
        <f t="shared" si="56"/>
        <v>0</v>
      </c>
      <c r="AY745" s="451">
        <v>0</v>
      </c>
    </row>
    <row r="746" spans="1:51" ht="36" hidden="1" customHeight="1" outlineLevel="7" x14ac:dyDescent="0.2">
      <c r="A746" s="91"/>
      <c r="B746" s="93"/>
      <c r="C746" s="95"/>
      <c r="D746" s="95"/>
      <c r="E746" s="97"/>
      <c r="F746" s="101"/>
      <c r="G746" s="103"/>
      <c r="H746" s="103"/>
      <c r="I746" s="4" t="s">
        <v>291</v>
      </c>
      <c r="J746" s="6" t="s">
        <v>256</v>
      </c>
      <c r="K746" s="5">
        <v>1</v>
      </c>
      <c r="L746" s="5">
        <v>0</v>
      </c>
      <c r="M746" s="5">
        <f t="shared" si="57"/>
        <v>0</v>
      </c>
      <c r="N746" s="5">
        <v>0</v>
      </c>
      <c r="O746" s="6">
        <f>'Planning 3'!R746</f>
        <v>0</v>
      </c>
      <c r="P746" s="116"/>
      <c r="Q746" s="116"/>
      <c r="S746" s="159">
        <f t="shared" si="60"/>
        <v>0</v>
      </c>
      <c r="Y746" s="449">
        <v>0</v>
      </c>
      <c r="AA746" s="452">
        <f t="shared" si="58"/>
        <v>0</v>
      </c>
      <c r="AB746" s="452">
        <v>0</v>
      </c>
      <c r="AC746" s="452">
        <f t="shared" si="59"/>
        <v>0</v>
      </c>
      <c r="AD746" s="451">
        <v>0</v>
      </c>
      <c r="AE746" s="451">
        <f t="shared" si="56"/>
        <v>0</v>
      </c>
      <c r="AY746" s="451">
        <v>0</v>
      </c>
    </row>
    <row r="747" spans="1:51" ht="36" hidden="1" customHeight="1" outlineLevel="7" x14ac:dyDescent="0.2">
      <c r="A747" s="91"/>
      <c r="B747" s="93"/>
      <c r="C747" s="95"/>
      <c r="D747" s="95"/>
      <c r="E747" s="97"/>
      <c r="F747" s="101"/>
      <c r="G747" s="103"/>
      <c r="H747" s="103"/>
      <c r="I747" s="4" t="s">
        <v>292</v>
      </c>
      <c r="J747" s="6" t="s">
        <v>257</v>
      </c>
      <c r="K747" s="5">
        <v>1</v>
      </c>
      <c r="L747" s="5">
        <v>0</v>
      </c>
      <c r="M747" s="5">
        <f t="shared" si="57"/>
        <v>0</v>
      </c>
      <c r="N747" s="5">
        <v>0</v>
      </c>
      <c r="O747" s="6">
        <f>'Planning 3'!R747</f>
        <v>0</v>
      </c>
      <c r="P747" s="116"/>
      <c r="Q747" s="116"/>
      <c r="S747" s="159">
        <f t="shared" si="60"/>
        <v>0</v>
      </c>
      <c r="Y747" s="449">
        <v>0</v>
      </c>
      <c r="AA747" s="452">
        <f t="shared" si="58"/>
        <v>0</v>
      </c>
      <c r="AB747" s="452">
        <v>0</v>
      </c>
      <c r="AC747" s="452">
        <f t="shared" si="59"/>
        <v>0</v>
      </c>
      <c r="AD747" s="451">
        <v>0</v>
      </c>
      <c r="AE747" s="451">
        <f t="shared" si="56"/>
        <v>0</v>
      </c>
      <c r="AY747" s="451">
        <v>0</v>
      </c>
    </row>
    <row r="748" spans="1:51" ht="36" hidden="1" customHeight="1" outlineLevel="7" x14ac:dyDescent="0.2">
      <c r="A748" s="91"/>
      <c r="B748" s="93"/>
      <c r="C748" s="95"/>
      <c r="D748" s="95"/>
      <c r="E748" s="97"/>
      <c r="F748" s="101"/>
      <c r="G748" s="103"/>
      <c r="H748" s="103"/>
      <c r="I748" s="4" t="s">
        <v>231</v>
      </c>
      <c r="J748" s="6" t="s">
        <v>256</v>
      </c>
      <c r="K748" s="5">
        <v>1</v>
      </c>
      <c r="L748" s="5">
        <v>0</v>
      </c>
      <c r="M748" s="5">
        <f t="shared" si="57"/>
        <v>0</v>
      </c>
      <c r="N748" s="5">
        <v>0</v>
      </c>
      <c r="O748" s="6">
        <f>'Planning 3'!R748</f>
        <v>0</v>
      </c>
      <c r="P748" s="116"/>
      <c r="Q748" s="116"/>
      <c r="S748" s="159">
        <f t="shared" si="60"/>
        <v>0</v>
      </c>
      <c r="Y748" s="449">
        <v>0</v>
      </c>
      <c r="AA748" s="452">
        <f t="shared" si="58"/>
        <v>0</v>
      </c>
      <c r="AB748" s="452">
        <v>0</v>
      </c>
      <c r="AC748" s="452">
        <f t="shared" si="59"/>
        <v>0</v>
      </c>
      <c r="AD748" s="451">
        <v>0</v>
      </c>
      <c r="AE748" s="451">
        <f t="shared" si="56"/>
        <v>0</v>
      </c>
      <c r="AY748" s="451">
        <v>0</v>
      </c>
    </row>
    <row r="749" spans="1:51" ht="36" hidden="1" customHeight="1" outlineLevel="7" x14ac:dyDescent="0.2">
      <c r="A749" s="91"/>
      <c r="B749" s="93"/>
      <c r="C749" s="95"/>
      <c r="D749" s="95"/>
      <c r="E749" s="97"/>
      <c r="F749" s="101"/>
      <c r="G749" s="103"/>
      <c r="H749" s="103"/>
      <c r="I749" s="4" t="s">
        <v>80</v>
      </c>
      <c r="J749" s="6" t="s">
        <v>256</v>
      </c>
      <c r="K749" s="5">
        <v>1</v>
      </c>
      <c r="L749" s="5">
        <v>0</v>
      </c>
      <c r="M749" s="5">
        <f t="shared" si="57"/>
        <v>0</v>
      </c>
      <c r="N749" s="5">
        <v>0</v>
      </c>
      <c r="O749" s="6">
        <f>'Planning 3'!R749</f>
        <v>0</v>
      </c>
      <c r="P749" s="116"/>
      <c r="Q749" s="116"/>
      <c r="S749" s="159">
        <f t="shared" si="60"/>
        <v>0</v>
      </c>
      <c r="Y749" s="449">
        <v>0</v>
      </c>
      <c r="AA749" s="452">
        <f t="shared" si="58"/>
        <v>0</v>
      </c>
      <c r="AB749" s="452">
        <v>0</v>
      </c>
      <c r="AC749" s="452">
        <f t="shared" si="59"/>
        <v>0</v>
      </c>
      <c r="AD749" s="451">
        <v>0</v>
      </c>
      <c r="AE749" s="451">
        <f t="shared" si="56"/>
        <v>0</v>
      </c>
      <c r="AY749" s="451">
        <v>0</v>
      </c>
    </row>
    <row r="750" spans="1:51" ht="36" hidden="1" customHeight="1" outlineLevel="7" x14ac:dyDescent="0.2">
      <c r="A750" s="91"/>
      <c r="B750" s="93"/>
      <c r="C750" s="95"/>
      <c r="D750" s="95"/>
      <c r="E750" s="97"/>
      <c r="F750" s="101"/>
      <c r="G750" s="103"/>
      <c r="H750" s="103"/>
      <c r="I750" s="4" t="s">
        <v>82</v>
      </c>
      <c r="J750" s="6" t="s">
        <v>257</v>
      </c>
      <c r="K750" s="5">
        <v>1</v>
      </c>
      <c r="L750" s="5">
        <v>0</v>
      </c>
      <c r="M750" s="5">
        <f t="shared" si="57"/>
        <v>0</v>
      </c>
      <c r="N750" s="5">
        <v>0</v>
      </c>
      <c r="O750" s="6">
        <f>'Planning 3'!R750</f>
        <v>0</v>
      </c>
      <c r="P750" s="116"/>
      <c r="Q750" s="116"/>
      <c r="S750" s="159">
        <f t="shared" si="60"/>
        <v>0</v>
      </c>
      <c r="Y750" s="449">
        <v>0</v>
      </c>
      <c r="AA750" s="452">
        <f t="shared" si="58"/>
        <v>0</v>
      </c>
      <c r="AB750" s="452">
        <v>0</v>
      </c>
      <c r="AC750" s="452">
        <f t="shared" si="59"/>
        <v>0</v>
      </c>
      <c r="AD750" s="451">
        <v>0</v>
      </c>
      <c r="AE750" s="451">
        <f t="shared" si="56"/>
        <v>0</v>
      </c>
      <c r="AY750" s="451">
        <v>0</v>
      </c>
    </row>
    <row r="751" spans="1:51" ht="36" hidden="1" customHeight="1" outlineLevel="7" x14ac:dyDescent="0.2">
      <c r="A751" s="91"/>
      <c r="B751" s="93"/>
      <c r="C751" s="95"/>
      <c r="D751" s="95"/>
      <c r="E751" s="97"/>
      <c r="F751" s="101"/>
      <c r="G751" s="103"/>
      <c r="H751" s="103"/>
      <c r="I751" s="4" t="s">
        <v>293</v>
      </c>
      <c r="J751" s="6" t="s">
        <v>256</v>
      </c>
      <c r="K751" s="5">
        <v>1</v>
      </c>
      <c r="L751" s="5">
        <v>0</v>
      </c>
      <c r="M751" s="5">
        <f t="shared" si="57"/>
        <v>0</v>
      </c>
      <c r="N751" s="5">
        <v>0</v>
      </c>
      <c r="O751" s="6">
        <f>'Planning 3'!R751</f>
        <v>0</v>
      </c>
      <c r="P751" s="116"/>
      <c r="Q751" s="116"/>
      <c r="S751" s="159">
        <f t="shared" si="60"/>
        <v>0</v>
      </c>
      <c r="Y751" s="449">
        <v>0</v>
      </c>
      <c r="AA751" s="452">
        <f t="shared" si="58"/>
        <v>0</v>
      </c>
      <c r="AB751" s="452">
        <v>0</v>
      </c>
      <c r="AC751" s="452">
        <f t="shared" si="59"/>
        <v>0</v>
      </c>
      <c r="AD751" s="451">
        <v>0</v>
      </c>
      <c r="AE751" s="451">
        <f t="shared" si="56"/>
        <v>0</v>
      </c>
      <c r="AY751" s="451">
        <v>0</v>
      </c>
    </row>
    <row r="752" spans="1:51" ht="36" hidden="1" customHeight="1" outlineLevel="7" x14ac:dyDescent="0.2">
      <c r="A752" s="91"/>
      <c r="B752" s="93"/>
      <c r="C752" s="95"/>
      <c r="D752" s="95"/>
      <c r="E752" s="97"/>
      <c r="F752" s="101"/>
      <c r="G752" s="103"/>
      <c r="H752" s="103"/>
      <c r="I752" s="4" t="s">
        <v>294</v>
      </c>
      <c r="J752" s="6" t="s">
        <v>257</v>
      </c>
      <c r="K752" s="5">
        <v>1</v>
      </c>
      <c r="L752" s="5">
        <v>0</v>
      </c>
      <c r="M752" s="5">
        <f t="shared" si="57"/>
        <v>0</v>
      </c>
      <c r="N752" s="5">
        <v>0</v>
      </c>
      <c r="O752" s="6">
        <f>'Planning 3'!R752</f>
        <v>0</v>
      </c>
      <c r="P752" s="116"/>
      <c r="Q752" s="116"/>
      <c r="S752" s="159">
        <f t="shared" si="60"/>
        <v>0</v>
      </c>
      <c r="Y752" s="449">
        <v>0</v>
      </c>
      <c r="AA752" s="452">
        <f t="shared" si="58"/>
        <v>0</v>
      </c>
      <c r="AB752" s="452">
        <v>0</v>
      </c>
      <c r="AC752" s="452">
        <f t="shared" si="59"/>
        <v>0</v>
      </c>
      <c r="AD752" s="451">
        <v>0</v>
      </c>
      <c r="AE752" s="451">
        <f t="shared" si="56"/>
        <v>0</v>
      </c>
      <c r="AY752" s="451">
        <v>0</v>
      </c>
    </row>
    <row r="753" spans="1:51" ht="36" hidden="1" customHeight="1" outlineLevel="5" x14ac:dyDescent="0.2">
      <c r="A753" s="91"/>
      <c r="B753" s="93"/>
      <c r="C753" s="95"/>
      <c r="D753" s="95"/>
      <c r="E753" s="97"/>
      <c r="F753" s="101"/>
      <c r="G753" s="103"/>
      <c r="H753" s="103"/>
      <c r="I753" s="22" t="s">
        <v>143</v>
      </c>
      <c r="J753" s="24"/>
      <c r="K753" s="23"/>
      <c r="L753" s="23">
        <v>0</v>
      </c>
      <c r="M753" s="23">
        <f t="shared" si="57"/>
        <v>0</v>
      </c>
      <c r="N753" s="23">
        <v>0</v>
      </c>
      <c r="O753" s="24">
        <f>'Planning 3'!R753</f>
        <v>0</v>
      </c>
      <c r="P753" s="115"/>
      <c r="Q753" s="115"/>
      <c r="S753" s="159">
        <f t="shared" si="60"/>
        <v>0</v>
      </c>
      <c r="Y753" s="449">
        <v>0</v>
      </c>
      <c r="AA753" s="452">
        <f t="shared" si="58"/>
        <v>0</v>
      </c>
      <c r="AB753" s="452">
        <v>0</v>
      </c>
      <c r="AC753" s="452">
        <f t="shared" si="59"/>
        <v>0</v>
      </c>
      <c r="AD753" s="451">
        <v>0</v>
      </c>
      <c r="AE753" s="451">
        <f t="shared" si="56"/>
        <v>0</v>
      </c>
      <c r="AY753" s="451">
        <v>0</v>
      </c>
    </row>
    <row r="754" spans="1:51" ht="36" hidden="1" customHeight="1" outlineLevel="7" x14ac:dyDescent="0.2">
      <c r="A754" s="91"/>
      <c r="B754" s="93"/>
      <c r="C754" s="95"/>
      <c r="D754" s="95"/>
      <c r="E754" s="97"/>
      <c r="F754" s="101"/>
      <c r="G754" s="103"/>
      <c r="H754" s="103"/>
      <c r="I754" s="4" t="s">
        <v>291</v>
      </c>
      <c r="J754" s="6" t="s">
        <v>256</v>
      </c>
      <c r="K754" s="5">
        <v>1</v>
      </c>
      <c r="L754" s="5">
        <v>0</v>
      </c>
      <c r="M754" s="5">
        <f t="shared" si="57"/>
        <v>0</v>
      </c>
      <c r="N754" s="5">
        <v>0</v>
      </c>
      <c r="O754" s="6">
        <f>'Planning 3'!R754</f>
        <v>0</v>
      </c>
      <c r="P754" s="116"/>
      <c r="Q754" s="116"/>
      <c r="S754" s="159">
        <f t="shared" si="60"/>
        <v>0</v>
      </c>
      <c r="Y754" s="449">
        <v>0</v>
      </c>
      <c r="AA754" s="452">
        <f t="shared" si="58"/>
        <v>0</v>
      </c>
      <c r="AB754" s="452">
        <v>0</v>
      </c>
      <c r="AC754" s="452">
        <f t="shared" si="59"/>
        <v>0</v>
      </c>
      <c r="AD754" s="451">
        <v>0</v>
      </c>
      <c r="AE754" s="451">
        <f t="shared" si="56"/>
        <v>0</v>
      </c>
      <c r="AY754" s="451">
        <v>0</v>
      </c>
    </row>
    <row r="755" spans="1:51" ht="36" hidden="1" customHeight="1" outlineLevel="7" x14ac:dyDescent="0.2">
      <c r="A755" s="91"/>
      <c r="B755" s="93"/>
      <c r="C755" s="95"/>
      <c r="D755" s="95"/>
      <c r="E755" s="97"/>
      <c r="F755" s="101"/>
      <c r="G755" s="103"/>
      <c r="H755" s="103"/>
      <c r="I755" s="4" t="s">
        <v>292</v>
      </c>
      <c r="J755" s="6" t="s">
        <v>257</v>
      </c>
      <c r="K755" s="5">
        <v>1</v>
      </c>
      <c r="L755" s="5">
        <v>0</v>
      </c>
      <c r="M755" s="5">
        <f t="shared" si="57"/>
        <v>0</v>
      </c>
      <c r="N755" s="5">
        <v>0</v>
      </c>
      <c r="O755" s="6">
        <f>'Planning 3'!R755</f>
        <v>0</v>
      </c>
      <c r="P755" s="116"/>
      <c r="Q755" s="116"/>
      <c r="S755" s="159">
        <f t="shared" si="60"/>
        <v>0</v>
      </c>
      <c r="Y755" s="449">
        <v>0</v>
      </c>
      <c r="AA755" s="452">
        <f t="shared" si="58"/>
        <v>0</v>
      </c>
      <c r="AB755" s="452">
        <v>0</v>
      </c>
      <c r="AC755" s="452">
        <f t="shared" si="59"/>
        <v>0</v>
      </c>
      <c r="AD755" s="451">
        <v>0</v>
      </c>
      <c r="AE755" s="451">
        <f t="shared" si="56"/>
        <v>0</v>
      </c>
      <c r="AY755" s="451">
        <v>0</v>
      </c>
    </row>
    <row r="756" spans="1:51" ht="36" hidden="1" customHeight="1" outlineLevel="7" x14ac:dyDescent="0.2">
      <c r="A756" s="91"/>
      <c r="B756" s="93"/>
      <c r="C756" s="95"/>
      <c r="D756" s="95"/>
      <c r="E756" s="97"/>
      <c r="F756" s="101"/>
      <c r="G756" s="103"/>
      <c r="H756" s="103"/>
      <c r="I756" s="4" t="s">
        <v>231</v>
      </c>
      <c r="J756" s="6" t="s">
        <v>256</v>
      </c>
      <c r="K756" s="5">
        <v>1</v>
      </c>
      <c r="L756" s="5">
        <v>0</v>
      </c>
      <c r="M756" s="5">
        <f t="shared" si="57"/>
        <v>0</v>
      </c>
      <c r="N756" s="5">
        <v>0</v>
      </c>
      <c r="O756" s="6">
        <f>'Planning 3'!R756</f>
        <v>0</v>
      </c>
      <c r="P756" s="116"/>
      <c r="Q756" s="116"/>
      <c r="S756" s="159">
        <f t="shared" si="60"/>
        <v>0</v>
      </c>
      <c r="Y756" s="449">
        <v>0</v>
      </c>
      <c r="AA756" s="452">
        <f t="shared" si="58"/>
        <v>0</v>
      </c>
      <c r="AB756" s="452">
        <v>0</v>
      </c>
      <c r="AC756" s="452">
        <f t="shared" si="59"/>
        <v>0</v>
      </c>
      <c r="AD756" s="451">
        <v>0</v>
      </c>
      <c r="AE756" s="451">
        <f t="shared" si="56"/>
        <v>0</v>
      </c>
      <c r="AY756" s="451">
        <v>0</v>
      </c>
    </row>
    <row r="757" spans="1:51" ht="36" hidden="1" customHeight="1" outlineLevel="7" x14ac:dyDescent="0.2">
      <c r="A757" s="91"/>
      <c r="B757" s="93"/>
      <c r="C757" s="95"/>
      <c r="D757" s="95"/>
      <c r="E757" s="97"/>
      <c r="F757" s="101"/>
      <c r="G757" s="103"/>
      <c r="H757" s="103"/>
      <c r="I757" s="4" t="s">
        <v>80</v>
      </c>
      <c r="J757" s="6" t="s">
        <v>256</v>
      </c>
      <c r="K757" s="5">
        <v>1</v>
      </c>
      <c r="L757" s="5">
        <v>0</v>
      </c>
      <c r="M757" s="5">
        <f t="shared" si="57"/>
        <v>0</v>
      </c>
      <c r="N757" s="5">
        <v>0</v>
      </c>
      <c r="O757" s="6">
        <f>'Planning 3'!R757</f>
        <v>0</v>
      </c>
      <c r="P757" s="116"/>
      <c r="Q757" s="116"/>
      <c r="S757" s="159">
        <f t="shared" si="60"/>
        <v>0</v>
      </c>
      <c r="Y757" s="449">
        <v>0</v>
      </c>
      <c r="AA757" s="452">
        <f t="shared" si="58"/>
        <v>0</v>
      </c>
      <c r="AB757" s="452">
        <v>0</v>
      </c>
      <c r="AC757" s="452">
        <f t="shared" si="59"/>
        <v>0</v>
      </c>
      <c r="AD757" s="451">
        <v>0</v>
      </c>
      <c r="AE757" s="451">
        <f t="shared" si="56"/>
        <v>0</v>
      </c>
      <c r="AY757" s="451">
        <v>0</v>
      </c>
    </row>
    <row r="758" spans="1:51" ht="36" hidden="1" customHeight="1" outlineLevel="7" x14ac:dyDescent="0.2">
      <c r="A758" s="91"/>
      <c r="B758" s="93"/>
      <c r="C758" s="95"/>
      <c r="D758" s="95"/>
      <c r="E758" s="97"/>
      <c r="F758" s="101"/>
      <c r="G758" s="103"/>
      <c r="H758" s="103"/>
      <c r="I758" s="4" t="s">
        <v>82</v>
      </c>
      <c r="J758" s="6" t="s">
        <v>257</v>
      </c>
      <c r="K758" s="5">
        <v>1</v>
      </c>
      <c r="L758" s="5">
        <v>0</v>
      </c>
      <c r="M758" s="5">
        <f t="shared" si="57"/>
        <v>0</v>
      </c>
      <c r="N758" s="5">
        <v>0</v>
      </c>
      <c r="O758" s="6">
        <f>'Planning 3'!R758</f>
        <v>0</v>
      </c>
      <c r="P758" s="116"/>
      <c r="Q758" s="116"/>
      <c r="S758" s="159">
        <f t="shared" si="60"/>
        <v>0</v>
      </c>
      <c r="Y758" s="449">
        <v>0</v>
      </c>
      <c r="AA758" s="452">
        <f t="shared" si="58"/>
        <v>0</v>
      </c>
      <c r="AB758" s="452">
        <v>0</v>
      </c>
      <c r="AC758" s="452">
        <f t="shared" si="59"/>
        <v>0</v>
      </c>
      <c r="AD758" s="451">
        <v>0</v>
      </c>
      <c r="AE758" s="451">
        <f t="shared" si="56"/>
        <v>0</v>
      </c>
      <c r="AY758" s="451">
        <v>0</v>
      </c>
    </row>
    <row r="759" spans="1:51" ht="36" hidden="1" customHeight="1" outlineLevel="7" x14ac:dyDescent="0.2">
      <c r="A759" s="91"/>
      <c r="B759" s="93"/>
      <c r="C759" s="95"/>
      <c r="D759" s="95"/>
      <c r="E759" s="97"/>
      <c r="F759" s="101"/>
      <c r="G759" s="103"/>
      <c r="H759" s="103"/>
      <c r="I759" s="4" t="s">
        <v>293</v>
      </c>
      <c r="J759" s="6" t="s">
        <v>256</v>
      </c>
      <c r="K759" s="5">
        <v>1</v>
      </c>
      <c r="L759" s="5">
        <v>0</v>
      </c>
      <c r="M759" s="5">
        <f t="shared" si="57"/>
        <v>0</v>
      </c>
      <c r="N759" s="5">
        <v>0</v>
      </c>
      <c r="O759" s="6">
        <f>'Planning 3'!R759</f>
        <v>0</v>
      </c>
      <c r="P759" s="116"/>
      <c r="Q759" s="116"/>
      <c r="S759" s="159">
        <f t="shared" si="60"/>
        <v>0</v>
      </c>
      <c r="Y759" s="449">
        <v>0</v>
      </c>
      <c r="AA759" s="452">
        <f t="shared" si="58"/>
        <v>0</v>
      </c>
      <c r="AB759" s="452">
        <v>0</v>
      </c>
      <c r="AC759" s="452">
        <f t="shared" si="59"/>
        <v>0</v>
      </c>
      <c r="AD759" s="451">
        <v>0</v>
      </c>
      <c r="AE759" s="451">
        <f t="shared" si="56"/>
        <v>0</v>
      </c>
      <c r="AY759" s="451">
        <v>0</v>
      </c>
    </row>
    <row r="760" spans="1:51" ht="36" hidden="1" customHeight="1" outlineLevel="7" x14ac:dyDescent="0.2">
      <c r="A760" s="91"/>
      <c r="B760" s="93"/>
      <c r="C760" s="95"/>
      <c r="D760" s="95"/>
      <c r="E760" s="97"/>
      <c r="F760" s="101"/>
      <c r="G760" s="103"/>
      <c r="H760" s="103"/>
      <c r="I760" s="4" t="s">
        <v>294</v>
      </c>
      <c r="J760" s="6" t="s">
        <v>257</v>
      </c>
      <c r="K760" s="5">
        <v>1</v>
      </c>
      <c r="L760" s="5">
        <v>0</v>
      </c>
      <c r="M760" s="5">
        <f t="shared" si="57"/>
        <v>0</v>
      </c>
      <c r="N760" s="5">
        <v>0</v>
      </c>
      <c r="O760" s="6">
        <f>'Planning 3'!R760</f>
        <v>0</v>
      </c>
      <c r="P760" s="116"/>
      <c r="Q760" s="116"/>
      <c r="S760" s="159">
        <f t="shared" si="60"/>
        <v>0</v>
      </c>
      <c r="Y760" s="449">
        <v>0</v>
      </c>
      <c r="AA760" s="452">
        <f t="shared" si="58"/>
        <v>0</v>
      </c>
      <c r="AB760" s="452">
        <v>0</v>
      </c>
      <c r="AC760" s="452">
        <f t="shared" si="59"/>
        <v>0</v>
      </c>
      <c r="AD760" s="451">
        <v>0</v>
      </c>
      <c r="AE760" s="451">
        <f t="shared" si="56"/>
        <v>0</v>
      </c>
      <c r="AY760" s="451">
        <v>0</v>
      </c>
    </row>
    <row r="761" spans="1:51" ht="36" hidden="1" customHeight="1" outlineLevel="5" x14ac:dyDescent="0.2">
      <c r="A761" s="91"/>
      <c r="B761" s="93"/>
      <c r="C761" s="95"/>
      <c r="D761" s="95"/>
      <c r="E761" s="97"/>
      <c r="F761" s="101"/>
      <c r="G761" s="103"/>
      <c r="H761" s="103"/>
      <c r="I761" s="22" t="s">
        <v>144</v>
      </c>
      <c r="J761" s="24"/>
      <c r="K761" s="23"/>
      <c r="L761" s="23">
        <v>0</v>
      </c>
      <c r="M761" s="23">
        <f t="shared" si="57"/>
        <v>0</v>
      </c>
      <c r="N761" s="23">
        <v>0</v>
      </c>
      <c r="O761" s="24">
        <f>'Planning 3'!R761</f>
        <v>0</v>
      </c>
      <c r="P761" s="115"/>
      <c r="Q761" s="115"/>
      <c r="S761" s="159">
        <f t="shared" si="60"/>
        <v>0</v>
      </c>
      <c r="Y761" s="449">
        <v>0</v>
      </c>
      <c r="AA761" s="452">
        <f t="shared" si="58"/>
        <v>0</v>
      </c>
      <c r="AB761" s="452">
        <v>0</v>
      </c>
      <c r="AC761" s="452">
        <f t="shared" si="59"/>
        <v>0</v>
      </c>
      <c r="AD761" s="451">
        <v>0</v>
      </c>
      <c r="AE761" s="451">
        <f t="shared" si="56"/>
        <v>0</v>
      </c>
      <c r="AY761" s="451">
        <v>0</v>
      </c>
    </row>
    <row r="762" spans="1:51" ht="36" hidden="1" customHeight="1" outlineLevel="7" x14ac:dyDescent="0.2">
      <c r="A762" s="91"/>
      <c r="B762" s="93"/>
      <c r="C762" s="95"/>
      <c r="D762" s="95"/>
      <c r="E762" s="97"/>
      <c r="F762" s="101"/>
      <c r="G762" s="103"/>
      <c r="H762" s="103"/>
      <c r="I762" s="4" t="s">
        <v>291</v>
      </c>
      <c r="J762" s="6" t="s">
        <v>256</v>
      </c>
      <c r="K762" s="5">
        <v>1</v>
      </c>
      <c r="L762" s="5">
        <v>0</v>
      </c>
      <c r="M762" s="5">
        <f t="shared" si="57"/>
        <v>0</v>
      </c>
      <c r="N762" s="5">
        <v>0</v>
      </c>
      <c r="O762" s="6">
        <f>'Planning 3'!R762</f>
        <v>0</v>
      </c>
      <c r="P762" s="116"/>
      <c r="Q762" s="116"/>
      <c r="S762" s="159">
        <f t="shared" si="60"/>
        <v>0</v>
      </c>
      <c r="Y762" s="449">
        <v>0</v>
      </c>
      <c r="AA762" s="452">
        <f t="shared" si="58"/>
        <v>0</v>
      </c>
      <c r="AB762" s="452">
        <v>0</v>
      </c>
      <c r="AC762" s="452">
        <f t="shared" si="59"/>
        <v>0</v>
      </c>
      <c r="AD762" s="451">
        <v>0</v>
      </c>
      <c r="AE762" s="451">
        <f t="shared" si="56"/>
        <v>0</v>
      </c>
      <c r="AY762" s="451">
        <v>0</v>
      </c>
    </row>
    <row r="763" spans="1:51" ht="36" hidden="1" customHeight="1" outlineLevel="7" x14ac:dyDescent="0.2">
      <c r="A763" s="91"/>
      <c r="B763" s="93"/>
      <c r="C763" s="95"/>
      <c r="D763" s="95"/>
      <c r="E763" s="97"/>
      <c r="F763" s="101"/>
      <c r="G763" s="103"/>
      <c r="H763" s="103"/>
      <c r="I763" s="4" t="s">
        <v>292</v>
      </c>
      <c r="J763" s="6" t="s">
        <v>257</v>
      </c>
      <c r="K763" s="5">
        <v>1</v>
      </c>
      <c r="L763" s="5">
        <v>0</v>
      </c>
      <c r="M763" s="5">
        <f t="shared" si="57"/>
        <v>0</v>
      </c>
      <c r="N763" s="5">
        <v>0</v>
      </c>
      <c r="O763" s="6">
        <f>'Planning 3'!R763</f>
        <v>0</v>
      </c>
      <c r="P763" s="116"/>
      <c r="Q763" s="116"/>
      <c r="S763" s="159">
        <f t="shared" si="60"/>
        <v>0</v>
      </c>
      <c r="Y763" s="449">
        <v>0</v>
      </c>
      <c r="AA763" s="452">
        <f t="shared" si="58"/>
        <v>0</v>
      </c>
      <c r="AB763" s="452">
        <v>0</v>
      </c>
      <c r="AC763" s="452">
        <f t="shared" si="59"/>
        <v>0</v>
      </c>
      <c r="AD763" s="451">
        <v>0</v>
      </c>
      <c r="AE763" s="451">
        <f t="shared" si="56"/>
        <v>0</v>
      </c>
      <c r="AY763" s="451">
        <v>0</v>
      </c>
    </row>
    <row r="764" spans="1:51" ht="36" hidden="1" customHeight="1" outlineLevel="7" x14ac:dyDescent="0.2">
      <c r="A764" s="91"/>
      <c r="B764" s="93"/>
      <c r="C764" s="95"/>
      <c r="D764" s="95"/>
      <c r="E764" s="97"/>
      <c r="F764" s="101"/>
      <c r="G764" s="103"/>
      <c r="H764" s="103"/>
      <c r="I764" s="4" t="s">
        <v>231</v>
      </c>
      <c r="J764" s="6" t="s">
        <v>256</v>
      </c>
      <c r="K764" s="5">
        <v>1</v>
      </c>
      <c r="L764" s="5">
        <v>0</v>
      </c>
      <c r="M764" s="5">
        <f t="shared" si="57"/>
        <v>0</v>
      </c>
      <c r="N764" s="5">
        <v>0</v>
      </c>
      <c r="O764" s="6">
        <f>'Planning 3'!R764</f>
        <v>0</v>
      </c>
      <c r="P764" s="116"/>
      <c r="Q764" s="116"/>
      <c r="S764" s="159">
        <f t="shared" si="60"/>
        <v>0</v>
      </c>
      <c r="Y764" s="449">
        <v>0</v>
      </c>
      <c r="AA764" s="452">
        <f t="shared" si="58"/>
        <v>0</v>
      </c>
      <c r="AB764" s="452">
        <v>0</v>
      </c>
      <c r="AC764" s="452">
        <f t="shared" si="59"/>
        <v>0</v>
      </c>
      <c r="AD764" s="451">
        <v>0</v>
      </c>
      <c r="AE764" s="451">
        <f t="shared" si="56"/>
        <v>0</v>
      </c>
      <c r="AY764" s="451">
        <v>0</v>
      </c>
    </row>
    <row r="765" spans="1:51" ht="36" hidden="1" customHeight="1" outlineLevel="7" x14ac:dyDescent="0.2">
      <c r="A765" s="91"/>
      <c r="B765" s="93"/>
      <c r="C765" s="95"/>
      <c r="D765" s="95"/>
      <c r="E765" s="97"/>
      <c r="F765" s="101"/>
      <c r="G765" s="103"/>
      <c r="H765" s="103"/>
      <c r="I765" s="4" t="s">
        <v>80</v>
      </c>
      <c r="J765" s="6" t="s">
        <v>256</v>
      </c>
      <c r="K765" s="5">
        <v>1</v>
      </c>
      <c r="L765" s="5">
        <v>0</v>
      </c>
      <c r="M765" s="5">
        <f t="shared" si="57"/>
        <v>0</v>
      </c>
      <c r="N765" s="5">
        <v>0</v>
      </c>
      <c r="O765" s="6">
        <f>'Planning 3'!R765</f>
        <v>0</v>
      </c>
      <c r="P765" s="116"/>
      <c r="Q765" s="116"/>
      <c r="S765" s="159">
        <f t="shared" si="60"/>
        <v>0</v>
      </c>
      <c r="Y765" s="449">
        <v>0</v>
      </c>
      <c r="AA765" s="452">
        <f t="shared" si="58"/>
        <v>0</v>
      </c>
      <c r="AB765" s="452">
        <v>0</v>
      </c>
      <c r="AC765" s="452">
        <f t="shared" si="59"/>
        <v>0</v>
      </c>
      <c r="AD765" s="451">
        <v>0</v>
      </c>
      <c r="AE765" s="451">
        <f t="shared" si="56"/>
        <v>0</v>
      </c>
      <c r="AY765" s="451">
        <v>0</v>
      </c>
    </row>
    <row r="766" spans="1:51" ht="36" hidden="1" customHeight="1" outlineLevel="7" x14ac:dyDescent="0.2">
      <c r="A766" s="91"/>
      <c r="B766" s="93"/>
      <c r="C766" s="95"/>
      <c r="D766" s="95"/>
      <c r="E766" s="97"/>
      <c r="F766" s="101"/>
      <c r="G766" s="103"/>
      <c r="H766" s="103"/>
      <c r="I766" s="4" t="s">
        <v>82</v>
      </c>
      <c r="J766" s="6" t="s">
        <v>257</v>
      </c>
      <c r="K766" s="5">
        <v>1</v>
      </c>
      <c r="L766" s="5">
        <v>0</v>
      </c>
      <c r="M766" s="5">
        <f t="shared" si="57"/>
        <v>0</v>
      </c>
      <c r="N766" s="5">
        <v>0</v>
      </c>
      <c r="O766" s="6">
        <f>'Planning 3'!R766</f>
        <v>0</v>
      </c>
      <c r="P766" s="116"/>
      <c r="Q766" s="116"/>
      <c r="S766" s="159">
        <f t="shared" si="60"/>
        <v>0</v>
      </c>
      <c r="Y766" s="449">
        <v>0</v>
      </c>
      <c r="AA766" s="452">
        <f t="shared" si="58"/>
        <v>0</v>
      </c>
      <c r="AB766" s="452">
        <v>0</v>
      </c>
      <c r="AC766" s="452">
        <f t="shared" si="59"/>
        <v>0</v>
      </c>
      <c r="AD766" s="451">
        <v>0</v>
      </c>
      <c r="AE766" s="451">
        <f t="shared" si="56"/>
        <v>0</v>
      </c>
      <c r="AY766" s="451">
        <v>0</v>
      </c>
    </row>
    <row r="767" spans="1:51" ht="36" hidden="1" customHeight="1" outlineLevel="7" x14ac:dyDescent="0.2">
      <c r="A767" s="91"/>
      <c r="B767" s="93"/>
      <c r="C767" s="95"/>
      <c r="D767" s="95"/>
      <c r="E767" s="97"/>
      <c r="F767" s="101"/>
      <c r="G767" s="103"/>
      <c r="H767" s="103"/>
      <c r="I767" s="4" t="s">
        <v>293</v>
      </c>
      <c r="J767" s="6" t="s">
        <v>256</v>
      </c>
      <c r="K767" s="5">
        <v>1</v>
      </c>
      <c r="L767" s="5">
        <v>0</v>
      </c>
      <c r="M767" s="5">
        <f t="shared" si="57"/>
        <v>0</v>
      </c>
      <c r="N767" s="5">
        <v>0</v>
      </c>
      <c r="O767" s="6">
        <f>'Planning 3'!R767</f>
        <v>0</v>
      </c>
      <c r="P767" s="116"/>
      <c r="Q767" s="116"/>
      <c r="S767" s="159">
        <f t="shared" si="60"/>
        <v>0</v>
      </c>
      <c r="Y767" s="449">
        <v>0</v>
      </c>
      <c r="AA767" s="452">
        <f t="shared" si="58"/>
        <v>0</v>
      </c>
      <c r="AB767" s="452">
        <v>0</v>
      </c>
      <c r="AC767" s="452">
        <f t="shared" si="59"/>
        <v>0</v>
      </c>
      <c r="AD767" s="451">
        <v>0</v>
      </c>
      <c r="AE767" s="451">
        <f t="shared" si="56"/>
        <v>0</v>
      </c>
      <c r="AY767" s="451">
        <v>0</v>
      </c>
    </row>
    <row r="768" spans="1:51" ht="36" hidden="1" customHeight="1" outlineLevel="7" x14ac:dyDescent="0.2">
      <c r="A768" s="91"/>
      <c r="B768" s="93"/>
      <c r="C768" s="95"/>
      <c r="D768" s="95"/>
      <c r="E768" s="97"/>
      <c r="F768" s="101"/>
      <c r="G768" s="103"/>
      <c r="H768" s="103"/>
      <c r="I768" s="4" t="s">
        <v>294</v>
      </c>
      <c r="J768" s="6" t="s">
        <v>257</v>
      </c>
      <c r="K768" s="5">
        <v>1</v>
      </c>
      <c r="L768" s="5">
        <v>0</v>
      </c>
      <c r="M768" s="5">
        <f t="shared" si="57"/>
        <v>0</v>
      </c>
      <c r="N768" s="5">
        <v>0</v>
      </c>
      <c r="O768" s="6">
        <f>'Planning 3'!R768</f>
        <v>0</v>
      </c>
      <c r="P768" s="116"/>
      <c r="Q768" s="116"/>
      <c r="S768" s="159">
        <f t="shared" si="60"/>
        <v>0</v>
      </c>
      <c r="Y768" s="449">
        <v>0</v>
      </c>
      <c r="AA768" s="452">
        <f t="shared" si="58"/>
        <v>0</v>
      </c>
      <c r="AB768" s="452">
        <v>0</v>
      </c>
      <c r="AC768" s="452">
        <f t="shared" si="59"/>
        <v>0</v>
      </c>
      <c r="AD768" s="451">
        <v>0</v>
      </c>
      <c r="AE768" s="451">
        <f t="shared" si="56"/>
        <v>0</v>
      </c>
      <c r="AY768" s="451">
        <v>0</v>
      </c>
    </row>
    <row r="769" spans="1:51" ht="36" hidden="1" customHeight="1" outlineLevel="5" x14ac:dyDescent="0.2">
      <c r="A769" s="91"/>
      <c r="B769" s="93"/>
      <c r="C769" s="95"/>
      <c r="D769" s="95"/>
      <c r="E769" s="97"/>
      <c r="F769" s="101"/>
      <c r="G769" s="103"/>
      <c r="H769" s="103"/>
      <c r="I769" s="22" t="s">
        <v>145</v>
      </c>
      <c r="J769" s="24"/>
      <c r="K769" s="23"/>
      <c r="L769" s="23">
        <v>0</v>
      </c>
      <c r="M769" s="23">
        <f t="shared" si="57"/>
        <v>0</v>
      </c>
      <c r="N769" s="23">
        <v>0</v>
      </c>
      <c r="O769" s="24">
        <f>'Planning 3'!R769</f>
        <v>0</v>
      </c>
      <c r="P769" s="115"/>
      <c r="Q769" s="115"/>
      <c r="S769" s="159">
        <f t="shared" si="60"/>
        <v>0</v>
      </c>
      <c r="Y769" s="449">
        <v>0</v>
      </c>
      <c r="AA769" s="452">
        <f t="shared" si="58"/>
        <v>0</v>
      </c>
      <c r="AB769" s="452">
        <v>0</v>
      </c>
      <c r="AC769" s="452">
        <f t="shared" si="59"/>
        <v>0</v>
      </c>
      <c r="AD769" s="451">
        <v>0</v>
      </c>
      <c r="AE769" s="451">
        <f t="shared" si="56"/>
        <v>0</v>
      </c>
      <c r="AY769" s="451">
        <v>0</v>
      </c>
    </row>
    <row r="770" spans="1:51" ht="36" hidden="1" customHeight="1" outlineLevel="7" x14ac:dyDescent="0.2">
      <c r="A770" s="91"/>
      <c r="B770" s="93"/>
      <c r="C770" s="95"/>
      <c r="D770" s="95"/>
      <c r="E770" s="97"/>
      <c r="F770" s="101"/>
      <c r="G770" s="103"/>
      <c r="H770" s="103"/>
      <c r="I770" s="4" t="s">
        <v>291</v>
      </c>
      <c r="J770" s="6" t="s">
        <v>256</v>
      </c>
      <c r="K770" s="5">
        <v>1</v>
      </c>
      <c r="L770" s="5">
        <v>0</v>
      </c>
      <c r="M770" s="5">
        <f t="shared" si="57"/>
        <v>0</v>
      </c>
      <c r="N770" s="5">
        <v>0</v>
      </c>
      <c r="O770" s="6">
        <f>'Planning 3'!R770</f>
        <v>0</v>
      </c>
      <c r="P770" s="116"/>
      <c r="Q770" s="116"/>
      <c r="S770" s="159">
        <f t="shared" si="60"/>
        <v>0</v>
      </c>
      <c r="Y770" s="449">
        <v>0</v>
      </c>
      <c r="AA770" s="452">
        <f t="shared" si="58"/>
        <v>0</v>
      </c>
      <c r="AB770" s="452">
        <v>0</v>
      </c>
      <c r="AC770" s="452">
        <f t="shared" si="59"/>
        <v>0</v>
      </c>
      <c r="AD770" s="451">
        <v>0</v>
      </c>
      <c r="AE770" s="451">
        <f t="shared" si="56"/>
        <v>0</v>
      </c>
      <c r="AY770" s="451">
        <v>0</v>
      </c>
    </row>
    <row r="771" spans="1:51" ht="36" hidden="1" customHeight="1" outlineLevel="7" x14ac:dyDescent="0.2">
      <c r="A771" s="91"/>
      <c r="B771" s="93"/>
      <c r="C771" s="95"/>
      <c r="D771" s="95"/>
      <c r="E771" s="97"/>
      <c r="F771" s="101"/>
      <c r="G771" s="103"/>
      <c r="H771" s="103"/>
      <c r="I771" s="4" t="s">
        <v>292</v>
      </c>
      <c r="J771" s="6" t="s">
        <v>257</v>
      </c>
      <c r="K771" s="5">
        <v>1</v>
      </c>
      <c r="L771" s="5">
        <v>0</v>
      </c>
      <c r="M771" s="5">
        <f t="shared" si="57"/>
        <v>0</v>
      </c>
      <c r="N771" s="5">
        <v>0</v>
      </c>
      <c r="O771" s="6">
        <f>'Planning 3'!R771</f>
        <v>0</v>
      </c>
      <c r="P771" s="116"/>
      <c r="Q771" s="116"/>
      <c r="S771" s="159">
        <f t="shared" si="60"/>
        <v>0</v>
      </c>
      <c r="Y771" s="449">
        <v>0</v>
      </c>
      <c r="AA771" s="452">
        <f t="shared" si="58"/>
        <v>0</v>
      </c>
      <c r="AB771" s="452">
        <v>0</v>
      </c>
      <c r="AC771" s="452">
        <f t="shared" si="59"/>
        <v>0</v>
      </c>
      <c r="AD771" s="451">
        <v>0</v>
      </c>
      <c r="AE771" s="451">
        <f t="shared" si="56"/>
        <v>0</v>
      </c>
      <c r="AY771" s="451">
        <v>0</v>
      </c>
    </row>
    <row r="772" spans="1:51" ht="36" hidden="1" customHeight="1" outlineLevel="7" x14ac:dyDescent="0.2">
      <c r="A772" s="91"/>
      <c r="B772" s="93"/>
      <c r="C772" s="95"/>
      <c r="D772" s="95"/>
      <c r="E772" s="97"/>
      <c r="F772" s="101"/>
      <c r="G772" s="103"/>
      <c r="H772" s="103"/>
      <c r="I772" s="4" t="s">
        <v>231</v>
      </c>
      <c r="J772" s="6" t="s">
        <v>256</v>
      </c>
      <c r="K772" s="5">
        <v>1</v>
      </c>
      <c r="L772" s="5">
        <v>0</v>
      </c>
      <c r="M772" s="5">
        <f t="shared" si="57"/>
        <v>0</v>
      </c>
      <c r="N772" s="5">
        <v>0</v>
      </c>
      <c r="O772" s="6">
        <f>'Planning 3'!R772</f>
        <v>0</v>
      </c>
      <c r="P772" s="116"/>
      <c r="Q772" s="116"/>
      <c r="S772" s="159">
        <f t="shared" si="60"/>
        <v>0</v>
      </c>
      <c r="Y772" s="449">
        <v>0</v>
      </c>
      <c r="AA772" s="452">
        <f t="shared" si="58"/>
        <v>0</v>
      </c>
      <c r="AB772" s="452">
        <v>0</v>
      </c>
      <c r="AC772" s="452">
        <f t="shared" si="59"/>
        <v>0</v>
      </c>
      <c r="AD772" s="451">
        <v>0</v>
      </c>
      <c r="AE772" s="451">
        <f t="shared" si="56"/>
        <v>0</v>
      </c>
      <c r="AY772" s="451">
        <v>0</v>
      </c>
    </row>
    <row r="773" spans="1:51" ht="36" hidden="1" customHeight="1" outlineLevel="7" x14ac:dyDescent="0.2">
      <c r="A773" s="91"/>
      <c r="B773" s="93"/>
      <c r="C773" s="95"/>
      <c r="D773" s="95"/>
      <c r="E773" s="97"/>
      <c r="F773" s="101"/>
      <c r="G773" s="103"/>
      <c r="H773" s="103"/>
      <c r="I773" s="4" t="s">
        <v>80</v>
      </c>
      <c r="J773" s="6" t="s">
        <v>256</v>
      </c>
      <c r="K773" s="5">
        <v>1</v>
      </c>
      <c r="L773" s="5">
        <v>0</v>
      </c>
      <c r="M773" s="5">
        <f t="shared" si="57"/>
        <v>0</v>
      </c>
      <c r="N773" s="5">
        <v>0</v>
      </c>
      <c r="O773" s="6">
        <f>'Planning 3'!R773</f>
        <v>0</v>
      </c>
      <c r="P773" s="116"/>
      <c r="Q773" s="116"/>
      <c r="S773" s="159">
        <f t="shared" si="60"/>
        <v>0</v>
      </c>
      <c r="Y773" s="449">
        <v>0</v>
      </c>
      <c r="AA773" s="452">
        <f t="shared" si="58"/>
        <v>0</v>
      </c>
      <c r="AB773" s="452">
        <v>0</v>
      </c>
      <c r="AC773" s="452">
        <f t="shared" si="59"/>
        <v>0</v>
      </c>
      <c r="AD773" s="451">
        <v>0</v>
      </c>
      <c r="AE773" s="451">
        <f t="shared" si="56"/>
        <v>0</v>
      </c>
      <c r="AY773" s="451">
        <v>0</v>
      </c>
    </row>
    <row r="774" spans="1:51" ht="36" hidden="1" customHeight="1" outlineLevel="7" x14ac:dyDescent="0.2">
      <c r="A774" s="91"/>
      <c r="B774" s="93"/>
      <c r="C774" s="95"/>
      <c r="D774" s="95"/>
      <c r="E774" s="97"/>
      <c r="F774" s="101"/>
      <c r="G774" s="103"/>
      <c r="H774" s="103"/>
      <c r="I774" s="4" t="s">
        <v>82</v>
      </c>
      <c r="J774" s="6" t="s">
        <v>257</v>
      </c>
      <c r="K774" s="5">
        <v>1</v>
      </c>
      <c r="L774" s="5">
        <v>0</v>
      </c>
      <c r="M774" s="5">
        <f t="shared" si="57"/>
        <v>0</v>
      </c>
      <c r="N774" s="5">
        <v>0</v>
      </c>
      <c r="O774" s="6">
        <f>'Planning 3'!R774</f>
        <v>0</v>
      </c>
      <c r="P774" s="116"/>
      <c r="Q774" s="116"/>
      <c r="S774" s="159">
        <f t="shared" si="60"/>
        <v>0</v>
      </c>
      <c r="Y774" s="449">
        <v>0</v>
      </c>
      <c r="AA774" s="452">
        <f t="shared" si="58"/>
        <v>0</v>
      </c>
      <c r="AB774" s="452">
        <v>0</v>
      </c>
      <c r="AC774" s="452">
        <f t="shared" si="59"/>
        <v>0</v>
      </c>
      <c r="AD774" s="451">
        <v>0</v>
      </c>
      <c r="AE774" s="451">
        <f t="shared" ref="AE774:AE837" si="61">O774-AD774</f>
        <v>0</v>
      </c>
      <c r="AY774" s="451">
        <v>0</v>
      </c>
    </row>
    <row r="775" spans="1:51" ht="36" hidden="1" customHeight="1" outlineLevel="7" x14ac:dyDescent="0.2">
      <c r="A775" s="91"/>
      <c r="B775" s="93"/>
      <c r="C775" s="95"/>
      <c r="D775" s="95"/>
      <c r="E775" s="97"/>
      <c r="F775" s="101"/>
      <c r="G775" s="103"/>
      <c r="H775" s="103"/>
      <c r="I775" s="4" t="s">
        <v>293</v>
      </c>
      <c r="J775" s="6" t="s">
        <v>256</v>
      </c>
      <c r="K775" s="5">
        <v>1</v>
      </c>
      <c r="L775" s="5">
        <v>0</v>
      </c>
      <c r="M775" s="5">
        <f t="shared" ref="M775:M838" si="62">N775-L775</f>
        <v>0</v>
      </c>
      <c r="N775" s="5">
        <v>0</v>
      </c>
      <c r="O775" s="6">
        <f>'Planning 3'!R775</f>
        <v>0</v>
      </c>
      <c r="P775" s="116"/>
      <c r="Q775" s="116"/>
      <c r="S775" s="159">
        <f t="shared" si="60"/>
        <v>0</v>
      </c>
      <c r="Y775" s="449">
        <v>0</v>
      </c>
      <c r="AA775" s="452">
        <f t="shared" ref="AA775:AA838" si="63">O775-AY775</f>
        <v>0</v>
      </c>
      <c r="AB775" s="452">
        <v>0</v>
      </c>
      <c r="AC775" s="452">
        <f t="shared" ref="AC775:AC838" si="64">O775-AB775</f>
        <v>0</v>
      </c>
      <c r="AD775" s="451">
        <v>0</v>
      </c>
      <c r="AE775" s="451">
        <f t="shared" si="61"/>
        <v>0</v>
      </c>
      <c r="AY775" s="451">
        <v>0</v>
      </c>
    </row>
    <row r="776" spans="1:51" ht="36" hidden="1" customHeight="1" outlineLevel="7" x14ac:dyDescent="0.2">
      <c r="A776" s="91"/>
      <c r="B776" s="93"/>
      <c r="C776" s="95"/>
      <c r="D776" s="95"/>
      <c r="E776" s="97"/>
      <c r="F776" s="101"/>
      <c r="G776" s="103"/>
      <c r="H776" s="103"/>
      <c r="I776" s="4" t="s">
        <v>294</v>
      </c>
      <c r="J776" s="6" t="s">
        <v>257</v>
      </c>
      <c r="K776" s="5">
        <v>1</v>
      </c>
      <c r="L776" s="5">
        <v>0</v>
      </c>
      <c r="M776" s="5">
        <f t="shared" si="62"/>
        <v>0</v>
      </c>
      <c r="N776" s="5">
        <v>0</v>
      </c>
      <c r="O776" s="6">
        <f>'Planning 3'!R776</f>
        <v>0</v>
      </c>
      <c r="P776" s="116"/>
      <c r="Q776" s="116"/>
      <c r="S776" s="159">
        <f t="shared" si="60"/>
        <v>0</v>
      </c>
      <c r="Y776" s="449">
        <v>0</v>
      </c>
      <c r="AA776" s="452">
        <f t="shared" si="63"/>
        <v>0</v>
      </c>
      <c r="AB776" s="452">
        <v>0</v>
      </c>
      <c r="AC776" s="452">
        <f t="shared" si="64"/>
        <v>0</v>
      </c>
      <c r="AD776" s="451">
        <v>0</v>
      </c>
      <c r="AE776" s="451">
        <f t="shared" si="61"/>
        <v>0</v>
      </c>
      <c r="AY776" s="451">
        <v>0</v>
      </c>
    </row>
    <row r="777" spans="1:51" ht="36" hidden="1" customHeight="1" outlineLevel="5" x14ac:dyDescent="0.2">
      <c r="A777" s="91"/>
      <c r="B777" s="93"/>
      <c r="C777" s="95"/>
      <c r="D777" s="95"/>
      <c r="E777" s="97"/>
      <c r="F777" s="101"/>
      <c r="G777" s="103"/>
      <c r="H777" s="103"/>
      <c r="I777" s="22" t="s">
        <v>146</v>
      </c>
      <c r="J777" s="24"/>
      <c r="K777" s="23"/>
      <c r="L777" s="23">
        <v>0</v>
      </c>
      <c r="M777" s="23">
        <f t="shared" si="62"/>
        <v>0</v>
      </c>
      <c r="N777" s="23">
        <v>0</v>
      </c>
      <c r="O777" s="24">
        <f>'Planning 3'!R777</f>
        <v>0</v>
      </c>
      <c r="P777" s="115"/>
      <c r="Q777" s="115"/>
      <c r="S777" s="159">
        <f t="shared" si="60"/>
        <v>0</v>
      </c>
      <c r="Y777" s="449">
        <v>0</v>
      </c>
      <c r="AA777" s="452">
        <f t="shared" si="63"/>
        <v>0</v>
      </c>
      <c r="AB777" s="452">
        <v>0</v>
      </c>
      <c r="AC777" s="452">
        <f t="shared" si="64"/>
        <v>0</v>
      </c>
      <c r="AD777" s="451">
        <v>0</v>
      </c>
      <c r="AE777" s="451">
        <f t="shared" si="61"/>
        <v>0</v>
      </c>
      <c r="AY777" s="451">
        <v>0</v>
      </c>
    </row>
    <row r="778" spans="1:51" ht="36" hidden="1" customHeight="1" outlineLevel="7" x14ac:dyDescent="0.2">
      <c r="A778" s="91"/>
      <c r="B778" s="93"/>
      <c r="C778" s="95"/>
      <c r="D778" s="95"/>
      <c r="E778" s="97"/>
      <c r="F778" s="101"/>
      <c r="G778" s="103"/>
      <c r="H778" s="103"/>
      <c r="I778" s="4" t="s">
        <v>291</v>
      </c>
      <c r="J778" s="6" t="s">
        <v>256</v>
      </c>
      <c r="K778" s="5">
        <v>1</v>
      </c>
      <c r="L778" s="5">
        <v>0</v>
      </c>
      <c r="M778" s="5">
        <f t="shared" si="62"/>
        <v>0</v>
      </c>
      <c r="N778" s="5">
        <v>0</v>
      </c>
      <c r="O778" s="6">
        <f>'Planning 3'!R778</f>
        <v>0</v>
      </c>
      <c r="P778" s="116"/>
      <c r="Q778" s="116"/>
      <c r="S778" s="159">
        <f t="shared" si="60"/>
        <v>0</v>
      </c>
      <c r="Y778" s="449">
        <v>0</v>
      </c>
      <c r="AA778" s="452">
        <f t="shared" si="63"/>
        <v>0</v>
      </c>
      <c r="AB778" s="452">
        <v>0</v>
      </c>
      <c r="AC778" s="452">
        <f t="shared" si="64"/>
        <v>0</v>
      </c>
      <c r="AD778" s="451">
        <v>0</v>
      </c>
      <c r="AE778" s="451">
        <f t="shared" si="61"/>
        <v>0</v>
      </c>
      <c r="AY778" s="451">
        <v>0</v>
      </c>
    </row>
    <row r="779" spans="1:51" ht="36" hidden="1" customHeight="1" outlineLevel="7" x14ac:dyDescent="0.2">
      <c r="A779" s="91"/>
      <c r="B779" s="93"/>
      <c r="C779" s="95"/>
      <c r="D779" s="95"/>
      <c r="E779" s="97"/>
      <c r="F779" s="101"/>
      <c r="G779" s="103"/>
      <c r="H779" s="103"/>
      <c r="I779" s="4" t="s">
        <v>292</v>
      </c>
      <c r="J779" s="6" t="s">
        <v>257</v>
      </c>
      <c r="K779" s="5">
        <v>1</v>
      </c>
      <c r="L779" s="5">
        <v>0</v>
      </c>
      <c r="M779" s="5">
        <f t="shared" si="62"/>
        <v>0</v>
      </c>
      <c r="N779" s="5">
        <v>0</v>
      </c>
      <c r="O779" s="6">
        <f>'Planning 3'!R779</f>
        <v>0</v>
      </c>
      <c r="P779" s="116"/>
      <c r="Q779" s="116"/>
      <c r="S779" s="159">
        <f t="shared" si="60"/>
        <v>0</v>
      </c>
      <c r="Y779" s="449">
        <v>0</v>
      </c>
      <c r="AA779" s="452">
        <f t="shared" si="63"/>
        <v>0</v>
      </c>
      <c r="AB779" s="452">
        <v>0</v>
      </c>
      <c r="AC779" s="452">
        <f t="shared" si="64"/>
        <v>0</v>
      </c>
      <c r="AD779" s="451">
        <v>0</v>
      </c>
      <c r="AE779" s="451">
        <f t="shared" si="61"/>
        <v>0</v>
      </c>
      <c r="AY779" s="451">
        <v>0</v>
      </c>
    </row>
    <row r="780" spans="1:51" ht="36" hidden="1" customHeight="1" outlineLevel="7" x14ac:dyDescent="0.2">
      <c r="A780" s="91"/>
      <c r="B780" s="93"/>
      <c r="C780" s="95"/>
      <c r="D780" s="95"/>
      <c r="E780" s="97"/>
      <c r="F780" s="101"/>
      <c r="G780" s="103"/>
      <c r="H780" s="103"/>
      <c r="I780" s="4" t="s">
        <v>231</v>
      </c>
      <c r="J780" s="6" t="s">
        <v>256</v>
      </c>
      <c r="K780" s="5">
        <v>1</v>
      </c>
      <c r="L780" s="5">
        <v>0</v>
      </c>
      <c r="M780" s="5">
        <f t="shared" si="62"/>
        <v>0</v>
      </c>
      <c r="N780" s="5">
        <v>0</v>
      </c>
      <c r="O780" s="6">
        <f>'Planning 3'!R780</f>
        <v>0</v>
      </c>
      <c r="P780" s="116"/>
      <c r="Q780" s="116"/>
      <c r="S780" s="159">
        <f t="shared" si="60"/>
        <v>0</v>
      </c>
      <c r="Y780" s="449">
        <v>0</v>
      </c>
      <c r="AA780" s="452">
        <f t="shared" si="63"/>
        <v>0</v>
      </c>
      <c r="AB780" s="452">
        <v>0</v>
      </c>
      <c r="AC780" s="452">
        <f t="shared" si="64"/>
        <v>0</v>
      </c>
      <c r="AD780" s="451">
        <v>0</v>
      </c>
      <c r="AE780" s="451">
        <f t="shared" si="61"/>
        <v>0</v>
      </c>
      <c r="AY780" s="451">
        <v>0</v>
      </c>
    </row>
    <row r="781" spans="1:51" ht="36" hidden="1" customHeight="1" outlineLevel="7" x14ac:dyDescent="0.2">
      <c r="A781" s="91"/>
      <c r="B781" s="93"/>
      <c r="C781" s="95"/>
      <c r="D781" s="95"/>
      <c r="E781" s="97"/>
      <c r="F781" s="101"/>
      <c r="G781" s="103"/>
      <c r="H781" s="103"/>
      <c r="I781" s="4" t="s">
        <v>80</v>
      </c>
      <c r="J781" s="6" t="s">
        <v>256</v>
      </c>
      <c r="K781" s="5">
        <v>1</v>
      </c>
      <c r="L781" s="5">
        <v>0</v>
      </c>
      <c r="M781" s="5">
        <f t="shared" si="62"/>
        <v>0</v>
      </c>
      <c r="N781" s="5">
        <v>0</v>
      </c>
      <c r="O781" s="6">
        <f>'Planning 3'!R781</f>
        <v>0</v>
      </c>
      <c r="P781" s="116"/>
      <c r="Q781" s="116"/>
      <c r="S781" s="159">
        <f t="shared" si="60"/>
        <v>0</v>
      </c>
      <c r="Y781" s="449">
        <v>0</v>
      </c>
      <c r="AA781" s="452">
        <f t="shared" si="63"/>
        <v>0</v>
      </c>
      <c r="AB781" s="452">
        <v>0</v>
      </c>
      <c r="AC781" s="452">
        <f t="shared" si="64"/>
        <v>0</v>
      </c>
      <c r="AD781" s="451">
        <v>0</v>
      </c>
      <c r="AE781" s="451">
        <f t="shared" si="61"/>
        <v>0</v>
      </c>
      <c r="AY781" s="451">
        <v>0</v>
      </c>
    </row>
    <row r="782" spans="1:51" ht="36" hidden="1" customHeight="1" outlineLevel="7" x14ac:dyDescent="0.2">
      <c r="A782" s="91"/>
      <c r="B782" s="93"/>
      <c r="C782" s="95"/>
      <c r="D782" s="95"/>
      <c r="E782" s="97"/>
      <c r="F782" s="101"/>
      <c r="G782" s="103"/>
      <c r="H782" s="103"/>
      <c r="I782" s="4" t="s">
        <v>82</v>
      </c>
      <c r="J782" s="6" t="s">
        <v>257</v>
      </c>
      <c r="K782" s="5">
        <v>1</v>
      </c>
      <c r="L782" s="5">
        <v>0</v>
      </c>
      <c r="M782" s="5">
        <f t="shared" si="62"/>
        <v>0</v>
      </c>
      <c r="N782" s="5">
        <v>0</v>
      </c>
      <c r="O782" s="6">
        <f>'Planning 3'!R782</f>
        <v>0</v>
      </c>
      <c r="P782" s="116"/>
      <c r="Q782" s="116"/>
      <c r="S782" s="159">
        <f t="shared" si="60"/>
        <v>0</v>
      </c>
      <c r="Y782" s="449">
        <v>0</v>
      </c>
      <c r="AA782" s="452">
        <f t="shared" si="63"/>
        <v>0</v>
      </c>
      <c r="AB782" s="452">
        <v>0</v>
      </c>
      <c r="AC782" s="452">
        <f t="shared" si="64"/>
        <v>0</v>
      </c>
      <c r="AD782" s="451">
        <v>0</v>
      </c>
      <c r="AE782" s="451">
        <f t="shared" si="61"/>
        <v>0</v>
      </c>
      <c r="AY782" s="451">
        <v>0</v>
      </c>
    </row>
    <row r="783" spans="1:51" ht="36" hidden="1" customHeight="1" outlineLevel="7" x14ac:dyDescent="0.2">
      <c r="A783" s="91"/>
      <c r="B783" s="93"/>
      <c r="C783" s="95"/>
      <c r="D783" s="95"/>
      <c r="E783" s="97"/>
      <c r="F783" s="101"/>
      <c r="G783" s="103"/>
      <c r="H783" s="103"/>
      <c r="I783" s="4" t="s">
        <v>293</v>
      </c>
      <c r="J783" s="6" t="s">
        <v>256</v>
      </c>
      <c r="K783" s="5">
        <v>1</v>
      </c>
      <c r="L783" s="5">
        <v>0</v>
      </c>
      <c r="M783" s="5">
        <f t="shared" si="62"/>
        <v>0</v>
      </c>
      <c r="N783" s="5">
        <v>0</v>
      </c>
      <c r="O783" s="6">
        <f>'Planning 3'!R783</f>
        <v>0</v>
      </c>
      <c r="P783" s="116"/>
      <c r="Q783" s="116"/>
      <c r="S783" s="159">
        <f t="shared" si="60"/>
        <v>0</v>
      </c>
      <c r="Y783" s="449">
        <v>0</v>
      </c>
      <c r="AA783" s="452">
        <f t="shared" si="63"/>
        <v>0</v>
      </c>
      <c r="AB783" s="452">
        <v>0</v>
      </c>
      <c r="AC783" s="452">
        <f t="shared" si="64"/>
        <v>0</v>
      </c>
      <c r="AD783" s="451">
        <v>0</v>
      </c>
      <c r="AE783" s="451">
        <f t="shared" si="61"/>
        <v>0</v>
      </c>
      <c r="AY783" s="451">
        <v>0</v>
      </c>
    </row>
    <row r="784" spans="1:51" ht="36" hidden="1" customHeight="1" outlineLevel="7" x14ac:dyDescent="0.2">
      <c r="A784" s="91"/>
      <c r="B784" s="93"/>
      <c r="C784" s="95"/>
      <c r="D784" s="95"/>
      <c r="E784" s="97"/>
      <c r="F784" s="101"/>
      <c r="G784" s="103"/>
      <c r="H784" s="103"/>
      <c r="I784" s="4" t="s">
        <v>294</v>
      </c>
      <c r="J784" s="6" t="s">
        <v>257</v>
      </c>
      <c r="K784" s="5">
        <v>1</v>
      </c>
      <c r="L784" s="5">
        <v>0</v>
      </c>
      <c r="M784" s="5">
        <f t="shared" si="62"/>
        <v>0</v>
      </c>
      <c r="N784" s="5">
        <v>0</v>
      </c>
      <c r="O784" s="6">
        <f>'Planning 3'!R784</f>
        <v>0</v>
      </c>
      <c r="P784" s="116"/>
      <c r="Q784" s="116"/>
      <c r="S784" s="159">
        <f t="shared" si="60"/>
        <v>0</v>
      </c>
      <c r="Y784" s="449">
        <v>0</v>
      </c>
      <c r="AA784" s="452">
        <f t="shared" si="63"/>
        <v>0</v>
      </c>
      <c r="AB784" s="452">
        <v>0</v>
      </c>
      <c r="AC784" s="452">
        <f t="shared" si="64"/>
        <v>0</v>
      </c>
      <c r="AD784" s="451">
        <v>0</v>
      </c>
      <c r="AE784" s="451">
        <f t="shared" si="61"/>
        <v>0</v>
      </c>
      <c r="AY784" s="451">
        <v>0</v>
      </c>
    </row>
    <row r="785" spans="1:51" ht="36" hidden="1" customHeight="1" outlineLevel="5" x14ac:dyDescent="0.2">
      <c r="A785" s="91"/>
      <c r="B785" s="93"/>
      <c r="C785" s="95"/>
      <c r="D785" s="95"/>
      <c r="E785" s="97"/>
      <c r="F785" s="101"/>
      <c r="G785" s="103"/>
      <c r="H785" s="103"/>
      <c r="I785" s="22" t="s">
        <v>147</v>
      </c>
      <c r="J785" s="24"/>
      <c r="K785" s="23"/>
      <c r="L785" s="23">
        <v>0</v>
      </c>
      <c r="M785" s="23">
        <f t="shared" si="62"/>
        <v>0</v>
      </c>
      <c r="N785" s="23">
        <v>0</v>
      </c>
      <c r="O785" s="24">
        <f>'Planning 3'!R785</f>
        <v>0</v>
      </c>
      <c r="P785" s="115"/>
      <c r="Q785" s="115"/>
      <c r="S785" s="159">
        <f t="shared" si="60"/>
        <v>0</v>
      </c>
      <c r="Y785" s="449">
        <v>0</v>
      </c>
      <c r="AA785" s="452">
        <f t="shared" si="63"/>
        <v>0</v>
      </c>
      <c r="AB785" s="452">
        <v>0</v>
      </c>
      <c r="AC785" s="452">
        <f t="shared" si="64"/>
        <v>0</v>
      </c>
      <c r="AD785" s="451">
        <v>0</v>
      </c>
      <c r="AE785" s="451">
        <f t="shared" si="61"/>
        <v>0</v>
      </c>
      <c r="AY785" s="451">
        <v>0</v>
      </c>
    </row>
    <row r="786" spans="1:51" ht="36" hidden="1" customHeight="1" outlineLevel="7" x14ac:dyDescent="0.2">
      <c r="A786" s="91"/>
      <c r="B786" s="93"/>
      <c r="C786" s="95"/>
      <c r="D786" s="95"/>
      <c r="E786" s="97"/>
      <c r="F786" s="101"/>
      <c r="G786" s="103"/>
      <c r="H786" s="103"/>
      <c r="I786" s="4" t="s">
        <v>291</v>
      </c>
      <c r="J786" s="6" t="s">
        <v>256</v>
      </c>
      <c r="K786" s="5">
        <v>1</v>
      </c>
      <c r="L786" s="5">
        <v>0</v>
      </c>
      <c r="M786" s="5">
        <f t="shared" si="62"/>
        <v>0</v>
      </c>
      <c r="N786" s="5">
        <v>0</v>
      </c>
      <c r="O786" s="6">
        <f>'Planning 3'!R786</f>
        <v>0</v>
      </c>
      <c r="P786" s="116"/>
      <c r="Q786" s="116"/>
      <c r="S786" s="159">
        <f t="shared" si="60"/>
        <v>0</v>
      </c>
      <c r="Y786" s="449">
        <v>0</v>
      </c>
      <c r="AA786" s="452">
        <f t="shared" si="63"/>
        <v>0</v>
      </c>
      <c r="AB786" s="452">
        <v>0</v>
      </c>
      <c r="AC786" s="452">
        <f t="shared" si="64"/>
        <v>0</v>
      </c>
      <c r="AD786" s="451">
        <v>0</v>
      </c>
      <c r="AE786" s="451">
        <f t="shared" si="61"/>
        <v>0</v>
      </c>
      <c r="AY786" s="451">
        <v>0</v>
      </c>
    </row>
    <row r="787" spans="1:51" ht="36" hidden="1" customHeight="1" outlineLevel="7" x14ac:dyDescent="0.2">
      <c r="A787" s="91"/>
      <c r="B787" s="93"/>
      <c r="C787" s="95"/>
      <c r="D787" s="95"/>
      <c r="E787" s="97"/>
      <c r="F787" s="101"/>
      <c r="G787" s="103"/>
      <c r="H787" s="103"/>
      <c r="I787" s="4" t="s">
        <v>292</v>
      </c>
      <c r="J787" s="6" t="s">
        <v>257</v>
      </c>
      <c r="K787" s="5">
        <v>1</v>
      </c>
      <c r="L787" s="5">
        <v>0</v>
      </c>
      <c r="M787" s="5">
        <f t="shared" si="62"/>
        <v>0</v>
      </c>
      <c r="N787" s="5">
        <v>0</v>
      </c>
      <c r="O787" s="6">
        <f>'Planning 3'!R787</f>
        <v>0</v>
      </c>
      <c r="P787" s="116"/>
      <c r="Q787" s="116"/>
      <c r="S787" s="159">
        <f t="shared" si="60"/>
        <v>0</v>
      </c>
      <c r="Y787" s="449">
        <v>0</v>
      </c>
      <c r="AA787" s="452">
        <f t="shared" si="63"/>
        <v>0</v>
      </c>
      <c r="AB787" s="452">
        <v>0</v>
      </c>
      <c r="AC787" s="452">
        <f t="shared" si="64"/>
        <v>0</v>
      </c>
      <c r="AD787" s="451">
        <v>0</v>
      </c>
      <c r="AE787" s="451">
        <f t="shared" si="61"/>
        <v>0</v>
      </c>
      <c r="AY787" s="451">
        <v>0</v>
      </c>
    </row>
    <row r="788" spans="1:51" ht="36" hidden="1" customHeight="1" outlineLevel="7" x14ac:dyDescent="0.2">
      <c r="A788" s="91"/>
      <c r="B788" s="93"/>
      <c r="C788" s="95"/>
      <c r="D788" s="95"/>
      <c r="E788" s="97"/>
      <c r="F788" s="101"/>
      <c r="G788" s="103"/>
      <c r="H788" s="103"/>
      <c r="I788" s="4" t="s">
        <v>231</v>
      </c>
      <c r="J788" s="6" t="s">
        <v>256</v>
      </c>
      <c r="K788" s="5">
        <v>1</v>
      </c>
      <c r="L788" s="5">
        <v>0</v>
      </c>
      <c r="M788" s="5">
        <f t="shared" si="62"/>
        <v>0</v>
      </c>
      <c r="N788" s="5">
        <v>0</v>
      </c>
      <c r="O788" s="6">
        <f>'Planning 3'!R788</f>
        <v>0</v>
      </c>
      <c r="P788" s="116"/>
      <c r="Q788" s="116"/>
      <c r="S788" s="159">
        <f t="shared" si="60"/>
        <v>0</v>
      </c>
      <c r="Y788" s="449">
        <v>0</v>
      </c>
      <c r="AA788" s="452">
        <f t="shared" si="63"/>
        <v>0</v>
      </c>
      <c r="AB788" s="452">
        <v>0</v>
      </c>
      <c r="AC788" s="452">
        <f t="shared" si="64"/>
        <v>0</v>
      </c>
      <c r="AD788" s="451">
        <v>0</v>
      </c>
      <c r="AE788" s="451">
        <f t="shared" si="61"/>
        <v>0</v>
      </c>
      <c r="AY788" s="451">
        <v>0</v>
      </c>
    </row>
    <row r="789" spans="1:51" ht="36" hidden="1" customHeight="1" outlineLevel="7" x14ac:dyDescent="0.2">
      <c r="A789" s="91"/>
      <c r="B789" s="93"/>
      <c r="C789" s="95"/>
      <c r="D789" s="95"/>
      <c r="E789" s="97"/>
      <c r="F789" s="101"/>
      <c r="G789" s="103"/>
      <c r="H789" s="103"/>
      <c r="I789" s="4" t="s">
        <v>80</v>
      </c>
      <c r="J789" s="6" t="s">
        <v>256</v>
      </c>
      <c r="K789" s="5">
        <v>1</v>
      </c>
      <c r="L789" s="5">
        <v>0</v>
      </c>
      <c r="M789" s="5">
        <f t="shared" si="62"/>
        <v>0</v>
      </c>
      <c r="N789" s="5">
        <v>0</v>
      </c>
      <c r="O789" s="6">
        <f>'Planning 3'!R789</f>
        <v>0</v>
      </c>
      <c r="P789" s="116"/>
      <c r="Q789" s="116"/>
      <c r="S789" s="159">
        <f t="shared" si="60"/>
        <v>0</v>
      </c>
      <c r="Y789" s="449">
        <v>0</v>
      </c>
      <c r="AA789" s="452">
        <f t="shared" si="63"/>
        <v>0</v>
      </c>
      <c r="AB789" s="452">
        <v>0</v>
      </c>
      <c r="AC789" s="452">
        <f t="shared" si="64"/>
        <v>0</v>
      </c>
      <c r="AD789" s="451">
        <v>0</v>
      </c>
      <c r="AE789" s="451">
        <f t="shared" si="61"/>
        <v>0</v>
      </c>
      <c r="AY789" s="451">
        <v>0</v>
      </c>
    </row>
    <row r="790" spans="1:51" ht="36" hidden="1" customHeight="1" outlineLevel="7" x14ac:dyDescent="0.2">
      <c r="A790" s="91"/>
      <c r="B790" s="93"/>
      <c r="C790" s="95"/>
      <c r="D790" s="95"/>
      <c r="E790" s="97"/>
      <c r="F790" s="101"/>
      <c r="G790" s="103"/>
      <c r="H790" s="103"/>
      <c r="I790" s="4" t="s">
        <v>82</v>
      </c>
      <c r="J790" s="6" t="s">
        <v>257</v>
      </c>
      <c r="K790" s="5">
        <v>1</v>
      </c>
      <c r="L790" s="5">
        <v>0</v>
      </c>
      <c r="M790" s="5">
        <f t="shared" si="62"/>
        <v>0</v>
      </c>
      <c r="N790" s="5">
        <v>0</v>
      </c>
      <c r="O790" s="6">
        <f>'Planning 3'!R790</f>
        <v>0</v>
      </c>
      <c r="P790" s="116"/>
      <c r="Q790" s="116"/>
      <c r="S790" s="159">
        <f t="shared" si="60"/>
        <v>0</v>
      </c>
      <c r="Y790" s="449">
        <v>0</v>
      </c>
      <c r="AA790" s="452">
        <f t="shared" si="63"/>
        <v>0</v>
      </c>
      <c r="AB790" s="452">
        <v>0</v>
      </c>
      <c r="AC790" s="452">
        <f t="shared" si="64"/>
        <v>0</v>
      </c>
      <c r="AD790" s="451">
        <v>0</v>
      </c>
      <c r="AE790" s="451">
        <f t="shared" si="61"/>
        <v>0</v>
      </c>
      <c r="AY790" s="451">
        <v>0</v>
      </c>
    </row>
    <row r="791" spans="1:51" ht="36" hidden="1" customHeight="1" outlineLevel="7" x14ac:dyDescent="0.2">
      <c r="A791" s="91"/>
      <c r="B791" s="93"/>
      <c r="C791" s="95"/>
      <c r="D791" s="95"/>
      <c r="E791" s="97"/>
      <c r="F791" s="101"/>
      <c r="G791" s="103"/>
      <c r="H791" s="103"/>
      <c r="I791" s="4" t="s">
        <v>293</v>
      </c>
      <c r="J791" s="6" t="s">
        <v>256</v>
      </c>
      <c r="K791" s="5">
        <v>1</v>
      </c>
      <c r="L791" s="5">
        <v>0</v>
      </c>
      <c r="M791" s="5">
        <f t="shared" si="62"/>
        <v>0</v>
      </c>
      <c r="N791" s="5">
        <v>0</v>
      </c>
      <c r="O791" s="6">
        <f>'Planning 3'!R791</f>
        <v>0</v>
      </c>
      <c r="P791" s="116"/>
      <c r="Q791" s="116"/>
      <c r="S791" s="159">
        <f t="shared" si="60"/>
        <v>0</v>
      </c>
      <c r="Y791" s="449">
        <v>0</v>
      </c>
      <c r="AA791" s="452">
        <f t="shared" si="63"/>
        <v>0</v>
      </c>
      <c r="AB791" s="452">
        <v>0</v>
      </c>
      <c r="AC791" s="452">
        <f t="shared" si="64"/>
        <v>0</v>
      </c>
      <c r="AD791" s="451">
        <v>0</v>
      </c>
      <c r="AE791" s="451">
        <f t="shared" si="61"/>
        <v>0</v>
      </c>
      <c r="AY791" s="451">
        <v>0</v>
      </c>
    </row>
    <row r="792" spans="1:51" ht="36" hidden="1" customHeight="1" outlineLevel="7" x14ac:dyDescent="0.2">
      <c r="A792" s="91"/>
      <c r="B792" s="93"/>
      <c r="C792" s="95"/>
      <c r="D792" s="95"/>
      <c r="E792" s="97"/>
      <c r="F792" s="101"/>
      <c r="G792" s="103"/>
      <c r="H792" s="103"/>
      <c r="I792" s="4" t="s">
        <v>294</v>
      </c>
      <c r="J792" s="6" t="s">
        <v>257</v>
      </c>
      <c r="K792" s="5">
        <v>1</v>
      </c>
      <c r="L792" s="5">
        <v>0</v>
      </c>
      <c r="M792" s="5">
        <f t="shared" si="62"/>
        <v>0</v>
      </c>
      <c r="N792" s="5">
        <v>0</v>
      </c>
      <c r="O792" s="6">
        <f>'Planning 3'!R792</f>
        <v>0</v>
      </c>
      <c r="P792" s="116"/>
      <c r="Q792" s="116"/>
      <c r="S792" s="159">
        <f t="shared" si="60"/>
        <v>0</v>
      </c>
      <c r="Y792" s="449">
        <v>0</v>
      </c>
      <c r="AA792" s="452">
        <f t="shared" si="63"/>
        <v>0</v>
      </c>
      <c r="AB792" s="452">
        <v>0</v>
      </c>
      <c r="AC792" s="452">
        <f t="shared" si="64"/>
        <v>0</v>
      </c>
      <c r="AD792" s="451">
        <v>0</v>
      </c>
      <c r="AE792" s="451">
        <f t="shared" si="61"/>
        <v>0</v>
      </c>
      <c r="AY792" s="451">
        <v>0</v>
      </c>
    </row>
    <row r="793" spans="1:51" ht="36" hidden="1" customHeight="1" outlineLevel="5" x14ac:dyDescent="0.2">
      <c r="A793" s="91"/>
      <c r="B793" s="93"/>
      <c r="C793" s="95"/>
      <c r="D793" s="95"/>
      <c r="E793" s="97"/>
      <c r="F793" s="101"/>
      <c r="G793" s="103"/>
      <c r="H793" s="103"/>
      <c r="I793" s="22" t="s">
        <v>148</v>
      </c>
      <c r="J793" s="24"/>
      <c r="K793" s="23"/>
      <c r="L793" s="23">
        <v>0</v>
      </c>
      <c r="M793" s="23">
        <f t="shared" si="62"/>
        <v>0</v>
      </c>
      <c r="N793" s="23">
        <v>0</v>
      </c>
      <c r="O793" s="24">
        <f>'Planning 3'!R793</f>
        <v>0</v>
      </c>
      <c r="P793" s="115"/>
      <c r="Q793" s="115"/>
      <c r="S793" s="159">
        <f t="shared" si="60"/>
        <v>0</v>
      </c>
      <c r="Y793" s="449">
        <v>0</v>
      </c>
      <c r="AA793" s="452">
        <f t="shared" si="63"/>
        <v>0</v>
      </c>
      <c r="AB793" s="452">
        <v>0</v>
      </c>
      <c r="AC793" s="452">
        <f t="shared" si="64"/>
        <v>0</v>
      </c>
      <c r="AD793" s="451">
        <v>0</v>
      </c>
      <c r="AE793" s="451">
        <f t="shared" si="61"/>
        <v>0</v>
      </c>
      <c r="AY793" s="451">
        <v>0</v>
      </c>
    </row>
    <row r="794" spans="1:51" ht="36" hidden="1" customHeight="1" outlineLevel="7" x14ac:dyDescent="0.2">
      <c r="A794" s="91"/>
      <c r="B794" s="93"/>
      <c r="C794" s="95"/>
      <c r="D794" s="95"/>
      <c r="E794" s="97"/>
      <c r="F794" s="101"/>
      <c r="G794" s="103"/>
      <c r="H794" s="103"/>
      <c r="I794" s="4" t="s">
        <v>291</v>
      </c>
      <c r="J794" s="6" t="s">
        <v>256</v>
      </c>
      <c r="K794" s="5">
        <v>1</v>
      </c>
      <c r="L794" s="5">
        <v>0</v>
      </c>
      <c r="M794" s="5">
        <f t="shared" si="62"/>
        <v>0</v>
      </c>
      <c r="N794" s="5">
        <v>0</v>
      </c>
      <c r="O794" s="6">
        <f>'Planning 3'!R794</f>
        <v>0</v>
      </c>
      <c r="P794" s="116"/>
      <c r="Q794" s="116"/>
      <c r="S794" s="159">
        <f t="shared" ref="S794:S857" si="65">R794-N794</f>
        <v>0</v>
      </c>
      <c r="Y794" s="449">
        <v>0</v>
      </c>
      <c r="AA794" s="452">
        <f t="shared" si="63"/>
        <v>0</v>
      </c>
      <c r="AB794" s="452">
        <v>0</v>
      </c>
      <c r="AC794" s="452">
        <f t="shared" si="64"/>
        <v>0</v>
      </c>
      <c r="AD794" s="451">
        <v>0</v>
      </c>
      <c r="AE794" s="451">
        <f t="shared" si="61"/>
        <v>0</v>
      </c>
      <c r="AY794" s="451">
        <v>0</v>
      </c>
    </row>
    <row r="795" spans="1:51" ht="36" hidden="1" customHeight="1" outlineLevel="7" x14ac:dyDescent="0.2">
      <c r="A795" s="91"/>
      <c r="B795" s="93"/>
      <c r="C795" s="95"/>
      <c r="D795" s="95"/>
      <c r="E795" s="97"/>
      <c r="F795" s="101"/>
      <c r="G795" s="103"/>
      <c r="H795" s="103"/>
      <c r="I795" s="4" t="s">
        <v>292</v>
      </c>
      <c r="J795" s="6" t="s">
        <v>257</v>
      </c>
      <c r="K795" s="5">
        <v>1</v>
      </c>
      <c r="L795" s="5">
        <v>0</v>
      </c>
      <c r="M795" s="5">
        <f t="shared" si="62"/>
        <v>0</v>
      </c>
      <c r="N795" s="5">
        <v>0</v>
      </c>
      <c r="O795" s="6">
        <f>'Planning 3'!R795</f>
        <v>0</v>
      </c>
      <c r="P795" s="116"/>
      <c r="Q795" s="116"/>
      <c r="S795" s="159">
        <f t="shared" si="65"/>
        <v>0</v>
      </c>
      <c r="Y795" s="449">
        <v>0</v>
      </c>
      <c r="AA795" s="452">
        <f t="shared" si="63"/>
        <v>0</v>
      </c>
      <c r="AB795" s="452">
        <v>0</v>
      </c>
      <c r="AC795" s="452">
        <f t="shared" si="64"/>
        <v>0</v>
      </c>
      <c r="AD795" s="451">
        <v>0</v>
      </c>
      <c r="AE795" s="451">
        <f t="shared" si="61"/>
        <v>0</v>
      </c>
      <c r="AY795" s="451">
        <v>0</v>
      </c>
    </row>
    <row r="796" spans="1:51" ht="36" hidden="1" customHeight="1" outlineLevel="7" x14ac:dyDescent="0.2">
      <c r="A796" s="91"/>
      <c r="B796" s="93"/>
      <c r="C796" s="95"/>
      <c r="D796" s="95"/>
      <c r="E796" s="97"/>
      <c r="F796" s="101"/>
      <c r="G796" s="103"/>
      <c r="H796" s="103"/>
      <c r="I796" s="4" t="s">
        <v>231</v>
      </c>
      <c r="J796" s="6" t="s">
        <v>256</v>
      </c>
      <c r="K796" s="5">
        <v>1</v>
      </c>
      <c r="L796" s="5">
        <v>0</v>
      </c>
      <c r="M796" s="5">
        <f t="shared" si="62"/>
        <v>0</v>
      </c>
      <c r="N796" s="5">
        <v>0</v>
      </c>
      <c r="O796" s="6">
        <f>'Planning 3'!R796</f>
        <v>0</v>
      </c>
      <c r="P796" s="116"/>
      <c r="Q796" s="116"/>
      <c r="S796" s="159">
        <f t="shared" si="65"/>
        <v>0</v>
      </c>
      <c r="Y796" s="449">
        <v>0</v>
      </c>
      <c r="AA796" s="452">
        <f t="shared" si="63"/>
        <v>0</v>
      </c>
      <c r="AB796" s="452">
        <v>0</v>
      </c>
      <c r="AC796" s="452">
        <f t="shared" si="64"/>
        <v>0</v>
      </c>
      <c r="AD796" s="451">
        <v>0</v>
      </c>
      <c r="AE796" s="451">
        <f t="shared" si="61"/>
        <v>0</v>
      </c>
      <c r="AY796" s="451">
        <v>0</v>
      </c>
    </row>
    <row r="797" spans="1:51" ht="36" hidden="1" customHeight="1" outlineLevel="7" x14ac:dyDescent="0.2">
      <c r="A797" s="91"/>
      <c r="B797" s="93"/>
      <c r="C797" s="95"/>
      <c r="D797" s="95"/>
      <c r="E797" s="97"/>
      <c r="F797" s="101"/>
      <c r="G797" s="103"/>
      <c r="H797" s="103"/>
      <c r="I797" s="4" t="s">
        <v>80</v>
      </c>
      <c r="J797" s="6" t="s">
        <v>256</v>
      </c>
      <c r="K797" s="5">
        <v>1</v>
      </c>
      <c r="L797" s="5">
        <v>0</v>
      </c>
      <c r="M797" s="5">
        <f t="shared" si="62"/>
        <v>0</v>
      </c>
      <c r="N797" s="5">
        <v>0</v>
      </c>
      <c r="O797" s="6">
        <f>'Planning 3'!R797</f>
        <v>0</v>
      </c>
      <c r="P797" s="116"/>
      <c r="Q797" s="116"/>
      <c r="S797" s="159">
        <f t="shared" si="65"/>
        <v>0</v>
      </c>
      <c r="Y797" s="449">
        <v>0</v>
      </c>
      <c r="AA797" s="452">
        <f t="shared" si="63"/>
        <v>0</v>
      </c>
      <c r="AB797" s="452">
        <v>0</v>
      </c>
      <c r="AC797" s="452">
        <f t="shared" si="64"/>
        <v>0</v>
      </c>
      <c r="AD797" s="451">
        <v>0</v>
      </c>
      <c r="AE797" s="451">
        <f t="shared" si="61"/>
        <v>0</v>
      </c>
      <c r="AY797" s="451">
        <v>0</v>
      </c>
    </row>
    <row r="798" spans="1:51" ht="36" hidden="1" customHeight="1" outlineLevel="7" x14ac:dyDescent="0.2">
      <c r="A798" s="91"/>
      <c r="B798" s="93"/>
      <c r="C798" s="95"/>
      <c r="D798" s="95"/>
      <c r="E798" s="97"/>
      <c r="F798" s="101"/>
      <c r="G798" s="103"/>
      <c r="H798" s="103"/>
      <c r="I798" s="4" t="s">
        <v>82</v>
      </c>
      <c r="J798" s="6" t="s">
        <v>257</v>
      </c>
      <c r="K798" s="5">
        <v>1</v>
      </c>
      <c r="L798" s="5">
        <v>0</v>
      </c>
      <c r="M798" s="5">
        <f t="shared" si="62"/>
        <v>0</v>
      </c>
      <c r="N798" s="5">
        <v>0</v>
      </c>
      <c r="O798" s="6">
        <f>'Planning 3'!R798</f>
        <v>0</v>
      </c>
      <c r="P798" s="116"/>
      <c r="Q798" s="116"/>
      <c r="S798" s="159">
        <f t="shared" si="65"/>
        <v>0</v>
      </c>
      <c r="Y798" s="449">
        <v>0</v>
      </c>
      <c r="AA798" s="452">
        <f t="shared" si="63"/>
        <v>0</v>
      </c>
      <c r="AB798" s="452">
        <v>0</v>
      </c>
      <c r="AC798" s="452">
        <f t="shared" si="64"/>
        <v>0</v>
      </c>
      <c r="AD798" s="451">
        <v>0</v>
      </c>
      <c r="AE798" s="451">
        <f t="shared" si="61"/>
        <v>0</v>
      </c>
      <c r="AY798" s="451">
        <v>0</v>
      </c>
    </row>
    <row r="799" spans="1:51" ht="36" hidden="1" customHeight="1" outlineLevel="7" x14ac:dyDescent="0.2">
      <c r="A799" s="91"/>
      <c r="B799" s="93"/>
      <c r="C799" s="95"/>
      <c r="D799" s="95"/>
      <c r="E799" s="97"/>
      <c r="F799" s="101"/>
      <c r="G799" s="103"/>
      <c r="H799" s="103"/>
      <c r="I799" s="4" t="s">
        <v>293</v>
      </c>
      <c r="J799" s="6" t="s">
        <v>256</v>
      </c>
      <c r="K799" s="5">
        <v>1</v>
      </c>
      <c r="L799" s="5">
        <v>0</v>
      </c>
      <c r="M799" s="5">
        <f t="shared" si="62"/>
        <v>0</v>
      </c>
      <c r="N799" s="5">
        <v>0</v>
      </c>
      <c r="O799" s="6">
        <f>'Planning 3'!R799</f>
        <v>0</v>
      </c>
      <c r="P799" s="116"/>
      <c r="Q799" s="116"/>
      <c r="S799" s="159">
        <f t="shared" si="65"/>
        <v>0</v>
      </c>
      <c r="Y799" s="449">
        <v>0</v>
      </c>
      <c r="AA799" s="452">
        <f t="shared" si="63"/>
        <v>0</v>
      </c>
      <c r="AB799" s="452">
        <v>0</v>
      </c>
      <c r="AC799" s="452">
        <f t="shared" si="64"/>
        <v>0</v>
      </c>
      <c r="AD799" s="451">
        <v>0</v>
      </c>
      <c r="AE799" s="451">
        <f t="shared" si="61"/>
        <v>0</v>
      </c>
      <c r="AY799" s="451">
        <v>0</v>
      </c>
    </row>
    <row r="800" spans="1:51" ht="36" hidden="1" customHeight="1" outlineLevel="7" x14ac:dyDescent="0.2">
      <c r="A800" s="91"/>
      <c r="B800" s="93"/>
      <c r="C800" s="95"/>
      <c r="D800" s="95"/>
      <c r="E800" s="97"/>
      <c r="F800" s="101"/>
      <c r="G800" s="103"/>
      <c r="H800" s="103"/>
      <c r="I800" s="4" t="s">
        <v>294</v>
      </c>
      <c r="J800" s="6" t="s">
        <v>257</v>
      </c>
      <c r="K800" s="5">
        <v>1</v>
      </c>
      <c r="L800" s="5">
        <v>0</v>
      </c>
      <c r="M800" s="5">
        <f t="shared" si="62"/>
        <v>0</v>
      </c>
      <c r="N800" s="5">
        <v>0</v>
      </c>
      <c r="O800" s="6">
        <f>'Planning 3'!R800</f>
        <v>0</v>
      </c>
      <c r="P800" s="116"/>
      <c r="Q800" s="116"/>
      <c r="S800" s="159">
        <f t="shared" si="65"/>
        <v>0</v>
      </c>
      <c r="Y800" s="449">
        <v>0</v>
      </c>
      <c r="AA800" s="452">
        <f t="shared" si="63"/>
        <v>0</v>
      </c>
      <c r="AB800" s="452">
        <v>0</v>
      </c>
      <c r="AC800" s="452">
        <f t="shared" si="64"/>
        <v>0</v>
      </c>
      <c r="AD800" s="451">
        <v>0</v>
      </c>
      <c r="AE800" s="451">
        <f t="shared" si="61"/>
        <v>0</v>
      </c>
      <c r="AY800" s="451">
        <v>0</v>
      </c>
    </row>
    <row r="801" spans="1:51" ht="36" hidden="1" customHeight="1" outlineLevel="5" x14ac:dyDescent="0.2">
      <c r="A801" s="91"/>
      <c r="B801" s="93"/>
      <c r="C801" s="95"/>
      <c r="D801" s="95"/>
      <c r="E801" s="97"/>
      <c r="F801" s="101"/>
      <c r="G801" s="103"/>
      <c r="H801" s="103"/>
      <c r="I801" s="22" t="s">
        <v>149</v>
      </c>
      <c r="J801" s="24"/>
      <c r="K801" s="23"/>
      <c r="L801" s="23">
        <v>0</v>
      </c>
      <c r="M801" s="23">
        <f t="shared" si="62"/>
        <v>0</v>
      </c>
      <c r="N801" s="23">
        <v>0</v>
      </c>
      <c r="O801" s="24">
        <f>'Planning 3'!R801</f>
        <v>0</v>
      </c>
      <c r="P801" s="115"/>
      <c r="Q801" s="115"/>
      <c r="S801" s="159">
        <f t="shared" si="65"/>
        <v>0</v>
      </c>
      <c r="Y801" s="449">
        <v>0</v>
      </c>
      <c r="AA801" s="452">
        <f t="shared" si="63"/>
        <v>0</v>
      </c>
      <c r="AB801" s="452">
        <v>0</v>
      </c>
      <c r="AC801" s="452">
        <f t="shared" si="64"/>
        <v>0</v>
      </c>
      <c r="AD801" s="451">
        <v>0</v>
      </c>
      <c r="AE801" s="451">
        <f t="shared" si="61"/>
        <v>0</v>
      </c>
      <c r="AY801" s="451">
        <v>0</v>
      </c>
    </row>
    <row r="802" spans="1:51" ht="36" hidden="1" customHeight="1" outlineLevel="7" x14ac:dyDescent="0.2">
      <c r="A802" s="91"/>
      <c r="B802" s="93"/>
      <c r="C802" s="95"/>
      <c r="D802" s="95"/>
      <c r="E802" s="97"/>
      <c r="F802" s="101"/>
      <c r="G802" s="103"/>
      <c r="H802" s="103"/>
      <c r="I802" s="4" t="s">
        <v>291</v>
      </c>
      <c r="J802" s="6" t="s">
        <v>256</v>
      </c>
      <c r="K802" s="5">
        <v>1</v>
      </c>
      <c r="L802" s="5">
        <v>0</v>
      </c>
      <c r="M802" s="5">
        <f t="shared" si="62"/>
        <v>0</v>
      </c>
      <c r="N802" s="5">
        <v>0</v>
      </c>
      <c r="O802" s="6">
        <f>'Planning 3'!R802</f>
        <v>0</v>
      </c>
      <c r="P802" s="116"/>
      <c r="Q802" s="116"/>
      <c r="S802" s="159">
        <f t="shared" si="65"/>
        <v>0</v>
      </c>
      <c r="Y802" s="449">
        <v>0</v>
      </c>
      <c r="AA802" s="452">
        <f t="shared" si="63"/>
        <v>0</v>
      </c>
      <c r="AB802" s="452">
        <v>0</v>
      </c>
      <c r="AC802" s="452">
        <f t="shared" si="64"/>
        <v>0</v>
      </c>
      <c r="AD802" s="451">
        <v>0</v>
      </c>
      <c r="AE802" s="451">
        <f t="shared" si="61"/>
        <v>0</v>
      </c>
      <c r="AY802" s="451">
        <v>0</v>
      </c>
    </row>
    <row r="803" spans="1:51" ht="36" hidden="1" customHeight="1" outlineLevel="7" x14ac:dyDescent="0.2">
      <c r="A803" s="91"/>
      <c r="B803" s="93"/>
      <c r="C803" s="95"/>
      <c r="D803" s="95"/>
      <c r="E803" s="97"/>
      <c r="F803" s="101"/>
      <c r="G803" s="103"/>
      <c r="H803" s="103"/>
      <c r="I803" s="4" t="s">
        <v>292</v>
      </c>
      <c r="J803" s="6" t="s">
        <v>257</v>
      </c>
      <c r="K803" s="5">
        <v>1</v>
      </c>
      <c r="L803" s="5">
        <v>0</v>
      </c>
      <c r="M803" s="5">
        <f t="shared" si="62"/>
        <v>0</v>
      </c>
      <c r="N803" s="5">
        <v>0</v>
      </c>
      <c r="O803" s="6">
        <f>'Planning 3'!R803</f>
        <v>0</v>
      </c>
      <c r="P803" s="116"/>
      <c r="Q803" s="116"/>
      <c r="S803" s="159">
        <f t="shared" si="65"/>
        <v>0</v>
      </c>
      <c r="Y803" s="449">
        <v>0</v>
      </c>
      <c r="AA803" s="452">
        <f t="shared" si="63"/>
        <v>0</v>
      </c>
      <c r="AB803" s="452">
        <v>0</v>
      </c>
      <c r="AC803" s="452">
        <f t="shared" si="64"/>
        <v>0</v>
      </c>
      <c r="AD803" s="451">
        <v>0</v>
      </c>
      <c r="AE803" s="451">
        <f t="shared" si="61"/>
        <v>0</v>
      </c>
      <c r="AY803" s="451">
        <v>0</v>
      </c>
    </row>
    <row r="804" spans="1:51" ht="36" hidden="1" customHeight="1" outlineLevel="7" x14ac:dyDescent="0.2">
      <c r="A804" s="91"/>
      <c r="B804" s="93"/>
      <c r="C804" s="95"/>
      <c r="D804" s="95"/>
      <c r="E804" s="97"/>
      <c r="F804" s="101"/>
      <c r="G804" s="103"/>
      <c r="H804" s="103"/>
      <c r="I804" s="4" t="s">
        <v>231</v>
      </c>
      <c r="J804" s="6" t="s">
        <v>256</v>
      </c>
      <c r="K804" s="5">
        <v>1</v>
      </c>
      <c r="L804" s="5">
        <v>0</v>
      </c>
      <c r="M804" s="5">
        <f t="shared" si="62"/>
        <v>0</v>
      </c>
      <c r="N804" s="5">
        <v>0</v>
      </c>
      <c r="O804" s="6">
        <f>'Planning 3'!R804</f>
        <v>0</v>
      </c>
      <c r="P804" s="116"/>
      <c r="Q804" s="116"/>
      <c r="S804" s="159">
        <f t="shared" si="65"/>
        <v>0</v>
      </c>
      <c r="Y804" s="449">
        <v>0</v>
      </c>
      <c r="AA804" s="452">
        <f t="shared" si="63"/>
        <v>0</v>
      </c>
      <c r="AB804" s="452">
        <v>0</v>
      </c>
      <c r="AC804" s="452">
        <f t="shared" si="64"/>
        <v>0</v>
      </c>
      <c r="AD804" s="451">
        <v>0</v>
      </c>
      <c r="AE804" s="451">
        <f t="shared" si="61"/>
        <v>0</v>
      </c>
      <c r="AY804" s="451">
        <v>0</v>
      </c>
    </row>
    <row r="805" spans="1:51" ht="36" hidden="1" customHeight="1" outlineLevel="7" x14ac:dyDescent="0.2">
      <c r="A805" s="91"/>
      <c r="B805" s="93"/>
      <c r="C805" s="95"/>
      <c r="D805" s="95"/>
      <c r="E805" s="97"/>
      <c r="F805" s="101"/>
      <c r="G805" s="103"/>
      <c r="H805" s="103"/>
      <c r="I805" s="4" t="s">
        <v>80</v>
      </c>
      <c r="J805" s="6" t="s">
        <v>256</v>
      </c>
      <c r="K805" s="5">
        <v>1</v>
      </c>
      <c r="L805" s="5">
        <v>0</v>
      </c>
      <c r="M805" s="5">
        <f t="shared" si="62"/>
        <v>0</v>
      </c>
      <c r="N805" s="5">
        <v>0</v>
      </c>
      <c r="O805" s="6">
        <f>'Planning 3'!R805</f>
        <v>0</v>
      </c>
      <c r="P805" s="116"/>
      <c r="Q805" s="116"/>
      <c r="S805" s="159">
        <f t="shared" si="65"/>
        <v>0</v>
      </c>
      <c r="Y805" s="449">
        <v>0</v>
      </c>
      <c r="AA805" s="452">
        <f t="shared" si="63"/>
        <v>0</v>
      </c>
      <c r="AB805" s="452">
        <v>0</v>
      </c>
      <c r="AC805" s="452">
        <f t="shared" si="64"/>
        <v>0</v>
      </c>
      <c r="AD805" s="451">
        <v>0</v>
      </c>
      <c r="AE805" s="451">
        <f t="shared" si="61"/>
        <v>0</v>
      </c>
      <c r="AY805" s="451">
        <v>0</v>
      </c>
    </row>
    <row r="806" spans="1:51" ht="36" hidden="1" customHeight="1" outlineLevel="7" x14ac:dyDescent="0.2">
      <c r="A806" s="91"/>
      <c r="B806" s="93"/>
      <c r="C806" s="95"/>
      <c r="D806" s="95"/>
      <c r="E806" s="97"/>
      <c r="F806" s="101"/>
      <c r="G806" s="103"/>
      <c r="H806" s="103"/>
      <c r="I806" s="4" t="s">
        <v>82</v>
      </c>
      <c r="J806" s="6" t="s">
        <v>257</v>
      </c>
      <c r="K806" s="5">
        <v>1</v>
      </c>
      <c r="L806" s="5">
        <v>0</v>
      </c>
      <c r="M806" s="5">
        <f t="shared" si="62"/>
        <v>0</v>
      </c>
      <c r="N806" s="5">
        <v>0</v>
      </c>
      <c r="O806" s="6">
        <f>'Planning 3'!R806</f>
        <v>0</v>
      </c>
      <c r="P806" s="116"/>
      <c r="Q806" s="116"/>
      <c r="S806" s="159">
        <f t="shared" si="65"/>
        <v>0</v>
      </c>
      <c r="Y806" s="449">
        <v>0</v>
      </c>
      <c r="AA806" s="452">
        <f t="shared" si="63"/>
        <v>0</v>
      </c>
      <c r="AB806" s="452">
        <v>0</v>
      </c>
      <c r="AC806" s="452">
        <f t="shared" si="64"/>
        <v>0</v>
      </c>
      <c r="AD806" s="451">
        <v>0</v>
      </c>
      <c r="AE806" s="451">
        <f t="shared" si="61"/>
        <v>0</v>
      </c>
      <c r="AY806" s="451">
        <v>0</v>
      </c>
    </row>
    <row r="807" spans="1:51" ht="36" hidden="1" customHeight="1" outlineLevel="7" x14ac:dyDescent="0.2">
      <c r="A807" s="91"/>
      <c r="B807" s="93"/>
      <c r="C807" s="95"/>
      <c r="D807" s="95"/>
      <c r="E807" s="97"/>
      <c r="F807" s="101"/>
      <c r="G807" s="103"/>
      <c r="H807" s="103"/>
      <c r="I807" s="4" t="s">
        <v>293</v>
      </c>
      <c r="J807" s="6" t="s">
        <v>256</v>
      </c>
      <c r="K807" s="5">
        <v>1</v>
      </c>
      <c r="L807" s="5">
        <v>0</v>
      </c>
      <c r="M807" s="5">
        <f t="shared" si="62"/>
        <v>0</v>
      </c>
      <c r="N807" s="5">
        <v>0</v>
      </c>
      <c r="O807" s="6">
        <f>'Planning 3'!R807</f>
        <v>0</v>
      </c>
      <c r="P807" s="116"/>
      <c r="Q807" s="116"/>
      <c r="S807" s="159">
        <f t="shared" si="65"/>
        <v>0</v>
      </c>
      <c r="Y807" s="449">
        <v>0</v>
      </c>
      <c r="AA807" s="452">
        <f t="shared" si="63"/>
        <v>0</v>
      </c>
      <c r="AB807" s="452">
        <v>0</v>
      </c>
      <c r="AC807" s="452">
        <f t="shared" si="64"/>
        <v>0</v>
      </c>
      <c r="AD807" s="451">
        <v>0</v>
      </c>
      <c r="AE807" s="451">
        <f t="shared" si="61"/>
        <v>0</v>
      </c>
      <c r="AY807" s="451">
        <v>0</v>
      </c>
    </row>
    <row r="808" spans="1:51" ht="36" hidden="1" customHeight="1" outlineLevel="7" x14ac:dyDescent="0.2">
      <c r="A808" s="91"/>
      <c r="B808" s="93"/>
      <c r="C808" s="95"/>
      <c r="D808" s="95"/>
      <c r="E808" s="97"/>
      <c r="F808" s="101"/>
      <c r="G808" s="103"/>
      <c r="H808" s="103"/>
      <c r="I808" s="4" t="s">
        <v>294</v>
      </c>
      <c r="J808" s="6" t="s">
        <v>257</v>
      </c>
      <c r="K808" s="5">
        <v>1</v>
      </c>
      <c r="L808" s="5">
        <v>0</v>
      </c>
      <c r="M808" s="5">
        <f t="shared" si="62"/>
        <v>0</v>
      </c>
      <c r="N808" s="5">
        <v>0</v>
      </c>
      <c r="O808" s="6">
        <f>'Planning 3'!R808</f>
        <v>0</v>
      </c>
      <c r="P808" s="116"/>
      <c r="Q808" s="116"/>
      <c r="S808" s="159">
        <f t="shared" si="65"/>
        <v>0</v>
      </c>
      <c r="Y808" s="449">
        <v>0</v>
      </c>
      <c r="AA808" s="452">
        <f t="shared" si="63"/>
        <v>0</v>
      </c>
      <c r="AB808" s="452">
        <v>0</v>
      </c>
      <c r="AC808" s="452">
        <f t="shared" si="64"/>
        <v>0</v>
      </c>
      <c r="AD808" s="451">
        <v>0</v>
      </c>
      <c r="AE808" s="451">
        <f t="shared" si="61"/>
        <v>0</v>
      </c>
      <c r="AY808" s="451">
        <v>0</v>
      </c>
    </row>
    <row r="809" spans="1:51" ht="34.5" customHeight="1" outlineLevel="2" x14ac:dyDescent="0.2">
      <c r="A809" s="91"/>
      <c r="B809" s="93"/>
      <c r="C809" s="95"/>
      <c r="D809" s="95"/>
      <c r="E809" s="95"/>
      <c r="F809" s="95"/>
      <c r="G809" s="95"/>
      <c r="H809" s="95"/>
      <c r="I809" s="10" t="s">
        <v>150</v>
      </c>
      <c r="J809" s="11"/>
      <c r="K809" s="11"/>
      <c r="L809" s="11">
        <v>0</v>
      </c>
      <c r="M809" s="11">
        <f t="shared" si="62"/>
        <v>0</v>
      </c>
      <c r="N809" s="11">
        <v>0</v>
      </c>
      <c r="O809" s="12">
        <f>'Planning 3'!R809</f>
        <v>0.13452224454846498</v>
      </c>
      <c r="P809" s="43"/>
      <c r="Q809" s="111" t="e">
        <f>#REF!*$Q$5</f>
        <v>#REF!</v>
      </c>
      <c r="S809" s="159">
        <f t="shared" si="65"/>
        <v>0</v>
      </c>
      <c r="Y809" s="449">
        <v>0</v>
      </c>
      <c r="AA809" s="452">
        <f t="shared" si="63"/>
        <v>-9.4540344311537877E-2</v>
      </c>
      <c r="AB809" s="452">
        <v>0.18811456787966357</v>
      </c>
      <c r="AC809" s="452">
        <f t="shared" si="64"/>
        <v>-5.3592323331198594E-2</v>
      </c>
      <c r="AD809" s="451">
        <v>0.19057751566664688</v>
      </c>
      <c r="AE809" s="451">
        <f t="shared" si="61"/>
        <v>-5.6055271118181899E-2</v>
      </c>
      <c r="AY809" s="451">
        <v>0.22906258886000286</v>
      </c>
    </row>
    <row r="810" spans="1:51" ht="34.5" customHeight="1" outlineLevel="3" collapsed="1" x14ac:dyDescent="0.2">
      <c r="A810" s="91"/>
      <c r="B810" s="93"/>
      <c r="C810" s="95"/>
      <c r="D810" s="95"/>
      <c r="E810" s="97"/>
      <c r="F810" s="97"/>
      <c r="G810" s="97"/>
      <c r="H810" s="97"/>
      <c r="I810" s="13" t="s">
        <v>21</v>
      </c>
      <c r="J810" s="14" t="s">
        <v>444</v>
      </c>
      <c r="K810" s="14"/>
      <c r="L810" s="14">
        <v>0</v>
      </c>
      <c r="M810" s="14">
        <f t="shared" si="62"/>
        <v>0</v>
      </c>
      <c r="N810" s="14">
        <v>0</v>
      </c>
      <c r="O810" s="15">
        <f>'Planning 3'!R810</f>
        <v>0.29599999999999999</v>
      </c>
      <c r="P810" s="44"/>
      <c r="Q810" s="111" t="e">
        <f>#REF!*$Q$5</f>
        <v>#REF!</v>
      </c>
      <c r="S810" s="159">
        <f t="shared" si="65"/>
        <v>0</v>
      </c>
      <c r="Y810" s="449">
        <v>0</v>
      </c>
      <c r="AA810" s="452">
        <f t="shared" si="63"/>
        <v>-0.70399999999999996</v>
      </c>
      <c r="AB810" s="452">
        <v>0.5089999999999999</v>
      </c>
      <c r="AC810" s="452">
        <f t="shared" si="64"/>
        <v>-0.21299999999999991</v>
      </c>
      <c r="AD810" s="451">
        <v>0.86624999999999974</v>
      </c>
      <c r="AE810" s="451">
        <f t="shared" si="61"/>
        <v>-0.5702499999999997</v>
      </c>
      <c r="AY810" s="451">
        <v>0.99999999999999989</v>
      </c>
    </row>
    <row r="811" spans="1:51" ht="34.5" hidden="1" customHeight="1" outlineLevel="7" x14ac:dyDescent="0.2">
      <c r="A811" s="91"/>
      <c r="B811" s="93"/>
      <c r="C811" s="95"/>
      <c r="D811" s="95"/>
      <c r="E811" s="97"/>
      <c r="F811" s="97"/>
      <c r="G811" s="97"/>
      <c r="H811" s="97"/>
      <c r="I811" s="4" t="s">
        <v>151</v>
      </c>
      <c r="J811" s="5" t="s">
        <v>257</v>
      </c>
      <c r="K811" s="604">
        <v>1</v>
      </c>
      <c r="L811" s="603">
        <v>1</v>
      </c>
      <c r="M811" s="603">
        <f t="shared" si="62"/>
        <v>-0.74</v>
      </c>
      <c r="N811" s="603">
        <v>0.26</v>
      </c>
      <c r="O811" s="603">
        <f>'Planning 3'!R811</f>
        <v>0.26</v>
      </c>
      <c r="P811" s="41"/>
      <c r="Q811" s="111" t="e">
        <f>#REF!*$Q$5</f>
        <v>#REF!</v>
      </c>
      <c r="R811" s="77">
        <v>100</v>
      </c>
      <c r="S811" s="159">
        <f t="shared" si="65"/>
        <v>99.74</v>
      </c>
      <c r="Y811" s="449">
        <v>100</v>
      </c>
      <c r="AA811" s="452">
        <f t="shared" si="63"/>
        <v>-0.74</v>
      </c>
      <c r="AB811" s="452">
        <v>1</v>
      </c>
      <c r="AC811" s="452">
        <f t="shared" si="64"/>
        <v>-0.74</v>
      </c>
      <c r="AD811" s="451">
        <v>1</v>
      </c>
      <c r="AE811" s="451">
        <f t="shared" si="61"/>
        <v>-0.74</v>
      </c>
      <c r="AY811" s="451">
        <v>1</v>
      </c>
    </row>
    <row r="812" spans="1:51" ht="34.5" hidden="1" customHeight="1" outlineLevel="7" x14ac:dyDescent="0.2">
      <c r="A812" s="91"/>
      <c r="B812" s="93"/>
      <c r="C812" s="95"/>
      <c r="D812" s="95"/>
      <c r="E812" s="97"/>
      <c r="F812" s="97"/>
      <c r="G812" s="97"/>
      <c r="H812" s="97"/>
      <c r="I812" s="4" t="s">
        <v>152</v>
      </c>
      <c r="J812" s="5" t="s">
        <v>257</v>
      </c>
      <c r="K812" s="604">
        <v>1</v>
      </c>
      <c r="L812" s="603">
        <v>1</v>
      </c>
      <c r="M812" s="603">
        <f t="shared" si="62"/>
        <v>-0.74</v>
      </c>
      <c r="N812" s="603">
        <v>0.26</v>
      </c>
      <c r="O812" s="603">
        <f>'Planning 3'!R812</f>
        <v>0.26</v>
      </c>
      <c r="P812" s="41"/>
      <c r="Q812" s="111" t="e">
        <f>#REF!*$Q$5</f>
        <v>#REF!</v>
      </c>
      <c r="R812" s="77">
        <v>100</v>
      </c>
      <c r="S812" s="159">
        <f t="shared" si="65"/>
        <v>99.74</v>
      </c>
      <c r="Y812" s="449">
        <v>100</v>
      </c>
      <c r="AA812" s="452">
        <f t="shared" si="63"/>
        <v>-0.74</v>
      </c>
      <c r="AB812" s="452">
        <v>1</v>
      </c>
      <c r="AC812" s="452">
        <f t="shared" si="64"/>
        <v>-0.74</v>
      </c>
      <c r="AD812" s="451">
        <v>1</v>
      </c>
      <c r="AE812" s="451">
        <f t="shared" si="61"/>
        <v>-0.74</v>
      </c>
      <c r="AY812" s="451">
        <v>1</v>
      </c>
    </row>
    <row r="813" spans="1:51" ht="34.5" hidden="1" customHeight="1" outlineLevel="7" x14ac:dyDescent="0.2">
      <c r="A813" s="91"/>
      <c r="B813" s="93"/>
      <c r="C813" s="95"/>
      <c r="D813" s="95"/>
      <c r="E813" s="97"/>
      <c r="F813" s="97"/>
      <c r="G813" s="97"/>
      <c r="H813" s="97"/>
      <c r="I813" s="30" t="s">
        <v>153</v>
      </c>
      <c r="J813" s="5" t="s">
        <v>257</v>
      </c>
      <c r="K813" s="604">
        <v>1</v>
      </c>
      <c r="L813" s="603">
        <v>1</v>
      </c>
      <c r="M813" s="603">
        <f t="shared" si="62"/>
        <v>-0.74</v>
      </c>
      <c r="N813" s="603">
        <v>0.26</v>
      </c>
      <c r="O813" s="603">
        <f>'Planning 3'!R813</f>
        <v>0.26</v>
      </c>
      <c r="P813" s="41"/>
      <c r="Q813" s="111" t="e">
        <f>#REF!*$Q$5</f>
        <v>#REF!</v>
      </c>
      <c r="R813" s="77">
        <v>100</v>
      </c>
      <c r="S813" s="159">
        <f t="shared" si="65"/>
        <v>99.74</v>
      </c>
      <c r="Y813" s="449">
        <v>100</v>
      </c>
      <c r="AA813" s="452">
        <f t="shared" si="63"/>
        <v>-0.74</v>
      </c>
      <c r="AB813" s="452">
        <v>1</v>
      </c>
      <c r="AC813" s="452">
        <f t="shared" si="64"/>
        <v>-0.74</v>
      </c>
      <c r="AD813" s="451">
        <v>1</v>
      </c>
      <c r="AE813" s="451">
        <f t="shared" si="61"/>
        <v>-0.74</v>
      </c>
      <c r="AY813" s="451">
        <v>1</v>
      </c>
    </row>
    <row r="814" spans="1:51" ht="34.5" hidden="1" customHeight="1" outlineLevel="7" x14ac:dyDescent="0.2">
      <c r="A814" s="91"/>
      <c r="B814" s="93"/>
      <c r="C814" s="95"/>
      <c r="D814" s="95"/>
      <c r="E814" s="97"/>
      <c r="F814" s="97"/>
      <c r="G814" s="97"/>
      <c r="H814" s="97"/>
      <c r="I814" s="30" t="s">
        <v>154</v>
      </c>
      <c r="J814" s="5" t="s">
        <v>257</v>
      </c>
      <c r="K814" s="604">
        <v>1</v>
      </c>
      <c r="L814" s="603">
        <v>1</v>
      </c>
      <c r="M814" s="603">
        <f t="shared" si="62"/>
        <v>-0.74</v>
      </c>
      <c r="N814" s="603">
        <v>0.26</v>
      </c>
      <c r="O814" s="603">
        <f>'Planning 3'!R814</f>
        <v>0.26</v>
      </c>
      <c r="P814" s="41"/>
      <c r="Q814" s="111" t="e">
        <f>#REF!*$Q$5</f>
        <v>#REF!</v>
      </c>
      <c r="R814" s="77">
        <v>100</v>
      </c>
      <c r="S814" s="159">
        <f t="shared" si="65"/>
        <v>99.74</v>
      </c>
      <c r="Y814" s="449">
        <v>100</v>
      </c>
      <c r="AA814" s="452">
        <f t="shared" si="63"/>
        <v>-0.74</v>
      </c>
      <c r="AB814" s="452">
        <v>1</v>
      </c>
      <c r="AC814" s="452">
        <f t="shared" si="64"/>
        <v>-0.74</v>
      </c>
      <c r="AD814" s="451">
        <v>1</v>
      </c>
      <c r="AE814" s="451">
        <f t="shared" si="61"/>
        <v>-0.74</v>
      </c>
      <c r="AY814" s="451">
        <v>1</v>
      </c>
    </row>
    <row r="815" spans="1:51" ht="34.5" hidden="1" customHeight="1" outlineLevel="7" x14ac:dyDescent="0.2">
      <c r="A815" s="91"/>
      <c r="B815" s="93"/>
      <c r="C815" s="95"/>
      <c r="D815" s="95"/>
      <c r="E815" s="97"/>
      <c r="F815" s="97"/>
      <c r="G815" s="97"/>
      <c r="H815" s="97"/>
      <c r="I815" s="30" t="s">
        <v>155</v>
      </c>
      <c r="J815" s="5" t="s">
        <v>257</v>
      </c>
      <c r="K815" s="604">
        <v>1</v>
      </c>
      <c r="L815" s="603">
        <v>1</v>
      </c>
      <c r="M815" s="603">
        <f t="shared" si="62"/>
        <v>-0.74</v>
      </c>
      <c r="N815" s="603">
        <v>0.26</v>
      </c>
      <c r="O815" s="603">
        <f>'Planning 3'!R815</f>
        <v>0.26</v>
      </c>
      <c r="P815" s="41"/>
      <c r="Q815" s="111" t="e">
        <f>#REF!*$Q$5</f>
        <v>#REF!</v>
      </c>
      <c r="R815" s="77">
        <v>100</v>
      </c>
      <c r="S815" s="159">
        <f t="shared" si="65"/>
        <v>99.74</v>
      </c>
      <c r="Y815" s="449">
        <v>100</v>
      </c>
      <c r="AA815" s="452">
        <f t="shared" si="63"/>
        <v>-0.74</v>
      </c>
      <c r="AB815" s="452">
        <v>1</v>
      </c>
      <c r="AC815" s="452">
        <f t="shared" si="64"/>
        <v>-0.74</v>
      </c>
      <c r="AD815" s="451">
        <v>1</v>
      </c>
      <c r="AE815" s="451">
        <f t="shared" si="61"/>
        <v>-0.74</v>
      </c>
      <c r="AY815" s="451">
        <v>1</v>
      </c>
    </row>
    <row r="816" spans="1:51" ht="34.5" hidden="1" customHeight="1" outlineLevel="7" x14ac:dyDescent="0.2">
      <c r="A816" s="91"/>
      <c r="B816" s="93"/>
      <c r="C816" s="95"/>
      <c r="D816" s="95"/>
      <c r="E816" s="97"/>
      <c r="F816" s="97"/>
      <c r="G816" s="97"/>
      <c r="H816" s="97"/>
      <c r="I816" s="30" t="s">
        <v>156</v>
      </c>
      <c r="J816" s="5" t="s">
        <v>257</v>
      </c>
      <c r="K816" s="604">
        <v>1</v>
      </c>
      <c r="L816" s="603">
        <v>0.5</v>
      </c>
      <c r="M816" s="603">
        <f t="shared" si="62"/>
        <v>-0.12</v>
      </c>
      <c r="N816" s="603">
        <v>0.38</v>
      </c>
      <c r="O816" s="603">
        <f>'Planning 3'!R816</f>
        <v>0.38</v>
      </c>
      <c r="P816" s="41"/>
      <c r="Q816" s="111" t="e">
        <f>#REF!*$Q$5</f>
        <v>#REF!</v>
      </c>
      <c r="S816" s="159">
        <f t="shared" si="65"/>
        <v>-0.38</v>
      </c>
      <c r="Y816" s="449">
        <v>100</v>
      </c>
      <c r="AA816" s="452">
        <f t="shared" si="63"/>
        <v>-0.62</v>
      </c>
      <c r="AB816" s="452">
        <v>1</v>
      </c>
      <c r="AC816" s="452">
        <f t="shared" si="64"/>
        <v>-0.62</v>
      </c>
      <c r="AD816" s="451">
        <v>1</v>
      </c>
      <c r="AE816" s="451">
        <f t="shared" si="61"/>
        <v>-0.62</v>
      </c>
      <c r="AY816" s="451">
        <v>1</v>
      </c>
    </row>
    <row r="817" spans="1:51" ht="34.5" hidden="1" customHeight="1" outlineLevel="7" x14ac:dyDescent="0.2">
      <c r="A817" s="91"/>
      <c r="B817" s="93"/>
      <c r="C817" s="95"/>
      <c r="D817" s="95"/>
      <c r="E817" s="97"/>
      <c r="F817" s="97"/>
      <c r="G817" s="97"/>
      <c r="H817" s="97"/>
      <c r="I817" s="4" t="s">
        <v>157</v>
      </c>
      <c r="J817" s="5" t="s">
        <v>257</v>
      </c>
      <c r="K817" s="604">
        <v>1</v>
      </c>
      <c r="L817" s="603">
        <v>0.24</v>
      </c>
      <c r="M817" s="603">
        <f t="shared" si="62"/>
        <v>2.0000000000000018E-2</v>
      </c>
      <c r="N817" s="603">
        <v>0.26</v>
      </c>
      <c r="O817" s="603">
        <f>'Planning 3'!R817</f>
        <v>0.26</v>
      </c>
      <c r="P817" s="41"/>
      <c r="Q817" s="111" t="e">
        <f>#REF!*$Q$5</f>
        <v>#REF!</v>
      </c>
      <c r="S817" s="159">
        <f t="shared" si="65"/>
        <v>-0.26</v>
      </c>
      <c r="Y817" s="449">
        <v>20</v>
      </c>
      <c r="AA817" s="452">
        <f t="shared" si="63"/>
        <v>-0.74</v>
      </c>
      <c r="AB817" s="452">
        <v>0.2</v>
      </c>
      <c r="AC817" s="452">
        <f t="shared" si="64"/>
        <v>0.06</v>
      </c>
      <c r="AD817" s="451">
        <v>0.45</v>
      </c>
      <c r="AE817" s="451">
        <f t="shared" si="61"/>
        <v>-0.19</v>
      </c>
      <c r="AY817" s="451">
        <v>1</v>
      </c>
    </row>
    <row r="818" spans="1:51" ht="34.5" hidden="1" customHeight="1" outlineLevel="7" x14ac:dyDescent="0.2">
      <c r="A818" s="91"/>
      <c r="B818" s="93"/>
      <c r="C818" s="95"/>
      <c r="D818" s="95"/>
      <c r="E818" s="97"/>
      <c r="F818" s="97"/>
      <c r="G818" s="97"/>
      <c r="H818" s="97"/>
      <c r="I818" s="4" t="s">
        <v>158</v>
      </c>
      <c r="J818" s="5" t="s">
        <v>257</v>
      </c>
      <c r="K818" s="604">
        <v>1</v>
      </c>
      <c r="L818" s="603">
        <v>0.24</v>
      </c>
      <c r="M818" s="603">
        <f t="shared" si="62"/>
        <v>2.0000000000000018E-2</v>
      </c>
      <c r="N818" s="603">
        <v>0.26</v>
      </c>
      <c r="O818" s="603">
        <f>'Planning 3'!R818</f>
        <v>0.26</v>
      </c>
      <c r="P818" s="41"/>
      <c r="Q818" s="111" t="e">
        <f>#REF!*$Q$5</f>
        <v>#REF!</v>
      </c>
      <c r="S818" s="159">
        <f t="shared" si="65"/>
        <v>-0.26</v>
      </c>
      <c r="Y818" s="449">
        <v>20</v>
      </c>
      <c r="AA818" s="452">
        <f t="shared" si="63"/>
        <v>-0.74</v>
      </c>
      <c r="AB818" s="452">
        <v>0.2</v>
      </c>
      <c r="AC818" s="452">
        <f t="shared" si="64"/>
        <v>0.06</v>
      </c>
      <c r="AD818" s="451">
        <v>1</v>
      </c>
      <c r="AE818" s="451">
        <f t="shared" si="61"/>
        <v>-0.74</v>
      </c>
      <c r="AY818" s="451">
        <v>1</v>
      </c>
    </row>
    <row r="819" spans="1:51" ht="34.5" hidden="1" customHeight="1" outlineLevel="7" x14ac:dyDescent="0.2">
      <c r="A819" s="91"/>
      <c r="B819" s="93"/>
      <c r="C819" s="95"/>
      <c r="D819" s="95"/>
      <c r="E819" s="97"/>
      <c r="F819" s="97"/>
      <c r="G819" s="97"/>
      <c r="H819" s="97"/>
      <c r="I819" s="30" t="s">
        <v>159</v>
      </c>
      <c r="J819" s="5" t="s">
        <v>257</v>
      </c>
      <c r="K819" s="604">
        <v>1</v>
      </c>
      <c r="L819" s="603">
        <v>0.24</v>
      </c>
      <c r="M819" s="603">
        <f t="shared" si="62"/>
        <v>2.0000000000000018E-2</v>
      </c>
      <c r="N819" s="603">
        <v>0.26</v>
      </c>
      <c r="O819" s="603">
        <f>'Planning 3'!R819</f>
        <v>0.26</v>
      </c>
      <c r="P819" s="41"/>
      <c r="Q819" s="111" t="e">
        <f>#REF!*$Q$5</f>
        <v>#REF!</v>
      </c>
      <c r="S819" s="159">
        <f t="shared" si="65"/>
        <v>-0.26</v>
      </c>
      <c r="Y819" s="449">
        <v>20</v>
      </c>
      <c r="AA819" s="452">
        <f t="shared" si="63"/>
        <v>-0.74</v>
      </c>
      <c r="AB819" s="452">
        <v>0.2</v>
      </c>
      <c r="AC819" s="452">
        <f t="shared" si="64"/>
        <v>0.06</v>
      </c>
      <c r="AD819" s="451">
        <v>1</v>
      </c>
      <c r="AE819" s="451">
        <f t="shared" si="61"/>
        <v>-0.74</v>
      </c>
      <c r="AY819" s="451">
        <v>1</v>
      </c>
    </row>
    <row r="820" spans="1:51" ht="34.5" hidden="1" customHeight="1" outlineLevel="7" x14ac:dyDescent="0.2">
      <c r="A820" s="91"/>
      <c r="B820" s="93"/>
      <c r="C820" s="95"/>
      <c r="D820" s="95"/>
      <c r="E820" s="97"/>
      <c r="F820" s="97"/>
      <c r="G820" s="97"/>
      <c r="H820" s="97"/>
      <c r="I820" s="4" t="s">
        <v>160</v>
      </c>
      <c r="J820" s="5" t="s">
        <v>257</v>
      </c>
      <c r="K820" s="604">
        <v>1</v>
      </c>
      <c r="L820" s="603">
        <v>1</v>
      </c>
      <c r="M820" s="603">
        <f t="shared" si="62"/>
        <v>-0.74</v>
      </c>
      <c r="N820" s="603">
        <v>0.26</v>
      </c>
      <c r="O820" s="603">
        <f>'Planning 3'!R820</f>
        <v>0.26</v>
      </c>
      <c r="P820" s="41"/>
      <c r="Q820" s="111" t="e">
        <f>#REF!*$Q$5</f>
        <v>#REF!</v>
      </c>
      <c r="R820" s="77">
        <v>100</v>
      </c>
      <c r="S820" s="159">
        <f t="shared" si="65"/>
        <v>99.74</v>
      </c>
      <c r="Y820" s="449">
        <v>100</v>
      </c>
      <c r="AA820" s="452">
        <f t="shared" si="63"/>
        <v>-0.74</v>
      </c>
      <c r="AB820" s="452">
        <v>1</v>
      </c>
      <c r="AC820" s="452">
        <f t="shared" si="64"/>
        <v>-0.74</v>
      </c>
      <c r="AD820" s="451">
        <v>1</v>
      </c>
      <c r="AE820" s="451">
        <f t="shared" si="61"/>
        <v>-0.74</v>
      </c>
      <c r="AY820" s="451">
        <v>1</v>
      </c>
    </row>
    <row r="821" spans="1:51" ht="34.5" hidden="1" customHeight="1" outlineLevel="7" x14ac:dyDescent="0.2">
      <c r="A821" s="91"/>
      <c r="B821" s="93"/>
      <c r="C821" s="95"/>
      <c r="D821" s="95"/>
      <c r="E821" s="97"/>
      <c r="F821" s="97"/>
      <c r="G821" s="97"/>
      <c r="H821" s="97"/>
      <c r="I821" s="4" t="s">
        <v>161</v>
      </c>
      <c r="J821" s="5" t="s">
        <v>257</v>
      </c>
      <c r="K821" s="604">
        <v>1</v>
      </c>
      <c r="L821" s="603">
        <v>0</v>
      </c>
      <c r="M821" s="603">
        <f t="shared" si="62"/>
        <v>0.26</v>
      </c>
      <c r="N821" s="603">
        <v>0.26</v>
      </c>
      <c r="O821" s="603">
        <f>'Planning 3'!R821</f>
        <v>0.26</v>
      </c>
      <c r="P821" s="41"/>
      <c r="Q821" s="111" t="e">
        <f>#REF!*$Q$5</f>
        <v>#REF!</v>
      </c>
      <c r="S821" s="159">
        <f t="shared" si="65"/>
        <v>-0.26</v>
      </c>
      <c r="Y821" s="449">
        <v>0</v>
      </c>
      <c r="AA821" s="452">
        <f t="shared" si="63"/>
        <v>-0.74</v>
      </c>
      <c r="AB821" s="452">
        <v>0.15</v>
      </c>
      <c r="AC821" s="452">
        <f t="shared" si="64"/>
        <v>0.11000000000000001</v>
      </c>
      <c r="AD821" s="451">
        <v>1</v>
      </c>
      <c r="AE821" s="451">
        <f t="shared" si="61"/>
        <v>-0.74</v>
      </c>
      <c r="AY821" s="451">
        <v>1</v>
      </c>
    </row>
    <row r="822" spans="1:51" ht="34.5" hidden="1" customHeight="1" outlineLevel="7" x14ac:dyDescent="0.2">
      <c r="A822" s="91"/>
      <c r="B822" s="93"/>
      <c r="C822" s="95"/>
      <c r="D822" s="95"/>
      <c r="E822" s="97"/>
      <c r="F822" s="97"/>
      <c r="G822" s="97"/>
      <c r="H822" s="97"/>
      <c r="I822" s="30" t="s">
        <v>162</v>
      </c>
      <c r="J822" s="5" t="s">
        <v>257</v>
      </c>
      <c r="K822" s="604">
        <v>1</v>
      </c>
      <c r="L822" s="603">
        <v>0</v>
      </c>
      <c r="M822" s="603">
        <f t="shared" si="62"/>
        <v>0.26</v>
      </c>
      <c r="N822" s="603">
        <v>0.26</v>
      </c>
      <c r="O822" s="603">
        <f>'Planning 3'!R822</f>
        <v>0.26</v>
      </c>
      <c r="P822" s="41"/>
      <c r="Q822" s="111" t="e">
        <f>#REF!*$Q$5</f>
        <v>#REF!</v>
      </c>
      <c r="S822" s="159">
        <f t="shared" si="65"/>
        <v>-0.26</v>
      </c>
      <c r="Y822" s="449">
        <v>0</v>
      </c>
      <c r="AA822" s="452">
        <f t="shared" si="63"/>
        <v>-0.74</v>
      </c>
      <c r="AB822" s="452">
        <v>0.15</v>
      </c>
      <c r="AC822" s="452">
        <f t="shared" si="64"/>
        <v>0.11000000000000001</v>
      </c>
      <c r="AD822" s="451">
        <v>0.5</v>
      </c>
      <c r="AE822" s="451">
        <f t="shared" si="61"/>
        <v>-0.24</v>
      </c>
      <c r="AY822" s="451">
        <v>1</v>
      </c>
    </row>
    <row r="823" spans="1:51" ht="34.5" hidden="1" customHeight="1" outlineLevel="7" x14ac:dyDescent="0.2">
      <c r="A823" s="91"/>
      <c r="B823" s="93"/>
      <c r="C823" s="95"/>
      <c r="D823" s="95"/>
      <c r="E823" s="97"/>
      <c r="F823" s="97"/>
      <c r="G823" s="97"/>
      <c r="H823" s="97"/>
      <c r="I823" s="4" t="s">
        <v>34</v>
      </c>
      <c r="J823" s="5" t="s">
        <v>257</v>
      </c>
      <c r="K823" s="604">
        <v>1</v>
      </c>
      <c r="L823" s="603">
        <v>0.24</v>
      </c>
      <c r="M823" s="603">
        <f t="shared" si="62"/>
        <v>2.0000000000000018E-2</v>
      </c>
      <c r="N823" s="603">
        <v>0.26</v>
      </c>
      <c r="O823" s="603">
        <f>'Planning 3'!R823</f>
        <v>0.26</v>
      </c>
      <c r="P823" s="41"/>
      <c r="Q823" s="111" t="e">
        <f>#REF!*$Q$5</f>
        <v>#REF!</v>
      </c>
      <c r="S823" s="159">
        <f t="shared" si="65"/>
        <v>-0.26</v>
      </c>
      <c r="Y823" s="449">
        <v>20</v>
      </c>
      <c r="AA823" s="452">
        <f t="shared" si="63"/>
        <v>-0.74</v>
      </c>
      <c r="AB823" s="452">
        <v>0.2</v>
      </c>
      <c r="AC823" s="452">
        <f t="shared" si="64"/>
        <v>0.06</v>
      </c>
      <c r="AD823" s="451">
        <v>0.45</v>
      </c>
      <c r="AE823" s="451">
        <f t="shared" si="61"/>
        <v>-0.19</v>
      </c>
      <c r="AY823" s="451">
        <v>1</v>
      </c>
    </row>
    <row r="824" spans="1:51" ht="34.5" hidden="1" customHeight="1" outlineLevel="7" x14ac:dyDescent="0.2">
      <c r="A824" s="91"/>
      <c r="B824" s="93"/>
      <c r="C824" s="95"/>
      <c r="D824" s="95"/>
      <c r="E824" s="97"/>
      <c r="F824" s="97"/>
      <c r="G824" s="97"/>
      <c r="H824" s="97"/>
      <c r="I824" s="4" t="s">
        <v>35</v>
      </c>
      <c r="J824" s="5" t="s">
        <v>257</v>
      </c>
      <c r="K824" s="604">
        <v>1</v>
      </c>
      <c r="L824" s="603">
        <v>1</v>
      </c>
      <c r="M824" s="603">
        <f t="shared" si="62"/>
        <v>-0.74</v>
      </c>
      <c r="N824" s="603">
        <v>0.26</v>
      </c>
      <c r="O824" s="603">
        <f>'Planning 3'!R824</f>
        <v>0.26</v>
      </c>
      <c r="P824" s="41"/>
      <c r="Q824" s="111" t="e">
        <f>#REF!*$Q$5</f>
        <v>#REF!</v>
      </c>
      <c r="R824" s="77">
        <v>100</v>
      </c>
      <c r="S824" s="159">
        <f t="shared" si="65"/>
        <v>99.74</v>
      </c>
      <c r="Y824" s="449">
        <v>100</v>
      </c>
      <c r="AA824" s="452">
        <f t="shared" si="63"/>
        <v>-0.74</v>
      </c>
      <c r="AB824" s="452">
        <v>1</v>
      </c>
      <c r="AC824" s="452">
        <f t="shared" si="64"/>
        <v>-0.74</v>
      </c>
      <c r="AD824" s="451">
        <v>1</v>
      </c>
      <c r="AE824" s="451">
        <f t="shared" si="61"/>
        <v>-0.74</v>
      </c>
      <c r="AY824" s="451">
        <v>1</v>
      </c>
    </row>
    <row r="825" spans="1:51" ht="34.5" customHeight="1" outlineLevel="3" x14ac:dyDescent="0.2">
      <c r="A825" s="91"/>
      <c r="B825" s="93"/>
      <c r="C825" s="95"/>
      <c r="D825" s="95"/>
      <c r="E825" s="97"/>
      <c r="F825" s="97"/>
      <c r="G825" s="97"/>
      <c r="H825" s="97"/>
      <c r="I825" s="13" t="s">
        <v>56</v>
      </c>
      <c r="J825" s="14" t="s">
        <v>444</v>
      </c>
      <c r="K825" s="14"/>
      <c r="L825" s="14">
        <v>0</v>
      </c>
      <c r="M825" s="14">
        <f t="shared" si="62"/>
        <v>0</v>
      </c>
      <c r="N825" s="14">
        <v>0</v>
      </c>
      <c r="O825" s="15">
        <f>'Planning 3'!R825</f>
        <v>0.16917060050269037</v>
      </c>
      <c r="P825" s="44"/>
      <c r="Q825" s="111" t="e">
        <f>#REF!*$Q$5</f>
        <v>#REF!</v>
      </c>
      <c r="S825" s="159">
        <f t="shared" si="65"/>
        <v>0</v>
      </c>
      <c r="Y825" s="449">
        <v>0</v>
      </c>
      <c r="AA825" s="452">
        <f t="shared" si="63"/>
        <v>-7.145768416755735E-2</v>
      </c>
      <c r="AB825" s="452">
        <v>0.2345642984558125</v>
      </c>
      <c r="AC825" s="452">
        <f t="shared" si="64"/>
        <v>-6.5393697953122137E-2</v>
      </c>
      <c r="AD825" s="451">
        <v>0.1925219193173616</v>
      </c>
      <c r="AE825" s="451">
        <f t="shared" si="61"/>
        <v>-2.3351318814671229E-2</v>
      </c>
      <c r="AY825" s="451">
        <v>0.24062828467024772</v>
      </c>
    </row>
    <row r="826" spans="1:51" ht="34.5" customHeight="1" outlineLevel="4" x14ac:dyDescent="0.2">
      <c r="A826" s="91"/>
      <c r="B826" s="93"/>
      <c r="C826" s="95"/>
      <c r="D826" s="95"/>
      <c r="E826" s="97"/>
      <c r="F826" s="101"/>
      <c r="G826" s="101"/>
      <c r="H826" s="101"/>
      <c r="I826" s="19" t="s">
        <v>57</v>
      </c>
      <c r="J826" s="20"/>
      <c r="K826" s="20"/>
      <c r="L826" s="20">
        <v>0</v>
      </c>
      <c r="M826" s="20">
        <f t="shared" si="62"/>
        <v>0</v>
      </c>
      <c r="N826" s="20">
        <v>0</v>
      </c>
      <c r="O826" s="21">
        <f>'Planning 3'!R826</f>
        <v>0.17091709434632354</v>
      </c>
      <c r="P826" s="49"/>
      <c r="Q826" s="111" t="e">
        <f>#REF!*$Q$5</f>
        <v>#REF!</v>
      </c>
      <c r="S826" s="159">
        <f t="shared" si="65"/>
        <v>0</v>
      </c>
      <c r="Y826" s="449">
        <v>0</v>
      </c>
      <c r="AA826" s="452">
        <f t="shared" si="63"/>
        <v>-7.2195403399551994E-2</v>
      </c>
      <c r="AB826" s="452">
        <v>0.23698590777783352</v>
      </c>
      <c r="AC826" s="452">
        <f t="shared" si="64"/>
        <v>-6.6068813431509971E-2</v>
      </c>
      <c r="AD826" s="451">
        <v>0.19450948894147524</v>
      </c>
      <c r="AE826" s="451">
        <f t="shared" si="61"/>
        <v>-2.3592394595151694E-2</v>
      </c>
      <c r="AY826" s="451">
        <v>0.24311249774587554</v>
      </c>
    </row>
    <row r="827" spans="1:51" ht="34.5" customHeight="1" outlineLevel="5" x14ac:dyDescent="0.2">
      <c r="A827" s="91"/>
      <c r="B827" s="93"/>
      <c r="C827" s="95"/>
      <c r="D827" s="95"/>
      <c r="E827" s="97"/>
      <c r="F827" s="101"/>
      <c r="G827" s="103"/>
      <c r="H827" s="103"/>
      <c r="I827" s="22" t="s">
        <v>58</v>
      </c>
      <c r="J827" s="23"/>
      <c r="K827" s="23"/>
      <c r="L827" s="23">
        <v>0</v>
      </c>
      <c r="M827" s="23">
        <f t="shared" si="62"/>
        <v>0</v>
      </c>
      <c r="N827" s="23">
        <v>0</v>
      </c>
      <c r="O827" s="24">
        <f>'Planning 3'!R827</f>
        <v>0.324850800162998</v>
      </c>
      <c r="P827" s="50"/>
      <c r="Q827" s="111" t="e">
        <f>#REF!*$Q$5</f>
        <v>#REF!</v>
      </c>
      <c r="S827" s="159">
        <f t="shared" si="65"/>
        <v>0</v>
      </c>
      <c r="Y827" s="449">
        <v>0</v>
      </c>
      <c r="AA827" s="452">
        <f t="shared" si="63"/>
        <v>2.0298520790862529E-2</v>
      </c>
      <c r="AB827" s="452">
        <v>0.30455227937213547</v>
      </c>
      <c r="AC827" s="452">
        <f t="shared" si="64"/>
        <v>2.0298520790862529E-2</v>
      </c>
      <c r="AD827" s="451">
        <v>0.32640473190913716</v>
      </c>
      <c r="AE827" s="451">
        <f t="shared" si="61"/>
        <v>-1.5539317461391589E-3</v>
      </c>
      <c r="AY827" s="451">
        <v>0.30455227937213547</v>
      </c>
    </row>
    <row r="828" spans="1:51" ht="34.5" customHeight="1" outlineLevel="6" x14ac:dyDescent="0.2">
      <c r="A828" s="91"/>
      <c r="B828" s="93"/>
      <c r="C828" s="95"/>
      <c r="D828" s="95"/>
      <c r="E828" s="97"/>
      <c r="F828" s="101"/>
      <c r="G828" s="103"/>
      <c r="H828" s="109"/>
      <c r="I828" s="27" t="s">
        <v>59</v>
      </c>
      <c r="J828" s="28"/>
      <c r="K828" s="28"/>
      <c r="L828" s="28">
        <v>0</v>
      </c>
      <c r="M828" s="28">
        <f t="shared" si="62"/>
        <v>0</v>
      </c>
      <c r="N828" s="28">
        <v>0</v>
      </c>
      <c r="O828" s="29">
        <f>'Planning 3'!R828</f>
        <v>0.46218730079930237</v>
      </c>
      <c r="P828" s="53"/>
      <c r="Q828" s="111" t="e">
        <f>#REF!*$Q$5</f>
        <v>#REF!</v>
      </c>
      <c r="S828" s="159">
        <f t="shared" si="65"/>
        <v>0</v>
      </c>
      <c r="Y828" s="449">
        <v>0</v>
      </c>
      <c r="AA828" s="452">
        <f t="shared" si="63"/>
        <v>3.0000000000000027E-2</v>
      </c>
      <c r="AB828" s="452">
        <v>0.43218730079930234</v>
      </c>
      <c r="AC828" s="452">
        <f t="shared" si="64"/>
        <v>3.0000000000000027E-2</v>
      </c>
      <c r="AD828" s="451">
        <v>0.46448391900436681</v>
      </c>
      <c r="AE828" s="451">
        <f t="shared" si="61"/>
        <v>-2.2966182050644379E-3</v>
      </c>
      <c r="AY828" s="451">
        <v>0.43218730079930234</v>
      </c>
    </row>
    <row r="829" spans="1:51" ht="34.5" customHeight="1" outlineLevel="7" x14ac:dyDescent="0.2">
      <c r="A829" s="91"/>
      <c r="B829" s="93"/>
      <c r="C829" s="95"/>
      <c r="D829" s="95"/>
      <c r="E829" s="97"/>
      <c r="F829" s="101"/>
      <c r="G829" s="103"/>
      <c r="H829" s="109"/>
      <c r="I829" s="16" t="s">
        <v>60</v>
      </c>
      <c r="J829" s="17" t="s">
        <v>261</v>
      </c>
      <c r="K829" s="17">
        <v>26984</v>
      </c>
      <c r="L829" s="5">
        <v>17000</v>
      </c>
      <c r="M829" s="5">
        <f t="shared" si="62"/>
        <v>0</v>
      </c>
      <c r="N829" s="5">
        <v>17000</v>
      </c>
      <c r="O829" s="6">
        <f>'Planning 3'!R829</f>
        <v>0.63000296471983397</v>
      </c>
      <c r="P829" s="52"/>
      <c r="Q829" s="111" t="e">
        <f>#REF!*$Q$5</f>
        <v>#REF!</v>
      </c>
      <c r="R829" s="77">
        <v>2000</v>
      </c>
      <c r="S829" s="159">
        <f t="shared" si="65"/>
        <v>-15000</v>
      </c>
      <c r="Y829" s="449">
        <v>13965.999999999998</v>
      </c>
      <c r="AA829" s="452">
        <f t="shared" si="63"/>
        <v>0</v>
      </c>
      <c r="AB829" s="452">
        <v>0.63000296471983397</v>
      </c>
      <c r="AC829" s="452">
        <f t="shared" si="64"/>
        <v>0</v>
      </c>
      <c r="AD829" s="451">
        <v>0.51756596501630592</v>
      </c>
      <c r="AE829" s="451">
        <f t="shared" si="61"/>
        <v>0.11243699970352805</v>
      </c>
      <c r="AY829" s="451">
        <v>0.63000296471983397</v>
      </c>
    </row>
    <row r="830" spans="1:51" ht="34.5" customHeight="1" outlineLevel="7" x14ac:dyDescent="0.2">
      <c r="A830" s="91"/>
      <c r="B830" s="93"/>
      <c r="C830" s="95"/>
      <c r="D830" s="95"/>
      <c r="E830" s="97"/>
      <c r="F830" s="101"/>
      <c r="G830" s="103"/>
      <c r="H830" s="109"/>
      <c r="I830" s="16" t="s">
        <v>61</v>
      </c>
      <c r="J830" s="17" t="s">
        <v>261</v>
      </c>
      <c r="K830" s="17">
        <v>8095</v>
      </c>
      <c r="L830" s="5">
        <v>4200</v>
      </c>
      <c r="M830" s="5">
        <f t="shared" si="62"/>
        <v>0</v>
      </c>
      <c r="N830" s="5">
        <v>4200</v>
      </c>
      <c r="O830" s="6">
        <f>'Planning 3'!R830</f>
        <v>0.51883878937615813</v>
      </c>
      <c r="P830" s="52"/>
      <c r="Q830" s="111" t="e">
        <f>#REF!*$Q$5</f>
        <v>#REF!</v>
      </c>
      <c r="S830" s="159">
        <f t="shared" si="65"/>
        <v>-4200</v>
      </c>
      <c r="Y830" s="449">
        <v>4071.0000000000005</v>
      </c>
      <c r="AA830" s="452">
        <f t="shared" si="63"/>
        <v>0</v>
      </c>
      <c r="AB830" s="452">
        <v>0.51883878937615813</v>
      </c>
      <c r="AC830" s="452">
        <f t="shared" si="64"/>
        <v>0</v>
      </c>
      <c r="AD830" s="451">
        <v>0.58937615812229771</v>
      </c>
      <c r="AE830" s="451">
        <f t="shared" si="61"/>
        <v>-7.0537368746139584E-2</v>
      </c>
      <c r="AY830" s="451">
        <v>0.51883878937615813</v>
      </c>
    </row>
    <row r="831" spans="1:51" ht="34.5" customHeight="1" outlineLevel="7" x14ac:dyDescent="0.2">
      <c r="A831" s="91"/>
      <c r="B831" s="93"/>
      <c r="C831" s="95"/>
      <c r="D831" s="95"/>
      <c r="E831" s="97"/>
      <c r="F831" s="101"/>
      <c r="G831" s="103"/>
      <c r="H831" s="109"/>
      <c r="I831" s="4" t="s">
        <v>62</v>
      </c>
      <c r="J831" s="5" t="s">
        <v>261</v>
      </c>
      <c r="K831" s="5">
        <v>8095</v>
      </c>
      <c r="L831" s="5">
        <v>4200</v>
      </c>
      <c r="M831" s="5">
        <f t="shared" si="62"/>
        <v>0</v>
      </c>
      <c r="N831" s="5">
        <v>4200</v>
      </c>
      <c r="O831" s="6">
        <f>'Planning 3'!R831</f>
        <v>0.51883878937615813</v>
      </c>
      <c r="P831" s="41"/>
      <c r="Q831" s="111" t="e">
        <f>#REF!*$Q$5</f>
        <v>#REF!</v>
      </c>
      <c r="S831" s="159">
        <f t="shared" si="65"/>
        <v>-4200</v>
      </c>
      <c r="Y831" s="449">
        <v>2268</v>
      </c>
      <c r="AA831" s="452">
        <f t="shared" si="63"/>
        <v>0</v>
      </c>
      <c r="AB831" s="452">
        <v>0.51883878937615813</v>
      </c>
      <c r="AC831" s="452">
        <f t="shared" si="64"/>
        <v>0</v>
      </c>
      <c r="AD831" s="451">
        <v>0.55663990117356388</v>
      </c>
      <c r="AE831" s="451">
        <f t="shared" si="61"/>
        <v>-3.7801111797405751E-2</v>
      </c>
      <c r="AY831" s="451">
        <v>0.51883878937615813</v>
      </c>
    </row>
    <row r="832" spans="1:51" ht="34.5" customHeight="1" outlineLevel="7" x14ac:dyDescent="0.2">
      <c r="A832" s="91"/>
      <c r="B832" s="93"/>
      <c r="C832" s="95"/>
      <c r="D832" s="95"/>
      <c r="E832" s="97"/>
      <c r="F832" s="101"/>
      <c r="G832" s="103"/>
      <c r="H832" s="109"/>
      <c r="I832" s="4" t="s">
        <v>63</v>
      </c>
      <c r="J832" s="5" t="s">
        <v>261</v>
      </c>
      <c r="K832" s="5">
        <f>8095*20/100</f>
        <v>1619</v>
      </c>
      <c r="L832" s="5">
        <v>0</v>
      </c>
      <c r="M832" s="5">
        <f t="shared" si="62"/>
        <v>0</v>
      </c>
      <c r="N832" s="5">
        <v>0</v>
      </c>
      <c r="O832" s="6">
        <f>'Planning 3'!R832</f>
        <v>0</v>
      </c>
      <c r="P832" s="41"/>
      <c r="Q832" s="111" t="e">
        <f>#REF!*$Q$5</f>
        <v>#REF!</v>
      </c>
      <c r="S832" s="159">
        <f t="shared" si="65"/>
        <v>0</v>
      </c>
      <c r="Y832" s="449">
        <v>0</v>
      </c>
      <c r="AA832" s="452">
        <f t="shared" si="63"/>
        <v>0</v>
      </c>
      <c r="AB832" s="452">
        <v>0</v>
      </c>
      <c r="AC832" s="452">
        <f t="shared" si="64"/>
        <v>0</v>
      </c>
      <c r="AD832" s="451">
        <v>0</v>
      </c>
      <c r="AE832" s="451">
        <f t="shared" si="61"/>
        <v>0</v>
      </c>
      <c r="AY832" s="451">
        <v>0</v>
      </c>
    </row>
    <row r="833" spans="1:51" ht="34.5" customHeight="1" outlineLevel="7" x14ac:dyDescent="0.2">
      <c r="A833" s="91"/>
      <c r="B833" s="93"/>
      <c r="C833" s="95"/>
      <c r="D833" s="95"/>
      <c r="E833" s="97"/>
      <c r="F833" s="101"/>
      <c r="G833" s="103"/>
      <c r="H833" s="109"/>
      <c r="I833" s="4" t="s">
        <v>64</v>
      </c>
      <c r="J833" s="5" t="s">
        <v>261</v>
      </c>
      <c r="K833" s="5">
        <v>8095</v>
      </c>
      <c r="L833" s="5">
        <v>0</v>
      </c>
      <c r="M833" s="5">
        <f t="shared" si="62"/>
        <v>0</v>
      </c>
      <c r="N833" s="5">
        <v>0</v>
      </c>
      <c r="O833" s="6">
        <f>'Planning 3'!R833</f>
        <v>0</v>
      </c>
      <c r="P833" s="41"/>
      <c r="Q833" s="111" t="e">
        <f>#REF!*$Q$5</f>
        <v>#REF!</v>
      </c>
      <c r="S833" s="159">
        <f t="shared" si="65"/>
        <v>0</v>
      </c>
      <c r="Y833" s="449">
        <v>0</v>
      </c>
      <c r="AA833" s="452">
        <f t="shared" si="63"/>
        <v>0</v>
      </c>
      <c r="AB833" s="452">
        <v>0</v>
      </c>
      <c r="AC833" s="452">
        <f t="shared" si="64"/>
        <v>0</v>
      </c>
      <c r="AD833" s="451">
        <v>0</v>
      </c>
      <c r="AE833" s="451">
        <f t="shared" si="61"/>
        <v>0</v>
      </c>
      <c r="AY833" s="451">
        <v>0</v>
      </c>
    </row>
    <row r="834" spans="1:51" ht="34.5" customHeight="1" outlineLevel="7" x14ac:dyDescent="0.2">
      <c r="A834" s="91"/>
      <c r="B834" s="93"/>
      <c r="C834" s="95"/>
      <c r="D834" s="95"/>
      <c r="E834" s="97"/>
      <c r="F834" s="101"/>
      <c r="G834" s="103"/>
      <c r="H834" s="109"/>
      <c r="I834" s="4" t="s">
        <v>51</v>
      </c>
      <c r="J834" s="5" t="s">
        <v>257</v>
      </c>
      <c r="K834" s="5">
        <v>100</v>
      </c>
      <c r="L834" s="5">
        <v>25</v>
      </c>
      <c r="M834" s="5">
        <f t="shared" si="62"/>
        <v>20</v>
      </c>
      <c r="N834" s="5">
        <v>45</v>
      </c>
      <c r="O834" s="6">
        <f>'Planning 3'!R834</f>
        <v>0.45</v>
      </c>
      <c r="P834" s="41"/>
      <c r="Q834" s="111" t="e">
        <f>#REF!*$Q$5</f>
        <v>#REF!</v>
      </c>
      <c r="R834" s="77">
        <v>25</v>
      </c>
      <c r="S834" s="159">
        <f t="shared" si="65"/>
        <v>-20</v>
      </c>
      <c r="Y834" s="449">
        <v>25</v>
      </c>
      <c r="AA834" s="452">
        <f t="shared" si="63"/>
        <v>0.2</v>
      </c>
      <c r="AB834" s="452">
        <v>0.25</v>
      </c>
      <c r="AC834" s="452">
        <f t="shared" si="64"/>
        <v>0.2</v>
      </c>
      <c r="AD834" s="451">
        <v>0.25</v>
      </c>
      <c r="AE834" s="451">
        <f t="shared" si="61"/>
        <v>0.2</v>
      </c>
      <c r="AY834" s="451">
        <v>0.25</v>
      </c>
    </row>
    <row r="835" spans="1:51" ht="34.5" customHeight="1" outlineLevel="6" x14ac:dyDescent="0.2">
      <c r="A835" s="91"/>
      <c r="B835" s="93"/>
      <c r="C835" s="95"/>
      <c r="D835" s="95"/>
      <c r="E835" s="97"/>
      <c r="F835" s="101"/>
      <c r="G835" s="103"/>
      <c r="H835" s="109"/>
      <c r="I835" s="27" t="s">
        <v>65</v>
      </c>
      <c r="J835" s="28"/>
      <c r="K835" s="28"/>
      <c r="L835" s="28">
        <v>0</v>
      </c>
      <c r="M835" s="28">
        <f t="shared" si="62"/>
        <v>0</v>
      </c>
      <c r="N835" s="28">
        <v>0</v>
      </c>
      <c r="O835" s="29">
        <f>'Planning 3'!R835</f>
        <v>3.7499999999999999E-2</v>
      </c>
      <c r="P835" s="53"/>
      <c r="Q835" s="111" t="e">
        <f>#REF!*$Q$5</f>
        <v>#REF!</v>
      </c>
      <c r="S835" s="159">
        <f t="shared" si="65"/>
        <v>0</v>
      </c>
      <c r="Y835" s="449">
        <v>0</v>
      </c>
      <c r="AA835" s="452">
        <f t="shared" si="63"/>
        <v>0</v>
      </c>
      <c r="AB835" s="452">
        <v>3.7499999999999999E-2</v>
      </c>
      <c r="AC835" s="452">
        <f t="shared" si="64"/>
        <v>0</v>
      </c>
      <c r="AD835" s="451">
        <v>3.7499999999999999E-2</v>
      </c>
      <c r="AE835" s="451">
        <f t="shared" si="61"/>
        <v>0</v>
      </c>
      <c r="AY835" s="451">
        <v>3.7499999999999999E-2</v>
      </c>
    </row>
    <row r="836" spans="1:51" ht="34.5" customHeight="1" outlineLevel="7" x14ac:dyDescent="0.2">
      <c r="A836" s="91"/>
      <c r="B836" s="93"/>
      <c r="C836" s="95"/>
      <c r="D836" s="95"/>
      <c r="E836" s="97"/>
      <c r="F836" s="101"/>
      <c r="G836" s="103"/>
      <c r="H836" s="109"/>
      <c r="I836" s="16" t="s">
        <v>60</v>
      </c>
      <c r="J836" s="17" t="s">
        <v>261</v>
      </c>
      <c r="K836" s="17">
        <v>93</v>
      </c>
      <c r="L836" s="5">
        <v>0</v>
      </c>
      <c r="M836" s="5">
        <f t="shared" si="62"/>
        <v>0</v>
      </c>
      <c r="N836" s="5">
        <v>0</v>
      </c>
      <c r="O836" s="6">
        <f>'Planning 3'!R836</f>
        <v>0</v>
      </c>
      <c r="P836" s="52"/>
      <c r="Q836" s="111" t="e">
        <f>#REF!*$Q$5</f>
        <v>#REF!</v>
      </c>
      <c r="S836" s="159">
        <f t="shared" si="65"/>
        <v>0</v>
      </c>
      <c r="Y836" s="449">
        <v>0</v>
      </c>
      <c r="AA836" s="452">
        <f t="shared" si="63"/>
        <v>0</v>
      </c>
      <c r="AB836" s="452">
        <v>0</v>
      </c>
      <c r="AC836" s="452">
        <f t="shared" si="64"/>
        <v>0</v>
      </c>
      <c r="AD836" s="451">
        <v>0</v>
      </c>
      <c r="AE836" s="451">
        <f t="shared" si="61"/>
        <v>0</v>
      </c>
      <c r="AY836" s="451">
        <v>0</v>
      </c>
    </row>
    <row r="837" spans="1:51" ht="34.5" customHeight="1" outlineLevel="7" x14ac:dyDescent="0.2">
      <c r="A837" s="91"/>
      <c r="B837" s="93"/>
      <c r="C837" s="95"/>
      <c r="D837" s="95"/>
      <c r="E837" s="97"/>
      <c r="F837" s="101"/>
      <c r="G837" s="103"/>
      <c r="H837" s="109"/>
      <c r="I837" s="16" t="s">
        <v>61</v>
      </c>
      <c r="J837" s="17" t="s">
        <v>261</v>
      </c>
      <c r="K837" s="17">
        <v>28</v>
      </c>
      <c r="L837" s="5">
        <v>0</v>
      </c>
      <c r="M837" s="5">
        <f t="shared" si="62"/>
        <v>0</v>
      </c>
      <c r="N837" s="5">
        <v>0</v>
      </c>
      <c r="O837" s="6">
        <f>'Planning 3'!R837</f>
        <v>0</v>
      </c>
      <c r="P837" s="52"/>
      <c r="Q837" s="111" t="e">
        <f>#REF!*$Q$5</f>
        <v>#REF!</v>
      </c>
      <c r="S837" s="159">
        <f t="shared" si="65"/>
        <v>0</v>
      </c>
      <c r="Y837" s="449">
        <v>0</v>
      </c>
      <c r="AA837" s="452">
        <f t="shared" si="63"/>
        <v>0</v>
      </c>
      <c r="AB837" s="452">
        <v>0</v>
      </c>
      <c r="AC837" s="452">
        <f t="shared" si="64"/>
        <v>0</v>
      </c>
      <c r="AD837" s="451">
        <v>0</v>
      </c>
      <c r="AE837" s="451">
        <f t="shared" si="61"/>
        <v>0</v>
      </c>
      <c r="AY837" s="451">
        <v>0</v>
      </c>
    </row>
    <row r="838" spans="1:51" ht="34.5" customHeight="1" outlineLevel="7" x14ac:dyDescent="0.2">
      <c r="A838" s="91"/>
      <c r="B838" s="93"/>
      <c r="C838" s="95"/>
      <c r="D838" s="95"/>
      <c r="E838" s="97"/>
      <c r="F838" s="101"/>
      <c r="G838" s="103"/>
      <c r="H838" s="109"/>
      <c r="I838" s="4" t="s">
        <v>62</v>
      </c>
      <c r="J838" s="5" t="s">
        <v>261</v>
      </c>
      <c r="K838" s="5">
        <v>28</v>
      </c>
      <c r="L838" s="5">
        <v>0</v>
      </c>
      <c r="M838" s="5">
        <f t="shared" si="62"/>
        <v>0</v>
      </c>
      <c r="N838" s="5">
        <v>0</v>
      </c>
      <c r="O838" s="6">
        <f>'Planning 3'!R838</f>
        <v>0</v>
      </c>
      <c r="P838" s="41"/>
      <c r="Q838" s="111" t="e">
        <f>#REF!*$Q$5</f>
        <v>#REF!</v>
      </c>
      <c r="S838" s="159">
        <f t="shared" si="65"/>
        <v>0</v>
      </c>
      <c r="Y838" s="449">
        <v>0</v>
      </c>
      <c r="AA838" s="452">
        <f t="shared" si="63"/>
        <v>0</v>
      </c>
      <c r="AB838" s="452">
        <v>0</v>
      </c>
      <c r="AC838" s="452">
        <f t="shared" si="64"/>
        <v>0</v>
      </c>
      <c r="AD838" s="451">
        <v>0</v>
      </c>
      <c r="AE838" s="451">
        <f t="shared" ref="AE838:AE897" si="66">O838-AD838</f>
        <v>0</v>
      </c>
      <c r="AY838" s="451">
        <v>0</v>
      </c>
    </row>
    <row r="839" spans="1:51" ht="34.5" customHeight="1" outlineLevel="7" x14ac:dyDescent="0.2">
      <c r="A839" s="91"/>
      <c r="B839" s="93"/>
      <c r="C839" s="95"/>
      <c r="D839" s="95"/>
      <c r="E839" s="97"/>
      <c r="F839" s="101"/>
      <c r="G839" s="103"/>
      <c r="H839" s="109"/>
      <c r="I839" s="4" t="s">
        <v>63</v>
      </c>
      <c r="J839" s="5" t="s">
        <v>261</v>
      </c>
      <c r="K839" s="5">
        <v>28</v>
      </c>
      <c r="L839" s="5">
        <v>0</v>
      </c>
      <c r="M839" s="5">
        <f t="shared" ref="M839:M898" si="67">N839-L839</f>
        <v>0</v>
      </c>
      <c r="N839" s="5">
        <v>0</v>
      </c>
      <c r="O839" s="6">
        <f>'Planning 3'!R839</f>
        <v>0</v>
      </c>
      <c r="P839" s="41"/>
      <c r="Q839" s="111" t="e">
        <f>#REF!*$Q$5</f>
        <v>#REF!</v>
      </c>
      <c r="S839" s="159">
        <f t="shared" si="65"/>
        <v>0</v>
      </c>
      <c r="Y839" s="449">
        <v>0</v>
      </c>
      <c r="AA839" s="452">
        <f t="shared" ref="AA839:AA898" si="68">O839-AY839</f>
        <v>0</v>
      </c>
      <c r="AB839" s="452">
        <v>0</v>
      </c>
      <c r="AC839" s="452">
        <f t="shared" ref="AC839:AC898" si="69">O839-AB839</f>
        <v>0</v>
      </c>
      <c r="AD839" s="451">
        <v>0</v>
      </c>
      <c r="AE839" s="451">
        <f t="shared" si="66"/>
        <v>0</v>
      </c>
      <c r="AY839" s="451">
        <v>0</v>
      </c>
    </row>
    <row r="840" spans="1:51" ht="34.5" customHeight="1" outlineLevel="7" x14ac:dyDescent="0.2">
      <c r="A840" s="91"/>
      <c r="B840" s="93"/>
      <c r="C840" s="95"/>
      <c r="D840" s="95"/>
      <c r="E840" s="97"/>
      <c r="F840" s="101"/>
      <c r="G840" s="103"/>
      <c r="H840" s="109"/>
      <c r="I840" s="4" t="s">
        <v>64</v>
      </c>
      <c r="J840" s="5" t="s">
        <v>261</v>
      </c>
      <c r="K840" s="5">
        <v>28</v>
      </c>
      <c r="L840" s="5">
        <v>0</v>
      </c>
      <c r="M840" s="5">
        <f t="shared" si="67"/>
        <v>0</v>
      </c>
      <c r="N840" s="5">
        <v>0</v>
      </c>
      <c r="O840" s="6">
        <f>'Planning 3'!R840</f>
        <v>0</v>
      </c>
      <c r="P840" s="41"/>
      <c r="Q840" s="111" t="e">
        <f>#REF!*$Q$5</f>
        <v>#REF!</v>
      </c>
      <c r="S840" s="159">
        <f t="shared" si="65"/>
        <v>0</v>
      </c>
      <c r="Y840" s="449">
        <v>0</v>
      </c>
      <c r="AA840" s="452">
        <f t="shared" si="68"/>
        <v>0</v>
      </c>
      <c r="AB840" s="452">
        <v>0</v>
      </c>
      <c r="AC840" s="452">
        <f t="shared" si="69"/>
        <v>0</v>
      </c>
      <c r="AD840" s="451">
        <v>0</v>
      </c>
      <c r="AE840" s="451">
        <f t="shared" si="66"/>
        <v>0</v>
      </c>
      <c r="AY840" s="451">
        <v>0</v>
      </c>
    </row>
    <row r="841" spans="1:51" ht="34.5" customHeight="1" outlineLevel="7" x14ac:dyDescent="0.2">
      <c r="A841" s="91"/>
      <c r="B841" s="93"/>
      <c r="C841" s="95"/>
      <c r="D841" s="95"/>
      <c r="E841" s="97"/>
      <c r="F841" s="101"/>
      <c r="G841" s="103"/>
      <c r="H841" s="109"/>
      <c r="I841" s="4" t="s">
        <v>51</v>
      </c>
      <c r="J841" s="5" t="s">
        <v>257</v>
      </c>
      <c r="K841" s="5">
        <v>100</v>
      </c>
      <c r="L841" s="5">
        <v>25</v>
      </c>
      <c r="M841" s="5">
        <f t="shared" si="67"/>
        <v>0</v>
      </c>
      <c r="N841" s="5">
        <v>25</v>
      </c>
      <c r="O841" s="6">
        <f>'Planning 3'!R841</f>
        <v>0.25</v>
      </c>
      <c r="P841" s="41"/>
      <c r="Q841" s="111" t="e">
        <f>#REF!*$Q$5</f>
        <v>#REF!</v>
      </c>
      <c r="R841" s="77">
        <v>25</v>
      </c>
      <c r="S841" s="159">
        <f t="shared" si="65"/>
        <v>0</v>
      </c>
      <c r="Y841" s="449">
        <v>25</v>
      </c>
      <c r="AA841" s="452">
        <f t="shared" si="68"/>
        <v>0</v>
      </c>
      <c r="AB841" s="452">
        <v>0.25</v>
      </c>
      <c r="AC841" s="452">
        <f t="shared" si="69"/>
        <v>0</v>
      </c>
      <c r="AD841" s="451">
        <v>0.25</v>
      </c>
      <c r="AE841" s="451">
        <f t="shared" si="66"/>
        <v>0</v>
      </c>
      <c r="AY841" s="451">
        <v>0.25</v>
      </c>
    </row>
    <row r="842" spans="1:51" ht="34.5" customHeight="1" outlineLevel="6" x14ac:dyDescent="0.2">
      <c r="A842" s="91"/>
      <c r="B842" s="93"/>
      <c r="C842" s="95"/>
      <c r="D842" s="95"/>
      <c r="E842" s="97"/>
      <c r="F842" s="101"/>
      <c r="G842" s="103"/>
      <c r="H842" s="109"/>
      <c r="I842" s="27" t="s">
        <v>66</v>
      </c>
      <c r="J842" s="28"/>
      <c r="K842" s="28"/>
      <c r="L842" s="28">
        <v>0</v>
      </c>
      <c r="M842" s="28">
        <f t="shared" si="67"/>
        <v>0</v>
      </c>
      <c r="N842" s="28">
        <v>0</v>
      </c>
      <c r="O842" s="29">
        <f>'Planning 3'!R842</f>
        <v>3.7499999999999999E-2</v>
      </c>
      <c r="P842" s="53"/>
      <c r="Q842" s="111" t="e">
        <f>#REF!*$Q$5</f>
        <v>#REF!</v>
      </c>
      <c r="S842" s="159">
        <f t="shared" si="65"/>
        <v>0</v>
      </c>
      <c r="Y842" s="449">
        <v>0</v>
      </c>
      <c r="AA842" s="452">
        <f t="shared" si="68"/>
        <v>0</v>
      </c>
      <c r="AB842" s="452">
        <v>3.7499999999999999E-2</v>
      </c>
      <c r="AC842" s="452">
        <f t="shared" si="69"/>
        <v>0</v>
      </c>
      <c r="AD842" s="451">
        <v>3.7499999999999999E-2</v>
      </c>
      <c r="AE842" s="451">
        <f t="shared" si="66"/>
        <v>0</v>
      </c>
      <c r="AY842" s="451">
        <v>3.7499999999999999E-2</v>
      </c>
    </row>
    <row r="843" spans="1:51" ht="34.5" customHeight="1" outlineLevel="7" x14ac:dyDescent="0.2">
      <c r="A843" s="91"/>
      <c r="B843" s="93"/>
      <c r="C843" s="95"/>
      <c r="D843" s="95"/>
      <c r="E843" s="97"/>
      <c r="F843" s="101"/>
      <c r="G843" s="103"/>
      <c r="H843" s="109"/>
      <c r="I843" s="16" t="s">
        <v>60</v>
      </c>
      <c r="J843" s="17" t="s">
        <v>261</v>
      </c>
      <c r="K843" s="17">
        <v>41</v>
      </c>
      <c r="L843" s="5">
        <v>0</v>
      </c>
      <c r="M843" s="5">
        <f t="shared" si="67"/>
        <v>0</v>
      </c>
      <c r="N843" s="5">
        <v>0</v>
      </c>
      <c r="O843" s="6">
        <f>'Planning 3'!R843</f>
        <v>0</v>
      </c>
      <c r="P843" s="52"/>
      <c r="Q843" s="111" t="e">
        <f>#REF!*$Q$5</f>
        <v>#REF!</v>
      </c>
      <c r="S843" s="159">
        <f t="shared" si="65"/>
        <v>0</v>
      </c>
      <c r="Y843" s="449">
        <v>0</v>
      </c>
      <c r="AA843" s="452">
        <f t="shared" si="68"/>
        <v>0</v>
      </c>
      <c r="AB843" s="452">
        <v>0</v>
      </c>
      <c r="AC843" s="452">
        <f t="shared" si="69"/>
        <v>0</v>
      </c>
      <c r="AD843" s="451">
        <v>0</v>
      </c>
      <c r="AE843" s="451">
        <f t="shared" si="66"/>
        <v>0</v>
      </c>
      <c r="AY843" s="451">
        <v>0</v>
      </c>
    </row>
    <row r="844" spans="1:51" ht="34.5" customHeight="1" outlineLevel="7" x14ac:dyDescent="0.2">
      <c r="A844" s="91"/>
      <c r="B844" s="93"/>
      <c r="C844" s="95"/>
      <c r="D844" s="95"/>
      <c r="E844" s="97"/>
      <c r="F844" s="101"/>
      <c r="G844" s="103"/>
      <c r="H844" s="109"/>
      <c r="I844" s="16" t="s">
        <v>61</v>
      </c>
      <c r="J844" s="17" t="s">
        <v>261</v>
      </c>
      <c r="K844" s="17">
        <v>12</v>
      </c>
      <c r="L844" s="5">
        <v>0</v>
      </c>
      <c r="M844" s="5">
        <f t="shared" si="67"/>
        <v>0</v>
      </c>
      <c r="N844" s="5">
        <v>0</v>
      </c>
      <c r="O844" s="6">
        <f>'Planning 3'!R844</f>
        <v>0</v>
      </c>
      <c r="P844" s="52"/>
      <c r="Q844" s="111" t="e">
        <f>#REF!*$Q$5</f>
        <v>#REF!</v>
      </c>
      <c r="S844" s="159">
        <f t="shared" si="65"/>
        <v>0</v>
      </c>
      <c r="Y844" s="449">
        <v>0</v>
      </c>
      <c r="AA844" s="452">
        <f t="shared" si="68"/>
        <v>0</v>
      </c>
      <c r="AB844" s="452">
        <v>0</v>
      </c>
      <c r="AC844" s="452">
        <f t="shared" si="69"/>
        <v>0</v>
      </c>
      <c r="AD844" s="451">
        <v>0</v>
      </c>
      <c r="AE844" s="451">
        <f t="shared" si="66"/>
        <v>0</v>
      </c>
      <c r="AY844" s="451">
        <v>0</v>
      </c>
    </row>
    <row r="845" spans="1:51" ht="34.5" customHeight="1" outlineLevel="7" x14ac:dyDescent="0.2">
      <c r="A845" s="91"/>
      <c r="B845" s="93"/>
      <c r="C845" s="95"/>
      <c r="D845" s="95"/>
      <c r="E845" s="97"/>
      <c r="F845" s="101"/>
      <c r="G845" s="103"/>
      <c r="H845" s="109"/>
      <c r="I845" s="4" t="s">
        <v>62</v>
      </c>
      <c r="J845" s="5" t="s">
        <v>261</v>
      </c>
      <c r="K845" s="5">
        <v>12</v>
      </c>
      <c r="L845" s="5">
        <v>0</v>
      </c>
      <c r="M845" s="5">
        <f t="shared" si="67"/>
        <v>0</v>
      </c>
      <c r="N845" s="5">
        <v>0</v>
      </c>
      <c r="O845" s="6">
        <f>'Planning 3'!R845</f>
        <v>0</v>
      </c>
      <c r="P845" s="41"/>
      <c r="Q845" s="111" t="e">
        <f>#REF!*$Q$5</f>
        <v>#REF!</v>
      </c>
      <c r="S845" s="159">
        <f t="shared" si="65"/>
        <v>0</v>
      </c>
      <c r="Y845" s="449">
        <v>0</v>
      </c>
      <c r="AA845" s="452">
        <f t="shared" si="68"/>
        <v>0</v>
      </c>
      <c r="AB845" s="452">
        <v>0</v>
      </c>
      <c r="AC845" s="452">
        <f t="shared" si="69"/>
        <v>0</v>
      </c>
      <c r="AD845" s="451">
        <v>0</v>
      </c>
      <c r="AE845" s="451">
        <f t="shared" si="66"/>
        <v>0</v>
      </c>
      <c r="AY845" s="451">
        <v>0</v>
      </c>
    </row>
    <row r="846" spans="1:51" ht="34.5" customHeight="1" outlineLevel="7" x14ac:dyDescent="0.2">
      <c r="A846" s="91"/>
      <c r="B846" s="93"/>
      <c r="C846" s="95"/>
      <c r="D846" s="95"/>
      <c r="E846" s="97"/>
      <c r="F846" s="101"/>
      <c r="G846" s="103"/>
      <c r="H846" s="109"/>
      <c r="I846" s="4" t="s">
        <v>63</v>
      </c>
      <c r="J846" s="5" t="s">
        <v>261</v>
      </c>
      <c r="K846" s="5">
        <v>12</v>
      </c>
      <c r="L846" s="5">
        <v>0</v>
      </c>
      <c r="M846" s="5">
        <f t="shared" si="67"/>
        <v>0</v>
      </c>
      <c r="N846" s="5">
        <v>0</v>
      </c>
      <c r="O846" s="6">
        <f>'Planning 3'!R846</f>
        <v>0</v>
      </c>
      <c r="P846" s="41"/>
      <c r="Q846" s="111" t="e">
        <f>#REF!*$Q$5</f>
        <v>#REF!</v>
      </c>
      <c r="S846" s="159">
        <f t="shared" si="65"/>
        <v>0</v>
      </c>
      <c r="Y846" s="449">
        <v>0</v>
      </c>
      <c r="AA846" s="452">
        <f t="shared" si="68"/>
        <v>0</v>
      </c>
      <c r="AB846" s="452">
        <v>0</v>
      </c>
      <c r="AC846" s="452">
        <f t="shared" si="69"/>
        <v>0</v>
      </c>
      <c r="AD846" s="451">
        <v>0</v>
      </c>
      <c r="AE846" s="451">
        <f t="shared" si="66"/>
        <v>0</v>
      </c>
      <c r="AY846" s="451">
        <v>0</v>
      </c>
    </row>
    <row r="847" spans="1:51" ht="34.5" customHeight="1" outlineLevel="7" x14ac:dyDescent="0.2">
      <c r="A847" s="91"/>
      <c r="B847" s="93"/>
      <c r="C847" s="95"/>
      <c r="D847" s="95"/>
      <c r="E847" s="97"/>
      <c r="F847" s="101"/>
      <c r="G847" s="103"/>
      <c r="H847" s="109"/>
      <c r="I847" s="4" t="s">
        <v>64</v>
      </c>
      <c r="J847" s="5" t="s">
        <v>261</v>
      </c>
      <c r="K847" s="5">
        <v>12</v>
      </c>
      <c r="L847" s="5">
        <v>0</v>
      </c>
      <c r="M847" s="5">
        <f t="shared" si="67"/>
        <v>0</v>
      </c>
      <c r="N847" s="5">
        <v>0</v>
      </c>
      <c r="O847" s="6">
        <f>'Planning 3'!R847</f>
        <v>0</v>
      </c>
      <c r="P847" s="41"/>
      <c r="Q847" s="111" t="e">
        <f>#REF!*$Q$5</f>
        <v>#REF!</v>
      </c>
      <c r="S847" s="159">
        <f t="shared" si="65"/>
        <v>0</v>
      </c>
      <c r="Y847" s="449">
        <v>0</v>
      </c>
      <c r="AA847" s="452">
        <f t="shared" si="68"/>
        <v>0</v>
      </c>
      <c r="AB847" s="452">
        <v>0</v>
      </c>
      <c r="AC847" s="452">
        <f t="shared" si="69"/>
        <v>0</v>
      </c>
      <c r="AD847" s="451">
        <v>0</v>
      </c>
      <c r="AE847" s="451">
        <f t="shared" si="66"/>
        <v>0</v>
      </c>
      <c r="AY847" s="451">
        <v>0</v>
      </c>
    </row>
    <row r="848" spans="1:51" ht="34.5" customHeight="1" outlineLevel="7" x14ac:dyDescent="0.2">
      <c r="A848" s="91"/>
      <c r="B848" s="93"/>
      <c r="C848" s="95"/>
      <c r="D848" s="95"/>
      <c r="E848" s="97"/>
      <c r="F848" s="101"/>
      <c r="G848" s="103"/>
      <c r="H848" s="109"/>
      <c r="I848" s="4" t="s">
        <v>51</v>
      </c>
      <c r="J848" s="5" t="s">
        <v>257</v>
      </c>
      <c r="K848" s="5">
        <v>100</v>
      </c>
      <c r="L848" s="5">
        <v>25</v>
      </c>
      <c r="M848" s="5">
        <f t="shared" si="67"/>
        <v>0</v>
      </c>
      <c r="N848" s="5">
        <v>25</v>
      </c>
      <c r="O848" s="6">
        <f>'Planning 3'!R848</f>
        <v>0.25</v>
      </c>
      <c r="P848" s="41"/>
      <c r="Q848" s="111" t="e">
        <f>#REF!*$Q$5</f>
        <v>#REF!</v>
      </c>
      <c r="R848" s="77">
        <v>25</v>
      </c>
      <c r="S848" s="159">
        <f t="shared" si="65"/>
        <v>0</v>
      </c>
      <c r="Y848" s="449">
        <v>25</v>
      </c>
      <c r="AA848" s="452">
        <f t="shared" si="68"/>
        <v>0</v>
      </c>
      <c r="AB848" s="452">
        <v>0.25</v>
      </c>
      <c r="AC848" s="452">
        <f t="shared" si="69"/>
        <v>0</v>
      </c>
      <c r="AD848" s="451">
        <v>0.25</v>
      </c>
      <c r="AE848" s="451">
        <f t="shared" si="66"/>
        <v>0</v>
      </c>
      <c r="AY848" s="451">
        <v>0.25</v>
      </c>
    </row>
    <row r="849" spans="1:51" ht="34.5" customHeight="1" outlineLevel="6" x14ac:dyDescent="0.2">
      <c r="A849" s="91"/>
      <c r="B849" s="93"/>
      <c r="C849" s="95"/>
      <c r="D849" s="95"/>
      <c r="E849" s="97"/>
      <c r="F849" s="101"/>
      <c r="G849" s="103"/>
      <c r="H849" s="109"/>
      <c r="I849" s="27" t="s">
        <v>233</v>
      </c>
      <c r="J849" s="28"/>
      <c r="K849" s="28"/>
      <c r="L849" s="28">
        <v>0</v>
      </c>
      <c r="M849" s="28">
        <f t="shared" si="67"/>
        <v>0</v>
      </c>
      <c r="N849" s="28">
        <v>0</v>
      </c>
      <c r="O849" s="29">
        <f>'Planning 3'!R849</f>
        <v>3.7499999999999999E-2</v>
      </c>
      <c r="P849" s="53"/>
      <c r="Q849" s="111" t="e">
        <f>#REF!*$Q$5</f>
        <v>#REF!</v>
      </c>
      <c r="S849" s="159">
        <f t="shared" si="65"/>
        <v>0</v>
      </c>
      <c r="Y849" s="449">
        <v>0</v>
      </c>
      <c r="AA849" s="452">
        <f t="shared" si="68"/>
        <v>0</v>
      </c>
      <c r="AB849" s="452">
        <v>3.7499999999999999E-2</v>
      </c>
      <c r="AC849" s="452">
        <f t="shared" si="69"/>
        <v>0</v>
      </c>
      <c r="AD849" s="451">
        <v>3.7499999999999999E-2</v>
      </c>
      <c r="AE849" s="451">
        <f t="shared" si="66"/>
        <v>0</v>
      </c>
      <c r="AY849" s="451">
        <v>3.7499999999999999E-2</v>
      </c>
    </row>
    <row r="850" spans="1:51" ht="34.5" customHeight="1" outlineLevel="7" x14ac:dyDescent="0.2">
      <c r="A850" s="91"/>
      <c r="B850" s="93"/>
      <c r="C850" s="95"/>
      <c r="D850" s="95"/>
      <c r="E850" s="97"/>
      <c r="F850" s="101"/>
      <c r="G850" s="103"/>
      <c r="H850" s="109"/>
      <c r="I850" s="16" t="s">
        <v>60</v>
      </c>
      <c r="J850" s="17" t="s">
        <v>261</v>
      </c>
      <c r="K850" s="17">
        <v>1971</v>
      </c>
      <c r="L850" s="5">
        <v>0</v>
      </c>
      <c r="M850" s="5">
        <f t="shared" si="67"/>
        <v>0</v>
      </c>
      <c r="N850" s="5">
        <v>0</v>
      </c>
      <c r="O850" s="6">
        <f>'Planning 3'!R850</f>
        <v>0</v>
      </c>
      <c r="P850" s="52"/>
      <c r="Q850" s="111" t="e">
        <f>#REF!*$Q$5</f>
        <v>#REF!</v>
      </c>
      <c r="S850" s="159">
        <f t="shared" si="65"/>
        <v>0</v>
      </c>
      <c r="Y850" s="449">
        <v>0</v>
      </c>
      <c r="AA850" s="452">
        <f t="shared" si="68"/>
        <v>0</v>
      </c>
      <c r="AB850" s="452">
        <v>0</v>
      </c>
      <c r="AC850" s="452">
        <f t="shared" si="69"/>
        <v>0</v>
      </c>
      <c r="AD850" s="451">
        <v>0</v>
      </c>
      <c r="AE850" s="451">
        <f t="shared" si="66"/>
        <v>0</v>
      </c>
      <c r="AY850" s="451">
        <v>0</v>
      </c>
    </row>
    <row r="851" spans="1:51" ht="34.5" customHeight="1" outlineLevel="7" x14ac:dyDescent="0.2">
      <c r="A851" s="91"/>
      <c r="B851" s="93"/>
      <c r="C851" s="95"/>
      <c r="D851" s="95"/>
      <c r="E851" s="97"/>
      <c r="F851" s="101"/>
      <c r="G851" s="103"/>
      <c r="H851" s="109"/>
      <c r="I851" s="16" t="s">
        <v>61</v>
      </c>
      <c r="J851" s="17" t="s">
        <v>261</v>
      </c>
      <c r="K851" s="17">
        <v>591</v>
      </c>
      <c r="L851" s="5">
        <v>0</v>
      </c>
      <c r="M851" s="5">
        <f t="shared" si="67"/>
        <v>0</v>
      </c>
      <c r="N851" s="5">
        <v>0</v>
      </c>
      <c r="O851" s="6">
        <f>'Planning 3'!R851</f>
        <v>0</v>
      </c>
      <c r="P851" s="52"/>
      <c r="Q851" s="111" t="e">
        <f>#REF!*$Q$5</f>
        <v>#REF!</v>
      </c>
      <c r="S851" s="159">
        <f t="shared" si="65"/>
        <v>0</v>
      </c>
      <c r="Y851" s="449">
        <v>0</v>
      </c>
      <c r="AA851" s="452">
        <f t="shared" si="68"/>
        <v>0</v>
      </c>
      <c r="AB851" s="452">
        <v>0</v>
      </c>
      <c r="AC851" s="452">
        <f t="shared" si="69"/>
        <v>0</v>
      </c>
      <c r="AD851" s="451">
        <v>0</v>
      </c>
      <c r="AE851" s="451">
        <f t="shared" si="66"/>
        <v>0</v>
      </c>
      <c r="AY851" s="451">
        <v>0</v>
      </c>
    </row>
    <row r="852" spans="1:51" ht="34.5" customHeight="1" outlineLevel="7" x14ac:dyDescent="0.2">
      <c r="A852" s="91"/>
      <c r="B852" s="93"/>
      <c r="C852" s="95"/>
      <c r="D852" s="95"/>
      <c r="E852" s="97"/>
      <c r="F852" s="101"/>
      <c r="G852" s="103"/>
      <c r="H852" s="109"/>
      <c r="I852" s="4" t="s">
        <v>62</v>
      </c>
      <c r="J852" s="5" t="s">
        <v>261</v>
      </c>
      <c r="K852" s="5">
        <v>591</v>
      </c>
      <c r="L852" s="5">
        <v>0</v>
      </c>
      <c r="M852" s="5">
        <f t="shared" si="67"/>
        <v>0</v>
      </c>
      <c r="N852" s="5">
        <v>0</v>
      </c>
      <c r="O852" s="6">
        <f>'Planning 3'!R852</f>
        <v>0</v>
      </c>
      <c r="P852" s="41"/>
      <c r="Q852" s="111" t="e">
        <f>#REF!*$Q$5</f>
        <v>#REF!</v>
      </c>
      <c r="S852" s="159">
        <f t="shared" si="65"/>
        <v>0</v>
      </c>
      <c r="Y852" s="449">
        <v>0</v>
      </c>
      <c r="AA852" s="452">
        <f t="shared" si="68"/>
        <v>0</v>
      </c>
      <c r="AB852" s="452">
        <v>0</v>
      </c>
      <c r="AC852" s="452">
        <f t="shared" si="69"/>
        <v>0</v>
      </c>
      <c r="AD852" s="451">
        <v>0</v>
      </c>
      <c r="AE852" s="451">
        <f t="shared" si="66"/>
        <v>0</v>
      </c>
      <c r="AY852" s="451">
        <v>0</v>
      </c>
    </row>
    <row r="853" spans="1:51" ht="34.5" customHeight="1" outlineLevel="7" x14ac:dyDescent="0.2">
      <c r="A853" s="91"/>
      <c r="B853" s="93"/>
      <c r="C853" s="95"/>
      <c r="D853" s="95"/>
      <c r="E853" s="97"/>
      <c r="F853" s="101"/>
      <c r="G853" s="103"/>
      <c r="H853" s="109"/>
      <c r="I853" s="4" t="s">
        <v>63</v>
      </c>
      <c r="J853" s="5" t="s">
        <v>261</v>
      </c>
      <c r="K853" s="5">
        <v>591</v>
      </c>
      <c r="L853" s="5">
        <v>0</v>
      </c>
      <c r="M853" s="5">
        <f t="shared" si="67"/>
        <v>0</v>
      </c>
      <c r="N853" s="5">
        <v>0</v>
      </c>
      <c r="O853" s="6">
        <f>'Planning 3'!R853</f>
        <v>0</v>
      </c>
      <c r="P853" s="41"/>
      <c r="Q853" s="111" t="e">
        <f>#REF!*$Q$5</f>
        <v>#REF!</v>
      </c>
      <c r="S853" s="159">
        <f t="shared" si="65"/>
        <v>0</v>
      </c>
      <c r="Y853" s="449">
        <v>0</v>
      </c>
      <c r="AA853" s="452">
        <f t="shared" si="68"/>
        <v>0</v>
      </c>
      <c r="AB853" s="452">
        <v>0</v>
      </c>
      <c r="AC853" s="452">
        <f t="shared" si="69"/>
        <v>0</v>
      </c>
      <c r="AD853" s="451">
        <v>0</v>
      </c>
      <c r="AE853" s="451">
        <f t="shared" si="66"/>
        <v>0</v>
      </c>
      <c r="AY853" s="451">
        <v>0</v>
      </c>
    </row>
    <row r="854" spans="1:51" ht="34.5" customHeight="1" outlineLevel="7" x14ac:dyDescent="0.2">
      <c r="A854" s="91"/>
      <c r="B854" s="93"/>
      <c r="C854" s="95"/>
      <c r="D854" s="95"/>
      <c r="E854" s="97"/>
      <c r="F854" s="101"/>
      <c r="G854" s="103"/>
      <c r="H854" s="109"/>
      <c r="I854" s="4" t="s">
        <v>64</v>
      </c>
      <c r="J854" s="5" t="s">
        <v>261</v>
      </c>
      <c r="K854" s="5">
        <v>591</v>
      </c>
      <c r="L854" s="5">
        <v>0</v>
      </c>
      <c r="M854" s="5">
        <f t="shared" si="67"/>
        <v>0</v>
      </c>
      <c r="N854" s="5">
        <v>0</v>
      </c>
      <c r="O854" s="6">
        <f>'Planning 3'!R854</f>
        <v>0</v>
      </c>
      <c r="P854" s="41"/>
      <c r="Q854" s="111" t="e">
        <f>#REF!*$Q$5</f>
        <v>#REF!</v>
      </c>
      <c r="S854" s="159">
        <f t="shared" si="65"/>
        <v>0</v>
      </c>
      <c r="Y854" s="449">
        <v>0</v>
      </c>
      <c r="AA854" s="452">
        <f t="shared" si="68"/>
        <v>0</v>
      </c>
      <c r="AB854" s="452">
        <v>0</v>
      </c>
      <c r="AC854" s="452">
        <f t="shared" si="69"/>
        <v>0</v>
      </c>
      <c r="AD854" s="451">
        <v>0</v>
      </c>
      <c r="AE854" s="451">
        <f t="shared" si="66"/>
        <v>0</v>
      </c>
      <c r="AY854" s="451">
        <v>0</v>
      </c>
    </row>
    <row r="855" spans="1:51" ht="34.5" customHeight="1" outlineLevel="7" x14ac:dyDescent="0.2">
      <c r="A855" s="91"/>
      <c r="B855" s="93"/>
      <c r="C855" s="95"/>
      <c r="D855" s="95"/>
      <c r="E855" s="97"/>
      <c r="F855" s="101"/>
      <c r="G855" s="103"/>
      <c r="H855" s="109"/>
      <c r="I855" s="4" t="s">
        <v>51</v>
      </c>
      <c r="J855" s="5" t="s">
        <v>257</v>
      </c>
      <c r="K855" s="5">
        <v>100</v>
      </c>
      <c r="L855" s="5">
        <v>25</v>
      </c>
      <c r="M855" s="5">
        <f t="shared" si="67"/>
        <v>0</v>
      </c>
      <c r="N855" s="5">
        <v>25</v>
      </c>
      <c r="O855" s="6">
        <f>'Planning 3'!R855</f>
        <v>0.25</v>
      </c>
      <c r="P855" s="41"/>
      <c r="Q855" s="111" t="e">
        <f>#REF!*$Q$5</f>
        <v>#REF!</v>
      </c>
      <c r="R855" s="77">
        <v>25</v>
      </c>
      <c r="S855" s="159">
        <f t="shared" si="65"/>
        <v>0</v>
      </c>
      <c r="Y855" s="449">
        <v>25</v>
      </c>
      <c r="AA855" s="452">
        <f t="shared" si="68"/>
        <v>0</v>
      </c>
      <c r="AB855" s="452">
        <v>0.25</v>
      </c>
      <c r="AC855" s="452">
        <f t="shared" si="69"/>
        <v>0</v>
      </c>
      <c r="AD855" s="451">
        <v>0.25</v>
      </c>
      <c r="AE855" s="451">
        <f t="shared" si="66"/>
        <v>0</v>
      </c>
      <c r="AY855" s="451">
        <v>0.25</v>
      </c>
    </row>
    <row r="856" spans="1:51" ht="34.5" customHeight="1" outlineLevel="6" x14ac:dyDescent="0.2">
      <c r="A856" s="91"/>
      <c r="B856" s="93"/>
      <c r="C856" s="95"/>
      <c r="D856" s="95"/>
      <c r="E856" s="97"/>
      <c r="F856" s="101"/>
      <c r="G856" s="103"/>
      <c r="H856" s="109"/>
      <c r="I856" s="27" t="s">
        <v>238</v>
      </c>
      <c r="J856" s="28"/>
      <c r="K856" s="28"/>
      <c r="L856" s="28">
        <v>0</v>
      </c>
      <c r="M856" s="28">
        <f t="shared" si="67"/>
        <v>0</v>
      </c>
      <c r="N856" s="28">
        <v>0</v>
      </c>
      <c r="O856" s="29">
        <f>'Planning 3'!R856</f>
        <v>3.7499999999999999E-2</v>
      </c>
      <c r="P856" s="53"/>
      <c r="Q856" s="111" t="e">
        <f>#REF!*$Q$5</f>
        <v>#REF!</v>
      </c>
      <c r="S856" s="159">
        <f t="shared" si="65"/>
        <v>0</v>
      </c>
      <c r="Y856" s="449">
        <v>0</v>
      </c>
      <c r="AA856" s="452">
        <f t="shared" si="68"/>
        <v>0</v>
      </c>
      <c r="AB856" s="452">
        <v>3.7499999999999999E-2</v>
      </c>
      <c r="AC856" s="452">
        <f t="shared" si="69"/>
        <v>0</v>
      </c>
      <c r="AD856" s="451">
        <v>3.7499999999999999E-2</v>
      </c>
      <c r="AE856" s="451">
        <f t="shared" si="66"/>
        <v>0</v>
      </c>
      <c r="AY856" s="451">
        <v>3.7499999999999999E-2</v>
      </c>
    </row>
    <row r="857" spans="1:51" ht="34.5" customHeight="1" outlineLevel="7" x14ac:dyDescent="0.2">
      <c r="A857" s="91"/>
      <c r="B857" s="93"/>
      <c r="C857" s="95"/>
      <c r="D857" s="95"/>
      <c r="E857" s="97"/>
      <c r="F857" s="101"/>
      <c r="G857" s="103"/>
      <c r="H857" s="109"/>
      <c r="I857" s="16" t="s">
        <v>60</v>
      </c>
      <c r="J857" s="17" t="s">
        <v>261</v>
      </c>
      <c r="K857" s="17">
        <v>5256</v>
      </c>
      <c r="L857" s="5">
        <v>0</v>
      </c>
      <c r="M857" s="5">
        <f t="shared" si="67"/>
        <v>0</v>
      </c>
      <c r="N857" s="5">
        <v>0</v>
      </c>
      <c r="O857" s="6">
        <f>'Planning 3'!R857</f>
        <v>0</v>
      </c>
      <c r="P857" s="52"/>
      <c r="Q857" s="111" t="e">
        <f>#REF!*$Q$5</f>
        <v>#REF!</v>
      </c>
      <c r="S857" s="159">
        <f t="shared" si="65"/>
        <v>0</v>
      </c>
      <c r="Y857" s="449">
        <v>0</v>
      </c>
      <c r="AA857" s="452">
        <f t="shared" si="68"/>
        <v>0</v>
      </c>
      <c r="AB857" s="452">
        <v>0</v>
      </c>
      <c r="AC857" s="452">
        <f t="shared" si="69"/>
        <v>0</v>
      </c>
      <c r="AD857" s="451">
        <v>0</v>
      </c>
      <c r="AE857" s="451">
        <f t="shared" si="66"/>
        <v>0</v>
      </c>
      <c r="AY857" s="451">
        <v>0</v>
      </c>
    </row>
    <row r="858" spans="1:51" ht="34.5" customHeight="1" outlineLevel="7" x14ac:dyDescent="0.2">
      <c r="A858" s="91"/>
      <c r="B858" s="93"/>
      <c r="C858" s="95"/>
      <c r="D858" s="95"/>
      <c r="E858" s="97"/>
      <c r="F858" s="101"/>
      <c r="G858" s="103"/>
      <c r="H858" s="109"/>
      <c r="I858" s="16" t="s">
        <v>61</v>
      </c>
      <c r="J858" s="17" t="s">
        <v>261</v>
      </c>
      <c r="K858" s="17">
        <v>1577</v>
      </c>
      <c r="L858" s="5">
        <v>0</v>
      </c>
      <c r="M858" s="5">
        <f t="shared" si="67"/>
        <v>0</v>
      </c>
      <c r="N858" s="5">
        <v>0</v>
      </c>
      <c r="O858" s="6">
        <f>'Planning 3'!R858</f>
        <v>0</v>
      </c>
      <c r="P858" s="52"/>
      <c r="Q858" s="111" t="e">
        <f>#REF!*$Q$5</f>
        <v>#REF!</v>
      </c>
      <c r="S858" s="159">
        <f t="shared" ref="S858:S916" si="70">R858-N858</f>
        <v>0</v>
      </c>
      <c r="Y858" s="449">
        <v>0</v>
      </c>
      <c r="AA858" s="452">
        <f t="shared" si="68"/>
        <v>0</v>
      </c>
      <c r="AB858" s="452">
        <v>0</v>
      </c>
      <c r="AC858" s="452">
        <f t="shared" si="69"/>
        <v>0</v>
      </c>
      <c r="AD858" s="451">
        <v>0</v>
      </c>
      <c r="AE858" s="451">
        <f t="shared" si="66"/>
        <v>0</v>
      </c>
      <c r="AY858" s="451">
        <v>0</v>
      </c>
    </row>
    <row r="859" spans="1:51" ht="34.5" customHeight="1" outlineLevel="7" x14ac:dyDescent="0.2">
      <c r="A859" s="91"/>
      <c r="B859" s="93"/>
      <c r="C859" s="95"/>
      <c r="D859" s="95"/>
      <c r="E859" s="97"/>
      <c r="F859" s="101"/>
      <c r="G859" s="103"/>
      <c r="H859" s="109"/>
      <c r="I859" s="4" t="s">
        <v>62</v>
      </c>
      <c r="J859" s="5" t="s">
        <v>261</v>
      </c>
      <c r="K859" s="5">
        <v>1577</v>
      </c>
      <c r="L859" s="5">
        <v>0</v>
      </c>
      <c r="M859" s="5">
        <f t="shared" si="67"/>
        <v>0</v>
      </c>
      <c r="N859" s="5">
        <v>0</v>
      </c>
      <c r="O859" s="6">
        <f>'Planning 3'!R859</f>
        <v>0</v>
      </c>
      <c r="P859" s="41"/>
      <c r="Q859" s="111" t="e">
        <f>#REF!*$Q$5</f>
        <v>#REF!</v>
      </c>
      <c r="S859" s="159">
        <f t="shared" si="70"/>
        <v>0</v>
      </c>
      <c r="Y859" s="449">
        <v>0</v>
      </c>
      <c r="AA859" s="452">
        <f t="shared" si="68"/>
        <v>0</v>
      </c>
      <c r="AB859" s="452">
        <v>0</v>
      </c>
      <c r="AC859" s="452">
        <f t="shared" si="69"/>
        <v>0</v>
      </c>
      <c r="AD859" s="451">
        <v>0</v>
      </c>
      <c r="AE859" s="451">
        <f t="shared" si="66"/>
        <v>0</v>
      </c>
      <c r="AY859" s="451">
        <v>0</v>
      </c>
    </row>
    <row r="860" spans="1:51" ht="34.5" customHeight="1" outlineLevel="7" x14ac:dyDescent="0.2">
      <c r="A860" s="91"/>
      <c r="B860" s="93"/>
      <c r="C860" s="95"/>
      <c r="D860" s="95"/>
      <c r="E860" s="97"/>
      <c r="F860" s="101"/>
      <c r="G860" s="103"/>
      <c r="H860" s="109"/>
      <c r="I860" s="4" t="s">
        <v>63</v>
      </c>
      <c r="J860" s="5" t="s">
        <v>261</v>
      </c>
      <c r="K860" s="5">
        <v>1577</v>
      </c>
      <c r="L860" s="5">
        <v>0</v>
      </c>
      <c r="M860" s="5">
        <f t="shared" si="67"/>
        <v>0</v>
      </c>
      <c r="N860" s="5">
        <v>0</v>
      </c>
      <c r="O860" s="6">
        <f>'Planning 3'!R860</f>
        <v>0</v>
      </c>
      <c r="P860" s="41"/>
      <c r="Q860" s="111" t="e">
        <f>#REF!*$Q$5</f>
        <v>#REF!</v>
      </c>
      <c r="S860" s="159">
        <f t="shared" si="70"/>
        <v>0</v>
      </c>
      <c r="Y860" s="449">
        <v>0</v>
      </c>
      <c r="AA860" s="452">
        <f t="shared" si="68"/>
        <v>0</v>
      </c>
      <c r="AB860" s="452">
        <v>0</v>
      </c>
      <c r="AC860" s="452">
        <f t="shared" si="69"/>
        <v>0</v>
      </c>
      <c r="AD860" s="451">
        <v>0</v>
      </c>
      <c r="AE860" s="451">
        <f t="shared" si="66"/>
        <v>0</v>
      </c>
      <c r="AY860" s="451">
        <v>0</v>
      </c>
    </row>
    <row r="861" spans="1:51" ht="34.5" customHeight="1" outlineLevel="7" x14ac:dyDescent="0.2">
      <c r="A861" s="91"/>
      <c r="B861" s="93"/>
      <c r="C861" s="95"/>
      <c r="D861" s="95"/>
      <c r="E861" s="97"/>
      <c r="F861" s="101"/>
      <c r="G861" s="103"/>
      <c r="H861" s="109"/>
      <c r="I861" s="4" t="s">
        <v>64</v>
      </c>
      <c r="J861" s="5" t="s">
        <v>261</v>
      </c>
      <c r="K861" s="5">
        <v>1577</v>
      </c>
      <c r="L861" s="5">
        <v>0</v>
      </c>
      <c r="M861" s="5">
        <f t="shared" si="67"/>
        <v>0</v>
      </c>
      <c r="N861" s="5">
        <v>0</v>
      </c>
      <c r="O861" s="6">
        <f>'Planning 3'!R861</f>
        <v>0</v>
      </c>
      <c r="P861" s="41"/>
      <c r="Q861" s="111" t="e">
        <f>#REF!*$Q$5</f>
        <v>#REF!</v>
      </c>
      <c r="S861" s="159">
        <f t="shared" si="70"/>
        <v>0</v>
      </c>
      <c r="Y861" s="449">
        <v>0</v>
      </c>
      <c r="AA861" s="452">
        <f t="shared" si="68"/>
        <v>0</v>
      </c>
      <c r="AB861" s="452">
        <v>0</v>
      </c>
      <c r="AC861" s="452">
        <f t="shared" si="69"/>
        <v>0</v>
      </c>
      <c r="AD861" s="451">
        <v>0</v>
      </c>
      <c r="AE861" s="451">
        <f t="shared" si="66"/>
        <v>0</v>
      </c>
      <c r="AY861" s="451">
        <v>0</v>
      </c>
    </row>
    <row r="862" spans="1:51" ht="34.5" customHeight="1" outlineLevel="7" x14ac:dyDescent="0.2">
      <c r="A862" s="91"/>
      <c r="B862" s="93"/>
      <c r="C862" s="95"/>
      <c r="D862" s="95"/>
      <c r="E862" s="97"/>
      <c r="F862" s="101"/>
      <c r="G862" s="103"/>
      <c r="H862" s="109"/>
      <c r="I862" s="4" t="s">
        <v>51</v>
      </c>
      <c r="J862" s="5" t="s">
        <v>257</v>
      </c>
      <c r="K862" s="5">
        <v>100</v>
      </c>
      <c r="L862" s="5">
        <v>25</v>
      </c>
      <c r="M862" s="5">
        <f t="shared" si="67"/>
        <v>0</v>
      </c>
      <c r="N862" s="5">
        <v>25</v>
      </c>
      <c r="O862" s="6">
        <f>'Planning 3'!R862</f>
        <v>0.25</v>
      </c>
      <c r="P862" s="41"/>
      <c r="Q862" s="111" t="e">
        <f>#REF!*$Q$5</f>
        <v>#REF!</v>
      </c>
      <c r="R862" s="77">
        <v>25</v>
      </c>
      <c r="S862" s="159">
        <f t="shared" si="70"/>
        <v>0</v>
      </c>
      <c r="Y862" s="449">
        <v>25</v>
      </c>
      <c r="AA862" s="452">
        <f t="shared" si="68"/>
        <v>0</v>
      </c>
      <c r="AB862" s="452">
        <v>0.25</v>
      </c>
      <c r="AC862" s="452">
        <f t="shared" si="69"/>
        <v>0</v>
      </c>
      <c r="AD862" s="451">
        <v>0.25</v>
      </c>
      <c r="AE862" s="451">
        <f t="shared" si="66"/>
        <v>0</v>
      </c>
      <c r="AY862" s="451">
        <v>0.25</v>
      </c>
    </row>
    <row r="863" spans="1:51" ht="34.5" customHeight="1" outlineLevel="5" x14ac:dyDescent="0.2">
      <c r="A863" s="91"/>
      <c r="B863" s="93"/>
      <c r="C863" s="95"/>
      <c r="D863" s="95"/>
      <c r="E863" s="97"/>
      <c r="F863" s="101"/>
      <c r="G863" s="103"/>
      <c r="H863" s="103"/>
      <c r="I863" s="22" t="s">
        <v>67</v>
      </c>
      <c r="J863" s="23"/>
      <c r="K863" s="23"/>
      <c r="L863" s="23">
        <v>0</v>
      </c>
      <c r="M863" s="23">
        <f t="shared" si="67"/>
        <v>0</v>
      </c>
      <c r="N863" s="23">
        <v>0</v>
      </c>
      <c r="O863" s="24">
        <f>'Planning 3'!R863</f>
        <v>8.8028017057717886E-2</v>
      </c>
      <c r="P863" s="50"/>
      <c r="Q863" s="111" t="e">
        <f>#REF!*$Q$5</f>
        <v>#REF!</v>
      </c>
      <c r="S863" s="159">
        <f t="shared" si="70"/>
        <v>0</v>
      </c>
      <c r="Y863" s="449">
        <v>0</v>
      </c>
      <c r="AA863" s="452">
        <f t="shared" si="68"/>
        <v>-0.12200084393170106</v>
      </c>
      <c r="AB863" s="452">
        <v>0.20060327041145576</v>
      </c>
      <c r="AC863" s="452">
        <f t="shared" si="69"/>
        <v>-0.11257525335373787</v>
      </c>
      <c r="AD863" s="451">
        <v>0.12348751925430296</v>
      </c>
      <c r="AE863" s="451">
        <f t="shared" si="66"/>
        <v>-3.5459502196585072E-2</v>
      </c>
      <c r="AY863" s="451">
        <v>0.21002886098941895</v>
      </c>
    </row>
    <row r="864" spans="1:51" ht="34.5" customHeight="1" outlineLevel="6" x14ac:dyDescent="0.2">
      <c r="A864" s="91"/>
      <c r="B864" s="93"/>
      <c r="C864" s="95"/>
      <c r="D864" s="95"/>
      <c r="E864" s="97"/>
      <c r="F864" s="101"/>
      <c r="G864" s="103"/>
      <c r="H864" s="109"/>
      <c r="I864" s="27" t="s">
        <v>59</v>
      </c>
      <c r="J864" s="28"/>
      <c r="K864" s="28"/>
      <c r="L864" s="28">
        <v>0</v>
      </c>
      <c r="M864" s="28">
        <f t="shared" si="67"/>
        <v>0</v>
      </c>
      <c r="N864" s="28">
        <v>0</v>
      </c>
      <c r="O864" s="29">
        <f>'Planning 3'!R864</f>
        <v>0.1163670754224596</v>
      </c>
      <c r="P864" s="53"/>
      <c r="Q864" s="111" t="e">
        <f>#REF!*$Q$5</f>
        <v>#REF!</v>
      </c>
      <c r="S864" s="159">
        <f t="shared" si="70"/>
        <v>0</v>
      </c>
      <c r="Y864" s="449">
        <v>0</v>
      </c>
      <c r="AA864" s="452">
        <f t="shared" si="68"/>
        <v>-0.11996307377864736</v>
      </c>
      <c r="AB864" s="452">
        <v>0.23123935561753983</v>
      </c>
      <c r="AC864" s="452">
        <f t="shared" si="69"/>
        <v>-0.11487228019508024</v>
      </c>
      <c r="AD864" s="451">
        <v>0.14928227390416998</v>
      </c>
      <c r="AE864" s="451">
        <f t="shared" si="66"/>
        <v>-3.2915198481710387E-2</v>
      </c>
      <c r="AY864" s="451">
        <v>0.23633014920110695</v>
      </c>
    </row>
    <row r="865" spans="1:51" ht="34.5" customHeight="1" outlineLevel="7" x14ac:dyDescent="0.2">
      <c r="A865" s="91"/>
      <c r="B865" s="93"/>
      <c r="C865" s="95"/>
      <c r="D865" s="95"/>
      <c r="E865" s="97"/>
      <c r="F865" s="101"/>
      <c r="G865" s="103"/>
      <c r="H865" s="109"/>
      <c r="I865" s="16" t="s">
        <v>68</v>
      </c>
      <c r="J865" s="17" t="s">
        <v>261</v>
      </c>
      <c r="K865" s="17">
        <v>26984</v>
      </c>
      <c r="L865" s="5">
        <v>14000</v>
      </c>
      <c r="M865" s="5">
        <f t="shared" si="67"/>
        <v>0</v>
      </c>
      <c r="N865" s="5">
        <v>14000</v>
      </c>
      <c r="O865" s="6">
        <f>'Planning 3'!R865</f>
        <v>0.51882597094574567</v>
      </c>
      <c r="P865" s="45"/>
      <c r="Q865" s="111" t="e">
        <f>#REF!*$Q$5</f>
        <v>#REF!</v>
      </c>
      <c r="R865" s="77">
        <v>1072</v>
      </c>
      <c r="S865" s="159">
        <f t="shared" si="70"/>
        <v>-12928</v>
      </c>
      <c r="Y865" s="449">
        <v>2888</v>
      </c>
      <c r="AA865" s="452">
        <f t="shared" si="68"/>
        <v>0</v>
      </c>
      <c r="AB865" s="452">
        <v>0.51882597094574567</v>
      </c>
      <c r="AC865" s="452">
        <f t="shared" si="69"/>
        <v>0</v>
      </c>
      <c r="AD865" s="451">
        <v>0.23717758671805514</v>
      </c>
      <c r="AE865" s="451">
        <f t="shared" si="66"/>
        <v>0.28164838422769056</v>
      </c>
      <c r="AY865" s="451">
        <v>0.51882597094574567</v>
      </c>
    </row>
    <row r="866" spans="1:51" ht="34.5" customHeight="1" outlineLevel="7" x14ac:dyDescent="0.2">
      <c r="A866" s="91"/>
      <c r="B866" s="93"/>
      <c r="C866" s="95"/>
      <c r="D866" s="95"/>
      <c r="E866" s="97"/>
      <c r="F866" s="101"/>
      <c r="G866" s="103"/>
      <c r="H866" s="109"/>
      <c r="I866" s="4" t="s">
        <v>69</v>
      </c>
      <c r="J866" s="17" t="s">
        <v>261</v>
      </c>
      <c r="K866" s="17">
        <v>18889</v>
      </c>
      <c r="L866" s="5">
        <v>1942</v>
      </c>
      <c r="M866" s="5">
        <f t="shared" si="67"/>
        <v>0</v>
      </c>
      <c r="N866" s="5">
        <v>1942</v>
      </c>
      <c r="O866" s="6">
        <f>'Planning 3'!R866</f>
        <v>0.10281115993435333</v>
      </c>
      <c r="P866" s="41"/>
      <c r="Q866" s="111" t="e">
        <f>#REF!*$Q$5</f>
        <v>#REF!</v>
      </c>
      <c r="R866" s="77">
        <v>756</v>
      </c>
      <c r="S866" s="159">
        <f t="shared" si="70"/>
        <v>-1186</v>
      </c>
      <c r="Y866" s="449">
        <v>1827</v>
      </c>
      <c r="AA866" s="452">
        <f t="shared" si="68"/>
        <v>0</v>
      </c>
      <c r="AB866" s="452">
        <v>0.10281115993435333</v>
      </c>
      <c r="AC866" s="452">
        <f t="shared" si="69"/>
        <v>0</v>
      </c>
      <c r="AD866" s="451">
        <v>0.16035788024776323</v>
      </c>
      <c r="AE866" s="451">
        <f t="shared" si="66"/>
        <v>-5.7546720313409905E-2</v>
      </c>
      <c r="AY866" s="451">
        <v>0.10281115993435333</v>
      </c>
    </row>
    <row r="867" spans="1:51" ht="34.5" customHeight="1" outlineLevel="7" x14ac:dyDescent="0.2">
      <c r="A867" s="91"/>
      <c r="B867" s="93"/>
      <c r="C867" s="95"/>
      <c r="D867" s="95"/>
      <c r="E867" s="97"/>
      <c r="F867" s="101"/>
      <c r="G867" s="103"/>
      <c r="H867" s="109"/>
      <c r="I867" s="4" t="s">
        <v>70</v>
      </c>
      <c r="J867" s="5" t="s">
        <v>261</v>
      </c>
      <c r="K867" s="5">
        <v>380</v>
      </c>
      <c r="L867" s="5">
        <v>0</v>
      </c>
      <c r="M867" s="5">
        <f t="shared" si="67"/>
        <v>0</v>
      </c>
      <c r="N867" s="5">
        <v>0</v>
      </c>
      <c r="O867" s="6">
        <f>'Planning 3'!R867</f>
        <v>0</v>
      </c>
      <c r="P867" s="41"/>
      <c r="Q867" s="111" t="e">
        <f>#REF!*$Q$5</f>
        <v>#REF!</v>
      </c>
      <c r="S867" s="159">
        <f t="shared" si="70"/>
        <v>0</v>
      </c>
      <c r="Y867" s="449">
        <v>0</v>
      </c>
      <c r="AA867" s="452">
        <f t="shared" si="68"/>
        <v>0</v>
      </c>
      <c r="AB867" s="452">
        <v>0</v>
      </c>
      <c r="AC867" s="452">
        <f t="shared" si="69"/>
        <v>0</v>
      </c>
      <c r="AD867" s="451">
        <v>0</v>
      </c>
      <c r="AE867" s="451">
        <f t="shared" si="66"/>
        <v>0</v>
      </c>
      <c r="AY867" s="451">
        <v>0</v>
      </c>
    </row>
    <row r="868" spans="1:51" ht="34.5" customHeight="1" outlineLevel="7" x14ac:dyDescent="0.2">
      <c r="A868" s="91"/>
      <c r="B868" s="93"/>
      <c r="C868" s="95"/>
      <c r="D868" s="95"/>
      <c r="E868" s="97"/>
      <c r="F868" s="101"/>
      <c r="G868" s="103"/>
      <c r="H868" s="109"/>
      <c r="I868" s="4" t="s">
        <v>62</v>
      </c>
      <c r="J868" s="5" t="s">
        <v>261</v>
      </c>
      <c r="K868" s="5">
        <v>18889</v>
      </c>
      <c r="L868" s="5">
        <v>1342</v>
      </c>
      <c r="M868" s="5">
        <f t="shared" si="67"/>
        <v>378</v>
      </c>
      <c r="N868" s="5">
        <v>1720</v>
      </c>
      <c r="O868" s="6">
        <f>'Planning 3'!R868</f>
        <v>9.1058287892424164E-2</v>
      </c>
      <c r="P868" s="41"/>
      <c r="Q868" s="111" t="e">
        <f>#REF!*$Q$5</f>
        <v>#REF!</v>
      </c>
      <c r="R868" s="77">
        <v>756</v>
      </c>
      <c r="S868" s="159">
        <f t="shared" si="70"/>
        <v>-964</v>
      </c>
      <c r="Y868" s="449">
        <v>875</v>
      </c>
      <c r="AA868" s="452">
        <f t="shared" si="68"/>
        <v>-2.7529249827942109E-3</v>
      </c>
      <c r="AB868" s="452">
        <v>9.1058287892424164E-2</v>
      </c>
      <c r="AC868" s="452">
        <f t="shared" si="69"/>
        <v>0</v>
      </c>
      <c r="AD868" s="451">
        <v>0.18709301709989942</v>
      </c>
      <c r="AE868" s="451">
        <f t="shared" si="66"/>
        <v>-9.6034729207475258E-2</v>
      </c>
      <c r="AY868" s="451">
        <v>9.3811212875218375E-2</v>
      </c>
    </row>
    <row r="869" spans="1:51" ht="34.5" customHeight="1" outlineLevel="7" x14ac:dyDescent="0.2">
      <c r="A869" s="91"/>
      <c r="B869" s="93"/>
      <c r="C869" s="95"/>
      <c r="D869" s="95"/>
      <c r="E869" s="97"/>
      <c r="F869" s="101"/>
      <c r="G869" s="103"/>
      <c r="H869" s="109"/>
      <c r="I869" s="4" t="s">
        <v>63</v>
      </c>
      <c r="J869" s="5" t="s">
        <v>261</v>
      </c>
      <c r="K869" s="5">
        <f>18889*20/100</f>
        <v>3777.8</v>
      </c>
      <c r="L869" s="5">
        <v>540</v>
      </c>
      <c r="M869" s="5">
        <f t="shared" si="67"/>
        <v>-432</v>
      </c>
      <c r="N869" s="5">
        <v>108.00000000000001</v>
      </c>
      <c r="O869" s="6">
        <f>'Planning 3'!R869</f>
        <v>2.8588067129016889E-2</v>
      </c>
      <c r="P869" s="41"/>
      <c r="Q869" s="111" t="e">
        <f>#REF!*$Q$5</f>
        <v>#REF!</v>
      </c>
      <c r="S869" s="159">
        <f t="shared" si="70"/>
        <v>-108.00000000000001</v>
      </c>
      <c r="Y869" s="449">
        <v>540</v>
      </c>
      <c r="AA869" s="452">
        <f t="shared" si="68"/>
        <v>-0.16729313356980252</v>
      </c>
      <c r="AB869" s="452">
        <v>2.8588067129016889E-2</v>
      </c>
      <c r="AC869" s="452">
        <f t="shared" si="69"/>
        <v>0</v>
      </c>
      <c r="AD869" s="451">
        <v>2.8588067129016889E-2</v>
      </c>
      <c r="AE869" s="451">
        <f t="shared" si="66"/>
        <v>0</v>
      </c>
      <c r="AY869" s="451">
        <v>0.1958812006988194</v>
      </c>
    </row>
    <row r="870" spans="1:51" ht="34.5" customHeight="1" outlineLevel="7" x14ac:dyDescent="0.2">
      <c r="A870" s="91"/>
      <c r="B870" s="93"/>
      <c r="C870" s="95"/>
      <c r="D870" s="95"/>
      <c r="E870" s="97"/>
      <c r="F870" s="101"/>
      <c r="G870" s="103"/>
      <c r="H870" s="109"/>
      <c r="I870" s="4" t="s">
        <v>64</v>
      </c>
      <c r="J870" s="5" t="s">
        <v>261</v>
      </c>
      <c r="K870" s="5">
        <v>18889</v>
      </c>
      <c r="L870" s="5">
        <v>0</v>
      </c>
      <c r="M870" s="5">
        <f t="shared" si="67"/>
        <v>0</v>
      </c>
      <c r="N870" s="5">
        <v>0</v>
      </c>
      <c r="O870" s="6">
        <f>'Planning 3'!R870</f>
        <v>0</v>
      </c>
      <c r="P870" s="41"/>
      <c r="Q870" s="111" t="e">
        <f>#REF!*$Q$5</f>
        <v>#REF!</v>
      </c>
      <c r="S870" s="159">
        <f t="shared" si="70"/>
        <v>0</v>
      </c>
      <c r="Y870" s="449">
        <v>0</v>
      </c>
      <c r="AA870" s="452">
        <f t="shared" si="68"/>
        <v>0</v>
      </c>
      <c r="AB870" s="452">
        <v>0</v>
      </c>
      <c r="AC870" s="452">
        <f t="shared" si="69"/>
        <v>0</v>
      </c>
      <c r="AD870" s="451">
        <v>0</v>
      </c>
      <c r="AE870" s="451">
        <f t="shared" si="66"/>
        <v>0</v>
      </c>
      <c r="AY870" s="451">
        <v>0</v>
      </c>
    </row>
    <row r="871" spans="1:51" ht="34.5" customHeight="1" outlineLevel="7" x14ac:dyDescent="0.2">
      <c r="A871" s="91"/>
      <c r="B871" s="93"/>
      <c r="C871" s="95"/>
      <c r="D871" s="95"/>
      <c r="E871" s="97"/>
      <c r="F871" s="101"/>
      <c r="G871" s="103"/>
      <c r="H871" s="109"/>
      <c r="I871" s="4" t="s">
        <v>71</v>
      </c>
      <c r="J871" s="5" t="s">
        <v>261</v>
      </c>
      <c r="K871" s="5">
        <v>18889</v>
      </c>
      <c r="L871" s="5">
        <v>0</v>
      </c>
      <c r="M871" s="5">
        <f t="shared" si="67"/>
        <v>0</v>
      </c>
      <c r="N871" s="5">
        <v>0</v>
      </c>
      <c r="O871" s="6">
        <f>'Planning 3'!R871</f>
        <v>0</v>
      </c>
      <c r="P871" s="41"/>
      <c r="Q871" s="111" t="e">
        <f>#REF!*$Q$5</f>
        <v>#REF!</v>
      </c>
      <c r="S871" s="159">
        <f t="shared" si="70"/>
        <v>0</v>
      </c>
      <c r="Y871" s="449">
        <v>0</v>
      </c>
      <c r="AA871" s="452">
        <f t="shared" si="68"/>
        <v>0</v>
      </c>
      <c r="AB871" s="452">
        <v>0</v>
      </c>
      <c r="AC871" s="452">
        <f t="shared" si="69"/>
        <v>0</v>
      </c>
      <c r="AD871" s="451">
        <v>0</v>
      </c>
      <c r="AE871" s="451">
        <f t="shared" si="66"/>
        <v>0</v>
      </c>
      <c r="AY871" s="451">
        <v>0</v>
      </c>
    </row>
    <row r="872" spans="1:51" ht="34.5" customHeight="1" outlineLevel="7" x14ac:dyDescent="0.2">
      <c r="A872" s="91"/>
      <c r="B872" s="93"/>
      <c r="C872" s="95"/>
      <c r="D872" s="95"/>
      <c r="E872" s="97"/>
      <c r="F872" s="101"/>
      <c r="G872" s="103"/>
      <c r="H872" s="109"/>
      <c r="I872" s="4" t="s">
        <v>51</v>
      </c>
      <c r="J872" s="5" t="s">
        <v>257</v>
      </c>
      <c r="K872" s="5">
        <v>100</v>
      </c>
      <c r="L872" s="5">
        <v>25</v>
      </c>
      <c r="M872" s="5">
        <f t="shared" si="67"/>
        <v>0</v>
      </c>
      <c r="N872" s="5">
        <v>25</v>
      </c>
      <c r="O872" s="6">
        <f>'Planning 3'!R872</f>
        <v>0.25</v>
      </c>
      <c r="P872" s="41"/>
      <c r="Q872" s="111" t="e">
        <f>#REF!*$Q$5</f>
        <v>#REF!</v>
      </c>
      <c r="R872" s="77">
        <v>25</v>
      </c>
      <c r="S872" s="159">
        <f t="shared" si="70"/>
        <v>0</v>
      </c>
      <c r="Y872" s="449">
        <v>25</v>
      </c>
      <c r="AA872" s="452">
        <f t="shared" si="68"/>
        <v>0</v>
      </c>
      <c r="AB872" s="452">
        <v>0.25</v>
      </c>
      <c r="AC872" s="452">
        <f t="shared" si="69"/>
        <v>0</v>
      </c>
      <c r="AD872" s="451">
        <v>0.25</v>
      </c>
      <c r="AE872" s="451">
        <f t="shared" si="66"/>
        <v>0</v>
      </c>
      <c r="AY872" s="451">
        <v>0.25</v>
      </c>
    </row>
    <row r="873" spans="1:51" ht="34.5" customHeight="1" outlineLevel="6" x14ac:dyDescent="0.2">
      <c r="A873" s="91"/>
      <c r="B873" s="93"/>
      <c r="C873" s="95"/>
      <c r="D873" s="95"/>
      <c r="E873" s="97"/>
      <c r="F873" s="101"/>
      <c r="G873" s="103"/>
      <c r="H873" s="109"/>
      <c r="I873" s="27" t="s">
        <v>65</v>
      </c>
      <c r="J873" s="28"/>
      <c r="K873" s="28"/>
      <c r="L873" s="28">
        <v>0</v>
      </c>
      <c r="M873" s="28">
        <f t="shared" si="67"/>
        <v>0</v>
      </c>
      <c r="N873" s="28">
        <v>0</v>
      </c>
      <c r="O873" s="29">
        <f>'Planning 3'!R873</f>
        <v>2.8735632183908053E-2</v>
      </c>
      <c r="P873" s="53"/>
      <c r="Q873" s="111" t="e">
        <f>#REF!*$Q$5</f>
        <v>#REF!</v>
      </c>
      <c r="S873" s="159">
        <f t="shared" si="70"/>
        <v>0</v>
      </c>
      <c r="Y873" s="449">
        <v>0</v>
      </c>
      <c r="AA873" s="452">
        <f t="shared" si="68"/>
        <v>-0.12626436781609196</v>
      </c>
      <c r="AB873" s="452">
        <v>0.155</v>
      </c>
      <c r="AC873" s="452">
        <f t="shared" si="69"/>
        <v>-0.12626436781609196</v>
      </c>
      <c r="AD873" s="451">
        <v>0.155</v>
      </c>
      <c r="AE873" s="451">
        <f t="shared" si="66"/>
        <v>-0.12626436781609196</v>
      </c>
      <c r="AY873" s="451">
        <v>0.155</v>
      </c>
    </row>
    <row r="874" spans="1:51" ht="34.5" customHeight="1" outlineLevel="7" x14ac:dyDescent="0.2">
      <c r="A874" s="91"/>
      <c r="B874" s="93"/>
      <c r="C874" s="95"/>
      <c r="D874" s="95"/>
      <c r="E874" s="97"/>
      <c r="F874" s="101"/>
      <c r="G874" s="103"/>
      <c r="H874" s="109"/>
      <c r="I874" s="16" t="s">
        <v>68</v>
      </c>
      <c r="J874" s="17" t="s">
        <v>261</v>
      </c>
      <c r="K874" s="17">
        <v>93</v>
      </c>
      <c r="L874" s="5">
        <v>0</v>
      </c>
      <c r="M874" s="5">
        <f t="shared" si="67"/>
        <v>0</v>
      </c>
      <c r="N874" s="5">
        <v>0</v>
      </c>
      <c r="O874" s="6">
        <f>'Planning 3'!R874</f>
        <v>0</v>
      </c>
      <c r="P874" s="52"/>
      <c r="Q874" s="111" t="e">
        <f>#REF!*$Q$5</f>
        <v>#REF!</v>
      </c>
      <c r="S874" s="159">
        <f t="shared" si="70"/>
        <v>0</v>
      </c>
      <c r="Y874" s="449">
        <v>0</v>
      </c>
      <c r="AA874" s="452">
        <f t="shared" si="68"/>
        <v>0</v>
      </c>
      <c r="AB874" s="452">
        <v>0</v>
      </c>
      <c r="AC874" s="452">
        <f t="shared" si="69"/>
        <v>0</v>
      </c>
      <c r="AD874" s="451">
        <v>0</v>
      </c>
      <c r="AE874" s="451">
        <f t="shared" si="66"/>
        <v>0</v>
      </c>
      <c r="AY874" s="451">
        <v>0</v>
      </c>
    </row>
    <row r="875" spans="1:51" ht="34.5" customHeight="1" outlineLevel="7" x14ac:dyDescent="0.2">
      <c r="A875" s="91"/>
      <c r="B875" s="93"/>
      <c r="C875" s="95"/>
      <c r="D875" s="95"/>
      <c r="E875" s="97"/>
      <c r="F875" s="101"/>
      <c r="G875" s="103"/>
      <c r="H875" s="109"/>
      <c r="I875" s="4" t="s">
        <v>69</v>
      </c>
      <c r="J875" s="17" t="s">
        <v>261</v>
      </c>
      <c r="K875" s="17">
        <v>65</v>
      </c>
      <c r="L875" s="5">
        <v>0</v>
      </c>
      <c r="M875" s="5">
        <f t="shared" si="67"/>
        <v>0</v>
      </c>
      <c r="N875" s="5">
        <v>0</v>
      </c>
      <c r="O875" s="6">
        <f>'Planning 3'!R875</f>
        <v>0</v>
      </c>
      <c r="P875" s="41"/>
      <c r="Q875" s="111" t="e">
        <f>#REF!*$Q$5</f>
        <v>#REF!</v>
      </c>
      <c r="S875" s="159">
        <f t="shared" si="70"/>
        <v>0</v>
      </c>
      <c r="Y875" s="449">
        <v>0</v>
      </c>
      <c r="AA875" s="452">
        <f t="shared" si="68"/>
        <v>0</v>
      </c>
      <c r="AB875" s="452">
        <v>0</v>
      </c>
      <c r="AC875" s="452">
        <f t="shared" si="69"/>
        <v>0</v>
      </c>
      <c r="AD875" s="451">
        <v>0</v>
      </c>
      <c r="AE875" s="451">
        <f t="shared" si="66"/>
        <v>0</v>
      </c>
      <c r="AY875" s="451">
        <v>0</v>
      </c>
    </row>
    <row r="876" spans="1:51" ht="34.5" customHeight="1" outlineLevel="7" x14ac:dyDescent="0.2">
      <c r="A876" s="91"/>
      <c r="B876" s="93"/>
      <c r="C876" s="95"/>
      <c r="D876" s="95"/>
      <c r="E876" s="97"/>
      <c r="F876" s="101"/>
      <c r="G876" s="103"/>
      <c r="H876" s="109"/>
      <c r="I876" s="4" t="s">
        <v>70</v>
      </c>
      <c r="J876" s="5" t="s">
        <v>261</v>
      </c>
      <c r="K876" s="5">
        <v>380</v>
      </c>
      <c r="L876" s="5">
        <v>0</v>
      </c>
      <c r="M876" s="5">
        <f t="shared" si="67"/>
        <v>0</v>
      </c>
      <c r="N876" s="5">
        <v>0</v>
      </c>
      <c r="O876" s="6">
        <f>'Planning 3'!R876</f>
        <v>0</v>
      </c>
      <c r="P876" s="41"/>
      <c r="Q876" s="111" t="e">
        <f>#REF!*$Q$5</f>
        <v>#REF!</v>
      </c>
      <c r="S876" s="159">
        <f t="shared" si="70"/>
        <v>0</v>
      </c>
      <c r="Y876" s="449">
        <v>0</v>
      </c>
      <c r="AA876" s="452">
        <f t="shared" si="68"/>
        <v>0</v>
      </c>
      <c r="AB876" s="452">
        <v>0</v>
      </c>
      <c r="AC876" s="452">
        <f t="shared" si="69"/>
        <v>0</v>
      </c>
      <c r="AD876" s="451">
        <v>0</v>
      </c>
      <c r="AE876" s="451">
        <f t="shared" si="66"/>
        <v>0</v>
      </c>
      <c r="AY876" s="451">
        <v>0</v>
      </c>
    </row>
    <row r="877" spans="1:51" ht="34.5" customHeight="1" outlineLevel="7" x14ac:dyDescent="0.2">
      <c r="A877" s="91"/>
      <c r="B877" s="93"/>
      <c r="C877" s="95"/>
      <c r="D877" s="95"/>
      <c r="E877" s="97"/>
      <c r="F877" s="101"/>
      <c r="G877" s="103"/>
      <c r="H877" s="109"/>
      <c r="I877" s="4" t="s">
        <v>62</v>
      </c>
      <c r="J877" s="5" t="s">
        <v>261</v>
      </c>
      <c r="K877" s="5">
        <v>65</v>
      </c>
      <c r="L877" s="5">
        <v>0</v>
      </c>
      <c r="M877" s="5">
        <f t="shared" si="67"/>
        <v>0</v>
      </c>
      <c r="N877" s="5">
        <v>0</v>
      </c>
      <c r="O877" s="6">
        <f>'Planning 3'!R877</f>
        <v>0</v>
      </c>
      <c r="P877" s="41"/>
      <c r="Q877" s="111" t="e">
        <f>#REF!*$Q$5</f>
        <v>#REF!</v>
      </c>
      <c r="S877" s="159">
        <f t="shared" si="70"/>
        <v>0</v>
      </c>
      <c r="Y877" s="449">
        <v>0</v>
      </c>
      <c r="AA877" s="452">
        <f t="shared" si="68"/>
        <v>0</v>
      </c>
      <c r="AB877" s="452">
        <v>0</v>
      </c>
      <c r="AC877" s="452">
        <f t="shared" si="69"/>
        <v>0</v>
      </c>
      <c r="AD877" s="451">
        <v>0</v>
      </c>
      <c r="AE877" s="451">
        <f t="shared" si="66"/>
        <v>0</v>
      </c>
      <c r="AY877" s="451">
        <v>0</v>
      </c>
    </row>
    <row r="878" spans="1:51" ht="34.5" customHeight="1" outlineLevel="7" x14ac:dyDescent="0.2">
      <c r="A878" s="91"/>
      <c r="B878" s="93"/>
      <c r="C878" s="95"/>
      <c r="D878" s="95"/>
      <c r="E878" s="97"/>
      <c r="F878" s="101"/>
      <c r="G878" s="103"/>
      <c r="H878" s="109"/>
      <c r="I878" s="4" t="s">
        <v>63</v>
      </c>
      <c r="J878" s="5" t="s">
        <v>261</v>
      </c>
      <c r="K878" s="5">
        <v>65</v>
      </c>
      <c r="L878" s="5">
        <v>0</v>
      </c>
      <c r="M878" s="5">
        <f t="shared" si="67"/>
        <v>0</v>
      </c>
      <c r="N878" s="5">
        <v>0</v>
      </c>
      <c r="O878" s="6">
        <f>'Planning 3'!R878</f>
        <v>0</v>
      </c>
      <c r="P878" s="41"/>
      <c r="Q878" s="111" t="e">
        <f>#REF!*$Q$5</f>
        <v>#REF!</v>
      </c>
      <c r="S878" s="159">
        <f t="shared" si="70"/>
        <v>0</v>
      </c>
      <c r="Y878" s="449">
        <v>0</v>
      </c>
      <c r="AA878" s="452">
        <f t="shared" si="68"/>
        <v>0</v>
      </c>
      <c r="AB878" s="452">
        <v>0</v>
      </c>
      <c r="AC878" s="452">
        <f t="shared" si="69"/>
        <v>0</v>
      </c>
      <c r="AD878" s="451">
        <v>0</v>
      </c>
      <c r="AE878" s="451">
        <f t="shared" si="66"/>
        <v>0</v>
      </c>
      <c r="AY878" s="451">
        <v>0</v>
      </c>
    </row>
    <row r="879" spans="1:51" ht="34.5" customHeight="1" outlineLevel="7" x14ac:dyDescent="0.2">
      <c r="A879" s="91"/>
      <c r="B879" s="93"/>
      <c r="C879" s="95"/>
      <c r="D879" s="95"/>
      <c r="E879" s="97"/>
      <c r="F879" s="101"/>
      <c r="G879" s="103"/>
      <c r="H879" s="109"/>
      <c r="I879" s="4" t="s">
        <v>64</v>
      </c>
      <c r="J879" s="5" t="s">
        <v>261</v>
      </c>
      <c r="K879" s="5">
        <v>65</v>
      </c>
      <c r="L879" s="5">
        <v>0</v>
      </c>
      <c r="M879" s="5">
        <f t="shared" si="67"/>
        <v>0</v>
      </c>
      <c r="N879" s="5">
        <v>0</v>
      </c>
      <c r="O879" s="6">
        <f>'Planning 3'!R879</f>
        <v>0</v>
      </c>
      <c r="P879" s="41"/>
      <c r="Q879" s="111" t="e">
        <f>#REF!*$Q$5</f>
        <v>#REF!</v>
      </c>
      <c r="S879" s="159">
        <f t="shared" si="70"/>
        <v>0</v>
      </c>
      <c r="Y879" s="449">
        <v>0</v>
      </c>
      <c r="AA879" s="452">
        <f t="shared" si="68"/>
        <v>0</v>
      </c>
      <c r="AB879" s="452">
        <v>0</v>
      </c>
      <c r="AC879" s="452">
        <f t="shared" si="69"/>
        <v>0</v>
      </c>
      <c r="AD879" s="451">
        <v>0</v>
      </c>
      <c r="AE879" s="451">
        <f t="shared" si="66"/>
        <v>0</v>
      </c>
      <c r="AY879" s="451">
        <v>0</v>
      </c>
    </row>
    <row r="880" spans="1:51" ht="34.5" customHeight="1" outlineLevel="7" x14ac:dyDescent="0.2">
      <c r="A880" s="91"/>
      <c r="B880" s="93"/>
      <c r="C880" s="95"/>
      <c r="D880" s="95"/>
      <c r="E880" s="97"/>
      <c r="F880" s="101"/>
      <c r="G880" s="103"/>
      <c r="H880" s="109"/>
      <c r="I880" s="4" t="s">
        <v>71</v>
      </c>
      <c r="J880" s="5" t="s">
        <v>261</v>
      </c>
      <c r="K880" s="5">
        <v>65</v>
      </c>
      <c r="L880" s="5">
        <v>0</v>
      </c>
      <c r="M880" s="5">
        <f t="shared" si="67"/>
        <v>0</v>
      </c>
      <c r="N880" s="5">
        <v>0</v>
      </c>
      <c r="O880" s="6">
        <f>'Planning 3'!R880</f>
        <v>0</v>
      </c>
      <c r="P880" s="41"/>
      <c r="Q880" s="111" t="e">
        <f>#REF!*$Q$5</f>
        <v>#REF!</v>
      </c>
      <c r="S880" s="159">
        <f t="shared" si="70"/>
        <v>0</v>
      </c>
      <c r="Y880" s="449">
        <v>0</v>
      </c>
      <c r="AA880" s="452">
        <f t="shared" si="68"/>
        <v>0</v>
      </c>
      <c r="AB880" s="452">
        <v>0</v>
      </c>
      <c r="AC880" s="452">
        <f t="shared" si="69"/>
        <v>0</v>
      </c>
      <c r="AD880" s="451">
        <v>0</v>
      </c>
      <c r="AE880" s="451">
        <f t="shared" si="66"/>
        <v>0</v>
      </c>
      <c r="AY880" s="451">
        <v>0</v>
      </c>
    </row>
    <row r="881" spans="1:51" ht="34.5" customHeight="1" outlineLevel="7" x14ac:dyDescent="0.2">
      <c r="A881" s="91"/>
      <c r="B881" s="93"/>
      <c r="C881" s="95"/>
      <c r="D881" s="95"/>
      <c r="E881" s="97"/>
      <c r="F881" s="101"/>
      <c r="G881" s="103"/>
      <c r="H881" s="109"/>
      <c r="I881" s="4" t="s">
        <v>51</v>
      </c>
      <c r="J881" s="5" t="s">
        <v>257</v>
      </c>
      <c r="K881" s="5">
        <v>100</v>
      </c>
      <c r="L881" s="5">
        <v>25</v>
      </c>
      <c r="M881" s="5">
        <f t="shared" si="67"/>
        <v>0</v>
      </c>
      <c r="N881" s="5">
        <v>25</v>
      </c>
      <c r="O881" s="6">
        <f>'Planning 3'!R881</f>
        <v>0.25</v>
      </c>
      <c r="P881" s="41"/>
      <c r="Q881" s="111" t="e">
        <f>#REF!*$Q$5</f>
        <v>#REF!</v>
      </c>
      <c r="R881" s="77">
        <v>25</v>
      </c>
      <c r="S881" s="159">
        <f t="shared" si="70"/>
        <v>0</v>
      </c>
      <c r="Y881" s="449">
        <v>25</v>
      </c>
      <c r="AA881" s="452">
        <f t="shared" si="68"/>
        <v>0</v>
      </c>
      <c r="AB881" s="452">
        <v>0.25</v>
      </c>
      <c r="AC881" s="452">
        <f t="shared" si="69"/>
        <v>0</v>
      </c>
      <c r="AD881" s="451">
        <v>0.25</v>
      </c>
      <c r="AE881" s="451">
        <f t="shared" si="66"/>
        <v>0</v>
      </c>
      <c r="AY881" s="451">
        <v>0.25</v>
      </c>
    </row>
    <row r="882" spans="1:51" ht="34.5" customHeight="1" outlineLevel="6" x14ac:dyDescent="0.2">
      <c r="A882" s="91"/>
      <c r="B882" s="93"/>
      <c r="C882" s="95"/>
      <c r="D882" s="95"/>
      <c r="E882" s="97"/>
      <c r="F882" s="101"/>
      <c r="G882" s="103"/>
      <c r="H882" s="109"/>
      <c r="I882" s="27" t="s">
        <v>66</v>
      </c>
      <c r="J882" s="28"/>
      <c r="K882" s="28"/>
      <c r="L882" s="28">
        <v>0</v>
      </c>
      <c r="M882" s="28">
        <f t="shared" si="67"/>
        <v>0</v>
      </c>
      <c r="N882" s="28">
        <v>0</v>
      </c>
      <c r="O882" s="29">
        <f>'Planning 3'!R882</f>
        <v>2.8735632183908053E-2</v>
      </c>
      <c r="P882" s="53"/>
      <c r="Q882" s="111" t="e">
        <f>#REF!*$Q$5</f>
        <v>#REF!</v>
      </c>
      <c r="S882" s="159">
        <f t="shared" si="70"/>
        <v>0</v>
      </c>
      <c r="Y882" s="449">
        <v>0</v>
      </c>
      <c r="AA882" s="452">
        <f t="shared" si="68"/>
        <v>-0.12626436781609196</v>
      </c>
      <c r="AB882" s="452">
        <v>0.155</v>
      </c>
      <c r="AC882" s="452">
        <f t="shared" si="69"/>
        <v>-0.12626436781609196</v>
      </c>
      <c r="AD882" s="451">
        <v>0.155</v>
      </c>
      <c r="AE882" s="451">
        <f t="shared" si="66"/>
        <v>-0.12626436781609196</v>
      </c>
      <c r="AY882" s="451">
        <v>0.155</v>
      </c>
    </row>
    <row r="883" spans="1:51" ht="34.5" customHeight="1" outlineLevel="7" x14ac:dyDescent="0.2">
      <c r="A883" s="91"/>
      <c r="B883" s="93"/>
      <c r="C883" s="95"/>
      <c r="D883" s="95"/>
      <c r="E883" s="97"/>
      <c r="F883" s="101"/>
      <c r="G883" s="103"/>
      <c r="H883" s="109"/>
      <c r="I883" s="16" t="s">
        <v>68</v>
      </c>
      <c r="J883" s="17" t="s">
        <v>261</v>
      </c>
      <c r="K883" s="17">
        <v>41</v>
      </c>
      <c r="L883" s="5">
        <v>0</v>
      </c>
      <c r="M883" s="5">
        <f t="shared" si="67"/>
        <v>0</v>
      </c>
      <c r="N883" s="5">
        <v>0</v>
      </c>
      <c r="O883" s="6">
        <f>'Planning 3'!R883</f>
        <v>0</v>
      </c>
      <c r="P883" s="52"/>
      <c r="Q883" s="111" t="e">
        <f>#REF!*$Q$5</f>
        <v>#REF!</v>
      </c>
      <c r="S883" s="159">
        <f t="shared" si="70"/>
        <v>0</v>
      </c>
      <c r="Y883" s="449">
        <v>0</v>
      </c>
      <c r="AA883" s="452">
        <f t="shared" si="68"/>
        <v>0</v>
      </c>
      <c r="AB883" s="452">
        <v>0</v>
      </c>
      <c r="AC883" s="452">
        <f t="shared" si="69"/>
        <v>0</v>
      </c>
      <c r="AD883" s="451">
        <v>0</v>
      </c>
      <c r="AE883" s="451">
        <f t="shared" si="66"/>
        <v>0</v>
      </c>
      <c r="AY883" s="451">
        <v>0</v>
      </c>
    </row>
    <row r="884" spans="1:51" ht="34.5" customHeight="1" outlineLevel="7" x14ac:dyDescent="0.2">
      <c r="A884" s="91"/>
      <c r="B884" s="93"/>
      <c r="C884" s="95"/>
      <c r="D884" s="95"/>
      <c r="E884" s="97"/>
      <c r="F884" s="101"/>
      <c r="G884" s="103"/>
      <c r="H884" s="109"/>
      <c r="I884" s="4" t="s">
        <v>69</v>
      </c>
      <c r="J884" s="17" t="s">
        <v>261</v>
      </c>
      <c r="K884" s="17">
        <v>29</v>
      </c>
      <c r="L884" s="5">
        <v>0</v>
      </c>
      <c r="M884" s="5">
        <f t="shared" si="67"/>
        <v>0</v>
      </c>
      <c r="N884" s="5">
        <v>0</v>
      </c>
      <c r="O884" s="6">
        <f>'Planning 3'!R884</f>
        <v>0</v>
      </c>
      <c r="P884" s="41"/>
      <c r="Q884" s="111" t="e">
        <f>#REF!*$Q$5</f>
        <v>#REF!</v>
      </c>
      <c r="S884" s="159">
        <f t="shared" si="70"/>
        <v>0</v>
      </c>
      <c r="Y884" s="449">
        <v>0</v>
      </c>
      <c r="AA884" s="452">
        <f t="shared" si="68"/>
        <v>0</v>
      </c>
      <c r="AB884" s="452">
        <v>0</v>
      </c>
      <c r="AC884" s="452">
        <f t="shared" si="69"/>
        <v>0</v>
      </c>
      <c r="AD884" s="451">
        <v>0</v>
      </c>
      <c r="AE884" s="451">
        <f t="shared" si="66"/>
        <v>0</v>
      </c>
      <c r="AY884" s="451">
        <v>0</v>
      </c>
    </row>
    <row r="885" spans="1:51" ht="34.5" customHeight="1" outlineLevel="7" x14ac:dyDescent="0.2">
      <c r="A885" s="91"/>
      <c r="B885" s="93"/>
      <c r="C885" s="95"/>
      <c r="D885" s="95"/>
      <c r="E885" s="97"/>
      <c r="F885" s="101"/>
      <c r="G885" s="103"/>
      <c r="H885" s="109"/>
      <c r="I885" s="4" t="s">
        <v>70</v>
      </c>
      <c r="J885" s="5" t="s">
        <v>261</v>
      </c>
      <c r="K885" s="5">
        <v>380</v>
      </c>
      <c r="L885" s="5">
        <v>0</v>
      </c>
      <c r="M885" s="5">
        <f t="shared" si="67"/>
        <v>0</v>
      </c>
      <c r="N885" s="5">
        <v>0</v>
      </c>
      <c r="O885" s="6">
        <f>'Planning 3'!R885</f>
        <v>0</v>
      </c>
      <c r="P885" s="41"/>
      <c r="Q885" s="111" t="e">
        <f>#REF!*$Q$5</f>
        <v>#REF!</v>
      </c>
      <c r="S885" s="159">
        <f t="shared" si="70"/>
        <v>0</v>
      </c>
      <c r="Y885" s="449">
        <v>0</v>
      </c>
      <c r="AA885" s="452">
        <f t="shared" si="68"/>
        <v>0</v>
      </c>
      <c r="AB885" s="452">
        <v>0</v>
      </c>
      <c r="AC885" s="452">
        <f t="shared" si="69"/>
        <v>0</v>
      </c>
      <c r="AD885" s="451">
        <v>0</v>
      </c>
      <c r="AE885" s="451">
        <f t="shared" si="66"/>
        <v>0</v>
      </c>
      <c r="AY885" s="451">
        <v>0</v>
      </c>
    </row>
    <row r="886" spans="1:51" ht="34.5" customHeight="1" outlineLevel="7" x14ac:dyDescent="0.2">
      <c r="A886" s="91"/>
      <c r="B886" s="93"/>
      <c r="C886" s="95"/>
      <c r="D886" s="95"/>
      <c r="E886" s="97"/>
      <c r="F886" s="101"/>
      <c r="G886" s="103"/>
      <c r="H886" s="109"/>
      <c r="I886" s="4" t="s">
        <v>62</v>
      </c>
      <c r="J886" s="5" t="s">
        <v>261</v>
      </c>
      <c r="K886" s="5">
        <v>29</v>
      </c>
      <c r="L886" s="5">
        <v>0</v>
      </c>
      <c r="M886" s="5">
        <f t="shared" si="67"/>
        <v>0</v>
      </c>
      <c r="N886" s="5">
        <v>0</v>
      </c>
      <c r="O886" s="6">
        <f>'Planning 3'!R886</f>
        <v>0</v>
      </c>
      <c r="P886" s="41"/>
      <c r="Q886" s="111" t="e">
        <f>#REF!*$Q$5</f>
        <v>#REF!</v>
      </c>
      <c r="S886" s="159">
        <f t="shared" si="70"/>
        <v>0</v>
      </c>
      <c r="Y886" s="449">
        <v>0</v>
      </c>
      <c r="AA886" s="452">
        <f t="shared" si="68"/>
        <v>0</v>
      </c>
      <c r="AB886" s="452">
        <v>0</v>
      </c>
      <c r="AC886" s="452">
        <f t="shared" si="69"/>
        <v>0</v>
      </c>
      <c r="AD886" s="451">
        <v>0</v>
      </c>
      <c r="AE886" s="451">
        <f t="shared" si="66"/>
        <v>0</v>
      </c>
      <c r="AY886" s="451">
        <v>0</v>
      </c>
    </row>
    <row r="887" spans="1:51" ht="34.5" customHeight="1" outlineLevel="7" x14ac:dyDescent="0.2">
      <c r="A887" s="91"/>
      <c r="B887" s="93"/>
      <c r="C887" s="95"/>
      <c r="D887" s="95"/>
      <c r="E887" s="97"/>
      <c r="F887" s="101"/>
      <c r="G887" s="103"/>
      <c r="H887" s="109"/>
      <c r="I887" s="4" t="s">
        <v>63</v>
      </c>
      <c r="J887" s="5" t="s">
        <v>261</v>
      </c>
      <c r="K887" s="5">
        <v>29</v>
      </c>
      <c r="L887" s="5">
        <v>0</v>
      </c>
      <c r="M887" s="5">
        <f t="shared" si="67"/>
        <v>0</v>
      </c>
      <c r="N887" s="5">
        <v>0</v>
      </c>
      <c r="O887" s="6">
        <f>'Planning 3'!R887</f>
        <v>0</v>
      </c>
      <c r="P887" s="41"/>
      <c r="Q887" s="111" t="e">
        <f>#REF!*$Q$5</f>
        <v>#REF!</v>
      </c>
      <c r="S887" s="159">
        <f t="shared" si="70"/>
        <v>0</v>
      </c>
      <c r="Y887" s="449">
        <v>0</v>
      </c>
      <c r="AA887" s="452">
        <f t="shared" si="68"/>
        <v>0</v>
      </c>
      <c r="AB887" s="452">
        <v>0</v>
      </c>
      <c r="AC887" s="452">
        <f t="shared" si="69"/>
        <v>0</v>
      </c>
      <c r="AD887" s="451">
        <v>0</v>
      </c>
      <c r="AE887" s="451">
        <f t="shared" si="66"/>
        <v>0</v>
      </c>
      <c r="AY887" s="451">
        <v>0</v>
      </c>
    </row>
    <row r="888" spans="1:51" ht="34.5" customHeight="1" outlineLevel="7" x14ac:dyDescent="0.2">
      <c r="A888" s="91"/>
      <c r="B888" s="93"/>
      <c r="C888" s="95"/>
      <c r="D888" s="95"/>
      <c r="E888" s="97"/>
      <c r="F888" s="101"/>
      <c r="G888" s="103"/>
      <c r="H888" s="109"/>
      <c r="I888" s="4" t="s">
        <v>64</v>
      </c>
      <c r="J888" s="5" t="s">
        <v>261</v>
      </c>
      <c r="K888" s="5">
        <v>29</v>
      </c>
      <c r="L888" s="5">
        <v>0</v>
      </c>
      <c r="M888" s="5">
        <f t="shared" si="67"/>
        <v>0</v>
      </c>
      <c r="N888" s="5">
        <v>0</v>
      </c>
      <c r="O888" s="6">
        <f>'Planning 3'!R888</f>
        <v>0</v>
      </c>
      <c r="P888" s="41"/>
      <c r="Q888" s="111" t="e">
        <f>#REF!*$Q$5</f>
        <v>#REF!</v>
      </c>
      <c r="S888" s="159">
        <f t="shared" si="70"/>
        <v>0</v>
      </c>
      <c r="Y888" s="449">
        <v>0</v>
      </c>
      <c r="AA888" s="452">
        <f t="shared" si="68"/>
        <v>0</v>
      </c>
      <c r="AB888" s="452">
        <v>0</v>
      </c>
      <c r="AC888" s="452">
        <f t="shared" si="69"/>
        <v>0</v>
      </c>
      <c r="AD888" s="451">
        <v>0</v>
      </c>
      <c r="AE888" s="451">
        <f t="shared" si="66"/>
        <v>0</v>
      </c>
      <c r="AY888" s="451">
        <v>0</v>
      </c>
    </row>
    <row r="889" spans="1:51" ht="34.5" customHeight="1" outlineLevel="7" x14ac:dyDescent="0.2">
      <c r="A889" s="91"/>
      <c r="B889" s="93"/>
      <c r="C889" s="95"/>
      <c r="D889" s="95"/>
      <c r="E889" s="97"/>
      <c r="F889" s="101"/>
      <c r="G889" s="103"/>
      <c r="H889" s="109"/>
      <c r="I889" s="4" t="s">
        <v>71</v>
      </c>
      <c r="J889" s="5" t="s">
        <v>261</v>
      </c>
      <c r="K889" s="5">
        <v>29</v>
      </c>
      <c r="L889" s="5">
        <v>0</v>
      </c>
      <c r="M889" s="5">
        <f t="shared" si="67"/>
        <v>0</v>
      </c>
      <c r="N889" s="5">
        <v>0</v>
      </c>
      <c r="O889" s="6">
        <f>'Planning 3'!R889</f>
        <v>0</v>
      </c>
      <c r="P889" s="41"/>
      <c r="Q889" s="111" t="e">
        <f>#REF!*$Q$5</f>
        <v>#REF!</v>
      </c>
      <c r="S889" s="159">
        <f t="shared" si="70"/>
        <v>0</v>
      </c>
      <c r="Y889" s="449">
        <v>0</v>
      </c>
      <c r="AA889" s="452">
        <f t="shared" si="68"/>
        <v>0</v>
      </c>
      <c r="AB889" s="452">
        <v>0</v>
      </c>
      <c r="AC889" s="452">
        <f t="shared" si="69"/>
        <v>0</v>
      </c>
      <c r="AD889" s="451">
        <v>0</v>
      </c>
      <c r="AE889" s="451">
        <f t="shared" si="66"/>
        <v>0</v>
      </c>
      <c r="AY889" s="451">
        <v>0</v>
      </c>
    </row>
    <row r="890" spans="1:51" ht="34.5" customHeight="1" outlineLevel="7" x14ac:dyDescent="0.2">
      <c r="A890" s="91"/>
      <c r="B890" s="93"/>
      <c r="C890" s="95"/>
      <c r="D890" s="95"/>
      <c r="E890" s="97"/>
      <c r="F890" s="101"/>
      <c r="G890" s="103"/>
      <c r="H890" s="109"/>
      <c r="I890" s="4" t="s">
        <v>51</v>
      </c>
      <c r="J890" s="5" t="s">
        <v>257</v>
      </c>
      <c r="K890" s="5">
        <v>100</v>
      </c>
      <c r="L890" s="5">
        <v>25</v>
      </c>
      <c r="M890" s="5">
        <f t="shared" si="67"/>
        <v>0</v>
      </c>
      <c r="N890" s="5">
        <v>25</v>
      </c>
      <c r="O890" s="6">
        <f>'Planning 3'!R890</f>
        <v>0.25</v>
      </c>
      <c r="P890" s="41"/>
      <c r="Q890" s="111" t="e">
        <f>#REF!*$Q$5</f>
        <v>#REF!</v>
      </c>
      <c r="R890" s="77">
        <v>25</v>
      </c>
      <c r="S890" s="159">
        <f t="shared" si="70"/>
        <v>0</v>
      </c>
      <c r="Y890" s="449">
        <v>25</v>
      </c>
      <c r="AA890" s="452">
        <f t="shared" si="68"/>
        <v>0</v>
      </c>
      <c r="AB890" s="452">
        <v>0.25</v>
      </c>
      <c r="AC890" s="452">
        <f t="shared" si="69"/>
        <v>0</v>
      </c>
      <c r="AD890" s="451">
        <v>0.25</v>
      </c>
      <c r="AE890" s="451">
        <f t="shared" si="66"/>
        <v>0</v>
      </c>
      <c r="AY890" s="451">
        <v>0.25</v>
      </c>
    </row>
    <row r="891" spans="1:51" ht="34.5" customHeight="1" outlineLevel="6" x14ac:dyDescent="0.2">
      <c r="A891" s="91"/>
      <c r="B891" s="93"/>
      <c r="C891" s="95"/>
      <c r="D891" s="95"/>
      <c r="E891" s="97"/>
      <c r="F891" s="101"/>
      <c r="G891" s="103"/>
      <c r="H891" s="109"/>
      <c r="I891" s="27" t="s">
        <v>233</v>
      </c>
      <c r="J891" s="28"/>
      <c r="K891" s="28"/>
      <c r="L891" s="28">
        <v>0</v>
      </c>
      <c r="M891" s="28">
        <f t="shared" si="67"/>
        <v>0</v>
      </c>
      <c r="N891" s="28">
        <v>0</v>
      </c>
      <c r="O891" s="29">
        <f>'Planning 3'!R891</f>
        <v>2.8735632183908056E-2</v>
      </c>
      <c r="P891" s="53"/>
      <c r="Q891" s="111" t="e">
        <f>#REF!*$Q$5</f>
        <v>#REF!</v>
      </c>
      <c r="S891" s="159">
        <f t="shared" si="70"/>
        <v>0</v>
      </c>
      <c r="Y891" s="449">
        <v>0</v>
      </c>
      <c r="AA891" s="452">
        <f t="shared" si="68"/>
        <v>-0.12626436781609193</v>
      </c>
      <c r="AB891" s="452">
        <v>0.155</v>
      </c>
      <c r="AC891" s="452">
        <f t="shared" si="69"/>
        <v>-0.12626436781609193</v>
      </c>
      <c r="AD891" s="451">
        <v>2.5000000000000005E-2</v>
      </c>
      <c r="AE891" s="451">
        <f t="shared" si="66"/>
        <v>3.7356321839080511E-3</v>
      </c>
      <c r="AY891" s="451">
        <v>0.155</v>
      </c>
    </row>
    <row r="892" spans="1:51" ht="34.5" customHeight="1" outlineLevel="7" x14ac:dyDescent="0.2">
      <c r="A892" s="91"/>
      <c r="B892" s="93"/>
      <c r="C892" s="95"/>
      <c r="D892" s="95"/>
      <c r="E892" s="97"/>
      <c r="F892" s="101"/>
      <c r="G892" s="103"/>
      <c r="H892" s="109"/>
      <c r="I892" s="16" t="s">
        <v>68</v>
      </c>
      <c r="J892" s="17" t="s">
        <v>261</v>
      </c>
      <c r="K892" s="17">
        <v>1971</v>
      </c>
      <c r="L892" s="5">
        <v>0</v>
      </c>
      <c r="M892" s="5">
        <f t="shared" si="67"/>
        <v>0</v>
      </c>
      <c r="N892" s="5">
        <v>0</v>
      </c>
      <c r="O892" s="6">
        <f>'Planning 3'!R892</f>
        <v>0</v>
      </c>
      <c r="P892" s="52"/>
      <c r="Q892" s="111" t="e">
        <f>#REF!*$Q$5</f>
        <v>#REF!</v>
      </c>
      <c r="S892" s="159">
        <f t="shared" si="70"/>
        <v>0</v>
      </c>
      <c r="Y892" s="449">
        <v>0</v>
      </c>
      <c r="AA892" s="452">
        <f t="shared" si="68"/>
        <v>0</v>
      </c>
      <c r="AB892" s="452">
        <v>0</v>
      </c>
      <c r="AC892" s="452">
        <f t="shared" si="69"/>
        <v>0</v>
      </c>
      <c r="AD892" s="451">
        <v>0</v>
      </c>
      <c r="AE892" s="451">
        <f t="shared" si="66"/>
        <v>0</v>
      </c>
      <c r="AY892" s="451">
        <v>0</v>
      </c>
    </row>
    <row r="893" spans="1:51" ht="34.5" customHeight="1" outlineLevel="7" x14ac:dyDescent="0.2">
      <c r="A893" s="91"/>
      <c r="B893" s="93"/>
      <c r="C893" s="95"/>
      <c r="D893" s="95"/>
      <c r="E893" s="97"/>
      <c r="F893" s="101"/>
      <c r="G893" s="103"/>
      <c r="H893" s="109"/>
      <c r="I893" s="4" t="s">
        <v>69</v>
      </c>
      <c r="J893" s="17" t="s">
        <v>261</v>
      </c>
      <c r="K893" s="17">
        <v>1380</v>
      </c>
      <c r="L893" s="5">
        <v>0</v>
      </c>
      <c r="M893" s="5">
        <f t="shared" si="67"/>
        <v>0</v>
      </c>
      <c r="N893" s="5">
        <v>0</v>
      </c>
      <c r="O893" s="6">
        <f>'Planning 3'!R893</f>
        <v>0</v>
      </c>
      <c r="P893" s="41"/>
      <c r="Q893" s="111" t="e">
        <f>#REF!*$Q$5</f>
        <v>#REF!</v>
      </c>
      <c r="S893" s="159">
        <f t="shared" si="70"/>
        <v>0</v>
      </c>
      <c r="Y893" s="449">
        <v>0</v>
      </c>
      <c r="AA893" s="452">
        <f t="shared" si="68"/>
        <v>0</v>
      </c>
      <c r="AB893" s="452">
        <v>0</v>
      </c>
      <c r="AC893" s="452">
        <f t="shared" si="69"/>
        <v>0</v>
      </c>
      <c r="AD893" s="451">
        <v>0</v>
      </c>
      <c r="AE893" s="451">
        <f t="shared" si="66"/>
        <v>0</v>
      </c>
      <c r="AY893" s="451">
        <v>0</v>
      </c>
    </row>
    <row r="894" spans="1:51" ht="34.5" customHeight="1" outlineLevel="7" x14ac:dyDescent="0.2">
      <c r="A894" s="91"/>
      <c r="B894" s="93"/>
      <c r="C894" s="95"/>
      <c r="D894" s="95"/>
      <c r="E894" s="97"/>
      <c r="F894" s="101"/>
      <c r="G894" s="103"/>
      <c r="H894" s="109"/>
      <c r="I894" s="4" t="s">
        <v>70</v>
      </c>
      <c r="J894" s="5" t="s">
        <v>261</v>
      </c>
      <c r="K894" s="5">
        <v>381</v>
      </c>
      <c r="L894" s="5">
        <v>0</v>
      </c>
      <c r="M894" s="5">
        <f t="shared" si="67"/>
        <v>0</v>
      </c>
      <c r="N894" s="5">
        <v>0</v>
      </c>
      <c r="O894" s="6">
        <f>'Planning 3'!R894</f>
        <v>0</v>
      </c>
      <c r="P894" s="41"/>
      <c r="Q894" s="111" t="e">
        <f>#REF!*$Q$5</f>
        <v>#REF!</v>
      </c>
      <c r="S894" s="159">
        <f t="shared" si="70"/>
        <v>0</v>
      </c>
      <c r="Y894" s="449">
        <v>0</v>
      </c>
      <c r="AA894" s="452">
        <f t="shared" si="68"/>
        <v>0</v>
      </c>
      <c r="AB894" s="452">
        <v>0</v>
      </c>
      <c r="AC894" s="452">
        <f t="shared" si="69"/>
        <v>0</v>
      </c>
      <c r="AD894" s="451">
        <v>0</v>
      </c>
      <c r="AE894" s="451">
        <f t="shared" si="66"/>
        <v>0</v>
      </c>
      <c r="AY894" s="451">
        <v>0</v>
      </c>
    </row>
    <row r="895" spans="1:51" ht="34.5" customHeight="1" outlineLevel="7" x14ac:dyDescent="0.2">
      <c r="A895" s="91"/>
      <c r="B895" s="93"/>
      <c r="C895" s="95"/>
      <c r="D895" s="95"/>
      <c r="E895" s="97"/>
      <c r="F895" s="101"/>
      <c r="G895" s="103"/>
      <c r="H895" s="109"/>
      <c r="I895" s="4" t="s">
        <v>62</v>
      </c>
      <c r="J895" s="5" t="s">
        <v>261</v>
      </c>
      <c r="K895" s="5">
        <v>1380</v>
      </c>
      <c r="L895" s="5">
        <v>0</v>
      </c>
      <c r="M895" s="5">
        <f t="shared" si="67"/>
        <v>0</v>
      </c>
      <c r="N895" s="5">
        <v>0</v>
      </c>
      <c r="O895" s="6">
        <f>'Planning 3'!R895</f>
        <v>0</v>
      </c>
      <c r="P895" s="41"/>
      <c r="Q895" s="111" t="e">
        <f>#REF!*$Q$5</f>
        <v>#REF!</v>
      </c>
      <c r="S895" s="159">
        <f t="shared" si="70"/>
        <v>0</v>
      </c>
      <c r="Y895" s="449">
        <v>0</v>
      </c>
      <c r="AA895" s="452">
        <f t="shared" si="68"/>
        <v>0</v>
      </c>
      <c r="AB895" s="452">
        <v>0</v>
      </c>
      <c r="AC895" s="452">
        <f t="shared" si="69"/>
        <v>0</v>
      </c>
      <c r="AD895" s="451">
        <v>0</v>
      </c>
      <c r="AE895" s="451">
        <f t="shared" si="66"/>
        <v>0</v>
      </c>
      <c r="AY895" s="451">
        <v>0</v>
      </c>
    </row>
    <row r="896" spans="1:51" ht="34.5" customHeight="1" outlineLevel="7" x14ac:dyDescent="0.2">
      <c r="A896" s="91"/>
      <c r="B896" s="93"/>
      <c r="C896" s="95"/>
      <c r="D896" s="95"/>
      <c r="E896" s="97"/>
      <c r="F896" s="101"/>
      <c r="G896" s="103"/>
      <c r="H896" s="109"/>
      <c r="I896" s="4" t="s">
        <v>63</v>
      </c>
      <c r="J896" s="5" t="s">
        <v>261</v>
      </c>
      <c r="K896" s="5">
        <v>1380</v>
      </c>
      <c r="L896" s="5">
        <v>0</v>
      </c>
      <c r="M896" s="5">
        <f t="shared" si="67"/>
        <v>0</v>
      </c>
      <c r="N896" s="5">
        <v>0</v>
      </c>
      <c r="O896" s="6">
        <f>'Planning 3'!R896</f>
        <v>0</v>
      </c>
      <c r="P896" s="41"/>
      <c r="Q896" s="111" t="e">
        <f>#REF!*$Q$5</f>
        <v>#REF!</v>
      </c>
      <c r="S896" s="159">
        <f t="shared" si="70"/>
        <v>0</v>
      </c>
      <c r="Y896" s="449">
        <v>0</v>
      </c>
      <c r="AA896" s="452">
        <f t="shared" si="68"/>
        <v>0</v>
      </c>
      <c r="AB896" s="452">
        <v>0</v>
      </c>
      <c r="AC896" s="452">
        <f t="shared" si="69"/>
        <v>0</v>
      </c>
      <c r="AD896" s="451">
        <v>0</v>
      </c>
      <c r="AE896" s="451">
        <f t="shared" si="66"/>
        <v>0</v>
      </c>
      <c r="AY896" s="451">
        <v>0</v>
      </c>
    </row>
    <row r="897" spans="1:51" ht="34.5" customHeight="1" outlineLevel="7" x14ac:dyDescent="0.2">
      <c r="A897" s="91"/>
      <c r="B897" s="93"/>
      <c r="C897" s="95"/>
      <c r="D897" s="95"/>
      <c r="E897" s="97"/>
      <c r="F897" s="101"/>
      <c r="G897" s="103"/>
      <c r="H897" s="109"/>
      <c r="I897" s="4" t="s">
        <v>64</v>
      </c>
      <c r="J897" s="5" t="s">
        <v>261</v>
      </c>
      <c r="K897" s="5">
        <v>1380</v>
      </c>
      <c r="L897" s="5">
        <v>0</v>
      </c>
      <c r="M897" s="5">
        <f t="shared" si="67"/>
        <v>0</v>
      </c>
      <c r="N897" s="5">
        <v>0</v>
      </c>
      <c r="O897" s="6">
        <f>'Planning 3'!R897</f>
        <v>0</v>
      </c>
      <c r="P897" s="41"/>
      <c r="Q897" s="111" t="e">
        <f>#REF!*$Q$5</f>
        <v>#REF!</v>
      </c>
      <c r="S897" s="159">
        <f t="shared" si="70"/>
        <v>0</v>
      </c>
      <c r="Y897" s="449">
        <v>0</v>
      </c>
      <c r="AA897" s="452">
        <f t="shared" si="68"/>
        <v>0</v>
      </c>
      <c r="AB897" s="452">
        <v>0</v>
      </c>
      <c r="AC897" s="452">
        <f t="shared" si="69"/>
        <v>0</v>
      </c>
      <c r="AD897" s="451">
        <v>0</v>
      </c>
      <c r="AE897" s="451">
        <f t="shared" si="66"/>
        <v>0</v>
      </c>
      <c r="AY897" s="451">
        <v>0</v>
      </c>
    </row>
    <row r="898" spans="1:51" ht="34.5" customHeight="1" outlineLevel="7" x14ac:dyDescent="0.2">
      <c r="A898" s="91"/>
      <c r="B898" s="93"/>
      <c r="C898" s="95"/>
      <c r="D898" s="95"/>
      <c r="E898" s="97"/>
      <c r="F898" s="101"/>
      <c r="G898" s="103"/>
      <c r="H898" s="109"/>
      <c r="I898" s="4" t="s">
        <v>71</v>
      </c>
      <c r="J898" s="5" t="s">
        <v>261</v>
      </c>
      <c r="K898" s="5">
        <v>1380</v>
      </c>
      <c r="L898" s="5">
        <v>0</v>
      </c>
      <c r="M898" s="5">
        <f t="shared" si="67"/>
        <v>0</v>
      </c>
      <c r="N898" s="5">
        <v>0</v>
      </c>
      <c r="O898" s="6">
        <f>'Planning 3'!R898</f>
        <v>0</v>
      </c>
      <c r="P898" s="41"/>
      <c r="Q898" s="111" t="e">
        <f>#REF!*$Q$5</f>
        <v>#REF!</v>
      </c>
      <c r="S898" s="159">
        <f t="shared" si="70"/>
        <v>0</v>
      </c>
      <c r="Y898" s="449">
        <v>0</v>
      </c>
      <c r="AA898" s="452">
        <f t="shared" si="68"/>
        <v>0</v>
      </c>
      <c r="AB898" s="452">
        <v>0</v>
      </c>
      <c r="AC898" s="452">
        <f t="shared" si="69"/>
        <v>0</v>
      </c>
      <c r="AD898" s="451">
        <v>0</v>
      </c>
      <c r="AE898" s="451">
        <f t="shared" ref="AE898:AE960" si="71">O898-AD898</f>
        <v>0</v>
      </c>
      <c r="AY898" s="451">
        <v>0</v>
      </c>
    </row>
    <row r="899" spans="1:51" ht="34.5" customHeight="1" outlineLevel="7" x14ac:dyDescent="0.2">
      <c r="A899" s="91"/>
      <c r="B899" s="93"/>
      <c r="C899" s="95"/>
      <c r="D899" s="95"/>
      <c r="E899" s="97"/>
      <c r="F899" s="101"/>
      <c r="G899" s="103"/>
      <c r="H899" s="109"/>
      <c r="I899" s="4" t="s">
        <v>51</v>
      </c>
      <c r="J899" s="5" t="s">
        <v>257</v>
      </c>
      <c r="K899" s="5">
        <v>100</v>
      </c>
      <c r="L899" s="5">
        <v>25</v>
      </c>
      <c r="M899" s="5">
        <f t="shared" ref="M899:M961" si="72">N899-L899</f>
        <v>0</v>
      </c>
      <c r="N899" s="5">
        <v>25</v>
      </c>
      <c r="O899" s="6">
        <f>'Planning 3'!R899</f>
        <v>0.25</v>
      </c>
      <c r="P899" s="41"/>
      <c r="Q899" s="111" t="e">
        <f>#REF!*$Q$5</f>
        <v>#REF!</v>
      </c>
      <c r="R899" s="77">
        <v>25</v>
      </c>
      <c r="S899" s="159">
        <f t="shared" si="70"/>
        <v>0</v>
      </c>
      <c r="Y899" s="449">
        <v>25</v>
      </c>
      <c r="AA899" s="452">
        <f t="shared" ref="AA899:AA961" si="73">O899-AY899</f>
        <v>0</v>
      </c>
      <c r="AB899" s="452">
        <v>0.25</v>
      </c>
      <c r="AC899" s="452">
        <f t="shared" ref="AC899:AC961" si="74">O899-AB899</f>
        <v>0</v>
      </c>
      <c r="AD899" s="451">
        <v>0.25</v>
      </c>
      <c r="AE899" s="451">
        <f t="shared" si="71"/>
        <v>0</v>
      </c>
      <c r="AY899" s="451">
        <v>0.25</v>
      </c>
    </row>
    <row r="900" spans="1:51" ht="34.5" customHeight="1" outlineLevel="6" x14ac:dyDescent="0.2">
      <c r="A900" s="91"/>
      <c r="B900" s="93"/>
      <c r="C900" s="95"/>
      <c r="D900" s="95"/>
      <c r="E900" s="97"/>
      <c r="F900" s="101"/>
      <c r="G900" s="103"/>
      <c r="H900" s="109"/>
      <c r="I900" s="27" t="s">
        <v>238</v>
      </c>
      <c r="J900" s="28"/>
      <c r="K900" s="28"/>
      <c r="L900" s="28">
        <v>0</v>
      </c>
      <c r="M900" s="28">
        <f t="shared" si="72"/>
        <v>0</v>
      </c>
      <c r="N900" s="28">
        <v>0</v>
      </c>
      <c r="O900" s="29">
        <f>'Planning 3'!R900</f>
        <v>2.8735632183908049E-2</v>
      </c>
      <c r="P900" s="53"/>
      <c r="Q900" s="111" t="e">
        <f>#REF!*$Q$5</f>
        <v>#REF!</v>
      </c>
      <c r="S900" s="159">
        <f t="shared" si="70"/>
        <v>0</v>
      </c>
      <c r="Y900" s="449">
        <v>0</v>
      </c>
      <c r="AA900" s="452">
        <f t="shared" si="73"/>
        <v>-0.12626436781609196</v>
      </c>
      <c r="AB900" s="452">
        <v>0.11599999999999999</v>
      </c>
      <c r="AC900" s="452">
        <f t="shared" si="74"/>
        <v>-8.7264367816091939E-2</v>
      </c>
      <c r="AD900" s="451">
        <v>2.5000000000000001E-2</v>
      </c>
      <c r="AE900" s="451">
        <f t="shared" si="71"/>
        <v>3.7356321839080477E-3</v>
      </c>
      <c r="AY900" s="451">
        <v>0.155</v>
      </c>
    </row>
    <row r="901" spans="1:51" ht="34.5" customHeight="1" outlineLevel="7" x14ac:dyDescent="0.2">
      <c r="A901" s="91"/>
      <c r="B901" s="93"/>
      <c r="C901" s="95"/>
      <c r="D901" s="95"/>
      <c r="E901" s="97"/>
      <c r="F901" s="101"/>
      <c r="G901" s="103"/>
      <c r="H901" s="109"/>
      <c r="I901" s="16" t="s">
        <v>68</v>
      </c>
      <c r="J901" s="17" t="s">
        <v>261</v>
      </c>
      <c r="K901" s="17">
        <v>5256</v>
      </c>
      <c r="L901" s="5">
        <v>0</v>
      </c>
      <c r="M901" s="5">
        <f t="shared" si="72"/>
        <v>0</v>
      </c>
      <c r="N901" s="5">
        <v>0</v>
      </c>
      <c r="O901" s="6">
        <f>'Planning 3'!R901</f>
        <v>0</v>
      </c>
      <c r="P901" s="52"/>
      <c r="Q901" s="111" t="e">
        <f>#REF!*$Q$5</f>
        <v>#REF!</v>
      </c>
      <c r="S901" s="159">
        <f t="shared" si="70"/>
        <v>0</v>
      </c>
      <c r="Y901" s="449">
        <v>0</v>
      </c>
      <c r="AA901" s="452">
        <f t="shared" si="73"/>
        <v>0</v>
      </c>
      <c r="AB901" s="452">
        <v>0</v>
      </c>
      <c r="AC901" s="452">
        <f t="shared" si="74"/>
        <v>0</v>
      </c>
      <c r="AD901" s="451">
        <v>0</v>
      </c>
      <c r="AE901" s="451">
        <f t="shared" si="71"/>
        <v>0</v>
      </c>
      <c r="AY901" s="451">
        <v>0</v>
      </c>
    </row>
    <row r="902" spans="1:51" ht="34.5" customHeight="1" outlineLevel="7" x14ac:dyDescent="0.2">
      <c r="A902" s="91"/>
      <c r="B902" s="93"/>
      <c r="C902" s="95"/>
      <c r="D902" s="95"/>
      <c r="E902" s="97"/>
      <c r="F902" s="101"/>
      <c r="G902" s="103"/>
      <c r="H902" s="109"/>
      <c r="I902" s="4" t="s">
        <v>69</v>
      </c>
      <c r="J902" s="17" t="s">
        <v>261</v>
      </c>
      <c r="K902" s="17">
        <v>3679</v>
      </c>
      <c r="L902" s="5">
        <v>0</v>
      </c>
      <c r="M902" s="5">
        <f t="shared" si="72"/>
        <v>0</v>
      </c>
      <c r="N902" s="5">
        <v>0</v>
      </c>
      <c r="O902" s="6">
        <f>'Planning 3'!R902</f>
        <v>0</v>
      </c>
      <c r="P902" s="41"/>
      <c r="Q902" s="111" t="e">
        <f>#REF!*$Q$5</f>
        <v>#REF!</v>
      </c>
      <c r="S902" s="159">
        <f t="shared" si="70"/>
        <v>0</v>
      </c>
      <c r="Y902" s="449">
        <v>0</v>
      </c>
      <c r="AA902" s="452">
        <f t="shared" si="73"/>
        <v>0</v>
      </c>
      <c r="AB902" s="452">
        <v>0</v>
      </c>
      <c r="AC902" s="452">
        <f t="shared" si="74"/>
        <v>0</v>
      </c>
      <c r="AD902" s="451">
        <v>0</v>
      </c>
      <c r="AE902" s="451">
        <f t="shared" si="71"/>
        <v>0</v>
      </c>
      <c r="AY902" s="451">
        <v>0</v>
      </c>
    </row>
    <row r="903" spans="1:51" ht="34.5" customHeight="1" outlineLevel="7" x14ac:dyDescent="0.2">
      <c r="A903" s="91"/>
      <c r="B903" s="93"/>
      <c r="C903" s="95"/>
      <c r="D903" s="95"/>
      <c r="E903" s="97"/>
      <c r="F903" s="101"/>
      <c r="G903" s="103"/>
      <c r="H903" s="109"/>
      <c r="I903" s="4" t="s">
        <v>70</v>
      </c>
      <c r="J903" s="5" t="s">
        <v>261</v>
      </c>
      <c r="K903" s="5">
        <v>380</v>
      </c>
      <c r="L903" s="5">
        <v>0</v>
      </c>
      <c r="M903" s="5">
        <f t="shared" si="72"/>
        <v>0</v>
      </c>
      <c r="N903" s="5">
        <v>0</v>
      </c>
      <c r="O903" s="6">
        <f>'Planning 3'!R903</f>
        <v>0</v>
      </c>
      <c r="P903" s="41"/>
      <c r="Q903" s="111" t="e">
        <f>#REF!*$Q$5</f>
        <v>#REF!</v>
      </c>
      <c r="S903" s="159">
        <f t="shared" si="70"/>
        <v>0</v>
      </c>
      <c r="Y903" s="449">
        <v>0</v>
      </c>
      <c r="AA903" s="452">
        <f t="shared" si="73"/>
        <v>0</v>
      </c>
      <c r="AB903" s="452">
        <v>0</v>
      </c>
      <c r="AC903" s="452">
        <f t="shared" si="74"/>
        <v>0</v>
      </c>
      <c r="AD903" s="451">
        <v>0</v>
      </c>
      <c r="AE903" s="451">
        <f t="shared" si="71"/>
        <v>0</v>
      </c>
      <c r="AY903" s="451">
        <v>0</v>
      </c>
    </row>
    <row r="904" spans="1:51" ht="34.5" customHeight="1" outlineLevel="7" x14ac:dyDescent="0.2">
      <c r="A904" s="91"/>
      <c r="B904" s="93"/>
      <c r="C904" s="95"/>
      <c r="D904" s="95"/>
      <c r="E904" s="97"/>
      <c r="F904" s="101"/>
      <c r="G904" s="103"/>
      <c r="H904" s="109"/>
      <c r="I904" s="4" t="s">
        <v>62</v>
      </c>
      <c r="J904" s="5" t="s">
        <v>261</v>
      </c>
      <c r="K904" s="5">
        <v>3679</v>
      </c>
      <c r="L904" s="5">
        <v>0</v>
      </c>
      <c r="M904" s="5">
        <f t="shared" si="72"/>
        <v>0</v>
      </c>
      <c r="N904" s="5">
        <v>0</v>
      </c>
      <c r="O904" s="6">
        <f>'Planning 3'!R904</f>
        <v>0</v>
      </c>
      <c r="P904" s="41"/>
      <c r="Q904" s="111" t="e">
        <f>#REF!*$Q$5</f>
        <v>#REF!</v>
      </c>
      <c r="S904" s="159">
        <f t="shared" si="70"/>
        <v>0</v>
      </c>
      <c r="Y904" s="449">
        <v>0</v>
      </c>
      <c r="AA904" s="452">
        <f t="shared" si="73"/>
        <v>0</v>
      </c>
      <c r="AB904" s="452">
        <v>0</v>
      </c>
      <c r="AC904" s="452">
        <f t="shared" si="74"/>
        <v>0</v>
      </c>
      <c r="AD904" s="451">
        <v>0</v>
      </c>
      <c r="AE904" s="451">
        <f t="shared" si="71"/>
        <v>0</v>
      </c>
      <c r="AY904" s="451">
        <v>0</v>
      </c>
    </row>
    <row r="905" spans="1:51" ht="34.5" customHeight="1" outlineLevel="7" x14ac:dyDescent="0.2">
      <c r="A905" s="91"/>
      <c r="B905" s="93"/>
      <c r="C905" s="95"/>
      <c r="D905" s="95"/>
      <c r="E905" s="97"/>
      <c r="F905" s="101"/>
      <c r="G905" s="103"/>
      <c r="H905" s="109"/>
      <c r="I905" s="4" t="s">
        <v>63</v>
      </c>
      <c r="J905" s="5" t="s">
        <v>261</v>
      </c>
      <c r="K905" s="5">
        <v>3679</v>
      </c>
      <c r="L905" s="5">
        <v>0</v>
      </c>
      <c r="M905" s="5">
        <f t="shared" si="72"/>
        <v>0</v>
      </c>
      <c r="N905" s="5">
        <v>0</v>
      </c>
      <c r="O905" s="6">
        <f>'Planning 3'!R905</f>
        <v>0</v>
      </c>
      <c r="P905" s="41"/>
      <c r="Q905" s="111" t="e">
        <f>#REF!*$Q$5</f>
        <v>#REF!</v>
      </c>
      <c r="S905" s="159">
        <f t="shared" si="70"/>
        <v>0</v>
      </c>
      <c r="Y905" s="449">
        <v>0</v>
      </c>
      <c r="AA905" s="452">
        <f t="shared" si="73"/>
        <v>0</v>
      </c>
      <c r="AB905" s="452">
        <v>0</v>
      </c>
      <c r="AC905" s="452">
        <f t="shared" si="74"/>
        <v>0</v>
      </c>
      <c r="AD905" s="451">
        <v>0</v>
      </c>
      <c r="AE905" s="451">
        <f t="shared" si="71"/>
        <v>0</v>
      </c>
      <c r="AY905" s="451">
        <v>0</v>
      </c>
    </row>
    <row r="906" spans="1:51" ht="34.5" customHeight="1" outlineLevel="7" x14ac:dyDescent="0.2">
      <c r="A906" s="91"/>
      <c r="B906" s="93"/>
      <c r="C906" s="95"/>
      <c r="D906" s="95"/>
      <c r="E906" s="97"/>
      <c r="F906" s="101"/>
      <c r="G906" s="103"/>
      <c r="H906" s="109"/>
      <c r="I906" s="4" t="s">
        <v>64</v>
      </c>
      <c r="J906" s="5" t="s">
        <v>261</v>
      </c>
      <c r="K906" s="5">
        <v>3679</v>
      </c>
      <c r="L906" s="5">
        <v>0</v>
      </c>
      <c r="M906" s="5">
        <f t="shared" si="72"/>
        <v>0</v>
      </c>
      <c r="N906" s="5">
        <v>0</v>
      </c>
      <c r="O906" s="6">
        <f>'Planning 3'!R906</f>
        <v>0</v>
      </c>
      <c r="P906" s="41"/>
      <c r="Q906" s="111" t="e">
        <f>#REF!*$Q$5</f>
        <v>#REF!</v>
      </c>
      <c r="S906" s="159">
        <f t="shared" si="70"/>
        <v>0</v>
      </c>
      <c r="Y906" s="449">
        <v>0</v>
      </c>
      <c r="AA906" s="452">
        <f t="shared" si="73"/>
        <v>0</v>
      </c>
      <c r="AB906" s="452">
        <v>0</v>
      </c>
      <c r="AC906" s="452">
        <f t="shared" si="74"/>
        <v>0</v>
      </c>
      <c r="AD906" s="451">
        <v>0</v>
      </c>
      <c r="AE906" s="451">
        <f t="shared" si="71"/>
        <v>0</v>
      </c>
      <c r="AY906" s="451">
        <v>0</v>
      </c>
    </row>
    <row r="907" spans="1:51" ht="34.5" customHeight="1" outlineLevel="7" x14ac:dyDescent="0.2">
      <c r="A907" s="91"/>
      <c r="B907" s="93"/>
      <c r="C907" s="95"/>
      <c r="D907" s="95"/>
      <c r="E907" s="97"/>
      <c r="F907" s="101"/>
      <c r="G907" s="103"/>
      <c r="H907" s="109"/>
      <c r="I907" s="4" t="s">
        <v>71</v>
      </c>
      <c r="J907" s="5" t="s">
        <v>261</v>
      </c>
      <c r="K907" s="5">
        <v>3679</v>
      </c>
      <c r="L907" s="5">
        <v>0</v>
      </c>
      <c r="M907" s="5">
        <f t="shared" si="72"/>
        <v>0</v>
      </c>
      <c r="N907" s="5">
        <v>0</v>
      </c>
      <c r="O907" s="6">
        <f>'Planning 3'!R907</f>
        <v>0</v>
      </c>
      <c r="P907" s="41"/>
      <c r="Q907" s="111" t="e">
        <f>#REF!*$Q$5</f>
        <v>#REF!</v>
      </c>
      <c r="S907" s="159">
        <f t="shared" si="70"/>
        <v>0</v>
      </c>
      <c r="Y907" s="449">
        <v>0</v>
      </c>
      <c r="AA907" s="452">
        <f t="shared" si="73"/>
        <v>0</v>
      </c>
      <c r="AB907" s="452">
        <v>0</v>
      </c>
      <c r="AC907" s="452">
        <f t="shared" si="74"/>
        <v>0</v>
      </c>
      <c r="AD907" s="451">
        <v>0</v>
      </c>
      <c r="AE907" s="451">
        <f t="shared" si="71"/>
        <v>0</v>
      </c>
      <c r="AY907" s="451">
        <v>0</v>
      </c>
    </row>
    <row r="908" spans="1:51" ht="34.5" customHeight="1" outlineLevel="7" x14ac:dyDescent="0.2">
      <c r="A908" s="91"/>
      <c r="B908" s="93"/>
      <c r="C908" s="95"/>
      <c r="D908" s="95"/>
      <c r="E908" s="97"/>
      <c r="F908" s="101"/>
      <c r="G908" s="103"/>
      <c r="H908" s="109"/>
      <c r="I908" s="4" t="s">
        <v>51</v>
      </c>
      <c r="J908" s="5" t="s">
        <v>257</v>
      </c>
      <c r="K908" s="5">
        <v>100</v>
      </c>
      <c r="L908" s="5">
        <v>25</v>
      </c>
      <c r="M908" s="5">
        <f t="shared" si="72"/>
        <v>0</v>
      </c>
      <c r="N908" s="5">
        <v>25</v>
      </c>
      <c r="O908" s="6">
        <f>'Planning 3'!R908</f>
        <v>0.25</v>
      </c>
      <c r="P908" s="41"/>
      <c r="Q908" s="111" t="e">
        <f>#REF!*$Q$5</f>
        <v>#REF!</v>
      </c>
      <c r="R908" s="77">
        <v>25</v>
      </c>
      <c r="S908" s="159">
        <f t="shared" si="70"/>
        <v>0</v>
      </c>
      <c r="Y908" s="449">
        <v>25</v>
      </c>
      <c r="AA908" s="452">
        <f t="shared" si="73"/>
        <v>0</v>
      </c>
      <c r="AB908" s="452">
        <v>0.25</v>
      </c>
      <c r="AC908" s="452">
        <f t="shared" si="74"/>
        <v>0</v>
      </c>
      <c r="AD908" s="451">
        <v>0.25</v>
      </c>
      <c r="AE908" s="451">
        <f t="shared" si="71"/>
        <v>0</v>
      </c>
      <c r="AY908" s="451">
        <v>0.25</v>
      </c>
    </row>
    <row r="909" spans="1:51" ht="34.5" customHeight="1" outlineLevel="4" collapsed="1" x14ac:dyDescent="0.2">
      <c r="A909" s="91"/>
      <c r="B909" s="93"/>
      <c r="C909" s="95"/>
      <c r="D909" s="95"/>
      <c r="E909" s="97"/>
      <c r="F909" s="101"/>
      <c r="G909" s="101"/>
      <c r="H909" s="101"/>
      <c r="I909" s="31" t="s">
        <v>224</v>
      </c>
      <c r="J909" s="20"/>
      <c r="K909" s="20"/>
      <c r="L909" s="20">
        <v>0</v>
      </c>
      <c r="M909" s="20">
        <f t="shared" si="72"/>
        <v>0</v>
      </c>
      <c r="N909" s="20">
        <v>0</v>
      </c>
      <c r="O909" s="21">
        <f>'Planning 3'!R909</f>
        <v>0</v>
      </c>
      <c r="P909" s="49"/>
      <c r="Q909" s="111" t="e">
        <f>#REF!*$Q$5</f>
        <v>#REF!</v>
      </c>
      <c r="S909" s="159">
        <f t="shared" si="70"/>
        <v>0</v>
      </c>
      <c r="Y909" s="449">
        <v>0</v>
      </c>
      <c r="AA909" s="452">
        <f t="shared" si="73"/>
        <v>0</v>
      </c>
      <c r="AB909" s="452">
        <v>0</v>
      </c>
      <c r="AC909" s="452">
        <f t="shared" si="74"/>
        <v>0</v>
      </c>
      <c r="AD909" s="451">
        <v>0</v>
      </c>
      <c r="AE909" s="451">
        <f t="shared" si="71"/>
        <v>0</v>
      </c>
      <c r="AY909" s="451">
        <v>0</v>
      </c>
    </row>
    <row r="910" spans="1:51" ht="34.5" hidden="1" customHeight="1" outlineLevel="5" x14ac:dyDescent="0.2">
      <c r="A910" s="91"/>
      <c r="B910" s="93"/>
      <c r="C910" s="95"/>
      <c r="D910" s="95"/>
      <c r="E910" s="97"/>
      <c r="F910" s="101"/>
      <c r="G910" s="103"/>
      <c r="H910" s="103"/>
      <c r="I910" s="22" t="s">
        <v>58</v>
      </c>
      <c r="J910" s="23"/>
      <c r="K910" s="23"/>
      <c r="L910" s="23">
        <v>0</v>
      </c>
      <c r="M910" s="23">
        <f t="shared" si="72"/>
        <v>0</v>
      </c>
      <c r="N910" s="23">
        <v>0</v>
      </c>
      <c r="O910" s="24">
        <f>'Planning 3'!R910</f>
        <v>0</v>
      </c>
      <c r="P910" s="50"/>
      <c r="Q910" s="111" t="e">
        <f>#REF!*$Q$5</f>
        <v>#REF!</v>
      </c>
      <c r="S910" s="159">
        <f t="shared" si="70"/>
        <v>0</v>
      </c>
      <c r="Y910" s="449">
        <v>0</v>
      </c>
      <c r="AA910" s="452">
        <f t="shared" si="73"/>
        <v>0</v>
      </c>
      <c r="AB910" s="452">
        <v>0</v>
      </c>
      <c r="AC910" s="452">
        <f t="shared" si="74"/>
        <v>0</v>
      </c>
      <c r="AD910" s="451">
        <v>0</v>
      </c>
      <c r="AE910" s="451">
        <f t="shared" si="71"/>
        <v>0</v>
      </c>
      <c r="AY910" s="451">
        <v>0</v>
      </c>
    </row>
    <row r="911" spans="1:51" ht="34.5" hidden="1" customHeight="1" outlineLevel="7" x14ac:dyDescent="0.2">
      <c r="A911" s="91"/>
      <c r="B911" s="93"/>
      <c r="C911" s="95"/>
      <c r="D911" s="95"/>
      <c r="E911" s="97"/>
      <c r="F911" s="101"/>
      <c r="G911" s="103"/>
      <c r="H911" s="103"/>
      <c r="I911" s="4" t="s">
        <v>72</v>
      </c>
      <c r="J911" s="5" t="s">
        <v>256</v>
      </c>
      <c r="K911" s="5">
        <v>26579</v>
      </c>
      <c r="L911" s="5">
        <v>0</v>
      </c>
      <c r="M911" s="5">
        <f t="shared" si="72"/>
        <v>0</v>
      </c>
      <c r="N911" s="5">
        <v>0</v>
      </c>
      <c r="O911" s="6">
        <f>'Planning 3'!R911</f>
        <v>0</v>
      </c>
      <c r="P911" s="47"/>
      <c r="Q911" s="111" t="e">
        <f>#REF!*$Q$5</f>
        <v>#REF!</v>
      </c>
      <c r="S911" s="159">
        <f t="shared" si="70"/>
        <v>0</v>
      </c>
      <c r="Y911" s="449">
        <v>0</v>
      </c>
      <c r="AA911" s="452">
        <f t="shared" si="73"/>
        <v>0</v>
      </c>
      <c r="AB911" s="452">
        <v>0</v>
      </c>
      <c r="AC911" s="452">
        <f t="shared" si="74"/>
        <v>0</v>
      </c>
      <c r="AD911" s="451">
        <v>0</v>
      </c>
      <c r="AE911" s="451">
        <f t="shared" si="71"/>
        <v>0</v>
      </c>
      <c r="AY911" s="451">
        <v>0</v>
      </c>
    </row>
    <row r="912" spans="1:51" ht="34.5" hidden="1" customHeight="1" outlineLevel="7" x14ac:dyDescent="0.2">
      <c r="A912" s="91"/>
      <c r="B912" s="93"/>
      <c r="C912" s="95"/>
      <c r="D912" s="95"/>
      <c r="E912" s="97"/>
      <c r="F912" s="101"/>
      <c r="G912" s="103"/>
      <c r="H912" s="103"/>
      <c r="I912" s="4" t="s">
        <v>73</v>
      </c>
      <c r="J912" s="5" t="s">
        <v>256</v>
      </c>
      <c r="K912" s="5">
        <v>26579</v>
      </c>
      <c r="L912" s="5">
        <v>0</v>
      </c>
      <c r="M912" s="5">
        <f t="shared" si="72"/>
        <v>0</v>
      </c>
      <c r="N912" s="5">
        <v>0</v>
      </c>
      <c r="O912" s="6">
        <f>'Planning 3'!R912</f>
        <v>0</v>
      </c>
      <c r="P912" s="47"/>
      <c r="Q912" s="111" t="e">
        <f>#REF!*$Q$5</f>
        <v>#REF!</v>
      </c>
      <c r="S912" s="159">
        <f t="shared" si="70"/>
        <v>0</v>
      </c>
      <c r="Y912" s="449">
        <v>0</v>
      </c>
      <c r="AA912" s="452">
        <f t="shared" si="73"/>
        <v>0</v>
      </c>
      <c r="AB912" s="452">
        <v>0</v>
      </c>
      <c r="AC912" s="452">
        <f t="shared" si="74"/>
        <v>0</v>
      </c>
      <c r="AD912" s="451">
        <v>0</v>
      </c>
      <c r="AE912" s="451">
        <f t="shared" si="71"/>
        <v>0</v>
      </c>
      <c r="AY912" s="451">
        <v>0</v>
      </c>
    </row>
    <row r="913" spans="1:51" ht="34.5" hidden="1" customHeight="1" outlineLevel="7" x14ac:dyDescent="0.2">
      <c r="A913" s="91"/>
      <c r="B913" s="93"/>
      <c r="C913" s="95"/>
      <c r="D913" s="95"/>
      <c r="E913" s="97"/>
      <c r="F913" s="101"/>
      <c r="G913" s="103"/>
      <c r="H913" s="103"/>
      <c r="I913" s="4" t="s">
        <v>74</v>
      </c>
      <c r="J913" s="5" t="s">
        <v>256</v>
      </c>
      <c r="K913" s="5">
        <v>26579</v>
      </c>
      <c r="L913" s="5">
        <v>0</v>
      </c>
      <c r="M913" s="5">
        <f t="shared" si="72"/>
        <v>0</v>
      </c>
      <c r="N913" s="5">
        <v>0</v>
      </c>
      <c r="O913" s="6">
        <f>'Planning 3'!R913</f>
        <v>0</v>
      </c>
      <c r="P913" s="47"/>
      <c r="Q913" s="111" t="e">
        <f>#REF!*$Q$5</f>
        <v>#REF!</v>
      </c>
      <c r="S913" s="159">
        <f t="shared" si="70"/>
        <v>0</v>
      </c>
      <c r="Y913" s="449">
        <v>0</v>
      </c>
      <c r="AA913" s="452">
        <f t="shared" si="73"/>
        <v>0</v>
      </c>
      <c r="AB913" s="452">
        <v>0</v>
      </c>
      <c r="AC913" s="452">
        <f t="shared" si="74"/>
        <v>0</v>
      </c>
      <c r="AD913" s="451">
        <v>0</v>
      </c>
      <c r="AE913" s="451">
        <f t="shared" si="71"/>
        <v>0</v>
      </c>
      <c r="AY913" s="451">
        <v>0</v>
      </c>
    </row>
    <row r="914" spans="1:51" ht="34.5" hidden="1" customHeight="1" outlineLevel="7" x14ac:dyDescent="0.2">
      <c r="A914" s="91"/>
      <c r="B914" s="93"/>
      <c r="C914" s="95"/>
      <c r="D914" s="95"/>
      <c r="E914" s="97"/>
      <c r="F914" s="101"/>
      <c r="G914" s="103"/>
      <c r="H914" s="103"/>
      <c r="I914" s="4" t="s">
        <v>62</v>
      </c>
      <c r="J914" s="5" t="s">
        <v>256</v>
      </c>
      <c r="K914" s="5">
        <v>26579</v>
      </c>
      <c r="L914" s="5">
        <v>0</v>
      </c>
      <c r="M914" s="5">
        <f t="shared" si="72"/>
        <v>0</v>
      </c>
      <c r="N914" s="5">
        <v>0</v>
      </c>
      <c r="O914" s="6">
        <f>'Planning 3'!R914</f>
        <v>0</v>
      </c>
      <c r="P914" s="47"/>
      <c r="Q914" s="111" t="e">
        <f>#REF!*$Q$5</f>
        <v>#REF!</v>
      </c>
      <c r="S914" s="159">
        <f t="shared" si="70"/>
        <v>0</v>
      </c>
      <c r="Y914" s="449">
        <v>0</v>
      </c>
      <c r="AA914" s="452">
        <f t="shared" si="73"/>
        <v>0</v>
      </c>
      <c r="AB914" s="452">
        <v>0</v>
      </c>
      <c r="AC914" s="452">
        <f t="shared" si="74"/>
        <v>0</v>
      </c>
      <c r="AD914" s="451">
        <v>0</v>
      </c>
      <c r="AE914" s="451">
        <f t="shared" si="71"/>
        <v>0</v>
      </c>
      <c r="AY914" s="451">
        <v>0</v>
      </c>
    </row>
    <row r="915" spans="1:51" ht="34.5" hidden="1" customHeight="1" outlineLevel="7" x14ac:dyDescent="0.2">
      <c r="A915" s="91"/>
      <c r="B915" s="93"/>
      <c r="C915" s="95"/>
      <c r="D915" s="95"/>
      <c r="E915" s="97"/>
      <c r="F915" s="101"/>
      <c r="G915" s="103"/>
      <c r="H915" s="103"/>
      <c r="I915" s="4" t="s">
        <v>51</v>
      </c>
      <c r="J915" s="5" t="s">
        <v>257</v>
      </c>
      <c r="K915" s="5">
        <v>100</v>
      </c>
      <c r="L915" s="5">
        <v>0</v>
      </c>
      <c r="M915" s="5">
        <f t="shared" si="72"/>
        <v>0</v>
      </c>
      <c r="N915" s="5">
        <v>0</v>
      </c>
      <c r="O915" s="6">
        <f>'Planning 3'!R915</f>
        <v>0</v>
      </c>
      <c r="P915" s="47"/>
      <c r="Q915" s="111" t="e">
        <f>#REF!*$Q$5</f>
        <v>#REF!</v>
      </c>
      <c r="S915" s="159">
        <f t="shared" si="70"/>
        <v>0</v>
      </c>
      <c r="Y915" s="449">
        <v>0</v>
      </c>
      <c r="AA915" s="452">
        <f t="shared" si="73"/>
        <v>0</v>
      </c>
      <c r="AB915" s="452">
        <v>0</v>
      </c>
      <c r="AC915" s="452">
        <f t="shared" si="74"/>
        <v>0</v>
      </c>
      <c r="AD915" s="451">
        <v>0</v>
      </c>
      <c r="AE915" s="451">
        <f t="shared" si="71"/>
        <v>0</v>
      </c>
      <c r="AY915" s="451">
        <v>0</v>
      </c>
    </row>
    <row r="916" spans="1:51" ht="34.5" hidden="1" customHeight="1" outlineLevel="5" x14ac:dyDescent="0.2">
      <c r="A916" s="91"/>
      <c r="B916" s="93"/>
      <c r="C916" s="95"/>
      <c r="D916" s="95"/>
      <c r="E916" s="97"/>
      <c r="F916" s="101"/>
      <c r="G916" s="103"/>
      <c r="H916" s="103"/>
      <c r="I916" s="22" t="s">
        <v>67</v>
      </c>
      <c r="J916" s="23"/>
      <c r="K916" s="23"/>
      <c r="L916" s="23">
        <v>0</v>
      </c>
      <c r="M916" s="23">
        <f t="shared" si="72"/>
        <v>0</v>
      </c>
      <c r="N916" s="23">
        <v>0</v>
      </c>
      <c r="O916" s="24">
        <f>'Planning 3'!R916</f>
        <v>0</v>
      </c>
      <c r="P916" s="50"/>
      <c r="Q916" s="111" t="e">
        <f>#REF!*$Q$5</f>
        <v>#REF!</v>
      </c>
      <c r="S916" s="159">
        <f t="shared" si="70"/>
        <v>0</v>
      </c>
      <c r="Y916" s="449">
        <v>0</v>
      </c>
      <c r="AA916" s="452">
        <f t="shared" si="73"/>
        <v>0</v>
      </c>
      <c r="AB916" s="452">
        <v>0</v>
      </c>
      <c r="AC916" s="452">
        <f t="shared" si="74"/>
        <v>0</v>
      </c>
      <c r="AD916" s="451">
        <v>0</v>
      </c>
      <c r="AE916" s="451">
        <f t="shared" si="71"/>
        <v>0</v>
      </c>
      <c r="AY916" s="451">
        <v>0</v>
      </c>
    </row>
    <row r="917" spans="1:51" ht="34.5" hidden="1" customHeight="1" outlineLevel="7" x14ac:dyDescent="0.2">
      <c r="A917" s="91"/>
      <c r="B917" s="93"/>
      <c r="C917" s="95"/>
      <c r="D917" s="95"/>
      <c r="E917" s="97"/>
      <c r="F917" s="101"/>
      <c r="G917" s="103"/>
      <c r="H917" s="103"/>
      <c r="I917" s="4" t="s">
        <v>68</v>
      </c>
      <c r="J917" s="5" t="s">
        <v>256</v>
      </c>
      <c r="K917" s="5">
        <v>39869</v>
      </c>
      <c r="L917" s="5">
        <v>0</v>
      </c>
      <c r="M917" s="5">
        <f t="shared" si="72"/>
        <v>0</v>
      </c>
      <c r="N917" s="5">
        <v>0</v>
      </c>
      <c r="O917" s="6">
        <f>'Planning 3'!R917</f>
        <v>0</v>
      </c>
      <c r="P917" s="41"/>
      <c r="Q917" s="111" t="e">
        <f>#REF!*$Q$5</f>
        <v>#REF!</v>
      </c>
      <c r="S917" s="159">
        <f t="shared" ref="S917:S980" si="75">R917-N917</f>
        <v>0</v>
      </c>
      <c r="Y917" s="449">
        <v>0</v>
      </c>
      <c r="AA917" s="452">
        <f t="shared" si="73"/>
        <v>0</v>
      </c>
      <c r="AB917" s="452">
        <v>0</v>
      </c>
      <c r="AC917" s="452">
        <f t="shared" si="74"/>
        <v>0</v>
      </c>
      <c r="AD917" s="451">
        <v>0</v>
      </c>
      <c r="AE917" s="451">
        <f t="shared" si="71"/>
        <v>0</v>
      </c>
      <c r="AY917" s="451">
        <v>0</v>
      </c>
    </row>
    <row r="918" spans="1:51" ht="34.5" hidden="1" customHeight="1" outlineLevel="7" x14ac:dyDescent="0.2">
      <c r="A918" s="91"/>
      <c r="B918" s="93"/>
      <c r="C918" s="95"/>
      <c r="D918" s="95"/>
      <c r="E918" s="97"/>
      <c r="F918" s="101"/>
      <c r="G918" s="103"/>
      <c r="H918" s="103"/>
      <c r="I918" s="4" t="s">
        <v>75</v>
      </c>
      <c r="J918" s="5" t="s">
        <v>256</v>
      </c>
      <c r="K918" s="5">
        <v>39869</v>
      </c>
      <c r="L918" s="5">
        <v>0</v>
      </c>
      <c r="M918" s="5">
        <f t="shared" si="72"/>
        <v>0</v>
      </c>
      <c r="N918" s="5">
        <v>0</v>
      </c>
      <c r="O918" s="6">
        <f>'Planning 3'!R918</f>
        <v>0</v>
      </c>
      <c r="P918" s="41"/>
      <c r="Q918" s="111" t="e">
        <f>#REF!*$Q$5</f>
        <v>#REF!</v>
      </c>
      <c r="S918" s="159">
        <f t="shared" si="75"/>
        <v>0</v>
      </c>
      <c r="Y918" s="449">
        <v>0</v>
      </c>
      <c r="AA918" s="452">
        <f t="shared" si="73"/>
        <v>0</v>
      </c>
      <c r="AB918" s="452">
        <v>0</v>
      </c>
      <c r="AC918" s="452">
        <f t="shared" si="74"/>
        <v>0</v>
      </c>
      <c r="AD918" s="451">
        <v>0</v>
      </c>
      <c r="AE918" s="451">
        <f t="shared" si="71"/>
        <v>0</v>
      </c>
      <c r="AY918" s="451">
        <v>0</v>
      </c>
    </row>
    <row r="919" spans="1:51" ht="34.5" hidden="1" customHeight="1" outlineLevel="7" x14ac:dyDescent="0.2">
      <c r="A919" s="91"/>
      <c r="B919" s="93"/>
      <c r="C919" s="95"/>
      <c r="D919" s="95"/>
      <c r="E919" s="97"/>
      <c r="F919" s="101"/>
      <c r="G919" s="103"/>
      <c r="H919" s="103"/>
      <c r="I919" s="4" t="s">
        <v>62</v>
      </c>
      <c r="J919" s="5" t="s">
        <v>256</v>
      </c>
      <c r="K919" s="5">
        <v>39869</v>
      </c>
      <c r="L919" s="5">
        <v>0</v>
      </c>
      <c r="M919" s="5">
        <f t="shared" si="72"/>
        <v>0</v>
      </c>
      <c r="N919" s="5">
        <v>0</v>
      </c>
      <c r="O919" s="6">
        <f>'Planning 3'!R919</f>
        <v>0</v>
      </c>
      <c r="P919" s="41"/>
      <c r="Q919" s="111" t="e">
        <f>#REF!*$Q$5</f>
        <v>#REF!</v>
      </c>
      <c r="S919" s="159">
        <f t="shared" si="75"/>
        <v>0</v>
      </c>
      <c r="Y919" s="449">
        <v>0</v>
      </c>
      <c r="AA919" s="452">
        <f t="shared" si="73"/>
        <v>0</v>
      </c>
      <c r="AB919" s="452">
        <v>0</v>
      </c>
      <c r="AC919" s="452">
        <f t="shared" si="74"/>
        <v>0</v>
      </c>
      <c r="AD919" s="451">
        <v>0</v>
      </c>
      <c r="AE919" s="451">
        <f t="shared" si="71"/>
        <v>0</v>
      </c>
      <c r="AY919" s="451">
        <v>0</v>
      </c>
    </row>
    <row r="920" spans="1:51" ht="34.5" hidden="1" customHeight="1" outlineLevel="7" x14ac:dyDescent="0.2">
      <c r="A920" s="91"/>
      <c r="B920" s="93"/>
      <c r="C920" s="95"/>
      <c r="D920" s="95"/>
      <c r="E920" s="97"/>
      <c r="F920" s="101"/>
      <c r="G920" s="103"/>
      <c r="H920" s="103"/>
      <c r="I920" s="4" t="s">
        <v>63</v>
      </c>
      <c r="J920" s="5" t="s">
        <v>256</v>
      </c>
      <c r="K920" s="5">
        <v>39869</v>
      </c>
      <c r="L920" s="5">
        <v>0</v>
      </c>
      <c r="M920" s="5">
        <f t="shared" si="72"/>
        <v>0</v>
      </c>
      <c r="N920" s="5">
        <v>0</v>
      </c>
      <c r="O920" s="6">
        <f>'Planning 3'!R920</f>
        <v>0</v>
      </c>
      <c r="P920" s="41"/>
      <c r="Q920" s="111" t="e">
        <f>#REF!*$Q$5</f>
        <v>#REF!</v>
      </c>
      <c r="S920" s="159">
        <f t="shared" si="75"/>
        <v>0</v>
      </c>
      <c r="Y920" s="449">
        <v>0</v>
      </c>
      <c r="AA920" s="452">
        <f t="shared" si="73"/>
        <v>0</v>
      </c>
      <c r="AB920" s="452">
        <v>0</v>
      </c>
      <c r="AC920" s="452">
        <f t="shared" si="74"/>
        <v>0</v>
      </c>
      <c r="AD920" s="451">
        <v>0</v>
      </c>
      <c r="AE920" s="451">
        <f t="shared" si="71"/>
        <v>0</v>
      </c>
      <c r="AY920" s="451">
        <v>0</v>
      </c>
    </row>
    <row r="921" spans="1:51" ht="34.5" hidden="1" customHeight="1" outlineLevel="7" x14ac:dyDescent="0.2">
      <c r="A921" s="91"/>
      <c r="B921" s="93"/>
      <c r="C921" s="95"/>
      <c r="D921" s="95"/>
      <c r="E921" s="97"/>
      <c r="F921" s="101"/>
      <c r="G921" s="103"/>
      <c r="H921" s="103"/>
      <c r="I921" s="4" t="s">
        <v>51</v>
      </c>
      <c r="J921" s="5" t="s">
        <v>257</v>
      </c>
      <c r="K921" s="5">
        <v>100</v>
      </c>
      <c r="L921" s="5">
        <v>0</v>
      </c>
      <c r="M921" s="5">
        <f t="shared" si="72"/>
        <v>0</v>
      </c>
      <c r="N921" s="5">
        <v>0</v>
      </c>
      <c r="O921" s="6">
        <f>'Planning 3'!R921</f>
        <v>0</v>
      </c>
      <c r="P921" s="41"/>
      <c r="Q921" s="111" t="e">
        <f>#REF!*$Q$5</f>
        <v>#REF!</v>
      </c>
      <c r="S921" s="159">
        <f t="shared" si="75"/>
        <v>0</v>
      </c>
      <c r="Y921" s="449">
        <v>0</v>
      </c>
      <c r="AA921" s="452">
        <f t="shared" si="73"/>
        <v>0</v>
      </c>
      <c r="AB921" s="452">
        <v>0</v>
      </c>
      <c r="AC921" s="452">
        <f t="shared" si="74"/>
        <v>0</v>
      </c>
      <c r="AD921" s="451">
        <v>0</v>
      </c>
      <c r="AE921" s="451">
        <f t="shared" si="71"/>
        <v>0</v>
      </c>
      <c r="AY921" s="451">
        <v>0</v>
      </c>
    </row>
    <row r="922" spans="1:51" ht="36" customHeight="1" outlineLevel="3" collapsed="1" x14ac:dyDescent="0.2">
      <c r="A922" s="91"/>
      <c r="B922" s="93"/>
      <c r="C922" s="95"/>
      <c r="D922" s="95"/>
      <c r="E922" s="97"/>
      <c r="F922" s="97"/>
      <c r="G922" s="97"/>
      <c r="H922" s="97"/>
      <c r="I922" s="13" t="s">
        <v>76</v>
      </c>
      <c r="J922" s="15" t="s">
        <v>445</v>
      </c>
      <c r="K922" s="14"/>
      <c r="L922" s="14">
        <v>0</v>
      </c>
      <c r="M922" s="14">
        <f t="shared" si="72"/>
        <v>0</v>
      </c>
      <c r="N922" s="14">
        <v>0</v>
      </c>
      <c r="O922" s="15">
        <f>'Planning 3'!R922</f>
        <v>0.1664047873014235</v>
      </c>
      <c r="P922" s="112"/>
      <c r="Q922" s="112"/>
      <c r="S922" s="159">
        <f t="shared" si="75"/>
        <v>0</v>
      </c>
      <c r="Y922" s="449">
        <v>0</v>
      </c>
      <c r="AA922" s="452">
        <f t="shared" si="73"/>
        <v>1.1031109535986183E-2</v>
      </c>
      <c r="AB922" s="452">
        <v>0.15403251690698991</v>
      </c>
      <c r="AC922" s="452">
        <f t="shared" si="74"/>
        <v>1.2372270394433588E-2</v>
      </c>
      <c r="AD922" s="451">
        <v>0.15403251690698991</v>
      </c>
      <c r="AE922" s="451">
        <f t="shared" si="71"/>
        <v>1.2372270394433588E-2</v>
      </c>
      <c r="AY922" s="451">
        <v>0.15537367776543731</v>
      </c>
    </row>
    <row r="923" spans="1:51" ht="36" hidden="1" customHeight="1" outlineLevel="7" x14ac:dyDescent="0.2">
      <c r="A923" s="91"/>
      <c r="B923" s="93"/>
      <c r="C923" s="95"/>
      <c r="D923" s="95"/>
      <c r="E923" s="97"/>
      <c r="F923" s="101"/>
      <c r="G923" s="101"/>
      <c r="H923" s="101"/>
      <c r="I923" s="19" t="s">
        <v>284</v>
      </c>
      <c r="J923" s="21"/>
      <c r="K923" s="20"/>
      <c r="L923" s="20">
        <v>0</v>
      </c>
      <c r="M923" s="20">
        <f t="shared" si="72"/>
        <v>0</v>
      </c>
      <c r="N923" s="20">
        <v>0</v>
      </c>
      <c r="O923" s="21">
        <f>'Planning 3'!R923</f>
        <v>0.16812272727272728</v>
      </c>
      <c r="P923" s="106"/>
      <c r="Q923" s="106"/>
      <c r="S923" s="159">
        <f t="shared" si="75"/>
        <v>0</v>
      </c>
      <c r="Y923" s="449">
        <v>0</v>
      </c>
      <c r="AA923" s="452">
        <f t="shared" si="73"/>
        <v>1.2500000000000011E-2</v>
      </c>
      <c r="AB923" s="452">
        <v>0.15562272727272727</v>
      </c>
      <c r="AC923" s="452">
        <f t="shared" si="74"/>
        <v>1.2500000000000011E-2</v>
      </c>
      <c r="AD923" s="451">
        <v>0.15562272727272727</v>
      </c>
      <c r="AE923" s="451">
        <f t="shared" si="71"/>
        <v>1.2500000000000011E-2</v>
      </c>
      <c r="AY923" s="451">
        <v>0.15562272727272727</v>
      </c>
    </row>
    <row r="924" spans="1:51" ht="36" hidden="1" customHeight="1" outlineLevel="7" x14ac:dyDescent="0.2">
      <c r="A924" s="91"/>
      <c r="B924" s="93"/>
      <c r="C924" s="95"/>
      <c r="D924" s="95"/>
      <c r="E924" s="97"/>
      <c r="F924" s="101"/>
      <c r="G924" s="101"/>
      <c r="H924" s="101"/>
      <c r="I924" s="4" t="s">
        <v>285</v>
      </c>
      <c r="J924" s="6" t="s">
        <v>259</v>
      </c>
      <c r="K924" s="5">
        <v>11000</v>
      </c>
      <c r="L924" s="5">
        <v>4891</v>
      </c>
      <c r="M924" s="5">
        <f t="shared" si="72"/>
        <v>0</v>
      </c>
      <c r="N924" s="5">
        <v>4891</v>
      </c>
      <c r="O924" s="6">
        <f>'Planning 3'!R924</f>
        <v>0.44463636363636366</v>
      </c>
      <c r="P924" s="113"/>
      <c r="Q924" s="113"/>
      <c r="R924" s="77">
        <v>3480</v>
      </c>
      <c r="S924" s="159">
        <f t="shared" si="75"/>
        <v>-1411</v>
      </c>
      <c r="Y924" s="449">
        <v>4891</v>
      </c>
      <c r="AA924" s="452">
        <f t="shared" si="73"/>
        <v>0</v>
      </c>
      <c r="AB924" s="452">
        <v>0.44463636363636366</v>
      </c>
      <c r="AC924" s="452">
        <f t="shared" si="74"/>
        <v>0</v>
      </c>
      <c r="AD924" s="451">
        <v>0.44463636363636366</v>
      </c>
      <c r="AE924" s="451">
        <f t="shared" si="71"/>
        <v>0</v>
      </c>
      <c r="AY924" s="451">
        <v>0.44463636363636366</v>
      </c>
    </row>
    <row r="925" spans="1:51" ht="36" hidden="1" customHeight="1" outlineLevel="7" x14ac:dyDescent="0.2">
      <c r="A925" s="91"/>
      <c r="B925" s="93"/>
      <c r="C925" s="95"/>
      <c r="D925" s="95"/>
      <c r="E925" s="97"/>
      <c r="F925" s="101"/>
      <c r="G925" s="101"/>
      <c r="H925" s="101"/>
      <c r="I925" s="4" t="s">
        <v>286</v>
      </c>
      <c r="J925" s="6" t="s">
        <v>259</v>
      </c>
      <c r="K925" s="5">
        <v>11000</v>
      </c>
      <c r="L925" s="5">
        <v>4891</v>
      </c>
      <c r="M925" s="5">
        <f t="shared" si="72"/>
        <v>0</v>
      </c>
      <c r="N925" s="5">
        <v>4891</v>
      </c>
      <c r="O925" s="6">
        <f>'Planning 3'!R925</f>
        <v>0.44463636363636366</v>
      </c>
      <c r="P925" s="113"/>
      <c r="Q925" s="113"/>
      <c r="R925" s="77">
        <v>3480</v>
      </c>
      <c r="S925" s="159">
        <f t="shared" si="75"/>
        <v>-1411</v>
      </c>
      <c r="Y925" s="449">
        <v>4891</v>
      </c>
      <c r="AA925" s="452">
        <f t="shared" si="73"/>
        <v>0</v>
      </c>
      <c r="AB925" s="452">
        <v>0.44463636363636366</v>
      </c>
      <c r="AC925" s="452">
        <f t="shared" si="74"/>
        <v>0</v>
      </c>
      <c r="AD925" s="451">
        <v>0.44463636363636366</v>
      </c>
      <c r="AE925" s="451">
        <f t="shared" si="71"/>
        <v>0</v>
      </c>
      <c r="AY925" s="451">
        <v>0.44463636363636366</v>
      </c>
    </row>
    <row r="926" spans="1:51" ht="36" hidden="1" customHeight="1" outlineLevel="7" x14ac:dyDescent="0.2">
      <c r="A926" s="91"/>
      <c r="B926" s="93"/>
      <c r="C926" s="95"/>
      <c r="D926" s="95"/>
      <c r="E926" s="97"/>
      <c r="F926" s="101"/>
      <c r="G926" s="101"/>
      <c r="H926" s="101"/>
      <c r="I926" s="4" t="s">
        <v>287</v>
      </c>
      <c r="J926" s="6" t="s">
        <v>259</v>
      </c>
      <c r="K926" s="5">
        <v>11000</v>
      </c>
      <c r="L926" s="5">
        <v>0</v>
      </c>
      <c r="M926" s="5">
        <f t="shared" si="72"/>
        <v>0</v>
      </c>
      <c r="N926" s="5">
        <v>0</v>
      </c>
      <c r="O926" s="6">
        <f>'Planning 3'!R926</f>
        <v>0</v>
      </c>
      <c r="P926" s="113"/>
      <c r="Q926" s="113"/>
      <c r="S926" s="159">
        <f t="shared" si="75"/>
        <v>0</v>
      </c>
      <c r="Y926" s="449">
        <v>0</v>
      </c>
      <c r="AA926" s="452">
        <f t="shared" si="73"/>
        <v>0</v>
      </c>
      <c r="AB926" s="452">
        <v>0</v>
      </c>
      <c r="AC926" s="452">
        <f t="shared" si="74"/>
        <v>0</v>
      </c>
      <c r="AD926" s="451">
        <v>0</v>
      </c>
      <c r="AE926" s="451">
        <f t="shared" si="71"/>
        <v>0</v>
      </c>
      <c r="AY926" s="451">
        <v>0</v>
      </c>
    </row>
    <row r="927" spans="1:51" ht="36" hidden="1" customHeight="1" outlineLevel="7" x14ac:dyDescent="0.2">
      <c r="A927" s="91"/>
      <c r="B927" s="93"/>
      <c r="C927" s="95"/>
      <c r="D927" s="95"/>
      <c r="E927" s="97"/>
      <c r="F927" s="101"/>
      <c r="G927" s="101"/>
      <c r="H927" s="101"/>
      <c r="I927" s="4" t="s">
        <v>288</v>
      </c>
      <c r="J927" s="6" t="s">
        <v>259</v>
      </c>
      <c r="K927" s="5">
        <v>11000</v>
      </c>
      <c r="L927" s="5">
        <v>0</v>
      </c>
      <c r="M927" s="5">
        <f t="shared" si="72"/>
        <v>0</v>
      </c>
      <c r="N927" s="5">
        <v>0</v>
      </c>
      <c r="O927" s="6">
        <f>'Planning 3'!R927</f>
        <v>0</v>
      </c>
      <c r="P927" s="113"/>
      <c r="Q927" s="113"/>
      <c r="S927" s="159">
        <f t="shared" si="75"/>
        <v>0</v>
      </c>
      <c r="Y927" s="449">
        <v>0</v>
      </c>
      <c r="AA927" s="452">
        <f t="shared" si="73"/>
        <v>0</v>
      </c>
      <c r="AB927" s="452">
        <v>0</v>
      </c>
      <c r="AC927" s="452">
        <f t="shared" si="74"/>
        <v>0</v>
      </c>
      <c r="AD927" s="451">
        <v>0</v>
      </c>
      <c r="AE927" s="451">
        <f t="shared" si="71"/>
        <v>0</v>
      </c>
      <c r="AY927" s="451">
        <v>0</v>
      </c>
    </row>
    <row r="928" spans="1:51" ht="36" hidden="1" customHeight="1" outlineLevel="7" x14ac:dyDescent="0.2">
      <c r="A928" s="91"/>
      <c r="B928" s="93"/>
      <c r="C928" s="95"/>
      <c r="D928" s="95"/>
      <c r="E928" s="97"/>
      <c r="F928" s="101"/>
      <c r="G928" s="101"/>
      <c r="H928" s="101"/>
      <c r="I928" s="4" t="s">
        <v>289</v>
      </c>
      <c r="J928" s="6" t="s">
        <v>259</v>
      </c>
      <c r="K928" s="5">
        <v>11000</v>
      </c>
      <c r="L928" s="5">
        <v>0</v>
      </c>
      <c r="M928" s="5">
        <f t="shared" si="72"/>
        <v>0</v>
      </c>
      <c r="N928" s="5">
        <v>0</v>
      </c>
      <c r="O928" s="6">
        <f>'Planning 3'!R928</f>
        <v>0</v>
      </c>
      <c r="P928" s="113"/>
      <c r="Q928" s="113"/>
      <c r="S928" s="159">
        <f t="shared" si="75"/>
        <v>0</v>
      </c>
      <c r="Y928" s="449">
        <v>0</v>
      </c>
      <c r="AA928" s="452">
        <f t="shared" si="73"/>
        <v>0</v>
      </c>
      <c r="AB928" s="452">
        <v>0</v>
      </c>
      <c r="AC928" s="452">
        <f t="shared" si="74"/>
        <v>0</v>
      </c>
      <c r="AD928" s="451">
        <v>0</v>
      </c>
      <c r="AE928" s="451">
        <f t="shared" si="71"/>
        <v>0</v>
      </c>
      <c r="AY928" s="451">
        <v>0</v>
      </c>
    </row>
    <row r="929" spans="1:51" ht="36" hidden="1" customHeight="1" outlineLevel="7" x14ac:dyDescent="0.2">
      <c r="A929" s="91"/>
      <c r="B929" s="93"/>
      <c r="C929" s="95"/>
      <c r="D929" s="95"/>
      <c r="E929" s="97"/>
      <c r="F929" s="101"/>
      <c r="G929" s="101"/>
      <c r="H929" s="101"/>
      <c r="I929" s="4" t="s">
        <v>51</v>
      </c>
      <c r="J929" s="6" t="s">
        <v>257</v>
      </c>
      <c r="K929" s="5">
        <v>100</v>
      </c>
      <c r="L929" s="5">
        <v>0</v>
      </c>
      <c r="M929" s="5">
        <f t="shared" si="72"/>
        <v>25</v>
      </c>
      <c r="N929" s="5">
        <v>25</v>
      </c>
      <c r="O929" s="6">
        <f>'Planning 3'!R929</f>
        <v>0.25</v>
      </c>
      <c r="P929" s="113"/>
      <c r="Q929" s="113"/>
      <c r="S929" s="159">
        <f t="shared" si="75"/>
        <v>-25</v>
      </c>
      <c r="Y929" s="449">
        <v>0</v>
      </c>
      <c r="AA929" s="452">
        <f t="shared" si="73"/>
        <v>0.25</v>
      </c>
      <c r="AB929" s="452">
        <v>0</v>
      </c>
      <c r="AC929" s="452">
        <f t="shared" si="74"/>
        <v>0.25</v>
      </c>
      <c r="AD929" s="451">
        <v>0</v>
      </c>
      <c r="AE929" s="451">
        <f t="shared" si="71"/>
        <v>0.25</v>
      </c>
      <c r="AY929" s="451">
        <v>0</v>
      </c>
    </row>
    <row r="930" spans="1:51" ht="36" hidden="1" customHeight="1" outlineLevel="7" x14ac:dyDescent="0.2">
      <c r="A930" s="91"/>
      <c r="B930" s="93"/>
      <c r="C930" s="95"/>
      <c r="D930" s="95"/>
      <c r="E930" s="97"/>
      <c r="F930" s="101"/>
      <c r="G930" s="101"/>
      <c r="H930" s="101"/>
      <c r="I930" s="19" t="s">
        <v>290</v>
      </c>
      <c r="J930" s="21"/>
      <c r="K930" s="20"/>
      <c r="L930" s="20">
        <v>0</v>
      </c>
      <c r="M930" s="20">
        <f t="shared" si="72"/>
        <v>0</v>
      </c>
      <c r="N930" s="20">
        <v>0</v>
      </c>
      <c r="O930" s="21">
        <f>'Planning 3'!R930</f>
        <v>0</v>
      </c>
      <c r="P930" s="106"/>
      <c r="Q930" s="106"/>
      <c r="S930" s="159">
        <f t="shared" si="75"/>
        <v>0</v>
      </c>
      <c r="Y930" s="449">
        <v>0</v>
      </c>
      <c r="AA930" s="452">
        <f t="shared" si="73"/>
        <v>-0.13125000000000001</v>
      </c>
      <c r="AB930" s="452">
        <v>0</v>
      </c>
      <c r="AC930" s="452">
        <f t="shared" si="74"/>
        <v>0</v>
      </c>
      <c r="AD930" s="451">
        <v>0</v>
      </c>
      <c r="AE930" s="451">
        <f t="shared" si="71"/>
        <v>0</v>
      </c>
      <c r="AY930" s="451">
        <v>0.13125000000000001</v>
      </c>
    </row>
    <row r="931" spans="1:51" ht="36" hidden="1" customHeight="1" outlineLevel="7" x14ac:dyDescent="0.2">
      <c r="A931" s="91"/>
      <c r="B931" s="93"/>
      <c r="C931" s="95"/>
      <c r="D931" s="95"/>
      <c r="E931" s="97"/>
      <c r="F931" s="101"/>
      <c r="G931" s="101"/>
      <c r="H931" s="101"/>
      <c r="I931" s="4" t="s">
        <v>285</v>
      </c>
      <c r="J931" s="6" t="s">
        <v>259</v>
      </c>
      <c r="K931" s="5">
        <v>400</v>
      </c>
      <c r="L931" s="5">
        <v>0</v>
      </c>
      <c r="M931" s="5">
        <f t="shared" si="72"/>
        <v>0</v>
      </c>
      <c r="N931" s="5">
        <v>0</v>
      </c>
      <c r="O931" s="6">
        <f>'Planning 3'!R931</f>
        <v>0</v>
      </c>
      <c r="P931" s="113"/>
      <c r="Q931" s="113"/>
      <c r="S931" s="159">
        <f t="shared" si="75"/>
        <v>0</v>
      </c>
      <c r="Y931" s="449">
        <v>0</v>
      </c>
      <c r="AA931" s="452">
        <f t="shared" si="73"/>
        <v>-0.375</v>
      </c>
      <c r="AB931" s="452">
        <v>0</v>
      </c>
      <c r="AC931" s="452">
        <f t="shared" si="74"/>
        <v>0</v>
      </c>
      <c r="AD931" s="451">
        <v>0</v>
      </c>
      <c r="AE931" s="451">
        <f t="shared" si="71"/>
        <v>0</v>
      </c>
      <c r="AY931" s="451">
        <v>0.375</v>
      </c>
    </row>
    <row r="932" spans="1:51" ht="36" hidden="1" customHeight="1" outlineLevel="7" x14ac:dyDescent="0.2">
      <c r="A932" s="91"/>
      <c r="B932" s="93"/>
      <c r="C932" s="95"/>
      <c r="D932" s="95"/>
      <c r="E932" s="97"/>
      <c r="F932" s="101"/>
      <c r="G932" s="101"/>
      <c r="H932" s="101"/>
      <c r="I932" s="4" t="s">
        <v>286</v>
      </c>
      <c r="J932" s="6" t="s">
        <v>259</v>
      </c>
      <c r="K932" s="5">
        <v>400</v>
      </c>
      <c r="L932" s="5">
        <v>0</v>
      </c>
      <c r="M932" s="5">
        <f t="shared" si="72"/>
        <v>0</v>
      </c>
      <c r="N932" s="5">
        <v>0</v>
      </c>
      <c r="O932" s="6">
        <f>'Planning 3'!R932</f>
        <v>0</v>
      </c>
      <c r="P932" s="113"/>
      <c r="Q932" s="113"/>
      <c r="S932" s="159">
        <f t="shared" si="75"/>
        <v>0</v>
      </c>
      <c r="Y932" s="449">
        <v>0</v>
      </c>
      <c r="AA932" s="452">
        <f t="shared" si="73"/>
        <v>-0.375</v>
      </c>
      <c r="AB932" s="452">
        <v>0</v>
      </c>
      <c r="AC932" s="452">
        <f t="shared" si="74"/>
        <v>0</v>
      </c>
      <c r="AD932" s="451">
        <v>0</v>
      </c>
      <c r="AE932" s="451">
        <f t="shared" si="71"/>
        <v>0</v>
      </c>
      <c r="AY932" s="451">
        <v>0.375</v>
      </c>
    </row>
    <row r="933" spans="1:51" ht="36" hidden="1" customHeight="1" outlineLevel="7" x14ac:dyDescent="0.2">
      <c r="A933" s="91"/>
      <c r="B933" s="93"/>
      <c r="C933" s="95"/>
      <c r="D933" s="95"/>
      <c r="E933" s="97"/>
      <c r="F933" s="101"/>
      <c r="G933" s="101"/>
      <c r="H933" s="101"/>
      <c r="I933" s="4" t="s">
        <v>287</v>
      </c>
      <c r="J933" s="6" t="s">
        <v>259</v>
      </c>
      <c r="K933" s="5">
        <v>400</v>
      </c>
      <c r="L933" s="5">
        <v>0</v>
      </c>
      <c r="M933" s="5">
        <f t="shared" si="72"/>
        <v>0</v>
      </c>
      <c r="N933" s="5"/>
      <c r="O933" s="6">
        <f>'Planning 3'!R933</f>
        <v>0</v>
      </c>
      <c r="P933" s="113"/>
      <c r="Q933" s="113"/>
      <c r="S933" s="159">
        <f t="shared" si="75"/>
        <v>0</v>
      </c>
      <c r="Y933" s="449">
        <v>0</v>
      </c>
      <c r="AA933" s="452">
        <f t="shared" si="73"/>
        <v>0</v>
      </c>
      <c r="AB933" s="452">
        <v>0</v>
      </c>
      <c r="AC933" s="452">
        <f t="shared" si="74"/>
        <v>0</v>
      </c>
      <c r="AD933" s="451">
        <v>0</v>
      </c>
      <c r="AE933" s="451">
        <f t="shared" si="71"/>
        <v>0</v>
      </c>
      <c r="AY933" s="451">
        <v>0</v>
      </c>
    </row>
    <row r="934" spans="1:51" ht="36" hidden="1" customHeight="1" outlineLevel="7" x14ac:dyDescent="0.2">
      <c r="A934" s="91"/>
      <c r="B934" s="93"/>
      <c r="C934" s="95"/>
      <c r="D934" s="95"/>
      <c r="E934" s="97"/>
      <c r="F934" s="101"/>
      <c r="G934" s="101"/>
      <c r="H934" s="101"/>
      <c r="I934" s="4" t="s">
        <v>288</v>
      </c>
      <c r="J934" s="6" t="s">
        <v>259</v>
      </c>
      <c r="K934" s="5">
        <v>400</v>
      </c>
      <c r="L934" s="5">
        <v>0</v>
      </c>
      <c r="M934" s="5">
        <f t="shared" si="72"/>
        <v>0</v>
      </c>
      <c r="N934" s="5"/>
      <c r="O934" s="6">
        <f>'Planning 3'!R934</f>
        <v>0</v>
      </c>
      <c r="P934" s="113"/>
      <c r="Q934" s="113"/>
      <c r="S934" s="159">
        <f t="shared" si="75"/>
        <v>0</v>
      </c>
      <c r="Y934" s="449">
        <v>0</v>
      </c>
      <c r="AA934" s="452">
        <f t="shared" si="73"/>
        <v>0</v>
      </c>
      <c r="AB934" s="452">
        <v>0</v>
      </c>
      <c r="AC934" s="452">
        <f t="shared" si="74"/>
        <v>0</v>
      </c>
      <c r="AD934" s="451">
        <v>0</v>
      </c>
      <c r="AE934" s="451">
        <f t="shared" si="71"/>
        <v>0</v>
      </c>
      <c r="AY934" s="451">
        <v>0</v>
      </c>
    </row>
    <row r="935" spans="1:51" ht="36" hidden="1" customHeight="1" outlineLevel="7" x14ac:dyDescent="0.2">
      <c r="A935" s="91"/>
      <c r="B935" s="93"/>
      <c r="C935" s="95"/>
      <c r="D935" s="95"/>
      <c r="E935" s="97"/>
      <c r="F935" s="101"/>
      <c r="G935" s="101"/>
      <c r="H935" s="101"/>
      <c r="I935" s="4" t="s">
        <v>289</v>
      </c>
      <c r="J935" s="6" t="s">
        <v>259</v>
      </c>
      <c r="K935" s="5">
        <v>400</v>
      </c>
      <c r="L935" s="5">
        <v>0</v>
      </c>
      <c r="M935" s="5">
        <f t="shared" si="72"/>
        <v>0</v>
      </c>
      <c r="N935" s="5"/>
      <c r="O935" s="6">
        <f>'Planning 3'!R935</f>
        <v>0</v>
      </c>
      <c r="P935" s="113"/>
      <c r="Q935" s="113"/>
      <c r="S935" s="159">
        <f t="shared" si="75"/>
        <v>0</v>
      </c>
      <c r="Y935" s="449">
        <v>0</v>
      </c>
      <c r="AA935" s="452">
        <f t="shared" si="73"/>
        <v>0</v>
      </c>
      <c r="AB935" s="452">
        <v>0</v>
      </c>
      <c r="AC935" s="452">
        <f t="shared" si="74"/>
        <v>0</v>
      </c>
      <c r="AD935" s="451">
        <v>0</v>
      </c>
      <c r="AE935" s="451">
        <f t="shared" si="71"/>
        <v>0</v>
      </c>
      <c r="AY935" s="451">
        <v>0</v>
      </c>
    </row>
    <row r="936" spans="1:51" ht="36" hidden="1" customHeight="1" outlineLevel="7" x14ac:dyDescent="0.2">
      <c r="A936" s="91"/>
      <c r="B936" s="93"/>
      <c r="C936" s="95"/>
      <c r="D936" s="95"/>
      <c r="E936" s="97"/>
      <c r="F936" s="101"/>
      <c r="G936" s="101"/>
      <c r="H936" s="101"/>
      <c r="I936" s="4" t="s">
        <v>51</v>
      </c>
      <c r="J936" s="6" t="s">
        <v>257</v>
      </c>
      <c r="K936" s="5">
        <v>400</v>
      </c>
      <c r="L936" s="5">
        <v>0</v>
      </c>
      <c r="M936" s="5">
        <f t="shared" si="72"/>
        <v>0</v>
      </c>
      <c r="N936" s="5"/>
      <c r="O936" s="6">
        <f>'Planning 3'!R936</f>
        <v>0</v>
      </c>
      <c r="P936" s="113"/>
      <c r="Q936" s="113"/>
      <c r="S936" s="159">
        <f t="shared" si="75"/>
        <v>0</v>
      </c>
      <c r="Y936" s="449">
        <v>0</v>
      </c>
      <c r="AA936" s="452">
        <f t="shared" si="73"/>
        <v>0</v>
      </c>
      <c r="AB936" s="452">
        <v>0</v>
      </c>
      <c r="AC936" s="452">
        <f t="shared" si="74"/>
        <v>0</v>
      </c>
      <c r="AD936" s="451">
        <v>0</v>
      </c>
      <c r="AE936" s="451">
        <f t="shared" si="71"/>
        <v>0</v>
      </c>
      <c r="AY936" s="451">
        <v>0</v>
      </c>
    </row>
    <row r="937" spans="1:51" ht="34.5" customHeight="1" outlineLevel="3" collapsed="1" x14ac:dyDescent="0.2">
      <c r="A937" s="91"/>
      <c r="B937" s="93"/>
      <c r="C937" s="95"/>
      <c r="D937" s="95"/>
      <c r="E937" s="97"/>
      <c r="F937" s="97"/>
      <c r="G937" s="97"/>
      <c r="H937" s="97"/>
      <c r="I937" s="13" t="s">
        <v>116</v>
      </c>
      <c r="J937" s="14" t="s">
        <v>447</v>
      </c>
      <c r="K937" s="14"/>
      <c r="L937" s="14">
        <v>0</v>
      </c>
      <c r="M937" s="14">
        <f t="shared" si="72"/>
        <v>0</v>
      </c>
      <c r="N937" s="14">
        <v>0</v>
      </c>
      <c r="O937" s="15">
        <f>'Planning 3'!R937</f>
        <v>0</v>
      </c>
      <c r="P937" s="44"/>
      <c r="Q937" s="111" t="e">
        <f>#REF!*$Q$5</f>
        <v>#REF!</v>
      </c>
      <c r="S937" s="159">
        <f t="shared" si="75"/>
        <v>0</v>
      </c>
      <c r="Y937" s="449">
        <v>0</v>
      </c>
      <c r="AA937" s="452">
        <f t="shared" si="73"/>
        <v>0</v>
      </c>
      <c r="AB937" s="452">
        <v>0</v>
      </c>
      <c r="AC937" s="452">
        <f t="shared" si="74"/>
        <v>0</v>
      </c>
      <c r="AD937" s="451">
        <v>0</v>
      </c>
      <c r="AE937" s="451">
        <f t="shared" si="71"/>
        <v>0</v>
      </c>
      <c r="AY937" s="451">
        <v>0</v>
      </c>
    </row>
    <row r="938" spans="1:51" ht="34.5" hidden="1" customHeight="1" outlineLevel="7" x14ac:dyDescent="0.2">
      <c r="A938" s="91"/>
      <c r="B938" s="93"/>
      <c r="C938" s="95"/>
      <c r="D938" s="95"/>
      <c r="E938" s="97"/>
      <c r="F938" s="97"/>
      <c r="G938" s="97"/>
      <c r="H938" s="97"/>
      <c r="I938" s="4" t="s">
        <v>117</v>
      </c>
      <c r="J938" s="17" t="s">
        <v>297</v>
      </c>
      <c r="K938" s="5">
        <v>1</v>
      </c>
      <c r="L938" s="5">
        <v>0</v>
      </c>
      <c r="M938" s="5">
        <f t="shared" si="72"/>
        <v>0</v>
      </c>
      <c r="N938" s="5">
        <v>0</v>
      </c>
      <c r="O938" s="6">
        <f>'Planning 3'!R938</f>
        <v>0</v>
      </c>
      <c r="P938" s="41"/>
      <c r="Q938" s="111" t="e">
        <f>#REF!*$Q$5</f>
        <v>#REF!</v>
      </c>
      <c r="S938" s="159">
        <f t="shared" si="75"/>
        <v>0</v>
      </c>
      <c r="Y938" s="449">
        <v>0</v>
      </c>
      <c r="AA938" s="452">
        <f t="shared" si="73"/>
        <v>0</v>
      </c>
      <c r="AB938" s="452">
        <v>0</v>
      </c>
      <c r="AC938" s="452">
        <f t="shared" si="74"/>
        <v>0</v>
      </c>
      <c r="AD938" s="451">
        <v>0</v>
      </c>
      <c r="AE938" s="451">
        <f t="shared" si="71"/>
        <v>0</v>
      </c>
      <c r="AY938" s="451">
        <v>0</v>
      </c>
    </row>
    <row r="939" spans="1:51" ht="34.5" hidden="1" customHeight="1" outlineLevel="7" x14ac:dyDescent="0.2">
      <c r="A939" s="91"/>
      <c r="B939" s="93"/>
      <c r="C939" s="95"/>
      <c r="D939" s="95"/>
      <c r="E939" s="97"/>
      <c r="F939" s="97"/>
      <c r="G939" s="97"/>
      <c r="H939" s="97"/>
      <c r="I939" s="4" t="s">
        <v>118</v>
      </c>
      <c r="J939" s="17" t="s">
        <v>297</v>
      </c>
      <c r="K939" s="5">
        <v>1</v>
      </c>
      <c r="L939" s="5">
        <v>0</v>
      </c>
      <c r="M939" s="5">
        <f t="shared" si="72"/>
        <v>0</v>
      </c>
      <c r="N939" s="5">
        <v>0</v>
      </c>
      <c r="O939" s="6">
        <f>'Planning 3'!R939</f>
        <v>0</v>
      </c>
      <c r="P939" s="41"/>
      <c r="Q939" s="111" t="e">
        <f>#REF!*$Q$5</f>
        <v>#REF!</v>
      </c>
      <c r="S939" s="159">
        <f t="shared" si="75"/>
        <v>0</v>
      </c>
      <c r="Y939" s="449">
        <v>0</v>
      </c>
      <c r="AA939" s="452">
        <f t="shared" si="73"/>
        <v>0</v>
      </c>
      <c r="AB939" s="452">
        <v>0</v>
      </c>
      <c r="AC939" s="452">
        <f t="shared" si="74"/>
        <v>0</v>
      </c>
      <c r="AD939" s="451">
        <v>0</v>
      </c>
      <c r="AE939" s="451">
        <f t="shared" si="71"/>
        <v>0</v>
      </c>
      <c r="AY939" s="451">
        <v>0</v>
      </c>
    </row>
    <row r="940" spans="1:51" ht="36" customHeight="1" outlineLevel="3" x14ac:dyDescent="0.2">
      <c r="A940" s="91"/>
      <c r="B940" s="93"/>
      <c r="C940" s="95"/>
      <c r="D940" s="95"/>
      <c r="E940" s="97"/>
      <c r="F940" s="97"/>
      <c r="G940" s="97"/>
      <c r="H940" s="97"/>
      <c r="I940" s="13" t="s">
        <v>119</v>
      </c>
      <c r="J940" s="15" t="s">
        <v>448</v>
      </c>
      <c r="K940" s="14"/>
      <c r="L940" s="14">
        <v>0</v>
      </c>
      <c r="M940" s="14">
        <f t="shared" si="72"/>
        <v>0</v>
      </c>
      <c r="N940" s="14">
        <v>0</v>
      </c>
      <c r="O940" s="15">
        <f>'Planning 3'!R940</f>
        <v>0</v>
      </c>
      <c r="P940" s="112"/>
      <c r="Q940" s="112"/>
      <c r="S940" s="159">
        <f t="shared" si="75"/>
        <v>0</v>
      </c>
      <c r="Y940" s="449">
        <v>0</v>
      </c>
      <c r="AA940" s="452">
        <f t="shared" si="73"/>
        <v>0</v>
      </c>
      <c r="AB940" s="452">
        <v>0</v>
      </c>
      <c r="AC940" s="452">
        <f t="shared" si="74"/>
        <v>0</v>
      </c>
      <c r="AD940" s="451">
        <v>0</v>
      </c>
      <c r="AE940" s="451">
        <f t="shared" si="71"/>
        <v>0</v>
      </c>
      <c r="AY940" s="451">
        <v>0</v>
      </c>
    </row>
    <row r="941" spans="1:51" ht="36" customHeight="1" outlineLevel="4" collapsed="1" x14ac:dyDescent="0.2">
      <c r="A941" s="91"/>
      <c r="B941" s="93"/>
      <c r="C941" s="95"/>
      <c r="D941" s="95"/>
      <c r="E941" s="97"/>
      <c r="F941" s="101"/>
      <c r="G941" s="101"/>
      <c r="H941" s="101"/>
      <c r="I941" s="19" t="s">
        <v>120</v>
      </c>
      <c r="J941" s="21"/>
      <c r="K941" s="20"/>
      <c r="L941" s="20">
        <v>0</v>
      </c>
      <c r="M941" s="20">
        <f t="shared" si="72"/>
        <v>0</v>
      </c>
      <c r="N941" s="20">
        <v>0</v>
      </c>
      <c r="O941" s="21">
        <f>'Planning 3'!R941</f>
        <v>0</v>
      </c>
      <c r="P941" s="105"/>
      <c r="Q941" s="105"/>
      <c r="S941" s="159">
        <f t="shared" si="75"/>
        <v>0</v>
      </c>
      <c r="Y941" s="449">
        <v>0</v>
      </c>
      <c r="AA941" s="452">
        <f t="shared" si="73"/>
        <v>0</v>
      </c>
      <c r="AB941" s="452">
        <v>0</v>
      </c>
      <c r="AC941" s="452">
        <f t="shared" si="74"/>
        <v>0</v>
      </c>
      <c r="AD941" s="451">
        <v>0</v>
      </c>
      <c r="AE941" s="451">
        <f t="shared" si="71"/>
        <v>0</v>
      </c>
      <c r="AY941" s="451">
        <v>0</v>
      </c>
    </row>
    <row r="942" spans="1:51" ht="36" hidden="1" customHeight="1" outlineLevel="5" x14ac:dyDescent="0.2">
      <c r="A942" s="91"/>
      <c r="B942" s="93"/>
      <c r="C942" s="95"/>
      <c r="D942" s="95"/>
      <c r="E942" s="97"/>
      <c r="F942" s="101"/>
      <c r="G942" s="103"/>
      <c r="H942" s="103"/>
      <c r="I942" s="22" t="s">
        <v>163</v>
      </c>
      <c r="J942" s="24"/>
      <c r="K942" s="23"/>
      <c r="L942" s="23">
        <v>0</v>
      </c>
      <c r="M942" s="23">
        <f t="shared" si="72"/>
        <v>0</v>
      </c>
      <c r="N942" s="23">
        <v>0</v>
      </c>
      <c r="O942" s="24">
        <f>'Planning 3'!R942</f>
        <v>0</v>
      </c>
      <c r="P942" s="115"/>
      <c r="Q942" s="115"/>
      <c r="S942" s="159">
        <f t="shared" si="75"/>
        <v>0</v>
      </c>
      <c r="Y942" s="449">
        <v>0</v>
      </c>
      <c r="AA942" s="452">
        <f t="shared" si="73"/>
        <v>0</v>
      </c>
      <c r="AB942" s="452">
        <v>0</v>
      </c>
      <c r="AC942" s="452">
        <f t="shared" si="74"/>
        <v>0</v>
      </c>
      <c r="AD942" s="451">
        <v>0</v>
      </c>
      <c r="AE942" s="451">
        <f t="shared" si="71"/>
        <v>0</v>
      </c>
      <c r="AY942" s="451">
        <v>0</v>
      </c>
    </row>
    <row r="943" spans="1:51" ht="36" hidden="1" customHeight="1" outlineLevel="7" x14ac:dyDescent="0.2">
      <c r="A943" s="91"/>
      <c r="B943" s="93"/>
      <c r="C943" s="95"/>
      <c r="D943" s="95"/>
      <c r="E943" s="97"/>
      <c r="F943" s="101"/>
      <c r="G943" s="103"/>
      <c r="H943" s="103"/>
      <c r="I943" s="4" t="s">
        <v>291</v>
      </c>
      <c r="J943" s="6"/>
      <c r="K943" s="5">
        <v>1</v>
      </c>
      <c r="L943" s="5">
        <v>0</v>
      </c>
      <c r="M943" s="5">
        <f t="shared" si="72"/>
        <v>0</v>
      </c>
      <c r="N943" s="5">
        <v>0</v>
      </c>
      <c r="O943" s="6">
        <f>'Planning 3'!R943</f>
        <v>0</v>
      </c>
      <c r="P943" s="116"/>
      <c r="Q943" s="116"/>
      <c r="S943" s="159">
        <f t="shared" si="75"/>
        <v>0</v>
      </c>
      <c r="Y943" s="449">
        <v>0</v>
      </c>
      <c r="AA943" s="452">
        <f t="shared" si="73"/>
        <v>0</v>
      </c>
      <c r="AB943" s="452">
        <v>0</v>
      </c>
      <c r="AC943" s="452">
        <f t="shared" si="74"/>
        <v>0</v>
      </c>
      <c r="AD943" s="451">
        <v>0</v>
      </c>
      <c r="AE943" s="451">
        <f t="shared" si="71"/>
        <v>0</v>
      </c>
      <c r="AY943" s="451">
        <v>0</v>
      </c>
    </row>
    <row r="944" spans="1:51" ht="36" hidden="1" customHeight="1" outlineLevel="7" x14ac:dyDescent="0.2">
      <c r="A944" s="91"/>
      <c r="B944" s="93"/>
      <c r="C944" s="95"/>
      <c r="D944" s="95"/>
      <c r="E944" s="97"/>
      <c r="F944" s="101"/>
      <c r="G944" s="103"/>
      <c r="H944" s="103"/>
      <c r="I944" s="4" t="s">
        <v>292</v>
      </c>
      <c r="J944" s="6"/>
      <c r="K944" s="5">
        <v>1</v>
      </c>
      <c r="L944" s="5">
        <v>0</v>
      </c>
      <c r="M944" s="5">
        <f t="shared" si="72"/>
        <v>0</v>
      </c>
      <c r="N944" s="5">
        <v>0</v>
      </c>
      <c r="O944" s="6">
        <f>'Planning 3'!R944</f>
        <v>0</v>
      </c>
      <c r="P944" s="116"/>
      <c r="Q944" s="116"/>
      <c r="S944" s="159">
        <f t="shared" si="75"/>
        <v>0</v>
      </c>
      <c r="Y944" s="449">
        <v>0</v>
      </c>
      <c r="AA944" s="452">
        <f t="shared" si="73"/>
        <v>0</v>
      </c>
      <c r="AB944" s="452">
        <v>0</v>
      </c>
      <c r="AC944" s="452">
        <f t="shared" si="74"/>
        <v>0</v>
      </c>
      <c r="AD944" s="451">
        <v>0</v>
      </c>
      <c r="AE944" s="451">
        <f t="shared" si="71"/>
        <v>0</v>
      </c>
      <c r="AY944" s="451">
        <v>0</v>
      </c>
    </row>
    <row r="945" spans="1:51" ht="36" hidden="1" customHeight="1" outlineLevel="7" x14ac:dyDescent="0.2">
      <c r="A945" s="91"/>
      <c r="B945" s="93"/>
      <c r="C945" s="95"/>
      <c r="D945" s="95"/>
      <c r="E945" s="97"/>
      <c r="F945" s="101"/>
      <c r="G945" s="103"/>
      <c r="H945" s="103"/>
      <c r="I945" s="4" t="s">
        <v>231</v>
      </c>
      <c r="J945" s="6"/>
      <c r="K945" s="5">
        <v>1</v>
      </c>
      <c r="L945" s="5">
        <v>0</v>
      </c>
      <c r="M945" s="5">
        <f t="shared" si="72"/>
        <v>0</v>
      </c>
      <c r="N945" s="5">
        <v>0</v>
      </c>
      <c r="O945" s="6">
        <f>'Planning 3'!R945</f>
        <v>0</v>
      </c>
      <c r="P945" s="116"/>
      <c r="Q945" s="116"/>
      <c r="S945" s="159">
        <f t="shared" si="75"/>
        <v>0</v>
      </c>
      <c r="Y945" s="449">
        <v>0</v>
      </c>
      <c r="AA945" s="452">
        <f t="shared" si="73"/>
        <v>0</v>
      </c>
      <c r="AB945" s="452">
        <v>0</v>
      </c>
      <c r="AC945" s="452">
        <f t="shared" si="74"/>
        <v>0</v>
      </c>
      <c r="AD945" s="451">
        <v>0</v>
      </c>
      <c r="AE945" s="451">
        <f t="shared" si="71"/>
        <v>0</v>
      </c>
      <c r="AY945" s="451">
        <v>0</v>
      </c>
    </row>
    <row r="946" spans="1:51" ht="36" hidden="1" customHeight="1" outlineLevel="7" x14ac:dyDescent="0.2">
      <c r="A946" s="91"/>
      <c r="B946" s="93"/>
      <c r="C946" s="95"/>
      <c r="D946" s="95"/>
      <c r="E946" s="97"/>
      <c r="F946" s="101"/>
      <c r="G946" s="103"/>
      <c r="H946" s="103"/>
      <c r="I946" s="4" t="s">
        <v>80</v>
      </c>
      <c r="J946" s="6"/>
      <c r="K946" s="5">
        <v>1</v>
      </c>
      <c r="L946" s="5">
        <v>0</v>
      </c>
      <c r="M946" s="5">
        <f t="shared" si="72"/>
        <v>0</v>
      </c>
      <c r="N946" s="5">
        <v>0</v>
      </c>
      <c r="O946" s="6">
        <f>'Planning 3'!R946</f>
        <v>0</v>
      </c>
      <c r="P946" s="116"/>
      <c r="Q946" s="116"/>
      <c r="S946" s="159">
        <f t="shared" si="75"/>
        <v>0</v>
      </c>
      <c r="Y946" s="449">
        <v>0</v>
      </c>
      <c r="AA946" s="452">
        <f t="shared" si="73"/>
        <v>0</v>
      </c>
      <c r="AB946" s="452">
        <v>0</v>
      </c>
      <c r="AC946" s="452">
        <f t="shared" si="74"/>
        <v>0</v>
      </c>
      <c r="AD946" s="451">
        <v>0</v>
      </c>
      <c r="AE946" s="451">
        <f t="shared" si="71"/>
        <v>0</v>
      </c>
      <c r="AY946" s="451">
        <v>0</v>
      </c>
    </row>
    <row r="947" spans="1:51" ht="36" hidden="1" customHeight="1" outlineLevel="7" x14ac:dyDescent="0.2">
      <c r="A947" s="91"/>
      <c r="B947" s="93"/>
      <c r="C947" s="95"/>
      <c r="D947" s="95"/>
      <c r="E947" s="97"/>
      <c r="F947" s="101"/>
      <c r="G947" s="103"/>
      <c r="H947" s="103"/>
      <c r="I947" s="4" t="s">
        <v>82</v>
      </c>
      <c r="J947" s="6"/>
      <c r="K947" s="5">
        <v>1</v>
      </c>
      <c r="L947" s="5">
        <v>0</v>
      </c>
      <c r="M947" s="5">
        <f t="shared" si="72"/>
        <v>0</v>
      </c>
      <c r="N947" s="5">
        <v>0</v>
      </c>
      <c r="O947" s="6">
        <f>'Planning 3'!R947</f>
        <v>0</v>
      </c>
      <c r="P947" s="116"/>
      <c r="Q947" s="116"/>
      <c r="S947" s="159">
        <f t="shared" si="75"/>
        <v>0</v>
      </c>
      <c r="Y947" s="449">
        <v>0</v>
      </c>
      <c r="AA947" s="452">
        <f t="shared" si="73"/>
        <v>0</v>
      </c>
      <c r="AB947" s="452">
        <v>0</v>
      </c>
      <c r="AC947" s="452">
        <f t="shared" si="74"/>
        <v>0</v>
      </c>
      <c r="AD947" s="451">
        <v>0</v>
      </c>
      <c r="AE947" s="451">
        <f t="shared" si="71"/>
        <v>0</v>
      </c>
      <c r="AY947" s="451">
        <v>0</v>
      </c>
    </row>
    <row r="948" spans="1:51" ht="36" hidden="1" customHeight="1" outlineLevel="7" x14ac:dyDescent="0.2">
      <c r="A948" s="91"/>
      <c r="B948" s="93"/>
      <c r="C948" s="95"/>
      <c r="D948" s="95"/>
      <c r="E948" s="97"/>
      <c r="F948" s="101"/>
      <c r="G948" s="103"/>
      <c r="H948" s="103"/>
      <c r="I948" s="4" t="s">
        <v>293</v>
      </c>
      <c r="J948" s="6"/>
      <c r="K948" s="5">
        <v>1</v>
      </c>
      <c r="L948" s="5">
        <v>0</v>
      </c>
      <c r="M948" s="5">
        <f t="shared" si="72"/>
        <v>0</v>
      </c>
      <c r="N948" s="5">
        <v>0</v>
      </c>
      <c r="O948" s="6">
        <f>'Planning 3'!R948</f>
        <v>0</v>
      </c>
      <c r="P948" s="116"/>
      <c r="Q948" s="116"/>
      <c r="S948" s="159">
        <f t="shared" si="75"/>
        <v>0</v>
      </c>
      <c r="Y948" s="449">
        <v>0</v>
      </c>
      <c r="AA948" s="452">
        <f t="shared" si="73"/>
        <v>0</v>
      </c>
      <c r="AB948" s="452">
        <v>0</v>
      </c>
      <c r="AC948" s="452">
        <f t="shared" si="74"/>
        <v>0</v>
      </c>
      <c r="AD948" s="451">
        <v>0</v>
      </c>
      <c r="AE948" s="451">
        <f t="shared" si="71"/>
        <v>0</v>
      </c>
      <c r="AY948" s="451">
        <v>0</v>
      </c>
    </row>
    <row r="949" spans="1:51" ht="36" hidden="1" customHeight="1" outlineLevel="7" x14ac:dyDescent="0.2">
      <c r="A949" s="91"/>
      <c r="B949" s="93"/>
      <c r="C949" s="95"/>
      <c r="D949" s="95"/>
      <c r="E949" s="97"/>
      <c r="F949" s="101"/>
      <c r="G949" s="103"/>
      <c r="H949" s="103"/>
      <c r="I949" s="4" t="s">
        <v>294</v>
      </c>
      <c r="J949" s="6"/>
      <c r="K949" s="5">
        <v>1</v>
      </c>
      <c r="L949" s="5">
        <v>0</v>
      </c>
      <c r="M949" s="5">
        <f t="shared" si="72"/>
        <v>0</v>
      </c>
      <c r="N949" s="5">
        <v>0</v>
      </c>
      <c r="O949" s="6">
        <f>'Planning 3'!R949</f>
        <v>0</v>
      </c>
      <c r="P949" s="116"/>
      <c r="Q949" s="116"/>
      <c r="S949" s="159">
        <f t="shared" si="75"/>
        <v>0</v>
      </c>
      <c r="Y949" s="449">
        <v>0</v>
      </c>
      <c r="AA949" s="452">
        <f t="shared" si="73"/>
        <v>0</v>
      </c>
      <c r="AB949" s="452">
        <v>0</v>
      </c>
      <c r="AC949" s="452">
        <f t="shared" si="74"/>
        <v>0</v>
      </c>
      <c r="AD949" s="451">
        <v>0</v>
      </c>
      <c r="AE949" s="451">
        <f t="shared" si="71"/>
        <v>0</v>
      </c>
      <c r="AY949" s="451">
        <v>0</v>
      </c>
    </row>
    <row r="950" spans="1:51" ht="36" hidden="1" customHeight="1" outlineLevel="5" x14ac:dyDescent="0.2">
      <c r="A950" s="91"/>
      <c r="B950" s="93"/>
      <c r="C950" s="95"/>
      <c r="D950" s="95"/>
      <c r="E950" s="97"/>
      <c r="F950" s="101"/>
      <c r="G950" s="103"/>
      <c r="H950" s="103"/>
      <c r="I950" s="22" t="s">
        <v>164</v>
      </c>
      <c r="J950" s="24"/>
      <c r="K950" s="23"/>
      <c r="L950" s="23">
        <v>0</v>
      </c>
      <c r="M950" s="23">
        <f t="shared" si="72"/>
        <v>0</v>
      </c>
      <c r="N950" s="23">
        <v>0</v>
      </c>
      <c r="O950" s="24">
        <f>'Planning 3'!R950</f>
        <v>0</v>
      </c>
      <c r="P950" s="115"/>
      <c r="Q950" s="115"/>
      <c r="S950" s="159">
        <f t="shared" si="75"/>
        <v>0</v>
      </c>
      <c r="Y950" s="449">
        <v>0</v>
      </c>
      <c r="AA950" s="452">
        <f t="shared" si="73"/>
        <v>0</v>
      </c>
      <c r="AB950" s="452">
        <v>0</v>
      </c>
      <c r="AC950" s="452">
        <f t="shared" si="74"/>
        <v>0</v>
      </c>
      <c r="AD950" s="451">
        <v>0</v>
      </c>
      <c r="AE950" s="451">
        <f t="shared" si="71"/>
        <v>0</v>
      </c>
      <c r="AY950" s="451">
        <v>0</v>
      </c>
    </row>
    <row r="951" spans="1:51" ht="36" hidden="1" customHeight="1" outlineLevel="7" x14ac:dyDescent="0.2">
      <c r="A951" s="91"/>
      <c r="B951" s="93"/>
      <c r="C951" s="95"/>
      <c r="D951" s="95"/>
      <c r="E951" s="97"/>
      <c r="F951" s="101"/>
      <c r="G951" s="103"/>
      <c r="H951" s="103"/>
      <c r="I951" s="4" t="s">
        <v>291</v>
      </c>
      <c r="J951" s="6"/>
      <c r="K951" s="5">
        <v>1</v>
      </c>
      <c r="L951" s="5">
        <v>0</v>
      </c>
      <c r="M951" s="5">
        <f t="shared" si="72"/>
        <v>0</v>
      </c>
      <c r="N951" s="5">
        <v>0</v>
      </c>
      <c r="O951" s="6">
        <f>'Planning 3'!R951</f>
        <v>0</v>
      </c>
      <c r="P951" s="116"/>
      <c r="Q951" s="116"/>
      <c r="S951" s="159">
        <f t="shared" si="75"/>
        <v>0</v>
      </c>
      <c r="Y951" s="449">
        <v>0</v>
      </c>
      <c r="AA951" s="452">
        <f t="shared" si="73"/>
        <v>0</v>
      </c>
      <c r="AB951" s="452">
        <v>0</v>
      </c>
      <c r="AC951" s="452">
        <f t="shared" si="74"/>
        <v>0</v>
      </c>
      <c r="AD951" s="451">
        <v>0</v>
      </c>
      <c r="AE951" s="451">
        <f t="shared" si="71"/>
        <v>0</v>
      </c>
      <c r="AY951" s="451">
        <v>0</v>
      </c>
    </row>
    <row r="952" spans="1:51" ht="36" hidden="1" customHeight="1" outlineLevel="7" x14ac:dyDescent="0.2">
      <c r="A952" s="91"/>
      <c r="B952" s="93"/>
      <c r="C952" s="95"/>
      <c r="D952" s="95"/>
      <c r="E952" s="97"/>
      <c r="F952" s="101"/>
      <c r="G952" s="103"/>
      <c r="H952" s="103"/>
      <c r="I952" s="4" t="s">
        <v>292</v>
      </c>
      <c r="J952" s="6"/>
      <c r="K952" s="5">
        <v>1</v>
      </c>
      <c r="L952" s="5">
        <v>0</v>
      </c>
      <c r="M952" s="5">
        <f t="shared" si="72"/>
        <v>0</v>
      </c>
      <c r="N952" s="5">
        <v>0</v>
      </c>
      <c r="O952" s="6">
        <f>'Planning 3'!R952</f>
        <v>0</v>
      </c>
      <c r="P952" s="116"/>
      <c r="Q952" s="116"/>
      <c r="S952" s="159">
        <f t="shared" si="75"/>
        <v>0</v>
      </c>
      <c r="Y952" s="449">
        <v>0</v>
      </c>
      <c r="AA952" s="452">
        <f t="shared" si="73"/>
        <v>0</v>
      </c>
      <c r="AB952" s="452">
        <v>0</v>
      </c>
      <c r="AC952" s="452">
        <f t="shared" si="74"/>
        <v>0</v>
      </c>
      <c r="AD952" s="451">
        <v>0</v>
      </c>
      <c r="AE952" s="451">
        <f t="shared" si="71"/>
        <v>0</v>
      </c>
      <c r="AY952" s="451">
        <v>0</v>
      </c>
    </row>
    <row r="953" spans="1:51" ht="36" hidden="1" customHeight="1" outlineLevel="7" x14ac:dyDescent="0.2">
      <c r="A953" s="91"/>
      <c r="B953" s="93"/>
      <c r="C953" s="95"/>
      <c r="D953" s="95"/>
      <c r="E953" s="97"/>
      <c r="F953" s="101"/>
      <c r="G953" s="103"/>
      <c r="H953" s="103"/>
      <c r="I953" s="4" t="s">
        <v>231</v>
      </c>
      <c r="J953" s="6"/>
      <c r="K953" s="5">
        <v>1</v>
      </c>
      <c r="L953" s="5">
        <v>0</v>
      </c>
      <c r="M953" s="5">
        <f t="shared" si="72"/>
        <v>0</v>
      </c>
      <c r="N953" s="5">
        <v>0</v>
      </c>
      <c r="O953" s="6">
        <f>'Planning 3'!R953</f>
        <v>0</v>
      </c>
      <c r="P953" s="116"/>
      <c r="Q953" s="116"/>
      <c r="S953" s="159">
        <f t="shared" si="75"/>
        <v>0</v>
      </c>
      <c r="Y953" s="449">
        <v>0</v>
      </c>
      <c r="AA953" s="452">
        <f t="shared" si="73"/>
        <v>0</v>
      </c>
      <c r="AB953" s="452">
        <v>0</v>
      </c>
      <c r="AC953" s="452">
        <f t="shared" si="74"/>
        <v>0</v>
      </c>
      <c r="AD953" s="451">
        <v>0</v>
      </c>
      <c r="AE953" s="451">
        <f t="shared" si="71"/>
        <v>0</v>
      </c>
      <c r="AY953" s="451">
        <v>0</v>
      </c>
    </row>
    <row r="954" spans="1:51" ht="36" hidden="1" customHeight="1" outlineLevel="7" x14ac:dyDescent="0.2">
      <c r="A954" s="91"/>
      <c r="B954" s="93"/>
      <c r="C954" s="95"/>
      <c r="D954" s="95"/>
      <c r="E954" s="97"/>
      <c r="F954" s="101"/>
      <c r="G954" s="103"/>
      <c r="H954" s="103"/>
      <c r="I954" s="4" t="s">
        <v>80</v>
      </c>
      <c r="J954" s="6"/>
      <c r="K954" s="5">
        <v>1</v>
      </c>
      <c r="L954" s="5">
        <v>0</v>
      </c>
      <c r="M954" s="5">
        <f t="shared" si="72"/>
        <v>0</v>
      </c>
      <c r="N954" s="5">
        <v>0</v>
      </c>
      <c r="O954" s="6">
        <f>'Planning 3'!R954</f>
        <v>0</v>
      </c>
      <c r="P954" s="116"/>
      <c r="Q954" s="116"/>
      <c r="S954" s="159">
        <f t="shared" si="75"/>
        <v>0</v>
      </c>
      <c r="Y954" s="449">
        <v>0</v>
      </c>
      <c r="AA954" s="452">
        <f t="shared" si="73"/>
        <v>0</v>
      </c>
      <c r="AB954" s="452">
        <v>0</v>
      </c>
      <c r="AC954" s="452">
        <f t="shared" si="74"/>
        <v>0</v>
      </c>
      <c r="AD954" s="451">
        <v>0</v>
      </c>
      <c r="AE954" s="451">
        <f t="shared" si="71"/>
        <v>0</v>
      </c>
      <c r="AY954" s="451">
        <v>0</v>
      </c>
    </row>
    <row r="955" spans="1:51" ht="36" hidden="1" customHeight="1" outlineLevel="7" x14ac:dyDescent="0.2">
      <c r="A955" s="91"/>
      <c r="B955" s="93"/>
      <c r="C955" s="95"/>
      <c r="D955" s="95"/>
      <c r="E955" s="97"/>
      <c r="F955" s="101"/>
      <c r="G955" s="103"/>
      <c r="H955" s="103"/>
      <c r="I955" s="4" t="s">
        <v>82</v>
      </c>
      <c r="J955" s="6"/>
      <c r="K955" s="5">
        <v>1</v>
      </c>
      <c r="L955" s="5">
        <v>0</v>
      </c>
      <c r="M955" s="5">
        <f t="shared" si="72"/>
        <v>0</v>
      </c>
      <c r="N955" s="5">
        <v>0</v>
      </c>
      <c r="O955" s="6">
        <f>'Planning 3'!R955</f>
        <v>0</v>
      </c>
      <c r="P955" s="116"/>
      <c r="Q955" s="116"/>
      <c r="S955" s="159">
        <f t="shared" si="75"/>
        <v>0</v>
      </c>
      <c r="Y955" s="449">
        <v>0</v>
      </c>
      <c r="AA955" s="452">
        <f t="shared" si="73"/>
        <v>0</v>
      </c>
      <c r="AB955" s="452">
        <v>0</v>
      </c>
      <c r="AC955" s="452">
        <f t="shared" si="74"/>
        <v>0</v>
      </c>
      <c r="AD955" s="451">
        <v>0</v>
      </c>
      <c r="AE955" s="451">
        <f t="shared" si="71"/>
        <v>0</v>
      </c>
      <c r="AY955" s="451">
        <v>0</v>
      </c>
    </row>
    <row r="956" spans="1:51" ht="36" hidden="1" customHeight="1" outlineLevel="7" x14ac:dyDescent="0.2">
      <c r="A956" s="91"/>
      <c r="B956" s="93"/>
      <c r="C956" s="95"/>
      <c r="D956" s="95"/>
      <c r="E956" s="97"/>
      <c r="F956" s="101"/>
      <c r="G956" s="103"/>
      <c r="H956" s="103"/>
      <c r="I956" s="4" t="s">
        <v>293</v>
      </c>
      <c r="J956" s="6"/>
      <c r="K956" s="5">
        <v>1</v>
      </c>
      <c r="L956" s="5">
        <v>0</v>
      </c>
      <c r="M956" s="5">
        <f t="shared" si="72"/>
        <v>0</v>
      </c>
      <c r="N956" s="5">
        <v>0</v>
      </c>
      <c r="O956" s="6">
        <f>'Planning 3'!R956</f>
        <v>0</v>
      </c>
      <c r="P956" s="116"/>
      <c r="Q956" s="116"/>
      <c r="S956" s="159">
        <f t="shared" si="75"/>
        <v>0</v>
      </c>
      <c r="Y956" s="449">
        <v>0</v>
      </c>
      <c r="AA956" s="452">
        <f t="shared" si="73"/>
        <v>0</v>
      </c>
      <c r="AB956" s="452">
        <v>0</v>
      </c>
      <c r="AC956" s="452">
        <f t="shared" si="74"/>
        <v>0</v>
      </c>
      <c r="AD956" s="451">
        <v>0</v>
      </c>
      <c r="AE956" s="451">
        <f t="shared" si="71"/>
        <v>0</v>
      </c>
      <c r="AY956" s="451">
        <v>0</v>
      </c>
    </row>
    <row r="957" spans="1:51" ht="36" hidden="1" customHeight="1" outlineLevel="7" x14ac:dyDescent="0.2">
      <c r="A957" s="91"/>
      <c r="B957" s="93"/>
      <c r="C957" s="95"/>
      <c r="D957" s="95"/>
      <c r="E957" s="97"/>
      <c r="F957" s="101"/>
      <c r="G957" s="103"/>
      <c r="H957" s="103"/>
      <c r="I957" s="4" t="s">
        <v>294</v>
      </c>
      <c r="J957" s="6"/>
      <c r="K957" s="5">
        <v>1</v>
      </c>
      <c r="L957" s="5">
        <v>0</v>
      </c>
      <c r="M957" s="5">
        <f t="shared" si="72"/>
        <v>0</v>
      </c>
      <c r="N957" s="5">
        <v>0</v>
      </c>
      <c r="O957" s="6">
        <f>'Planning 3'!R957</f>
        <v>0</v>
      </c>
      <c r="P957" s="116"/>
      <c r="Q957" s="116"/>
      <c r="S957" s="159">
        <f t="shared" si="75"/>
        <v>0</v>
      </c>
      <c r="Y957" s="449">
        <v>0</v>
      </c>
      <c r="AA957" s="452">
        <f t="shared" si="73"/>
        <v>0</v>
      </c>
      <c r="AB957" s="452">
        <v>0</v>
      </c>
      <c r="AC957" s="452">
        <f t="shared" si="74"/>
        <v>0</v>
      </c>
      <c r="AD957" s="451">
        <v>0</v>
      </c>
      <c r="AE957" s="451">
        <f t="shared" si="71"/>
        <v>0</v>
      </c>
      <c r="AY957" s="451">
        <v>0</v>
      </c>
    </row>
    <row r="958" spans="1:51" ht="36" customHeight="1" outlineLevel="4" collapsed="1" x14ac:dyDescent="0.2">
      <c r="A958" s="91"/>
      <c r="B958" s="93"/>
      <c r="C958" s="95"/>
      <c r="D958" s="95"/>
      <c r="E958" s="97"/>
      <c r="F958" s="101"/>
      <c r="G958" s="101"/>
      <c r="H958" s="101"/>
      <c r="I958" s="19" t="s">
        <v>137</v>
      </c>
      <c r="J958" s="21"/>
      <c r="K958" s="20"/>
      <c r="L958" s="20">
        <v>0</v>
      </c>
      <c r="M958" s="20">
        <f t="shared" si="72"/>
        <v>0</v>
      </c>
      <c r="N958" s="20">
        <v>0</v>
      </c>
      <c r="O958" s="21">
        <f>'Planning 3'!R958</f>
        <v>0</v>
      </c>
      <c r="P958" s="105"/>
      <c r="Q958" s="105"/>
      <c r="S958" s="159">
        <f t="shared" si="75"/>
        <v>0</v>
      </c>
      <c r="Y958" s="449">
        <v>0</v>
      </c>
      <c r="AA958" s="452">
        <f t="shared" si="73"/>
        <v>0</v>
      </c>
      <c r="AB958" s="452">
        <v>0</v>
      </c>
      <c r="AC958" s="452">
        <f t="shared" si="74"/>
        <v>0</v>
      </c>
      <c r="AD958" s="451">
        <v>0</v>
      </c>
      <c r="AE958" s="451">
        <f t="shared" si="71"/>
        <v>0</v>
      </c>
      <c r="AY958" s="451">
        <v>0</v>
      </c>
    </row>
    <row r="959" spans="1:51" ht="36" hidden="1" customHeight="1" outlineLevel="5" x14ac:dyDescent="0.2">
      <c r="A959" s="91"/>
      <c r="B959" s="93"/>
      <c r="C959" s="95"/>
      <c r="D959" s="95"/>
      <c r="E959" s="97"/>
      <c r="F959" s="101"/>
      <c r="G959" s="103"/>
      <c r="H959" s="103"/>
      <c r="I959" s="22" t="s">
        <v>165</v>
      </c>
      <c r="J959" s="24"/>
      <c r="K959" s="23"/>
      <c r="L959" s="23">
        <v>0</v>
      </c>
      <c r="M959" s="23">
        <f t="shared" si="72"/>
        <v>0</v>
      </c>
      <c r="N959" s="23">
        <v>0</v>
      </c>
      <c r="O959" s="24">
        <f>'Planning 3'!R959</f>
        <v>0</v>
      </c>
      <c r="P959" s="115"/>
      <c r="Q959" s="115"/>
      <c r="S959" s="159">
        <f t="shared" si="75"/>
        <v>0</v>
      </c>
      <c r="Y959" s="449">
        <v>0</v>
      </c>
      <c r="AA959" s="452">
        <f t="shared" si="73"/>
        <v>0</v>
      </c>
      <c r="AB959" s="452">
        <v>0</v>
      </c>
      <c r="AC959" s="452">
        <f t="shared" si="74"/>
        <v>0</v>
      </c>
      <c r="AD959" s="451">
        <v>0</v>
      </c>
      <c r="AE959" s="451">
        <f t="shared" si="71"/>
        <v>0</v>
      </c>
      <c r="AY959" s="451">
        <v>0</v>
      </c>
    </row>
    <row r="960" spans="1:51" ht="36" hidden="1" customHeight="1" outlineLevel="7" x14ac:dyDescent="0.2">
      <c r="A960" s="91"/>
      <c r="B960" s="93"/>
      <c r="C960" s="95"/>
      <c r="D960" s="95"/>
      <c r="E960" s="97"/>
      <c r="F960" s="101"/>
      <c r="G960" s="103"/>
      <c r="H960" s="103"/>
      <c r="I960" s="4" t="s">
        <v>291</v>
      </c>
      <c r="J960" s="6"/>
      <c r="K960" s="5">
        <v>1</v>
      </c>
      <c r="L960" s="5">
        <v>0</v>
      </c>
      <c r="M960" s="5">
        <f t="shared" si="72"/>
        <v>0</v>
      </c>
      <c r="N960" s="5">
        <v>0</v>
      </c>
      <c r="O960" s="6">
        <f>'Planning 3'!R960</f>
        <v>0</v>
      </c>
      <c r="P960" s="116"/>
      <c r="Q960" s="116"/>
      <c r="S960" s="159">
        <f t="shared" si="75"/>
        <v>0</v>
      </c>
      <c r="Y960" s="449">
        <v>0</v>
      </c>
      <c r="AA960" s="452">
        <f t="shared" si="73"/>
        <v>0</v>
      </c>
      <c r="AB960" s="452">
        <v>0</v>
      </c>
      <c r="AC960" s="452">
        <f t="shared" si="74"/>
        <v>0</v>
      </c>
      <c r="AD960" s="451">
        <v>0</v>
      </c>
      <c r="AE960" s="451">
        <f t="shared" si="71"/>
        <v>0</v>
      </c>
      <c r="AY960" s="451">
        <v>0</v>
      </c>
    </row>
    <row r="961" spans="1:51" ht="36" hidden="1" customHeight="1" outlineLevel="7" x14ac:dyDescent="0.2">
      <c r="A961" s="91"/>
      <c r="B961" s="93"/>
      <c r="C961" s="95"/>
      <c r="D961" s="95"/>
      <c r="E961" s="97"/>
      <c r="F961" s="101"/>
      <c r="G961" s="103"/>
      <c r="H961" s="103"/>
      <c r="I961" s="4" t="s">
        <v>292</v>
      </c>
      <c r="J961" s="6"/>
      <c r="K961" s="5">
        <v>1</v>
      </c>
      <c r="L961" s="5">
        <v>0</v>
      </c>
      <c r="M961" s="5">
        <f t="shared" si="72"/>
        <v>0</v>
      </c>
      <c r="N961" s="5">
        <v>0</v>
      </c>
      <c r="O961" s="6">
        <f>'Planning 3'!R961</f>
        <v>0</v>
      </c>
      <c r="P961" s="116"/>
      <c r="Q961" s="116"/>
      <c r="S961" s="159">
        <f t="shared" si="75"/>
        <v>0</v>
      </c>
      <c r="Y961" s="449">
        <v>0</v>
      </c>
      <c r="AA961" s="452">
        <f t="shared" si="73"/>
        <v>0</v>
      </c>
      <c r="AB961" s="452">
        <v>0</v>
      </c>
      <c r="AC961" s="452">
        <f t="shared" si="74"/>
        <v>0</v>
      </c>
      <c r="AD961" s="451">
        <v>0</v>
      </c>
      <c r="AE961" s="451">
        <f t="shared" ref="AE961:AE1024" si="76">O961-AD961</f>
        <v>0</v>
      </c>
      <c r="AY961" s="451">
        <v>0</v>
      </c>
    </row>
    <row r="962" spans="1:51" ht="36" hidden="1" customHeight="1" outlineLevel="7" x14ac:dyDescent="0.2">
      <c r="A962" s="91"/>
      <c r="B962" s="93"/>
      <c r="C962" s="95"/>
      <c r="D962" s="95"/>
      <c r="E962" s="97"/>
      <c r="F962" s="101"/>
      <c r="G962" s="103"/>
      <c r="H962" s="103"/>
      <c r="I962" s="4" t="s">
        <v>231</v>
      </c>
      <c r="J962" s="6"/>
      <c r="K962" s="5">
        <v>1</v>
      </c>
      <c r="L962" s="5">
        <v>0</v>
      </c>
      <c r="M962" s="5">
        <f t="shared" ref="M962:M1025" si="77">N962-L962</f>
        <v>0</v>
      </c>
      <c r="N962" s="5">
        <v>0</v>
      </c>
      <c r="O962" s="6">
        <f>'Planning 3'!R962</f>
        <v>0</v>
      </c>
      <c r="P962" s="116"/>
      <c r="Q962" s="116"/>
      <c r="S962" s="159">
        <f t="shared" si="75"/>
        <v>0</v>
      </c>
      <c r="Y962" s="449">
        <v>0</v>
      </c>
      <c r="AA962" s="452">
        <f t="shared" ref="AA962:AA1025" si="78">O962-AY962</f>
        <v>0</v>
      </c>
      <c r="AB962" s="452">
        <v>0</v>
      </c>
      <c r="AC962" s="452">
        <f t="shared" ref="AC962:AC1025" si="79">O962-AB962</f>
        <v>0</v>
      </c>
      <c r="AD962" s="451">
        <v>0</v>
      </c>
      <c r="AE962" s="451">
        <f t="shared" si="76"/>
        <v>0</v>
      </c>
      <c r="AY962" s="451">
        <v>0</v>
      </c>
    </row>
    <row r="963" spans="1:51" ht="36" hidden="1" customHeight="1" outlineLevel="7" x14ac:dyDescent="0.2">
      <c r="A963" s="91"/>
      <c r="B963" s="93"/>
      <c r="C963" s="95"/>
      <c r="D963" s="95"/>
      <c r="E963" s="97"/>
      <c r="F963" s="101"/>
      <c r="G963" s="103"/>
      <c r="H963" s="103"/>
      <c r="I963" s="4" t="s">
        <v>80</v>
      </c>
      <c r="J963" s="6"/>
      <c r="K963" s="5">
        <v>1</v>
      </c>
      <c r="L963" s="5">
        <v>0</v>
      </c>
      <c r="M963" s="5">
        <f t="shared" si="77"/>
        <v>0</v>
      </c>
      <c r="N963" s="5">
        <v>0</v>
      </c>
      <c r="O963" s="6">
        <f>'Planning 3'!R963</f>
        <v>0</v>
      </c>
      <c r="P963" s="116"/>
      <c r="Q963" s="116"/>
      <c r="S963" s="159">
        <f t="shared" si="75"/>
        <v>0</v>
      </c>
      <c r="Y963" s="449">
        <v>0</v>
      </c>
      <c r="AA963" s="452">
        <f t="shared" si="78"/>
        <v>0</v>
      </c>
      <c r="AB963" s="452">
        <v>0</v>
      </c>
      <c r="AC963" s="452">
        <f t="shared" si="79"/>
        <v>0</v>
      </c>
      <c r="AD963" s="451">
        <v>0</v>
      </c>
      <c r="AE963" s="451">
        <f t="shared" si="76"/>
        <v>0</v>
      </c>
      <c r="AY963" s="451">
        <v>0</v>
      </c>
    </row>
    <row r="964" spans="1:51" ht="36" hidden="1" customHeight="1" outlineLevel="7" x14ac:dyDescent="0.2">
      <c r="A964" s="91"/>
      <c r="B964" s="93"/>
      <c r="C964" s="95"/>
      <c r="D964" s="95"/>
      <c r="E964" s="97"/>
      <c r="F964" s="101"/>
      <c r="G964" s="103"/>
      <c r="H964" s="103"/>
      <c r="I964" s="4" t="s">
        <v>82</v>
      </c>
      <c r="J964" s="6"/>
      <c r="K964" s="5">
        <v>1</v>
      </c>
      <c r="L964" s="5">
        <v>0</v>
      </c>
      <c r="M964" s="5">
        <f t="shared" si="77"/>
        <v>0</v>
      </c>
      <c r="N964" s="5">
        <v>0</v>
      </c>
      <c r="O964" s="6">
        <f>'Planning 3'!R964</f>
        <v>0</v>
      </c>
      <c r="P964" s="116"/>
      <c r="Q964" s="116"/>
      <c r="S964" s="159">
        <f t="shared" si="75"/>
        <v>0</v>
      </c>
      <c r="Y964" s="449">
        <v>0</v>
      </c>
      <c r="AA964" s="452">
        <f t="shared" si="78"/>
        <v>0</v>
      </c>
      <c r="AB964" s="452">
        <v>0</v>
      </c>
      <c r="AC964" s="452">
        <f t="shared" si="79"/>
        <v>0</v>
      </c>
      <c r="AD964" s="451">
        <v>0</v>
      </c>
      <c r="AE964" s="451">
        <f t="shared" si="76"/>
        <v>0</v>
      </c>
      <c r="AY964" s="451">
        <v>0</v>
      </c>
    </row>
    <row r="965" spans="1:51" ht="36" hidden="1" customHeight="1" outlineLevel="7" x14ac:dyDescent="0.2">
      <c r="A965" s="91"/>
      <c r="B965" s="93"/>
      <c r="C965" s="95"/>
      <c r="D965" s="95"/>
      <c r="E965" s="97"/>
      <c r="F965" s="101"/>
      <c r="G965" s="103"/>
      <c r="H965" s="103"/>
      <c r="I965" s="4" t="s">
        <v>293</v>
      </c>
      <c r="J965" s="6"/>
      <c r="K965" s="5">
        <v>1</v>
      </c>
      <c r="L965" s="5">
        <v>0</v>
      </c>
      <c r="M965" s="5">
        <f t="shared" si="77"/>
        <v>0</v>
      </c>
      <c r="N965" s="5">
        <v>0</v>
      </c>
      <c r="O965" s="6">
        <f>'Planning 3'!R965</f>
        <v>0</v>
      </c>
      <c r="P965" s="116"/>
      <c r="Q965" s="116"/>
      <c r="S965" s="159">
        <f t="shared" si="75"/>
        <v>0</v>
      </c>
      <c r="Y965" s="449">
        <v>0</v>
      </c>
      <c r="AA965" s="452">
        <f t="shared" si="78"/>
        <v>0</v>
      </c>
      <c r="AB965" s="452">
        <v>0</v>
      </c>
      <c r="AC965" s="452">
        <f t="shared" si="79"/>
        <v>0</v>
      </c>
      <c r="AD965" s="451">
        <v>0</v>
      </c>
      <c r="AE965" s="451">
        <f t="shared" si="76"/>
        <v>0</v>
      </c>
      <c r="AY965" s="451">
        <v>0</v>
      </c>
    </row>
    <row r="966" spans="1:51" ht="36" hidden="1" customHeight="1" outlineLevel="7" x14ac:dyDescent="0.2">
      <c r="A966" s="91"/>
      <c r="B966" s="93"/>
      <c r="C966" s="95"/>
      <c r="D966" s="95"/>
      <c r="E966" s="97"/>
      <c r="F966" s="101"/>
      <c r="G966" s="103"/>
      <c r="H966" s="103"/>
      <c r="I966" s="4" t="s">
        <v>294</v>
      </c>
      <c r="J966" s="6"/>
      <c r="K966" s="5">
        <v>1</v>
      </c>
      <c r="L966" s="5">
        <v>0</v>
      </c>
      <c r="M966" s="5">
        <f t="shared" si="77"/>
        <v>0</v>
      </c>
      <c r="N966" s="5">
        <v>0</v>
      </c>
      <c r="O966" s="6">
        <f>'Planning 3'!R966</f>
        <v>0</v>
      </c>
      <c r="P966" s="116"/>
      <c r="Q966" s="116"/>
      <c r="S966" s="159">
        <f t="shared" si="75"/>
        <v>0</v>
      </c>
      <c r="Y966" s="449">
        <v>0</v>
      </c>
      <c r="AA966" s="452">
        <f t="shared" si="78"/>
        <v>0</v>
      </c>
      <c r="AB966" s="452">
        <v>0</v>
      </c>
      <c r="AC966" s="452">
        <f t="shared" si="79"/>
        <v>0</v>
      </c>
      <c r="AD966" s="451">
        <v>0</v>
      </c>
      <c r="AE966" s="451">
        <f t="shared" si="76"/>
        <v>0</v>
      </c>
      <c r="AY966" s="451">
        <v>0</v>
      </c>
    </row>
    <row r="967" spans="1:51" ht="36" hidden="1" customHeight="1" outlineLevel="5" x14ac:dyDescent="0.2">
      <c r="A967" s="91"/>
      <c r="B967" s="93"/>
      <c r="C967" s="95"/>
      <c r="D967" s="95"/>
      <c r="E967" s="97"/>
      <c r="F967" s="101"/>
      <c r="G967" s="103"/>
      <c r="H967" s="103"/>
      <c r="I967" s="22" t="s">
        <v>166</v>
      </c>
      <c r="J967" s="24"/>
      <c r="K967" s="23"/>
      <c r="L967" s="23">
        <v>0</v>
      </c>
      <c r="M967" s="23">
        <f t="shared" si="77"/>
        <v>0</v>
      </c>
      <c r="N967" s="23">
        <v>0</v>
      </c>
      <c r="O967" s="24">
        <f>'Planning 3'!R967</f>
        <v>0</v>
      </c>
      <c r="P967" s="115"/>
      <c r="Q967" s="115"/>
      <c r="S967" s="159">
        <f t="shared" si="75"/>
        <v>0</v>
      </c>
      <c r="Y967" s="449">
        <v>0</v>
      </c>
      <c r="AA967" s="452">
        <f t="shared" si="78"/>
        <v>0</v>
      </c>
      <c r="AB967" s="452">
        <v>0</v>
      </c>
      <c r="AC967" s="452">
        <f t="shared" si="79"/>
        <v>0</v>
      </c>
      <c r="AD967" s="451">
        <v>0</v>
      </c>
      <c r="AE967" s="451">
        <f t="shared" si="76"/>
        <v>0</v>
      </c>
      <c r="AY967" s="451">
        <v>0</v>
      </c>
    </row>
    <row r="968" spans="1:51" ht="36" hidden="1" customHeight="1" outlineLevel="7" x14ac:dyDescent="0.2">
      <c r="A968" s="91"/>
      <c r="B968" s="93"/>
      <c r="C968" s="95"/>
      <c r="D968" s="95"/>
      <c r="E968" s="97"/>
      <c r="F968" s="101"/>
      <c r="G968" s="103"/>
      <c r="H968" s="103"/>
      <c r="I968" s="4" t="s">
        <v>291</v>
      </c>
      <c r="J968" s="6"/>
      <c r="K968" s="5">
        <v>1</v>
      </c>
      <c r="L968" s="5">
        <v>0</v>
      </c>
      <c r="M968" s="5">
        <f t="shared" si="77"/>
        <v>0</v>
      </c>
      <c r="N968" s="5">
        <v>0</v>
      </c>
      <c r="O968" s="6">
        <f>'Planning 3'!R968</f>
        <v>0</v>
      </c>
      <c r="P968" s="116"/>
      <c r="Q968" s="116"/>
      <c r="S968" s="159">
        <f t="shared" si="75"/>
        <v>0</v>
      </c>
      <c r="Y968" s="449">
        <v>0</v>
      </c>
      <c r="AA968" s="452">
        <f t="shared" si="78"/>
        <v>0</v>
      </c>
      <c r="AB968" s="452">
        <v>0</v>
      </c>
      <c r="AC968" s="452">
        <f t="shared" si="79"/>
        <v>0</v>
      </c>
      <c r="AD968" s="451">
        <v>0</v>
      </c>
      <c r="AE968" s="451">
        <f t="shared" si="76"/>
        <v>0</v>
      </c>
      <c r="AY968" s="451">
        <v>0</v>
      </c>
    </row>
    <row r="969" spans="1:51" ht="36" hidden="1" customHeight="1" outlineLevel="7" x14ac:dyDescent="0.2">
      <c r="A969" s="91"/>
      <c r="B969" s="93"/>
      <c r="C969" s="95"/>
      <c r="D969" s="95"/>
      <c r="E969" s="97"/>
      <c r="F969" s="101"/>
      <c r="G969" s="103"/>
      <c r="H969" s="103"/>
      <c r="I969" s="4" t="s">
        <v>292</v>
      </c>
      <c r="J969" s="6"/>
      <c r="K969" s="5">
        <v>1</v>
      </c>
      <c r="L969" s="5">
        <v>0</v>
      </c>
      <c r="M969" s="5">
        <f t="shared" si="77"/>
        <v>0</v>
      </c>
      <c r="N969" s="5">
        <v>0</v>
      </c>
      <c r="O969" s="6">
        <f>'Planning 3'!R969</f>
        <v>0</v>
      </c>
      <c r="P969" s="116"/>
      <c r="Q969" s="116"/>
      <c r="S969" s="159">
        <f t="shared" si="75"/>
        <v>0</v>
      </c>
      <c r="Y969" s="449">
        <v>0</v>
      </c>
      <c r="AA969" s="452">
        <f t="shared" si="78"/>
        <v>0</v>
      </c>
      <c r="AB969" s="452">
        <v>0</v>
      </c>
      <c r="AC969" s="452">
        <f t="shared" si="79"/>
        <v>0</v>
      </c>
      <c r="AD969" s="451">
        <v>0</v>
      </c>
      <c r="AE969" s="451">
        <f t="shared" si="76"/>
        <v>0</v>
      </c>
      <c r="AY969" s="451">
        <v>0</v>
      </c>
    </row>
    <row r="970" spans="1:51" ht="36" hidden="1" customHeight="1" outlineLevel="7" x14ac:dyDescent="0.2">
      <c r="A970" s="91"/>
      <c r="B970" s="93"/>
      <c r="C970" s="95"/>
      <c r="D970" s="95"/>
      <c r="E970" s="97"/>
      <c r="F970" s="101"/>
      <c r="G970" s="103"/>
      <c r="H970" s="103"/>
      <c r="I970" s="4" t="s">
        <v>231</v>
      </c>
      <c r="J970" s="6"/>
      <c r="K970" s="5">
        <v>1</v>
      </c>
      <c r="L970" s="5">
        <v>0</v>
      </c>
      <c r="M970" s="5">
        <f t="shared" si="77"/>
        <v>0</v>
      </c>
      <c r="N970" s="5">
        <v>0</v>
      </c>
      <c r="O970" s="6">
        <f>'Planning 3'!R970</f>
        <v>0</v>
      </c>
      <c r="P970" s="116"/>
      <c r="Q970" s="116"/>
      <c r="S970" s="159">
        <f t="shared" si="75"/>
        <v>0</v>
      </c>
      <c r="Y970" s="449">
        <v>0</v>
      </c>
      <c r="AA970" s="452">
        <f t="shared" si="78"/>
        <v>0</v>
      </c>
      <c r="AB970" s="452">
        <v>0</v>
      </c>
      <c r="AC970" s="452">
        <f t="shared" si="79"/>
        <v>0</v>
      </c>
      <c r="AD970" s="451">
        <v>0</v>
      </c>
      <c r="AE970" s="451">
        <f t="shared" si="76"/>
        <v>0</v>
      </c>
      <c r="AY970" s="451">
        <v>0</v>
      </c>
    </row>
    <row r="971" spans="1:51" ht="36" hidden="1" customHeight="1" outlineLevel="7" x14ac:dyDescent="0.2">
      <c r="A971" s="91"/>
      <c r="B971" s="93"/>
      <c r="C971" s="95"/>
      <c r="D971" s="95"/>
      <c r="E971" s="97"/>
      <c r="F971" s="101"/>
      <c r="G971" s="103"/>
      <c r="H971" s="103"/>
      <c r="I971" s="4" t="s">
        <v>80</v>
      </c>
      <c r="J971" s="6"/>
      <c r="K971" s="5">
        <v>1</v>
      </c>
      <c r="L971" s="5">
        <v>0</v>
      </c>
      <c r="M971" s="5">
        <f t="shared" si="77"/>
        <v>0</v>
      </c>
      <c r="N971" s="5">
        <v>0</v>
      </c>
      <c r="O971" s="6">
        <f>'Planning 3'!R971</f>
        <v>0</v>
      </c>
      <c r="P971" s="116"/>
      <c r="Q971" s="116"/>
      <c r="S971" s="159">
        <f t="shared" si="75"/>
        <v>0</v>
      </c>
      <c r="Y971" s="449">
        <v>0</v>
      </c>
      <c r="AA971" s="452">
        <f t="shared" si="78"/>
        <v>0</v>
      </c>
      <c r="AB971" s="452">
        <v>0</v>
      </c>
      <c r="AC971" s="452">
        <f t="shared" si="79"/>
        <v>0</v>
      </c>
      <c r="AD971" s="451">
        <v>0</v>
      </c>
      <c r="AE971" s="451">
        <f t="shared" si="76"/>
        <v>0</v>
      </c>
      <c r="AY971" s="451">
        <v>0</v>
      </c>
    </row>
    <row r="972" spans="1:51" ht="36" hidden="1" customHeight="1" outlineLevel="7" x14ac:dyDescent="0.2">
      <c r="A972" s="91"/>
      <c r="B972" s="93"/>
      <c r="C972" s="95"/>
      <c r="D972" s="95"/>
      <c r="E972" s="97"/>
      <c r="F972" s="101"/>
      <c r="G972" s="103"/>
      <c r="H972" s="103"/>
      <c r="I972" s="4" t="s">
        <v>82</v>
      </c>
      <c r="J972" s="6"/>
      <c r="K972" s="5">
        <v>1</v>
      </c>
      <c r="L972" s="5">
        <v>0</v>
      </c>
      <c r="M972" s="5">
        <f t="shared" si="77"/>
        <v>0</v>
      </c>
      <c r="N972" s="5">
        <v>0</v>
      </c>
      <c r="O972" s="6">
        <f>'Planning 3'!R972</f>
        <v>0</v>
      </c>
      <c r="P972" s="116"/>
      <c r="Q972" s="116"/>
      <c r="S972" s="159">
        <f t="shared" si="75"/>
        <v>0</v>
      </c>
      <c r="Y972" s="449">
        <v>0</v>
      </c>
      <c r="AA972" s="452">
        <f t="shared" si="78"/>
        <v>0</v>
      </c>
      <c r="AB972" s="452">
        <v>0</v>
      </c>
      <c r="AC972" s="452">
        <f t="shared" si="79"/>
        <v>0</v>
      </c>
      <c r="AD972" s="451">
        <v>0</v>
      </c>
      <c r="AE972" s="451">
        <f t="shared" si="76"/>
        <v>0</v>
      </c>
      <c r="AY972" s="451">
        <v>0</v>
      </c>
    </row>
    <row r="973" spans="1:51" ht="36" hidden="1" customHeight="1" outlineLevel="7" x14ac:dyDescent="0.2">
      <c r="A973" s="91"/>
      <c r="B973" s="93"/>
      <c r="C973" s="95"/>
      <c r="D973" s="95"/>
      <c r="E973" s="97"/>
      <c r="F973" s="101"/>
      <c r="G973" s="103"/>
      <c r="H973" s="103"/>
      <c r="I973" s="4" t="s">
        <v>293</v>
      </c>
      <c r="J973" s="6"/>
      <c r="K973" s="5">
        <v>1</v>
      </c>
      <c r="L973" s="5">
        <v>0</v>
      </c>
      <c r="M973" s="5">
        <f t="shared" si="77"/>
        <v>0</v>
      </c>
      <c r="N973" s="5">
        <v>0</v>
      </c>
      <c r="O973" s="6">
        <f>'Planning 3'!R973</f>
        <v>0</v>
      </c>
      <c r="P973" s="116"/>
      <c r="Q973" s="116"/>
      <c r="S973" s="159">
        <f t="shared" si="75"/>
        <v>0</v>
      </c>
      <c r="Y973" s="449">
        <v>0</v>
      </c>
      <c r="AA973" s="452">
        <f t="shared" si="78"/>
        <v>0</v>
      </c>
      <c r="AB973" s="452">
        <v>0</v>
      </c>
      <c r="AC973" s="452">
        <f t="shared" si="79"/>
        <v>0</v>
      </c>
      <c r="AD973" s="451">
        <v>0</v>
      </c>
      <c r="AE973" s="451">
        <f t="shared" si="76"/>
        <v>0</v>
      </c>
      <c r="AY973" s="451">
        <v>0</v>
      </c>
    </row>
    <row r="974" spans="1:51" ht="36" hidden="1" customHeight="1" outlineLevel="7" x14ac:dyDescent="0.2">
      <c r="A974" s="91"/>
      <c r="B974" s="93"/>
      <c r="C974" s="95"/>
      <c r="D974" s="95"/>
      <c r="E974" s="97"/>
      <c r="F974" s="101"/>
      <c r="G974" s="103"/>
      <c r="H974" s="103"/>
      <c r="I974" s="4" t="s">
        <v>294</v>
      </c>
      <c r="J974" s="6"/>
      <c r="K974" s="5">
        <v>1</v>
      </c>
      <c r="L974" s="5">
        <v>0</v>
      </c>
      <c r="M974" s="5">
        <f t="shared" si="77"/>
        <v>0</v>
      </c>
      <c r="N974" s="5">
        <v>0</v>
      </c>
      <c r="O974" s="6">
        <f>'Planning 3'!R974</f>
        <v>0</v>
      </c>
      <c r="P974" s="116"/>
      <c r="Q974" s="116"/>
      <c r="S974" s="159">
        <f t="shared" si="75"/>
        <v>0</v>
      </c>
      <c r="Y974" s="449">
        <v>0</v>
      </c>
      <c r="AA974" s="452">
        <f t="shared" si="78"/>
        <v>0</v>
      </c>
      <c r="AB974" s="452">
        <v>0</v>
      </c>
      <c r="AC974" s="452">
        <f t="shared" si="79"/>
        <v>0</v>
      </c>
      <c r="AD974" s="451">
        <v>0</v>
      </c>
      <c r="AE974" s="451">
        <f t="shared" si="76"/>
        <v>0</v>
      </c>
      <c r="AY974" s="451">
        <v>0</v>
      </c>
    </row>
    <row r="975" spans="1:51" ht="36" hidden="1" customHeight="1" outlineLevel="5" x14ac:dyDescent="0.2">
      <c r="A975" s="91"/>
      <c r="B975" s="93"/>
      <c r="C975" s="95"/>
      <c r="D975" s="95"/>
      <c r="E975" s="97"/>
      <c r="F975" s="101"/>
      <c r="G975" s="103"/>
      <c r="H975" s="103"/>
      <c r="I975" s="22" t="s">
        <v>167</v>
      </c>
      <c r="J975" s="24"/>
      <c r="K975" s="23"/>
      <c r="L975" s="23">
        <v>0</v>
      </c>
      <c r="M975" s="23">
        <f t="shared" si="77"/>
        <v>0</v>
      </c>
      <c r="N975" s="23">
        <v>0</v>
      </c>
      <c r="O975" s="24">
        <f>'Planning 3'!R975</f>
        <v>0</v>
      </c>
      <c r="P975" s="115"/>
      <c r="Q975" s="115"/>
      <c r="S975" s="159">
        <f t="shared" si="75"/>
        <v>0</v>
      </c>
      <c r="Y975" s="449">
        <v>0</v>
      </c>
      <c r="AA975" s="452">
        <f t="shared" si="78"/>
        <v>0</v>
      </c>
      <c r="AB975" s="452">
        <v>0</v>
      </c>
      <c r="AC975" s="452">
        <f t="shared" si="79"/>
        <v>0</v>
      </c>
      <c r="AD975" s="451">
        <v>0</v>
      </c>
      <c r="AE975" s="451">
        <f t="shared" si="76"/>
        <v>0</v>
      </c>
      <c r="AY975" s="451">
        <v>0</v>
      </c>
    </row>
    <row r="976" spans="1:51" ht="36" hidden="1" customHeight="1" outlineLevel="7" x14ac:dyDescent="0.2">
      <c r="A976" s="91"/>
      <c r="B976" s="93"/>
      <c r="C976" s="95"/>
      <c r="D976" s="95"/>
      <c r="E976" s="97"/>
      <c r="F976" s="101"/>
      <c r="G976" s="103"/>
      <c r="H976" s="103"/>
      <c r="I976" s="4" t="s">
        <v>291</v>
      </c>
      <c r="J976" s="6"/>
      <c r="K976" s="5">
        <v>1</v>
      </c>
      <c r="L976" s="5">
        <v>0</v>
      </c>
      <c r="M976" s="5">
        <f t="shared" si="77"/>
        <v>0</v>
      </c>
      <c r="N976" s="5">
        <v>0</v>
      </c>
      <c r="O976" s="6">
        <f>'Planning 3'!R976</f>
        <v>0</v>
      </c>
      <c r="P976" s="116"/>
      <c r="Q976" s="116"/>
      <c r="S976" s="159">
        <f t="shared" si="75"/>
        <v>0</v>
      </c>
      <c r="Y976" s="449">
        <v>0</v>
      </c>
      <c r="AA976" s="452">
        <f t="shared" si="78"/>
        <v>0</v>
      </c>
      <c r="AB976" s="452">
        <v>0</v>
      </c>
      <c r="AC976" s="452">
        <f t="shared" si="79"/>
        <v>0</v>
      </c>
      <c r="AD976" s="451">
        <v>0</v>
      </c>
      <c r="AE976" s="451">
        <f t="shared" si="76"/>
        <v>0</v>
      </c>
      <c r="AY976" s="451">
        <v>0</v>
      </c>
    </row>
    <row r="977" spans="1:51" ht="36" hidden="1" customHeight="1" outlineLevel="7" x14ac:dyDescent="0.2">
      <c r="A977" s="91"/>
      <c r="B977" s="93"/>
      <c r="C977" s="95"/>
      <c r="D977" s="95"/>
      <c r="E977" s="97"/>
      <c r="F977" s="101"/>
      <c r="G977" s="103"/>
      <c r="H977" s="103"/>
      <c r="I977" s="4" t="s">
        <v>292</v>
      </c>
      <c r="J977" s="6"/>
      <c r="K977" s="5">
        <v>1</v>
      </c>
      <c r="L977" s="5">
        <v>0</v>
      </c>
      <c r="M977" s="5">
        <f t="shared" si="77"/>
        <v>0</v>
      </c>
      <c r="N977" s="5">
        <v>0</v>
      </c>
      <c r="O977" s="6">
        <f>'Planning 3'!R977</f>
        <v>0</v>
      </c>
      <c r="P977" s="116"/>
      <c r="Q977" s="116"/>
      <c r="S977" s="159">
        <f t="shared" si="75"/>
        <v>0</v>
      </c>
      <c r="Y977" s="449">
        <v>0</v>
      </c>
      <c r="AA977" s="452">
        <f t="shared" si="78"/>
        <v>0</v>
      </c>
      <c r="AB977" s="452">
        <v>0</v>
      </c>
      <c r="AC977" s="452">
        <f t="shared" si="79"/>
        <v>0</v>
      </c>
      <c r="AD977" s="451">
        <v>0</v>
      </c>
      <c r="AE977" s="451">
        <f t="shared" si="76"/>
        <v>0</v>
      </c>
      <c r="AY977" s="451">
        <v>0</v>
      </c>
    </row>
    <row r="978" spans="1:51" ht="36" hidden="1" customHeight="1" outlineLevel="7" x14ac:dyDescent="0.2">
      <c r="A978" s="91"/>
      <c r="B978" s="93"/>
      <c r="C978" s="95"/>
      <c r="D978" s="95"/>
      <c r="E978" s="97"/>
      <c r="F978" s="101"/>
      <c r="G978" s="103"/>
      <c r="H978" s="103"/>
      <c r="I978" s="4" t="s">
        <v>231</v>
      </c>
      <c r="J978" s="6"/>
      <c r="K978" s="5">
        <v>1</v>
      </c>
      <c r="L978" s="5">
        <v>0</v>
      </c>
      <c r="M978" s="5">
        <f t="shared" si="77"/>
        <v>0</v>
      </c>
      <c r="N978" s="5">
        <v>0</v>
      </c>
      <c r="O978" s="6">
        <f>'Planning 3'!R978</f>
        <v>0</v>
      </c>
      <c r="P978" s="116"/>
      <c r="Q978" s="116"/>
      <c r="S978" s="159">
        <f t="shared" si="75"/>
        <v>0</v>
      </c>
      <c r="Y978" s="449">
        <v>0</v>
      </c>
      <c r="AA978" s="452">
        <f t="shared" si="78"/>
        <v>0</v>
      </c>
      <c r="AB978" s="452">
        <v>0</v>
      </c>
      <c r="AC978" s="452">
        <f t="shared" si="79"/>
        <v>0</v>
      </c>
      <c r="AD978" s="451">
        <v>0</v>
      </c>
      <c r="AE978" s="451">
        <f t="shared" si="76"/>
        <v>0</v>
      </c>
      <c r="AY978" s="451">
        <v>0</v>
      </c>
    </row>
    <row r="979" spans="1:51" ht="36" hidden="1" customHeight="1" outlineLevel="7" x14ac:dyDescent="0.2">
      <c r="A979" s="91"/>
      <c r="B979" s="93"/>
      <c r="C979" s="95"/>
      <c r="D979" s="95"/>
      <c r="E979" s="97"/>
      <c r="F979" s="101"/>
      <c r="G979" s="103"/>
      <c r="H979" s="103"/>
      <c r="I979" s="4" t="s">
        <v>80</v>
      </c>
      <c r="J979" s="6"/>
      <c r="K979" s="5">
        <v>1</v>
      </c>
      <c r="L979" s="5">
        <v>0</v>
      </c>
      <c r="M979" s="5">
        <f t="shared" si="77"/>
        <v>0</v>
      </c>
      <c r="N979" s="5">
        <v>0</v>
      </c>
      <c r="O979" s="6">
        <f>'Planning 3'!R979</f>
        <v>0</v>
      </c>
      <c r="P979" s="116"/>
      <c r="Q979" s="116"/>
      <c r="S979" s="159">
        <f t="shared" si="75"/>
        <v>0</v>
      </c>
      <c r="Y979" s="449">
        <v>0</v>
      </c>
      <c r="AA979" s="452">
        <f t="shared" si="78"/>
        <v>0</v>
      </c>
      <c r="AB979" s="452">
        <v>0</v>
      </c>
      <c r="AC979" s="452">
        <f t="shared" si="79"/>
        <v>0</v>
      </c>
      <c r="AD979" s="451">
        <v>0</v>
      </c>
      <c r="AE979" s="451">
        <f t="shared" si="76"/>
        <v>0</v>
      </c>
      <c r="AY979" s="451">
        <v>0</v>
      </c>
    </row>
    <row r="980" spans="1:51" ht="36" hidden="1" customHeight="1" outlineLevel="7" x14ac:dyDescent="0.2">
      <c r="A980" s="91"/>
      <c r="B980" s="93"/>
      <c r="C980" s="95"/>
      <c r="D980" s="95"/>
      <c r="E980" s="97"/>
      <c r="F980" s="101"/>
      <c r="G980" s="103"/>
      <c r="H980" s="103"/>
      <c r="I980" s="4" t="s">
        <v>82</v>
      </c>
      <c r="J980" s="6"/>
      <c r="K980" s="5">
        <v>1</v>
      </c>
      <c r="L980" s="5">
        <v>0</v>
      </c>
      <c r="M980" s="5">
        <f t="shared" si="77"/>
        <v>0</v>
      </c>
      <c r="N980" s="5">
        <v>0</v>
      </c>
      <c r="O980" s="6">
        <f>'Planning 3'!R980</f>
        <v>0</v>
      </c>
      <c r="P980" s="116"/>
      <c r="Q980" s="116"/>
      <c r="S980" s="159">
        <f t="shared" si="75"/>
        <v>0</v>
      </c>
      <c r="Y980" s="449">
        <v>0</v>
      </c>
      <c r="AA980" s="452">
        <f t="shared" si="78"/>
        <v>0</v>
      </c>
      <c r="AB980" s="452">
        <v>0</v>
      </c>
      <c r="AC980" s="452">
        <f t="shared" si="79"/>
        <v>0</v>
      </c>
      <c r="AD980" s="451">
        <v>0</v>
      </c>
      <c r="AE980" s="451">
        <f t="shared" si="76"/>
        <v>0</v>
      </c>
      <c r="AY980" s="451">
        <v>0</v>
      </c>
    </row>
    <row r="981" spans="1:51" ht="36" hidden="1" customHeight="1" outlineLevel="7" x14ac:dyDescent="0.2">
      <c r="A981" s="91"/>
      <c r="B981" s="93"/>
      <c r="C981" s="95"/>
      <c r="D981" s="95"/>
      <c r="E981" s="97"/>
      <c r="F981" s="101"/>
      <c r="G981" s="103"/>
      <c r="H981" s="103"/>
      <c r="I981" s="4" t="s">
        <v>293</v>
      </c>
      <c r="J981" s="6"/>
      <c r="K981" s="5">
        <v>1</v>
      </c>
      <c r="L981" s="5">
        <v>0</v>
      </c>
      <c r="M981" s="5">
        <f t="shared" si="77"/>
        <v>0</v>
      </c>
      <c r="N981" s="5">
        <v>0</v>
      </c>
      <c r="O981" s="6">
        <f>'Planning 3'!R981</f>
        <v>0</v>
      </c>
      <c r="P981" s="116"/>
      <c r="Q981" s="116"/>
      <c r="S981" s="159">
        <f t="shared" ref="S981:S1044" si="80">R981-N981</f>
        <v>0</v>
      </c>
      <c r="Y981" s="449">
        <v>0</v>
      </c>
      <c r="AA981" s="452">
        <f t="shared" si="78"/>
        <v>0</v>
      </c>
      <c r="AB981" s="452">
        <v>0</v>
      </c>
      <c r="AC981" s="452">
        <f t="shared" si="79"/>
        <v>0</v>
      </c>
      <c r="AD981" s="451">
        <v>0</v>
      </c>
      <c r="AE981" s="451">
        <f t="shared" si="76"/>
        <v>0</v>
      </c>
      <c r="AY981" s="451">
        <v>0</v>
      </c>
    </row>
    <row r="982" spans="1:51" ht="36" hidden="1" customHeight="1" outlineLevel="7" x14ac:dyDescent="0.2">
      <c r="A982" s="91"/>
      <c r="B982" s="93"/>
      <c r="C982" s="95"/>
      <c r="D982" s="95"/>
      <c r="E982" s="97"/>
      <c r="F982" s="101"/>
      <c r="G982" s="103"/>
      <c r="H982" s="103"/>
      <c r="I982" s="4" t="s">
        <v>294</v>
      </c>
      <c r="J982" s="6"/>
      <c r="K982" s="5">
        <v>1</v>
      </c>
      <c r="L982" s="5">
        <v>0</v>
      </c>
      <c r="M982" s="5">
        <f t="shared" si="77"/>
        <v>0</v>
      </c>
      <c r="N982" s="5">
        <v>0</v>
      </c>
      <c r="O982" s="6">
        <f>'Planning 3'!R982</f>
        <v>0</v>
      </c>
      <c r="P982" s="116"/>
      <c r="Q982" s="116"/>
      <c r="S982" s="159">
        <f t="shared" si="80"/>
        <v>0</v>
      </c>
      <c r="Y982" s="449">
        <v>0</v>
      </c>
      <c r="AA982" s="452">
        <f t="shared" si="78"/>
        <v>0</v>
      </c>
      <c r="AB982" s="452">
        <v>0</v>
      </c>
      <c r="AC982" s="452">
        <f t="shared" si="79"/>
        <v>0</v>
      </c>
      <c r="AD982" s="451">
        <v>0</v>
      </c>
      <c r="AE982" s="451">
        <f t="shared" si="76"/>
        <v>0</v>
      </c>
      <c r="AY982" s="451">
        <v>0</v>
      </c>
    </row>
    <row r="983" spans="1:51" ht="36" hidden="1" customHeight="1" outlineLevel="5" x14ac:dyDescent="0.2">
      <c r="A983" s="91"/>
      <c r="B983" s="93"/>
      <c r="C983" s="95"/>
      <c r="D983" s="95"/>
      <c r="E983" s="97"/>
      <c r="F983" s="101"/>
      <c r="G983" s="103"/>
      <c r="H983" s="103"/>
      <c r="I983" s="22" t="s">
        <v>168</v>
      </c>
      <c r="J983" s="24"/>
      <c r="K983" s="23"/>
      <c r="L983" s="23">
        <v>0</v>
      </c>
      <c r="M983" s="23">
        <f t="shared" si="77"/>
        <v>0</v>
      </c>
      <c r="N983" s="23">
        <v>0</v>
      </c>
      <c r="O983" s="24">
        <f>'Planning 3'!R983</f>
        <v>0</v>
      </c>
      <c r="P983" s="115"/>
      <c r="Q983" s="115"/>
      <c r="S983" s="159">
        <f t="shared" si="80"/>
        <v>0</v>
      </c>
      <c r="Y983" s="449">
        <v>0</v>
      </c>
      <c r="AA983" s="452">
        <f t="shared" si="78"/>
        <v>0</v>
      </c>
      <c r="AB983" s="452">
        <v>0</v>
      </c>
      <c r="AC983" s="452">
        <f t="shared" si="79"/>
        <v>0</v>
      </c>
      <c r="AD983" s="451">
        <v>0</v>
      </c>
      <c r="AE983" s="451">
        <f t="shared" si="76"/>
        <v>0</v>
      </c>
      <c r="AY983" s="451">
        <v>0</v>
      </c>
    </row>
    <row r="984" spans="1:51" ht="36" hidden="1" customHeight="1" outlineLevel="7" x14ac:dyDescent="0.2">
      <c r="A984" s="91"/>
      <c r="B984" s="93"/>
      <c r="C984" s="95"/>
      <c r="D984" s="95"/>
      <c r="E984" s="97"/>
      <c r="F984" s="101"/>
      <c r="G984" s="103"/>
      <c r="H984" s="103"/>
      <c r="I984" s="4" t="s">
        <v>291</v>
      </c>
      <c r="J984" s="6"/>
      <c r="K984" s="5">
        <v>1</v>
      </c>
      <c r="L984" s="5">
        <v>0</v>
      </c>
      <c r="M984" s="5">
        <f t="shared" si="77"/>
        <v>0</v>
      </c>
      <c r="N984" s="5">
        <v>0</v>
      </c>
      <c r="O984" s="6">
        <f>'Planning 3'!R984</f>
        <v>0</v>
      </c>
      <c r="P984" s="116"/>
      <c r="Q984" s="116"/>
      <c r="S984" s="159">
        <f t="shared" si="80"/>
        <v>0</v>
      </c>
      <c r="Y984" s="449">
        <v>0</v>
      </c>
      <c r="AA984" s="452">
        <f t="shared" si="78"/>
        <v>0</v>
      </c>
      <c r="AB984" s="452">
        <v>0</v>
      </c>
      <c r="AC984" s="452">
        <f t="shared" si="79"/>
        <v>0</v>
      </c>
      <c r="AD984" s="451">
        <v>0</v>
      </c>
      <c r="AE984" s="451">
        <f t="shared" si="76"/>
        <v>0</v>
      </c>
      <c r="AY984" s="451">
        <v>0</v>
      </c>
    </row>
    <row r="985" spans="1:51" ht="36" hidden="1" customHeight="1" outlineLevel="7" x14ac:dyDescent="0.2">
      <c r="A985" s="91"/>
      <c r="B985" s="93"/>
      <c r="C985" s="95"/>
      <c r="D985" s="95"/>
      <c r="E985" s="97"/>
      <c r="F985" s="101"/>
      <c r="G985" s="103"/>
      <c r="H985" s="103"/>
      <c r="I985" s="4" t="s">
        <v>292</v>
      </c>
      <c r="J985" s="6"/>
      <c r="K985" s="5">
        <v>1</v>
      </c>
      <c r="L985" s="5">
        <v>0</v>
      </c>
      <c r="M985" s="5">
        <f t="shared" si="77"/>
        <v>0</v>
      </c>
      <c r="N985" s="5">
        <v>0</v>
      </c>
      <c r="O985" s="6">
        <f>'Planning 3'!R985</f>
        <v>0</v>
      </c>
      <c r="P985" s="116"/>
      <c r="Q985" s="116"/>
      <c r="S985" s="159">
        <f t="shared" si="80"/>
        <v>0</v>
      </c>
      <c r="Y985" s="449">
        <v>0</v>
      </c>
      <c r="AA985" s="452">
        <f t="shared" si="78"/>
        <v>0</v>
      </c>
      <c r="AB985" s="452">
        <v>0</v>
      </c>
      <c r="AC985" s="452">
        <f t="shared" si="79"/>
        <v>0</v>
      </c>
      <c r="AD985" s="451">
        <v>0</v>
      </c>
      <c r="AE985" s="451">
        <f t="shared" si="76"/>
        <v>0</v>
      </c>
      <c r="AY985" s="451">
        <v>0</v>
      </c>
    </row>
    <row r="986" spans="1:51" ht="36" hidden="1" customHeight="1" outlineLevel="7" x14ac:dyDescent="0.2">
      <c r="A986" s="91"/>
      <c r="B986" s="93"/>
      <c r="C986" s="95"/>
      <c r="D986" s="95"/>
      <c r="E986" s="97"/>
      <c r="F986" s="101"/>
      <c r="G986" s="103"/>
      <c r="H986" s="103"/>
      <c r="I986" s="4" t="s">
        <v>231</v>
      </c>
      <c r="J986" s="6"/>
      <c r="K986" s="5">
        <v>1</v>
      </c>
      <c r="L986" s="5">
        <v>0</v>
      </c>
      <c r="M986" s="5">
        <f t="shared" si="77"/>
        <v>0</v>
      </c>
      <c r="N986" s="5">
        <v>0</v>
      </c>
      <c r="O986" s="6">
        <f>'Planning 3'!R986</f>
        <v>0</v>
      </c>
      <c r="P986" s="116"/>
      <c r="Q986" s="116"/>
      <c r="S986" s="159">
        <f t="shared" si="80"/>
        <v>0</v>
      </c>
      <c r="Y986" s="449">
        <v>0</v>
      </c>
      <c r="AA986" s="452">
        <f t="shared" si="78"/>
        <v>0</v>
      </c>
      <c r="AB986" s="452">
        <v>0</v>
      </c>
      <c r="AC986" s="452">
        <f t="shared" si="79"/>
        <v>0</v>
      </c>
      <c r="AD986" s="451">
        <v>0</v>
      </c>
      <c r="AE986" s="451">
        <f t="shared" si="76"/>
        <v>0</v>
      </c>
      <c r="AY986" s="451">
        <v>0</v>
      </c>
    </row>
    <row r="987" spans="1:51" ht="36" hidden="1" customHeight="1" outlineLevel="7" x14ac:dyDescent="0.2">
      <c r="A987" s="91"/>
      <c r="B987" s="93"/>
      <c r="C987" s="95"/>
      <c r="D987" s="95"/>
      <c r="E987" s="97"/>
      <c r="F987" s="101"/>
      <c r="G987" s="103"/>
      <c r="H987" s="103"/>
      <c r="I987" s="4" t="s">
        <v>80</v>
      </c>
      <c r="J987" s="6"/>
      <c r="K987" s="5">
        <v>1</v>
      </c>
      <c r="L987" s="5">
        <v>0</v>
      </c>
      <c r="M987" s="5">
        <f t="shared" si="77"/>
        <v>0</v>
      </c>
      <c r="N987" s="5">
        <v>0</v>
      </c>
      <c r="O987" s="6">
        <f>'Planning 3'!R987</f>
        <v>0</v>
      </c>
      <c r="P987" s="116"/>
      <c r="Q987" s="116"/>
      <c r="S987" s="159">
        <f t="shared" si="80"/>
        <v>0</v>
      </c>
      <c r="Y987" s="449">
        <v>0</v>
      </c>
      <c r="AA987" s="452">
        <f t="shared" si="78"/>
        <v>0</v>
      </c>
      <c r="AB987" s="452">
        <v>0</v>
      </c>
      <c r="AC987" s="452">
        <f t="shared" si="79"/>
        <v>0</v>
      </c>
      <c r="AD987" s="451">
        <v>0</v>
      </c>
      <c r="AE987" s="451">
        <f t="shared" si="76"/>
        <v>0</v>
      </c>
      <c r="AY987" s="451">
        <v>0</v>
      </c>
    </row>
    <row r="988" spans="1:51" ht="36" hidden="1" customHeight="1" outlineLevel="7" x14ac:dyDescent="0.2">
      <c r="A988" s="91"/>
      <c r="B988" s="93"/>
      <c r="C988" s="95"/>
      <c r="D988" s="95"/>
      <c r="E988" s="97"/>
      <c r="F988" s="101"/>
      <c r="G988" s="103"/>
      <c r="H988" s="103"/>
      <c r="I988" s="4" t="s">
        <v>82</v>
      </c>
      <c r="J988" s="6"/>
      <c r="K988" s="5">
        <v>1</v>
      </c>
      <c r="L988" s="5">
        <v>0</v>
      </c>
      <c r="M988" s="5">
        <f t="shared" si="77"/>
        <v>0</v>
      </c>
      <c r="N988" s="5">
        <v>0</v>
      </c>
      <c r="O988" s="6">
        <f>'Planning 3'!R988</f>
        <v>0</v>
      </c>
      <c r="P988" s="116"/>
      <c r="Q988" s="116"/>
      <c r="S988" s="159">
        <f t="shared" si="80"/>
        <v>0</v>
      </c>
      <c r="Y988" s="449">
        <v>0</v>
      </c>
      <c r="AA988" s="452">
        <f t="shared" si="78"/>
        <v>0</v>
      </c>
      <c r="AB988" s="452">
        <v>0</v>
      </c>
      <c r="AC988" s="452">
        <f t="shared" si="79"/>
        <v>0</v>
      </c>
      <c r="AD988" s="451">
        <v>0</v>
      </c>
      <c r="AE988" s="451">
        <f t="shared" si="76"/>
        <v>0</v>
      </c>
      <c r="AY988" s="451">
        <v>0</v>
      </c>
    </row>
    <row r="989" spans="1:51" ht="36" hidden="1" customHeight="1" outlineLevel="7" x14ac:dyDescent="0.2">
      <c r="A989" s="91"/>
      <c r="B989" s="93"/>
      <c r="C989" s="95"/>
      <c r="D989" s="95"/>
      <c r="E989" s="97"/>
      <c r="F989" s="101"/>
      <c r="G989" s="103"/>
      <c r="H989" s="103"/>
      <c r="I989" s="4" t="s">
        <v>293</v>
      </c>
      <c r="J989" s="6"/>
      <c r="K989" s="5">
        <v>1</v>
      </c>
      <c r="L989" s="5">
        <v>0</v>
      </c>
      <c r="M989" s="5">
        <f t="shared" si="77"/>
        <v>0</v>
      </c>
      <c r="N989" s="5">
        <v>0</v>
      </c>
      <c r="O989" s="6">
        <f>'Planning 3'!R989</f>
        <v>0</v>
      </c>
      <c r="P989" s="116"/>
      <c r="Q989" s="116"/>
      <c r="S989" s="159">
        <f t="shared" si="80"/>
        <v>0</v>
      </c>
      <c r="Y989" s="449">
        <v>0</v>
      </c>
      <c r="AA989" s="452">
        <f t="shared" si="78"/>
        <v>0</v>
      </c>
      <c r="AB989" s="452">
        <v>0</v>
      </c>
      <c r="AC989" s="452">
        <f t="shared" si="79"/>
        <v>0</v>
      </c>
      <c r="AD989" s="451">
        <v>0</v>
      </c>
      <c r="AE989" s="451">
        <f t="shared" si="76"/>
        <v>0</v>
      </c>
      <c r="AY989" s="451">
        <v>0</v>
      </c>
    </row>
    <row r="990" spans="1:51" ht="36" hidden="1" customHeight="1" outlineLevel="7" x14ac:dyDescent="0.2">
      <c r="A990" s="91"/>
      <c r="B990" s="93"/>
      <c r="C990" s="95"/>
      <c r="D990" s="95"/>
      <c r="E990" s="97"/>
      <c r="F990" s="101"/>
      <c r="G990" s="103"/>
      <c r="H990" s="103"/>
      <c r="I990" s="4" t="s">
        <v>294</v>
      </c>
      <c r="J990" s="6"/>
      <c r="K990" s="5">
        <v>1</v>
      </c>
      <c r="L990" s="5">
        <v>0</v>
      </c>
      <c r="M990" s="5">
        <f t="shared" si="77"/>
        <v>0</v>
      </c>
      <c r="N990" s="5">
        <v>0</v>
      </c>
      <c r="O990" s="6">
        <f>'Planning 3'!R990</f>
        <v>0</v>
      </c>
      <c r="P990" s="116"/>
      <c r="Q990" s="116"/>
      <c r="S990" s="159">
        <f t="shared" si="80"/>
        <v>0</v>
      </c>
      <c r="Y990" s="449">
        <v>0</v>
      </c>
      <c r="AA990" s="452">
        <f t="shared" si="78"/>
        <v>0</v>
      </c>
      <c r="AB990" s="452">
        <v>0</v>
      </c>
      <c r="AC990" s="452">
        <f t="shared" si="79"/>
        <v>0</v>
      </c>
      <c r="AD990" s="451">
        <v>0</v>
      </c>
      <c r="AE990" s="451">
        <f t="shared" si="76"/>
        <v>0</v>
      </c>
      <c r="AY990" s="451">
        <v>0</v>
      </c>
    </row>
    <row r="991" spans="1:51" ht="36" hidden="1" customHeight="1" outlineLevel="5" x14ac:dyDescent="0.2">
      <c r="A991" s="91"/>
      <c r="B991" s="93"/>
      <c r="C991" s="95"/>
      <c r="D991" s="95"/>
      <c r="E991" s="97"/>
      <c r="F991" s="101"/>
      <c r="G991" s="103"/>
      <c r="H991" s="103"/>
      <c r="I991" s="22" t="s">
        <v>169</v>
      </c>
      <c r="J991" s="24"/>
      <c r="K991" s="23"/>
      <c r="L991" s="23">
        <v>0</v>
      </c>
      <c r="M991" s="23">
        <f t="shared" si="77"/>
        <v>0</v>
      </c>
      <c r="N991" s="23">
        <v>0</v>
      </c>
      <c r="O991" s="24">
        <f>'Planning 3'!R991</f>
        <v>0</v>
      </c>
      <c r="P991" s="115"/>
      <c r="Q991" s="115"/>
      <c r="S991" s="159">
        <f t="shared" si="80"/>
        <v>0</v>
      </c>
      <c r="Y991" s="449">
        <v>0</v>
      </c>
      <c r="AA991" s="452">
        <f t="shared" si="78"/>
        <v>0</v>
      </c>
      <c r="AB991" s="452">
        <v>0</v>
      </c>
      <c r="AC991" s="452">
        <f t="shared" si="79"/>
        <v>0</v>
      </c>
      <c r="AD991" s="451">
        <v>0</v>
      </c>
      <c r="AE991" s="451">
        <f t="shared" si="76"/>
        <v>0</v>
      </c>
      <c r="AY991" s="451">
        <v>0</v>
      </c>
    </row>
    <row r="992" spans="1:51" ht="36" hidden="1" customHeight="1" outlineLevel="7" x14ac:dyDescent="0.2">
      <c r="A992" s="91"/>
      <c r="B992" s="93"/>
      <c r="C992" s="95"/>
      <c r="D992" s="95"/>
      <c r="E992" s="97"/>
      <c r="F992" s="101"/>
      <c r="G992" s="103"/>
      <c r="H992" s="103"/>
      <c r="I992" s="4" t="s">
        <v>291</v>
      </c>
      <c r="J992" s="6"/>
      <c r="K992" s="5">
        <v>1</v>
      </c>
      <c r="L992" s="5">
        <v>0</v>
      </c>
      <c r="M992" s="5">
        <f t="shared" si="77"/>
        <v>0</v>
      </c>
      <c r="N992" s="5">
        <v>0</v>
      </c>
      <c r="O992" s="6">
        <f>'Planning 3'!R992</f>
        <v>0</v>
      </c>
      <c r="P992" s="116"/>
      <c r="Q992" s="116"/>
      <c r="S992" s="159">
        <f t="shared" si="80"/>
        <v>0</v>
      </c>
      <c r="Y992" s="449">
        <v>0</v>
      </c>
      <c r="AA992" s="452">
        <f t="shared" si="78"/>
        <v>0</v>
      </c>
      <c r="AB992" s="452">
        <v>0</v>
      </c>
      <c r="AC992" s="452">
        <f t="shared" si="79"/>
        <v>0</v>
      </c>
      <c r="AD992" s="451">
        <v>0</v>
      </c>
      <c r="AE992" s="451">
        <f t="shared" si="76"/>
        <v>0</v>
      </c>
      <c r="AY992" s="451">
        <v>0</v>
      </c>
    </row>
    <row r="993" spans="1:51" ht="36" hidden="1" customHeight="1" outlineLevel="7" x14ac:dyDescent="0.2">
      <c r="A993" s="91"/>
      <c r="B993" s="93"/>
      <c r="C993" s="95"/>
      <c r="D993" s="95"/>
      <c r="E993" s="97"/>
      <c r="F993" s="101"/>
      <c r="G993" s="103"/>
      <c r="H993" s="103"/>
      <c r="I993" s="4" t="s">
        <v>292</v>
      </c>
      <c r="J993" s="6"/>
      <c r="K993" s="5">
        <v>1</v>
      </c>
      <c r="L993" s="5">
        <v>0</v>
      </c>
      <c r="M993" s="5">
        <f t="shared" si="77"/>
        <v>0</v>
      </c>
      <c r="N993" s="5">
        <v>0</v>
      </c>
      <c r="O993" s="6">
        <f>'Planning 3'!R993</f>
        <v>0</v>
      </c>
      <c r="P993" s="116"/>
      <c r="Q993" s="116"/>
      <c r="S993" s="159">
        <f t="shared" si="80"/>
        <v>0</v>
      </c>
      <c r="Y993" s="449">
        <v>0</v>
      </c>
      <c r="AA993" s="452">
        <f t="shared" si="78"/>
        <v>0</v>
      </c>
      <c r="AB993" s="452">
        <v>0</v>
      </c>
      <c r="AC993" s="452">
        <f t="shared" si="79"/>
        <v>0</v>
      </c>
      <c r="AD993" s="451">
        <v>0</v>
      </c>
      <c r="AE993" s="451">
        <f t="shared" si="76"/>
        <v>0</v>
      </c>
      <c r="AY993" s="451">
        <v>0</v>
      </c>
    </row>
    <row r="994" spans="1:51" ht="36" hidden="1" customHeight="1" outlineLevel="7" x14ac:dyDescent="0.2">
      <c r="A994" s="91"/>
      <c r="B994" s="93"/>
      <c r="C994" s="95"/>
      <c r="D994" s="95"/>
      <c r="E994" s="97"/>
      <c r="F994" s="101"/>
      <c r="G994" s="103"/>
      <c r="H994" s="103"/>
      <c r="I994" s="4" t="s">
        <v>231</v>
      </c>
      <c r="J994" s="6"/>
      <c r="K994" s="5">
        <v>1</v>
      </c>
      <c r="L994" s="5">
        <v>0</v>
      </c>
      <c r="M994" s="5">
        <f t="shared" si="77"/>
        <v>0</v>
      </c>
      <c r="N994" s="5">
        <v>0</v>
      </c>
      <c r="O994" s="6">
        <f>'Planning 3'!R994</f>
        <v>0</v>
      </c>
      <c r="P994" s="116"/>
      <c r="Q994" s="116"/>
      <c r="S994" s="159">
        <f t="shared" si="80"/>
        <v>0</v>
      </c>
      <c r="Y994" s="449">
        <v>0</v>
      </c>
      <c r="AA994" s="452">
        <f t="shared" si="78"/>
        <v>0</v>
      </c>
      <c r="AB994" s="452">
        <v>0</v>
      </c>
      <c r="AC994" s="452">
        <f t="shared" si="79"/>
        <v>0</v>
      </c>
      <c r="AD994" s="451">
        <v>0</v>
      </c>
      <c r="AE994" s="451">
        <f t="shared" si="76"/>
        <v>0</v>
      </c>
      <c r="AY994" s="451">
        <v>0</v>
      </c>
    </row>
    <row r="995" spans="1:51" ht="36" hidden="1" customHeight="1" outlineLevel="7" x14ac:dyDescent="0.2">
      <c r="A995" s="91"/>
      <c r="B995" s="93"/>
      <c r="C995" s="95"/>
      <c r="D995" s="95"/>
      <c r="E995" s="97"/>
      <c r="F995" s="101"/>
      <c r="G995" s="103"/>
      <c r="H995" s="103"/>
      <c r="I995" s="4" t="s">
        <v>80</v>
      </c>
      <c r="J995" s="6"/>
      <c r="K995" s="5">
        <v>1</v>
      </c>
      <c r="L995" s="5">
        <v>0</v>
      </c>
      <c r="M995" s="5">
        <f t="shared" si="77"/>
        <v>0</v>
      </c>
      <c r="N995" s="5">
        <v>0</v>
      </c>
      <c r="O995" s="6">
        <f>'Planning 3'!R995</f>
        <v>0</v>
      </c>
      <c r="P995" s="116"/>
      <c r="Q995" s="116"/>
      <c r="S995" s="159">
        <f t="shared" si="80"/>
        <v>0</v>
      </c>
      <c r="Y995" s="449">
        <v>0</v>
      </c>
      <c r="AA995" s="452">
        <f t="shared" si="78"/>
        <v>0</v>
      </c>
      <c r="AB995" s="452">
        <v>0</v>
      </c>
      <c r="AC995" s="452">
        <f t="shared" si="79"/>
        <v>0</v>
      </c>
      <c r="AD995" s="451">
        <v>0</v>
      </c>
      <c r="AE995" s="451">
        <f t="shared" si="76"/>
        <v>0</v>
      </c>
      <c r="AY995" s="451">
        <v>0</v>
      </c>
    </row>
    <row r="996" spans="1:51" ht="36" hidden="1" customHeight="1" outlineLevel="7" x14ac:dyDescent="0.2">
      <c r="A996" s="91"/>
      <c r="B996" s="93"/>
      <c r="C996" s="95"/>
      <c r="D996" s="95"/>
      <c r="E996" s="97"/>
      <c r="F996" s="101"/>
      <c r="G996" s="103"/>
      <c r="H996" s="103"/>
      <c r="I996" s="4" t="s">
        <v>82</v>
      </c>
      <c r="J996" s="6"/>
      <c r="K996" s="5">
        <v>1</v>
      </c>
      <c r="L996" s="5">
        <v>0</v>
      </c>
      <c r="M996" s="5">
        <f t="shared" si="77"/>
        <v>0</v>
      </c>
      <c r="N996" s="5">
        <v>0</v>
      </c>
      <c r="O996" s="6">
        <f>'Planning 3'!R996</f>
        <v>0</v>
      </c>
      <c r="P996" s="116"/>
      <c r="Q996" s="116"/>
      <c r="S996" s="159">
        <f t="shared" si="80"/>
        <v>0</v>
      </c>
      <c r="Y996" s="449">
        <v>0</v>
      </c>
      <c r="AA996" s="452">
        <f t="shared" si="78"/>
        <v>0</v>
      </c>
      <c r="AB996" s="452">
        <v>0</v>
      </c>
      <c r="AC996" s="452">
        <f t="shared" si="79"/>
        <v>0</v>
      </c>
      <c r="AD996" s="451">
        <v>0</v>
      </c>
      <c r="AE996" s="451">
        <f t="shared" si="76"/>
        <v>0</v>
      </c>
      <c r="AY996" s="451">
        <v>0</v>
      </c>
    </row>
    <row r="997" spans="1:51" ht="36" hidden="1" customHeight="1" outlineLevel="7" x14ac:dyDescent="0.2">
      <c r="A997" s="91"/>
      <c r="B997" s="93"/>
      <c r="C997" s="95"/>
      <c r="D997" s="95"/>
      <c r="E997" s="97"/>
      <c r="F997" s="101"/>
      <c r="G997" s="103"/>
      <c r="H997" s="103"/>
      <c r="I997" s="4" t="s">
        <v>293</v>
      </c>
      <c r="J997" s="6"/>
      <c r="K997" s="5">
        <v>1</v>
      </c>
      <c r="L997" s="5">
        <v>0</v>
      </c>
      <c r="M997" s="5">
        <f t="shared" si="77"/>
        <v>0</v>
      </c>
      <c r="N997" s="5">
        <v>0</v>
      </c>
      <c r="O997" s="6">
        <f>'Planning 3'!R997</f>
        <v>0</v>
      </c>
      <c r="P997" s="116"/>
      <c r="Q997" s="116"/>
      <c r="S997" s="159">
        <f t="shared" si="80"/>
        <v>0</v>
      </c>
      <c r="Y997" s="449">
        <v>0</v>
      </c>
      <c r="AA997" s="452">
        <f t="shared" si="78"/>
        <v>0</v>
      </c>
      <c r="AB997" s="452">
        <v>0</v>
      </c>
      <c r="AC997" s="452">
        <f t="shared" si="79"/>
        <v>0</v>
      </c>
      <c r="AD997" s="451">
        <v>0</v>
      </c>
      <c r="AE997" s="451">
        <f t="shared" si="76"/>
        <v>0</v>
      </c>
      <c r="AY997" s="451">
        <v>0</v>
      </c>
    </row>
    <row r="998" spans="1:51" ht="36" hidden="1" customHeight="1" outlineLevel="7" x14ac:dyDescent="0.2">
      <c r="A998" s="91"/>
      <c r="B998" s="93"/>
      <c r="C998" s="95"/>
      <c r="D998" s="95"/>
      <c r="E998" s="97"/>
      <c r="F998" s="101"/>
      <c r="G998" s="103"/>
      <c r="H998" s="103"/>
      <c r="I998" s="4" t="s">
        <v>294</v>
      </c>
      <c r="J998" s="6"/>
      <c r="K998" s="5">
        <v>1</v>
      </c>
      <c r="L998" s="5">
        <v>0</v>
      </c>
      <c r="M998" s="5">
        <f t="shared" si="77"/>
        <v>0</v>
      </c>
      <c r="N998" s="5">
        <v>0</v>
      </c>
      <c r="O998" s="6">
        <f>'Planning 3'!R998</f>
        <v>0</v>
      </c>
      <c r="P998" s="116"/>
      <c r="Q998" s="116"/>
      <c r="S998" s="159">
        <f t="shared" si="80"/>
        <v>0</v>
      </c>
      <c r="Y998" s="449">
        <v>0</v>
      </c>
      <c r="AA998" s="452">
        <f t="shared" si="78"/>
        <v>0</v>
      </c>
      <c r="AB998" s="452">
        <v>0</v>
      </c>
      <c r="AC998" s="452">
        <f t="shared" si="79"/>
        <v>0</v>
      </c>
      <c r="AD998" s="451">
        <v>0</v>
      </c>
      <c r="AE998" s="451">
        <f t="shared" si="76"/>
        <v>0</v>
      </c>
      <c r="AY998" s="451">
        <v>0</v>
      </c>
    </row>
    <row r="999" spans="1:51" ht="36" hidden="1" customHeight="1" outlineLevel="5" x14ac:dyDescent="0.2">
      <c r="A999" s="91"/>
      <c r="B999" s="93"/>
      <c r="C999" s="95"/>
      <c r="D999" s="95"/>
      <c r="E999" s="97"/>
      <c r="F999" s="101"/>
      <c r="G999" s="103"/>
      <c r="H999" s="103"/>
      <c r="I999" s="22" t="s">
        <v>170</v>
      </c>
      <c r="J999" s="24"/>
      <c r="K999" s="23"/>
      <c r="L999" s="23">
        <v>0</v>
      </c>
      <c r="M999" s="23">
        <f t="shared" si="77"/>
        <v>0</v>
      </c>
      <c r="N999" s="23">
        <v>0</v>
      </c>
      <c r="O999" s="24">
        <f>'Planning 3'!R999</f>
        <v>0</v>
      </c>
      <c r="P999" s="115"/>
      <c r="Q999" s="115"/>
      <c r="S999" s="159">
        <f t="shared" si="80"/>
        <v>0</v>
      </c>
      <c r="Y999" s="449">
        <v>0</v>
      </c>
      <c r="AA999" s="452">
        <f t="shared" si="78"/>
        <v>0</v>
      </c>
      <c r="AB999" s="452">
        <v>0</v>
      </c>
      <c r="AC999" s="452">
        <f t="shared" si="79"/>
        <v>0</v>
      </c>
      <c r="AD999" s="451">
        <v>0</v>
      </c>
      <c r="AE999" s="451">
        <f t="shared" si="76"/>
        <v>0</v>
      </c>
      <c r="AY999" s="451">
        <v>0</v>
      </c>
    </row>
    <row r="1000" spans="1:51" ht="36" hidden="1" customHeight="1" outlineLevel="7" x14ac:dyDescent="0.2">
      <c r="A1000" s="91"/>
      <c r="B1000" s="93"/>
      <c r="C1000" s="95"/>
      <c r="D1000" s="95"/>
      <c r="E1000" s="97"/>
      <c r="F1000" s="101"/>
      <c r="G1000" s="103"/>
      <c r="H1000" s="103"/>
      <c r="I1000" s="4" t="s">
        <v>291</v>
      </c>
      <c r="J1000" s="6"/>
      <c r="K1000" s="5">
        <v>1</v>
      </c>
      <c r="L1000" s="5">
        <v>0</v>
      </c>
      <c r="M1000" s="5">
        <f t="shared" si="77"/>
        <v>0</v>
      </c>
      <c r="N1000" s="5">
        <v>0</v>
      </c>
      <c r="O1000" s="6">
        <f>'Planning 3'!R1000</f>
        <v>0</v>
      </c>
      <c r="P1000" s="116"/>
      <c r="Q1000" s="116"/>
      <c r="S1000" s="159">
        <f t="shared" si="80"/>
        <v>0</v>
      </c>
      <c r="Y1000" s="449">
        <v>0</v>
      </c>
      <c r="AA1000" s="452">
        <f t="shared" si="78"/>
        <v>0</v>
      </c>
      <c r="AB1000" s="452">
        <v>0</v>
      </c>
      <c r="AC1000" s="452">
        <f t="shared" si="79"/>
        <v>0</v>
      </c>
      <c r="AD1000" s="451">
        <v>0</v>
      </c>
      <c r="AE1000" s="451">
        <f t="shared" si="76"/>
        <v>0</v>
      </c>
      <c r="AY1000" s="451">
        <v>0</v>
      </c>
    </row>
    <row r="1001" spans="1:51" ht="36" hidden="1" customHeight="1" outlineLevel="7" x14ac:dyDescent="0.2">
      <c r="A1001" s="91"/>
      <c r="B1001" s="93"/>
      <c r="C1001" s="95"/>
      <c r="D1001" s="95"/>
      <c r="E1001" s="97"/>
      <c r="F1001" s="101"/>
      <c r="G1001" s="103"/>
      <c r="H1001" s="103"/>
      <c r="I1001" s="4" t="s">
        <v>292</v>
      </c>
      <c r="J1001" s="6"/>
      <c r="K1001" s="5">
        <v>1</v>
      </c>
      <c r="L1001" s="5">
        <v>0</v>
      </c>
      <c r="M1001" s="5">
        <f t="shared" si="77"/>
        <v>0</v>
      </c>
      <c r="N1001" s="5">
        <v>0</v>
      </c>
      <c r="O1001" s="6">
        <f>'Planning 3'!R1001</f>
        <v>0</v>
      </c>
      <c r="P1001" s="116"/>
      <c r="Q1001" s="116"/>
      <c r="S1001" s="159">
        <f t="shared" si="80"/>
        <v>0</v>
      </c>
      <c r="Y1001" s="449">
        <v>0</v>
      </c>
      <c r="AA1001" s="452">
        <f t="shared" si="78"/>
        <v>0</v>
      </c>
      <c r="AB1001" s="452">
        <v>0</v>
      </c>
      <c r="AC1001" s="452">
        <f t="shared" si="79"/>
        <v>0</v>
      </c>
      <c r="AD1001" s="451">
        <v>0</v>
      </c>
      <c r="AE1001" s="451">
        <f t="shared" si="76"/>
        <v>0</v>
      </c>
      <c r="AY1001" s="451">
        <v>0</v>
      </c>
    </row>
    <row r="1002" spans="1:51" ht="36" hidden="1" customHeight="1" outlineLevel="7" x14ac:dyDescent="0.2">
      <c r="A1002" s="91"/>
      <c r="B1002" s="93"/>
      <c r="C1002" s="95"/>
      <c r="D1002" s="95"/>
      <c r="E1002" s="97"/>
      <c r="F1002" s="101"/>
      <c r="G1002" s="103"/>
      <c r="H1002" s="103"/>
      <c r="I1002" s="4" t="s">
        <v>231</v>
      </c>
      <c r="J1002" s="6"/>
      <c r="K1002" s="5">
        <v>1</v>
      </c>
      <c r="L1002" s="5">
        <v>0</v>
      </c>
      <c r="M1002" s="5">
        <f t="shared" si="77"/>
        <v>0</v>
      </c>
      <c r="N1002" s="5">
        <v>0</v>
      </c>
      <c r="O1002" s="6">
        <f>'Planning 3'!R1002</f>
        <v>0</v>
      </c>
      <c r="P1002" s="116"/>
      <c r="Q1002" s="116"/>
      <c r="S1002" s="159">
        <f t="shared" si="80"/>
        <v>0</v>
      </c>
      <c r="Y1002" s="449">
        <v>0</v>
      </c>
      <c r="AA1002" s="452">
        <f t="shared" si="78"/>
        <v>0</v>
      </c>
      <c r="AB1002" s="452">
        <v>0</v>
      </c>
      <c r="AC1002" s="452">
        <f t="shared" si="79"/>
        <v>0</v>
      </c>
      <c r="AD1002" s="451">
        <v>0</v>
      </c>
      <c r="AE1002" s="451">
        <f t="shared" si="76"/>
        <v>0</v>
      </c>
      <c r="AY1002" s="451">
        <v>0</v>
      </c>
    </row>
    <row r="1003" spans="1:51" ht="36" hidden="1" customHeight="1" outlineLevel="7" x14ac:dyDescent="0.2">
      <c r="A1003" s="91"/>
      <c r="B1003" s="93"/>
      <c r="C1003" s="95"/>
      <c r="D1003" s="95"/>
      <c r="E1003" s="97"/>
      <c r="F1003" s="101"/>
      <c r="G1003" s="103"/>
      <c r="H1003" s="103"/>
      <c r="I1003" s="4" t="s">
        <v>80</v>
      </c>
      <c r="J1003" s="6"/>
      <c r="K1003" s="5">
        <v>1</v>
      </c>
      <c r="L1003" s="5">
        <v>0</v>
      </c>
      <c r="M1003" s="5">
        <f t="shared" si="77"/>
        <v>0</v>
      </c>
      <c r="N1003" s="5">
        <v>0</v>
      </c>
      <c r="O1003" s="6">
        <f>'Planning 3'!R1003</f>
        <v>0</v>
      </c>
      <c r="P1003" s="116"/>
      <c r="Q1003" s="116"/>
      <c r="S1003" s="159">
        <f t="shared" si="80"/>
        <v>0</v>
      </c>
      <c r="Y1003" s="449">
        <v>0</v>
      </c>
      <c r="AA1003" s="452">
        <f t="shared" si="78"/>
        <v>0</v>
      </c>
      <c r="AB1003" s="452">
        <v>0</v>
      </c>
      <c r="AC1003" s="452">
        <f t="shared" si="79"/>
        <v>0</v>
      </c>
      <c r="AD1003" s="451">
        <v>0</v>
      </c>
      <c r="AE1003" s="451">
        <f t="shared" si="76"/>
        <v>0</v>
      </c>
      <c r="AY1003" s="451">
        <v>0</v>
      </c>
    </row>
    <row r="1004" spans="1:51" ht="36" hidden="1" customHeight="1" outlineLevel="7" x14ac:dyDescent="0.2">
      <c r="A1004" s="91"/>
      <c r="B1004" s="93"/>
      <c r="C1004" s="95"/>
      <c r="D1004" s="95"/>
      <c r="E1004" s="97"/>
      <c r="F1004" s="101"/>
      <c r="G1004" s="103"/>
      <c r="H1004" s="103"/>
      <c r="I1004" s="4" t="s">
        <v>82</v>
      </c>
      <c r="J1004" s="6"/>
      <c r="K1004" s="5">
        <v>1</v>
      </c>
      <c r="L1004" s="5">
        <v>0</v>
      </c>
      <c r="M1004" s="5">
        <f t="shared" si="77"/>
        <v>0</v>
      </c>
      <c r="N1004" s="5">
        <v>0</v>
      </c>
      <c r="O1004" s="6">
        <f>'Planning 3'!R1004</f>
        <v>0</v>
      </c>
      <c r="P1004" s="116"/>
      <c r="Q1004" s="116"/>
      <c r="S1004" s="159">
        <f t="shared" si="80"/>
        <v>0</v>
      </c>
      <c r="Y1004" s="449">
        <v>0</v>
      </c>
      <c r="AA1004" s="452">
        <f t="shared" si="78"/>
        <v>0</v>
      </c>
      <c r="AB1004" s="452">
        <v>0</v>
      </c>
      <c r="AC1004" s="452">
        <f t="shared" si="79"/>
        <v>0</v>
      </c>
      <c r="AD1004" s="451">
        <v>0</v>
      </c>
      <c r="AE1004" s="451">
        <f t="shared" si="76"/>
        <v>0</v>
      </c>
      <c r="AY1004" s="451">
        <v>0</v>
      </c>
    </row>
    <row r="1005" spans="1:51" ht="36" hidden="1" customHeight="1" outlineLevel="7" x14ac:dyDescent="0.2">
      <c r="A1005" s="91"/>
      <c r="B1005" s="93"/>
      <c r="C1005" s="95"/>
      <c r="D1005" s="95"/>
      <c r="E1005" s="97"/>
      <c r="F1005" s="101"/>
      <c r="G1005" s="103"/>
      <c r="H1005" s="103"/>
      <c r="I1005" s="4" t="s">
        <v>293</v>
      </c>
      <c r="J1005" s="6"/>
      <c r="K1005" s="5">
        <v>1</v>
      </c>
      <c r="L1005" s="5">
        <v>0</v>
      </c>
      <c r="M1005" s="5">
        <f t="shared" si="77"/>
        <v>0</v>
      </c>
      <c r="N1005" s="5">
        <v>0</v>
      </c>
      <c r="O1005" s="6">
        <f>'Planning 3'!R1005</f>
        <v>0</v>
      </c>
      <c r="P1005" s="116"/>
      <c r="Q1005" s="116"/>
      <c r="S1005" s="159">
        <f t="shared" si="80"/>
        <v>0</v>
      </c>
      <c r="Y1005" s="449">
        <v>0</v>
      </c>
      <c r="AA1005" s="452">
        <f t="shared" si="78"/>
        <v>0</v>
      </c>
      <c r="AB1005" s="452">
        <v>0</v>
      </c>
      <c r="AC1005" s="452">
        <f t="shared" si="79"/>
        <v>0</v>
      </c>
      <c r="AD1005" s="451">
        <v>0</v>
      </c>
      <c r="AE1005" s="451">
        <f t="shared" si="76"/>
        <v>0</v>
      </c>
      <c r="AY1005" s="451">
        <v>0</v>
      </c>
    </row>
    <row r="1006" spans="1:51" ht="36" hidden="1" customHeight="1" outlineLevel="7" x14ac:dyDescent="0.2">
      <c r="A1006" s="91"/>
      <c r="B1006" s="93"/>
      <c r="C1006" s="95"/>
      <c r="D1006" s="95"/>
      <c r="E1006" s="97"/>
      <c r="F1006" s="101"/>
      <c r="G1006" s="103"/>
      <c r="H1006" s="103"/>
      <c r="I1006" s="4" t="s">
        <v>294</v>
      </c>
      <c r="J1006" s="6"/>
      <c r="K1006" s="5">
        <v>1</v>
      </c>
      <c r="L1006" s="5">
        <v>0</v>
      </c>
      <c r="M1006" s="5">
        <f t="shared" si="77"/>
        <v>0</v>
      </c>
      <c r="N1006" s="5">
        <v>0</v>
      </c>
      <c r="O1006" s="6">
        <f>'Planning 3'!R1006</f>
        <v>0</v>
      </c>
      <c r="P1006" s="116"/>
      <c r="Q1006" s="116"/>
      <c r="S1006" s="159">
        <f t="shared" si="80"/>
        <v>0</v>
      </c>
      <c r="Y1006" s="449">
        <v>0</v>
      </c>
      <c r="AA1006" s="452">
        <f t="shared" si="78"/>
        <v>0</v>
      </c>
      <c r="AB1006" s="452">
        <v>0</v>
      </c>
      <c r="AC1006" s="452">
        <f t="shared" si="79"/>
        <v>0</v>
      </c>
      <c r="AD1006" s="451">
        <v>0</v>
      </c>
      <c r="AE1006" s="451">
        <f t="shared" si="76"/>
        <v>0</v>
      </c>
      <c r="AY1006" s="451">
        <v>0</v>
      </c>
    </row>
    <row r="1007" spans="1:51" ht="34.5" customHeight="1" outlineLevel="2" x14ac:dyDescent="0.2">
      <c r="A1007" s="91"/>
      <c r="B1007" s="93"/>
      <c r="C1007" s="95"/>
      <c r="D1007" s="95"/>
      <c r="E1007" s="95"/>
      <c r="F1007" s="95"/>
      <c r="G1007" s="95"/>
      <c r="H1007" s="95"/>
      <c r="I1007" s="10" t="s">
        <v>171</v>
      </c>
      <c r="J1007" s="11"/>
      <c r="K1007" s="11"/>
      <c r="L1007" s="11">
        <v>0</v>
      </c>
      <c r="M1007" s="11">
        <f t="shared" si="77"/>
        <v>0</v>
      </c>
      <c r="N1007" s="11">
        <v>0</v>
      </c>
      <c r="O1007" s="12">
        <f>'Planning 3'!R1007</f>
        <v>6.1480702358065874E-2</v>
      </c>
      <c r="P1007" s="43"/>
      <c r="Q1007" s="111" t="e">
        <f>#REF!*$Q$5</f>
        <v>#REF!</v>
      </c>
      <c r="S1007" s="159">
        <f t="shared" si="80"/>
        <v>0</v>
      </c>
      <c r="Y1007" s="449">
        <v>0</v>
      </c>
      <c r="AA1007" s="452">
        <f t="shared" si="78"/>
        <v>-8.4201656363066008E-2</v>
      </c>
      <c r="AB1007" s="452">
        <v>7.8982138263894455E-2</v>
      </c>
      <c r="AC1007" s="452">
        <f t="shared" si="79"/>
        <v>-1.7501435905828581E-2</v>
      </c>
      <c r="AD1007" s="451">
        <v>0.10401520254351761</v>
      </c>
      <c r="AE1007" s="451">
        <f t="shared" si="76"/>
        <v>-4.2534500185451733E-2</v>
      </c>
      <c r="AY1007" s="451">
        <v>0.14568235872113189</v>
      </c>
    </row>
    <row r="1008" spans="1:51" ht="34.5" customHeight="1" outlineLevel="3" collapsed="1" x14ac:dyDescent="0.2">
      <c r="A1008" s="91"/>
      <c r="B1008" s="93"/>
      <c r="C1008" s="95"/>
      <c r="D1008" s="95"/>
      <c r="E1008" s="97"/>
      <c r="F1008" s="97"/>
      <c r="G1008" s="97"/>
      <c r="H1008" s="97"/>
      <c r="I1008" s="13" t="s">
        <v>21</v>
      </c>
      <c r="J1008" s="14" t="s">
        <v>444</v>
      </c>
      <c r="K1008" s="14"/>
      <c r="L1008" s="14">
        <v>0</v>
      </c>
      <c r="M1008" s="14">
        <f t="shared" si="77"/>
        <v>0</v>
      </c>
      <c r="N1008" s="14">
        <v>0</v>
      </c>
      <c r="O1008" s="15">
        <f>'Planning 3'!R1008</f>
        <v>0.20100000000000001</v>
      </c>
      <c r="P1008" s="44"/>
      <c r="Q1008" s="111" t="e">
        <f>#REF!*$Q$5</f>
        <v>#REF!</v>
      </c>
      <c r="S1008" s="159">
        <f t="shared" si="80"/>
        <v>0</v>
      </c>
      <c r="Y1008" s="449">
        <v>0</v>
      </c>
      <c r="AA1008" s="452">
        <f t="shared" si="78"/>
        <v>-0.79900000000000015</v>
      </c>
      <c r="AB1008" s="452">
        <v>0.50140000330748646</v>
      </c>
      <c r="AC1008" s="452">
        <f t="shared" si="79"/>
        <v>-0.30040000330748645</v>
      </c>
      <c r="AD1008" s="451">
        <v>0.86625000000000008</v>
      </c>
      <c r="AE1008" s="451">
        <f t="shared" si="76"/>
        <v>-0.66525000000000012</v>
      </c>
      <c r="AY1008" s="451">
        <v>1.0000000000000002</v>
      </c>
    </row>
    <row r="1009" spans="1:51" ht="34.5" hidden="1" customHeight="1" outlineLevel="7" x14ac:dyDescent="0.2">
      <c r="A1009" s="91"/>
      <c r="B1009" s="93"/>
      <c r="C1009" s="95"/>
      <c r="D1009" s="95"/>
      <c r="E1009" s="97"/>
      <c r="F1009" s="97"/>
      <c r="G1009" s="97"/>
      <c r="H1009" s="97"/>
      <c r="I1009" s="4" t="s">
        <v>151</v>
      </c>
      <c r="J1009" s="5" t="s">
        <v>257</v>
      </c>
      <c r="K1009" s="6">
        <v>1</v>
      </c>
      <c r="L1009" s="603">
        <v>1</v>
      </c>
      <c r="M1009" s="603">
        <f t="shared" si="77"/>
        <v>-0.85</v>
      </c>
      <c r="N1009" s="603">
        <v>0.15</v>
      </c>
      <c r="O1009" s="6">
        <f>'Planning 3'!R1009</f>
        <v>0.15</v>
      </c>
      <c r="P1009" s="41"/>
      <c r="Q1009" s="111" t="e">
        <f>#REF!*$Q$5</f>
        <v>#REF!</v>
      </c>
      <c r="R1009" s="77">
        <v>100</v>
      </c>
      <c r="S1009" s="159">
        <f t="shared" si="80"/>
        <v>99.85</v>
      </c>
      <c r="Y1009" s="449">
        <v>100</v>
      </c>
      <c r="AA1009" s="452">
        <f t="shared" si="78"/>
        <v>-0.85</v>
      </c>
      <c r="AB1009" s="452">
        <v>1</v>
      </c>
      <c r="AC1009" s="452">
        <f t="shared" si="79"/>
        <v>-0.85</v>
      </c>
      <c r="AD1009" s="451">
        <v>1</v>
      </c>
      <c r="AE1009" s="451">
        <f t="shared" si="76"/>
        <v>-0.85</v>
      </c>
      <c r="AY1009" s="451">
        <v>1</v>
      </c>
    </row>
    <row r="1010" spans="1:51" ht="34.5" hidden="1" customHeight="1" outlineLevel="7" x14ac:dyDescent="0.2">
      <c r="A1010" s="91"/>
      <c r="B1010" s="93"/>
      <c r="C1010" s="95"/>
      <c r="D1010" s="95"/>
      <c r="E1010" s="97"/>
      <c r="F1010" s="97"/>
      <c r="G1010" s="97"/>
      <c r="H1010" s="97"/>
      <c r="I1010" s="4" t="s">
        <v>152</v>
      </c>
      <c r="J1010" s="5" t="s">
        <v>257</v>
      </c>
      <c r="K1010" s="6">
        <v>1</v>
      </c>
      <c r="L1010" s="603">
        <v>1</v>
      </c>
      <c r="M1010" s="603">
        <f t="shared" si="77"/>
        <v>-0.85</v>
      </c>
      <c r="N1010" s="603">
        <v>0.15</v>
      </c>
      <c r="O1010" s="6">
        <f>'Planning 3'!R1010</f>
        <v>0.15</v>
      </c>
      <c r="P1010" s="41"/>
      <c r="Q1010" s="111" t="e">
        <f>#REF!*$Q$5</f>
        <v>#REF!</v>
      </c>
      <c r="R1010" s="77">
        <v>100</v>
      </c>
      <c r="S1010" s="159">
        <f t="shared" si="80"/>
        <v>99.85</v>
      </c>
      <c r="Y1010" s="449">
        <v>100</v>
      </c>
      <c r="AA1010" s="452">
        <f t="shared" si="78"/>
        <v>-0.85</v>
      </c>
      <c r="AB1010" s="452">
        <v>1</v>
      </c>
      <c r="AC1010" s="452">
        <f t="shared" si="79"/>
        <v>-0.85</v>
      </c>
      <c r="AD1010" s="451">
        <v>1</v>
      </c>
      <c r="AE1010" s="451">
        <f t="shared" si="76"/>
        <v>-0.85</v>
      </c>
      <c r="AY1010" s="451">
        <v>1</v>
      </c>
    </row>
    <row r="1011" spans="1:51" ht="34.5" hidden="1" customHeight="1" outlineLevel="7" x14ac:dyDescent="0.2">
      <c r="A1011" s="91"/>
      <c r="B1011" s="93"/>
      <c r="C1011" s="95"/>
      <c r="D1011" s="95"/>
      <c r="E1011" s="97"/>
      <c r="F1011" s="97"/>
      <c r="G1011" s="97"/>
      <c r="H1011" s="97"/>
      <c r="I1011" s="30" t="s">
        <v>153</v>
      </c>
      <c r="J1011" s="5" t="s">
        <v>257</v>
      </c>
      <c r="K1011" s="6">
        <v>1</v>
      </c>
      <c r="L1011" s="603">
        <v>1</v>
      </c>
      <c r="M1011" s="603">
        <f t="shared" si="77"/>
        <v>-0.85</v>
      </c>
      <c r="N1011" s="603">
        <v>0.15</v>
      </c>
      <c r="O1011" s="6">
        <f>'Planning 3'!R1011</f>
        <v>0.15</v>
      </c>
      <c r="P1011" s="41"/>
      <c r="Q1011" s="111" t="e">
        <f>#REF!*$Q$5</f>
        <v>#REF!</v>
      </c>
      <c r="R1011" s="77">
        <v>100</v>
      </c>
      <c r="S1011" s="159">
        <f t="shared" si="80"/>
        <v>99.85</v>
      </c>
      <c r="Y1011" s="449">
        <v>100</v>
      </c>
      <c r="AA1011" s="452">
        <f t="shared" si="78"/>
        <v>-0.85</v>
      </c>
      <c r="AB1011" s="452">
        <v>1</v>
      </c>
      <c r="AC1011" s="452">
        <f t="shared" si="79"/>
        <v>-0.85</v>
      </c>
      <c r="AD1011" s="451">
        <v>1</v>
      </c>
      <c r="AE1011" s="451">
        <f t="shared" si="76"/>
        <v>-0.85</v>
      </c>
      <c r="AY1011" s="451">
        <v>1</v>
      </c>
    </row>
    <row r="1012" spans="1:51" ht="34.5" hidden="1" customHeight="1" outlineLevel="7" x14ac:dyDescent="0.2">
      <c r="A1012" s="91"/>
      <c r="B1012" s="93"/>
      <c r="C1012" s="95"/>
      <c r="D1012" s="95"/>
      <c r="E1012" s="97"/>
      <c r="F1012" s="97"/>
      <c r="G1012" s="97"/>
      <c r="H1012" s="97"/>
      <c r="I1012" s="30" t="s">
        <v>154</v>
      </c>
      <c r="J1012" s="5" t="s">
        <v>257</v>
      </c>
      <c r="K1012" s="6">
        <v>1</v>
      </c>
      <c r="L1012" s="603">
        <v>1</v>
      </c>
      <c r="M1012" s="603">
        <f t="shared" si="77"/>
        <v>-0.85</v>
      </c>
      <c r="N1012" s="603">
        <v>0.15</v>
      </c>
      <c r="O1012" s="6">
        <f>'Planning 3'!R1012</f>
        <v>0.15</v>
      </c>
      <c r="P1012" s="41"/>
      <c r="Q1012" s="111" t="e">
        <f>#REF!*$Q$5</f>
        <v>#REF!</v>
      </c>
      <c r="R1012" s="77">
        <v>100</v>
      </c>
      <c r="S1012" s="159">
        <f t="shared" si="80"/>
        <v>99.85</v>
      </c>
      <c r="Y1012" s="449">
        <v>100</v>
      </c>
      <c r="AA1012" s="452">
        <f t="shared" si="78"/>
        <v>-0.85</v>
      </c>
      <c r="AB1012" s="452">
        <v>1</v>
      </c>
      <c r="AC1012" s="452">
        <f t="shared" si="79"/>
        <v>-0.85</v>
      </c>
      <c r="AD1012" s="451">
        <v>1</v>
      </c>
      <c r="AE1012" s="451">
        <f t="shared" si="76"/>
        <v>-0.85</v>
      </c>
      <c r="AY1012" s="451">
        <v>1</v>
      </c>
    </row>
    <row r="1013" spans="1:51" ht="34.5" hidden="1" customHeight="1" outlineLevel="7" x14ac:dyDescent="0.2">
      <c r="A1013" s="91"/>
      <c r="B1013" s="93"/>
      <c r="C1013" s="95"/>
      <c r="D1013" s="95"/>
      <c r="E1013" s="97"/>
      <c r="F1013" s="97"/>
      <c r="G1013" s="97"/>
      <c r="H1013" s="97"/>
      <c r="I1013" s="30" t="s">
        <v>155</v>
      </c>
      <c r="J1013" s="5" t="s">
        <v>257</v>
      </c>
      <c r="K1013" s="6">
        <v>1</v>
      </c>
      <c r="L1013" s="603">
        <v>1</v>
      </c>
      <c r="M1013" s="603">
        <f t="shared" si="77"/>
        <v>-0.85</v>
      </c>
      <c r="N1013" s="603">
        <v>0.15</v>
      </c>
      <c r="O1013" s="6">
        <f>'Planning 3'!R1013</f>
        <v>0.15</v>
      </c>
      <c r="P1013" s="41"/>
      <c r="Q1013" s="111" t="e">
        <f>#REF!*$Q$5</f>
        <v>#REF!</v>
      </c>
      <c r="R1013" s="77">
        <v>100</v>
      </c>
      <c r="S1013" s="159">
        <f t="shared" si="80"/>
        <v>99.85</v>
      </c>
      <c r="Y1013" s="449">
        <v>100</v>
      </c>
      <c r="AA1013" s="452">
        <f t="shared" si="78"/>
        <v>-0.85</v>
      </c>
      <c r="AB1013" s="452">
        <v>1</v>
      </c>
      <c r="AC1013" s="452">
        <f t="shared" si="79"/>
        <v>-0.85</v>
      </c>
      <c r="AD1013" s="451">
        <v>1</v>
      </c>
      <c r="AE1013" s="451">
        <f t="shared" si="76"/>
        <v>-0.85</v>
      </c>
      <c r="AY1013" s="451">
        <v>1</v>
      </c>
    </row>
    <row r="1014" spans="1:51" ht="34.5" hidden="1" customHeight="1" outlineLevel="7" x14ac:dyDescent="0.2">
      <c r="A1014" s="91"/>
      <c r="B1014" s="93"/>
      <c r="C1014" s="95"/>
      <c r="D1014" s="95"/>
      <c r="E1014" s="97"/>
      <c r="F1014" s="97"/>
      <c r="G1014" s="97"/>
      <c r="H1014" s="97"/>
      <c r="I1014" s="30" t="s">
        <v>156</v>
      </c>
      <c r="J1014" s="5" t="s">
        <v>257</v>
      </c>
      <c r="K1014" s="6">
        <v>1</v>
      </c>
      <c r="L1014" s="603">
        <v>0.5</v>
      </c>
      <c r="M1014" s="603">
        <f t="shared" si="77"/>
        <v>-0.18</v>
      </c>
      <c r="N1014" s="603">
        <v>0.32</v>
      </c>
      <c r="O1014" s="6">
        <f>'Planning 3'!R1014</f>
        <v>0.32</v>
      </c>
      <c r="P1014" s="41"/>
      <c r="Q1014" s="111" t="e">
        <f>#REF!*$Q$5</f>
        <v>#REF!</v>
      </c>
      <c r="S1014" s="159">
        <f t="shared" si="80"/>
        <v>-0.32</v>
      </c>
      <c r="Y1014" s="449">
        <v>100</v>
      </c>
      <c r="AA1014" s="452">
        <f t="shared" si="78"/>
        <v>-0.67999999999999994</v>
      </c>
      <c r="AB1014" s="452">
        <v>1</v>
      </c>
      <c r="AC1014" s="452">
        <f t="shared" si="79"/>
        <v>-0.67999999999999994</v>
      </c>
      <c r="AD1014" s="451">
        <v>1</v>
      </c>
      <c r="AE1014" s="451">
        <f t="shared" si="76"/>
        <v>-0.67999999999999994</v>
      </c>
      <c r="AY1014" s="451">
        <v>1</v>
      </c>
    </row>
    <row r="1015" spans="1:51" ht="34.5" hidden="1" customHeight="1" outlineLevel="7" x14ac:dyDescent="0.2">
      <c r="A1015" s="91"/>
      <c r="B1015" s="93"/>
      <c r="C1015" s="95"/>
      <c r="D1015" s="95"/>
      <c r="E1015" s="97"/>
      <c r="F1015" s="97"/>
      <c r="G1015" s="97"/>
      <c r="H1015" s="97"/>
      <c r="I1015" s="4" t="s">
        <v>157</v>
      </c>
      <c r="J1015" s="5" t="s">
        <v>257</v>
      </c>
      <c r="K1015" s="6">
        <v>1</v>
      </c>
      <c r="L1015" s="603">
        <v>0.24</v>
      </c>
      <c r="M1015" s="603">
        <f t="shared" si="77"/>
        <v>-0.09</v>
      </c>
      <c r="N1015" s="603">
        <v>0.15</v>
      </c>
      <c r="O1015" s="6">
        <f>'Planning 3'!R1015</f>
        <v>0.15</v>
      </c>
      <c r="P1015" s="41"/>
      <c r="Q1015" s="111" t="e">
        <f>#REF!*$Q$5</f>
        <v>#REF!</v>
      </c>
      <c r="S1015" s="159">
        <f t="shared" si="80"/>
        <v>-0.15</v>
      </c>
      <c r="Y1015" s="449">
        <v>20</v>
      </c>
      <c r="AA1015" s="452">
        <f t="shared" si="78"/>
        <v>-0.85</v>
      </c>
      <c r="AB1015" s="452">
        <v>0.2</v>
      </c>
      <c r="AC1015" s="452">
        <f t="shared" si="79"/>
        <v>-5.0000000000000017E-2</v>
      </c>
      <c r="AD1015" s="451">
        <v>0.45</v>
      </c>
      <c r="AE1015" s="451">
        <f t="shared" si="76"/>
        <v>-0.30000000000000004</v>
      </c>
      <c r="AY1015" s="451">
        <v>1</v>
      </c>
    </row>
    <row r="1016" spans="1:51" ht="34.5" hidden="1" customHeight="1" outlineLevel="7" x14ac:dyDescent="0.2">
      <c r="A1016" s="91"/>
      <c r="B1016" s="93"/>
      <c r="C1016" s="95"/>
      <c r="D1016" s="95"/>
      <c r="E1016" s="97"/>
      <c r="F1016" s="97"/>
      <c r="G1016" s="97"/>
      <c r="H1016" s="97"/>
      <c r="I1016" s="4" t="s">
        <v>158</v>
      </c>
      <c r="J1016" s="5" t="s">
        <v>257</v>
      </c>
      <c r="K1016" s="6">
        <v>1</v>
      </c>
      <c r="L1016" s="603">
        <v>0.24</v>
      </c>
      <c r="M1016" s="603">
        <f t="shared" si="77"/>
        <v>-0.09</v>
      </c>
      <c r="N1016" s="603">
        <v>0.15</v>
      </c>
      <c r="O1016" s="6">
        <f>'Planning 3'!R1016</f>
        <v>0.15</v>
      </c>
      <c r="P1016" s="41"/>
      <c r="Q1016" s="111" t="e">
        <f>#REF!*$Q$5</f>
        <v>#REF!</v>
      </c>
      <c r="S1016" s="159">
        <f t="shared" si="80"/>
        <v>-0.15</v>
      </c>
      <c r="Y1016" s="449">
        <v>20</v>
      </c>
      <c r="AA1016" s="452">
        <f t="shared" si="78"/>
        <v>-0.85</v>
      </c>
      <c r="AB1016" s="452">
        <v>0.2</v>
      </c>
      <c r="AC1016" s="452">
        <f t="shared" si="79"/>
        <v>-5.0000000000000017E-2</v>
      </c>
      <c r="AD1016" s="451">
        <v>1</v>
      </c>
      <c r="AE1016" s="451">
        <f t="shared" si="76"/>
        <v>-0.85</v>
      </c>
      <c r="AY1016" s="451">
        <v>1</v>
      </c>
    </row>
    <row r="1017" spans="1:51" ht="34.5" hidden="1" customHeight="1" outlineLevel="7" x14ac:dyDescent="0.2">
      <c r="A1017" s="91"/>
      <c r="B1017" s="93"/>
      <c r="C1017" s="95"/>
      <c r="D1017" s="95"/>
      <c r="E1017" s="97"/>
      <c r="F1017" s="97"/>
      <c r="G1017" s="97"/>
      <c r="H1017" s="97"/>
      <c r="I1017" s="30" t="s">
        <v>159</v>
      </c>
      <c r="J1017" s="5" t="s">
        <v>257</v>
      </c>
      <c r="K1017" s="6">
        <v>1</v>
      </c>
      <c r="L1017" s="603">
        <v>0.24</v>
      </c>
      <c r="M1017" s="603">
        <f t="shared" si="77"/>
        <v>-0.09</v>
      </c>
      <c r="N1017" s="603">
        <v>0.15</v>
      </c>
      <c r="O1017" s="6">
        <f>'Planning 3'!R1017</f>
        <v>0.15</v>
      </c>
      <c r="P1017" s="41"/>
      <c r="Q1017" s="111" t="e">
        <f>#REF!*$Q$5</f>
        <v>#REF!</v>
      </c>
      <c r="S1017" s="159">
        <f t="shared" si="80"/>
        <v>-0.15</v>
      </c>
      <c r="Y1017" s="449">
        <v>20</v>
      </c>
      <c r="AA1017" s="452">
        <f t="shared" si="78"/>
        <v>-0.85</v>
      </c>
      <c r="AB1017" s="452">
        <v>0.2</v>
      </c>
      <c r="AC1017" s="452">
        <f t="shared" si="79"/>
        <v>-5.0000000000000017E-2</v>
      </c>
      <c r="AD1017" s="451">
        <v>1</v>
      </c>
      <c r="AE1017" s="451">
        <f t="shared" si="76"/>
        <v>-0.85</v>
      </c>
      <c r="AY1017" s="451">
        <v>1</v>
      </c>
    </row>
    <row r="1018" spans="1:51" ht="34.5" hidden="1" customHeight="1" outlineLevel="7" x14ac:dyDescent="0.2">
      <c r="A1018" s="91"/>
      <c r="B1018" s="93"/>
      <c r="C1018" s="95"/>
      <c r="D1018" s="95"/>
      <c r="E1018" s="97"/>
      <c r="F1018" s="97"/>
      <c r="G1018" s="97"/>
      <c r="H1018" s="97"/>
      <c r="I1018" s="4" t="s">
        <v>160</v>
      </c>
      <c r="J1018" s="5" t="s">
        <v>257</v>
      </c>
      <c r="K1018" s="6">
        <v>1</v>
      </c>
      <c r="L1018" s="603">
        <v>1</v>
      </c>
      <c r="M1018" s="603">
        <f t="shared" si="77"/>
        <v>-0.85</v>
      </c>
      <c r="N1018" s="603">
        <v>0.15</v>
      </c>
      <c r="O1018" s="6">
        <f>'Planning 3'!R1018</f>
        <v>0.15</v>
      </c>
      <c r="P1018" s="41"/>
      <c r="Q1018" s="111" t="e">
        <f>#REF!*$Q$5</f>
        <v>#REF!</v>
      </c>
      <c r="R1018" s="77">
        <v>100</v>
      </c>
      <c r="S1018" s="159">
        <f t="shared" si="80"/>
        <v>99.85</v>
      </c>
      <c r="Y1018" s="449">
        <v>100</v>
      </c>
      <c r="AA1018" s="452">
        <f t="shared" si="78"/>
        <v>-0.85</v>
      </c>
      <c r="AB1018" s="452">
        <v>1</v>
      </c>
      <c r="AC1018" s="452">
        <f t="shared" si="79"/>
        <v>-0.85</v>
      </c>
      <c r="AD1018" s="451">
        <v>1</v>
      </c>
      <c r="AE1018" s="451">
        <f t="shared" si="76"/>
        <v>-0.85</v>
      </c>
      <c r="AY1018" s="451">
        <v>1</v>
      </c>
    </row>
    <row r="1019" spans="1:51" ht="34.5" hidden="1" customHeight="1" outlineLevel="7" x14ac:dyDescent="0.2">
      <c r="A1019" s="91"/>
      <c r="B1019" s="93"/>
      <c r="C1019" s="95"/>
      <c r="D1019" s="95"/>
      <c r="E1019" s="97"/>
      <c r="F1019" s="97"/>
      <c r="G1019" s="97"/>
      <c r="H1019" s="97"/>
      <c r="I1019" s="30" t="s">
        <v>161</v>
      </c>
      <c r="J1019" s="5" t="s">
        <v>257</v>
      </c>
      <c r="K1019" s="6">
        <v>1</v>
      </c>
      <c r="L1019" s="603">
        <v>0</v>
      </c>
      <c r="M1019" s="603">
        <f t="shared" si="77"/>
        <v>0.15</v>
      </c>
      <c r="N1019" s="603">
        <v>0.15</v>
      </c>
      <c r="O1019" s="6">
        <f>'Planning 3'!R1019</f>
        <v>0.15</v>
      </c>
      <c r="P1019" s="41"/>
      <c r="Q1019" s="111" t="e">
        <f>#REF!*$Q$5</f>
        <v>#REF!</v>
      </c>
      <c r="S1019" s="159">
        <f t="shared" si="80"/>
        <v>-0.15</v>
      </c>
      <c r="Y1019" s="449">
        <v>0</v>
      </c>
      <c r="AA1019" s="452">
        <f t="shared" si="78"/>
        <v>-0.85</v>
      </c>
      <c r="AB1019" s="452">
        <v>0.13</v>
      </c>
      <c r="AC1019" s="452">
        <f t="shared" si="79"/>
        <v>1.999999999999999E-2</v>
      </c>
      <c r="AD1019" s="451">
        <v>1</v>
      </c>
      <c r="AE1019" s="451">
        <f t="shared" si="76"/>
        <v>-0.85</v>
      </c>
      <c r="AY1019" s="451">
        <v>1</v>
      </c>
    </row>
    <row r="1020" spans="1:51" ht="34.5" hidden="1" customHeight="1" outlineLevel="7" x14ac:dyDescent="0.2">
      <c r="A1020" s="91"/>
      <c r="B1020" s="93"/>
      <c r="C1020" s="95"/>
      <c r="D1020" s="95"/>
      <c r="E1020" s="97"/>
      <c r="F1020" s="97"/>
      <c r="G1020" s="97"/>
      <c r="H1020" s="97"/>
      <c r="I1020" s="30" t="s">
        <v>162</v>
      </c>
      <c r="J1020" s="5" t="s">
        <v>257</v>
      </c>
      <c r="K1020" s="6">
        <v>1</v>
      </c>
      <c r="L1020" s="603">
        <v>0</v>
      </c>
      <c r="M1020" s="603">
        <f t="shared" si="77"/>
        <v>0.15</v>
      </c>
      <c r="N1020" s="603">
        <v>0.15</v>
      </c>
      <c r="O1020" s="6">
        <f>'Planning 3'!R1020</f>
        <v>0.15</v>
      </c>
      <c r="P1020" s="41"/>
      <c r="Q1020" s="111" t="e">
        <f>#REF!*$Q$5</f>
        <v>#REF!</v>
      </c>
      <c r="S1020" s="159">
        <f t="shared" si="80"/>
        <v>-0.15</v>
      </c>
      <c r="Y1020" s="449">
        <v>0</v>
      </c>
      <c r="AA1020" s="452">
        <f t="shared" si="78"/>
        <v>-0.85</v>
      </c>
      <c r="AB1020" s="452">
        <v>0.13</v>
      </c>
      <c r="AC1020" s="452">
        <f t="shared" si="79"/>
        <v>1.999999999999999E-2</v>
      </c>
      <c r="AD1020" s="451">
        <v>0.5</v>
      </c>
      <c r="AE1020" s="451">
        <f t="shared" si="76"/>
        <v>-0.35</v>
      </c>
      <c r="AY1020" s="451">
        <v>1</v>
      </c>
    </row>
    <row r="1021" spans="1:51" ht="34.5" hidden="1" customHeight="1" outlineLevel="7" x14ac:dyDescent="0.2">
      <c r="A1021" s="91"/>
      <c r="B1021" s="93"/>
      <c r="C1021" s="95"/>
      <c r="D1021" s="95"/>
      <c r="E1021" s="97"/>
      <c r="F1021" s="97"/>
      <c r="G1021" s="97"/>
      <c r="H1021" s="97"/>
      <c r="I1021" s="4" t="s">
        <v>34</v>
      </c>
      <c r="J1021" s="5" t="s">
        <v>257</v>
      </c>
      <c r="K1021" s="6">
        <v>1</v>
      </c>
      <c r="L1021" s="603">
        <v>0.24</v>
      </c>
      <c r="M1021" s="603">
        <f t="shared" si="77"/>
        <v>-0.09</v>
      </c>
      <c r="N1021" s="603">
        <v>0.15</v>
      </c>
      <c r="O1021" s="6">
        <f>'Planning 3'!R1021</f>
        <v>0.15</v>
      </c>
      <c r="P1021" s="41"/>
      <c r="Q1021" s="111" t="e">
        <f>#REF!*$Q$5</f>
        <v>#REF!</v>
      </c>
      <c r="S1021" s="159">
        <f t="shared" si="80"/>
        <v>-0.15</v>
      </c>
      <c r="Y1021" s="449">
        <v>20</v>
      </c>
      <c r="AA1021" s="452">
        <f t="shared" si="78"/>
        <v>-0.85</v>
      </c>
      <c r="AB1021" s="452">
        <v>0.2</v>
      </c>
      <c r="AC1021" s="452">
        <f t="shared" si="79"/>
        <v>-5.0000000000000017E-2</v>
      </c>
      <c r="AD1021" s="451">
        <v>0.45</v>
      </c>
      <c r="AE1021" s="451">
        <f t="shared" si="76"/>
        <v>-0.30000000000000004</v>
      </c>
      <c r="AY1021" s="451">
        <v>1</v>
      </c>
    </row>
    <row r="1022" spans="1:51" ht="34.5" hidden="1" customHeight="1" outlineLevel="7" x14ac:dyDescent="0.2">
      <c r="A1022" s="91"/>
      <c r="B1022" s="93"/>
      <c r="C1022" s="95"/>
      <c r="D1022" s="95"/>
      <c r="E1022" s="97"/>
      <c r="F1022" s="97"/>
      <c r="G1022" s="97"/>
      <c r="H1022" s="97"/>
      <c r="I1022" s="4" t="s">
        <v>35</v>
      </c>
      <c r="J1022" s="5" t="s">
        <v>257</v>
      </c>
      <c r="K1022" s="6">
        <v>1</v>
      </c>
      <c r="L1022" s="603">
        <v>1</v>
      </c>
      <c r="M1022" s="603">
        <f t="shared" si="77"/>
        <v>-0.85</v>
      </c>
      <c r="N1022" s="603">
        <v>0.15</v>
      </c>
      <c r="O1022" s="6">
        <f>'Planning 3'!R1022</f>
        <v>0.15</v>
      </c>
      <c r="P1022" s="41"/>
      <c r="Q1022" s="111" t="e">
        <f>#REF!*$Q$5</f>
        <v>#REF!</v>
      </c>
      <c r="R1022" s="77">
        <v>100</v>
      </c>
      <c r="S1022" s="159">
        <f t="shared" si="80"/>
        <v>99.85</v>
      </c>
      <c r="Y1022" s="449">
        <v>100.00006614972801</v>
      </c>
      <c r="AA1022" s="452">
        <f t="shared" si="78"/>
        <v>-0.85</v>
      </c>
      <c r="AB1022" s="452">
        <v>1</v>
      </c>
      <c r="AC1022" s="452">
        <f t="shared" si="79"/>
        <v>-0.85</v>
      </c>
      <c r="AD1022" s="451">
        <v>1</v>
      </c>
      <c r="AE1022" s="451">
        <f t="shared" si="76"/>
        <v>-0.85</v>
      </c>
      <c r="AY1022" s="451">
        <v>1</v>
      </c>
    </row>
    <row r="1023" spans="1:51" ht="34.5" customHeight="1" outlineLevel="3" x14ac:dyDescent="0.2">
      <c r="A1023" s="91"/>
      <c r="B1023" s="93"/>
      <c r="C1023" s="95"/>
      <c r="D1023" s="95"/>
      <c r="E1023" s="97"/>
      <c r="F1023" s="97"/>
      <c r="G1023" s="97"/>
      <c r="H1023" s="97"/>
      <c r="I1023" s="13" t="s">
        <v>56</v>
      </c>
      <c r="J1023" s="14" t="s">
        <v>444</v>
      </c>
      <c r="K1023" s="14"/>
      <c r="L1023" s="14">
        <v>0</v>
      </c>
      <c r="M1023" s="14">
        <f t="shared" si="77"/>
        <v>0</v>
      </c>
      <c r="N1023" s="14">
        <v>0</v>
      </c>
      <c r="O1023" s="15">
        <f>'Planning 3'!R1023</f>
        <v>8.6905522026894971E-2</v>
      </c>
      <c r="P1023" s="44"/>
      <c r="Q1023" s="111" t="e">
        <f>#REF!*$Q$5</f>
        <v>#REF!</v>
      </c>
      <c r="S1023" s="159">
        <f t="shared" si="80"/>
        <v>0</v>
      </c>
      <c r="Y1023" s="449">
        <v>0</v>
      </c>
      <c r="AA1023" s="452">
        <f t="shared" si="78"/>
        <v>-5.2031180540877131E-2</v>
      </c>
      <c r="AB1023" s="452">
        <v>8.6905522026894971E-2</v>
      </c>
      <c r="AC1023" s="452">
        <f t="shared" si="79"/>
        <v>0</v>
      </c>
      <c r="AD1023" s="451">
        <v>9.325375732194717E-2</v>
      </c>
      <c r="AE1023" s="451">
        <f t="shared" si="76"/>
        <v>-6.3482352950521986E-3</v>
      </c>
      <c r="AY1023" s="451">
        <v>0.1389367025677721</v>
      </c>
    </row>
    <row r="1024" spans="1:51" ht="34.5" customHeight="1" outlineLevel="4" collapsed="1" x14ac:dyDescent="0.2">
      <c r="A1024" s="91"/>
      <c r="B1024" s="93"/>
      <c r="C1024" s="95"/>
      <c r="D1024" s="95"/>
      <c r="E1024" s="97"/>
      <c r="F1024" s="101"/>
      <c r="G1024" s="101"/>
      <c r="H1024" s="101"/>
      <c r="I1024" s="19" t="s">
        <v>57</v>
      </c>
      <c r="J1024" s="20"/>
      <c r="K1024" s="20"/>
      <c r="L1024" s="20">
        <v>0</v>
      </c>
      <c r="M1024" s="20">
        <f t="shared" si="77"/>
        <v>0</v>
      </c>
      <c r="N1024" s="20">
        <v>0</v>
      </c>
      <c r="O1024" s="21">
        <f>'Planning 3'!R1024</f>
        <v>8.7802722596891689E-2</v>
      </c>
      <c r="P1024" s="49"/>
      <c r="Q1024" s="111" t="e">
        <f>#REF!*$Q$5</f>
        <v>#REF!</v>
      </c>
      <c r="S1024" s="159">
        <f t="shared" si="80"/>
        <v>0</v>
      </c>
      <c r="Y1024" s="449">
        <v>0</v>
      </c>
      <c r="AA1024" s="452">
        <f t="shared" si="78"/>
        <v>-5.2568343240669987E-2</v>
      </c>
      <c r="AB1024" s="452">
        <v>8.7802722596891689E-2</v>
      </c>
      <c r="AC1024" s="452">
        <f t="shared" si="79"/>
        <v>0</v>
      </c>
      <c r="AD1024" s="451">
        <v>9.4216496193680693E-2</v>
      </c>
      <c r="AE1024" s="451">
        <f t="shared" si="76"/>
        <v>-6.4137735967890047E-3</v>
      </c>
      <c r="AY1024" s="451">
        <v>0.14037106583756168</v>
      </c>
    </row>
    <row r="1025" spans="1:51" ht="34.5" hidden="1" customHeight="1" outlineLevel="5" x14ac:dyDescent="0.2">
      <c r="A1025" s="91"/>
      <c r="B1025" s="93"/>
      <c r="C1025" s="95"/>
      <c r="D1025" s="95"/>
      <c r="E1025" s="97"/>
      <c r="F1025" s="101"/>
      <c r="G1025" s="103"/>
      <c r="H1025" s="103"/>
      <c r="I1025" s="22" t="s">
        <v>58</v>
      </c>
      <c r="J1025" s="23"/>
      <c r="K1025" s="23"/>
      <c r="L1025" s="23">
        <v>0</v>
      </c>
      <c r="M1025" s="23">
        <f t="shared" si="77"/>
        <v>0</v>
      </c>
      <c r="N1025" s="23">
        <v>0</v>
      </c>
      <c r="O1025" s="24">
        <f>'Planning 3'!R1025</f>
        <v>0.1765778705648447</v>
      </c>
      <c r="P1025" s="50"/>
      <c r="Q1025" s="111" t="e">
        <f>#REF!*$Q$5</f>
        <v>#REF!</v>
      </c>
      <c r="S1025" s="159">
        <f t="shared" si="80"/>
        <v>0</v>
      </c>
      <c r="Y1025" s="449">
        <v>0</v>
      </c>
      <c r="AA1025" s="452">
        <f t="shared" si="78"/>
        <v>-0.15019379627133222</v>
      </c>
      <c r="AB1025" s="452">
        <v>0.1765778705648447</v>
      </c>
      <c r="AC1025" s="452">
        <f t="shared" si="79"/>
        <v>0</v>
      </c>
      <c r="AD1025" s="451">
        <v>0.18246983157867289</v>
      </c>
      <c r="AE1025" s="451">
        <f t="shared" ref="AE1025:AE1088" si="81">O1025-AD1025</f>
        <v>-5.8919610138281897E-3</v>
      </c>
      <c r="AY1025" s="451">
        <v>0.32677166683617692</v>
      </c>
    </row>
    <row r="1026" spans="1:51" ht="34.5" hidden="1" customHeight="1" outlineLevel="6" x14ac:dyDescent="0.2">
      <c r="A1026" s="91"/>
      <c r="B1026" s="93"/>
      <c r="C1026" s="95"/>
      <c r="D1026" s="95"/>
      <c r="E1026" s="97"/>
      <c r="F1026" s="101"/>
      <c r="G1026" s="103"/>
      <c r="H1026" s="109"/>
      <c r="I1026" s="27" t="s">
        <v>59</v>
      </c>
      <c r="J1026" s="28"/>
      <c r="K1026" s="28"/>
      <c r="L1026" s="28">
        <v>0</v>
      </c>
      <c r="M1026" s="28">
        <f t="shared" ref="M1026:M1089" si="82">N1026-L1026</f>
        <v>0</v>
      </c>
      <c r="N1026" s="28">
        <v>0</v>
      </c>
      <c r="O1026" s="29">
        <f>'Planning 3'!R1026</f>
        <v>0.38036344026868962</v>
      </c>
      <c r="P1026" s="53"/>
      <c r="Q1026" s="111" t="e">
        <f>#REF!*$Q$5</f>
        <v>#REF!</v>
      </c>
      <c r="S1026" s="159">
        <f t="shared" si="80"/>
        <v>0</v>
      </c>
      <c r="Y1026" s="449">
        <v>0</v>
      </c>
      <c r="AA1026" s="452">
        <f t="shared" ref="AA1026:AA1089" si="83">O1026-AY1026</f>
        <v>-1.609869691119691</v>
      </c>
      <c r="AB1026" s="452">
        <v>0.38036344026868962</v>
      </c>
      <c r="AC1026" s="452">
        <f t="shared" ref="AC1026:AC1089" si="84">O1026-AB1026</f>
        <v>0</v>
      </c>
      <c r="AD1026" s="451">
        <v>0.81333477579728097</v>
      </c>
      <c r="AE1026" s="451">
        <f t="shared" si="81"/>
        <v>-0.43297133552859135</v>
      </c>
      <c r="AY1026" s="451">
        <v>1.9902331313883805</v>
      </c>
    </row>
    <row r="1027" spans="1:51" ht="34.5" hidden="1" customHeight="1" outlineLevel="7" x14ac:dyDescent="0.2">
      <c r="A1027" s="91"/>
      <c r="B1027" s="93"/>
      <c r="C1027" s="95"/>
      <c r="D1027" s="95"/>
      <c r="E1027" s="97"/>
      <c r="F1027" s="101"/>
      <c r="G1027" s="103"/>
      <c r="H1027" s="109"/>
      <c r="I1027" s="16" t="s">
        <v>60</v>
      </c>
      <c r="J1027" s="17" t="s">
        <v>261</v>
      </c>
      <c r="K1027" s="17">
        <v>4934</v>
      </c>
      <c r="L1027" s="5">
        <v>2450</v>
      </c>
      <c r="M1027" s="5">
        <f t="shared" si="82"/>
        <v>0</v>
      </c>
      <c r="N1027" s="5">
        <v>2450</v>
      </c>
      <c r="O1027" s="6">
        <f>'Planning 3'!R1027</f>
        <v>0.49655451965950548</v>
      </c>
      <c r="P1027" s="52"/>
      <c r="Q1027" s="111" t="e">
        <f>#REF!*$Q$5</f>
        <v>#REF!</v>
      </c>
      <c r="R1027" s="77">
        <v>600</v>
      </c>
      <c r="S1027" s="159">
        <f t="shared" si="80"/>
        <v>-1850</v>
      </c>
      <c r="Y1027" s="449">
        <v>1136.3002000000001</v>
      </c>
      <c r="AA1027" s="452">
        <f t="shared" si="83"/>
        <v>0</v>
      </c>
      <c r="AB1027" s="452">
        <v>0.49655451965950548</v>
      </c>
      <c r="AC1027" s="452">
        <f t="shared" si="84"/>
        <v>0</v>
      </c>
      <c r="AD1027" s="451">
        <v>0.45318200243210377</v>
      </c>
      <c r="AE1027" s="451">
        <f t="shared" si="81"/>
        <v>4.3372517227401708E-2</v>
      </c>
      <c r="AY1027" s="451">
        <v>0.49655451965950548</v>
      </c>
    </row>
    <row r="1028" spans="1:51" ht="34.5" hidden="1" customHeight="1" outlineLevel="7" x14ac:dyDescent="0.2">
      <c r="A1028" s="91"/>
      <c r="B1028" s="93"/>
      <c r="C1028" s="95"/>
      <c r="D1028" s="95"/>
      <c r="E1028" s="97"/>
      <c r="F1028" s="101"/>
      <c r="G1028" s="103"/>
      <c r="H1028" s="109"/>
      <c r="I1028" s="16" t="s">
        <v>61</v>
      </c>
      <c r="J1028" s="17" t="s">
        <v>261</v>
      </c>
      <c r="K1028" s="17">
        <v>1480</v>
      </c>
      <c r="L1028" s="5">
        <v>4000</v>
      </c>
      <c r="M1028" s="5">
        <f t="shared" si="82"/>
        <v>-3375.625</v>
      </c>
      <c r="N1028" s="5">
        <v>624.375</v>
      </c>
      <c r="O1028" s="6">
        <f>'Planning 3'!R1028</f>
        <v>0.421875</v>
      </c>
      <c r="P1028" s="52"/>
      <c r="Q1028" s="111" t="e">
        <f>#REF!*$Q$5</f>
        <v>#REF!</v>
      </c>
      <c r="S1028" s="159">
        <f t="shared" si="80"/>
        <v>-624.375</v>
      </c>
      <c r="Y1028" s="449">
        <v>216.82</v>
      </c>
      <c r="AA1028" s="452">
        <f t="shared" si="83"/>
        <v>-2.2808277027027026</v>
      </c>
      <c r="AB1028" s="452">
        <v>0.421875</v>
      </c>
      <c r="AC1028" s="452">
        <f t="shared" si="84"/>
        <v>0</v>
      </c>
      <c r="AD1028" s="451">
        <v>1</v>
      </c>
      <c r="AE1028" s="451">
        <f t="shared" si="81"/>
        <v>-0.578125</v>
      </c>
      <c r="AY1028" s="451">
        <v>2.7027027027027026</v>
      </c>
    </row>
    <row r="1029" spans="1:51" ht="34.5" hidden="1" customHeight="1" outlineLevel="7" x14ac:dyDescent="0.2">
      <c r="A1029" s="91"/>
      <c r="B1029" s="93"/>
      <c r="C1029" s="95"/>
      <c r="D1029" s="95"/>
      <c r="E1029" s="97"/>
      <c r="F1029" s="101"/>
      <c r="G1029" s="103"/>
      <c r="H1029" s="109"/>
      <c r="I1029" s="4" t="s">
        <v>62</v>
      </c>
      <c r="J1029" s="17" t="s">
        <v>261</v>
      </c>
      <c r="K1029" s="5">
        <v>1480</v>
      </c>
      <c r="L1029" s="5">
        <v>4000</v>
      </c>
      <c r="M1029" s="5">
        <f t="shared" si="82"/>
        <v>-3375.625</v>
      </c>
      <c r="N1029" s="5">
        <v>624.375</v>
      </c>
      <c r="O1029" s="6">
        <f>'Planning 3'!R1029</f>
        <v>0.421875</v>
      </c>
      <c r="P1029" s="41"/>
      <c r="Q1029" s="111" t="e">
        <f>#REF!*$Q$5</f>
        <v>#REF!</v>
      </c>
      <c r="S1029" s="159">
        <f t="shared" si="80"/>
        <v>-624.375</v>
      </c>
      <c r="Y1029" s="449">
        <v>186.99999999999997</v>
      </c>
      <c r="AA1029" s="452">
        <f t="shared" si="83"/>
        <v>-2.2808277027027026</v>
      </c>
      <c r="AB1029" s="452">
        <v>0.421875</v>
      </c>
      <c r="AC1029" s="452">
        <f t="shared" si="84"/>
        <v>0</v>
      </c>
      <c r="AD1029" s="451">
        <v>1</v>
      </c>
      <c r="AE1029" s="451">
        <f t="shared" si="81"/>
        <v>-0.578125</v>
      </c>
      <c r="AY1029" s="451">
        <v>2.7027027027027026</v>
      </c>
    </row>
    <row r="1030" spans="1:51" ht="34.5" hidden="1" customHeight="1" outlineLevel="7" x14ac:dyDescent="0.2">
      <c r="A1030" s="91"/>
      <c r="B1030" s="93"/>
      <c r="C1030" s="95"/>
      <c r="D1030" s="95"/>
      <c r="E1030" s="97"/>
      <c r="F1030" s="101"/>
      <c r="G1030" s="103"/>
      <c r="H1030" s="109"/>
      <c r="I1030" s="4" t="s">
        <v>63</v>
      </c>
      <c r="J1030" s="17" t="s">
        <v>261</v>
      </c>
      <c r="K1030" s="5">
        <f>1480*20%</f>
        <v>296</v>
      </c>
      <c r="L1030" s="5">
        <v>20</v>
      </c>
      <c r="M1030" s="5">
        <f t="shared" si="82"/>
        <v>-18.678571428571427</v>
      </c>
      <c r="N1030" s="5">
        <v>1.3214285714285714</v>
      </c>
      <c r="O1030" s="6">
        <f>'Planning 3'!R1030</f>
        <v>4.464285714285714E-3</v>
      </c>
      <c r="P1030" s="41"/>
      <c r="Q1030" s="111" t="e">
        <f>#REF!*$Q$5</f>
        <v>#REF!</v>
      </c>
      <c r="S1030" s="159">
        <f t="shared" si="80"/>
        <v>-1.3214285714285714</v>
      </c>
      <c r="Y1030" s="449">
        <v>0</v>
      </c>
      <c r="AA1030" s="452">
        <f t="shared" si="83"/>
        <v>-0.26580598455598459</v>
      </c>
      <c r="AB1030" s="452">
        <v>4.464285714285714E-3</v>
      </c>
      <c r="AC1030" s="452">
        <f t="shared" si="84"/>
        <v>0</v>
      </c>
      <c r="AD1030" s="451">
        <v>1.3513513513513514E-2</v>
      </c>
      <c r="AE1030" s="451">
        <f t="shared" si="81"/>
        <v>-9.0492277992278002E-3</v>
      </c>
      <c r="AY1030" s="451">
        <v>0.27027027027027029</v>
      </c>
    </row>
    <row r="1031" spans="1:51" ht="34.5" hidden="1" customHeight="1" outlineLevel="7" x14ac:dyDescent="0.2">
      <c r="A1031" s="91"/>
      <c r="B1031" s="93"/>
      <c r="C1031" s="95"/>
      <c r="D1031" s="95"/>
      <c r="E1031" s="97"/>
      <c r="F1031" s="101"/>
      <c r="G1031" s="103"/>
      <c r="H1031" s="109"/>
      <c r="I1031" s="4" t="s">
        <v>64</v>
      </c>
      <c r="J1031" s="17" t="s">
        <v>261</v>
      </c>
      <c r="K1031" s="5">
        <v>1480</v>
      </c>
      <c r="L1031" s="5">
        <v>0</v>
      </c>
      <c r="M1031" s="5">
        <f t="shared" si="82"/>
        <v>0</v>
      </c>
      <c r="N1031" s="5">
        <v>0</v>
      </c>
      <c r="O1031" s="6">
        <f>'Planning 3'!R1031</f>
        <v>0</v>
      </c>
      <c r="P1031" s="41"/>
      <c r="Q1031" s="111" t="e">
        <f>#REF!*$Q$5</f>
        <v>#REF!</v>
      </c>
      <c r="S1031" s="159">
        <f t="shared" si="80"/>
        <v>0</v>
      </c>
      <c r="Y1031" s="449">
        <v>0</v>
      </c>
      <c r="AA1031" s="452">
        <f t="shared" si="83"/>
        <v>0</v>
      </c>
      <c r="AB1031" s="452">
        <v>0</v>
      </c>
      <c r="AC1031" s="452">
        <f t="shared" si="84"/>
        <v>0</v>
      </c>
      <c r="AD1031" s="451">
        <v>0</v>
      </c>
      <c r="AE1031" s="451">
        <f t="shared" si="81"/>
        <v>0</v>
      </c>
      <c r="AY1031" s="451">
        <v>0</v>
      </c>
    </row>
    <row r="1032" spans="1:51" ht="34.5" hidden="1" customHeight="1" outlineLevel="7" x14ac:dyDescent="0.2">
      <c r="A1032" s="91"/>
      <c r="B1032" s="93"/>
      <c r="C1032" s="95"/>
      <c r="D1032" s="95"/>
      <c r="E1032" s="97"/>
      <c r="F1032" s="101"/>
      <c r="G1032" s="103"/>
      <c r="H1032" s="109"/>
      <c r="I1032" s="4" t="s">
        <v>51</v>
      </c>
      <c r="J1032" s="5" t="s">
        <v>257</v>
      </c>
      <c r="K1032" s="5">
        <v>100</v>
      </c>
      <c r="L1032" s="5">
        <v>40</v>
      </c>
      <c r="M1032" s="5">
        <f t="shared" si="82"/>
        <v>0</v>
      </c>
      <c r="N1032" s="5">
        <v>40</v>
      </c>
      <c r="O1032" s="6">
        <f>'Planning 3'!R1032</f>
        <v>0.4</v>
      </c>
      <c r="P1032" s="41"/>
      <c r="Q1032" s="111" t="e">
        <f>#REF!*$Q$5</f>
        <v>#REF!</v>
      </c>
      <c r="R1032" s="77">
        <v>40</v>
      </c>
      <c r="S1032" s="159">
        <f t="shared" si="80"/>
        <v>0</v>
      </c>
      <c r="Y1032" s="449">
        <v>40</v>
      </c>
      <c r="AA1032" s="452">
        <f t="shared" si="83"/>
        <v>0</v>
      </c>
      <c r="AB1032" s="452">
        <v>0.4</v>
      </c>
      <c r="AC1032" s="452">
        <f t="shared" si="84"/>
        <v>0</v>
      </c>
      <c r="AD1032" s="451">
        <v>0.6</v>
      </c>
      <c r="AE1032" s="451">
        <f t="shared" si="81"/>
        <v>-0.19999999999999996</v>
      </c>
      <c r="AY1032" s="451">
        <v>0.4</v>
      </c>
    </row>
    <row r="1033" spans="1:51" ht="34.5" hidden="1" customHeight="1" outlineLevel="6" x14ac:dyDescent="0.2">
      <c r="A1033" s="91"/>
      <c r="B1033" s="93"/>
      <c r="C1033" s="95"/>
      <c r="D1033" s="95"/>
      <c r="E1033" s="97"/>
      <c r="F1033" s="101"/>
      <c r="G1033" s="103"/>
      <c r="H1033" s="109"/>
      <c r="I1033" s="27" t="s">
        <v>65</v>
      </c>
      <c r="J1033" s="28"/>
      <c r="K1033" s="28"/>
      <c r="L1033" s="28">
        <v>0</v>
      </c>
      <c r="M1033" s="28">
        <f t="shared" si="82"/>
        <v>0</v>
      </c>
      <c r="N1033" s="28">
        <v>0</v>
      </c>
      <c r="O1033" s="29">
        <f>'Planning 3'!R1033</f>
        <v>0.16024575932636861</v>
      </c>
      <c r="P1033" s="53"/>
      <c r="Q1033" s="111" t="e">
        <f>#REF!*$Q$5</f>
        <v>#REF!</v>
      </c>
      <c r="S1033" s="159">
        <f t="shared" si="80"/>
        <v>0</v>
      </c>
      <c r="Y1033" s="449">
        <v>0</v>
      </c>
      <c r="AA1033" s="452">
        <f t="shared" si="83"/>
        <v>3.2763791693174588E-2</v>
      </c>
      <c r="AB1033" s="452">
        <v>0.16024575932636861</v>
      </c>
      <c r="AC1033" s="452">
        <f t="shared" si="84"/>
        <v>0</v>
      </c>
      <c r="AD1033" s="451">
        <v>0.10894123254757943</v>
      </c>
      <c r="AE1033" s="451">
        <f t="shared" si="81"/>
        <v>5.1304526778789189E-2</v>
      </c>
      <c r="AY1033" s="451">
        <v>0.12748196763319403</v>
      </c>
    </row>
    <row r="1034" spans="1:51" ht="34.5" hidden="1" customHeight="1" outlineLevel="7" x14ac:dyDescent="0.2">
      <c r="A1034" s="91"/>
      <c r="B1034" s="93"/>
      <c r="C1034" s="95"/>
      <c r="D1034" s="95"/>
      <c r="E1034" s="97"/>
      <c r="F1034" s="101"/>
      <c r="G1034" s="103"/>
      <c r="H1034" s="109"/>
      <c r="I1034" s="16" t="s">
        <v>60</v>
      </c>
      <c r="J1034" s="17" t="s">
        <v>261</v>
      </c>
      <c r="K1034" s="17">
        <v>36676</v>
      </c>
      <c r="L1034" s="5">
        <v>15000</v>
      </c>
      <c r="M1034" s="5">
        <f t="shared" si="82"/>
        <v>0</v>
      </c>
      <c r="N1034" s="5">
        <v>15000</v>
      </c>
      <c r="O1034" s="6">
        <f>'Planning 3'!R1034</f>
        <v>0.40898680335914495</v>
      </c>
      <c r="P1034" s="52"/>
      <c r="Q1034" s="111" t="e">
        <f>#REF!*$Q$5</f>
        <v>#REF!</v>
      </c>
      <c r="S1034" s="159">
        <f t="shared" si="80"/>
        <v>-15000</v>
      </c>
      <c r="Y1034" s="449">
        <v>0</v>
      </c>
      <c r="AA1034" s="452">
        <f t="shared" si="83"/>
        <v>0</v>
      </c>
      <c r="AB1034" s="452">
        <v>0.40898680335914495</v>
      </c>
      <c r="AC1034" s="452">
        <f t="shared" si="84"/>
        <v>0</v>
      </c>
      <c r="AD1034" s="451">
        <v>3.8172101646853529E-2</v>
      </c>
      <c r="AE1034" s="451">
        <f t="shared" si="81"/>
        <v>0.37081470171229142</v>
      </c>
      <c r="AY1034" s="451">
        <v>0.40898680335914495</v>
      </c>
    </row>
    <row r="1035" spans="1:51" ht="34.5" hidden="1" customHeight="1" outlineLevel="7" x14ac:dyDescent="0.2">
      <c r="A1035" s="91"/>
      <c r="B1035" s="93"/>
      <c r="C1035" s="95"/>
      <c r="D1035" s="95"/>
      <c r="E1035" s="97"/>
      <c r="F1035" s="101"/>
      <c r="G1035" s="103"/>
      <c r="H1035" s="109"/>
      <c r="I1035" s="16" t="s">
        <v>61</v>
      </c>
      <c r="J1035" s="17" t="s">
        <v>261</v>
      </c>
      <c r="K1035" s="17">
        <v>11003</v>
      </c>
      <c r="L1035" s="5">
        <v>850</v>
      </c>
      <c r="M1035" s="5">
        <f t="shared" si="82"/>
        <v>390</v>
      </c>
      <c r="N1035" s="5">
        <v>1240</v>
      </c>
      <c r="O1035" s="6">
        <f>'Planning 3'!R1035</f>
        <v>0.11269653730800691</v>
      </c>
      <c r="P1035" s="52"/>
      <c r="Q1035" s="111" t="e">
        <f>#REF!*$Q$5</f>
        <v>#REF!</v>
      </c>
      <c r="S1035" s="159">
        <f t="shared" si="80"/>
        <v>-1240</v>
      </c>
      <c r="Y1035" s="449">
        <v>0</v>
      </c>
      <c r="AA1035" s="597">
        <f t="shared" si="83"/>
        <v>3.5444878669453783E-2</v>
      </c>
      <c r="AB1035" s="452">
        <v>0.11269653730800691</v>
      </c>
      <c r="AC1035" s="452">
        <f t="shared" si="84"/>
        <v>0</v>
      </c>
      <c r="AD1035" s="451">
        <v>7.7251658638553128E-2</v>
      </c>
      <c r="AE1035" s="451">
        <f t="shared" si="81"/>
        <v>3.5444878669453783E-2</v>
      </c>
      <c r="AY1035" s="451">
        <v>7.7251658638553128E-2</v>
      </c>
    </row>
    <row r="1036" spans="1:51" ht="34.5" hidden="1" customHeight="1" outlineLevel="7" x14ac:dyDescent="0.2">
      <c r="A1036" s="91"/>
      <c r="B1036" s="93"/>
      <c r="C1036" s="95"/>
      <c r="D1036" s="95"/>
      <c r="E1036" s="97"/>
      <c r="F1036" s="101"/>
      <c r="G1036" s="103"/>
      <c r="H1036" s="109"/>
      <c r="I1036" s="4" t="s">
        <v>62</v>
      </c>
      <c r="J1036" s="17" t="s">
        <v>261</v>
      </c>
      <c r="K1036" s="5">
        <v>11003</v>
      </c>
      <c r="L1036" s="5">
        <v>600</v>
      </c>
      <c r="M1036" s="5">
        <f t="shared" si="82"/>
        <v>640</v>
      </c>
      <c r="N1036" s="5">
        <v>1240</v>
      </c>
      <c r="O1036" s="6">
        <f>'Planning 3'!R1036</f>
        <v>0.11269653730800691</v>
      </c>
      <c r="P1036" s="41"/>
      <c r="Q1036" s="111" t="e">
        <f>#REF!*$Q$5</f>
        <v>#REF!</v>
      </c>
      <c r="S1036" s="159">
        <f t="shared" si="80"/>
        <v>-1240</v>
      </c>
      <c r="Y1036" s="449">
        <v>0</v>
      </c>
      <c r="AA1036" s="597">
        <f t="shared" si="83"/>
        <v>5.8165954739616471E-2</v>
      </c>
      <c r="AB1036" s="452">
        <v>0.11269653730800691</v>
      </c>
      <c r="AC1036" s="452">
        <f t="shared" si="84"/>
        <v>0</v>
      </c>
      <c r="AD1036" s="451">
        <v>5.453058256839044E-2</v>
      </c>
      <c r="AE1036" s="451">
        <f t="shared" si="81"/>
        <v>5.8165954739616471E-2</v>
      </c>
      <c r="AY1036" s="451">
        <v>5.453058256839044E-2</v>
      </c>
    </row>
    <row r="1037" spans="1:51" ht="34.5" hidden="1" customHeight="1" outlineLevel="7" x14ac:dyDescent="0.2">
      <c r="A1037" s="91"/>
      <c r="B1037" s="93"/>
      <c r="C1037" s="95"/>
      <c r="D1037" s="95"/>
      <c r="E1037" s="97"/>
      <c r="F1037" s="101"/>
      <c r="G1037" s="103"/>
      <c r="H1037" s="109"/>
      <c r="I1037" s="4" t="s">
        <v>63</v>
      </c>
      <c r="J1037" s="17" t="s">
        <v>261</v>
      </c>
      <c r="K1037" s="5">
        <v>11003</v>
      </c>
      <c r="L1037" s="5">
        <v>200</v>
      </c>
      <c r="M1037" s="5">
        <f t="shared" si="82"/>
        <v>0</v>
      </c>
      <c r="N1037" s="5">
        <v>200</v>
      </c>
      <c r="O1037" s="6">
        <f>'Planning 3'!R1037</f>
        <v>1.8176860856130145E-2</v>
      </c>
      <c r="P1037" s="41"/>
      <c r="Q1037" s="111" t="e">
        <f>#REF!*$Q$5</f>
        <v>#REF!</v>
      </c>
      <c r="S1037" s="159">
        <f t="shared" si="80"/>
        <v>-200</v>
      </c>
      <c r="Y1037" s="449">
        <v>0</v>
      </c>
      <c r="AA1037" s="452">
        <f t="shared" si="83"/>
        <v>0</v>
      </c>
      <c r="AB1037" s="452">
        <v>1.8176860856130145E-2</v>
      </c>
      <c r="AC1037" s="452">
        <f t="shared" si="84"/>
        <v>0</v>
      </c>
      <c r="AD1037" s="451">
        <v>1.8176860856130145E-2</v>
      </c>
      <c r="AE1037" s="451">
        <f t="shared" si="81"/>
        <v>0</v>
      </c>
      <c r="AY1037" s="451">
        <v>1.8176860856130145E-2</v>
      </c>
    </row>
    <row r="1038" spans="1:51" ht="34.5" hidden="1" customHeight="1" outlineLevel="7" x14ac:dyDescent="0.2">
      <c r="A1038" s="91"/>
      <c r="B1038" s="93"/>
      <c r="C1038" s="95"/>
      <c r="D1038" s="95"/>
      <c r="E1038" s="97"/>
      <c r="F1038" s="101"/>
      <c r="G1038" s="103"/>
      <c r="H1038" s="109"/>
      <c r="I1038" s="4" t="s">
        <v>64</v>
      </c>
      <c r="J1038" s="17" t="s">
        <v>261</v>
      </c>
      <c r="K1038" s="5">
        <v>11003</v>
      </c>
      <c r="L1038" s="5">
        <v>0</v>
      </c>
      <c r="M1038" s="5">
        <f t="shared" si="82"/>
        <v>0</v>
      </c>
      <c r="N1038" s="5">
        <v>0</v>
      </c>
      <c r="O1038" s="6">
        <f>'Planning 3'!R1038</f>
        <v>0</v>
      </c>
      <c r="P1038" s="41"/>
      <c r="Q1038" s="111" t="e">
        <f>#REF!*$Q$5</f>
        <v>#REF!</v>
      </c>
      <c r="S1038" s="159">
        <f t="shared" si="80"/>
        <v>0</v>
      </c>
      <c r="Y1038" s="449">
        <v>0</v>
      </c>
      <c r="AA1038" s="452">
        <f t="shared" si="83"/>
        <v>0</v>
      </c>
      <c r="AB1038" s="452">
        <v>0</v>
      </c>
      <c r="AC1038" s="452">
        <f t="shared" si="84"/>
        <v>0</v>
      </c>
      <c r="AD1038" s="451">
        <v>0</v>
      </c>
      <c r="AE1038" s="451">
        <f t="shared" si="81"/>
        <v>0</v>
      </c>
      <c r="AY1038" s="451">
        <v>0</v>
      </c>
    </row>
    <row r="1039" spans="1:51" ht="34.5" hidden="1" customHeight="1" outlineLevel="7" x14ac:dyDescent="0.2">
      <c r="A1039" s="91"/>
      <c r="B1039" s="93"/>
      <c r="C1039" s="95"/>
      <c r="D1039" s="95"/>
      <c r="E1039" s="97"/>
      <c r="F1039" s="101"/>
      <c r="G1039" s="103"/>
      <c r="H1039" s="109"/>
      <c r="I1039" s="4" t="s">
        <v>51</v>
      </c>
      <c r="J1039" s="5" t="s">
        <v>257</v>
      </c>
      <c r="K1039" s="5">
        <v>100</v>
      </c>
      <c r="L1039" s="5">
        <v>40</v>
      </c>
      <c r="M1039" s="5">
        <f t="shared" si="82"/>
        <v>0</v>
      </c>
      <c r="N1039" s="5">
        <v>40</v>
      </c>
      <c r="O1039" s="6">
        <f>'Planning 3'!R1039</f>
        <v>0.4</v>
      </c>
      <c r="P1039" s="41"/>
      <c r="Q1039" s="111" t="e">
        <f>#REF!*$Q$5</f>
        <v>#REF!</v>
      </c>
      <c r="R1039" s="77">
        <v>40</v>
      </c>
      <c r="S1039" s="159">
        <f t="shared" si="80"/>
        <v>0</v>
      </c>
      <c r="Y1039" s="449">
        <v>40</v>
      </c>
      <c r="AA1039" s="452">
        <f t="shared" si="83"/>
        <v>0</v>
      </c>
      <c r="AB1039" s="452">
        <v>0.4</v>
      </c>
      <c r="AC1039" s="452">
        <f t="shared" si="84"/>
        <v>0</v>
      </c>
      <c r="AD1039" s="451">
        <v>0.4</v>
      </c>
      <c r="AE1039" s="451">
        <f t="shared" si="81"/>
        <v>0</v>
      </c>
      <c r="AY1039" s="451">
        <v>0.4</v>
      </c>
    </row>
    <row r="1040" spans="1:51" ht="34.5" hidden="1" customHeight="1" outlineLevel="6" x14ac:dyDescent="0.2">
      <c r="A1040" s="91"/>
      <c r="B1040" s="93"/>
      <c r="C1040" s="95"/>
      <c r="D1040" s="95"/>
      <c r="E1040" s="97"/>
      <c r="F1040" s="101"/>
      <c r="G1040" s="103"/>
      <c r="H1040" s="109"/>
      <c r="I1040" s="27" t="s">
        <v>233</v>
      </c>
      <c r="J1040" s="28"/>
      <c r="K1040" s="28"/>
      <c r="L1040" s="28">
        <v>0</v>
      </c>
      <c r="M1040" s="28">
        <f t="shared" si="82"/>
        <v>0</v>
      </c>
      <c r="N1040" s="28">
        <v>0</v>
      </c>
      <c r="O1040" s="29">
        <f>'Planning 3'!R1040</f>
        <v>6.0000000000000005E-2</v>
      </c>
      <c r="P1040" s="53"/>
      <c r="Q1040" s="111" t="e">
        <f>#REF!*$Q$5</f>
        <v>#REF!</v>
      </c>
      <c r="S1040" s="159">
        <f t="shared" si="80"/>
        <v>0</v>
      </c>
      <c r="Y1040" s="449">
        <v>0</v>
      </c>
      <c r="AA1040" s="452">
        <f t="shared" si="83"/>
        <v>0</v>
      </c>
      <c r="AB1040" s="452">
        <v>6.0000000000000005E-2</v>
      </c>
      <c r="AC1040" s="452">
        <f t="shared" si="84"/>
        <v>0</v>
      </c>
      <c r="AD1040" s="451">
        <v>6.0000000000000005E-2</v>
      </c>
      <c r="AE1040" s="451">
        <f t="shared" si="81"/>
        <v>0</v>
      </c>
      <c r="AY1040" s="451">
        <v>6.0000000000000005E-2</v>
      </c>
    </row>
    <row r="1041" spans="1:51" ht="34.5" hidden="1" customHeight="1" outlineLevel="7" x14ac:dyDescent="0.2">
      <c r="A1041" s="91"/>
      <c r="B1041" s="93"/>
      <c r="C1041" s="95"/>
      <c r="D1041" s="95"/>
      <c r="E1041" s="97"/>
      <c r="F1041" s="101"/>
      <c r="G1041" s="103"/>
      <c r="H1041" s="109"/>
      <c r="I1041" s="16" t="s">
        <v>60</v>
      </c>
      <c r="J1041" s="17" t="s">
        <v>261</v>
      </c>
      <c r="K1041" s="17">
        <v>544</v>
      </c>
      <c r="L1041" s="5">
        <v>0</v>
      </c>
      <c r="M1041" s="5">
        <f t="shared" si="82"/>
        <v>0</v>
      </c>
      <c r="N1041" s="5">
        <v>0</v>
      </c>
      <c r="O1041" s="6">
        <f>'Planning 3'!R1041</f>
        <v>0</v>
      </c>
      <c r="P1041" s="52"/>
      <c r="Q1041" s="111" t="e">
        <f>#REF!*$Q$5</f>
        <v>#REF!</v>
      </c>
      <c r="S1041" s="159">
        <f t="shared" si="80"/>
        <v>0</v>
      </c>
      <c r="Y1041" s="449">
        <v>0</v>
      </c>
      <c r="AA1041" s="452">
        <f t="shared" si="83"/>
        <v>0</v>
      </c>
      <c r="AB1041" s="452">
        <v>0</v>
      </c>
      <c r="AC1041" s="452">
        <f t="shared" si="84"/>
        <v>0</v>
      </c>
      <c r="AD1041" s="451">
        <v>0</v>
      </c>
      <c r="AE1041" s="451">
        <f t="shared" si="81"/>
        <v>0</v>
      </c>
      <c r="AY1041" s="451">
        <v>0</v>
      </c>
    </row>
    <row r="1042" spans="1:51" ht="34.5" hidden="1" customHeight="1" outlineLevel="7" x14ac:dyDescent="0.2">
      <c r="A1042" s="91"/>
      <c r="B1042" s="93"/>
      <c r="C1042" s="95"/>
      <c r="D1042" s="95"/>
      <c r="E1042" s="97"/>
      <c r="F1042" s="101"/>
      <c r="G1042" s="103"/>
      <c r="H1042" s="109"/>
      <c r="I1042" s="16" t="s">
        <v>61</v>
      </c>
      <c r="J1042" s="17" t="s">
        <v>261</v>
      </c>
      <c r="K1042" s="17">
        <v>163</v>
      </c>
      <c r="L1042" s="5">
        <v>0</v>
      </c>
      <c r="M1042" s="5">
        <f t="shared" si="82"/>
        <v>0</v>
      </c>
      <c r="N1042" s="5">
        <v>0</v>
      </c>
      <c r="O1042" s="6">
        <f>'Planning 3'!R1042</f>
        <v>0</v>
      </c>
      <c r="P1042" s="52"/>
      <c r="Q1042" s="111" t="e">
        <f>#REF!*$Q$5</f>
        <v>#REF!</v>
      </c>
      <c r="S1042" s="159">
        <f t="shared" si="80"/>
        <v>0</v>
      </c>
      <c r="Y1042" s="449">
        <v>0</v>
      </c>
      <c r="AA1042" s="452">
        <f t="shared" si="83"/>
        <v>0</v>
      </c>
      <c r="AB1042" s="452">
        <v>0</v>
      </c>
      <c r="AC1042" s="452">
        <f t="shared" si="84"/>
        <v>0</v>
      </c>
      <c r="AD1042" s="451">
        <v>0</v>
      </c>
      <c r="AE1042" s="451">
        <f t="shared" si="81"/>
        <v>0</v>
      </c>
      <c r="AY1042" s="451">
        <v>0</v>
      </c>
    </row>
    <row r="1043" spans="1:51" ht="34.5" hidden="1" customHeight="1" outlineLevel="7" x14ac:dyDescent="0.2">
      <c r="A1043" s="91"/>
      <c r="B1043" s="93"/>
      <c r="C1043" s="95"/>
      <c r="D1043" s="95"/>
      <c r="E1043" s="97"/>
      <c r="F1043" s="101"/>
      <c r="G1043" s="103"/>
      <c r="H1043" s="109"/>
      <c r="I1043" s="4" t="s">
        <v>62</v>
      </c>
      <c r="J1043" s="17" t="s">
        <v>261</v>
      </c>
      <c r="K1043" s="5">
        <v>163</v>
      </c>
      <c r="L1043" s="5">
        <v>0</v>
      </c>
      <c r="M1043" s="5">
        <f t="shared" si="82"/>
        <v>0</v>
      </c>
      <c r="N1043" s="5">
        <v>0</v>
      </c>
      <c r="O1043" s="6">
        <f>'Planning 3'!R1043</f>
        <v>0</v>
      </c>
      <c r="P1043" s="41"/>
      <c r="Q1043" s="111" t="e">
        <f>#REF!*$Q$5</f>
        <v>#REF!</v>
      </c>
      <c r="S1043" s="159">
        <f t="shared" si="80"/>
        <v>0</v>
      </c>
      <c r="Y1043" s="449">
        <v>0</v>
      </c>
      <c r="AA1043" s="452">
        <f t="shared" si="83"/>
        <v>0</v>
      </c>
      <c r="AB1043" s="452">
        <v>0</v>
      </c>
      <c r="AC1043" s="452">
        <f t="shared" si="84"/>
        <v>0</v>
      </c>
      <c r="AD1043" s="451">
        <v>0</v>
      </c>
      <c r="AE1043" s="451">
        <f t="shared" si="81"/>
        <v>0</v>
      </c>
      <c r="AY1043" s="451">
        <v>0</v>
      </c>
    </row>
    <row r="1044" spans="1:51" ht="34.5" hidden="1" customHeight="1" outlineLevel="7" x14ac:dyDescent="0.2">
      <c r="A1044" s="91"/>
      <c r="B1044" s="93"/>
      <c r="C1044" s="95"/>
      <c r="D1044" s="95"/>
      <c r="E1044" s="97"/>
      <c r="F1044" s="101"/>
      <c r="G1044" s="103"/>
      <c r="H1044" s="109"/>
      <c r="I1044" s="4" t="s">
        <v>63</v>
      </c>
      <c r="J1044" s="17" t="s">
        <v>261</v>
      </c>
      <c r="K1044" s="5">
        <v>163</v>
      </c>
      <c r="L1044" s="5">
        <v>0</v>
      </c>
      <c r="M1044" s="5">
        <f t="shared" si="82"/>
        <v>0</v>
      </c>
      <c r="N1044" s="5">
        <v>0</v>
      </c>
      <c r="O1044" s="6">
        <f>'Planning 3'!R1044</f>
        <v>0</v>
      </c>
      <c r="P1044" s="41"/>
      <c r="Q1044" s="111" t="e">
        <f>#REF!*$Q$5</f>
        <v>#REF!</v>
      </c>
      <c r="S1044" s="159">
        <f t="shared" si="80"/>
        <v>0</v>
      </c>
      <c r="Y1044" s="449">
        <v>0</v>
      </c>
      <c r="AA1044" s="452">
        <f t="shared" si="83"/>
        <v>0</v>
      </c>
      <c r="AB1044" s="452">
        <v>0</v>
      </c>
      <c r="AC1044" s="452">
        <f t="shared" si="84"/>
        <v>0</v>
      </c>
      <c r="AD1044" s="451">
        <v>0</v>
      </c>
      <c r="AE1044" s="451">
        <f t="shared" si="81"/>
        <v>0</v>
      </c>
      <c r="AY1044" s="451">
        <v>0</v>
      </c>
    </row>
    <row r="1045" spans="1:51" ht="34.5" hidden="1" customHeight="1" outlineLevel="7" x14ac:dyDescent="0.2">
      <c r="A1045" s="91"/>
      <c r="B1045" s="93"/>
      <c r="C1045" s="95"/>
      <c r="D1045" s="95"/>
      <c r="E1045" s="97"/>
      <c r="F1045" s="101"/>
      <c r="G1045" s="103"/>
      <c r="H1045" s="109"/>
      <c r="I1045" s="4" t="s">
        <v>64</v>
      </c>
      <c r="J1045" s="17" t="s">
        <v>261</v>
      </c>
      <c r="K1045" s="5">
        <v>163</v>
      </c>
      <c r="L1045" s="5">
        <v>0</v>
      </c>
      <c r="M1045" s="5">
        <f t="shared" si="82"/>
        <v>0</v>
      </c>
      <c r="N1045" s="5">
        <v>0</v>
      </c>
      <c r="O1045" s="6">
        <f>'Planning 3'!R1045</f>
        <v>0</v>
      </c>
      <c r="P1045" s="41"/>
      <c r="Q1045" s="111" t="e">
        <f>#REF!*$Q$5</f>
        <v>#REF!</v>
      </c>
      <c r="S1045" s="159">
        <f t="shared" ref="S1045:S1108" si="85">R1045-N1045</f>
        <v>0</v>
      </c>
      <c r="Y1045" s="449">
        <v>0</v>
      </c>
      <c r="AA1045" s="452">
        <f t="shared" si="83"/>
        <v>0</v>
      </c>
      <c r="AB1045" s="452">
        <v>0</v>
      </c>
      <c r="AC1045" s="452">
        <f t="shared" si="84"/>
        <v>0</v>
      </c>
      <c r="AD1045" s="451">
        <v>0</v>
      </c>
      <c r="AE1045" s="451">
        <f t="shared" si="81"/>
        <v>0</v>
      </c>
      <c r="AY1045" s="451">
        <v>0</v>
      </c>
    </row>
    <row r="1046" spans="1:51" ht="34.5" hidden="1" customHeight="1" outlineLevel="7" x14ac:dyDescent="0.2">
      <c r="A1046" s="91"/>
      <c r="B1046" s="93"/>
      <c r="C1046" s="95"/>
      <c r="D1046" s="95"/>
      <c r="E1046" s="97"/>
      <c r="F1046" s="101"/>
      <c r="G1046" s="103"/>
      <c r="H1046" s="109"/>
      <c r="I1046" s="4" t="s">
        <v>51</v>
      </c>
      <c r="J1046" s="5" t="s">
        <v>257</v>
      </c>
      <c r="K1046" s="5">
        <v>100</v>
      </c>
      <c r="L1046" s="5">
        <v>40</v>
      </c>
      <c r="M1046" s="5">
        <f t="shared" si="82"/>
        <v>0</v>
      </c>
      <c r="N1046" s="5">
        <v>40</v>
      </c>
      <c r="O1046" s="6">
        <f>'Planning 3'!R1046</f>
        <v>0.4</v>
      </c>
      <c r="P1046" s="41"/>
      <c r="Q1046" s="111" t="e">
        <f>#REF!*$Q$5</f>
        <v>#REF!</v>
      </c>
      <c r="R1046" s="77">
        <v>40</v>
      </c>
      <c r="S1046" s="159">
        <f t="shared" si="85"/>
        <v>0</v>
      </c>
      <c r="Y1046" s="449">
        <v>40</v>
      </c>
      <c r="AA1046" s="452">
        <f t="shared" si="83"/>
        <v>0</v>
      </c>
      <c r="AB1046" s="452">
        <v>0.4</v>
      </c>
      <c r="AC1046" s="452">
        <f t="shared" si="84"/>
        <v>0</v>
      </c>
      <c r="AD1046" s="451">
        <v>0.4</v>
      </c>
      <c r="AE1046" s="451">
        <f t="shared" si="81"/>
        <v>0</v>
      </c>
      <c r="AY1046" s="451">
        <v>0.4</v>
      </c>
    </row>
    <row r="1047" spans="1:51" ht="34.5" hidden="1" customHeight="1" outlineLevel="6" x14ac:dyDescent="0.2">
      <c r="A1047" s="91"/>
      <c r="B1047" s="93"/>
      <c r="C1047" s="95"/>
      <c r="D1047" s="95"/>
      <c r="E1047" s="97"/>
      <c r="F1047" s="101"/>
      <c r="G1047" s="103"/>
      <c r="H1047" s="109"/>
      <c r="I1047" s="27" t="s">
        <v>419</v>
      </c>
      <c r="J1047" s="28"/>
      <c r="K1047" s="28"/>
      <c r="L1047" s="28">
        <v>0</v>
      </c>
      <c r="M1047" s="28">
        <f t="shared" si="82"/>
        <v>0</v>
      </c>
      <c r="N1047" s="28">
        <v>0</v>
      </c>
      <c r="O1047" s="29">
        <f>'Planning 3'!R1047</f>
        <v>5.9999999999999991E-2</v>
      </c>
      <c r="P1047" s="53"/>
      <c r="Q1047" s="111" t="e">
        <f>#REF!*$Q$5</f>
        <v>#REF!</v>
      </c>
      <c r="S1047" s="159">
        <f t="shared" si="85"/>
        <v>0</v>
      </c>
      <c r="Y1047" s="449">
        <v>0</v>
      </c>
      <c r="AA1047" s="452">
        <f t="shared" si="83"/>
        <v>0</v>
      </c>
      <c r="AB1047" s="452">
        <v>5.9999999999999991E-2</v>
      </c>
      <c r="AC1047" s="452">
        <f t="shared" si="84"/>
        <v>0</v>
      </c>
      <c r="AD1047" s="451">
        <v>5.9999999999999991E-2</v>
      </c>
      <c r="AE1047" s="451">
        <f t="shared" si="81"/>
        <v>0</v>
      </c>
      <c r="AY1047" s="451">
        <v>5.9999999999999991E-2</v>
      </c>
    </row>
    <row r="1048" spans="1:51" ht="34.5" hidden="1" customHeight="1" outlineLevel="7" x14ac:dyDescent="0.2">
      <c r="A1048" s="91"/>
      <c r="B1048" s="93"/>
      <c r="C1048" s="95"/>
      <c r="D1048" s="95"/>
      <c r="E1048" s="97"/>
      <c r="F1048" s="101"/>
      <c r="G1048" s="103"/>
      <c r="H1048" s="109"/>
      <c r="I1048" s="16" t="s">
        <v>60</v>
      </c>
      <c r="J1048" s="17" t="s">
        <v>261</v>
      </c>
      <c r="K1048" s="17">
        <v>578</v>
      </c>
      <c r="L1048" s="5">
        <v>0</v>
      </c>
      <c r="M1048" s="5">
        <f t="shared" si="82"/>
        <v>0</v>
      </c>
      <c r="N1048" s="5">
        <v>0</v>
      </c>
      <c r="O1048" s="6">
        <f>'Planning 3'!R1048</f>
        <v>0</v>
      </c>
      <c r="P1048" s="52"/>
      <c r="Q1048" s="111" t="e">
        <f>#REF!*$Q$5</f>
        <v>#REF!</v>
      </c>
      <c r="S1048" s="159">
        <f t="shared" si="85"/>
        <v>0</v>
      </c>
      <c r="Y1048" s="449">
        <v>0</v>
      </c>
      <c r="AA1048" s="452">
        <f t="shared" si="83"/>
        <v>0</v>
      </c>
      <c r="AB1048" s="452">
        <v>0</v>
      </c>
      <c r="AC1048" s="452">
        <f t="shared" si="84"/>
        <v>0</v>
      </c>
      <c r="AD1048" s="451">
        <v>0</v>
      </c>
      <c r="AE1048" s="451">
        <f t="shared" si="81"/>
        <v>0</v>
      </c>
      <c r="AY1048" s="451">
        <v>0</v>
      </c>
    </row>
    <row r="1049" spans="1:51" ht="34.5" hidden="1" customHeight="1" outlineLevel="7" x14ac:dyDescent="0.2">
      <c r="A1049" s="91"/>
      <c r="B1049" s="93"/>
      <c r="C1049" s="95"/>
      <c r="D1049" s="95"/>
      <c r="E1049" s="97"/>
      <c r="F1049" s="101"/>
      <c r="G1049" s="103"/>
      <c r="H1049" s="109"/>
      <c r="I1049" s="16" t="s">
        <v>61</v>
      </c>
      <c r="J1049" s="17" t="s">
        <v>261</v>
      </c>
      <c r="K1049" s="17">
        <v>173</v>
      </c>
      <c r="L1049" s="5">
        <v>0</v>
      </c>
      <c r="M1049" s="5">
        <f t="shared" si="82"/>
        <v>0</v>
      </c>
      <c r="N1049" s="5">
        <v>0</v>
      </c>
      <c r="O1049" s="6">
        <f>'Planning 3'!R1049</f>
        <v>0</v>
      </c>
      <c r="P1049" s="52"/>
      <c r="Q1049" s="111" t="e">
        <f>#REF!*$Q$5</f>
        <v>#REF!</v>
      </c>
      <c r="S1049" s="159">
        <f t="shared" si="85"/>
        <v>0</v>
      </c>
      <c r="Y1049" s="449">
        <v>0</v>
      </c>
      <c r="AA1049" s="452">
        <f t="shared" si="83"/>
        <v>0</v>
      </c>
      <c r="AB1049" s="452">
        <v>0</v>
      </c>
      <c r="AC1049" s="452">
        <f t="shared" si="84"/>
        <v>0</v>
      </c>
      <c r="AD1049" s="451">
        <v>0</v>
      </c>
      <c r="AE1049" s="451">
        <f t="shared" si="81"/>
        <v>0</v>
      </c>
      <c r="AY1049" s="451">
        <v>0</v>
      </c>
    </row>
    <row r="1050" spans="1:51" ht="34.5" hidden="1" customHeight="1" outlineLevel="7" x14ac:dyDescent="0.2">
      <c r="A1050" s="91"/>
      <c r="B1050" s="93"/>
      <c r="C1050" s="95"/>
      <c r="D1050" s="95"/>
      <c r="E1050" s="97"/>
      <c r="F1050" s="101"/>
      <c r="G1050" s="103"/>
      <c r="H1050" s="109"/>
      <c r="I1050" s="4" t="s">
        <v>62</v>
      </c>
      <c r="J1050" s="17" t="s">
        <v>261</v>
      </c>
      <c r="K1050" s="5">
        <v>173</v>
      </c>
      <c r="L1050" s="5">
        <v>0</v>
      </c>
      <c r="M1050" s="5">
        <f t="shared" si="82"/>
        <v>0</v>
      </c>
      <c r="N1050" s="5">
        <v>0</v>
      </c>
      <c r="O1050" s="6">
        <f>'Planning 3'!R1050</f>
        <v>0</v>
      </c>
      <c r="P1050" s="41"/>
      <c r="Q1050" s="111" t="e">
        <f>#REF!*$Q$5</f>
        <v>#REF!</v>
      </c>
      <c r="S1050" s="159">
        <f t="shared" si="85"/>
        <v>0</v>
      </c>
      <c r="Y1050" s="449">
        <v>0</v>
      </c>
      <c r="AA1050" s="452">
        <f t="shared" si="83"/>
        <v>0</v>
      </c>
      <c r="AB1050" s="452">
        <v>0</v>
      </c>
      <c r="AC1050" s="452">
        <f t="shared" si="84"/>
        <v>0</v>
      </c>
      <c r="AD1050" s="451">
        <v>0</v>
      </c>
      <c r="AE1050" s="451">
        <f t="shared" si="81"/>
        <v>0</v>
      </c>
      <c r="AY1050" s="451">
        <v>0</v>
      </c>
    </row>
    <row r="1051" spans="1:51" ht="34.5" hidden="1" customHeight="1" outlineLevel="7" x14ac:dyDescent="0.2">
      <c r="A1051" s="91"/>
      <c r="B1051" s="93"/>
      <c r="C1051" s="95"/>
      <c r="D1051" s="95"/>
      <c r="E1051" s="97"/>
      <c r="F1051" s="101"/>
      <c r="G1051" s="103"/>
      <c r="H1051" s="109"/>
      <c r="I1051" s="4" t="s">
        <v>63</v>
      </c>
      <c r="J1051" s="17" t="s">
        <v>261</v>
      </c>
      <c r="K1051" s="5">
        <v>173</v>
      </c>
      <c r="L1051" s="5">
        <v>0</v>
      </c>
      <c r="M1051" s="5">
        <f t="shared" si="82"/>
        <v>0</v>
      </c>
      <c r="N1051" s="5">
        <v>0</v>
      </c>
      <c r="O1051" s="6">
        <f>'Planning 3'!R1051</f>
        <v>0</v>
      </c>
      <c r="P1051" s="41"/>
      <c r="Q1051" s="111" t="e">
        <f>#REF!*$Q$5</f>
        <v>#REF!</v>
      </c>
      <c r="S1051" s="159">
        <f t="shared" si="85"/>
        <v>0</v>
      </c>
      <c r="Y1051" s="449">
        <v>0</v>
      </c>
      <c r="AA1051" s="452">
        <f t="shared" si="83"/>
        <v>0</v>
      </c>
      <c r="AB1051" s="452">
        <v>0</v>
      </c>
      <c r="AC1051" s="452">
        <f t="shared" si="84"/>
        <v>0</v>
      </c>
      <c r="AD1051" s="451">
        <v>0</v>
      </c>
      <c r="AE1051" s="451">
        <f t="shared" si="81"/>
        <v>0</v>
      </c>
      <c r="AY1051" s="451">
        <v>0</v>
      </c>
    </row>
    <row r="1052" spans="1:51" ht="34.5" hidden="1" customHeight="1" outlineLevel="7" x14ac:dyDescent="0.2">
      <c r="A1052" s="91"/>
      <c r="B1052" s="93"/>
      <c r="C1052" s="95"/>
      <c r="D1052" s="95"/>
      <c r="E1052" s="97"/>
      <c r="F1052" s="101"/>
      <c r="G1052" s="103"/>
      <c r="H1052" s="109"/>
      <c r="I1052" s="4" t="s">
        <v>64</v>
      </c>
      <c r="J1052" s="17" t="s">
        <v>261</v>
      </c>
      <c r="K1052" s="5">
        <v>173</v>
      </c>
      <c r="L1052" s="5">
        <v>0</v>
      </c>
      <c r="M1052" s="5">
        <f t="shared" si="82"/>
        <v>0</v>
      </c>
      <c r="N1052" s="5">
        <v>0</v>
      </c>
      <c r="O1052" s="6">
        <f>'Planning 3'!R1052</f>
        <v>0</v>
      </c>
      <c r="P1052" s="41"/>
      <c r="Q1052" s="111" t="e">
        <f>#REF!*$Q$5</f>
        <v>#REF!</v>
      </c>
      <c r="S1052" s="159">
        <f t="shared" si="85"/>
        <v>0</v>
      </c>
      <c r="Y1052" s="449">
        <v>0</v>
      </c>
      <c r="AA1052" s="452">
        <f t="shared" si="83"/>
        <v>0</v>
      </c>
      <c r="AB1052" s="452">
        <v>0</v>
      </c>
      <c r="AC1052" s="452">
        <f t="shared" si="84"/>
        <v>0</v>
      </c>
      <c r="AD1052" s="451">
        <v>0</v>
      </c>
      <c r="AE1052" s="451">
        <f t="shared" si="81"/>
        <v>0</v>
      </c>
      <c r="AY1052" s="451">
        <v>0</v>
      </c>
    </row>
    <row r="1053" spans="1:51" ht="34.5" hidden="1" customHeight="1" outlineLevel="7" x14ac:dyDescent="0.2">
      <c r="A1053" s="91"/>
      <c r="B1053" s="93"/>
      <c r="C1053" s="95"/>
      <c r="D1053" s="95"/>
      <c r="E1053" s="97"/>
      <c r="F1053" s="101"/>
      <c r="G1053" s="103"/>
      <c r="H1053" s="109"/>
      <c r="I1053" s="4" t="s">
        <v>51</v>
      </c>
      <c r="J1053" s="5" t="s">
        <v>257</v>
      </c>
      <c r="K1053" s="5">
        <v>100</v>
      </c>
      <c r="L1053" s="5">
        <v>40</v>
      </c>
      <c r="M1053" s="5">
        <f t="shared" si="82"/>
        <v>0</v>
      </c>
      <c r="N1053" s="5">
        <v>40</v>
      </c>
      <c r="O1053" s="6">
        <f>'Planning 3'!R1053</f>
        <v>0.4</v>
      </c>
      <c r="P1053" s="41"/>
      <c r="Q1053" s="111" t="e">
        <f>#REF!*$Q$5</f>
        <v>#REF!</v>
      </c>
      <c r="R1053" s="77">
        <v>40</v>
      </c>
      <c r="S1053" s="159">
        <f t="shared" si="85"/>
        <v>0</v>
      </c>
      <c r="Y1053" s="449">
        <v>40</v>
      </c>
      <c r="AA1053" s="452">
        <f t="shared" si="83"/>
        <v>0</v>
      </c>
      <c r="AB1053" s="452">
        <v>0.4</v>
      </c>
      <c r="AC1053" s="452">
        <f t="shared" si="84"/>
        <v>0</v>
      </c>
      <c r="AD1053" s="451">
        <v>0.4</v>
      </c>
      <c r="AE1053" s="451">
        <f t="shared" si="81"/>
        <v>0</v>
      </c>
      <c r="AY1053" s="451">
        <v>0.4</v>
      </c>
    </row>
    <row r="1054" spans="1:51" ht="34.5" hidden="1" customHeight="1" outlineLevel="5" x14ac:dyDescent="0.2">
      <c r="A1054" s="91"/>
      <c r="B1054" s="93"/>
      <c r="C1054" s="95"/>
      <c r="D1054" s="95"/>
      <c r="E1054" s="97"/>
      <c r="F1054" s="101"/>
      <c r="G1054" s="103"/>
      <c r="H1054" s="103"/>
      <c r="I1054" s="22" t="s">
        <v>67</v>
      </c>
      <c r="J1054" s="23"/>
      <c r="K1054" s="23"/>
      <c r="L1054" s="23">
        <v>0</v>
      </c>
      <c r="M1054" s="23">
        <f t="shared" si="82"/>
        <v>0</v>
      </c>
      <c r="N1054" s="23">
        <v>0</v>
      </c>
      <c r="O1054" s="24">
        <f>'Planning 3'!R1054</f>
        <v>4.0000000000000015E-2</v>
      </c>
      <c r="P1054" s="50"/>
      <c r="Q1054" s="111" t="e">
        <f>#REF!*$Q$5</f>
        <v>#REF!</v>
      </c>
      <c r="S1054" s="159">
        <f t="shared" si="85"/>
        <v>0</v>
      </c>
      <c r="Y1054" s="449">
        <v>0</v>
      </c>
      <c r="AA1054" s="452">
        <f t="shared" si="83"/>
        <v>0</v>
      </c>
      <c r="AB1054" s="452">
        <v>4.0000000000000015E-2</v>
      </c>
      <c r="AC1054" s="452">
        <f t="shared" si="84"/>
        <v>0</v>
      </c>
      <c r="AD1054" s="451">
        <v>4.6694753834184415E-2</v>
      </c>
      <c r="AE1054" s="451">
        <f t="shared" si="81"/>
        <v>-6.6947538341843998E-3</v>
      </c>
      <c r="AY1054" s="451">
        <v>4.0000000000000015E-2</v>
      </c>
    </row>
    <row r="1055" spans="1:51" ht="34.5" hidden="1" customHeight="1" outlineLevel="6" x14ac:dyDescent="0.2">
      <c r="A1055" s="91"/>
      <c r="B1055" s="93"/>
      <c r="C1055" s="95"/>
      <c r="D1055" s="95"/>
      <c r="E1055" s="97"/>
      <c r="F1055" s="101"/>
      <c r="G1055" s="103"/>
      <c r="H1055" s="109"/>
      <c r="I1055" s="27" t="s">
        <v>59</v>
      </c>
      <c r="J1055" s="28"/>
      <c r="K1055" s="28"/>
      <c r="L1055" s="28">
        <v>0</v>
      </c>
      <c r="M1055" s="28">
        <f t="shared" si="82"/>
        <v>0</v>
      </c>
      <c r="N1055" s="28">
        <v>0</v>
      </c>
      <c r="O1055" s="29">
        <f>'Planning 3'!R1055</f>
        <v>0.04</v>
      </c>
      <c r="P1055" s="53"/>
      <c r="Q1055" s="111" t="e">
        <f>#REF!*$Q$5</f>
        <v>#REF!</v>
      </c>
      <c r="S1055" s="159">
        <f t="shared" si="85"/>
        <v>0</v>
      </c>
      <c r="Y1055" s="449">
        <v>0</v>
      </c>
      <c r="AA1055" s="452">
        <f t="shared" si="83"/>
        <v>0</v>
      </c>
      <c r="AB1055" s="452">
        <v>0.04</v>
      </c>
      <c r="AC1055" s="452">
        <f t="shared" si="84"/>
        <v>0</v>
      </c>
      <c r="AD1055" s="451">
        <v>4.5199999999999997E-2</v>
      </c>
      <c r="AE1055" s="451">
        <f t="shared" si="81"/>
        <v>-5.1999999999999963E-3</v>
      </c>
      <c r="AY1055" s="451">
        <v>0.04</v>
      </c>
    </row>
    <row r="1056" spans="1:51" ht="34.5" hidden="1" customHeight="1" outlineLevel="7" x14ac:dyDescent="0.2">
      <c r="A1056" s="91"/>
      <c r="B1056" s="93"/>
      <c r="C1056" s="95"/>
      <c r="D1056" s="95"/>
      <c r="E1056" s="97"/>
      <c r="F1056" s="101"/>
      <c r="G1056" s="103"/>
      <c r="H1056" s="109"/>
      <c r="I1056" s="16" t="s">
        <v>68</v>
      </c>
      <c r="J1056" s="17" t="s">
        <v>261</v>
      </c>
      <c r="K1056" s="17">
        <v>4934</v>
      </c>
      <c r="L1056" s="5">
        <v>0</v>
      </c>
      <c r="M1056" s="5">
        <f t="shared" si="82"/>
        <v>0</v>
      </c>
      <c r="N1056" s="5">
        <v>0</v>
      </c>
      <c r="O1056" s="6">
        <f>'Planning 3'!R1056</f>
        <v>0</v>
      </c>
      <c r="P1056" s="52"/>
      <c r="Q1056" s="111" t="e">
        <f>#REF!*$Q$5</f>
        <v>#REF!</v>
      </c>
      <c r="S1056" s="159">
        <f t="shared" si="85"/>
        <v>0</v>
      </c>
      <c r="Y1056" s="449">
        <v>0</v>
      </c>
      <c r="AA1056" s="452">
        <f t="shared" si="83"/>
        <v>0</v>
      </c>
      <c r="AB1056" s="452">
        <v>0</v>
      </c>
      <c r="AC1056" s="452">
        <f t="shared" si="84"/>
        <v>0</v>
      </c>
      <c r="AD1056" s="451">
        <v>0</v>
      </c>
      <c r="AE1056" s="451">
        <f t="shared" si="81"/>
        <v>0</v>
      </c>
      <c r="AY1056" s="451">
        <v>0</v>
      </c>
    </row>
    <row r="1057" spans="1:51" ht="34.5" hidden="1" customHeight="1" outlineLevel="7" x14ac:dyDescent="0.2">
      <c r="A1057" s="91"/>
      <c r="B1057" s="93"/>
      <c r="C1057" s="95"/>
      <c r="D1057" s="95"/>
      <c r="E1057" s="97"/>
      <c r="F1057" s="101"/>
      <c r="G1057" s="103"/>
      <c r="H1057" s="109"/>
      <c r="I1057" s="16" t="s">
        <v>247</v>
      </c>
      <c r="J1057" s="17" t="s">
        <v>259</v>
      </c>
      <c r="K1057" s="17">
        <v>1</v>
      </c>
      <c r="L1057" s="448">
        <v>0</v>
      </c>
      <c r="M1057" s="5">
        <f t="shared" si="82"/>
        <v>0</v>
      </c>
      <c r="N1057" s="448">
        <v>0</v>
      </c>
      <c r="O1057" s="6">
        <f>'Planning 3'!R1057</f>
        <v>0</v>
      </c>
      <c r="P1057" s="41"/>
      <c r="Q1057" s="111" t="e">
        <f>#REF!*$Q$5</f>
        <v>#REF!</v>
      </c>
      <c r="S1057" s="159">
        <f t="shared" si="85"/>
        <v>0</v>
      </c>
      <c r="Y1057" s="449">
        <v>0</v>
      </c>
      <c r="AA1057" s="452">
        <f t="shared" si="83"/>
        <v>0</v>
      </c>
      <c r="AB1057" s="452">
        <v>0</v>
      </c>
      <c r="AC1057" s="452">
        <f t="shared" si="84"/>
        <v>0</v>
      </c>
      <c r="AD1057" s="451">
        <v>0.04</v>
      </c>
      <c r="AE1057" s="451">
        <f t="shared" si="81"/>
        <v>-0.04</v>
      </c>
      <c r="AY1057" s="451">
        <v>0</v>
      </c>
    </row>
    <row r="1058" spans="1:51" ht="34.5" hidden="1" customHeight="1" outlineLevel="7" x14ac:dyDescent="0.2">
      <c r="A1058" s="91"/>
      <c r="B1058" s="93"/>
      <c r="C1058" s="95"/>
      <c r="D1058" s="95"/>
      <c r="E1058" s="97"/>
      <c r="F1058" s="101"/>
      <c r="G1058" s="103"/>
      <c r="H1058" s="109"/>
      <c r="I1058" s="4" t="s">
        <v>69</v>
      </c>
      <c r="J1058" s="17" t="s">
        <v>261</v>
      </c>
      <c r="K1058" s="17">
        <v>3454</v>
      </c>
      <c r="L1058" s="5">
        <v>0</v>
      </c>
      <c r="M1058" s="5">
        <f t="shared" si="82"/>
        <v>0</v>
      </c>
      <c r="N1058" s="5">
        <v>0</v>
      </c>
      <c r="O1058" s="6">
        <f>'Planning 3'!R1058</f>
        <v>0</v>
      </c>
      <c r="P1058" s="41"/>
      <c r="Q1058" s="111" t="e">
        <f>#REF!*$Q$5</f>
        <v>#REF!</v>
      </c>
      <c r="S1058" s="159">
        <f t="shared" si="85"/>
        <v>0</v>
      </c>
      <c r="Y1058" s="449">
        <v>0</v>
      </c>
      <c r="AA1058" s="452">
        <f t="shared" si="83"/>
        <v>0</v>
      </c>
      <c r="AB1058" s="452">
        <v>0</v>
      </c>
      <c r="AC1058" s="452">
        <f t="shared" si="84"/>
        <v>0</v>
      </c>
      <c r="AD1058" s="451">
        <v>0</v>
      </c>
      <c r="AE1058" s="451">
        <f t="shared" si="81"/>
        <v>0</v>
      </c>
      <c r="AY1058" s="451">
        <v>0</v>
      </c>
    </row>
    <row r="1059" spans="1:51" ht="34.5" hidden="1" customHeight="1" outlineLevel="7" x14ac:dyDescent="0.2">
      <c r="A1059" s="91"/>
      <c r="B1059" s="93"/>
      <c r="C1059" s="95"/>
      <c r="D1059" s="95"/>
      <c r="E1059" s="97"/>
      <c r="F1059" s="101"/>
      <c r="G1059" s="103"/>
      <c r="H1059" s="109"/>
      <c r="I1059" s="4" t="s">
        <v>70</v>
      </c>
      <c r="J1059" s="17" t="s">
        <v>261</v>
      </c>
      <c r="K1059" s="5">
        <v>611</v>
      </c>
      <c r="L1059" s="5">
        <v>0</v>
      </c>
      <c r="M1059" s="5">
        <f t="shared" si="82"/>
        <v>0</v>
      </c>
      <c r="N1059" s="5">
        <v>0</v>
      </c>
      <c r="O1059" s="6">
        <f>'Planning 3'!R1059</f>
        <v>0</v>
      </c>
      <c r="P1059" s="41"/>
      <c r="Q1059" s="111" t="e">
        <f>#REF!*$Q$5</f>
        <v>#REF!</v>
      </c>
      <c r="S1059" s="159">
        <f t="shared" si="85"/>
        <v>0</v>
      </c>
      <c r="Y1059" s="449">
        <v>0</v>
      </c>
      <c r="AA1059" s="452">
        <f t="shared" si="83"/>
        <v>0</v>
      </c>
      <c r="AB1059" s="452">
        <v>0</v>
      </c>
      <c r="AC1059" s="452">
        <f t="shared" si="84"/>
        <v>0</v>
      </c>
      <c r="AD1059" s="451">
        <v>0</v>
      </c>
      <c r="AE1059" s="451">
        <f t="shared" si="81"/>
        <v>0</v>
      </c>
      <c r="AY1059" s="451">
        <v>0</v>
      </c>
    </row>
    <row r="1060" spans="1:51" ht="34.5" hidden="1" customHeight="1" outlineLevel="7" x14ac:dyDescent="0.2">
      <c r="A1060" s="91"/>
      <c r="B1060" s="93"/>
      <c r="C1060" s="95"/>
      <c r="D1060" s="95"/>
      <c r="E1060" s="97"/>
      <c r="F1060" s="101"/>
      <c r="G1060" s="103"/>
      <c r="H1060" s="109"/>
      <c r="I1060" s="4" t="s">
        <v>62</v>
      </c>
      <c r="J1060" s="17" t="s">
        <v>261</v>
      </c>
      <c r="K1060" s="5">
        <v>4045</v>
      </c>
      <c r="L1060" s="5">
        <v>0</v>
      </c>
      <c r="M1060" s="5">
        <f t="shared" si="82"/>
        <v>0</v>
      </c>
      <c r="N1060" s="5">
        <v>0</v>
      </c>
      <c r="O1060" s="6">
        <f>'Planning 3'!R1060</f>
        <v>0</v>
      </c>
      <c r="P1060" s="41"/>
      <c r="Q1060" s="111" t="e">
        <f>#REF!*$Q$5</f>
        <v>#REF!</v>
      </c>
      <c r="S1060" s="159">
        <f t="shared" si="85"/>
        <v>0</v>
      </c>
      <c r="Y1060" s="449">
        <v>0</v>
      </c>
      <c r="AA1060" s="452">
        <f t="shared" si="83"/>
        <v>0</v>
      </c>
      <c r="AB1060" s="452">
        <v>0</v>
      </c>
      <c r="AC1060" s="452">
        <f t="shared" si="84"/>
        <v>0</v>
      </c>
      <c r="AD1060" s="451">
        <v>0</v>
      </c>
      <c r="AE1060" s="451">
        <f t="shared" si="81"/>
        <v>0</v>
      </c>
      <c r="AY1060" s="451">
        <v>0</v>
      </c>
    </row>
    <row r="1061" spans="1:51" ht="34.5" hidden="1" customHeight="1" outlineLevel="7" x14ac:dyDescent="0.2">
      <c r="A1061" s="91"/>
      <c r="B1061" s="93"/>
      <c r="C1061" s="95"/>
      <c r="D1061" s="95"/>
      <c r="E1061" s="97"/>
      <c r="F1061" s="101"/>
      <c r="G1061" s="103"/>
      <c r="H1061" s="109"/>
      <c r="I1061" s="4" t="s">
        <v>63</v>
      </c>
      <c r="J1061" s="17" t="s">
        <v>261</v>
      </c>
      <c r="K1061" s="5">
        <f>4045*20/100</f>
        <v>809</v>
      </c>
      <c r="L1061" s="5">
        <v>0</v>
      </c>
      <c r="M1061" s="5">
        <f t="shared" si="82"/>
        <v>0</v>
      </c>
      <c r="N1061" s="5">
        <v>0</v>
      </c>
      <c r="O1061" s="6">
        <f>'Planning 3'!R1061</f>
        <v>0</v>
      </c>
      <c r="P1061" s="41"/>
      <c r="Q1061" s="111" t="e">
        <f>#REF!*$Q$5</f>
        <v>#REF!</v>
      </c>
      <c r="S1061" s="159">
        <f t="shared" si="85"/>
        <v>0</v>
      </c>
      <c r="Y1061" s="449">
        <v>0</v>
      </c>
      <c r="AA1061" s="452">
        <f t="shared" si="83"/>
        <v>0</v>
      </c>
      <c r="AB1061" s="452">
        <v>0</v>
      </c>
      <c r="AC1061" s="452">
        <f t="shared" si="84"/>
        <v>0</v>
      </c>
      <c r="AD1061" s="451">
        <v>0</v>
      </c>
      <c r="AE1061" s="451">
        <f t="shared" si="81"/>
        <v>0</v>
      </c>
      <c r="AY1061" s="451">
        <v>0</v>
      </c>
    </row>
    <row r="1062" spans="1:51" ht="34.5" hidden="1" customHeight="1" outlineLevel="7" x14ac:dyDescent="0.2">
      <c r="A1062" s="91"/>
      <c r="B1062" s="93"/>
      <c r="C1062" s="95"/>
      <c r="D1062" s="95"/>
      <c r="E1062" s="97"/>
      <c r="F1062" s="101"/>
      <c r="G1062" s="103"/>
      <c r="H1062" s="109"/>
      <c r="I1062" s="4" t="s">
        <v>64</v>
      </c>
      <c r="J1062" s="17" t="s">
        <v>261</v>
      </c>
      <c r="K1062" s="5">
        <v>4045</v>
      </c>
      <c r="L1062" s="5">
        <v>0</v>
      </c>
      <c r="M1062" s="5">
        <f t="shared" si="82"/>
        <v>0</v>
      </c>
      <c r="N1062" s="5">
        <v>0</v>
      </c>
      <c r="O1062" s="6">
        <f>'Planning 3'!R1062</f>
        <v>0</v>
      </c>
      <c r="P1062" s="41"/>
      <c r="Q1062" s="111" t="e">
        <f>#REF!*$Q$5</f>
        <v>#REF!</v>
      </c>
      <c r="S1062" s="159">
        <f t="shared" si="85"/>
        <v>0</v>
      </c>
      <c r="Y1062" s="449">
        <v>0</v>
      </c>
      <c r="AA1062" s="452">
        <f t="shared" si="83"/>
        <v>0</v>
      </c>
      <c r="AB1062" s="452">
        <v>0</v>
      </c>
      <c r="AC1062" s="452">
        <f t="shared" si="84"/>
        <v>0</v>
      </c>
      <c r="AD1062" s="451">
        <v>0</v>
      </c>
      <c r="AE1062" s="451">
        <f t="shared" si="81"/>
        <v>0</v>
      </c>
      <c r="AY1062" s="451">
        <v>0</v>
      </c>
    </row>
    <row r="1063" spans="1:51" ht="34.5" hidden="1" customHeight="1" outlineLevel="7" x14ac:dyDescent="0.2">
      <c r="A1063" s="91"/>
      <c r="B1063" s="93"/>
      <c r="C1063" s="95"/>
      <c r="D1063" s="95"/>
      <c r="E1063" s="97"/>
      <c r="F1063" s="101"/>
      <c r="G1063" s="103"/>
      <c r="H1063" s="109"/>
      <c r="I1063" s="4" t="s">
        <v>71</v>
      </c>
      <c r="J1063" s="17" t="s">
        <v>261</v>
      </c>
      <c r="K1063" s="5">
        <v>4045</v>
      </c>
      <c r="L1063" s="5">
        <v>0</v>
      </c>
      <c r="M1063" s="5">
        <f t="shared" si="82"/>
        <v>0</v>
      </c>
      <c r="N1063" s="5">
        <v>0</v>
      </c>
      <c r="O1063" s="6">
        <f>'Planning 3'!R1063</f>
        <v>0</v>
      </c>
      <c r="P1063" s="41"/>
      <c r="Q1063" s="111" t="e">
        <f>#REF!*$Q$5</f>
        <v>#REF!</v>
      </c>
      <c r="S1063" s="159">
        <f t="shared" si="85"/>
        <v>0</v>
      </c>
      <c r="Y1063" s="449">
        <v>0</v>
      </c>
      <c r="AA1063" s="452">
        <f t="shared" si="83"/>
        <v>0</v>
      </c>
      <c r="AB1063" s="452">
        <v>0</v>
      </c>
      <c r="AC1063" s="452">
        <f t="shared" si="84"/>
        <v>0</v>
      </c>
      <c r="AD1063" s="451">
        <v>0</v>
      </c>
      <c r="AE1063" s="451">
        <f t="shared" si="81"/>
        <v>0</v>
      </c>
      <c r="AY1063" s="451">
        <v>0</v>
      </c>
    </row>
    <row r="1064" spans="1:51" ht="34.5" hidden="1" customHeight="1" outlineLevel="7" x14ac:dyDescent="0.2">
      <c r="A1064" s="91"/>
      <c r="B1064" s="93"/>
      <c r="C1064" s="95"/>
      <c r="D1064" s="95"/>
      <c r="E1064" s="97"/>
      <c r="F1064" s="101"/>
      <c r="G1064" s="103"/>
      <c r="H1064" s="109"/>
      <c r="I1064" s="4" t="s">
        <v>51</v>
      </c>
      <c r="J1064" s="5" t="s">
        <v>257</v>
      </c>
      <c r="K1064" s="5">
        <v>100</v>
      </c>
      <c r="L1064" s="5">
        <v>40</v>
      </c>
      <c r="M1064" s="5">
        <f t="shared" si="82"/>
        <v>0</v>
      </c>
      <c r="N1064" s="5">
        <v>40</v>
      </c>
      <c r="O1064" s="6">
        <f>'Planning 3'!R1064</f>
        <v>0.4</v>
      </c>
      <c r="P1064" s="41"/>
      <c r="Q1064" s="111" t="e">
        <f>#REF!*$Q$5</f>
        <v>#REF!</v>
      </c>
      <c r="R1064" s="77">
        <v>40</v>
      </c>
      <c r="S1064" s="159">
        <f t="shared" si="85"/>
        <v>0</v>
      </c>
      <c r="Y1064" s="449">
        <v>40</v>
      </c>
      <c r="AA1064" s="452">
        <f t="shared" si="83"/>
        <v>0</v>
      </c>
      <c r="AB1064" s="452">
        <v>0.4</v>
      </c>
      <c r="AC1064" s="452">
        <f t="shared" si="84"/>
        <v>0</v>
      </c>
      <c r="AD1064" s="451">
        <v>0.4</v>
      </c>
      <c r="AE1064" s="451">
        <f t="shared" si="81"/>
        <v>0</v>
      </c>
      <c r="AY1064" s="451">
        <v>0.4</v>
      </c>
    </row>
    <row r="1065" spans="1:51" ht="34.5" hidden="1" customHeight="1" outlineLevel="6" x14ac:dyDescent="0.2">
      <c r="A1065" s="91"/>
      <c r="B1065" s="93"/>
      <c r="C1065" s="95"/>
      <c r="D1065" s="95"/>
      <c r="E1065" s="97"/>
      <c r="F1065" s="101"/>
      <c r="G1065" s="103"/>
      <c r="H1065" s="109"/>
      <c r="I1065" s="27" t="s">
        <v>65</v>
      </c>
      <c r="J1065" s="28"/>
      <c r="K1065" s="28"/>
      <c r="L1065" s="28">
        <v>0</v>
      </c>
      <c r="M1065" s="28">
        <f t="shared" si="82"/>
        <v>0</v>
      </c>
      <c r="N1065" s="28">
        <v>0</v>
      </c>
      <c r="O1065" s="29">
        <f>'Planning 3'!R1065</f>
        <v>0.04</v>
      </c>
      <c r="P1065" s="53"/>
      <c r="Q1065" s="111" t="e">
        <f>#REF!*$Q$5</f>
        <v>#REF!</v>
      </c>
      <c r="S1065" s="159">
        <f t="shared" si="85"/>
        <v>0</v>
      </c>
      <c r="Y1065" s="449">
        <v>0</v>
      </c>
      <c r="AA1065" s="452">
        <f t="shared" si="83"/>
        <v>0</v>
      </c>
      <c r="AB1065" s="452">
        <v>0.04</v>
      </c>
      <c r="AC1065" s="452">
        <f t="shared" si="84"/>
        <v>0</v>
      </c>
      <c r="AD1065" s="451">
        <v>4.5200000000000004E-2</v>
      </c>
      <c r="AE1065" s="451">
        <f t="shared" si="81"/>
        <v>-5.2000000000000032E-3</v>
      </c>
      <c r="AY1065" s="451">
        <v>0.04</v>
      </c>
    </row>
    <row r="1066" spans="1:51" ht="34.5" hidden="1" customHeight="1" outlineLevel="7" x14ac:dyDescent="0.2">
      <c r="A1066" s="91"/>
      <c r="B1066" s="93"/>
      <c r="C1066" s="95"/>
      <c r="D1066" s="95"/>
      <c r="E1066" s="97"/>
      <c r="F1066" s="101"/>
      <c r="G1066" s="103"/>
      <c r="H1066" s="109"/>
      <c r="I1066" s="16" t="s">
        <v>68</v>
      </c>
      <c r="J1066" s="17" t="s">
        <v>261</v>
      </c>
      <c r="K1066" s="17">
        <v>36676</v>
      </c>
      <c r="L1066" s="5">
        <v>0</v>
      </c>
      <c r="M1066" s="5">
        <f t="shared" si="82"/>
        <v>0</v>
      </c>
      <c r="N1066" s="5">
        <v>0</v>
      </c>
      <c r="O1066" s="6">
        <f>'Planning 3'!R1066</f>
        <v>0</v>
      </c>
      <c r="P1066" s="52"/>
      <c r="Q1066" s="111" t="e">
        <f>#REF!*$Q$5</f>
        <v>#REF!</v>
      </c>
      <c r="S1066" s="159">
        <f t="shared" si="85"/>
        <v>0</v>
      </c>
      <c r="Y1066" s="449">
        <v>0</v>
      </c>
      <c r="AA1066" s="452">
        <f t="shared" si="83"/>
        <v>0</v>
      </c>
      <c r="AB1066" s="452">
        <v>0</v>
      </c>
      <c r="AC1066" s="452">
        <f t="shared" si="84"/>
        <v>0</v>
      </c>
      <c r="AD1066" s="451">
        <v>0</v>
      </c>
      <c r="AE1066" s="451">
        <f t="shared" si="81"/>
        <v>0</v>
      </c>
      <c r="AY1066" s="451">
        <v>0</v>
      </c>
    </row>
    <row r="1067" spans="1:51" ht="34.5" hidden="1" customHeight="1" outlineLevel="7" x14ac:dyDescent="0.2">
      <c r="A1067" s="91"/>
      <c r="B1067" s="93"/>
      <c r="C1067" s="95"/>
      <c r="D1067" s="95"/>
      <c r="E1067" s="97"/>
      <c r="F1067" s="101"/>
      <c r="G1067" s="103"/>
      <c r="H1067" s="109"/>
      <c r="I1067" s="16" t="s">
        <v>247</v>
      </c>
      <c r="J1067" s="17" t="s">
        <v>259</v>
      </c>
      <c r="K1067" s="17">
        <v>1</v>
      </c>
      <c r="L1067" s="448">
        <v>0</v>
      </c>
      <c r="M1067" s="5">
        <f t="shared" si="82"/>
        <v>0</v>
      </c>
      <c r="N1067" s="448">
        <v>0</v>
      </c>
      <c r="O1067" s="6">
        <f>'Planning 3'!R1067</f>
        <v>0</v>
      </c>
      <c r="P1067" s="41"/>
      <c r="Q1067" s="111" t="e">
        <f>#REF!*$Q$5</f>
        <v>#REF!</v>
      </c>
      <c r="S1067" s="159">
        <f t="shared" si="85"/>
        <v>0</v>
      </c>
      <c r="Y1067" s="449">
        <v>0</v>
      </c>
      <c r="AA1067" s="452">
        <f t="shared" si="83"/>
        <v>0</v>
      </c>
      <c r="AB1067" s="452">
        <v>0</v>
      </c>
      <c r="AC1067" s="452">
        <f t="shared" si="84"/>
        <v>0</v>
      </c>
      <c r="AD1067" s="451">
        <v>0.04</v>
      </c>
      <c r="AE1067" s="451">
        <f t="shared" si="81"/>
        <v>-0.04</v>
      </c>
      <c r="AY1067" s="451">
        <v>0</v>
      </c>
    </row>
    <row r="1068" spans="1:51" ht="34.5" hidden="1" customHeight="1" outlineLevel="7" x14ac:dyDescent="0.2">
      <c r="A1068" s="91"/>
      <c r="B1068" s="93"/>
      <c r="C1068" s="95"/>
      <c r="D1068" s="95"/>
      <c r="E1068" s="97"/>
      <c r="F1068" s="101"/>
      <c r="G1068" s="103"/>
      <c r="H1068" s="109"/>
      <c r="I1068" s="4" t="s">
        <v>69</v>
      </c>
      <c r="J1068" s="17" t="s">
        <v>261</v>
      </c>
      <c r="K1068" s="17">
        <v>25673</v>
      </c>
      <c r="L1068" s="5">
        <v>0</v>
      </c>
      <c r="M1068" s="5">
        <f t="shared" si="82"/>
        <v>0</v>
      </c>
      <c r="N1068" s="5">
        <v>0</v>
      </c>
      <c r="O1068" s="6">
        <f>'Planning 3'!R1068</f>
        <v>0</v>
      </c>
      <c r="P1068" s="41"/>
      <c r="Q1068" s="111" t="e">
        <f>#REF!*$Q$5</f>
        <v>#REF!</v>
      </c>
      <c r="S1068" s="159">
        <f t="shared" si="85"/>
        <v>0</v>
      </c>
      <c r="Y1068" s="449">
        <v>0</v>
      </c>
      <c r="AA1068" s="452">
        <f t="shared" si="83"/>
        <v>0</v>
      </c>
      <c r="AB1068" s="452">
        <v>0</v>
      </c>
      <c r="AC1068" s="452">
        <f t="shared" si="84"/>
        <v>0</v>
      </c>
      <c r="AD1068" s="451">
        <v>0</v>
      </c>
      <c r="AE1068" s="451">
        <f t="shared" si="81"/>
        <v>0</v>
      </c>
      <c r="AY1068" s="451">
        <v>0</v>
      </c>
    </row>
    <row r="1069" spans="1:51" ht="34.5" hidden="1" customHeight="1" outlineLevel="7" x14ac:dyDescent="0.2">
      <c r="A1069" s="91"/>
      <c r="B1069" s="93"/>
      <c r="C1069" s="95"/>
      <c r="D1069" s="95"/>
      <c r="E1069" s="97"/>
      <c r="F1069" s="101"/>
      <c r="G1069" s="103"/>
      <c r="H1069" s="109"/>
      <c r="I1069" s="4" t="s">
        <v>70</v>
      </c>
      <c r="J1069" s="17" t="s">
        <v>261</v>
      </c>
      <c r="K1069" s="5">
        <v>611</v>
      </c>
      <c r="L1069" s="5">
        <v>0</v>
      </c>
      <c r="M1069" s="5">
        <f t="shared" si="82"/>
        <v>0</v>
      </c>
      <c r="N1069" s="5">
        <v>0</v>
      </c>
      <c r="O1069" s="6">
        <f>'Planning 3'!R1069</f>
        <v>0</v>
      </c>
      <c r="P1069" s="41"/>
      <c r="Q1069" s="111" t="e">
        <f>#REF!*$Q$5</f>
        <v>#REF!</v>
      </c>
      <c r="S1069" s="159">
        <f t="shared" si="85"/>
        <v>0</v>
      </c>
      <c r="Y1069" s="449">
        <v>0</v>
      </c>
      <c r="AA1069" s="452">
        <f t="shared" si="83"/>
        <v>0</v>
      </c>
      <c r="AB1069" s="452">
        <v>0</v>
      </c>
      <c r="AC1069" s="452">
        <f t="shared" si="84"/>
        <v>0</v>
      </c>
      <c r="AD1069" s="451">
        <v>0</v>
      </c>
      <c r="AE1069" s="451">
        <f t="shared" si="81"/>
        <v>0</v>
      </c>
      <c r="AY1069" s="451">
        <v>0</v>
      </c>
    </row>
    <row r="1070" spans="1:51" ht="34.5" hidden="1" customHeight="1" outlineLevel="7" x14ac:dyDescent="0.2">
      <c r="A1070" s="91"/>
      <c r="B1070" s="93"/>
      <c r="C1070" s="95"/>
      <c r="D1070" s="95"/>
      <c r="E1070" s="97"/>
      <c r="F1070" s="101"/>
      <c r="G1070" s="103"/>
      <c r="H1070" s="109"/>
      <c r="I1070" s="4" t="s">
        <v>62</v>
      </c>
      <c r="J1070" s="17" t="s">
        <v>261</v>
      </c>
      <c r="K1070" s="5">
        <v>25673</v>
      </c>
      <c r="L1070" s="5">
        <v>0</v>
      </c>
      <c r="M1070" s="5">
        <f t="shared" si="82"/>
        <v>0</v>
      </c>
      <c r="N1070" s="5">
        <v>0</v>
      </c>
      <c r="O1070" s="6">
        <f>'Planning 3'!R1070</f>
        <v>0</v>
      </c>
      <c r="P1070" s="41"/>
      <c r="Q1070" s="111" t="e">
        <f>#REF!*$Q$5</f>
        <v>#REF!</v>
      </c>
      <c r="S1070" s="159">
        <f t="shared" si="85"/>
        <v>0</v>
      </c>
      <c r="Y1070" s="449">
        <v>0</v>
      </c>
      <c r="AA1070" s="452">
        <f t="shared" si="83"/>
        <v>0</v>
      </c>
      <c r="AB1070" s="452">
        <v>0</v>
      </c>
      <c r="AC1070" s="452">
        <f t="shared" si="84"/>
        <v>0</v>
      </c>
      <c r="AD1070" s="451">
        <v>0</v>
      </c>
      <c r="AE1070" s="451">
        <f t="shared" si="81"/>
        <v>0</v>
      </c>
      <c r="AY1070" s="451">
        <v>0</v>
      </c>
    </row>
    <row r="1071" spans="1:51" ht="34.5" hidden="1" customHeight="1" outlineLevel="7" x14ac:dyDescent="0.2">
      <c r="A1071" s="91"/>
      <c r="B1071" s="93"/>
      <c r="C1071" s="95"/>
      <c r="D1071" s="95"/>
      <c r="E1071" s="97"/>
      <c r="F1071" s="101"/>
      <c r="G1071" s="103"/>
      <c r="H1071" s="109"/>
      <c r="I1071" s="4" t="s">
        <v>63</v>
      </c>
      <c r="J1071" s="17" t="s">
        <v>261</v>
      </c>
      <c r="K1071" s="5">
        <v>25673</v>
      </c>
      <c r="L1071" s="5">
        <v>0</v>
      </c>
      <c r="M1071" s="5">
        <f t="shared" si="82"/>
        <v>0</v>
      </c>
      <c r="N1071" s="5">
        <v>0</v>
      </c>
      <c r="O1071" s="6">
        <f>'Planning 3'!R1071</f>
        <v>0</v>
      </c>
      <c r="P1071" s="41"/>
      <c r="Q1071" s="111" t="e">
        <f>#REF!*$Q$5</f>
        <v>#REF!</v>
      </c>
      <c r="S1071" s="159">
        <f t="shared" si="85"/>
        <v>0</v>
      </c>
      <c r="Y1071" s="449">
        <v>0</v>
      </c>
      <c r="AA1071" s="452">
        <f t="shared" si="83"/>
        <v>0</v>
      </c>
      <c r="AB1071" s="452">
        <v>0</v>
      </c>
      <c r="AC1071" s="452">
        <f t="shared" si="84"/>
        <v>0</v>
      </c>
      <c r="AD1071" s="451">
        <v>0</v>
      </c>
      <c r="AE1071" s="451">
        <f t="shared" si="81"/>
        <v>0</v>
      </c>
      <c r="AY1071" s="451">
        <v>0</v>
      </c>
    </row>
    <row r="1072" spans="1:51" ht="34.5" hidden="1" customHeight="1" outlineLevel="7" x14ac:dyDescent="0.2">
      <c r="A1072" s="91"/>
      <c r="B1072" s="93"/>
      <c r="C1072" s="95"/>
      <c r="D1072" s="95"/>
      <c r="E1072" s="97"/>
      <c r="F1072" s="101"/>
      <c r="G1072" s="103"/>
      <c r="H1072" s="109"/>
      <c r="I1072" s="4" t="s">
        <v>64</v>
      </c>
      <c r="J1072" s="17" t="s">
        <v>261</v>
      </c>
      <c r="K1072" s="5">
        <v>25673</v>
      </c>
      <c r="L1072" s="5">
        <v>0</v>
      </c>
      <c r="M1072" s="5">
        <f t="shared" si="82"/>
        <v>0</v>
      </c>
      <c r="N1072" s="5">
        <v>0</v>
      </c>
      <c r="O1072" s="6">
        <f>'Planning 3'!R1072</f>
        <v>0</v>
      </c>
      <c r="P1072" s="41"/>
      <c r="Q1072" s="111" t="e">
        <f>#REF!*$Q$5</f>
        <v>#REF!</v>
      </c>
      <c r="S1072" s="159">
        <f t="shared" si="85"/>
        <v>0</v>
      </c>
      <c r="Y1072" s="449">
        <v>0</v>
      </c>
      <c r="AA1072" s="452">
        <f t="shared" si="83"/>
        <v>0</v>
      </c>
      <c r="AB1072" s="452">
        <v>0</v>
      </c>
      <c r="AC1072" s="452">
        <f t="shared" si="84"/>
        <v>0</v>
      </c>
      <c r="AD1072" s="451">
        <v>0</v>
      </c>
      <c r="AE1072" s="451">
        <f t="shared" si="81"/>
        <v>0</v>
      </c>
      <c r="AY1072" s="451">
        <v>0</v>
      </c>
    </row>
    <row r="1073" spans="1:51" ht="34.5" hidden="1" customHeight="1" outlineLevel="7" x14ac:dyDescent="0.2">
      <c r="A1073" s="91"/>
      <c r="B1073" s="93"/>
      <c r="C1073" s="95"/>
      <c r="D1073" s="95"/>
      <c r="E1073" s="97"/>
      <c r="F1073" s="101"/>
      <c r="G1073" s="103"/>
      <c r="H1073" s="109"/>
      <c r="I1073" s="4" t="s">
        <v>71</v>
      </c>
      <c r="J1073" s="17" t="s">
        <v>261</v>
      </c>
      <c r="K1073" s="5">
        <v>25673</v>
      </c>
      <c r="L1073" s="5">
        <v>0</v>
      </c>
      <c r="M1073" s="5">
        <f t="shared" si="82"/>
        <v>0</v>
      </c>
      <c r="N1073" s="5">
        <v>0</v>
      </c>
      <c r="O1073" s="6">
        <f>'Planning 3'!R1073</f>
        <v>0</v>
      </c>
      <c r="P1073" s="41"/>
      <c r="Q1073" s="111" t="e">
        <f>#REF!*$Q$5</f>
        <v>#REF!</v>
      </c>
      <c r="S1073" s="159">
        <f t="shared" si="85"/>
        <v>0</v>
      </c>
      <c r="Y1073" s="449">
        <v>0</v>
      </c>
      <c r="AA1073" s="452">
        <f t="shared" si="83"/>
        <v>0</v>
      </c>
      <c r="AB1073" s="452">
        <v>0</v>
      </c>
      <c r="AC1073" s="452">
        <f t="shared" si="84"/>
        <v>0</v>
      </c>
      <c r="AD1073" s="451">
        <v>0</v>
      </c>
      <c r="AE1073" s="451">
        <f t="shared" si="81"/>
        <v>0</v>
      </c>
      <c r="AY1073" s="451">
        <v>0</v>
      </c>
    </row>
    <row r="1074" spans="1:51" ht="34.5" hidden="1" customHeight="1" outlineLevel="7" x14ac:dyDescent="0.2">
      <c r="A1074" s="91"/>
      <c r="B1074" s="93"/>
      <c r="C1074" s="95"/>
      <c r="D1074" s="95"/>
      <c r="E1074" s="97"/>
      <c r="F1074" s="101"/>
      <c r="G1074" s="103"/>
      <c r="H1074" s="109"/>
      <c r="I1074" s="4" t="s">
        <v>51</v>
      </c>
      <c r="J1074" s="5" t="s">
        <v>257</v>
      </c>
      <c r="K1074" s="5">
        <v>100</v>
      </c>
      <c r="L1074" s="5">
        <v>40</v>
      </c>
      <c r="M1074" s="5">
        <f t="shared" si="82"/>
        <v>0</v>
      </c>
      <c r="N1074" s="5">
        <v>40</v>
      </c>
      <c r="O1074" s="6">
        <f>'Planning 3'!R1074</f>
        <v>0.4</v>
      </c>
      <c r="P1074" s="41"/>
      <c r="Q1074" s="111" t="e">
        <f>#REF!*$Q$5</f>
        <v>#REF!</v>
      </c>
      <c r="R1074" s="77">
        <v>40</v>
      </c>
      <c r="S1074" s="159">
        <f t="shared" si="85"/>
        <v>0</v>
      </c>
      <c r="Y1074" s="449">
        <v>40</v>
      </c>
      <c r="AA1074" s="452">
        <f t="shared" si="83"/>
        <v>0</v>
      </c>
      <c r="AB1074" s="452">
        <v>0.4</v>
      </c>
      <c r="AC1074" s="452">
        <f t="shared" si="84"/>
        <v>0</v>
      </c>
      <c r="AD1074" s="451">
        <v>0.4</v>
      </c>
      <c r="AE1074" s="451">
        <f t="shared" si="81"/>
        <v>0</v>
      </c>
      <c r="AY1074" s="451">
        <v>0.4</v>
      </c>
    </row>
    <row r="1075" spans="1:51" ht="34.5" hidden="1" customHeight="1" outlineLevel="6" x14ac:dyDescent="0.2">
      <c r="A1075" s="91"/>
      <c r="B1075" s="93"/>
      <c r="C1075" s="95"/>
      <c r="D1075" s="95"/>
      <c r="E1075" s="97"/>
      <c r="F1075" s="101"/>
      <c r="G1075" s="103"/>
      <c r="H1075" s="109"/>
      <c r="I1075" s="27" t="s">
        <v>233</v>
      </c>
      <c r="J1075" s="28"/>
      <c r="K1075" s="28"/>
      <c r="L1075" s="28">
        <v>0</v>
      </c>
      <c r="M1075" s="28">
        <f t="shared" si="82"/>
        <v>0</v>
      </c>
      <c r="N1075" s="28">
        <v>0</v>
      </c>
      <c r="O1075" s="29">
        <f>'Planning 3'!R1075</f>
        <v>0.04</v>
      </c>
      <c r="P1075" s="53"/>
      <c r="Q1075" s="111" t="e">
        <f>#REF!*$Q$5</f>
        <v>#REF!</v>
      </c>
      <c r="S1075" s="159">
        <f t="shared" si="85"/>
        <v>0</v>
      </c>
      <c r="Y1075" s="449">
        <v>0</v>
      </c>
      <c r="AA1075" s="452">
        <f t="shared" si="83"/>
        <v>0</v>
      </c>
      <c r="AB1075" s="452">
        <v>0.04</v>
      </c>
      <c r="AC1075" s="452">
        <f t="shared" si="84"/>
        <v>0</v>
      </c>
      <c r="AD1075" s="451">
        <v>4.5200000000000004E-2</v>
      </c>
      <c r="AE1075" s="451">
        <f t="shared" si="81"/>
        <v>-5.2000000000000032E-3</v>
      </c>
      <c r="AY1075" s="451">
        <v>0.04</v>
      </c>
    </row>
    <row r="1076" spans="1:51" ht="34.5" hidden="1" customHeight="1" outlineLevel="7" x14ac:dyDescent="0.2">
      <c r="A1076" s="91"/>
      <c r="B1076" s="93"/>
      <c r="C1076" s="95"/>
      <c r="D1076" s="95"/>
      <c r="E1076" s="97"/>
      <c r="F1076" s="101"/>
      <c r="G1076" s="103"/>
      <c r="H1076" s="109"/>
      <c r="I1076" s="16" t="s">
        <v>68</v>
      </c>
      <c r="J1076" s="17" t="s">
        <v>261</v>
      </c>
      <c r="K1076" s="17">
        <v>544</v>
      </c>
      <c r="L1076" s="5">
        <v>0</v>
      </c>
      <c r="M1076" s="5">
        <f t="shared" si="82"/>
        <v>0</v>
      </c>
      <c r="N1076" s="5">
        <v>0</v>
      </c>
      <c r="O1076" s="6">
        <f>'Planning 3'!R1076</f>
        <v>0</v>
      </c>
      <c r="P1076" s="52"/>
      <c r="Q1076" s="111" t="e">
        <f>#REF!*$Q$5</f>
        <v>#REF!</v>
      </c>
      <c r="S1076" s="159">
        <f t="shared" si="85"/>
        <v>0</v>
      </c>
      <c r="Y1076" s="449">
        <v>0</v>
      </c>
      <c r="AA1076" s="452">
        <f t="shared" si="83"/>
        <v>0</v>
      </c>
      <c r="AB1076" s="452">
        <v>0</v>
      </c>
      <c r="AC1076" s="452">
        <f t="shared" si="84"/>
        <v>0</v>
      </c>
      <c r="AD1076" s="451">
        <v>0</v>
      </c>
      <c r="AE1076" s="451">
        <f t="shared" si="81"/>
        <v>0</v>
      </c>
      <c r="AY1076" s="451">
        <v>0</v>
      </c>
    </row>
    <row r="1077" spans="1:51" ht="34.5" hidden="1" customHeight="1" outlineLevel="7" x14ac:dyDescent="0.2">
      <c r="A1077" s="91"/>
      <c r="B1077" s="93"/>
      <c r="C1077" s="95"/>
      <c r="D1077" s="95"/>
      <c r="E1077" s="97"/>
      <c r="F1077" s="101"/>
      <c r="G1077" s="103"/>
      <c r="H1077" s="109"/>
      <c r="I1077" s="16" t="s">
        <v>247</v>
      </c>
      <c r="J1077" s="17" t="s">
        <v>259</v>
      </c>
      <c r="K1077" s="17">
        <v>1</v>
      </c>
      <c r="L1077" s="448">
        <v>0</v>
      </c>
      <c r="M1077" s="5">
        <f t="shared" si="82"/>
        <v>0</v>
      </c>
      <c r="N1077" s="448">
        <v>0</v>
      </c>
      <c r="O1077" s="6">
        <f>'Planning 3'!R1077</f>
        <v>0</v>
      </c>
      <c r="P1077" s="41"/>
      <c r="Q1077" s="111" t="e">
        <f>#REF!*$Q$5</f>
        <v>#REF!</v>
      </c>
      <c r="S1077" s="159">
        <f t="shared" si="85"/>
        <v>0</v>
      </c>
      <c r="Y1077" s="449">
        <v>0</v>
      </c>
      <c r="AA1077" s="452">
        <f t="shared" si="83"/>
        <v>0</v>
      </c>
      <c r="AB1077" s="452">
        <v>0</v>
      </c>
      <c r="AC1077" s="452">
        <f t="shared" si="84"/>
        <v>0</v>
      </c>
      <c r="AD1077" s="451">
        <v>0.04</v>
      </c>
      <c r="AE1077" s="451">
        <f t="shared" si="81"/>
        <v>-0.04</v>
      </c>
      <c r="AY1077" s="451">
        <v>0</v>
      </c>
    </row>
    <row r="1078" spans="1:51" ht="34.5" hidden="1" customHeight="1" outlineLevel="7" x14ac:dyDescent="0.2">
      <c r="A1078" s="91"/>
      <c r="B1078" s="93"/>
      <c r="C1078" s="95"/>
      <c r="D1078" s="95"/>
      <c r="E1078" s="97"/>
      <c r="F1078" s="101"/>
      <c r="G1078" s="103"/>
      <c r="H1078" s="109"/>
      <c r="I1078" s="4" t="s">
        <v>69</v>
      </c>
      <c r="J1078" s="17" t="s">
        <v>261</v>
      </c>
      <c r="K1078" s="17">
        <v>381</v>
      </c>
      <c r="L1078" s="5">
        <v>0</v>
      </c>
      <c r="M1078" s="5">
        <f t="shared" si="82"/>
        <v>0</v>
      </c>
      <c r="N1078" s="5">
        <v>0</v>
      </c>
      <c r="O1078" s="6">
        <f>'Planning 3'!R1078</f>
        <v>0</v>
      </c>
      <c r="P1078" s="41"/>
      <c r="Q1078" s="111" t="e">
        <f>#REF!*$Q$5</f>
        <v>#REF!</v>
      </c>
      <c r="S1078" s="159">
        <f t="shared" si="85"/>
        <v>0</v>
      </c>
      <c r="Y1078" s="449">
        <v>0</v>
      </c>
      <c r="AA1078" s="452">
        <f t="shared" si="83"/>
        <v>0</v>
      </c>
      <c r="AB1078" s="452">
        <v>0</v>
      </c>
      <c r="AC1078" s="452">
        <f t="shared" si="84"/>
        <v>0</v>
      </c>
      <c r="AD1078" s="451">
        <v>0</v>
      </c>
      <c r="AE1078" s="451">
        <f t="shared" si="81"/>
        <v>0</v>
      </c>
      <c r="AY1078" s="451">
        <v>0</v>
      </c>
    </row>
    <row r="1079" spans="1:51" ht="34.5" hidden="1" customHeight="1" outlineLevel="7" x14ac:dyDescent="0.2">
      <c r="A1079" s="91"/>
      <c r="B1079" s="93"/>
      <c r="C1079" s="95"/>
      <c r="D1079" s="95"/>
      <c r="E1079" s="97"/>
      <c r="F1079" s="101"/>
      <c r="G1079" s="103"/>
      <c r="H1079" s="109"/>
      <c r="I1079" s="4" t="s">
        <v>70</v>
      </c>
      <c r="J1079" s="17" t="s">
        <v>261</v>
      </c>
      <c r="K1079" s="5">
        <v>611</v>
      </c>
      <c r="L1079" s="5">
        <v>0</v>
      </c>
      <c r="M1079" s="5">
        <f t="shared" si="82"/>
        <v>0</v>
      </c>
      <c r="N1079" s="5">
        <v>0</v>
      </c>
      <c r="O1079" s="6">
        <f>'Planning 3'!R1079</f>
        <v>0</v>
      </c>
      <c r="P1079" s="41"/>
      <c r="Q1079" s="111" t="e">
        <f>#REF!*$Q$5</f>
        <v>#REF!</v>
      </c>
      <c r="S1079" s="159">
        <f t="shared" si="85"/>
        <v>0</v>
      </c>
      <c r="Y1079" s="449">
        <v>0</v>
      </c>
      <c r="AA1079" s="452">
        <f t="shared" si="83"/>
        <v>0</v>
      </c>
      <c r="AB1079" s="452">
        <v>0</v>
      </c>
      <c r="AC1079" s="452">
        <f t="shared" si="84"/>
        <v>0</v>
      </c>
      <c r="AD1079" s="451">
        <v>0</v>
      </c>
      <c r="AE1079" s="451">
        <f t="shared" si="81"/>
        <v>0</v>
      </c>
      <c r="AY1079" s="451">
        <v>0</v>
      </c>
    </row>
    <row r="1080" spans="1:51" ht="34.5" hidden="1" customHeight="1" outlineLevel="7" x14ac:dyDescent="0.2">
      <c r="A1080" s="91"/>
      <c r="B1080" s="93"/>
      <c r="C1080" s="95"/>
      <c r="D1080" s="95"/>
      <c r="E1080" s="97"/>
      <c r="F1080" s="101"/>
      <c r="G1080" s="103"/>
      <c r="H1080" s="109"/>
      <c r="I1080" s="4" t="s">
        <v>62</v>
      </c>
      <c r="J1080" s="17" t="s">
        <v>261</v>
      </c>
      <c r="K1080" s="5">
        <v>381</v>
      </c>
      <c r="L1080" s="5">
        <v>0</v>
      </c>
      <c r="M1080" s="5">
        <f t="shared" si="82"/>
        <v>0</v>
      </c>
      <c r="N1080" s="5">
        <v>0</v>
      </c>
      <c r="O1080" s="6">
        <f>'Planning 3'!R1080</f>
        <v>0</v>
      </c>
      <c r="P1080" s="41"/>
      <c r="Q1080" s="111" t="e">
        <f>#REF!*$Q$5</f>
        <v>#REF!</v>
      </c>
      <c r="S1080" s="159">
        <f t="shared" si="85"/>
        <v>0</v>
      </c>
      <c r="Y1080" s="449">
        <v>0</v>
      </c>
      <c r="AA1080" s="452">
        <f t="shared" si="83"/>
        <v>0</v>
      </c>
      <c r="AB1080" s="452">
        <v>0</v>
      </c>
      <c r="AC1080" s="452">
        <f t="shared" si="84"/>
        <v>0</v>
      </c>
      <c r="AD1080" s="451">
        <v>0</v>
      </c>
      <c r="AE1080" s="451">
        <f t="shared" si="81"/>
        <v>0</v>
      </c>
      <c r="AY1080" s="451">
        <v>0</v>
      </c>
    </row>
    <row r="1081" spans="1:51" ht="34.5" hidden="1" customHeight="1" outlineLevel="7" x14ac:dyDescent="0.2">
      <c r="A1081" s="91"/>
      <c r="B1081" s="93"/>
      <c r="C1081" s="95"/>
      <c r="D1081" s="95"/>
      <c r="E1081" s="97"/>
      <c r="F1081" s="101"/>
      <c r="G1081" s="103"/>
      <c r="H1081" s="109"/>
      <c r="I1081" s="4" t="s">
        <v>63</v>
      </c>
      <c r="J1081" s="17" t="s">
        <v>261</v>
      </c>
      <c r="K1081" s="5">
        <v>381</v>
      </c>
      <c r="L1081" s="5">
        <v>0</v>
      </c>
      <c r="M1081" s="5">
        <f t="shared" si="82"/>
        <v>0</v>
      </c>
      <c r="N1081" s="5">
        <v>0</v>
      </c>
      <c r="O1081" s="6">
        <f>'Planning 3'!R1081</f>
        <v>0</v>
      </c>
      <c r="P1081" s="41"/>
      <c r="Q1081" s="111" t="e">
        <f>#REF!*$Q$5</f>
        <v>#REF!</v>
      </c>
      <c r="S1081" s="159">
        <f t="shared" si="85"/>
        <v>0</v>
      </c>
      <c r="Y1081" s="449">
        <v>0</v>
      </c>
      <c r="AA1081" s="452">
        <f t="shared" si="83"/>
        <v>0</v>
      </c>
      <c r="AB1081" s="452">
        <v>0</v>
      </c>
      <c r="AC1081" s="452">
        <f t="shared" si="84"/>
        <v>0</v>
      </c>
      <c r="AD1081" s="451">
        <v>0</v>
      </c>
      <c r="AE1081" s="451">
        <f t="shared" si="81"/>
        <v>0</v>
      </c>
      <c r="AY1081" s="451">
        <v>0</v>
      </c>
    </row>
    <row r="1082" spans="1:51" ht="34.5" hidden="1" customHeight="1" outlineLevel="7" x14ac:dyDescent="0.2">
      <c r="A1082" s="91"/>
      <c r="B1082" s="93"/>
      <c r="C1082" s="95"/>
      <c r="D1082" s="95"/>
      <c r="E1082" s="97"/>
      <c r="F1082" s="101"/>
      <c r="G1082" s="103"/>
      <c r="H1082" s="109"/>
      <c r="I1082" s="4" t="s">
        <v>64</v>
      </c>
      <c r="J1082" s="17" t="s">
        <v>261</v>
      </c>
      <c r="K1082" s="5">
        <v>381</v>
      </c>
      <c r="L1082" s="5">
        <v>0</v>
      </c>
      <c r="M1082" s="5">
        <f t="shared" si="82"/>
        <v>0</v>
      </c>
      <c r="N1082" s="5">
        <v>0</v>
      </c>
      <c r="O1082" s="6">
        <f>'Planning 3'!R1082</f>
        <v>0</v>
      </c>
      <c r="P1082" s="41"/>
      <c r="Q1082" s="111" t="e">
        <f>#REF!*$Q$5</f>
        <v>#REF!</v>
      </c>
      <c r="S1082" s="159">
        <f t="shared" si="85"/>
        <v>0</v>
      </c>
      <c r="Y1082" s="449">
        <v>0</v>
      </c>
      <c r="AA1082" s="452">
        <f t="shared" si="83"/>
        <v>0</v>
      </c>
      <c r="AB1082" s="452">
        <v>0</v>
      </c>
      <c r="AC1082" s="452">
        <f t="shared" si="84"/>
        <v>0</v>
      </c>
      <c r="AD1082" s="451">
        <v>0</v>
      </c>
      <c r="AE1082" s="451">
        <f t="shared" si="81"/>
        <v>0</v>
      </c>
      <c r="AY1082" s="451">
        <v>0</v>
      </c>
    </row>
    <row r="1083" spans="1:51" ht="34.5" hidden="1" customHeight="1" outlineLevel="7" x14ac:dyDescent="0.2">
      <c r="A1083" s="91"/>
      <c r="B1083" s="93"/>
      <c r="C1083" s="95"/>
      <c r="D1083" s="95"/>
      <c r="E1083" s="97"/>
      <c r="F1083" s="101"/>
      <c r="G1083" s="103"/>
      <c r="H1083" s="109"/>
      <c r="I1083" s="4" t="s">
        <v>71</v>
      </c>
      <c r="J1083" s="17" t="s">
        <v>261</v>
      </c>
      <c r="K1083" s="5">
        <v>381</v>
      </c>
      <c r="L1083" s="5">
        <v>0</v>
      </c>
      <c r="M1083" s="5">
        <f t="shared" si="82"/>
        <v>0</v>
      </c>
      <c r="N1083" s="5">
        <v>0</v>
      </c>
      <c r="O1083" s="6">
        <f>'Planning 3'!R1083</f>
        <v>0</v>
      </c>
      <c r="P1083" s="41"/>
      <c r="Q1083" s="111" t="e">
        <f>#REF!*$Q$5</f>
        <v>#REF!</v>
      </c>
      <c r="S1083" s="159">
        <f t="shared" si="85"/>
        <v>0</v>
      </c>
      <c r="Y1083" s="449">
        <v>0</v>
      </c>
      <c r="AA1083" s="452">
        <f t="shared" si="83"/>
        <v>0</v>
      </c>
      <c r="AB1083" s="452">
        <v>0</v>
      </c>
      <c r="AC1083" s="452">
        <f t="shared" si="84"/>
        <v>0</v>
      </c>
      <c r="AD1083" s="451">
        <v>0</v>
      </c>
      <c r="AE1083" s="451">
        <f t="shared" si="81"/>
        <v>0</v>
      </c>
      <c r="AY1083" s="451">
        <v>0</v>
      </c>
    </row>
    <row r="1084" spans="1:51" ht="34.5" hidden="1" customHeight="1" outlineLevel="7" x14ac:dyDescent="0.2">
      <c r="A1084" s="91"/>
      <c r="B1084" s="93"/>
      <c r="C1084" s="95"/>
      <c r="D1084" s="95"/>
      <c r="E1084" s="97"/>
      <c r="F1084" s="101"/>
      <c r="G1084" s="103"/>
      <c r="H1084" s="109"/>
      <c r="I1084" s="4" t="s">
        <v>51</v>
      </c>
      <c r="J1084" s="5" t="s">
        <v>257</v>
      </c>
      <c r="K1084" s="5">
        <v>100</v>
      </c>
      <c r="L1084" s="5">
        <v>40</v>
      </c>
      <c r="M1084" s="5">
        <f t="shared" si="82"/>
        <v>0</v>
      </c>
      <c r="N1084" s="5">
        <v>40</v>
      </c>
      <c r="O1084" s="6">
        <f>'Planning 3'!R1084</f>
        <v>0.4</v>
      </c>
      <c r="P1084" s="41"/>
      <c r="Q1084" s="111" t="e">
        <f>#REF!*$Q$5</f>
        <v>#REF!</v>
      </c>
      <c r="R1084" s="77">
        <v>40</v>
      </c>
      <c r="S1084" s="159">
        <f t="shared" si="85"/>
        <v>0</v>
      </c>
      <c r="Y1084" s="449">
        <v>40</v>
      </c>
      <c r="AA1084" s="452">
        <f t="shared" si="83"/>
        <v>0</v>
      </c>
      <c r="AB1084" s="452">
        <v>0.4</v>
      </c>
      <c r="AC1084" s="452">
        <f t="shared" si="84"/>
        <v>0</v>
      </c>
      <c r="AD1084" s="451">
        <v>0.4</v>
      </c>
      <c r="AE1084" s="451">
        <f t="shared" si="81"/>
        <v>0</v>
      </c>
      <c r="AY1084" s="451">
        <v>0.4</v>
      </c>
    </row>
    <row r="1085" spans="1:51" ht="34.5" hidden="1" customHeight="1" outlineLevel="6" x14ac:dyDescent="0.2">
      <c r="A1085" s="91"/>
      <c r="B1085" s="93"/>
      <c r="C1085" s="95"/>
      <c r="D1085" s="95"/>
      <c r="E1085" s="97"/>
      <c r="F1085" s="101"/>
      <c r="G1085" s="103"/>
      <c r="H1085" s="109"/>
      <c r="I1085" s="27" t="s">
        <v>234</v>
      </c>
      <c r="J1085" s="28"/>
      <c r="K1085" s="28"/>
      <c r="L1085" s="28">
        <v>0</v>
      </c>
      <c r="M1085" s="28">
        <f t="shared" si="82"/>
        <v>0</v>
      </c>
      <c r="N1085" s="28">
        <v>0</v>
      </c>
      <c r="O1085" s="29">
        <f>'Planning 3'!R1085</f>
        <v>4.0000000000000008E-2</v>
      </c>
      <c r="P1085" s="53"/>
      <c r="Q1085" s="111" t="e">
        <f>#REF!*$Q$5</f>
        <v>#REF!</v>
      </c>
      <c r="S1085" s="159">
        <f t="shared" si="85"/>
        <v>0</v>
      </c>
      <c r="Y1085" s="449">
        <v>0</v>
      </c>
      <c r="AA1085" s="452">
        <f t="shared" si="83"/>
        <v>0</v>
      </c>
      <c r="AB1085" s="452">
        <v>4.0000000000000008E-2</v>
      </c>
      <c r="AC1085" s="452">
        <f t="shared" si="84"/>
        <v>0</v>
      </c>
      <c r="AD1085" s="451">
        <v>0.17</v>
      </c>
      <c r="AE1085" s="451">
        <f t="shared" si="81"/>
        <v>-0.13</v>
      </c>
      <c r="AY1085" s="451">
        <v>4.0000000000000008E-2</v>
      </c>
    </row>
    <row r="1086" spans="1:51" ht="34.5" hidden="1" customHeight="1" outlineLevel="7" x14ac:dyDescent="0.2">
      <c r="A1086" s="91"/>
      <c r="B1086" s="93"/>
      <c r="C1086" s="95"/>
      <c r="D1086" s="95"/>
      <c r="E1086" s="97"/>
      <c r="F1086" s="101"/>
      <c r="G1086" s="103"/>
      <c r="H1086" s="109"/>
      <c r="I1086" s="16" t="s">
        <v>241</v>
      </c>
      <c r="J1086" s="17" t="s">
        <v>259</v>
      </c>
      <c r="K1086" s="5">
        <v>1</v>
      </c>
      <c r="L1086" s="447">
        <v>0</v>
      </c>
      <c r="M1086" s="5">
        <f t="shared" si="82"/>
        <v>0</v>
      </c>
      <c r="N1086" s="447">
        <v>0</v>
      </c>
      <c r="O1086" s="6">
        <f>'Planning 3'!R1086</f>
        <v>0</v>
      </c>
      <c r="P1086" s="52"/>
      <c r="Q1086" s="111" t="e">
        <f>#REF!*$Q$5</f>
        <v>#REF!</v>
      </c>
      <c r="S1086" s="159">
        <f t="shared" si="85"/>
        <v>0</v>
      </c>
      <c r="Y1086" s="449">
        <v>0</v>
      </c>
      <c r="AA1086" s="452">
        <f t="shared" si="83"/>
        <v>0</v>
      </c>
      <c r="AB1086" s="452">
        <v>0</v>
      </c>
      <c r="AC1086" s="452">
        <f t="shared" si="84"/>
        <v>0</v>
      </c>
      <c r="AD1086" s="451">
        <v>1</v>
      </c>
      <c r="AE1086" s="451">
        <f t="shared" si="81"/>
        <v>-1</v>
      </c>
      <c r="AY1086" s="451">
        <v>0</v>
      </c>
    </row>
    <row r="1087" spans="1:51" ht="34.5" hidden="1" customHeight="1" outlineLevel="7" x14ac:dyDescent="0.2">
      <c r="A1087" s="91"/>
      <c r="B1087" s="93"/>
      <c r="C1087" s="95"/>
      <c r="D1087" s="95"/>
      <c r="E1087" s="97"/>
      <c r="F1087" s="101"/>
      <c r="G1087" s="103"/>
      <c r="H1087" s="109"/>
      <c r="I1087" s="4" t="s">
        <v>235</v>
      </c>
      <c r="J1087" s="17" t="s">
        <v>261</v>
      </c>
      <c r="K1087" s="5">
        <v>386</v>
      </c>
      <c r="L1087" s="5">
        <v>0</v>
      </c>
      <c r="M1087" s="5">
        <f t="shared" si="82"/>
        <v>0</v>
      </c>
      <c r="N1087" s="5">
        <v>0</v>
      </c>
      <c r="O1087" s="6">
        <f>'Planning 3'!R1087</f>
        <v>0</v>
      </c>
      <c r="P1087" s="41"/>
      <c r="Q1087" s="111" t="e">
        <f>#REF!*$Q$5</f>
        <v>#REF!</v>
      </c>
      <c r="S1087" s="159">
        <f t="shared" si="85"/>
        <v>0</v>
      </c>
      <c r="Y1087" s="449">
        <v>0</v>
      </c>
      <c r="AA1087" s="452">
        <f t="shared" si="83"/>
        <v>0</v>
      </c>
      <c r="AB1087" s="452">
        <v>0</v>
      </c>
      <c r="AC1087" s="452">
        <f t="shared" si="84"/>
        <v>0</v>
      </c>
      <c r="AD1087" s="451">
        <v>0</v>
      </c>
      <c r="AE1087" s="451">
        <f t="shared" si="81"/>
        <v>0</v>
      </c>
      <c r="AY1087" s="451">
        <v>0</v>
      </c>
    </row>
    <row r="1088" spans="1:51" ht="34.5" hidden="1" customHeight="1" outlineLevel="7" x14ac:dyDescent="0.2">
      <c r="A1088" s="91"/>
      <c r="B1088" s="93"/>
      <c r="C1088" s="95"/>
      <c r="D1088" s="95"/>
      <c r="E1088" s="97"/>
      <c r="F1088" s="101"/>
      <c r="G1088" s="103"/>
      <c r="H1088" s="109"/>
      <c r="I1088" s="4" t="s">
        <v>236</v>
      </c>
      <c r="J1088" s="17" t="s">
        <v>261</v>
      </c>
      <c r="K1088" s="5">
        <v>270</v>
      </c>
      <c r="L1088" s="5">
        <v>0</v>
      </c>
      <c r="M1088" s="5">
        <f t="shared" si="82"/>
        <v>0</v>
      </c>
      <c r="N1088" s="5">
        <v>0</v>
      </c>
      <c r="O1088" s="6">
        <f>'Planning 3'!R1088</f>
        <v>0</v>
      </c>
      <c r="P1088" s="41"/>
      <c r="Q1088" s="111" t="e">
        <f>#REF!*$Q$5</f>
        <v>#REF!</v>
      </c>
      <c r="S1088" s="159">
        <f t="shared" si="85"/>
        <v>0</v>
      </c>
      <c r="Y1088" s="449">
        <v>0</v>
      </c>
      <c r="AA1088" s="452">
        <f t="shared" si="83"/>
        <v>0</v>
      </c>
      <c r="AB1088" s="452">
        <v>0</v>
      </c>
      <c r="AC1088" s="452">
        <f t="shared" si="84"/>
        <v>0</v>
      </c>
      <c r="AD1088" s="451">
        <v>0</v>
      </c>
      <c r="AE1088" s="451">
        <f t="shared" si="81"/>
        <v>0</v>
      </c>
      <c r="AY1088" s="451">
        <v>0</v>
      </c>
    </row>
    <row r="1089" spans="1:51" ht="34.5" hidden="1" customHeight="1" outlineLevel="7" x14ac:dyDescent="0.2">
      <c r="A1089" s="91"/>
      <c r="B1089" s="93"/>
      <c r="C1089" s="95"/>
      <c r="D1089" s="95"/>
      <c r="E1089" s="97"/>
      <c r="F1089" s="101"/>
      <c r="G1089" s="103"/>
      <c r="H1089" s="109"/>
      <c r="I1089" s="4" t="s">
        <v>237</v>
      </c>
      <c r="J1089" s="17" t="s">
        <v>261</v>
      </c>
      <c r="K1089" s="5">
        <v>270</v>
      </c>
      <c r="L1089" s="5">
        <v>0</v>
      </c>
      <c r="M1089" s="5">
        <f t="shared" si="82"/>
        <v>0</v>
      </c>
      <c r="N1089" s="5">
        <v>0</v>
      </c>
      <c r="O1089" s="6">
        <f>'Planning 3'!R1089</f>
        <v>0</v>
      </c>
      <c r="P1089" s="41"/>
      <c r="Q1089" s="111" t="e">
        <f>#REF!*$Q$5</f>
        <v>#REF!</v>
      </c>
      <c r="S1089" s="159">
        <f t="shared" si="85"/>
        <v>0</v>
      </c>
      <c r="Y1089" s="449">
        <v>0</v>
      </c>
      <c r="AA1089" s="452">
        <f t="shared" si="83"/>
        <v>0</v>
      </c>
      <c r="AB1089" s="452">
        <v>0</v>
      </c>
      <c r="AC1089" s="452">
        <f t="shared" si="84"/>
        <v>0</v>
      </c>
      <c r="AD1089" s="451">
        <v>0</v>
      </c>
      <c r="AE1089" s="451">
        <f t="shared" ref="AE1089:AE1152" si="86">O1089-AD1089</f>
        <v>0</v>
      </c>
      <c r="AY1089" s="451">
        <v>0</v>
      </c>
    </row>
    <row r="1090" spans="1:51" ht="34.5" hidden="1" customHeight="1" outlineLevel="7" x14ac:dyDescent="0.2">
      <c r="A1090" s="91"/>
      <c r="B1090" s="93"/>
      <c r="C1090" s="95"/>
      <c r="D1090" s="95"/>
      <c r="E1090" s="97"/>
      <c r="F1090" s="101"/>
      <c r="G1090" s="103"/>
      <c r="H1090" s="109"/>
      <c r="I1090" s="4" t="s">
        <v>71</v>
      </c>
      <c r="J1090" s="17" t="s">
        <v>261</v>
      </c>
      <c r="K1090" s="5">
        <v>270</v>
      </c>
      <c r="L1090" s="5">
        <v>0</v>
      </c>
      <c r="M1090" s="5">
        <f t="shared" ref="M1090:M1153" si="87">N1090-L1090</f>
        <v>0</v>
      </c>
      <c r="N1090" s="5">
        <v>0</v>
      </c>
      <c r="O1090" s="6">
        <f>'Planning 3'!R1090</f>
        <v>0</v>
      </c>
      <c r="P1090" s="41"/>
      <c r="Q1090" s="111" t="e">
        <f>#REF!*$Q$5</f>
        <v>#REF!</v>
      </c>
      <c r="S1090" s="159">
        <f t="shared" si="85"/>
        <v>0</v>
      </c>
      <c r="Y1090" s="449">
        <v>0</v>
      </c>
      <c r="AA1090" s="452">
        <f t="shared" ref="AA1090:AA1153" si="88">O1090-AY1090</f>
        <v>0</v>
      </c>
      <c r="AB1090" s="452">
        <v>0</v>
      </c>
      <c r="AC1090" s="452">
        <f t="shared" ref="AC1090:AC1153" si="89">O1090-AB1090</f>
        <v>0</v>
      </c>
      <c r="AD1090" s="451">
        <v>0</v>
      </c>
      <c r="AE1090" s="451">
        <f t="shared" si="86"/>
        <v>0</v>
      </c>
      <c r="AY1090" s="451">
        <v>0</v>
      </c>
    </row>
    <row r="1091" spans="1:51" ht="34.5" hidden="1" customHeight="1" outlineLevel="7" x14ac:dyDescent="0.2">
      <c r="A1091" s="91"/>
      <c r="B1091" s="93"/>
      <c r="C1091" s="95"/>
      <c r="D1091" s="95"/>
      <c r="E1091" s="97"/>
      <c r="F1091" s="101"/>
      <c r="G1091" s="103"/>
      <c r="H1091" s="109"/>
      <c r="I1091" s="4" t="s">
        <v>51</v>
      </c>
      <c r="J1091" s="5" t="s">
        <v>257</v>
      </c>
      <c r="K1091" s="5">
        <v>100</v>
      </c>
      <c r="L1091" s="5">
        <v>40</v>
      </c>
      <c r="M1091" s="5">
        <f t="shared" si="87"/>
        <v>0</v>
      </c>
      <c r="N1091" s="5">
        <v>40</v>
      </c>
      <c r="O1091" s="6">
        <f>'Planning 3'!R1091</f>
        <v>0.4</v>
      </c>
      <c r="P1091" s="41"/>
      <c r="Q1091" s="111" t="e">
        <f>#REF!*$Q$5</f>
        <v>#REF!</v>
      </c>
      <c r="R1091" s="77">
        <v>40</v>
      </c>
      <c r="S1091" s="159">
        <f t="shared" si="85"/>
        <v>0</v>
      </c>
      <c r="Y1091" s="449">
        <v>40</v>
      </c>
      <c r="AA1091" s="452">
        <f t="shared" si="88"/>
        <v>0</v>
      </c>
      <c r="AB1091" s="452">
        <v>0.4</v>
      </c>
      <c r="AC1091" s="452">
        <f t="shared" si="89"/>
        <v>0</v>
      </c>
      <c r="AD1091" s="451">
        <v>0.4</v>
      </c>
      <c r="AE1091" s="451">
        <f t="shared" si="86"/>
        <v>0</v>
      </c>
      <c r="AY1091" s="451">
        <v>0.4</v>
      </c>
    </row>
    <row r="1092" spans="1:51" ht="34.5" hidden="1" customHeight="1" outlineLevel="6" x14ac:dyDescent="0.2">
      <c r="A1092" s="91"/>
      <c r="B1092" s="93"/>
      <c r="C1092" s="95"/>
      <c r="D1092" s="95"/>
      <c r="E1092" s="97"/>
      <c r="F1092" s="101"/>
      <c r="G1092" s="103"/>
      <c r="H1092" s="109"/>
      <c r="I1092" s="27" t="s">
        <v>66</v>
      </c>
      <c r="J1092" s="28"/>
      <c r="K1092" s="28"/>
      <c r="L1092" s="28">
        <v>0</v>
      </c>
      <c r="M1092" s="28">
        <f t="shared" si="87"/>
        <v>0</v>
      </c>
      <c r="N1092" s="28">
        <v>0</v>
      </c>
      <c r="O1092" s="29">
        <f>'Planning 3'!R1092</f>
        <v>0.04</v>
      </c>
      <c r="P1092" s="53"/>
      <c r="Q1092" s="111" t="e">
        <f>#REF!*$Q$5</f>
        <v>#REF!</v>
      </c>
      <c r="S1092" s="159">
        <f t="shared" si="85"/>
        <v>0</v>
      </c>
      <c r="Y1092" s="449">
        <v>0</v>
      </c>
      <c r="AA1092" s="452">
        <f t="shared" si="88"/>
        <v>0</v>
      </c>
      <c r="AB1092" s="452">
        <v>0.04</v>
      </c>
      <c r="AC1092" s="452">
        <f t="shared" si="89"/>
        <v>0</v>
      </c>
      <c r="AD1092" s="451">
        <v>4.5200000000000004E-2</v>
      </c>
      <c r="AE1092" s="451">
        <f t="shared" si="86"/>
        <v>-5.2000000000000032E-3</v>
      </c>
      <c r="AY1092" s="451">
        <v>0.04</v>
      </c>
    </row>
    <row r="1093" spans="1:51" ht="34.5" hidden="1" customHeight="1" outlineLevel="7" x14ac:dyDescent="0.2">
      <c r="A1093" s="91"/>
      <c r="B1093" s="93"/>
      <c r="C1093" s="95"/>
      <c r="D1093" s="95"/>
      <c r="E1093" s="97"/>
      <c r="F1093" s="101"/>
      <c r="G1093" s="103"/>
      <c r="H1093" s="109"/>
      <c r="I1093" s="16" t="s">
        <v>68</v>
      </c>
      <c r="J1093" s="17" t="s">
        <v>261</v>
      </c>
      <c r="K1093" s="17">
        <v>192</v>
      </c>
      <c r="L1093" s="5">
        <v>0</v>
      </c>
      <c r="M1093" s="5">
        <f t="shared" si="87"/>
        <v>0</v>
      </c>
      <c r="N1093" s="5">
        <v>0</v>
      </c>
      <c r="O1093" s="6">
        <f>'Planning 3'!R1093</f>
        <v>0</v>
      </c>
      <c r="P1093" s="52"/>
      <c r="Q1093" s="111" t="e">
        <f>#REF!*$Q$5</f>
        <v>#REF!</v>
      </c>
      <c r="S1093" s="159">
        <f t="shared" si="85"/>
        <v>0</v>
      </c>
      <c r="Y1093" s="449">
        <v>0</v>
      </c>
      <c r="AA1093" s="452">
        <f t="shared" si="88"/>
        <v>0</v>
      </c>
      <c r="AB1093" s="452">
        <v>0</v>
      </c>
      <c r="AC1093" s="452">
        <f t="shared" si="89"/>
        <v>0</v>
      </c>
      <c r="AD1093" s="451">
        <v>0</v>
      </c>
      <c r="AE1093" s="451">
        <f t="shared" si="86"/>
        <v>0</v>
      </c>
      <c r="AY1093" s="451">
        <v>0</v>
      </c>
    </row>
    <row r="1094" spans="1:51" ht="34.5" hidden="1" customHeight="1" outlineLevel="7" x14ac:dyDescent="0.2">
      <c r="A1094" s="91"/>
      <c r="B1094" s="93"/>
      <c r="C1094" s="95"/>
      <c r="D1094" s="95"/>
      <c r="E1094" s="97"/>
      <c r="F1094" s="101"/>
      <c r="G1094" s="103"/>
      <c r="H1094" s="109"/>
      <c r="I1094" s="16" t="s">
        <v>247</v>
      </c>
      <c r="J1094" s="17" t="s">
        <v>259</v>
      </c>
      <c r="K1094" s="17">
        <v>1</v>
      </c>
      <c r="L1094" s="448">
        <v>0</v>
      </c>
      <c r="M1094" s="5">
        <f t="shared" si="87"/>
        <v>0</v>
      </c>
      <c r="N1094" s="448">
        <v>0</v>
      </c>
      <c r="O1094" s="6">
        <f>'Planning 3'!R1094</f>
        <v>0</v>
      </c>
      <c r="P1094" s="41"/>
      <c r="Q1094" s="111" t="e">
        <f>#REF!*$Q$5</f>
        <v>#REF!</v>
      </c>
      <c r="S1094" s="159">
        <f t="shared" si="85"/>
        <v>0</v>
      </c>
      <c r="Y1094" s="449">
        <v>0</v>
      </c>
      <c r="AA1094" s="452">
        <f t="shared" si="88"/>
        <v>0</v>
      </c>
      <c r="AB1094" s="452">
        <v>0</v>
      </c>
      <c r="AC1094" s="452">
        <f t="shared" si="89"/>
        <v>0</v>
      </c>
      <c r="AD1094" s="451">
        <v>0.04</v>
      </c>
      <c r="AE1094" s="451">
        <f t="shared" si="86"/>
        <v>-0.04</v>
      </c>
      <c r="AY1094" s="451">
        <v>0</v>
      </c>
    </row>
    <row r="1095" spans="1:51" ht="34.5" hidden="1" customHeight="1" outlineLevel="7" x14ac:dyDescent="0.2">
      <c r="A1095" s="91"/>
      <c r="B1095" s="93"/>
      <c r="C1095" s="95"/>
      <c r="D1095" s="95"/>
      <c r="E1095" s="97"/>
      <c r="F1095" s="101"/>
      <c r="G1095" s="103"/>
      <c r="H1095" s="109"/>
      <c r="I1095" s="4" t="s">
        <v>69</v>
      </c>
      <c r="J1095" s="17" t="s">
        <v>261</v>
      </c>
      <c r="K1095" s="17">
        <v>134</v>
      </c>
      <c r="L1095" s="5">
        <v>0</v>
      </c>
      <c r="M1095" s="5">
        <f t="shared" si="87"/>
        <v>0</v>
      </c>
      <c r="N1095" s="5">
        <v>0</v>
      </c>
      <c r="O1095" s="6">
        <f>'Planning 3'!R1095</f>
        <v>0</v>
      </c>
      <c r="P1095" s="41"/>
      <c r="Q1095" s="111" t="e">
        <f>#REF!*$Q$5</f>
        <v>#REF!</v>
      </c>
      <c r="S1095" s="159">
        <f t="shared" si="85"/>
        <v>0</v>
      </c>
      <c r="Y1095" s="449">
        <v>0</v>
      </c>
      <c r="AA1095" s="452">
        <f t="shared" si="88"/>
        <v>0</v>
      </c>
      <c r="AB1095" s="452">
        <v>0</v>
      </c>
      <c r="AC1095" s="452">
        <f t="shared" si="89"/>
        <v>0</v>
      </c>
      <c r="AD1095" s="451">
        <v>0</v>
      </c>
      <c r="AE1095" s="451">
        <f t="shared" si="86"/>
        <v>0</v>
      </c>
      <c r="AY1095" s="451">
        <v>0</v>
      </c>
    </row>
    <row r="1096" spans="1:51" ht="34.5" hidden="1" customHeight="1" outlineLevel="7" x14ac:dyDescent="0.2">
      <c r="A1096" s="91"/>
      <c r="B1096" s="93"/>
      <c r="C1096" s="95"/>
      <c r="D1096" s="95"/>
      <c r="E1096" s="97"/>
      <c r="F1096" s="101"/>
      <c r="G1096" s="103"/>
      <c r="H1096" s="109"/>
      <c r="I1096" s="4" t="s">
        <v>70</v>
      </c>
      <c r="J1096" s="17" t="s">
        <v>261</v>
      </c>
      <c r="K1096" s="5">
        <v>611</v>
      </c>
      <c r="L1096" s="5">
        <v>0</v>
      </c>
      <c r="M1096" s="5">
        <f t="shared" si="87"/>
        <v>0</v>
      </c>
      <c r="N1096" s="5">
        <v>0</v>
      </c>
      <c r="O1096" s="6">
        <f>'Planning 3'!R1096</f>
        <v>0</v>
      </c>
      <c r="P1096" s="41"/>
      <c r="Q1096" s="111" t="e">
        <f>#REF!*$Q$5</f>
        <v>#REF!</v>
      </c>
      <c r="S1096" s="159">
        <f t="shared" si="85"/>
        <v>0</v>
      </c>
      <c r="Y1096" s="449">
        <v>0</v>
      </c>
      <c r="AA1096" s="452">
        <f t="shared" si="88"/>
        <v>0</v>
      </c>
      <c r="AB1096" s="452">
        <v>0</v>
      </c>
      <c r="AC1096" s="452">
        <f t="shared" si="89"/>
        <v>0</v>
      </c>
      <c r="AD1096" s="451">
        <v>0</v>
      </c>
      <c r="AE1096" s="451">
        <f t="shared" si="86"/>
        <v>0</v>
      </c>
      <c r="AY1096" s="451">
        <v>0</v>
      </c>
    </row>
    <row r="1097" spans="1:51" ht="34.5" hidden="1" customHeight="1" outlineLevel="7" x14ac:dyDescent="0.2">
      <c r="A1097" s="91"/>
      <c r="B1097" s="93"/>
      <c r="C1097" s="95"/>
      <c r="D1097" s="95"/>
      <c r="E1097" s="97"/>
      <c r="F1097" s="101"/>
      <c r="G1097" s="103"/>
      <c r="H1097" s="109"/>
      <c r="I1097" s="4" t="s">
        <v>62</v>
      </c>
      <c r="J1097" s="17" t="s">
        <v>261</v>
      </c>
      <c r="K1097" s="5">
        <v>134</v>
      </c>
      <c r="L1097" s="5">
        <v>0</v>
      </c>
      <c r="M1097" s="5">
        <f t="shared" si="87"/>
        <v>0</v>
      </c>
      <c r="N1097" s="5">
        <v>0</v>
      </c>
      <c r="O1097" s="6">
        <f>'Planning 3'!R1097</f>
        <v>0</v>
      </c>
      <c r="P1097" s="41"/>
      <c r="Q1097" s="111" t="e">
        <f>#REF!*$Q$5</f>
        <v>#REF!</v>
      </c>
      <c r="S1097" s="159">
        <f t="shared" si="85"/>
        <v>0</v>
      </c>
      <c r="Y1097" s="449">
        <v>0</v>
      </c>
      <c r="AA1097" s="452">
        <f t="shared" si="88"/>
        <v>0</v>
      </c>
      <c r="AB1097" s="452">
        <v>0</v>
      </c>
      <c r="AC1097" s="452">
        <f t="shared" si="89"/>
        <v>0</v>
      </c>
      <c r="AD1097" s="451">
        <v>0</v>
      </c>
      <c r="AE1097" s="451">
        <f t="shared" si="86"/>
        <v>0</v>
      </c>
      <c r="AY1097" s="451">
        <v>0</v>
      </c>
    </row>
    <row r="1098" spans="1:51" ht="34.5" hidden="1" customHeight="1" outlineLevel="7" x14ac:dyDescent="0.2">
      <c r="A1098" s="91"/>
      <c r="B1098" s="93"/>
      <c r="C1098" s="95"/>
      <c r="D1098" s="95"/>
      <c r="E1098" s="97"/>
      <c r="F1098" s="101"/>
      <c r="G1098" s="103"/>
      <c r="H1098" s="109"/>
      <c r="I1098" s="4" t="s">
        <v>63</v>
      </c>
      <c r="J1098" s="17" t="s">
        <v>261</v>
      </c>
      <c r="K1098" s="5">
        <v>134</v>
      </c>
      <c r="L1098" s="5">
        <v>0</v>
      </c>
      <c r="M1098" s="5">
        <f t="shared" si="87"/>
        <v>0</v>
      </c>
      <c r="N1098" s="5">
        <v>0</v>
      </c>
      <c r="O1098" s="6">
        <f>'Planning 3'!R1098</f>
        <v>0</v>
      </c>
      <c r="P1098" s="41"/>
      <c r="Q1098" s="111" t="e">
        <f>#REF!*$Q$5</f>
        <v>#REF!</v>
      </c>
      <c r="S1098" s="159">
        <f t="shared" si="85"/>
        <v>0</v>
      </c>
      <c r="Y1098" s="449">
        <v>0</v>
      </c>
      <c r="AA1098" s="452">
        <f t="shared" si="88"/>
        <v>0</v>
      </c>
      <c r="AB1098" s="452">
        <v>0</v>
      </c>
      <c r="AC1098" s="452">
        <f t="shared" si="89"/>
        <v>0</v>
      </c>
      <c r="AD1098" s="451">
        <v>0</v>
      </c>
      <c r="AE1098" s="451">
        <f t="shared" si="86"/>
        <v>0</v>
      </c>
      <c r="AY1098" s="451">
        <v>0</v>
      </c>
    </row>
    <row r="1099" spans="1:51" ht="34.5" hidden="1" customHeight="1" outlineLevel="7" x14ac:dyDescent="0.2">
      <c r="A1099" s="91"/>
      <c r="B1099" s="93"/>
      <c r="C1099" s="95"/>
      <c r="D1099" s="95"/>
      <c r="E1099" s="97"/>
      <c r="F1099" s="101"/>
      <c r="G1099" s="103"/>
      <c r="H1099" s="109"/>
      <c r="I1099" s="4" t="s">
        <v>64</v>
      </c>
      <c r="J1099" s="17" t="s">
        <v>261</v>
      </c>
      <c r="K1099" s="5">
        <v>134</v>
      </c>
      <c r="L1099" s="5">
        <v>0</v>
      </c>
      <c r="M1099" s="5">
        <f t="shared" si="87"/>
        <v>0</v>
      </c>
      <c r="N1099" s="5">
        <v>0</v>
      </c>
      <c r="O1099" s="6">
        <f>'Planning 3'!R1099</f>
        <v>0</v>
      </c>
      <c r="P1099" s="41"/>
      <c r="Q1099" s="111" t="e">
        <f>#REF!*$Q$5</f>
        <v>#REF!</v>
      </c>
      <c r="S1099" s="159">
        <f t="shared" si="85"/>
        <v>0</v>
      </c>
      <c r="Y1099" s="449">
        <v>0</v>
      </c>
      <c r="AA1099" s="452">
        <f t="shared" si="88"/>
        <v>0</v>
      </c>
      <c r="AB1099" s="452">
        <v>0</v>
      </c>
      <c r="AC1099" s="452">
        <f t="shared" si="89"/>
        <v>0</v>
      </c>
      <c r="AD1099" s="451">
        <v>0</v>
      </c>
      <c r="AE1099" s="451">
        <f t="shared" si="86"/>
        <v>0</v>
      </c>
      <c r="AY1099" s="451">
        <v>0</v>
      </c>
    </row>
    <row r="1100" spans="1:51" ht="34.5" hidden="1" customHeight="1" outlineLevel="7" x14ac:dyDescent="0.2">
      <c r="A1100" s="91"/>
      <c r="B1100" s="93"/>
      <c r="C1100" s="95"/>
      <c r="D1100" s="95"/>
      <c r="E1100" s="97"/>
      <c r="F1100" s="101"/>
      <c r="G1100" s="103"/>
      <c r="H1100" s="109"/>
      <c r="I1100" s="4" t="s">
        <v>71</v>
      </c>
      <c r="J1100" s="17" t="s">
        <v>261</v>
      </c>
      <c r="K1100" s="5">
        <v>134</v>
      </c>
      <c r="L1100" s="5">
        <v>0</v>
      </c>
      <c r="M1100" s="5">
        <f t="shared" si="87"/>
        <v>0</v>
      </c>
      <c r="N1100" s="5">
        <v>0</v>
      </c>
      <c r="O1100" s="6">
        <f>'Planning 3'!R1100</f>
        <v>0</v>
      </c>
      <c r="P1100" s="41"/>
      <c r="Q1100" s="111" t="e">
        <f>#REF!*$Q$5</f>
        <v>#REF!</v>
      </c>
      <c r="S1100" s="159">
        <f t="shared" si="85"/>
        <v>0</v>
      </c>
      <c r="Y1100" s="449">
        <v>0</v>
      </c>
      <c r="AA1100" s="452">
        <f t="shared" si="88"/>
        <v>0</v>
      </c>
      <c r="AB1100" s="452">
        <v>0</v>
      </c>
      <c r="AC1100" s="452">
        <f t="shared" si="89"/>
        <v>0</v>
      </c>
      <c r="AD1100" s="451">
        <v>0</v>
      </c>
      <c r="AE1100" s="451">
        <f t="shared" si="86"/>
        <v>0</v>
      </c>
      <c r="AY1100" s="451">
        <v>0</v>
      </c>
    </row>
    <row r="1101" spans="1:51" ht="34.5" hidden="1" customHeight="1" outlineLevel="7" x14ac:dyDescent="0.2">
      <c r="A1101" s="91"/>
      <c r="B1101" s="93"/>
      <c r="C1101" s="95"/>
      <c r="D1101" s="95"/>
      <c r="E1101" s="97"/>
      <c r="F1101" s="101"/>
      <c r="G1101" s="103"/>
      <c r="H1101" s="109"/>
      <c r="I1101" s="4" t="s">
        <v>51</v>
      </c>
      <c r="J1101" s="5" t="s">
        <v>257</v>
      </c>
      <c r="K1101" s="5">
        <v>100</v>
      </c>
      <c r="L1101" s="5">
        <v>40</v>
      </c>
      <c r="M1101" s="5">
        <f t="shared" si="87"/>
        <v>0</v>
      </c>
      <c r="N1101" s="5">
        <v>40</v>
      </c>
      <c r="O1101" s="6">
        <f>'Planning 3'!R1101</f>
        <v>0.4</v>
      </c>
      <c r="P1101" s="41"/>
      <c r="Q1101" s="111" t="e">
        <f>#REF!*$Q$5</f>
        <v>#REF!</v>
      </c>
      <c r="R1101" s="77">
        <v>40</v>
      </c>
      <c r="S1101" s="159">
        <f t="shared" si="85"/>
        <v>0</v>
      </c>
      <c r="Y1101" s="449">
        <v>40</v>
      </c>
      <c r="AA1101" s="452">
        <f t="shared" si="88"/>
        <v>0</v>
      </c>
      <c r="AB1101" s="452">
        <v>0.4</v>
      </c>
      <c r="AC1101" s="452">
        <f t="shared" si="89"/>
        <v>0</v>
      </c>
      <c r="AD1101" s="451">
        <v>0.4</v>
      </c>
      <c r="AE1101" s="451">
        <f t="shared" si="86"/>
        <v>0</v>
      </c>
      <c r="AY1101" s="451">
        <v>0.4</v>
      </c>
    </row>
    <row r="1102" spans="1:51" ht="34.5" customHeight="1" outlineLevel="4" collapsed="1" x14ac:dyDescent="0.2">
      <c r="A1102" s="91"/>
      <c r="B1102" s="93"/>
      <c r="C1102" s="95"/>
      <c r="D1102" s="95"/>
      <c r="E1102" s="97"/>
      <c r="F1102" s="101"/>
      <c r="G1102" s="101"/>
      <c r="H1102" s="101"/>
      <c r="I1102" s="19" t="s">
        <v>224</v>
      </c>
      <c r="J1102" s="20"/>
      <c r="K1102" s="20"/>
      <c r="L1102" s="20">
        <v>0</v>
      </c>
      <c r="M1102" s="20">
        <f t="shared" si="87"/>
        <v>0</v>
      </c>
      <c r="N1102" s="20">
        <v>0</v>
      </c>
      <c r="O1102" s="21">
        <f>'Planning 3'!R1102</f>
        <v>0</v>
      </c>
      <c r="P1102" s="49"/>
      <c r="Q1102" s="111" t="e">
        <f>#REF!*$Q$5</f>
        <v>#REF!</v>
      </c>
      <c r="S1102" s="159">
        <f t="shared" si="85"/>
        <v>0</v>
      </c>
      <c r="Y1102" s="449">
        <v>0</v>
      </c>
      <c r="AA1102" s="452">
        <f t="shared" si="88"/>
        <v>0</v>
      </c>
      <c r="AB1102" s="452">
        <v>0</v>
      </c>
      <c r="AC1102" s="452">
        <f t="shared" si="89"/>
        <v>0</v>
      </c>
      <c r="AD1102" s="451">
        <v>0</v>
      </c>
      <c r="AE1102" s="451">
        <f t="shared" si="86"/>
        <v>0</v>
      </c>
      <c r="AY1102" s="451">
        <v>0</v>
      </c>
    </row>
    <row r="1103" spans="1:51" ht="34.5" hidden="1" customHeight="1" outlineLevel="5" x14ac:dyDescent="0.2">
      <c r="A1103" s="91"/>
      <c r="B1103" s="93"/>
      <c r="C1103" s="95"/>
      <c r="D1103" s="95"/>
      <c r="E1103" s="97"/>
      <c r="F1103" s="101"/>
      <c r="G1103" s="103"/>
      <c r="H1103" s="103"/>
      <c r="I1103" s="22" t="s">
        <v>58</v>
      </c>
      <c r="J1103" s="23"/>
      <c r="K1103" s="23"/>
      <c r="L1103" s="23">
        <v>0</v>
      </c>
      <c r="M1103" s="23">
        <f t="shared" si="87"/>
        <v>0</v>
      </c>
      <c r="N1103" s="23">
        <v>0</v>
      </c>
      <c r="O1103" s="24">
        <f>'Planning 3'!R1103</f>
        <v>0</v>
      </c>
      <c r="P1103" s="50"/>
      <c r="Q1103" s="111" t="e">
        <f>#REF!*$Q$5</f>
        <v>#REF!</v>
      </c>
      <c r="S1103" s="159">
        <f t="shared" si="85"/>
        <v>0</v>
      </c>
      <c r="Y1103" s="449">
        <v>0</v>
      </c>
      <c r="AA1103" s="452">
        <f t="shared" si="88"/>
        <v>0</v>
      </c>
      <c r="AB1103" s="452">
        <v>0</v>
      </c>
      <c r="AC1103" s="452">
        <f t="shared" si="89"/>
        <v>0</v>
      </c>
      <c r="AD1103" s="451">
        <v>0</v>
      </c>
      <c r="AE1103" s="451">
        <f t="shared" si="86"/>
        <v>0</v>
      </c>
      <c r="AY1103" s="451">
        <v>0</v>
      </c>
    </row>
    <row r="1104" spans="1:51" ht="34.5" hidden="1" customHeight="1" outlineLevel="7" x14ac:dyDescent="0.2">
      <c r="A1104" s="91"/>
      <c r="B1104" s="93"/>
      <c r="C1104" s="95"/>
      <c r="D1104" s="95"/>
      <c r="E1104" s="97"/>
      <c r="F1104" s="101"/>
      <c r="G1104" s="103"/>
      <c r="H1104" s="103"/>
      <c r="I1104" s="4" t="s">
        <v>72</v>
      </c>
      <c r="J1104" s="5" t="s">
        <v>256</v>
      </c>
      <c r="K1104" s="5">
        <v>37124</v>
      </c>
      <c r="L1104" s="5">
        <v>0</v>
      </c>
      <c r="M1104" s="5">
        <f t="shared" si="87"/>
        <v>0</v>
      </c>
      <c r="N1104" s="5">
        <v>0</v>
      </c>
      <c r="O1104" s="6">
        <f>'Planning 3'!R1104</f>
        <v>0</v>
      </c>
      <c r="P1104" s="47"/>
      <c r="Q1104" s="111" t="e">
        <f>#REF!*$Q$5</f>
        <v>#REF!</v>
      </c>
      <c r="S1104" s="159">
        <f t="shared" si="85"/>
        <v>0</v>
      </c>
      <c r="Y1104" s="449">
        <v>0</v>
      </c>
      <c r="AA1104" s="452">
        <f t="shared" si="88"/>
        <v>0</v>
      </c>
      <c r="AB1104" s="452">
        <v>0</v>
      </c>
      <c r="AC1104" s="452">
        <f t="shared" si="89"/>
        <v>0</v>
      </c>
      <c r="AD1104" s="451">
        <v>0</v>
      </c>
      <c r="AE1104" s="451">
        <f t="shared" si="86"/>
        <v>0</v>
      </c>
      <c r="AY1104" s="451">
        <v>0</v>
      </c>
    </row>
    <row r="1105" spans="1:51" ht="34.5" hidden="1" customHeight="1" outlineLevel="7" x14ac:dyDescent="0.2">
      <c r="A1105" s="91"/>
      <c r="B1105" s="93"/>
      <c r="C1105" s="95"/>
      <c r="D1105" s="95"/>
      <c r="E1105" s="97"/>
      <c r="F1105" s="101"/>
      <c r="G1105" s="103"/>
      <c r="H1105" s="103"/>
      <c r="I1105" s="4" t="s">
        <v>73</v>
      </c>
      <c r="J1105" s="5" t="s">
        <v>256</v>
      </c>
      <c r="K1105" s="5">
        <v>37124</v>
      </c>
      <c r="L1105" s="5">
        <v>0</v>
      </c>
      <c r="M1105" s="5">
        <f t="shared" si="87"/>
        <v>0</v>
      </c>
      <c r="N1105" s="5">
        <v>0</v>
      </c>
      <c r="O1105" s="6">
        <f>'Planning 3'!R1105</f>
        <v>0</v>
      </c>
      <c r="P1105" s="47"/>
      <c r="Q1105" s="111" t="e">
        <f>#REF!*$Q$5</f>
        <v>#REF!</v>
      </c>
      <c r="S1105" s="159">
        <f t="shared" si="85"/>
        <v>0</v>
      </c>
      <c r="Y1105" s="449">
        <v>0</v>
      </c>
      <c r="AA1105" s="452">
        <f t="shared" si="88"/>
        <v>0</v>
      </c>
      <c r="AB1105" s="452">
        <v>0</v>
      </c>
      <c r="AC1105" s="452">
        <f t="shared" si="89"/>
        <v>0</v>
      </c>
      <c r="AD1105" s="451">
        <v>0</v>
      </c>
      <c r="AE1105" s="451">
        <f t="shared" si="86"/>
        <v>0</v>
      </c>
      <c r="AY1105" s="451">
        <v>0</v>
      </c>
    </row>
    <row r="1106" spans="1:51" ht="34.5" hidden="1" customHeight="1" outlineLevel="7" x14ac:dyDescent="0.2">
      <c r="A1106" s="91"/>
      <c r="B1106" s="93"/>
      <c r="C1106" s="95"/>
      <c r="D1106" s="95"/>
      <c r="E1106" s="97"/>
      <c r="F1106" s="101"/>
      <c r="G1106" s="103"/>
      <c r="H1106" s="103"/>
      <c r="I1106" s="4" t="s">
        <v>74</v>
      </c>
      <c r="J1106" s="5" t="s">
        <v>256</v>
      </c>
      <c r="K1106" s="5">
        <v>37124</v>
      </c>
      <c r="L1106" s="5">
        <v>0</v>
      </c>
      <c r="M1106" s="5">
        <f t="shared" si="87"/>
        <v>0</v>
      </c>
      <c r="N1106" s="5">
        <v>0</v>
      </c>
      <c r="O1106" s="6">
        <f>'Planning 3'!R1106</f>
        <v>0</v>
      </c>
      <c r="P1106" s="47"/>
      <c r="Q1106" s="111" t="e">
        <f>#REF!*$Q$5</f>
        <v>#REF!</v>
      </c>
      <c r="S1106" s="159">
        <f t="shared" si="85"/>
        <v>0</v>
      </c>
      <c r="Y1106" s="449">
        <v>0</v>
      </c>
      <c r="AA1106" s="452">
        <f t="shared" si="88"/>
        <v>0</v>
      </c>
      <c r="AB1106" s="452">
        <v>0</v>
      </c>
      <c r="AC1106" s="452">
        <f t="shared" si="89"/>
        <v>0</v>
      </c>
      <c r="AD1106" s="451">
        <v>0</v>
      </c>
      <c r="AE1106" s="451">
        <f t="shared" si="86"/>
        <v>0</v>
      </c>
      <c r="AY1106" s="451">
        <v>0</v>
      </c>
    </row>
    <row r="1107" spans="1:51" ht="36.75" hidden="1" customHeight="1" outlineLevel="7" x14ac:dyDescent="0.2">
      <c r="A1107" s="91"/>
      <c r="B1107" s="93"/>
      <c r="C1107" s="95"/>
      <c r="D1107" s="95"/>
      <c r="E1107" s="97"/>
      <c r="F1107" s="101"/>
      <c r="G1107" s="103"/>
      <c r="H1107" s="103"/>
      <c r="I1107" s="4" t="s">
        <v>62</v>
      </c>
      <c r="J1107" s="5" t="s">
        <v>256</v>
      </c>
      <c r="K1107" s="5">
        <v>37124</v>
      </c>
      <c r="L1107" s="5">
        <v>0</v>
      </c>
      <c r="M1107" s="5">
        <f t="shared" si="87"/>
        <v>0</v>
      </c>
      <c r="N1107" s="5">
        <v>0</v>
      </c>
      <c r="O1107" s="6">
        <f>'Planning 3'!R1107</f>
        <v>0</v>
      </c>
      <c r="P1107" s="47"/>
      <c r="Q1107" s="111" t="e">
        <f>#REF!*$Q$5</f>
        <v>#REF!</v>
      </c>
      <c r="S1107" s="159">
        <f t="shared" si="85"/>
        <v>0</v>
      </c>
      <c r="Y1107" s="449">
        <v>0</v>
      </c>
      <c r="AA1107" s="452">
        <f t="shared" si="88"/>
        <v>0</v>
      </c>
      <c r="AB1107" s="452">
        <v>0</v>
      </c>
      <c r="AC1107" s="452">
        <f t="shared" si="89"/>
        <v>0</v>
      </c>
      <c r="AD1107" s="451">
        <v>0</v>
      </c>
      <c r="AE1107" s="451">
        <f t="shared" si="86"/>
        <v>0</v>
      </c>
      <c r="AY1107" s="451">
        <v>0</v>
      </c>
    </row>
    <row r="1108" spans="1:51" ht="34.5" hidden="1" customHeight="1" outlineLevel="7" x14ac:dyDescent="0.2">
      <c r="A1108" s="91"/>
      <c r="B1108" s="93"/>
      <c r="C1108" s="95"/>
      <c r="D1108" s="95"/>
      <c r="E1108" s="97"/>
      <c r="F1108" s="101"/>
      <c r="G1108" s="103"/>
      <c r="H1108" s="103"/>
      <c r="I1108" s="4" t="s">
        <v>51</v>
      </c>
      <c r="J1108" s="5" t="s">
        <v>257</v>
      </c>
      <c r="K1108" s="5">
        <v>100</v>
      </c>
      <c r="L1108" s="5">
        <v>0</v>
      </c>
      <c r="M1108" s="5">
        <f t="shared" si="87"/>
        <v>0</v>
      </c>
      <c r="N1108" s="5">
        <v>0</v>
      </c>
      <c r="O1108" s="6">
        <f>'Planning 3'!R1108</f>
        <v>0</v>
      </c>
      <c r="P1108" s="47"/>
      <c r="Q1108" s="111" t="e">
        <f>#REF!*$Q$5</f>
        <v>#REF!</v>
      </c>
      <c r="S1108" s="159">
        <f t="shared" si="85"/>
        <v>0</v>
      </c>
      <c r="Y1108" s="449">
        <v>0</v>
      </c>
      <c r="AA1108" s="452">
        <f t="shared" si="88"/>
        <v>0</v>
      </c>
      <c r="AB1108" s="452">
        <v>0</v>
      </c>
      <c r="AC1108" s="452">
        <f t="shared" si="89"/>
        <v>0</v>
      </c>
      <c r="AD1108" s="451">
        <v>0</v>
      </c>
      <c r="AE1108" s="451">
        <f t="shared" si="86"/>
        <v>0</v>
      </c>
      <c r="AY1108" s="451">
        <v>0</v>
      </c>
    </row>
    <row r="1109" spans="1:51" ht="34.5" hidden="1" customHeight="1" outlineLevel="5" x14ac:dyDescent="0.2">
      <c r="A1109" s="91"/>
      <c r="B1109" s="93"/>
      <c r="C1109" s="95"/>
      <c r="D1109" s="95"/>
      <c r="E1109" s="97"/>
      <c r="F1109" s="101"/>
      <c r="G1109" s="103"/>
      <c r="H1109" s="103"/>
      <c r="I1109" s="22" t="s">
        <v>67</v>
      </c>
      <c r="J1109" s="23"/>
      <c r="K1109" s="23"/>
      <c r="L1109" s="23">
        <v>0</v>
      </c>
      <c r="M1109" s="23">
        <f t="shared" si="87"/>
        <v>0</v>
      </c>
      <c r="N1109" s="23">
        <v>0</v>
      </c>
      <c r="O1109" s="24">
        <f>'Planning 3'!R1109</f>
        <v>0</v>
      </c>
      <c r="P1109" s="50"/>
      <c r="Q1109" s="111" t="e">
        <f>#REF!*$Q$5</f>
        <v>#REF!</v>
      </c>
      <c r="S1109" s="159">
        <f t="shared" ref="S1109:S1172" si="90">R1109-N1109</f>
        <v>0</v>
      </c>
      <c r="Y1109" s="449">
        <v>0</v>
      </c>
      <c r="AA1109" s="452">
        <f t="shared" si="88"/>
        <v>0</v>
      </c>
      <c r="AB1109" s="452">
        <v>0</v>
      </c>
      <c r="AC1109" s="452">
        <f t="shared" si="89"/>
        <v>0</v>
      </c>
      <c r="AD1109" s="451">
        <v>0</v>
      </c>
      <c r="AE1109" s="451">
        <f t="shared" si="86"/>
        <v>0</v>
      </c>
      <c r="AY1109" s="451">
        <v>0</v>
      </c>
    </row>
    <row r="1110" spans="1:51" ht="34.5" hidden="1" customHeight="1" outlineLevel="7" x14ac:dyDescent="0.2">
      <c r="A1110" s="91"/>
      <c r="B1110" s="93"/>
      <c r="C1110" s="95"/>
      <c r="D1110" s="95"/>
      <c r="E1110" s="97"/>
      <c r="F1110" s="101"/>
      <c r="G1110" s="103"/>
      <c r="H1110" s="103"/>
      <c r="I1110" s="4" t="s">
        <v>68</v>
      </c>
      <c r="J1110" s="5" t="s">
        <v>256</v>
      </c>
      <c r="K1110" s="5">
        <v>55687</v>
      </c>
      <c r="L1110" s="5">
        <v>0</v>
      </c>
      <c r="M1110" s="5">
        <f t="shared" si="87"/>
        <v>0</v>
      </c>
      <c r="N1110" s="5">
        <v>0</v>
      </c>
      <c r="O1110" s="6">
        <f>'Planning 3'!R1110</f>
        <v>0</v>
      </c>
      <c r="P1110" s="41"/>
      <c r="Q1110" s="111" t="e">
        <f>#REF!*$Q$5</f>
        <v>#REF!</v>
      </c>
      <c r="S1110" s="159">
        <f t="shared" si="90"/>
        <v>0</v>
      </c>
      <c r="Y1110" s="449">
        <v>0</v>
      </c>
      <c r="AA1110" s="452">
        <f t="shared" si="88"/>
        <v>0</v>
      </c>
      <c r="AB1110" s="452">
        <v>0</v>
      </c>
      <c r="AC1110" s="452">
        <f t="shared" si="89"/>
        <v>0</v>
      </c>
      <c r="AD1110" s="451">
        <v>0</v>
      </c>
      <c r="AE1110" s="451">
        <f t="shared" si="86"/>
        <v>0</v>
      </c>
      <c r="AY1110" s="451">
        <v>0</v>
      </c>
    </row>
    <row r="1111" spans="1:51" ht="34.5" hidden="1" customHeight="1" outlineLevel="7" x14ac:dyDescent="0.2">
      <c r="A1111" s="91"/>
      <c r="B1111" s="93"/>
      <c r="C1111" s="95"/>
      <c r="D1111" s="95"/>
      <c r="E1111" s="97"/>
      <c r="F1111" s="101"/>
      <c r="G1111" s="103"/>
      <c r="H1111" s="103"/>
      <c r="I1111" s="4" t="s">
        <v>75</v>
      </c>
      <c r="J1111" s="5" t="s">
        <v>256</v>
      </c>
      <c r="K1111" s="5">
        <v>55687</v>
      </c>
      <c r="L1111" s="5">
        <v>0</v>
      </c>
      <c r="M1111" s="5">
        <f t="shared" si="87"/>
        <v>0</v>
      </c>
      <c r="N1111" s="5">
        <v>0</v>
      </c>
      <c r="O1111" s="6">
        <f>'Planning 3'!R1111</f>
        <v>0</v>
      </c>
      <c r="P1111" s="41"/>
      <c r="Q1111" s="111" t="e">
        <f>#REF!*$Q$5</f>
        <v>#REF!</v>
      </c>
      <c r="S1111" s="159">
        <f t="shared" si="90"/>
        <v>0</v>
      </c>
      <c r="Y1111" s="449">
        <v>0</v>
      </c>
      <c r="AA1111" s="452">
        <f t="shared" si="88"/>
        <v>0</v>
      </c>
      <c r="AB1111" s="452">
        <v>0</v>
      </c>
      <c r="AC1111" s="452">
        <f t="shared" si="89"/>
        <v>0</v>
      </c>
      <c r="AD1111" s="451">
        <v>0</v>
      </c>
      <c r="AE1111" s="451">
        <f t="shared" si="86"/>
        <v>0</v>
      </c>
      <c r="AY1111" s="451">
        <v>0</v>
      </c>
    </row>
    <row r="1112" spans="1:51" ht="34.5" hidden="1" customHeight="1" outlineLevel="7" x14ac:dyDescent="0.2">
      <c r="A1112" s="91"/>
      <c r="B1112" s="93"/>
      <c r="C1112" s="95"/>
      <c r="D1112" s="95"/>
      <c r="E1112" s="97"/>
      <c r="F1112" s="101"/>
      <c r="G1112" s="103"/>
      <c r="H1112" s="103"/>
      <c r="I1112" s="4" t="s">
        <v>62</v>
      </c>
      <c r="J1112" s="5" t="s">
        <v>256</v>
      </c>
      <c r="K1112" s="5">
        <v>55687</v>
      </c>
      <c r="L1112" s="5">
        <v>0</v>
      </c>
      <c r="M1112" s="5">
        <f t="shared" si="87"/>
        <v>0</v>
      </c>
      <c r="N1112" s="5">
        <v>0</v>
      </c>
      <c r="O1112" s="6">
        <f>'Planning 3'!R1112</f>
        <v>0</v>
      </c>
      <c r="P1112" s="41"/>
      <c r="Q1112" s="111" t="e">
        <f>#REF!*$Q$5</f>
        <v>#REF!</v>
      </c>
      <c r="S1112" s="159">
        <f t="shared" si="90"/>
        <v>0</v>
      </c>
      <c r="Y1112" s="449">
        <v>0</v>
      </c>
      <c r="AA1112" s="452">
        <f t="shared" si="88"/>
        <v>0</v>
      </c>
      <c r="AB1112" s="452">
        <v>0</v>
      </c>
      <c r="AC1112" s="452">
        <f t="shared" si="89"/>
        <v>0</v>
      </c>
      <c r="AD1112" s="451">
        <v>0</v>
      </c>
      <c r="AE1112" s="451">
        <f t="shared" si="86"/>
        <v>0</v>
      </c>
      <c r="AY1112" s="451">
        <v>0</v>
      </c>
    </row>
    <row r="1113" spans="1:51" ht="34.5" hidden="1" customHeight="1" outlineLevel="7" x14ac:dyDescent="0.2">
      <c r="A1113" s="91"/>
      <c r="B1113" s="93"/>
      <c r="C1113" s="95"/>
      <c r="D1113" s="95"/>
      <c r="E1113" s="97"/>
      <c r="F1113" s="101"/>
      <c r="G1113" s="103"/>
      <c r="H1113" s="103"/>
      <c r="I1113" s="4" t="s">
        <v>63</v>
      </c>
      <c r="J1113" s="5" t="s">
        <v>256</v>
      </c>
      <c r="K1113" s="5">
        <v>55687</v>
      </c>
      <c r="L1113" s="5">
        <v>0</v>
      </c>
      <c r="M1113" s="5">
        <f t="shared" si="87"/>
        <v>0</v>
      </c>
      <c r="N1113" s="5">
        <v>0</v>
      </c>
      <c r="O1113" s="6">
        <f>'Planning 3'!R1113</f>
        <v>0</v>
      </c>
      <c r="P1113" s="41"/>
      <c r="Q1113" s="111" t="e">
        <f>#REF!*$Q$5</f>
        <v>#REF!</v>
      </c>
      <c r="S1113" s="159">
        <f t="shared" si="90"/>
        <v>0</v>
      </c>
      <c r="Y1113" s="449">
        <v>0</v>
      </c>
      <c r="AA1113" s="452">
        <f t="shared" si="88"/>
        <v>0</v>
      </c>
      <c r="AB1113" s="452">
        <v>0</v>
      </c>
      <c r="AC1113" s="452">
        <f t="shared" si="89"/>
        <v>0</v>
      </c>
      <c r="AD1113" s="451">
        <v>0</v>
      </c>
      <c r="AE1113" s="451">
        <f t="shared" si="86"/>
        <v>0</v>
      </c>
      <c r="AY1113" s="451">
        <v>0</v>
      </c>
    </row>
    <row r="1114" spans="1:51" ht="34.5" hidden="1" customHeight="1" outlineLevel="7" x14ac:dyDescent="0.2">
      <c r="A1114" s="91"/>
      <c r="B1114" s="93"/>
      <c r="C1114" s="95"/>
      <c r="D1114" s="95"/>
      <c r="E1114" s="97"/>
      <c r="F1114" s="101"/>
      <c r="G1114" s="103"/>
      <c r="H1114" s="103"/>
      <c r="I1114" s="4" t="s">
        <v>51</v>
      </c>
      <c r="J1114" s="5" t="s">
        <v>257</v>
      </c>
      <c r="K1114" s="5">
        <v>100</v>
      </c>
      <c r="L1114" s="5">
        <v>0</v>
      </c>
      <c r="M1114" s="5">
        <f t="shared" si="87"/>
        <v>0</v>
      </c>
      <c r="N1114" s="5">
        <v>0</v>
      </c>
      <c r="O1114" s="6">
        <f>'Planning 3'!R1114</f>
        <v>0</v>
      </c>
      <c r="P1114" s="41"/>
      <c r="Q1114" s="111" t="e">
        <f>#REF!*$Q$5</f>
        <v>#REF!</v>
      </c>
      <c r="S1114" s="159">
        <f t="shared" si="90"/>
        <v>0</v>
      </c>
      <c r="Y1114" s="449">
        <v>0</v>
      </c>
      <c r="AA1114" s="452">
        <f t="shared" si="88"/>
        <v>0</v>
      </c>
      <c r="AB1114" s="452">
        <v>0</v>
      </c>
      <c r="AC1114" s="452">
        <f t="shared" si="89"/>
        <v>0</v>
      </c>
      <c r="AD1114" s="451">
        <v>0</v>
      </c>
      <c r="AE1114" s="451">
        <f t="shared" si="86"/>
        <v>0</v>
      </c>
      <c r="AY1114" s="451">
        <v>0</v>
      </c>
    </row>
    <row r="1115" spans="1:51" ht="36" customHeight="1" outlineLevel="3" collapsed="1" x14ac:dyDescent="0.2">
      <c r="A1115" s="91"/>
      <c r="B1115" s="93"/>
      <c r="C1115" s="95"/>
      <c r="D1115" s="95"/>
      <c r="E1115" s="97"/>
      <c r="F1115" s="97"/>
      <c r="G1115" s="97"/>
      <c r="H1115" s="97"/>
      <c r="I1115" s="13" t="s">
        <v>76</v>
      </c>
      <c r="J1115" s="15" t="s">
        <v>445</v>
      </c>
      <c r="K1115" s="14"/>
      <c r="L1115" s="14">
        <v>0</v>
      </c>
      <c r="M1115" s="14">
        <f t="shared" si="87"/>
        <v>0</v>
      </c>
      <c r="N1115" s="14">
        <v>0</v>
      </c>
      <c r="O1115" s="15">
        <f>'Planning 3'!R1115</f>
        <v>0.13413444533780522</v>
      </c>
      <c r="P1115" s="112"/>
      <c r="Q1115" s="112"/>
      <c r="S1115" s="159">
        <f t="shared" si="90"/>
        <v>0</v>
      </c>
      <c r="Y1115" s="449">
        <v>0</v>
      </c>
      <c r="AA1115" s="452">
        <f t="shared" si="88"/>
        <v>-0.1889366551853992</v>
      </c>
      <c r="AB1115" s="452">
        <v>0.12323330638513984</v>
      </c>
      <c r="AC1115" s="452">
        <f t="shared" si="89"/>
        <v>1.0901138952665382E-2</v>
      </c>
      <c r="AD1115" s="451">
        <v>0.12323330638513984</v>
      </c>
      <c r="AE1115" s="451">
        <f t="shared" si="86"/>
        <v>1.0901138952665382E-2</v>
      </c>
      <c r="AY1115" s="451">
        <v>0.32307110052320442</v>
      </c>
    </row>
    <row r="1116" spans="1:51" ht="36" hidden="1" customHeight="1" outlineLevel="7" x14ac:dyDescent="0.2">
      <c r="A1116" s="91"/>
      <c r="B1116" s="93"/>
      <c r="C1116" s="95"/>
      <c r="D1116" s="95"/>
      <c r="E1116" s="97"/>
      <c r="F1116" s="101"/>
      <c r="G1116" s="101"/>
      <c r="H1116" s="101"/>
      <c r="I1116" s="19" t="s">
        <v>284</v>
      </c>
      <c r="J1116" s="21"/>
      <c r="K1116" s="20"/>
      <c r="L1116" s="20">
        <v>0</v>
      </c>
      <c r="M1116" s="20">
        <f t="shared" si="87"/>
        <v>0</v>
      </c>
      <c r="N1116" s="20">
        <v>0</v>
      </c>
      <c r="O1116" s="21">
        <f>'Planning 3'!R1116</f>
        <v>0.13551923076923078</v>
      </c>
      <c r="P1116" s="106"/>
      <c r="Q1116" s="106"/>
      <c r="S1116" s="159">
        <f t="shared" si="90"/>
        <v>0</v>
      </c>
      <c r="Y1116" s="449">
        <v>0</v>
      </c>
      <c r="AA1116" s="452">
        <f t="shared" si="88"/>
        <v>-0.19088721103929718</v>
      </c>
      <c r="AB1116" s="452">
        <v>0.12450554996820139</v>
      </c>
      <c r="AC1116" s="452">
        <f t="shared" si="89"/>
        <v>1.1013680801029394E-2</v>
      </c>
      <c r="AD1116" s="451">
        <v>0.12450554996820139</v>
      </c>
      <c r="AE1116" s="451">
        <f t="shared" si="86"/>
        <v>1.1013680801029394E-2</v>
      </c>
      <c r="AY1116" s="451">
        <v>0.32640644180852796</v>
      </c>
    </row>
    <row r="1117" spans="1:51" ht="36" hidden="1" customHeight="1" outlineLevel="7" x14ac:dyDescent="0.2">
      <c r="A1117" s="91"/>
      <c r="B1117" s="93"/>
      <c r="C1117" s="95"/>
      <c r="D1117" s="95"/>
      <c r="E1117" s="97"/>
      <c r="F1117" s="101"/>
      <c r="G1117" s="101"/>
      <c r="H1117" s="101"/>
      <c r="I1117" s="4" t="s">
        <v>285</v>
      </c>
      <c r="J1117" s="6" t="s">
        <v>259</v>
      </c>
      <c r="K1117" s="5">
        <v>5200</v>
      </c>
      <c r="L1117" s="5">
        <v>4850</v>
      </c>
      <c r="M1117" s="5">
        <f t="shared" si="87"/>
        <v>-3000</v>
      </c>
      <c r="N1117" s="5">
        <v>1850</v>
      </c>
      <c r="O1117" s="6">
        <f>'Planning 3'!R1117</f>
        <v>0.35576923076923078</v>
      </c>
      <c r="P1117" s="113"/>
      <c r="Q1117" s="113"/>
      <c r="R1117" s="77">
        <v>415</v>
      </c>
      <c r="S1117" s="159">
        <f t="shared" si="90"/>
        <v>-1435</v>
      </c>
      <c r="T1117" s="77">
        <f>18+6</f>
        <v>24</v>
      </c>
      <c r="Y1117" s="449">
        <v>429</v>
      </c>
      <c r="AA1117" s="452">
        <f t="shared" si="88"/>
        <v>-0.57692307692307687</v>
      </c>
      <c r="AB1117" s="452">
        <v>0.35576923076923078</v>
      </c>
      <c r="AC1117" s="452">
        <f t="shared" si="89"/>
        <v>0</v>
      </c>
      <c r="AD1117" s="451">
        <v>0.35576923076923078</v>
      </c>
      <c r="AE1117" s="451">
        <f t="shared" si="86"/>
        <v>0</v>
      </c>
      <c r="AY1117" s="451">
        <v>0.93269230769230771</v>
      </c>
    </row>
    <row r="1118" spans="1:51" ht="36" hidden="1" customHeight="1" outlineLevel="7" x14ac:dyDescent="0.2">
      <c r="A1118" s="91"/>
      <c r="B1118" s="93"/>
      <c r="C1118" s="95"/>
      <c r="D1118" s="95"/>
      <c r="E1118" s="97"/>
      <c r="F1118" s="101"/>
      <c r="G1118" s="101"/>
      <c r="H1118" s="101"/>
      <c r="I1118" s="4" t="s">
        <v>286</v>
      </c>
      <c r="J1118" s="6" t="s">
        <v>259</v>
      </c>
      <c r="K1118" s="5">
        <v>5200</v>
      </c>
      <c r="L1118" s="5">
        <v>4850</v>
      </c>
      <c r="M1118" s="5">
        <f t="shared" si="87"/>
        <v>-3000</v>
      </c>
      <c r="N1118" s="5">
        <v>1850</v>
      </c>
      <c r="O1118" s="6">
        <f>'Planning 3'!R1118</f>
        <v>0.35576923076923078</v>
      </c>
      <c r="P1118" s="113"/>
      <c r="Q1118" s="113"/>
      <c r="R1118" s="77">
        <v>415</v>
      </c>
      <c r="S1118" s="159">
        <f t="shared" si="90"/>
        <v>-1435</v>
      </c>
      <c r="T1118" s="77">
        <f>+T1117*12</f>
        <v>288</v>
      </c>
      <c r="Y1118" s="449">
        <v>429</v>
      </c>
      <c r="AA1118" s="452">
        <f t="shared" si="88"/>
        <v>-0.57674374750417812</v>
      </c>
      <c r="AB1118" s="452">
        <v>0.35570082676408382</v>
      </c>
      <c r="AC1118" s="452">
        <f t="shared" si="89"/>
        <v>6.8404005146960323E-5</v>
      </c>
      <c r="AD1118" s="451">
        <v>0.35570082676408382</v>
      </c>
      <c r="AE1118" s="451">
        <f t="shared" si="86"/>
        <v>6.8404005146960323E-5</v>
      </c>
      <c r="AY1118" s="451">
        <v>0.93251297827340895</v>
      </c>
    </row>
    <row r="1119" spans="1:51" ht="36" hidden="1" customHeight="1" outlineLevel="7" x14ac:dyDescent="0.2">
      <c r="A1119" s="91"/>
      <c r="B1119" s="93"/>
      <c r="C1119" s="95"/>
      <c r="D1119" s="95"/>
      <c r="E1119" s="97"/>
      <c r="F1119" s="101"/>
      <c r="G1119" s="101"/>
      <c r="H1119" s="101"/>
      <c r="I1119" s="4" t="s">
        <v>287</v>
      </c>
      <c r="J1119" s="6" t="s">
        <v>259</v>
      </c>
      <c r="K1119" s="5">
        <v>5200</v>
      </c>
      <c r="L1119" s="5">
        <v>0</v>
      </c>
      <c r="M1119" s="5">
        <f t="shared" si="87"/>
        <v>0</v>
      </c>
      <c r="N1119" s="5">
        <v>0</v>
      </c>
      <c r="O1119" s="6">
        <f>'Planning 3'!R1119</f>
        <v>0</v>
      </c>
      <c r="P1119" s="113"/>
      <c r="Q1119" s="113"/>
      <c r="S1119" s="159">
        <f t="shared" si="90"/>
        <v>0</v>
      </c>
      <c r="T1119" s="77">
        <f>T1118*1.44</f>
        <v>414.71999999999997</v>
      </c>
      <c r="Y1119" s="449">
        <v>0</v>
      </c>
      <c r="AA1119" s="452">
        <f t="shared" si="88"/>
        <v>0</v>
      </c>
      <c r="AB1119" s="452">
        <v>0</v>
      </c>
      <c r="AC1119" s="452">
        <f t="shared" si="89"/>
        <v>0</v>
      </c>
      <c r="AD1119" s="451">
        <v>0</v>
      </c>
      <c r="AE1119" s="451">
        <f t="shared" si="86"/>
        <v>0</v>
      </c>
      <c r="AY1119" s="451">
        <v>0</v>
      </c>
    </row>
    <row r="1120" spans="1:51" ht="36" hidden="1" customHeight="1" outlineLevel="7" x14ac:dyDescent="0.2">
      <c r="A1120" s="91"/>
      <c r="B1120" s="93"/>
      <c r="C1120" s="95"/>
      <c r="D1120" s="95"/>
      <c r="E1120" s="97"/>
      <c r="F1120" s="101"/>
      <c r="G1120" s="101"/>
      <c r="H1120" s="101"/>
      <c r="I1120" s="4" t="s">
        <v>288</v>
      </c>
      <c r="J1120" s="6" t="s">
        <v>259</v>
      </c>
      <c r="K1120" s="5">
        <v>5200</v>
      </c>
      <c r="L1120" s="5">
        <v>0</v>
      </c>
      <c r="M1120" s="5">
        <f t="shared" si="87"/>
        <v>0</v>
      </c>
      <c r="N1120" s="5">
        <v>0</v>
      </c>
      <c r="O1120" s="6">
        <f>'Planning 3'!R1120</f>
        <v>0</v>
      </c>
      <c r="P1120" s="113"/>
      <c r="Q1120" s="113"/>
      <c r="S1120" s="159">
        <f t="shared" si="90"/>
        <v>0</v>
      </c>
      <c r="Y1120" s="449">
        <v>0</v>
      </c>
      <c r="AA1120" s="452">
        <f t="shared" si="88"/>
        <v>0</v>
      </c>
      <c r="AB1120" s="452">
        <v>0</v>
      </c>
      <c r="AC1120" s="452">
        <f t="shared" si="89"/>
        <v>0</v>
      </c>
      <c r="AD1120" s="451">
        <v>0</v>
      </c>
      <c r="AE1120" s="451">
        <f t="shared" si="86"/>
        <v>0</v>
      </c>
      <c r="AY1120" s="451">
        <v>0</v>
      </c>
    </row>
    <row r="1121" spans="1:51" ht="36" hidden="1" customHeight="1" outlineLevel="7" x14ac:dyDescent="0.2">
      <c r="A1121" s="91"/>
      <c r="B1121" s="93"/>
      <c r="C1121" s="95"/>
      <c r="D1121" s="95"/>
      <c r="E1121" s="97"/>
      <c r="F1121" s="101"/>
      <c r="G1121" s="101"/>
      <c r="H1121" s="101"/>
      <c r="I1121" s="4" t="s">
        <v>289</v>
      </c>
      <c r="J1121" s="6" t="s">
        <v>259</v>
      </c>
      <c r="K1121" s="5">
        <v>5200</v>
      </c>
      <c r="L1121" s="5">
        <v>0</v>
      </c>
      <c r="M1121" s="5">
        <f t="shared" si="87"/>
        <v>0</v>
      </c>
      <c r="N1121" s="5">
        <v>0</v>
      </c>
      <c r="O1121" s="6">
        <f>'Planning 3'!R1121</f>
        <v>0</v>
      </c>
      <c r="P1121" s="113"/>
      <c r="Q1121" s="113"/>
      <c r="S1121" s="159">
        <f t="shared" si="90"/>
        <v>0</v>
      </c>
      <c r="Y1121" s="449">
        <v>0</v>
      </c>
      <c r="AA1121" s="452">
        <f t="shared" si="88"/>
        <v>0</v>
      </c>
      <c r="AB1121" s="452">
        <v>0</v>
      </c>
      <c r="AC1121" s="452">
        <f t="shared" si="89"/>
        <v>0</v>
      </c>
      <c r="AD1121" s="451">
        <v>0</v>
      </c>
      <c r="AE1121" s="451">
        <f t="shared" si="86"/>
        <v>0</v>
      </c>
      <c r="AY1121" s="451">
        <v>0</v>
      </c>
    </row>
    <row r="1122" spans="1:51" ht="36" hidden="1" customHeight="1" outlineLevel="7" x14ac:dyDescent="0.2">
      <c r="A1122" s="91"/>
      <c r="B1122" s="93"/>
      <c r="C1122" s="95"/>
      <c r="D1122" s="95"/>
      <c r="E1122" s="97"/>
      <c r="F1122" s="101"/>
      <c r="G1122" s="101"/>
      <c r="H1122" s="101"/>
      <c r="I1122" s="4" t="s">
        <v>51</v>
      </c>
      <c r="J1122" s="6" t="s">
        <v>257</v>
      </c>
      <c r="K1122" s="5">
        <v>100</v>
      </c>
      <c r="L1122" s="5">
        <v>0</v>
      </c>
      <c r="M1122" s="5">
        <f t="shared" si="87"/>
        <v>22</v>
      </c>
      <c r="N1122" s="5">
        <v>22</v>
      </c>
      <c r="O1122" s="6">
        <f>'Planning 3'!R1122</f>
        <v>0.22</v>
      </c>
      <c r="P1122" s="113"/>
      <c r="Q1122" s="113"/>
      <c r="S1122" s="159">
        <f t="shared" si="90"/>
        <v>-22</v>
      </c>
      <c r="Y1122" s="449">
        <v>0</v>
      </c>
      <c r="AA1122" s="452">
        <f t="shared" si="88"/>
        <v>0.22</v>
      </c>
      <c r="AB1122" s="452">
        <v>0</v>
      </c>
      <c r="AC1122" s="452">
        <f t="shared" si="89"/>
        <v>0.22</v>
      </c>
      <c r="AD1122" s="451">
        <v>0</v>
      </c>
      <c r="AE1122" s="451">
        <f t="shared" si="86"/>
        <v>0.22</v>
      </c>
      <c r="AY1122" s="451">
        <v>0</v>
      </c>
    </row>
    <row r="1123" spans="1:51" ht="36" hidden="1" customHeight="1" outlineLevel="7" x14ac:dyDescent="0.2">
      <c r="A1123" s="91"/>
      <c r="B1123" s="93"/>
      <c r="C1123" s="95"/>
      <c r="D1123" s="95"/>
      <c r="E1123" s="97"/>
      <c r="F1123" s="101"/>
      <c r="G1123" s="101"/>
      <c r="H1123" s="101"/>
      <c r="I1123" s="19" t="s">
        <v>290</v>
      </c>
      <c r="J1123" s="21"/>
      <c r="K1123" s="20"/>
      <c r="L1123" s="20">
        <v>0</v>
      </c>
      <c r="M1123" s="20">
        <f t="shared" si="87"/>
        <v>0</v>
      </c>
      <c r="N1123" s="20">
        <v>0</v>
      </c>
      <c r="O1123" s="21">
        <f>'Planning 3'!R1123</f>
        <v>0</v>
      </c>
      <c r="P1123" s="106"/>
      <c r="Q1123" s="106"/>
      <c r="S1123" s="159">
        <f t="shared" si="90"/>
        <v>0</v>
      </c>
      <c r="Y1123" s="449">
        <v>0</v>
      </c>
      <c r="AA1123" s="452">
        <f t="shared" si="88"/>
        <v>0</v>
      </c>
      <c r="AB1123" s="452">
        <v>0</v>
      </c>
      <c r="AC1123" s="452">
        <f t="shared" si="89"/>
        <v>0</v>
      </c>
      <c r="AD1123" s="451">
        <v>0</v>
      </c>
      <c r="AE1123" s="451">
        <f t="shared" si="86"/>
        <v>0</v>
      </c>
      <c r="AY1123" s="451">
        <v>0</v>
      </c>
    </row>
    <row r="1124" spans="1:51" ht="36" hidden="1" customHeight="1" outlineLevel="7" x14ac:dyDescent="0.2">
      <c r="A1124" s="91"/>
      <c r="B1124" s="93"/>
      <c r="C1124" s="95"/>
      <c r="D1124" s="95"/>
      <c r="E1124" s="97"/>
      <c r="F1124" s="101"/>
      <c r="G1124" s="101"/>
      <c r="H1124" s="101"/>
      <c r="I1124" s="4" t="s">
        <v>285</v>
      </c>
      <c r="J1124" s="6" t="s">
        <v>259</v>
      </c>
      <c r="K1124" s="5">
        <v>1</v>
      </c>
      <c r="L1124" s="5">
        <v>0</v>
      </c>
      <c r="M1124" s="5">
        <f t="shared" si="87"/>
        <v>0</v>
      </c>
      <c r="N1124" s="5">
        <v>0</v>
      </c>
      <c r="O1124" s="6">
        <f>'Planning 3'!R1124</f>
        <v>0</v>
      </c>
      <c r="P1124" s="113"/>
      <c r="Q1124" s="113"/>
      <c r="S1124" s="159">
        <f t="shared" si="90"/>
        <v>0</v>
      </c>
      <c r="Y1124" s="449">
        <v>0</v>
      </c>
      <c r="AA1124" s="452">
        <f t="shared" si="88"/>
        <v>0</v>
      </c>
      <c r="AB1124" s="452">
        <v>0</v>
      </c>
      <c r="AC1124" s="452">
        <f t="shared" si="89"/>
        <v>0</v>
      </c>
      <c r="AD1124" s="451">
        <v>0</v>
      </c>
      <c r="AE1124" s="451">
        <f t="shared" si="86"/>
        <v>0</v>
      </c>
      <c r="AY1124" s="451">
        <v>0</v>
      </c>
    </row>
    <row r="1125" spans="1:51" ht="36" hidden="1" customHeight="1" outlineLevel="7" x14ac:dyDescent="0.2">
      <c r="A1125" s="91"/>
      <c r="B1125" s="93"/>
      <c r="C1125" s="95"/>
      <c r="D1125" s="95"/>
      <c r="E1125" s="97"/>
      <c r="F1125" s="101"/>
      <c r="G1125" s="101"/>
      <c r="H1125" s="101"/>
      <c r="I1125" s="4" t="s">
        <v>286</v>
      </c>
      <c r="J1125" s="6" t="s">
        <v>259</v>
      </c>
      <c r="K1125" s="5">
        <v>1</v>
      </c>
      <c r="L1125" s="5">
        <v>0</v>
      </c>
      <c r="M1125" s="5">
        <f t="shared" si="87"/>
        <v>0</v>
      </c>
      <c r="N1125" s="5">
        <v>0</v>
      </c>
      <c r="O1125" s="6">
        <f>'Planning 3'!R1125</f>
        <v>0</v>
      </c>
      <c r="P1125" s="113"/>
      <c r="Q1125" s="113"/>
      <c r="S1125" s="159">
        <f t="shared" si="90"/>
        <v>0</v>
      </c>
      <c r="Y1125" s="449">
        <v>0</v>
      </c>
      <c r="AA1125" s="452">
        <f t="shared" si="88"/>
        <v>0</v>
      </c>
      <c r="AB1125" s="452">
        <v>0</v>
      </c>
      <c r="AC1125" s="452">
        <f t="shared" si="89"/>
        <v>0</v>
      </c>
      <c r="AD1125" s="451">
        <v>0</v>
      </c>
      <c r="AE1125" s="451">
        <f t="shared" si="86"/>
        <v>0</v>
      </c>
      <c r="AY1125" s="451">
        <v>0</v>
      </c>
    </row>
    <row r="1126" spans="1:51" ht="36" hidden="1" customHeight="1" outlineLevel="7" x14ac:dyDescent="0.2">
      <c r="A1126" s="91"/>
      <c r="B1126" s="93"/>
      <c r="C1126" s="95"/>
      <c r="D1126" s="95"/>
      <c r="E1126" s="97"/>
      <c r="F1126" s="101"/>
      <c r="G1126" s="101"/>
      <c r="H1126" s="101"/>
      <c r="I1126" s="4" t="s">
        <v>287</v>
      </c>
      <c r="J1126" s="6" t="s">
        <v>259</v>
      </c>
      <c r="K1126" s="5">
        <v>1</v>
      </c>
      <c r="L1126" s="5">
        <v>0</v>
      </c>
      <c r="M1126" s="5">
        <f t="shared" si="87"/>
        <v>0</v>
      </c>
      <c r="N1126" s="5">
        <v>0</v>
      </c>
      <c r="O1126" s="6">
        <f>'Planning 3'!R1126</f>
        <v>0</v>
      </c>
      <c r="P1126" s="113"/>
      <c r="Q1126" s="113"/>
      <c r="S1126" s="159">
        <f t="shared" si="90"/>
        <v>0</v>
      </c>
      <c r="Y1126" s="449">
        <v>0</v>
      </c>
      <c r="AA1126" s="452">
        <f t="shared" si="88"/>
        <v>0</v>
      </c>
      <c r="AB1126" s="452">
        <v>0</v>
      </c>
      <c r="AC1126" s="452">
        <f t="shared" si="89"/>
        <v>0</v>
      </c>
      <c r="AD1126" s="451">
        <v>0</v>
      </c>
      <c r="AE1126" s="451">
        <f t="shared" si="86"/>
        <v>0</v>
      </c>
      <c r="AY1126" s="451">
        <v>0</v>
      </c>
    </row>
    <row r="1127" spans="1:51" ht="36" hidden="1" customHeight="1" outlineLevel="7" x14ac:dyDescent="0.2">
      <c r="A1127" s="91"/>
      <c r="B1127" s="93"/>
      <c r="C1127" s="95"/>
      <c r="D1127" s="95"/>
      <c r="E1127" s="97"/>
      <c r="F1127" s="101"/>
      <c r="G1127" s="101"/>
      <c r="H1127" s="101"/>
      <c r="I1127" s="4" t="s">
        <v>288</v>
      </c>
      <c r="J1127" s="6" t="s">
        <v>259</v>
      </c>
      <c r="K1127" s="5">
        <v>1</v>
      </c>
      <c r="L1127" s="5">
        <v>0</v>
      </c>
      <c r="M1127" s="5">
        <f t="shared" si="87"/>
        <v>0</v>
      </c>
      <c r="N1127" s="5">
        <v>0</v>
      </c>
      <c r="O1127" s="6">
        <f>'Planning 3'!R1127</f>
        <v>0</v>
      </c>
      <c r="P1127" s="113"/>
      <c r="Q1127" s="113"/>
      <c r="S1127" s="159">
        <f t="shared" si="90"/>
        <v>0</v>
      </c>
      <c r="Y1127" s="449">
        <v>0</v>
      </c>
      <c r="AA1127" s="452">
        <f t="shared" si="88"/>
        <v>0</v>
      </c>
      <c r="AB1127" s="452">
        <v>0</v>
      </c>
      <c r="AC1127" s="452">
        <f t="shared" si="89"/>
        <v>0</v>
      </c>
      <c r="AD1127" s="451">
        <v>0</v>
      </c>
      <c r="AE1127" s="451">
        <f t="shared" si="86"/>
        <v>0</v>
      </c>
      <c r="AY1127" s="451">
        <v>0</v>
      </c>
    </row>
    <row r="1128" spans="1:51" ht="36" hidden="1" customHeight="1" outlineLevel="7" x14ac:dyDescent="0.2">
      <c r="A1128" s="91"/>
      <c r="B1128" s="93"/>
      <c r="C1128" s="95"/>
      <c r="D1128" s="95"/>
      <c r="E1128" s="97"/>
      <c r="F1128" s="101"/>
      <c r="G1128" s="101"/>
      <c r="H1128" s="101"/>
      <c r="I1128" s="4" t="s">
        <v>289</v>
      </c>
      <c r="J1128" s="6" t="s">
        <v>259</v>
      </c>
      <c r="K1128" s="5">
        <v>1</v>
      </c>
      <c r="L1128" s="5">
        <v>0</v>
      </c>
      <c r="M1128" s="5">
        <f t="shared" si="87"/>
        <v>0</v>
      </c>
      <c r="N1128" s="5">
        <v>0</v>
      </c>
      <c r="O1128" s="6">
        <f>'Planning 3'!R1128</f>
        <v>0</v>
      </c>
      <c r="P1128" s="113"/>
      <c r="Q1128" s="113"/>
      <c r="S1128" s="159">
        <f t="shared" si="90"/>
        <v>0</v>
      </c>
      <c r="Y1128" s="449">
        <v>0</v>
      </c>
      <c r="AA1128" s="452">
        <f t="shared" si="88"/>
        <v>0</v>
      </c>
      <c r="AB1128" s="452">
        <v>0</v>
      </c>
      <c r="AC1128" s="452">
        <f t="shared" si="89"/>
        <v>0</v>
      </c>
      <c r="AD1128" s="451">
        <v>0</v>
      </c>
      <c r="AE1128" s="451">
        <f t="shared" si="86"/>
        <v>0</v>
      </c>
      <c r="AY1128" s="451">
        <v>0</v>
      </c>
    </row>
    <row r="1129" spans="1:51" ht="36" hidden="1" customHeight="1" outlineLevel="7" x14ac:dyDescent="0.2">
      <c r="A1129" s="91"/>
      <c r="B1129" s="93"/>
      <c r="C1129" s="95"/>
      <c r="D1129" s="95"/>
      <c r="E1129" s="97"/>
      <c r="F1129" s="101"/>
      <c r="G1129" s="101"/>
      <c r="H1129" s="101"/>
      <c r="I1129" s="4" t="s">
        <v>51</v>
      </c>
      <c r="J1129" s="6" t="s">
        <v>257</v>
      </c>
      <c r="K1129" s="5">
        <v>1</v>
      </c>
      <c r="L1129" s="5">
        <v>0</v>
      </c>
      <c r="M1129" s="5">
        <f t="shared" si="87"/>
        <v>0</v>
      </c>
      <c r="N1129" s="5">
        <v>0</v>
      </c>
      <c r="O1129" s="6">
        <f>'Planning 3'!R1129</f>
        <v>0</v>
      </c>
      <c r="P1129" s="113"/>
      <c r="Q1129" s="113"/>
      <c r="S1129" s="159">
        <f t="shared" si="90"/>
        <v>0</v>
      </c>
      <c r="Y1129" s="449">
        <v>0</v>
      </c>
      <c r="AA1129" s="452">
        <f t="shared" si="88"/>
        <v>0</v>
      </c>
      <c r="AB1129" s="452">
        <v>0</v>
      </c>
      <c r="AC1129" s="452">
        <f t="shared" si="89"/>
        <v>0</v>
      </c>
      <c r="AD1129" s="451">
        <v>0</v>
      </c>
      <c r="AE1129" s="451">
        <f t="shared" si="86"/>
        <v>0</v>
      </c>
      <c r="AY1129" s="451">
        <v>0</v>
      </c>
    </row>
    <row r="1130" spans="1:51" ht="34.5" customHeight="1" outlineLevel="3" collapsed="1" x14ac:dyDescent="0.2">
      <c r="A1130" s="91"/>
      <c r="B1130" s="93"/>
      <c r="C1130" s="95"/>
      <c r="D1130" s="95"/>
      <c r="E1130" s="97"/>
      <c r="F1130" s="97"/>
      <c r="G1130" s="97"/>
      <c r="H1130" s="97"/>
      <c r="I1130" s="13" t="s">
        <v>116</v>
      </c>
      <c r="J1130" s="14" t="s">
        <v>447</v>
      </c>
      <c r="K1130" s="14"/>
      <c r="L1130" s="14">
        <v>0</v>
      </c>
      <c r="M1130" s="14">
        <f t="shared" si="87"/>
        <v>0</v>
      </c>
      <c r="N1130" s="14">
        <v>0</v>
      </c>
      <c r="O1130" s="15">
        <f>'Planning 3'!R1130</f>
        <v>0</v>
      </c>
      <c r="P1130" s="44"/>
      <c r="Q1130" s="111" t="e">
        <f>#REF!*$Q$5</f>
        <v>#REF!</v>
      </c>
      <c r="S1130" s="159">
        <f t="shared" si="90"/>
        <v>0</v>
      </c>
      <c r="Y1130" s="449">
        <v>0</v>
      </c>
      <c r="AA1130" s="452">
        <f t="shared" si="88"/>
        <v>0</v>
      </c>
      <c r="AB1130" s="452">
        <v>0</v>
      </c>
      <c r="AC1130" s="452">
        <f t="shared" si="89"/>
        <v>0</v>
      </c>
      <c r="AD1130" s="451">
        <v>0</v>
      </c>
      <c r="AE1130" s="451">
        <f t="shared" si="86"/>
        <v>0</v>
      </c>
      <c r="AY1130" s="451">
        <v>0</v>
      </c>
    </row>
    <row r="1131" spans="1:51" ht="34.5" hidden="1" customHeight="1" outlineLevel="7" x14ac:dyDescent="0.2">
      <c r="A1131" s="91"/>
      <c r="B1131" s="93"/>
      <c r="C1131" s="95"/>
      <c r="D1131" s="95"/>
      <c r="E1131" s="97"/>
      <c r="F1131" s="97"/>
      <c r="G1131" s="97"/>
      <c r="H1131" s="97"/>
      <c r="I1131" s="4" t="s">
        <v>117</v>
      </c>
      <c r="J1131" s="17" t="s">
        <v>259</v>
      </c>
      <c r="K1131" s="5">
        <v>1</v>
      </c>
      <c r="L1131" s="5">
        <v>0</v>
      </c>
      <c r="M1131" s="5">
        <f t="shared" si="87"/>
        <v>0</v>
      </c>
      <c r="N1131" s="5">
        <v>0</v>
      </c>
      <c r="O1131" s="6">
        <f>'Planning 3'!R1131</f>
        <v>0</v>
      </c>
      <c r="P1131" s="41"/>
      <c r="Q1131" s="111" t="e">
        <f>#REF!*$Q$5</f>
        <v>#REF!</v>
      </c>
      <c r="S1131" s="159">
        <f t="shared" si="90"/>
        <v>0</v>
      </c>
      <c r="Y1131" s="449">
        <v>0</v>
      </c>
      <c r="AA1131" s="452">
        <f t="shared" si="88"/>
        <v>0</v>
      </c>
      <c r="AB1131" s="452">
        <v>0</v>
      </c>
      <c r="AC1131" s="452">
        <f t="shared" si="89"/>
        <v>0</v>
      </c>
      <c r="AD1131" s="451">
        <v>0</v>
      </c>
      <c r="AE1131" s="451">
        <f t="shared" si="86"/>
        <v>0</v>
      </c>
      <c r="AY1131" s="451">
        <v>0</v>
      </c>
    </row>
    <row r="1132" spans="1:51" ht="34.5" hidden="1" customHeight="1" outlineLevel="7" x14ac:dyDescent="0.2">
      <c r="A1132" s="91"/>
      <c r="B1132" s="93"/>
      <c r="C1132" s="95"/>
      <c r="D1132" s="95"/>
      <c r="E1132" s="97"/>
      <c r="F1132" s="97"/>
      <c r="G1132" s="97"/>
      <c r="H1132" s="97"/>
      <c r="I1132" s="4" t="s">
        <v>118</v>
      </c>
      <c r="J1132" s="17" t="s">
        <v>259</v>
      </c>
      <c r="K1132" s="5">
        <v>1</v>
      </c>
      <c r="L1132" s="5">
        <v>0</v>
      </c>
      <c r="M1132" s="5">
        <f t="shared" si="87"/>
        <v>0</v>
      </c>
      <c r="N1132" s="5">
        <v>0</v>
      </c>
      <c r="O1132" s="6">
        <f>'Planning 3'!R1132</f>
        <v>0</v>
      </c>
      <c r="P1132" s="41"/>
      <c r="Q1132" s="111" t="e">
        <f>#REF!*$Q$5</f>
        <v>#REF!</v>
      </c>
      <c r="S1132" s="159">
        <f t="shared" si="90"/>
        <v>0</v>
      </c>
      <c r="Y1132" s="449">
        <v>0</v>
      </c>
      <c r="AA1132" s="452">
        <f t="shared" si="88"/>
        <v>0</v>
      </c>
      <c r="AB1132" s="452">
        <v>0</v>
      </c>
      <c r="AC1132" s="452">
        <f t="shared" si="89"/>
        <v>0</v>
      </c>
      <c r="AD1132" s="451">
        <v>0</v>
      </c>
      <c r="AE1132" s="451">
        <f t="shared" si="86"/>
        <v>0</v>
      </c>
      <c r="AY1132" s="451">
        <v>0</v>
      </c>
    </row>
    <row r="1133" spans="1:51" ht="36" customHeight="1" outlineLevel="3" x14ac:dyDescent="0.2">
      <c r="A1133" s="91"/>
      <c r="B1133" s="93"/>
      <c r="C1133" s="95"/>
      <c r="D1133" s="95"/>
      <c r="E1133" s="97"/>
      <c r="F1133" s="97"/>
      <c r="G1133" s="97"/>
      <c r="H1133" s="97"/>
      <c r="I1133" s="13" t="s">
        <v>119</v>
      </c>
      <c r="J1133" s="15" t="s">
        <v>448</v>
      </c>
      <c r="K1133" s="14"/>
      <c r="L1133" s="14">
        <v>0</v>
      </c>
      <c r="M1133" s="14">
        <f t="shared" si="87"/>
        <v>0</v>
      </c>
      <c r="N1133" s="14">
        <v>0</v>
      </c>
      <c r="O1133" s="15">
        <f>'Planning 3'!R1133</f>
        <v>1.2443922454659839E-3</v>
      </c>
      <c r="P1133" s="112"/>
      <c r="Q1133" s="112"/>
      <c r="S1133" s="159">
        <f t="shared" si="90"/>
        <v>0</v>
      </c>
      <c r="Y1133" s="449">
        <v>0</v>
      </c>
      <c r="AA1133" s="452">
        <f t="shared" si="88"/>
        <v>0</v>
      </c>
      <c r="AB1133" s="452">
        <v>1.2443922454659839E-3</v>
      </c>
      <c r="AC1133" s="452">
        <f t="shared" si="89"/>
        <v>0</v>
      </c>
      <c r="AD1133" s="451">
        <v>1.2443922454659839E-3</v>
      </c>
      <c r="AE1133" s="451">
        <f t="shared" si="86"/>
        <v>0</v>
      </c>
      <c r="AY1133" s="451">
        <v>1.2443922454659839E-3</v>
      </c>
    </row>
    <row r="1134" spans="1:51" ht="36" customHeight="1" outlineLevel="4" collapsed="1" x14ac:dyDescent="0.2">
      <c r="A1134" s="91"/>
      <c r="B1134" s="93"/>
      <c r="C1134" s="95"/>
      <c r="D1134" s="95"/>
      <c r="E1134" s="97"/>
      <c r="F1134" s="101"/>
      <c r="G1134" s="101"/>
      <c r="H1134" s="101"/>
      <c r="I1134" s="19" t="s">
        <v>120</v>
      </c>
      <c r="J1134" s="21"/>
      <c r="K1134" s="20"/>
      <c r="L1134" s="20">
        <v>0</v>
      </c>
      <c r="M1134" s="20">
        <f t="shared" si="87"/>
        <v>0</v>
      </c>
      <c r="N1134" s="20">
        <v>0</v>
      </c>
      <c r="O1134" s="21">
        <f>'Planning 3'!R1134</f>
        <v>9.0814773061524898E-3</v>
      </c>
      <c r="P1134" s="105"/>
      <c r="Q1134" s="105"/>
      <c r="S1134" s="159">
        <f t="shared" si="90"/>
        <v>0</v>
      </c>
      <c r="Y1134" s="449">
        <v>0</v>
      </c>
      <c r="AA1134" s="452">
        <f t="shared" si="88"/>
        <v>0</v>
      </c>
      <c r="AB1134" s="452">
        <v>9.0814773061524898E-3</v>
      </c>
      <c r="AC1134" s="452">
        <f t="shared" si="89"/>
        <v>0</v>
      </c>
      <c r="AD1134" s="451">
        <v>9.0814773061524898E-3</v>
      </c>
      <c r="AE1134" s="451">
        <f t="shared" si="86"/>
        <v>0</v>
      </c>
      <c r="AY1134" s="451">
        <v>9.0814773061524898E-3</v>
      </c>
    </row>
    <row r="1135" spans="1:51" ht="36" hidden="1" customHeight="1" outlineLevel="5" x14ac:dyDescent="0.2">
      <c r="A1135" s="91"/>
      <c r="B1135" s="93"/>
      <c r="C1135" s="95"/>
      <c r="D1135" s="95"/>
      <c r="E1135" s="97"/>
      <c r="F1135" s="101"/>
      <c r="G1135" s="103"/>
      <c r="H1135" s="103"/>
      <c r="I1135" s="22" t="s">
        <v>172</v>
      </c>
      <c r="J1135" s="24"/>
      <c r="K1135" s="23"/>
      <c r="L1135" s="23">
        <v>0</v>
      </c>
      <c r="M1135" s="23">
        <f t="shared" si="87"/>
        <v>0</v>
      </c>
      <c r="N1135" s="23">
        <v>0</v>
      </c>
      <c r="O1135" s="24">
        <f>'Planning 3'!R1135</f>
        <v>0</v>
      </c>
      <c r="P1135" s="115"/>
      <c r="Q1135" s="115"/>
      <c r="S1135" s="159">
        <f t="shared" si="90"/>
        <v>0</v>
      </c>
      <c r="Y1135" s="449">
        <v>0</v>
      </c>
      <c r="AA1135" s="452">
        <f t="shared" si="88"/>
        <v>0</v>
      </c>
      <c r="AB1135" s="452">
        <v>0</v>
      </c>
      <c r="AC1135" s="452">
        <f t="shared" si="89"/>
        <v>0</v>
      </c>
      <c r="AD1135" s="451">
        <v>0</v>
      </c>
      <c r="AE1135" s="451">
        <f t="shared" si="86"/>
        <v>0</v>
      </c>
      <c r="AY1135" s="451">
        <v>0</v>
      </c>
    </row>
    <row r="1136" spans="1:51" ht="36" hidden="1" customHeight="1" outlineLevel="7" x14ac:dyDescent="0.2">
      <c r="A1136" s="91"/>
      <c r="B1136" s="93"/>
      <c r="C1136" s="95"/>
      <c r="D1136" s="95"/>
      <c r="E1136" s="97"/>
      <c r="F1136" s="101"/>
      <c r="G1136" s="103"/>
      <c r="H1136" s="103"/>
      <c r="I1136" s="4" t="s">
        <v>291</v>
      </c>
      <c r="J1136" s="6"/>
      <c r="K1136" s="5">
        <v>1</v>
      </c>
      <c r="L1136" s="5">
        <v>0</v>
      </c>
      <c r="M1136" s="5">
        <f t="shared" si="87"/>
        <v>0</v>
      </c>
      <c r="N1136" s="5">
        <v>0</v>
      </c>
      <c r="O1136" s="6">
        <f>'Planning 3'!R1136</f>
        <v>0</v>
      </c>
      <c r="P1136" s="116"/>
      <c r="Q1136" s="116"/>
      <c r="S1136" s="159">
        <f t="shared" si="90"/>
        <v>0</v>
      </c>
      <c r="Y1136" s="449">
        <v>0</v>
      </c>
      <c r="AA1136" s="452">
        <f t="shared" si="88"/>
        <v>0</v>
      </c>
      <c r="AB1136" s="452">
        <v>0</v>
      </c>
      <c r="AC1136" s="452">
        <f t="shared" si="89"/>
        <v>0</v>
      </c>
      <c r="AD1136" s="451">
        <v>0</v>
      </c>
      <c r="AE1136" s="451">
        <f t="shared" si="86"/>
        <v>0</v>
      </c>
      <c r="AY1136" s="451">
        <v>0</v>
      </c>
    </row>
    <row r="1137" spans="1:51" ht="36" hidden="1" customHeight="1" outlineLevel="7" x14ac:dyDescent="0.2">
      <c r="A1137" s="91"/>
      <c r="B1137" s="93"/>
      <c r="C1137" s="95"/>
      <c r="D1137" s="95"/>
      <c r="E1137" s="97"/>
      <c r="F1137" s="101"/>
      <c r="G1137" s="103"/>
      <c r="H1137" s="103"/>
      <c r="I1137" s="4" t="s">
        <v>292</v>
      </c>
      <c r="J1137" s="6"/>
      <c r="K1137" s="5">
        <v>1</v>
      </c>
      <c r="L1137" s="5">
        <v>0</v>
      </c>
      <c r="M1137" s="5">
        <f t="shared" si="87"/>
        <v>0</v>
      </c>
      <c r="N1137" s="5">
        <v>0</v>
      </c>
      <c r="O1137" s="6">
        <f>'Planning 3'!R1137</f>
        <v>0</v>
      </c>
      <c r="P1137" s="116"/>
      <c r="Q1137" s="116"/>
      <c r="S1137" s="159">
        <f t="shared" si="90"/>
        <v>0</v>
      </c>
      <c r="Y1137" s="449">
        <v>0</v>
      </c>
      <c r="AA1137" s="452">
        <f t="shared" si="88"/>
        <v>0</v>
      </c>
      <c r="AB1137" s="452">
        <v>0</v>
      </c>
      <c r="AC1137" s="452">
        <f t="shared" si="89"/>
        <v>0</v>
      </c>
      <c r="AD1137" s="451">
        <v>0</v>
      </c>
      <c r="AE1137" s="451">
        <f t="shared" si="86"/>
        <v>0</v>
      </c>
      <c r="AY1137" s="451">
        <v>0</v>
      </c>
    </row>
    <row r="1138" spans="1:51" ht="36" hidden="1" customHeight="1" outlineLevel="7" x14ac:dyDescent="0.2">
      <c r="A1138" s="91"/>
      <c r="B1138" s="93"/>
      <c r="C1138" s="95"/>
      <c r="D1138" s="95"/>
      <c r="E1138" s="97"/>
      <c r="F1138" s="101"/>
      <c r="G1138" s="103"/>
      <c r="H1138" s="103"/>
      <c r="I1138" s="4" t="s">
        <v>231</v>
      </c>
      <c r="J1138" s="6"/>
      <c r="K1138" s="5">
        <v>1</v>
      </c>
      <c r="L1138" s="5">
        <v>0</v>
      </c>
      <c r="M1138" s="5">
        <f t="shared" si="87"/>
        <v>0</v>
      </c>
      <c r="N1138" s="5">
        <v>0</v>
      </c>
      <c r="O1138" s="6">
        <f>'Planning 3'!R1138</f>
        <v>0</v>
      </c>
      <c r="P1138" s="116"/>
      <c r="Q1138" s="116"/>
      <c r="S1138" s="159">
        <f t="shared" si="90"/>
        <v>0</v>
      </c>
      <c r="Y1138" s="449">
        <v>0</v>
      </c>
      <c r="AA1138" s="452">
        <f t="shared" si="88"/>
        <v>0</v>
      </c>
      <c r="AB1138" s="452">
        <v>0</v>
      </c>
      <c r="AC1138" s="452">
        <f t="shared" si="89"/>
        <v>0</v>
      </c>
      <c r="AD1138" s="451">
        <v>0</v>
      </c>
      <c r="AE1138" s="451">
        <f t="shared" si="86"/>
        <v>0</v>
      </c>
      <c r="AY1138" s="451">
        <v>0</v>
      </c>
    </row>
    <row r="1139" spans="1:51" ht="36" hidden="1" customHeight="1" outlineLevel="7" x14ac:dyDescent="0.2">
      <c r="A1139" s="91"/>
      <c r="B1139" s="93"/>
      <c r="C1139" s="95"/>
      <c r="D1139" s="95"/>
      <c r="E1139" s="97"/>
      <c r="F1139" s="101"/>
      <c r="G1139" s="103"/>
      <c r="H1139" s="103"/>
      <c r="I1139" s="4" t="s">
        <v>80</v>
      </c>
      <c r="J1139" s="6"/>
      <c r="K1139" s="5">
        <v>1</v>
      </c>
      <c r="L1139" s="5">
        <v>0</v>
      </c>
      <c r="M1139" s="5">
        <f t="shared" si="87"/>
        <v>0</v>
      </c>
      <c r="N1139" s="5">
        <v>0</v>
      </c>
      <c r="O1139" s="6">
        <f>'Planning 3'!R1139</f>
        <v>0</v>
      </c>
      <c r="P1139" s="116"/>
      <c r="Q1139" s="116"/>
      <c r="S1139" s="159">
        <f t="shared" si="90"/>
        <v>0</v>
      </c>
      <c r="Y1139" s="449">
        <v>0</v>
      </c>
      <c r="AA1139" s="452">
        <f t="shared" si="88"/>
        <v>0</v>
      </c>
      <c r="AB1139" s="452">
        <v>0</v>
      </c>
      <c r="AC1139" s="452">
        <f t="shared" si="89"/>
        <v>0</v>
      </c>
      <c r="AD1139" s="451">
        <v>0</v>
      </c>
      <c r="AE1139" s="451">
        <f t="shared" si="86"/>
        <v>0</v>
      </c>
      <c r="AY1139" s="451">
        <v>0</v>
      </c>
    </row>
    <row r="1140" spans="1:51" ht="36" hidden="1" customHeight="1" outlineLevel="7" x14ac:dyDescent="0.2">
      <c r="A1140" s="91"/>
      <c r="B1140" s="93"/>
      <c r="C1140" s="95"/>
      <c r="D1140" s="95"/>
      <c r="E1140" s="97"/>
      <c r="F1140" s="101"/>
      <c r="G1140" s="103"/>
      <c r="H1140" s="103"/>
      <c r="I1140" s="4" t="s">
        <v>82</v>
      </c>
      <c r="J1140" s="6"/>
      <c r="K1140" s="5">
        <v>1</v>
      </c>
      <c r="L1140" s="5">
        <v>0</v>
      </c>
      <c r="M1140" s="5">
        <f t="shared" si="87"/>
        <v>0</v>
      </c>
      <c r="N1140" s="5">
        <v>0</v>
      </c>
      <c r="O1140" s="6">
        <f>'Planning 3'!R1140</f>
        <v>0</v>
      </c>
      <c r="P1140" s="116"/>
      <c r="Q1140" s="116"/>
      <c r="S1140" s="159">
        <f t="shared" si="90"/>
        <v>0</v>
      </c>
      <c r="Y1140" s="449">
        <v>0</v>
      </c>
      <c r="AA1140" s="452">
        <f t="shared" si="88"/>
        <v>0</v>
      </c>
      <c r="AB1140" s="452">
        <v>0</v>
      </c>
      <c r="AC1140" s="452">
        <f t="shared" si="89"/>
        <v>0</v>
      </c>
      <c r="AD1140" s="451">
        <v>0</v>
      </c>
      <c r="AE1140" s="451">
        <f t="shared" si="86"/>
        <v>0</v>
      </c>
      <c r="AY1140" s="451">
        <v>0</v>
      </c>
    </row>
    <row r="1141" spans="1:51" ht="36" hidden="1" customHeight="1" outlineLevel="7" x14ac:dyDescent="0.2">
      <c r="A1141" s="91"/>
      <c r="B1141" s="93"/>
      <c r="C1141" s="95"/>
      <c r="D1141" s="95"/>
      <c r="E1141" s="97"/>
      <c r="F1141" s="101"/>
      <c r="G1141" s="103"/>
      <c r="H1141" s="103"/>
      <c r="I1141" s="4" t="s">
        <v>293</v>
      </c>
      <c r="J1141" s="6"/>
      <c r="K1141" s="5">
        <v>1</v>
      </c>
      <c r="L1141" s="5">
        <v>0</v>
      </c>
      <c r="M1141" s="5">
        <f t="shared" si="87"/>
        <v>0</v>
      </c>
      <c r="N1141" s="5">
        <v>0</v>
      </c>
      <c r="O1141" s="6">
        <f>'Planning 3'!R1141</f>
        <v>0</v>
      </c>
      <c r="P1141" s="116"/>
      <c r="Q1141" s="116"/>
      <c r="S1141" s="159">
        <f t="shared" si="90"/>
        <v>0</v>
      </c>
      <c r="Y1141" s="449">
        <v>0</v>
      </c>
      <c r="AA1141" s="452">
        <f t="shared" si="88"/>
        <v>0</v>
      </c>
      <c r="AB1141" s="452">
        <v>0</v>
      </c>
      <c r="AC1141" s="452">
        <f t="shared" si="89"/>
        <v>0</v>
      </c>
      <c r="AD1141" s="451">
        <v>0</v>
      </c>
      <c r="AE1141" s="451">
        <f t="shared" si="86"/>
        <v>0</v>
      </c>
      <c r="AY1141" s="451">
        <v>0</v>
      </c>
    </row>
    <row r="1142" spans="1:51" ht="36" hidden="1" customHeight="1" outlineLevel="7" x14ac:dyDescent="0.2">
      <c r="A1142" s="91"/>
      <c r="B1142" s="93"/>
      <c r="C1142" s="95"/>
      <c r="D1142" s="95"/>
      <c r="E1142" s="97"/>
      <c r="F1142" s="101"/>
      <c r="G1142" s="103"/>
      <c r="H1142" s="103"/>
      <c r="I1142" s="4" t="s">
        <v>294</v>
      </c>
      <c r="J1142" s="6"/>
      <c r="K1142" s="5">
        <v>1</v>
      </c>
      <c r="L1142" s="5">
        <v>0</v>
      </c>
      <c r="M1142" s="5">
        <f t="shared" si="87"/>
        <v>0</v>
      </c>
      <c r="N1142" s="5">
        <v>0</v>
      </c>
      <c r="O1142" s="6">
        <f>'Planning 3'!R1142</f>
        <v>0</v>
      </c>
      <c r="P1142" s="116"/>
      <c r="Q1142" s="116"/>
      <c r="S1142" s="159">
        <f t="shared" si="90"/>
        <v>0</v>
      </c>
      <c r="Y1142" s="449">
        <v>0</v>
      </c>
      <c r="AA1142" s="452">
        <f t="shared" si="88"/>
        <v>0</v>
      </c>
      <c r="AB1142" s="452">
        <v>0</v>
      </c>
      <c r="AC1142" s="452">
        <f t="shared" si="89"/>
        <v>0</v>
      </c>
      <c r="AD1142" s="451">
        <v>0</v>
      </c>
      <c r="AE1142" s="451">
        <f t="shared" si="86"/>
        <v>0</v>
      </c>
      <c r="AY1142" s="451">
        <v>0</v>
      </c>
    </row>
    <row r="1143" spans="1:51" ht="36" hidden="1" customHeight="1" outlineLevel="5" x14ac:dyDescent="0.2">
      <c r="A1143" s="91"/>
      <c r="B1143" s="93"/>
      <c r="C1143" s="95"/>
      <c r="D1143" s="95"/>
      <c r="E1143" s="97"/>
      <c r="F1143" s="101"/>
      <c r="G1143" s="103"/>
      <c r="H1143" s="103"/>
      <c r="I1143" s="22" t="s">
        <v>173</v>
      </c>
      <c r="J1143" s="24"/>
      <c r="K1143" s="23"/>
      <c r="L1143" s="23">
        <v>0</v>
      </c>
      <c r="M1143" s="23">
        <f t="shared" si="87"/>
        <v>0</v>
      </c>
      <c r="N1143" s="23">
        <v>0</v>
      </c>
      <c r="O1143" s="24">
        <f>'Planning 3'!R1143</f>
        <v>0</v>
      </c>
      <c r="P1143" s="115"/>
      <c r="Q1143" s="115"/>
      <c r="S1143" s="159">
        <f t="shared" si="90"/>
        <v>0</v>
      </c>
      <c r="Y1143" s="449">
        <v>0</v>
      </c>
      <c r="AA1143" s="452">
        <f t="shared" si="88"/>
        <v>0</v>
      </c>
      <c r="AB1143" s="452">
        <v>0</v>
      </c>
      <c r="AC1143" s="452">
        <f t="shared" si="89"/>
        <v>0</v>
      </c>
      <c r="AD1143" s="451">
        <v>0</v>
      </c>
      <c r="AE1143" s="451">
        <f t="shared" si="86"/>
        <v>0</v>
      </c>
      <c r="AY1143" s="451">
        <v>0</v>
      </c>
    </row>
    <row r="1144" spans="1:51" ht="36" hidden="1" customHeight="1" outlineLevel="7" x14ac:dyDescent="0.2">
      <c r="A1144" s="91"/>
      <c r="B1144" s="93"/>
      <c r="C1144" s="95"/>
      <c r="D1144" s="95"/>
      <c r="E1144" s="97"/>
      <c r="F1144" s="101"/>
      <c r="G1144" s="103"/>
      <c r="H1144" s="103"/>
      <c r="I1144" s="4" t="s">
        <v>291</v>
      </c>
      <c r="J1144" s="6"/>
      <c r="K1144" s="5">
        <v>1</v>
      </c>
      <c r="L1144" s="5">
        <v>0</v>
      </c>
      <c r="M1144" s="5">
        <f t="shared" si="87"/>
        <v>0</v>
      </c>
      <c r="N1144" s="5">
        <v>0</v>
      </c>
      <c r="O1144" s="6">
        <f>'Planning 3'!R1144</f>
        <v>0</v>
      </c>
      <c r="P1144" s="116"/>
      <c r="Q1144" s="116"/>
      <c r="S1144" s="159">
        <f t="shared" si="90"/>
        <v>0</v>
      </c>
      <c r="Y1144" s="449">
        <v>0</v>
      </c>
      <c r="AA1144" s="452">
        <f t="shared" si="88"/>
        <v>0</v>
      </c>
      <c r="AB1144" s="452">
        <v>0</v>
      </c>
      <c r="AC1144" s="452">
        <f t="shared" si="89"/>
        <v>0</v>
      </c>
      <c r="AD1144" s="451">
        <v>0</v>
      </c>
      <c r="AE1144" s="451">
        <f t="shared" si="86"/>
        <v>0</v>
      </c>
      <c r="AY1144" s="451">
        <v>0</v>
      </c>
    </row>
    <row r="1145" spans="1:51" ht="36" hidden="1" customHeight="1" outlineLevel="7" x14ac:dyDescent="0.2">
      <c r="A1145" s="91"/>
      <c r="B1145" s="93"/>
      <c r="C1145" s="95"/>
      <c r="D1145" s="95"/>
      <c r="E1145" s="97"/>
      <c r="F1145" s="101"/>
      <c r="G1145" s="103"/>
      <c r="H1145" s="103"/>
      <c r="I1145" s="4" t="s">
        <v>292</v>
      </c>
      <c r="J1145" s="6"/>
      <c r="K1145" s="5">
        <v>1</v>
      </c>
      <c r="L1145" s="5">
        <v>0</v>
      </c>
      <c r="M1145" s="5">
        <f t="shared" si="87"/>
        <v>0</v>
      </c>
      <c r="N1145" s="5">
        <v>0</v>
      </c>
      <c r="O1145" s="6">
        <f>'Planning 3'!R1145</f>
        <v>0</v>
      </c>
      <c r="P1145" s="116"/>
      <c r="Q1145" s="116"/>
      <c r="S1145" s="159">
        <f t="shared" si="90"/>
        <v>0</v>
      </c>
      <c r="Y1145" s="449">
        <v>0</v>
      </c>
      <c r="AA1145" s="452">
        <f t="shared" si="88"/>
        <v>0</v>
      </c>
      <c r="AB1145" s="452">
        <v>0</v>
      </c>
      <c r="AC1145" s="452">
        <f t="shared" si="89"/>
        <v>0</v>
      </c>
      <c r="AD1145" s="451">
        <v>0</v>
      </c>
      <c r="AE1145" s="451">
        <f t="shared" si="86"/>
        <v>0</v>
      </c>
      <c r="AY1145" s="451">
        <v>0</v>
      </c>
    </row>
    <row r="1146" spans="1:51" ht="36" hidden="1" customHeight="1" outlineLevel="7" x14ac:dyDescent="0.2">
      <c r="A1146" s="91"/>
      <c r="B1146" s="93"/>
      <c r="C1146" s="95"/>
      <c r="D1146" s="95"/>
      <c r="E1146" s="97"/>
      <c r="F1146" s="101"/>
      <c r="G1146" s="103"/>
      <c r="H1146" s="103"/>
      <c r="I1146" s="4" t="s">
        <v>231</v>
      </c>
      <c r="J1146" s="6"/>
      <c r="K1146" s="5">
        <v>1</v>
      </c>
      <c r="L1146" s="5">
        <v>0</v>
      </c>
      <c r="M1146" s="5">
        <f t="shared" si="87"/>
        <v>0</v>
      </c>
      <c r="N1146" s="5">
        <v>0</v>
      </c>
      <c r="O1146" s="6">
        <f>'Planning 3'!R1146</f>
        <v>0</v>
      </c>
      <c r="P1146" s="116"/>
      <c r="Q1146" s="116"/>
      <c r="S1146" s="159">
        <f t="shared" si="90"/>
        <v>0</v>
      </c>
      <c r="Y1146" s="449">
        <v>0</v>
      </c>
      <c r="AA1146" s="452">
        <f t="shared" si="88"/>
        <v>0</v>
      </c>
      <c r="AB1146" s="452">
        <v>0</v>
      </c>
      <c r="AC1146" s="452">
        <f t="shared" si="89"/>
        <v>0</v>
      </c>
      <c r="AD1146" s="451">
        <v>0</v>
      </c>
      <c r="AE1146" s="451">
        <f t="shared" si="86"/>
        <v>0</v>
      </c>
      <c r="AY1146" s="451">
        <v>0</v>
      </c>
    </row>
    <row r="1147" spans="1:51" ht="36" hidden="1" customHeight="1" outlineLevel="7" x14ac:dyDescent="0.2">
      <c r="A1147" s="91"/>
      <c r="B1147" s="93"/>
      <c r="C1147" s="95"/>
      <c r="D1147" s="95"/>
      <c r="E1147" s="97"/>
      <c r="F1147" s="101"/>
      <c r="G1147" s="103"/>
      <c r="H1147" s="103"/>
      <c r="I1147" s="4" t="s">
        <v>80</v>
      </c>
      <c r="J1147" s="6"/>
      <c r="K1147" s="5">
        <v>1</v>
      </c>
      <c r="L1147" s="5">
        <v>0</v>
      </c>
      <c r="M1147" s="5">
        <f t="shared" si="87"/>
        <v>0</v>
      </c>
      <c r="N1147" s="5">
        <v>0</v>
      </c>
      <c r="O1147" s="6">
        <f>'Planning 3'!R1147</f>
        <v>0</v>
      </c>
      <c r="P1147" s="116"/>
      <c r="Q1147" s="116"/>
      <c r="S1147" s="159">
        <f t="shared" si="90"/>
        <v>0</v>
      </c>
      <c r="Y1147" s="449">
        <v>0</v>
      </c>
      <c r="AA1147" s="452">
        <f t="shared" si="88"/>
        <v>0</v>
      </c>
      <c r="AB1147" s="452">
        <v>0</v>
      </c>
      <c r="AC1147" s="452">
        <f t="shared" si="89"/>
        <v>0</v>
      </c>
      <c r="AD1147" s="451">
        <v>0</v>
      </c>
      <c r="AE1147" s="451">
        <f t="shared" si="86"/>
        <v>0</v>
      </c>
      <c r="AY1147" s="451">
        <v>0</v>
      </c>
    </row>
    <row r="1148" spans="1:51" ht="36" hidden="1" customHeight="1" outlineLevel="7" x14ac:dyDescent="0.2">
      <c r="A1148" s="91"/>
      <c r="B1148" s="93"/>
      <c r="C1148" s="95"/>
      <c r="D1148" s="95"/>
      <c r="E1148" s="97"/>
      <c r="F1148" s="101"/>
      <c r="G1148" s="103"/>
      <c r="H1148" s="103"/>
      <c r="I1148" s="4" t="s">
        <v>82</v>
      </c>
      <c r="J1148" s="6"/>
      <c r="K1148" s="5">
        <v>1</v>
      </c>
      <c r="L1148" s="5">
        <v>0</v>
      </c>
      <c r="M1148" s="5">
        <f t="shared" si="87"/>
        <v>0</v>
      </c>
      <c r="N1148" s="5">
        <v>0</v>
      </c>
      <c r="O1148" s="6">
        <f>'Planning 3'!R1148</f>
        <v>0</v>
      </c>
      <c r="P1148" s="116"/>
      <c r="Q1148" s="116"/>
      <c r="S1148" s="159">
        <f t="shared" si="90"/>
        <v>0</v>
      </c>
      <c r="Y1148" s="449">
        <v>0</v>
      </c>
      <c r="AA1148" s="452">
        <f t="shared" si="88"/>
        <v>0</v>
      </c>
      <c r="AB1148" s="452">
        <v>0</v>
      </c>
      <c r="AC1148" s="452">
        <f t="shared" si="89"/>
        <v>0</v>
      </c>
      <c r="AD1148" s="451">
        <v>0</v>
      </c>
      <c r="AE1148" s="451">
        <f t="shared" si="86"/>
        <v>0</v>
      </c>
      <c r="AY1148" s="451">
        <v>0</v>
      </c>
    </row>
    <row r="1149" spans="1:51" ht="36" hidden="1" customHeight="1" outlineLevel="7" x14ac:dyDescent="0.2">
      <c r="A1149" s="91"/>
      <c r="B1149" s="93"/>
      <c r="C1149" s="95"/>
      <c r="D1149" s="95"/>
      <c r="E1149" s="97"/>
      <c r="F1149" s="101"/>
      <c r="G1149" s="103"/>
      <c r="H1149" s="103"/>
      <c r="I1149" s="4" t="s">
        <v>293</v>
      </c>
      <c r="J1149" s="6"/>
      <c r="K1149" s="5">
        <v>1</v>
      </c>
      <c r="L1149" s="5">
        <v>0</v>
      </c>
      <c r="M1149" s="5">
        <f t="shared" si="87"/>
        <v>0</v>
      </c>
      <c r="N1149" s="5">
        <v>0</v>
      </c>
      <c r="O1149" s="6">
        <f>'Planning 3'!R1149</f>
        <v>0</v>
      </c>
      <c r="P1149" s="116"/>
      <c r="Q1149" s="116"/>
      <c r="S1149" s="159">
        <f t="shared" si="90"/>
        <v>0</v>
      </c>
      <c r="Y1149" s="449">
        <v>0</v>
      </c>
      <c r="AA1149" s="452">
        <f t="shared" si="88"/>
        <v>0</v>
      </c>
      <c r="AB1149" s="452">
        <v>0</v>
      </c>
      <c r="AC1149" s="452">
        <f t="shared" si="89"/>
        <v>0</v>
      </c>
      <c r="AD1149" s="451">
        <v>0</v>
      </c>
      <c r="AE1149" s="451">
        <f t="shared" si="86"/>
        <v>0</v>
      </c>
      <c r="AY1149" s="451">
        <v>0</v>
      </c>
    </row>
    <row r="1150" spans="1:51" ht="36" hidden="1" customHeight="1" outlineLevel="7" x14ac:dyDescent="0.2">
      <c r="A1150" s="91"/>
      <c r="B1150" s="93"/>
      <c r="C1150" s="95"/>
      <c r="D1150" s="95"/>
      <c r="E1150" s="97"/>
      <c r="F1150" s="101"/>
      <c r="G1150" s="103"/>
      <c r="H1150" s="103"/>
      <c r="I1150" s="4" t="s">
        <v>294</v>
      </c>
      <c r="J1150" s="6"/>
      <c r="K1150" s="5">
        <v>1</v>
      </c>
      <c r="L1150" s="5">
        <v>0</v>
      </c>
      <c r="M1150" s="5">
        <f t="shared" si="87"/>
        <v>0</v>
      </c>
      <c r="N1150" s="5">
        <v>0</v>
      </c>
      <c r="O1150" s="6">
        <f>'Planning 3'!R1150</f>
        <v>0</v>
      </c>
      <c r="P1150" s="116"/>
      <c r="Q1150" s="116"/>
      <c r="S1150" s="159">
        <f t="shared" si="90"/>
        <v>0</v>
      </c>
      <c r="Y1150" s="449">
        <v>0</v>
      </c>
      <c r="AA1150" s="452">
        <f t="shared" si="88"/>
        <v>0</v>
      </c>
      <c r="AB1150" s="452">
        <v>0</v>
      </c>
      <c r="AC1150" s="452">
        <f t="shared" si="89"/>
        <v>0</v>
      </c>
      <c r="AD1150" s="451">
        <v>0</v>
      </c>
      <c r="AE1150" s="451">
        <f t="shared" si="86"/>
        <v>0</v>
      </c>
      <c r="AY1150" s="451">
        <v>0</v>
      </c>
    </row>
    <row r="1151" spans="1:51" ht="36" hidden="1" customHeight="1" outlineLevel="5" x14ac:dyDescent="0.2">
      <c r="A1151" s="91"/>
      <c r="B1151" s="93"/>
      <c r="C1151" s="95"/>
      <c r="D1151" s="95"/>
      <c r="E1151" s="97"/>
      <c r="F1151" s="101"/>
      <c r="G1151" s="103"/>
      <c r="H1151" s="103"/>
      <c r="I1151" s="22" t="s">
        <v>174</v>
      </c>
      <c r="J1151" s="24"/>
      <c r="K1151" s="23"/>
      <c r="L1151" s="23">
        <v>0</v>
      </c>
      <c r="M1151" s="23">
        <f t="shared" si="87"/>
        <v>0</v>
      </c>
      <c r="N1151" s="23">
        <v>0</v>
      </c>
      <c r="O1151" s="24">
        <f>'Planning 3'!R1151</f>
        <v>0</v>
      </c>
      <c r="P1151" s="115"/>
      <c r="Q1151" s="115"/>
      <c r="S1151" s="159">
        <f t="shared" si="90"/>
        <v>0</v>
      </c>
      <c r="Y1151" s="449">
        <v>0</v>
      </c>
      <c r="AA1151" s="452">
        <f t="shared" si="88"/>
        <v>0</v>
      </c>
      <c r="AB1151" s="452">
        <v>0</v>
      </c>
      <c r="AC1151" s="452">
        <f t="shared" si="89"/>
        <v>0</v>
      </c>
      <c r="AD1151" s="451">
        <v>0</v>
      </c>
      <c r="AE1151" s="451">
        <f t="shared" si="86"/>
        <v>0</v>
      </c>
      <c r="AY1151" s="451">
        <v>0</v>
      </c>
    </row>
    <row r="1152" spans="1:51" ht="36" hidden="1" customHeight="1" outlineLevel="7" x14ac:dyDescent="0.2">
      <c r="A1152" s="91"/>
      <c r="B1152" s="93"/>
      <c r="C1152" s="95"/>
      <c r="D1152" s="95"/>
      <c r="E1152" s="97"/>
      <c r="F1152" s="101"/>
      <c r="G1152" s="103"/>
      <c r="H1152" s="103"/>
      <c r="I1152" s="4" t="s">
        <v>291</v>
      </c>
      <c r="J1152" s="6"/>
      <c r="K1152" s="5">
        <v>1</v>
      </c>
      <c r="L1152" s="5">
        <v>0</v>
      </c>
      <c r="M1152" s="5">
        <f t="shared" si="87"/>
        <v>0</v>
      </c>
      <c r="N1152" s="5">
        <v>0</v>
      </c>
      <c r="O1152" s="6">
        <f>'Planning 3'!R1152</f>
        <v>0</v>
      </c>
      <c r="P1152" s="116"/>
      <c r="Q1152" s="116"/>
      <c r="S1152" s="159">
        <f t="shared" si="90"/>
        <v>0</v>
      </c>
      <c r="Y1152" s="449">
        <v>0</v>
      </c>
      <c r="AA1152" s="452">
        <f t="shared" si="88"/>
        <v>0</v>
      </c>
      <c r="AB1152" s="452">
        <v>0</v>
      </c>
      <c r="AC1152" s="452">
        <f t="shared" si="89"/>
        <v>0</v>
      </c>
      <c r="AD1152" s="451">
        <v>0</v>
      </c>
      <c r="AE1152" s="451">
        <f t="shared" si="86"/>
        <v>0</v>
      </c>
      <c r="AY1152" s="451">
        <v>0</v>
      </c>
    </row>
    <row r="1153" spans="1:51" ht="36" hidden="1" customHeight="1" outlineLevel="7" x14ac:dyDescent="0.2">
      <c r="A1153" s="91"/>
      <c r="B1153" s="93"/>
      <c r="C1153" s="95"/>
      <c r="D1153" s="95"/>
      <c r="E1153" s="97"/>
      <c r="F1153" s="101"/>
      <c r="G1153" s="103"/>
      <c r="H1153" s="103"/>
      <c r="I1153" s="4" t="s">
        <v>292</v>
      </c>
      <c r="J1153" s="6"/>
      <c r="K1153" s="5">
        <v>1</v>
      </c>
      <c r="L1153" s="5">
        <v>0</v>
      </c>
      <c r="M1153" s="5">
        <f t="shared" si="87"/>
        <v>0</v>
      </c>
      <c r="N1153" s="5">
        <v>0</v>
      </c>
      <c r="O1153" s="6">
        <f>'Planning 3'!R1153</f>
        <v>0</v>
      </c>
      <c r="P1153" s="116"/>
      <c r="Q1153" s="116"/>
      <c r="S1153" s="159">
        <f t="shared" si="90"/>
        <v>0</v>
      </c>
      <c r="Y1153" s="449">
        <v>0</v>
      </c>
      <c r="AA1153" s="452">
        <f t="shared" si="88"/>
        <v>0</v>
      </c>
      <c r="AB1153" s="452">
        <v>0</v>
      </c>
      <c r="AC1153" s="452">
        <f t="shared" si="89"/>
        <v>0</v>
      </c>
      <c r="AD1153" s="451">
        <v>0</v>
      </c>
      <c r="AE1153" s="451">
        <f t="shared" ref="AE1153:AE1216" si="91">O1153-AD1153</f>
        <v>0</v>
      </c>
      <c r="AY1153" s="451">
        <v>0</v>
      </c>
    </row>
    <row r="1154" spans="1:51" ht="36" hidden="1" customHeight="1" outlineLevel="7" x14ac:dyDescent="0.2">
      <c r="A1154" s="91"/>
      <c r="B1154" s="93"/>
      <c r="C1154" s="95"/>
      <c r="D1154" s="95"/>
      <c r="E1154" s="97"/>
      <c r="F1154" s="101"/>
      <c r="G1154" s="103"/>
      <c r="H1154" s="103"/>
      <c r="I1154" s="4" t="s">
        <v>231</v>
      </c>
      <c r="J1154" s="6"/>
      <c r="K1154" s="5">
        <v>1</v>
      </c>
      <c r="L1154" s="5">
        <v>0</v>
      </c>
      <c r="M1154" s="5">
        <f t="shared" ref="M1154:M1217" si="92">N1154-L1154</f>
        <v>0</v>
      </c>
      <c r="N1154" s="5">
        <v>0</v>
      </c>
      <c r="O1154" s="6">
        <f>'Planning 3'!R1154</f>
        <v>0</v>
      </c>
      <c r="P1154" s="116"/>
      <c r="Q1154" s="116"/>
      <c r="S1154" s="159">
        <f t="shared" si="90"/>
        <v>0</v>
      </c>
      <c r="Y1154" s="449">
        <v>0</v>
      </c>
      <c r="AA1154" s="452">
        <f t="shared" ref="AA1154:AA1217" si="93">O1154-AY1154</f>
        <v>0</v>
      </c>
      <c r="AB1154" s="452">
        <v>0</v>
      </c>
      <c r="AC1154" s="452">
        <f t="shared" ref="AC1154:AC1217" si="94">O1154-AB1154</f>
        <v>0</v>
      </c>
      <c r="AD1154" s="451">
        <v>0</v>
      </c>
      <c r="AE1154" s="451">
        <f t="shared" si="91"/>
        <v>0</v>
      </c>
      <c r="AY1154" s="451">
        <v>0</v>
      </c>
    </row>
    <row r="1155" spans="1:51" ht="36" hidden="1" customHeight="1" outlineLevel="7" x14ac:dyDescent="0.2">
      <c r="A1155" s="91"/>
      <c r="B1155" s="93"/>
      <c r="C1155" s="95"/>
      <c r="D1155" s="95"/>
      <c r="E1155" s="97"/>
      <c r="F1155" s="101"/>
      <c r="G1155" s="103"/>
      <c r="H1155" s="103"/>
      <c r="I1155" s="4" t="s">
        <v>80</v>
      </c>
      <c r="J1155" s="6"/>
      <c r="K1155" s="5">
        <v>1</v>
      </c>
      <c r="L1155" s="5">
        <v>0</v>
      </c>
      <c r="M1155" s="5">
        <f t="shared" si="92"/>
        <v>0</v>
      </c>
      <c r="N1155" s="5">
        <v>0</v>
      </c>
      <c r="O1155" s="6">
        <f>'Planning 3'!R1155</f>
        <v>0</v>
      </c>
      <c r="P1155" s="116"/>
      <c r="Q1155" s="116"/>
      <c r="S1155" s="159">
        <f t="shared" si="90"/>
        <v>0</v>
      </c>
      <c r="Y1155" s="449">
        <v>0</v>
      </c>
      <c r="AA1155" s="452">
        <f t="shared" si="93"/>
        <v>0</v>
      </c>
      <c r="AB1155" s="452">
        <v>0</v>
      </c>
      <c r="AC1155" s="452">
        <f t="shared" si="94"/>
        <v>0</v>
      </c>
      <c r="AD1155" s="451">
        <v>0</v>
      </c>
      <c r="AE1155" s="451">
        <f t="shared" si="91"/>
        <v>0</v>
      </c>
      <c r="AY1155" s="451">
        <v>0</v>
      </c>
    </row>
    <row r="1156" spans="1:51" ht="36" hidden="1" customHeight="1" outlineLevel="7" x14ac:dyDescent="0.2">
      <c r="A1156" s="91"/>
      <c r="B1156" s="93"/>
      <c r="C1156" s="95"/>
      <c r="D1156" s="95"/>
      <c r="E1156" s="97"/>
      <c r="F1156" s="101"/>
      <c r="G1156" s="103"/>
      <c r="H1156" s="103"/>
      <c r="I1156" s="4" t="s">
        <v>82</v>
      </c>
      <c r="J1156" s="6"/>
      <c r="K1156" s="5">
        <v>1</v>
      </c>
      <c r="L1156" s="5">
        <v>0</v>
      </c>
      <c r="M1156" s="5">
        <f t="shared" si="92"/>
        <v>0</v>
      </c>
      <c r="N1156" s="5">
        <v>0</v>
      </c>
      <c r="O1156" s="6">
        <f>'Planning 3'!R1156</f>
        <v>0</v>
      </c>
      <c r="P1156" s="116"/>
      <c r="Q1156" s="116"/>
      <c r="S1156" s="159">
        <f t="shared" si="90"/>
        <v>0</v>
      </c>
      <c r="Y1156" s="449">
        <v>0</v>
      </c>
      <c r="AA1156" s="452">
        <f t="shared" si="93"/>
        <v>0</v>
      </c>
      <c r="AB1156" s="452">
        <v>0</v>
      </c>
      <c r="AC1156" s="452">
        <f t="shared" si="94"/>
        <v>0</v>
      </c>
      <c r="AD1156" s="451">
        <v>0</v>
      </c>
      <c r="AE1156" s="451">
        <f t="shared" si="91"/>
        <v>0</v>
      </c>
      <c r="AY1156" s="451">
        <v>0</v>
      </c>
    </row>
    <row r="1157" spans="1:51" ht="36" hidden="1" customHeight="1" outlineLevel="7" x14ac:dyDescent="0.2">
      <c r="A1157" s="91"/>
      <c r="B1157" s="93"/>
      <c r="C1157" s="95"/>
      <c r="D1157" s="95"/>
      <c r="E1157" s="97"/>
      <c r="F1157" s="101"/>
      <c r="G1157" s="103"/>
      <c r="H1157" s="103"/>
      <c r="I1157" s="4" t="s">
        <v>293</v>
      </c>
      <c r="J1157" s="6"/>
      <c r="K1157" s="5">
        <v>1</v>
      </c>
      <c r="L1157" s="5">
        <v>0</v>
      </c>
      <c r="M1157" s="5">
        <f t="shared" si="92"/>
        <v>0</v>
      </c>
      <c r="N1157" s="5">
        <v>0</v>
      </c>
      <c r="O1157" s="6">
        <f>'Planning 3'!R1157</f>
        <v>0</v>
      </c>
      <c r="P1157" s="116"/>
      <c r="Q1157" s="116"/>
      <c r="S1157" s="159">
        <f t="shared" si="90"/>
        <v>0</v>
      </c>
      <c r="Y1157" s="449">
        <v>0</v>
      </c>
      <c r="AA1157" s="452">
        <f t="shared" si="93"/>
        <v>0</v>
      </c>
      <c r="AB1157" s="452">
        <v>0</v>
      </c>
      <c r="AC1157" s="452">
        <f t="shared" si="94"/>
        <v>0</v>
      </c>
      <c r="AD1157" s="451">
        <v>0</v>
      </c>
      <c r="AE1157" s="451">
        <f t="shared" si="91"/>
        <v>0</v>
      </c>
      <c r="AY1157" s="451">
        <v>0</v>
      </c>
    </row>
    <row r="1158" spans="1:51" ht="36" hidden="1" customHeight="1" outlineLevel="7" x14ac:dyDescent="0.2">
      <c r="A1158" s="91"/>
      <c r="B1158" s="93"/>
      <c r="C1158" s="95"/>
      <c r="D1158" s="95"/>
      <c r="E1158" s="97"/>
      <c r="F1158" s="101"/>
      <c r="G1158" s="103"/>
      <c r="H1158" s="103"/>
      <c r="I1158" s="4" t="s">
        <v>294</v>
      </c>
      <c r="J1158" s="6"/>
      <c r="K1158" s="5">
        <v>1</v>
      </c>
      <c r="L1158" s="5">
        <v>0</v>
      </c>
      <c r="M1158" s="5">
        <f t="shared" si="92"/>
        <v>0</v>
      </c>
      <c r="N1158" s="5">
        <v>0</v>
      </c>
      <c r="O1158" s="6">
        <f>'Planning 3'!R1158</f>
        <v>0</v>
      </c>
      <c r="P1158" s="116"/>
      <c r="Q1158" s="116"/>
      <c r="S1158" s="159">
        <f t="shared" si="90"/>
        <v>0</v>
      </c>
      <c r="Y1158" s="449">
        <v>0</v>
      </c>
      <c r="AA1158" s="452">
        <f t="shared" si="93"/>
        <v>0</v>
      </c>
      <c r="AB1158" s="452">
        <v>0</v>
      </c>
      <c r="AC1158" s="452">
        <f t="shared" si="94"/>
        <v>0</v>
      </c>
      <c r="AD1158" s="451">
        <v>0</v>
      </c>
      <c r="AE1158" s="451">
        <f t="shared" si="91"/>
        <v>0</v>
      </c>
      <c r="AY1158" s="451">
        <v>0</v>
      </c>
    </row>
    <row r="1159" spans="1:51" ht="36" hidden="1" customHeight="1" outlineLevel="5" x14ac:dyDescent="0.2">
      <c r="A1159" s="91"/>
      <c r="B1159" s="93"/>
      <c r="C1159" s="95"/>
      <c r="D1159" s="95"/>
      <c r="E1159" s="97"/>
      <c r="F1159" s="101"/>
      <c r="G1159" s="103"/>
      <c r="H1159" s="103"/>
      <c r="I1159" s="22" t="s">
        <v>175</v>
      </c>
      <c r="J1159" s="24"/>
      <c r="K1159" s="23"/>
      <c r="L1159" s="23">
        <v>0</v>
      </c>
      <c r="M1159" s="23">
        <f t="shared" si="92"/>
        <v>0</v>
      </c>
      <c r="N1159" s="23">
        <v>0</v>
      </c>
      <c r="O1159" s="24">
        <f>'Planning 3'!R1159</f>
        <v>0</v>
      </c>
      <c r="P1159" s="115"/>
      <c r="Q1159" s="115"/>
      <c r="S1159" s="159">
        <f t="shared" si="90"/>
        <v>0</v>
      </c>
      <c r="Y1159" s="449">
        <v>0</v>
      </c>
      <c r="AA1159" s="452">
        <f t="shared" si="93"/>
        <v>0</v>
      </c>
      <c r="AB1159" s="452">
        <v>0</v>
      </c>
      <c r="AC1159" s="452">
        <f t="shared" si="94"/>
        <v>0</v>
      </c>
      <c r="AD1159" s="451">
        <v>0</v>
      </c>
      <c r="AE1159" s="451">
        <f t="shared" si="91"/>
        <v>0</v>
      </c>
      <c r="AY1159" s="451">
        <v>0</v>
      </c>
    </row>
    <row r="1160" spans="1:51" ht="36" hidden="1" customHeight="1" outlineLevel="7" x14ac:dyDescent="0.2">
      <c r="A1160" s="91"/>
      <c r="B1160" s="93"/>
      <c r="C1160" s="95"/>
      <c r="D1160" s="95"/>
      <c r="E1160" s="97"/>
      <c r="F1160" s="101"/>
      <c r="G1160" s="103"/>
      <c r="H1160" s="103"/>
      <c r="I1160" s="4" t="s">
        <v>291</v>
      </c>
      <c r="J1160" s="6"/>
      <c r="K1160" s="5">
        <v>1</v>
      </c>
      <c r="L1160" s="5">
        <v>0</v>
      </c>
      <c r="M1160" s="5">
        <f t="shared" si="92"/>
        <v>0</v>
      </c>
      <c r="N1160" s="5">
        <v>0</v>
      </c>
      <c r="O1160" s="6">
        <f>'Planning 3'!R1160</f>
        <v>0</v>
      </c>
      <c r="P1160" s="116"/>
      <c r="Q1160" s="116"/>
      <c r="S1160" s="159">
        <f t="shared" si="90"/>
        <v>0</v>
      </c>
      <c r="Y1160" s="449">
        <v>0</v>
      </c>
      <c r="AA1160" s="452">
        <f t="shared" si="93"/>
        <v>0</v>
      </c>
      <c r="AB1160" s="452">
        <v>0</v>
      </c>
      <c r="AC1160" s="452">
        <f t="shared" si="94"/>
        <v>0</v>
      </c>
      <c r="AD1160" s="451">
        <v>0</v>
      </c>
      <c r="AE1160" s="451">
        <f t="shared" si="91"/>
        <v>0</v>
      </c>
      <c r="AY1160" s="451">
        <v>0</v>
      </c>
    </row>
    <row r="1161" spans="1:51" ht="36" hidden="1" customHeight="1" outlineLevel="7" x14ac:dyDescent="0.2">
      <c r="A1161" s="91"/>
      <c r="B1161" s="93"/>
      <c r="C1161" s="95"/>
      <c r="D1161" s="95"/>
      <c r="E1161" s="97"/>
      <c r="F1161" s="101"/>
      <c r="G1161" s="103"/>
      <c r="H1161" s="103"/>
      <c r="I1161" s="4" t="s">
        <v>292</v>
      </c>
      <c r="J1161" s="6"/>
      <c r="K1161" s="5">
        <v>1</v>
      </c>
      <c r="L1161" s="5">
        <v>0</v>
      </c>
      <c r="M1161" s="5">
        <f t="shared" si="92"/>
        <v>0</v>
      </c>
      <c r="N1161" s="5">
        <v>0</v>
      </c>
      <c r="O1161" s="6">
        <f>'Planning 3'!R1161</f>
        <v>0</v>
      </c>
      <c r="P1161" s="116"/>
      <c r="Q1161" s="116"/>
      <c r="S1161" s="159">
        <f t="shared" si="90"/>
        <v>0</v>
      </c>
      <c r="Y1161" s="449">
        <v>0</v>
      </c>
      <c r="AA1161" s="452">
        <f t="shared" si="93"/>
        <v>0</v>
      </c>
      <c r="AB1161" s="452">
        <v>0</v>
      </c>
      <c r="AC1161" s="452">
        <f t="shared" si="94"/>
        <v>0</v>
      </c>
      <c r="AD1161" s="451">
        <v>0</v>
      </c>
      <c r="AE1161" s="451">
        <f t="shared" si="91"/>
        <v>0</v>
      </c>
      <c r="AY1161" s="451">
        <v>0</v>
      </c>
    </row>
    <row r="1162" spans="1:51" ht="36" hidden="1" customHeight="1" outlineLevel="7" x14ac:dyDescent="0.2">
      <c r="A1162" s="91"/>
      <c r="B1162" s="93"/>
      <c r="C1162" s="95"/>
      <c r="D1162" s="95"/>
      <c r="E1162" s="97"/>
      <c r="F1162" s="101"/>
      <c r="G1162" s="103"/>
      <c r="H1162" s="103"/>
      <c r="I1162" s="4" t="s">
        <v>231</v>
      </c>
      <c r="J1162" s="6"/>
      <c r="K1162" s="5">
        <v>1</v>
      </c>
      <c r="L1162" s="5">
        <v>0</v>
      </c>
      <c r="M1162" s="5">
        <f t="shared" si="92"/>
        <v>0</v>
      </c>
      <c r="N1162" s="5">
        <v>0</v>
      </c>
      <c r="O1162" s="6">
        <f>'Planning 3'!R1162</f>
        <v>0</v>
      </c>
      <c r="P1162" s="116"/>
      <c r="Q1162" s="116"/>
      <c r="S1162" s="159">
        <f t="shared" si="90"/>
        <v>0</v>
      </c>
      <c r="Y1162" s="449">
        <v>0</v>
      </c>
      <c r="AA1162" s="452">
        <f t="shared" si="93"/>
        <v>0</v>
      </c>
      <c r="AB1162" s="452">
        <v>0</v>
      </c>
      <c r="AC1162" s="452">
        <f t="shared" si="94"/>
        <v>0</v>
      </c>
      <c r="AD1162" s="451">
        <v>0</v>
      </c>
      <c r="AE1162" s="451">
        <f t="shared" si="91"/>
        <v>0</v>
      </c>
      <c r="AY1162" s="451">
        <v>0</v>
      </c>
    </row>
    <row r="1163" spans="1:51" ht="36" hidden="1" customHeight="1" outlineLevel="7" x14ac:dyDescent="0.2">
      <c r="A1163" s="91"/>
      <c r="B1163" s="93"/>
      <c r="C1163" s="95"/>
      <c r="D1163" s="95"/>
      <c r="E1163" s="97"/>
      <c r="F1163" s="101"/>
      <c r="G1163" s="103"/>
      <c r="H1163" s="103"/>
      <c r="I1163" s="4" t="s">
        <v>80</v>
      </c>
      <c r="J1163" s="6"/>
      <c r="K1163" s="5">
        <v>1</v>
      </c>
      <c r="L1163" s="5">
        <v>0</v>
      </c>
      <c r="M1163" s="5">
        <f t="shared" si="92"/>
        <v>0</v>
      </c>
      <c r="N1163" s="5">
        <v>0</v>
      </c>
      <c r="O1163" s="6">
        <f>'Planning 3'!R1163</f>
        <v>0</v>
      </c>
      <c r="P1163" s="116"/>
      <c r="Q1163" s="116"/>
      <c r="S1163" s="159">
        <f t="shared" si="90"/>
        <v>0</v>
      </c>
      <c r="Y1163" s="449">
        <v>0</v>
      </c>
      <c r="AA1163" s="452">
        <f t="shared" si="93"/>
        <v>0</v>
      </c>
      <c r="AB1163" s="452">
        <v>0</v>
      </c>
      <c r="AC1163" s="452">
        <f t="shared" si="94"/>
        <v>0</v>
      </c>
      <c r="AD1163" s="451">
        <v>0</v>
      </c>
      <c r="AE1163" s="451">
        <f t="shared" si="91"/>
        <v>0</v>
      </c>
      <c r="AY1163" s="451">
        <v>0</v>
      </c>
    </row>
    <row r="1164" spans="1:51" ht="36" hidden="1" customHeight="1" outlineLevel="7" x14ac:dyDescent="0.2">
      <c r="A1164" s="91"/>
      <c r="B1164" s="93"/>
      <c r="C1164" s="95"/>
      <c r="D1164" s="95"/>
      <c r="E1164" s="97"/>
      <c r="F1164" s="101"/>
      <c r="G1164" s="103"/>
      <c r="H1164" s="103"/>
      <c r="I1164" s="4" t="s">
        <v>82</v>
      </c>
      <c r="J1164" s="6"/>
      <c r="K1164" s="5">
        <v>1</v>
      </c>
      <c r="L1164" s="5">
        <v>0</v>
      </c>
      <c r="M1164" s="5">
        <f t="shared" si="92"/>
        <v>0</v>
      </c>
      <c r="N1164" s="5">
        <v>0</v>
      </c>
      <c r="O1164" s="6">
        <f>'Planning 3'!R1164</f>
        <v>0</v>
      </c>
      <c r="P1164" s="116"/>
      <c r="Q1164" s="116"/>
      <c r="S1164" s="159">
        <f t="shared" si="90"/>
        <v>0</v>
      </c>
      <c r="Y1164" s="449">
        <v>0</v>
      </c>
      <c r="AA1164" s="452">
        <f t="shared" si="93"/>
        <v>0</v>
      </c>
      <c r="AB1164" s="452">
        <v>0</v>
      </c>
      <c r="AC1164" s="452">
        <f t="shared" si="94"/>
        <v>0</v>
      </c>
      <c r="AD1164" s="451">
        <v>0</v>
      </c>
      <c r="AE1164" s="451">
        <f t="shared" si="91"/>
        <v>0</v>
      </c>
      <c r="AY1164" s="451">
        <v>0</v>
      </c>
    </row>
    <row r="1165" spans="1:51" ht="36" hidden="1" customHeight="1" outlineLevel="7" x14ac:dyDescent="0.2">
      <c r="A1165" s="91"/>
      <c r="B1165" s="93"/>
      <c r="C1165" s="95"/>
      <c r="D1165" s="95"/>
      <c r="E1165" s="97"/>
      <c r="F1165" s="101"/>
      <c r="G1165" s="103"/>
      <c r="H1165" s="103"/>
      <c r="I1165" s="4" t="s">
        <v>293</v>
      </c>
      <c r="J1165" s="6"/>
      <c r="K1165" s="5">
        <v>1</v>
      </c>
      <c r="L1165" s="5">
        <v>0</v>
      </c>
      <c r="M1165" s="5">
        <f t="shared" si="92"/>
        <v>0</v>
      </c>
      <c r="N1165" s="5">
        <v>0</v>
      </c>
      <c r="O1165" s="6">
        <f>'Planning 3'!R1165</f>
        <v>0</v>
      </c>
      <c r="P1165" s="116"/>
      <c r="Q1165" s="116"/>
      <c r="S1165" s="159">
        <f t="shared" si="90"/>
        <v>0</v>
      </c>
      <c r="Y1165" s="449">
        <v>0</v>
      </c>
      <c r="AA1165" s="452">
        <f t="shared" si="93"/>
        <v>0</v>
      </c>
      <c r="AB1165" s="452">
        <v>0</v>
      </c>
      <c r="AC1165" s="452">
        <f t="shared" si="94"/>
        <v>0</v>
      </c>
      <c r="AD1165" s="451">
        <v>0</v>
      </c>
      <c r="AE1165" s="451">
        <f t="shared" si="91"/>
        <v>0</v>
      </c>
      <c r="AY1165" s="451">
        <v>0</v>
      </c>
    </row>
    <row r="1166" spans="1:51" ht="36" hidden="1" customHeight="1" outlineLevel="7" x14ac:dyDescent="0.2">
      <c r="A1166" s="91"/>
      <c r="B1166" s="93"/>
      <c r="C1166" s="95"/>
      <c r="D1166" s="95"/>
      <c r="E1166" s="97"/>
      <c r="F1166" s="101"/>
      <c r="G1166" s="103"/>
      <c r="H1166" s="103"/>
      <c r="I1166" s="4" t="s">
        <v>294</v>
      </c>
      <c r="J1166" s="6"/>
      <c r="K1166" s="5">
        <v>1</v>
      </c>
      <c r="L1166" s="5">
        <v>0</v>
      </c>
      <c r="M1166" s="5">
        <f t="shared" si="92"/>
        <v>0</v>
      </c>
      <c r="N1166" s="5">
        <v>0</v>
      </c>
      <c r="O1166" s="6">
        <f>'Planning 3'!R1166</f>
        <v>0</v>
      </c>
      <c r="P1166" s="116"/>
      <c r="Q1166" s="116"/>
      <c r="S1166" s="159">
        <f t="shared" si="90"/>
        <v>0</v>
      </c>
      <c r="Y1166" s="449">
        <v>0</v>
      </c>
      <c r="AA1166" s="452">
        <f t="shared" si="93"/>
        <v>0</v>
      </c>
      <c r="AB1166" s="452">
        <v>0</v>
      </c>
      <c r="AC1166" s="452">
        <f t="shared" si="94"/>
        <v>0</v>
      </c>
      <c r="AD1166" s="451">
        <v>0</v>
      </c>
      <c r="AE1166" s="451">
        <f t="shared" si="91"/>
        <v>0</v>
      </c>
      <c r="AY1166" s="451">
        <v>0</v>
      </c>
    </row>
    <row r="1167" spans="1:51" ht="36" hidden="1" customHeight="1" outlineLevel="5" x14ac:dyDescent="0.2">
      <c r="A1167" s="91"/>
      <c r="B1167" s="93"/>
      <c r="C1167" s="95"/>
      <c r="D1167" s="95"/>
      <c r="E1167" s="97"/>
      <c r="F1167" s="101"/>
      <c r="G1167" s="103"/>
      <c r="H1167" s="103"/>
      <c r="I1167" s="22" t="s">
        <v>176</v>
      </c>
      <c r="J1167" s="24"/>
      <c r="K1167" s="23"/>
      <c r="L1167" s="23">
        <v>0</v>
      </c>
      <c r="M1167" s="23">
        <f t="shared" si="92"/>
        <v>0</v>
      </c>
      <c r="N1167" s="23">
        <v>0</v>
      </c>
      <c r="O1167" s="24">
        <f>'Planning 3'!R1167</f>
        <v>0</v>
      </c>
      <c r="P1167" s="115"/>
      <c r="Q1167" s="115"/>
      <c r="S1167" s="159">
        <f t="shared" si="90"/>
        <v>0</v>
      </c>
      <c r="Y1167" s="449">
        <v>0</v>
      </c>
      <c r="AA1167" s="452">
        <f t="shared" si="93"/>
        <v>0</v>
      </c>
      <c r="AB1167" s="452">
        <v>0</v>
      </c>
      <c r="AC1167" s="452">
        <f t="shared" si="94"/>
        <v>0</v>
      </c>
      <c r="AD1167" s="451">
        <v>0</v>
      </c>
      <c r="AE1167" s="451">
        <f t="shared" si="91"/>
        <v>0</v>
      </c>
      <c r="AY1167" s="451">
        <v>0</v>
      </c>
    </row>
    <row r="1168" spans="1:51" ht="36" hidden="1" customHeight="1" outlineLevel="7" x14ac:dyDescent="0.2">
      <c r="A1168" s="91"/>
      <c r="B1168" s="93"/>
      <c r="C1168" s="95"/>
      <c r="D1168" s="95"/>
      <c r="E1168" s="97"/>
      <c r="F1168" s="101"/>
      <c r="G1168" s="103"/>
      <c r="H1168" s="103"/>
      <c r="I1168" s="4" t="s">
        <v>291</v>
      </c>
      <c r="J1168" s="6"/>
      <c r="K1168" s="5">
        <v>1</v>
      </c>
      <c r="L1168" s="5">
        <v>0</v>
      </c>
      <c r="M1168" s="5">
        <f t="shared" si="92"/>
        <v>0</v>
      </c>
      <c r="N1168" s="5">
        <v>0</v>
      </c>
      <c r="O1168" s="6">
        <f>'Planning 3'!R1168</f>
        <v>0</v>
      </c>
      <c r="P1168" s="116"/>
      <c r="Q1168" s="116"/>
      <c r="S1168" s="159">
        <f t="shared" si="90"/>
        <v>0</v>
      </c>
      <c r="Y1168" s="449">
        <v>0</v>
      </c>
      <c r="AA1168" s="452">
        <f t="shared" si="93"/>
        <v>0</v>
      </c>
      <c r="AB1168" s="452">
        <v>0</v>
      </c>
      <c r="AC1168" s="452">
        <f t="shared" si="94"/>
        <v>0</v>
      </c>
      <c r="AD1168" s="451">
        <v>0</v>
      </c>
      <c r="AE1168" s="451">
        <f t="shared" si="91"/>
        <v>0</v>
      </c>
      <c r="AY1168" s="451">
        <v>0</v>
      </c>
    </row>
    <row r="1169" spans="1:51" ht="36" hidden="1" customHeight="1" outlineLevel="7" x14ac:dyDescent="0.2">
      <c r="A1169" s="91"/>
      <c r="B1169" s="93"/>
      <c r="C1169" s="95"/>
      <c r="D1169" s="95"/>
      <c r="E1169" s="97"/>
      <c r="F1169" s="101"/>
      <c r="G1169" s="103"/>
      <c r="H1169" s="103"/>
      <c r="I1169" s="4" t="s">
        <v>292</v>
      </c>
      <c r="J1169" s="6"/>
      <c r="K1169" s="5">
        <v>1</v>
      </c>
      <c r="L1169" s="5">
        <v>0</v>
      </c>
      <c r="M1169" s="5">
        <f t="shared" si="92"/>
        <v>0</v>
      </c>
      <c r="N1169" s="5">
        <v>0</v>
      </c>
      <c r="O1169" s="6">
        <f>'Planning 3'!R1169</f>
        <v>0</v>
      </c>
      <c r="P1169" s="116"/>
      <c r="Q1169" s="116"/>
      <c r="S1169" s="159">
        <f t="shared" si="90"/>
        <v>0</v>
      </c>
      <c r="Y1169" s="449">
        <v>0</v>
      </c>
      <c r="AA1169" s="452">
        <f t="shared" si="93"/>
        <v>0</v>
      </c>
      <c r="AB1169" s="452">
        <v>0</v>
      </c>
      <c r="AC1169" s="452">
        <f t="shared" si="94"/>
        <v>0</v>
      </c>
      <c r="AD1169" s="451">
        <v>0</v>
      </c>
      <c r="AE1169" s="451">
        <f t="shared" si="91"/>
        <v>0</v>
      </c>
      <c r="AY1169" s="451">
        <v>0</v>
      </c>
    </row>
    <row r="1170" spans="1:51" ht="36" hidden="1" customHeight="1" outlineLevel="7" x14ac:dyDescent="0.2">
      <c r="A1170" s="91"/>
      <c r="B1170" s="93"/>
      <c r="C1170" s="95"/>
      <c r="D1170" s="95"/>
      <c r="E1170" s="97"/>
      <c r="F1170" s="101"/>
      <c r="G1170" s="103"/>
      <c r="H1170" s="103"/>
      <c r="I1170" s="4" t="s">
        <v>231</v>
      </c>
      <c r="J1170" s="6"/>
      <c r="K1170" s="5">
        <v>1</v>
      </c>
      <c r="L1170" s="5">
        <v>0</v>
      </c>
      <c r="M1170" s="5">
        <f t="shared" si="92"/>
        <v>0</v>
      </c>
      <c r="N1170" s="5">
        <v>0</v>
      </c>
      <c r="O1170" s="6">
        <f>'Planning 3'!R1170</f>
        <v>0</v>
      </c>
      <c r="P1170" s="116"/>
      <c r="Q1170" s="116"/>
      <c r="S1170" s="159">
        <f t="shared" si="90"/>
        <v>0</v>
      </c>
      <c r="Y1170" s="449">
        <v>0</v>
      </c>
      <c r="AA1170" s="452">
        <f t="shared" si="93"/>
        <v>0</v>
      </c>
      <c r="AB1170" s="452">
        <v>0</v>
      </c>
      <c r="AC1170" s="452">
        <f t="shared" si="94"/>
        <v>0</v>
      </c>
      <c r="AD1170" s="451">
        <v>0</v>
      </c>
      <c r="AE1170" s="451">
        <f t="shared" si="91"/>
        <v>0</v>
      </c>
      <c r="AY1170" s="451">
        <v>0</v>
      </c>
    </row>
    <row r="1171" spans="1:51" ht="36" hidden="1" customHeight="1" outlineLevel="7" x14ac:dyDescent="0.2">
      <c r="A1171" s="91"/>
      <c r="B1171" s="93"/>
      <c r="C1171" s="95"/>
      <c r="D1171" s="95"/>
      <c r="E1171" s="97"/>
      <c r="F1171" s="101"/>
      <c r="G1171" s="103"/>
      <c r="H1171" s="103"/>
      <c r="I1171" s="4" t="s">
        <v>80</v>
      </c>
      <c r="J1171" s="6"/>
      <c r="K1171" s="5">
        <v>1</v>
      </c>
      <c r="L1171" s="5">
        <v>0</v>
      </c>
      <c r="M1171" s="5">
        <f t="shared" si="92"/>
        <v>0</v>
      </c>
      <c r="N1171" s="5">
        <v>0</v>
      </c>
      <c r="O1171" s="6">
        <f>'Planning 3'!R1171</f>
        <v>0</v>
      </c>
      <c r="P1171" s="116"/>
      <c r="Q1171" s="116"/>
      <c r="S1171" s="159">
        <f t="shared" si="90"/>
        <v>0</v>
      </c>
      <c r="Y1171" s="449">
        <v>0</v>
      </c>
      <c r="AA1171" s="452">
        <f t="shared" si="93"/>
        <v>0</v>
      </c>
      <c r="AB1171" s="452">
        <v>0</v>
      </c>
      <c r="AC1171" s="452">
        <f t="shared" si="94"/>
        <v>0</v>
      </c>
      <c r="AD1171" s="451">
        <v>0</v>
      </c>
      <c r="AE1171" s="451">
        <f t="shared" si="91"/>
        <v>0</v>
      </c>
      <c r="AY1171" s="451">
        <v>0</v>
      </c>
    </row>
    <row r="1172" spans="1:51" ht="36" hidden="1" customHeight="1" outlineLevel="7" x14ac:dyDescent="0.2">
      <c r="A1172" s="91"/>
      <c r="B1172" s="93"/>
      <c r="C1172" s="95"/>
      <c r="D1172" s="95"/>
      <c r="E1172" s="97"/>
      <c r="F1172" s="101"/>
      <c r="G1172" s="103"/>
      <c r="H1172" s="103"/>
      <c r="I1172" s="4" t="s">
        <v>82</v>
      </c>
      <c r="J1172" s="6"/>
      <c r="K1172" s="5">
        <v>1</v>
      </c>
      <c r="L1172" s="5">
        <v>0</v>
      </c>
      <c r="M1172" s="5">
        <f t="shared" si="92"/>
        <v>0</v>
      </c>
      <c r="N1172" s="5">
        <v>0</v>
      </c>
      <c r="O1172" s="6">
        <f>'Planning 3'!R1172</f>
        <v>0</v>
      </c>
      <c r="P1172" s="116"/>
      <c r="Q1172" s="116"/>
      <c r="S1172" s="159">
        <f t="shared" si="90"/>
        <v>0</v>
      </c>
      <c r="Y1172" s="449">
        <v>0</v>
      </c>
      <c r="AA1172" s="452">
        <f t="shared" si="93"/>
        <v>0</v>
      </c>
      <c r="AB1172" s="452">
        <v>0</v>
      </c>
      <c r="AC1172" s="452">
        <f t="shared" si="94"/>
        <v>0</v>
      </c>
      <c r="AD1172" s="451">
        <v>0</v>
      </c>
      <c r="AE1172" s="451">
        <f t="shared" si="91"/>
        <v>0</v>
      </c>
      <c r="AY1172" s="451">
        <v>0</v>
      </c>
    </row>
    <row r="1173" spans="1:51" ht="36" hidden="1" customHeight="1" outlineLevel="7" x14ac:dyDescent="0.2">
      <c r="A1173" s="91"/>
      <c r="B1173" s="93"/>
      <c r="C1173" s="95"/>
      <c r="D1173" s="95"/>
      <c r="E1173" s="97"/>
      <c r="F1173" s="101"/>
      <c r="G1173" s="103"/>
      <c r="H1173" s="103"/>
      <c r="I1173" s="4" t="s">
        <v>293</v>
      </c>
      <c r="J1173" s="6"/>
      <c r="K1173" s="5">
        <v>1</v>
      </c>
      <c r="L1173" s="5">
        <v>0</v>
      </c>
      <c r="M1173" s="5">
        <f t="shared" si="92"/>
        <v>0</v>
      </c>
      <c r="N1173" s="5">
        <v>0</v>
      </c>
      <c r="O1173" s="6">
        <f>'Planning 3'!R1173</f>
        <v>0</v>
      </c>
      <c r="P1173" s="116"/>
      <c r="Q1173" s="116"/>
      <c r="S1173" s="159">
        <f t="shared" ref="S1173:S1236" si="95">R1173-N1173</f>
        <v>0</v>
      </c>
      <c r="Y1173" s="449">
        <v>0</v>
      </c>
      <c r="AA1173" s="452">
        <f t="shared" si="93"/>
        <v>0</v>
      </c>
      <c r="AB1173" s="452">
        <v>0</v>
      </c>
      <c r="AC1173" s="452">
        <f t="shared" si="94"/>
        <v>0</v>
      </c>
      <c r="AD1173" s="451">
        <v>0</v>
      </c>
      <c r="AE1173" s="451">
        <f t="shared" si="91"/>
        <v>0</v>
      </c>
      <c r="AY1173" s="451">
        <v>0</v>
      </c>
    </row>
    <row r="1174" spans="1:51" ht="36" hidden="1" customHeight="1" outlineLevel="7" x14ac:dyDescent="0.2">
      <c r="A1174" s="91"/>
      <c r="B1174" s="93"/>
      <c r="C1174" s="95"/>
      <c r="D1174" s="95"/>
      <c r="E1174" s="97"/>
      <c r="F1174" s="101"/>
      <c r="G1174" s="103"/>
      <c r="H1174" s="103"/>
      <c r="I1174" s="4" t="s">
        <v>294</v>
      </c>
      <c r="J1174" s="6"/>
      <c r="K1174" s="5">
        <v>1</v>
      </c>
      <c r="L1174" s="5">
        <v>0</v>
      </c>
      <c r="M1174" s="5">
        <f t="shared" si="92"/>
        <v>0</v>
      </c>
      <c r="N1174" s="5">
        <v>0</v>
      </c>
      <c r="O1174" s="6">
        <f>'Planning 3'!R1174</f>
        <v>0</v>
      </c>
      <c r="P1174" s="116"/>
      <c r="Q1174" s="116"/>
      <c r="S1174" s="159">
        <f t="shared" si="95"/>
        <v>0</v>
      </c>
      <c r="Y1174" s="449">
        <v>0</v>
      </c>
      <c r="AA1174" s="452">
        <f t="shared" si="93"/>
        <v>0</v>
      </c>
      <c r="AB1174" s="452">
        <v>0</v>
      </c>
      <c r="AC1174" s="452">
        <f t="shared" si="94"/>
        <v>0</v>
      </c>
      <c r="AD1174" s="451">
        <v>0</v>
      </c>
      <c r="AE1174" s="451">
        <f t="shared" si="91"/>
        <v>0</v>
      </c>
      <c r="AY1174" s="451">
        <v>0</v>
      </c>
    </row>
    <row r="1175" spans="1:51" ht="36" hidden="1" customHeight="1" outlineLevel="5" x14ac:dyDescent="0.2">
      <c r="A1175" s="91"/>
      <c r="B1175" s="93"/>
      <c r="C1175" s="95"/>
      <c r="D1175" s="95"/>
      <c r="E1175" s="97"/>
      <c r="F1175" s="101"/>
      <c r="G1175" s="103"/>
      <c r="H1175" s="103"/>
      <c r="I1175" s="22" t="s">
        <v>177</v>
      </c>
      <c r="J1175" s="24"/>
      <c r="K1175" s="23"/>
      <c r="L1175" s="23">
        <v>0</v>
      </c>
      <c r="M1175" s="23">
        <f t="shared" si="92"/>
        <v>0</v>
      </c>
      <c r="N1175" s="23">
        <v>0</v>
      </c>
      <c r="O1175" s="24">
        <f>'Planning 3'!R1175</f>
        <v>0</v>
      </c>
      <c r="P1175" s="115"/>
      <c r="Q1175" s="115"/>
      <c r="S1175" s="159">
        <f t="shared" si="95"/>
        <v>0</v>
      </c>
      <c r="Y1175" s="449">
        <v>0</v>
      </c>
      <c r="AA1175" s="452">
        <f t="shared" si="93"/>
        <v>0</v>
      </c>
      <c r="AB1175" s="452">
        <v>0</v>
      </c>
      <c r="AC1175" s="452">
        <f t="shared" si="94"/>
        <v>0</v>
      </c>
      <c r="AD1175" s="451">
        <v>0</v>
      </c>
      <c r="AE1175" s="451">
        <f t="shared" si="91"/>
        <v>0</v>
      </c>
      <c r="AY1175" s="451">
        <v>0</v>
      </c>
    </row>
    <row r="1176" spans="1:51" ht="36" hidden="1" customHeight="1" outlineLevel="7" x14ac:dyDescent="0.2">
      <c r="A1176" s="91"/>
      <c r="B1176" s="93"/>
      <c r="C1176" s="95"/>
      <c r="D1176" s="95"/>
      <c r="E1176" s="97"/>
      <c r="F1176" s="101"/>
      <c r="G1176" s="103"/>
      <c r="H1176" s="103"/>
      <c r="I1176" s="4" t="s">
        <v>291</v>
      </c>
      <c r="J1176" s="6"/>
      <c r="K1176" s="5">
        <v>1</v>
      </c>
      <c r="L1176" s="5">
        <v>0</v>
      </c>
      <c r="M1176" s="5">
        <f t="shared" si="92"/>
        <v>0</v>
      </c>
      <c r="N1176" s="5">
        <v>0</v>
      </c>
      <c r="O1176" s="6">
        <f>'Planning 3'!R1176</f>
        <v>0</v>
      </c>
      <c r="P1176" s="116"/>
      <c r="Q1176" s="116"/>
      <c r="S1176" s="159">
        <f t="shared" si="95"/>
        <v>0</v>
      </c>
      <c r="Y1176" s="449">
        <v>0</v>
      </c>
      <c r="AA1176" s="452">
        <f t="shared" si="93"/>
        <v>0</v>
      </c>
      <c r="AB1176" s="452">
        <v>0</v>
      </c>
      <c r="AC1176" s="452">
        <f t="shared" si="94"/>
        <v>0</v>
      </c>
      <c r="AD1176" s="451">
        <v>0</v>
      </c>
      <c r="AE1176" s="451">
        <f t="shared" si="91"/>
        <v>0</v>
      </c>
      <c r="AY1176" s="451">
        <v>0</v>
      </c>
    </row>
    <row r="1177" spans="1:51" ht="36" hidden="1" customHeight="1" outlineLevel="7" x14ac:dyDescent="0.2">
      <c r="A1177" s="91"/>
      <c r="B1177" s="93"/>
      <c r="C1177" s="95"/>
      <c r="D1177" s="95"/>
      <c r="E1177" s="97"/>
      <c r="F1177" s="101"/>
      <c r="G1177" s="103"/>
      <c r="H1177" s="103"/>
      <c r="I1177" s="4" t="s">
        <v>292</v>
      </c>
      <c r="J1177" s="6"/>
      <c r="K1177" s="5">
        <v>1</v>
      </c>
      <c r="L1177" s="5">
        <v>0</v>
      </c>
      <c r="M1177" s="5">
        <f t="shared" si="92"/>
        <v>0</v>
      </c>
      <c r="N1177" s="5">
        <v>0</v>
      </c>
      <c r="O1177" s="6">
        <f>'Planning 3'!R1177</f>
        <v>0</v>
      </c>
      <c r="P1177" s="116"/>
      <c r="Q1177" s="116"/>
      <c r="S1177" s="159">
        <f t="shared" si="95"/>
        <v>0</v>
      </c>
      <c r="Y1177" s="449">
        <v>0</v>
      </c>
      <c r="AA1177" s="452">
        <f t="shared" si="93"/>
        <v>0</v>
      </c>
      <c r="AB1177" s="452">
        <v>0</v>
      </c>
      <c r="AC1177" s="452">
        <f t="shared" si="94"/>
        <v>0</v>
      </c>
      <c r="AD1177" s="451">
        <v>0</v>
      </c>
      <c r="AE1177" s="451">
        <f t="shared" si="91"/>
        <v>0</v>
      </c>
      <c r="AY1177" s="451">
        <v>0</v>
      </c>
    </row>
    <row r="1178" spans="1:51" ht="36" hidden="1" customHeight="1" outlineLevel="7" x14ac:dyDescent="0.2">
      <c r="A1178" s="91"/>
      <c r="B1178" s="93"/>
      <c r="C1178" s="95"/>
      <c r="D1178" s="95"/>
      <c r="E1178" s="97"/>
      <c r="F1178" s="101"/>
      <c r="G1178" s="103"/>
      <c r="H1178" s="103"/>
      <c r="I1178" s="4" t="s">
        <v>231</v>
      </c>
      <c r="J1178" s="6"/>
      <c r="K1178" s="5">
        <v>1</v>
      </c>
      <c r="L1178" s="5">
        <v>0</v>
      </c>
      <c r="M1178" s="5">
        <f t="shared" si="92"/>
        <v>0</v>
      </c>
      <c r="N1178" s="5">
        <v>0</v>
      </c>
      <c r="O1178" s="6">
        <f>'Planning 3'!R1178</f>
        <v>0</v>
      </c>
      <c r="P1178" s="116"/>
      <c r="Q1178" s="116"/>
      <c r="S1178" s="159">
        <f t="shared" si="95"/>
        <v>0</v>
      </c>
      <c r="Y1178" s="449">
        <v>0</v>
      </c>
      <c r="AA1178" s="452">
        <f t="shared" si="93"/>
        <v>0</v>
      </c>
      <c r="AB1178" s="452">
        <v>0</v>
      </c>
      <c r="AC1178" s="452">
        <f t="shared" si="94"/>
        <v>0</v>
      </c>
      <c r="AD1178" s="451">
        <v>0</v>
      </c>
      <c r="AE1178" s="451">
        <f t="shared" si="91"/>
        <v>0</v>
      </c>
      <c r="AY1178" s="451">
        <v>0</v>
      </c>
    </row>
    <row r="1179" spans="1:51" ht="36" hidden="1" customHeight="1" outlineLevel="7" x14ac:dyDescent="0.2">
      <c r="A1179" s="91"/>
      <c r="B1179" s="93"/>
      <c r="C1179" s="95"/>
      <c r="D1179" s="95"/>
      <c r="E1179" s="97"/>
      <c r="F1179" s="101"/>
      <c r="G1179" s="103"/>
      <c r="H1179" s="103"/>
      <c r="I1179" s="4" t="s">
        <v>80</v>
      </c>
      <c r="J1179" s="6"/>
      <c r="K1179" s="5">
        <v>1</v>
      </c>
      <c r="L1179" s="5">
        <v>0</v>
      </c>
      <c r="M1179" s="5">
        <f t="shared" si="92"/>
        <v>0</v>
      </c>
      <c r="N1179" s="5">
        <v>0</v>
      </c>
      <c r="O1179" s="6">
        <f>'Planning 3'!R1179</f>
        <v>0</v>
      </c>
      <c r="P1179" s="116"/>
      <c r="Q1179" s="116"/>
      <c r="S1179" s="159">
        <f t="shared" si="95"/>
        <v>0</v>
      </c>
      <c r="Y1179" s="449">
        <v>0</v>
      </c>
      <c r="AA1179" s="452">
        <f t="shared" si="93"/>
        <v>0</v>
      </c>
      <c r="AB1179" s="452">
        <v>0</v>
      </c>
      <c r="AC1179" s="452">
        <f t="shared" si="94"/>
        <v>0</v>
      </c>
      <c r="AD1179" s="451">
        <v>0</v>
      </c>
      <c r="AE1179" s="451">
        <f t="shared" si="91"/>
        <v>0</v>
      </c>
      <c r="AY1179" s="451">
        <v>0</v>
      </c>
    </row>
    <row r="1180" spans="1:51" ht="36" hidden="1" customHeight="1" outlineLevel="7" x14ac:dyDescent="0.2">
      <c r="A1180" s="91"/>
      <c r="B1180" s="93"/>
      <c r="C1180" s="95"/>
      <c r="D1180" s="95"/>
      <c r="E1180" s="97"/>
      <c r="F1180" s="101"/>
      <c r="G1180" s="103"/>
      <c r="H1180" s="103"/>
      <c r="I1180" s="4" t="s">
        <v>82</v>
      </c>
      <c r="J1180" s="6"/>
      <c r="K1180" s="5">
        <v>1</v>
      </c>
      <c r="L1180" s="5">
        <v>0</v>
      </c>
      <c r="M1180" s="5">
        <f t="shared" si="92"/>
        <v>0</v>
      </c>
      <c r="N1180" s="5">
        <v>0</v>
      </c>
      <c r="O1180" s="6">
        <f>'Planning 3'!R1180</f>
        <v>0</v>
      </c>
      <c r="P1180" s="116"/>
      <c r="Q1180" s="116"/>
      <c r="S1180" s="159">
        <f t="shared" si="95"/>
        <v>0</v>
      </c>
      <c r="Y1180" s="449">
        <v>0</v>
      </c>
      <c r="AA1180" s="452">
        <f t="shared" si="93"/>
        <v>0</v>
      </c>
      <c r="AB1180" s="452">
        <v>0</v>
      </c>
      <c r="AC1180" s="452">
        <f t="shared" si="94"/>
        <v>0</v>
      </c>
      <c r="AD1180" s="451">
        <v>0</v>
      </c>
      <c r="AE1180" s="451">
        <f t="shared" si="91"/>
        <v>0</v>
      </c>
      <c r="AY1180" s="451">
        <v>0</v>
      </c>
    </row>
    <row r="1181" spans="1:51" ht="36" hidden="1" customHeight="1" outlineLevel="7" x14ac:dyDescent="0.2">
      <c r="A1181" s="91"/>
      <c r="B1181" s="93"/>
      <c r="C1181" s="95"/>
      <c r="D1181" s="95"/>
      <c r="E1181" s="97"/>
      <c r="F1181" s="101"/>
      <c r="G1181" s="103"/>
      <c r="H1181" s="103"/>
      <c r="I1181" s="4" t="s">
        <v>293</v>
      </c>
      <c r="J1181" s="6"/>
      <c r="K1181" s="5">
        <v>1</v>
      </c>
      <c r="L1181" s="5">
        <v>0</v>
      </c>
      <c r="M1181" s="5">
        <f t="shared" si="92"/>
        <v>0</v>
      </c>
      <c r="N1181" s="5">
        <v>0</v>
      </c>
      <c r="O1181" s="6">
        <f>'Planning 3'!R1181</f>
        <v>0</v>
      </c>
      <c r="P1181" s="116"/>
      <c r="Q1181" s="116"/>
      <c r="S1181" s="159">
        <f t="shared" si="95"/>
        <v>0</v>
      </c>
      <c r="Y1181" s="449">
        <v>0</v>
      </c>
      <c r="AA1181" s="452">
        <f t="shared" si="93"/>
        <v>0</v>
      </c>
      <c r="AB1181" s="452">
        <v>0</v>
      </c>
      <c r="AC1181" s="452">
        <f t="shared" si="94"/>
        <v>0</v>
      </c>
      <c r="AD1181" s="451">
        <v>0</v>
      </c>
      <c r="AE1181" s="451">
        <f t="shared" si="91"/>
        <v>0</v>
      </c>
      <c r="AY1181" s="451">
        <v>0</v>
      </c>
    </row>
    <row r="1182" spans="1:51" ht="36" hidden="1" customHeight="1" outlineLevel="7" x14ac:dyDescent="0.2">
      <c r="A1182" s="91"/>
      <c r="B1182" s="93"/>
      <c r="C1182" s="95"/>
      <c r="D1182" s="95"/>
      <c r="E1182" s="97"/>
      <c r="F1182" s="101"/>
      <c r="G1182" s="103"/>
      <c r="H1182" s="103"/>
      <c r="I1182" s="4" t="s">
        <v>294</v>
      </c>
      <c r="J1182" s="6"/>
      <c r="K1182" s="5">
        <v>1</v>
      </c>
      <c r="L1182" s="5">
        <v>0</v>
      </c>
      <c r="M1182" s="5">
        <f t="shared" si="92"/>
        <v>0</v>
      </c>
      <c r="N1182" s="5">
        <v>0</v>
      </c>
      <c r="O1182" s="6">
        <f>'Planning 3'!R1182</f>
        <v>0</v>
      </c>
      <c r="P1182" s="116"/>
      <c r="Q1182" s="116"/>
      <c r="S1182" s="159">
        <f t="shared" si="95"/>
        <v>0</v>
      </c>
      <c r="Y1182" s="449">
        <v>0</v>
      </c>
      <c r="AA1182" s="452">
        <f t="shared" si="93"/>
        <v>0</v>
      </c>
      <c r="AB1182" s="452">
        <v>0</v>
      </c>
      <c r="AC1182" s="452">
        <f t="shared" si="94"/>
        <v>0</v>
      </c>
      <c r="AD1182" s="451">
        <v>0</v>
      </c>
      <c r="AE1182" s="451">
        <f t="shared" si="91"/>
        <v>0</v>
      </c>
      <c r="AY1182" s="451">
        <v>0</v>
      </c>
    </row>
    <row r="1183" spans="1:51" ht="36" hidden="1" customHeight="1" outlineLevel="5" x14ac:dyDescent="0.2">
      <c r="A1183" s="91"/>
      <c r="B1183" s="93"/>
      <c r="C1183" s="95"/>
      <c r="D1183" s="95"/>
      <c r="E1183" s="97"/>
      <c r="F1183" s="101"/>
      <c r="G1183" s="103"/>
      <c r="H1183" s="103"/>
      <c r="I1183" s="22" t="s">
        <v>178</v>
      </c>
      <c r="J1183" s="24"/>
      <c r="K1183" s="23"/>
      <c r="L1183" s="23">
        <v>0</v>
      </c>
      <c r="M1183" s="23">
        <f t="shared" si="92"/>
        <v>0</v>
      </c>
      <c r="N1183" s="23">
        <v>0</v>
      </c>
      <c r="O1183" s="24">
        <f>'Planning 3'!R1183</f>
        <v>0</v>
      </c>
      <c r="P1183" s="115"/>
      <c r="Q1183" s="115"/>
      <c r="S1183" s="159">
        <f t="shared" si="95"/>
        <v>0</v>
      </c>
      <c r="Y1183" s="449">
        <v>0</v>
      </c>
      <c r="AA1183" s="452">
        <f t="shared" si="93"/>
        <v>0</v>
      </c>
      <c r="AB1183" s="452">
        <v>0</v>
      </c>
      <c r="AC1183" s="452">
        <f t="shared" si="94"/>
        <v>0</v>
      </c>
      <c r="AD1183" s="451">
        <v>0</v>
      </c>
      <c r="AE1183" s="451">
        <f t="shared" si="91"/>
        <v>0</v>
      </c>
      <c r="AY1183" s="451">
        <v>0</v>
      </c>
    </row>
    <row r="1184" spans="1:51" ht="36" hidden="1" customHeight="1" outlineLevel="7" x14ac:dyDescent="0.2">
      <c r="A1184" s="91"/>
      <c r="B1184" s="93"/>
      <c r="C1184" s="95"/>
      <c r="D1184" s="95"/>
      <c r="E1184" s="97"/>
      <c r="F1184" s="101"/>
      <c r="G1184" s="103"/>
      <c r="H1184" s="103"/>
      <c r="I1184" s="4" t="s">
        <v>291</v>
      </c>
      <c r="J1184" s="6"/>
      <c r="K1184" s="5">
        <v>1</v>
      </c>
      <c r="L1184" s="5">
        <v>0</v>
      </c>
      <c r="M1184" s="5">
        <f t="shared" si="92"/>
        <v>0</v>
      </c>
      <c r="N1184" s="5">
        <v>0</v>
      </c>
      <c r="O1184" s="6">
        <f>'Planning 3'!R1184</f>
        <v>0</v>
      </c>
      <c r="P1184" s="116"/>
      <c r="Q1184" s="116"/>
      <c r="S1184" s="159">
        <f t="shared" si="95"/>
        <v>0</v>
      </c>
      <c r="Y1184" s="449">
        <v>0</v>
      </c>
      <c r="AA1184" s="452">
        <f t="shared" si="93"/>
        <v>0</v>
      </c>
      <c r="AB1184" s="452">
        <v>0</v>
      </c>
      <c r="AC1184" s="452">
        <f t="shared" si="94"/>
        <v>0</v>
      </c>
      <c r="AD1184" s="451">
        <v>0</v>
      </c>
      <c r="AE1184" s="451">
        <f t="shared" si="91"/>
        <v>0</v>
      </c>
      <c r="AY1184" s="451">
        <v>0</v>
      </c>
    </row>
    <row r="1185" spans="1:51" ht="36" hidden="1" customHeight="1" outlineLevel="7" x14ac:dyDescent="0.2">
      <c r="A1185" s="91"/>
      <c r="B1185" s="93"/>
      <c r="C1185" s="95"/>
      <c r="D1185" s="95"/>
      <c r="E1185" s="97"/>
      <c r="F1185" s="101"/>
      <c r="G1185" s="103"/>
      <c r="H1185" s="103"/>
      <c r="I1185" s="4" t="s">
        <v>292</v>
      </c>
      <c r="J1185" s="6"/>
      <c r="K1185" s="5">
        <v>1</v>
      </c>
      <c r="L1185" s="5">
        <v>0</v>
      </c>
      <c r="M1185" s="5">
        <f t="shared" si="92"/>
        <v>0</v>
      </c>
      <c r="N1185" s="5">
        <v>0</v>
      </c>
      <c r="O1185" s="6">
        <f>'Planning 3'!R1185</f>
        <v>0</v>
      </c>
      <c r="P1185" s="116"/>
      <c r="Q1185" s="116"/>
      <c r="S1185" s="159">
        <f t="shared" si="95"/>
        <v>0</v>
      </c>
      <c r="Y1185" s="449">
        <v>0</v>
      </c>
      <c r="AA1185" s="452">
        <f t="shared" si="93"/>
        <v>0</v>
      </c>
      <c r="AB1185" s="452">
        <v>0</v>
      </c>
      <c r="AC1185" s="452">
        <f t="shared" si="94"/>
        <v>0</v>
      </c>
      <c r="AD1185" s="451">
        <v>0</v>
      </c>
      <c r="AE1185" s="451">
        <f t="shared" si="91"/>
        <v>0</v>
      </c>
      <c r="AY1185" s="451">
        <v>0</v>
      </c>
    </row>
    <row r="1186" spans="1:51" ht="36" hidden="1" customHeight="1" outlineLevel="7" x14ac:dyDescent="0.2">
      <c r="A1186" s="91"/>
      <c r="B1186" s="93"/>
      <c r="C1186" s="95"/>
      <c r="D1186" s="95"/>
      <c r="E1186" s="97"/>
      <c r="F1186" s="101"/>
      <c r="G1186" s="103"/>
      <c r="H1186" s="103"/>
      <c r="I1186" s="4" t="s">
        <v>231</v>
      </c>
      <c r="J1186" s="6"/>
      <c r="K1186" s="5">
        <v>1</v>
      </c>
      <c r="L1186" s="5">
        <v>0</v>
      </c>
      <c r="M1186" s="5">
        <f t="shared" si="92"/>
        <v>0</v>
      </c>
      <c r="N1186" s="5">
        <v>0</v>
      </c>
      <c r="O1186" s="6">
        <f>'Planning 3'!R1186</f>
        <v>0</v>
      </c>
      <c r="P1186" s="116"/>
      <c r="Q1186" s="116"/>
      <c r="S1186" s="159">
        <f t="shared" si="95"/>
        <v>0</v>
      </c>
      <c r="Y1186" s="449">
        <v>0</v>
      </c>
      <c r="AA1186" s="452">
        <f t="shared" si="93"/>
        <v>0</v>
      </c>
      <c r="AB1186" s="452">
        <v>0</v>
      </c>
      <c r="AC1186" s="452">
        <f t="shared" si="94"/>
        <v>0</v>
      </c>
      <c r="AD1186" s="451">
        <v>0</v>
      </c>
      <c r="AE1186" s="451">
        <f t="shared" si="91"/>
        <v>0</v>
      </c>
      <c r="AY1186" s="451">
        <v>0</v>
      </c>
    </row>
    <row r="1187" spans="1:51" ht="36" hidden="1" customHeight="1" outlineLevel="7" x14ac:dyDescent="0.2">
      <c r="A1187" s="91"/>
      <c r="B1187" s="93"/>
      <c r="C1187" s="95"/>
      <c r="D1187" s="95"/>
      <c r="E1187" s="97"/>
      <c r="F1187" s="101"/>
      <c r="G1187" s="103"/>
      <c r="H1187" s="103"/>
      <c r="I1187" s="4" t="s">
        <v>80</v>
      </c>
      <c r="J1187" s="6"/>
      <c r="K1187" s="5">
        <v>1</v>
      </c>
      <c r="L1187" s="5">
        <v>0</v>
      </c>
      <c r="M1187" s="5">
        <f t="shared" si="92"/>
        <v>0</v>
      </c>
      <c r="N1187" s="5">
        <v>0</v>
      </c>
      <c r="O1187" s="6">
        <f>'Planning 3'!R1187</f>
        <v>0</v>
      </c>
      <c r="P1187" s="116"/>
      <c r="Q1187" s="116"/>
      <c r="S1187" s="159">
        <f t="shared" si="95"/>
        <v>0</v>
      </c>
      <c r="Y1187" s="449">
        <v>0</v>
      </c>
      <c r="AA1187" s="452">
        <f t="shared" si="93"/>
        <v>0</v>
      </c>
      <c r="AB1187" s="452">
        <v>0</v>
      </c>
      <c r="AC1187" s="452">
        <f t="shared" si="94"/>
        <v>0</v>
      </c>
      <c r="AD1187" s="451">
        <v>0</v>
      </c>
      <c r="AE1187" s="451">
        <f t="shared" si="91"/>
        <v>0</v>
      </c>
      <c r="AY1187" s="451">
        <v>0</v>
      </c>
    </row>
    <row r="1188" spans="1:51" ht="36" hidden="1" customHeight="1" outlineLevel="7" x14ac:dyDescent="0.2">
      <c r="A1188" s="91"/>
      <c r="B1188" s="93"/>
      <c r="C1188" s="95"/>
      <c r="D1188" s="95"/>
      <c r="E1188" s="97"/>
      <c r="F1188" s="101"/>
      <c r="G1188" s="103"/>
      <c r="H1188" s="103"/>
      <c r="I1188" s="4" t="s">
        <v>82</v>
      </c>
      <c r="J1188" s="6"/>
      <c r="K1188" s="5">
        <v>1</v>
      </c>
      <c r="L1188" s="5">
        <v>0</v>
      </c>
      <c r="M1188" s="5">
        <f t="shared" si="92"/>
        <v>0</v>
      </c>
      <c r="N1188" s="5">
        <v>0</v>
      </c>
      <c r="O1188" s="6">
        <f>'Planning 3'!R1188</f>
        <v>0</v>
      </c>
      <c r="P1188" s="116"/>
      <c r="Q1188" s="116"/>
      <c r="S1188" s="159">
        <f t="shared" si="95"/>
        <v>0</v>
      </c>
      <c r="Y1188" s="449">
        <v>0</v>
      </c>
      <c r="AA1188" s="452">
        <f t="shared" si="93"/>
        <v>0</v>
      </c>
      <c r="AB1188" s="452">
        <v>0</v>
      </c>
      <c r="AC1188" s="452">
        <f t="shared" si="94"/>
        <v>0</v>
      </c>
      <c r="AD1188" s="451">
        <v>0</v>
      </c>
      <c r="AE1188" s="451">
        <f t="shared" si="91"/>
        <v>0</v>
      </c>
      <c r="AY1188" s="451">
        <v>0</v>
      </c>
    </row>
    <row r="1189" spans="1:51" ht="36" hidden="1" customHeight="1" outlineLevel="7" x14ac:dyDescent="0.2">
      <c r="A1189" s="91"/>
      <c r="B1189" s="93"/>
      <c r="C1189" s="95"/>
      <c r="D1189" s="95"/>
      <c r="E1189" s="97"/>
      <c r="F1189" s="101"/>
      <c r="G1189" s="103"/>
      <c r="H1189" s="103"/>
      <c r="I1189" s="4" t="s">
        <v>293</v>
      </c>
      <c r="J1189" s="6"/>
      <c r="K1189" s="5">
        <v>1</v>
      </c>
      <c r="L1189" s="5">
        <v>0</v>
      </c>
      <c r="M1189" s="5">
        <f t="shared" si="92"/>
        <v>0</v>
      </c>
      <c r="N1189" s="5">
        <v>0</v>
      </c>
      <c r="O1189" s="6">
        <f>'Planning 3'!R1189</f>
        <v>0</v>
      </c>
      <c r="P1189" s="116"/>
      <c r="Q1189" s="116"/>
      <c r="S1189" s="159">
        <f t="shared" si="95"/>
        <v>0</v>
      </c>
      <c r="Y1189" s="449">
        <v>0</v>
      </c>
      <c r="AA1189" s="452">
        <f t="shared" si="93"/>
        <v>0</v>
      </c>
      <c r="AB1189" s="452">
        <v>0</v>
      </c>
      <c r="AC1189" s="452">
        <f t="shared" si="94"/>
        <v>0</v>
      </c>
      <c r="AD1189" s="451">
        <v>0</v>
      </c>
      <c r="AE1189" s="451">
        <f t="shared" si="91"/>
        <v>0</v>
      </c>
      <c r="AY1189" s="451">
        <v>0</v>
      </c>
    </row>
    <row r="1190" spans="1:51" ht="36" hidden="1" customHeight="1" outlineLevel="7" x14ac:dyDescent="0.2">
      <c r="A1190" s="91"/>
      <c r="B1190" s="93"/>
      <c r="C1190" s="95"/>
      <c r="D1190" s="95"/>
      <c r="E1190" s="97"/>
      <c r="F1190" s="101"/>
      <c r="G1190" s="103"/>
      <c r="H1190" s="103"/>
      <c r="I1190" s="4" t="s">
        <v>294</v>
      </c>
      <c r="J1190" s="6"/>
      <c r="K1190" s="5">
        <v>1</v>
      </c>
      <c r="L1190" s="5">
        <v>0</v>
      </c>
      <c r="M1190" s="5">
        <f t="shared" si="92"/>
        <v>0</v>
      </c>
      <c r="N1190" s="5">
        <v>0</v>
      </c>
      <c r="O1190" s="6">
        <f>'Planning 3'!R1190</f>
        <v>0</v>
      </c>
      <c r="P1190" s="116"/>
      <c r="Q1190" s="116"/>
      <c r="S1190" s="159">
        <f t="shared" si="95"/>
        <v>0</v>
      </c>
      <c r="Y1190" s="449">
        <v>0</v>
      </c>
      <c r="AA1190" s="452">
        <f t="shared" si="93"/>
        <v>0</v>
      </c>
      <c r="AB1190" s="452">
        <v>0</v>
      </c>
      <c r="AC1190" s="452">
        <f t="shared" si="94"/>
        <v>0</v>
      </c>
      <c r="AD1190" s="451">
        <v>0</v>
      </c>
      <c r="AE1190" s="451">
        <f t="shared" si="91"/>
        <v>0</v>
      </c>
      <c r="AY1190" s="451">
        <v>0</v>
      </c>
    </row>
    <row r="1191" spans="1:51" ht="36" hidden="1" customHeight="1" outlineLevel="5" x14ac:dyDescent="0.2">
      <c r="A1191" s="91"/>
      <c r="B1191" s="93"/>
      <c r="C1191" s="95"/>
      <c r="D1191" s="95"/>
      <c r="E1191" s="97"/>
      <c r="F1191" s="101"/>
      <c r="G1191" s="103"/>
      <c r="H1191" s="103"/>
      <c r="I1191" s="22" t="s">
        <v>179</v>
      </c>
      <c r="J1191" s="24"/>
      <c r="K1191" s="23"/>
      <c r="L1191" s="23">
        <v>0</v>
      </c>
      <c r="M1191" s="23">
        <f t="shared" si="92"/>
        <v>0</v>
      </c>
      <c r="N1191" s="23">
        <v>0</v>
      </c>
      <c r="O1191" s="24">
        <f>'Planning 3'!R1191</f>
        <v>0</v>
      </c>
      <c r="P1191" s="115"/>
      <c r="Q1191" s="115"/>
      <c r="S1191" s="159">
        <f t="shared" si="95"/>
        <v>0</v>
      </c>
      <c r="Y1191" s="449">
        <v>0</v>
      </c>
      <c r="AA1191" s="452">
        <f t="shared" si="93"/>
        <v>0</v>
      </c>
      <c r="AB1191" s="452">
        <v>0</v>
      </c>
      <c r="AC1191" s="452">
        <f t="shared" si="94"/>
        <v>0</v>
      </c>
      <c r="AD1191" s="451">
        <v>0</v>
      </c>
      <c r="AE1191" s="451">
        <f t="shared" si="91"/>
        <v>0</v>
      </c>
      <c r="AY1191" s="451">
        <v>0</v>
      </c>
    </row>
    <row r="1192" spans="1:51" ht="36" hidden="1" customHeight="1" outlineLevel="7" x14ac:dyDescent="0.2">
      <c r="A1192" s="91"/>
      <c r="B1192" s="93"/>
      <c r="C1192" s="95"/>
      <c r="D1192" s="95"/>
      <c r="E1192" s="97"/>
      <c r="F1192" s="101"/>
      <c r="G1192" s="103"/>
      <c r="H1192" s="103"/>
      <c r="I1192" s="4" t="s">
        <v>291</v>
      </c>
      <c r="J1192" s="6"/>
      <c r="K1192" s="5">
        <v>1</v>
      </c>
      <c r="L1192" s="5">
        <v>0</v>
      </c>
      <c r="M1192" s="5">
        <f t="shared" si="92"/>
        <v>0</v>
      </c>
      <c r="N1192" s="5">
        <v>0</v>
      </c>
      <c r="O1192" s="6">
        <f>'Planning 3'!R1192</f>
        <v>0</v>
      </c>
      <c r="P1192" s="116"/>
      <c r="Q1192" s="116"/>
      <c r="S1192" s="159">
        <f t="shared" si="95"/>
        <v>0</v>
      </c>
      <c r="Y1192" s="449">
        <v>0</v>
      </c>
      <c r="AA1192" s="452">
        <f t="shared" si="93"/>
        <v>0</v>
      </c>
      <c r="AB1192" s="452">
        <v>0</v>
      </c>
      <c r="AC1192" s="452">
        <f t="shared" si="94"/>
        <v>0</v>
      </c>
      <c r="AD1192" s="451">
        <v>0</v>
      </c>
      <c r="AE1192" s="451">
        <f t="shared" si="91"/>
        <v>0</v>
      </c>
      <c r="AY1192" s="451">
        <v>0</v>
      </c>
    </row>
    <row r="1193" spans="1:51" ht="36" hidden="1" customHeight="1" outlineLevel="7" x14ac:dyDescent="0.2">
      <c r="A1193" s="91"/>
      <c r="B1193" s="93"/>
      <c r="C1193" s="95"/>
      <c r="D1193" s="95"/>
      <c r="E1193" s="97"/>
      <c r="F1193" s="101"/>
      <c r="G1193" s="103"/>
      <c r="H1193" s="103"/>
      <c r="I1193" s="4" t="s">
        <v>292</v>
      </c>
      <c r="J1193" s="6"/>
      <c r="K1193" s="5">
        <v>1</v>
      </c>
      <c r="L1193" s="5">
        <v>0</v>
      </c>
      <c r="M1193" s="5">
        <f t="shared" si="92"/>
        <v>0</v>
      </c>
      <c r="N1193" s="5">
        <v>0</v>
      </c>
      <c r="O1193" s="6">
        <f>'Planning 3'!R1193</f>
        <v>0</v>
      </c>
      <c r="P1193" s="116"/>
      <c r="Q1193" s="116"/>
      <c r="S1193" s="159">
        <f t="shared" si="95"/>
        <v>0</v>
      </c>
      <c r="Y1193" s="449">
        <v>0</v>
      </c>
      <c r="AA1193" s="452">
        <f t="shared" si="93"/>
        <v>0</v>
      </c>
      <c r="AB1193" s="452">
        <v>0</v>
      </c>
      <c r="AC1193" s="452">
        <f t="shared" si="94"/>
        <v>0</v>
      </c>
      <c r="AD1193" s="451">
        <v>0</v>
      </c>
      <c r="AE1193" s="451">
        <f t="shared" si="91"/>
        <v>0</v>
      </c>
      <c r="AY1193" s="451">
        <v>0</v>
      </c>
    </row>
    <row r="1194" spans="1:51" ht="36" hidden="1" customHeight="1" outlineLevel="7" x14ac:dyDescent="0.2">
      <c r="A1194" s="91"/>
      <c r="B1194" s="93"/>
      <c r="C1194" s="95"/>
      <c r="D1194" s="95"/>
      <c r="E1194" s="97"/>
      <c r="F1194" s="101"/>
      <c r="G1194" s="103"/>
      <c r="H1194" s="103"/>
      <c r="I1194" s="4" t="s">
        <v>231</v>
      </c>
      <c r="J1194" s="6"/>
      <c r="K1194" s="5">
        <v>1</v>
      </c>
      <c r="L1194" s="5">
        <v>0</v>
      </c>
      <c r="M1194" s="5">
        <f t="shared" si="92"/>
        <v>0</v>
      </c>
      <c r="N1194" s="5">
        <v>0</v>
      </c>
      <c r="O1194" s="6">
        <f>'Planning 3'!R1194</f>
        <v>0</v>
      </c>
      <c r="P1194" s="116"/>
      <c r="Q1194" s="116"/>
      <c r="S1194" s="159">
        <f t="shared" si="95"/>
        <v>0</v>
      </c>
      <c r="Y1194" s="449">
        <v>0</v>
      </c>
      <c r="AA1194" s="452">
        <f t="shared" si="93"/>
        <v>0</v>
      </c>
      <c r="AB1194" s="452">
        <v>0</v>
      </c>
      <c r="AC1194" s="452">
        <f t="shared" si="94"/>
        <v>0</v>
      </c>
      <c r="AD1194" s="451">
        <v>0</v>
      </c>
      <c r="AE1194" s="451">
        <f t="shared" si="91"/>
        <v>0</v>
      </c>
      <c r="AY1194" s="451">
        <v>0</v>
      </c>
    </row>
    <row r="1195" spans="1:51" ht="36" hidden="1" customHeight="1" outlineLevel="7" x14ac:dyDescent="0.2">
      <c r="A1195" s="91"/>
      <c r="B1195" s="93"/>
      <c r="C1195" s="95"/>
      <c r="D1195" s="95"/>
      <c r="E1195" s="97"/>
      <c r="F1195" s="101"/>
      <c r="G1195" s="103"/>
      <c r="H1195" s="103"/>
      <c r="I1195" s="4" t="s">
        <v>80</v>
      </c>
      <c r="J1195" s="6"/>
      <c r="K1195" s="5">
        <v>1</v>
      </c>
      <c r="L1195" s="5">
        <v>0</v>
      </c>
      <c r="M1195" s="5">
        <f t="shared" si="92"/>
        <v>0</v>
      </c>
      <c r="N1195" s="5">
        <v>0</v>
      </c>
      <c r="O1195" s="6">
        <f>'Planning 3'!R1195</f>
        <v>0</v>
      </c>
      <c r="P1195" s="116"/>
      <c r="Q1195" s="116"/>
      <c r="S1195" s="159">
        <f t="shared" si="95"/>
        <v>0</v>
      </c>
      <c r="Y1195" s="449">
        <v>0</v>
      </c>
      <c r="AA1195" s="452">
        <f t="shared" si="93"/>
        <v>0</v>
      </c>
      <c r="AB1195" s="452">
        <v>0</v>
      </c>
      <c r="AC1195" s="452">
        <f t="shared" si="94"/>
        <v>0</v>
      </c>
      <c r="AD1195" s="451">
        <v>0</v>
      </c>
      <c r="AE1195" s="451">
        <f t="shared" si="91"/>
        <v>0</v>
      </c>
      <c r="AY1195" s="451">
        <v>0</v>
      </c>
    </row>
    <row r="1196" spans="1:51" ht="36" hidden="1" customHeight="1" outlineLevel="7" x14ac:dyDescent="0.2">
      <c r="A1196" s="91"/>
      <c r="B1196" s="93"/>
      <c r="C1196" s="95"/>
      <c r="D1196" s="95"/>
      <c r="E1196" s="97"/>
      <c r="F1196" s="101"/>
      <c r="G1196" s="103"/>
      <c r="H1196" s="103"/>
      <c r="I1196" s="4" t="s">
        <v>82</v>
      </c>
      <c r="J1196" s="6"/>
      <c r="K1196" s="5">
        <v>1</v>
      </c>
      <c r="L1196" s="5">
        <v>0</v>
      </c>
      <c r="M1196" s="5">
        <f t="shared" si="92"/>
        <v>0</v>
      </c>
      <c r="N1196" s="5">
        <v>0</v>
      </c>
      <c r="O1196" s="6">
        <f>'Planning 3'!R1196</f>
        <v>0</v>
      </c>
      <c r="P1196" s="116"/>
      <c r="Q1196" s="116"/>
      <c r="S1196" s="159">
        <f t="shared" si="95"/>
        <v>0</v>
      </c>
      <c r="Y1196" s="449">
        <v>0</v>
      </c>
      <c r="AA1196" s="452">
        <f t="shared" si="93"/>
        <v>0</v>
      </c>
      <c r="AB1196" s="452">
        <v>0</v>
      </c>
      <c r="AC1196" s="452">
        <f t="shared" si="94"/>
        <v>0</v>
      </c>
      <c r="AD1196" s="451">
        <v>0</v>
      </c>
      <c r="AE1196" s="451">
        <f t="shared" si="91"/>
        <v>0</v>
      </c>
      <c r="AY1196" s="451">
        <v>0</v>
      </c>
    </row>
    <row r="1197" spans="1:51" ht="36" hidden="1" customHeight="1" outlineLevel="7" x14ac:dyDescent="0.2">
      <c r="A1197" s="91"/>
      <c r="B1197" s="93"/>
      <c r="C1197" s="95"/>
      <c r="D1197" s="95"/>
      <c r="E1197" s="97"/>
      <c r="F1197" s="101"/>
      <c r="G1197" s="103"/>
      <c r="H1197" s="103"/>
      <c r="I1197" s="4" t="s">
        <v>293</v>
      </c>
      <c r="J1197" s="6"/>
      <c r="K1197" s="5">
        <v>1</v>
      </c>
      <c r="L1197" s="5">
        <v>0</v>
      </c>
      <c r="M1197" s="5">
        <f t="shared" si="92"/>
        <v>0</v>
      </c>
      <c r="N1197" s="5">
        <v>0</v>
      </c>
      <c r="O1197" s="6">
        <f>'Planning 3'!R1197</f>
        <v>0</v>
      </c>
      <c r="P1197" s="116"/>
      <c r="Q1197" s="116"/>
      <c r="S1197" s="159">
        <f t="shared" si="95"/>
        <v>0</v>
      </c>
      <c r="Y1197" s="449">
        <v>0</v>
      </c>
      <c r="AA1197" s="452">
        <f t="shared" si="93"/>
        <v>0</v>
      </c>
      <c r="AB1197" s="452">
        <v>0</v>
      </c>
      <c r="AC1197" s="452">
        <f t="shared" si="94"/>
        <v>0</v>
      </c>
      <c r="AD1197" s="451">
        <v>0</v>
      </c>
      <c r="AE1197" s="451">
        <f t="shared" si="91"/>
        <v>0</v>
      </c>
      <c r="AY1197" s="451">
        <v>0</v>
      </c>
    </row>
    <row r="1198" spans="1:51" ht="36" hidden="1" customHeight="1" outlineLevel="7" x14ac:dyDescent="0.2">
      <c r="A1198" s="91"/>
      <c r="B1198" s="93"/>
      <c r="C1198" s="95"/>
      <c r="D1198" s="95"/>
      <c r="E1198" s="97"/>
      <c r="F1198" s="101"/>
      <c r="G1198" s="103"/>
      <c r="H1198" s="103"/>
      <c r="I1198" s="4" t="s">
        <v>294</v>
      </c>
      <c r="J1198" s="6"/>
      <c r="K1198" s="5">
        <v>1</v>
      </c>
      <c r="L1198" s="5">
        <v>0</v>
      </c>
      <c r="M1198" s="5">
        <f t="shared" si="92"/>
        <v>0</v>
      </c>
      <c r="N1198" s="5">
        <v>0</v>
      </c>
      <c r="O1198" s="6">
        <f>'Planning 3'!R1198</f>
        <v>0</v>
      </c>
      <c r="P1198" s="116"/>
      <c r="Q1198" s="116"/>
      <c r="S1198" s="159">
        <f t="shared" si="95"/>
        <v>0</v>
      </c>
      <c r="Y1198" s="449">
        <v>0</v>
      </c>
      <c r="AA1198" s="452">
        <f t="shared" si="93"/>
        <v>0</v>
      </c>
      <c r="AB1198" s="452">
        <v>0</v>
      </c>
      <c r="AC1198" s="452">
        <f t="shared" si="94"/>
        <v>0</v>
      </c>
      <c r="AD1198" s="451">
        <v>0</v>
      </c>
      <c r="AE1198" s="451">
        <f t="shared" si="91"/>
        <v>0</v>
      </c>
      <c r="AY1198" s="451">
        <v>0</v>
      </c>
    </row>
    <row r="1199" spans="1:51" ht="36" hidden="1" customHeight="1" outlineLevel="5" x14ac:dyDescent="0.2">
      <c r="A1199" s="91"/>
      <c r="B1199" s="93"/>
      <c r="C1199" s="95"/>
      <c r="D1199" s="95"/>
      <c r="E1199" s="97"/>
      <c r="F1199" s="101"/>
      <c r="G1199" s="103"/>
      <c r="H1199" s="103"/>
      <c r="I1199" s="22" t="s">
        <v>180</v>
      </c>
      <c r="J1199" s="24"/>
      <c r="K1199" s="23"/>
      <c r="L1199" s="23">
        <v>0</v>
      </c>
      <c r="M1199" s="23">
        <f t="shared" si="92"/>
        <v>0</v>
      </c>
      <c r="N1199" s="23">
        <v>0</v>
      </c>
      <c r="O1199" s="24">
        <f>'Planning 3'!R1199</f>
        <v>0</v>
      </c>
      <c r="P1199" s="115"/>
      <c r="Q1199" s="115"/>
      <c r="S1199" s="159">
        <f t="shared" si="95"/>
        <v>0</v>
      </c>
      <c r="Y1199" s="449">
        <v>0</v>
      </c>
      <c r="AA1199" s="452">
        <f t="shared" si="93"/>
        <v>0</v>
      </c>
      <c r="AB1199" s="452">
        <v>0</v>
      </c>
      <c r="AC1199" s="452">
        <f t="shared" si="94"/>
        <v>0</v>
      </c>
      <c r="AD1199" s="451">
        <v>0</v>
      </c>
      <c r="AE1199" s="451">
        <f t="shared" si="91"/>
        <v>0</v>
      </c>
      <c r="AY1199" s="451">
        <v>0</v>
      </c>
    </row>
    <row r="1200" spans="1:51" ht="36" hidden="1" customHeight="1" outlineLevel="7" x14ac:dyDescent="0.2">
      <c r="A1200" s="91"/>
      <c r="B1200" s="93"/>
      <c r="C1200" s="95"/>
      <c r="D1200" s="95"/>
      <c r="E1200" s="97"/>
      <c r="F1200" s="101"/>
      <c r="G1200" s="103"/>
      <c r="H1200" s="103"/>
      <c r="I1200" s="4" t="s">
        <v>291</v>
      </c>
      <c r="J1200" s="6"/>
      <c r="K1200" s="5">
        <v>1</v>
      </c>
      <c r="L1200" s="5">
        <v>0</v>
      </c>
      <c r="M1200" s="5">
        <f t="shared" si="92"/>
        <v>0</v>
      </c>
      <c r="N1200" s="5">
        <v>0</v>
      </c>
      <c r="O1200" s="6">
        <f>'Planning 3'!R1200</f>
        <v>0</v>
      </c>
      <c r="P1200" s="116"/>
      <c r="Q1200" s="116"/>
      <c r="S1200" s="159">
        <f t="shared" si="95"/>
        <v>0</v>
      </c>
      <c r="Y1200" s="449">
        <v>0</v>
      </c>
      <c r="AA1200" s="452">
        <f t="shared" si="93"/>
        <v>0</v>
      </c>
      <c r="AB1200" s="452">
        <v>0</v>
      </c>
      <c r="AC1200" s="452">
        <f t="shared" si="94"/>
        <v>0</v>
      </c>
      <c r="AD1200" s="451">
        <v>0</v>
      </c>
      <c r="AE1200" s="451">
        <f t="shared" si="91"/>
        <v>0</v>
      </c>
      <c r="AY1200" s="451">
        <v>0</v>
      </c>
    </row>
    <row r="1201" spans="1:51" ht="36" hidden="1" customHeight="1" outlineLevel="7" x14ac:dyDescent="0.2">
      <c r="A1201" s="91"/>
      <c r="B1201" s="93"/>
      <c r="C1201" s="95"/>
      <c r="D1201" s="95"/>
      <c r="E1201" s="97"/>
      <c r="F1201" s="101"/>
      <c r="G1201" s="103"/>
      <c r="H1201" s="103"/>
      <c r="I1201" s="4" t="s">
        <v>292</v>
      </c>
      <c r="J1201" s="6"/>
      <c r="K1201" s="5">
        <v>1</v>
      </c>
      <c r="L1201" s="5">
        <v>0</v>
      </c>
      <c r="M1201" s="5">
        <f t="shared" si="92"/>
        <v>0</v>
      </c>
      <c r="N1201" s="5">
        <v>0</v>
      </c>
      <c r="O1201" s="6">
        <f>'Planning 3'!R1201</f>
        <v>0</v>
      </c>
      <c r="P1201" s="116"/>
      <c r="Q1201" s="116"/>
      <c r="S1201" s="159">
        <f t="shared" si="95"/>
        <v>0</v>
      </c>
      <c r="Y1201" s="449">
        <v>0</v>
      </c>
      <c r="AA1201" s="452">
        <f t="shared" si="93"/>
        <v>0</v>
      </c>
      <c r="AB1201" s="452">
        <v>0</v>
      </c>
      <c r="AC1201" s="452">
        <f t="shared" si="94"/>
        <v>0</v>
      </c>
      <c r="AD1201" s="451">
        <v>0</v>
      </c>
      <c r="AE1201" s="451">
        <f t="shared" si="91"/>
        <v>0</v>
      </c>
      <c r="AY1201" s="451">
        <v>0</v>
      </c>
    </row>
    <row r="1202" spans="1:51" ht="36" hidden="1" customHeight="1" outlineLevel="7" x14ac:dyDescent="0.2">
      <c r="A1202" s="91"/>
      <c r="B1202" s="93"/>
      <c r="C1202" s="95"/>
      <c r="D1202" s="95"/>
      <c r="E1202" s="97"/>
      <c r="F1202" s="101"/>
      <c r="G1202" s="103"/>
      <c r="H1202" s="103"/>
      <c r="I1202" s="4" t="s">
        <v>231</v>
      </c>
      <c r="J1202" s="6"/>
      <c r="K1202" s="5">
        <v>1</v>
      </c>
      <c r="L1202" s="5">
        <v>0</v>
      </c>
      <c r="M1202" s="5">
        <f t="shared" si="92"/>
        <v>0</v>
      </c>
      <c r="N1202" s="5">
        <v>0</v>
      </c>
      <c r="O1202" s="6">
        <f>'Planning 3'!R1202</f>
        <v>0</v>
      </c>
      <c r="P1202" s="116"/>
      <c r="Q1202" s="116"/>
      <c r="S1202" s="159">
        <f t="shared" si="95"/>
        <v>0</v>
      </c>
      <c r="Y1202" s="449">
        <v>0</v>
      </c>
      <c r="AA1202" s="452">
        <f t="shared" si="93"/>
        <v>0</v>
      </c>
      <c r="AB1202" s="452">
        <v>0</v>
      </c>
      <c r="AC1202" s="452">
        <f t="shared" si="94"/>
        <v>0</v>
      </c>
      <c r="AD1202" s="451">
        <v>0</v>
      </c>
      <c r="AE1202" s="451">
        <f t="shared" si="91"/>
        <v>0</v>
      </c>
      <c r="AY1202" s="451">
        <v>0</v>
      </c>
    </row>
    <row r="1203" spans="1:51" ht="36" hidden="1" customHeight="1" outlineLevel="7" x14ac:dyDescent="0.2">
      <c r="A1203" s="91"/>
      <c r="B1203" s="93"/>
      <c r="C1203" s="95"/>
      <c r="D1203" s="95"/>
      <c r="E1203" s="97"/>
      <c r="F1203" s="101"/>
      <c r="G1203" s="103"/>
      <c r="H1203" s="103"/>
      <c r="I1203" s="4" t="s">
        <v>80</v>
      </c>
      <c r="J1203" s="6"/>
      <c r="K1203" s="5">
        <v>1</v>
      </c>
      <c r="L1203" s="5">
        <v>0</v>
      </c>
      <c r="M1203" s="5">
        <f t="shared" si="92"/>
        <v>0</v>
      </c>
      <c r="N1203" s="5">
        <v>0</v>
      </c>
      <c r="O1203" s="6">
        <f>'Planning 3'!R1203</f>
        <v>0</v>
      </c>
      <c r="P1203" s="116"/>
      <c r="Q1203" s="116"/>
      <c r="S1203" s="159">
        <f t="shared" si="95"/>
        <v>0</v>
      </c>
      <c r="Y1203" s="449">
        <v>0</v>
      </c>
      <c r="AA1203" s="452">
        <f t="shared" si="93"/>
        <v>0</v>
      </c>
      <c r="AB1203" s="452">
        <v>0</v>
      </c>
      <c r="AC1203" s="452">
        <f t="shared" si="94"/>
        <v>0</v>
      </c>
      <c r="AD1203" s="451">
        <v>0</v>
      </c>
      <c r="AE1203" s="451">
        <f t="shared" si="91"/>
        <v>0</v>
      </c>
      <c r="AY1203" s="451">
        <v>0</v>
      </c>
    </row>
    <row r="1204" spans="1:51" ht="36" hidden="1" customHeight="1" outlineLevel="7" x14ac:dyDescent="0.2">
      <c r="A1204" s="91"/>
      <c r="B1204" s="93"/>
      <c r="C1204" s="95"/>
      <c r="D1204" s="95"/>
      <c r="E1204" s="97"/>
      <c r="F1204" s="101"/>
      <c r="G1204" s="103"/>
      <c r="H1204" s="103"/>
      <c r="I1204" s="4" t="s">
        <v>82</v>
      </c>
      <c r="J1204" s="6"/>
      <c r="K1204" s="5">
        <v>1</v>
      </c>
      <c r="L1204" s="5">
        <v>0</v>
      </c>
      <c r="M1204" s="5">
        <f t="shared" si="92"/>
        <v>0</v>
      </c>
      <c r="N1204" s="5">
        <v>0</v>
      </c>
      <c r="O1204" s="6">
        <f>'Planning 3'!R1204</f>
        <v>0</v>
      </c>
      <c r="P1204" s="116"/>
      <c r="Q1204" s="116"/>
      <c r="S1204" s="159">
        <f t="shared" si="95"/>
        <v>0</v>
      </c>
      <c r="Y1204" s="449">
        <v>0</v>
      </c>
      <c r="AA1204" s="452">
        <f t="shared" si="93"/>
        <v>0</v>
      </c>
      <c r="AB1204" s="452">
        <v>0</v>
      </c>
      <c r="AC1204" s="452">
        <f t="shared" si="94"/>
        <v>0</v>
      </c>
      <c r="AD1204" s="451">
        <v>0</v>
      </c>
      <c r="AE1204" s="451">
        <f t="shared" si="91"/>
        <v>0</v>
      </c>
      <c r="AY1204" s="451">
        <v>0</v>
      </c>
    </row>
    <row r="1205" spans="1:51" ht="36" hidden="1" customHeight="1" outlineLevel="7" x14ac:dyDescent="0.2">
      <c r="A1205" s="91"/>
      <c r="B1205" s="93"/>
      <c r="C1205" s="95"/>
      <c r="D1205" s="95"/>
      <c r="E1205" s="97"/>
      <c r="F1205" s="101"/>
      <c r="G1205" s="103"/>
      <c r="H1205" s="103"/>
      <c r="I1205" s="4" t="s">
        <v>293</v>
      </c>
      <c r="J1205" s="6"/>
      <c r="K1205" s="5">
        <v>1</v>
      </c>
      <c r="L1205" s="5">
        <v>0</v>
      </c>
      <c r="M1205" s="5">
        <f t="shared" si="92"/>
        <v>0</v>
      </c>
      <c r="N1205" s="5">
        <v>0</v>
      </c>
      <c r="O1205" s="6">
        <f>'Planning 3'!R1205</f>
        <v>0</v>
      </c>
      <c r="P1205" s="116"/>
      <c r="Q1205" s="116"/>
      <c r="S1205" s="159">
        <f t="shared" si="95"/>
        <v>0</v>
      </c>
      <c r="Y1205" s="449">
        <v>0</v>
      </c>
      <c r="AA1205" s="452">
        <f t="shared" si="93"/>
        <v>0</v>
      </c>
      <c r="AB1205" s="452">
        <v>0</v>
      </c>
      <c r="AC1205" s="452">
        <f t="shared" si="94"/>
        <v>0</v>
      </c>
      <c r="AD1205" s="451">
        <v>0</v>
      </c>
      <c r="AE1205" s="451">
        <f t="shared" si="91"/>
        <v>0</v>
      </c>
      <c r="AY1205" s="451">
        <v>0</v>
      </c>
    </row>
    <row r="1206" spans="1:51" ht="36" hidden="1" customHeight="1" outlineLevel="7" x14ac:dyDescent="0.2">
      <c r="A1206" s="91"/>
      <c r="B1206" s="93"/>
      <c r="C1206" s="95"/>
      <c r="D1206" s="95"/>
      <c r="E1206" s="97"/>
      <c r="F1206" s="101"/>
      <c r="G1206" s="103"/>
      <c r="H1206" s="103"/>
      <c r="I1206" s="4" t="s">
        <v>294</v>
      </c>
      <c r="J1206" s="6"/>
      <c r="K1206" s="5">
        <v>1</v>
      </c>
      <c r="L1206" s="5">
        <v>0</v>
      </c>
      <c r="M1206" s="5">
        <f t="shared" si="92"/>
        <v>0</v>
      </c>
      <c r="N1206" s="5">
        <v>0</v>
      </c>
      <c r="O1206" s="6">
        <f>'Planning 3'!R1206</f>
        <v>0</v>
      </c>
      <c r="P1206" s="116"/>
      <c r="Q1206" s="116"/>
      <c r="S1206" s="159">
        <f t="shared" si="95"/>
        <v>0</v>
      </c>
      <c r="Y1206" s="449">
        <v>0</v>
      </c>
      <c r="AA1206" s="452">
        <f t="shared" si="93"/>
        <v>0</v>
      </c>
      <c r="AB1206" s="452">
        <v>0</v>
      </c>
      <c r="AC1206" s="452">
        <f t="shared" si="94"/>
        <v>0</v>
      </c>
      <c r="AD1206" s="451">
        <v>0</v>
      </c>
      <c r="AE1206" s="451">
        <f t="shared" si="91"/>
        <v>0</v>
      </c>
      <c r="AY1206" s="451">
        <v>0</v>
      </c>
    </row>
    <row r="1207" spans="1:51" ht="36" hidden="1" customHeight="1" outlineLevel="5" x14ac:dyDescent="0.2">
      <c r="A1207" s="91"/>
      <c r="B1207" s="93"/>
      <c r="C1207" s="95"/>
      <c r="D1207" s="95"/>
      <c r="E1207" s="97"/>
      <c r="F1207" s="101"/>
      <c r="G1207" s="103"/>
      <c r="H1207" s="103"/>
      <c r="I1207" s="22" t="s">
        <v>181</v>
      </c>
      <c r="J1207" s="24"/>
      <c r="K1207" s="23"/>
      <c r="L1207" s="23">
        <v>0</v>
      </c>
      <c r="M1207" s="23">
        <f t="shared" si="92"/>
        <v>0</v>
      </c>
      <c r="N1207" s="23">
        <v>0</v>
      </c>
      <c r="O1207" s="24">
        <f>'Planning 3'!R1207</f>
        <v>0</v>
      </c>
      <c r="P1207" s="115"/>
      <c r="Q1207" s="115"/>
      <c r="S1207" s="159">
        <f t="shared" si="95"/>
        <v>0</v>
      </c>
      <c r="Y1207" s="449">
        <v>0</v>
      </c>
      <c r="AA1207" s="452">
        <f t="shared" si="93"/>
        <v>0</v>
      </c>
      <c r="AB1207" s="452">
        <v>0</v>
      </c>
      <c r="AC1207" s="452">
        <f t="shared" si="94"/>
        <v>0</v>
      </c>
      <c r="AD1207" s="451">
        <v>0</v>
      </c>
      <c r="AE1207" s="451">
        <f t="shared" si="91"/>
        <v>0</v>
      </c>
      <c r="AY1207" s="451">
        <v>0</v>
      </c>
    </row>
    <row r="1208" spans="1:51" ht="36" hidden="1" customHeight="1" outlineLevel="7" x14ac:dyDescent="0.2">
      <c r="A1208" s="91"/>
      <c r="B1208" s="93"/>
      <c r="C1208" s="95"/>
      <c r="D1208" s="95"/>
      <c r="E1208" s="97"/>
      <c r="F1208" s="101"/>
      <c r="G1208" s="103"/>
      <c r="H1208" s="103"/>
      <c r="I1208" s="4" t="s">
        <v>291</v>
      </c>
      <c r="J1208" s="6"/>
      <c r="K1208" s="5">
        <v>1</v>
      </c>
      <c r="L1208" s="5">
        <v>0</v>
      </c>
      <c r="M1208" s="5">
        <f t="shared" si="92"/>
        <v>0</v>
      </c>
      <c r="N1208" s="5">
        <v>0</v>
      </c>
      <c r="O1208" s="6">
        <f>'Planning 3'!R1208</f>
        <v>0</v>
      </c>
      <c r="P1208" s="116"/>
      <c r="Q1208" s="116"/>
      <c r="S1208" s="159">
        <f t="shared" si="95"/>
        <v>0</v>
      </c>
      <c r="Y1208" s="449">
        <v>0</v>
      </c>
      <c r="AA1208" s="452">
        <f t="shared" si="93"/>
        <v>0</v>
      </c>
      <c r="AB1208" s="452">
        <v>0</v>
      </c>
      <c r="AC1208" s="452">
        <f t="shared" si="94"/>
        <v>0</v>
      </c>
      <c r="AD1208" s="451">
        <v>0</v>
      </c>
      <c r="AE1208" s="451">
        <f t="shared" si="91"/>
        <v>0</v>
      </c>
      <c r="AY1208" s="451">
        <v>0</v>
      </c>
    </row>
    <row r="1209" spans="1:51" ht="36" hidden="1" customHeight="1" outlineLevel="7" x14ac:dyDescent="0.2">
      <c r="A1209" s="91"/>
      <c r="B1209" s="93"/>
      <c r="C1209" s="95"/>
      <c r="D1209" s="95"/>
      <c r="E1209" s="97"/>
      <c r="F1209" s="101"/>
      <c r="G1209" s="103"/>
      <c r="H1209" s="103"/>
      <c r="I1209" s="4" t="s">
        <v>292</v>
      </c>
      <c r="J1209" s="6"/>
      <c r="K1209" s="5">
        <v>1</v>
      </c>
      <c r="L1209" s="5">
        <v>0</v>
      </c>
      <c r="M1209" s="5">
        <f t="shared" si="92"/>
        <v>0</v>
      </c>
      <c r="N1209" s="5">
        <v>0</v>
      </c>
      <c r="O1209" s="6">
        <f>'Planning 3'!R1209</f>
        <v>0</v>
      </c>
      <c r="P1209" s="116"/>
      <c r="Q1209" s="116"/>
      <c r="S1209" s="159">
        <f t="shared" si="95"/>
        <v>0</v>
      </c>
      <c r="Y1209" s="449">
        <v>0</v>
      </c>
      <c r="AA1209" s="452">
        <f t="shared" si="93"/>
        <v>0</v>
      </c>
      <c r="AB1209" s="452">
        <v>0</v>
      </c>
      <c r="AC1209" s="452">
        <f t="shared" si="94"/>
        <v>0</v>
      </c>
      <c r="AD1209" s="451">
        <v>0</v>
      </c>
      <c r="AE1209" s="451">
        <f t="shared" si="91"/>
        <v>0</v>
      </c>
      <c r="AY1209" s="451">
        <v>0</v>
      </c>
    </row>
    <row r="1210" spans="1:51" ht="36" hidden="1" customHeight="1" outlineLevel="7" x14ac:dyDescent="0.2">
      <c r="A1210" s="91"/>
      <c r="B1210" s="93"/>
      <c r="C1210" s="95"/>
      <c r="D1210" s="95"/>
      <c r="E1210" s="97"/>
      <c r="F1210" s="101"/>
      <c r="G1210" s="103"/>
      <c r="H1210" s="103"/>
      <c r="I1210" s="4" t="s">
        <v>231</v>
      </c>
      <c r="J1210" s="6"/>
      <c r="K1210" s="5">
        <v>1</v>
      </c>
      <c r="L1210" s="5">
        <v>0</v>
      </c>
      <c r="M1210" s="5">
        <f t="shared" si="92"/>
        <v>0</v>
      </c>
      <c r="N1210" s="5">
        <v>0</v>
      </c>
      <c r="O1210" s="6">
        <f>'Planning 3'!R1210</f>
        <v>0</v>
      </c>
      <c r="P1210" s="116"/>
      <c r="Q1210" s="116"/>
      <c r="S1210" s="159">
        <f t="shared" si="95"/>
        <v>0</v>
      </c>
      <c r="Y1210" s="449">
        <v>0</v>
      </c>
      <c r="AA1210" s="452">
        <f t="shared" si="93"/>
        <v>0</v>
      </c>
      <c r="AB1210" s="452">
        <v>0</v>
      </c>
      <c r="AC1210" s="452">
        <f t="shared" si="94"/>
        <v>0</v>
      </c>
      <c r="AD1210" s="451">
        <v>0</v>
      </c>
      <c r="AE1210" s="451">
        <f t="shared" si="91"/>
        <v>0</v>
      </c>
      <c r="AY1210" s="451">
        <v>0</v>
      </c>
    </row>
    <row r="1211" spans="1:51" ht="36" hidden="1" customHeight="1" outlineLevel="7" x14ac:dyDescent="0.2">
      <c r="A1211" s="91"/>
      <c r="B1211" s="93"/>
      <c r="C1211" s="95"/>
      <c r="D1211" s="95"/>
      <c r="E1211" s="97"/>
      <c r="F1211" s="101"/>
      <c r="G1211" s="103"/>
      <c r="H1211" s="103"/>
      <c r="I1211" s="4" t="s">
        <v>80</v>
      </c>
      <c r="J1211" s="6"/>
      <c r="K1211" s="5">
        <v>1</v>
      </c>
      <c r="L1211" s="5">
        <v>0</v>
      </c>
      <c r="M1211" s="5">
        <f t="shared" si="92"/>
        <v>0</v>
      </c>
      <c r="N1211" s="5">
        <v>0</v>
      </c>
      <c r="O1211" s="6">
        <f>'Planning 3'!R1211</f>
        <v>0</v>
      </c>
      <c r="P1211" s="116"/>
      <c r="Q1211" s="116"/>
      <c r="S1211" s="159">
        <f t="shared" si="95"/>
        <v>0</v>
      </c>
      <c r="Y1211" s="449">
        <v>0</v>
      </c>
      <c r="AA1211" s="452">
        <f t="shared" si="93"/>
        <v>0</v>
      </c>
      <c r="AB1211" s="452">
        <v>0</v>
      </c>
      <c r="AC1211" s="452">
        <f t="shared" si="94"/>
        <v>0</v>
      </c>
      <c r="AD1211" s="451">
        <v>0</v>
      </c>
      <c r="AE1211" s="451">
        <f t="shared" si="91"/>
        <v>0</v>
      </c>
      <c r="AY1211" s="451">
        <v>0</v>
      </c>
    </row>
    <row r="1212" spans="1:51" ht="36" hidden="1" customHeight="1" outlineLevel="7" x14ac:dyDescent="0.2">
      <c r="A1212" s="91"/>
      <c r="B1212" s="93"/>
      <c r="C1212" s="95"/>
      <c r="D1212" s="95"/>
      <c r="E1212" s="97"/>
      <c r="F1212" s="101"/>
      <c r="G1212" s="103"/>
      <c r="H1212" s="103"/>
      <c r="I1212" s="4" t="s">
        <v>82</v>
      </c>
      <c r="J1212" s="6"/>
      <c r="K1212" s="5">
        <v>1</v>
      </c>
      <c r="L1212" s="5">
        <v>0</v>
      </c>
      <c r="M1212" s="5">
        <f t="shared" si="92"/>
        <v>0</v>
      </c>
      <c r="N1212" s="5">
        <v>0</v>
      </c>
      <c r="O1212" s="6">
        <f>'Planning 3'!R1212</f>
        <v>0</v>
      </c>
      <c r="P1212" s="116"/>
      <c r="Q1212" s="116"/>
      <c r="S1212" s="159">
        <f t="shared" si="95"/>
        <v>0</v>
      </c>
      <c r="Y1212" s="449">
        <v>0</v>
      </c>
      <c r="AA1212" s="452">
        <f t="shared" si="93"/>
        <v>0</v>
      </c>
      <c r="AB1212" s="452">
        <v>0</v>
      </c>
      <c r="AC1212" s="452">
        <f t="shared" si="94"/>
        <v>0</v>
      </c>
      <c r="AD1212" s="451">
        <v>0</v>
      </c>
      <c r="AE1212" s="451">
        <f t="shared" si="91"/>
        <v>0</v>
      </c>
      <c r="AY1212" s="451">
        <v>0</v>
      </c>
    </row>
    <row r="1213" spans="1:51" ht="36" hidden="1" customHeight="1" outlineLevel="7" x14ac:dyDescent="0.2">
      <c r="A1213" s="91"/>
      <c r="B1213" s="93"/>
      <c r="C1213" s="95"/>
      <c r="D1213" s="95"/>
      <c r="E1213" s="97"/>
      <c r="F1213" s="101"/>
      <c r="G1213" s="103"/>
      <c r="H1213" s="103"/>
      <c r="I1213" s="4" t="s">
        <v>293</v>
      </c>
      <c r="J1213" s="6"/>
      <c r="K1213" s="5">
        <v>1</v>
      </c>
      <c r="L1213" s="5">
        <v>0</v>
      </c>
      <c r="M1213" s="5">
        <f t="shared" si="92"/>
        <v>0</v>
      </c>
      <c r="N1213" s="5">
        <v>0</v>
      </c>
      <c r="O1213" s="6">
        <f>'Planning 3'!R1213</f>
        <v>0</v>
      </c>
      <c r="P1213" s="116"/>
      <c r="Q1213" s="116"/>
      <c r="S1213" s="159">
        <f t="shared" si="95"/>
        <v>0</v>
      </c>
      <c r="Y1213" s="449">
        <v>0</v>
      </c>
      <c r="AA1213" s="452">
        <f t="shared" si="93"/>
        <v>0</v>
      </c>
      <c r="AB1213" s="452">
        <v>0</v>
      </c>
      <c r="AC1213" s="452">
        <f t="shared" si="94"/>
        <v>0</v>
      </c>
      <c r="AD1213" s="451">
        <v>0</v>
      </c>
      <c r="AE1213" s="451">
        <f t="shared" si="91"/>
        <v>0</v>
      </c>
      <c r="AY1213" s="451">
        <v>0</v>
      </c>
    </row>
    <row r="1214" spans="1:51" ht="36" hidden="1" customHeight="1" outlineLevel="7" x14ac:dyDescent="0.2">
      <c r="A1214" s="91"/>
      <c r="B1214" s="93"/>
      <c r="C1214" s="95"/>
      <c r="D1214" s="95"/>
      <c r="E1214" s="97"/>
      <c r="F1214" s="101"/>
      <c r="G1214" s="103"/>
      <c r="H1214" s="103"/>
      <c r="I1214" s="4" t="s">
        <v>294</v>
      </c>
      <c r="J1214" s="6"/>
      <c r="K1214" s="5">
        <v>1</v>
      </c>
      <c r="L1214" s="5">
        <v>0</v>
      </c>
      <c r="M1214" s="5">
        <f t="shared" si="92"/>
        <v>0</v>
      </c>
      <c r="N1214" s="5">
        <v>0</v>
      </c>
      <c r="O1214" s="6">
        <f>'Planning 3'!R1214</f>
        <v>0</v>
      </c>
      <c r="P1214" s="116"/>
      <c r="Q1214" s="116"/>
      <c r="S1214" s="159">
        <f t="shared" si="95"/>
        <v>0</v>
      </c>
      <c r="Y1214" s="449">
        <v>0</v>
      </c>
      <c r="AA1214" s="452">
        <f t="shared" si="93"/>
        <v>0</v>
      </c>
      <c r="AB1214" s="452">
        <v>0</v>
      </c>
      <c r="AC1214" s="452">
        <f t="shared" si="94"/>
        <v>0</v>
      </c>
      <c r="AD1214" s="451">
        <v>0</v>
      </c>
      <c r="AE1214" s="451">
        <f t="shared" si="91"/>
        <v>0</v>
      </c>
      <c r="AY1214" s="451">
        <v>0</v>
      </c>
    </row>
    <row r="1215" spans="1:51" ht="36" hidden="1" customHeight="1" outlineLevel="5" x14ac:dyDescent="0.2">
      <c r="A1215" s="91"/>
      <c r="B1215" s="93"/>
      <c r="C1215" s="95"/>
      <c r="D1215" s="95"/>
      <c r="E1215" s="97"/>
      <c r="F1215" s="101"/>
      <c r="G1215" s="103"/>
      <c r="H1215" s="103"/>
      <c r="I1215" s="22" t="s">
        <v>182</v>
      </c>
      <c r="J1215" s="24"/>
      <c r="K1215" s="23"/>
      <c r="L1215" s="23">
        <v>0</v>
      </c>
      <c r="M1215" s="23">
        <f t="shared" si="92"/>
        <v>0</v>
      </c>
      <c r="N1215" s="23">
        <v>0</v>
      </c>
      <c r="O1215" s="24">
        <f>'Planning 3'!R1215</f>
        <v>0</v>
      </c>
      <c r="P1215" s="115"/>
      <c r="Q1215" s="115"/>
      <c r="S1215" s="159">
        <f t="shared" si="95"/>
        <v>0</v>
      </c>
      <c r="Y1215" s="449">
        <v>0</v>
      </c>
      <c r="AA1215" s="452">
        <f t="shared" si="93"/>
        <v>0</v>
      </c>
      <c r="AB1215" s="452">
        <v>0</v>
      </c>
      <c r="AC1215" s="452">
        <f t="shared" si="94"/>
        <v>0</v>
      </c>
      <c r="AD1215" s="451">
        <v>0</v>
      </c>
      <c r="AE1215" s="451">
        <f t="shared" si="91"/>
        <v>0</v>
      </c>
      <c r="AY1215" s="451">
        <v>0</v>
      </c>
    </row>
    <row r="1216" spans="1:51" ht="36" hidden="1" customHeight="1" outlineLevel="7" x14ac:dyDescent="0.2">
      <c r="A1216" s="91"/>
      <c r="B1216" s="93"/>
      <c r="C1216" s="95"/>
      <c r="D1216" s="95"/>
      <c r="E1216" s="97"/>
      <c r="F1216" s="101"/>
      <c r="G1216" s="103"/>
      <c r="H1216" s="103"/>
      <c r="I1216" s="4" t="s">
        <v>291</v>
      </c>
      <c r="J1216" s="6"/>
      <c r="K1216" s="5">
        <v>1</v>
      </c>
      <c r="L1216" s="5">
        <v>0</v>
      </c>
      <c r="M1216" s="5">
        <f t="shared" si="92"/>
        <v>0</v>
      </c>
      <c r="N1216" s="5">
        <v>0</v>
      </c>
      <c r="O1216" s="6">
        <f>'Planning 3'!R1216</f>
        <v>0</v>
      </c>
      <c r="P1216" s="116"/>
      <c r="Q1216" s="116"/>
      <c r="S1216" s="159">
        <f t="shared" si="95"/>
        <v>0</v>
      </c>
      <c r="Y1216" s="449">
        <v>0</v>
      </c>
      <c r="AA1216" s="452">
        <f t="shared" si="93"/>
        <v>0</v>
      </c>
      <c r="AB1216" s="452">
        <v>0</v>
      </c>
      <c r="AC1216" s="452">
        <f t="shared" si="94"/>
        <v>0</v>
      </c>
      <c r="AD1216" s="451">
        <v>0</v>
      </c>
      <c r="AE1216" s="451">
        <f t="shared" si="91"/>
        <v>0</v>
      </c>
      <c r="AY1216" s="451">
        <v>0</v>
      </c>
    </row>
    <row r="1217" spans="1:51" ht="36" hidden="1" customHeight="1" outlineLevel="7" x14ac:dyDescent="0.2">
      <c r="A1217" s="91"/>
      <c r="B1217" s="93"/>
      <c r="C1217" s="95"/>
      <c r="D1217" s="95"/>
      <c r="E1217" s="97"/>
      <c r="F1217" s="101"/>
      <c r="G1217" s="103"/>
      <c r="H1217" s="103"/>
      <c r="I1217" s="4" t="s">
        <v>292</v>
      </c>
      <c r="J1217" s="6"/>
      <c r="K1217" s="5">
        <v>1</v>
      </c>
      <c r="L1217" s="5">
        <v>0</v>
      </c>
      <c r="M1217" s="5">
        <f t="shared" si="92"/>
        <v>0</v>
      </c>
      <c r="N1217" s="5">
        <v>0</v>
      </c>
      <c r="O1217" s="6">
        <f>'Planning 3'!R1217</f>
        <v>0</v>
      </c>
      <c r="P1217" s="116"/>
      <c r="Q1217" s="116"/>
      <c r="S1217" s="159">
        <f t="shared" si="95"/>
        <v>0</v>
      </c>
      <c r="Y1217" s="449">
        <v>0</v>
      </c>
      <c r="AA1217" s="452">
        <f t="shared" si="93"/>
        <v>0</v>
      </c>
      <c r="AB1217" s="452">
        <v>0</v>
      </c>
      <c r="AC1217" s="452">
        <f t="shared" si="94"/>
        <v>0</v>
      </c>
      <c r="AD1217" s="451">
        <v>0</v>
      </c>
      <c r="AE1217" s="451">
        <f t="shared" ref="AE1217:AE1280" si="96">O1217-AD1217</f>
        <v>0</v>
      </c>
      <c r="AY1217" s="451">
        <v>0</v>
      </c>
    </row>
    <row r="1218" spans="1:51" ht="36" hidden="1" customHeight="1" outlineLevel="7" x14ac:dyDescent="0.2">
      <c r="A1218" s="91"/>
      <c r="B1218" s="93"/>
      <c r="C1218" s="95"/>
      <c r="D1218" s="95"/>
      <c r="E1218" s="97"/>
      <c r="F1218" s="101"/>
      <c r="G1218" s="103"/>
      <c r="H1218" s="103"/>
      <c r="I1218" s="4" t="s">
        <v>231</v>
      </c>
      <c r="J1218" s="6"/>
      <c r="K1218" s="5">
        <v>1</v>
      </c>
      <c r="L1218" s="5">
        <v>0</v>
      </c>
      <c r="M1218" s="5">
        <f t="shared" ref="M1218:M1281" si="97">N1218-L1218</f>
        <v>0</v>
      </c>
      <c r="N1218" s="5">
        <v>0</v>
      </c>
      <c r="O1218" s="6">
        <f>'Planning 3'!R1218</f>
        <v>0</v>
      </c>
      <c r="P1218" s="116"/>
      <c r="Q1218" s="116"/>
      <c r="S1218" s="159">
        <f t="shared" si="95"/>
        <v>0</v>
      </c>
      <c r="Y1218" s="449">
        <v>0</v>
      </c>
      <c r="AA1218" s="452">
        <f t="shared" ref="AA1218:AA1281" si="98">O1218-AY1218</f>
        <v>0</v>
      </c>
      <c r="AB1218" s="452">
        <v>0</v>
      </c>
      <c r="AC1218" s="452">
        <f t="shared" ref="AC1218:AC1281" si="99">O1218-AB1218</f>
        <v>0</v>
      </c>
      <c r="AD1218" s="451">
        <v>0</v>
      </c>
      <c r="AE1218" s="451">
        <f t="shared" si="96"/>
        <v>0</v>
      </c>
      <c r="AY1218" s="451">
        <v>0</v>
      </c>
    </row>
    <row r="1219" spans="1:51" ht="36" hidden="1" customHeight="1" outlineLevel="7" x14ac:dyDescent="0.2">
      <c r="A1219" s="91"/>
      <c r="B1219" s="93"/>
      <c r="C1219" s="95"/>
      <c r="D1219" s="95"/>
      <c r="E1219" s="97"/>
      <c r="F1219" s="101"/>
      <c r="G1219" s="103"/>
      <c r="H1219" s="103"/>
      <c r="I1219" s="4" t="s">
        <v>80</v>
      </c>
      <c r="J1219" s="6"/>
      <c r="K1219" s="5">
        <v>1</v>
      </c>
      <c r="L1219" s="5">
        <v>0</v>
      </c>
      <c r="M1219" s="5">
        <f t="shared" si="97"/>
        <v>0</v>
      </c>
      <c r="N1219" s="5">
        <v>0</v>
      </c>
      <c r="O1219" s="6">
        <f>'Planning 3'!R1219</f>
        <v>0</v>
      </c>
      <c r="P1219" s="116"/>
      <c r="Q1219" s="116"/>
      <c r="S1219" s="159">
        <f t="shared" si="95"/>
        <v>0</v>
      </c>
      <c r="Y1219" s="449">
        <v>0</v>
      </c>
      <c r="AA1219" s="452">
        <f t="shared" si="98"/>
        <v>0</v>
      </c>
      <c r="AB1219" s="452">
        <v>0</v>
      </c>
      <c r="AC1219" s="452">
        <f t="shared" si="99"/>
        <v>0</v>
      </c>
      <c r="AD1219" s="451">
        <v>0</v>
      </c>
      <c r="AE1219" s="451">
        <f t="shared" si="96"/>
        <v>0</v>
      </c>
      <c r="AY1219" s="451">
        <v>0</v>
      </c>
    </row>
    <row r="1220" spans="1:51" ht="36" hidden="1" customHeight="1" outlineLevel="7" x14ac:dyDescent="0.2">
      <c r="A1220" s="91"/>
      <c r="B1220" s="93"/>
      <c r="C1220" s="95"/>
      <c r="D1220" s="95"/>
      <c r="E1220" s="97"/>
      <c r="F1220" s="101"/>
      <c r="G1220" s="103"/>
      <c r="H1220" s="103"/>
      <c r="I1220" s="4" t="s">
        <v>82</v>
      </c>
      <c r="J1220" s="6"/>
      <c r="K1220" s="5">
        <v>1</v>
      </c>
      <c r="L1220" s="5">
        <v>0</v>
      </c>
      <c r="M1220" s="5">
        <f t="shared" si="97"/>
        <v>0</v>
      </c>
      <c r="N1220" s="5">
        <v>0</v>
      </c>
      <c r="O1220" s="6">
        <f>'Planning 3'!R1220</f>
        <v>0</v>
      </c>
      <c r="P1220" s="116"/>
      <c r="Q1220" s="116"/>
      <c r="S1220" s="159">
        <f t="shared" si="95"/>
        <v>0</v>
      </c>
      <c r="Y1220" s="449">
        <v>0</v>
      </c>
      <c r="AA1220" s="452">
        <f t="shared" si="98"/>
        <v>0</v>
      </c>
      <c r="AB1220" s="452">
        <v>0</v>
      </c>
      <c r="AC1220" s="452">
        <f t="shared" si="99"/>
        <v>0</v>
      </c>
      <c r="AD1220" s="451">
        <v>0</v>
      </c>
      <c r="AE1220" s="451">
        <f t="shared" si="96"/>
        <v>0</v>
      </c>
      <c r="AY1220" s="451">
        <v>0</v>
      </c>
    </row>
    <row r="1221" spans="1:51" ht="36" hidden="1" customHeight="1" outlineLevel="7" x14ac:dyDescent="0.2">
      <c r="A1221" s="91"/>
      <c r="B1221" s="93"/>
      <c r="C1221" s="95"/>
      <c r="D1221" s="95"/>
      <c r="E1221" s="97"/>
      <c r="F1221" s="101"/>
      <c r="G1221" s="103"/>
      <c r="H1221" s="103"/>
      <c r="I1221" s="4" t="s">
        <v>293</v>
      </c>
      <c r="J1221" s="6"/>
      <c r="K1221" s="5">
        <v>1</v>
      </c>
      <c r="L1221" s="5">
        <v>0</v>
      </c>
      <c r="M1221" s="5">
        <f t="shared" si="97"/>
        <v>0</v>
      </c>
      <c r="N1221" s="5">
        <v>0</v>
      </c>
      <c r="O1221" s="6">
        <f>'Planning 3'!R1221</f>
        <v>0</v>
      </c>
      <c r="P1221" s="116"/>
      <c r="Q1221" s="116"/>
      <c r="S1221" s="159">
        <f t="shared" si="95"/>
        <v>0</v>
      </c>
      <c r="Y1221" s="449">
        <v>0</v>
      </c>
      <c r="AA1221" s="452">
        <f t="shared" si="98"/>
        <v>0</v>
      </c>
      <c r="AB1221" s="452">
        <v>0</v>
      </c>
      <c r="AC1221" s="452">
        <f t="shared" si="99"/>
        <v>0</v>
      </c>
      <c r="AD1221" s="451">
        <v>0</v>
      </c>
      <c r="AE1221" s="451">
        <f t="shared" si="96"/>
        <v>0</v>
      </c>
      <c r="AY1221" s="451">
        <v>0</v>
      </c>
    </row>
    <row r="1222" spans="1:51" ht="36" hidden="1" customHeight="1" outlineLevel="7" x14ac:dyDescent="0.2">
      <c r="A1222" s="91"/>
      <c r="B1222" s="93"/>
      <c r="C1222" s="95"/>
      <c r="D1222" s="95"/>
      <c r="E1222" s="97"/>
      <c r="F1222" s="101"/>
      <c r="G1222" s="103"/>
      <c r="H1222" s="103"/>
      <c r="I1222" s="4" t="s">
        <v>294</v>
      </c>
      <c r="J1222" s="6"/>
      <c r="K1222" s="5">
        <v>1</v>
      </c>
      <c r="L1222" s="5">
        <v>0</v>
      </c>
      <c r="M1222" s="5">
        <f t="shared" si="97"/>
        <v>0</v>
      </c>
      <c r="N1222" s="5">
        <v>0</v>
      </c>
      <c r="O1222" s="6">
        <f>'Planning 3'!R1222</f>
        <v>0</v>
      </c>
      <c r="P1222" s="116"/>
      <c r="Q1222" s="116"/>
      <c r="S1222" s="159">
        <f t="shared" si="95"/>
        <v>0</v>
      </c>
      <c r="Y1222" s="449">
        <v>0</v>
      </c>
      <c r="AA1222" s="452">
        <f t="shared" si="98"/>
        <v>0</v>
      </c>
      <c r="AB1222" s="452">
        <v>0</v>
      </c>
      <c r="AC1222" s="452">
        <f t="shared" si="99"/>
        <v>0</v>
      </c>
      <c r="AD1222" s="451">
        <v>0</v>
      </c>
      <c r="AE1222" s="451">
        <f t="shared" si="96"/>
        <v>0</v>
      </c>
      <c r="AY1222" s="451">
        <v>0</v>
      </c>
    </row>
    <row r="1223" spans="1:51" ht="36" hidden="1" customHeight="1" outlineLevel="5" x14ac:dyDescent="0.2">
      <c r="A1223" s="91"/>
      <c r="B1223" s="93"/>
      <c r="C1223" s="95"/>
      <c r="D1223" s="95"/>
      <c r="E1223" s="97"/>
      <c r="F1223" s="101"/>
      <c r="G1223" s="103"/>
      <c r="H1223" s="103"/>
      <c r="I1223" s="22" t="s">
        <v>183</v>
      </c>
      <c r="J1223" s="24"/>
      <c r="K1223" s="23"/>
      <c r="L1223" s="23">
        <v>0</v>
      </c>
      <c r="M1223" s="23">
        <f t="shared" si="97"/>
        <v>0</v>
      </c>
      <c r="N1223" s="23">
        <v>0</v>
      </c>
      <c r="O1223" s="24">
        <f>'Planning 3'!R1223</f>
        <v>0</v>
      </c>
      <c r="P1223" s="115"/>
      <c r="Q1223" s="115"/>
      <c r="S1223" s="159">
        <f t="shared" si="95"/>
        <v>0</v>
      </c>
      <c r="Y1223" s="449">
        <v>0</v>
      </c>
      <c r="AA1223" s="452">
        <f t="shared" si="98"/>
        <v>0</v>
      </c>
      <c r="AB1223" s="452">
        <v>0</v>
      </c>
      <c r="AC1223" s="452">
        <f t="shared" si="99"/>
        <v>0</v>
      </c>
      <c r="AD1223" s="451">
        <v>0</v>
      </c>
      <c r="AE1223" s="451">
        <f t="shared" si="96"/>
        <v>0</v>
      </c>
      <c r="AY1223" s="451">
        <v>0</v>
      </c>
    </row>
    <row r="1224" spans="1:51" ht="36" hidden="1" customHeight="1" outlineLevel="7" x14ac:dyDescent="0.2">
      <c r="A1224" s="91"/>
      <c r="B1224" s="93"/>
      <c r="C1224" s="95"/>
      <c r="D1224" s="95"/>
      <c r="E1224" s="97"/>
      <c r="F1224" s="101"/>
      <c r="G1224" s="103"/>
      <c r="H1224" s="103"/>
      <c r="I1224" s="4" t="s">
        <v>291</v>
      </c>
      <c r="J1224" s="6"/>
      <c r="K1224" s="5">
        <v>1</v>
      </c>
      <c r="L1224" s="5">
        <v>0</v>
      </c>
      <c r="M1224" s="5">
        <f t="shared" si="97"/>
        <v>0</v>
      </c>
      <c r="N1224" s="5">
        <v>0</v>
      </c>
      <c r="O1224" s="6">
        <f>'Planning 3'!R1224</f>
        <v>0</v>
      </c>
      <c r="P1224" s="116"/>
      <c r="Q1224" s="116"/>
      <c r="S1224" s="159">
        <f t="shared" si="95"/>
        <v>0</v>
      </c>
      <c r="Y1224" s="449">
        <v>0</v>
      </c>
      <c r="AA1224" s="452">
        <f t="shared" si="98"/>
        <v>0</v>
      </c>
      <c r="AB1224" s="452">
        <v>0</v>
      </c>
      <c r="AC1224" s="452">
        <f t="shared" si="99"/>
        <v>0</v>
      </c>
      <c r="AD1224" s="451">
        <v>0</v>
      </c>
      <c r="AE1224" s="451">
        <f t="shared" si="96"/>
        <v>0</v>
      </c>
      <c r="AY1224" s="451">
        <v>0</v>
      </c>
    </row>
    <row r="1225" spans="1:51" ht="36" hidden="1" customHeight="1" outlineLevel="7" x14ac:dyDescent="0.2">
      <c r="A1225" s="91"/>
      <c r="B1225" s="93"/>
      <c r="C1225" s="95"/>
      <c r="D1225" s="95"/>
      <c r="E1225" s="97"/>
      <c r="F1225" s="101"/>
      <c r="G1225" s="103"/>
      <c r="H1225" s="103"/>
      <c r="I1225" s="4" t="s">
        <v>292</v>
      </c>
      <c r="J1225" s="6"/>
      <c r="K1225" s="5">
        <v>1</v>
      </c>
      <c r="L1225" s="5">
        <v>0</v>
      </c>
      <c r="M1225" s="5">
        <f t="shared" si="97"/>
        <v>0</v>
      </c>
      <c r="N1225" s="5">
        <v>0</v>
      </c>
      <c r="O1225" s="6">
        <f>'Planning 3'!R1225</f>
        <v>0</v>
      </c>
      <c r="P1225" s="116"/>
      <c r="Q1225" s="116"/>
      <c r="S1225" s="159">
        <f t="shared" si="95"/>
        <v>0</v>
      </c>
      <c r="Y1225" s="449">
        <v>0</v>
      </c>
      <c r="AA1225" s="452">
        <f t="shared" si="98"/>
        <v>0</v>
      </c>
      <c r="AB1225" s="452">
        <v>0</v>
      </c>
      <c r="AC1225" s="452">
        <f t="shared" si="99"/>
        <v>0</v>
      </c>
      <c r="AD1225" s="451">
        <v>0</v>
      </c>
      <c r="AE1225" s="451">
        <f t="shared" si="96"/>
        <v>0</v>
      </c>
      <c r="AY1225" s="451">
        <v>0</v>
      </c>
    </row>
    <row r="1226" spans="1:51" ht="36" hidden="1" customHeight="1" outlineLevel="7" x14ac:dyDescent="0.2">
      <c r="A1226" s="91"/>
      <c r="B1226" s="93"/>
      <c r="C1226" s="95"/>
      <c r="D1226" s="95"/>
      <c r="E1226" s="97"/>
      <c r="F1226" s="101"/>
      <c r="G1226" s="103"/>
      <c r="H1226" s="103"/>
      <c r="I1226" s="4" t="s">
        <v>231</v>
      </c>
      <c r="J1226" s="6"/>
      <c r="K1226" s="5">
        <v>1</v>
      </c>
      <c r="L1226" s="5">
        <v>0</v>
      </c>
      <c r="M1226" s="5">
        <f t="shared" si="97"/>
        <v>0</v>
      </c>
      <c r="N1226" s="5">
        <v>0</v>
      </c>
      <c r="O1226" s="6">
        <f>'Planning 3'!R1226</f>
        <v>0</v>
      </c>
      <c r="P1226" s="116"/>
      <c r="Q1226" s="116"/>
      <c r="S1226" s="159">
        <f t="shared" si="95"/>
        <v>0</v>
      </c>
      <c r="Y1226" s="449">
        <v>0</v>
      </c>
      <c r="AA1226" s="452">
        <f t="shared" si="98"/>
        <v>0</v>
      </c>
      <c r="AB1226" s="452">
        <v>0</v>
      </c>
      <c r="AC1226" s="452">
        <f t="shared" si="99"/>
        <v>0</v>
      </c>
      <c r="AD1226" s="451">
        <v>0</v>
      </c>
      <c r="AE1226" s="451">
        <f t="shared" si="96"/>
        <v>0</v>
      </c>
      <c r="AY1226" s="451">
        <v>0</v>
      </c>
    </row>
    <row r="1227" spans="1:51" ht="36" hidden="1" customHeight="1" outlineLevel="7" x14ac:dyDescent="0.2">
      <c r="A1227" s="91"/>
      <c r="B1227" s="93"/>
      <c r="C1227" s="95"/>
      <c r="D1227" s="95"/>
      <c r="E1227" s="97"/>
      <c r="F1227" s="101"/>
      <c r="G1227" s="103"/>
      <c r="H1227" s="103"/>
      <c r="I1227" s="4" t="s">
        <v>80</v>
      </c>
      <c r="J1227" s="6"/>
      <c r="K1227" s="5">
        <v>1</v>
      </c>
      <c r="L1227" s="5">
        <v>0</v>
      </c>
      <c r="M1227" s="5">
        <f t="shared" si="97"/>
        <v>0</v>
      </c>
      <c r="N1227" s="5">
        <v>0</v>
      </c>
      <c r="O1227" s="6">
        <f>'Planning 3'!R1227</f>
        <v>0</v>
      </c>
      <c r="P1227" s="116"/>
      <c r="Q1227" s="116"/>
      <c r="S1227" s="159">
        <f t="shared" si="95"/>
        <v>0</v>
      </c>
      <c r="Y1227" s="449">
        <v>0</v>
      </c>
      <c r="AA1227" s="452">
        <f t="shared" si="98"/>
        <v>0</v>
      </c>
      <c r="AB1227" s="452">
        <v>0</v>
      </c>
      <c r="AC1227" s="452">
        <f t="shared" si="99"/>
        <v>0</v>
      </c>
      <c r="AD1227" s="451">
        <v>0</v>
      </c>
      <c r="AE1227" s="451">
        <f t="shared" si="96"/>
        <v>0</v>
      </c>
      <c r="AY1227" s="451">
        <v>0</v>
      </c>
    </row>
    <row r="1228" spans="1:51" ht="36" hidden="1" customHeight="1" outlineLevel="7" x14ac:dyDescent="0.2">
      <c r="A1228" s="91"/>
      <c r="B1228" s="93"/>
      <c r="C1228" s="95"/>
      <c r="D1228" s="95"/>
      <c r="E1228" s="97"/>
      <c r="F1228" s="101"/>
      <c r="G1228" s="103"/>
      <c r="H1228" s="103"/>
      <c r="I1228" s="4" t="s">
        <v>82</v>
      </c>
      <c r="J1228" s="6"/>
      <c r="K1228" s="5">
        <v>1</v>
      </c>
      <c r="L1228" s="5">
        <v>0</v>
      </c>
      <c r="M1228" s="5">
        <f t="shared" si="97"/>
        <v>0</v>
      </c>
      <c r="N1228" s="5">
        <v>0</v>
      </c>
      <c r="O1228" s="6">
        <f>'Planning 3'!R1228</f>
        <v>0</v>
      </c>
      <c r="P1228" s="116"/>
      <c r="Q1228" s="116"/>
      <c r="S1228" s="159">
        <f t="shared" si="95"/>
        <v>0</v>
      </c>
      <c r="Y1228" s="449">
        <v>0</v>
      </c>
      <c r="AA1228" s="452">
        <f t="shared" si="98"/>
        <v>0</v>
      </c>
      <c r="AB1228" s="452">
        <v>0</v>
      </c>
      <c r="AC1228" s="452">
        <f t="shared" si="99"/>
        <v>0</v>
      </c>
      <c r="AD1228" s="451">
        <v>0</v>
      </c>
      <c r="AE1228" s="451">
        <f t="shared" si="96"/>
        <v>0</v>
      </c>
      <c r="AY1228" s="451">
        <v>0</v>
      </c>
    </row>
    <row r="1229" spans="1:51" ht="36" hidden="1" customHeight="1" outlineLevel="7" x14ac:dyDescent="0.2">
      <c r="A1229" s="91"/>
      <c r="B1229" s="93"/>
      <c r="C1229" s="95"/>
      <c r="D1229" s="95"/>
      <c r="E1229" s="97"/>
      <c r="F1229" s="101"/>
      <c r="G1229" s="103"/>
      <c r="H1229" s="103"/>
      <c r="I1229" s="4" t="s">
        <v>293</v>
      </c>
      <c r="J1229" s="6"/>
      <c r="K1229" s="5">
        <v>1</v>
      </c>
      <c r="L1229" s="5">
        <v>0</v>
      </c>
      <c r="M1229" s="5">
        <f t="shared" si="97"/>
        <v>0</v>
      </c>
      <c r="N1229" s="5">
        <v>0</v>
      </c>
      <c r="O1229" s="6">
        <f>'Planning 3'!R1229</f>
        <v>0</v>
      </c>
      <c r="P1229" s="116"/>
      <c r="Q1229" s="116"/>
      <c r="S1229" s="159">
        <f t="shared" si="95"/>
        <v>0</v>
      </c>
      <c r="Y1229" s="449">
        <v>0</v>
      </c>
      <c r="AA1229" s="452">
        <f t="shared" si="98"/>
        <v>0</v>
      </c>
      <c r="AB1229" s="452">
        <v>0</v>
      </c>
      <c r="AC1229" s="452">
        <f t="shared" si="99"/>
        <v>0</v>
      </c>
      <c r="AD1229" s="451">
        <v>0</v>
      </c>
      <c r="AE1229" s="451">
        <f t="shared" si="96"/>
        <v>0</v>
      </c>
      <c r="AY1229" s="451">
        <v>0</v>
      </c>
    </row>
    <row r="1230" spans="1:51" ht="36" hidden="1" customHeight="1" outlineLevel="7" x14ac:dyDescent="0.2">
      <c r="A1230" s="91"/>
      <c r="B1230" s="93"/>
      <c r="C1230" s="95"/>
      <c r="D1230" s="95"/>
      <c r="E1230" s="97"/>
      <c r="F1230" s="101"/>
      <c r="G1230" s="103"/>
      <c r="H1230" s="103"/>
      <c r="I1230" s="4" t="s">
        <v>294</v>
      </c>
      <c r="J1230" s="6"/>
      <c r="K1230" s="5">
        <v>1</v>
      </c>
      <c r="L1230" s="5">
        <v>0</v>
      </c>
      <c r="M1230" s="5">
        <f t="shared" si="97"/>
        <v>0</v>
      </c>
      <c r="N1230" s="5">
        <v>0</v>
      </c>
      <c r="O1230" s="6">
        <f>'Planning 3'!R1230</f>
        <v>0</v>
      </c>
      <c r="P1230" s="116"/>
      <c r="Q1230" s="116"/>
      <c r="S1230" s="159">
        <f t="shared" si="95"/>
        <v>0</v>
      </c>
      <c r="Y1230" s="449">
        <v>0</v>
      </c>
      <c r="AA1230" s="452">
        <f t="shared" si="98"/>
        <v>0</v>
      </c>
      <c r="AB1230" s="452">
        <v>0</v>
      </c>
      <c r="AC1230" s="452">
        <f t="shared" si="99"/>
        <v>0</v>
      </c>
      <c r="AD1230" s="451">
        <v>0</v>
      </c>
      <c r="AE1230" s="451">
        <f t="shared" si="96"/>
        <v>0</v>
      </c>
      <c r="AY1230" s="451">
        <v>0</v>
      </c>
    </row>
    <row r="1231" spans="1:51" ht="36" hidden="1" customHeight="1" outlineLevel="5" x14ac:dyDescent="0.2">
      <c r="A1231" s="91"/>
      <c r="B1231" s="93"/>
      <c r="C1231" s="95"/>
      <c r="D1231" s="95"/>
      <c r="E1231" s="97"/>
      <c r="F1231" s="101"/>
      <c r="G1231" s="103"/>
      <c r="H1231" s="103"/>
      <c r="I1231" s="22" t="s">
        <v>184</v>
      </c>
      <c r="J1231" s="24"/>
      <c r="K1231" s="23"/>
      <c r="L1231" s="23">
        <v>0</v>
      </c>
      <c r="M1231" s="23">
        <f t="shared" si="97"/>
        <v>0</v>
      </c>
      <c r="N1231" s="23">
        <v>0</v>
      </c>
      <c r="O1231" s="24">
        <f>'Planning 3'!R1231</f>
        <v>0.4488442822384428</v>
      </c>
      <c r="P1231" s="115"/>
      <c r="Q1231" s="115"/>
      <c r="S1231" s="159">
        <f t="shared" si="95"/>
        <v>0</v>
      </c>
      <c r="Y1231" s="449">
        <v>0</v>
      </c>
      <c r="AA1231" s="452">
        <f t="shared" si="98"/>
        <v>0</v>
      </c>
      <c r="AB1231" s="452">
        <v>0.4488442822384428</v>
      </c>
      <c r="AC1231" s="452">
        <f t="shared" si="99"/>
        <v>0</v>
      </c>
      <c r="AD1231" s="451">
        <v>0.4488442822384428</v>
      </c>
      <c r="AE1231" s="451">
        <f t="shared" si="96"/>
        <v>0</v>
      </c>
      <c r="AY1231" s="451">
        <v>0.4488442822384428</v>
      </c>
    </row>
    <row r="1232" spans="1:51" ht="36" hidden="1" customHeight="1" outlineLevel="7" x14ac:dyDescent="0.2">
      <c r="A1232" s="91"/>
      <c r="B1232" s="93"/>
      <c r="C1232" s="95"/>
      <c r="D1232" s="95"/>
      <c r="E1232" s="97"/>
      <c r="F1232" s="101"/>
      <c r="G1232" s="103"/>
      <c r="H1232" s="103"/>
      <c r="I1232" s="4" t="s">
        <v>291</v>
      </c>
      <c r="J1232" s="6" t="s">
        <v>256</v>
      </c>
      <c r="K1232" s="5">
        <v>16440</v>
      </c>
      <c r="L1232" s="5">
        <v>16060</v>
      </c>
      <c r="M1232" s="5">
        <f t="shared" si="97"/>
        <v>0</v>
      </c>
      <c r="N1232" s="5">
        <v>16060</v>
      </c>
      <c r="O1232" s="6">
        <f>'Planning 3'!R1232</f>
        <v>0.97688564476885642</v>
      </c>
      <c r="P1232" s="116"/>
      <c r="Q1232" s="116"/>
      <c r="S1232" s="159">
        <f t="shared" si="95"/>
        <v>-16060</v>
      </c>
      <c r="Y1232" s="449">
        <v>16060</v>
      </c>
      <c r="AA1232" s="452">
        <f t="shared" si="98"/>
        <v>0</v>
      </c>
      <c r="AB1232" s="452">
        <v>0.97688564476885642</v>
      </c>
      <c r="AC1232" s="452">
        <f t="shared" si="99"/>
        <v>0</v>
      </c>
      <c r="AD1232" s="451">
        <v>0.97688564476885642</v>
      </c>
      <c r="AE1232" s="451">
        <f t="shared" si="96"/>
        <v>0</v>
      </c>
      <c r="AY1232" s="451">
        <v>0.97688564476885642</v>
      </c>
    </row>
    <row r="1233" spans="1:51" ht="36" hidden="1" customHeight="1" outlineLevel="7" x14ac:dyDescent="0.2">
      <c r="A1233" s="91"/>
      <c r="B1233" s="93"/>
      <c r="C1233" s="95"/>
      <c r="D1233" s="95"/>
      <c r="E1233" s="97"/>
      <c r="F1233" s="101"/>
      <c r="G1233" s="103"/>
      <c r="H1233" s="103"/>
      <c r="I1233" s="4" t="s">
        <v>292</v>
      </c>
      <c r="J1233" s="6" t="s">
        <v>257</v>
      </c>
      <c r="K1233" s="5">
        <v>100</v>
      </c>
      <c r="L1233" s="5">
        <v>100</v>
      </c>
      <c r="M1233" s="5">
        <f t="shared" si="97"/>
        <v>0</v>
      </c>
      <c r="N1233" s="5">
        <v>100</v>
      </c>
      <c r="O1233" s="6">
        <f>'Planning 3'!R1233</f>
        <v>1</v>
      </c>
      <c r="P1233" s="116"/>
      <c r="Q1233" s="116"/>
      <c r="S1233" s="159">
        <f t="shared" si="95"/>
        <v>-100</v>
      </c>
      <c r="Y1233" s="449">
        <v>100</v>
      </c>
      <c r="AA1233" s="452">
        <f t="shared" si="98"/>
        <v>0</v>
      </c>
      <c r="AB1233" s="452">
        <v>1</v>
      </c>
      <c r="AC1233" s="452">
        <f t="shared" si="99"/>
        <v>0</v>
      </c>
      <c r="AD1233" s="451">
        <v>1</v>
      </c>
      <c r="AE1233" s="451">
        <f t="shared" si="96"/>
        <v>0</v>
      </c>
      <c r="AY1233" s="451">
        <v>1</v>
      </c>
    </row>
    <row r="1234" spans="1:51" ht="36" hidden="1" customHeight="1" outlineLevel="7" x14ac:dyDescent="0.2">
      <c r="A1234" s="91"/>
      <c r="B1234" s="93"/>
      <c r="C1234" s="95"/>
      <c r="D1234" s="95"/>
      <c r="E1234" s="97"/>
      <c r="F1234" s="101"/>
      <c r="G1234" s="103"/>
      <c r="H1234" s="103"/>
      <c r="I1234" s="4" t="s">
        <v>231</v>
      </c>
      <c r="J1234" s="6"/>
      <c r="K1234" s="5">
        <v>16440</v>
      </c>
      <c r="L1234" s="5">
        <v>16440</v>
      </c>
      <c r="M1234" s="5">
        <f t="shared" si="97"/>
        <v>0</v>
      </c>
      <c r="N1234" s="5">
        <v>16440</v>
      </c>
      <c r="O1234" s="6">
        <f>'Planning 3'!R1234</f>
        <v>1</v>
      </c>
      <c r="P1234" s="116"/>
      <c r="Q1234" s="116"/>
      <c r="S1234" s="159">
        <f t="shared" si="95"/>
        <v>-16440</v>
      </c>
      <c r="Y1234" s="449">
        <v>16440</v>
      </c>
      <c r="AA1234" s="452">
        <f t="shared" si="98"/>
        <v>0</v>
      </c>
      <c r="AB1234" s="452">
        <v>1</v>
      </c>
      <c r="AC1234" s="452">
        <f t="shared" si="99"/>
        <v>0</v>
      </c>
      <c r="AD1234" s="451">
        <v>1</v>
      </c>
      <c r="AE1234" s="451">
        <f t="shared" si="96"/>
        <v>0</v>
      </c>
      <c r="AY1234" s="451">
        <v>1</v>
      </c>
    </row>
    <row r="1235" spans="1:51" ht="36" hidden="1" customHeight="1" outlineLevel="7" x14ac:dyDescent="0.2">
      <c r="A1235" s="91"/>
      <c r="B1235" s="93"/>
      <c r="C1235" s="95"/>
      <c r="D1235" s="95"/>
      <c r="E1235" s="97"/>
      <c r="F1235" s="101"/>
      <c r="G1235" s="103"/>
      <c r="H1235" s="103"/>
      <c r="I1235" s="4" t="s">
        <v>80</v>
      </c>
      <c r="J1235" s="6"/>
      <c r="K1235" s="5">
        <v>1</v>
      </c>
      <c r="L1235" s="5">
        <v>0</v>
      </c>
      <c r="M1235" s="5">
        <f t="shared" si="97"/>
        <v>0</v>
      </c>
      <c r="N1235" s="5">
        <v>0</v>
      </c>
      <c r="O1235" s="6">
        <f>'Planning 3'!R1235</f>
        <v>0</v>
      </c>
      <c r="P1235" s="116"/>
      <c r="Q1235" s="116"/>
      <c r="S1235" s="159">
        <f t="shared" si="95"/>
        <v>0</v>
      </c>
      <c r="Y1235" s="449">
        <v>0</v>
      </c>
      <c r="AA1235" s="452">
        <f t="shared" si="98"/>
        <v>0</v>
      </c>
      <c r="AB1235" s="452">
        <v>0</v>
      </c>
      <c r="AC1235" s="452">
        <f t="shared" si="99"/>
        <v>0</v>
      </c>
      <c r="AD1235" s="451">
        <v>0</v>
      </c>
      <c r="AE1235" s="451">
        <f t="shared" si="96"/>
        <v>0</v>
      </c>
      <c r="AY1235" s="451">
        <v>0</v>
      </c>
    </row>
    <row r="1236" spans="1:51" ht="36" hidden="1" customHeight="1" outlineLevel="7" x14ac:dyDescent="0.2">
      <c r="A1236" s="91"/>
      <c r="B1236" s="93"/>
      <c r="C1236" s="95"/>
      <c r="D1236" s="95"/>
      <c r="E1236" s="97"/>
      <c r="F1236" s="101"/>
      <c r="G1236" s="103"/>
      <c r="H1236" s="103"/>
      <c r="I1236" s="4" t="s">
        <v>82</v>
      </c>
      <c r="J1236" s="6"/>
      <c r="K1236" s="5">
        <v>1</v>
      </c>
      <c r="L1236" s="5">
        <v>0</v>
      </c>
      <c r="M1236" s="5">
        <f t="shared" si="97"/>
        <v>0</v>
      </c>
      <c r="N1236" s="5">
        <v>0</v>
      </c>
      <c r="O1236" s="6">
        <f>'Planning 3'!R1236</f>
        <v>0</v>
      </c>
      <c r="P1236" s="116"/>
      <c r="Q1236" s="116"/>
      <c r="S1236" s="159">
        <f t="shared" si="95"/>
        <v>0</v>
      </c>
      <c r="Y1236" s="449">
        <v>0</v>
      </c>
      <c r="AA1236" s="452">
        <f t="shared" si="98"/>
        <v>0</v>
      </c>
      <c r="AB1236" s="452">
        <v>0</v>
      </c>
      <c r="AC1236" s="452">
        <f t="shared" si="99"/>
        <v>0</v>
      </c>
      <c r="AD1236" s="451">
        <v>0</v>
      </c>
      <c r="AE1236" s="451">
        <f t="shared" si="96"/>
        <v>0</v>
      </c>
      <c r="AY1236" s="451">
        <v>0</v>
      </c>
    </row>
    <row r="1237" spans="1:51" ht="36" hidden="1" customHeight="1" outlineLevel="7" x14ac:dyDescent="0.2">
      <c r="A1237" s="91"/>
      <c r="B1237" s="93"/>
      <c r="C1237" s="95"/>
      <c r="D1237" s="95"/>
      <c r="E1237" s="97"/>
      <c r="F1237" s="101"/>
      <c r="G1237" s="103"/>
      <c r="H1237" s="103"/>
      <c r="I1237" s="4" t="s">
        <v>293</v>
      </c>
      <c r="J1237" s="6"/>
      <c r="K1237" s="5">
        <v>1</v>
      </c>
      <c r="L1237" s="5">
        <v>0</v>
      </c>
      <c r="M1237" s="5">
        <f t="shared" si="97"/>
        <v>0</v>
      </c>
      <c r="N1237" s="5">
        <v>0</v>
      </c>
      <c r="O1237" s="6">
        <f>'Planning 3'!R1237</f>
        <v>0</v>
      </c>
      <c r="P1237" s="116"/>
      <c r="Q1237" s="116"/>
      <c r="S1237" s="159">
        <f t="shared" ref="S1237:S1300" si="100">R1237-N1237</f>
        <v>0</v>
      </c>
      <c r="Y1237" s="449">
        <v>0</v>
      </c>
      <c r="AA1237" s="452">
        <f t="shared" si="98"/>
        <v>0</v>
      </c>
      <c r="AB1237" s="452">
        <v>0</v>
      </c>
      <c r="AC1237" s="452">
        <f t="shared" si="99"/>
        <v>0</v>
      </c>
      <c r="AD1237" s="451">
        <v>0</v>
      </c>
      <c r="AE1237" s="451">
        <f t="shared" si="96"/>
        <v>0</v>
      </c>
      <c r="AY1237" s="451">
        <v>0</v>
      </c>
    </row>
    <row r="1238" spans="1:51" ht="36" hidden="1" customHeight="1" outlineLevel="7" x14ac:dyDescent="0.2">
      <c r="A1238" s="91"/>
      <c r="B1238" s="93"/>
      <c r="C1238" s="95"/>
      <c r="D1238" s="95"/>
      <c r="E1238" s="97"/>
      <c r="F1238" s="101"/>
      <c r="G1238" s="103"/>
      <c r="H1238" s="103"/>
      <c r="I1238" s="4" t="s">
        <v>294</v>
      </c>
      <c r="J1238" s="6"/>
      <c r="K1238" s="5">
        <v>1</v>
      </c>
      <c r="L1238" s="5">
        <v>0</v>
      </c>
      <c r="M1238" s="5">
        <f t="shared" si="97"/>
        <v>0</v>
      </c>
      <c r="N1238" s="5">
        <v>0</v>
      </c>
      <c r="O1238" s="6">
        <f>'Planning 3'!R1238</f>
        <v>0</v>
      </c>
      <c r="P1238" s="116"/>
      <c r="Q1238" s="116"/>
      <c r="S1238" s="159">
        <f t="shared" si="100"/>
        <v>0</v>
      </c>
      <c r="Y1238" s="449">
        <v>0</v>
      </c>
      <c r="AA1238" s="452">
        <f t="shared" si="98"/>
        <v>0</v>
      </c>
      <c r="AB1238" s="452">
        <v>0</v>
      </c>
      <c r="AC1238" s="452">
        <f t="shared" si="99"/>
        <v>0</v>
      </c>
      <c r="AD1238" s="451">
        <v>0</v>
      </c>
      <c r="AE1238" s="451">
        <f t="shared" si="96"/>
        <v>0</v>
      </c>
      <c r="AY1238" s="451">
        <v>0</v>
      </c>
    </row>
    <row r="1239" spans="1:51" ht="36" hidden="1" customHeight="1" outlineLevel="5" x14ac:dyDescent="0.2">
      <c r="A1239" s="91"/>
      <c r="B1239" s="93"/>
      <c r="C1239" s="95"/>
      <c r="D1239" s="95"/>
      <c r="E1239" s="97"/>
      <c r="F1239" s="101"/>
      <c r="G1239" s="103"/>
      <c r="H1239" s="103"/>
      <c r="I1239" s="22" t="s">
        <v>185</v>
      </c>
      <c r="J1239" s="24"/>
      <c r="K1239" s="23"/>
      <c r="L1239" s="23">
        <v>0</v>
      </c>
      <c r="M1239" s="23">
        <f t="shared" si="97"/>
        <v>0</v>
      </c>
      <c r="N1239" s="23">
        <v>0</v>
      </c>
      <c r="O1239" s="24">
        <f>'Planning 3'!R1239</f>
        <v>0</v>
      </c>
      <c r="P1239" s="115"/>
      <c r="Q1239" s="115"/>
      <c r="S1239" s="159">
        <f t="shared" si="100"/>
        <v>0</v>
      </c>
      <c r="Y1239" s="449">
        <v>0</v>
      </c>
      <c r="AA1239" s="452">
        <f t="shared" si="98"/>
        <v>0</v>
      </c>
      <c r="AB1239" s="452">
        <v>0</v>
      </c>
      <c r="AC1239" s="452">
        <f t="shared" si="99"/>
        <v>0</v>
      </c>
      <c r="AD1239" s="451">
        <v>0</v>
      </c>
      <c r="AE1239" s="451">
        <f t="shared" si="96"/>
        <v>0</v>
      </c>
      <c r="AY1239" s="451">
        <v>0</v>
      </c>
    </row>
    <row r="1240" spans="1:51" ht="36" hidden="1" customHeight="1" outlineLevel="7" x14ac:dyDescent="0.2">
      <c r="A1240" s="91"/>
      <c r="B1240" s="93"/>
      <c r="C1240" s="95"/>
      <c r="D1240" s="95"/>
      <c r="E1240" s="97"/>
      <c r="F1240" s="101"/>
      <c r="G1240" s="103"/>
      <c r="H1240" s="103"/>
      <c r="I1240" s="4" t="s">
        <v>291</v>
      </c>
      <c r="J1240" s="6"/>
      <c r="K1240" s="5">
        <v>1</v>
      </c>
      <c r="L1240" s="5">
        <v>0</v>
      </c>
      <c r="M1240" s="5">
        <f t="shared" si="97"/>
        <v>0</v>
      </c>
      <c r="N1240" s="5">
        <v>0</v>
      </c>
      <c r="O1240" s="6">
        <f>'Planning 3'!R1240</f>
        <v>0</v>
      </c>
      <c r="P1240" s="116"/>
      <c r="Q1240" s="116"/>
      <c r="S1240" s="159">
        <f t="shared" si="100"/>
        <v>0</v>
      </c>
      <c r="Y1240" s="449">
        <v>0</v>
      </c>
      <c r="AA1240" s="452">
        <f t="shared" si="98"/>
        <v>0</v>
      </c>
      <c r="AB1240" s="452">
        <v>0</v>
      </c>
      <c r="AC1240" s="452">
        <f t="shared" si="99"/>
        <v>0</v>
      </c>
      <c r="AD1240" s="451">
        <v>0</v>
      </c>
      <c r="AE1240" s="451">
        <f t="shared" si="96"/>
        <v>0</v>
      </c>
      <c r="AY1240" s="451">
        <v>0</v>
      </c>
    </row>
    <row r="1241" spans="1:51" ht="36" hidden="1" customHeight="1" outlineLevel="7" x14ac:dyDescent="0.2">
      <c r="A1241" s="91"/>
      <c r="B1241" s="93"/>
      <c r="C1241" s="95"/>
      <c r="D1241" s="95"/>
      <c r="E1241" s="97"/>
      <c r="F1241" s="101"/>
      <c r="G1241" s="103"/>
      <c r="H1241" s="103"/>
      <c r="I1241" s="4" t="s">
        <v>292</v>
      </c>
      <c r="J1241" s="6"/>
      <c r="K1241" s="5">
        <v>1</v>
      </c>
      <c r="L1241" s="5">
        <v>0</v>
      </c>
      <c r="M1241" s="5">
        <f t="shared" si="97"/>
        <v>0</v>
      </c>
      <c r="N1241" s="5">
        <v>0</v>
      </c>
      <c r="O1241" s="6">
        <f>'Planning 3'!R1241</f>
        <v>0</v>
      </c>
      <c r="P1241" s="116"/>
      <c r="Q1241" s="116"/>
      <c r="S1241" s="159">
        <f t="shared" si="100"/>
        <v>0</v>
      </c>
      <c r="Y1241" s="449">
        <v>0</v>
      </c>
      <c r="AA1241" s="452">
        <f t="shared" si="98"/>
        <v>0</v>
      </c>
      <c r="AB1241" s="452">
        <v>0</v>
      </c>
      <c r="AC1241" s="452">
        <f t="shared" si="99"/>
        <v>0</v>
      </c>
      <c r="AD1241" s="451">
        <v>0</v>
      </c>
      <c r="AE1241" s="451">
        <f t="shared" si="96"/>
        <v>0</v>
      </c>
      <c r="AY1241" s="451">
        <v>0</v>
      </c>
    </row>
    <row r="1242" spans="1:51" ht="36" hidden="1" customHeight="1" outlineLevel="7" x14ac:dyDescent="0.2">
      <c r="A1242" s="91"/>
      <c r="B1242" s="93"/>
      <c r="C1242" s="95"/>
      <c r="D1242" s="95"/>
      <c r="E1242" s="97"/>
      <c r="F1242" s="101"/>
      <c r="G1242" s="103"/>
      <c r="H1242" s="103"/>
      <c r="I1242" s="4" t="s">
        <v>231</v>
      </c>
      <c r="J1242" s="6"/>
      <c r="K1242" s="5">
        <v>1</v>
      </c>
      <c r="L1242" s="5">
        <v>0</v>
      </c>
      <c r="M1242" s="5">
        <f t="shared" si="97"/>
        <v>0</v>
      </c>
      <c r="N1242" s="5">
        <v>0</v>
      </c>
      <c r="O1242" s="6">
        <f>'Planning 3'!R1242</f>
        <v>0</v>
      </c>
      <c r="P1242" s="116"/>
      <c r="Q1242" s="116"/>
      <c r="S1242" s="159">
        <f t="shared" si="100"/>
        <v>0</v>
      </c>
      <c r="Y1242" s="449">
        <v>0</v>
      </c>
      <c r="AA1242" s="452">
        <f t="shared" si="98"/>
        <v>0</v>
      </c>
      <c r="AB1242" s="452">
        <v>0</v>
      </c>
      <c r="AC1242" s="452">
        <f t="shared" si="99"/>
        <v>0</v>
      </c>
      <c r="AD1242" s="451">
        <v>0</v>
      </c>
      <c r="AE1242" s="451">
        <f t="shared" si="96"/>
        <v>0</v>
      </c>
      <c r="AY1242" s="451">
        <v>0</v>
      </c>
    </row>
    <row r="1243" spans="1:51" ht="36" hidden="1" customHeight="1" outlineLevel="7" x14ac:dyDescent="0.2">
      <c r="A1243" s="91"/>
      <c r="B1243" s="93"/>
      <c r="C1243" s="95"/>
      <c r="D1243" s="95"/>
      <c r="E1243" s="97"/>
      <c r="F1243" s="101"/>
      <c r="G1243" s="103"/>
      <c r="H1243" s="103"/>
      <c r="I1243" s="4" t="s">
        <v>80</v>
      </c>
      <c r="J1243" s="6"/>
      <c r="K1243" s="5">
        <v>1</v>
      </c>
      <c r="L1243" s="5">
        <v>0</v>
      </c>
      <c r="M1243" s="5">
        <f t="shared" si="97"/>
        <v>0</v>
      </c>
      <c r="N1243" s="5">
        <v>0</v>
      </c>
      <c r="O1243" s="6">
        <f>'Planning 3'!R1243</f>
        <v>0</v>
      </c>
      <c r="P1243" s="116"/>
      <c r="Q1243" s="116"/>
      <c r="S1243" s="159">
        <f t="shared" si="100"/>
        <v>0</v>
      </c>
      <c r="Y1243" s="449">
        <v>0</v>
      </c>
      <c r="AA1243" s="452">
        <f t="shared" si="98"/>
        <v>0</v>
      </c>
      <c r="AB1243" s="452">
        <v>0</v>
      </c>
      <c r="AC1243" s="452">
        <f t="shared" si="99"/>
        <v>0</v>
      </c>
      <c r="AD1243" s="451">
        <v>0</v>
      </c>
      <c r="AE1243" s="451">
        <f t="shared" si="96"/>
        <v>0</v>
      </c>
      <c r="AY1243" s="451">
        <v>0</v>
      </c>
    </row>
    <row r="1244" spans="1:51" ht="36" hidden="1" customHeight="1" outlineLevel="7" x14ac:dyDescent="0.2">
      <c r="A1244" s="91"/>
      <c r="B1244" s="93"/>
      <c r="C1244" s="95"/>
      <c r="D1244" s="95"/>
      <c r="E1244" s="97"/>
      <c r="F1244" s="101"/>
      <c r="G1244" s="103"/>
      <c r="H1244" s="103"/>
      <c r="I1244" s="4" t="s">
        <v>82</v>
      </c>
      <c r="J1244" s="6"/>
      <c r="K1244" s="5">
        <v>1</v>
      </c>
      <c r="L1244" s="5">
        <v>0</v>
      </c>
      <c r="M1244" s="5">
        <f t="shared" si="97"/>
        <v>0</v>
      </c>
      <c r="N1244" s="5">
        <v>0</v>
      </c>
      <c r="O1244" s="6">
        <f>'Planning 3'!R1244</f>
        <v>0</v>
      </c>
      <c r="P1244" s="116"/>
      <c r="Q1244" s="116"/>
      <c r="S1244" s="159">
        <f t="shared" si="100"/>
        <v>0</v>
      </c>
      <c r="Y1244" s="449">
        <v>0</v>
      </c>
      <c r="AA1244" s="452">
        <f t="shared" si="98"/>
        <v>0</v>
      </c>
      <c r="AB1244" s="452">
        <v>0</v>
      </c>
      <c r="AC1244" s="452">
        <f t="shared" si="99"/>
        <v>0</v>
      </c>
      <c r="AD1244" s="451">
        <v>0</v>
      </c>
      <c r="AE1244" s="451">
        <f t="shared" si="96"/>
        <v>0</v>
      </c>
      <c r="AY1244" s="451">
        <v>0</v>
      </c>
    </row>
    <row r="1245" spans="1:51" ht="36" hidden="1" customHeight="1" outlineLevel="7" x14ac:dyDescent="0.2">
      <c r="A1245" s="91"/>
      <c r="B1245" s="93"/>
      <c r="C1245" s="95"/>
      <c r="D1245" s="95"/>
      <c r="E1245" s="97"/>
      <c r="F1245" s="101"/>
      <c r="G1245" s="103"/>
      <c r="H1245" s="103"/>
      <c r="I1245" s="4" t="s">
        <v>293</v>
      </c>
      <c r="J1245" s="6"/>
      <c r="K1245" s="5">
        <v>1</v>
      </c>
      <c r="L1245" s="5">
        <v>0</v>
      </c>
      <c r="M1245" s="5">
        <f t="shared" si="97"/>
        <v>0</v>
      </c>
      <c r="N1245" s="5">
        <v>0</v>
      </c>
      <c r="O1245" s="6">
        <f>'Planning 3'!R1245</f>
        <v>0</v>
      </c>
      <c r="P1245" s="116"/>
      <c r="Q1245" s="116"/>
      <c r="S1245" s="159">
        <f t="shared" si="100"/>
        <v>0</v>
      </c>
      <c r="Y1245" s="449">
        <v>0</v>
      </c>
      <c r="AA1245" s="452">
        <f t="shared" si="98"/>
        <v>0</v>
      </c>
      <c r="AB1245" s="452">
        <v>0</v>
      </c>
      <c r="AC1245" s="452">
        <f t="shared" si="99"/>
        <v>0</v>
      </c>
      <c r="AD1245" s="451">
        <v>0</v>
      </c>
      <c r="AE1245" s="451">
        <f t="shared" si="96"/>
        <v>0</v>
      </c>
      <c r="AY1245" s="451">
        <v>0</v>
      </c>
    </row>
    <row r="1246" spans="1:51" ht="36" hidden="1" customHeight="1" outlineLevel="7" x14ac:dyDescent="0.2">
      <c r="A1246" s="91"/>
      <c r="B1246" s="93"/>
      <c r="C1246" s="95"/>
      <c r="D1246" s="95"/>
      <c r="E1246" s="97"/>
      <c r="F1246" s="101"/>
      <c r="G1246" s="103"/>
      <c r="H1246" s="103"/>
      <c r="I1246" s="4" t="s">
        <v>294</v>
      </c>
      <c r="J1246" s="6"/>
      <c r="K1246" s="5">
        <v>1</v>
      </c>
      <c r="L1246" s="5">
        <v>0</v>
      </c>
      <c r="M1246" s="5">
        <f t="shared" si="97"/>
        <v>0</v>
      </c>
      <c r="N1246" s="5">
        <v>0</v>
      </c>
      <c r="O1246" s="6">
        <f>'Planning 3'!R1246</f>
        <v>0</v>
      </c>
      <c r="P1246" s="116"/>
      <c r="Q1246" s="116"/>
      <c r="S1246" s="159">
        <f t="shared" si="100"/>
        <v>0</v>
      </c>
      <c r="Y1246" s="449">
        <v>0</v>
      </c>
      <c r="AA1246" s="452">
        <f t="shared" si="98"/>
        <v>0</v>
      </c>
      <c r="AB1246" s="452">
        <v>0</v>
      </c>
      <c r="AC1246" s="452">
        <f t="shared" si="99"/>
        <v>0</v>
      </c>
      <c r="AD1246" s="451">
        <v>0</v>
      </c>
      <c r="AE1246" s="451">
        <f t="shared" si="96"/>
        <v>0</v>
      </c>
      <c r="AY1246" s="451">
        <v>0</v>
      </c>
    </row>
    <row r="1247" spans="1:51" ht="36" hidden="1" customHeight="1" outlineLevel="5" x14ac:dyDescent="0.2">
      <c r="A1247" s="91"/>
      <c r="B1247" s="93"/>
      <c r="C1247" s="95"/>
      <c r="D1247" s="95"/>
      <c r="E1247" s="97"/>
      <c r="F1247" s="101"/>
      <c r="G1247" s="103"/>
      <c r="H1247" s="103"/>
      <c r="I1247" s="22" t="s">
        <v>186</v>
      </c>
      <c r="J1247" s="24"/>
      <c r="K1247" s="23"/>
      <c r="L1247" s="23">
        <v>0</v>
      </c>
      <c r="M1247" s="23">
        <f t="shared" si="97"/>
        <v>0</v>
      </c>
      <c r="N1247" s="23">
        <v>0</v>
      </c>
      <c r="O1247" s="24">
        <f>'Planning 3'!R1247</f>
        <v>0</v>
      </c>
      <c r="P1247" s="115"/>
      <c r="Q1247" s="115"/>
      <c r="S1247" s="159">
        <f t="shared" si="100"/>
        <v>0</v>
      </c>
      <c r="Y1247" s="449">
        <v>0</v>
      </c>
      <c r="AA1247" s="452">
        <f t="shared" si="98"/>
        <v>0</v>
      </c>
      <c r="AB1247" s="452">
        <v>0</v>
      </c>
      <c r="AC1247" s="452">
        <f t="shared" si="99"/>
        <v>0</v>
      </c>
      <c r="AD1247" s="451">
        <v>0</v>
      </c>
      <c r="AE1247" s="451">
        <f t="shared" si="96"/>
        <v>0</v>
      </c>
      <c r="AY1247" s="451">
        <v>0</v>
      </c>
    </row>
    <row r="1248" spans="1:51" ht="36" hidden="1" customHeight="1" outlineLevel="7" x14ac:dyDescent="0.2">
      <c r="A1248" s="91"/>
      <c r="B1248" s="93"/>
      <c r="C1248" s="95"/>
      <c r="D1248" s="95"/>
      <c r="E1248" s="97"/>
      <c r="F1248" s="101"/>
      <c r="G1248" s="103"/>
      <c r="H1248" s="103"/>
      <c r="I1248" s="4" t="s">
        <v>291</v>
      </c>
      <c r="J1248" s="6"/>
      <c r="K1248" s="5">
        <v>1</v>
      </c>
      <c r="L1248" s="5">
        <v>0</v>
      </c>
      <c r="M1248" s="5">
        <f t="shared" si="97"/>
        <v>0</v>
      </c>
      <c r="N1248" s="5">
        <v>0</v>
      </c>
      <c r="O1248" s="6">
        <f>'Planning 3'!R1248</f>
        <v>0</v>
      </c>
      <c r="P1248" s="116"/>
      <c r="Q1248" s="116"/>
      <c r="S1248" s="159">
        <f t="shared" si="100"/>
        <v>0</v>
      </c>
      <c r="Y1248" s="449">
        <v>0</v>
      </c>
      <c r="AA1248" s="452">
        <f t="shared" si="98"/>
        <v>0</v>
      </c>
      <c r="AB1248" s="452">
        <v>0</v>
      </c>
      <c r="AC1248" s="452">
        <f t="shared" si="99"/>
        <v>0</v>
      </c>
      <c r="AD1248" s="451">
        <v>0</v>
      </c>
      <c r="AE1248" s="451">
        <f t="shared" si="96"/>
        <v>0</v>
      </c>
      <c r="AY1248" s="451">
        <v>0</v>
      </c>
    </row>
    <row r="1249" spans="1:51" ht="36" hidden="1" customHeight="1" outlineLevel="7" x14ac:dyDescent="0.2">
      <c r="A1249" s="91"/>
      <c r="B1249" s="93"/>
      <c r="C1249" s="95"/>
      <c r="D1249" s="95"/>
      <c r="E1249" s="97"/>
      <c r="F1249" s="101"/>
      <c r="G1249" s="103"/>
      <c r="H1249" s="103"/>
      <c r="I1249" s="4" t="s">
        <v>292</v>
      </c>
      <c r="J1249" s="6"/>
      <c r="K1249" s="5">
        <v>1</v>
      </c>
      <c r="L1249" s="5">
        <v>0</v>
      </c>
      <c r="M1249" s="5">
        <f t="shared" si="97"/>
        <v>0</v>
      </c>
      <c r="N1249" s="5">
        <v>0</v>
      </c>
      <c r="O1249" s="6">
        <f>'Planning 3'!R1249</f>
        <v>0</v>
      </c>
      <c r="P1249" s="116"/>
      <c r="Q1249" s="116"/>
      <c r="S1249" s="159">
        <f t="shared" si="100"/>
        <v>0</v>
      </c>
      <c r="Y1249" s="449">
        <v>0</v>
      </c>
      <c r="AA1249" s="452">
        <f t="shared" si="98"/>
        <v>0</v>
      </c>
      <c r="AB1249" s="452">
        <v>0</v>
      </c>
      <c r="AC1249" s="452">
        <f t="shared" si="99"/>
        <v>0</v>
      </c>
      <c r="AD1249" s="451">
        <v>0</v>
      </c>
      <c r="AE1249" s="451">
        <f t="shared" si="96"/>
        <v>0</v>
      </c>
      <c r="AY1249" s="451">
        <v>0</v>
      </c>
    </row>
    <row r="1250" spans="1:51" ht="36" hidden="1" customHeight="1" outlineLevel="7" x14ac:dyDescent="0.2">
      <c r="A1250" s="91"/>
      <c r="B1250" s="93"/>
      <c r="C1250" s="95"/>
      <c r="D1250" s="95"/>
      <c r="E1250" s="97"/>
      <c r="F1250" s="101"/>
      <c r="G1250" s="103"/>
      <c r="H1250" s="103"/>
      <c r="I1250" s="4" t="s">
        <v>231</v>
      </c>
      <c r="J1250" s="6"/>
      <c r="K1250" s="5">
        <v>1</v>
      </c>
      <c r="L1250" s="5">
        <v>0</v>
      </c>
      <c r="M1250" s="5">
        <f t="shared" si="97"/>
        <v>0</v>
      </c>
      <c r="N1250" s="5">
        <v>0</v>
      </c>
      <c r="O1250" s="6">
        <f>'Planning 3'!R1250</f>
        <v>0</v>
      </c>
      <c r="P1250" s="116"/>
      <c r="Q1250" s="116"/>
      <c r="S1250" s="159">
        <f t="shared" si="100"/>
        <v>0</v>
      </c>
      <c r="Y1250" s="449">
        <v>0</v>
      </c>
      <c r="AA1250" s="452">
        <f t="shared" si="98"/>
        <v>0</v>
      </c>
      <c r="AB1250" s="452">
        <v>0</v>
      </c>
      <c r="AC1250" s="452">
        <f t="shared" si="99"/>
        <v>0</v>
      </c>
      <c r="AD1250" s="451">
        <v>0</v>
      </c>
      <c r="AE1250" s="451">
        <f t="shared" si="96"/>
        <v>0</v>
      </c>
      <c r="AY1250" s="451">
        <v>0</v>
      </c>
    </row>
    <row r="1251" spans="1:51" ht="36" hidden="1" customHeight="1" outlineLevel="7" x14ac:dyDescent="0.2">
      <c r="A1251" s="91"/>
      <c r="B1251" s="93"/>
      <c r="C1251" s="95"/>
      <c r="D1251" s="95"/>
      <c r="E1251" s="97"/>
      <c r="F1251" s="101"/>
      <c r="G1251" s="103"/>
      <c r="H1251" s="103"/>
      <c r="I1251" s="4" t="s">
        <v>80</v>
      </c>
      <c r="J1251" s="6"/>
      <c r="K1251" s="5">
        <v>1</v>
      </c>
      <c r="L1251" s="5">
        <v>0</v>
      </c>
      <c r="M1251" s="5">
        <f t="shared" si="97"/>
        <v>0</v>
      </c>
      <c r="N1251" s="5">
        <v>0</v>
      </c>
      <c r="O1251" s="6">
        <f>'Planning 3'!R1251</f>
        <v>0</v>
      </c>
      <c r="P1251" s="116"/>
      <c r="Q1251" s="116"/>
      <c r="S1251" s="159">
        <f t="shared" si="100"/>
        <v>0</v>
      </c>
      <c r="Y1251" s="449">
        <v>0</v>
      </c>
      <c r="AA1251" s="452">
        <f t="shared" si="98"/>
        <v>0</v>
      </c>
      <c r="AB1251" s="452">
        <v>0</v>
      </c>
      <c r="AC1251" s="452">
        <f t="shared" si="99"/>
        <v>0</v>
      </c>
      <c r="AD1251" s="451">
        <v>0</v>
      </c>
      <c r="AE1251" s="451">
        <f t="shared" si="96"/>
        <v>0</v>
      </c>
      <c r="AY1251" s="451">
        <v>0</v>
      </c>
    </row>
    <row r="1252" spans="1:51" ht="36" hidden="1" customHeight="1" outlineLevel="7" x14ac:dyDescent="0.2">
      <c r="A1252" s="91"/>
      <c r="B1252" s="93"/>
      <c r="C1252" s="95"/>
      <c r="D1252" s="95"/>
      <c r="E1252" s="97"/>
      <c r="F1252" s="101"/>
      <c r="G1252" s="103"/>
      <c r="H1252" s="103"/>
      <c r="I1252" s="4" t="s">
        <v>82</v>
      </c>
      <c r="J1252" s="6"/>
      <c r="K1252" s="5">
        <v>1</v>
      </c>
      <c r="L1252" s="5">
        <v>0</v>
      </c>
      <c r="M1252" s="5">
        <f t="shared" si="97"/>
        <v>0</v>
      </c>
      <c r="N1252" s="5">
        <v>0</v>
      </c>
      <c r="O1252" s="6">
        <f>'Planning 3'!R1252</f>
        <v>0</v>
      </c>
      <c r="P1252" s="116"/>
      <c r="Q1252" s="116"/>
      <c r="S1252" s="159">
        <f t="shared" si="100"/>
        <v>0</v>
      </c>
      <c r="Y1252" s="449">
        <v>0</v>
      </c>
      <c r="AA1252" s="452">
        <f t="shared" si="98"/>
        <v>0</v>
      </c>
      <c r="AB1252" s="452">
        <v>0</v>
      </c>
      <c r="AC1252" s="452">
        <f t="shared" si="99"/>
        <v>0</v>
      </c>
      <c r="AD1252" s="451">
        <v>0</v>
      </c>
      <c r="AE1252" s="451">
        <f t="shared" si="96"/>
        <v>0</v>
      </c>
      <c r="AY1252" s="451">
        <v>0</v>
      </c>
    </row>
    <row r="1253" spans="1:51" ht="36" hidden="1" customHeight="1" outlineLevel="7" x14ac:dyDescent="0.2">
      <c r="A1253" s="91"/>
      <c r="B1253" s="93"/>
      <c r="C1253" s="95"/>
      <c r="D1253" s="95"/>
      <c r="E1253" s="97"/>
      <c r="F1253" s="101"/>
      <c r="G1253" s="103"/>
      <c r="H1253" s="103"/>
      <c r="I1253" s="4" t="s">
        <v>293</v>
      </c>
      <c r="J1253" s="6"/>
      <c r="K1253" s="5">
        <v>1</v>
      </c>
      <c r="L1253" s="5">
        <v>0</v>
      </c>
      <c r="M1253" s="5">
        <f t="shared" si="97"/>
        <v>0</v>
      </c>
      <c r="N1253" s="5">
        <v>0</v>
      </c>
      <c r="O1253" s="6">
        <f>'Planning 3'!R1253</f>
        <v>0</v>
      </c>
      <c r="P1253" s="116"/>
      <c r="Q1253" s="116"/>
      <c r="S1253" s="159">
        <f t="shared" si="100"/>
        <v>0</v>
      </c>
      <c r="Y1253" s="449">
        <v>0</v>
      </c>
      <c r="AA1253" s="452">
        <f t="shared" si="98"/>
        <v>0</v>
      </c>
      <c r="AB1253" s="452">
        <v>0</v>
      </c>
      <c r="AC1253" s="452">
        <f t="shared" si="99"/>
        <v>0</v>
      </c>
      <c r="AD1253" s="451">
        <v>0</v>
      </c>
      <c r="AE1253" s="451">
        <f t="shared" si="96"/>
        <v>0</v>
      </c>
      <c r="AY1253" s="451">
        <v>0</v>
      </c>
    </row>
    <row r="1254" spans="1:51" ht="36" hidden="1" customHeight="1" outlineLevel="7" x14ac:dyDescent="0.2">
      <c r="A1254" s="91"/>
      <c r="B1254" s="93"/>
      <c r="C1254" s="95"/>
      <c r="D1254" s="95"/>
      <c r="E1254" s="97"/>
      <c r="F1254" s="101"/>
      <c r="G1254" s="103"/>
      <c r="H1254" s="103"/>
      <c r="I1254" s="4" t="s">
        <v>294</v>
      </c>
      <c r="J1254" s="6"/>
      <c r="K1254" s="5">
        <v>1</v>
      </c>
      <c r="L1254" s="5">
        <v>0</v>
      </c>
      <c r="M1254" s="5">
        <f t="shared" si="97"/>
        <v>0</v>
      </c>
      <c r="N1254" s="5">
        <v>0</v>
      </c>
      <c r="O1254" s="6">
        <f>'Planning 3'!R1254</f>
        <v>0</v>
      </c>
      <c r="P1254" s="116"/>
      <c r="Q1254" s="116"/>
      <c r="S1254" s="159">
        <f t="shared" si="100"/>
        <v>0</v>
      </c>
      <c r="Y1254" s="449">
        <v>0</v>
      </c>
      <c r="AA1254" s="452">
        <f t="shared" si="98"/>
        <v>0</v>
      </c>
      <c r="AB1254" s="452">
        <v>0</v>
      </c>
      <c r="AC1254" s="452">
        <f t="shared" si="99"/>
        <v>0</v>
      </c>
      <c r="AD1254" s="451">
        <v>0</v>
      </c>
      <c r="AE1254" s="451">
        <f t="shared" si="96"/>
        <v>0</v>
      </c>
      <c r="AY1254" s="451">
        <v>0</v>
      </c>
    </row>
    <row r="1255" spans="1:51" ht="36" hidden="1" customHeight="1" outlineLevel="5" x14ac:dyDescent="0.2">
      <c r="A1255" s="91"/>
      <c r="B1255" s="93"/>
      <c r="C1255" s="95"/>
      <c r="D1255" s="95"/>
      <c r="E1255" s="97"/>
      <c r="F1255" s="101"/>
      <c r="G1255" s="103"/>
      <c r="H1255" s="103"/>
      <c r="I1255" s="22" t="s">
        <v>187</v>
      </c>
      <c r="J1255" s="24"/>
      <c r="K1255" s="23"/>
      <c r="L1255" s="23">
        <v>0</v>
      </c>
      <c r="M1255" s="23">
        <f t="shared" si="97"/>
        <v>0</v>
      </c>
      <c r="N1255" s="23">
        <v>0</v>
      </c>
      <c r="O1255" s="24">
        <f>'Planning 3'!R1255</f>
        <v>0</v>
      </c>
      <c r="P1255" s="115"/>
      <c r="Q1255" s="115"/>
      <c r="S1255" s="159">
        <f t="shared" si="100"/>
        <v>0</v>
      </c>
      <c r="Y1255" s="449">
        <v>0</v>
      </c>
      <c r="AA1255" s="452">
        <f t="shared" si="98"/>
        <v>0</v>
      </c>
      <c r="AB1255" s="452">
        <v>0</v>
      </c>
      <c r="AC1255" s="452">
        <f t="shared" si="99"/>
        <v>0</v>
      </c>
      <c r="AD1255" s="451">
        <v>0</v>
      </c>
      <c r="AE1255" s="451">
        <f t="shared" si="96"/>
        <v>0</v>
      </c>
      <c r="AY1255" s="451">
        <v>0</v>
      </c>
    </row>
    <row r="1256" spans="1:51" ht="36" hidden="1" customHeight="1" outlineLevel="7" x14ac:dyDescent="0.2">
      <c r="A1256" s="91"/>
      <c r="B1256" s="93"/>
      <c r="C1256" s="95"/>
      <c r="D1256" s="95"/>
      <c r="E1256" s="97"/>
      <c r="F1256" s="101"/>
      <c r="G1256" s="103"/>
      <c r="H1256" s="103"/>
      <c r="I1256" s="4" t="s">
        <v>291</v>
      </c>
      <c r="J1256" s="6"/>
      <c r="K1256" s="5">
        <v>1</v>
      </c>
      <c r="L1256" s="5">
        <v>0</v>
      </c>
      <c r="M1256" s="5">
        <f t="shared" si="97"/>
        <v>0</v>
      </c>
      <c r="N1256" s="5">
        <v>0</v>
      </c>
      <c r="O1256" s="6">
        <f>'Planning 3'!R1256</f>
        <v>0</v>
      </c>
      <c r="P1256" s="116"/>
      <c r="Q1256" s="116"/>
      <c r="S1256" s="159">
        <f t="shared" si="100"/>
        <v>0</v>
      </c>
      <c r="Y1256" s="449">
        <v>0</v>
      </c>
      <c r="AA1256" s="452">
        <f t="shared" si="98"/>
        <v>0</v>
      </c>
      <c r="AB1256" s="452">
        <v>0</v>
      </c>
      <c r="AC1256" s="452">
        <f t="shared" si="99"/>
        <v>0</v>
      </c>
      <c r="AD1256" s="451">
        <v>0</v>
      </c>
      <c r="AE1256" s="451">
        <f t="shared" si="96"/>
        <v>0</v>
      </c>
      <c r="AY1256" s="451">
        <v>0</v>
      </c>
    </row>
    <row r="1257" spans="1:51" ht="36" hidden="1" customHeight="1" outlineLevel="7" x14ac:dyDescent="0.2">
      <c r="A1257" s="91"/>
      <c r="B1257" s="93"/>
      <c r="C1257" s="95"/>
      <c r="D1257" s="95"/>
      <c r="E1257" s="97"/>
      <c r="F1257" s="101"/>
      <c r="G1257" s="103"/>
      <c r="H1257" s="103"/>
      <c r="I1257" s="4" t="s">
        <v>292</v>
      </c>
      <c r="J1257" s="6"/>
      <c r="K1257" s="5">
        <v>1</v>
      </c>
      <c r="L1257" s="5">
        <v>0</v>
      </c>
      <c r="M1257" s="5">
        <f t="shared" si="97"/>
        <v>0</v>
      </c>
      <c r="N1257" s="5">
        <v>0</v>
      </c>
      <c r="O1257" s="6">
        <f>'Planning 3'!R1257</f>
        <v>0</v>
      </c>
      <c r="P1257" s="116"/>
      <c r="Q1257" s="116"/>
      <c r="S1257" s="159">
        <f t="shared" si="100"/>
        <v>0</v>
      </c>
      <c r="Y1257" s="449">
        <v>0</v>
      </c>
      <c r="AA1257" s="452">
        <f t="shared" si="98"/>
        <v>0</v>
      </c>
      <c r="AB1257" s="452">
        <v>0</v>
      </c>
      <c r="AC1257" s="452">
        <f t="shared" si="99"/>
        <v>0</v>
      </c>
      <c r="AD1257" s="451">
        <v>0</v>
      </c>
      <c r="AE1257" s="451">
        <f t="shared" si="96"/>
        <v>0</v>
      </c>
      <c r="AY1257" s="451">
        <v>0</v>
      </c>
    </row>
    <row r="1258" spans="1:51" ht="36" hidden="1" customHeight="1" outlineLevel="7" x14ac:dyDescent="0.2">
      <c r="A1258" s="91"/>
      <c r="B1258" s="93"/>
      <c r="C1258" s="95"/>
      <c r="D1258" s="95"/>
      <c r="E1258" s="97"/>
      <c r="F1258" s="101"/>
      <c r="G1258" s="103"/>
      <c r="H1258" s="103"/>
      <c r="I1258" s="4" t="s">
        <v>231</v>
      </c>
      <c r="J1258" s="6"/>
      <c r="K1258" s="5">
        <v>1</v>
      </c>
      <c r="L1258" s="5">
        <v>0</v>
      </c>
      <c r="M1258" s="5">
        <f t="shared" si="97"/>
        <v>0</v>
      </c>
      <c r="N1258" s="5">
        <v>0</v>
      </c>
      <c r="O1258" s="6">
        <f>'Planning 3'!R1258</f>
        <v>0</v>
      </c>
      <c r="P1258" s="116"/>
      <c r="Q1258" s="116"/>
      <c r="S1258" s="159">
        <f t="shared" si="100"/>
        <v>0</v>
      </c>
      <c r="Y1258" s="449">
        <v>0</v>
      </c>
      <c r="AA1258" s="452">
        <f t="shared" si="98"/>
        <v>0</v>
      </c>
      <c r="AB1258" s="452">
        <v>0</v>
      </c>
      <c r="AC1258" s="452">
        <f t="shared" si="99"/>
        <v>0</v>
      </c>
      <c r="AD1258" s="451">
        <v>0</v>
      </c>
      <c r="AE1258" s="451">
        <f t="shared" si="96"/>
        <v>0</v>
      </c>
      <c r="AY1258" s="451">
        <v>0</v>
      </c>
    </row>
    <row r="1259" spans="1:51" ht="36" hidden="1" customHeight="1" outlineLevel="7" x14ac:dyDescent="0.2">
      <c r="A1259" s="91"/>
      <c r="B1259" s="93"/>
      <c r="C1259" s="95"/>
      <c r="D1259" s="95"/>
      <c r="E1259" s="97"/>
      <c r="F1259" s="101"/>
      <c r="G1259" s="103"/>
      <c r="H1259" s="103"/>
      <c r="I1259" s="4" t="s">
        <v>80</v>
      </c>
      <c r="J1259" s="6"/>
      <c r="K1259" s="5">
        <v>1</v>
      </c>
      <c r="L1259" s="5">
        <v>0</v>
      </c>
      <c r="M1259" s="5">
        <f t="shared" si="97"/>
        <v>0</v>
      </c>
      <c r="N1259" s="5">
        <v>0</v>
      </c>
      <c r="O1259" s="6">
        <f>'Planning 3'!R1259</f>
        <v>0</v>
      </c>
      <c r="P1259" s="116"/>
      <c r="Q1259" s="116"/>
      <c r="S1259" s="159">
        <f t="shared" si="100"/>
        <v>0</v>
      </c>
      <c r="Y1259" s="449">
        <v>0</v>
      </c>
      <c r="AA1259" s="452">
        <f t="shared" si="98"/>
        <v>0</v>
      </c>
      <c r="AB1259" s="452">
        <v>0</v>
      </c>
      <c r="AC1259" s="452">
        <f t="shared" si="99"/>
        <v>0</v>
      </c>
      <c r="AD1259" s="451">
        <v>0</v>
      </c>
      <c r="AE1259" s="451">
        <f t="shared" si="96"/>
        <v>0</v>
      </c>
      <c r="AY1259" s="451">
        <v>0</v>
      </c>
    </row>
    <row r="1260" spans="1:51" ht="36" hidden="1" customHeight="1" outlineLevel="7" x14ac:dyDescent="0.2">
      <c r="A1260" s="91"/>
      <c r="B1260" s="93"/>
      <c r="C1260" s="95"/>
      <c r="D1260" s="95"/>
      <c r="E1260" s="97"/>
      <c r="F1260" s="101"/>
      <c r="G1260" s="103"/>
      <c r="H1260" s="103"/>
      <c r="I1260" s="4" t="s">
        <v>82</v>
      </c>
      <c r="J1260" s="6"/>
      <c r="K1260" s="5">
        <v>1</v>
      </c>
      <c r="L1260" s="5">
        <v>0</v>
      </c>
      <c r="M1260" s="5">
        <f t="shared" si="97"/>
        <v>0</v>
      </c>
      <c r="N1260" s="5">
        <v>0</v>
      </c>
      <c r="O1260" s="6">
        <f>'Planning 3'!R1260</f>
        <v>0</v>
      </c>
      <c r="P1260" s="116"/>
      <c r="Q1260" s="116"/>
      <c r="S1260" s="159">
        <f t="shared" si="100"/>
        <v>0</v>
      </c>
      <c r="Y1260" s="449">
        <v>0</v>
      </c>
      <c r="AA1260" s="452">
        <f t="shared" si="98"/>
        <v>0</v>
      </c>
      <c r="AB1260" s="452">
        <v>0</v>
      </c>
      <c r="AC1260" s="452">
        <f t="shared" si="99"/>
        <v>0</v>
      </c>
      <c r="AD1260" s="451">
        <v>0</v>
      </c>
      <c r="AE1260" s="451">
        <f t="shared" si="96"/>
        <v>0</v>
      </c>
      <c r="AY1260" s="451">
        <v>0</v>
      </c>
    </row>
    <row r="1261" spans="1:51" ht="36" hidden="1" customHeight="1" outlineLevel="7" x14ac:dyDescent="0.2">
      <c r="A1261" s="91"/>
      <c r="B1261" s="93"/>
      <c r="C1261" s="95"/>
      <c r="D1261" s="95"/>
      <c r="E1261" s="97"/>
      <c r="F1261" s="101"/>
      <c r="G1261" s="103"/>
      <c r="H1261" s="103"/>
      <c r="I1261" s="4" t="s">
        <v>293</v>
      </c>
      <c r="J1261" s="6"/>
      <c r="K1261" s="5">
        <v>1</v>
      </c>
      <c r="L1261" s="5">
        <v>0</v>
      </c>
      <c r="M1261" s="5">
        <f t="shared" si="97"/>
        <v>0</v>
      </c>
      <c r="N1261" s="5">
        <v>0</v>
      </c>
      <c r="O1261" s="6">
        <f>'Planning 3'!R1261</f>
        <v>0</v>
      </c>
      <c r="P1261" s="116"/>
      <c r="Q1261" s="116"/>
      <c r="S1261" s="159">
        <f t="shared" si="100"/>
        <v>0</v>
      </c>
      <c r="Y1261" s="449">
        <v>0</v>
      </c>
      <c r="AA1261" s="452">
        <f t="shared" si="98"/>
        <v>0</v>
      </c>
      <c r="AB1261" s="452">
        <v>0</v>
      </c>
      <c r="AC1261" s="452">
        <f t="shared" si="99"/>
        <v>0</v>
      </c>
      <c r="AD1261" s="451">
        <v>0</v>
      </c>
      <c r="AE1261" s="451">
        <f t="shared" si="96"/>
        <v>0</v>
      </c>
      <c r="AY1261" s="451">
        <v>0</v>
      </c>
    </row>
    <row r="1262" spans="1:51" ht="36" hidden="1" customHeight="1" outlineLevel="7" x14ac:dyDescent="0.2">
      <c r="A1262" s="91"/>
      <c r="B1262" s="93"/>
      <c r="C1262" s="95"/>
      <c r="D1262" s="95"/>
      <c r="E1262" s="97"/>
      <c r="F1262" s="101"/>
      <c r="G1262" s="103"/>
      <c r="H1262" s="103"/>
      <c r="I1262" s="4" t="s">
        <v>294</v>
      </c>
      <c r="J1262" s="6"/>
      <c r="K1262" s="5">
        <v>1</v>
      </c>
      <c r="L1262" s="5">
        <v>0</v>
      </c>
      <c r="M1262" s="5">
        <f t="shared" si="97"/>
        <v>0</v>
      </c>
      <c r="N1262" s="5">
        <v>0</v>
      </c>
      <c r="O1262" s="6">
        <f>'Planning 3'!R1262</f>
        <v>0</v>
      </c>
      <c r="P1262" s="116"/>
      <c r="Q1262" s="116"/>
      <c r="S1262" s="159">
        <f t="shared" si="100"/>
        <v>0</v>
      </c>
      <c r="Y1262" s="449">
        <v>0</v>
      </c>
      <c r="AA1262" s="452">
        <f t="shared" si="98"/>
        <v>0</v>
      </c>
      <c r="AB1262" s="452">
        <v>0</v>
      </c>
      <c r="AC1262" s="452">
        <f t="shared" si="99"/>
        <v>0</v>
      </c>
      <c r="AD1262" s="451">
        <v>0</v>
      </c>
      <c r="AE1262" s="451">
        <f t="shared" si="96"/>
        <v>0</v>
      </c>
      <c r="AY1262" s="451">
        <v>0</v>
      </c>
    </row>
    <row r="1263" spans="1:51" ht="36" hidden="1" customHeight="1" outlineLevel="5" x14ac:dyDescent="0.2">
      <c r="A1263" s="91"/>
      <c r="B1263" s="93"/>
      <c r="C1263" s="95"/>
      <c r="D1263" s="95"/>
      <c r="E1263" s="97"/>
      <c r="F1263" s="101"/>
      <c r="G1263" s="103"/>
      <c r="H1263" s="103"/>
      <c r="I1263" s="22" t="s">
        <v>188</v>
      </c>
      <c r="J1263" s="24"/>
      <c r="K1263" s="23"/>
      <c r="L1263" s="23">
        <v>0</v>
      </c>
      <c r="M1263" s="23">
        <f t="shared" si="97"/>
        <v>0</v>
      </c>
      <c r="N1263" s="23">
        <v>0</v>
      </c>
      <c r="O1263" s="24">
        <f>'Planning 3'!R1263</f>
        <v>0</v>
      </c>
      <c r="P1263" s="115"/>
      <c r="Q1263" s="115"/>
      <c r="S1263" s="159">
        <f t="shared" si="100"/>
        <v>0</v>
      </c>
      <c r="Y1263" s="449">
        <v>0</v>
      </c>
      <c r="AA1263" s="452">
        <f t="shared" si="98"/>
        <v>0</v>
      </c>
      <c r="AB1263" s="452">
        <v>0</v>
      </c>
      <c r="AC1263" s="452">
        <f t="shared" si="99"/>
        <v>0</v>
      </c>
      <c r="AD1263" s="451">
        <v>0</v>
      </c>
      <c r="AE1263" s="451">
        <f t="shared" si="96"/>
        <v>0</v>
      </c>
      <c r="AY1263" s="451">
        <v>0</v>
      </c>
    </row>
    <row r="1264" spans="1:51" ht="36" hidden="1" customHeight="1" outlineLevel="7" x14ac:dyDescent="0.2">
      <c r="A1264" s="91"/>
      <c r="B1264" s="93"/>
      <c r="C1264" s="95"/>
      <c r="D1264" s="95"/>
      <c r="E1264" s="97"/>
      <c r="F1264" s="101"/>
      <c r="G1264" s="103"/>
      <c r="H1264" s="103"/>
      <c r="I1264" s="4" t="s">
        <v>291</v>
      </c>
      <c r="J1264" s="6"/>
      <c r="K1264" s="5">
        <v>1</v>
      </c>
      <c r="L1264" s="5">
        <v>0</v>
      </c>
      <c r="M1264" s="5">
        <f t="shared" si="97"/>
        <v>0</v>
      </c>
      <c r="N1264" s="5">
        <v>0</v>
      </c>
      <c r="O1264" s="6">
        <f>'Planning 3'!R1264</f>
        <v>0</v>
      </c>
      <c r="P1264" s="116"/>
      <c r="Q1264" s="116"/>
      <c r="S1264" s="159">
        <f t="shared" si="100"/>
        <v>0</v>
      </c>
      <c r="Y1264" s="449">
        <v>0</v>
      </c>
      <c r="AA1264" s="452">
        <f t="shared" si="98"/>
        <v>0</v>
      </c>
      <c r="AB1264" s="452">
        <v>0</v>
      </c>
      <c r="AC1264" s="452">
        <f t="shared" si="99"/>
        <v>0</v>
      </c>
      <c r="AD1264" s="451">
        <v>0</v>
      </c>
      <c r="AE1264" s="451">
        <f t="shared" si="96"/>
        <v>0</v>
      </c>
      <c r="AY1264" s="451">
        <v>0</v>
      </c>
    </row>
    <row r="1265" spans="1:51" ht="36" hidden="1" customHeight="1" outlineLevel="7" x14ac:dyDescent="0.2">
      <c r="A1265" s="91"/>
      <c r="B1265" s="93"/>
      <c r="C1265" s="95"/>
      <c r="D1265" s="95"/>
      <c r="E1265" s="97"/>
      <c r="F1265" s="101"/>
      <c r="G1265" s="103"/>
      <c r="H1265" s="103"/>
      <c r="I1265" s="4" t="s">
        <v>292</v>
      </c>
      <c r="J1265" s="6"/>
      <c r="K1265" s="5">
        <v>1</v>
      </c>
      <c r="L1265" s="5">
        <v>0</v>
      </c>
      <c r="M1265" s="5">
        <f t="shared" si="97"/>
        <v>0</v>
      </c>
      <c r="N1265" s="5">
        <v>0</v>
      </c>
      <c r="O1265" s="6">
        <f>'Planning 3'!R1265</f>
        <v>0</v>
      </c>
      <c r="P1265" s="116"/>
      <c r="Q1265" s="116"/>
      <c r="S1265" s="159">
        <f t="shared" si="100"/>
        <v>0</v>
      </c>
      <c r="Y1265" s="449">
        <v>0</v>
      </c>
      <c r="AA1265" s="452">
        <f t="shared" si="98"/>
        <v>0</v>
      </c>
      <c r="AB1265" s="452">
        <v>0</v>
      </c>
      <c r="AC1265" s="452">
        <f t="shared" si="99"/>
        <v>0</v>
      </c>
      <c r="AD1265" s="451">
        <v>0</v>
      </c>
      <c r="AE1265" s="451">
        <f t="shared" si="96"/>
        <v>0</v>
      </c>
      <c r="AY1265" s="451">
        <v>0</v>
      </c>
    </row>
    <row r="1266" spans="1:51" ht="36" hidden="1" customHeight="1" outlineLevel="7" x14ac:dyDescent="0.2">
      <c r="A1266" s="91"/>
      <c r="B1266" s="93"/>
      <c r="C1266" s="95"/>
      <c r="D1266" s="95"/>
      <c r="E1266" s="97"/>
      <c r="F1266" s="101"/>
      <c r="G1266" s="103"/>
      <c r="H1266" s="103"/>
      <c r="I1266" s="4" t="s">
        <v>231</v>
      </c>
      <c r="J1266" s="6"/>
      <c r="K1266" s="5">
        <v>1</v>
      </c>
      <c r="L1266" s="5">
        <v>0</v>
      </c>
      <c r="M1266" s="5">
        <f t="shared" si="97"/>
        <v>0</v>
      </c>
      <c r="N1266" s="5">
        <v>0</v>
      </c>
      <c r="O1266" s="6">
        <f>'Planning 3'!R1266</f>
        <v>0</v>
      </c>
      <c r="P1266" s="116"/>
      <c r="Q1266" s="116"/>
      <c r="S1266" s="159">
        <f t="shared" si="100"/>
        <v>0</v>
      </c>
      <c r="Y1266" s="449">
        <v>0</v>
      </c>
      <c r="AA1266" s="452">
        <f t="shared" si="98"/>
        <v>0</v>
      </c>
      <c r="AB1266" s="452">
        <v>0</v>
      </c>
      <c r="AC1266" s="452">
        <f t="shared" si="99"/>
        <v>0</v>
      </c>
      <c r="AD1266" s="451">
        <v>0</v>
      </c>
      <c r="AE1266" s="451">
        <f t="shared" si="96"/>
        <v>0</v>
      </c>
      <c r="AY1266" s="451">
        <v>0</v>
      </c>
    </row>
    <row r="1267" spans="1:51" ht="36" hidden="1" customHeight="1" outlineLevel="7" x14ac:dyDescent="0.2">
      <c r="A1267" s="91"/>
      <c r="B1267" s="93"/>
      <c r="C1267" s="95"/>
      <c r="D1267" s="95"/>
      <c r="E1267" s="97"/>
      <c r="F1267" s="101"/>
      <c r="G1267" s="103"/>
      <c r="H1267" s="103"/>
      <c r="I1267" s="4" t="s">
        <v>80</v>
      </c>
      <c r="J1267" s="6"/>
      <c r="K1267" s="5">
        <v>1</v>
      </c>
      <c r="L1267" s="5">
        <v>0</v>
      </c>
      <c r="M1267" s="5">
        <f t="shared" si="97"/>
        <v>0</v>
      </c>
      <c r="N1267" s="5">
        <v>0</v>
      </c>
      <c r="O1267" s="6">
        <f>'Planning 3'!R1267</f>
        <v>0</v>
      </c>
      <c r="P1267" s="116"/>
      <c r="Q1267" s="116"/>
      <c r="S1267" s="159">
        <f t="shared" si="100"/>
        <v>0</v>
      </c>
      <c r="Y1267" s="449">
        <v>0</v>
      </c>
      <c r="AA1267" s="452">
        <f t="shared" si="98"/>
        <v>0</v>
      </c>
      <c r="AB1267" s="452">
        <v>0</v>
      </c>
      <c r="AC1267" s="452">
        <f t="shared" si="99"/>
        <v>0</v>
      </c>
      <c r="AD1267" s="451">
        <v>0</v>
      </c>
      <c r="AE1267" s="451">
        <f t="shared" si="96"/>
        <v>0</v>
      </c>
      <c r="AY1267" s="451">
        <v>0</v>
      </c>
    </row>
    <row r="1268" spans="1:51" ht="36" hidden="1" customHeight="1" outlineLevel="7" x14ac:dyDescent="0.2">
      <c r="A1268" s="91"/>
      <c r="B1268" s="93"/>
      <c r="C1268" s="95"/>
      <c r="D1268" s="95"/>
      <c r="E1268" s="97"/>
      <c r="F1268" s="101"/>
      <c r="G1268" s="103"/>
      <c r="H1268" s="103"/>
      <c r="I1268" s="4" t="s">
        <v>82</v>
      </c>
      <c r="J1268" s="6"/>
      <c r="K1268" s="5">
        <v>1</v>
      </c>
      <c r="L1268" s="5">
        <v>0</v>
      </c>
      <c r="M1268" s="5">
        <f t="shared" si="97"/>
        <v>0</v>
      </c>
      <c r="N1268" s="5">
        <v>0</v>
      </c>
      <c r="O1268" s="6">
        <f>'Planning 3'!R1268</f>
        <v>0</v>
      </c>
      <c r="P1268" s="116"/>
      <c r="Q1268" s="116"/>
      <c r="S1268" s="159">
        <f t="shared" si="100"/>
        <v>0</v>
      </c>
      <c r="Y1268" s="449">
        <v>0</v>
      </c>
      <c r="AA1268" s="452">
        <f t="shared" si="98"/>
        <v>0</v>
      </c>
      <c r="AB1268" s="452">
        <v>0</v>
      </c>
      <c r="AC1268" s="452">
        <f t="shared" si="99"/>
        <v>0</v>
      </c>
      <c r="AD1268" s="451">
        <v>0</v>
      </c>
      <c r="AE1268" s="451">
        <f t="shared" si="96"/>
        <v>0</v>
      </c>
      <c r="AY1268" s="451">
        <v>0</v>
      </c>
    </row>
    <row r="1269" spans="1:51" ht="36" hidden="1" customHeight="1" outlineLevel="7" x14ac:dyDescent="0.2">
      <c r="A1269" s="91"/>
      <c r="B1269" s="93"/>
      <c r="C1269" s="95"/>
      <c r="D1269" s="95"/>
      <c r="E1269" s="97"/>
      <c r="F1269" s="101"/>
      <c r="G1269" s="103"/>
      <c r="H1269" s="103"/>
      <c r="I1269" s="4" t="s">
        <v>293</v>
      </c>
      <c r="J1269" s="6"/>
      <c r="K1269" s="5">
        <v>1</v>
      </c>
      <c r="L1269" s="5">
        <v>0</v>
      </c>
      <c r="M1269" s="5">
        <f t="shared" si="97"/>
        <v>0</v>
      </c>
      <c r="N1269" s="5">
        <v>0</v>
      </c>
      <c r="O1269" s="6">
        <f>'Planning 3'!R1269</f>
        <v>0</v>
      </c>
      <c r="P1269" s="116"/>
      <c r="Q1269" s="116"/>
      <c r="S1269" s="159">
        <f t="shared" si="100"/>
        <v>0</v>
      </c>
      <c r="Y1269" s="449">
        <v>0</v>
      </c>
      <c r="AA1269" s="452">
        <f t="shared" si="98"/>
        <v>0</v>
      </c>
      <c r="AB1269" s="452">
        <v>0</v>
      </c>
      <c r="AC1269" s="452">
        <f t="shared" si="99"/>
        <v>0</v>
      </c>
      <c r="AD1269" s="451">
        <v>0</v>
      </c>
      <c r="AE1269" s="451">
        <f t="shared" si="96"/>
        <v>0</v>
      </c>
      <c r="AY1269" s="451">
        <v>0</v>
      </c>
    </row>
    <row r="1270" spans="1:51" ht="36" hidden="1" customHeight="1" outlineLevel="7" x14ac:dyDescent="0.2">
      <c r="A1270" s="91"/>
      <c r="B1270" s="93"/>
      <c r="C1270" s="95"/>
      <c r="D1270" s="95"/>
      <c r="E1270" s="97"/>
      <c r="F1270" s="101"/>
      <c r="G1270" s="103"/>
      <c r="H1270" s="103"/>
      <c r="I1270" s="4" t="s">
        <v>294</v>
      </c>
      <c r="J1270" s="6"/>
      <c r="K1270" s="5">
        <v>1</v>
      </c>
      <c r="L1270" s="5">
        <v>0</v>
      </c>
      <c r="M1270" s="5">
        <f t="shared" si="97"/>
        <v>0</v>
      </c>
      <c r="N1270" s="5">
        <v>0</v>
      </c>
      <c r="O1270" s="6">
        <f>'Planning 3'!R1270</f>
        <v>0</v>
      </c>
      <c r="P1270" s="116"/>
      <c r="Q1270" s="116"/>
      <c r="S1270" s="159">
        <f t="shared" si="100"/>
        <v>0</v>
      </c>
      <c r="Y1270" s="449">
        <v>0</v>
      </c>
      <c r="AA1270" s="452">
        <f t="shared" si="98"/>
        <v>0</v>
      </c>
      <c r="AB1270" s="452">
        <v>0</v>
      </c>
      <c r="AC1270" s="452">
        <f t="shared" si="99"/>
        <v>0</v>
      </c>
      <c r="AD1270" s="451">
        <v>0</v>
      </c>
      <c r="AE1270" s="451">
        <f t="shared" si="96"/>
        <v>0</v>
      </c>
      <c r="AY1270" s="451">
        <v>0</v>
      </c>
    </row>
    <row r="1271" spans="1:51" ht="36" hidden="1" customHeight="1" outlineLevel="5" x14ac:dyDescent="0.2">
      <c r="A1271" s="91"/>
      <c r="B1271" s="93"/>
      <c r="C1271" s="95"/>
      <c r="D1271" s="95"/>
      <c r="E1271" s="97"/>
      <c r="F1271" s="101"/>
      <c r="G1271" s="103"/>
      <c r="H1271" s="103"/>
      <c r="I1271" s="22" t="s">
        <v>189</v>
      </c>
      <c r="J1271" s="24"/>
      <c r="K1271" s="23"/>
      <c r="L1271" s="23">
        <v>0</v>
      </c>
      <c r="M1271" s="23">
        <f t="shared" si="97"/>
        <v>0</v>
      </c>
      <c r="N1271" s="23">
        <v>0</v>
      </c>
      <c r="O1271" s="24">
        <f>'Planning 3'!R1271</f>
        <v>0</v>
      </c>
      <c r="P1271" s="115"/>
      <c r="Q1271" s="115"/>
      <c r="S1271" s="159">
        <f t="shared" si="100"/>
        <v>0</v>
      </c>
      <c r="Y1271" s="449">
        <v>0</v>
      </c>
      <c r="AA1271" s="452">
        <f t="shared" si="98"/>
        <v>0</v>
      </c>
      <c r="AB1271" s="452">
        <v>0</v>
      </c>
      <c r="AC1271" s="452">
        <f t="shared" si="99"/>
        <v>0</v>
      </c>
      <c r="AD1271" s="451">
        <v>0</v>
      </c>
      <c r="AE1271" s="451">
        <f t="shared" si="96"/>
        <v>0</v>
      </c>
      <c r="AY1271" s="451">
        <v>0</v>
      </c>
    </row>
    <row r="1272" spans="1:51" ht="36" hidden="1" customHeight="1" outlineLevel="7" x14ac:dyDescent="0.2">
      <c r="A1272" s="91"/>
      <c r="B1272" s="93"/>
      <c r="C1272" s="95"/>
      <c r="D1272" s="95"/>
      <c r="E1272" s="97"/>
      <c r="F1272" s="101"/>
      <c r="G1272" s="103"/>
      <c r="H1272" s="103"/>
      <c r="I1272" s="4" t="s">
        <v>291</v>
      </c>
      <c r="J1272" s="6"/>
      <c r="K1272" s="5">
        <v>1</v>
      </c>
      <c r="L1272" s="5">
        <v>0</v>
      </c>
      <c r="M1272" s="5">
        <f t="shared" si="97"/>
        <v>0</v>
      </c>
      <c r="N1272" s="5">
        <v>0</v>
      </c>
      <c r="O1272" s="6">
        <f>'Planning 3'!R1272</f>
        <v>0</v>
      </c>
      <c r="P1272" s="116"/>
      <c r="Q1272" s="116"/>
      <c r="S1272" s="159">
        <f t="shared" si="100"/>
        <v>0</v>
      </c>
      <c r="Y1272" s="449">
        <v>0</v>
      </c>
      <c r="AA1272" s="452">
        <f t="shared" si="98"/>
        <v>0</v>
      </c>
      <c r="AB1272" s="452">
        <v>0</v>
      </c>
      <c r="AC1272" s="452">
        <f t="shared" si="99"/>
        <v>0</v>
      </c>
      <c r="AD1272" s="451">
        <v>0</v>
      </c>
      <c r="AE1272" s="451">
        <f t="shared" si="96"/>
        <v>0</v>
      </c>
      <c r="AY1272" s="451">
        <v>0</v>
      </c>
    </row>
    <row r="1273" spans="1:51" ht="36" hidden="1" customHeight="1" outlineLevel="7" x14ac:dyDescent="0.2">
      <c r="A1273" s="91"/>
      <c r="B1273" s="93"/>
      <c r="C1273" s="95"/>
      <c r="D1273" s="95"/>
      <c r="E1273" s="97"/>
      <c r="F1273" s="101"/>
      <c r="G1273" s="103"/>
      <c r="H1273" s="103"/>
      <c r="I1273" s="4" t="s">
        <v>292</v>
      </c>
      <c r="J1273" s="6"/>
      <c r="K1273" s="5">
        <v>1</v>
      </c>
      <c r="L1273" s="5">
        <v>0</v>
      </c>
      <c r="M1273" s="5">
        <f t="shared" si="97"/>
        <v>0</v>
      </c>
      <c r="N1273" s="5">
        <v>0</v>
      </c>
      <c r="O1273" s="6">
        <f>'Planning 3'!R1273</f>
        <v>0</v>
      </c>
      <c r="P1273" s="116"/>
      <c r="Q1273" s="116"/>
      <c r="S1273" s="159">
        <f t="shared" si="100"/>
        <v>0</v>
      </c>
      <c r="Y1273" s="449">
        <v>0</v>
      </c>
      <c r="AA1273" s="452">
        <f t="shared" si="98"/>
        <v>0</v>
      </c>
      <c r="AB1273" s="452">
        <v>0</v>
      </c>
      <c r="AC1273" s="452">
        <f t="shared" si="99"/>
        <v>0</v>
      </c>
      <c r="AD1273" s="451">
        <v>0</v>
      </c>
      <c r="AE1273" s="451">
        <f t="shared" si="96"/>
        <v>0</v>
      </c>
      <c r="AY1273" s="451">
        <v>0</v>
      </c>
    </row>
    <row r="1274" spans="1:51" ht="36" hidden="1" customHeight="1" outlineLevel="7" x14ac:dyDescent="0.2">
      <c r="A1274" s="91"/>
      <c r="B1274" s="93"/>
      <c r="C1274" s="95"/>
      <c r="D1274" s="95"/>
      <c r="E1274" s="97"/>
      <c r="F1274" s="101"/>
      <c r="G1274" s="103"/>
      <c r="H1274" s="103"/>
      <c r="I1274" s="4" t="s">
        <v>231</v>
      </c>
      <c r="J1274" s="6"/>
      <c r="K1274" s="5">
        <v>1</v>
      </c>
      <c r="L1274" s="5">
        <v>0</v>
      </c>
      <c r="M1274" s="5">
        <f t="shared" si="97"/>
        <v>0</v>
      </c>
      <c r="N1274" s="5">
        <v>0</v>
      </c>
      <c r="O1274" s="6">
        <f>'Planning 3'!R1274</f>
        <v>0</v>
      </c>
      <c r="P1274" s="116"/>
      <c r="Q1274" s="116"/>
      <c r="S1274" s="159">
        <f t="shared" si="100"/>
        <v>0</v>
      </c>
      <c r="Y1274" s="449">
        <v>0</v>
      </c>
      <c r="AA1274" s="452">
        <f t="shared" si="98"/>
        <v>0</v>
      </c>
      <c r="AB1274" s="452">
        <v>0</v>
      </c>
      <c r="AC1274" s="452">
        <f t="shared" si="99"/>
        <v>0</v>
      </c>
      <c r="AD1274" s="451">
        <v>0</v>
      </c>
      <c r="AE1274" s="451">
        <f t="shared" si="96"/>
        <v>0</v>
      </c>
      <c r="AY1274" s="451">
        <v>0</v>
      </c>
    </row>
    <row r="1275" spans="1:51" ht="36" hidden="1" customHeight="1" outlineLevel="7" x14ac:dyDescent="0.2">
      <c r="A1275" s="91"/>
      <c r="B1275" s="93"/>
      <c r="C1275" s="95"/>
      <c r="D1275" s="95"/>
      <c r="E1275" s="97"/>
      <c r="F1275" s="101"/>
      <c r="G1275" s="103"/>
      <c r="H1275" s="103"/>
      <c r="I1275" s="4" t="s">
        <v>80</v>
      </c>
      <c r="J1275" s="6"/>
      <c r="K1275" s="5">
        <v>1</v>
      </c>
      <c r="L1275" s="5">
        <v>0</v>
      </c>
      <c r="M1275" s="5">
        <f t="shared" si="97"/>
        <v>0</v>
      </c>
      <c r="N1275" s="5">
        <v>0</v>
      </c>
      <c r="O1275" s="6">
        <f>'Planning 3'!R1275</f>
        <v>0</v>
      </c>
      <c r="P1275" s="116"/>
      <c r="Q1275" s="116"/>
      <c r="S1275" s="159">
        <f t="shared" si="100"/>
        <v>0</v>
      </c>
      <c r="Y1275" s="449">
        <v>0</v>
      </c>
      <c r="AA1275" s="452">
        <f t="shared" si="98"/>
        <v>0</v>
      </c>
      <c r="AB1275" s="452">
        <v>0</v>
      </c>
      <c r="AC1275" s="452">
        <f t="shared" si="99"/>
        <v>0</v>
      </c>
      <c r="AD1275" s="451">
        <v>0</v>
      </c>
      <c r="AE1275" s="451">
        <f t="shared" si="96"/>
        <v>0</v>
      </c>
      <c r="AY1275" s="451">
        <v>0</v>
      </c>
    </row>
    <row r="1276" spans="1:51" ht="36" hidden="1" customHeight="1" outlineLevel="7" x14ac:dyDescent="0.2">
      <c r="A1276" s="91"/>
      <c r="B1276" s="93"/>
      <c r="C1276" s="95"/>
      <c r="D1276" s="95"/>
      <c r="E1276" s="97"/>
      <c r="F1276" s="101"/>
      <c r="G1276" s="103"/>
      <c r="H1276" s="103"/>
      <c r="I1276" s="4" t="s">
        <v>82</v>
      </c>
      <c r="J1276" s="6"/>
      <c r="K1276" s="5">
        <v>1</v>
      </c>
      <c r="L1276" s="5">
        <v>0</v>
      </c>
      <c r="M1276" s="5">
        <f t="shared" si="97"/>
        <v>0</v>
      </c>
      <c r="N1276" s="5">
        <v>0</v>
      </c>
      <c r="O1276" s="6">
        <f>'Planning 3'!R1276</f>
        <v>0</v>
      </c>
      <c r="P1276" s="116"/>
      <c r="Q1276" s="116"/>
      <c r="S1276" s="159">
        <f t="shared" si="100"/>
        <v>0</v>
      </c>
      <c r="Y1276" s="449">
        <v>0</v>
      </c>
      <c r="AA1276" s="452">
        <f t="shared" si="98"/>
        <v>0</v>
      </c>
      <c r="AB1276" s="452">
        <v>0</v>
      </c>
      <c r="AC1276" s="452">
        <f t="shared" si="99"/>
        <v>0</v>
      </c>
      <c r="AD1276" s="451">
        <v>0</v>
      </c>
      <c r="AE1276" s="451">
        <f t="shared" si="96"/>
        <v>0</v>
      </c>
      <c r="AY1276" s="451">
        <v>0</v>
      </c>
    </row>
    <row r="1277" spans="1:51" ht="36" hidden="1" customHeight="1" outlineLevel="7" x14ac:dyDescent="0.2">
      <c r="A1277" s="91"/>
      <c r="B1277" s="93"/>
      <c r="C1277" s="95"/>
      <c r="D1277" s="95"/>
      <c r="E1277" s="97"/>
      <c r="F1277" s="101"/>
      <c r="G1277" s="103"/>
      <c r="H1277" s="103"/>
      <c r="I1277" s="4" t="s">
        <v>293</v>
      </c>
      <c r="J1277" s="6"/>
      <c r="K1277" s="5">
        <v>1</v>
      </c>
      <c r="L1277" s="5">
        <v>0</v>
      </c>
      <c r="M1277" s="5">
        <f t="shared" si="97"/>
        <v>0</v>
      </c>
      <c r="N1277" s="5">
        <v>0</v>
      </c>
      <c r="O1277" s="6">
        <f>'Planning 3'!R1277</f>
        <v>0</v>
      </c>
      <c r="P1277" s="116"/>
      <c r="Q1277" s="116"/>
      <c r="S1277" s="159">
        <f t="shared" si="100"/>
        <v>0</v>
      </c>
      <c r="Y1277" s="449">
        <v>0</v>
      </c>
      <c r="AA1277" s="452">
        <f t="shared" si="98"/>
        <v>0</v>
      </c>
      <c r="AB1277" s="452">
        <v>0</v>
      </c>
      <c r="AC1277" s="452">
        <f t="shared" si="99"/>
        <v>0</v>
      </c>
      <c r="AD1277" s="451">
        <v>0</v>
      </c>
      <c r="AE1277" s="451">
        <f t="shared" si="96"/>
        <v>0</v>
      </c>
      <c r="AY1277" s="451">
        <v>0</v>
      </c>
    </row>
    <row r="1278" spans="1:51" ht="36" hidden="1" customHeight="1" outlineLevel="7" x14ac:dyDescent="0.2">
      <c r="A1278" s="91"/>
      <c r="B1278" s="93"/>
      <c r="C1278" s="95"/>
      <c r="D1278" s="95"/>
      <c r="E1278" s="97"/>
      <c r="F1278" s="101"/>
      <c r="G1278" s="103"/>
      <c r="H1278" s="103"/>
      <c r="I1278" s="4" t="s">
        <v>294</v>
      </c>
      <c r="J1278" s="6"/>
      <c r="K1278" s="5">
        <v>1</v>
      </c>
      <c r="L1278" s="5">
        <v>0</v>
      </c>
      <c r="M1278" s="5">
        <f t="shared" si="97"/>
        <v>0</v>
      </c>
      <c r="N1278" s="5">
        <v>0</v>
      </c>
      <c r="O1278" s="6">
        <f>'Planning 3'!R1278</f>
        <v>0</v>
      </c>
      <c r="P1278" s="116"/>
      <c r="Q1278" s="116"/>
      <c r="S1278" s="159">
        <f t="shared" si="100"/>
        <v>0</v>
      </c>
      <c r="Y1278" s="449">
        <v>0</v>
      </c>
      <c r="AA1278" s="452">
        <f t="shared" si="98"/>
        <v>0</v>
      </c>
      <c r="AB1278" s="452">
        <v>0</v>
      </c>
      <c r="AC1278" s="452">
        <f t="shared" si="99"/>
        <v>0</v>
      </c>
      <c r="AD1278" s="451">
        <v>0</v>
      </c>
      <c r="AE1278" s="451">
        <f t="shared" si="96"/>
        <v>0</v>
      </c>
      <c r="AY1278" s="451">
        <v>0</v>
      </c>
    </row>
    <row r="1279" spans="1:51" ht="36" hidden="1" customHeight="1" outlineLevel="5" x14ac:dyDescent="0.2">
      <c r="A1279" s="91"/>
      <c r="B1279" s="93"/>
      <c r="C1279" s="95"/>
      <c r="D1279" s="95"/>
      <c r="E1279" s="97"/>
      <c r="F1279" s="101"/>
      <c r="G1279" s="103"/>
      <c r="H1279" s="103"/>
      <c r="I1279" s="22" t="s">
        <v>190</v>
      </c>
      <c r="J1279" s="24"/>
      <c r="K1279" s="23"/>
      <c r="L1279" s="23">
        <v>0</v>
      </c>
      <c r="M1279" s="23">
        <f t="shared" si="97"/>
        <v>0</v>
      </c>
      <c r="N1279" s="23">
        <v>0</v>
      </c>
      <c r="O1279" s="24">
        <f>'Planning 3'!R1279</f>
        <v>0</v>
      </c>
      <c r="P1279" s="115"/>
      <c r="Q1279" s="115"/>
      <c r="S1279" s="159">
        <f t="shared" si="100"/>
        <v>0</v>
      </c>
      <c r="Y1279" s="449">
        <v>0</v>
      </c>
      <c r="AA1279" s="452">
        <f t="shared" si="98"/>
        <v>0</v>
      </c>
      <c r="AB1279" s="452">
        <v>0</v>
      </c>
      <c r="AC1279" s="452">
        <f t="shared" si="99"/>
        <v>0</v>
      </c>
      <c r="AD1279" s="451">
        <v>0</v>
      </c>
      <c r="AE1279" s="451">
        <f t="shared" si="96"/>
        <v>0</v>
      </c>
      <c r="AY1279" s="451">
        <v>0</v>
      </c>
    </row>
    <row r="1280" spans="1:51" ht="36" hidden="1" customHeight="1" outlineLevel="7" x14ac:dyDescent="0.2">
      <c r="A1280" s="91"/>
      <c r="B1280" s="93"/>
      <c r="C1280" s="95"/>
      <c r="D1280" s="95"/>
      <c r="E1280" s="97"/>
      <c r="F1280" s="101"/>
      <c r="G1280" s="103"/>
      <c r="H1280" s="103"/>
      <c r="I1280" s="4" t="s">
        <v>291</v>
      </c>
      <c r="J1280" s="6"/>
      <c r="K1280" s="5">
        <v>1</v>
      </c>
      <c r="L1280" s="5">
        <v>0</v>
      </c>
      <c r="M1280" s="5">
        <f t="shared" si="97"/>
        <v>0</v>
      </c>
      <c r="N1280" s="5">
        <v>0</v>
      </c>
      <c r="O1280" s="6">
        <f>'Planning 3'!R1280</f>
        <v>0</v>
      </c>
      <c r="P1280" s="116"/>
      <c r="Q1280" s="116"/>
      <c r="S1280" s="159">
        <f t="shared" si="100"/>
        <v>0</v>
      </c>
      <c r="Y1280" s="449">
        <v>0</v>
      </c>
      <c r="AA1280" s="452">
        <f t="shared" si="98"/>
        <v>0</v>
      </c>
      <c r="AB1280" s="452">
        <v>0</v>
      </c>
      <c r="AC1280" s="452">
        <f t="shared" si="99"/>
        <v>0</v>
      </c>
      <c r="AD1280" s="451">
        <v>0</v>
      </c>
      <c r="AE1280" s="451">
        <f t="shared" si="96"/>
        <v>0</v>
      </c>
      <c r="AY1280" s="451">
        <v>0</v>
      </c>
    </row>
    <row r="1281" spans="1:51" ht="36" hidden="1" customHeight="1" outlineLevel="7" x14ac:dyDescent="0.2">
      <c r="A1281" s="91"/>
      <c r="B1281" s="93"/>
      <c r="C1281" s="95"/>
      <c r="D1281" s="95"/>
      <c r="E1281" s="97"/>
      <c r="F1281" s="101"/>
      <c r="G1281" s="103"/>
      <c r="H1281" s="103"/>
      <c r="I1281" s="4" t="s">
        <v>292</v>
      </c>
      <c r="J1281" s="6"/>
      <c r="K1281" s="5">
        <v>1</v>
      </c>
      <c r="L1281" s="5">
        <v>0</v>
      </c>
      <c r="M1281" s="5">
        <f t="shared" si="97"/>
        <v>0</v>
      </c>
      <c r="N1281" s="5">
        <v>0</v>
      </c>
      <c r="O1281" s="6">
        <f>'Planning 3'!R1281</f>
        <v>0</v>
      </c>
      <c r="P1281" s="116"/>
      <c r="Q1281" s="116"/>
      <c r="S1281" s="159">
        <f t="shared" si="100"/>
        <v>0</v>
      </c>
      <c r="Y1281" s="449">
        <v>0</v>
      </c>
      <c r="AA1281" s="452">
        <f t="shared" si="98"/>
        <v>0</v>
      </c>
      <c r="AB1281" s="452">
        <v>0</v>
      </c>
      <c r="AC1281" s="452">
        <f t="shared" si="99"/>
        <v>0</v>
      </c>
      <c r="AD1281" s="451">
        <v>0</v>
      </c>
      <c r="AE1281" s="451">
        <f t="shared" ref="AE1281:AE1344" si="101">O1281-AD1281</f>
        <v>0</v>
      </c>
      <c r="AY1281" s="451">
        <v>0</v>
      </c>
    </row>
    <row r="1282" spans="1:51" ht="36" hidden="1" customHeight="1" outlineLevel="7" x14ac:dyDescent="0.2">
      <c r="A1282" s="91"/>
      <c r="B1282" s="93"/>
      <c r="C1282" s="95"/>
      <c r="D1282" s="95"/>
      <c r="E1282" s="97"/>
      <c r="F1282" s="101"/>
      <c r="G1282" s="103"/>
      <c r="H1282" s="103"/>
      <c r="I1282" s="4" t="s">
        <v>231</v>
      </c>
      <c r="J1282" s="6"/>
      <c r="K1282" s="5">
        <v>1</v>
      </c>
      <c r="L1282" s="5">
        <v>0</v>
      </c>
      <c r="M1282" s="5">
        <f t="shared" ref="M1282:M1345" si="102">N1282-L1282</f>
        <v>0</v>
      </c>
      <c r="N1282" s="5">
        <v>0</v>
      </c>
      <c r="O1282" s="6">
        <f>'Planning 3'!R1282</f>
        <v>0</v>
      </c>
      <c r="P1282" s="116"/>
      <c r="Q1282" s="116"/>
      <c r="S1282" s="159">
        <f t="shared" si="100"/>
        <v>0</v>
      </c>
      <c r="Y1282" s="449">
        <v>0</v>
      </c>
      <c r="AA1282" s="452">
        <f t="shared" ref="AA1282:AA1345" si="103">O1282-AY1282</f>
        <v>0</v>
      </c>
      <c r="AB1282" s="452">
        <v>0</v>
      </c>
      <c r="AC1282" s="452">
        <f t="shared" ref="AC1282:AC1345" si="104">O1282-AB1282</f>
        <v>0</v>
      </c>
      <c r="AD1282" s="451">
        <v>0</v>
      </c>
      <c r="AE1282" s="451">
        <f t="shared" si="101"/>
        <v>0</v>
      </c>
      <c r="AY1282" s="451">
        <v>0</v>
      </c>
    </row>
    <row r="1283" spans="1:51" ht="36" hidden="1" customHeight="1" outlineLevel="7" x14ac:dyDescent="0.2">
      <c r="A1283" s="91"/>
      <c r="B1283" s="93"/>
      <c r="C1283" s="95"/>
      <c r="D1283" s="95"/>
      <c r="E1283" s="97"/>
      <c r="F1283" s="101"/>
      <c r="G1283" s="103"/>
      <c r="H1283" s="103"/>
      <c r="I1283" s="4" t="s">
        <v>80</v>
      </c>
      <c r="J1283" s="6"/>
      <c r="K1283" s="5">
        <v>1</v>
      </c>
      <c r="L1283" s="5">
        <v>0</v>
      </c>
      <c r="M1283" s="5">
        <f t="shared" si="102"/>
        <v>0</v>
      </c>
      <c r="N1283" s="5">
        <v>0</v>
      </c>
      <c r="O1283" s="6">
        <f>'Planning 3'!R1283</f>
        <v>0</v>
      </c>
      <c r="P1283" s="116"/>
      <c r="Q1283" s="116"/>
      <c r="S1283" s="159">
        <f t="shared" si="100"/>
        <v>0</v>
      </c>
      <c r="Y1283" s="449">
        <v>0</v>
      </c>
      <c r="AA1283" s="452">
        <f t="shared" si="103"/>
        <v>0</v>
      </c>
      <c r="AB1283" s="452">
        <v>0</v>
      </c>
      <c r="AC1283" s="452">
        <f t="shared" si="104"/>
        <v>0</v>
      </c>
      <c r="AD1283" s="451">
        <v>0</v>
      </c>
      <c r="AE1283" s="451">
        <f t="shared" si="101"/>
        <v>0</v>
      </c>
      <c r="AY1283" s="451">
        <v>0</v>
      </c>
    </row>
    <row r="1284" spans="1:51" ht="36" hidden="1" customHeight="1" outlineLevel="7" x14ac:dyDescent="0.2">
      <c r="A1284" s="91"/>
      <c r="B1284" s="93"/>
      <c r="C1284" s="95"/>
      <c r="D1284" s="95"/>
      <c r="E1284" s="97"/>
      <c r="F1284" s="101"/>
      <c r="G1284" s="103"/>
      <c r="H1284" s="103"/>
      <c r="I1284" s="4" t="s">
        <v>82</v>
      </c>
      <c r="J1284" s="6"/>
      <c r="K1284" s="5">
        <v>1</v>
      </c>
      <c r="L1284" s="5">
        <v>0</v>
      </c>
      <c r="M1284" s="5">
        <f t="shared" si="102"/>
        <v>0</v>
      </c>
      <c r="N1284" s="5">
        <v>0</v>
      </c>
      <c r="O1284" s="6">
        <f>'Planning 3'!R1284</f>
        <v>0</v>
      </c>
      <c r="P1284" s="116"/>
      <c r="Q1284" s="116"/>
      <c r="S1284" s="159">
        <f t="shared" si="100"/>
        <v>0</v>
      </c>
      <c r="Y1284" s="449">
        <v>0</v>
      </c>
      <c r="AA1284" s="452">
        <f t="shared" si="103"/>
        <v>0</v>
      </c>
      <c r="AB1284" s="452">
        <v>0</v>
      </c>
      <c r="AC1284" s="452">
        <f t="shared" si="104"/>
        <v>0</v>
      </c>
      <c r="AD1284" s="451">
        <v>0</v>
      </c>
      <c r="AE1284" s="451">
        <f t="shared" si="101"/>
        <v>0</v>
      </c>
      <c r="AY1284" s="451">
        <v>0</v>
      </c>
    </row>
    <row r="1285" spans="1:51" ht="36" hidden="1" customHeight="1" outlineLevel="7" x14ac:dyDescent="0.2">
      <c r="A1285" s="91"/>
      <c r="B1285" s="93"/>
      <c r="C1285" s="95"/>
      <c r="D1285" s="95"/>
      <c r="E1285" s="97"/>
      <c r="F1285" s="101"/>
      <c r="G1285" s="103"/>
      <c r="H1285" s="103"/>
      <c r="I1285" s="4" t="s">
        <v>293</v>
      </c>
      <c r="J1285" s="6"/>
      <c r="K1285" s="5">
        <v>1</v>
      </c>
      <c r="L1285" s="5">
        <v>0</v>
      </c>
      <c r="M1285" s="5">
        <f t="shared" si="102"/>
        <v>0</v>
      </c>
      <c r="N1285" s="5">
        <v>0</v>
      </c>
      <c r="O1285" s="6">
        <f>'Planning 3'!R1285</f>
        <v>0</v>
      </c>
      <c r="P1285" s="116"/>
      <c r="Q1285" s="116"/>
      <c r="S1285" s="159">
        <f t="shared" si="100"/>
        <v>0</v>
      </c>
      <c r="Y1285" s="449">
        <v>0</v>
      </c>
      <c r="AA1285" s="452">
        <f t="shared" si="103"/>
        <v>0</v>
      </c>
      <c r="AB1285" s="452">
        <v>0</v>
      </c>
      <c r="AC1285" s="452">
        <f t="shared" si="104"/>
        <v>0</v>
      </c>
      <c r="AD1285" s="451">
        <v>0</v>
      </c>
      <c r="AE1285" s="451">
        <f t="shared" si="101"/>
        <v>0</v>
      </c>
      <c r="AY1285" s="451">
        <v>0</v>
      </c>
    </row>
    <row r="1286" spans="1:51" ht="36" hidden="1" customHeight="1" outlineLevel="7" x14ac:dyDescent="0.2">
      <c r="A1286" s="91"/>
      <c r="B1286" s="93"/>
      <c r="C1286" s="95"/>
      <c r="D1286" s="95"/>
      <c r="E1286" s="97"/>
      <c r="F1286" s="101"/>
      <c r="G1286" s="103"/>
      <c r="H1286" s="103"/>
      <c r="I1286" s="4" t="s">
        <v>294</v>
      </c>
      <c r="J1286" s="6"/>
      <c r="K1286" s="5">
        <v>1</v>
      </c>
      <c r="L1286" s="5">
        <v>0</v>
      </c>
      <c r="M1286" s="5">
        <f t="shared" si="102"/>
        <v>0</v>
      </c>
      <c r="N1286" s="5">
        <v>0</v>
      </c>
      <c r="O1286" s="6">
        <f>'Planning 3'!R1286</f>
        <v>0</v>
      </c>
      <c r="P1286" s="116"/>
      <c r="Q1286" s="116"/>
      <c r="S1286" s="159">
        <f t="shared" si="100"/>
        <v>0</v>
      </c>
      <c r="Y1286" s="449">
        <v>0</v>
      </c>
      <c r="AA1286" s="452">
        <f t="shared" si="103"/>
        <v>0</v>
      </c>
      <c r="AB1286" s="452">
        <v>0</v>
      </c>
      <c r="AC1286" s="452">
        <f t="shared" si="104"/>
        <v>0</v>
      </c>
      <c r="AD1286" s="451">
        <v>0</v>
      </c>
      <c r="AE1286" s="451">
        <f t="shared" si="101"/>
        <v>0</v>
      </c>
      <c r="AY1286" s="451">
        <v>0</v>
      </c>
    </row>
    <row r="1287" spans="1:51" ht="36" hidden="1" customHeight="1" outlineLevel="5" x14ac:dyDescent="0.2">
      <c r="A1287" s="91"/>
      <c r="B1287" s="93"/>
      <c r="C1287" s="95"/>
      <c r="D1287" s="95"/>
      <c r="E1287" s="97"/>
      <c r="F1287" s="101"/>
      <c r="G1287" s="103"/>
      <c r="H1287" s="103"/>
      <c r="I1287" s="22" t="s">
        <v>191</v>
      </c>
      <c r="J1287" s="24"/>
      <c r="K1287" s="23"/>
      <c r="L1287" s="23">
        <v>0</v>
      </c>
      <c r="M1287" s="23">
        <f t="shared" si="102"/>
        <v>0</v>
      </c>
      <c r="N1287" s="23">
        <v>0</v>
      </c>
      <c r="O1287" s="24">
        <f>'Planning 3'!R1287</f>
        <v>0</v>
      </c>
      <c r="P1287" s="115"/>
      <c r="Q1287" s="115"/>
      <c r="S1287" s="159">
        <f t="shared" si="100"/>
        <v>0</v>
      </c>
      <c r="Y1287" s="449">
        <v>0</v>
      </c>
      <c r="AA1287" s="452">
        <f t="shared" si="103"/>
        <v>0</v>
      </c>
      <c r="AB1287" s="452">
        <v>0</v>
      </c>
      <c r="AC1287" s="452">
        <f t="shared" si="104"/>
        <v>0</v>
      </c>
      <c r="AD1287" s="451">
        <v>0</v>
      </c>
      <c r="AE1287" s="451">
        <f t="shared" si="101"/>
        <v>0</v>
      </c>
      <c r="AY1287" s="451">
        <v>0</v>
      </c>
    </row>
    <row r="1288" spans="1:51" ht="36" hidden="1" customHeight="1" outlineLevel="7" x14ac:dyDescent="0.2">
      <c r="A1288" s="91"/>
      <c r="B1288" s="93"/>
      <c r="C1288" s="95"/>
      <c r="D1288" s="95"/>
      <c r="E1288" s="97"/>
      <c r="F1288" s="101"/>
      <c r="G1288" s="103"/>
      <c r="H1288" s="103"/>
      <c r="I1288" s="4" t="s">
        <v>291</v>
      </c>
      <c r="J1288" s="6"/>
      <c r="K1288" s="5">
        <v>1</v>
      </c>
      <c r="L1288" s="5">
        <v>0</v>
      </c>
      <c r="M1288" s="5">
        <f t="shared" si="102"/>
        <v>0</v>
      </c>
      <c r="N1288" s="5">
        <v>0</v>
      </c>
      <c r="O1288" s="6">
        <f>'Planning 3'!R1288</f>
        <v>0</v>
      </c>
      <c r="P1288" s="116"/>
      <c r="Q1288" s="116"/>
      <c r="S1288" s="159">
        <f t="shared" si="100"/>
        <v>0</v>
      </c>
      <c r="Y1288" s="449">
        <v>0</v>
      </c>
      <c r="AA1288" s="452">
        <f t="shared" si="103"/>
        <v>0</v>
      </c>
      <c r="AB1288" s="452">
        <v>0</v>
      </c>
      <c r="AC1288" s="452">
        <f t="shared" si="104"/>
        <v>0</v>
      </c>
      <c r="AD1288" s="451">
        <v>0</v>
      </c>
      <c r="AE1288" s="451">
        <f t="shared" si="101"/>
        <v>0</v>
      </c>
      <c r="AY1288" s="451">
        <v>0</v>
      </c>
    </row>
    <row r="1289" spans="1:51" ht="36" hidden="1" customHeight="1" outlineLevel="7" x14ac:dyDescent="0.2">
      <c r="A1289" s="91"/>
      <c r="B1289" s="93"/>
      <c r="C1289" s="95"/>
      <c r="D1289" s="95"/>
      <c r="E1289" s="97"/>
      <c r="F1289" s="101"/>
      <c r="G1289" s="103"/>
      <c r="H1289" s="103"/>
      <c r="I1289" s="4" t="s">
        <v>292</v>
      </c>
      <c r="J1289" s="6"/>
      <c r="K1289" s="5">
        <v>1</v>
      </c>
      <c r="L1289" s="5">
        <v>0</v>
      </c>
      <c r="M1289" s="5">
        <f t="shared" si="102"/>
        <v>0</v>
      </c>
      <c r="N1289" s="5">
        <v>0</v>
      </c>
      <c r="O1289" s="6">
        <f>'Planning 3'!R1289</f>
        <v>0</v>
      </c>
      <c r="P1289" s="116"/>
      <c r="Q1289" s="116"/>
      <c r="S1289" s="159">
        <f t="shared" si="100"/>
        <v>0</v>
      </c>
      <c r="Y1289" s="449">
        <v>0</v>
      </c>
      <c r="AA1289" s="452">
        <f t="shared" si="103"/>
        <v>0</v>
      </c>
      <c r="AB1289" s="452">
        <v>0</v>
      </c>
      <c r="AC1289" s="452">
        <f t="shared" si="104"/>
        <v>0</v>
      </c>
      <c r="AD1289" s="451">
        <v>0</v>
      </c>
      <c r="AE1289" s="451">
        <f t="shared" si="101"/>
        <v>0</v>
      </c>
      <c r="AY1289" s="451">
        <v>0</v>
      </c>
    </row>
    <row r="1290" spans="1:51" ht="36" hidden="1" customHeight="1" outlineLevel="7" x14ac:dyDescent="0.2">
      <c r="A1290" s="91"/>
      <c r="B1290" s="93"/>
      <c r="C1290" s="95"/>
      <c r="D1290" s="95"/>
      <c r="E1290" s="97"/>
      <c r="F1290" s="101"/>
      <c r="G1290" s="103"/>
      <c r="H1290" s="103"/>
      <c r="I1290" s="4" t="s">
        <v>231</v>
      </c>
      <c r="J1290" s="6"/>
      <c r="K1290" s="5">
        <v>1</v>
      </c>
      <c r="L1290" s="5">
        <v>0</v>
      </c>
      <c r="M1290" s="5">
        <f t="shared" si="102"/>
        <v>0</v>
      </c>
      <c r="N1290" s="5">
        <v>0</v>
      </c>
      <c r="O1290" s="6">
        <f>'Planning 3'!R1290</f>
        <v>0</v>
      </c>
      <c r="P1290" s="116"/>
      <c r="Q1290" s="116"/>
      <c r="S1290" s="159">
        <f t="shared" si="100"/>
        <v>0</v>
      </c>
      <c r="Y1290" s="449">
        <v>0</v>
      </c>
      <c r="AA1290" s="452">
        <f t="shared" si="103"/>
        <v>0</v>
      </c>
      <c r="AB1290" s="452">
        <v>0</v>
      </c>
      <c r="AC1290" s="452">
        <f t="shared" si="104"/>
        <v>0</v>
      </c>
      <c r="AD1290" s="451">
        <v>0</v>
      </c>
      <c r="AE1290" s="451">
        <f t="shared" si="101"/>
        <v>0</v>
      </c>
      <c r="AY1290" s="451">
        <v>0</v>
      </c>
    </row>
    <row r="1291" spans="1:51" ht="36" hidden="1" customHeight="1" outlineLevel="7" x14ac:dyDescent="0.2">
      <c r="A1291" s="91"/>
      <c r="B1291" s="93"/>
      <c r="C1291" s="95"/>
      <c r="D1291" s="95"/>
      <c r="E1291" s="97"/>
      <c r="F1291" s="101"/>
      <c r="G1291" s="103"/>
      <c r="H1291" s="103"/>
      <c r="I1291" s="4" t="s">
        <v>80</v>
      </c>
      <c r="J1291" s="6"/>
      <c r="K1291" s="5">
        <v>1</v>
      </c>
      <c r="L1291" s="5">
        <v>0</v>
      </c>
      <c r="M1291" s="5">
        <f t="shared" si="102"/>
        <v>0</v>
      </c>
      <c r="N1291" s="5">
        <v>0</v>
      </c>
      <c r="O1291" s="6">
        <f>'Planning 3'!R1291</f>
        <v>0</v>
      </c>
      <c r="P1291" s="116"/>
      <c r="Q1291" s="116"/>
      <c r="S1291" s="159">
        <f t="shared" si="100"/>
        <v>0</v>
      </c>
      <c r="Y1291" s="449">
        <v>0</v>
      </c>
      <c r="AA1291" s="452">
        <f t="shared" si="103"/>
        <v>0</v>
      </c>
      <c r="AB1291" s="452">
        <v>0</v>
      </c>
      <c r="AC1291" s="452">
        <f t="shared" si="104"/>
        <v>0</v>
      </c>
      <c r="AD1291" s="451">
        <v>0</v>
      </c>
      <c r="AE1291" s="451">
        <f t="shared" si="101"/>
        <v>0</v>
      </c>
      <c r="AY1291" s="451">
        <v>0</v>
      </c>
    </row>
    <row r="1292" spans="1:51" ht="36" hidden="1" customHeight="1" outlineLevel="7" x14ac:dyDescent="0.2">
      <c r="A1292" s="91"/>
      <c r="B1292" s="93"/>
      <c r="C1292" s="95"/>
      <c r="D1292" s="95"/>
      <c r="E1292" s="97"/>
      <c r="F1292" s="101"/>
      <c r="G1292" s="103"/>
      <c r="H1292" s="103"/>
      <c r="I1292" s="4" t="s">
        <v>82</v>
      </c>
      <c r="J1292" s="6"/>
      <c r="K1292" s="5">
        <v>1</v>
      </c>
      <c r="L1292" s="5">
        <v>0</v>
      </c>
      <c r="M1292" s="5">
        <f t="shared" si="102"/>
        <v>0</v>
      </c>
      <c r="N1292" s="5">
        <v>0</v>
      </c>
      <c r="O1292" s="6">
        <f>'Planning 3'!R1292</f>
        <v>0</v>
      </c>
      <c r="P1292" s="116"/>
      <c r="Q1292" s="116"/>
      <c r="S1292" s="159">
        <f t="shared" si="100"/>
        <v>0</v>
      </c>
      <c r="Y1292" s="449">
        <v>0</v>
      </c>
      <c r="AA1292" s="452">
        <f t="shared" si="103"/>
        <v>0</v>
      </c>
      <c r="AB1292" s="452">
        <v>0</v>
      </c>
      <c r="AC1292" s="452">
        <f t="shared" si="104"/>
        <v>0</v>
      </c>
      <c r="AD1292" s="451">
        <v>0</v>
      </c>
      <c r="AE1292" s="451">
        <f t="shared" si="101"/>
        <v>0</v>
      </c>
      <c r="AY1292" s="451">
        <v>0</v>
      </c>
    </row>
    <row r="1293" spans="1:51" ht="36" hidden="1" customHeight="1" outlineLevel="7" x14ac:dyDescent="0.2">
      <c r="A1293" s="91"/>
      <c r="B1293" s="93"/>
      <c r="C1293" s="95"/>
      <c r="D1293" s="95"/>
      <c r="E1293" s="97"/>
      <c r="F1293" s="101"/>
      <c r="G1293" s="103"/>
      <c r="H1293" s="103"/>
      <c r="I1293" s="4" t="s">
        <v>293</v>
      </c>
      <c r="J1293" s="6"/>
      <c r="K1293" s="5">
        <v>1</v>
      </c>
      <c r="L1293" s="5">
        <v>0</v>
      </c>
      <c r="M1293" s="5">
        <f t="shared" si="102"/>
        <v>0</v>
      </c>
      <c r="N1293" s="5">
        <v>0</v>
      </c>
      <c r="O1293" s="6">
        <f>'Planning 3'!R1293</f>
        <v>0</v>
      </c>
      <c r="P1293" s="116"/>
      <c r="Q1293" s="116"/>
      <c r="S1293" s="159">
        <f t="shared" si="100"/>
        <v>0</v>
      </c>
      <c r="Y1293" s="449">
        <v>0</v>
      </c>
      <c r="AA1293" s="452">
        <f t="shared" si="103"/>
        <v>0</v>
      </c>
      <c r="AB1293" s="452">
        <v>0</v>
      </c>
      <c r="AC1293" s="452">
        <f t="shared" si="104"/>
        <v>0</v>
      </c>
      <c r="AD1293" s="451">
        <v>0</v>
      </c>
      <c r="AE1293" s="451">
        <f t="shared" si="101"/>
        <v>0</v>
      </c>
      <c r="AY1293" s="451">
        <v>0</v>
      </c>
    </row>
    <row r="1294" spans="1:51" ht="36" hidden="1" customHeight="1" outlineLevel="7" x14ac:dyDescent="0.2">
      <c r="A1294" s="91"/>
      <c r="B1294" s="93"/>
      <c r="C1294" s="95"/>
      <c r="D1294" s="95"/>
      <c r="E1294" s="97"/>
      <c r="F1294" s="101"/>
      <c r="G1294" s="103"/>
      <c r="H1294" s="103"/>
      <c r="I1294" s="4" t="s">
        <v>294</v>
      </c>
      <c r="J1294" s="6"/>
      <c r="K1294" s="5">
        <v>1</v>
      </c>
      <c r="L1294" s="5">
        <v>0</v>
      </c>
      <c r="M1294" s="5">
        <f t="shared" si="102"/>
        <v>0</v>
      </c>
      <c r="N1294" s="5">
        <v>0</v>
      </c>
      <c r="O1294" s="6">
        <f>'Planning 3'!R1294</f>
        <v>0</v>
      </c>
      <c r="P1294" s="116"/>
      <c r="Q1294" s="116"/>
      <c r="S1294" s="159">
        <f t="shared" si="100"/>
        <v>0</v>
      </c>
      <c r="Y1294" s="449">
        <v>0</v>
      </c>
      <c r="AA1294" s="452">
        <f t="shared" si="103"/>
        <v>0</v>
      </c>
      <c r="AB1294" s="452">
        <v>0</v>
      </c>
      <c r="AC1294" s="452">
        <f t="shared" si="104"/>
        <v>0</v>
      </c>
      <c r="AD1294" s="451">
        <v>0</v>
      </c>
      <c r="AE1294" s="451">
        <f t="shared" si="101"/>
        <v>0</v>
      </c>
      <c r="AY1294" s="451">
        <v>0</v>
      </c>
    </row>
    <row r="1295" spans="1:51" ht="36" hidden="1" customHeight="1" outlineLevel="5" x14ac:dyDescent="0.2">
      <c r="A1295" s="91"/>
      <c r="B1295" s="93"/>
      <c r="C1295" s="95"/>
      <c r="D1295" s="95"/>
      <c r="E1295" s="97"/>
      <c r="F1295" s="101"/>
      <c r="G1295" s="103"/>
      <c r="H1295" s="103"/>
      <c r="I1295" s="22" t="s">
        <v>192</v>
      </c>
      <c r="J1295" s="24"/>
      <c r="K1295" s="23"/>
      <c r="L1295" s="23">
        <v>0</v>
      </c>
      <c r="M1295" s="23">
        <f t="shared" si="102"/>
        <v>0</v>
      </c>
      <c r="N1295" s="23">
        <v>0</v>
      </c>
      <c r="O1295" s="24">
        <f>'Planning 3'!R1295</f>
        <v>0</v>
      </c>
      <c r="P1295" s="115"/>
      <c r="Q1295" s="115"/>
      <c r="S1295" s="159">
        <f t="shared" si="100"/>
        <v>0</v>
      </c>
      <c r="Y1295" s="449">
        <v>0</v>
      </c>
      <c r="AA1295" s="452">
        <f t="shared" si="103"/>
        <v>0</v>
      </c>
      <c r="AB1295" s="452">
        <v>0</v>
      </c>
      <c r="AC1295" s="452">
        <f t="shared" si="104"/>
        <v>0</v>
      </c>
      <c r="AD1295" s="451">
        <v>0</v>
      </c>
      <c r="AE1295" s="451">
        <f t="shared" si="101"/>
        <v>0</v>
      </c>
      <c r="AY1295" s="451">
        <v>0</v>
      </c>
    </row>
    <row r="1296" spans="1:51" ht="36" hidden="1" customHeight="1" outlineLevel="7" x14ac:dyDescent="0.2">
      <c r="A1296" s="91"/>
      <c r="B1296" s="93"/>
      <c r="C1296" s="95"/>
      <c r="D1296" s="95"/>
      <c r="E1296" s="97"/>
      <c r="F1296" s="101"/>
      <c r="G1296" s="103"/>
      <c r="H1296" s="103"/>
      <c r="I1296" s="4" t="s">
        <v>291</v>
      </c>
      <c r="J1296" s="6"/>
      <c r="K1296" s="5">
        <v>1</v>
      </c>
      <c r="L1296" s="5">
        <v>0</v>
      </c>
      <c r="M1296" s="5">
        <f t="shared" si="102"/>
        <v>0</v>
      </c>
      <c r="N1296" s="5">
        <v>0</v>
      </c>
      <c r="O1296" s="6">
        <f>'Planning 3'!R1296</f>
        <v>0</v>
      </c>
      <c r="P1296" s="116"/>
      <c r="Q1296" s="116"/>
      <c r="S1296" s="159">
        <f t="shared" si="100"/>
        <v>0</v>
      </c>
      <c r="Y1296" s="449">
        <v>0</v>
      </c>
      <c r="AA1296" s="452">
        <f t="shared" si="103"/>
        <v>0</v>
      </c>
      <c r="AB1296" s="452">
        <v>0</v>
      </c>
      <c r="AC1296" s="452">
        <f t="shared" si="104"/>
        <v>0</v>
      </c>
      <c r="AD1296" s="451">
        <v>0</v>
      </c>
      <c r="AE1296" s="451">
        <f t="shared" si="101"/>
        <v>0</v>
      </c>
      <c r="AY1296" s="451">
        <v>0</v>
      </c>
    </row>
    <row r="1297" spans="1:51" ht="36" hidden="1" customHeight="1" outlineLevel="7" x14ac:dyDescent="0.2">
      <c r="A1297" s="91"/>
      <c r="B1297" s="93"/>
      <c r="C1297" s="95"/>
      <c r="D1297" s="95"/>
      <c r="E1297" s="97"/>
      <c r="F1297" s="101"/>
      <c r="G1297" s="103"/>
      <c r="H1297" s="103"/>
      <c r="I1297" s="4" t="s">
        <v>292</v>
      </c>
      <c r="J1297" s="6"/>
      <c r="K1297" s="5">
        <v>1</v>
      </c>
      <c r="L1297" s="5">
        <v>0</v>
      </c>
      <c r="M1297" s="5">
        <f t="shared" si="102"/>
        <v>0</v>
      </c>
      <c r="N1297" s="5">
        <v>0</v>
      </c>
      <c r="O1297" s="6">
        <f>'Planning 3'!R1297</f>
        <v>0</v>
      </c>
      <c r="P1297" s="116"/>
      <c r="Q1297" s="116"/>
      <c r="S1297" s="159">
        <f t="shared" si="100"/>
        <v>0</v>
      </c>
      <c r="Y1297" s="449">
        <v>0</v>
      </c>
      <c r="AA1297" s="452">
        <f t="shared" si="103"/>
        <v>0</v>
      </c>
      <c r="AB1297" s="452">
        <v>0</v>
      </c>
      <c r="AC1297" s="452">
        <f t="shared" si="104"/>
        <v>0</v>
      </c>
      <c r="AD1297" s="451">
        <v>0</v>
      </c>
      <c r="AE1297" s="451">
        <f t="shared" si="101"/>
        <v>0</v>
      </c>
      <c r="AY1297" s="451">
        <v>0</v>
      </c>
    </row>
    <row r="1298" spans="1:51" ht="36" hidden="1" customHeight="1" outlineLevel="7" x14ac:dyDescent="0.2">
      <c r="A1298" s="91"/>
      <c r="B1298" s="93"/>
      <c r="C1298" s="95"/>
      <c r="D1298" s="95"/>
      <c r="E1298" s="97"/>
      <c r="F1298" s="101"/>
      <c r="G1298" s="103"/>
      <c r="H1298" s="103"/>
      <c r="I1298" s="4" t="s">
        <v>231</v>
      </c>
      <c r="J1298" s="6"/>
      <c r="K1298" s="5">
        <v>1</v>
      </c>
      <c r="L1298" s="5">
        <v>0</v>
      </c>
      <c r="M1298" s="5">
        <f t="shared" si="102"/>
        <v>0</v>
      </c>
      <c r="N1298" s="5">
        <v>0</v>
      </c>
      <c r="O1298" s="6">
        <f>'Planning 3'!R1298</f>
        <v>0</v>
      </c>
      <c r="P1298" s="116"/>
      <c r="Q1298" s="116"/>
      <c r="S1298" s="159">
        <f t="shared" si="100"/>
        <v>0</v>
      </c>
      <c r="Y1298" s="449">
        <v>0</v>
      </c>
      <c r="AA1298" s="452">
        <f t="shared" si="103"/>
        <v>0</v>
      </c>
      <c r="AB1298" s="452">
        <v>0</v>
      </c>
      <c r="AC1298" s="452">
        <f t="shared" si="104"/>
        <v>0</v>
      </c>
      <c r="AD1298" s="451">
        <v>0</v>
      </c>
      <c r="AE1298" s="451">
        <f t="shared" si="101"/>
        <v>0</v>
      </c>
      <c r="AY1298" s="451">
        <v>0</v>
      </c>
    </row>
    <row r="1299" spans="1:51" ht="36" hidden="1" customHeight="1" outlineLevel="7" x14ac:dyDescent="0.2">
      <c r="A1299" s="91"/>
      <c r="B1299" s="93"/>
      <c r="C1299" s="95"/>
      <c r="D1299" s="95"/>
      <c r="E1299" s="97"/>
      <c r="F1299" s="101"/>
      <c r="G1299" s="103"/>
      <c r="H1299" s="103"/>
      <c r="I1299" s="4" t="s">
        <v>80</v>
      </c>
      <c r="J1299" s="6"/>
      <c r="K1299" s="5">
        <v>1</v>
      </c>
      <c r="L1299" s="5">
        <v>0</v>
      </c>
      <c r="M1299" s="5">
        <f t="shared" si="102"/>
        <v>0</v>
      </c>
      <c r="N1299" s="5">
        <v>0</v>
      </c>
      <c r="O1299" s="6">
        <f>'Planning 3'!R1299</f>
        <v>0</v>
      </c>
      <c r="P1299" s="116"/>
      <c r="Q1299" s="116"/>
      <c r="S1299" s="159">
        <f t="shared" si="100"/>
        <v>0</v>
      </c>
      <c r="Y1299" s="449">
        <v>0</v>
      </c>
      <c r="AA1299" s="452">
        <f t="shared" si="103"/>
        <v>0</v>
      </c>
      <c r="AB1299" s="452">
        <v>0</v>
      </c>
      <c r="AC1299" s="452">
        <f t="shared" si="104"/>
        <v>0</v>
      </c>
      <c r="AD1299" s="451">
        <v>0</v>
      </c>
      <c r="AE1299" s="451">
        <f t="shared" si="101"/>
        <v>0</v>
      </c>
      <c r="AY1299" s="451">
        <v>0</v>
      </c>
    </row>
    <row r="1300" spans="1:51" ht="36" hidden="1" customHeight="1" outlineLevel="7" x14ac:dyDescent="0.2">
      <c r="A1300" s="91"/>
      <c r="B1300" s="93"/>
      <c r="C1300" s="95"/>
      <c r="D1300" s="95"/>
      <c r="E1300" s="97"/>
      <c r="F1300" s="101"/>
      <c r="G1300" s="103"/>
      <c r="H1300" s="103"/>
      <c r="I1300" s="4" t="s">
        <v>82</v>
      </c>
      <c r="J1300" s="6"/>
      <c r="K1300" s="5">
        <v>1</v>
      </c>
      <c r="L1300" s="5">
        <v>0</v>
      </c>
      <c r="M1300" s="5">
        <f t="shared" si="102"/>
        <v>0</v>
      </c>
      <c r="N1300" s="5">
        <v>0</v>
      </c>
      <c r="O1300" s="6">
        <f>'Planning 3'!R1300</f>
        <v>0</v>
      </c>
      <c r="P1300" s="116"/>
      <c r="Q1300" s="116"/>
      <c r="S1300" s="159">
        <f t="shared" si="100"/>
        <v>0</v>
      </c>
      <c r="Y1300" s="449">
        <v>0</v>
      </c>
      <c r="AA1300" s="452">
        <f t="shared" si="103"/>
        <v>0</v>
      </c>
      <c r="AB1300" s="452">
        <v>0</v>
      </c>
      <c r="AC1300" s="452">
        <f t="shared" si="104"/>
        <v>0</v>
      </c>
      <c r="AD1300" s="451">
        <v>0</v>
      </c>
      <c r="AE1300" s="451">
        <f t="shared" si="101"/>
        <v>0</v>
      </c>
      <c r="AY1300" s="451">
        <v>0</v>
      </c>
    </row>
    <row r="1301" spans="1:51" ht="36" hidden="1" customHeight="1" outlineLevel="7" x14ac:dyDescent="0.2">
      <c r="A1301" s="91"/>
      <c r="B1301" s="93"/>
      <c r="C1301" s="95"/>
      <c r="D1301" s="95"/>
      <c r="E1301" s="97"/>
      <c r="F1301" s="101"/>
      <c r="G1301" s="103"/>
      <c r="H1301" s="103"/>
      <c r="I1301" s="4" t="s">
        <v>293</v>
      </c>
      <c r="J1301" s="6"/>
      <c r="K1301" s="5">
        <v>1</v>
      </c>
      <c r="L1301" s="5">
        <v>0</v>
      </c>
      <c r="M1301" s="5">
        <f t="shared" si="102"/>
        <v>0</v>
      </c>
      <c r="N1301" s="5">
        <v>0</v>
      </c>
      <c r="O1301" s="6">
        <f>'Planning 3'!R1301</f>
        <v>0</v>
      </c>
      <c r="P1301" s="116"/>
      <c r="Q1301" s="116"/>
      <c r="S1301" s="159">
        <f t="shared" ref="S1301:S1364" si="105">R1301-N1301</f>
        <v>0</v>
      </c>
      <c r="Y1301" s="449">
        <v>0</v>
      </c>
      <c r="AA1301" s="452">
        <f t="shared" si="103"/>
        <v>0</v>
      </c>
      <c r="AB1301" s="452">
        <v>0</v>
      </c>
      <c r="AC1301" s="452">
        <f t="shared" si="104"/>
        <v>0</v>
      </c>
      <c r="AD1301" s="451">
        <v>0</v>
      </c>
      <c r="AE1301" s="451">
        <f t="shared" si="101"/>
        <v>0</v>
      </c>
      <c r="AY1301" s="451">
        <v>0</v>
      </c>
    </row>
    <row r="1302" spans="1:51" ht="36" hidden="1" customHeight="1" outlineLevel="7" x14ac:dyDescent="0.2">
      <c r="A1302" s="91"/>
      <c r="B1302" s="93"/>
      <c r="C1302" s="95"/>
      <c r="D1302" s="95"/>
      <c r="E1302" s="97"/>
      <c r="F1302" s="101"/>
      <c r="G1302" s="103"/>
      <c r="H1302" s="103"/>
      <c r="I1302" s="4" t="s">
        <v>294</v>
      </c>
      <c r="J1302" s="6"/>
      <c r="K1302" s="5">
        <v>1</v>
      </c>
      <c r="L1302" s="5">
        <v>0</v>
      </c>
      <c r="M1302" s="5">
        <f t="shared" si="102"/>
        <v>0</v>
      </c>
      <c r="N1302" s="5">
        <v>0</v>
      </c>
      <c r="O1302" s="6">
        <f>'Planning 3'!R1302</f>
        <v>0</v>
      </c>
      <c r="P1302" s="116"/>
      <c r="Q1302" s="116"/>
      <c r="S1302" s="159">
        <f t="shared" si="105"/>
        <v>0</v>
      </c>
      <c r="Y1302" s="449">
        <v>0</v>
      </c>
      <c r="AA1302" s="452">
        <f t="shared" si="103"/>
        <v>0</v>
      </c>
      <c r="AB1302" s="452">
        <v>0</v>
      </c>
      <c r="AC1302" s="452">
        <f t="shared" si="104"/>
        <v>0</v>
      </c>
      <c r="AD1302" s="451">
        <v>0</v>
      </c>
      <c r="AE1302" s="451">
        <f t="shared" si="101"/>
        <v>0</v>
      </c>
      <c r="AY1302" s="451">
        <v>0</v>
      </c>
    </row>
    <row r="1303" spans="1:51" ht="36" hidden="1" customHeight="1" outlineLevel="5" x14ac:dyDescent="0.2">
      <c r="A1303" s="91"/>
      <c r="B1303" s="93"/>
      <c r="C1303" s="95"/>
      <c r="D1303" s="95"/>
      <c r="E1303" s="97"/>
      <c r="F1303" s="101"/>
      <c r="G1303" s="103"/>
      <c r="H1303" s="103"/>
      <c r="I1303" s="22" t="s">
        <v>193</v>
      </c>
      <c r="J1303" s="24"/>
      <c r="K1303" s="23"/>
      <c r="L1303" s="23">
        <v>0</v>
      </c>
      <c r="M1303" s="23">
        <f t="shared" si="102"/>
        <v>0</v>
      </c>
      <c r="N1303" s="23">
        <v>0</v>
      </c>
      <c r="O1303" s="24">
        <f>'Planning 3'!R1303</f>
        <v>0</v>
      </c>
      <c r="P1303" s="115"/>
      <c r="Q1303" s="115"/>
      <c r="S1303" s="159">
        <f t="shared" si="105"/>
        <v>0</v>
      </c>
      <c r="Y1303" s="449">
        <v>0</v>
      </c>
      <c r="AA1303" s="452">
        <f t="shared" si="103"/>
        <v>0</v>
      </c>
      <c r="AB1303" s="452">
        <v>0</v>
      </c>
      <c r="AC1303" s="452">
        <f t="shared" si="104"/>
        <v>0</v>
      </c>
      <c r="AD1303" s="451">
        <v>0</v>
      </c>
      <c r="AE1303" s="451">
        <f t="shared" si="101"/>
        <v>0</v>
      </c>
      <c r="AY1303" s="451">
        <v>0</v>
      </c>
    </row>
    <row r="1304" spans="1:51" ht="36" hidden="1" customHeight="1" outlineLevel="7" x14ac:dyDescent="0.2">
      <c r="A1304" s="91"/>
      <c r="B1304" s="93"/>
      <c r="C1304" s="95"/>
      <c r="D1304" s="95"/>
      <c r="E1304" s="97"/>
      <c r="F1304" s="101"/>
      <c r="G1304" s="103"/>
      <c r="H1304" s="103"/>
      <c r="I1304" s="4" t="s">
        <v>291</v>
      </c>
      <c r="J1304" s="6"/>
      <c r="K1304" s="5">
        <v>1</v>
      </c>
      <c r="L1304" s="5">
        <v>0</v>
      </c>
      <c r="M1304" s="5">
        <f t="shared" si="102"/>
        <v>0</v>
      </c>
      <c r="N1304" s="5">
        <v>0</v>
      </c>
      <c r="O1304" s="6">
        <f>'Planning 3'!R1304</f>
        <v>0</v>
      </c>
      <c r="P1304" s="116"/>
      <c r="Q1304" s="116"/>
      <c r="S1304" s="159">
        <f t="shared" si="105"/>
        <v>0</v>
      </c>
      <c r="Y1304" s="449">
        <v>0</v>
      </c>
      <c r="AA1304" s="452">
        <f t="shared" si="103"/>
        <v>0</v>
      </c>
      <c r="AB1304" s="452">
        <v>0</v>
      </c>
      <c r="AC1304" s="452">
        <f t="shared" si="104"/>
        <v>0</v>
      </c>
      <c r="AD1304" s="451">
        <v>0</v>
      </c>
      <c r="AE1304" s="451">
        <f t="shared" si="101"/>
        <v>0</v>
      </c>
      <c r="AY1304" s="451">
        <v>0</v>
      </c>
    </row>
    <row r="1305" spans="1:51" ht="36" hidden="1" customHeight="1" outlineLevel="7" x14ac:dyDescent="0.2">
      <c r="A1305" s="91"/>
      <c r="B1305" s="93"/>
      <c r="C1305" s="95"/>
      <c r="D1305" s="95"/>
      <c r="E1305" s="97"/>
      <c r="F1305" s="101"/>
      <c r="G1305" s="103"/>
      <c r="H1305" s="103"/>
      <c r="I1305" s="4" t="s">
        <v>292</v>
      </c>
      <c r="J1305" s="6"/>
      <c r="K1305" s="5">
        <v>1</v>
      </c>
      <c r="L1305" s="5">
        <v>0</v>
      </c>
      <c r="M1305" s="5">
        <f t="shared" si="102"/>
        <v>0</v>
      </c>
      <c r="N1305" s="5">
        <v>0</v>
      </c>
      <c r="O1305" s="6">
        <f>'Planning 3'!R1305</f>
        <v>0</v>
      </c>
      <c r="P1305" s="116"/>
      <c r="Q1305" s="116"/>
      <c r="S1305" s="159">
        <f t="shared" si="105"/>
        <v>0</v>
      </c>
      <c r="Y1305" s="449">
        <v>0</v>
      </c>
      <c r="AA1305" s="452">
        <f t="shared" si="103"/>
        <v>0</v>
      </c>
      <c r="AB1305" s="452">
        <v>0</v>
      </c>
      <c r="AC1305" s="452">
        <f t="shared" si="104"/>
        <v>0</v>
      </c>
      <c r="AD1305" s="451">
        <v>0</v>
      </c>
      <c r="AE1305" s="451">
        <f t="shared" si="101"/>
        <v>0</v>
      </c>
      <c r="AY1305" s="451">
        <v>0</v>
      </c>
    </row>
    <row r="1306" spans="1:51" ht="36" hidden="1" customHeight="1" outlineLevel="7" x14ac:dyDescent="0.2">
      <c r="A1306" s="91"/>
      <c r="B1306" s="93"/>
      <c r="C1306" s="95"/>
      <c r="D1306" s="95"/>
      <c r="E1306" s="97"/>
      <c r="F1306" s="101"/>
      <c r="G1306" s="103"/>
      <c r="H1306" s="103"/>
      <c r="I1306" s="4" t="s">
        <v>231</v>
      </c>
      <c r="J1306" s="6"/>
      <c r="K1306" s="5">
        <v>1</v>
      </c>
      <c r="L1306" s="5">
        <v>0</v>
      </c>
      <c r="M1306" s="5">
        <f t="shared" si="102"/>
        <v>0</v>
      </c>
      <c r="N1306" s="5">
        <v>0</v>
      </c>
      <c r="O1306" s="6">
        <f>'Planning 3'!R1306</f>
        <v>0</v>
      </c>
      <c r="P1306" s="116"/>
      <c r="Q1306" s="116"/>
      <c r="S1306" s="159">
        <f t="shared" si="105"/>
        <v>0</v>
      </c>
      <c r="Y1306" s="449">
        <v>0</v>
      </c>
      <c r="AA1306" s="452">
        <f t="shared" si="103"/>
        <v>0</v>
      </c>
      <c r="AB1306" s="452">
        <v>0</v>
      </c>
      <c r="AC1306" s="452">
        <f t="shared" si="104"/>
        <v>0</v>
      </c>
      <c r="AD1306" s="451">
        <v>0</v>
      </c>
      <c r="AE1306" s="451">
        <f t="shared" si="101"/>
        <v>0</v>
      </c>
      <c r="AY1306" s="451">
        <v>0</v>
      </c>
    </row>
    <row r="1307" spans="1:51" ht="36" hidden="1" customHeight="1" outlineLevel="7" x14ac:dyDescent="0.2">
      <c r="A1307" s="91"/>
      <c r="B1307" s="93"/>
      <c r="C1307" s="95"/>
      <c r="D1307" s="95"/>
      <c r="E1307" s="97"/>
      <c r="F1307" s="101"/>
      <c r="G1307" s="103"/>
      <c r="H1307" s="103"/>
      <c r="I1307" s="4" t="s">
        <v>80</v>
      </c>
      <c r="J1307" s="6"/>
      <c r="K1307" s="5">
        <v>1</v>
      </c>
      <c r="L1307" s="5">
        <v>0</v>
      </c>
      <c r="M1307" s="5">
        <f t="shared" si="102"/>
        <v>0</v>
      </c>
      <c r="N1307" s="5">
        <v>0</v>
      </c>
      <c r="O1307" s="6">
        <f>'Planning 3'!R1307</f>
        <v>0</v>
      </c>
      <c r="P1307" s="116"/>
      <c r="Q1307" s="116"/>
      <c r="S1307" s="159">
        <f t="shared" si="105"/>
        <v>0</v>
      </c>
      <c r="Y1307" s="449">
        <v>0</v>
      </c>
      <c r="AA1307" s="452">
        <f t="shared" si="103"/>
        <v>0</v>
      </c>
      <c r="AB1307" s="452">
        <v>0</v>
      </c>
      <c r="AC1307" s="452">
        <f t="shared" si="104"/>
        <v>0</v>
      </c>
      <c r="AD1307" s="451">
        <v>0</v>
      </c>
      <c r="AE1307" s="451">
        <f t="shared" si="101"/>
        <v>0</v>
      </c>
      <c r="AY1307" s="451">
        <v>0</v>
      </c>
    </row>
    <row r="1308" spans="1:51" ht="36" hidden="1" customHeight="1" outlineLevel="7" x14ac:dyDescent="0.2">
      <c r="A1308" s="91"/>
      <c r="B1308" s="93"/>
      <c r="C1308" s="95"/>
      <c r="D1308" s="95"/>
      <c r="E1308" s="97"/>
      <c r="F1308" s="101"/>
      <c r="G1308" s="103"/>
      <c r="H1308" s="103"/>
      <c r="I1308" s="4" t="s">
        <v>82</v>
      </c>
      <c r="J1308" s="6"/>
      <c r="K1308" s="5">
        <v>1</v>
      </c>
      <c r="L1308" s="5">
        <v>0</v>
      </c>
      <c r="M1308" s="5">
        <f t="shared" si="102"/>
        <v>0</v>
      </c>
      <c r="N1308" s="5">
        <v>0</v>
      </c>
      <c r="O1308" s="6">
        <f>'Planning 3'!R1308</f>
        <v>0</v>
      </c>
      <c r="P1308" s="116"/>
      <c r="Q1308" s="116"/>
      <c r="S1308" s="159">
        <f t="shared" si="105"/>
        <v>0</v>
      </c>
      <c r="Y1308" s="449">
        <v>0</v>
      </c>
      <c r="AA1308" s="452">
        <f t="shared" si="103"/>
        <v>0</v>
      </c>
      <c r="AB1308" s="452">
        <v>0</v>
      </c>
      <c r="AC1308" s="452">
        <f t="shared" si="104"/>
        <v>0</v>
      </c>
      <c r="AD1308" s="451">
        <v>0</v>
      </c>
      <c r="AE1308" s="451">
        <f t="shared" si="101"/>
        <v>0</v>
      </c>
      <c r="AY1308" s="451">
        <v>0</v>
      </c>
    </row>
    <row r="1309" spans="1:51" ht="36" hidden="1" customHeight="1" outlineLevel="7" x14ac:dyDescent="0.2">
      <c r="A1309" s="91"/>
      <c r="B1309" s="93"/>
      <c r="C1309" s="95"/>
      <c r="D1309" s="95"/>
      <c r="E1309" s="97"/>
      <c r="F1309" s="101"/>
      <c r="G1309" s="103"/>
      <c r="H1309" s="103"/>
      <c r="I1309" s="4" t="s">
        <v>293</v>
      </c>
      <c r="J1309" s="6"/>
      <c r="K1309" s="5">
        <v>1</v>
      </c>
      <c r="L1309" s="5">
        <v>0</v>
      </c>
      <c r="M1309" s="5">
        <f t="shared" si="102"/>
        <v>0</v>
      </c>
      <c r="N1309" s="5">
        <v>0</v>
      </c>
      <c r="O1309" s="6">
        <f>'Planning 3'!R1309</f>
        <v>0</v>
      </c>
      <c r="P1309" s="116"/>
      <c r="Q1309" s="116"/>
      <c r="S1309" s="159">
        <f t="shared" si="105"/>
        <v>0</v>
      </c>
      <c r="Y1309" s="449">
        <v>0</v>
      </c>
      <c r="AA1309" s="452">
        <f t="shared" si="103"/>
        <v>0</v>
      </c>
      <c r="AB1309" s="452">
        <v>0</v>
      </c>
      <c r="AC1309" s="452">
        <f t="shared" si="104"/>
        <v>0</v>
      </c>
      <c r="AD1309" s="451">
        <v>0</v>
      </c>
      <c r="AE1309" s="451">
        <f t="shared" si="101"/>
        <v>0</v>
      </c>
      <c r="AY1309" s="451">
        <v>0</v>
      </c>
    </row>
    <row r="1310" spans="1:51" ht="36" hidden="1" customHeight="1" outlineLevel="7" x14ac:dyDescent="0.2">
      <c r="A1310" s="91"/>
      <c r="B1310" s="93"/>
      <c r="C1310" s="95"/>
      <c r="D1310" s="95"/>
      <c r="E1310" s="97"/>
      <c r="F1310" s="101"/>
      <c r="G1310" s="103"/>
      <c r="H1310" s="103"/>
      <c r="I1310" s="4" t="s">
        <v>294</v>
      </c>
      <c r="J1310" s="6"/>
      <c r="K1310" s="5">
        <v>1</v>
      </c>
      <c r="L1310" s="5">
        <v>0</v>
      </c>
      <c r="M1310" s="5">
        <f t="shared" si="102"/>
        <v>0</v>
      </c>
      <c r="N1310" s="5">
        <v>0</v>
      </c>
      <c r="O1310" s="6">
        <f>'Planning 3'!R1310</f>
        <v>0</v>
      </c>
      <c r="P1310" s="116"/>
      <c r="Q1310" s="116"/>
      <c r="S1310" s="159">
        <f t="shared" si="105"/>
        <v>0</v>
      </c>
      <c r="Y1310" s="449">
        <v>0</v>
      </c>
      <c r="AA1310" s="452">
        <f t="shared" si="103"/>
        <v>0</v>
      </c>
      <c r="AB1310" s="452">
        <v>0</v>
      </c>
      <c r="AC1310" s="452">
        <f t="shared" si="104"/>
        <v>0</v>
      </c>
      <c r="AD1310" s="451">
        <v>0</v>
      </c>
      <c r="AE1310" s="451">
        <f t="shared" si="101"/>
        <v>0</v>
      </c>
      <c r="AY1310" s="451">
        <v>0</v>
      </c>
    </row>
    <row r="1311" spans="1:51" ht="36" hidden="1" customHeight="1" outlineLevel="5" x14ac:dyDescent="0.2">
      <c r="A1311" s="91"/>
      <c r="B1311" s="93"/>
      <c r="C1311" s="95"/>
      <c r="D1311" s="95"/>
      <c r="E1311" s="97"/>
      <c r="F1311" s="101"/>
      <c r="G1311" s="103"/>
      <c r="H1311" s="103"/>
      <c r="I1311" s="22" t="s">
        <v>194</v>
      </c>
      <c r="J1311" s="24"/>
      <c r="K1311" s="23"/>
      <c r="L1311" s="23">
        <v>0</v>
      </c>
      <c r="M1311" s="23">
        <f t="shared" si="102"/>
        <v>0</v>
      </c>
      <c r="N1311" s="23">
        <v>0</v>
      </c>
      <c r="O1311" s="24">
        <f>'Planning 3'!R1311</f>
        <v>0</v>
      </c>
      <c r="P1311" s="115"/>
      <c r="Q1311" s="115"/>
      <c r="S1311" s="159">
        <f t="shared" si="105"/>
        <v>0</v>
      </c>
      <c r="Y1311" s="449">
        <v>0</v>
      </c>
      <c r="AA1311" s="452">
        <f t="shared" si="103"/>
        <v>0</v>
      </c>
      <c r="AB1311" s="452">
        <v>0</v>
      </c>
      <c r="AC1311" s="452">
        <f t="shared" si="104"/>
        <v>0</v>
      </c>
      <c r="AD1311" s="451">
        <v>0</v>
      </c>
      <c r="AE1311" s="451">
        <f t="shared" si="101"/>
        <v>0</v>
      </c>
      <c r="AY1311" s="451">
        <v>0</v>
      </c>
    </row>
    <row r="1312" spans="1:51" ht="36" hidden="1" customHeight="1" outlineLevel="7" x14ac:dyDescent="0.2">
      <c r="A1312" s="91"/>
      <c r="B1312" s="93"/>
      <c r="C1312" s="95"/>
      <c r="D1312" s="95"/>
      <c r="E1312" s="97"/>
      <c r="F1312" s="101"/>
      <c r="G1312" s="103"/>
      <c r="H1312" s="103"/>
      <c r="I1312" s="4" t="s">
        <v>291</v>
      </c>
      <c r="J1312" s="6"/>
      <c r="K1312" s="5">
        <v>1</v>
      </c>
      <c r="L1312" s="5">
        <v>0</v>
      </c>
      <c r="M1312" s="5">
        <f t="shared" si="102"/>
        <v>0</v>
      </c>
      <c r="N1312" s="5">
        <v>0</v>
      </c>
      <c r="O1312" s="6">
        <f>'Planning 3'!R1312</f>
        <v>0</v>
      </c>
      <c r="P1312" s="116"/>
      <c r="Q1312" s="116"/>
      <c r="S1312" s="159">
        <f t="shared" si="105"/>
        <v>0</v>
      </c>
      <c r="Y1312" s="449">
        <v>0</v>
      </c>
      <c r="AA1312" s="452">
        <f t="shared" si="103"/>
        <v>0</v>
      </c>
      <c r="AB1312" s="452">
        <v>0</v>
      </c>
      <c r="AC1312" s="452">
        <f t="shared" si="104"/>
        <v>0</v>
      </c>
      <c r="AD1312" s="451">
        <v>0</v>
      </c>
      <c r="AE1312" s="451">
        <f t="shared" si="101"/>
        <v>0</v>
      </c>
      <c r="AY1312" s="451">
        <v>0</v>
      </c>
    </row>
    <row r="1313" spans="1:51" ht="36" hidden="1" customHeight="1" outlineLevel="7" x14ac:dyDescent="0.2">
      <c r="A1313" s="91"/>
      <c r="B1313" s="93"/>
      <c r="C1313" s="95"/>
      <c r="D1313" s="95"/>
      <c r="E1313" s="97"/>
      <c r="F1313" s="101"/>
      <c r="G1313" s="103"/>
      <c r="H1313" s="103"/>
      <c r="I1313" s="4" t="s">
        <v>292</v>
      </c>
      <c r="J1313" s="6"/>
      <c r="K1313" s="5">
        <v>1</v>
      </c>
      <c r="L1313" s="5">
        <v>0</v>
      </c>
      <c r="M1313" s="5">
        <f t="shared" si="102"/>
        <v>0</v>
      </c>
      <c r="N1313" s="5">
        <v>0</v>
      </c>
      <c r="O1313" s="6">
        <f>'Planning 3'!R1313</f>
        <v>0</v>
      </c>
      <c r="P1313" s="116"/>
      <c r="Q1313" s="116"/>
      <c r="S1313" s="159">
        <f t="shared" si="105"/>
        <v>0</v>
      </c>
      <c r="Y1313" s="449">
        <v>0</v>
      </c>
      <c r="AA1313" s="452">
        <f t="shared" si="103"/>
        <v>0</v>
      </c>
      <c r="AB1313" s="452">
        <v>0</v>
      </c>
      <c r="AC1313" s="452">
        <f t="shared" si="104"/>
        <v>0</v>
      </c>
      <c r="AD1313" s="451">
        <v>0</v>
      </c>
      <c r="AE1313" s="451">
        <f t="shared" si="101"/>
        <v>0</v>
      </c>
      <c r="AY1313" s="451">
        <v>0</v>
      </c>
    </row>
    <row r="1314" spans="1:51" ht="36" hidden="1" customHeight="1" outlineLevel="7" x14ac:dyDescent="0.2">
      <c r="A1314" s="91"/>
      <c r="B1314" s="93"/>
      <c r="C1314" s="95"/>
      <c r="D1314" s="95"/>
      <c r="E1314" s="97"/>
      <c r="F1314" s="101"/>
      <c r="G1314" s="103"/>
      <c r="H1314" s="103"/>
      <c r="I1314" s="4" t="s">
        <v>231</v>
      </c>
      <c r="J1314" s="6"/>
      <c r="K1314" s="5">
        <v>1</v>
      </c>
      <c r="L1314" s="5">
        <v>0</v>
      </c>
      <c r="M1314" s="5">
        <f t="shared" si="102"/>
        <v>0</v>
      </c>
      <c r="N1314" s="5">
        <v>0</v>
      </c>
      <c r="O1314" s="6">
        <f>'Planning 3'!R1314</f>
        <v>0</v>
      </c>
      <c r="P1314" s="116"/>
      <c r="Q1314" s="116"/>
      <c r="S1314" s="159">
        <f t="shared" si="105"/>
        <v>0</v>
      </c>
      <c r="Y1314" s="449">
        <v>0</v>
      </c>
      <c r="AA1314" s="452">
        <f t="shared" si="103"/>
        <v>0</v>
      </c>
      <c r="AB1314" s="452">
        <v>0</v>
      </c>
      <c r="AC1314" s="452">
        <f t="shared" si="104"/>
        <v>0</v>
      </c>
      <c r="AD1314" s="451">
        <v>0</v>
      </c>
      <c r="AE1314" s="451">
        <f t="shared" si="101"/>
        <v>0</v>
      </c>
      <c r="AY1314" s="451">
        <v>0</v>
      </c>
    </row>
    <row r="1315" spans="1:51" ht="36" hidden="1" customHeight="1" outlineLevel="7" x14ac:dyDescent="0.2">
      <c r="A1315" s="91"/>
      <c r="B1315" s="93"/>
      <c r="C1315" s="95"/>
      <c r="D1315" s="95"/>
      <c r="E1315" s="97"/>
      <c r="F1315" s="101"/>
      <c r="G1315" s="103"/>
      <c r="H1315" s="103"/>
      <c r="I1315" s="4" t="s">
        <v>80</v>
      </c>
      <c r="J1315" s="6"/>
      <c r="K1315" s="5">
        <v>1</v>
      </c>
      <c r="L1315" s="5">
        <v>0</v>
      </c>
      <c r="M1315" s="5">
        <f t="shared" si="102"/>
        <v>0</v>
      </c>
      <c r="N1315" s="5">
        <v>0</v>
      </c>
      <c r="O1315" s="6">
        <f>'Planning 3'!R1315</f>
        <v>0</v>
      </c>
      <c r="P1315" s="116"/>
      <c r="Q1315" s="116"/>
      <c r="S1315" s="159">
        <f t="shared" si="105"/>
        <v>0</v>
      </c>
      <c r="Y1315" s="449">
        <v>0</v>
      </c>
      <c r="AA1315" s="452">
        <f t="shared" si="103"/>
        <v>0</v>
      </c>
      <c r="AB1315" s="452">
        <v>0</v>
      </c>
      <c r="AC1315" s="452">
        <f t="shared" si="104"/>
        <v>0</v>
      </c>
      <c r="AD1315" s="451">
        <v>0</v>
      </c>
      <c r="AE1315" s="451">
        <f t="shared" si="101"/>
        <v>0</v>
      </c>
      <c r="AY1315" s="451">
        <v>0</v>
      </c>
    </row>
    <row r="1316" spans="1:51" ht="36" hidden="1" customHeight="1" outlineLevel="7" x14ac:dyDescent="0.2">
      <c r="A1316" s="91"/>
      <c r="B1316" s="93"/>
      <c r="C1316" s="95"/>
      <c r="D1316" s="95"/>
      <c r="E1316" s="97"/>
      <c r="F1316" s="101"/>
      <c r="G1316" s="103"/>
      <c r="H1316" s="103"/>
      <c r="I1316" s="4" t="s">
        <v>82</v>
      </c>
      <c r="J1316" s="6"/>
      <c r="K1316" s="5">
        <v>1</v>
      </c>
      <c r="L1316" s="5">
        <v>0</v>
      </c>
      <c r="M1316" s="5">
        <f t="shared" si="102"/>
        <v>0</v>
      </c>
      <c r="N1316" s="5">
        <v>0</v>
      </c>
      <c r="O1316" s="6">
        <f>'Planning 3'!R1316</f>
        <v>0</v>
      </c>
      <c r="P1316" s="116"/>
      <c r="Q1316" s="116"/>
      <c r="S1316" s="159">
        <f t="shared" si="105"/>
        <v>0</v>
      </c>
      <c r="Y1316" s="449">
        <v>0</v>
      </c>
      <c r="AA1316" s="452">
        <f t="shared" si="103"/>
        <v>0</v>
      </c>
      <c r="AB1316" s="452">
        <v>0</v>
      </c>
      <c r="AC1316" s="452">
        <f t="shared" si="104"/>
        <v>0</v>
      </c>
      <c r="AD1316" s="451">
        <v>0</v>
      </c>
      <c r="AE1316" s="451">
        <f t="shared" si="101"/>
        <v>0</v>
      </c>
      <c r="AY1316" s="451">
        <v>0</v>
      </c>
    </row>
    <row r="1317" spans="1:51" ht="36" hidden="1" customHeight="1" outlineLevel="7" x14ac:dyDescent="0.2">
      <c r="A1317" s="91"/>
      <c r="B1317" s="93"/>
      <c r="C1317" s="95"/>
      <c r="D1317" s="95"/>
      <c r="E1317" s="97"/>
      <c r="F1317" s="101"/>
      <c r="G1317" s="103"/>
      <c r="H1317" s="103"/>
      <c r="I1317" s="4" t="s">
        <v>293</v>
      </c>
      <c r="J1317" s="6"/>
      <c r="K1317" s="5">
        <v>1</v>
      </c>
      <c r="L1317" s="5">
        <v>0</v>
      </c>
      <c r="M1317" s="5">
        <f t="shared" si="102"/>
        <v>0</v>
      </c>
      <c r="N1317" s="5">
        <v>0</v>
      </c>
      <c r="O1317" s="6">
        <f>'Planning 3'!R1317</f>
        <v>0</v>
      </c>
      <c r="P1317" s="116"/>
      <c r="Q1317" s="116"/>
      <c r="S1317" s="159">
        <f t="shared" si="105"/>
        <v>0</v>
      </c>
      <c r="Y1317" s="449">
        <v>0</v>
      </c>
      <c r="AA1317" s="452">
        <f t="shared" si="103"/>
        <v>0</v>
      </c>
      <c r="AB1317" s="452">
        <v>0</v>
      </c>
      <c r="AC1317" s="452">
        <f t="shared" si="104"/>
        <v>0</v>
      </c>
      <c r="AD1317" s="451">
        <v>0</v>
      </c>
      <c r="AE1317" s="451">
        <f t="shared" si="101"/>
        <v>0</v>
      </c>
      <c r="AY1317" s="451">
        <v>0</v>
      </c>
    </row>
    <row r="1318" spans="1:51" ht="36" hidden="1" customHeight="1" outlineLevel="7" x14ac:dyDescent="0.2">
      <c r="A1318" s="91"/>
      <c r="B1318" s="93"/>
      <c r="C1318" s="95"/>
      <c r="D1318" s="95"/>
      <c r="E1318" s="97"/>
      <c r="F1318" s="101"/>
      <c r="G1318" s="103"/>
      <c r="H1318" s="103"/>
      <c r="I1318" s="4" t="s">
        <v>294</v>
      </c>
      <c r="J1318" s="6"/>
      <c r="K1318" s="5">
        <v>1</v>
      </c>
      <c r="L1318" s="5">
        <v>0</v>
      </c>
      <c r="M1318" s="5">
        <f t="shared" si="102"/>
        <v>0</v>
      </c>
      <c r="N1318" s="5">
        <v>0</v>
      </c>
      <c r="O1318" s="6">
        <f>'Planning 3'!R1318</f>
        <v>0</v>
      </c>
      <c r="P1318" s="116"/>
      <c r="Q1318" s="116"/>
      <c r="S1318" s="159">
        <f t="shared" si="105"/>
        <v>0</v>
      </c>
      <c r="Y1318" s="449">
        <v>0</v>
      </c>
      <c r="AA1318" s="452">
        <f t="shared" si="103"/>
        <v>0</v>
      </c>
      <c r="AB1318" s="452">
        <v>0</v>
      </c>
      <c r="AC1318" s="452">
        <f t="shared" si="104"/>
        <v>0</v>
      </c>
      <c r="AD1318" s="451">
        <v>0</v>
      </c>
      <c r="AE1318" s="451">
        <f t="shared" si="101"/>
        <v>0</v>
      </c>
      <c r="AY1318" s="451">
        <v>0</v>
      </c>
    </row>
    <row r="1319" spans="1:51" ht="36" hidden="1" customHeight="1" outlineLevel="5" x14ac:dyDescent="0.2">
      <c r="A1319" s="91"/>
      <c r="B1319" s="93"/>
      <c r="C1319" s="95"/>
      <c r="D1319" s="95"/>
      <c r="E1319" s="97"/>
      <c r="F1319" s="101"/>
      <c r="G1319" s="103"/>
      <c r="H1319" s="103"/>
      <c r="I1319" s="22" t="s">
        <v>195</v>
      </c>
      <c r="J1319" s="24"/>
      <c r="K1319" s="23"/>
      <c r="L1319" s="23">
        <v>0</v>
      </c>
      <c r="M1319" s="23">
        <f t="shared" si="102"/>
        <v>0</v>
      </c>
      <c r="N1319" s="23">
        <v>0</v>
      </c>
      <c r="O1319" s="24">
        <f>'Planning 3'!R1319</f>
        <v>0</v>
      </c>
      <c r="P1319" s="115"/>
      <c r="Q1319" s="115"/>
      <c r="S1319" s="159">
        <f t="shared" si="105"/>
        <v>0</v>
      </c>
      <c r="Y1319" s="449">
        <v>0</v>
      </c>
      <c r="AA1319" s="452">
        <f t="shared" si="103"/>
        <v>0</v>
      </c>
      <c r="AB1319" s="452">
        <v>0</v>
      </c>
      <c r="AC1319" s="452">
        <f t="shared" si="104"/>
        <v>0</v>
      </c>
      <c r="AD1319" s="451">
        <v>0</v>
      </c>
      <c r="AE1319" s="451">
        <f t="shared" si="101"/>
        <v>0</v>
      </c>
      <c r="AY1319" s="451">
        <v>0</v>
      </c>
    </row>
    <row r="1320" spans="1:51" ht="36" hidden="1" customHeight="1" outlineLevel="7" x14ac:dyDescent="0.2">
      <c r="A1320" s="91"/>
      <c r="B1320" s="93"/>
      <c r="C1320" s="95"/>
      <c r="D1320" s="95"/>
      <c r="E1320" s="97"/>
      <c r="F1320" s="101"/>
      <c r="G1320" s="103"/>
      <c r="H1320" s="103"/>
      <c r="I1320" s="4" t="s">
        <v>291</v>
      </c>
      <c r="J1320" s="6"/>
      <c r="K1320" s="5">
        <v>1</v>
      </c>
      <c r="L1320" s="5">
        <v>0</v>
      </c>
      <c r="M1320" s="5">
        <f t="shared" si="102"/>
        <v>0</v>
      </c>
      <c r="N1320" s="5">
        <v>0</v>
      </c>
      <c r="O1320" s="6">
        <f>'Planning 3'!R1320</f>
        <v>0</v>
      </c>
      <c r="P1320" s="116"/>
      <c r="Q1320" s="116"/>
      <c r="S1320" s="159">
        <f t="shared" si="105"/>
        <v>0</v>
      </c>
      <c r="Y1320" s="449">
        <v>0</v>
      </c>
      <c r="AA1320" s="452">
        <f t="shared" si="103"/>
        <v>0</v>
      </c>
      <c r="AB1320" s="452">
        <v>0</v>
      </c>
      <c r="AC1320" s="452">
        <f t="shared" si="104"/>
        <v>0</v>
      </c>
      <c r="AD1320" s="451">
        <v>0</v>
      </c>
      <c r="AE1320" s="451">
        <f t="shared" si="101"/>
        <v>0</v>
      </c>
      <c r="AY1320" s="451">
        <v>0</v>
      </c>
    </row>
    <row r="1321" spans="1:51" ht="36" hidden="1" customHeight="1" outlineLevel="7" x14ac:dyDescent="0.2">
      <c r="A1321" s="91"/>
      <c r="B1321" s="93"/>
      <c r="C1321" s="95"/>
      <c r="D1321" s="95"/>
      <c r="E1321" s="97"/>
      <c r="F1321" s="101"/>
      <c r="G1321" s="103"/>
      <c r="H1321" s="103"/>
      <c r="I1321" s="4" t="s">
        <v>292</v>
      </c>
      <c r="J1321" s="6"/>
      <c r="K1321" s="5">
        <v>1</v>
      </c>
      <c r="L1321" s="5">
        <v>0</v>
      </c>
      <c r="M1321" s="5">
        <f t="shared" si="102"/>
        <v>0</v>
      </c>
      <c r="N1321" s="5">
        <v>0</v>
      </c>
      <c r="O1321" s="6">
        <f>'Planning 3'!R1321</f>
        <v>0</v>
      </c>
      <c r="P1321" s="116"/>
      <c r="Q1321" s="116"/>
      <c r="S1321" s="159">
        <f t="shared" si="105"/>
        <v>0</v>
      </c>
      <c r="Y1321" s="449">
        <v>0</v>
      </c>
      <c r="AA1321" s="452">
        <f t="shared" si="103"/>
        <v>0</v>
      </c>
      <c r="AB1321" s="452">
        <v>0</v>
      </c>
      <c r="AC1321" s="452">
        <f t="shared" si="104"/>
        <v>0</v>
      </c>
      <c r="AD1321" s="451">
        <v>0</v>
      </c>
      <c r="AE1321" s="451">
        <f t="shared" si="101"/>
        <v>0</v>
      </c>
      <c r="AY1321" s="451">
        <v>0</v>
      </c>
    </row>
    <row r="1322" spans="1:51" ht="36" hidden="1" customHeight="1" outlineLevel="7" x14ac:dyDescent="0.2">
      <c r="A1322" s="91"/>
      <c r="B1322" s="93"/>
      <c r="C1322" s="95"/>
      <c r="D1322" s="95"/>
      <c r="E1322" s="97"/>
      <c r="F1322" s="101"/>
      <c r="G1322" s="103"/>
      <c r="H1322" s="103"/>
      <c r="I1322" s="4" t="s">
        <v>231</v>
      </c>
      <c r="J1322" s="6"/>
      <c r="K1322" s="5">
        <v>1</v>
      </c>
      <c r="L1322" s="5">
        <v>0</v>
      </c>
      <c r="M1322" s="5">
        <f t="shared" si="102"/>
        <v>0</v>
      </c>
      <c r="N1322" s="5">
        <v>0</v>
      </c>
      <c r="O1322" s="6">
        <f>'Planning 3'!R1322</f>
        <v>0</v>
      </c>
      <c r="P1322" s="116"/>
      <c r="Q1322" s="116"/>
      <c r="S1322" s="159">
        <f t="shared" si="105"/>
        <v>0</v>
      </c>
      <c r="Y1322" s="449">
        <v>0</v>
      </c>
      <c r="AA1322" s="452">
        <f t="shared" si="103"/>
        <v>0</v>
      </c>
      <c r="AB1322" s="452">
        <v>0</v>
      </c>
      <c r="AC1322" s="452">
        <f t="shared" si="104"/>
        <v>0</v>
      </c>
      <c r="AD1322" s="451">
        <v>0</v>
      </c>
      <c r="AE1322" s="451">
        <f t="shared" si="101"/>
        <v>0</v>
      </c>
      <c r="AY1322" s="451">
        <v>0</v>
      </c>
    </row>
    <row r="1323" spans="1:51" ht="36" hidden="1" customHeight="1" outlineLevel="7" x14ac:dyDescent="0.2">
      <c r="A1323" s="91"/>
      <c r="B1323" s="93"/>
      <c r="C1323" s="95"/>
      <c r="D1323" s="95"/>
      <c r="E1323" s="97"/>
      <c r="F1323" s="101"/>
      <c r="G1323" s="103"/>
      <c r="H1323" s="103"/>
      <c r="I1323" s="4" t="s">
        <v>80</v>
      </c>
      <c r="J1323" s="6"/>
      <c r="K1323" s="5">
        <v>1</v>
      </c>
      <c r="L1323" s="5">
        <v>0</v>
      </c>
      <c r="M1323" s="5">
        <f t="shared" si="102"/>
        <v>0</v>
      </c>
      <c r="N1323" s="5">
        <v>0</v>
      </c>
      <c r="O1323" s="6">
        <f>'Planning 3'!R1323</f>
        <v>0</v>
      </c>
      <c r="P1323" s="116"/>
      <c r="Q1323" s="116"/>
      <c r="S1323" s="159">
        <f t="shared" si="105"/>
        <v>0</v>
      </c>
      <c r="Y1323" s="449">
        <v>0</v>
      </c>
      <c r="AA1323" s="452">
        <f t="shared" si="103"/>
        <v>0</v>
      </c>
      <c r="AB1323" s="452">
        <v>0</v>
      </c>
      <c r="AC1323" s="452">
        <f t="shared" si="104"/>
        <v>0</v>
      </c>
      <c r="AD1323" s="451">
        <v>0</v>
      </c>
      <c r="AE1323" s="451">
        <f t="shared" si="101"/>
        <v>0</v>
      </c>
      <c r="AY1323" s="451">
        <v>0</v>
      </c>
    </row>
    <row r="1324" spans="1:51" ht="36" hidden="1" customHeight="1" outlineLevel="7" x14ac:dyDescent="0.2">
      <c r="A1324" s="91"/>
      <c r="B1324" s="93"/>
      <c r="C1324" s="95"/>
      <c r="D1324" s="95"/>
      <c r="E1324" s="97"/>
      <c r="F1324" s="101"/>
      <c r="G1324" s="103"/>
      <c r="H1324" s="103"/>
      <c r="I1324" s="4" t="s">
        <v>82</v>
      </c>
      <c r="J1324" s="6"/>
      <c r="K1324" s="5">
        <v>1</v>
      </c>
      <c r="L1324" s="5">
        <v>0</v>
      </c>
      <c r="M1324" s="5">
        <f t="shared" si="102"/>
        <v>0</v>
      </c>
      <c r="N1324" s="5">
        <v>0</v>
      </c>
      <c r="O1324" s="6">
        <f>'Planning 3'!R1324</f>
        <v>0</v>
      </c>
      <c r="P1324" s="116"/>
      <c r="Q1324" s="116"/>
      <c r="S1324" s="159">
        <f t="shared" si="105"/>
        <v>0</v>
      </c>
      <c r="Y1324" s="449">
        <v>0</v>
      </c>
      <c r="AA1324" s="452">
        <f t="shared" si="103"/>
        <v>0</v>
      </c>
      <c r="AB1324" s="452">
        <v>0</v>
      </c>
      <c r="AC1324" s="452">
        <f t="shared" si="104"/>
        <v>0</v>
      </c>
      <c r="AD1324" s="451">
        <v>0</v>
      </c>
      <c r="AE1324" s="451">
        <f t="shared" si="101"/>
        <v>0</v>
      </c>
      <c r="AY1324" s="451">
        <v>0</v>
      </c>
    </row>
    <row r="1325" spans="1:51" ht="36" hidden="1" customHeight="1" outlineLevel="7" x14ac:dyDescent="0.2">
      <c r="A1325" s="91"/>
      <c r="B1325" s="93"/>
      <c r="C1325" s="95"/>
      <c r="D1325" s="95"/>
      <c r="E1325" s="97"/>
      <c r="F1325" s="101"/>
      <c r="G1325" s="103"/>
      <c r="H1325" s="103"/>
      <c r="I1325" s="4" t="s">
        <v>293</v>
      </c>
      <c r="J1325" s="6"/>
      <c r="K1325" s="5">
        <v>1</v>
      </c>
      <c r="L1325" s="5">
        <v>0</v>
      </c>
      <c r="M1325" s="5">
        <f t="shared" si="102"/>
        <v>0</v>
      </c>
      <c r="N1325" s="5">
        <v>0</v>
      </c>
      <c r="O1325" s="6">
        <f>'Planning 3'!R1325</f>
        <v>0</v>
      </c>
      <c r="P1325" s="116"/>
      <c r="Q1325" s="116"/>
      <c r="S1325" s="159">
        <f t="shared" si="105"/>
        <v>0</v>
      </c>
      <c r="Y1325" s="449">
        <v>0</v>
      </c>
      <c r="AA1325" s="452">
        <f t="shared" si="103"/>
        <v>0</v>
      </c>
      <c r="AB1325" s="452">
        <v>0</v>
      </c>
      <c r="AC1325" s="452">
        <f t="shared" si="104"/>
        <v>0</v>
      </c>
      <c r="AD1325" s="451">
        <v>0</v>
      </c>
      <c r="AE1325" s="451">
        <f t="shared" si="101"/>
        <v>0</v>
      </c>
      <c r="AY1325" s="451">
        <v>0</v>
      </c>
    </row>
    <row r="1326" spans="1:51" ht="36" hidden="1" customHeight="1" outlineLevel="7" x14ac:dyDescent="0.2">
      <c r="A1326" s="91"/>
      <c r="B1326" s="93"/>
      <c r="C1326" s="95"/>
      <c r="D1326" s="95"/>
      <c r="E1326" s="97"/>
      <c r="F1326" s="101"/>
      <c r="G1326" s="103"/>
      <c r="H1326" s="103"/>
      <c r="I1326" s="4" t="s">
        <v>294</v>
      </c>
      <c r="J1326" s="6"/>
      <c r="K1326" s="5">
        <v>1</v>
      </c>
      <c r="L1326" s="5">
        <v>0</v>
      </c>
      <c r="M1326" s="5">
        <f t="shared" si="102"/>
        <v>0</v>
      </c>
      <c r="N1326" s="5">
        <v>0</v>
      </c>
      <c r="O1326" s="6">
        <f>'Planning 3'!R1326</f>
        <v>0</v>
      </c>
      <c r="P1326" s="116"/>
      <c r="Q1326" s="116"/>
      <c r="S1326" s="159">
        <f t="shared" si="105"/>
        <v>0</v>
      </c>
      <c r="Y1326" s="449">
        <v>0</v>
      </c>
      <c r="AA1326" s="452">
        <f t="shared" si="103"/>
        <v>0</v>
      </c>
      <c r="AB1326" s="452">
        <v>0</v>
      </c>
      <c r="AC1326" s="452">
        <f t="shared" si="104"/>
        <v>0</v>
      </c>
      <c r="AD1326" s="451">
        <v>0</v>
      </c>
      <c r="AE1326" s="451">
        <f t="shared" si="101"/>
        <v>0</v>
      </c>
      <c r="AY1326" s="451">
        <v>0</v>
      </c>
    </row>
    <row r="1327" spans="1:51" ht="36" customHeight="1" outlineLevel="4" collapsed="1" x14ac:dyDescent="0.2">
      <c r="A1327" s="91"/>
      <c r="B1327" s="93"/>
      <c r="C1327" s="95"/>
      <c r="D1327" s="95"/>
      <c r="E1327" s="97"/>
      <c r="F1327" s="101"/>
      <c r="G1327" s="101"/>
      <c r="H1327" s="101"/>
      <c r="I1327" s="19" t="s">
        <v>137</v>
      </c>
      <c r="J1327" s="21"/>
      <c r="K1327" s="20"/>
      <c r="L1327" s="20">
        <v>0</v>
      </c>
      <c r="M1327" s="20">
        <f t="shared" si="102"/>
        <v>0</v>
      </c>
      <c r="N1327" s="20">
        <v>0</v>
      </c>
      <c r="O1327" s="21">
        <f>'Planning 3'!R1327</f>
        <v>0</v>
      </c>
      <c r="P1327" s="105"/>
      <c r="Q1327" s="105"/>
      <c r="S1327" s="159">
        <f t="shared" si="105"/>
        <v>0</v>
      </c>
      <c r="Y1327" s="449">
        <v>0</v>
      </c>
      <c r="AA1327" s="452">
        <f t="shared" si="103"/>
        <v>0</v>
      </c>
      <c r="AB1327" s="452">
        <v>0</v>
      </c>
      <c r="AC1327" s="452">
        <f t="shared" si="104"/>
        <v>0</v>
      </c>
      <c r="AD1327" s="451">
        <v>0</v>
      </c>
      <c r="AE1327" s="451">
        <f t="shared" si="101"/>
        <v>0</v>
      </c>
      <c r="AY1327" s="451">
        <v>0</v>
      </c>
    </row>
    <row r="1328" spans="1:51" ht="36" hidden="1" customHeight="1" outlineLevel="5" x14ac:dyDescent="0.2">
      <c r="A1328" s="91"/>
      <c r="B1328" s="93"/>
      <c r="C1328" s="95"/>
      <c r="D1328" s="95"/>
      <c r="E1328" s="97"/>
      <c r="F1328" s="101"/>
      <c r="G1328" s="103"/>
      <c r="H1328" s="103"/>
      <c r="I1328" s="22" t="s">
        <v>196</v>
      </c>
      <c r="J1328" s="24"/>
      <c r="K1328" s="23"/>
      <c r="L1328" s="23">
        <v>0</v>
      </c>
      <c r="M1328" s="23">
        <f t="shared" si="102"/>
        <v>0</v>
      </c>
      <c r="N1328" s="23">
        <v>0</v>
      </c>
      <c r="O1328" s="24">
        <f>'Planning 3'!R1328</f>
        <v>0</v>
      </c>
      <c r="P1328" s="115"/>
      <c r="Q1328" s="115"/>
      <c r="S1328" s="159">
        <f t="shared" si="105"/>
        <v>0</v>
      </c>
      <c r="Y1328" s="449">
        <v>0</v>
      </c>
      <c r="AA1328" s="452">
        <f t="shared" si="103"/>
        <v>0</v>
      </c>
      <c r="AB1328" s="452">
        <v>0</v>
      </c>
      <c r="AC1328" s="452">
        <f t="shared" si="104"/>
        <v>0</v>
      </c>
      <c r="AD1328" s="451">
        <v>0</v>
      </c>
      <c r="AE1328" s="451">
        <f t="shared" si="101"/>
        <v>0</v>
      </c>
      <c r="AY1328" s="451">
        <v>0</v>
      </c>
    </row>
    <row r="1329" spans="1:51" ht="36" hidden="1" customHeight="1" outlineLevel="7" x14ac:dyDescent="0.2">
      <c r="A1329" s="91"/>
      <c r="B1329" s="93"/>
      <c r="C1329" s="95"/>
      <c r="D1329" s="95"/>
      <c r="E1329" s="97"/>
      <c r="F1329" s="101"/>
      <c r="G1329" s="103"/>
      <c r="H1329" s="103"/>
      <c r="I1329" s="4" t="s">
        <v>291</v>
      </c>
      <c r="J1329" s="6"/>
      <c r="K1329" s="5">
        <v>1</v>
      </c>
      <c r="L1329" s="5">
        <v>0</v>
      </c>
      <c r="M1329" s="5">
        <f t="shared" si="102"/>
        <v>0</v>
      </c>
      <c r="N1329" s="5">
        <v>0</v>
      </c>
      <c r="O1329" s="6">
        <f>'Planning 3'!R1329</f>
        <v>0</v>
      </c>
      <c r="P1329" s="116"/>
      <c r="Q1329" s="116"/>
      <c r="S1329" s="159">
        <f t="shared" si="105"/>
        <v>0</v>
      </c>
      <c r="Y1329" s="449">
        <v>0</v>
      </c>
      <c r="AA1329" s="452">
        <f t="shared" si="103"/>
        <v>0</v>
      </c>
      <c r="AB1329" s="452">
        <v>0</v>
      </c>
      <c r="AC1329" s="452">
        <f t="shared" si="104"/>
        <v>0</v>
      </c>
      <c r="AD1329" s="451">
        <v>0</v>
      </c>
      <c r="AE1329" s="451">
        <f t="shared" si="101"/>
        <v>0</v>
      </c>
      <c r="AY1329" s="451">
        <v>0</v>
      </c>
    </row>
    <row r="1330" spans="1:51" ht="36" hidden="1" customHeight="1" outlineLevel="7" x14ac:dyDescent="0.2">
      <c r="A1330" s="91"/>
      <c r="B1330" s="93"/>
      <c r="C1330" s="95"/>
      <c r="D1330" s="95"/>
      <c r="E1330" s="97"/>
      <c r="F1330" s="101"/>
      <c r="G1330" s="103"/>
      <c r="H1330" s="103"/>
      <c r="I1330" s="4" t="s">
        <v>292</v>
      </c>
      <c r="J1330" s="6"/>
      <c r="K1330" s="5">
        <v>1</v>
      </c>
      <c r="L1330" s="5">
        <v>0</v>
      </c>
      <c r="M1330" s="5">
        <f t="shared" si="102"/>
        <v>0</v>
      </c>
      <c r="N1330" s="5">
        <v>0</v>
      </c>
      <c r="O1330" s="6">
        <f>'Planning 3'!R1330</f>
        <v>0</v>
      </c>
      <c r="P1330" s="116"/>
      <c r="Q1330" s="116"/>
      <c r="S1330" s="159">
        <f t="shared" si="105"/>
        <v>0</v>
      </c>
      <c r="Y1330" s="449">
        <v>0</v>
      </c>
      <c r="AA1330" s="452">
        <f t="shared" si="103"/>
        <v>0</v>
      </c>
      <c r="AB1330" s="452">
        <v>0</v>
      </c>
      <c r="AC1330" s="452">
        <f t="shared" si="104"/>
        <v>0</v>
      </c>
      <c r="AD1330" s="451">
        <v>0</v>
      </c>
      <c r="AE1330" s="451">
        <f t="shared" si="101"/>
        <v>0</v>
      </c>
      <c r="AY1330" s="451">
        <v>0</v>
      </c>
    </row>
    <row r="1331" spans="1:51" ht="36" hidden="1" customHeight="1" outlineLevel="7" x14ac:dyDescent="0.2">
      <c r="A1331" s="91"/>
      <c r="B1331" s="93"/>
      <c r="C1331" s="95"/>
      <c r="D1331" s="95"/>
      <c r="E1331" s="97"/>
      <c r="F1331" s="101"/>
      <c r="G1331" s="103"/>
      <c r="H1331" s="103"/>
      <c r="I1331" s="4" t="s">
        <v>231</v>
      </c>
      <c r="J1331" s="6"/>
      <c r="K1331" s="5">
        <v>1</v>
      </c>
      <c r="L1331" s="5">
        <v>0</v>
      </c>
      <c r="M1331" s="5">
        <f t="shared" si="102"/>
        <v>0</v>
      </c>
      <c r="N1331" s="5">
        <v>0</v>
      </c>
      <c r="O1331" s="6">
        <f>'Planning 3'!R1331</f>
        <v>0</v>
      </c>
      <c r="P1331" s="116"/>
      <c r="Q1331" s="116"/>
      <c r="S1331" s="159">
        <f t="shared" si="105"/>
        <v>0</v>
      </c>
      <c r="Y1331" s="449">
        <v>0</v>
      </c>
      <c r="AA1331" s="452">
        <f t="shared" si="103"/>
        <v>0</v>
      </c>
      <c r="AB1331" s="452">
        <v>0</v>
      </c>
      <c r="AC1331" s="452">
        <f t="shared" si="104"/>
        <v>0</v>
      </c>
      <c r="AD1331" s="451">
        <v>0</v>
      </c>
      <c r="AE1331" s="451">
        <f t="shared" si="101"/>
        <v>0</v>
      </c>
      <c r="AY1331" s="451">
        <v>0</v>
      </c>
    </row>
    <row r="1332" spans="1:51" ht="36" hidden="1" customHeight="1" outlineLevel="7" x14ac:dyDescent="0.2">
      <c r="A1332" s="91"/>
      <c r="B1332" s="93"/>
      <c r="C1332" s="95"/>
      <c r="D1332" s="95"/>
      <c r="E1332" s="97"/>
      <c r="F1332" s="101"/>
      <c r="G1332" s="103"/>
      <c r="H1332" s="103"/>
      <c r="I1332" s="4" t="s">
        <v>80</v>
      </c>
      <c r="J1332" s="6"/>
      <c r="K1332" s="5">
        <v>1</v>
      </c>
      <c r="L1332" s="5">
        <v>0</v>
      </c>
      <c r="M1332" s="5">
        <f t="shared" si="102"/>
        <v>0</v>
      </c>
      <c r="N1332" s="5">
        <v>0</v>
      </c>
      <c r="O1332" s="6">
        <f>'Planning 3'!R1332</f>
        <v>0</v>
      </c>
      <c r="P1332" s="116"/>
      <c r="Q1332" s="116"/>
      <c r="S1332" s="159">
        <f t="shared" si="105"/>
        <v>0</v>
      </c>
      <c r="Y1332" s="449">
        <v>0</v>
      </c>
      <c r="AA1332" s="452">
        <f t="shared" si="103"/>
        <v>0</v>
      </c>
      <c r="AB1332" s="452">
        <v>0</v>
      </c>
      <c r="AC1332" s="452">
        <f t="shared" si="104"/>
        <v>0</v>
      </c>
      <c r="AD1332" s="451">
        <v>0</v>
      </c>
      <c r="AE1332" s="451">
        <f t="shared" si="101"/>
        <v>0</v>
      </c>
      <c r="AY1332" s="451">
        <v>0</v>
      </c>
    </row>
    <row r="1333" spans="1:51" ht="36" hidden="1" customHeight="1" outlineLevel="7" x14ac:dyDescent="0.2">
      <c r="A1333" s="91"/>
      <c r="B1333" s="93"/>
      <c r="C1333" s="95"/>
      <c r="D1333" s="95"/>
      <c r="E1333" s="97"/>
      <c r="F1333" s="101"/>
      <c r="G1333" s="103"/>
      <c r="H1333" s="103"/>
      <c r="I1333" s="4" t="s">
        <v>82</v>
      </c>
      <c r="J1333" s="6"/>
      <c r="K1333" s="5">
        <v>1</v>
      </c>
      <c r="L1333" s="5">
        <v>0</v>
      </c>
      <c r="M1333" s="5">
        <f t="shared" si="102"/>
        <v>0</v>
      </c>
      <c r="N1333" s="5">
        <v>0</v>
      </c>
      <c r="O1333" s="6">
        <f>'Planning 3'!R1333</f>
        <v>0</v>
      </c>
      <c r="P1333" s="116"/>
      <c r="Q1333" s="116"/>
      <c r="S1333" s="159">
        <f t="shared" si="105"/>
        <v>0</v>
      </c>
      <c r="Y1333" s="449">
        <v>0</v>
      </c>
      <c r="AA1333" s="452">
        <f t="shared" si="103"/>
        <v>0</v>
      </c>
      <c r="AB1333" s="452">
        <v>0</v>
      </c>
      <c r="AC1333" s="452">
        <f t="shared" si="104"/>
        <v>0</v>
      </c>
      <c r="AD1333" s="451">
        <v>0</v>
      </c>
      <c r="AE1333" s="451">
        <f t="shared" si="101"/>
        <v>0</v>
      </c>
      <c r="AY1333" s="451">
        <v>0</v>
      </c>
    </row>
    <row r="1334" spans="1:51" ht="36" hidden="1" customHeight="1" outlineLevel="7" x14ac:dyDescent="0.2">
      <c r="A1334" s="91"/>
      <c r="B1334" s="93"/>
      <c r="C1334" s="95"/>
      <c r="D1334" s="95"/>
      <c r="E1334" s="97"/>
      <c r="F1334" s="101"/>
      <c r="G1334" s="103"/>
      <c r="H1334" s="103"/>
      <c r="I1334" s="4" t="s">
        <v>293</v>
      </c>
      <c r="J1334" s="6"/>
      <c r="K1334" s="5">
        <v>1</v>
      </c>
      <c r="L1334" s="5">
        <v>0</v>
      </c>
      <c r="M1334" s="5">
        <f t="shared" si="102"/>
        <v>0</v>
      </c>
      <c r="N1334" s="5">
        <v>0</v>
      </c>
      <c r="O1334" s="6">
        <f>'Planning 3'!R1334</f>
        <v>0</v>
      </c>
      <c r="P1334" s="116"/>
      <c r="Q1334" s="116"/>
      <c r="S1334" s="159">
        <f t="shared" si="105"/>
        <v>0</v>
      </c>
      <c r="Y1334" s="449">
        <v>0</v>
      </c>
      <c r="AA1334" s="452">
        <f t="shared" si="103"/>
        <v>0</v>
      </c>
      <c r="AB1334" s="452">
        <v>0</v>
      </c>
      <c r="AC1334" s="452">
        <f t="shared" si="104"/>
        <v>0</v>
      </c>
      <c r="AD1334" s="451">
        <v>0</v>
      </c>
      <c r="AE1334" s="451">
        <f t="shared" si="101"/>
        <v>0</v>
      </c>
      <c r="AY1334" s="451">
        <v>0</v>
      </c>
    </row>
    <row r="1335" spans="1:51" ht="36" hidden="1" customHeight="1" outlineLevel="7" x14ac:dyDescent="0.2">
      <c r="A1335" s="91"/>
      <c r="B1335" s="93"/>
      <c r="C1335" s="95"/>
      <c r="D1335" s="95"/>
      <c r="E1335" s="97"/>
      <c r="F1335" s="101"/>
      <c r="G1335" s="103"/>
      <c r="H1335" s="103"/>
      <c r="I1335" s="4" t="s">
        <v>294</v>
      </c>
      <c r="J1335" s="6"/>
      <c r="K1335" s="5">
        <v>1</v>
      </c>
      <c r="L1335" s="5">
        <v>0</v>
      </c>
      <c r="M1335" s="5">
        <f t="shared" si="102"/>
        <v>0</v>
      </c>
      <c r="N1335" s="5">
        <v>0</v>
      </c>
      <c r="O1335" s="6">
        <f>'Planning 3'!R1335</f>
        <v>0</v>
      </c>
      <c r="P1335" s="116"/>
      <c r="Q1335" s="116"/>
      <c r="S1335" s="159">
        <f t="shared" si="105"/>
        <v>0</v>
      </c>
      <c r="Y1335" s="449">
        <v>0</v>
      </c>
      <c r="AA1335" s="452">
        <f t="shared" si="103"/>
        <v>0</v>
      </c>
      <c r="AB1335" s="452">
        <v>0</v>
      </c>
      <c r="AC1335" s="452">
        <f t="shared" si="104"/>
        <v>0</v>
      </c>
      <c r="AD1335" s="451">
        <v>0</v>
      </c>
      <c r="AE1335" s="451">
        <f t="shared" si="101"/>
        <v>0</v>
      </c>
      <c r="AY1335" s="451">
        <v>0</v>
      </c>
    </row>
    <row r="1336" spans="1:51" ht="36" hidden="1" customHeight="1" outlineLevel="5" x14ac:dyDescent="0.2">
      <c r="A1336" s="91"/>
      <c r="B1336" s="93"/>
      <c r="C1336" s="95"/>
      <c r="D1336" s="95"/>
      <c r="E1336" s="97"/>
      <c r="F1336" s="101"/>
      <c r="G1336" s="103"/>
      <c r="H1336" s="103"/>
      <c r="I1336" s="22" t="s">
        <v>197</v>
      </c>
      <c r="J1336" s="24"/>
      <c r="K1336" s="23"/>
      <c r="L1336" s="23">
        <v>0</v>
      </c>
      <c r="M1336" s="23">
        <f t="shared" si="102"/>
        <v>0</v>
      </c>
      <c r="N1336" s="23">
        <v>0</v>
      </c>
      <c r="O1336" s="24">
        <f>'Planning 3'!R1336</f>
        <v>0</v>
      </c>
      <c r="P1336" s="115"/>
      <c r="Q1336" s="115"/>
      <c r="S1336" s="159">
        <f t="shared" si="105"/>
        <v>0</v>
      </c>
      <c r="Y1336" s="449">
        <v>0</v>
      </c>
      <c r="AA1336" s="452">
        <f t="shared" si="103"/>
        <v>0</v>
      </c>
      <c r="AB1336" s="452">
        <v>0</v>
      </c>
      <c r="AC1336" s="452">
        <f t="shared" si="104"/>
        <v>0</v>
      </c>
      <c r="AD1336" s="451">
        <v>0</v>
      </c>
      <c r="AE1336" s="451">
        <f t="shared" si="101"/>
        <v>0</v>
      </c>
      <c r="AY1336" s="451">
        <v>0</v>
      </c>
    </row>
    <row r="1337" spans="1:51" ht="36" hidden="1" customHeight="1" outlineLevel="7" x14ac:dyDescent="0.2">
      <c r="A1337" s="91"/>
      <c r="B1337" s="93"/>
      <c r="C1337" s="95"/>
      <c r="D1337" s="95"/>
      <c r="E1337" s="97"/>
      <c r="F1337" s="101"/>
      <c r="G1337" s="103"/>
      <c r="H1337" s="103"/>
      <c r="I1337" s="4" t="s">
        <v>291</v>
      </c>
      <c r="J1337" s="6"/>
      <c r="K1337" s="5">
        <v>1</v>
      </c>
      <c r="L1337" s="5">
        <v>0</v>
      </c>
      <c r="M1337" s="5">
        <f t="shared" si="102"/>
        <v>0</v>
      </c>
      <c r="N1337" s="5">
        <v>0</v>
      </c>
      <c r="O1337" s="6">
        <f>'Planning 3'!R1337</f>
        <v>0</v>
      </c>
      <c r="P1337" s="116"/>
      <c r="Q1337" s="116"/>
      <c r="S1337" s="159">
        <f t="shared" si="105"/>
        <v>0</v>
      </c>
      <c r="Y1337" s="449">
        <v>0</v>
      </c>
      <c r="AA1337" s="452">
        <f t="shared" si="103"/>
        <v>0</v>
      </c>
      <c r="AB1337" s="452">
        <v>0</v>
      </c>
      <c r="AC1337" s="452">
        <f t="shared" si="104"/>
        <v>0</v>
      </c>
      <c r="AD1337" s="451">
        <v>0</v>
      </c>
      <c r="AE1337" s="451">
        <f t="shared" si="101"/>
        <v>0</v>
      </c>
      <c r="AY1337" s="451">
        <v>0</v>
      </c>
    </row>
    <row r="1338" spans="1:51" ht="36" hidden="1" customHeight="1" outlineLevel="7" x14ac:dyDescent="0.2">
      <c r="A1338" s="91"/>
      <c r="B1338" s="93"/>
      <c r="C1338" s="95"/>
      <c r="D1338" s="95"/>
      <c r="E1338" s="97"/>
      <c r="F1338" s="101"/>
      <c r="G1338" s="103"/>
      <c r="H1338" s="103"/>
      <c r="I1338" s="4" t="s">
        <v>292</v>
      </c>
      <c r="J1338" s="6"/>
      <c r="K1338" s="5">
        <v>1</v>
      </c>
      <c r="L1338" s="5">
        <v>0</v>
      </c>
      <c r="M1338" s="5">
        <f t="shared" si="102"/>
        <v>0</v>
      </c>
      <c r="N1338" s="5">
        <v>0</v>
      </c>
      <c r="O1338" s="6">
        <f>'Planning 3'!R1338</f>
        <v>0</v>
      </c>
      <c r="P1338" s="116"/>
      <c r="Q1338" s="116"/>
      <c r="S1338" s="159">
        <f t="shared" si="105"/>
        <v>0</v>
      </c>
      <c r="Y1338" s="449">
        <v>0</v>
      </c>
      <c r="AA1338" s="452">
        <f t="shared" si="103"/>
        <v>0</v>
      </c>
      <c r="AB1338" s="452">
        <v>0</v>
      </c>
      <c r="AC1338" s="452">
        <f t="shared" si="104"/>
        <v>0</v>
      </c>
      <c r="AD1338" s="451">
        <v>0</v>
      </c>
      <c r="AE1338" s="451">
        <f t="shared" si="101"/>
        <v>0</v>
      </c>
      <c r="AY1338" s="451">
        <v>0</v>
      </c>
    </row>
    <row r="1339" spans="1:51" ht="36" hidden="1" customHeight="1" outlineLevel="7" x14ac:dyDescent="0.2">
      <c r="A1339" s="91"/>
      <c r="B1339" s="93"/>
      <c r="C1339" s="95"/>
      <c r="D1339" s="95"/>
      <c r="E1339" s="97"/>
      <c r="F1339" s="101"/>
      <c r="G1339" s="103"/>
      <c r="H1339" s="103"/>
      <c r="I1339" s="4" t="s">
        <v>231</v>
      </c>
      <c r="J1339" s="6"/>
      <c r="K1339" s="5">
        <v>1</v>
      </c>
      <c r="L1339" s="5">
        <v>0</v>
      </c>
      <c r="M1339" s="5">
        <f t="shared" si="102"/>
        <v>0</v>
      </c>
      <c r="N1339" s="5">
        <v>0</v>
      </c>
      <c r="O1339" s="6">
        <f>'Planning 3'!R1339</f>
        <v>0</v>
      </c>
      <c r="P1339" s="116"/>
      <c r="Q1339" s="116"/>
      <c r="S1339" s="159">
        <f t="shared" si="105"/>
        <v>0</v>
      </c>
      <c r="Y1339" s="449">
        <v>0</v>
      </c>
      <c r="AA1339" s="452">
        <f t="shared" si="103"/>
        <v>0</v>
      </c>
      <c r="AB1339" s="452">
        <v>0</v>
      </c>
      <c r="AC1339" s="452">
        <f t="shared" si="104"/>
        <v>0</v>
      </c>
      <c r="AD1339" s="451">
        <v>0</v>
      </c>
      <c r="AE1339" s="451">
        <f t="shared" si="101"/>
        <v>0</v>
      </c>
      <c r="AY1339" s="451">
        <v>0</v>
      </c>
    </row>
    <row r="1340" spans="1:51" ht="36" hidden="1" customHeight="1" outlineLevel="7" x14ac:dyDescent="0.2">
      <c r="A1340" s="91"/>
      <c r="B1340" s="93"/>
      <c r="C1340" s="95"/>
      <c r="D1340" s="95"/>
      <c r="E1340" s="97"/>
      <c r="F1340" s="101"/>
      <c r="G1340" s="103"/>
      <c r="H1340" s="103"/>
      <c r="I1340" s="4" t="s">
        <v>80</v>
      </c>
      <c r="J1340" s="6"/>
      <c r="K1340" s="5">
        <v>1</v>
      </c>
      <c r="L1340" s="5">
        <v>0</v>
      </c>
      <c r="M1340" s="5">
        <f t="shared" si="102"/>
        <v>0</v>
      </c>
      <c r="N1340" s="5">
        <v>0</v>
      </c>
      <c r="O1340" s="6">
        <f>'Planning 3'!R1340</f>
        <v>0</v>
      </c>
      <c r="P1340" s="116"/>
      <c r="Q1340" s="116"/>
      <c r="S1340" s="159">
        <f t="shared" si="105"/>
        <v>0</v>
      </c>
      <c r="Y1340" s="449">
        <v>0</v>
      </c>
      <c r="AA1340" s="452">
        <f t="shared" si="103"/>
        <v>0</v>
      </c>
      <c r="AB1340" s="452">
        <v>0</v>
      </c>
      <c r="AC1340" s="452">
        <f t="shared" si="104"/>
        <v>0</v>
      </c>
      <c r="AD1340" s="451">
        <v>0</v>
      </c>
      <c r="AE1340" s="451">
        <f t="shared" si="101"/>
        <v>0</v>
      </c>
      <c r="AY1340" s="451">
        <v>0</v>
      </c>
    </row>
    <row r="1341" spans="1:51" ht="36" hidden="1" customHeight="1" outlineLevel="7" x14ac:dyDescent="0.2">
      <c r="A1341" s="91"/>
      <c r="B1341" s="93"/>
      <c r="C1341" s="95"/>
      <c r="D1341" s="95"/>
      <c r="E1341" s="97"/>
      <c r="F1341" s="101"/>
      <c r="G1341" s="103"/>
      <c r="H1341" s="103"/>
      <c r="I1341" s="4" t="s">
        <v>82</v>
      </c>
      <c r="J1341" s="6"/>
      <c r="K1341" s="5">
        <v>1</v>
      </c>
      <c r="L1341" s="5">
        <v>0</v>
      </c>
      <c r="M1341" s="5">
        <f t="shared" si="102"/>
        <v>0</v>
      </c>
      <c r="N1341" s="5">
        <v>0</v>
      </c>
      <c r="O1341" s="6">
        <f>'Planning 3'!R1341</f>
        <v>0</v>
      </c>
      <c r="P1341" s="116"/>
      <c r="Q1341" s="116"/>
      <c r="S1341" s="159">
        <f t="shared" si="105"/>
        <v>0</v>
      </c>
      <c r="Y1341" s="449">
        <v>0</v>
      </c>
      <c r="AA1341" s="452">
        <f t="shared" si="103"/>
        <v>0</v>
      </c>
      <c r="AB1341" s="452">
        <v>0</v>
      </c>
      <c r="AC1341" s="452">
        <f t="shared" si="104"/>
        <v>0</v>
      </c>
      <c r="AD1341" s="451">
        <v>0</v>
      </c>
      <c r="AE1341" s="451">
        <f t="shared" si="101"/>
        <v>0</v>
      </c>
      <c r="AY1341" s="451">
        <v>0</v>
      </c>
    </row>
    <row r="1342" spans="1:51" ht="36" hidden="1" customHeight="1" outlineLevel="7" x14ac:dyDescent="0.2">
      <c r="A1342" s="91"/>
      <c r="B1342" s="93"/>
      <c r="C1342" s="95"/>
      <c r="D1342" s="95"/>
      <c r="E1342" s="97"/>
      <c r="F1342" s="101"/>
      <c r="G1342" s="103"/>
      <c r="H1342" s="103"/>
      <c r="I1342" s="4" t="s">
        <v>293</v>
      </c>
      <c r="J1342" s="6"/>
      <c r="K1342" s="5">
        <v>1</v>
      </c>
      <c r="L1342" s="5">
        <v>0</v>
      </c>
      <c r="M1342" s="5">
        <f t="shared" si="102"/>
        <v>0</v>
      </c>
      <c r="N1342" s="5">
        <v>0</v>
      </c>
      <c r="O1342" s="6">
        <f>'Planning 3'!R1342</f>
        <v>0</v>
      </c>
      <c r="P1342" s="116"/>
      <c r="Q1342" s="116"/>
      <c r="S1342" s="159">
        <f t="shared" si="105"/>
        <v>0</v>
      </c>
      <c r="Y1342" s="449">
        <v>0</v>
      </c>
      <c r="AA1342" s="452">
        <f t="shared" si="103"/>
        <v>0</v>
      </c>
      <c r="AB1342" s="452">
        <v>0</v>
      </c>
      <c r="AC1342" s="452">
        <f t="shared" si="104"/>
        <v>0</v>
      </c>
      <c r="AD1342" s="451">
        <v>0</v>
      </c>
      <c r="AE1342" s="451">
        <f t="shared" si="101"/>
        <v>0</v>
      </c>
      <c r="AY1342" s="451">
        <v>0</v>
      </c>
    </row>
    <row r="1343" spans="1:51" ht="36" hidden="1" customHeight="1" outlineLevel="7" x14ac:dyDescent="0.2">
      <c r="A1343" s="91"/>
      <c r="B1343" s="93"/>
      <c r="C1343" s="95"/>
      <c r="D1343" s="95"/>
      <c r="E1343" s="97"/>
      <c r="F1343" s="101"/>
      <c r="G1343" s="103"/>
      <c r="H1343" s="103"/>
      <c r="I1343" s="4" t="s">
        <v>294</v>
      </c>
      <c r="J1343" s="6"/>
      <c r="K1343" s="5">
        <v>1</v>
      </c>
      <c r="L1343" s="5">
        <v>0</v>
      </c>
      <c r="M1343" s="5">
        <f t="shared" si="102"/>
        <v>0</v>
      </c>
      <c r="N1343" s="5">
        <v>0</v>
      </c>
      <c r="O1343" s="6">
        <f>'Planning 3'!R1343</f>
        <v>0</v>
      </c>
      <c r="P1343" s="116"/>
      <c r="Q1343" s="116"/>
      <c r="S1343" s="159">
        <f t="shared" si="105"/>
        <v>0</v>
      </c>
      <c r="Y1343" s="449">
        <v>0</v>
      </c>
      <c r="AA1343" s="452">
        <f t="shared" si="103"/>
        <v>0</v>
      </c>
      <c r="AB1343" s="452">
        <v>0</v>
      </c>
      <c r="AC1343" s="452">
        <f t="shared" si="104"/>
        <v>0</v>
      </c>
      <c r="AD1343" s="451">
        <v>0</v>
      </c>
      <c r="AE1343" s="451">
        <f t="shared" si="101"/>
        <v>0</v>
      </c>
      <c r="AY1343" s="451">
        <v>0</v>
      </c>
    </row>
    <row r="1344" spans="1:51" ht="36" hidden="1" customHeight="1" outlineLevel="5" x14ac:dyDescent="0.2">
      <c r="A1344" s="91"/>
      <c r="B1344" s="93"/>
      <c r="C1344" s="95"/>
      <c r="D1344" s="95"/>
      <c r="E1344" s="97"/>
      <c r="F1344" s="101"/>
      <c r="G1344" s="103"/>
      <c r="H1344" s="103"/>
      <c r="I1344" s="22" t="s">
        <v>198</v>
      </c>
      <c r="J1344" s="24"/>
      <c r="K1344" s="23"/>
      <c r="L1344" s="23">
        <v>0</v>
      </c>
      <c r="M1344" s="23">
        <f t="shared" si="102"/>
        <v>0</v>
      </c>
      <c r="N1344" s="23">
        <v>0</v>
      </c>
      <c r="O1344" s="24">
        <f>'Planning 3'!R1344</f>
        <v>0</v>
      </c>
      <c r="P1344" s="115"/>
      <c r="Q1344" s="115"/>
      <c r="S1344" s="159">
        <f t="shared" si="105"/>
        <v>0</v>
      </c>
      <c r="Y1344" s="449">
        <v>0</v>
      </c>
      <c r="AA1344" s="452">
        <f t="shared" si="103"/>
        <v>0</v>
      </c>
      <c r="AB1344" s="452">
        <v>0</v>
      </c>
      <c r="AC1344" s="452">
        <f t="shared" si="104"/>
        <v>0</v>
      </c>
      <c r="AD1344" s="451">
        <v>0</v>
      </c>
      <c r="AE1344" s="451">
        <f t="shared" si="101"/>
        <v>0</v>
      </c>
      <c r="AY1344" s="451">
        <v>0</v>
      </c>
    </row>
    <row r="1345" spans="1:51" ht="36" hidden="1" customHeight="1" outlineLevel="7" x14ac:dyDescent="0.2">
      <c r="A1345" s="91"/>
      <c r="B1345" s="93"/>
      <c r="C1345" s="95"/>
      <c r="D1345" s="95"/>
      <c r="E1345" s="97"/>
      <c r="F1345" s="101"/>
      <c r="G1345" s="103"/>
      <c r="H1345" s="103"/>
      <c r="I1345" s="4" t="s">
        <v>291</v>
      </c>
      <c r="J1345" s="6"/>
      <c r="K1345" s="5">
        <v>1</v>
      </c>
      <c r="L1345" s="5">
        <v>0</v>
      </c>
      <c r="M1345" s="5">
        <f t="shared" si="102"/>
        <v>0</v>
      </c>
      <c r="N1345" s="5">
        <v>0</v>
      </c>
      <c r="O1345" s="6">
        <f>'Planning 3'!R1345</f>
        <v>0</v>
      </c>
      <c r="P1345" s="116"/>
      <c r="Q1345" s="116"/>
      <c r="S1345" s="159">
        <f t="shared" si="105"/>
        <v>0</v>
      </c>
      <c r="Y1345" s="449">
        <v>0</v>
      </c>
      <c r="AA1345" s="452">
        <f t="shared" si="103"/>
        <v>0</v>
      </c>
      <c r="AB1345" s="452">
        <v>0</v>
      </c>
      <c r="AC1345" s="452">
        <f t="shared" si="104"/>
        <v>0</v>
      </c>
      <c r="AD1345" s="451">
        <v>0</v>
      </c>
      <c r="AE1345" s="451">
        <f t="shared" ref="AE1345:AE1408" si="106">O1345-AD1345</f>
        <v>0</v>
      </c>
      <c r="AY1345" s="451">
        <v>0</v>
      </c>
    </row>
    <row r="1346" spans="1:51" ht="36" hidden="1" customHeight="1" outlineLevel="7" x14ac:dyDescent="0.2">
      <c r="A1346" s="91"/>
      <c r="B1346" s="93"/>
      <c r="C1346" s="95"/>
      <c r="D1346" s="95"/>
      <c r="E1346" s="97"/>
      <c r="F1346" s="101"/>
      <c r="G1346" s="103"/>
      <c r="H1346" s="103"/>
      <c r="I1346" s="4" t="s">
        <v>292</v>
      </c>
      <c r="J1346" s="6"/>
      <c r="K1346" s="5">
        <v>1</v>
      </c>
      <c r="L1346" s="5">
        <v>0</v>
      </c>
      <c r="M1346" s="5">
        <f t="shared" ref="M1346:M1409" si="107">N1346-L1346</f>
        <v>0</v>
      </c>
      <c r="N1346" s="5">
        <v>0</v>
      </c>
      <c r="O1346" s="6">
        <f>'Planning 3'!R1346</f>
        <v>0</v>
      </c>
      <c r="P1346" s="116"/>
      <c r="Q1346" s="116"/>
      <c r="S1346" s="159">
        <f t="shared" si="105"/>
        <v>0</v>
      </c>
      <c r="Y1346" s="449">
        <v>0</v>
      </c>
      <c r="AA1346" s="452">
        <f t="shared" ref="AA1346:AA1409" si="108">O1346-AY1346</f>
        <v>0</v>
      </c>
      <c r="AB1346" s="452">
        <v>0</v>
      </c>
      <c r="AC1346" s="452">
        <f t="shared" ref="AC1346:AC1409" si="109">O1346-AB1346</f>
        <v>0</v>
      </c>
      <c r="AD1346" s="451">
        <v>0</v>
      </c>
      <c r="AE1346" s="451">
        <f t="shared" si="106"/>
        <v>0</v>
      </c>
      <c r="AY1346" s="451">
        <v>0</v>
      </c>
    </row>
    <row r="1347" spans="1:51" ht="36" hidden="1" customHeight="1" outlineLevel="7" x14ac:dyDescent="0.2">
      <c r="A1347" s="91"/>
      <c r="B1347" s="93"/>
      <c r="C1347" s="95"/>
      <c r="D1347" s="95"/>
      <c r="E1347" s="97"/>
      <c r="F1347" s="101"/>
      <c r="G1347" s="103"/>
      <c r="H1347" s="103"/>
      <c r="I1347" s="4" t="s">
        <v>231</v>
      </c>
      <c r="J1347" s="6"/>
      <c r="K1347" s="5">
        <v>1</v>
      </c>
      <c r="L1347" s="5">
        <v>0</v>
      </c>
      <c r="M1347" s="5">
        <f t="shared" si="107"/>
        <v>0</v>
      </c>
      <c r="N1347" s="5">
        <v>0</v>
      </c>
      <c r="O1347" s="6">
        <f>'Planning 3'!R1347</f>
        <v>0</v>
      </c>
      <c r="P1347" s="116"/>
      <c r="Q1347" s="116"/>
      <c r="S1347" s="159">
        <f t="shared" si="105"/>
        <v>0</v>
      </c>
      <c r="Y1347" s="449">
        <v>0</v>
      </c>
      <c r="AA1347" s="452">
        <f t="shared" si="108"/>
        <v>0</v>
      </c>
      <c r="AB1347" s="452">
        <v>0</v>
      </c>
      <c r="AC1347" s="452">
        <f t="shared" si="109"/>
        <v>0</v>
      </c>
      <c r="AD1347" s="451">
        <v>0</v>
      </c>
      <c r="AE1347" s="451">
        <f t="shared" si="106"/>
        <v>0</v>
      </c>
      <c r="AY1347" s="451">
        <v>0</v>
      </c>
    </row>
    <row r="1348" spans="1:51" ht="36" hidden="1" customHeight="1" outlineLevel="7" x14ac:dyDescent="0.2">
      <c r="A1348" s="91"/>
      <c r="B1348" s="93"/>
      <c r="C1348" s="95"/>
      <c r="D1348" s="95"/>
      <c r="E1348" s="97"/>
      <c r="F1348" s="101"/>
      <c r="G1348" s="103"/>
      <c r="H1348" s="103"/>
      <c r="I1348" s="4" t="s">
        <v>80</v>
      </c>
      <c r="J1348" s="6"/>
      <c r="K1348" s="5">
        <v>1</v>
      </c>
      <c r="L1348" s="5">
        <v>0</v>
      </c>
      <c r="M1348" s="5">
        <f t="shared" si="107"/>
        <v>0</v>
      </c>
      <c r="N1348" s="5">
        <v>0</v>
      </c>
      <c r="O1348" s="6">
        <f>'Planning 3'!R1348</f>
        <v>0</v>
      </c>
      <c r="P1348" s="116"/>
      <c r="Q1348" s="116"/>
      <c r="S1348" s="159">
        <f t="shared" si="105"/>
        <v>0</v>
      </c>
      <c r="Y1348" s="449">
        <v>0</v>
      </c>
      <c r="AA1348" s="452">
        <f t="shared" si="108"/>
        <v>0</v>
      </c>
      <c r="AB1348" s="452">
        <v>0</v>
      </c>
      <c r="AC1348" s="452">
        <f t="shared" si="109"/>
        <v>0</v>
      </c>
      <c r="AD1348" s="451">
        <v>0</v>
      </c>
      <c r="AE1348" s="451">
        <f t="shared" si="106"/>
        <v>0</v>
      </c>
      <c r="AY1348" s="451">
        <v>0</v>
      </c>
    </row>
    <row r="1349" spans="1:51" ht="36" hidden="1" customHeight="1" outlineLevel="7" x14ac:dyDescent="0.2">
      <c r="A1349" s="91"/>
      <c r="B1349" s="93"/>
      <c r="C1349" s="95"/>
      <c r="D1349" s="95"/>
      <c r="E1349" s="97"/>
      <c r="F1349" s="101"/>
      <c r="G1349" s="103"/>
      <c r="H1349" s="103"/>
      <c r="I1349" s="4" t="s">
        <v>82</v>
      </c>
      <c r="J1349" s="6"/>
      <c r="K1349" s="5">
        <v>1</v>
      </c>
      <c r="L1349" s="5">
        <v>0</v>
      </c>
      <c r="M1349" s="5">
        <f t="shared" si="107"/>
        <v>0</v>
      </c>
      <c r="N1349" s="5">
        <v>0</v>
      </c>
      <c r="O1349" s="6">
        <f>'Planning 3'!R1349</f>
        <v>0</v>
      </c>
      <c r="P1349" s="116"/>
      <c r="Q1349" s="116"/>
      <c r="S1349" s="159">
        <f t="shared" si="105"/>
        <v>0</v>
      </c>
      <c r="Y1349" s="449">
        <v>0</v>
      </c>
      <c r="AA1349" s="452">
        <f t="shared" si="108"/>
        <v>0</v>
      </c>
      <c r="AB1349" s="452">
        <v>0</v>
      </c>
      <c r="AC1349" s="452">
        <f t="shared" si="109"/>
        <v>0</v>
      </c>
      <c r="AD1349" s="451">
        <v>0</v>
      </c>
      <c r="AE1349" s="451">
        <f t="shared" si="106"/>
        <v>0</v>
      </c>
      <c r="AY1349" s="451">
        <v>0</v>
      </c>
    </row>
    <row r="1350" spans="1:51" ht="36" hidden="1" customHeight="1" outlineLevel="7" x14ac:dyDescent="0.2">
      <c r="A1350" s="91"/>
      <c r="B1350" s="93"/>
      <c r="C1350" s="95"/>
      <c r="D1350" s="95"/>
      <c r="E1350" s="97"/>
      <c r="F1350" s="101"/>
      <c r="G1350" s="103"/>
      <c r="H1350" s="103"/>
      <c r="I1350" s="4" t="s">
        <v>293</v>
      </c>
      <c r="J1350" s="6"/>
      <c r="K1350" s="5">
        <v>1</v>
      </c>
      <c r="L1350" s="5">
        <v>0</v>
      </c>
      <c r="M1350" s="5">
        <f t="shared" si="107"/>
        <v>0</v>
      </c>
      <c r="N1350" s="5">
        <v>0</v>
      </c>
      <c r="O1350" s="6">
        <f>'Planning 3'!R1350</f>
        <v>0</v>
      </c>
      <c r="P1350" s="116"/>
      <c r="Q1350" s="116"/>
      <c r="S1350" s="159">
        <f t="shared" si="105"/>
        <v>0</v>
      </c>
      <c r="Y1350" s="449">
        <v>0</v>
      </c>
      <c r="AA1350" s="452">
        <f t="shared" si="108"/>
        <v>0</v>
      </c>
      <c r="AB1350" s="452">
        <v>0</v>
      </c>
      <c r="AC1350" s="452">
        <f t="shared" si="109"/>
        <v>0</v>
      </c>
      <c r="AD1350" s="451">
        <v>0</v>
      </c>
      <c r="AE1350" s="451">
        <f t="shared" si="106"/>
        <v>0</v>
      </c>
      <c r="AY1350" s="451">
        <v>0</v>
      </c>
    </row>
    <row r="1351" spans="1:51" ht="36" hidden="1" customHeight="1" outlineLevel="7" x14ac:dyDescent="0.2">
      <c r="A1351" s="91"/>
      <c r="B1351" s="93"/>
      <c r="C1351" s="95"/>
      <c r="D1351" s="95"/>
      <c r="E1351" s="97"/>
      <c r="F1351" s="101"/>
      <c r="G1351" s="103"/>
      <c r="H1351" s="103"/>
      <c r="I1351" s="4" t="s">
        <v>294</v>
      </c>
      <c r="J1351" s="6"/>
      <c r="K1351" s="5">
        <v>1</v>
      </c>
      <c r="L1351" s="5">
        <v>0</v>
      </c>
      <c r="M1351" s="5">
        <f t="shared" si="107"/>
        <v>0</v>
      </c>
      <c r="N1351" s="5">
        <v>0</v>
      </c>
      <c r="O1351" s="6">
        <f>'Planning 3'!R1351</f>
        <v>0</v>
      </c>
      <c r="P1351" s="116"/>
      <c r="Q1351" s="116"/>
      <c r="S1351" s="159">
        <f t="shared" si="105"/>
        <v>0</v>
      </c>
      <c r="Y1351" s="449">
        <v>0</v>
      </c>
      <c r="AA1351" s="452">
        <f t="shared" si="108"/>
        <v>0</v>
      </c>
      <c r="AB1351" s="452">
        <v>0</v>
      </c>
      <c r="AC1351" s="452">
        <f t="shared" si="109"/>
        <v>0</v>
      </c>
      <c r="AD1351" s="451">
        <v>0</v>
      </c>
      <c r="AE1351" s="451">
        <f t="shared" si="106"/>
        <v>0</v>
      </c>
      <c r="AY1351" s="451">
        <v>0</v>
      </c>
    </row>
    <row r="1352" spans="1:51" ht="36" hidden="1" customHeight="1" outlineLevel="5" x14ac:dyDescent="0.2">
      <c r="A1352" s="91"/>
      <c r="B1352" s="93"/>
      <c r="C1352" s="95"/>
      <c r="D1352" s="95"/>
      <c r="E1352" s="97"/>
      <c r="F1352" s="101"/>
      <c r="G1352" s="103"/>
      <c r="H1352" s="103"/>
      <c r="I1352" s="22" t="s">
        <v>420</v>
      </c>
      <c r="J1352" s="24"/>
      <c r="K1352" s="23"/>
      <c r="L1352" s="23">
        <v>0</v>
      </c>
      <c r="M1352" s="23">
        <f t="shared" si="107"/>
        <v>0</v>
      </c>
      <c r="N1352" s="23">
        <v>0</v>
      </c>
      <c r="O1352" s="24">
        <f>'Planning 3'!R1352</f>
        <v>0</v>
      </c>
      <c r="P1352" s="115"/>
      <c r="Q1352" s="115"/>
      <c r="S1352" s="159">
        <f t="shared" si="105"/>
        <v>0</v>
      </c>
      <c r="Y1352" s="449">
        <v>0</v>
      </c>
      <c r="AA1352" s="452">
        <f t="shared" si="108"/>
        <v>0</v>
      </c>
      <c r="AB1352" s="452">
        <v>0</v>
      </c>
      <c r="AC1352" s="452">
        <f t="shared" si="109"/>
        <v>0</v>
      </c>
      <c r="AD1352" s="451">
        <v>0</v>
      </c>
      <c r="AE1352" s="451">
        <f t="shared" si="106"/>
        <v>0</v>
      </c>
      <c r="AY1352" s="451">
        <v>0</v>
      </c>
    </row>
    <row r="1353" spans="1:51" ht="36" hidden="1" customHeight="1" outlineLevel="7" x14ac:dyDescent="0.2">
      <c r="A1353" s="91"/>
      <c r="B1353" s="93"/>
      <c r="C1353" s="95"/>
      <c r="D1353" s="95"/>
      <c r="E1353" s="97"/>
      <c r="F1353" s="101"/>
      <c r="G1353" s="103"/>
      <c r="H1353" s="103"/>
      <c r="I1353" s="4" t="s">
        <v>291</v>
      </c>
      <c r="J1353" s="6"/>
      <c r="K1353" s="5">
        <v>1</v>
      </c>
      <c r="L1353" s="5">
        <v>0</v>
      </c>
      <c r="M1353" s="5">
        <f t="shared" si="107"/>
        <v>0</v>
      </c>
      <c r="N1353" s="5">
        <v>0</v>
      </c>
      <c r="O1353" s="6">
        <f>'Planning 3'!R1353</f>
        <v>0</v>
      </c>
      <c r="P1353" s="116"/>
      <c r="Q1353" s="116"/>
      <c r="S1353" s="159">
        <f t="shared" si="105"/>
        <v>0</v>
      </c>
      <c r="Y1353" s="449">
        <v>0</v>
      </c>
      <c r="AA1353" s="452">
        <f t="shared" si="108"/>
        <v>0</v>
      </c>
      <c r="AB1353" s="452">
        <v>0</v>
      </c>
      <c r="AC1353" s="452">
        <f t="shared" si="109"/>
        <v>0</v>
      </c>
      <c r="AD1353" s="451">
        <v>0</v>
      </c>
      <c r="AE1353" s="451">
        <f t="shared" si="106"/>
        <v>0</v>
      </c>
      <c r="AY1353" s="451">
        <v>0</v>
      </c>
    </row>
    <row r="1354" spans="1:51" ht="36" hidden="1" customHeight="1" outlineLevel="7" x14ac:dyDescent="0.2">
      <c r="A1354" s="91"/>
      <c r="B1354" s="93"/>
      <c r="C1354" s="95"/>
      <c r="D1354" s="95"/>
      <c r="E1354" s="97"/>
      <c r="F1354" s="101"/>
      <c r="G1354" s="103"/>
      <c r="H1354" s="103"/>
      <c r="I1354" s="4" t="s">
        <v>292</v>
      </c>
      <c r="J1354" s="6"/>
      <c r="K1354" s="5">
        <v>1</v>
      </c>
      <c r="L1354" s="5">
        <v>0</v>
      </c>
      <c r="M1354" s="5">
        <f t="shared" si="107"/>
        <v>0</v>
      </c>
      <c r="N1354" s="5">
        <v>0</v>
      </c>
      <c r="O1354" s="6">
        <f>'Planning 3'!R1354</f>
        <v>0</v>
      </c>
      <c r="P1354" s="116"/>
      <c r="Q1354" s="116"/>
      <c r="S1354" s="159">
        <f t="shared" si="105"/>
        <v>0</v>
      </c>
      <c r="Y1354" s="449">
        <v>0</v>
      </c>
      <c r="AA1354" s="452">
        <f t="shared" si="108"/>
        <v>0</v>
      </c>
      <c r="AB1354" s="452">
        <v>0</v>
      </c>
      <c r="AC1354" s="452">
        <f t="shared" si="109"/>
        <v>0</v>
      </c>
      <c r="AD1354" s="451">
        <v>0</v>
      </c>
      <c r="AE1354" s="451">
        <f t="shared" si="106"/>
        <v>0</v>
      </c>
      <c r="AY1354" s="451">
        <v>0</v>
      </c>
    </row>
    <row r="1355" spans="1:51" ht="36" hidden="1" customHeight="1" outlineLevel="7" x14ac:dyDescent="0.2">
      <c r="A1355" s="91"/>
      <c r="B1355" s="93"/>
      <c r="C1355" s="95"/>
      <c r="D1355" s="95"/>
      <c r="E1355" s="97"/>
      <c r="F1355" s="101"/>
      <c r="G1355" s="103"/>
      <c r="H1355" s="103"/>
      <c r="I1355" s="4" t="s">
        <v>231</v>
      </c>
      <c r="J1355" s="6"/>
      <c r="K1355" s="5">
        <v>1</v>
      </c>
      <c r="L1355" s="5">
        <v>0</v>
      </c>
      <c r="M1355" s="5">
        <f t="shared" si="107"/>
        <v>0</v>
      </c>
      <c r="N1355" s="5">
        <v>0</v>
      </c>
      <c r="O1355" s="6">
        <f>'Planning 3'!R1355</f>
        <v>0</v>
      </c>
      <c r="P1355" s="116"/>
      <c r="Q1355" s="116"/>
      <c r="S1355" s="159">
        <f t="shared" si="105"/>
        <v>0</v>
      </c>
      <c r="Y1355" s="449">
        <v>0</v>
      </c>
      <c r="AA1355" s="452">
        <f t="shared" si="108"/>
        <v>0</v>
      </c>
      <c r="AB1355" s="452">
        <v>0</v>
      </c>
      <c r="AC1355" s="452">
        <f t="shared" si="109"/>
        <v>0</v>
      </c>
      <c r="AD1355" s="451">
        <v>0</v>
      </c>
      <c r="AE1355" s="451">
        <f t="shared" si="106"/>
        <v>0</v>
      </c>
      <c r="AY1355" s="451">
        <v>0</v>
      </c>
    </row>
    <row r="1356" spans="1:51" ht="36" hidden="1" customHeight="1" outlineLevel="7" x14ac:dyDescent="0.2">
      <c r="A1356" s="91"/>
      <c r="B1356" s="93"/>
      <c r="C1356" s="95"/>
      <c r="D1356" s="95"/>
      <c r="E1356" s="97"/>
      <c r="F1356" s="101"/>
      <c r="G1356" s="103"/>
      <c r="H1356" s="103"/>
      <c r="I1356" s="4" t="s">
        <v>80</v>
      </c>
      <c r="J1356" s="6"/>
      <c r="K1356" s="5">
        <v>1</v>
      </c>
      <c r="L1356" s="5">
        <v>0</v>
      </c>
      <c r="M1356" s="5">
        <f t="shared" si="107"/>
        <v>0</v>
      </c>
      <c r="N1356" s="5">
        <v>0</v>
      </c>
      <c r="O1356" s="6">
        <f>'Planning 3'!R1356</f>
        <v>0</v>
      </c>
      <c r="P1356" s="116"/>
      <c r="Q1356" s="116"/>
      <c r="S1356" s="159">
        <f t="shared" si="105"/>
        <v>0</v>
      </c>
      <c r="Y1356" s="449">
        <v>0</v>
      </c>
      <c r="AA1356" s="452">
        <f t="shared" si="108"/>
        <v>0</v>
      </c>
      <c r="AB1356" s="452">
        <v>0</v>
      </c>
      <c r="AC1356" s="452">
        <f t="shared" si="109"/>
        <v>0</v>
      </c>
      <c r="AD1356" s="451">
        <v>0</v>
      </c>
      <c r="AE1356" s="451">
        <f t="shared" si="106"/>
        <v>0</v>
      </c>
      <c r="AY1356" s="451">
        <v>0</v>
      </c>
    </row>
    <row r="1357" spans="1:51" ht="36" hidden="1" customHeight="1" outlineLevel="7" x14ac:dyDescent="0.2">
      <c r="A1357" s="91"/>
      <c r="B1357" s="93"/>
      <c r="C1357" s="95"/>
      <c r="D1357" s="95"/>
      <c r="E1357" s="97"/>
      <c r="F1357" s="101"/>
      <c r="G1357" s="103"/>
      <c r="H1357" s="103"/>
      <c r="I1357" s="4" t="s">
        <v>82</v>
      </c>
      <c r="J1357" s="6"/>
      <c r="K1357" s="5">
        <v>1</v>
      </c>
      <c r="L1357" s="5">
        <v>0</v>
      </c>
      <c r="M1357" s="5">
        <f t="shared" si="107"/>
        <v>0</v>
      </c>
      <c r="N1357" s="5">
        <v>0</v>
      </c>
      <c r="O1357" s="6">
        <f>'Planning 3'!R1357</f>
        <v>0</v>
      </c>
      <c r="P1357" s="116"/>
      <c r="Q1357" s="116"/>
      <c r="S1357" s="159">
        <f t="shared" si="105"/>
        <v>0</v>
      </c>
      <c r="Y1357" s="449">
        <v>0</v>
      </c>
      <c r="AA1357" s="452">
        <f t="shared" si="108"/>
        <v>0</v>
      </c>
      <c r="AB1357" s="452">
        <v>0</v>
      </c>
      <c r="AC1357" s="452">
        <f t="shared" si="109"/>
        <v>0</v>
      </c>
      <c r="AD1357" s="451">
        <v>0</v>
      </c>
      <c r="AE1357" s="451">
        <f t="shared" si="106"/>
        <v>0</v>
      </c>
      <c r="AY1357" s="451">
        <v>0</v>
      </c>
    </row>
    <row r="1358" spans="1:51" ht="36" hidden="1" customHeight="1" outlineLevel="7" x14ac:dyDescent="0.2">
      <c r="A1358" s="91"/>
      <c r="B1358" s="93"/>
      <c r="C1358" s="95"/>
      <c r="D1358" s="95"/>
      <c r="E1358" s="97"/>
      <c r="F1358" s="101"/>
      <c r="G1358" s="103"/>
      <c r="H1358" s="103"/>
      <c r="I1358" s="4" t="s">
        <v>293</v>
      </c>
      <c r="J1358" s="6"/>
      <c r="K1358" s="5">
        <v>1</v>
      </c>
      <c r="L1358" s="5">
        <v>0</v>
      </c>
      <c r="M1358" s="5">
        <f t="shared" si="107"/>
        <v>0</v>
      </c>
      <c r="N1358" s="5">
        <v>0</v>
      </c>
      <c r="O1358" s="6">
        <f>'Planning 3'!R1358</f>
        <v>0</v>
      </c>
      <c r="P1358" s="116"/>
      <c r="Q1358" s="116"/>
      <c r="S1358" s="159">
        <f t="shared" si="105"/>
        <v>0</v>
      </c>
      <c r="Y1358" s="449">
        <v>0</v>
      </c>
      <c r="AA1358" s="452">
        <f t="shared" si="108"/>
        <v>0</v>
      </c>
      <c r="AB1358" s="452">
        <v>0</v>
      </c>
      <c r="AC1358" s="452">
        <f t="shared" si="109"/>
        <v>0</v>
      </c>
      <c r="AD1358" s="451">
        <v>0</v>
      </c>
      <c r="AE1358" s="451">
        <f t="shared" si="106"/>
        <v>0</v>
      </c>
      <c r="AY1358" s="451">
        <v>0</v>
      </c>
    </row>
    <row r="1359" spans="1:51" ht="36" hidden="1" customHeight="1" outlineLevel="7" x14ac:dyDescent="0.2">
      <c r="A1359" s="91"/>
      <c r="B1359" s="93"/>
      <c r="C1359" s="95"/>
      <c r="D1359" s="95"/>
      <c r="E1359" s="97"/>
      <c r="F1359" s="101"/>
      <c r="G1359" s="103"/>
      <c r="H1359" s="103"/>
      <c r="I1359" s="4" t="s">
        <v>294</v>
      </c>
      <c r="J1359" s="6"/>
      <c r="K1359" s="5">
        <v>1</v>
      </c>
      <c r="L1359" s="5">
        <v>0</v>
      </c>
      <c r="M1359" s="5">
        <f t="shared" si="107"/>
        <v>0</v>
      </c>
      <c r="N1359" s="5">
        <v>0</v>
      </c>
      <c r="O1359" s="6">
        <f>'Planning 3'!R1359</f>
        <v>0</v>
      </c>
      <c r="P1359" s="116"/>
      <c r="Q1359" s="116"/>
      <c r="S1359" s="159">
        <f t="shared" si="105"/>
        <v>0</v>
      </c>
      <c r="Y1359" s="449">
        <v>0</v>
      </c>
      <c r="AA1359" s="452">
        <f t="shared" si="108"/>
        <v>0</v>
      </c>
      <c r="AB1359" s="452">
        <v>0</v>
      </c>
      <c r="AC1359" s="452">
        <f t="shared" si="109"/>
        <v>0</v>
      </c>
      <c r="AD1359" s="451">
        <v>0</v>
      </c>
      <c r="AE1359" s="451">
        <f t="shared" si="106"/>
        <v>0</v>
      </c>
      <c r="AY1359" s="451">
        <v>0</v>
      </c>
    </row>
    <row r="1360" spans="1:51" ht="36" hidden="1" customHeight="1" outlineLevel="5" x14ac:dyDescent="0.2">
      <c r="A1360" s="91"/>
      <c r="B1360" s="93"/>
      <c r="C1360" s="95"/>
      <c r="D1360" s="95"/>
      <c r="E1360" s="97"/>
      <c r="F1360" s="101"/>
      <c r="G1360" s="103"/>
      <c r="H1360" s="103"/>
      <c r="I1360" s="22" t="s">
        <v>199</v>
      </c>
      <c r="J1360" s="24"/>
      <c r="K1360" s="23"/>
      <c r="L1360" s="23">
        <v>0</v>
      </c>
      <c r="M1360" s="23">
        <f t="shared" si="107"/>
        <v>0</v>
      </c>
      <c r="N1360" s="23">
        <v>0</v>
      </c>
      <c r="O1360" s="24">
        <f>'Planning 3'!R1360</f>
        <v>0</v>
      </c>
      <c r="P1360" s="115"/>
      <c r="Q1360" s="115"/>
      <c r="S1360" s="159">
        <f t="shared" si="105"/>
        <v>0</v>
      </c>
      <c r="Y1360" s="449">
        <v>0</v>
      </c>
      <c r="AA1360" s="452">
        <f t="shared" si="108"/>
        <v>0</v>
      </c>
      <c r="AB1360" s="452">
        <v>0</v>
      </c>
      <c r="AC1360" s="452">
        <f t="shared" si="109"/>
        <v>0</v>
      </c>
      <c r="AD1360" s="451">
        <v>0</v>
      </c>
      <c r="AE1360" s="451">
        <f t="shared" si="106"/>
        <v>0</v>
      </c>
      <c r="AY1360" s="451">
        <v>0</v>
      </c>
    </row>
    <row r="1361" spans="1:51" ht="36" hidden="1" customHeight="1" outlineLevel="7" x14ac:dyDescent="0.2">
      <c r="A1361" s="91"/>
      <c r="B1361" s="93"/>
      <c r="C1361" s="95"/>
      <c r="D1361" s="95"/>
      <c r="E1361" s="97"/>
      <c r="F1361" s="101"/>
      <c r="G1361" s="103"/>
      <c r="H1361" s="103"/>
      <c r="I1361" s="4" t="s">
        <v>291</v>
      </c>
      <c r="J1361" s="6"/>
      <c r="K1361" s="5">
        <v>1</v>
      </c>
      <c r="L1361" s="5">
        <v>0</v>
      </c>
      <c r="M1361" s="5">
        <f t="shared" si="107"/>
        <v>0</v>
      </c>
      <c r="N1361" s="5">
        <v>0</v>
      </c>
      <c r="O1361" s="6">
        <f>'Planning 3'!R1361</f>
        <v>0</v>
      </c>
      <c r="P1361" s="116"/>
      <c r="Q1361" s="116"/>
      <c r="S1361" s="159">
        <f t="shared" si="105"/>
        <v>0</v>
      </c>
      <c r="Y1361" s="449">
        <v>0</v>
      </c>
      <c r="AA1361" s="452">
        <f t="shared" si="108"/>
        <v>0</v>
      </c>
      <c r="AB1361" s="452">
        <v>0</v>
      </c>
      <c r="AC1361" s="452">
        <f t="shared" si="109"/>
        <v>0</v>
      </c>
      <c r="AD1361" s="451">
        <v>0</v>
      </c>
      <c r="AE1361" s="451">
        <f t="shared" si="106"/>
        <v>0</v>
      </c>
      <c r="AY1361" s="451">
        <v>0</v>
      </c>
    </row>
    <row r="1362" spans="1:51" ht="36" hidden="1" customHeight="1" outlineLevel="7" x14ac:dyDescent="0.2">
      <c r="A1362" s="91"/>
      <c r="B1362" s="93"/>
      <c r="C1362" s="95"/>
      <c r="D1362" s="95"/>
      <c r="E1362" s="97"/>
      <c r="F1362" s="101"/>
      <c r="G1362" s="103"/>
      <c r="H1362" s="103"/>
      <c r="I1362" s="4" t="s">
        <v>292</v>
      </c>
      <c r="J1362" s="6"/>
      <c r="K1362" s="5">
        <v>1</v>
      </c>
      <c r="L1362" s="5">
        <v>0</v>
      </c>
      <c r="M1362" s="5">
        <f t="shared" si="107"/>
        <v>0</v>
      </c>
      <c r="N1362" s="5">
        <v>0</v>
      </c>
      <c r="O1362" s="6">
        <f>'Planning 3'!R1362</f>
        <v>0</v>
      </c>
      <c r="P1362" s="116"/>
      <c r="Q1362" s="116"/>
      <c r="S1362" s="159">
        <f t="shared" si="105"/>
        <v>0</v>
      </c>
      <c r="Y1362" s="449">
        <v>0</v>
      </c>
      <c r="AA1362" s="452">
        <f t="shared" si="108"/>
        <v>0</v>
      </c>
      <c r="AB1362" s="452">
        <v>0</v>
      </c>
      <c r="AC1362" s="452">
        <f t="shared" si="109"/>
        <v>0</v>
      </c>
      <c r="AD1362" s="451">
        <v>0</v>
      </c>
      <c r="AE1362" s="451">
        <f t="shared" si="106"/>
        <v>0</v>
      </c>
      <c r="AY1362" s="451">
        <v>0</v>
      </c>
    </row>
    <row r="1363" spans="1:51" ht="36" hidden="1" customHeight="1" outlineLevel="7" x14ac:dyDescent="0.2">
      <c r="A1363" s="91"/>
      <c r="B1363" s="93"/>
      <c r="C1363" s="95"/>
      <c r="D1363" s="95"/>
      <c r="E1363" s="97"/>
      <c r="F1363" s="101"/>
      <c r="G1363" s="103"/>
      <c r="H1363" s="103"/>
      <c r="I1363" s="4" t="s">
        <v>231</v>
      </c>
      <c r="J1363" s="6"/>
      <c r="K1363" s="5">
        <v>1</v>
      </c>
      <c r="L1363" s="5">
        <v>0</v>
      </c>
      <c r="M1363" s="5">
        <f t="shared" si="107"/>
        <v>0</v>
      </c>
      <c r="N1363" s="5">
        <v>0</v>
      </c>
      <c r="O1363" s="6">
        <f>'Planning 3'!R1363</f>
        <v>0</v>
      </c>
      <c r="P1363" s="116"/>
      <c r="Q1363" s="116"/>
      <c r="S1363" s="159">
        <f t="shared" si="105"/>
        <v>0</v>
      </c>
      <c r="Y1363" s="449">
        <v>0</v>
      </c>
      <c r="AA1363" s="452">
        <f t="shared" si="108"/>
        <v>0</v>
      </c>
      <c r="AB1363" s="452">
        <v>0</v>
      </c>
      <c r="AC1363" s="452">
        <f t="shared" si="109"/>
        <v>0</v>
      </c>
      <c r="AD1363" s="451">
        <v>0</v>
      </c>
      <c r="AE1363" s="451">
        <f t="shared" si="106"/>
        <v>0</v>
      </c>
      <c r="AY1363" s="451">
        <v>0</v>
      </c>
    </row>
    <row r="1364" spans="1:51" ht="36" hidden="1" customHeight="1" outlineLevel="7" x14ac:dyDescent="0.2">
      <c r="A1364" s="91"/>
      <c r="B1364" s="93"/>
      <c r="C1364" s="95"/>
      <c r="D1364" s="95"/>
      <c r="E1364" s="97"/>
      <c r="F1364" s="101"/>
      <c r="G1364" s="103"/>
      <c r="H1364" s="103"/>
      <c r="I1364" s="4" t="s">
        <v>80</v>
      </c>
      <c r="J1364" s="6"/>
      <c r="K1364" s="5">
        <v>1</v>
      </c>
      <c r="L1364" s="5">
        <v>0</v>
      </c>
      <c r="M1364" s="5">
        <f t="shared" si="107"/>
        <v>0</v>
      </c>
      <c r="N1364" s="5">
        <v>0</v>
      </c>
      <c r="O1364" s="6">
        <f>'Planning 3'!R1364</f>
        <v>0</v>
      </c>
      <c r="P1364" s="116"/>
      <c r="Q1364" s="116"/>
      <c r="S1364" s="159">
        <f t="shared" si="105"/>
        <v>0</v>
      </c>
      <c r="Y1364" s="449">
        <v>0</v>
      </c>
      <c r="AA1364" s="452">
        <f t="shared" si="108"/>
        <v>0</v>
      </c>
      <c r="AB1364" s="452">
        <v>0</v>
      </c>
      <c r="AC1364" s="452">
        <f t="shared" si="109"/>
        <v>0</v>
      </c>
      <c r="AD1364" s="451">
        <v>0</v>
      </c>
      <c r="AE1364" s="451">
        <f t="shared" si="106"/>
        <v>0</v>
      </c>
      <c r="AY1364" s="451">
        <v>0</v>
      </c>
    </row>
    <row r="1365" spans="1:51" ht="36" hidden="1" customHeight="1" outlineLevel="7" x14ac:dyDescent="0.2">
      <c r="A1365" s="91"/>
      <c r="B1365" s="93"/>
      <c r="C1365" s="95"/>
      <c r="D1365" s="95"/>
      <c r="E1365" s="97"/>
      <c r="F1365" s="101"/>
      <c r="G1365" s="103"/>
      <c r="H1365" s="103"/>
      <c r="I1365" s="4" t="s">
        <v>82</v>
      </c>
      <c r="J1365" s="6"/>
      <c r="K1365" s="5">
        <v>1</v>
      </c>
      <c r="L1365" s="5">
        <v>0</v>
      </c>
      <c r="M1365" s="5">
        <f t="shared" si="107"/>
        <v>0</v>
      </c>
      <c r="N1365" s="5">
        <v>0</v>
      </c>
      <c r="O1365" s="6">
        <f>'Planning 3'!R1365</f>
        <v>0</v>
      </c>
      <c r="P1365" s="116"/>
      <c r="Q1365" s="116"/>
      <c r="S1365" s="159">
        <f t="shared" ref="S1365:S1428" si="110">R1365-N1365</f>
        <v>0</v>
      </c>
      <c r="Y1365" s="449">
        <v>0</v>
      </c>
      <c r="AA1365" s="452">
        <f t="shared" si="108"/>
        <v>0</v>
      </c>
      <c r="AB1365" s="452">
        <v>0</v>
      </c>
      <c r="AC1365" s="452">
        <f t="shared" si="109"/>
        <v>0</v>
      </c>
      <c r="AD1365" s="451">
        <v>0</v>
      </c>
      <c r="AE1365" s="451">
        <f t="shared" si="106"/>
        <v>0</v>
      </c>
      <c r="AY1365" s="451">
        <v>0</v>
      </c>
    </row>
    <row r="1366" spans="1:51" ht="36" hidden="1" customHeight="1" outlineLevel="7" x14ac:dyDescent="0.2">
      <c r="A1366" s="91"/>
      <c r="B1366" s="93"/>
      <c r="C1366" s="95"/>
      <c r="D1366" s="95"/>
      <c r="E1366" s="97"/>
      <c r="F1366" s="101"/>
      <c r="G1366" s="103"/>
      <c r="H1366" s="103"/>
      <c r="I1366" s="4" t="s">
        <v>293</v>
      </c>
      <c r="J1366" s="6"/>
      <c r="K1366" s="5">
        <v>1</v>
      </c>
      <c r="L1366" s="5">
        <v>0</v>
      </c>
      <c r="M1366" s="5">
        <f t="shared" si="107"/>
        <v>0</v>
      </c>
      <c r="N1366" s="5">
        <v>0</v>
      </c>
      <c r="O1366" s="6">
        <f>'Planning 3'!R1366</f>
        <v>0</v>
      </c>
      <c r="P1366" s="116"/>
      <c r="Q1366" s="116"/>
      <c r="S1366" s="159">
        <f t="shared" si="110"/>
        <v>0</v>
      </c>
      <c r="Y1366" s="449">
        <v>0</v>
      </c>
      <c r="AA1366" s="452">
        <f t="shared" si="108"/>
        <v>0</v>
      </c>
      <c r="AB1366" s="452">
        <v>0</v>
      </c>
      <c r="AC1366" s="452">
        <f t="shared" si="109"/>
        <v>0</v>
      </c>
      <c r="AD1366" s="451">
        <v>0</v>
      </c>
      <c r="AE1366" s="451">
        <f t="shared" si="106"/>
        <v>0</v>
      </c>
      <c r="AY1366" s="451">
        <v>0</v>
      </c>
    </row>
    <row r="1367" spans="1:51" ht="36" hidden="1" customHeight="1" outlineLevel="7" x14ac:dyDescent="0.2">
      <c r="A1367" s="91"/>
      <c r="B1367" s="93"/>
      <c r="C1367" s="95"/>
      <c r="D1367" s="95"/>
      <c r="E1367" s="97"/>
      <c r="F1367" s="101"/>
      <c r="G1367" s="103"/>
      <c r="H1367" s="103"/>
      <c r="I1367" s="4" t="s">
        <v>294</v>
      </c>
      <c r="J1367" s="6"/>
      <c r="K1367" s="5">
        <v>1</v>
      </c>
      <c r="L1367" s="5">
        <v>0</v>
      </c>
      <c r="M1367" s="5">
        <f t="shared" si="107"/>
        <v>0</v>
      </c>
      <c r="N1367" s="5">
        <v>0</v>
      </c>
      <c r="O1367" s="6">
        <f>'Planning 3'!R1367</f>
        <v>0</v>
      </c>
      <c r="P1367" s="116"/>
      <c r="Q1367" s="116"/>
      <c r="S1367" s="159">
        <f t="shared" si="110"/>
        <v>0</v>
      </c>
      <c r="Y1367" s="449">
        <v>0</v>
      </c>
      <c r="AA1367" s="452">
        <f t="shared" si="108"/>
        <v>0</v>
      </c>
      <c r="AB1367" s="452">
        <v>0</v>
      </c>
      <c r="AC1367" s="452">
        <f t="shared" si="109"/>
        <v>0</v>
      </c>
      <c r="AD1367" s="451">
        <v>0</v>
      </c>
      <c r="AE1367" s="451">
        <f t="shared" si="106"/>
        <v>0</v>
      </c>
      <c r="AY1367" s="451">
        <v>0</v>
      </c>
    </row>
    <row r="1368" spans="1:51" ht="36" hidden="1" customHeight="1" outlineLevel="5" x14ac:dyDescent="0.2">
      <c r="A1368" s="91"/>
      <c r="B1368" s="93"/>
      <c r="C1368" s="95"/>
      <c r="D1368" s="95"/>
      <c r="E1368" s="97"/>
      <c r="F1368" s="101"/>
      <c r="G1368" s="103"/>
      <c r="H1368" s="103"/>
      <c r="I1368" s="22" t="s">
        <v>200</v>
      </c>
      <c r="J1368" s="24"/>
      <c r="K1368" s="23"/>
      <c r="L1368" s="23">
        <v>0</v>
      </c>
      <c r="M1368" s="23">
        <f t="shared" si="107"/>
        <v>0</v>
      </c>
      <c r="N1368" s="23">
        <v>0</v>
      </c>
      <c r="O1368" s="24">
        <f>'Planning 3'!R1368</f>
        <v>0</v>
      </c>
      <c r="P1368" s="115"/>
      <c r="Q1368" s="115"/>
      <c r="S1368" s="159">
        <f t="shared" si="110"/>
        <v>0</v>
      </c>
      <c r="Y1368" s="449">
        <v>0</v>
      </c>
      <c r="AA1368" s="452">
        <f t="shared" si="108"/>
        <v>0</v>
      </c>
      <c r="AB1368" s="452">
        <v>0</v>
      </c>
      <c r="AC1368" s="452">
        <f t="shared" si="109"/>
        <v>0</v>
      </c>
      <c r="AD1368" s="451">
        <v>0</v>
      </c>
      <c r="AE1368" s="451">
        <f t="shared" si="106"/>
        <v>0</v>
      </c>
      <c r="AY1368" s="451">
        <v>0</v>
      </c>
    </row>
    <row r="1369" spans="1:51" ht="36" hidden="1" customHeight="1" outlineLevel="7" x14ac:dyDescent="0.2">
      <c r="A1369" s="91"/>
      <c r="B1369" s="93"/>
      <c r="C1369" s="95"/>
      <c r="D1369" s="95"/>
      <c r="E1369" s="97"/>
      <c r="F1369" s="101"/>
      <c r="G1369" s="103"/>
      <c r="H1369" s="103"/>
      <c r="I1369" s="4" t="s">
        <v>291</v>
      </c>
      <c r="J1369" s="6"/>
      <c r="K1369" s="5">
        <v>1</v>
      </c>
      <c r="L1369" s="5">
        <v>0</v>
      </c>
      <c r="M1369" s="5">
        <f t="shared" si="107"/>
        <v>0</v>
      </c>
      <c r="N1369" s="5">
        <v>0</v>
      </c>
      <c r="O1369" s="6">
        <f>'Planning 3'!R1369</f>
        <v>0</v>
      </c>
      <c r="P1369" s="116"/>
      <c r="Q1369" s="116"/>
      <c r="S1369" s="159">
        <f t="shared" si="110"/>
        <v>0</v>
      </c>
      <c r="Y1369" s="449">
        <v>0</v>
      </c>
      <c r="AA1369" s="452">
        <f t="shared" si="108"/>
        <v>0</v>
      </c>
      <c r="AB1369" s="452">
        <v>0</v>
      </c>
      <c r="AC1369" s="452">
        <f t="shared" si="109"/>
        <v>0</v>
      </c>
      <c r="AD1369" s="451">
        <v>0</v>
      </c>
      <c r="AE1369" s="451">
        <f t="shared" si="106"/>
        <v>0</v>
      </c>
      <c r="AY1369" s="451">
        <v>0</v>
      </c>
    </row>
    <row r="1370" spans="1:51" ht="36" hidden="1" customHeight="1" outlineLevel="7" x14ac:dyDescent="0.2">
      <c r="A1370" s="91"/>
      <c r="B1370" s="93"/>
      <c r="C1370" s="95"/>
      <c r="D1370" s="95"/>
      <c r="E1370" s="97"/>
      <c r="F1370" s="101"/>
      <c r="G1370" s="103"/>
      <c r="H1370" s="103"/>
      <c r="I1370" s="4" t="s">
        <v>292</v>
      </c>
      <c r="J1370" s="6"/>
      <c r="K1370" s="5">
        <v>1</v>
      </c>
      <c r="L1370" s="5">
        <v>0</v>
      </c>
      <c r="M1370" s="5">
        <f t="shared" si="107"/>
        <v>0</v>
      </c>
      <c r="N1370" s="5">
        <v>0</v>
      </c>
      <c r="O1370" s="6">
        <f>'Planning 3'!R1370</f>
        <v>0</v>
      </c>
      <c r="P1370" s="116"/>
      <c r="Q1370" s="116"/>
      <c r="S1370" s="159">
        <f t="shared" si="110"/>
        <v>0</v>
      </c>
      <c r="Y1370" s="449">
        <v>0</v>
      </c>
      <c r="AA1370" s="452">
        <f t="shared" si="108"/>
        <v>0</v>
      </c>
      <c r="AB1370" s="452">
        <v>0</v>
      </c>
      <c r="AC1370" s="452">
        <f t="shared" si="109"/>
        <v>0</v>
      </c>
      <c r="AD1370" s="451">
        <v>0</v>
      </c>
      <c r="AE1370" s="451">
        <f t="shared" si="106"/>
        <v>0</v>
      </c>
      <c r="AY1370" s="451">
        <v>0</v>
      </c>
    </row>
    <row r="1371" spans="1:51" ht="36" hidden="1" customHeight="1" outlineLevel="7" x14ac:dyDescent="0.2">
      <c r="A1371" s="91"/>
      <c r="B1371" s="93"/>
      <c r="C1371" s="95"/>
      <c r="D1371" s="95"/>
      <c r="E1371" s="97"/>
      <c r="F1371" s="101"/>
      <c r="G1371" s="103"/>
      <c r="H1371" s="103"/>
      <c r="I1371" s="4" t="s">
        <v>231</v>
      </c>
      <c r="J1371" s="6"/>
      <c r="K1371" s="5">
        <v>1</v>
      </c>
      <c r="L1371" s="5">
        <v>0</v>
      </c>
      <c r="M1371" s="5">
        <f t="shared" si="107"/>
        <v>0</v>
      </c>
      <c r="N1371" s="5">
        <v>0</v>
      </c>
      <c r="O1371" s="6">
        <f>'Planning 3'!R1371</f>
        <v>0</v>
      </c>
      <c r="P1371" s="116"/>
      <c r="Q1371" s="116"/>
      <c r="S1371" s="159">
        <f t="shared" si="110"/>
        <v>0</v>
      </c>
      <c r="Y1371" s="449">
        <v>0</v>
      </c>
      <c r="AA1371" s="452">
        <f t="shared" si="108"/>
        <v>0</v>
      </c>
      <c r="AB1371" s="452">
        <v>0</v>
      </c>
      <c r="AC1371" s="452">
        <f t="shared" si="109"/>
        <v>0</v>
      </c>
      <c r="AD1371" s="451">
        <v>0</v>
      </c>
      <c r="AE1371" s="451">
        <f t="shared" si="106"/>
        <v>0</v>
      </c>
      <c r="AY1371" s="451">
        <v>0</v>
      </c>
    </row>
    <row r="1372" spans="1:51" ht="36" hidden="1" customHeight="1" outlineLevel="7" x14ac:dyDescent="0.2">
      <c r="A1372" s="91"/>
      <c r="B1372" s="93"/>
      <c r="C1372" s="95"/>
      <c r="D1372" s="95"/>
      <c r="E1372" s="97"/>
      <c r="F1372" s="101"/>
      <c r="G1372" s="103"/>
      <c r="H1372" s="103"/>
      <c r="I1372" s="4" t="s">
        <v>80</v>
      </c>
      <c r="J1372" s="6"/>
      <c r="K1372" s="5">
        <v>1</v>
      </c>
      <c r="L1372" s="5">
        <v>0</v>
      </c>
      <c r="M1372" s="5">
        <f t="shared" si="107"/>
        <v>0</v>
      </c>
      <c r="N1372" s="5">
        <v>0</v>
      </c>
      <c r="O1372" s="6">
        <f>'Planning 3'!R1372</f>
        <v>0</v>
      </c>
      <c r="P1372" s="116"/>
      <c r="Q1372" s="116"/>
      <c r="S1372" s="159">
        <f t="shared" si="110"/>
        <v>0</v>
      </c>
      <c r="Y1372" s="449">
        <v>0</v>
      </c>
      <c r="AA1372" s="452">
        <f t="shared" si="108"/>
        <v>0</v>
      </c>
      <c r="AB1372" s="452">
        <v>0</v>
      </c>
      <c r="AC1372" s="452">
        <f t="shared" si="109"/>
        <v>0</v>
      </c>
      <c r="AD1372" s="451">
        <v>0</v>
      </c>
      <c r="AE1372" s="451">
        <f t="shared" si="106"/>
        <v>0</v>
      </c>
      <c r="AY1372" s="451">
        <v>0</v>
      </c>
    </row>
    <row r="1373" spans="1:51" ht="36" hidden="1" customHeight="1" outlineLevel="7" x14ac:dyDescent="0.2">
      <c r="A1373" s="91"/>
      <c r="B1373" s="93"/>
      <c r="C1373" s="95"/>
      <c r="D1373" s="95"/>
      <c r="E1373" s="97"/>
      <c r="F1373" s="101"/>
      <c r="G1373" s="103"/>
      <c r="H1373" s="103"/>
      <c r="I1373" s="4" t="s">
        <v>82</v>
      </c>
      <c r="J1373" s="6"/>
      <c r="K1373" s="5">
        <v>1</v>
      </c>
      <c r="L1373" s="5">
        <v>0</v>
      </c>
      <c r="M1373" s="5">
        <f t="shared" si="107"/>
        <v>0</v>
      </c>
      <c r="N1373" s="5">
        <v>0</v>
      </c>
      <c r="O1373" s="6">
        <f>'Planning 3'!R1373</f>
        <v>0</v>
      </c>
      <c r="P1373" s="116"/>
      <c r="Q1373" s="116"/>
      <c r="S1373" s="159">
        <f t="shared" si="110"/>
        <v>0</v>
      </c>
      <c r="Y1373" s="449">
        <v>0</v>
      </c>
      <c r="AA1373" s="452">
        <f t="shared" si="108"/>
        <v>0</v>
      </c>
      <c r="AB1373" s="452">
        <v>0</v>
      </c>
      <c r="AC1373" s="452">
        <f t="shared" si="109"/>
        <v>0</v>
      </c>
      <c r="AD1373" s="451">
        <v>0</v>
      </c>
      <c r="AE1373" s="451">
        <f t="shared" si="106"/>
        <v>0</v>
      </c>
      <c r="AY1373" s="451">
        <v>0</v>
      </c>
    </row>
    <row r="1374" spans="1:51" ht="36" hidden="1" customHeight="1" outlineLevel="7" x14ac:dyDescent="0.2">
      <c r="A1374" s="91"/>
      <c r="B1374" s="93"/>
      <c r="C1374" s="95"/>
      <c r="D1374" s="95"/>
      <c r="E1374" s="97"/>
      <c r="F1374" s="101"/>
      <c r="G1374" s="103"/>
      <c r="H1374" s="103"/>
      <c r="I1374" s="4" t="s">
        <v>293</v>
      </c>
      <c r="J1374" s="6"/>
      <c r="K1374" s="5">
        <v>1</v>
      </c>
      <c r="L1374" s="5">
        <v>0</v>
      </c>
      <c r="M1374" s="5">
        <f t="shared" si="107"/>
        <v>0</v>
      </c>
      <c r="N1374" s="5">
        <v>0</v>
      </c>
      <c r="O1374" s="6">
        <f>'Planning 3'!R1374</f>
        <v>0</v>
      </c>
      <c r="P1374" s="116"/>
      <c r="Q1374" s="116"/>
      <c r="S1374" s="159">
        <f t="shared" si="110"/>
        <v>0</v>
      </c>
      <c r="Y1374" s="449">
        <v>0</v>
      </c>
      <c r="AA1374" s="452">
        <f t="shared" si="108"/>
        <v>0</v>
      </c>
      <c r="AB1374" s="452">
        <v>0</v>
      </c>
      <c r="AC1374" s="452">
        <f t="shared" si="109"/>
        <v>0</v>
      </c>
      <c r="AD1374" s="451">
        <v>0</v>
      </c>
      <c r="AE1374" s="451">
        <f t="shared" si="106"/>
        <v>0</v>
      </c>
      <c r="AY1374" s="451">
        <v>0</v>
      </c>
    </row>
    <row r="1375" spans="1:51" ht="36" hidden="1" customHeight="1" outlineLevel="7" x14ac:dyDescent="0.2">
      <c r="A1375" s="91"/>
      <c r="B1375" s="93"/>
      <c r="C1375" s="95"/>
      <c r="D1375" s="95"/>
      <c r="E1375" s="97"/>
      <c r="F1375" s="101"/>
      <c r="G1375" s="103"/>
      <c r="H1375" s="103"/>
      <c r="I1375" s="4" t="s">
        <v>294</v>
      </c>
      <c r="J1375" s="6"/>
      <c r="K1375" s="5">
        <v>1</v>
      </c>
      <c r="L1375" s="5">
        <v>0</v>
      </c>
      <c r="M1375" s="5">
        <f t="shared" si="107"/>
        <v>0</v>
      </c>
      <c r="N1375" s="5">
        <v>0</v>
      </c>
      <c r="O1375" s="6">
        <f>'Planning 3'!R1375</f>
        <v>0</v>
      </c>
      <c r="P1375" s="116"/>
      <c r="Q1375" s="116"/>
      <c r="S1375" s="159">
        <f t="shared" si="110"/>
        <v>0</v>
      </c>
      <c r="Y1375" s="449">
        <v>0</v>
      </c>
      <c r="AA1375" s="452">
        <f t="shared" si="108"/>
        <v>0</v>
      </c>
      <c r="AB1375" s="452">
        <v>0</v>
      </c>
      <c r="AC1375" s="452">
        <f t="shared" si="109"/>
        <v>0</v>
      </c>
      <c r="AD1375" s="451">
        <v>0</v>
      </c>
      <c r="AE1375" s="451">
        <f t="shared" si="106"/>
        <v>0</v>
      </c>
      <c r="AY1375" s="451">
        <v>0</v>
      </c>
    </row>
    <row r="1376" spans="1:51" ht="36" hidden="1" customHeight="1" outlineLevel="5" x14ac:dyDescent="0.2">
      <c r="A1376" s="91"/>
      <c r="B1376" s="93"/>
      <c r="C1376" s="95"/>
      <c r="D1376" s="95"/>
      <c r="E1376" s="97"/>
      <c r="F1376" s="101"/>
      <c r="G1376" s="103"/>
      <c r="H1376" s="103"/>
      <c r="I1376" s="22" t="s">
        <v>201</v>
      </c>
      <c r="J1376" s="24"/>
      <c r="K1376" s="23"/>
      <c r="L1376" s="23">
        <v>0</v>
      </c>
      <c r="M1376" s="23">
        <f t="shared" si="107"/>
        <v>0</v>
      </c>
      <c r="N1376" s="23">
        <v>0</v>
      </c>
      <c r="O1376" s="24">
        <f>'Planning 3'!R1376</f>
        <v>0</v>
      </c>
      <c r="P1376" s="115"/>
      <c r="Q1376" s="115"/>
      <c r="S1376" s="159">
        <f t="shared" si="110"/>
        <v>0</v>
      </c>
      <c r="Y1376" s="449">
        <v>0</v>
      </c>
      <c r="AA1376" s="452">
        <f t="shared" si="108"/>
        <v>0</v>
      </c>
      <c r="AB1376" s="452">
        <v>0</v>
      </c>
      <c r="AC1376" s="452">
        <f t="shared" si="109"/>
        <v>0</v>
      </c>
      <c r="AD1376" s="451">
        <v>0</v>
      </c>
      <c r="AE1376" s="451">
        <f t="shared" si="106"/>
        <v>0</v>
      </c>
      <c r="AY1376" s="451">
        <v>0</v>
      </c>
    </row>
    <row r="1377" spans="1:51" ht="36" hidden="1" customHeight="1" outlineLevel="7" x14ac:dyDescent="0.2">
      <c r="A1377" s="91"/>
      <c r="B1377" s="93"/>
      <c r="C1377" s="95"/>
      <c r="D1377" s="95"/>
      <c r="E1377" s="97"/>
      <c r="F1377" s="101"/>
      <c r="G1377" s="103"/>
      <c r="H1377" s="103"/>
      <c r="I1377" s="4" t="s">
        <v>291</v>
      </c>
      <c r="J1377" s="6"/>
      <c r="K1377" s="5">
        <v>1</v>
      </c>
      <c r="L1377" s="5">
        <v>0</v>
      </c>
      <c r="M1377" s="5">
        <f t="shared" si="107"/>
        <v>0</v>
      </c>
      <c r="N1377" s="5">
        <v>0</v>
      </c>
      <c r="O1377" s="6">
        <f>'Planning 3'!R1377</f>
        <v>0</v>
      </c>
      <c r="P1377" s="116"/>
      <c r="Q1377" s="116"/>
      <c r="S1377" s="159">
        <f t="shared" si="110"/>
        <v>0</v>
      </c>
      <c r="Y1377" s="449">
        <v>0</v>
      </c>
      <c r="AA1377" s="452">
        <f t="shared" si="108"/>
        <v>0</v>
      </c>
      <c r="AB1377" s="452">
        <v>0</v>
      </c>
      <c r="AC1377" s="452">
        <f t="shared" si="109"/>
        <v>0</v>
      </c>
      <c r="AD1377" s="451">
        <v>0</v>
      </c>
      <c r="AE1377" s="451">
        <f t="shared" si="106"/>
        <v>0</v>
      </c>
      <c r="AY1377" s="451">
        <v>0</v>
      </c>
    </row>
    <row r="1378" spans="1:51" ht="36" hidden="1" customHeight="1" outlineLevel="7" x14ac:dyDescent="0.2">
      <c r="A1378" s="91"/>
      <c r="B1378" s="93"/>
      <c r="C1378" s="95"/>
      <c r="D1378" s="95"/>
      <c r="E1378" s="97"/>
      <c r="F1378" s="101"/>
      <c r="G1378" s="103"/>
      <c r="H1378" s="103"/>
      <c r="I1378" s="4" t="s">
        <v>292</v>
      </c>
      <c r="J1378" s="6"/>
      <c r="K1378" s="5">
        <v>1</v>
      </c>
      <c r="L1378" s="5">
        <v>0</v>
      </c>
      <c r="M1378" s="5">
        <f t="shared" si="107"/>
        <v>0</v>
      </c>
      <c r="N1378" s="5">
        <v>0</v>
      </c>
      <c r="O1378" s="6">
        <f>'Planning 3'!R1378</f>
        <v>0</v>
      </c>
      <c r="P1378" s="116"/>
      <c r="Q1378" s="116"/>
      <c r="S1378" s="159">
        <f t="shared" si="110"/>
        <v>0</v>
      </c>
      <c r="Y1378" s="449">
        <v>0</v>
      </c>
      <c r="AA1378" s="452">
        <f t="shared" si="108"/>
        <v>0</v>
      </c>
      <c r="AB1378" s="452">
        <v>0</v>
      </c>
      <c r="AC1378" s="452">
        <f t="shared" si="109"/>
        <v>0</v>
      </c>
      <c r="AD1378" s="451">
        <v>0</v>
      </c>
      <c r="AE1378" s="451">
        <f t="shared" si="106"/>
        <v>0</v>
      </c>
      <c r="AY1378" s="451">
        <v>0</v>
      </c>
    </row>
    <row r="1379" spans="1:51" ht="36" hidden="1" customHeight="1" outlineLevel="7" x14ac:dyDescent="0.2">
      <c r="A1379" s="91"/>
      <c r="B1379" s="93"/>
      <c r="C1379" s="95"/>
      <c r="D1379" s="95"/>
      <c r="E1379" s="97"/>
      <c r="F1379" s="101"/>
      <c r="G1379" s="103"/>
      <c r="H1379" s="103"/>
      <c r="I1379" s="4" t="s">
        <v>231</v>
      </c>
      <c r="J1379" s="6"/>
      <c r="K1379" s="5">
        <v>1</v>
      </c>
      <c r="L1379" s="5">
        <v>0</v>
      </c>
      <c r="M1379" s="5">
        <f t="shared" si="107"/>
        <v>0</v>
      </c>
      <c r="N1379" s="5">
        <v>0</v>
      </c>
      <c r="O1379" s="6">
        <f>'Planning 3'!R1379</f>
        <v>0</v>
      </c>
      <c r="P1379" s="116"/>
      <c r="Q1379" s="116"/>
      <c r="S1379" s="159">
        <f t="shared" si="110"/>
        <v>0</v>
      </c>
      <c r="Y1379" s="449">
        <v>0</v>
      </c>
      <c r="AA1379" s="452">
        <f t="shared" si="108"/>
        <v>0</v>
      </c>
      <c r="AB1379" s="452">
        <v>0</v>
      </c>
      <c r="AC1379" s="452">
        <f t="shared" si="109"/>
        <v>0</v>
      </c>
      <c r="AD1379" s="451">
        <v>0</v>
      </c>
      <c r="AE1379" s="451">
        <f t="shared" si="106"/>
        <v>0</v>
      </c>
      <c r="AY1379" s="451">
        <v>0</v>
      </c>
    </row>
    <row r="1380" spans="1:51" ht="36" hidden="1" customHeight="1" outlineLevel="7" x14ac:dyDescent="0.2">
      <c r="A1380" s="91"/>
      <c r="B1380" s="93"/>
      <c r="C1380" s="95"/>
      <c r="D1380" s="95"/>
      <c r="E1380" s="97"/>
      <c r="F1380" s="101"/>
      <c r="G1380" s="103"/>
      <c r="H1380" s="103"/>
      <c r="I1380" s="4" t="s">
        <v>80</v>
      </c>
      <c r="J1380" s="6"/>
      <c r="K1380" s="5">
        <v>1</v>
      </c>
      <c r="L1380" s="5">
        <v>0</v>
      </c>
      <c r="M1380" s="5">
        <f t="shared" si="107"/>
        <v>0</v>
      </c>
      <c r="N1380" s="5">
        <v>0</v>
      </c>
      <c r="O1380" s="6">
        <f>'Planning 3'!R1380</f>
        <v>0</v>
      </c>
      <c r="P1380" s="116"/>
      <c r="Q1380" s="116"/>
      <c r="S1380" s="159">
        <f t="shared" si="110"/>
        <v>0</v>
      </c>
      <c r="Y1380" s="449">
        <v>0</v>
      </c>
      <c r="AA1380" s="452">
        <f t="shared" si="108"/>
        <v>0</v>
      </c>
      <c r="AB1380" s="452">
        <v>0</v>
      </c>
      <c r="AC1380" s="452">
        <f t="shared" si="109"/>
        <v>0</v>
      </c>
      <c r="AD1380" s="451">
        <v>0</v>
      </c>
      <c r="AE1380" s="451">
        <f t="shared" si="106"/>
        <v>0</v>
      </c>
      <c r="AY1380" s="451">
        <v>0</v>
      </c>
    </row>
    <row r="1381" spans="1:51" ht="36" hidden="1" customHeight="1" outlineLevel="7" x14ac:dyDescent="0.2">
      <c r="A1381" s="91"/>
      <c r="B1381" s="93"/>
      <c r="C1381" s="95"/>
      <c r="D1381" s="95"/>
      <c r="E1381" s="97"/>
      <c r="F1381" s="101"/>
      <c r="G1381" s="103"/>
      <c r="H1381" s="103"/>
      <c r="I1381" s="4" t="s">
        <v>82</v>
      </c>
      <c r="J1381" s="6"/>
      <c r="K1381" s="5">
        <v>1</v>
      </c>
      <c r="L1381" s="5">
        <v>0</v>
      </c>
      <c r="M1381" s="5">
        <f t="shared" si="107"/>
        <v>0</v>
      </c>
      <c r="N1381" s="5">
        <v>0</v>
      </c>
      <c r="O1381" s="6">
        <f>'Planning 3'!R1381</f>
        <v>0</v>
      </c>
      <c r="P1381" s="116"/>
      <c r="Q1381" s="116"/>
      <c r="S1381" s="159">
        <f t="shared" si="110"/>
        <v>0</v>
      </c>
      <c r="Y1381" s="449">
        <v>0</v>
      </c>
      <c r="AA1381" s="452">
        <f t="shared" si="108"/>
        <v>0</v>
      </c>
      <c r="AB1381" s="452">
        <v>0</v>
      </c>
      <c r="AC1381" s="452">
        <f t="shared" si="109"/>
        <v>0</v>
      </c>
      <c r="AD1381" s="451">
        <v>0</v>
      </c>
      <c r="AE1381" s="451">
        <f t="shared" si="106"/>
        <v>0</v>
      </c>
      <c r="AY1381" s="451">
        <v>0</v>
      </c>
    </row>
    <row r="1382" spans="1:51" ht="36" hidden="1" customHeight="1" outlineLevel="7" x14ac:dyDescent="0.2">
      <c r="A1382" s="91"/>
      <c r="B1382" s="93"/>
      <c r="C1382" s="95"/>
      <c r="D1382" s="95"/>
      <c r="E1382" s="97"/>
      <c r="F1382" s="101"/>
      <c r="G1382" s="103"/>
      <c r="H1382" s="103"/>
      <c r="I1382" s="4" t="s">
        <v>293</v>
      </c>
      <c r="J1382" s="6"/>
      <c r="K1382" s="5">
        <v>1</v>
      </c>
      <c r="L1382" s="5">
        <v>0</v>
      </c>
      <c r="M1382" s="5">
        <f t="shared" si="107"/>
        <v>0</v>
      </c>
      <c r="N1382" s="5">
        <v>0</v>
      </c>
      <c r="O1382" s="6">
        <f>'Planning 3'!R1382</f>
        <v>0</v>
      </c>
      <c r="P1382" s="116"/>
      <c r="Q1382" s="116"/>
      <c r="S1382" s="159">
        <f t="shared" si="110"/>
        <v>0</v>
      </c>
      <c r="Y1382" s="449">
        <v>0</v>
      </c>
      <c r="AA1382" s="452">
        <f t="shared" si="108"/>
        <v>0</v>
      </c>
      <c r="AB1382" s="452">
        <v>0</v>
      </c>
      <c r="AC1382" s="452">
        <f t="shared" si="109"/>
        <v>0</v>
      </c>
      <c r="AD1382" s="451">
        <v>0</v>
      </c>
      <c r="AE1382" s="451">
        <f t="shared" si="106"/>
        <v>0</v>
      </c>
      <c r="AY1382" s="451">
        <v>0</v>
      </c>
    </row>
    <row r="1383" spans="1:51" ht="36" hidden="1" customHeight="1" outlineLevel="7" x14ac:dyDescent="0.2">
      <c r="A1383" s="91"/>
      <c r="B1383" s="93"/>
      <c r="C1383" s="95"/>
      <c r="D1383" s="95"/>
      <c r="E1383" s="97"/>
      <c r="F1383" s="101"/>
      <c r="G1383" s="103"/>
      <c r="H1383" s="103"/>
      <c r="I1383" s="4" t="s">
        <v>294</v>
      </c>
      <c r="J1383" s="6"/>
      <c r="K1383" s="5">
        <v>1</v>
      </c>
      <c r="L1383" s="5">
        <v>0</v>
      </c>
      <c r="M1383" s="5">
        <f t="shared" si="107"/>
        <v>0</v>
      </c>
      <c r="N1383" s="5">
        <v>0</v>
      </c>
      <c r="O1383" s="6">
        <f>'Planning 3'!R1383</f>
        <v>0</v>
      </c>
      <c r="P1383" s="116"/>
      <c r="Q1383" s="116"/>
      <c r="S1383" s="159">
        <f t="shared" si="110"/>
        <v>0</v>
      </c>
      <c r="Y1383" s="449">
        <v>0</v>
      </c>
      <c r="AA1383" s="452">
        <f t="shared" si="108"/>
        <v>0</v>
      </c>
      <c r="AB1383" s="452">
        <v>0</v>
      </c>
      <c r="AC1383" s="452">
        <f t="shared" si="109"/>
        <v>0</v>
      </c>
      <c r="AD1383" s="451">
        <v>0</v>
      </c>
      <c r="AE1383" s="451">
        <f t="shared" si="106"/>
        <v>0</v>
      </c>
      <c r="AY1383" s="451">
        <v>0</v>
      </c>
    </row>
    <row r="1384" spans="1:51" ht="36" hidden="1" customHeight="1" outlineLevel="5" x14ac:dyDescent="0.2">
      <c r="A1384" s="91"/>
      <c r="B1384" s="93"/>
      <c r="C1384" s="95"/>
      <c r="D1384" s="95"/>
      <c r="E1384" s="97"/>
      <c r="F1384" s="101"/>
      <c r="G1384" s="103"/>
      <c r="H1384" s="103"/>
      <c r="I1384" s="22" t="s">
        <v>202</v>
      </c>
      <c r="J1384" s="24"/>
      <c r="K1384" s="23"/>
      <c r="L1384" s="23">
        <v>0</v>
      </c>
      <c r="M1384" s="23">
        <f t="shared" si="107"/>
        <v>0</v>
      </c>
      <c r="N1384" s="23">
        <v>0</v>
      </c>
      <c r="O1384" s="24">
        <f>'Planning 3'!R1384</f>
        <v>0</v>
      </c>
      <c r="P1384" s="115"/>
      <c r="Q1384" s="115"/>
      <c r="S1384" s="159">
        <f t="shared" si="110"/>
        <v>0</v>
      </c>
      <c r="Y1384" s="449">
        <v>0</v>
      </c>
      <c r="AA1384" s="452">
        <f t="shared" si="108"/>
        <v>0</v>
      </c>
      <c r="AB1384" s="452">
        <v>0</v>
      </c>
      <c r="AC1384" s="452">
        <f t="shared" si="109"/>
        <v>0</v>
      </c>
      <c r="AD1384" s="451">
        <v>0</v>
      </c>
      <c r="AE1384" s="451">
        <f t="shared" si="106"/>
        <v>0</v>
      </c>
      <c r="AY1384" s="451">
        <v>0</v>
      </c>
    </row>
    <row r="1385" spans="1:51" ht="36" hidden="1" customHeight="1" outlineLevel="7" x14ac:dyDescent="0.2">
      <c r="A1385" s="91"/>
      <c r="B1385" s="93"/>
      <c r="C1385" s="95"/>
      <c r="D1385" s="95"/>
      <c r="E1385" s="97"/>
      <c r="F1385" s="101"/>
      <c r="G1385" s="103"/>
      <c r="H1385" s="103"/>
      <c r="I1385" s="4" t="s">
        <v>291</v>
      </c>
      <c r="J1385" s="6"/>
      <c r="K1385" s="5">
        <v>1</v>
      </c>
      <c r="L1385" s="5">
        <v>0</v>
      </c>
      <c r="M1385" s="5">
        <f t="shared" si="107"/>
        <v>0</v>
      </c>
      <c r="N1385" s="5">
        <v>0</v>
      </c>
      <c r="O1385" s="6">
        <f>'Planning 3'!R1385</f>
        <v>0</v>
      </c>
      <c r="P1385" s="116"/>
      <c r="Q1385" s="116"/>
      <c r="S1385" s="159">
        <f t="shared" si="110"/>
        <v>0</v>
      </c>
      <c r="Y1385" s="449">
        <v>0</v>
      </c>
      <c r="AA1385" s="452">
        <f t="shared" si="108"/>
        <v>0</v>
      </c>
      <c r="AB1385" s="452">
        <v>0</v>
      </c>
      <c r="AC1385" s="452">
        <f t="shared" si="109"/>
        <v>0</v>
      </c>
      <c r="AD1385" s="451">
        <v>0</v>
      </c>
      <c r="AE1385" s="451">
        <f t="shared" si="106"/>
        <v>0</v>
      </c>
      <c r="AY1385" s="451">
        <v>0</v>
      </c>
    </row>
    <row r="1386" spans="1:51" ht="36" hidden="1" customHeight="1" outlineLevel="7" x14ac:dyDescent="0.2">
      <c r="A1386" s="91"/>
      <c r="B1386" s="93"/>
      <c r="C1386" s="95"/>
      <c r="D1386" s="95"/>
      <c r="E1386" s="97"/>
      <c r="F1386" s="101"/>
      <c r="G1386" s="103"/>
      <c r="H1386" s="103"/>
      <c r="I1386" s="4" t="s">
        <v>292</v>
      </c>
      <c r="J1386" s="6"/>
      <c r="K1386" s="5">
        <v>1</v>
      </c>
      <c r="L1386" s="5">
        <v>0</v>
      </c>
      <c r="M1386" s="5">
        <f t="shared" si="107"/>
        <v>0</v>
      </c>
      <c r="N1386" s="5">
        <v>0</v>
      </c>
      <c r="O1386" s="6">
        <f>'Planning 3'!R1386</f>
        <v>0</v>
      </c>
      <c r="P1386" s="116"/>
      <c r="Q1386" s="116"/>
      <c r="S1386" s="159">
        <f t="shared" si="110"/>
        <v>0</v>
      </c>
      <c r="Y1386" s="449">
        <v>0</v>
      </c>
      <c r="AA1386" s="452">
        <f t="shared" si="108"/>
        <v>0</v>
      </c>
      <c r="AB1386" s="452">
        <v>0</v>
      </c>
      <c r="AC1386" s="452">
        <f t="shared" si="109"/>
        <v>0</v>
      </c>
      <c r="AD1386" s="451">
        <v>0</v>
      </c>
      <c r="AE1386" s="451">
        <f t="shared" si="106"/>
        <v>0</v>
      </c>
      <c r="AY1386" s="451">
        <v>0</v>
      </c>
    </row>
    <row r="1387" spans="1:51" ht="36" hidden="1" customHeight="1" outlineLevel="7" x14ac:dyDescent="0.2">
      <c r="A1387" s="91"/>
      <c r="B1387" s="93"/>
      <c r="C1387" s="95"/>
      <c r="D1387" s="95"/>
      <c r="E1387" s="97"/>
      <c r="F1387" s="101"/>
      <c r="G1387" s="103"/>
      <c r="H1387" s="103"/>
      <c r="I1387" s="4" t="s">
        <v>231</v>
      </c>
      <c r="J1387" s="6"/>
      <c r="K1387" s="5">
        <v>1</v>
      </c>
      <c r="L1387" s="5">
        <v>0</v>
      </c>
      <c r="M1387" s="5">
        <f t="shared" si="107"/>
        <v>0</v>
      </c>
      <c r="N1387" s="5">
        <v>0</v>
      </c>
      <c r="O1387" s="6">
        <f>'Planning 3'!R1387</f>
        <v>0</v>
      </c>
      <c r="P1387" s="116"/>
      <c r="Q1387" s="116"/>
      <c r="S1387" s="159">
        <f t="shared" si="110"/>
        <v>0</v>
      </c>
      <c r="Y1387" s="449">
        <v>0</v>
      </c>
      <c r="AA1387" s="452">
        <f t="shared" si="108"/>
        <v>0</v>
      </c>
      <c r="AB1387" s="452">
        <v>0</v>
      </c>
      <c r="AC1387" s="452">
        <f t="shared" si="109"/>
        <v>0</v>
      </c>
      <c r="AD1387" s="451">
        <v>0</v>
      </c>
      <c r="AE1387" s="451">
        <f t="shared" si="106"/>
        <v>0</v>
      </c>
      <c r="AY1387" s="451">
        <v>0</v>
      </c>
    </row>
    <row r="1388" spans="1:51" ht="36" hidden="1" customHeight="1" outlineLevel="7" x14ac:dyDescent="0.2">
      <c r="A1388" s="91"/>
      <c r="B1388" s="93"/>
      <c r="C1388" s="95"/>
      <c r="D1388" s="95"/>
      <c r="E1388" s="97"/>
      <c r="F1388" s="101"/>
      <c r="G1388" s="103"/>
      <c r="H1388" s="103"/>
      <c r="I1388" s="4" t="s">
        <v>80</v>
      </c>
      <c r="J1388" s="6"/>
      <c r="K1388" s="5">
        <v>1</v>
      </c>
      <c r="L1388" s="5">
        <v>0</v>
      </c>
      <c r="M1388" s="5">
        <f t="shared" si="107"/>
        <v>0</v>
      </c>
      <c r="N1388" s="5">
        <v>0</v>
      </c>
      <c r="O1388" s="6">
        <f>'Planning 3'!R1388</f>
        <v>0</v>
      </c>
      <c r="P1388" s="116"/>
      <c r="Q1388" s="116"/>
      <c r="S1388" s="159">
        <f t="shared" si="110"/>
        <v>0</v>
      </c>
      <c r="Y1388" s="449">
        <v>0</v>
      </c>
      <c r="AA1388" s="452">
        <f t="shared" si="108"/>
        <v>0</v>
      </c>
      <c r="AB1388" s="452">
        <v>0</v>
      </c>
      <c r="AC1388" s="452">
        <f t="shared" si="109"/>
        <v>0</v>
      </c>
      <c r="AD1388" s="451">
        <v>0</v>
      </c>
      <c r="AE1388" s="451">
        <f t="shared" si="106"/>
        <v>0</v>
      </c>
      <c r="AY1388" s="451">
        <v>0</v>
      </c>
    </row>
    <row r="1389" spans="1:51" ht="36" hidden="1" customHeight="1" outlineLevel="7" x14ac:dyDescent="0.2">
      <c r="A1389" s="91"/>
      <c r="B1389" s="93"/>
      <c r="C1389" s="95"/>
      <c r="D1389" s="95"/>
      <c r="E1389" s="97"/>
      <c r="F1389" s="101"/>
      <c r="G1389" s="103"/>
      <c r="H1389" s="103"/>
      <c r="I1389" s="4" t="s">
        <v>82</v>
      </c>
      <c r="J1389" s="6"/>
      <c r="K1389" s="5">
        <v>1</v>
      </c>
      <c r="L1389" s="5">
        <v>0</v>
      </c>
      <c r="M1389" s="5">
        <f t="shared" si="107"/>
        <v>0</v>
      </c>
      <c r="N1389" s="5">
        <v>0</v>
      </c>
      <c r="O1389" s="6">
        <f>'Planning 3'!R1389</f>
        <v>0</v>
      </c>
      <c r="P1389" s="116"/>
      <c r="Q1389" s="116"/>
      <c r="S1389" s="159">
        <f t="shared" si="110"/>
        <v>0</v>
      </c>
      <c r="Y1389" s="449">
        <v>0</v>
      </c>
      <c r="AA1389" s="452">
        <f t="shared" si="108"/>
        <v>0</v>
      </c>
      <c r="AB1389" s="452">
        <v>0</v>
      </c>
      <c r="AC1389" s="452">
        <f t="shared" si="109"/>
        <v>0</v>
      </c>
      <c r="AD1389" s="451">
        <v>0</v>
      </c>
      <c r="AE1389" s="451">
        <f t="shared" si="106"/>
        <v>0</v>
      </c>
      <c r="AY1389" s="451">
        <v>0</v>
      </c>
    </row>
    <row r="1390" spans="1:51" ht="36" hidden="1" customHeight="1" outlineLevel="7" x14ac:dyDescent="0.2">
      <c r="A1390" s="91"/>
      <c r="B1390" s="93"/>
      <c r="C1390" s="95"/>
      <c r="D1390" s="95"/>
      <c r="E1390" s="97"/>
      <c r="F1390" s="101"/>
      <c r="G1390" s="103"/>
      <c r="H1390" s="103"/>
      <c r="I1390" s="4" t="s">
        <v>293</v>
      </c>
      <c r="J1390" s="6"/>
      <c r="K1390" s="5">
        <v>1</v>
      </c>
      <c r="L1390" s="5">
        <v>0</v>
      </c>
      <c r="M1390" s="5">
        <f t="shared" si="107"/>
        <v>0</v>
      </c>
      <c r="N1390" s="5">
        <v>0</v>
      </c>
      <c r="O1390" s="6">
        <f>'Planning 3'!R1390</f>
        <v>0</v>
      </c>
      <c r="P1390" s="116"/>
      <c r="Q1390" s="116"/>
      <c r="S1390" s="159">
        <f t="shared" si="110"/>
        <v>0</v>
      </c>
      <c r="Y1390" s="449">
        <v>0</v>
      </c>
      <c r="AA1390" s="452">
        <f t="shared" si="108"/>
        <v>0</v>
      </c>
      <c r="AB1390" s="452">
        <v>0</v>
      </c>
      <c r="AC1390" s="452">
        <f t="shared" si="109"/>
        <v>0</v>
      </c>
      <c r="AD1390" s="451">
        <v>0</v>
      </c>
      <c r="AE1390" s="451">
        <f t="shared" si="106"/>
        <v>0</v>
      </c>
      <c r="AY1390" s="451">
        <v>0</v>
      </c>
    </row>
    <row r="1391" spans="1:51" ht="36" hidden="1" customHeight="1" outlineLevel="7" x14ac:dyDescent="0.2">
      <c r="A1391" s="91"/>
      <c r="B1391" s="93"/>
      <c r="C1391" s="95"/>
      <c r="D1391" s="95"/>
      <c r="E1391" s="97"/>
      <c r="F1391" s="101"/>
      <c r="G1391" s="103"/>
      <c r="H1391" s="103"/>
      <c r="I1391" s="4" t="s">
        <v>294</v>
      </c>
      <c r="J1391" s="6"/>
      <c r="K1391" s="5">
        <v>1</v>
      </c>
      <c r="L1391" s="5">
        <v>0</v>
      </c>
      <c r="M1391" s="5">
        <f t="shared" si="107"/>
        <v>0</v>
      </c>
      <c r="N1391" s="5">
        <v>0</v>
      </c>
      <c r="O1391" s="6">
        <f>'Planning 3'!R1391</f>
        <v>0</v>
      </c>
      <c r="P1391" s="116"/>
      <c r="Q1391" s="116"/>
      <c r="S1391" s="159">
        <f t="shared" si="110"/>
        <v>0</v>
      </c>
      <c r="Y1391" s="449">
        <v>0</v>
      </c>
      <c r="AA1391" s="452">
        <f t="shared" si="108"/>
        <v>0</v>
      </c>
      <c r="AB1391" s="452">
        <v>0</v>
      </c>
      <c r="AC1391" s="452">
        <f t="shared" si="109"/>
        <v>0</v>
      </c>
      <c r="AD1391" s="451">
        <v>0</v>
      </c>
      <c r="AE1391" s="451">
        <f t="shared" si="106"/>
        <v>0</v>
      </c>
      <c r="AY1391" s="451">
        <v>0</v>
      </c>
    </row>
    <row r="1392" spans="1:51" ht="36" hidden="1" customHeight="1" outlineLevel="5" x14ac:dyDescent="0.2">
      <c r="A1392" s="91"/>
      <c r="B1392" s="93"/>
      <c r="C1392" s="95"/>
      <c r="D1392" s="95"/>
      <c r="E1392" s="97"/>
      <c r="F1392" s="101"/>
      <c r="G1392" s="103"/>
      <c r="H1392" s="103"/>
      <c r="I1392" s="22" t="s">
        <v>203</v>
      </c>
      <c r="J1392" s="24"/>
      <c r="K1392" s="23"/>
      <c r="L1392" s="23">
        <v>0</v>
      </c>
      <c r="M1392" s="23">
        <f t="shared" si="107"/>
        <v>0</v>
      </c>
      <c r="N1392" s="23">
        <v>0</v>
      </c>
      <c r="O1392" s="24">
        <f>'Planning 3'!R1392</f>
        <v>0</v>
      </c>
      <c r="P1392" s="115"/>
      <c r="Q1392" s="115"/>
      <c r="S1392" s="159">
        <f t="shared" si="110"/>
        <v>0</v>
      </c>
      <c r="Y1392" s="449">
        <v>0</v>
      </c>
      <c r="AA1392" s="452">
        <f t="shared" si="108"/>
        <v>0</v>
      </c>
      <c r="AB1392" s="452">
        <v>0</v>
      </c>
      <c r="AC1392" s="452">
        <f t="shared" si="109"/>
        <v>0</v>
      </c>
      <c r="AD1392" s="451">
        <v>0</v>
      </c>
      <c r="AE1392" s="451">
        <f t="shared" si="106"/>
        <v>0</v>
      </c>
      <c r="AY1392" s="451">
        <v>0</v>
      </c>
    </row>
    <row r="1393" spans="1:51" ht="36" hidden="1" customHeight="1" outlineLevel="7" x14ac:dyDescent="0.2">
      <c r="A1393" s="91"/>
      <c r="B1393" s="93"/>
      <c r="C1393" s="95"/>
      <c r="D1393" s="95"/>
      <c r="E1393" s="97"/>
      <c r="F1393" s="101"/>
      <c r="G1393" s="103"/>
      <c r="H1393" s="103"/>
      <c r="I1393" s="4" t="s">
        <v>291</v>
      </c>
      <c r="J1393" s="6"/>
      <c r="K1393" s="5">
        <v>1</v>
      </c>
      <c r="L1393" s="5">
        <v>0</v>
      </c>
      <c r="M1393" s="5">
        <f t="shared" si="107"/>
        <v>0</v>
      </c>
      <c r="N1393" s="5">
        <v>0</v>
      </c>
      <c r="O1393" s="6">
        <f>'Planning 3'!R1393</f>
        <v>0</v>
      </c>
      <c r="P1393" s="116"/>
      <c r="Q1393" s="116"/>
      <c r="S1393" s="159">
        <f t="shared" si="110"/>
        <v>0</v>
      </c>
      <c r="Y1393" s="449">
        <v>0</v>
      </c>
      <c r="AA1393" s="452">
        <f t="shared" si="108"/>
        <v>0</v>
      </c>
      <c r="AB1393" s="452">
        <v>0</v>
      </c>
      <c r="AC1393" s="452">
        <f t="shared" si="109"/>
        <v>0</v>
      </c>
      <c r="AD1393" s="451">
        <v>0</v>
      </c>
      <c r="AE1393" s="451">
        <f t="shared" si="106"/>
        <v>0</v>
      </c>
      <c r="AY1393" s="451">
        <v>0</v>
      </c>
    </row>
    <row r="1394" spans="1:51" ht="36" hidden="1" customHeight="1" outlineLevel="7" x14ac:dyDescent="0.2">
      <c r="A1394" s="91"/>
      <c r="B1394" s="93"/>
      <c r="C1394" s="95"/>
      <c r="D1394" s="95"/>
      <c r="E1394" s="97"/>
      <c r="F1394" s="101"/>
      <c r="G1394" s="103"/>
      <c r="H1394" s="103"/>
      <c r="I1394" s="4" t="s">
        <v>292</v>
      </c>
      <c r="J1394" s="6"/>
      <c r="K1394" s="5">
        <v>1</v>
      </c>
      <c r="L1394" s="5">
        <v>0</v>
      </c>
      <c r="M1394" s="5">
        <f t="shared" si="107"/>
        <v>0</v>
      </c>
      <c r="N1394" s="5">
        <v>0</v>
      </c>
      <c r="O1394" s="6">
        <f>'Planning 3'!R1394</f>
        <v>0</v>
      </c>
      <c r="P1394" s="116"/>
      <c r="Q1394" s="116"/>
      <c r="S1394" s="159">
        <f t="shared" si="110"/>
        <v>0</v>
      </c>
      <c r="Y1394" s="449">
        <v>0</v>
      </c>
      <c r="AA1394" s="452">
        <f t="shared" si="108"/>
        <v>0</v>
      </c>
      <c r="AB1394" s="452">
        <v>0</v>
      </c>
      <c r="AC1394" s="452">
        <f t="shared" si="109"/>
        <v>0</v>
      </c>
      <c r="AD1394" s="451">
        <v>0</v>
      </c>
      <c r="AE1394" s="451">
        <f t="shared" si="106"/>
        <v>0</v>
      </c>
      <c r="AY1394" s="451">
        <v>0</v>
      </c>
    </row>
    <row r="1395" spans="1:51" ht="36" hidden="1" customHeight="1" outlineLevel="7" x14ac:dyDescent="0.2">
      <c r="A1395" s="91"/>
      <c r="B1395" s="93"/>
      <c r="C1395" s="95"/>
      <c r="D1395" s="95"/>
      <c r="E1395" s="97"/>
      <c r="F1395" s="101"/>
      <c r="G1395" s="103"/>
      <c r="H1395" s="103"/>
      <c r="I1395" s="4" t="s">
        <v>231</v>
      </c>
      <c r="J1395" s="6"/>
      <c r="K1395" s="5">
        <v>1</v>
      </c>
      <c r="L1395" s="5">
        <v>0</v>
      </c>
      <c r="M1395" s="5">
        <f t="shared" si="107"/>
        <v>0</v>
      </c>
      <c r="N1395" s="5">
        <v>0</v>
      </c>
      <c r="O1395" s="6">
        <f>'Planning 3'!R1395</f>
        <v>0</v>
      </c>
      <c r="P1395" s="116"/>
      <c r="Q1395" s="116"/>
      <c r="S1395" s="159">
        <f t="shared" si="110"/>
        <v>0</v>
      </c>
      <c r="Y1395" s="449">
        <v>0</v>
      </c>
      <c r="AA1395" s="452">
        <f t="shared" si="108"/>
        <v>0</v>
      </c>
      <c r="AB1395" s="452">
        <v>0</v>
      </c>
      <c r="AC1395" s="452">
        <f t="shared" si="109"/>
        <v>0</v>
      </c>
      <c r="AD1395" s="451">
        <v>0</v>
      </c>
      <c r="AE1395" s="451">
        <f t="shared" si="106"/>
        <v>0</v>
      </c>
      <c r="AY1395" s="451">
        <v>0</v>
      </c>
    </row>
    <row r="1396" spans="1:51" ht="36" hidden="1" customHeight="1" outlineLevel="7" x14ac:dyDescent="0.2">
      <c r="A1396" s="91"/>
      <c r="B1396" s="93"/>
      <c r="C1396" s="95"/>
      <c r="D1396" s="95"/>
      <c r="E1396" s="97"/>
      <c r="F1396" s="101"/>
      <c r="G1396" s="103"/>
      <c r="H1396" s="103"/>
      <c r="I1396" s="4" t="s">
        <v>80</v>
      </c>
      <c r="J1396" s="6"/>
      <c r="K1396" s="5">
        <v>1</v>
      </c>
      <c r="L1396" s="5">
        <v>0</v>
      </c>
      <c r="M1396" s="5">
        <f t="shared" si="107"/>
        <v>0</v>
      </c>
      <c r="N1396" s="5">
        <v>0</v>
      </c>
      <c r="O1396" s="6">
        <f>'Planning 3'!R1396</f>
        <v>0</v>
      </c>
      <c r="P1396" s="116"/>
      <c r="Q1396" s="116"/>
      <c r="S1396" s="159">
        <f t="shared" si="110"/>
        <v>0</v>
      </c>
      <c r="Y1396" s="449">
        <v>0</v>
      </c>
      <c r="AA1396" s="452">
        <f t="shared" si="108"/>
        <v>0</v>
      </c>
      <c r="AB1396" s="452">
        <v>0</v>
      </c>
      <c r="AC1396" s="452">
        <f t="shared" si="109"/>
        <v>0</v>
      </c>
      <c r="AD1396" s="451">
        <v>0</v>
      </c>
      <c r="AE1396" s="451">
        <f t="shared" si="106"/>
        <v>0</v>
      </c>
      <c r="AY1396" s="451">
        <v>0</v>
      </c>
    </row>
    <row r="1397" spans="1:51" ht="36" hidden="1" customHeight="1" outlineLevel="7" x14ac:dyDescent="0.2">
      <c r="A1397" s="91"/>
      <c r="B1397" s="93"/>
      <c r="C1397" s="95"/>
      <c r="D1397" s="95"/>
      <c r="E1397" s="97"/>
      <c r="F1397" s="101"/>
      <c r="G1397" s="103"/>
      <c r="H1397" s="103"/>
      <c r="I1397" s="4" t="s">
        <v>82</v>
      </c>
      <c r="J1397" s="6"/>
      <c r="K1397" s="5">
        <v>1</v>
      </c>
      <c r="L1397" s="5">
        <v>0</v>
      </c>
      <c r="M1397" s="5">
        <f t="shared" si="107"/>
        <v>0</v>
      </c>
      <c r="N1397" s="5">
        <v>0</v>
      </c>
      <c r="O1397" s="6">
        <f>'Planning 3'!R1397</f>
        <v>0</v>
      </c>
      <c r="P1397" s="116"/>
      <c r="Q1397" s="116"/>
      <c r="S1397" s="159">
        <f t="shared" si="110"/>
        <v>0</v>
      </c>
      <c r="Y1397" s="449">
        <v>0</v>
      </c>
      <c r="AA1397" s="452">
        <f t="shared" si="108"/>
        <v>0</v>
      </c>
      <c r="AB1397" s="452">
        <v>0</v>
      </c>
      <c r="AC1397" s="452">
        <f t="shared" si="109"/>
        <v>0</v>
      </c>
      <c r="AD1397" s="451">
        <v>0</v>
      </c>
      <c r="AE1397" s="451">
        <f t="shared" si="106"/>
        <v>0</v>
      </c>
      <c r="AY1397" s="451">
        <v>0</v>
      </c>
    </row>
    <row r="1398" spans="1:51" ht="36" hidden="1" customHeight="1" outlineLevel="7" x14ac:dyDescent="0.2">
      <c r="A1398" s="91"/>
      <c r="B1398" s="93"/>
      <c r="C1398" s="95"/>
      <c r="D1398" s="95"/>
      <c r="E1398" s="97"/>
      <c r="F1398" s="101"/>
      <c r="G1398" s="103"/>
      <c r="H1398" s="103"/>
      <c r="I1398" s="4" t="s">
        <v>293</v>
      </c>
      <c r="J1398" s="6"/>
      <c r="K1398" s="5">
        <v>1</v>
      </c>
      <c r="L1398" s="5">
        <v>0</v>
      </c>
      <c r="M1398" s="5">
        <f t="shared" si="107"/>
        <v>0</v>
      </c>
      <c r="N1398" s="5">
        <v>0</v>
      </c>
      <c r="O1398" s="6">
        <f>'Planning 3'!R1398</f>
        <v>0</v>
      </c>
      <c r="P1398" s="116"/>
      <c r="Q1398" s="116"/>
      <c r="S1398" s="159">
        <f t="shared" si="110"/>
        <v>0</v>
      </c>
      <c r="Y1398" s="449">
        <v>0</v>
      </c>
      <c r="AA1398" s="452">
        <f t="shared" si="108"/>
        <v>0</v>
      </c>
      <c r="AB1398" s="452">
        <v>0</v>
      </c>
      <c r="AC1398" s="452">
        <f t="shared" si="109"/>
        <v>0</v>
      </c>
      <c r="AD1398" s="451">
        <v>0</v>
      </c>
      <c r="AE1398" s="451">
        <f t="shared" si="106"/>
        <v>0</v>
      </c>
      <c r="AY1398" s="451">
        <v>0</v>
      </c>
    </row>
    <row r="1399" spans="1:51" ht="36" hidden="1" customHeight="1" outlineLevel="7" x14ac:dyDescent="0.2">
      <c r="A1399" s="91"/>
      <c r="B1399" s="93"/>
      <c r="C1399" s="95"/>
      <c r="D1399" s="95"/>
      <c r="E1399" s="97"/>
      <c r="F1399" s="101"/>
      <c r="G1399" s="103"/>
      <c r="H1399" s="103"/>
      <c r="I1399" s="4" t="s">
        <v>294</v>
      </c>
      <c r="J1399" s="6"/>
      <c r="K1399" s="5">
        <v>1</v>
      </c>
      <c r="L1399" s="5">
        <v>0</v>
      </c>
      <c r="M1399" s="5">
        <f t="shared" si="107"/>
        <v>0</v>
      </c>
      <c r="N1399" s="5">
        <v>0</v>
      </c>
      <c r="O1399" s="6">
        <f>'Planning 3'!R1399</f>
        <v>0</v>
      </c>
      <c r="P1399" s="116"/>
      <c r="Q1399" s="116"/>
      <c r="S1399" s="159">
        <f t="shared" si="110"/>
        <v>0</v>
      </c>
      <c r="Y1399" s="449">
        <v>0</v>
      </c>
      <c r="AA1399" s="452">
        <f t="shared" si="108"/>
        <v>0</v>
      </c>
      <c r="AB1399" s="452">
        <v>0</v>
      </c>
      <c r="AC1399" s="452">
        <f t="shared" si="109"/>
        <v>0</v>
      </c>
      <c r="AD1399" s="451">
        <v>0</v>
      </c>
      <c r="AE1399" s="451">
        <f t="shared" si="106"/>
        <v>0</v>
      </c>
      <c r="AY1399" s="451">
        <v>0</v>
      </c>
    </row>
    <row r="1400" spans="1:51" ht="36" hidden="1" customHeight="1" outlineLevel="5" x14ac:dyDescent="0.2">
      <c r="A1400" s="91"/>
      <c r="B1400" s="93"/>
      <c r="C1400" s="95"/>
      <c r="D1400" s="95"/>
      <c r="E1400" s="97"/>
      <c r="F1400" s="101"/>
      <c r="G1400" s="103"/>
      <c r="H1400" s="103"/>
      <c r="I1400" s="22" t="s">
        <v>204</v>
      </c>
      <c r="J1400" s="24"/>
      <c r="K1400" s="23"/>
      <c r="L1400" s="23">
        <v>0</v>
      </c>
      <c r="M1400" s="23">
        <f t="shared" si="107"/>
        <v>0</v>
      </c>
      <c r="N1400" s="23">
        <v>0</v>
      </c>
      <c r="O1400" s="24">
        <f>'Planning 3'!R1400</f>
        <v>0</v>
      </c>
      <c r="P1400" s="115"/>
      <c r="Q1400" s="115"/>
      <c r="S1400" s="159">
        <f t="shared" si="110"/>
        <v>0</v>
      </c>
      <c r="Y1400" s="449">
        <v>0</v>
      </c>
      <c r="AA1400" s="452">
        <f t="shared" si="108"/>
        <v>0</v>
      </c>
      <c r="AB1400" s="452">
        <v>0</v>
      </c>
      <c r="AC1400" s="452">
        <f t="shared" si="109"/>
        <v>0</v>
      </c>
      <c r="AD1400" s="451">
        <v>0</v>
      </c>
      <c r="AE1400" s="451">
        <f t="shared" si="106"/>
        <v>0</v>
      </c>
      <c r="AY1400" s="451">
        <v>0</v>
      </c>
    </row>
    <row r="1401" spans="1:51" ht="36" hidden="1" customHeight="1" outlineLevel="7" x14ac:dyDescent="0.2">
      <c r="A1401" s="91"/>
      <c r="B1401" s="93"/>
      <c r="C1401" s="95"/>
      <c r="D1401" s="95"/>
      <c r="E1401" s="97"/>
      <c r="F1401" s="101"/>
      <c r="G1401" s="103"/>
      <c r="H1401" s="103"/>
      <c r="I1401" s="4" t="s">
        <v>291</v>
      </c>
      <c r="J1401" s="6"/>
      <c r="K1401" s="5">
        <v>1</v>
      </c>
      <c r="L1401" s="5">
        <v>0</v>
      </c>
      <c r="M1401" s="5">
        <f t="shared" si="107"/>
        <v>0</v>
      </c>
      <c r="N1401" s="5">
        <v>0</v>
      </c>
      <c r="O1401" s="6">
        <f>'Planning 3'!R1401</f>
        <v>0</v>
      </c>
      <c r="P1401" s="116"/>
      <c r="Q1401" s="116"/>
      <c r="S1401" s="159">
        <f t="shared" si="110"/>
        <v>0</v>
      </c>
      <c r="Y1401" s="449">
        <v>0</v>
      </c>
      <c r="AA1401" s="452">
        <f t="shared" si="108"/>
        <v>0</v>
      </c>
      <c r="AB1401" s="452">
        <v>0</v>
      </c>
      <c r="AC1401" s="452">
        <f t="shared" si="109"/>
        <v>0</v>
      </c>
      <c r="AD1401" s="451">
        <v>0</v>
      </c>
      <c r="AE1401" s="451">
        <f t="shared" si="106"/>
        <v>0</v>
      </c>
      <c r="AY1401" s="451">
        <v>0</v>
      </c>
    </row>
    <row r="1402" spans="1:51" ht="36" hidden="1" customHeight="1" outlineLevel="7" x14ac:dyDescent="0.2">
      <c r="A1402" s="91"/>
      <c r="B1402" s="93"/>
      <c r="C1402" s="95"/>
      <c r="D1402" s="95"/>
      <c r="E1402" s="97"/>
      <c r="F1402" s="101"/>
      <c r="G1402" s="103"/>
      <c r="H1402" s="103"/>
      <c r="I1402" s="4" t="s">
        <v>292</v>
      </c>
      <c r="J1402" s="6"/>
      <c r="K1402" s="5">
        <v>1</v>
      </c>
      <c r="L1402" s="5">
        <v>0</v>
      </c>
      <c r="M1402" s="5">
        <f t="shared" si="107"/>
        <v>0</v>
      </c>
      <c r="N1402" s="5">
        <v>0</v>
      </c>
      <c r="O1402" s="6">
        <f>'Planning 3'!R1402</f>
        <v>0</v>
      </c>
      <c r="P1402" s="116"/>
      <c r="Q1402" s="116"/>
      <c r="S1402" s="159">
        <f t="shared" si="110"/>
        <v>0</v>
      </c>
      <c r="Y1402" s="449">
        <v>0</v>
      </c>
      <c r="AA1402" s="452">
        <f t="shared" si="108"/>
        <v>0</v>
      </c>
      <c r="AB1402" s="452">
        <v>0</v>
      </c>
      <c r="AC1402" s="452">
        <f t="shared" si="109"/>
        <v>0</v>
      </c>
      <c r="AD1402" s="451">
        <v>0</v>
      </c>
      <c r="AE1402" s="451">
        <f t="shared" si="106"/>
        <v>0</v>
      </c>
      <c r="AY1402" s="451">
        <v>0</v>
      </c>
    </row>
    <row r="1403" spans="1:51" ht="36" hidden="1" customHeight="1" outlineLevel="7" x14ac:dyDescent="0.2">
      <c r="A1403" s="91"/>
      <c r="B1403" s="93"/>
      <c r="C1403" s="95"/>
      <c r="D1403" s="95"/>
      <c r="E1403" s="97"/>
      <c r="F1403" s="101"/>
      <c r="G1403" s="103"/>
      <c r="H1403" s="103"/>
      <c r="I1403" s="4" t="s">
        <v>231</v>
      </c>
      <c r="J1403" s="6"/>
      <c r="K1403" s="5">
        <v>1</v>
      </c>
      <c r="L1403" s="5">
        <v>0</v>
      </c>
      <c r="M1403" s="5">
        <f t="shared" si="107"/>
        <v>0</v>
      </c>
      <c r="N1403" s="5">
        <v>0</v>
      </c>
      <c r="O1403" s="6">
        <f>'Planning 3'!R1403</f>
        <v>0</v>
      </c>
      <c r="P1403" s="116"/>
      <c r="Q1403" s="116"/>
      <c r="S1403" s="159">
        <f t="shared" si="110"/>
        <v>0</v>
      </c>
      <c r="Y1403" s="449">
        <v>0</v>
      </c>
      <c r="AA1403" s="452">
        <f t="shared" si="108"/>
        <v>0</v>
      </c>
      <c r="AB1403" s="452">
        <v>0</v>
      </c>
      <c r="AC1403" s="452">
        <f t="shared" si="109"/>
        <v>0</v>
      </c>
      <c r="AD1403" s="451">
        <v>0</v>
      </c>
      <c r="AE1403" s="451">
        <f t="shared" si="106"/>
        <v>0</v>
      </c>
      <c r="AY1403" s="451">
        <v>0</v>
      </c>
    </row>
    <row r="1404" spans="1:51" ht="36" hidden="1" customHeight="1" outlineLevel="7" x14ac:dyDescent="0.2">
      <c r="A1404" s="91"/>
      <c r="B1404" s="93"/>
      <c r="C1404" s="95"/>
      <c r="D1404" s="95"/>
      <c r="E1404" s="97"/>
      <c r="F1404" s="101"/>
      <c r="G1404" s="103"/>
      <c r="H1404" s="103"/>
      <c r="I1404" s="4" t="s">
        <v>80</v>
      </c>
      <c r="J1404" s="6"/>
      <c r="K1404" s="5">
        <v>1</v>
      </c>
      <c r="L1404" s="5">
        <v>0</v>
      </c>
      <c r="M1404" s="5">
        <f t="shared" si="107"/>
        <v>0</v>
      </c>
      <c r="N1404" s="5">
        <v>0</v>
      </c>
      <c r="O1404" s="6">
        <f>'Planning 3'!R1404</f>
        <v>0</v>
      </c>
      <c r="P1404" s="116"/>
      <c r="Q1404" s="116"/>
      <c r="S1404" s="159">
        <f t="shared" si="110"/>
        <v>0</v>
      </c>
      <c r="Y1404" s="449">
        <v>0</v>
      </c>
      <c r="AA1404" s="452">
        <f t="shared" si="108"/>
        <v>0</v>
      </c>
      <c r="AB1404" s="452">
        <v>0</v>
      </c>
      <c r="AC1404" s="452">
        <f t="shared" si="109"/>
        <v>0</v>
      </c>
      <c r="AD1404" s="451">
        <v>0</v>
      </c>
      <c r="AE1404" s="451">
        <f t="shared" si="106"/>
        <v>0</v>
      </c>
      <c r="AY1404" s="451">
        <v>0</v>
      </c>
    </row>
    <row r="1405" spans="1:51" ht="36" hidden="1" customHeight="1" outlineLevel="7" x14ac:dyDescent="0.2">
      <c r="A1405" s="91"/>
      <c r="B1405" s="93"/>
      <c r="C1405" s="95"/>
      <c r="D1405" s="95"/>
      <c r="E1405" s="97"/>
      <c r="F1405" s="101"/>
      <c r="G1405" s="103"/>
      <c r="H1405" s="103"/>
      <c r="I1405" s="4" t="s">
        <v>82</v>
      </c>
      <c r="J1405" s="6"/>
      <c r="K1405" s="5">
        <v>1</v>
      </c>
      <c r="L1405" s="5">
        <v>0</v>
      </c>
      <c r="M1405" s="5">
        <f t="shared" si="107"/>
        <v>0</v>
      </c>
      <c r="N1405" s="5">
        <v>0</v>
      </c>
      <c r="O1405" s="6">
        <f>'Planning 3'!R1405</f>
        <v>0</v>
      </c>
      <c r="P1405" s="116"/>
      <c r="Q1405" s="116"/>
      <c r="S1405" s="159">
        <f t="shared" si="110"/>
        <v>0</v>
      </c>
      <c r="Y1405" s="449">
        <v>0</v>
      </c>
      <c r="AA1405" s="452">
        <f t="shared" si="108"/>
        <v>0</v>
      </c>
      <c r="AB1405" s="452">
        <v>0</v>
      </c>
      <c r="AC1405" s="452">
        <f t="shared" si="109"/>
        <v>0</v>
      </c>
      <c r="AD1405" s="451">
        <v>0</v>
      </c>
      <c r="AE1405" s="451">
        <f t="shared" si="106"/>
        <v>0</v>
      </c>
      <c r="AY1405" s="451">
        <v>0</v>
      </c>
    </row>
    <row r="1406" spans="1:51" ht="36" hidden="1" customHeight="1" outlineLevel="7" x14ac:dyDescent="0.2">
      <c r="A1406" s="91"/>
      <c r="B1406" s="93"/>
      <c r="C1406" s="95"/>
      <c r="D1406" s="95"/>
      <c r="E1406" s="97"/>
      <c r="F1406" s="101"/>
      <c r="G1406" s="103"/>
      <c r="H1406" s="103"/>
      <c r="I1406" s="4" t="s">
        <v>293</v>
      </c>
      <c r="J1406" s="6"/>
      <c r="K1406" s="5">
        <v>1</v>
      </c>
      <c r="L1406" s="5">
        <v>0</v>
      </c>
      <c r="M1406" s="5">
        <f t="shared" si="107"/>
        <v>0</v>
      </c>
      <c r="N1406" s="5">
        <v>0</v>
      </c>
      <c r="O1406" s="6">
        <f>'Planning 3'!R1406</f>
        <v>0</v>
      </c>
      <c r="P1406" s="116"/>
      <c r="Q1406" s="116"/>
      <c r="S1406" s="159">
        <f t="shared" si="110"/>
        <v>0</v>
      </c>
      <c r="Y1406" s="449">
        <v>0</v>
      </c>
      <c r="AA1406" s="452">
        <f t="shared" si="108"/>
        <v>0</v>
      </c>
      <c r="AB1406" s="452">
        <v>0</v>
      </c>
      <c r="AC1406" s="452">
        <f t="shared" si="109"/>
        <v>0</v>
      </c>
      <c r="AD1406" s="451">
        <v>0</v>
      </c>
      <c r="AE1406" s="451">
        <f t="shared" si="106"/>
        <v>0</v>
      </c>
      <c r="AY1406" s="451">
        <v>0</v>
      </c>
    </row>
    <row r="1407" spans="1:51" ht="36" hidden="1" customHeight="1" outlineLevel="7" x14ac:dyDescent="0.2">
      <c r="A1407" s="91"/>
      <c r="B1407" s="93"/>
      <c r="C1407" s="95"/>
      <c r="D1407" s="95"/>
      <c r="E1407" s="97"/>
      <c r="F1407" s="101"/>
      <c r="G1407" s="103"/>
      <c r="H1407" s="103"/>
      <c r="I1407" s="4" t="s">
        <v>294</v>
      </c>
      <c r="J1407" s="6"/>
      <c r="K1407" s="5">
        <v>1</v>
      </c>
      <c r="L1407" s="5">
        <v>0</v>
      </c>
      <c r="M1407" s="5">
        <f t="shared" si="107"/>
        <v>0</v>
      </c>
      <c r="N1407" s="5">
        <v>0</v>
      </c>
      <c r="O1407" s="6">
        <f>'Planning 3'!R1407</f>
        <v>0</v>
      </c>
      <c r="P1407" s="116"/>
      <c r="Q1407" s="116"/>
      <c r="S1407" s="159">
        <f t="shared" si="110"/>
        <v>0</v>
      </c>
      <c r="Y1407" s="449">
        <v>0</v>
      </c>
      <c r="AA1407" s="452">
        <f t="shared" si="108"/>
        <v>0</v>
      </c>
      <c r="AB1407" s="452">
        <v>0</v>
      </c>
      <c r="AC1407" s="452">
        <f t="shared" si="109"/>
        <v>0</v>
      </c>
      <c r="AD1407" s="451">
        <v>0</v>
      </c>
      <c r="AE1407" s="451">
        <f t="shared" si="106"/>
        <v>0</v>
      </c>
      <c r="AY1407" s="451">
        <v>0</v>
      </c>
    </row>
    <row r="1408" spans="1:51" ht="36" hidden="1" customHeight="1" outlineLevel="5" x14ac:dyDescent="0.2">
      <c r="A1408" s="91"/>
      <c r="B1408" s="93"/>
      <c r="C1408" s="95"/>
      <c r="D1408" s="95"/>
      <c r="E1408" s="97"/>
      <c r="F1408" s="101"/>
      <c r="G1408" s="103"/>
      <c r="H1408" s="103"/>
      <c r="I1408" s="22" t="s">
        <v>205</v>
      </c>
      <c r="J1408" s="24"/>
      <c r="K1408" s="23"/>
      <c r="L1408" s="23">
        <v>0</v>
      </c>
      <c r="M1408" s="23">
        <f t="shared" si="107"/>
        <v>0</v>
      </c>
      <c r="N1408" s="23">
        <v>0</v>
      </c>
      <c r="O1408" s="24">
        <f>'Planning 3'!R1408</f>
        <v>0</v>
      </c>
      <c r="P1408" s="115"/>
      <c r="Q1408" s="115"/>
      <c r="S1408" s="159">
        <f t="shared" si="110"/>
        <v>0</v>
      </c>
      <c r="Y1408" s="449">
        <v>0</v>
      </c>
      <c r="AA1408" s="452">
        <f t="shared" si="108"/>
        <v>0</v>
      </c>
      <c r="AB1408" s="452">
        <v>0</v>
      </c>
      <c r="AC1408" s="452">
        <f t="shared" si="109"/>
        <v>0</v>
      </c>
      <c r="AD1408" s="451">
        <v>0</v>
      </c>
      <c r="AE1408" s="451">
        <f t="shared" si="106"/>
        <v>0</v>
      </c>
      <c r="AY1408" s="451">
        <v>0</v>
      </c>
    </row>
    <row r="1409" spans="1:51" ht="36" hidden="1" customHeight="1" outlineLevel="7" x14ac:dyDescent="0.2">
      <c r="A1409" s="91"/>
      <c r="B1409" s="93"/>
      <c r="C1409" s="95"/>
      <c r="D1409" s="95"/>
      <c r="E1409" s="97"/>
      <c r="F1409" s="101"/>
      <c r="G1409" s="103"/>
      <c r="H1409" s="103"/>
      <c r="I1409" s="4" t="s">
        <v>291</v>
      </c>
      <c r="J1409" s="6"/>
      <c r="K1409" s="5">
        <v>1</v>
      </c>
      <c r="L1409" s="5">
        <v>0</v>
      </c>
      <c r="M1409" s="5">
        <f t="shared" si="107"/>
        <v>0</v>
      </c>
      <c r="N1409" s="5">
        <v>0</v>
      </c>
      <c r="O1409" s="6">
        <f>'Planning 3'!R1409</f>
        <v>0</v>
      </c>
      <c r="P1409" s="116"/>
      <c r="Q1409" s="116"/>
      <c r="S1409" s="159">
        <f t="shared" si="110"/>
        <v>0</v>
      </c>
      <c r="Y1409" s="449">
        <v>0</v>
      </c>
      <c r="AA1409" s="452">
        <f t="shared" si="108"/>
        <v>0</v>
      </c>
      <c r="AB1409" s="452">
        <v>0</v>
      </c>
      <c r="AC1409" s="452">
        <f t="shared" si="109"/>
        <v>0</v>
      </c>
      <c r="AD1409" s="451">
        <v>0</v>
      </c>
      <c r="AE1409" s="451">
        <f t="shared" ref="AE1409:AE1472" si="111">O1409-AD1409</f>
        <v>0</v>
      </c>
      <c r="AY1409" s="451">
        <v>0</v>
      </c>
    </row>
    <row r="1410" spans="1:51" ht="36" hidden="1" customHeight="1" outlineLevel="7" x14ac:dyDescent="0.2">
      <c r="A1410" s="91"/>
      <c r="B1410" s="93"/>
      <c r="C1410" s="95"/>
      <c r="D1410" s="95"/>
      <c r="E1410" s="97"/>
      <c r="F1410" s="101"/>
      <c r="G1410" s="103"/>
      <c r="H1410" s="103"/>
      <c r="I1410" s="4" t="s">
        <v>292</v>
      </c>
      <c r="J1410" s="6"/>
      <c r="K1410" s="5">
        <v>1</v>
      </c>
      <c r="L1410" s="5">
        <v>0</v>
      </c>
      <c r="M1410" s="5">
        <f t="shared" ref="M1410:M1473" si="112">N1410-L1410</f>
        <v>0</v>
      </c>
      <c r="N1410" s="5">
        <v>0</v>
      </c>
      <c r="O1410" s="6">
        <f>'Planning 3'!R1410</f>
        <v>0</v>
      </c>
      <c r="P1410" s="116"/>
      <c r="Q1410" s="116"/>
      <c r="S1410" s="159">
        <f t="shared" si="110"/>
        <v>0</v>
      </c>
      <c r="Y1410" s="449">
        <v>0</v>
      </c>
      <c r="AA1410" s="452">
        <f t="shared" ref="AA1410:AA1473" si="113">O1410-AY1410</f>
        <v>0</v>
      </c>
      <c r="AB1410" s="452">
        <v>0</v>
      </c>
      <c r="AC1410" s="452">
        <f t="shared" ref="AC1410:AC1473" si="114">O1410-AB1410</f>
        <v>0</v>
      </c>
      <c r="AD1410" s="451">
        <v>0</v>
      </c>
      <c r="AE1410" s="451">
        <f t="shared" si="111"/>
        <v>0</v>
      </c>
      <c r="AY1410" s="451">
        <v>0</v>
      </c>
    </row>
    <row r="1411" spans="1:51" ht="36" hidden="1" customHeight="1" outlineLevel="7" x14ac:dyDescent="0.2">
      <c r="A1411" s="91"/>
      <c r="B1411" s="93"/>
      <c r="C1411" s="95"/>
      <c r="D1411" s="95"/>
      <c r="E1411" s="97"/>
      <c r="F1411" s="101"/>
      <c r="G1411" s="103"/>
      <c r="H1411" s="103"/>
      <c r="I1411" s="4" t="s">
        <v>231</v>
      </c>
      <c r="J1411" s="6"/>
      <c r="K1411" s="5">
        <v>1</v>
      </c>
      <c r="L1411" s="5">
        <v>0</v>
      </c>
      <c r="M1411" s="5">
        <f t="shared" si="112"/>
        <v>0</v>
      </c>
      <c r="N1411" s="5">
        <v>0</v>
      </c>
      <c r="O1411" s="6">
        <f>'Planning 3'!R1411</f>
        <v>0</v>
      </c>
      <c r="P1411" s="116"/>
      <c r="Q1411" s="116"/>
      <c r="S1411" s="159">
        <f t="shared" si="110"/>
        <v>0</v>
      </c>
      <c r="Y1411" s="449">
        <v>0</v>
      </c>
      <c r="AA1411" s="452">
        <f t="shared" si="113"/>
        <v>0</v>
      </c>
      <c r="AB1411" s="452">
        <v>0</v>
      </c>
      <c r="AC1411" s="452">
        <f t="shared" si="114"/>
        <v>0</v>
      </c>
      <c r="AD1411" s="451">
        <v>0</v>
      </c>
      <c r="AE1411" s="451">
        <f t="shared" si="111"/>
        <v>0</v>
      </c>
      <c r="AY1411" s="451">
        <v>0</v>
      </c>
    </row>
    <row r="1412" spans="1:51" ht="36" hidden="1" customHeight="1" outlineLevel="7" x14ac:dyDescent="0.2">
      <c r="A1412" s="91"/>
      <c r="B1412" s="93"/>
      <c r="C1412" s="95"/>
      <c r="D1412" s="95"/>
      <c r="E1412" s="97"/>
      <c r="F1412" s="101"/>
      <c r="G1412" s="103"/>
      <c r="H1412" s="103"/>
      <c r="I1412" s="4" t="s">
        <v>80</v>
      </c>
      <c r="J1412" s="6"/>
      <c r="K1412" s="5">
        <v>1</v>
      </c>
      <c r="L1412" s="5">
        <v>0</v>
      </c>
      <c r="M1412" s="5">
        <f t="shared" si="112"/>
        <v>0</v>
      </c>
      <c r="N1412" s="5">
        <v>0</v>
      </c>
      <c r="O1412" s="6">
        <f>'Planning 3'!R1412</f>
        <v>0</v>
      </c>
      <c r="P1412" s="116"/>
      <c r="Q1412" s="116"/>
      <c r="S1412" s="159">
        <f t="shared" si="110"/>
        <v>0</v>
      </c>
      <c r="Y1412" s="449">
        <v>0</v>
      </c>
      <c r="AA1412" s="452">
        <f t="shared" si="113"/>
        <v>0</v>
      </c>
      <c r="AB1412" s="452">
        <v>0</v>
      </c>
      <c r="AC1412" s="452">
        <f t="shared" si="114"/>
        <v>0</v>
      </c>
      <c r="AD1412" s="451">
        <v>0</v>
      </c>
      <c r="AE1412" s="451">
        <f t="shared" si="111"/>
        <v>0</v>
      </c>
      <c r="AY1412" s="451">
        <v>0</v>
      </c>
    </row>
    <row r="1413" spans="1:51" ht="36" hidden="1" customHeight="1" outlineLevel="7" x14ac:dyDescent="0.2">
      <c r="A1413" s="91"/>
      <c r="B1413" s="93"/>
      <c r="C1413" s="95"/>
      <c r="D1413" s="95"/>
      <c r="E1413" s="97"/>
      <c r="F1413" s="101"/>
      <c r="G1413" s="103"/>
      <c r="H1413" s="103"/>
      <c r="I1413" s="4" t="s">
        <v>82</v>
      </c>
      <c r="J1413" s="6"/>
      <c r="K1413" s="5">
        <v>1</v>
      </c>
      <c r="L1413" s="5">
        <v>0</v>
      </c>
      <c r="M1413" s="5">
        <f t="shared" si="112"/>
        <v>0</v>
      </c>
      <c r="N1413" s="5">
        <v>0</v>
      </c>
      <c r="O1413" s="6">
        <f>'Planning 3'!R1413</f>
        <v>0</v>
      </c>
      <c r="P1413" s="116"/>
      <c r="Q1413" s="116"/>
      <c r="S1413" s="159">
        <f t="shared" si="110"/>
        <v>0</v>
      </c>
      <c r="Y1413" s="449">
        <v>0</v>
      </c>
      <c r="AA1413" s="452">
        <f t="shared" si="113"/>
        <v>0</v>
      </c>
      <c r="AB1413" s="452">
        <v>0</v>
      </c>
      <c r="AC1413" s="452">
        <f t="shared" si="114"/>
        <v>0</v>
      </c>
      <c r="AD1413" s="451">
        <v>0</v>
      </c>
      <c r="AE1413" s="451">
        <f t="shared" si="111"/>
        <v>0</v>
      </c>
      <c r="AY1413" s="451">
        <v>0</v>
      </c>
    </row>
    <row r="1414" spans="1:51" ht="36" hidden="1" customHeight="1" outlineLevel="7" x14ac:dyDescent="0.2">
      <c r="A1414" s="91"/>
      <c r="B1414" s="93"/>
      <c r="C1414" s="95"/>
      <c r="D1414" s="95"/>
      <c r="E1414" s="97"/>
      <c r="F1414" s="101"/>
      <c r="G1414" s="103"/>
      <c r="H1414" s="103"/>
      <c r="I1414" s="4" t="s">
        <v>293</v>
      </c>
      <c r="J1414" s="6"/>
      <c r="K1414" s="5">
        <v>1</v>
      </c>
      <c r="L1414" s="5">
        <v>0</v>
      </c>
      <c r="M1414" s="5">
        <f t="shared" si="112"/>
        <v>0</v>
      </c>
      <c r="N1414" s="5">
        <v>0</v>
      </c>
      <c r="O1414" s="6">
        <f>'Planning 3'!R1414</f>
        <v>0</v>
      </c>
      <c r="P1414" s="116"/>
      <c r="Q1414" s="116"/>
      <c r="S1414" s="159">
        <f t="shared" si="110"/>
        <v>0</v>
      </c>
      <c r="Y1414" s="449">
        <v>0</v>
      </c>
      <c r="AA1414" s="452">
        <f t="shared" si="113"/>
        <v>0</v>
      </c>
      <c r="AB1414" s="452">
        <v>0</v>
      </c>
      <c r="AC1414" s="452">
        <f t="shared" si="114"/>
        <v>0</v>
      </c>
      <c r="AD1414" s="451">
        <v>0</v>
      </c>
      <c r="AE1414" s="451">
        <f t="shared" si="111"/>
        <v>0</v>
      </c>
      <c r="AY1414" s="451">
        <v>0</v>
      </c>
    </row>
    <row r="1415" spans="1:51" ht="36" hidden="1" customHeight="1" outlineLevel="7" x14ac:dyDescent="0.2">
      <c r="A1415" s="91"/>
      <c r="B1415" s="93"/>
      <c r="C1415" s="95"/>
      <c r="D1415" s="95"/>
      <c r="E1415" s="97"/>
      <c r="F1415" s="101"/>
      <c r="G1415" s="103"/>
      <c r="H1415" s="103"/>
      <c r="I1415" s="4" t="s">
        <v>294</v>
      </c>
      <c r="J1415" s="6"/>
      <c r="K1415" s="5">
        <v>1</v>
      </c>
      <c r="L1415" s="5">
        <v>0</v>
      </c>
      <c r="M1415" s="5">
        <f t="shared" si="112"/>
        <v>0</v>
      </c>
      <c r="N1415" s="5">
        <v>0</v>
      </c>
      <c r="O1415" s="6">
        <f>'Planning 3'!R1415</f>
        <v>0</v>
      </c>
      <c r="P1415" s="116"/>
      <c r="Q1415" s="116"/>
      <c r="S1415" s="159">
        <f t="shared" si="110"/>
        <v>0</v>
      </c>
      <c r="Y1415" s="449">
        <v>0</v>
      </c>
      <c r="AA1415" s="452">
        <f t="shared" si="113"/>
        <v>0</v>
      </c>
      <c r="AB1415" s="452">
        <v>0</v>
      </c>
      <c r="AC1415" s="452">
        <f t="shared" si="114"/>
        <v>0</v>
      </c>
      <c r="AD1415" s="451">
        <v>0</v>
      </c>
      <c r="AE1415" s="451">
        <f t="shared" si="111"/>
        <v>0</v>
      </c>
      <c r="AY1415" s="451">
        <v>0</v>
      </c>
    </row>
    <row r="1416" spans="1:51" ht="36" hidden="1" customHeight="1" outlineLevel="5" x14ac:dyDescent="0.2">
      <c r="A1416" s="91"/>
      <c r="B1416" s="93"/>
      <c r="C1416" s="95"/>
      <c r="D1416" s="95"/>
      <c r="E1416" s="97"/>
      <c r="F1416" s="101"/>
      <c r="G1416" s="103"/>
      <c r="H1416" s="103"/>
      <c r="I1416" s="22" t="s">
        <v>206</v>
      </c>
      <c r="J1416" s="24"/>
      <c r="K1416" s="23"/>
      <c r="L1416" s="23">
        <v>0</v>
      </c>
      <c r="M1416" s="23">
        <f t="shared" si="112"/>
        <v>0</v>
      </c>
      <c r="N1416" s="23">
        <v>0</v>
      </c>
      <c r="O1416" s="24">
        <f>'Planning 3'!R1416</f>
        <v>0</v>
      </c>
      <c r="P1416" s="115"/>
      <c r="Q1416" s="115"/>
      <c r="S1416" s="159">
        <f t="shared" si="110"/>
        <v>0</v>
      </c>
      <c r="Y1416" s="449">
        <v>0</v>
      </c>
      <c r="AA1416" s="452">
        <f t="shared" si="113"/>
        <v>0</v>
      </c>
      <c r="AB1416" s="452">
        <v>0</v>
      </c>
      <c r="AC1416" s="452">
        <f t="shared" si="114"/>
        <v>0</v>
      </c>
      <c r="AD1416" s="451">
        <v>0</v>
      </c>
      <c r="AE1416" s="451">
        <f t="shared" si="111"/>
        <v>0</v>
      </c>
      <c r="AY1416" s="451">
        <v>0</v>
      </c>
    </row>
    <row r="1417" spans="1:51" ht="36" hidden="1" customHeight="1" outlineLevel="7" x14ac:dyDescent="0.2">
      <c r="A1417" s="91"/>
      <c r="B1417" s="93"/>
      <c r="C1417" s="95"/>
      <c r="D1417" s="95"/>
      <c r="E1417" s="97"/>
      <c r="F1417" s="101"/>
      <c r="G1417" s="103"/>
      <c r="H1417" s="103"/>
      <c r="I1417" s="4" t="s">
        <v>291</v>
      </c>
      <c r="J1417" s="6"/>
      <c r="K1417" s="5">
        <v>1</v>
      </c>
      <c r="L1417" s="5">
        <v>0</v>
      </c>
      <c r="M1417" s="5">
        <f t="shared" si="112"/>
        <v>0</v>
      </c>
      <c r="N1417" s="5">
        <v>0</v>
      </c>
      <c r="O1417" s="6">
        <f>'Planning 3'!R1417</f>
        <v>0</v>
      </c>
      <c r="P1417" s="116"/>
      <c r="Q1417" s="116"/>
      <c r="S1417" s="159">
        <f t="shared" si="110"/>
        <v>0</v>
      </c>
      <c r="Y1417" s="449">
        <v>0</v>
      </c>
      <c r="AA1417" s="452">
        <f t="shared" si="113"/>
        <v>0</v>
      </c>
      <c r="AB1417" s="452">
        <v>0</v>
      </c>
      <c r="AC1417" s="452">
        <f t="shared" si="114"/>
        <v>0</v>
      </c>
      <c r="AD1417" s="451">
        <v>0</v>
      </c>
      <c r="AE1417" s="451">
        <f t="shared" si="111"/>
        <v>0</v>
      </c>
      <c r="AY1417" s="451">
        <v>0</v>
      </c>
    </row>
    <row r="1418" spans="1:51" ht="36" hidden="1" customHeight="1" outlineLevel="7" x14ac:dyDescent="0.2">
      <c r="A1418" s="91"/>
      <c r="B1418" s="93"/>
      <c r="C1418" s="95"/>
      <c r="D1418" s="95"/>
      <c r="E1418" s="97"/>
      <c r="F1418" s="101"/>
      <c r="G1418" s="103"/>
      <c r="H1418" s="103"/>
      <c r="I1418" s="4" t="s">
        <v>292</v>
      </c>
      <c r="J1418" s="6"/>
      <c r="K1418" s="5">
        <v>1</v>
      </c>
      <c r="L1418" s="5">
        <v>0</v>
      </c>
      <c r="M1418" s="5">
        <f t="shared" si="112"/>
        <v>0</v>
      </c>
      <c r="N1418" s="5">
        <v>0</v>
      </c>
      <c r="O1418" s="6">
        <f>'Planning 3'!R1418</f>
        <v>0</v>
      </c>
      <c r="P1418" s="116"/>
      <c r="Q1418" s="116"/>
      <c r="S1418" s="159">
        <f t="shared" si="110"/>
        <v>0</v>
      </c>
      <c r="Y1418" s="449">
        <v>0</v>
      </c>
      <c r="AA1418" s="452">
        <f t="shared" si="113"/>
        <v>0</v>
      </c>
      <c r="AB1418" s="452">
        <v>0</v>
      </c>
      <c r="AC1418" s="452">
        <f t="shared" si="114"/>
        <v>0</v>
      </c>
      <c r="AD1418" s="451">
        <v>0</v>
      </c>
      <c r="AE1418" s="451">
        <f t="shared" si="111"/>
        <v>0</v>
      </c>
      <c r="AY1418" s="451">
        <v>0</v>
      </c>
    </row>
    <row r="1419" spans="1:51" ht="36" hidden="1" customHeight="1" outlineLevel="7" x14ac:dyDescent="0.2">
      <c r="A1419" s="91"/>
      <c r="B1419" s="93"/>
      <c r="C1419" s="95"/>
      <c r="D1419" s="95"/>
      <c r="E1419" s="97"/>
      <c r="F1419" s="101"/>
      <c r="G1419" s="103"/>
      <c r="H1419" s="103"/>
      <c r="I1419" s="4" t="s">
        <v>231</v>
      </c>
      <c r="J1419" s="6"/>
      <c r="K1419" s="5">
        <v>1</v>
      </c>
      <c r="L1419" s="5">
        <v>0</v>
      </c>
      <c r="M1419" s="5">
        <f t="shared" si="112"/>
        <v>0</v>
      </c>
      <c r="N1419" s="5">
        <v>0</v>
      </c>
      <c r="O1419" s="6">
        <f>'Planning 3'!R1419</f>
        <v>0</v>
      </c>
      <c r="P1419" s="116"/>
      <c r="Q1419" s="116"/>
      <c r="S1419" s="159">
        <f t="shared" si="110"/>
        <v>0</v>
      </c>
      <c r="Y1419" s="449">
        <v>0</v>
      </c>
      <c r="AA1419" s="452">
        <f t="shared" si="113"/>
        <v>0</v>
      </c>
      <c r="AB1419" s="452">
        <v>0</v>
      </c>
      <c r="AC1419" s="452">
        <f t="shared" si="114"/>
        <v>0</v>
      </c>
      <c r="AD1419" s="451">
        <v>0</v>
      </c>
      <c r="AE1419" s="451">
        <f t="shared" si="111"/>
        <v>0</v>
      </c>
      <c r="AY1419" s="451">
        <v>0</v>
      </c>
    </row>
    <row r="1420" spans="1:51" ht="36" hidden="1" customHeight="1" outlineLevel="7" x14ac:dyDescent="0.2">
      <c r="A1420" s="91"/>
      <c r="B1420" s="93"/>
      <c r="C1420" s="95"/>
      <c r="D1420" s="95"/>
      <c r="E1420" s="97"/>
      <c r="F1420" s="101"/>
      <c r="G1420" s="103"/>
      <c r="H1420" s="103"/>
      <c r="I1420" s="4" t="s">
        <v>80</v>
      </c>
      <c r="J1420" s="6"/>
      <c r="K1420" s="5">
        <v>1</v>
      </c>
      <c r="L1420" s="5">
        <v>0</v>
      </c>
      <c r="M1420" s="5">
        <f t="shared" si="112"/>
        <v>0</v>
      </c>
      <c r="N1420" s="5">
        <v>0</v>
      </c>
      <c r="O1420" s="6">
        <f>'Planning 3'!R1420</f>
        <v>0</v>
      </c>
      <c r="P1420" s="116"/>
      <c r="Q1420" s="116"/>
      <c r="S1420" s="159">
        <f t="shared" si="110"/>
        <v>0</v>
      </c>
      <c r="Y1420" s="449">
        <v>0</v>
      </c>
      <c r="AA1420" s="452">
        <f t="shared" si="113"/>
        <v>0</v>
      </c>
      <c r="AB1420" s="452">
        <v>0</v>
      </c>
      <c r="AC1420" s="452">
        <f t="shared" si="114"/>
        <v>0</v>
      </c>
      <c r="AD1420" s="451">
        <v>0</v>
      </c>
      <c r="AE1420" s="451">
        <f t="shared" si="111"/>
        <v>0</v>
      </c>
      <c r="AY1420" s="451">
        <v>0</v>
      </c>
    </row>
    <row r="1421" spans="1:51" ht="36" hidden="1" customHeight="1" outlineLevel="7" x14ac:dyDescent="0.2">
      <c r="A1421" s="91"/>
      <c r="B1421" s="93"/>
      <c r="C1421" s="95"/>
      <c r="D1421" s="95"/>
      <c r="E1421" s="97"/>
      <c r="F1421" s="101"/>
      <c r="G1421" s="103"/>
      <c r="H1421" s="103"/>
      <c r="I1421" s="4" t="s">
        <v>82</v>
      </c>
      <c r="J1421" s="6"/>
      <c r="K1421" s="5">
        <v>1</v>
      </c>
      <c r="L1421" s="5">
        <v>0</v>
      </c>
      <c r="M1421" s="5">
        <f t="shared" si="112"/>
        <v>0</v>
      </c>
      <c r="N1421" s="5">
        <v>0</v>
      </c>
      <c r="O1421" s="6">
        <f>'Planning 3'!R1421</f>
        <v>0</v>
      </c>
      <c r="P1421" s="116"/>
      <c r="Q1421" s="116"/>
      <c r="S1421" s="159">
        <f t="shared" si="110"/>
        <v>0</v>
      </c>
      <c r="Y1421" s="449">
        <v>0</v>
      </c>
      <c r="AA1421" s="452">
        <f t="shared" si="113"/>
        <v>0</v>
      </c>
      <c r="AB1421" s="452">
        <v>0</v>
      </c>
      <c r="AC1421" s="452">
        <f t="shared" si="114"/>
        <v>0</v>
      </c>
      <c r="AD1421" s="451">
        <v>0</v>
      </c>
      <c r="AE1421" s="451">
        <f t="shared" si="111"/>
        <v>0</v>
      </c>
      <c r="AY1421" s="451">
        <v>0</v>
      </c>
    </row>
    <row r="1422" spans="1:51" ht="36" hidden="1" customHeight="1" outlineLevel="7" x14ac:dyDescent="0.2">
      <c r="A1422" s="91"/>
      <c r="B1422" s="93"/>
      <c r="C1422" s="95"/>
      <c r="D1422" s="95"/>
      <c r="E1422" s="97"/>
      <c r="F1422" s="101"/>
      <c r="G1422" s="103"/>
      <c r="H1422" s="103"/>
      <c r="I1422" s="4" t="s">
        <v>293</v>
      </c>
      <c r="J1422" s="6"/>
      <c r="K1422" s="5">
        <v>1</v>
      </c>
      <c r="L1422" s="5">
        <v>0</v>
      </c>
      <c r="M1422" s="5">
        <f t="shared" si="112"/>
        <v>0</v>
      </c>
      <c r="N1422" s="5">
        <v>0</v>
      </c>
      <c r="O1422" s="6">
        <f>'Planning 3'!R1422</f>
        <v>0</v>
      </c>
      <c r="P1422" s="116"/>
      <c r="Q1422" s="116"/>
      <c r="S1422" s="159">
        <f t="shared" si="110"/>
        <v>0</v>
      </c>
      <c r="Y1422" s="449">
        <v>0</v>
      </c>
      <c r="AA1422" s="452">
        <f t="shared" si="113"/>
        <v>0</v>
      </c>
      <c r="AB1422" s="452">
        <v>0</v>
      </c>
      <c r="AC1422" s="452">
        <f t="shared" si="114"/>
        <v>0</v>
      </c>
      <c r="AD1422" s="451">
        <v>0</v>
      </c>
      <c r="AE1422" s="451">
        <f t="shared" si="111"/>
        <v>0</v>
      </c>
      <c r="AY1422" s="451">
        <v>0</v>
      </c>
    </row>
    <row r="1423" spans="1:51" ht="36" hidden="1" customHeight="1" outlineLevel="7" x14ac:dyDescent="0.2">
      <c r="A1423" s="91"/>
      <c r="B1423" s="93"/>
      <c r="C1423" s="95"/>
      <c r="D1423" s="95"/>
      <c r="E1423" s="97"/>
      <c r="F1423" s="101"/>
      <c r="G1423" s="103"/>
      <c r="H1423" s="103"/>
      <c r="I1423" s="4" t="s">
        <v>294</v>
      </c>
      <c r="J1423" s="6"/>
      <c r="K1423" s="5">
        <v>1</v>
      </c>
      <c r="L1423" s="5">
        <v>0</v>
      </c>
      <c r="M1423" s="5">
        <f t="shared" si="112"/>
        <v>0</v>
      </c>
      <c r="N1423" s="5">
        <v>0</v>
      </c>
      <c r="O1423" s="6">
        <f>'Planning 3'!R1423</f>
        <v>0</v>
      </c>
      <c r="P1423" s="116"/>
      <c r="Q1423" s="116"/>
      <c r="S1423" s="159">
        <f t="shared" si="110"/>
        <v>0</v>
      </c>
      <c r="Y1423" s="449">
        <v>0</v>
      </c>
      <c r="AA1423" s="452">
        <f t="shared" si="113"/>
        <v>0</v>
      </c>
      <c r="AB1423" s="452">
        <v>0</v>
      </c>
      <c r="AC1423" s="452">
        <f t="shared" si="114"/>
        <v>0</v>
      </c>
      <c r="AD1423" s="451">
        <v>0</v>
      </c>
      <c r="AE1423" s="451">
        <f t="shared" si="111"/>
        <v>0</v>
      </c>
      <c r="AY1423" s="451">
        <v>0</v>
      </c>
    </row>
    <row r="1424" spans="1:51" ht="36" hidden="1" customHeight="1" outlineLevel="5" x14ac:dyDescent="0.2">
      <c r="A1424" s="91"/>
      <c r="B1424" s="93"/>
      <c r="C1424" s="95"/>
      <c r="D1424" s="95"/>
      <c r="E1424" s="97"/>
      <c r="F1424" s="101"/>
      <c r="G1424" s="103"/>
      <c r="H1424" s="103"/>
      <c r="I1424" s="22" t="s">
        <v>207</v>
      </c>
      <c r="J1424" s="24"/>
      <c r="K1424" s="23"/>
      <c r="L1424" s="23">
        <v>0</v>
      </c>
      <c r="M1424" s="23">
        <f t="shared" si="112"/>
        <v>0</v>
      </c>
      <c r="N1424" s="23">
        <v>0</v>
      </c>
      <c r="O1424" s="24">
        <f>'Planning 3'!R1424</f>
        <v>0</v>
      </c>
      <c r="P1424" s="115"/>
      <c r="Q1424" s="115"/>
      <c r="S1424" s="159">
        <f t="shared" si="110"/>
        <v>0</v>
      </c>
      <c r="Y1424" s="449">
        <v>0</v>
      </c>
      <c r="AA1424" s="452">
        <f t="shared" si="113"/>
        <v>0</v>
      </c>
      <c r="AB1424" s="452">
        <v>0</v>
      </c>
      <c r="AC1424" s="452">
        <f t="shared" si="114"/>
        <v>0</v>
      </c>
      <c r="AD1424" s="451">
        <v>0</v>
      </c>
      <c r="AE1424" s="451">
        <f t="shared" si="111"/>
        <v>0</v>
      </c>
      <c r="AY1424" s="451">
        <v>0</v>
      </c>
    </row>
    <row r="1425" spans="1:51" ht="36" hidden="1" customHeight="1" outlineLevel="7" x14ac:dyDescent="0.2">
      <c r="A1425" s="91"/>
      <c r="B1425" s="93"/>
      <c r="C1425" s="95"/>
      <c r="D1425" s="95"/>
      <c r="E1425" s="97"/>
      <c r="F1425" s="101"/>
      <c r="G1425" s="103"/>
      <c r="H1425" s="103"/>
      <c r="I1425" s="4" t="s">
        <v>291</v>
      </c>
      <c r="J1425" s="6"/>
      <c r="K1425" s="5">
        <v>1</v>
      </c>
      <c r="L1425" s="5">
        <v>0</v>
      </c>
      <c r="M1425" s="5">
        <f t="shared" si="112"/>
        <v>0</v>
      </c>
      <c r="N1425" s="5">
        <v>0</v>
      </c>
      <c r="O1425" s="6">
        <f>'Planning 3'!R1425</f>
        <v>0</v>
      </c>
      <c r="P1425" s="116"/>
      <c r="Q1425" s="116"/>
      <c r="S1425" s="159">
        <f t="shared" si="110"/>
        <v>0</v>
      </c>
      <c r="Y1425" s="449">
        <v>0</v>
      </c>
      <c r="AA1425" s="452">
        <f t="shared" si="113"/>
        <v>0</v>
      </c>
      <c r="AB1425" s="452">
        <v>0</v>
      </c>
      <c r="AC1425" s="452">
        <f t="shared" si="114"/>
        <v>0</v>
      </c>
      <c r="AD1425" s="451">
        <v>0</v>
      </c>
      <c r="AE1425" s="451">
        <f t="shared" si="111"/>
        <v>0</v>
      </c>
      <c r="AY1425" s="451">
        <v>0</v>
      </c>
    </row>
    <row r="1426" spans="1:51" ht="36" hidden="1" customHeight="1" outlineLevel="7" x14ac:dyDescent="0.2">
      <c r="A1426" s="91"/>
      <c r="B1426" s="93"/>
      <c r="C1426" s="95"/>
      <c r="D1426" s="95"/>
      <c r="E1426" s="97"/>
      <c r="F1426" s="101"/>
      <c r="G1426" s="103"/>
      <c r="H1426" s="103"/>
      <c r="I1426" s="4" t="s">
        <v>292</v>
      </c>
      <c r="J1426" s="6"/>
      <c r="K1426" s="5">
        <v>1</v>
      </c>
      <c r="L1426" s="5">
        <v>0</v>
      </c>
      <c r="M1426" s="5">
        <f t="shared" si="112"/>
        <v>0</v>
      </c>
      <c r="N1426" s="5">
        <v>0</v>
      </c>
      <c r="O1426" s="6">
        <f>'Planning 3'!R1426</f>
        <v>0</v>
      </c>
      <c r="P1426" s="116"/>
      <c r="Q1426" s="116"/>
      <c r="S1426" s="159">
        <f t="shared" si="110"/>
        <v>0</v>
      </c>
      <c r="Y1426" s="449">
        <v>0</v>
      </c>
      <c r="AA1426" s="452">
        <f t="shared" si="113"/>
        <v>0</v>
      </c>
      <c r="AB1426" s="452">
        <v>0</v>
      </c>
      <c r="AC1426" s="452">
        <f t="shared" si="114"/>
        <v>0</v>
      </c>
      <c r="AD1426" s="451">
        <v>0</v>
      </c>
      <c r="AE1426" s="451">
        <f t="shared" si="111"/>
        <v>0</v>
      </c>
      <c r="AY1426" s="451">
        <v>0</v>
      </c>
    </row>
    <row r="1427" spans="1:51" ht="36" hidden="1" customHeight="1" outlineLevel="7" x14ac:dyDescent="0.2">
      <c r="A1427" s="91"/>
      <c r="B1427" s="93"/>
      <c r="C1427" s="95"/>
      <c r="D1427" s="95"/>
      <c r="E1427" s="97"/>
      <c r="F1427" s="101"/>
      <c r="G1427" s="103"/>
      <c r="H1427" s="103"/>
      <c r="I1427" s="4" t="s">
        <v>231</v>
      </c>
      <c r="J1427" s="6"/>
      <c r="K1427" s="5">
        <v>1</v>
      </c>
      <c r="L1427" s="5">
        <v>0</v>
      </c>
      <c r="M1427" s="5">
        <f t="shared" si="112"/>
        <v>0</v>
      </c>
      <c r="N1427" s="5">
        <v>0</v>
      </c>
      <c r="O1427" s="6">
        <f>'Planning 3'!R1427</f>
        <v>0</v>
      </c>
      <c r="P1427" s="116"/>
      <c r="Q1427" s="116"/>
      <c r="S1427" s="159">
        <f t="shared" si="110"/>
        <v>0</v>
      </c>
      <c r="Y1427" s="449">
        <v>0</v>
      </c>
      <c r="AA1427" s="452">
        <f t="shared" si="113"/>
        <v>0</v>
      </c>
      <c r="AB1427" s="452">
        <v>0</v>
      </c>
      <c r="AC1427" s="452">
        <f t="shared" si="114"/>
        <v>0</v>
      </c>
      <c r="AD1427" s="451">
        <v>0</v>
      </c>
      <c r="AE1427" s="451">
        <f t="shared" si="111"/>
        <v>0</v>
      </c>
      <c r="AY1427" s="451">
        <v>0</v>
      </c>
    </row>
    <row r="1428" spans="1:51" ht="36" hidden="1" customHeight="1" outlineLevel="7" x14ac:dyDescent="0.2">
      <c r="A1428" s="91"/>
      <c r="B1428" s="93"/>
      <c r="C1428" s="95"/>
      <c r="D1428" s="95"/>
      <c r="E1428" s="97"/>
      <c r="F1428" s="101"/>
      <c r="G1428" s="103"/>
      <c r="H1428" s="103"/>
      <c r="I1428" s="4" t="s">
        <v>80</v>
      </c>
      <c r="J1428" s="6"/>
      <c r="K1428" s="5">
        <v>1</v>
      </c>
      <c r="L1428" s="5">
        <v>0</v>
      </c>
      <c r="M1428" s="5">
        <f t="shared" si="112"/>
        <v>0</v>
      </c>
      <c r="N1428" s="5">
        <v>0</v>
      </c>
      <c r="O1428" s="6">
        <f>'Planning 3'!R1428</f>
        <v>0</v>
      </c>
      <c r="P1428" s="116"/>
      <c r="Q1428" s="116"/>
      <c r="S1428" s="159">
        <f t="shared" si="110"/>
        <v>0</v>
      </c>
      <c r="Y1428" s="449">
        <v>0</v>
      </c>
      <c r="AA1428" s="452">
        <f t="shared" si="113"/>
        <v>0</v>
      </c>
      <c r="AB1428" s="452">
        <v>0</v>
      </c>
      <c r="AC1428" s="452">
        <f t="shared" si="114"/>
        <v>0</v>
      </c>
      <c r="AD1428" s="451">
        <v>0</v>
      </c>
      <c r="AE1428" s="451">
        <f t="shared" si="111"/>
        <v>0</v>
      </c>
      <c r="AY1428" s="451">
        <v>0</v>
      </c>
    </row>
    <row r="1429" spans="1:51" ht="36" hidden="1" customHeight="1" outlineLevel="7" x14ac:dyDescent="0.2">
      <c r="A1429" s="91"/>
      <c r="B1429" s="93"/>
      <c r="C1429" s="95"/>
      <c r="D1429" s="95"/>
      <c r="E1429" s="97"/>
      <c r="F1429" s="101"/>
      <c r="G1429" s="103"/>
      <c r="H1429" s="103"/>
      <c r="I1429" s="4" t="s">
        <v>82</v>
      </c>
      <c r="J1429" s="6"/>
      <c r="K1429" s="5">
        <v>1</v>
      </c>
      <c r="L1429" s="5">
        <v>0</v>
      </c>
      <c r="M1429" s="5">
        <f t="shared" si="112"/>
        <v>0</v>
      </c>
      <c r="N1429" s="5">
        <v>0</v>
      </c>
      <c r="O1429" s="6">
        <f>'Planning 3'!R1429</f>
        <v>0</v>
      </c>
      <c r="P1429" s="116"/>
      <c r="Q1429" s="116"/>
      <c r="S1429" s="159">
        <f t="shared" ref="S1429:S1492" si="115">R1429-N1429</f>
        <v>0</v>
      </c>
      <c r="Y1429" s="449">
        <v>0</v>
      </c>
      <c r="AA1429" s="452">
        <f t="shared" si="113"/>
        <v>0</v>
      </c>
      <c r="AB1429" s="452">
        <v>0</v>
      </c>
      <c r="AC1429" s="452">
        <f t="shared" si="114"/>
        <v>0</v>
      </c>
      <c r="AD1429" s="451">
        <v>0</v>
      </c>
      <c r="AE1429" s="451">
        <f t="shared" si="111"/>
        <v>0</v>
      </c>
      <c r="AY1429" s="451">
        <v>0</v>
      </c>
    </row>
    <row r="1430" spans="1:51" ht="36" hidden="1" customHeight="1" outlineLevel="7" x14ac:dyDescent="0.2">
      <c r="A1430" s="91"/>
      <c r="B1430" s="93"/>
      <c r="C1430" s="95"/>
      <c r="D1430" s="95"/>
      <c r="E1430" s="97"/>
      <c r="F1430" s="101"/>
      <c r="G1430" s="103"/>
      <c r="H1430" s="103"/>
      <c r="I1430" s="4" t="s">
        <v>293</v>
      </c>
      <c r="J1430" s="6"/>
      <c r="K1430" s="5">
        <v>1</v>
      </c>
      <c r="L1430" s="5">
        <v>0</v>
      </c>
      <c r="M1430" s="5">
        <f t="shared" si="112"/>
        <v>0</v>
      </c>
      <c r="N1430" s="5">
        <v>0</v>
      </c>
      <c r="O1430" s="6">
        <f>'Planning 3'!R1430</f>
        <v>0</v>
      </c>
      <c r="P1430" s="116"/>
      <c r="Q1430" s="116"/>
      <c r="S1430" s="159">
        <f t="shared" si="115"/>
        <v>0</v>
      </c>
      <c r="Y1430" s="449">
        <v>0</v>
      </c>
      <c r="AA1430" s="452">
        <f t="shared" si="113"/>
        <v>0</v>
      </c>
      <c r="AB1430" s="452">
        <v>0</v>
      </c>
      <c r="AC1430" s="452">
        <f t="shared" si="114"/>
        <v>0</v>
      </c>
      <c r="AD1430" s="451">
        <v>0</v>
      </c>
      <c r="AE1430" s="451">
        <f t="shared" si="111"/>
        <v>0</v>
      </c>
      <c r="AY1430" s="451">
        <v>0</v>
      </c>
    </row>
    <row r="1431" spans="1:51" ht="36" hidden="1" customHeight="1" outlineLevel="7" x14ac:dyDescent="0.2">
      <c r="A1431" s="91"/>
      <c r="B1431" s="93"/>
      <c r="C1431" s="95"/>
      <c r="D1431" s="95"/>
      <c r="E1431" s="97"/>
      <c r="F1431" s="101"/>
      <c r="G1431" s="103"/>
      <c r="H1431" s="103"/>
      <c r="I1431" s="4" t="s">
        <v>294</v>
      </c>
      <c r="J1431" s="6"/>
      <c r="K1431" s="5">
        <v>1</v>
      </c>
      <c r="L1431" s="5">
        <v>0</v>
      </c>
      <c r="M1431" s="5">
        <f t="shared" si="112"/>
        <v>0</v>
      </c>
      <c r="N1431" s="5">
        <v>0</v>
      </c>
      <c r="O1431" s="6">
        <f>'Planning 3'!R1431</f>
        <v>0</v>
      </c>
      <c r="P1431" s="116"/>
      <c r="Q1431" s="116"/>
      <c r="S1431" s="159">
        <f t="shared" si="115"/>
        <v>0</v>
      </c>
      <c r="Y1431" s="449">
        <v>0</v>
      </c>
      <c r="AA1431" s="452">
        <f t="shared" si="113"/>
        <v>0</v>
      </c>
      <c r="AB1431" s="452">
        <v>0</v>
      </c>
      <c r="AC1431" s="452">
        <f t="shared" si="114"/>
        <v>0</v>
      </c>
      <c r="AD1431" s="451">
        <v>0</v>
      </c>
      <c r="AE1431" s="451">
        <f t="shared" si="111"/>
        <v>0</v>
      </c>
      <c r="AY1431" s="451">
        <v>0</v>
      </c>
    </row>
    <row r="1432" spans="1:51" ht="36" hidden="1" customHeight="1" outlineLevel="5" x14ac:dyDescent="0.2">
      <c r="A1432" s="91"/>
      <c r="B1432" s="93"/>
      <c r="C1432" s="95"/>
      <c r="D1432" s="95"/>
      <c r="E1432" s="97"/>
      <c r="F1432" s="101"/>
      <c r="G1432" s="103"/>
      <c r="H1432" s="103"/>
      <c r="I1432" s="22" t="s">
        <v>208</v>
      </c>
      <c r="J1432" s="24"/>
      <c r="K1432" s="23"/>
      <c r="L1432" s="23">
        <v>0</v>
      </c>
      <c r="M1432" s="23">
        <f t="shared" si="112"/>
        <v>0</v>
      </c>
      <c r="N1432" s="23">
        <v>0</v>
      </c>
      <c r="O1432" s="24">
        <f>'Planning 3'!R1432</f>
        <v>0</v>
      </c>
      <c r="P1432" s="115"/>
      <c r="Q1432" s="115"/>
      <c r="S1432" s="159">
        <f t="shared" si="115"/>
        <v>0</v>
      </c>
      <c r="Y1432" s="449">
        <v>0</v>
      </c>
      <c r="AA1432" s="452">
        <f t="shared" si="113"/>
        <v>0</v>
      </c>
      <c r="AB1432" s="452">
        <v>0</v>
      </c>
      <c r="AC1432" s="452">
        <f t="shared" si="114"/>
        <v>0</v>
      </c>
      <c r="AD1432" s="451">
        <v>0</v>
      </c>
      <c r="AE1432" s="451">
        <f t="shared" si="111"/>
        <v>0</v>
      </c>
      <c r="AY1432" s="451">
        <v>0</v>
      </c>
    </row>
    <row r="1433" spans="1:51" ht="36" hidden="1" customHeight="1" outlineLevel="7" x14ac:dyDescent="0.2">
      <c r="A1433" s="91"/>
      <c r="B1433" s="93"/>
      <c r="C1433" s="95"/>
      <c r="D1433" s="95"/>
      <c r="E1433" s="97"/>
      <c r="F1433" s="101"/>
      <c r="G1433" s="103"/>
      <c r="H1433" s="103"/>
      <c r="I1433" s="4" t="s">
        <v>291</v>
      </c>
      <c r="J1433" s="6"/>
      <c r="K1433" s="5">
        <v>1</v>
      </c>
      <c r="L1433" s="5">
        <v>0</v>
      </c>
      <c r="M1433" s="5">
        <f t="shared" si="112"/>
        <v>0</v>
      </c>
      <c r="N1433" s="5">
        <v>0</v>
      </c>
      <c r="O1433" s="6">
        <f>'Planning 3'!R1433</f>
        <v>0</v>
      </c>
      <c r="P1433" s="116"/>
      <c r="Q1433" s="116"/>
      <c r="S1433" s="159">
        <f t="shared" si="115"/>
        <v>0</v>
      </c>
      <c r="Y1433" s="449">
        <v>0</v>
      </c>
      <c r="AA1433" s="452">
        <f t="shared" si="113"/>
        <v>0</v>
      </c>
      <c r="AB1433" s="452">
        <v>0</v>
      </c>
      <c r="AC1433" s="452">
        <f t="shared" si="114"/>
        <v>0</v>
      </c>
      <c r="AD1433" s="451">
        <v>0</v>
      </c>
      <c r="AE1433" s="451">
        <f t="shared" si="111"/>
        <v>0</v>
      </c>
      <c r="AY1433" s="451">
        <v>0</v>
      </c>
    </row>
    <row r="1434" spans="1:51" ht="36" hidden="1" customHeight="1" outlineLevel="7" x14ac:dyDescent="0.2">
      <c r="A1434" s="91"/>
      <c r="B1434" s="93"/>
      <c r="C1434" s="95"/>
      <c r="D1434" s="95"/>
      <c r="E1434" s="97"/>
      <c r="F1434" s="101"/>
      <c r="G1434" s="103"/>
      <c r="H1434" s="103"/>
      <c r="I1434" s="4" t="s">
        <v>292</v>
      </c>
      <c r="J1434" s="6"/>
      <c r="K1434" s="5">
        <v>1</v>
      </c>
      <c r="L1434" s="5">
        <v>0</v>
      </c>
      <c r="M1434" s="5">
        <f t="shared" si="112"/>
        <v>0</v>
      </c>
      <c r="N1434" s="5">
        <v>0</v>
      </c>
      <c r="O1434" s="6">
        <f>'Planning 3'!R1434</f>
        <v>0</v>
      </c>
      <c r="P1434" s="116"/>
      <c r="Q1434" s="116"/>
      <c r="S1434" s="159">
        <f t="shared" si="115"/>
        <v>0</v>
      </c>
      <c r="Y1434" s="449">
        <v>0</v>
      </c>
      <c r="AA1434" s="452">
        <f t="shared" si="113"/>
        <v>0</v>
      </c>
      <c r="AB1434" s="452">
        <v>0</v>
      </c>
      <c r="AC1434" s="452">
        <f t="shared" si="114"/>
        <v>0</v>
      </c>
      <c r="AD1434" s="451">
        <v>0</v>
      </c>
      <c r="AE1434" s="451">
        <f t="shared" si="111"/>
        <v>0</v>
      </c>
      <c r="AY1434" s="451">
        <v>0</v>
      </c>
    </row>
    <row r="1435" spans="1:51" ht="36" hidden="1" customHeight="1" outlineLevel="7" x14ac:dyDescent="0.2">
      <c r="A1435" s="91"/>
      <c r="B1435" s="93"/>
      <c r="C1435" s="95"/>
      <c r="D1435" s="95"/>
      <c r="E1435" s="97"/>
      <c r="F1435" s="101"/>
      <c r="G1435" s="103"/>
      <c r="H1435" s="103"/>
      <c r="I1435" s="4" t="s">
        <v>231</v>
      </c>
      <c r="J1435" s="6"/>
      <c r="K1435" s="5">
        <v>1</v>
      </c>
      <c r="L1435" s="5">
        <v>0</v>
      </c>
      <c r="M1435" s="5">
        <f t="shared" si="112"/>
        <v>0</v>
      </c>
      <c r="N1435" s="5">
        <v>0</v>
      </c>
      <c r="O1435" s="6">
        <f>'Planning 3'!R1435</f>
        <v>0</v>
      </c>
      <c r="P1435" s="116"/>
      <c r="Q1435" s="116"/>
      <c r="S1435" s="159">
        <f t="shared" si="115"/>
        <v>0</v>
      </c>
      <c r="Y1435" s="449">
        <v>0</v>
      </c>
      <c r="AA1435" s="452">
        <f t="shared" si="113"/>
        <v>0</v>
      </c>
      <c r="AB1435" s="452">
        <v>0</v>
      </c>
      <c r="AC1435" s="452">
        <f t="shared" si="114"/>
        <v>0</v>
      </c>
      <c r="AD1435" s="451">
        <v>0</v>
      </c>
      <c r="AE1435" s="451">
        <f t="shared" si="111"/>
        <v>0</v>
      </c>
      <c r="AY1435" s="451">
        <v>0</v>
      </c>
    </row>
    <row r="1436" spans="1:51" ht="36" hidden="1" customHeight="1" outlineLevel="7" x14ac:dyDescent="0.2">
      <c r="A1436" s="91"/>
      <c r="B1436" s="93"/>
      <c r="C1436" s="95"/>
      <c r="D1436" s="95"/>
      <c r="E1436" s="97"/>
      <c r="F1436" s="101"/>
      <c r="G1436" s="103"/>
      <c r="H1436" s="103"/>
      <c r="I1436" s="4" t="s">
        <v>80</v>
      </c>
      <c r="J1436" s="6"/>
      <c r="K1436" s="5">
        <v>1</v>
      </c>
      <c r="L1436" s="5">
        <v>0</v>
      </c>
      <c r="M1436" s="5">
        <f t="shared" si="112"/>
        <v>0</v>
      </c>
      <c r="N1436" s="5">
        <v>0</v>
      </c>
      <c r="O1436" s="6">
        <f>'Planning 3'!R1436</f>
        <v>0</v>
      </c>
      <c r="P1436" s="116"/>
      <c r="Q1436" s="116"/>
      <c r="S1436" s="159">
        <f t="shared" si="115"/>
        <v>0</v>
      </c>
      <c r="Y1436" s="449">
        <v>0</v>
      </c>
      <c r="AA1436" s="452">
        <f t="shared" si="113"/>
        <v>0</v>
      </c>
      <c r="AB1436" s="452">
        <v>0</v>
      </c>
      <c r="AC1436" s="452">
        <f t="shared" si="114"/>
        <v>0</v>
      </c>
      <c r="AD1436" s="451">
        <v>0</v>
      </c>
      <c r="AE1436" s="451">
        <f t="shared" si="111"/>
        <v>0</v>
      </c>
      <c r="AY1436" s="451">
        <v>0</v>
      </c>
    </row>
    <row r="1437" spans="1:51" ht="36" hidden="1" customHeight="1" outlineLevel="7" x14ac:dyDescent="0.2">
      <c r="A1437" s="91"/>
      <c r="B1437" s="93"/>
      <c r="C1437" s="95"/>
      <c r="D1437" s="95"/>
      <c r="E1437" s="97"/>
      <c r="F1437" s="101"/>
      <c r="G1437" s="103"/>
      <c r="H1437" s="103"/>
      <c r="I1437" s="4" t="s">
        <v>82</v>
      </c>
      <c r="J1437" s="6"/>
      <c r="K1437" s="5">
        <v>1</v>
      </c>
      <c r="L1437" s="5">
        <v>0</v>
      </c>
      <c r="M1437" s="5">
        <f t="shared" si="112"/>
        <v>0</v>
      </c>
      <c r="N1437" s="5">
        <v>0</v>
      </c>
      <c r="O1437" s="6">
        <f>'Planning 3'!R1437</f>
        <v>0</v>
      </c>
      <c r="P1437" s="116"/>
      <c r="Q1437" s="116"/>
      <c r="S1437" s="159">
        <f t="shared" si="115"/>
        <v>0</v>
      </c>
      <c r="Y1437" s="449">
        <v>0</v>
      </c>
      <c r="AA1437" s="452">
        <f t="shared" si="113"/>
        <v>0</v>
      </c>
      <c r="AB1437" s="452">
        <v>0</v>
      </c>
      <c r="AC1437" s="452">
        <f t="shared" si="114"/>
        <v>0</v>
      </c>
      <c r="AD1437" s="451">
        <v>0</v>
      </c>
      <c r="AE1437" s="451">
        <f t="shared" si="111"/>
        <v>0</v>
      </c>
      <c r="AY1437" s="451">
        <v>0</v>
      </c>
    </row>
    <row r="1438" spans="1:51" ht="36" hidden="1" customHeight="1" outlineLevel="7" x14ac:dyDescent="0.2">
      <c r="A1438" s="91"/>
      <c r="B1438" s="93"/>
      <c r="C1438" s="95"/>
      <c r="D1438" s="95"/>
      <c r="E1438" s="97"/>
      <c r="F1438" s="101"/>
      <c r="G1438" s="103"/>
      <c r="H1438" s="103"/>
      <c r="I1438" s="4" t="s">
        <v>293</v>
      </c>
      <c r="J1438" s="6"/>
      <c r="K1438" s="5">
        <v>1</v>
      </c>
      <c r="L1438" s="5">
        <v>0</v>
      </c>
      <c r="M1438" s="5">
        <f t="shared" si="112"/>
        <v>0</v>
      </c>
      <c r="N1438" s="5">
        <v>0</v>
      </c>
      <c r="O1438" s="6">
        <f>'Planning 3'!R1438</f>
        <v>0</v>
      </c>
      <c r="P1438" s="116"/>
      <c r="Q1438" s="116"/>
      <c r="S1438" s="159">
        <f t="shared" si="115"/>
        <v>0</v>
      </c>
      <c r="Y1438" s="449">
        <v>0</v>
      </c>
      <c r="AA1438" s="452">
        <f t="shared" si="113"/>
        <v>0</v>
      </c>
      <c r="AB1438" s="452">
        <v>0</v>
      </c>
      <c r="AC1438" s="452">
        <f t="shared" si="114"/>
        <v>0</v>
      </c>
      <c r="AD1438" s="451">
        <v>0</v>
      </c>
      <c r="AE1438" s="451">
        <f t="shared" si="111"/>
        <v>0</v>
      </c>
      <c r="AY1438" s="451">
        <v>0</v>
      </c>
    </row>
    <row r="1439" spans="1:51" ht="36" hidden="1" customHeight="1" outlineLevel="7" x14ac:dyDescent="0.2">
      <c r="A1439" s="91"/>
      <c r="B1439" s="93"/>
      <c r="C1439" s="95"/>
      <c r="D1439" s="95"/>
      <c r="E1439" s="97"/>
      <c r="F1439" s="101"/>
      <c r="G1439" s="103"/>
      <c r="H1439" s="103"/>
      <c r="I1439" s="4" t="s">
        <v>294</v>
      </c>
      <c r="J1439" s="6"/>
      <c r="K1439" s="5">
        <v>1</v>
      </c>
      <c r="L1439" s="5">
        <v>0</v>
      </c>
      <c r="M1439" s="5">
        <f t="shared" si="112"/>
        <v>0</v>
      </c>
      <c r="N1439" s="5">
        <v>0</v>
      </c>
      <c r="O1439" s="6">
        <f>'Planning 3'!R1439</f>
        <v>0</v>
      </c>
      <c r="P1439" s="116"/>
      <c r="Q1439" s="116"/>
      <c r="S1439" s="159">
        <f t="shared" si="115"/>
        <v>0</v>
      </c>
      <c r="Y1439" s="449">
        <v>0</v>
      </c>
      <c r="AA1439" s="452">
        <f t="shared" si="113"/>
        <v>0</v>
      </c>
      <c r="AB1439" s="452">
        <v>0</v>
      </c>
      <c r="AC1439" s="452">
        <f t="shared" si="114"/>
        <v>0</v>
      </c>
      <c r="AD1439" s="451">
        <v>0</v>
      </c>
      <c r="AE1439" s="451">
        <f t="shared" si="111"/>
        <v>0</v>
      </c>
      <c r="AY1439" s="451">
        <v>0</v>
      </c>
    </row>
    <row r="1440" spans="1:51" ht="36" hidden="1" customHeight="1" outlineLevel="5" x14ac:dyDescent="0.2">
      <c r="A1440" s="91"/>
      <c r="B1440" s="93"/>
      <c r="C1440" s="95"/>
      <c r="D1440" s="95"/>
      <c r="E1440" s="97"/>
      <c r="F1440" s="101"/>
      <c r="G1440" s="103"/>
      <c r="H1440" s="103"/>
      <c r="I1440" s="22" t="s">
        <v>209</v>
      </c>
      <c r="J1440" s="24"/>
      <c r="K1440" s="23"/>
      <c r="L1440" s="23">
        <v>0</v>
      </c>
      <c r="M1440" s="23">
        <f t="shared" si="112"/>
        <v>0</v>
      </c>
      <c r="N1440" s="23">
        <v>0</v>
      </c>
      <c r="O1440" s="24">
        <f>'Planning 3'!R1440</f>
        <v>0</v>
      </c>
      <c r="P1440" s="115"/>
      <c r="Q1440" s="115"/>
      <c r="S1440" s="159">
        <f t="shared" si="115"/>
        <v>0</v>
      </c>
      <c r="Y1440" s="449">
        <v>0</v>
      </c>
      <c r="AA1440" s="452">
        <f t="shared" si="113"/>
        <v>0</v>
      </c>
      <c r="AB1440" s="452">
        <v>0</v>
      </c>
      <c r="AC1440" s="452">
        <f t="shared" si="114"/>
        <v>0</v>
      </c>
      <c r="AD1440" s="451">
        <v>0</v>
      </c>
      <c r="AE1440" s="451">
        <f t="shared" si="111"/>
        <v>0</v>
      </c>
      <c r="AY1440" s="451">
        <v>0</v>
      </c>
    </row>
    <row r="1441" spans="1:51" ht="36" hidden="1" customHeight="1" outlineLevel="7" x14ac:dyDescent="0.2">
      <c r="A1441" s="91"/>
      <c r="B1441" s="93"/>
      <c r="C1441" s="95"/>
      <c r="D1441" s="95"/>
      <c r="E1441" s="97"/>
      <c r="F1441" s="101"/>
      <c r="G1441" s="103"/>
      <c r="H1441" s="103"/>
      <c r="I1441" s="4" t="s">
        <v>291</v>
      </c>
      <c r="J1441" s="6"/>
      <c r="K1441" s="5">
        <v>1</v>
      </c>
      <c r="L1441" s="5">
        <v>0</v>
      </c>
      <c r="M1441" s="5">
        <f t="shared" si="112"/>
        <v>0</v>
      </c>
      <c r="N1441" s="5">
        <v>0</v>
      </c>
      <c r="O1441" s="6">
        <f>'Planning 3'!R1441</f>
        <v>0</v>
      </c>
      <c r="P1441" s="116"/>
      <c r="Q1441" s="116"/>
      <c r="S1441" s="159">
        <f t="shared" si="115"/>
        <v>0</v>
      </c>
      <c r="Y1441" s="449">
        <v>0</v>
      </c>
      <c r="AA1441" s="452">
        <f t="shared" si="113"/>
        <v>0</v>
      </c>
      <c r="AB1441" s="452">
        <v>0</v>
      </c>
      <c r="AC1441" s="452">
        <f t="shared" si="114"/>
        <v>0</v>
      </c>
      <c r="AD1441" s="451">
        <v>0</v>
      </c>
      <c r="AE1441" s="451">
        <f t="shared" si="111"/>
        <v>0</v>
      </c>
      <c r="AY1441" s="451">
        <v>0</v>
      </c>
    </row>
    <row r="1442" spans="1:51" ht="36" hidden="1" customHeight="1" outlineLevel="7" x14ac:dyDescent="0.2">
      <c r="A1442" s="91"/>
      <c r="B1442" s="93"/>
      <c r="C1442" s="95"/>
      <c r="D1442" s="95"/>
      <c r="E1442" s="97"/>
      <c r="F1442" s="101"/>
      <c r="G1442" s="103"/>
      <c r="H1442" s="103"/>
      <c r="I1442" s="4" t="s">
        <v>292</v>
      </c>
      <c r="J1442" s="6"/>
      <c r="K1442" s="5">
        <v>1</v>
      </c>
      <c r="L1442" s="5">
        <v>0</v>
      </c>
      <c r="M1442" s="5">
        <f t="shared" si="112"/>
        <v>0</v>
      </c>
      <c r="N1442" s="5">
        <v>0</v>
      </c>
      <c r="O1442" s="6">
        <f>'Planning 3'!R1442</f>
        <v>0</v>
      </c>
      <c r="P1442" s="116"/>
      <c r="Q1442" s="116"/>
      <c r="S1442" s="159">
        <f t="shared" si="115"/>
        <v>0</v>
      </c>
      <c r="Y1442" s="449">
        <v>0</v>
      </c>
      <c r="AA1442" s="452">
        <f t="shared" si="113"/>
        <v>0</v>
      </c>
      <c r="AB1442" s="452">
        <v>0</v>
      </c>
      <c r="AC1442" s="452">
        <f t="shared" si="114"/>
        <v>0</v>
      </c>
      <c r="AD1442" s="451">
        <v>0</v>
      </c>
      <c r="AE1442" s="451">
        <f t="shared" si="111"/>
        <v>0</v>
      </c>
      <c r="AY1442" s="451">
        <v>0</v>
      </c>
    </row>
    <row r="1443" spans="1:51" ht="36" hidden="1" customHeight="1" outlineLevel="7" x14ac:dyDescent="0.2">
      <c r="A1443" s="91"/>
      <c r="B1443" s="93"/>
      <c r="C1443" s="95"/>
      <c r="D1443" s="95"/>
      <c r="E1443" s="97"/>
      <c r="F1443" s="101"/>
      <c r="G1443" s="103"/>
      <c r="H1443" s="103"/>
      <c r="I1443" s="4" t="s">
        <v>231</v>
      </c>
      <c r="J1443" s="6"/>
      <c r="K1443" s="5">
        <v>1</v>
      </c>
      <c r="L1443" s="5">
        <v>0</v>
      </c>
      <c r="M1443" s="5">
        <f t="shared" si="112"/>
        <v>0</v>
      </c>
      <c r="N1443" s="5">
        <v>0</v>
      </c>
      <c r="O1443" s="6">
        <f>'Planning 3'!R1443</f>
        <v>0</v>
      </c>
      <c r="P1443" s="116"/>
      <c r="Q1443" s="116"/>
      <c r="S1443" s="159">
        <f t="shared" si="115"/>
        <v>0</v>
      </c>
      <c r="Y1443" s="449">
        <v>0</v>
      </c>
      <c r="AA1443" s="452">
        <f t="shared" si="113"/>
        <v>0</v>
      </c>
      <c r="AB1443" s="452">
        <v>0</v>
      </c>
      <c r="AC1443" s="452">
        <f t="shared" si="114"/>
        <v>0</v>
      </c>
      <c r="AD1443" s="451">
        <v>0</v>
      </c>
      <c r="AE1443" s="451">
        <f t="shared" si="111"/>
        <v>0</v>
      </c>
      <c r="AY1443" s="451">
        <v>0</v>
      </c>
    </row>
    <row r="1444" spans="1:51" ht="36" hidden="1" customHeight="1" outlineLevel="7" x14ac:dyDescent="0.2">
      <c r="A1444" s="91"/>
      <c r="B1444" s="93"/>
      <c r="C1444" s="95"/>
      <c r="D1444" s="95"/>
      <c r="E1444" s="97"/>
      <c r="F1444" s="101"/>
      <c r="G1444" s="103"/>
      <c r="H1444" s="103"/>
      <c r="I1444" s="4" t="s">
        <v>80</v>
      </c>
      <c r="J1444" s="6"/>
      <c r="K1444" s="5">
        <v>1</v>
      </c>
      <c r="L1444" s="5">
        <v>0</v>
      </c>
      <c r="M1444" s="5">
        <f t="shared" si="112"/>
        <v>0</v>
      </c>
      <c r="N1444" s="5">
        <v>0</v>
      </c>
      <c r="O1444" s="6">
        <f>'Planning 3'!R1444</f>
        <v>0</v>
      </c>
      <c r="P1444" s="116"/>
      <c r="Q1444" s="116"/>
      <c r="S1444" s="159">
        <f t="shared" si="115"/>
        <v>0</v>
      </c>
      <c r="Y1444" s="449">
        <v>0</v>
      </c>
      <c r="AA1444" s="452">
        <f t="shared" si="113"/>
        <v>0</v>
      </c>
      <c r="AB1444" s="452">
        <v>0</v>
      </c>
      <c r="AC1444" s="452">
        <f t="shared" si="114"/>
        <v>0</v>
      </c>
      <c r="AD1444" s="451">
        <v>0</v>
      </c>
      <c r="AE1444" s="451">
        <f t="shared" si="111"/>
        <v>0</v>
      </c>
      <c r="AY1444" s="451">
        <v>0</v>
      </c>
    </row>
    <row r="1445" spans="1:51" ht="36" hidden="1" customHeight="1" outlineLevel="7" x14ac:dyDescent="0.2">
      <c r="A1445" s="91"/>
      <c r="B1445" s="93"/>
      <c r="C1445" s="95"/>
      <c r="D1445" s="95"/>
      <c r="E1445" s="97"/>
      <c r="F1445" s="101"/>
      <c r="G1445" s="103"/>
      <c r="H1445" s="103"/>
      <c r="I1445" s="4" t="s">
        <v>82</v>
      </c>
      <c r="J1445" s="6"/>
      <c r="K1445" s="5">
        <v>1</v>
      </c>
      <c r="L1445" s="5">
        <v>0</v>
      </c>
      <c r="M1445" s="5">
        <f t="shared" si="112"/>
        <v>0</v>
      </c>
      <c r="N1445" s="5">
        <v>0</v>
      </c>
      <c r="O1445" s="6">
        <f>'Planning 3'!R1445</f>
        <v>0</v>
      </c>
      <c r="P1445" s="116"/>
      <c r="Q1445" s="116"/>
      <c r="S1445" s="159">
        <f t="shared" si="115"/>
        <v>0</v>
      </c>
      <c r="Y1445" s="449">
        <v>0</v>
      </c>
      <c r="AA1445" s="452">
        <f t="shared" si="113"/>
        <v>0</v>
      </c>
      <c r="AB1445" s="452">
        <v>0</v>
      </c>
      <c r="AC1445" s="452">
        <f t="shared" si="114"/>
        <v>0</v>
      </c>
      <c r="AD1445" s="451">
        <v>0</v>
      </c>
      <c r="AE1445" s="451">
        <f t="shared" si="111"/>
        <v>0</v>
      </c>
      <c r="AY1445" s="451">
        <v>0</v>
      </c>
    </row>
    <row r="1446" spans="1:51" ht="36" hidden="1" customHeight="1" outlineLevel="7" x14ac:dyDescent="0.2">
      <c r="A1446" s="91"/>
      <c r="B1446" s="93"/>
      <c r="C1446" s="95"/>
      <c r="D1446" s="95"/>
      <c r="E1446" s="97"/>
      <c r="F1446" s="101"/>
      <c r="G1446" s="103"/>
      <c r="H1446" s="103"/>
      <c r="I1446" s="4" t="s">
        <v>293</v>
      </c>
      <c r="J1446" s="6"/>
      <c r="K1446" s="5">
        <v>1</v>
      </c>
      <c r="L1446" s="5">
        <v>0</v>
      </c>
      <c r="M1446" s="5">
        <f t="shared" si="112"/>
        <v>0</v>
      </c>
      <c r="N1446" s="5">
        <v>0</v>
      </c>
      <c r="O1446" s="6">
        <f>'Planning 3'!R1446</f>
        <v>0</v>
      </c>
      <c r="P1446" s="116"/>
      <c r="Q1446" s="116"/>
      <c r="S1446" s="159">
        <f t="shared" si="115"/>
        <v>0</v>
      </c>
      <c r="Y1446" s="449">
        <v>0</v>
      </c>
      <c r="AA1446" s="452">
        <f t="shared" si="113"/>
        <v>0</v>
      </c>
      <c r="AB1446" s="452">
        <v>0</v>
      </c>
      <c r="AC1446" s="452">
        <f t="shared" si="114"/>
        <v>0</v>
      </c>
      <c r="AD1446" s="451">
        <v>0</v>
      </c>
      <c r="AE1446" s="451">
        <f t="shared" si="111"/>
        <v>0</v>
      </c>
      <c r="AY1446" s="451">
        <v>0</v>
      </c>
    </row>
    <row r="1447" spans="1:51" ht="36" hidden="1" customHeight="1" outlineLevel="7" x14ac:dyDescent="0.2">
      <c r="A1447" s="91"/>
      <c r="B1447" s="93"/>
      <c r="C1447" s="95"/>
      <c r="D1447" s="95"/>
      <c r="E1447" s="97"/>
      <c r="F1447" s="101"/>
      <c r="G1447" s="103"/>
      <c r="H1447" s="103"/>
      <c r="I1447" s="4" t="s">
        <v>294</v>
      </c>
      <c r="J1447" s="6"/>
      <c r="K1447" s="5">
        <v>1</v>
      </c>
      <c r="L1447" s="5">
        <v>0</v>
      </c>
      <c r="M1447" s="5">
        <f t="shared" si="112"/>
        <v>0</v>
      </c>
      <c r="N1447" s="5">
        <v>0</v>
      </c>
      <c r="O1447" s="6">
        <f>'Planning 3'!R1447</f>
        <v>0</v>
      </c>
      <c r="P1447" s="116"/>
      <c r="Q1447" s="116"/>
      <c r="S1447" s="159">
        <f t="shared" si="115"/>
        <v>0</v>
      </c>
      <c r="Y1447" s="449">
        <v>0</v>
      </c>
      <c r="AA1447" s="452">
        <f t="shared" si="113"/>
        <v>0</v>
      </c>
      <c r="AB1447" s="452">
        <v>0</v>
      </c>
      <c r="AC1447" s="452">
        <f t="shared" si="114"/>
        <v>0</v>
      </c>
      <c r="AD1447" s="451">
        <v>0</v>
      </c>
      <c r="AE1447" s="451">
        <f t="shared" si="111"/>
        <v>0</v>
      </c>
      <c r="AY1447" s="451">
        <v>0</v>
      </c>
    </row>
    <row r="1448" spans="1:51" ht="36" hidden="1" customHeight="1" outlineLevel="5" x14ac:dyDescent="0.2">
      <c r="A1448" s="91"/>
      <c r="B1448" s="93"/>
      <c r="C1448" s="95"/>
      <c r="D1448" s="95"/>
      <c r="E1448" s="97"/>
      <c r="F1448" s="101"/>
      <c r="G1448" s="103"/>
      <c r="H1448" s="103"/>
      <c r="I1448" s="22" t="s">
        <v>210</v>
      </c>
      <c r="J1448" s="24"/>
      <c r="K1448" s="23"/>
      <c r="L1448" s="23">
        <v>0</v>
      </c>
      <c r="M1448" s="23">
        <f t="shared" si="112"/>
        <v>0</v>
      </c>
      <c r="N1448" s="23">
        <v>0</v>
      </c>
      <c r="O1448" s="24">
        <f>'Planning 3'!R1448</f>
        <v>0</v>
      </c>
      <c r="P1448" s="115"/>
      <c r="Q1448" s="115"/>
      <c r="S1448" s="159">
        <f t="shared" si="115"/>
        <v>0</v>
      </c>
      <c r="Y1448" s="449">
        <v>0</v>
      </c>
      <c r="AA1448" s="452">
        <f t="shared" si="113"/>
        <v>0</v>
      </c>
      <c r="AB1448" s="452">
        <v>0</v>
      </c>
      <c r="AC1448" s="452">
        <f t="shared" si="114"/>
        <v>0</v>
      </c>
      <c r="AD1448" s="451">
        <v>0</v>
      </c>
      <c r="AE1448" s="451">
        <f t="shared" si="111"/>
        <v>0</v>
      </c>
      <c r="AY1448" s="451">
        <v>0</v>
      </c>
    </row>
    <row r="1449" spans="1:51" ht="36" hidden="1" customHeight="1" outlineLevel="7" x14ac:dyDescent="0.2">
      <c r="A1449" s="91"/>
      <c r="B1449" s="93"/>
      <c r="C1449" s="95"/>
      <c r="D1449" s="95"/>
      <c r="E1449" s="97"/>
      <c r="F1449" s="101"/>
      <c r="G1449" s="103"/>
      <c r="H1449" s="103"/>
      <c r="I1449" s="4" t="s">
        <v>291</v>
      </c>
      <c r="J1449" s="6"/>
      <c r="K1449" s="5">
        <v>1</v>
      </c>
      <c r="L1449" s="5">
        <v>0</v>
      </c>
      <c r="M1449" s="5">
        <f t="shared" si="112"/>
        <v>0</v>
      </c>
      <c r="N1449" s="5">
        <v>0</v>
      </c>
      <c r="O1449" s="6">
        <f>'Planning 3'!R1449</f>
        <v>0</v>
      </c>
      <c r="P1449" s="116"/>
      <c r="Q1449" s="116"/>
      <c r="S1449" s="159">
        <f t="shared" si="115"/>
        <v>0</v>
      </c>
      <c r="Y1449" s="449">
        <v>0</v>
      </c>
      <c r="AA1449" s="452">
        <f t="shared" si="113"/>
        <v>0</v>
      </c>
      <c r="AB1449" s="452">
        <v>0</v>
      </c>
      <c r="AC1449" s="452">
        <f t="shared" si="114"/>
        <v>0</v>
      </c>
      <c r="AD1449" s="451">
        <v>0</v>
      </c>
      <c r="AE1449" s="451">
        <f t="shared" si="111"/>
        <v>0</v>
      </c>
      <c r="AY1449" s="451">
        <v>0</v>
      </c>
    </row>
    <row r="1450" spans="1:51" ht="36" hidden="1" customHeight="1" outlineLevel="7" x14ac:dyDescent="0.2">
      <c r="A1450" s="91"/>
      <c r="B1450" s="93"/>
      <c r="C1450" s="95"/>
      <c r="D1450" s="95"/>
      <c r="E1450" s="97"/>
      <c r="F1450" s="101"/>
      <c r="G1450" s="103"/>
      <c r="H1450" s="103"/>
      <c r="I1450" s="4" t="s">
        <v>292</v>
      </c>
      <c r="J1450" s="6"/>
      <c r="K1450" s="5">
        <v>1</v>
      </c>
      <c r="L1450" s="5">
        <v>0</v>
      </c>
      <c r="M1450" s="5">
        <f t="shared" si="112"/>
        <v>0</v>
      </c>
      <c r="N1450" s="5">
        <v>0</v>
      </c>
      <c r="O1450" s="6">
        <f>'Planning 3'!R1450</f>
        <v>0</v>
      </c>
      <c r="P1450" s="116"/>
      <c r="Q1450" s="116"/>
      <c r="S1450" s="159">
        <f t="shared" si="115"/>
        <v>0</v>
      </c>
      <c r="Y1450" s="449">
        <v>0</v>
      </c>
      <c r="AA1450" s="452">
        <f t="shared" si="113"/>
        <v>0</v>
      </c>
      <c r="AB1450" s="452">
        <v>0</v>
      </c>
      <c r="AC1450" s="452">
        <f t="shared" si="114"/>
        <v>0</v>
      </c>
      <c r="AD1450" s="451">
        <v>0</v>
      </c>
      <c r="AE1450" s="451">
        <f t="shared" si="111"/>
        <v>0</v>
      </c>
      <c r="AY1450" s="451">
        <v>0</v>
      </c>
    </row>
    <row r="1451" spans="1:51" ht="36" hidden="1" customHeight="1" outlineLevel="7" x14ac:dyDescent="0.2">
      <c r="A1451" s="91"/>
      <c r="B1451" s="93"/>
      <c r="C1451" s="95"/>
      <c r="D1451" s="95"/>
      <c r="E1451" s="97"/>
      <c r="F1451" s="101"/>
      <c r="G1451" s="103"/>
      <c r="H1451" s="103"/>
      <c r="I1451" s="4" t="s">
        <v>231</v>
      </c>
      <c r="J1451" s="6"/>
      <c r="K1451" s="5">
        <v>1</v>
      </c>
      <c r="L1451" s="5">
        <v>0</v>
      </c>
      <c r="M1451" s="5">
        <f t="shared" si="112"/>
        <v>0</v>
      </c>
      <c r="N1451" s="5">
        <v>0</v>
      </c>
      <c r="O1451" s="6">
        <f>'Planning 3'!R1451</f>
        <v>0</v>
      </c>
      <c r="P1451" s="116"/>
      <c r="Q1451" s="116"/>
      <c r="S1451" s="159">
        <f t="shared" si="115"/>
        <v>0</v>
      </c>
      <c r="Y1451" s="449">
        <v>0</v>
      </c>
      <c r="AA1451" s="452">
        <f t="shared" si="113"/>
        <v>0</v>
      </c>
      <c r="AB1451" s="452">
        <v>0</v>
      </c>
      <c r="AC1451" s="452">
        <f t="shared" si="114"/>
        <v>0</v>
      </c>
      <c r="AD1451" s="451">
        <v>0</v>
      </c>
      <c r="AE1451" s="451">
        <f t="shared" si="111"/>
        <v>0</v>
      </c>
      <c r="AY1451" s="451">
        <v>0</v>
      </c>
    </row>
    <row r="1452" spans="1:51" ht="36" hidden="1" customHeight="1" outlineLevel="7" x14ac:dyDescent="0.2">
      <c r="A1452" s="91"/>
      <c r="B1452" s="93"/>
      <c r="C1452" s="95"/>
      <c r="D1452" s="95"/>
      <c r="E1452" s="97"/>
      <c r="F1452" s="101"/>
      <c r="G1452" s="103"/>
      <c r="H1452" s="103"/>
      <c r="I1452" s="4" t="s">
        <v>80</v>
      </c>
      <c r="J1452" s="6"/>
      <c r="K1452" s="5">
        <v>1</v>
      </c>
      <c r="L1452" s="5">
        <v>0</v>
      </c>
      <c r="M1452" s="5">
        <f t="shared" si="112"/>
        <v>0</v>
      </c>
      <c r="N1452" s="5">
        <v>0</v>
      </c>
      <c r="O1452" s="6">
        <f>'Planning 3'!R1452</f>
        <v>0</v>
      </c>
      <c r="P1452" s="116"/>
      <c r="Q1452" s="116"/>
      <c r="S1452" s="159">
        <f t="shared" si="115"/>
        <v>0</v>
      </c>
      <c r="Y1452" s="449">
        <v>0</v>
      </c>
      <c r="AA1452" s="452">
        <f t="shared" si="113"/>
        <v>0</v>
      </c>
      <c r="AB1452" s="452">
        <v>0</v>
      </c>
      <c r="AC1452" s="452">
        <f t="shared" si="114"/>
        <v>0</v>
      </c>
      <c r="AD1452" s="451">
        <v>0</v>
      </c>
      <c r="AE1452" s="451">
        <f t="shared" si="111"/>
        <v>0</v>
      </c>
      <c r="AY1452" s="451">
        <v>0</v>
      </c>
    </row>
    <row r="1453" spans="1:51" ht="36" hidden="1" customHeight="1" outlineLevel="7" x14ac:dyDescent="0.2">
      <c r="A1453" s="91"/>
      <c r="B1453" s="93"/>
      <c r="C1453" s="95"/>
      <c r="D1453" s="95"/>
      <c r="E1453" s="97"/>
      <c r="F1453" s="101"/>
      <c r="G1453" s="103"/>
      <c r="H1453" s="103"/>
      <c r="I1453" s="4" t="s">
        <v>82</v>
      </c>
      <c r="J1453" s="6"/>
      <c r="K1453" s="5">
        <v>1</v>
      </c>
      <c r="L1453" s="5">
        <v>0</v>
      </c>
      <c r="M1453" s="5">
        <f t="shared" si="112"/>
        <v>0</v>
      </c>
      <c r="N1453" s="5">
        <v>0</v>
      </c>
      <c r="O1453" s="6">
        <f>'Planning 3'!R1453</f>
        <v>0</v>
      </c>
      <c r="P1453" s="116"/>
      <c r="Q1453" s="116"/>
      <c r="S1453" s="159">
        <f t="shared" si="115"/>
        <v>0</v>
      </c>
      <c r="Y1453" s="449">
        <v>0</v>
      </c>
      <c r="AA1453" s="452">
        <f t="shared" si="113"/>
        <v>0</v>
      </c>
      <c r="AB1453" s="452">
        <v>0</v>
      </c>
      <c r="AC1453" s="452">
        <f t="shared" si="114"/>
        <v>0</v>
      </c>
      <c r="AD1453" s="451">
        <v>0</v>
      </c>
      <c r="AE1453" s="451">
        <f t="shared" si="111"/>
        <v>0</v>
      </c>
      <c r="AY1453" s="451">
        <v>0</v>
      </c>
    </row>
    <row r="1454" spans="1:51" ht="36" hidden="1" customHeight="1" outlineLevel="7" x14ac:dyDescent="0.2">
      <c r="A1454" s="91"/>
      <c r="B1454" s="93"/>
      <c r="C1454" s="95"/>
      <c r="D1454" s="95"/>
      <c r="E1454" s="97"/>
      <c r="F1454" s="101"/>
      <c r="G1454" s="103"/>
      <c r="H1454" s="103"/>
      <c r="I1454" s="4" t="s">
        <v>293</v>
      </c>
      <c r="J1454" s="6"/>
      <c r="K1454" s="5">
        <v>1</v>
      </c>
      <c r="L1454" s="5">
        <v>0</v>
      </c>
      <c r="M1454" s="5">
        <f t="shared" si="112"/>
        <v>0</v>
      </c>
      <c r="N1454" s="5">
        <v>0</v>
      </c>
      <c r="O1454" s="6">
        <f>'Planning 3'!R1454</f>
        <v>0</v>
      </c>
      <c r="P1454" s="116"/>
      <c r="Q1454" s="116"/>
      <c r="S1454" s="159">
        <f t="shared" si="115"/>
        <v>0</v>
      </c>
      <c r="Y1454" s="449">
        <v>0</v>
      </c>
      <c r="AA1454" s="452">
        <f t="shared" si="113"/>
        <v>0</v>
      </c>
      <c r="AB1454" s="452">
        <v>0</v>
      </c>
      <c r="AC1454" s="452">
        <f t="shared" si="114"/>
        <v>0</v>
      </c>
      <c r="AD1454" s="451">
        <v>0</v>
      </c>
      <c r="AE1454" s="451">
        <f t="shared" si="111"/>
        <v>0</v>
      </c>
      <c r="AY1454" s="451">
        <v>0</v>
      </c>
    </row>
    <row r="1455" spans="1:51" ht="36" hidden="1" customHeight="1" outlineLevel="7" x14ac:dyDescent="0.2">
      <c r="A1455" s="91"/>
      <c r="B1455" s="93"/>
      <c r="C1455" s="95"/>
      <c r="D1455" s="95"/>
      <c r="E1455" s="97"/>
      <c r="F1455" s="101"/>
      <c r="G1455" s="103"/>
      <c r="H1455" s="103"/>
      <c r="I1455" s="4" t="s">
        <v>294</v>
      </c>
      <c r="J1455" s="6"/>
      <c r="K1455" s="5">
        <v>1</v>
      </c>
      <c r="L1455" s="5">
        <v>0</v>
      </c>
      <c r="M1455" s="5">
        <f t="shared" si="112"/>
        <v>0</v>
      </c>
      <c r="N1455" s="5">
        <v>0</v>
      </c>
      <c r="O1455" s="6">
        <f>'Planning 3'!R1455</f>
        <v>0</v>
      </c>
      <c r="P1455" s="116"/>
      <c r="Q1455" s="116"/>
      <c r="S1455" s="159">
        <f t="shared" si="115"/>
        <v>0</v>
      </c>
      <c r="Y1455" s="449">
        <v>0</v>
      </c>
      <c r="AA1455" s="452">
        <f t="shared" si="113"/>
        <v>0</v>
      </c>
      <c r="AB1455" s="452">
        <v>0</v>
      </c>
      <c r="AC1455" s="452">
        <f t="shared" si="114"/>
        <v>0</v>
      </c>
      <c r="AD1455" s="451">
        <v>0</v>
      </c>
      <c r="AE1455" s="451">
        <f t="shared" si="111"/>
        <v>0</v>
      </c>
      <c r="AY1455" s="451">
        <v>0</v>
      </c>
    </row>
    <row r="1456" spans="1:51" ht="36" hidden="1" customHeight="1" outlineLevel="5" x14ac:dyDescent="0.2">
      <c r="A1456" s="91"/>
      <c r="B1456" s="93"/>
      <c r="C1456" s="95"/>
      <c r="D1456" s="95"/>
      <c r="E1456" s="97"/>
      <c r="F1456" s="101"/>
      <c r="G1456" s="103"/>
      <c r="H1456" s="103"/>
      <c r="I1456" s="22" t="s">
        <v>211</v>
      </c>
      <c r="J1456" s="24"/>
      <c r="K1456" s="23"/>
      <c r="L1456" s="23">
        <v>0</v>
      </c>
      <c r="M1456" s="23">
        <f t="shared" si="112"/>
        <v>0</v>
      </c>
      <c r="N1456" s="23">
        <v>0</v>
      </c>
      <c r="O1456" s="24">
        <f>'Planning 3'!R1456</f>
        <v>0</v>
      </c>
      <c r="P1456" s="115"/>
      <c r="Q1456" s="115"/>
      <c r="S1456" s="159">
        <f t="shared" si="115"/>
        <v>0</v>
      </c>
      <c r="Y1456" s="449">
        <v>0</v>
      </c>
      <c r="AA1456" s="452">
        <f t="shared" si="113"/>
        <v>0</v>
      </c>
      <c r="AB1456" s="452">
        <v>0</v>
      </c>
      <c r="AC1456" s="452">
        <f t="shared" si="114"/>
        <v>0</v>
      </c>
      <c r="AD1456" s="451">
        <v>0</v>
      </c>
      <c r="AE1456" s="451">
        <f t="shared" si="111"/>
        <v>0</v>
      </c>
      <c r="AY1456" s="451">
        <v>0</v>
      </c>
    </row>
    <row r="1457" spans="1:51" ht="36" hidden="1" customHeight="1" outlineLevel="7" x14ac:dyDescent="0.2">
      <c r="A1457" s="91"/>
      <c r="B1457" s="93"/>
      <c r="C1457" s="95"/>
      <c r="D1457" s="95"/>
      <c r="E1457" s="97"/>
      <c r="F1457" s="101"/>
      <c r="G1457" s="103"/>
      <c r="H1457" s="103"/>
      <c r="I1457" s="4" t="s">
        <v>291</v>
      </c>
      <c r="J1457" s="6"/>
      <c r="K1457" s="5">
        <v>1</v>
      </c>
      <c r="L1457" s="5">
        <v>0</v>
      </c>
      <c r="M1457" s="5">
        <f t="shared" si="112"/>
        <v>0</v>
      </c>
      <c r="N1457" s="5">
        <v>0</v>
      </c>
      <c r="O1457" s="6">
        <f>'Planning 3'!R1457</f>
        <v>0</v>
      </c>
      <c r="P1457" s="116"/>
      <c r="Q1457" s="116"/>
      <c r="S1457" s="159">
        <f t="shared" si="115"/>
        <v>0</v>
      </c>
      <c r="Y1457" s="449">
        <v>0</v>
      </c>
      <c r="AA1457" s="452">
        <f t="shared" si="113"/>
        <v>0</v>
      </c>
      <c r="AB1457" s="452">
        <v>0</v>
      </c>
      <c r="AC1457" s="452">
        <f t="shared" si="114"/>
        <v>0</v>
      </c>
      <c r="AD1457" s="451">
        <v>0</v>
      </c>
      <c r="AE1457" s="451">
        <f t="shared" si="111"/>
        <v>0</v>
      </c>
      <c r="AY1457" s="451">
        <v>0</v>
      </c>
    </row>
    <row r="1458" spans="1:51" ht="36" hidden="1" customHeight="1" outlineLevel="7" x14ac:dyDescent="0.2">
      <c r="A1458" s="91"/>
      <c r="B1458" s="93"/>
      <c r="C1458" s="95"/>
      <c r="D1458" s="95"/>
      <c r="E1458" s="97"/>
      <c r="F1458" s="101"/>
      <c r="G1458" s="103"/>
      <c r="H1458" s="103"/>
      <c r="I1458" s="4" t="s">
        <v>292</v>
      </c>
      <c r="J1458" s="6"/>
      <c r="K1458" s="5">
        <v>1</v>
      </c>
      <c r="L1458" s="5">
        <v>0</v>
      </c>
      <c r="M1458" s="5">
        <f t="shared" si="112"/>
        <v>0</v>
      </c>
      <c r="N1458" s="5">
        <v>0</v>
      </c>
      <c r="O1458" s="6">
        <f>'Planning 3'!R1458</f>
        <v>0</v>
      </c>
      <c r="P1458" s="116"/>
      <c r="Q1458" s="116"/>
      <c r="S1458" s="159">
        <f t="shared" si="115"/>
        <v>0</v>
      </c>
      <c r="Y1458" s="449">
        <v>0</v>
      </c>
      <c r="AA1458" s="452">
        <f t="shared" si="113"/>
        <v>0</v>
      </c>
      <c r="AB1458" s="452">
        <v>0</v>
      </c>
      <c r="AC1458" s="452">
        <f t="shared" si="114"/>
        <v>0</v>
      </c>
      <c r="AD1458" s="451">
        <v>0</v>
      </c>
      <c r="AE1458" s="451">
        <f t="shared" si="111"/>
        <v>0</v>
      </c>
      <c r="AY1458" s="451">
        <v>0</v>
      </c>
    </row>
    <row r="1459" spans="1:51" ht="36" hidden="1" customHeight="1" outlineLevel="7" x14ac:dyDescent="0.2">
      <c r="A1459" s="91"/>
      <c r="B1459" s="93"/>
      <c r="C1459" s="95"/>
      <c r="D1459" s="95"/>
      <c r="E1459" s="97"/>
      <c r="F1459" s="101"/>
      <c r="G1459" s="103"/>
      <c r="H1459" s="103"/>
      <c r="I1459" s="4" t="s">
        <v>231</v>
      </c>
      <c r="J1459" s="6"/>
      <c r="K1459" s="5">
        <v>1</v>
      </c>
      <c r="L1459" s="5">
        <v>0</v>
      </c>
      <c r="M1459" s="5">
        <f t="shared" si="112"/>
        <v>0</v>
      </c>
      <c r="N1459" s="5">
        <v>0</v>
      </c>
      <c r="O1459" s="6">
        <f>'Planning 3'!R1459</f>
        <v>0</v>
      </c>
      <c r="P1459" s="116"/>
      <c r="Q1459" s="116"/>
      <c r="S1459" s="159">
        <f t="shared" si="115"/>
        <v>0</v>
      </c>
      <c r="Y1459" s="449">
        <v>0</v>
      </c>
      <c r="AA1459" s="452">
        <f t="shared" si="113"/>
        <v>0</v>
      </c>
      <c r="AB1459" s="452">
        <v>0</v>
      </c>
      <c r="AC1459" s="452">
        <f t="shared" si="114"/>
        <v>0</v>
      </c>
      <c r="AD1459" s="451">
        <v>0</v>
      </c>
      <c r="AE1459" s="451">
        <f t="shared" si="111"/>
        <v>0</v>
      </c>
      <c r="AY1459" s="451">
        <v>0</v>
      </c>
    </row>
    <row r="1460" spans="1:51" ht="36" hidden="1" customHeight="1" outlineLevel="7" x14ac:dyDescent="0.2">
      <c r="A1460" s="91"/>
      <c r="B1460" s="93"/>
      <c r="C1460" s="95"/>
      <c r="D1460" s="95"/>
      <c r="E1460" s="97"/>
      <c r="F1460" s="101"/>
      <c r="G1460" s="103"/>
      <c r="H1460" s="103"/>
      <c r="I1460" s="4" t="s">
        <v>80</v>
      </c>
      <c r="J1460" s="6"/>
      <c r="K1460" s="5">
        <v>1</v>
      </c>
      <c r="L1460" s="5">
        <v>0</v>
      </c>
      <c r="M1460" s="5">
        <f t="shared" si="112"/>
        <v>0</v>
      </c>
      <c r="N1460" s="5">
        <v>0</v>
      </c>
      <c r="O1460" s="6">
        <f>'Planning 3'!R1460</f>
        <v>0</v>
      </c>
      <c r="P1460" s="116"/>
      <c r="Q1460" s="116"/>
      <c r="S1460" s="159">
        <f t="shared" si="115"/>
        <v>0</v>
      </c>
      <c r="Y1460" s="449">
        <v>0</v>
      </c>
      <c r="AA1460" s="452">
        <f t="shared" si="113"/>
        <v>0</v>
      </c>
      <c r="AB1460" s="452">
        <v>0</v>
      </c>
      <c r="AC1460" s="452">
        <f t="shared" si="114"/>
        <v>0</v>
      </c>
      <c r="AD1460" s="451">
        <v>0</v>
      </c>
      <c r="AE1460" s="451">
        <f t="shared" si="111"/>
        <v>0</v>
      </c>
      <c r="AY1460" s="451">
        <v>0</v>
      </c>
    </row>
    <row r="1461" spans="1:51" ht="36" hidden="1" customHeight="1" outlineLevel="7" x14ac:dyDescent="0.2">
      <c r="A1461" s="91"/>
      <c r="B1461" s="93"/>
      <c r="C1461" s="95"/>
      <c r="D1461" s="95"/>
      <c r="E1461" s="97"/>
      <c r="F1461" s="101"/>
      <c r="G1461" s="103"/>
      <c r="H1461" s="103"/>
      <c r="I1461" s="4" t="s">
        <v>82</v>
      </c>
      <c r="J1461" s="6"/>
      <c r="K1461" s="5">
        <v>1</v>
      </c>
      <c r="L1461" s="5">
        <v>0</v>
      </c>
      <c r="M1461" s="5">
        <f t="shared" si="112"/>
        <v>0</v>
      </c>
      <c r="N1461" s="5">
        <v>0</v>
      </c>
      <c r="O1461" s="6">
        <f>'Planning 3'!R1461</f>
        <v>0</v>
      </c>
      <c r="P1461" s="116"/>
      <c r="Q1461" s="116"/>
      <c r="S1461" s="159">
        <f t="shared" si="115"/>
        <v>0</v>
      </c>
      <c r="Y1461" s="449">
        <v>0</v>
      </c>
      <c r="AA1461" s="452">
        <f t="shared" si="113"/>
        <v>0</v>
      </c>
      <c r="AB1461" s="452">
        <v>0</v>
      </c>
      <c r="AC1461" s="452">
        <f t="shared" si="114"/>
        <v>0</v>
      </c>
      <c r="AD1461" s="451">
        <v>0</v>
      </c>
      <c r="AE1461" s="451">
        <f t="shared" si="111"/>
        <v>0</v>
      </c>
      <c r="AY1461" s="451">
        <v>0</v>
      </c>
    </row>
    <row r="1462" spans="1:51" ht="36" hidden="1" customHeight="1" outlineLevel="7" x14ac:dyDescent="0.2">
      <c r="A1462" s="91"/>
      <c r="B1462" s="93"/>
      <c r="C1462" s="95"/>
      <c r="D1462" s="95"/>
      <c r="E1462" s="97"/>
      <c r="F1462" s="101"/>
      <c r="G1462" s="103"/>
      <c r="H1462" s="103"/>
      <c r="I1462" s="4" t="s">
        <v>293</v>
      </c>
      <c r="J1462" s="6"/>
      <c r="K1462" s="5">
        <v>1</v>
      </c>
      <c r="L1462" s="5">
        <v>0</v>
      </c>
      <c r="M1462" s="5">
        <f t="shared" si="112"/>
        <v>0</v>
      </c>
      <c r="N1462" s="5">
        <v>0</v>
      </c>
      <c r="O1462" s="6">
        <f>'Planning 3'!R1462</f>
        <v>0</v>
      </c>
      <c r="P1462" s="116"/>
      <c r="Q1462" s="116"/>
      <c r="S1462" s="159">
        <f t="shared" si="115"/>
        <v>0</v>
      </c>
      <c r="Y1462" s="449">
        <v>0</v>
      </c>
      <c r="AA1462" s="452">
        <f t="shared" si="113"/>
        <v>0</v>
      </c>
      <c r="AB1462" s="452">
        <v>0</v>
      </c>
      <c r="AC1462" s="452">
        <f t="shared" si="114"/>
        <v>0</v>
      </c>
      <c r="AD1462" s="451">
        <v>0</v>
      </c>
      <c r="AE1462" s="451">
        <f t="shared" si="111"/>
        <v>0</v>
      </c>
      <c r="AY1462" s="451">
        <v>0</v>
      </c>
    </row>
    <row r="1463" spans="1:51" ht="36" hidden="1" customHeight="1" outlineLevel="7" x14ac:dyDescent="0.2">
      <c r="A1463" s="91"/>
      <c r="B1463" s="93"/>
      <c r="C1463" s="95"/>
      <c r="D1463" s="95"/>
      <c r="E1463" s="97"/>
      <c r="F1463" s="101"/>
      <c r="G1463" s="103"/>
      <c r="H1463" s="103"/>
      <c r="I1463" s="4" t="s">
        <v>294</v>
      </c>
      <c r="J1463" s="6"/>
      <c r="K1463" s="5">
        <v>1</v>
      </c>
      <c r="L1463" s="5">
        <v>0</v>
      </c>
      <c r="M1463" s="5">
        <f t="shared" si="112"/>
        <v>0</v>
      </c>
      <c r="N1463" s="5">
        <v>0</v>
      </c>
      <c r="O1463" s="6">
        <f>'Planning 3'!R1463</f>
        <v>0</v>
      </c>
      <c r="P1463" s="116"/>
      <c r="Q1463" s="116"/>
      <c r="S1463" s="159">
        <f t="shared" si="115"/>
        <v>0</v>
      </c>
      <c r="Y1463" s="449">
        <v>0</v>
      </c>
      <c r="AA1463" s="452">
        <f t="shared" si="113"/>
        <v>0</v>
      </c>
      <c r="AB1463" s="452">
        <v>0</v>
      </c>
      <c r="AC1463" s="452">
        <f t="shared" si="114"/>
        <v>0</v>
      </c>
      <c r="AD1463" s="451">
        <v>0</v>
      </c>
      <c r="AE1463" s="451">
        <f t="shared" si="111"/>
        <v>0</v>
      </c>
      <c r="AY1463" s="451">
        <v>0</v>
      </c>
    </row>
    <row r="1464" spans="1:51" ht="36" hidden="1" customHeight="1" outlineLevel="5" x14ac:dyDescent="0.2">
      <c r="A1464" s="91"/>
      <c r="B1464" s="93"/>
      <c r="C1464" s="95"/>
      <c r="D1464" s="95"/>
      <c r="E1464" s="97"/>
      <c r="F1464" s="101"/>
      <c r="G1464" s="103"/>
      <c r="H1464" s="103"/>
      <c r="I1464" s="22" t="s">
        <v>212</v>
      </c>
      <c r="J1464" s="24"/>
      <c r="K1464" s="23"/>
      <c r="L1464" s="23">
        <v>0</v>
      </c>
      <c r="M1464" s="23">
        <f t="shared" si="112"/>
        <v>0</v>
      </c>
      <c r="N1464" s="23">
        <v>0</v>
      </c>
      <c r="O1464" s="24">
        <f>'Planning 3'!R1464</f>
        <v>0</v>
      </c>
      <c r="P1464" s="115"/>
      <c r="Q1464" s="115"/>
      <c r="S1464" s="159">
        <f t="shared" si="115"/>
        <v>0</v>
      </c>
      <c r="Y1464" s="449">
        <v>0</v>
      </c>
      <c r="AA1464" s="452">
        <f t="shared" si="113"/>
        <v>0</v>
      </c>
      <c r="AB1464" s="452">
        <v>0</v>
      </c>
      <c r="AC1464" s="452">
        <f t="shared" si="114"/>
        <v>0</v>
      </c>
      <c r="AD1464" s="451">
        <v>0</v>
      </c>
      <c r="AE1464" s="451">
        <f t="shared" si="111"/>
        <v>0</v>
      </c>
      <c r="AY1464" s="451">
        <v>0</v>
      </c>
    </row>
    <row r="1465" spans="1:51" ht="36" hidden="1" customHeight="1" outlineLevel="7" x14ac:dyDescent="0.2">
      <c r="A1465" s="91"/>
      <c r="B1465" s="93"/>
      <c r="C1465" s="95"/>
      <c r="D1465" s="95"/>
      <c r="E1465" s="97"/>
      <c r="F1465" s="101"/>
      <c r="G1465" s="103"/>
      <c r="H1465" s="103"/>
      <c r="I1465" s="4" t="s">
        <v>291</v>
      </c>
      <c r="J1465" s="6"/>
      <c r="K1465" s="5">
        <v>1</v>
      </c>
      <c r="L1465" s="5">
        <v>0</v>
      </c>
      <c r="M1465" s="5">
        <f t="shared" si="112"/>
        <v>0</v>
      </c>
      <c r="N1465" s="5">
        <v>0</v>
      </c>
      <c r="O1465" s="6">
        <f>'Planning 3'!R1465</f>
        <v>0</v>
      </c>
      <c r="P1465" s="116"/>
      <c r="Q1465" s="116"/>
      <c r="S1465" s="159">
        <f t="shared" si="115"/>
        <v>0</v>
      </c>
      <c r="Y1465" s="449">
        <v>0</v>
      </c>
      <c r="AA1465" s="452">
        <f t="shared" si="113"/>
        <v>0</v>
      </c>
      <c r="AB1465" s="452">
        <v>0</v>
      </c>
      <c r="AC1465" s="452">
        <f t="shared" si="114"/>
        <v>0</v>
      </c>
      <c r="AD1465" s="451">
        <v>0</v>
      </c>
      <c r="AE1465" s="451">
        <f t="shared" si="111"/>
        <v>0</v>
      </c>
      <c r="AY1465" s="451">
        <v>0</v>
      </c>
    </row>
    <row r="1466" spans="1:51" ht="36" hidden="1" customHeight="1" outlineLevel="7" x14ac:dyDescent="0.2">
      <c r="A1466" s="91"/>
      <c r="B1466" s="93"/>
      <c r="C1466" s="95"/>
      <c r="D1466" s="95"/>
      <c r="E1466" s="97"/>
      <c r="F1466" s="101"/>
      <c r="G1466" s="103"/>
      <c r="H1466" s="103"/>
      <c r="I1466" s="4" t="s">
        <v>292</v>
      </c>
      <c r="J1466" s="6"/>
      <c r="K1466" s="5">
        <v>1</v>
      </c>
      <c r="L1466" s="5">
        <v>0</v>
      </c>
      <c r="M1466" s="5">
        <f t="shared" si="112"/>
        <v>0</v>
      </c>
      <c r="N1466" s="5">
        <v>0</v>
      </c>
      <c r="O1466" s="6">
        <f>'Planning 3'!R1466</f>
        <v>0</v>
      </c>
      <c r="P1466" s="116"/>
      <c r="Q1466" s="116"/>
      <c r="S1466" s="159">
        <f t="shared" si="115"/>
        <v>0</v>
      </c>
      <c r="Y1466" s="449">
        <v>0</v>
      </c>
      <c r="AA1466" s="452">
        <f t="shared" si="113"/>
        <v>0</v>
      </c>
      <c r="AB1466" s="452">
        <v>0</v>
      </c>
      <c r="AC1466" s="452">
        <f t="shared" si="114"/>
        <v>0</v>
      </c>
      <c r="AD1466" s="451">
        <v>0</v>
      </c>
      <c r="AE1466" s="451">
        <f t="shared" si="111"/>
        <v>0</v>
      </c>
      <c r="AY1466" s="451">
        <v>0</v>
      </c>
    </row>
    <row r="1467" spans="1:51" ht="36" hidden="1" customHeight="1" outlineLevel="7" x14ac:dyDescent="0.2">
      <c r="A1467" s="91"/>
      <c r="B1467" s="93"/>
      <c r="C1467" s="95"/>
      <c r="D1467" s="95"/>
      <c r="E1467" s="97"/>
      <c r="F1467" s="101"/>
      <c r="G1467" s="103"/>
      <c r="H1467" s="103"/>
      <c r="I1467" s="4" t="s">
        <v>231</v>
      </c>
      <c r="J1467" s="6"/>
      <c r="K1467" s="5">
        <v>1</v>
      </c>
      <c r="L1467" s="5">
        <v>0</v>
      </c>
      <c r="M1467" s="5">
        <f t="shared" si="112"/>
        <v>0</v>
      </c>
      <c r="N1467" s="5">
        <v>0</v>
      </c>
      <c r="O1467" s="6">
        <f>'Planning 3'!R1467</f>
        <v>0</v>
      </c>
      <c r="P1467" s="116"/>
      <c r="Q1467" s="116"/>
      <c r="S1467" s="159">
        <f t="shared" si="115"/>
        <v>0</v>
      </c>
      <c r="Y1467" s="449">
        <v>0</v>
      </c>
      <c r="AA1467" s="452">
        <f t="shared" si="113"/>
        <v>0</v>
      </c>
      <c r="AB1467" s="452">
        <v>0</v>
      </c>
      <c r="AC1467" s="452">
        <f t="shared" si="114"/>
        <v>0</v>
      </c>
      <c r="AD1467" s="451">
        <v>0</v>
      </c>
      <c r="AE1467" s="451">
        <f t="shared" si="111"/>
        <v>0</v>
      </c>
      <c r="AY1467" s="451">
        <v>0</v>
      </c>
    </row>
    <row r="1468" spans="1:51" ht="36" hidden="1" customHeight="1" outlineLevel="7" x14ac:dyDescent="0.2">
      <c r="A1468" s="91"/>
      <c r="B1468" s="93"/>
      <c r="C1468" s="95"/>
      <c r="D1468" s="95"/>
      <c r="E1468" s="97"/>
      <c r="F1468" s="101"/>
      <c r="G1468" s="103"/>
      <c r="H1468" s="103"/>
      <c r="I1468" s="4" t="s">
        <v>80</v>
      </c>
      <c r="J1468" s="6"/>
      <c r="K1468" s="5">
        <v>1</v>
      </c>
      <c r="L1468" s="5">
        <v>0</v>
      </c>
      <c r="M1468" s="5">
        <f t="shared" si="112"/>
        <v>0</v>
      </c>
      <c r="N1468" s="5">
        <v>0</v>
      </c>
      <c r="O1468" s="6">
        <f>'Planning 3'!R1468</f>
        <v>0</v>
      </c>
      <c r="P1468" s="116"/>
      <c r="Q1468" s="116"/>
      <c r="S1468" s="159">
        <f t="shared" si="115"/>
        <v>0</v>
      </c>
      <c r="Y1468" s="449">
        <v>0</v>
      </c>
      <c r="AA1468" s="452">
        <f t="shared" si="113"/>
        <v>0</v>
      </c>
      <c r="AB1468" s="452">
        <v>0</v>
      </c>
      <c r="AC1468" s="452">
        <f t="shared" si="114"/>
        <v>0</v>
      </c>
      <c r="AD1468" s="451">
        <v>0</v>
      </c>
      <c r="AE1468" s="451">
        <f t="shared" si="111"/>
        <v>0</v>
      </c>
      <c r="AY1468" s="451">
        <v>0</v>
      </c>
    </row>
    <row r="1469" spans="1:51" ht="36" hidden="1" customHeight="1" outlineLevel="7" x14ac:dyDescent="0.2">
      <c r="A1469" s="91"/>
      <c r="B1469" s="93"/>
      <c r="C1469" s="95"/>
      <c r="D1469" s="95"/>
      <c r="E1469" s="97"/>
      <c r="F1469" s="101"/>
      <c r="G1469" s="103"/>
      <c r="H1469" s="103"/>
      <c r="I1469" s="4" t="s">
        <v>82</v>
      </c>
      <c r="J1469" s="6"/>
      <c r="K1469" s="5">
        <v>1</v>
      </c>
      <c r="L1469" s="5">
        <v>0</v>
      </c>
      <c r="M1469" s="5">
        <f t="shared" si="112"/>
        <v>0</v>
      </c>
      <c r="N1469" s="5">
        <v>0</v>
      </c>
      <c r="O1469" s="6">
        <f>'Planning 3'!R1469</f>
        <v>0</v>
      </c>
      <c r="P1469" s="116"/>
      <c r="Q1469" s="116"/>
      <c r="S1469" s="159">
        <f t="shared" si="115"/>
        <v>0</v>
      </c>
      <c r="Y1469" s="449">
        <v>0</v>
      </c>
      <c r="AA1469" s="452">
        <f t="shared" si="113"/>
        <v>0</v>
      </c>
      <c r="AB1469" s="452">
        <v>0</v>
      </c>
      <c r="AC1469" s="452">
        <f t="shared" si="114"/>
        <v>0</v>
      </c>
      <c r="AD1469" s="451">
        <v>0</v>
      </c>
      <c r="AE1469" s="451">
        <f t="shared" si="111"/>
        <v>0</v>
      </c>
      <c r="AY1469" s="451">
        <v>0</v>
      </c>
    </row>
    <row r="1470" spans="1:51" ht="36" hidden="1" customHeight="1" outlineLevel="7" x14ac:dyDescent="0.2">
      <c r="A1470" s="91"/>
      <c r="B1470" s="93"/>
      <c r="C1470" s="95"/>
      <c r="D1470" s="95"/>
      <c r="E1470" s="97"/>
      <c r="F1470" s="101"/>
      <c r="G1470" s="103"/>
      <c r="H1470" s="103"/>
      <c r="I1470" s="4" t="s">
        <v>293</v>
      </c>
      <c r="J1470" s="6"/>
      <c r="K1470" s="5">
        <v>1</v>
      </c>
      <c r="L1470" s="5">
        <v>0</v>
      </c>
      <c r="M1470" s="5">
        <f t="shared" si="112"/>
        <v>0</v>
      </c>
      <c r="N1470" s="5">
        <v>0</v>
      </c>
      <c r="O1470" s="6">
        <f>'Planning 3'!R1470</f>
        <v>0</v>
      </c>
      <c r="P1470" s="116"/>
      <c r="Q1470" s="116"/>
      <c r="S1470" s="159">
        <f t="shared" si="115"/>
        <v>0</v>
      </c>
      <c r="Y1470" s="449">
        <v>0</v>
      </c>
      <c r="AA1470" s="452">
        <f t="shared" si="113"/>
        <v>0</v>
      </c>
      <c r="AB1470" s="452">
        <v>0</v>
      </c>
      <c r="AC1470" s="452">
        <f t="shared" si="114"/>
        <v>0</v>
      </c>
      <c r="AD1470" s="451">
        <v>0</v>
      </c>
      <c r="AE1470" s="451">
        <f t="shared" si="111"/>
        <v>0</v>
      </c>
      <c r="AY1470" s="451">
        <v>0</v>
      </c>
    </row>
    <row r="1471" spans="1:51" ht="36" hidden="1" customHeight="1" outlineLevel="7" x14ac:dyDescent="0.2">
      <c r="A1471" s="91"/>
      <c r="B1471" s="93"/>
      <c r="C1471" s="95"/>
      <c r="D1471" s="95"/>
      <c r="E1471" s="97"/>
      <c r="F1471" s="101"/>
      <c r="G1471" s="103"/>
      <c r="H1471" s="103"/>
      <c r="I1471" s="4" t="s">
        <v>294</v>
      </c>
      <c r="J1471" s="6"/>
      <c r="K1471" s="5">
        <v>1</v>
      </c>
      <c r="L1471" s="5">
        <v>0</v>
      </c>
      <c r="M1471" s="5">
        <f t="shared" si="112"/>
        <v>0</v>
      </c>
      <c r="N1471" s="5">
        <v>0</v>
      </c>
      <c r="O1471" s="6">
        <f>'Planning 3'!R1471</f>
        <v>0</v>
      </c>
      <c r="P1471" s="116"/>
      <c r="Q1471" s="116"/>
      <c r="S1471" s="159">
        <f t="shared" si="115"/>
        <v>0</v>
      </c>
      <c r="Y1471" s="449">
        <v>0</v>
      </c>
      <c r="AA1471" s="452">
        <f t="shared" si="113"/>
        <v>0</v>
      </c>
      <c r="AB1471" s="452">
        <v>0</v>
      </c>
      <c r="AC1471" s="452">
        <f t="shared" si="114"/>
        <v>0</v>
      </c>
      <c r="AD1471" s="451">
        <v>0</v>
      </c>
      <c r="AE1471" s="451">
        <f t="shared" si="111"/>
        <v>0</v>
      </c>
      <c r="AY1471" s="451">
        <v>0</v>
      </c>
    </row>
    <row r="1472" spans="1:51" ht="36" hidden="1" customHeight="1" outlineLevel="5" x14ac:dyDescent="0.2">
      <c r="A1472" s="91"/>
      <c r="B1472" s="93"/>
      <c r="C1472" s="95"/>
      <c r="D1472" s="95"/>
      <c r="E1472" s="97"/>
      <c r="F1472" s="101"/>
      <c r="G1472" s="103"/>
      <c r="H1472" s="103"/>
      <c r="I1472" s="22" t="s">
        <v>213</v>
      </c>
      <c r="J1472" s="24"/>
      <c r="K1472" s="23"/>
      <c r="L1472" s="23">
        <v>0</v>
      </c>
      <c r="M1472" s="23">
        <f t="shared" si="112"/>
        <v>0</v>
      </c>
      <c r="N1472" s="23">
        <v>0</v>
      </c>
      <c r="O1472" s="24">
        <f>'Planning 3'!R1472</f>
        <v>0</v>
      </c>
      <c r="P1472" s="115"/>
      <c r="Q1472" s="115"/>
      <c r="S1472" s="159">
        <f t="shared" si="115"/>
        <v>0</v>
      </c>
      <c r="Y1472" s="449">
        <v>0</v>
      </c>
      <c r="AA1472" s="452">
        <f t="shared" si="113"/>
        <v>0</v>
      </c>
      <c r="AB1472" s="452">
        <v>0</v>
      </c>
      <c r="AC1472" s="452">
        <f t="shared" si="114"/>
        <v>0</v>
      </c>
      <c r="AD1472" s="451">
        <v>0</v>
      </c>
      <c r="AE1472" s="451">
        <f t="shared" si="111"/>
        <v>0</v>
      </c>
      <c r="AY1472" s="451">
        <v>0</v>
      </c>
    </row>
    <row r="1473" spans="1:51" ht="36" hidden="1" customHeight="1" outlineLevel="7" x14ac:dyDescent="0.2">
      <c r="A1473" s="91"/>
      <c r="B1473" s="93"/>
      <c r="C1473" s="95"/>
      <c r="D1473" s="95"/>
      <c r="E1473" s="97"/>
      <c r="F1473" s="101"/>
      <c r="G1473" s="103"/>
      <c r="H1473" s="103"/>
      <c r="I1473" s="4" t="s">
        <v>291</v>
      </c>
      <c r="J1473" s="6"/>
      <c r="K1473" s="5">
        <v>1</v>
      </c>
      <c r="L1473" s="5">
        <v>0</v>
      </c>
      <c r="M1473" s="5">
        <f t="shared" si="112"/>
        <v>0</v>
      </c>
      <c r="N1473" s="5">
        <v>0</v>
      </c>
      <c r="O1473" s="6">
        <f>'Planning 3'!R1473</f>
        <v>0</v>
      </c>
      <c r="P1473" s="116"/>
      <c r="Q1473" s="116"/>
      <c r="S1473" s="159">
        <f t="shared" si="115"/>
        <v>0</v>
      </c>
      <c r="Y1473" s="449">
        <v>0</v>
      </c>
      <c r="AA1473" s="452">
        <f t="shared" si="113"/>
        <v>0</v>
      </c>
      <c r="AB1473" s="452">
        <v>0</v>
      </c>
      <c r="AC1473" s="452">
        <f t="shared" si="114"/>
        <v>0</v>
      </c>
      <c r="AD1473" s="451">
        <v>0</v>
      </c>
      <c r="AE1473" s="451">
        <f t="shared" ref="AE1473:AE1528" si="116">O1473-AD1473</f>
        <v>0</v>
      </c>
      <c r="AY1473" s="451">
        <v>0</v>
      </c>
    </row>
    <row r="1474" spans="1:51" ht="36" hidden="1" customHeight="1" outlineLevel="7" x14ac:dyDescent="0.2">
      <c r="A1474" s="91"/>
      <c r="B1474" s="93"/>
      <c r="C1474" s="95"/>
      <c r="D1474" s="95"/>
      <c r="E1474" s="97"/>
      <c r="F1474" s="101"/>
      <c r="G1474" s="103"/>
      <c r="H1474" s="103"/>
      <c r="I1474" s="4" t="s">
        <v>292</v>
      </c>
      <c r="J1474" s="6"/>
      <c r="K1474" s="5">
        <v>1</v>
      </c>
      <c r="L1474" s="5">
        <v>0</v>
      </c>
      <c r="M1474" s="5">
        <f t="shared" ref="M1474:M1527" si="117">N1474-L1474</f>
        <v>0</v>
      </c>
      <c r="N1474" s="5">
        <v>0</v>
      </c>
      <c r="O1474" s="6">
        <f>'Planning 3'!R1474</f>
        <v>0</v>
      </c>
      <c r="P1474" s="116"/>
      <c r="Q1474" s="116"/>
      <c r="S1474" s="159">
        <f t="shared" si="115"/>
        <v>0</v>
      </c>
      <c r="Y1474" s="449">
        <v>0</v>
      </c>
      <c r="AA1474" s="452">
        <f t="shared" ref="AA1474:AA1528" si="118">O1474-AY1474</f>
        <v>0</v>
      </c>
      <c r="AB1474" s="452">
        <v>0</v>
      </c>
      <c r="AC1474" s="452">
        <f t="shared" ref="AC1474:AC1528" si="119">O1474-AB1474</f>
        <v>0</v>
      </c>
      <c r="AD1474" s="451">
        <v>0</v>
      </c>
      <c r="AE1474" s="451">
        <f t="shared" si="116"/>
        <v>0</v>
      </c>
      <c r="AY1474" s="451">
        <v>0</v>
      </c>
    </row>
    <row r="1475" spans="1:51" ht="36" hidden="1" customHeight="1" outlineLevel="7" x14ac:dyDescent="0.2">
      <c r="A1475" s="91"/>
      <c r="B1475" s="93"/>
      <c r="C1475" s="95"/>
      <c r="D1475" s="95"/>
      <c r="E1475" s="97"/>
      <c r="F1475" s="101"/>
      <c r="G1475" s="103"/>
      <c r="H1475" s="103"/>
      <c r="I1475" s="4" t="s">
        <v>231</v>
      </c>
      <c r="J1475" s="6"/>
      <c r="K1475" s="5">
        <v>1</v>
      </c>
      <c r="L1475" s="5">
        <v>0</v>
      </c>
      <c r="M1475" s="5">
        <f t="shared" si="117"/>
        <v>0</v>
      </c>
      <c r="N1475" s="5">
        <v>0</v>
      </c>
      <c r="O1475" s="6">
        <f>'Planning 3'!R1475</f>
        <v>0</v>
      </c>
      <c r="P1475" s="116"/>
      <c r="Q1475" s="116"/>
      <c r="S1475" s="159">
        <f t="shared" si="115"/>
        <v>0</v>
      </c>
      <c r="Y1475" s="449">
        <v>0</v>
      </c>
      <c r="AA1475" s="452">
        <f t="shared" si="118"/>
        <v>0</v>
      </c>
      <c r="AB1475" s="452">
        <v>0</v>
      </c>
      <c r="AC1475" s="452">
        <f t="shared" si="119"/>
        <v>0</v>
      </c>
      <c r="AD1475" s="451">
        <v>0</v>
      </c>
      <c r="AE1475" s="451">
        <f t="shared" si="116"/>
        <v>0</v>
      </c>
      <c r="AY1475" s="451">
        <v>0</v>
      </c>
    </row>
    <row r="1476" spans="1:51" ht="36" hidden="1" customHeight="1" outlineLevel="7" x14ac:dyDescent="0.2">
      <c r="A1476" s="91"/>
      <c r="B1476" s="93"/>
      <c r="C1476" s="95"/>
      <c r="D1476" s="95"/>
      <c r="E1476" s="97"/>
      <c r="F1476" s="101"/>
      <c r="G1476" s="103"/>
      <c r="H1476" s="103"/>
      <c r="I1476" s="4" t="s">
        <v>80</v>
      </c>
      <c r="J1476" s="6"/>
      <c r="K1476" s="5">
        <v>1</v>
      </c>
      <c r="L1476" s="5">
        <v>0</v>
      </c>
      <c r="M1476" s="5">
        <f t="shared" si="117"/>
        <v>0</v>
      </c>
      <c r="N1476" s="5">
        <v>0</v>
      </c>
      <c r="O1476" s="6">
        <f>'Planning 3'!R1476</f>
        <v>0</v>
      </c>
      <c r="P1476" s="116"/>
      <c r="Q1476" s="116"/>
      <c r="S1476" s="159">
        <f t="shared" si="115"/>
        <v>0</v>
      </c>
      <c r="Y1476" s="449">
        <v>0</v>
      </c>
      <c r="AA1476" s="452">
        <f t="shared" si="118"/>
        <v>0</v>
      </c>
      <c r="AB1476" s="452">
        <v>0</v>
      </c>
      <c r="AC1476" s="452">
        <f t="shared" si="119"/>
        <v>0</v>
      </c>
      <c r="AD1476" s="451">
        <v>0</v>
      </c>
      <c r="AE1476" s="451">
        <f t="shared" si="116"/>
        <v>0</v>
      </c>
      <c r="AY1476" s="451">
        <v>0</v>
      </c>
    </row>
    <row r="1477" spans="1:51" ht="36" hidden="1" customHeight="1" outlineLevel="7" x14ac:dyDescent="0.2">
      <c r="A1477" s="91"/>
      <c r="B1477" s="93"/>
      <c r="C1477" s="95"/>
      <c r="D1477" s="95"/>
      <c r="E1477" s="97"/>
      <c r="F1477" s="101"/>
      <c r="G1477" s="103"/>
      <c r="H1477" s="103"/>
      <c r="I1477" s="4" t="s">
        <v>82</v>
      </c>
      <c r="J1477" s="6"/>
      <c r="K1477" s="5">
        <v>1</v>
      </c>
      <c r="L1477" s="5">
        <v>0</v>
      </c>
      <c r="M1477" s="5">
        <f t="shared" si="117"/>
        <v>0</v>
      </c>
      <c r="N1477" s="5">
        <v>0</v>
      </c>
      <c r="O1477" s="6">
        <f>'Planning 3'!R1477</f>
        <v>0</v>
      </c>
      <c r="P1477" s="116"/>
      <c r="Q1477" s="116"/>
      <c r="S1477" s="159">
        <f t="shared" si="115"/>
        <v>0</v>
      </c>
      <c r="Y1477" s="449">
        <v>0</v>
      </c>
      <c r="AA1477" s="452">
        <f t="shared" si="118"/>
        <v>0</v>
      </c>
      <c r="AB1477" s="452">
        <v>0</v>
      </c>
      <c r="AC1477" s="452">
        <f t="shared" si="119"/>
        <v>0</v>
      </c>
      <c r="AD1477" s="451">
        <v>0</v>
      </c>
      <c r="AE1477" s="451">
        <f t="shared" si="116"/>
        <v>0</v>
      </c>
      <c r="AY1477" s="451">
        <v>0</v>
      </c>
    </row>
    <row r="1478" spans="1:51" ht="36" hidden="1" customHeight="1" outlineLevel="7" x14ac:dyDescent="0.2">
      <c r="A1478" s="91"/>
      <c r="B1478" s="93"/>
      <c r="C1478" s="95"/>
      <c r="D1478" s="95"/>
      <c r="E1478" s="97"/>
      <c r="F1478" s="101"/>
      <c r="G1478" s="103"/>
      <c r="H1478" s="103"/>
      <c r="I1478" s="4" t="s">
        <v>293</v>
      </c>
      <c r="J1478" s="6"/>
      <c r="K1478" s="5">
        <v>1</v>
      </c>
      <c r="L1478" s="5">
        <v>0</v>
      </c>
      <c r="M1478" s="5">
        <f t="shared" si="117"/>
        <v>0</v>
      </c>
      <c r="N1478" s="5">
        <v>0</v>
      </c>
      <c r="O1478" s="6">
        <f>'Planning 3'!R1478</f>
        <v>0</v>
      </c>
      <c r="P1478" s="116"/>
      <c r="Q1478" s="116"/>
      <c r="S1478" s="159">
        <f t="shared" si="115"/>
        <v>0</v>
      </c>
      <c r="Y1478" s="449">
        <v>0</v>
      </c>
      <c r="AA1478" s="452">
        <f t="shared" si="118"/>
        <v>0</v>
      </c>
      <c r="AB1478" s="452">
        <v>0</v>
      </c>
      <c r="AC1478" s="452">
        <f t="shared" si="119"/>
        <v>0</v>
      </c>
      <c r="AD1478" s="451">
        <v>0</v>
      </c>
      <c r="AE1478" s="451">
        <f t="shared" si="116"/>
        <v>0</v>
      </c>
      <c r="AY1478" s="451">
        <v>0</v>
      </c>
    </row>
    <row r="1479" spans="1:51" ht="36" hidden="1" customHeight="1" outlineLevel="7" x14ac:dyDescent="0.2">
      <c r="A1479" s="91"/>
      <c r="B1479" s="93"/>
      <c r="C1479" s="95"/>
      <c r="D1479" s="95"/>
      <c r="E1479" s="97"/>
      <c r="F1479" s="101"/>
      <c r="G1479" s="103"/>
      <c r="H1479" s="103"/>
      <c r="I1479" s="4" t="s">
        <v>294</v>
      </c>
      <c r="J1479" s="6"/>
      <c r="K1479" s="5">
        <v>1</v>
      </c>
      <c r="L1479" s="5">
        <v>0</v>
      </c>
      <c r="M1479" s="5">
        <f t="shared" si="117"/>
        <v>0</v>
      </c>
      <c r="N1479" s="5">
        <v>0</v>
      </c>
      <c r="O1479" s="6">
        <f>'Planning 3'!R1479</f>
        <v>0</v>
      </c>
      <c r="P1479" s="116"/>
      <c r="Q1479" s="116"/>
      <c r="S1479" s="159">
        <f t="shared" si="115"/>
        <v>0</v>
      </c>
      <c r="Y1479" s="449">
        <v>0</v>
      </c>
      <c r="AA1479" s="452">
        <f t="shared" si="118"/>
        <v>0</v>
      </c>
      <c r="AB1479" s="452">
        <v>0</v>
      </c>
      <c r="AC1479" s="452">
        <f t="shared" si="119"/>
        <v>0</v>
      </c>
      <c r="AD1479" s="451">
        <v>0</v>
      </c>
      <c r="AE1479" s="451">
        <f t="shared" si="116"/>
        <v>0</v>
      </c>
      <c r="AY1479" s="451">
        <v>0</v>
      </c>
    </row>
    <row r="1480" spans="1:51" ht="36" hidden="1" customHeight="1" outlineLevel="5" x14ac:dyDescent="0.2">
      <c r="A1480" s="91"/>
      <c r="B1480" s="93"/>
      <c r="C1480" s="95"/>
      <c r="D1480" s="95"/>
      <c r="E1480" s="97"/>
      <c r="F1480" s="101"/>
      <c r="G1480" s="103"/>
      <c r="H1480" s="103"/>
      <c r="I1480" s="22" t="s">
        <v>214</v>
      </c>
      <c r="J1480" s="24"/>
      <c r="K1480" s="23"/>
      <c r="L1480" s="23">
        <v>0</v>
      </c>
      <c r="M1480" s="23">
        <f t="shared" si="117"/>
        <v>0</v>
      </c>
      <c r="N1480" s="23">
        <v>0</v>
      </c>
      <c r="O1480" s="24">
        <f>'Planning 3'!R1480</f>
        <v>0</v>
      </c>
      <c r="P1480" s="115"/>
      <c r="Q1480" s="115"/>
      <c r="S1480" s="159">
        <f t="shared" si="115"/>
        <v>0</v>
      </c>
      <c r="Y1480" s="449">
        <v>0</v>
      </c>
      <c r="AA1480" s="452">
        <f t="shared" si="118"/>
        <v>0</v>
      </c>
      <c r="AB1480" s="452">
        <v>0</v>
      </c>
      <c r="AC1480" s="452">
        <f t="shared" si="119"/>
        <v>0</v>
      </c>
      <c r="AD1480" s="451">
        <v>0</v>
      </c>
      <c r="AE1480" s="451">
        <f t="shared" si="116"/>
        <v>0</v>
      </c>
      <c r="AY1480" s="451">
        <v>0</v>
      </c>
    </row>
    <row r="1481" spans="1:51" ht="36" hidden="1" customHeight="1" outlineLevel="7" x14ac:dyDescent="0.2">
      <c r="A1481" s="91"/>
      <c r="B1481" s="93"/>
      <c r="C1481" s="95"/>
      <c r="D1481" s="95"/>
      <c r="E1481" s="97"/>
      <c r="F1481" s="101"/>
      <c r="G1481" s="103"/>
      <c r="H1481" s="103"/>
      <c r="I1481" s="4" t="s">
        <v>291</v>
      </c>
      <c r="J1481" s="6"/>
      <c r="K1481" s="5">
        <v>1</v>
      </c>
      <c r="L1481" s="5">
        <v>0</v>
      </c>
      <c r="M1481" s="5">
        <f t="shared" si="117"/>
        <v>0</v>
      </c>
      <c r="N1481" s="5">
        <v>0</v>
      </c>
      <c r="O1481" s="6">
        <f>'Planning 3'!R1481</f>
        <v>0</v>
      </c>
      <c r="P1481" s="116"/>
      <c r="Q1481" s="116"/>
      <c r="S1481" s="159">
        <f t="shared" si="115"/>
        <v>0</v>
      </c>
      <c r="Y1481" s="449">
        <v>0</v>
      </c>
      <c r="AA1481" s="452">
        <f t="shared" si="118"/>
        <v>0</v>
      </c>
      <c r="AB1481" s="452">
        <v>0</v>
      </c>
      <c r="AC1481" s="452">
        <f t="shared" si="119"/>
        <v>0</v>
      </c>
      <c r="AD1481" s="451">
        <v>0</v>
      </c>
      <c r="AE1481" s="451">
        <f t="shared" si="116"/>
        <v>0</v>
      </c>
      <c r="AY1481" s="451">
        <v>0</v>
      </c>
    </row>
    <row r="1482" spans="1:51" ht="36" hidden="1" customHeight="1" outlineLevel="7" x14ac:dyDescent="0.2">
      <c r="A1482" s="91"/>
      <c r="B1482" s="93"/>
      <c r="C1482" s="95"/>
      <c r="D1482" s="95"/>
      <c r="E1482" s="97"/>
      <c r="F1482" s="101"/>
      <c r="G1482" s="103"/>
      <c r="H1482" s="103"/>
      <c r="I1482" s="4" t="s">
        <v>292</v>
      </c>
      <c r="J1482" s="6"/>
      <c r="K1482" s="5">
        <v>1</v>
      </c>
      <c r="L1482" s="5">
        <v>0</v>
      </c>
      <c r="M1482" s="5">
        <f t="shared" si="117"/>
        <v>0</v>
      </c>
      <c r="N1482" s="5">
        <v>0</v>
      </c>
      <c r="O1482" s="6">
        <f>'Planning 3'!R1482</f>
        <v>0</v>
      </c>
      <c r="P1482" s="116"/>
      <c r="Q1482" s="116"/>
      <c r="S1482" s="159">
        <f t="shared" si="115"/>
        <v>0</v>
      </c>
      <c r="Y1482" s="449">
        <v>0</v>
      </c>
      <c r="AA1482" s="452">
        <f t="shared" si="118"/>
        <v>0</v>
      </c>
      <c r="AB1482" s="452">
        <v>0</v>
      </c>
      <c r="AC1482" s="452">
        <f t="shared" si="119"/>
        <v>0</v>
      </c>
      <c r="AD1482" s="451">
        <v>0</v>
      </c>
      <c r="AE1482" s="451">
        <f t="shared" si="116"/>
        <v>0</v>
      </c>
      <c r="AY1482" s="451">
        <v>0</v>
      </c>
    </row>
    <row r="1483" spans="1:51" ht="36" hidden="1" customHeight="1" outlineLevel="7" x14ac:dyDescent="0.2">
      <c r="A1483" s="91"/>
      <c r="B1483" s="93"/>
      <c r="C1483" s="95"/>
      <c r="D1483" s="95"/>
      <c r="E1483" s="97"/>
      <c r="F1483" s="101"/>
      <c r="G1483" s="103"/>
      <c r="H1483" s="103"/>
      <c r="I1483" s="4" t="s">
        <v>231</v>
      </c>
      <c r="J1483" s="6"/>
      <c r="K1483" s="5">
        <v>1</v>
      </c>
      <c r="L1483" s="5">
        <v>0</v>
      </c>
      <c r="M1483" s="5">
        <f t="shared" si="117"/>
        <v>0</v>
      </c>
      <c r="N1483" s="5">
        <v>0</v>
      </c>
      <c r="O1483" s="6">
        <f>'Planning 3'!R1483</f>
        <v>0</v>
      </c>
      <c r="P1483" s="116"/>
      <c r="Q1483" s="116"/>
      <c r="S1483" s="159">
        <f t="shared" si="115"/>
        <v>0</v>
      </c>
      <c r="Y1483" s="449">
        <v>0</v>
      </c>
      <c r="AA1483" s="452">
        <f t="shared" si="118"/>
        <v>0</v>
      </c>
      <c r="AB1483" s="452">
        <v>0</v>
      </c>
      <c r="AC1483" s="452">
        <f t="shared" si="119"/>
        <v>0</v>
      </c>
      <c r="AD1483" s="451">
        <v>0</v>
      </c>
      <c r="AE1483" s="451">
        <f t="shared" si="116"/>
        <v>0</v>
      </c>
      <c r="AY1483" s="451">
        <v>0</v>
      </c>
    </row>
    <row r="1484" spans="1:51" ht="36" hidden="1" customHeight="1" outlineLevel="7" x14ac:dyDescent="0.2">
      <c r="A1484" s="91"/>
      <c r="B1484" s="93"/>
      <c r="C1484" s="95"/>
      <c r="D1484" s="95"/>
      <c r="E1484" s="97"/>
      <c r="F1484" s="101"/>
      <c r="G1484" s="103"/>
      <c r="H1484" s="103"/>
      <c r="I1484" s="4" t="s">
        <v>80</v>
      </c>
      <c r="J1484" s="6"/>
      <c r="K1484" s="5">
        <v>1</v>
      </c>
      <c r="L1484" s="5">
        <v>0</v>
      </c>
      <c r="M1484" s="5">
        <f t="shared" si="117"/>
        <v>0</v>
      </c>
      <c r="N1484" s="5">
        <v>0</v>
      </c>
      <c r="O1484" s="6">
        <f>'Planning 3'!R1484</f>
        <v>0</v>
      </c>
      <c r="P1484" s="116"/>
      <c r="Q1484" s="116"/>
      <c r="S1484" s="159">
        <f t="shared" si="115"/>
        <v>0</v>
      </c>
      <c r="Y1484" s="449">
        <v>0</v>
      </c>
      <c r="AA1484" s="452">
        <f t="shared" si="118"/>
        <v>0</v>
      </c>
      <c r="AB1484" s="452">
        <v>0</v>
      </c>
      <c r="AC1484" s="452">
        <f t="shared" si="119"/>
        <v>0</v>
      </c>
      <c r="AD1484" s="451">
        <v>0</v>
      </c>
      <c r="AE1484" s="451">
        <f t="shared" si="116"/>
        <v>0</v>
      </c>
      <c r="AY1484" s="451">
        <v>0</v>
      </c>
    </row>
    <row r="1485" spans="1:51" ht="36" hidden="1" customHeight="1" outlineLevel="7" x14ac:dyDescent="0.2">
      <c r="A1485" s="91"/>
      <c r="B1485" s="93"/>
      <c r="C1485" s="95"/>
      <c r="D1485" s="95"/>
      <c r="E1485" s="97"/>
      <c r="F1485" s="101"/>
      <c r="G1485" s="103"/>
      <c r="H1485" s="103"/>
      <c r="I1485" s="4" t="s">
        <v>82</v>
      </c>
      <c r="J1485" s="6"/>
      <c r="K1485" s="5">
        <v>1</v>
      </c>
      <c r="L1485" s="5">
        <v>0</v>
      </c>
      <c r="M1485" s="5">
        <f t="shared" si="117"/>
        <v>0</v>
      </c>
      <c r="N1485" s="5">
        <v>0</v>
      </c>
      <c r="O1485" s="6">
        <f>'Planning 3'!R1485</f>
        <v>0</v>
      </c>
      <c r="P1485" s="116"/>
      <c r="Q1485" s="116"/>
      <c r="S1485" s="159">
        <f t="shared" si="115"/>
        <v>0</v>
      </c>
      <c r="Y1485" s="449">
        <v>0</v>
      </c>
      <c r="AA1485" s="452">
        <f t="shared" si="118"/>
        <v>0</v>
      </c>
      <c r="AB1485" s="452">
        <v>0</v>
      </c>
      <c r="AC1485" s="452">
        <f t="shared" si="119"/>
        <v>0</v>
      </c>
      <c r="AD1485" s="451">
        <v>0</v>
      </c>
      <c r="AE1485" s="451">
        <f t="shared" si="116"/>
        <v>0</v>
      </c>
      <c r="AY1485" s="451">
        <v>0</v>
      </c>
    </row>
    <row r="1486" spans="1:51" ht="36" hidden="1" customHeight="1" outlineLevel="7" x14ac:dyDescent="0.2">
      <c r="A1486" s="91"/>
      <c r="B1486" s="93"/>
      <c r="C1486" s="95"/>
      <c r="D1486" s="95"/>
      <c r="E1486" s="97"/>
      <c r="F1486" s="101"/>
      <c r="G1486" s="103"/>
      <c r="H1486" s="103"/>
      <c r="I1486" s="4" t="s">
        <v>293</v>
      </c>
      <c r="J1486" s="6"/>
      <c r="K1486" s="5">
        <v>1</v>
      </c>
      <c r="L1486" s="5">
        <v>0</v>
      </c>
      <c r="M1486" s="5">
        <f t="shared" si="117"/>
        <v>0</v>
      </c>
      <c r="N1486" s="5">
        <v>0</v>
      </c>
      <c r="O1486" s="6">
        <f>'Planning 3'!R1486</f>
        <v>0</v>
      </c>
      <c r="P1486" s="116"/>
      <c r="Q1486" s="116"/>
      <c r="S1486" s="159">
        <f t="shared" si="115"/>
        <v>0</v>
      </c>
      <c r="Y1486" s="449">
        <v>0</v>
      </c>
      <c r="AA1486" s="452">
        <f t="shared" si="118"/>
        <v>0</v>
      </c>
      <c r="AB1486" s="452">
        <v>0</v>
      </c>
      <c r="AC1486" s="452">
        <f t="shared" si="119"/>
        <v>0</v>
      </c>
      <c r="AD1486" s="451">
        <v>0</v>
      </c>
      <c r="AE1486" s="451">
        <f t="shared" si="116"/>
        <v>0</v>
      </c>
      <c r="AY1486" s="451">
        <v>0</v>
      </c>
    </row>
    <row r="1487" spans="1:51" ht="36" hidden="1" customHeight="1" outlineLevel="7" x14ac:dyDescent="0.2">
      <c r="A1487" s="91"/>
      <c r="B1487" s="93"/>
      <c r="C1487" s="95"/>
      <c r="D1487" s="95"/>
      <c r="E1487" s="97"/>
      <c r="F1487" s="101"/>
      <c r="G1487" s="103"/>
      <c r="H1487" s="103"/>
      <c r="I1487" s="4" t="s">
        <v>294</v>
      </c>
      <c r="J1487" s="6"/>
      <c r="K1487" s="5">
        <v>1</v>
      </c>
      <c r="L1487" s="5">
        <v>0</v>
      </c>
      <c r="M1487" s="5">
        <f t="shared" si="117"/>
        <v>0</v>
      </c>
      <c r="N1487" s="5">
        <v>0</v>
      </c>
      <c r="O1487" s="6">
        <f>'Planning 3'!R1487</f>
        <v>0</v>
      </c>
      <c r="P1487" s="116"/>
      <c r="Q1487" s="116"/>
      <c r="S1487" s="159">
        <f t="shared" si="115"/>
        <v>0</v>
      </c>
      <c r="Y1487" s="449">
        <v>0</v>
      </c>
      <c r="AA1487" s="452">
        <f t="shared" si="118"/>
        <v>0</v>
      </c>
      <c r="AB1487" s="452">
        <v>0</v>
      </c>
      <c r="AC1487" s="452">
        <f t="shared" si="119"/>
        <v>0</v>
      </c>
      <c r="AD1487" s="451">
        <v>0</v>
      </c>
      <c r="AE1487" s="451">
        <f t="shared" si="116"/>
        <v>0</v>
      </c>
      <c r="AY1487" s="451">
        <v>0</v>
      </c>
    </row>
    <row r="1488" spans="1:51" ht="36" hidden="1" customHeight="1" outlineLevel="5" x14ac:dyDescent="0.2">
      <c r="A1488" s="91"/>
      <c r="B1488" s="93"/>
      <c r="C1488" s="95"/>
      <c r="D1488" s="95"/>
      <c r="E1488" s="97"/>
      <c r="F1488" s="101"/>
      <c r="G1488" s="103"/>
      <c r="H1488" s="103"/>
      <c r="I1488" s="22" t="s">
        <v>215</v>
      </c>
      <c r="J1488" s="24"/>
      <c r="K1488" s="23"/>
      <c r="L1488" s="23">
        <v>0</v>
      </c>
      <c r="M1488" s="23">
        <f t="shared" si="117"/>
        <v>0</v>
      </c>
      <c r="N1488" s="23">
        <v>0</v>
      </c>
      <c r="O1488" s="24">
        <f>'Planning 3'!R1488</f>
        <v>0</v>
      </c>
      <c r="P1488" s="115"/>
      <c r="Q1488" s="115"/>
      <c r="S1488" s="159">
        <f t="shared" si="115"/>
        <v>0</v>
      </c>
      <c r="Y1488" s="449">
        <v>0</v>
      </c>
      <c r="AA1488" s="452">
        <f t="shared" si="118"/>
        <v>0</v>
      </c>
      <c r="AB1488" s="452">
        <v>0</v>
      </c>
      <c r="AC1488" s="452">
        <f t="shared" si="119"/>
        <v>0</v>
      </c>
      <c r="AD1488" s="451">
        <v>0</v>
      </c>
      <c r="AE1488" s="451">
        <f t="shared" si="116"/>
        <v>0</v>
      </c>
      <c r="AY1488" s="451">
        <v>0</v>
      </c>
    </row>
    <row r="1489" spans="1:51" ht="36" hidden="1" customHeight="1" outlineLevel="7" x14ac:dyDescent="0.2">
      <c r="A1489" s="91"/>
      <c r="B1489" s="93"/>
      <c r="C1489" s="95"/>
      <c r="D1489" s="95"/>
      <c r="E1489" s="97"/>
      <c r="F1489" s="101"/>
      <c r="G1489" s="103"/>
      <c r="H1489" s="103"/>
      <c r="I1489" s="4" t="s">
        <v>291</v>
      </c>
      <c r="J1489" s="6"/>
      <c r="K1489" s="5">
        <v>1</v>
      </c>
      <c r="L1489" s="5">
        <v>0</v>
      </c>
      <c r="M1489" s="5">
        <f t="shared" si="117"/>
        <v>0</v>
      </c>
      <c r="N1489" s="5">
        <v>0</v>
      </c>
      <c r="O1489" s="6">
        <f>'Planning 3'!R1489</f>
        <v>0</v>
      </c>
      <c r="P1489" s="116"/>
      <c r="Q1489" s="116"/>
      <c r="S1489" s="159">
        <f t="shared" si="115"/>
        <v>0</v>
      </c>
      <c r="Y1489" s="449">
        <v>0</v>
      </c>
      <c r="AA1489" s="452">
        <f t="shared" si="118"/>
        <v>0</v>
      </c>
      <c r="AB1489" s="452">
        <v>0</v>
      </c>
      <c r="AC1489" s="452">
        <f t="shared" si="119"/>
        <v>0</v>
      </c>
      <c r="AD1489" s="451">
        <v>0</v>
      </c>
      <c r="AE1489" s="451">
        <f t="shared" si="116"/>
        <v>0</v>
      </c>
      <c r="AY1489" s="451">
        <v>0</v>
      </c>
    </row>
    <row r="1490" spans="1:51" ht="36" hidden="1" customHeight="1" outlineLevel="7" x14ac:dyDescent="0.2">
      <c r="A1490" s="91"/>
      <c r="B1490" s="93"/>
      <c r="C1490" s="95"/>
      <c r="D1490" s="95"/>
      <c r="E1490" s="97"/>
      <c r="F1490" s="101"/>
      <c r="G1490" s="103"/>
      <c r="H1490" s="103"/>
      <c r="I1490" s="4" t="s">
        <v>292</v>
      </c>
      <c r="J1490" s="6"/>
      <c r="K1490" s="5">
        <v>1</v>
      </c>
      <c r="L1490" s="5">
        <v>0</v>
      </c>
      <c r="M1490" s="5">
        <f t="shared" si="117"/>
        <v>0</v>
      </c>
      <c r="N1490" s="5">
        <v>0</v>
      </c>
      <c r="O1490" s="6">
        <f>'Planning 3'!R1490</f>
        <v>0</v>
      </c>
      <c r="P1490" s="116"/>
      <c r="Q1490" s="116"/>
      <c r="S1490" s="159">
        <f t="shared" si="115"/>
        <v>0</v>
      </c>
      <c r="Y1490" s="449">
        <v>0</v>
      </c>
      <c r="AA1490" s="452">
        <f t="shared" si="118"/>
        <v>0</v>
      </c>
      <c r="AB1490" s="452">
        <v>0</v>
      </c>
      <c r="AC1490" s="452">
        <f t="shared" si="119"/>
        <v>0</v>
      </c>
      <c r="AD1490" s="451">
        <v>0</v>
      </c>
      <c r="AE1490" s="451">
        <f t="shared" si="116"/>
        <v>0</v>
      </c>
      <c r="AY1490" s="451">
        <v>0</v>
      </c>
    </row>
    <row r="1491" spans="1:51" ht="36" hidden="1" customHeight="1" outlineLevel="7" x14ac:dyDescent="0.2">
      <c r="A1491" s="91"/>
      <c r="B1491" s="93"/>
      <c r="C1491" s="95"/>
      <c r="D1491" s="95"/>
      <c r="E1491" s="97"/>
      <c r="F1491" s="101"/>
      <c r="G1491" s="103"/>
      <c r="H1491" s="103"/>
      <c r="I1491" s="4" t="s">
        <v>231</v>
      </c>
      <c r="J1491" s="6"/>
      <c r="K1491" s="5">
        <v>1</v>
      </c>
      <c r="L1491" s="5">
        <v>0</v>
      </c>
      <c r="M1491" s="5">
        <f t="shared" si="117"/>
        <v>0</v>
      </c>
      <c r="N1491" s="5">
        <v>0</v>
      </c>
      <c r="O1491" s="6">
        <f>'Planning 3'!R1491</f>
        <v>0</v>
      </c>
      <c r="P1491" s="116"/>
      <c r="Q1491" s="116"/>
      <c r="S1491" s="159">
        <f t="shared" si="115"/>
        <v>0</v>
      </c>
      <c r="Y1491" s="449">
        <v>0</v>
      </c>
      <c r="AA1491" s="452">
        <f t="shared" si="118"/>
        <v>0</v>
      </c>
      <c r="AB1491" s="452">
        <v>0</v>
      </c>
      <c r="AC1491" s="452">
        <f t="shared" si="119"/>
        <v>0</v>
      </c>
      <c r="AD1491" s="451">
        <v>0</v>
      </c>
      <c r="AE1491" s="451">
        <f t="shared" si="116"/>
        <v>0</v>
      </c>
      <c r="AY1491" s="451">
        <v>0</v>
      </c>
    </row>
    <row r="1492" spans="1:51" ht="36" hidden="1" customHeight="1" outlineLevel="7" x14ac:dyDescent="0.2">
      <c r="A1492" s="91"/>
      <c r="B1492" s="93"/>
      <c r="C1492" s="95"/>
      <c r="D1492" s="95"/>
      <c r="E1492" s="97"/>
      <c r="F1492" s="101"/>
      <c r="G1492" s="103"/>
      <c r="H1492" s="103"/>
      <c r="I1492" s="4" t="s">
        <v>80</v>
      </c>
      <c r="J1492" s="6"/>
      <c r="K1492" s="5">
        <v>1</v>
      </c>
      <c r="L1492" s="5">
        <v>0</v>
      </c>
      <c r="M1492" s="5">
        <f t="shared" si="117"/>
        <v>0</v>
      </c>
      <c r="N1492" s="5">
        <v>0</v>
      </c>
      <c r="O1492" s="6">
        <f>'Planning 3'!R1492</f>
        <v>0</v>
      </c>
      <c r="P1492" s="116"/>
      <c r="Q1492" s="116"/>
      <c r="S1492" s="159">
        <f t="shared" si="115"/>
        <v>0</v>
      </c>
      <c r="Y1492" s="449">
        <v>0</v>
      </c>
      <c r="AA1492" s="452">
        <f t="shared" si="118"/>
        <v>0</v>
      </c>
      <c r="AB1492" s="452">
        <v>0</v>
      </c>
      <c r="AC1492" s="452">
        <f t="shared" si="119"/>
        <v>0</v>
      </c>
      <c r="AD1492" s="451">
        <v>0</v>
      </c>
      <c r="AE1492" s="451">
        <f t="shared" si="116"/>
        <v>0</v>
      </c>
      <c r="AY1492" s="451">
        <v>0</v>
      </c>
    </row>
    <row r="1493" spans="1:51" ht="36" hidden="1" customHeight="1" outlineLevel="7" x14ac:dyDescent="0.2">
      <c r="A1493" s="91"/>
      <c r="B1493" s="93"/>
      <c r="C1493" s="95"/>
      <c r="D1493" s="95"/>
      <c r="E1493" s="97"/>
      <c r="F1493" s="101"/>
      <c r="G1493" s="103"/>
      <c r="H1493" s="103"/>
      <c r="I1493" s="4" t="s">
        <v>82</v>
      </c>
      <c r="J1493" s="6"/>
      <c r="K1493" s="5">
        <v>1</v>
      </c>
      <c r="L1493" s="5">
        <v>0</v>
      </c>
      <c r="M1493" s="5">
        <f t="shared" si="117"/>
        <v>0</v>
      </c>
      <c r="N1493" s="5">
        <v>0</v>
      </c>
      <c r="O1493" s="6">
        <f>'Planning 3'!R1493</f>
        <v>0</v>
      </c>
      <c r="P1493" s="116"/>
      <c r="Q1493" s="116"/>
      <c r="S1493" s="159">
        <f t="shared" ref="S1493:S1528" si="120">R1493-N1493</f>
        <v>0</v>
      </c>
      <c r="Y1493" s="449">
        <v>0</v>
      </c>
      <c r="AA1493" s="452">
        <f t="shared" si="118"/>
        <v>0</v>
      </c>
      <c r="AB1493" s="452">
        <v>0</v>
      </c>
      <c r="AC1493" s="452">
        <f t="shared" si="119"/>
        <v>0</v>
      </c>
      <c r="AD1493" s="451">
        <v>0</v>
      </c>
      <c r="AE1493" s="451">
        <f t="shared" si="116"/>
        <v>0</v>
      </c>
      <c r="AY1493" s="451">
        <v>0</v>
      </c>
    </row>
    <row r="1494" spans="1:51" ht="36" hidden="1" customHeight="1" outlineLevel="7" x14ac:dyDescent="0.2">
      <c r="A1494" s="91"/>
      <c r="B1494" s="93"/>
      <c r="C1494" s="95"/>
      <c r="D1494" s="95"/>
      <c r="E1494" s="97"/>
      <c r="F1494" s="101"/>
      <c r="G1494" s="103"/>
      <c r="H1494" s="103"/>
      <c r="I1494" s="4" t="s">
        <v>293</v>
      </c>
      <c r="J1494" s="6"/>
      <c r="K1494" s="5">
        <v>1</v>
      </c>
      <c r="L1494" s="5">
        <v>0</v>
      </c>
      <c r="M1494" s="5">
        <f t="shared" si="117"/>
        <v>0</v>
      </c>
      <c r="N1494" s="5">
        <v>0</v>
      </c>
      <c r="O1494" s="6">
        <f>'Planning 3'!R1494</f>
        <v>0</v>
      </c>
      <c r="P1494" s="116"/>
      <c r="Q1494" s="116"/>
      <c r="S1494" s="159">
        <f t="shared" si="120"/>
        <v>0</v>
      </c>
      <c r="Y1494" s="449">
        <v>0</v>
      </c>
      <c r="AA1494" s="452">
        <f t="shared" si="118"/>
        <v>0</v>
      </c>
      <c r="AB1494" s="452">
        <v>0</v>
      </c>
      <c r="AC1494" s="452">
        <f t="shared" si="119"/>
        <v>0</v>
      </c>
      <c r="AD1494" s="451">
        <v>0</v>
      </c>
      <c r="AE1494" s="451">
        <f t="shared" si="116"/>
        <v>0</v>
      </c>
      <c r="AY1494" s="451">
        <v>0</v>
      </c>
    </row>
    <row r="1495" spans="1:51" ht="36" hidden="1" customHeight="1" outlineLevel="7" x14ac:dyDescent="0.2">
      <c r="A1495" s="91"/>
      <c r="B1495" s="93"/>
      <c r="C1495" s="95"/>
      <c r="D1495" s="95"/>
      <c r="E1495" s="97"/>
      <c r="F1495" s="101"/>
      <c r="G1495" s="103"/>
      <c r="H1495" s="103"/>
      <c r="I1495" s="4" t="s">
        <v>294</v>
      </c>
      <c r="J1495" s="6"/>
      <c r="K1495" s="5">
        <v>1</v>
      </c>
      <c r="L1495" s="5">
        <v>0</v>
      </c>
      <c r="M1495" s="5">
        <f t="shared" si="117"/>
        <v>0</v>
      </c>
      <c r="N1495" s="5">
        <v>0</v>
      </c>
      <c r="O1495" s="6">
        <f>'Planning 3'!R1495</f>
        <v>0</v>
      </c>
      <c r="P1495" s="116"/>
      <c r="Q1495" s="116"/>
      <c r="S1495" s="159">
        <f t="shared" si="120"/>
        <v>0</v>
      </c>
      <c r="Y1495" s="449">
        <v>0</v>
      </c>
      <c r="AA1495" s="452">
        <f t="shared" si="118"/>
        <v>0</v>
      </c>
      <c r="AB1495" s="452">
        <v>0</v>
      </c>
      <c r="AC1495" s="452">
        <f t="shared" si="119"/>
        <v>0</v>
      </c>
      <c r="AD1495" s="451">
        <v>0</v>
      </c>
      <c r="AE1495" s="451">
        <f t="shared" si="116"/>
        <v>0</v>
      </c>
      <c r="AY1495" s="451">
        <v>0</v>
      </c>
    </row>
    <row r="1496" spans="1:51" ht="36" hidden="1" customHeight="1" outlineLevel="5" x14ac:dyDescent="0.2">
      <c r="A1496" s="91"/>
      <c r="B1496" s="93"/>
      <c r="C1496" s="95"/>
      <c r="D1496" s="95"/>
      <c r="E1496" s="97"/>
      <c r="F1496" s="101"/>
      <c r="G1496" s="103"/>
      <c r="H1496" s="103"/>
      <c r="I1496" s="22" t="s">
        <v>216</v>
      </c>
      <c r="J1496" s="24"/>
      <c r="K1496" s="23"/>
      <c r="L1496" s="23">
        <v>0</v>
      </c>
      <c r="M1496" s="23">
        <f t="shared" si="117"/>
        <v>0</v>
      </c>
      <c r="N1496" s="23">
        <v>0</v>
      </c>
      <c r="O1496" s="24">
        <f>'Planning 3'!R1496</f>
        <v>0</v>
      </c>
      <c r="P1496" s="115"/>
      <c r="Q1496" s="115"/>
      <c r="S1496" s="159">
        <f t="shared" si="120"/>
        <v>0</v>
      </c>
      <c r="Y1496" s="449">
        <v>0</v>
      </c>
      <c r="AA1496" s="452">
        <f t="shared" si="118"/>
        <v>0</v>
      </c>
      <c r="AB1496" s="452">
        <v>0</v>
      </c>
      <c r="AC1496" s="452">
        <f t="shared" si="119"/>
        <v>0</v>
      </c>
      <c r="AD1496" s="451">
        <v>0</v>
      </c>
      <c r="AE1496" s="451">
        <f t="shared" si="116"/>
        <v>0</v>
      </c>
      <c r="AY1496" s="451">
        <v>0</v>
      </c>
    </row>
    <row r="1497" spans="1:51" ht="36" hidden="1" customHeight="1" outlineLevel="7" x14ac:dyDescent="0.2">
      <c r="A1497" s="91"/>
      <c r="B1497" s="93"/>
      <c r="C1497" s="95"/>
      <c r="D1497" s="95"/>
      <c r="E1497" s="97"/>
      <c r="F1497" s="101"/>
      <c r="G1497" s="103"/>
      <c r="H1497" s="103"/>
      <c r="I1497" s="4" t="s">
        <v>291</v>
      </c>
      <c r="J1497" s="6"/>
      <c r="K1497" s="5">
        <v>1</v>
      </c>
      <c r="L1497" s="5">
        <v>0</v>
      </c>
      <c r="M1497" s="5">
        <f t="shared" si="117"/>
        <v>0</v>
      </c>
      <c r="N1497" s="5">
        <v>0</v>
      </c>
      <c r="O1497" s="6">
        <f>'Planning 3'!R1497</f>
        <v>0</v>
      </c>
      <c r="P1497" s="116"/>
      <c r="Q1497" s="116"/>
      <c r="S1497" s="159">
        <f t="shared" si="120"/>
        <v>0</v>
      </c>
      <c r="Y1497" s="449">
        <v>0</v>
      </c>
      <c r="AA1497" s="452">
        <f t="shared" si="118"/>
        <v>0</v>
      </c>
      <c r="AB1497" s="452">
        <v>0</v>
      </c>
      <c r="AC1497" s="452">
        <f t="shared" si="119"/>
        <v>0</v>
      </c>
      <c r="AD1497" s="451">
        <v>0</v>
      </c>
      <c r="AE1497" s="451">
        <f t="shared" si="116"/>
        <v>0</v>
      </c>
      <c r="AY1497" s="451">
        <v>0</v>
      </c>
    </row>
    <row r="1498" spans="1:51" ht="36" hidden="1" customHeight="1" outlineLevel="7" x14ac:dyDescent="0.2">
      <c r="A1498" s="91"/>
      <c r="B1498" s="93"/>
      <c r="C1498" s="95"/>
      <c r="D1498" s="95"/>
      <c r="E1498" s="97"/>
      <c r="F1498" s="101"/>
      <c r="G1498" s="103"/>
      <c r="H1498" s="103"/>
      <c r="I1498" s="4" t="s">
        <v>292</v>
      </c>
      <c r="J1498" s="6"/>
      <c r="K1498" s="5">
        <v>1</v>
      </c>
      <c r="L1498" s="5">
        <v>0</v>
      </c>
      <c r="M1498" s="5">
        <f t="shared" si="117"/>
        <v>0</v>
      </c>
      <c r="N1498" s="5">
        <v>0</v>
      </c>
      <c r="O1498" s="6">
        <f>'Planning 3'!R1498</f>
        <v>0</v>
      </c>
      <c r="P1498" s="116"/>
      <c r="Q1498" s="116"/>
      <c r="S1498" s="159">
        <f t="shared" si="120"/>
        <v>0</v>
      </c>
      <c r="Y1498" s="449">
        <v>0</v>
      </c>
      <c r="AA1498" s="452">
        <f t="shared" si="118"/>
        <v>0</v>
      </c>
      <c r="AB1498" s="452">
        <v>0</v>
      </c>
      <c r="AC1498" s="452">
        <f t="shared" si="119"/>
        <v>0</v>
      </c>
      <c r="AD1498" s="451">
        <v>0</v>
      </c>
      <c r="AE1498" s="451">
        <f t="shared" si="116"/>
        <v>0</v>
      </c>
      <c r="AY1498" s="451">
        <v>0</v>
      </c>
    </row>
    <row r="1499" spans="1:51" ht="36" hidden="1" customHeight="1" outlineLevel="7" x14ac:dyDescent="0.2">
      <c r="A1499" s="91"/>
      <c r="B1499" s="93"/>
      <c r="C1499" s="95"/>
      <c r="D1499" s="95"/>
      <c r="E1499" s="97"/>
      <c r="F1499" s="101"/>
      <c r="G1499" s="103"/>
      <c r="H1499" s="103"/>
      <c r="I1499" s="4" t="s">
        <v>231</v>
      </c>
      <c r="J1499" s="6"/>
      <c r="K1499" s="5">
        <v>1</v>
      </c>
      <c r="L1499" s="5">
        <v>0</v>
      </c>
      <c r="M1499" s="5">
        <f t="shared" si="117"/>
        <v>0</v>
      </c>
      <c r="N1499" s="5">
        <v>0</v>
      </c>
      <c r="O1499" s="6">
        <f>'Planning 3'!R1499</f>
        <v>0</v>
      </c>
      <c r="P1499" s="116"/>
      <c r="Q1499" s="116"/>
      <c r="S1499" s="159">
        <f t="shared" si="120"/>
        <v>0</v>
      </c>
      <c r="Y1499" s="449">
        <v>0</v>
      </c>
      <c r="AA1499" s="452">
        <f t="shared" si="118"/>
        <v>0</v>
      </c>
      <c r="AB1499" s="452">
        <v>0</v>
      </c>
      <c r="AC1499" s="452">
        <f t="shared" si="119"/>
        <v>0</v>
      </c>
      <c r="AD1499" s="451">
        <v>0</v>
      </c>
      <c r="AE1499" s="451">
        <f t="shared" si="116"/>
        <v>0</v>
      </c>
      <c r="AY1499" s="451">
        <v>0</v>
      </c>
    </row>
    <row r="1500" spans="1:51" ht="36" hidden="1" customHeight="1" outlineLevel="7" x14ac:dyDescent="0.2">
      <c r="A1500" s="91"/>
      <c r="B1500" s="93"/>
      <c r="C1500" s="95"/>
      <c r="D1500" s="95"/>
      <c r="E1500" s="97"/>
      <c r="F1500" s="101"/>
      <c r="G1500" s="103"/>
      <c r="H1500" s="103"/>
      <c r="I1500" s="4" t="s">
        <v>80</v>
      </c>
      <c r="J1500" s="6"/>
      <c r="K1500" s="5">
        <v>1</v>
      </c>
      <c r="L1500" s="5">
        <v>0</v>
      </c>
      <c r="M1500" s="5">
        <f t="shared" si="117"/>
        <v>0</v>
      </c>
      <c r="N1500" s="5">
        <v>0</v>
      </c>
      <c r="O1500" s="6">
        <f>'Planning 3'!R1500</f>
        <v>0</v>
      </c>
      <c r="P1500" s="116"/>
      <c r="Q1500" s="116"/>
      <c r="S1500" s="159">
        <f t="shared" si="120"/>
        <v>0</v>
      </c>
      <c r="Y1500" s="449">
        <v>0</v>
      </c>
      <c r="AA1500" s="452">
        <f t="shared" si="118"/>
        <v>0</v>
      </c>
      <c r="AB1500" s="452">
        <v>0</v>
      </c>
      <c r="AC1500" s="452">
        <f t="shared" si="119"/>
        <v>0</v>
      </c>
      <c r="AD1500" s="451">
        <v>0</v>
      </c>
      <c r="AE1500" s="451">
        <f t="shared" si="116"/>
        <v>0</v>
      </c>
      <c r="AY1500" s="451">
        <v>0</v>
      </c>
    </row>
    <row r="1501" spans="1:51" ht="36" hidden="1" customHeight="1" outlineLevel="7" x14ac:dyDescent="0.2">
      <c r="A1501" s="91"/>
      <c r="B1501" s="93"/>
      <c r="C1501" s="95"/>
      <c r="D1501" s="95"/>
      <c r="E1501" s="97"/>
      <c r="F1501" s="101"/>
      <c r="G1501" s="103"/>
      <c r="H1501" s="103"/>
      <c r="I1501" s="4" t="s">
        <v>82</v>
      </c>
      <c r="J1501" s="6"/>
      <c r="K1501" s="5">
        <v>1</v>
      </c>
      <c r="L1501" s="5">
        <v>0</v>
      </c>
      <c r="M1501" s="5">
        <f t="shared" si="117"/>
        <v>0</v>
      </c>
      <c r="N1501" s="5">
        <v>0</v>
      </c>
      <c r="O1501" s="6">
        <f>'Planning 3'!R1501</f>
        <v>0</v>
      </c>
      <c r="P1501" s="116"/>
      <c r="Q1501" s="116"/>
      <c r="S1501" s="159">
        <f t="shared" si="120"/>
        <v>0</v>
      </c>
      <c r="Y1501" s="449">
        <v>0</v>
      </c>
      <c r="AA1501" s="452">
        <f t="shared" si="118"/>
        <v>0</v>
      </c>
      <c r="AB1501" s="452">
        <v>0</v>
      </c>
      <c r="AC1501" s="452">
        <f t="shared" si="119"/>
        <v>0</v>
      </c>
      <c r="AD1501" s="451">
        <v>0</v>
      </c>
      <c r="AE1501" s="451">
        <f t="shared" si="116"/>
        <v>0</v>
      </c>
      <c r="AY1501" s="451">
        <v>0</v>
      </c>
    </row>
    <row r="1502" spans="1:51" ht="36" hidden="1" customHeight="1" outlineLevel="7" x14ac:dyDescent="0.2">
      <c r="A1502" s="91"/>
      <c r="B1502" s="93"/>
      <c r="C1502" s="95"/>
      <c r="D1502" s="95"/>
      <c r="E1502" s="97"/>
      <c r="F1502" s="101"/>
      <c r="G1502" s="103"/>
      <c r="H1502" s="103"/>
      <c r="I1502" s="4" t="s">
        <v>293</v>
      </c>
      <c r="J1502" s="6"/>
      <c r="K1502" s="5">
        <v>1</v>
      </c>
      <c r="L1502" s="5">
        <v>0</v>
      </c>
      <c r="M1502" s="5">
        <f t="shared" si="117"/>
        <v>0</v>
      </c>
      <c r="N1502" s="5">
        <v>0</v>
      </c>
      <c r="O1502" s="6">
        <f>'Planning 3'!R1502</f>
        <v>0</v>
      </c>
      <c r="P1502" s="116"/>
      <c r="Q1502" s="116"/>
      <c r="S1502" s="159">
        <f t="shared" si="120"/>
        <v>0</v>
      </c>
      <c r="Y1502" s="449">
        <v>0</v>
      </c>
      <c r="AA1502" s="452">
        <f t="shared" si="118"/>
        <v>0</v>
      </c>
      <c r="AB1502" s="452">
        <v>0</v>
      </c>
      <c r="AC1502" s="452">
        <f t="shared" si="119"/>
        <v>0</v>
      </c>
      <c r="AD1502" s="451">
        <v>0</v>
      </c>
      <c r="AE1502" s="451">
        <f t="shared" si="116"/>
        <v>0</v>
      </c>
      <c r="AY1502" s="451">
        <v>0</v>
      </c>
    </row>
    <row r="1503" spans="1:51" ht="36" hidden="1" customHeight="1" outlineLevel="7" x14ac:dyDescent="0.2">
      <c r="A1503" s="91"/>
      <c r="B1503" s="93"/>
      <c r="C1503" s="95"/>
      <c r="D1503" s="95"/>
      <c r="E1503" s="97"/>
      <c r="F1503" s="101"/>
      <c r="G1503" s="103"/>
      <c r="H1503" s="103"/>
      <c r="I1503" s="4" t="s">
        <v>294</v>
      </c>
      <c r="J1503" s="6"/>
      <c r="K1503" s="5">
        <v>1</v>
      </c>
      <c r="L1503" s="5">
        <v>0</v>
      </c>
      <c r="M1503" s="5">
        <f t="shared" si="117"/>
        <v>0</v>
      </c>
      <c r="N1503" s="5">
        <v>0</v>
      </c>
      <c r="O1503" s="6">
        <f>'Planning 3'!R1503</f>
        <v>0</v>
      </c>
      <c r="P1503" s="116"/>
      <c r="Q1503" s="116"/>
      <c r="S1503" s="159">
        <f t="shared" si="120"/>
        <v>0</v>
      </c>
      <c r="Y1503" s="449">
        <v>0</v>
      </c>
      <c r="AA1503" s="452">
        <f t="shared" si="118"/>
        <v>0</v>
      </c>
      <c r="AB1503" s="452">
        <v>0</v>
      </c>
      <c r="AC1503" s="452">
        <f t="shared" si="119"/>
        <v>0</v>
      </c>
      <c r="AD1503" s="451">
        <v>0</v>
      </c>
      <c r="AE1503" s="451">
        <f t="shared" si="116"/>
        <v>0</v>
      </c>
      <c r="AY1503" s="451">
        <v>0</v>
      </c>
    </row>
    <row r="1504" spans="1:51" ht="36" hidden="1" customHeight="1" outlineLevel="5" x14ac:dyDescent="0.2">
      <c r="A1504" s="91"/>
      <c r="B1504" s="93"/>
      <c r="C1504" s="95"/>
      <c r="D1504" s="95"/>
      <c r="E1504" s="97"/>
      <c r="F1504" s="101"/>
      <c r="G1504" s="103"/>
      <c r="H1504" s="103"/>
      <c r="I1504" s="22" t="s">
        <v>217</v>
      </c>
      <c r="J1504" s="24"/>
      <c r="K1504" s="23"/>
      <c r="L1504" s="23">
        <v>0</v>
      </c>
      <c r="M1504" s="23">
        <f t="shared" si="117"/>
        <v>0</v>
      </c>
      <c r="N1504" s="23">
        <v>0</v>
      </c>
      <c r="O1504" s="24">
        <f>'Planning 3'!R1504</f>
        <v>0</v>
      </c>
      <c r="P1504" s="115"/>
      <c r="Q1504" s="115"/>
      <c r="S1504" s="159">
        <f t="shared" si="120"/>
        <v>0</v>
      </c>
      <c r="Y1504" s="449">
        <v>0</v>
      </c>
      <c r="AA1504" s="452">
        <f t="shared" si="118"/>
        <v>0</v>
      </c>
      <c r="AB1504" s="452">
        <v>0</v>
      </c>
      <c r="AC1504" s="452">
        <f t="shared" si="119"/>
        <v>0</v>
      </c>
      <c r="AD1504" s="451">
        <v>0</v>
      </c>
      <c r="AE1504" s="451">
        <f t="shared" si="116"/>
        <v>0</v>
      </c>
      <c r="AY1504" s="451">
        <v>0</v>
      </c>
    </row>
    <row r="1505" spans="1:51" ht="36" hidden="1" customHeight="1" outlineLevel="7" x14ac:dyDescent="0.2">
      <c r="A1505" s="91"/>
      <c r="B1505" s="93"/>
      <c r="C1505" s="95"/>
      <c r="D1505" s="95"/>
      <c r="E1505" s="97"/>
      <c r="F1505" s="101"/>
      <c r="G1505" s="103"/>
      <c r="H1505" s="103"/>
      <c r="I1505" s="4" t="s">
        <v>291</v>
      </c>
      <c r="J1505" s="6"/>
      <c r="K1505" s="5">
        <v>1</v>
      </c>
      <c r="L1505" s="5">
        <v>0</v>
      </c>
      <c r="M1505" s="5">
        <f t="shared" si="117"/>
        <v>0</v>
      </c>
      <c r="N1505" s="5">
        <v>0</v>
      </c>
      <c r="O1505" s="6">
        <f>'Planning 3'!R1505</f>
        <v>0</v>
      </c>
      <c r="P1505" s="116"/>
      <c r="Q1505" s="116"/>
      <c r="S1505" s="159">
        <f t="shared" si="120"/>
        <v>0</v>
      </c>
      <c r="Y1505" s="449">
        <v>0</v>
      </c>
      <c r="AA1505" s="452">
        <f t="shared" si="118"/>
        <v>0</v>
      </c>
      <c r="AB1505" s="452">
        <v>0</v>
      </c>
      <c r="AC1505" s="452">
        <f t="shared" si="119"/>
        <v>0</v>
      </c>
      <c r="AD1505" s="451">
        <v>0</v>
      </c>
      <c r="AE1505" s="451">
        <f t="shared" si="116"/>
        <v>0</v>
      </c>
      <c r="AY1505" s="451">
        <v>0</v>
      </c>
    </row>
    <row r="1506" spans="1:51" ht="36" hidden="1" customHeight="1" outlineLevel="7" x14ac:dyDescent="0.2">
      <c r="A1506" s="91"/>
      <c r="B1506" s="93"/>
      <c r="C1506" s="95"/>
      <c r="D1506" s="95"/>
      <c r="E1506" s="97"/>
      <c r="F1506" s="101"/>
      <c r="G1506" s="103"/>
      <c r="H1506" s="103"/>
      <c r="I1506" s="4" t="s">
        <v>292</v>
      </c>
      <c r="J1506" s="6"/>
      <c r="K1506" s="5">
        <v>1</v>
      </c>
      <c r="L1506" s="5">
        <v>0</v>
      </c>
      <c r="M1506" s="5">
        <f t="shared" si="117"/>
        <v>0</v>
      </c>
      <c r="N1506" s="5">
        <v>0</v>
      </c>
      <c r="O1506" s="6">
        <f>'Planning 3'!R1506</f>
        <v>0</v>
      </c>
      <c r="P1506" s="116"/>
      <c r="Q1506" s="116"/>
      <c r="S1506" s="159">
        <f t="shared" si="120"/>
        <v>0</v>
      </c>
      <c r="Y1506" s="449">
        <v>0</v>
      </c>
      <c r="AA1506" s="452">
        <f t="shared" si="118"/>
        <v>0</v>
      </c>
      <c r="AB1506" s="452">
        <v>0</v>
      </c>
      <c r="AC1506" s="452">
        <f t="shared" si="119"/>
        <v>0</v>
      </c>
      <c r="AD1506" s="451">
        <v>0</v>
      </c>
      <c r="AE1506" s="451">
        <f t="shared" si="116"/>
        <v>0</v>
      </c>
      <c r="AY1506" s="451">
        <v>0</v>
      </c>
    </row>
    <row r="1507" spans="1:51" ht="36" hidden="1" customHeight="1" outlineLevel="7" x14ac:dyDescent="0.2">
      <c r="A1507" s="91"/>
      <c r="B1507" s="93"/>
      <c r="C1507" s="95"/>
      <c r="D1507" s="95"/>
      <c r="E1507" s="97"/>
      <c r="F1507" s="101"/>
      <c r="G1507" s="103"/>
      <c r="H1507" s="103"/>
      <c r="I1507" s="4" t="s">
        <v>231</v>
      </c>
      <c r="J1507" s="6"/>
      <c r="K1507" s="5">
        <v>1</v>
      </c>
      <c r="L1507" s="5">
        <v>0</v>
      </c>
      <c r="M1507" s="5">
        <f t="shared" si="117"/>
        <v>0</v>
      </c>
      <c r="N1507" s="5">
        <v>0</v>
      </c>
      <c r="O1507" s="6">
        <f>'Planning 3'!R1507</f>
        <v>0</v>
      </c>
      <c r="P1507" s="116"/>
      <c r="Q1507" s="116"/>
      <c r="S1507" s="159">
        <f t="shared" si="120"/>
        <v>0</v>
      </c>
      <c r="Y1507" s="449">
        <v>0</v>
      </c>
      <c r="AA1507" s="452">
        <f t="shared" si="118"/>
        <v>0</v>
      </c>
      <c r="AB1507" s="452">
        <v>0</v>
      </c>
      <c r="AC1507" s="452">
        <f t="shared" si="119"/>
        <v>0</v>
      </c>
      <c r="AD1507" s="451">
        <v>0</v>
      </c>
      <c r="AE1507" s="451">
        <f t="shared" si="116"/>
        <v>0</v>
      </c>
      <c r="AY1507" s="451">
        <v>0</v>
      </c>
    </row>
    <row r="1508" spans="1:51" ht="36" hidden="1" customHeight="1" outlineLevel="7" x14ac:dyDescent="0.2">
      <c r="A1508" s="91"/>
      <c r="B1508" s="93"/>
      <c r="C1508" s="95"/>
      <c r="D1508" s="95"/>
      <c r="E1508" s="97"/>
      <c r="F1508" s="101"/>
      <c r="G1508" s="103"/>
      <c r="H1508" s="103"/>
      <c r="I1508" s="4" t="s">
        <v>80</v>
      </c>
      <c r="J1508" s="6"/>
      <c r="K1508" s="5">
        <v>1</v>
      </c>
      <c r="L1508" s="5">
        <v>0</v>
      </c>
      <c r="M1508" s="5">
        <f t="shared" si="117"/>
        <v>0</v>
      </c>
      <c r="N1508" s="5">
        <v>0</v>
      </c>
      <c r="O1508" s="6">
        <f>'Planning 3'!R1508</f>
        <v>0</v>
      </c>
      <c r="P1508" s="116"/>
      <c r="Q1508" s="116"/>
      <c r="S1508" s="159">
        <f t="shared" si="120"/>
        <v>0</v>
      </c>
      <c r="Y1508" s="449">
        <v>0</v>
      </c>
      <c r="AA1508" s="452">
        <f t="shared" si="118"/>
        <v>0</v>
      </c>
      <c r="AB1508" s="452">
        <v>0</v>
      </c>
      <c r="AC1508" s="452">
        <f t="shared" si="119"/>
        <v>0</v>
      </c>
      <c r="AD1508" s="451">
        <v>0</v>
      </c>
      <c r="AE1508" s="451">
        <f t="shared" si="116"/>
        <v>0</v>
      </c>
      <c r="AY1508" s="451">
        <v>0</v>
      </c>
    </row>
    <row r="1509" spans="1:51" ht="36" hidden="1" customHeight="1" outlineLevel="7" x14ac:dyDescent="0.2">
      <c r="A1509" s="91"/>
      <c r="B1509" s="93"/>
      <c r="C1509" s="95"/>
      <c r="D1509" s="95"/>
      <c r="E1509" s="97"/>
      <c r="F1509" s="101"/>
      <c r="G1509" s="103"/>
      <c r="H1509" s="103"/>
      <c r="I1509" s="4" t="s">
        <v>82</v>
      </c>
      <c r="J1509" s="6"/>
      <c r="K1509" s="5">
        <v>1</v>
      </c>
      <c r="L1509" s="5">
        <v>0</v>
      </c>
      <c r="M1509" s="5">
        <f t="shared" si="117"/>
        <v>0</v>
      </c>
      <c r="N1509" s="5">
        <v>0</v>
      </c>
      <c r="O1509" s="6">
        <f>'Planning 3'!R1509</f>
        <v>0</v>
      </c>
      <c r="P1509" s="116"/>
      <c r="Q1509" s="116"/>
      <c r="S1509" s="159">
        <f t="shared" si="120"/>
        <v>0</v>
      </c>
      <c r="Y1509" s="449">
        <v>0</v>
      </c>
      <c r="AA1509" s="452">
        <f t="shared" si="118"/>
        <v>0</v>
      </c>
      <c r="AB1509" s="452">
        <v>0</v>
      </c>
      <c r="AC1509" s="452">
        <f t="shared" si="119"/>
        <v>0</v>
      </c>
      <c r="AD1509" s="451">
        <v>0</v>
      </c>
      <c r="AE1509" s="451">
        <f t="shared" si="116"/>
        <v>0</v>
      </c>
      <c r="AY1509" s="451">
        <v>0</v>
      </c>
    </row>
    <row r="1510" spans="1:51" ht="36" hidden="1" customHeight="1" outlineLevel="7" x14ac:dyDescent="0.2">
      <c r="A1510" s="91"/>
      <c r="B1510" s="93"/>
      <c r="C1510" s="95"/>
      <c r="D1510" s="95"/>
      <c r="E1510" s="97"/>
      <c r="F1510" s="101"/>
      <c r="G1510" s="103"/>
      <c r="H1510" s="103"/>
      <c r="I1510" s="4" t="s">
        <v>293</v>
      </c>
      <c r="J1510" s="6"/>
      <c r="K1510" s="5">
        <v>1</v>
      </c>
      <c r="L1510" s="5">
        <v>0</v>
      </c>
      <c r="M1510" s="5">
        <f t="shared" si="117"/>
        <v>0</v>
      </c>
      <c r="N1510" s="5">
        <v>0</v>
      </c>
      <c r="O1510" s="6">
        <f>'Planning 3'!R1510</f>
        <v>0</v>
      </c>
      <c r="P1510" s="116"/>
      <c r="Q1510" s="116"/>
      <c r="S1510" s="159">
        <f t="shared" si="120"/>
        <v>0</v>
      </c>
      <c r="Y1510" s="449">
        <v>0</v>
      </c>
      <c r="AA1510" s="452">
        <f t="shared" si="118"/>
        <v>0</v>
      </c>
      <c r="AB1510" s="452">
        <v>0</v>
      </c>
      <c r="AC1510" s="452">
        <f t="shared" si="119"/>
        <v>0</v>
      </c>
      <c r="AD1510" s="451">
        <v>0</v>
      </c>
      <c r="AE1510" s="451">
        <f t="shared" si="116"/>
        <v>0</v>
      </c>
      <c r="AY1510" s="451">
        <v>0</v>
      </c>
    </row>
    <row r="1511" spans="1:51" ht="36" hidden="1" customHeight="1" outlineLevel="7" x14ac:dyDescent="0.2">
      <c r="A1511" s="91"/>
      <c r="B1511" s="93"/>
      <c r="C1511" s="95"/>
      <c r="D1511" s="95"/>
      <c r="E1511" s="97"/>
      <c r="F1511" s="101"/>
      <c r="G1511" s="103"/>
      <c r="H1511" s="103"/>
      <c r="I1511" s="4" t="s">
        <v>294</v>
      </c>
      <c r="J1511" s="6"/>
      <c r="K1511" s="5">
        <v>1</v>
      </c>
      <c r="L1511" s="5">
        <v>0</v>
      </c>
      <c r="M1511" s="5">
        <f t="shared" si="117"/>
        <v>0</v>
      </c>
      <c r="N1511" s="5">
        <v>0</v>
      </c>
      <c r="O1511" s="6">
        <f>'Planning 3'!R1511</f>
        <v>0</v>
      </c>
      <c r="P1511" s="116"/>
      <c r="Q1511" s="116"/>
      <c r="S1511" s="159">
        <f t="shared" si="120"/>
        <v>0</v>
      </c>
      <c r="Y1511" s="449">
        <v>0</v>
      </c>
      <c r="AA1511" s="452">
        <f t="shared" si="118"/>
        <v>0</v>
      </c>
      <c r="AB1511" s="452">
        <v>0</v>
      </c>
      <c r="AC1511" s="452">
        <f t="shared" si="119"/>
        <v>0</v>
      </c>
      <c r="AD1511" s="451">
        <v>0</v>
      </c>
      <c r="AE1511" s="451">
        <f t="shared" si="116"/>
        <v>0</v>
      </c>
      <c r="AY1511" s="451">
        <v>0</v>
      </c>
    </row>
    <row r="1512" spans="1:51" ht="36" hidden="1" customHeight="1" outlineLevel="5" x14ac:dyDescent="0.2">
      <c r="A1512" s="91"/>
      <c r="B1512" s="93"/>
      <c r="C1512" s="95"/>
      <c r="D1512" s="95"/>
      <c r="E1512" s="97"/>
      <c r="F1512" s="101"/>
      <c r="G1512" s="103"/>
      <c r="H1512" s="103"/>
      <c r="I1512" s="22" t="s">
        <v>218</v>
      </c>
      <c r="J1512" s="24"/>
      <c r="K1512" s="23"/>
      <c r="L1512" s="23">
        <v>0</v>
      </c>
      <c r="M1512" s="23">
        <f t="shared" si="117"/>
        <v>0</v>
      </c>
      <c r="N1512" s="23">
        <v>0</v>
      </c>
      <c r="O1512" s="24">
        <f>'Planning 3'!R1512</f>
        <v>0</v>
      </c>
      <c r="P1512" s="115"/>
      <c r="Q1512" s="115"/>
      <c r="S1512" s="159">
        <f t="shared" si="120"/>
        <v>0</v>
      </c>
      <c r="Y1512" s="449">
        <v>0</v>
      </c>
      <c r="AA1512" s="452">
        <f t="shared" si="118"/>
        <v>0</v>
      </c>
      <c r="AB1512" s="452">
        <v>0</v>
      </c>
      <c r="AC1512" s="452">
        <f t="shared" si="119"/>
        <v>0</v>
      </c>
      <c r="AD1512" s="451">
        <v>0</v>
      </c>
      <c r="AE1512" s="451">
        <f t="shared" si="116"/>
        <v>0</v>
      </c>
      <c r="AY1512" s="451">
        <v>0</v>
      </c>
    </row>
    <row r="1513" spans="1:51" ht="36" hidden="1" customHeight="1" outlineLevel="7" x14ac:dyDescent="0.2">
      <c r="A1513" s="91"/>
      <c r="B1513" s="93"/>
      <c r="C1513" s="95"/>
      <c r="D1513" s="95"/>
      <c r="E1513" s="97"/>
      <c r="F1513" s="101"/>
      <c r="G1513" s="103"/>
      <c r="H1513" s="103"/>
      <c r="I1513" s="4" t="s">
        <v>291</v>
      </c>
      <c r="J1513" s="6"/>
      <c r="K1513" s="5">
        <v>1</v>
      </c>
      <c r="L1513" s="5">
        <v>0</v>
      </c>
      <c r="M1513" s="5">
        <f t="shared" si="117"/>
        <v>0</v>
      </c>
      <c r="N1513" s="5">
        <v>0</v>
      </c>
      <c r="O1513" s="6">
        <f>'Planning 3'!R1513</f>
        <v>0</v>
      </c>
      <c r="P1513" s="116"/>
      <c r="Q1513" s="116"/>
      <c r="S1513" s="159">
        <f t="shared" si="120"/>
        <v>0</v>
      </c>
      <c r="Y1513" s="449">
        <v>0</v>
      </c>
      <c r="AA1513" s="452">
        <f t="shared" si="118"/>
        <v>0</v>
      </c>
      <c r="AB1513" s="452">
        <v>0</v>
      </c>
      <c r="AC1513" s="452">
        <f t="shared" si="119"/>
        <v>0</v>
      </c>
      <c r="AD1513" s="451">
        <v>0</v>
      </c>
      <c r="AE1513" s="451">
        <f t="shared" si="116"/>
        <v>0</v>
      </c>
      <c r="AY1513" s="451">
        <v>0</v>
      </c>
    </row>
    <row r="1514" spans="1:51" ht="36" hidden="1" customHeight="1" outlineLevel="7" x14ac:dyDescent="0.2">
      <c r="A1514" s="91"/>
      <c r="B1514" s="93"/>
      <c r="C1514" s="95"/>
      <c r="D1514" s="95"/>
      <c r="E1514" s="97"/>
      <c r="F1514" s="101"/>
      <c r="G1514" s="103"/>
      <c r="H1514" s="103"/>
      <c r="I1514" s="4" t="s">
        <v>292</v>
      </c>
      <c r="J1514" s="6"/>
      <c r="K1514" s="5">
        <v>1</v>
      </c>
      <c r="L1514" s="5">
        <v>0</v>
      </c>
      <c r="M1514" s="5">
        <f t="shared" si="117"/>
        <v>0</v>
      </c>
      <c r="N1514" s="5">
        <v>0</v>
      </c>
      <c r="O1514" s="6">
        <f>'Planning 3'!R1514</f>
        <v>0</v>
      </c>
      <c r="P1514" s="116"/>
      <c r="Q1514" s="116"/>
      <c r="S1514" s="159">
        <f t="shared" si="120"/>
        <v>0</v>
      </c>
      <c r="Y1514" s="449">
        <v>0</v>
      </c>
      <c r="AA1514" s="452">
        <f t="shared" si="118"/>
        <v>0</v>
      </c>
      <c r="AB1514" s="452">
        <v>0</v>
      </c>
      <c r="AC1514" s="452">
        <f t="shared" si="119"/>
        <v>0</v>
      </c>
      <c r="AD1514" s="451">
        <v>0</v>
      </c>
      <c r="AE1514" s="451">
        <f t="shared" si="116"/>
        <v>0</v>
      </c>
      <c r="AY1514" s="451">
        <v>0</v>
      </c>
    </row>
    <row r="1515" spans="1:51" ht="36" hidden="1" customHeight="1" outlineLevel="7" x14ac:dyDescent="0.2">
      <c r="A1515" s="91"/>
      <c r="B1515" s="93"/>
      <c r="C1515" s="95"/>
      <c r="D1515" s="95"/>
      <c r="E1515" s="97"/>
      <c r="F1515" s="101"/>
      <c r="G1515" s="103"/>
      <c r="H1515" s="103"/>
      <c r="I1515" s="4" t="s">
        <v>231</v>
      </c>
      <c r="J1515" s="6"/>
      <c r="K1515" s="5">
        <v>1</v>
      </c>
      <c r="L1515" s="5">
        <v>0</v>
      </c>
      <c r="M1515" s="5">
        <f t="shared" si="117"/>
        <v>0</v>
      </c>
      <c r="N1515" s="5">
        <v>0</v>
      </c>
      <c r="O1515" s="6">
        <f>'Planning 3'!R1515</f>
        <v>0</v>
      </c>
      <c r="P1515" s="116"/>
      <c r="Q1515" s="116"/>
      <c r="S1515" s="159">
        <f t="shared" si="120"/>
        <v>0</v>
      </c>
      <c r="Y1515" s="449">
        <v>0</v>
      </c>
      <c r="AA1515" s="452">
        <f t="shared" si="118"/>
        <v>0</v>
      </c>
      <c r="AB1515" s="452">
        <v>0</v>
      </c>
      <c r="AC1515" s="452">
        <f t="shared" si="119"/>
        <v>0</v>
      </c>
      <c r="AD1515" s="451">
        <v>0</v>
      </c>
      <c r="AE1515" s="451">
        <f t="shared" si="116"/>
        <v>0</v>
      </c>
      <c r="AY1515" s="451">
        <v>0</v>
      </c>
    </row>
    <row r="1516" spans="1:51" ht="36" hidden="1" customHeight="1" outlineLevel="7" x14ac:dyDescent="0.2">
      <c r="A1516" s="91"/>
      <c r="B1516" s="93"/>
      <c r="C1516" s="95"/>
      <c r="D1516" s="95"/>
      <c r="E1516" s="97"/>
      <c r="F1516" s="101"/>
      <c r="G1516" s="103"/>
      <c r="H1516" s="103"/>
      <c r="I1516" s="4" t="s">
        <v>80</v>
      </c>
      <c r="J1516" s="6"/>
      <c r="K1516" s="5">
        <v>1</v>
      </c>
      <c r="L1516" s="5">
        <v>0</v>
      </c>
      <c r="M1516" s="5">
        <f t="shared" si="117"/>
        <v>0</v>
      </c>
      <c r="N1516" s="5">
        <v>0</v>
      </c>
      <c r="O1516" s="6">
        <f>'Planning 3'!R1516</f>
        <v>0</v>
      </c>
      <c r="P1516" s="116"/>
      <c r="Q1516" s="116"/>
      <c r="S1516" s="159">
        <f t="shared" si="120"/>
        <v>0</v>
      </c>
      <c r="Y1516" s="449">
        <v>0</v>
      </c>
      <c r="AA1516" s="452">
        <f t="shared" si="118"/>
        <v>0</v>
      </c>
      <c r="AB1516" s="452">
        <v>0</v>
      </c>
      <c r="AC1516" s="452">
        <f t="shared" si="119"/>
        <v>0</v>
      </c>
      <c r="AD1516" s="451">
        <v>0</v>
      </c>
      <c r="AE1516" s="451">
        <f t="shared" si="116"/>
        <v>0</v>
      </c>
      <c r="AY1516" s="451">
        <v>0</v>
      </c>
    </row>
    <row r="1517" spans="1:51" ht="36" hidden="1" customHeight="1" outlineLevel="7" x14ac:dyDescent="0.2">
      <c r="A1517" s="91"/>
      <c r="B1517" s="93"/>
      <c r="C1517" s="95"/>
      <c r="D1517" s="95"/>
      <c r="E1517" s="97"/>
      <c r="F1517" s="101"/>
      <c r="G1517" s="103"/>
      <c r="H1517" s="103"/>
      <c r="I1517" s="4" t="s">
        <v>82</v>
      </c>
      <c r="J1517" s="6"/>
      <c r="K1517" s="5">
        <v>1</v>
      </c>
      <c r="L1517" s="5">
        <v>0</v>
      </c>
      <c r="M1517" s="5">
        <f t="shared" si="117"/>
        <v>0</v>
      </c>
      <c r="N1517" s="5">
        <v>0</v>
      </c>
      <c r="O1517" s="6">
        <f>'Planning 3'!R1517</f>
        <v>0</v>
      </c>
      <c r="P1517" s="116"/>
      <c r="Q1517" s="116"/>
      <c r="S1517" s="159">
        <f t="shared" si="120"/>
        <v>0</v>
      </c>
      <c r="Y1517" s="449">
        <v>0</v>
      </c>
      <c r="AA1517" s="452">
        <f t="shared" si="118"/>
        <v>0</v>
      </c>
      <c r="AB1517" s="452">
        <v>0</v>
      </c>
      <c r="AC1517" s="452">
        <f t="shared" si="119"/>
        <v>0</v>
      </c>
      <c r="AD1517" s="451">
        <v>0</v>
      </c>
      <c r="AE1517" s="451">
        <f t="shared" si="116"/>
        <v>0</v>
      </c>
      <c r="AY1517" s="451">
        <v>0</v>
      </c>
    </row>
    <row r="1518" spans="1:51" ht="36" hidden="1" customHeight="1" outlineLevel="7" x14ac:dyDescent="0.2">
      <c r="A1518" s="91"/>
      <c r="B1518" s="93"/>
      <c r="C1518" s="95"/>
      <c r="D1518" s="95"/>
      <c r="E1518" s="97"/>
      <c r="F1518" s="101"/>
      <c r="G1518" s="103"/>
      <c r="H1518" s="103"/>
      <c r="I1518" s="4" t="s">
        <v>293</v>
      </c>
      <c r="J1518" s="6"/>
      <c r="K1518" s="5">
        <v>1</v>
      </c>
      <c r="L1518" s="5">
        <v>0</v>
      </c>
      <c r="M1518" s="5">
        <f t="shared" si="117"/>
        <v>0</v>
      </c>
      <c r="N1518" s="5">
        <v>0</v>
      </c>
      <c r="O1518" s="6">
        <f>'Planning 3'!R1518</f>
        <v>0</v>
      </c>
      <c r="P1518" s="116"/>
      <c r="Q1518" s="116"/>
      <c r="S1518" s="159">
        <f t="shared" si="120"/>
        <v>0</v>
      </c>
      <c r="Y1518" s="449">
        <v>0</v>
      </c>
      <c r="AA1518" s="452">
        <f t="shared" si="118"/>
        <v>0</v>
      </c>
      <c r="AB1518" s="452">
        <v>0</v>
      </c>
      <c r="AC1518" s="452">
        <f t="shared" si="119"/>
        <v>0</v>
      </c>
      <c r="AD1518" s="451">
        <v>0</v>
      </c>
      <c r="AE1518" s="451">
        <f t="shared" si="116"/>
        <v>0</v>
      </c>
      <c r="AY1518" s="451">
        <v>0</v>
      </c>
    </row>
    <row r="1519" spans="1:51" ht="36" hidden="1" customHeight="1" outlineLevel="7" x14ac:dyDescent="0.2">
      <c r="A1519" s="91"/>
      <c r="B1519" s="93"/>
      <c r="C1519" s="95"/>
      <c r="D1519" s="95"/>
      <c r="E1519" s="97"/>
      <c r="F1519" s="101"/>
      <c r="G1519" s="103"/>
      <c r="H1519" s="103"/>
      <c r="I1519" s="4" t="s">
        <v>294</v>
      </c>
      <c r="J1519" s="6"/>
      <c r="K1519" s="5">
        <v>1</v>
      </c>
      <c r="L1519" s="5">
        <v>0</v>
      </c>
      <c r="M1519" s="5">
        <f t="shared" si="117"/>
        <v>0</v>
      </c>
      <c r="N1519" s="5">
        <v>0</v>
      </c>
      <c r="O1519" s="6">
        <f>'Planning 3'!R1519</f>
        <v>0</v>
      </c>
      <c r="P1519" s="116"/>
      <c r="Q1519" s="116"/>
      <c r="S1519" s="159">
        <f t="shared" si="120"/>
        <v>0</v>
      </c>
      <c r="Y1519" s="449">
        <v>0</v>
      </c>
      <c r="AA1519" s="452">
        <f t="shared" si="118"/>
        <v>0</v>
      </c>
      <c r="AB1519" s="452">
        <v>0</v>
      </c>
      <c r="AC1519" s="452">
        <f t="shared" si="119"/>
        <v>0</v>
      </c>
      <c r="AD1519" s="451">
        <v>0</v>
      </c>
      <c r="AE1519" s="451">
        <f t="shared" si="116"/>
        <v>0</v>
      </c>
      <c r="AY1519" s="451">
        <v>0</v>
      </c>
    </row>
    <row r="1520" spans="1:51" ht="36" hidden="1" customHeight="1" outlineLevel="5" x14ac:dyDescent="0.2">
      <c r="A1520" s="91"/>
      <c r="B1520" s="93"/>
      <c r="C1520" s="95"/>
      <c r="D1520" s="95"/>
      <c r="E1520" s="97"/>
      <c r="F1520" s="101"/>
      <c r="G1520" s="103"/>
      <c r="H1520" s="103"/>
      <c r="I1520" s="22" t="s">
        <v>219</v>
      </c>
      <c r="J1520" s="24"/>
      <c r="K1520" s="23"/>
      <c r="L1520" s="23">
        <v>0</v>
      </c>
      <c r="M1520" s="23">
        <f t="shared" si="117"/>
        <v>0</v>
      </c>
      <c r="N1520" s="23">
        <v>0</v>
      </c>
      <c r="O1520" s="24">
        <f>'Planning 3'!R1520</f>
        <v>0</v>
      </c>
      <c r="P1520" s="115"/>
      <c r="Q1520" s="115"/>
      <c r="S1520" s="159">
        <f t="shared" si="120"/>
        <v>0</v>
      </c>
      <c r="Y1520" s="449">
        <v>0</v>
      </c>
      <c r="AA1520" s="452">
        <f t="shared" si="118"/>
        <v>0</v>
      </c>
      <c r="AB1520" s="452">
        <v>0</v>
      </c>
      <c r="AC1520" s="452">
        <f t="shared" si="119"/>
        <v>0</v>
      </c>
      <c r="AD1520" s="451">
        <v>0</v>
      </c>
      <c r="AE1520" s="451">
        <f t="shared" si="116"/>
        <v>0</v>
      </c>
      <c r="AY1520" s="451">
        <v>0</v>
      </c>
    </row>
    <row r="1521" spans="1:51" ht="36" hidden="1" customHeight="1" outlineLevel="7" x14ac:dyDescent="0.2">
      <c r="A1521" s="91"/>
      <c r="B1521" s="93"/>
      <c r="C1521" s="95"/>
      <c r="D1521" s="95"/>
      <c r="E1521" s="97"/>
      <c r="F1521" s="101"/>
      <c r="G1521" s="103"/>
      <c r="H1521" s="103"/>
      <c r="I1521" s="4" t="s">
        <v>291</v>
      </c>
      <c r="J1521" s="6"/>
      <c r="K1521" s="5">
        <v>1</v>
      </c>
      <c r="L1521" s="5">
        <v>0</v>
      </c>
      <c r="M1521" s="5">
        <f t="shared" si="117"/>
        <v>0</v>
      </c>
      <c r="N1521" s="5">
        <v>0</v>
      </c>
      <c r="O1521" s="6">
        <f>'Planning 3'!R1521</f>
        <v>0</v>
      </c>
      <c r="P1521" s="116"/>
      <c r="Q1521" s="116"/>
      <c r="S1521" s="159">
        <f t="shared" si="120"/>
        <v>0</v>
      </c>
      <c r="Y1521" s="449">
        <v>0</v>
      </c>
      <c r="AA1521" s="452">
        <f t="shared" si="118"/>
        <v>0</v>
      </c>
      <c r="AB1521" s="452">
        <v>0</v>
      </c>
      <c r="AC1521" s="452">
        <f t="shared" si="119"/>
        <v>0</v>
      </c>
      <c r="AD1521" s="451">
        <v>0</v>
      </c>
      <c r="AE1521" s="451">
        <f t="shared" si="116"/>
        <v>0</v>
      </c>
      <c r="AY1521" s="451">
        <v>0</v>
      </c>
    </row>
    <row r="1522" spans="1:51" ht="36" hidden="1" customHeight="1" outlineLevel="7" x14ac:dyDescent="0.2">
      <c r="A1522" s="91"/>
      <c r="B1522" s="93"/>
      <c r="C1522" s="95"/>
      <c r="D1522" s="95"/>
      <c r="E1522" s="97"/>
      <c r="F1522" s="101"/>
      <c r="G1522" s="103"/>
      <c r="H1522" s="103"/>
      <c r="I1522" s="4" t="s">
        <v>292</v>
      </c>
      <c r="J1522" s="6"/>
      <c r="K1522" s="5">
        <v>1</v>
      </c>
      <c r="L1522" s="5">
        <v>0</v>
      </c>
      <c r="M1522" s="5">
        <f t="shared" si="117"/>
        <v>0</v>
      </c>
      <c r="N1522" s="5">
        <v>0</v>
      </c>
      <c r="O1522" s="6">
        <f>'Planning 3'!R1522</f>
        <v>0</v>
      </c>
      <c r="P1522" s="116"/>
      <c r="Q1522" s="116"/>
      <c r="S1522" s="159">
        <f t="shared" si="120"/>
        <v>0</v>
      </c>
      <c r="Y1522" s="449">
        <v>0</v>
      </c>
      <c r="AA1522" s="452">
        <f t="shared" si="118"/>
        <v>0</v>
      </c>
      <c r="AB1522" s="452">
        <v>0</v>
      </c>
      <c r="AC1522" s="452">
        <f t="shared" si="119"/>
        <v>0</v>
      </c>
      <c r="AD1522" s="451">
        <v>0</v>
      </c>
      <c r="AE1522" s="451">
        <f t="shared" si="116"/>
        <v>0</v>
      </c>
      <c r="AY1522" s="451">
        <v>0</v>
      </c>
    </row>
    <row r="1523" spans="1:51" ht="36" hidden="1" customHeight="1" outlineLevel="7" x14ac:dyDescent="0.2">
      <c r="A1523" s="91"/>
      <c r="B1523" s="93"/>
      <c r="C1523" s="95"/>
      <c r="D1523" s="95"/>
      <c r="E1523" s="97"/>
      <c r="F1523" s="101"/>
      <c r="G1523" s="103"/>
      <c r="H1523" s="103"/>
      <c r="I1523" s="4" t="s">
        <v>231</v>
      </c>
      <c r="J1523" s="6"/>
      <c r="K1523" s="5">
        <v>1</v>
      </c>
      <c r="L1523" s="5">
        <v>0</v>
      </c>
      <c r="M1523" s="5">
        <f t="shared" si="117"/>
        <v>0</v>
      </c>
      <c r="N1523" s="5">
        <v>0</v>
      </c>
      <c r="O1523" s="6">
        <f>'Planning 3'!R1523</f>
        <v>0</v>
      </c>
      <c r="P1523" s="116"/>
      <c r="Q1523" s="116"/>
      <c r="S1523" s="159">
        <f t="shared" si="120"/>
        <v>0</v>
      </c>
      <c r="Y1523" s="449">
        <v>0</v>
      </c>
      <c r="AA1523" s="452">
        <f t="shared" si="118"/>
        <v>0</v>
      </c>
      <c r="AB1523" s="452">
        <v>0</v>
      </c>
      <c r="AC1523" s="452">
        <f t="shared" si="119"/>
        <v>0</v>
      </c>
      <c r="AD1523" s="451">
        <v>0</v>
      </c>
      <c r="AE1523" s="451">
        <f t="shared" si="116"/>
        <v>0</v>
      </c>
      <c r="AY1523" s="451">
        <v>0</v>
      </c>
    </row>
    <row r="1524" spans="1:51" ht="36" hidden="1" customHeight="1" outlineLevel="7" x14ac:dyDescent="0.2">
      <c r="A1524" s="91"/>
      <c r="B1524" s="93"/>
      <c r="C1524" s="95"/>
      <c r="D1524" s="95"/>
      <c r="E1524" s="97"/>
      <c r="F1524" s="101"/>
      <c r="G1524" s="103"/>
      <c r="H1524" s="103"/>
      <c r="I1524" s="4" t="s">
        <v>80</v>
      </c>
      <c r="J1524" s="6"/>
      <c r="K1524" s="5">
        <v>1</v>
      </c>
      <c r="L1524" s="5">
        <v>0</v>
      </c>
      <c r="M1524" s="5">
        <f t="shared" si="117"/>
        <v>0</v>
      </c>
      <c r="N1524" s="5">
        <v>0</v>
      </c>
      <c r="O1524" s="6">
        <f>'Planning 3'!R1524</f>
        <v>0</v>
      </c>
      <c r="P1524" s="116"/>
      <c r="Q1524" s="116"/>
      <c r="S1524" s="159">
        <f t="shared" si="120"/>
        <v>0</v>
      </c>
      <c r="Y1524" s="449">
        <v>0</v>
      </c>
      <c r="AA1524" s="452">
        <f t="shared" si="118"/>
        <v>0</v>
      </c>
      <c r="AB1524" s="452">
        <v>0</v>
      </c>
      <c r="AC1524" s="452">
        <f t="shared" si="119"/>
        <v>0</v>
      </c>
      <c r="AD1524" s="451">
        <v>0</v>
      </c>
      <c r="AE1524" s="451">
        <f t="shared" si="116"/>
        <v>0</v>
      </c>
      <c r="AY1524" s="451">
        <v>0</v>
      </c>
    </row>
    <row r="1525" spans="1:51" ht="36" hidden="1" customHeight="1" outlineLevel="7" x14ac:dyDescent="0.2">
      <c r="A1525" s="91"/>
      <c r="B1525" s="93"/>
      <c r="C1525" s="95"/>
      <c r="D1525" s="95"/>
      <c r="E1525" s="97"/>
      <c r="F1525" s="101"/>
      <c r="G1525" s="103"/>
      <c r="H1525" s="103"/>
      <c r="I1525" s="4" t="s">
        <v>82</v>
      </c>
      <c r="J1525" s="6"/>
      <c r="K1525" s="5">
        <v>1</v>
      </c>
      <c r="L1525" s="5">
        <v>0</v>
      </c>
      <c r="M1525" s="5">
        <f t="shared" si="117"/>
        <v>0</v>
      </c>
      <c r="N1525" s="5">
        <v>0</v>
      </c>
      <c r="O1525" s="6">
        <f>'Planning 3'!R1525</f>
        <v>0</v>
      </c>
      <c r="P1525" s="116"/>
      <c r="Q1525" s="116"/>
      <c r="S1525" s="159">
        <f t="shared" si="120"/>
        <v>0</v>
      </c>
      <c r="Y1525" s="449">
        <v>0</v>
      </c>
      <c r="AA1525" s="452">
        <f t="shared" si="118"/>
        <v>0</v>
      </c>
      <c r="AB1525" s="452">
        <v>0</v>
      </c>
      <c r="AC1525" s="452">
        <f t="shared" si="119"/>
        <v>0</v>
      </c>
      <c r="AD1525" s="451">
        <v>0</v>
      </c>
      <c r="AE1525" s="451">
        <f t="shared" si="116"/>
        <v>0</v>
      </c>
      <c r="AY1525" s="451">
        <v>0</v>
      </c>
    </row>
    <row r="1526" spans="1:51" ht="36" hidden="1" customHeight="1" outlineLevel="7" x14ac:dyDescent="0.2">
      <c r="A1526" s="91"/>
      <c r="B1526" s="93"/>
      <c r="C1526" s="95"/>
      <c r="D1526" s="95"/>
      <c r="E1526" s="97"/>
      <c r="F1526" s="101"/>
      <c r="G1526" s="103"/>
      <c r="H1526" s="103"/>
      <c r="I1526" s="4" t="s">
        <v>293</v>
      </c>
      <c r="J1526" s="6"/>
      <c r="K1526" s="5">
        <v>1</v>
      </c>
      <c r="L1526" s="5">
        <v>0</v>
      </c>
      <c r="M1526" s="5">
        <f t="shared" si="117"/>
        <v>0</v>
      </c>
      <c r="N1526" s="5">
        <v>0</v>
      </c>
      <c r="O1526" s="6">
        <f>'Planning 3'!R1526</f>
        <v>0</v>
      </c>
      <c r="P1526" s="116"/>
      <c r="Q1526" s="116"/>
      <c r="S1526" s="159">
        <f t="shared" si="120"/>
        <v>0</v>
      </c>
      <c r="Y1526" s="449">
        <v>0</v>
      </c>
      <c r="AA1526" s="452">
        <f t="shared" si="118"/>
        <v>0</v>
      </c>
      <c r="AB1526" s="452">
        <v>0</v>
      </c>
      <c r="AC1526" s="452">
        <f t="shared" si="119"/>
        <v>0</v>
      </c>
      <c r="AD1526" s="451">
        <v>0</v>
      </c>
      <c r="AE1526" s="451">
        <f t="shared" si="116"/>
        <v>0</v>
      </c>
      <c r="AY1526" s="451">
        <v>0</v>
      </c>
    </row>
    <row r="1527" spans="1:51" ht="36" hidden="1" customHeight="1" outlineLevel="7" thickBot="1" x14ac:dyDescent="0.25">
      <c r="A1527" s="117"/>
      <c r="B1527" s="118"/>
      <c r="C1527" s="119"/>
      <c r="D1527" s="119"/>
      <c r="E1527" s="120"/>
      <c r="F1527" s="121"/>
      <c r="G1527" s="122"/>
      <c r="H1527" s="122"/>
      <c r="I1527" s="32" t="s">
        <v>294</v>
      </c>
      <c r="J1527" s="33"/>
      <c r="K1527" s="5">
        <v>1</v>
      </c>
      <c r="L1527" s="5">
        <v>0</v>
      </c>
      <c r="M1527" s="5">
        <f t="shared" si="117"/>
        <v>0</v>
      </c>
      <c r="N1527" s="5">
        <v>0</v>
      </c>
      <c r="O1527" s="6">
        <f>'Planning 3'!R1527</f>
        <v>0</v>
      </c>
      <c r="P1527" s="123"/>
      <c r="Q1527" s="123"/>
      <c r="S1527" s="159">
        <f t="shared" si="120"/>
        <v>0</v>
      </c>
      <c r="Y1527" s="449">
        <v>0</v>
      </c>
      <c r="AA1527" s="452">
        <f t="shared" si="118"/>
        <v>0</v>
      </c>
      <c r="AB1527" s="452">
        <v>0</v>
      </c>
      <c r="AC1527" s="452">
        <f t="shared" si="119"/>
        <v>0</v>
      </c>
      <c r="AD1527" s="451">
        <v>0</v>
      </c>
      <c r="AE1527" s="451">
        <f t="shared" si="116"/>
        <v>0</v>
      </c>
      <c r="AY1527" s="451">
        <v>0</v>
      </c>
    </row>
    <row r="1528" spans="1:51" ht="19.5" customHeight="1" x14ac:dyDescent="0.2">
      <c r="A1528" s="124"/>
      <c r="B1528" s="125"/>
      <c r="C1528" s="126"/>
      <c r="D1528" s="126"/>
      <c r="S1528" s="159">
        <f t="shared" si="120"/>
        <v>0</v>
      </c>
      <c r="Y1528" s="449"/>
      <c r="AA1528" s="452">
        <f t="shared" si="118"/>
        <v>0</v>
      </c>
      <c r="AB1528" s="452"/>
      <c r="AC1528" s="452">
        <f t="shared" si="119"/>
        <v>0</v>
      </c>
      <c r="AD1528" s="451"/>
      <c r="AE1528" s="451">
        <f t="shared" si="116"/>
        <v>0</v>
      </c>
      <c r="AY1528" s="451"/>
    </row>
    <row r="1529" spans="1:51" ht="51.75" customHeight="1" x14ac:dyDescent="0.2">
      <c r="P1529" s="99">
        <f>23205*AC34</f>
        <v>-203.26125929432942</v>
      </c>
      <c r="AA1529" s="594"/>
      <c r="AB1529" s="594"/>
    </row>
    <row r="1530" spans="1:51" ht="19.5" customHeight="1" x14ac:dyDescent="0.2">
      <c r="K1530" s="127"/>
      <c r="L1530" s="127"/>
    </row>
    <row r="1531" spans="1:51" ht="19.5" customHeight="1" x14ac:dyDescent="0.2">
      <c r="Q1531" s="82">
        <f>SUM(Q1532:Q1536)</f>
        <v>232049999999.99994</v>
      </c>
    </row>
    <row r="1532" spans="1:51" ht="19.5" customHeight="1" x14ac:dyDescent="0.2">
      <c r="Q1532" s="82">
        <v>9825103953.4883747</v>
      </c>
    </row>
    <row r="1533" spans="1:51" ht="19.5" customHeight="1" x14ac:dyDescent="0.2">
      <c r="Q1533" s="82">
        <v>1761398233.3764136</v>
      </c>
    </row>
    <row r="1534" spans="1:51" ht="19.5" customHeight="1" x14ac:dyDescent="0.2">
      <c r="Q1534" s="82">
        <v>120317904475.38756</v>
      </c>
    </row>
    <row r="1535" spans="1:51" ht="19.5" customHeight="1" x14ac:dyDescent="0.2">
      <c r="Q1535" s="82">
        <v>40837741910.022873</v>
      </c>
    </row>
    <row r="1536" spans="1:51" ht="19.5" customHeight="1" x14ac:dyDescent="0.2">
      <c r="Q1536" s="82">
        <v>59307851427.724724</v>
      </c>
    </row>
  </sheetData>
  <autoFilter ref="J5:P1529"/>
  <mergeCells count="8">
    <mergeCell ref="C7:H33"/>
    <mergeCell ref="Q3:Q4"/>
    <mergeCell ref="A1:P1"/>
    <mergeCell ref="J2:M2"/>
    <mergeCell ref="A3:I4"/>
    <mergeCell ref="J3:L3"/>
    <mergeCell ref="O3:O4"/>
    <mergeCell ref="P3:P4"/>
  </mergeCells>
  <conditionalFormatting sqref="AE6:AE1528 AC1:AC1048576 AA1:AA1048576">
    <cfRule type="cellIs" dxfId="0" priority="4" operator="lessThan">
      <formula>0</formula>
    </cfRule>
  </conditionalFormatting>
  <printOptions horizontalCentered="1"/>
  <pageMargins left="0" right="0" top="0" bottom="2" header="0" footer="0"/>
  <pageSetup scale="46" fitToHeight="52" orientation="landscape" r:id="rId1"/>
  <headerFooter>
    <oddFooter>&amp;C&amp;G</oddFooter>
  </headerFooter>
  <rowBreaks count="26" manualBreakCount="26">
    <brk id="50" max="15" man="1"/>
    <brk id="75" max="15" man="1"/>
    <brk id="103" max="15" man="1"/>
    <brk id="133" max="15" man="1"/>
    <brk id="160" max="15" man="1"/>
    <brk id="187" max="15" man="1"/>
    <brk id="220" max="15" man="1"/>
    <brk id="252" max="15" man="1"/>
    <brk id="282" max="15" man="1"/>
    <brk id="320" max="15" man="1"/>
    <brk id="352" max="15" man="1"/>
    <brk id="384" max="15" man="1"/>
    <brk id="416" max="15" man="1"/>
    <brk id="448" max="15" man="1"/>
    <brk id="480" max="15" man="1"/>
    <brk id="512" max="15" man="1"/>
    <brk id="544" max="15" man="1"/>
    <brk id="576" max="15" man="1"/>
    <brk id="824" max="15" man="1"/>
    <brk id="855" max="15" man="1"/>
    <brk id="881" max="15" man="1"/>
    <brk id="908" max="15" man="1"/>
    <brk id="1006" max="15" man="1"/>
    <brk id="1032" max="15" man="1"/>
    <brk id="1061" max="15" man="1"/>
    <brk id="1091" max="15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T1541"/>
  <sheetViews>
    <sheetView view="pageBreakPreview" zoomScale="37" zoomScaleNormal="85" zoomScaleSheetLayoutView="37" zoomScalePageLayoutView="10" workbookViewId="0">
      <pane ySplit="5" topLeftCell="A61" activePane="bottomLeft" state="frozen"/>
      <selection activeCell="P13" sqref="P13"/>
      <selection pane="bottomLeft" activeCell="P13" sqref="P13"/>
    </sheetView>
  </sheetViews>
  <sheetFormatPr defaultColWidth="9.125" defaultRowHeight="19.5" customHeight="1" outlineLevelRow="7" x14ac:dyDescent="0.2"/>
  <cols>
    <col min="1" max="8" width="2.25" style="77" customWidth="1"/>
    <col min="9" max="9" width="138.625" style="77" customWidth="1"/>
    <col min="10" max="10" width="14.875" style="99" bestFit="1" customWidth="1"/>
    <col min="11" max="11" width="34.75" style="99" customWidth="1"/>
    <col min="12" max="12" width="38.875" style="99" customWidth="1"/>
    <col min="13" max="13" width="48.375" style="142" customWidth="1"/>
    <col min="14" max="14" width="48.375" style="155" customWidth="1"/>
    <col min="15" max="15" width="48.375" style="142" customWidth="1"/>
    <col min="16" max="16" width="48.375" style="537" customWidth="1"/>
    <col min="17" max="17" width="25.625" style="114" customWidth="1"/>
    <col min="18" max="18" width="27.75" style="82" hidden="1" customWidth="1"/>
    <col min="19" max="19" width="27.75" style="82" customWidth="1"/>
    <col min="20" max="20" width="34" style="77" customWidth="1"/>
    <col min="21" max="16384" width="9.125" style="77"/>
  </cols>
  <sheetData>
    <row r="1" spans="1:19" ht="207.75" customHeight="1" thickBot="1" x14ac:dyDescent="0.25">
      <c r="A1" s="655" t="s">
        <v>295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67"/>
      <c r="Q1" s="657"/>
      <c r="R1" s="76"/>
      <c r="S1" s="181"/>
    </row>
    <row r="2" spans="1:19" ht="66.75" customHeight="1" x14ac:dyDescent="0.2">
      <c r="A2" s="78"/>
      <c r="B2" s="79"/>
      <c r="C2" s="79"/>
      <c r="D2" s="79"/>
      <c r="E2" s="79"/>
      <c r="F2" s="79"/>
      <c r="G2" s="79"/>
      <c r="H2" s="79"/>
      <c r="I2" s="80" t="s">
        <v>281</v>
      </c>
      <c r="J2" s="668">
        <f>'Planning 3'!J2:K2</f>
        <v>41760</v>
      </c>
      <c r="K2" s="668"/>
      <c r="L2" s="668"/>
      <c r="M2" s="668"/>
      <c r="N2" s="143"/>
      <c r="O2" s="158"/>
      <c r="P2" s="520"/>
      <c r="Q2" s="80"/>
    </row>
    <row r="3" spans="1:19" ht="64.5" customHeight="1" x14ac:dyDescent="0.2">
      <c r="A3" s="659" t="s">
        <v>221</v>
      </c>
      <c r="B3" s="659"/>
      <c r="C3" s="659"/>
      <c r="D3" s="659"/>
      <c r="E3" s="659"/>
      <c r="F3" s="659"/>
      <c r="G3" s="659"/>
      <c r="H3" s="659"/>
      <c r="I3" s="659"/>
      <c r="J3" s="660" t="s">
        <v>276</v>
      </c>
      <c r="K3" s="660"/>
      <c r="L3" s="660"/>
      <c r="M3" s="628" t="s">
        <v>279</v>
      </c>
      <c r="N3" s="630"/>
      <c r="O3" s="665" t="s">
        <v>280</v>
      </c>
      <c r="P3" s="666"/>
      <c r="Q3" s="663" t="s">
        <v>296</v>
      </c>
      <c r="R3" s="654" t="s">
        <v>222</v>
      </c>
      <c r="S3" s="182"/>
    </row>
    <row r="4" spans="1:19" ht="64.5" customHeight="1" x14ac:dyDescent="0.2">
      <c r="A4" s="659"/>
      <c r="B4" s="659"/>
      <c r="C4" s="659"/>
      <c r="D4" s="659"/>
      <c r="E4" s="659"/>
      <c r="F4" s="659"/>
      <c r="G4" s="659"/>
      <c r="H4" s="659"/>
      <c r="I4" s="659"/>
      <c r="J4" s="84" t="s">
        <v>251</v>
      </c>
      <c r="K4" s="84" t="s">
        <v>252</v>
      </c>
      <c r="L4" s="84" t="s">
        <v>265</v>
      </c>
      <c r="M4" s="132" t="s">
        <v>277</v>
      </c>
      <c r="N4" s="144" t="s">
        <v>278</v>
      </c>
      <c r="O4" s="132" t="s">
        <v>277</v>
      </c>
      <c r="P4" s="521" t="s">
        <v>278</v>
      </c>
      <c r="Q4" s="664"/>
      <c r="R4" s="654"/>
      <c r="S4" s="182"/>
    </row>
    <row r="5" spans="1:19" ht="40.5" customHeight="1" x14ac:dyDescent="0.2">
      <c r="A5" s="85"/>
      <c r="B5" s="86"/>
      <c r="C5" s="86"/>
      <c r="D5" s="86"/>
      <c r="E5" s="86"/>
      <c r="F5" s="86"/>
      <c r="G5" s="86"/>
      <c r="H5" s="86"/>
      <c r="I5" s="86" t="s">
        <v>220</v>
      </c>
      <c r="J5" s="87"/>
      <c r="K5" s="87"/>
      <c r="L5" s="87"/>
      <c r="M5" s="133"/>
      <c r="N5" s="145"/>
      <c r="O5" s="133"/>
      <c r="P5" s="522"/>
      <c r="Q5" s="89"/>
      <c r="R5" s="90">
        <v>273000000000</v>
      </c>
      <c r="S5" s="90"/>
    </row>
    <row r="6" spans="1:19" ht="45" customHeight="1" outlineLevel="1" x14ac:dyDescent="0.2">
      <c r="A6" s="91"/>
      <c r="B6" s="1"/>
      <c r="C6" s="1"/>
      <c r="D6" s="1"/>
      <c r="E6" s="1"/>
      <c r="F6" s="1"/>
      <c r="G6" s="1"/>
      <c r="H6" s="1"/>
      <c r="I6" s="1" t="s">
        <v>0</v>
      </c>
      <c r="J6" s="2" t="s">
        <v>442</v>
      </c>
      <c r="K6" s="2">
        <f>Supervisor!K6</f>
        <v>0</v>
      </c>
      <c r="L6" s="2">
        <f>Supervisor!N6</f>
        <v>0</v>
      </c>
      <c r="M6" s="134"/>
      <c r="N6" s="146"/>
      <c r="O6" s="134"/>
      <c r="P6" s="523"/>
      <c r="Q6" s="40"/>
      <c r="R6" s="92" t="e">
        <f>#REF!*$R$5</f>
        <v>#REF!</v>
      </c>
      <c r="S6" s="92"/>
    </row>
    <row r="7" spans="1:19" ht="45" customHeight="1" outlineLevel="2" collapsed="1" x14ac:dyDescent="0.2">
      <c r="A7" s="91"/>
      <c r="B7" s="93"/>
      <c r="C7" s="614"/>
      <c r="D7" s="614"/>
      <c r="E7" s="614"/>
      <c r="F7" s="614"/>
      <c r="G7" s="614"/>
      <c r="H7" s="614"/>
      <c r="I7" s="164" t="s">
        <v>1</v>
      </c>
      <c r="J7" s="166" t="s">
        <v>442</v>
      </c>
      <c r="K7" s="166">
        <f>Supervisor!K7</f>
        <v>0</v>
      </c>
      <c r="L7" s="166">
        <f>Supervisor!N7</f>
        <v>0</v>
      </c>
      <c r="M7" s="175"/>
      <c r="N7" s="176"/>
      <c r="O7" s="175"/>
      <c r="P7" s="524"/>
      <c r="Q7" s="168"/>
      <c r="R7" s="94" t="e">
        <f>#REF!*$R$5</f>
        <v>#REF!</v>
      </c>
      <c r="S7" s="183"/>
    </row>
    <row r="8" spans="1:19" ht="45" hidden="1" customHeight="1" outlineLevel="7" x14ac:dyDescent="0.2">
      <c r="A8" s="91"/>
      <c r="B8" s="93"/>
      <c r="C8" s="615"/>
      <c r="D8" s="615"/>
      <c r="E8" s="615"/>
      <c r="F8" s="615"/>
      <c r="G8" s="615"/>
      <c r="H8" s="615"/>
      <c r="I8" s="161" t="s">
        <v>392</v>
      </c>
      <c r="J8" s="130" t="s">
        <v>259</v>
      </c>
      <c r="K8" s="130">
        <f>Supervisor!K8</f>
        <v>200</v>
      </c>
      <c r="L8" s="130">
        <f>Supervisor!N8</f>
        <v>0</v>
      </c>
      <c r="M8" s="173"/>
      <c r="N8" s="174"/>
      <c r="O8" s="173"/>
      <c r="P8" s="525"/>
      <c r="Q8" s="163"/>
      <c r="R8" s="94"/>
      <c r="S8" s="183"/>
    </row>
    <row r="9" spans="1:19" ht="45" hidden="1" customHeight="1" outlineLevel="7" x14ac:dyDescent="0.2">
      <c r="A9" s="91"/>
      <c r="B9" s="93"/>
      <c r="C9" s="615"/>
      <c r="D9" s="615"/>
      <c r="E9" s="615"/>
      <c r="F9" s="615"/>
      <c r="G9" s="615"/>
      <c r="H9" s="615"/>
      <c r="I9" s="161" t="s">
        <v>393</v>
      </c>
      <c r="J9" s="130" t="s">
        <v>259</v>
      </c>
      <c r="K9" s="130">
        <f>Supervisor!K9</f>
        <v>200</v>
      </c>
      <c r="L9" s="130">
        <f>Supervisor!N9</f>
        <v>0</v>
      </c>
      <c r="M9" s="173"/>
      <c r="N9" s="174"/>
      <c r="O9" s="173"/>
      <c r="P9" s="525"/>
      <c r="Q9" s="163"/>
      <c r="R9" s="94"/>
      <c r="S9" s="183"/>
    </row>
    <row r="10" spans="1:19" ht="45" hidden="1" customHeight="1" outlineLevel="7" x14ac:dyDescent="0.2">
      <c r="A10" s="91"/>
      <c r="B10" s="93"/>
      <c r="C10" s="615"/>
      <c r="D10" s="615"/>
      <c r="E10" s="615"/>
      <c r="F10" s="615"/>
      <c r="G10" s="615"/>
      <c r="H10" s="615"/>
      <c r="I10" s="161" t="s">
        <v>394</v>
      </c>
      <c r="J10" s="130" t="s">
        <v>259</v>
      </c>
      <c r="K10" s="130">
        <f>Supervisor!K10</f>
        <v>200</v>
      </c>
      <c r="L10" s="130">
        <f>Supervisor!N10</f>
        <v>0</v>
      </c>
      <c r="M10" s="173"/>
      <c r="N10" s="174"/>
      <c r="O10" s="173"/>
      <c r="P10" s="525"/>
      <c r="Q10" s="163"/>
      <c r="R10" s="94"/>
      <c r="S10" s="183"/>
    </row>
    <row r="11" spans="1:19" ht="45" customHeight="1" outlineLevel="2" collapsed="1" x14ac:dyDescent="0.2">
      <c r="A11" s="91"/>
      <c r="B11" s="93"/>
      <c r="C11" s="615"/>
      <c r="D11" s="615"/>
      <c r="E11" s="615"/>
      <c r="F11" s="615"/>
      <c r="G11" s="615"/>
      <c r="H11" s="615"/>
      <c r="I11" s="169" t="s">
        <v>240</v>
      </c>
      <c r="J11" s="170" t="s">
        <v>442</v>
      </c>
      <c r="K11" s="170">
        <f>Supervisor!K11</f>
        <v>0</v>
      </c>
      <c r="L11" s="170">
        <f>Supervisor!N11</f>
        <v>0</v>
      </c>
      <c r="M11" s="177"/>
      <c r="N11" s="178"/>
      <c r="O11" s="177"/>
      <c r="P11" s="526"/>
      <c r="Q11" s="172"/>
      <c r="R11" s="94" t="e">
        <f>#REF!*$R$5</f>
        <v>#REF!</v>
      </c>
      <c r="S11" s="183"/>
    </row>
    <row r="12" spans="1:19" ht="45" hidden="1" customHeight="1" outlineLevel="7" x14ac:dyDescent="0.2">
      <c r="A12" s="91"/>
      <c r="B12" s="93"/>
      <c r="C12" s="615"/>
      <c r="D12" s="615"/>
      <c r="E12" s="615"/>
      <c r="F12" s="615"/>
      <c r="G12" s="615"/>
      <c r="H12" s="615"/>
      <c r="I12" s="161" t="s">
        <v>392</v>
      </c>
      <c r="J12" s="130" t="s">
        <v>256</v>
      </c>
      <c r="K12" s="130">
        <f>Supervisor!K12</f>
        <v>308693</v>
      </c>
      <c r="L12" s="130">
        <f>Supervisor!N12</f>
        <v>308693</v>
      </c>
      <c r="M12" s="173"/>
      <c r="N12" s="174"/>
      <c r="O12" s="173"/>
      <c r="P12" s="525"/>
      <c r="Q12" s="163"/>
      <c r="R12" s="94"/>
      <c r="S12" s="183"/>
    </row>
    <row r="13" spans="1:19" ht="45" hidden="1" customHeight="1" outlineLevel="7" x14ac:dyDescent="0.2">
      <c r="A13" s="91"/>
      <c r="B13" s="93"/>
      <c r="C13" s="615"/>
      <c r="D13" s="615"/>
      <c r="E13" s="615"/>
      <c r="F13" s="615"/>
      <c r="G13" s="615"/>
      <c r="H13" s="615"/>
      <c r="I13" s="161" t="s">
        <v>393</v>
      </c>
      <c r="J13" s="130" t="s">
        <v>256</v>
      </c>
      <c r="K13" s="130">
        <f>Supervisor!K13</f>
        <v>308693</v>
      </c>
      <c r="L13" s="130">
        <f>Supervisor!N13</f>
        <v>308693</v>
      </c>
      <c r="M13" s="173"/>
      <c r="N13" s="174"/>
      <c r="O13" s="173"/>
      <c r="P13" s="525"/>
      <c r="Q13" s="163"/>
      <c r="R13" s="94"/>
      <c r="S13" s="183"/>
    </row>
    <row r="14" spans="1:19" ht="45" hidden="1" customHeight="1" outlineLevel="7" x14ac:dyDescent="0.2">
      <c r="A14" s="91"/>
      <c r="B14" s="93"/>
      <c r="C14" s="615"/>
      <c r="D14" s="615"/>
      <c r="E14" s="615"/>
      <c r="F14" s="615"/>
      <c r="G14" s="615"/>
      <c r="H14" s="615"/>
      <c r="I14" s="161" t="s">
        <v>394</v>
      </c>
      <c r="J14" s="130" t="s">
        <v>256</v>
      </c>
      <c r="K14" s="130">
        <f>Supervisor!K14</f>
        <v>308693</v>
      </c>
      <c r="L14" s="130">
        <f>Supervisor!N14</f>
        <v>308693</v>
      </c>
      <c r="M14" s="173"/>
      <c r="N14" s="174"/>
      <c r="O14" s="173"/>
      <c r="P14" s="525"/>
      <c r="Q14" s="163"/>
      <c r="R14" s="94"/>
      <c r="S14" s="183"/>
    </row>
    <row r="15" spans="1:19" ht="45" customHeight="1" outlineLevel="2" collapsed="1" x14ac:dyDescent="0.2">
      <c r="A15" s="91"/>
      <c r="B15" s="93"/>
      <c r="C15" s="615"/>
      <c r="D15" s="615"/>
      <c r="E15" s="615"/>
      <c r="F15" s="615"/>
      <c r="G15" s="615"/>
      <c r="H15" s="615"/>
      <c r="I15" s="169" t="s">
        <v>2</v>
      </c>
      <c r="J15" s="170" t="s">
        <v>442</v>
      </c>
      <c r="K15" s="170">
        <f>Supervisor!K15</f>
        <v>0</v>
      </c>
      <c r="L15" s="170">
        <f>Supervisor!N15</f>
        <v>0</v>
      </c>
      <c r="M15" s="177"/>
      <c r="N15" s="178"/>
      <c r="O15" s="177"/>
      <c r="P15" s="526"/>
      <c r="Q15" s="172"/>
      <c r="R15" s="94" t="e">
        <f>#REF!*$R$5</f>
        <v>#REF!</v>
      </c>
      <c r="S15" s="183"/>
    </row>
    <row r="16" spans="1:19" ht="45" hidden="1" customHeight="1" outlineLevel="7" x14ac:dyDescent="0.2">
      <c r="A16" s="91"/>
      <c r="B16" s="93"/>
      <c r="C16" s="615"/>
      <c r="D16" s="615"/>
      <c r="E16" s="615"/>
      <c r="F16" s="615"/>
      <c r="G16" s="615"/>
      <c r="H16" s="615"/>
      <c r="I16" s="161" t="s">
        <v>392</v>
      </c>
      <c r="J16" s="130" t="s">
        <v>256</v>
      </c>
      <c r="K16" s="130">
        <f>Supervisor!K16</f>
        <v>80000</v>
      </c>
      <c r="L16" s="130">
        <f>Supervisor!N16</f>
        <v>80000</v>
      </c>
      <c r="M16" s="173"/>
      <c r="N16" s="174"/>
      <c r="O16" s="173"/>
      <c r="P16" s="525"/>
      <c r="Q16" s="163"/>
      <c r="R16" s="94"/>
      <c r="S16" s="183"/>
    </row>
    <row r="17" spans="1:19" ht="45" hidden="1" customHeight="1" outlineLevel="7" x14ac:dyDescent="0.2">
      <c r="A17" s="91"/>
      <c r="B17" s="93"/>
      <c r="C17" s="615"/>
      <c r="D17" s="615"/>
      <c r="E17" s="615"/>
      <c r="F17" s="615"/>
      <c r="G17" s="615"/>
      <c r="H17" s="615"/>
      <c r="I17" s="161" t="s">
        <v>393</v>
      </c>
      <c r="J17" s="130" t="s">
        <v>256</v>
      </c>
      <c r="K17" s="130">
        <f>Supervisor!K17</f>
        <v>80000</v>
      </c>
      <c r="L17" s="130">
        <f>Supervisor!N17</f>
        <v>80000</v>
      </c>
      <c r="M17" s="173"/>
      <c r="N17" s="174"/>
      <c r="O17" s="173"/>
      <c r="P17" s="525"/>
      <c r="Q17" s="163"/>
      <c r="R17" s="94"/>
      <c r="S17" s="183"/>
    </row>
    <row r="18" spans="1:19" ht="45" hidden="1" customHeight="1" outlineLevel="7" x14ac:dyDescent="0.2">
      <c r="A18" s="91"/>
      <c r="B18" s="93"/>
      <c r="C18" s="615"/>
      <c r="D18" s="615"/>
      <c r="E18" s="615"/>
      <c r="F18" s="615"/>
      <c r="G18" s="615"/>
      <c r="H18" s="615"/>
      <c r="I18" s="161" t="s">
        <v>394</v>
      </c>
      <c r="J18" s="130" t="s">
        <v>256</v>
      </c>
      <c r="K18" s="130">
        <f>Supervisor!K18</f>
        <v>80000</v>
      </c>
      <c r="L18" s="130">
        <f>Supervisor!N18</f>
        <v>80000</v>
      </c>
      <c r="M18" s="173"/>
      <c r="N18" s="174"/>
      <c r="O18" s="173"/>
      <c r="P18" s="525"/>
      <c r="Q18" s="163"/>
      <c r="R18" s="94"/>
      <c r="S18" s="183"/>
    </row>
    <row r="19" spans="1:19" ht="45" customHeight="1" outlineLevel="2" collapsed="1" x14ac:dyDescent="0.2">
      <c r="A19" s="91"/>
      <c r="B19" s="93"/>
      <c r="C19" s="615"/>
      <c r="D19" s="615"/>
      <c r="E19" s="615"/>
      <c r="F19" s="615"/>
      <c r="G19" s="615"/>
      <c r="H19" s="615"/>
      <c r="I19" s="169" t="s">
        <v>3</v>
      </c>
      <c r="J19" s="170" t="s">
        <v>442</v>
      </c>
      <c r="K19" s="170">
        <f>Supervisor!K19</f>
        <v>0</v>
      </c>
      <c r="L19" s="170">
        <f>Supervisor!N19</f>
        <v>0</v>
      </c>
      <c r="M19" s="177"/>
      <c r="N19" s="178"/>
      <c r="O19" s="177"/>
      <c r="P19" s="526"/>
      <c r="Q19" s="172"/>
      <c r="R19" s="94" t="e">
        <f>#REF!*$R$5</f>
        <v>#REF!</v>
      </c>
      <c r="S19" s="183"/>
    </row>
    <row r="20" spans="1:19" ht="45" hidden="1" customHeight="1" outlineLevel="7" x14ac:dyDescent="0.2">
      <c r="A20" s="91"/>
      <c r="B20" s="93"/>
      <c r="C20" s="615"/>
      <c r="D20" s="615"/>
      <c r="E20" s="615"/>
      <c r="F20" s="615"/>
      <c r="G20" s="615"/>
      <c r="H20" s="615"/>
      <c r="I20" s="161" t="s">
        <v>392</v>
      </c>
      <c r="J20" s="130" t="s">
        <v>259</v>
      </c>
      <c r="K20" s="130">
        <f>Supervisor!K20</f>
        <v>5862</v>
      </c>
      <c r="L20" s="130">
        <f>Supervisor!N20</f>
        <v>0</v>
      </c>
      <c r="M20" s="173"/>
      <c r="N20" s="174"/>
      <c r="O20" s="173"/>
      <c r="P20" s="525"/>
      <c r="Q20" s="163"/>
      <c r="R20" s="94"/>
      <c r="S20" s="183"/>
    </row>
    <row r="21" spans="1:19" ht="45" hidden="1" customHeight="1" outlineLevel="7" x14ac:dyDescent="0.2">
      <c r="A21" s="91"/>
      <c r="B21" s="93"/>
      <c r="C21" s="615"/>
      <c r="D21" s="615"/>
      <c r="E21" s="615"/>
      <c r="F21" s="615"/>
      <c r="G21" s="615"/>
      <c r="H21" s="615"/>
      <c r="I21" s="161" t="s">
        <v>393</v>
      </c>
      <c r="J21" s="130" t="s">
        <v>259</v>
      </c>
      <c r="K21" s="130">
        <f>Supervisor!K21</f>
        <v>5862</v>
      </c>
      <c r="L21" s="130">
        <f>Supervisor!N21</f>
        <v>0</v>
      </c>
      <c r="M21" s="173"/>
      <c r="N21" s="174"/>
      <c r="O21" s="173"/>
      <c r="P21" s="525"/>
      <c r="Q21" s="163"/>
      <c r="R21" s="94"/>
      <c r="S21" s="183"/>
    </row>
    <row r="22" spans="1:19" ht="45" hidden="1" customHeight="1" outlineLevel="7" x14ac:dyDescent="0.2">
      <c r="A22" s="91"/>
      <c r="B22" s="93"/>
      <c r="C22" s="615"/>
      <c r="D22" s="615"/>
      <c r="E22" s="615"/>
      <c r="F22" s="615"/>
      <c r="G22" s="615"/>
      <c r="H22" s="615"/>
      <c r="I22" s="161" t="s">
        <v>394</v>
      </c>
      <c r="J22" s="130" t="s">
        <v>259</v>
      </c>
      <c r="K22" s="130">
        <f>Supervisor!K22</f>
        <v>5862</v>
      </c>
      <c r="L22" s="130">
        <f>Supervisor!N22</f>
        <v>0</v>
      </c>
      <c r="M22" s="173"/>
      <c r="N22" s="174"/>
      <c r="O22" s="173"/>
      <c r="P22" s="525"/>
      <c r="Q22" s="163"/>
      <c r="R22" s="94"/>
      <c r="S22" s="183"/>
    </row>
    <row r="23" spans="1:19" ht="45" customHeight="1" outlineLevel="2" collapsed="1" x14ac:dyDescent="0.2">
      <c r="A23" s="91"/>
      <c r="B23" s="93"/>
      <c r="C23" s="615"/>
      <c r="D23" s="615"/>
      <c r="E23" s="615"/>
      <c r="F23" s="615"/>
      <c r="G23" s="615"/>
      <c r="H23" s="615"/>
      <c r="I23" s="169" t="s">
        <v>4</v>
      </c>
      <c r="J23" s="170" t="s">
        <v>442</v>
      </c>
      <c r="K23" s="170">
        <f>Supervisor!K23</f>
        <v>0</v>
      </c>
      <c r="L23" s="170">
        <f>Supervisor!N23</f>
        <v>0</v>
      </c>
      <c r="M23" s="177"/>
      <c r="N23" s="178"/>
      <c r="O23" s="177"/>
      <c r="P23" s="526"/>
      <c r="Q23" s="172"/>
      <c r="R23" s="94" t="e">
        <f>#REF!*$R$5</f>
        <v>#REF!</v>
      </c>
      <c r="S23" s="183"/>
    </row>
    <row r="24" spans="1:19" ht="45" hidden="1" customHeight="1" outlineLevel="7" x14ac:dyDescent="0.2">
      <c r="A24" s="91"/>
      <c r="B24" s="93"/>
      <c r="C24" s="615"/>
      <c r="D24" s="615"/>
      <c r="E24" s="615"/>
      <c r="F24" s="615"/>
      <c r="G24" s="615"/>
      <c r="H24" s="615"/>
      <c r="I24" s="161" t="s">
        <v>392</v>
      </c>
      <c r="J24" s="130" t="s">
        <v>259</v>
      </c>
      <c r="K24" s="130">
        <f>Supervisor!K24</f>
        <v>2937</v>
      </c>
      <c r="L24" s="130">
        <f>Supervisor!N24</f>
        <v>2937</v>
      </c>
      <c r="M24" s="173"/>
      <c r="N24" s="174"/>
      <c r="O24" s="173"/>
      <c r="P24" s="525"/>
      <c r="Q24" s="163"/>
      <c r="R24" s="94"/>
      <c r="S24" s="183"/>
    </row>
    <row r="25" spans="1:19" ht="45" hidden="1" customHeight="1" outlineLevel="7" x14ac:dyDescent="0.2">
      <c r="A25" s="91"/>
      <c r="B25" s="93"/>
      <c r="C25" s="615"/>
      <c r="D25" s="615"/>
      <c r="E25" s="615"/>
      <c r="F25" s="615"/>
      <c r="G25" s="615"/>
      <c r="H25" s="615"/>
      <c r="I25" s="161" t="s">
        <v>393</v>
      </c>
      <c r="J25" s="130" t="s">
        <v>259</v>
      </c>
      <c r="K25" s="130">
        <f>Supervisor!K25</f>
        <v>2937</v>
      </c>
      <c r="L25" s="130">
        <f>Supervisor!N25</f>
        <v>2937</v>
      </c>
      <c r="M25" s="173"/>
      <c r="N25" s="174"/>
      <c r="O25" s="173"/>
      <c r="P25" s="525"/>
      <c r="Q25" s="163"/>
      <c r="R25" s="94"/>
      <c r="S25" s="183"/>
    </row>
    <row r="26" spans="1:19" ht="45" hidden="1" customHeight="1" outlineLevel="7" x14ac:dyDescent="0.2">
      <c r="A26" s="91"/>
      <c r="B26" s="93"/>
      <c r="C26" s="615"/>
      <c r="D26" s="615"/>
      <c r="E26" s="615"/>
      <c r="F26" s="615"/>
      <c r="G26" s="615"/>
      <c r="H26" s="615"/>
      <c r="I26" s="161" t="s">
        <v>394</v>
      </c>
      <c r="J26" s="130" t="s">
        <v>259</v>
      </c>
      <c r="K26" s="130">
        <f>Supervisor!K26</f>
        <v>2937</v>
      </c>
      <c r="L26" s="130">
        <f>Supervisor!N26</f>
        <v>2937</v>
      </c>
      <c r="M26" s="173"/>
      <c r="N26" s="174"/>
      <c r="O26" s="173"/>
      <c r="P26" s="525"/>
      <c r="Q26" s="163"/>
      <c r="R26" s="94"/>
      <c r="S26" s="183"/>
    </row>
    <row r="27" spans="1:19" ht="45" customHeight="1" outlineLevel="2" collapsed="1" x14ac:dyDescent="0.2">
      <c r="A27" s="91"/>
      <c r="B27" s="93"/>
      <c r="C27" s="615"/>
      <c r="D27" s="615"/>
      <c r="E27" s="615"/>
      <c r="F27" s="615"/>
      <c r="G27" s="615"/>
      <c r="H27" s="615"/>
      <c r="I27" s="169" t="s">
        <v>5</v>
      </c>
      <c r="J27" s="170" t="s">
        <v>442</v>
      </c>
      <c r="K27" s="170">
        <f>Supervisor!K27</f>
        <v>0</v>
      </c>
      <c r="L27" s="170">
        <f>Supervisor!N27</f>
        <v>0</v>
      </c>
      <c r="M27" s="177"/>
      <c r="N27" s="178"/>
      <c r="O27" s="177"/>
      <c r="P27" s="526"/>
      <c r="Q27" s="172"/>
      <c r="R27" s="94" t="e">
        <f>#REF!*$R$5</f>
        <v>#REF!</v>
      </c>
      <c r="S27" s="183"/>
    </row>
    <row r="28" spans="1:19" ht="45" hidden="1" customHeight="1" outlineLevel="7" x14ac:dyDescent="0.2">
      <c r="A28" s="91"/>
      <c r="B28" s="93"/>
      <c r="C28" s="615"/>
      <c r="D28" s="615"/>
      <c r="E28" s="615"/>
      <c r="F28" s="615"/>
      <c r="G28" s="615"/>
      <c r="H28" s="615"/>
      <c r="I28" s="161" t="s">
        <v>392</v>
      </c>
      <c r="J28" s="130" t="s">
        <v>256</v>
      </c>
      <c r="K28" s="130">
        <f>Supervisor!K28</f>
        <v>57000</v>
      </c>
      <c r="L28" s="130">
        <f>Supervisor!N28</f>
        <v>57000</v>
      </c>
      <c r="M28" s="173"/>
      <c r="N28" s="174"/>
      <c r="O28" s="173"/>
      <c r="P28" s="525"/>
      <c r="Q28" s="163"/>
      <c r="R28" s="94"/>
      <c r="S28" s="183"/>
    </row>
    <row r="29" spans="1:19" ht="45" hidden="1" customHeight="1" outlineLevel="7" x14ac:dyDescent="0.2">
      <c r="A29" s="91"/>
      <c r="B29" s="93"/>
      <c r="C29" s="615"/>
      <c r="D29" s="615"/>
      <c r="E29" s="615"/>
      <c r="F29" s="615"/>
      <c r="G29" s="615"/>
      <c r="H29" s="615"/>
      <c r="I29" s="161" t="s">
        <v>394</v>
      </c>
      <c r="J29" s="130" t="s">
        <v>256</v>
      </c>
      <c r="K29" s="130">
        <f>Supervisor!K29</f>
        <v>57000</v>
      </c>
      <c r="L29" s="130">
        <f>Supervisor!N29</f>
        <v>57000</v>
      </c>
      <c r="M29" s="173"/>
      <c r="N29" s="174"/>
      <c r="O29" s="173"/>
      <c r="P29" s="525"/>
      <c r="Q29" s="163"/>
      <c r="R29" s="94"/>
      <c r="S29" s="183"/>
    </row>
    <row r="30" spans="1:19" ht="45" customHeight="1" outlineLevel="2" collapsed="1" x14ac:dyDescent="0.2">
      <c r="A30" s="91"/>
      <c r="B30" s="93"/>
      <c r="C30" s="615"/>
      <c r="D30" s="615"/>
      <c r="E30" s="615"/>
      <c r="F30" s="615"/>
      <c r="G30" s="615"/>
      <c r="H30" s="615"/>
      <c r="I30" s="169" t="s">
        <v>6</v>
      </c>
      <c r="J30" s="170" t="s">
        <v>442</v>
      </c>
      <c r="K30" s="170">
        <f>Supervisor!K30</f>
        <v>0</v>
      </c>
      <c r="L30" s="170">
        <f>Supervisor!N30</f>
        <v>0</v>
      </c>
      <c r="M30" s="177"/>
      <c r="N30" s="178"/>
      <c r="O30" s="177"/>
      <c r="P30" s="526"/>
      <c r="Q30" s="172"/>
      <c r="R30" s="94" t="e">
        <f>#REF!*$R$5</f>
        <v>#REF!</v>
      </c>
      <c r="S30" s="183"/>
    </row>
    <row r="31" spans="1:19" ht="45" hidden="1" customHeight="1" outlineLevel="7" x14ac:dyDescent="0.2">
      <c r="A31" s="91"/>
      <c r="B31" s="93"/>
      <c r="C31" s="615"/>
      <c r="D31" s="615"/>
      <c r="E31" s="615"/>
      <c r="F31" s="615"/>
      <c r="G31" s="615"/>
      <c r="H31" s="615"/>
      <c r="I31" s="161" t="s">
        <v>392</v>
      </c>
      <c r="J31" s="130" t="s">
        <v>256</v>
      </c>
      <c r="K31" s="130">
        <f>Supervisor!K31</f>
        <v>27000</v>
      </c>
      <c r="L31" s="130">
        <f>Supervisor!N31</f>
        <v>27000</v>
      </c>
      <c r="M31" s="173"/>
      <c r="N31" s="174"/>
      <c r="O31" s="173"/>
      <c r="P31" s="525"/>
      <c r="Q31" s="163"/>
      <c r="R31" s="94"/>
      <c r="S31" s="183"/>
    </row>
    <row r="32" spans="1:19" ht="45" hidden="1" customHeight="1" outlineLevel="7" x14ac:dyDescent="0.2">
      <c r="A32" s="91"/>
      <c r="B32" s="93"/>
      <c r="C32" s="615"/>
      <c r="D32" s="615"/>
      <c r="E32" s="615"/>
      <c r="F32" s="615"/>
      <c r="G32" s="615"/>
      <c r="H32" s="615"/>
      <c r="I32" s="161" t="s">
        <v>393</v>
      </c>
      <c r="J32" s="130" t="s">
        <v>256</v>
      </c>
      <c r="K32" s="130">
        <f>Supervisor!K32</f>
        <v>27000</v>
      </c>
      <c r="L32" s="130">
        <f>Supervisor!N32</f>
        <v>27000</v>
      </c>
      <c r="M32" s="173"/>
      <c r="N32" s="174"/>
      <c r="O32" s="173"/>
      <c r="P32" s="525"/>
      <c r="Q32" s="163"/>
      <c r="R32" s="94"/>
      <c r="S32" s="183"/>
    </row>
    <row r="33" spans="1:20" ht="45" hidden="1" customHeight="1" outlineLevel="7" x14ac:dyDescent="0.2">
      <c r="A33" s="91"/>
      <c r="B33" s="93"/>
      <c r="C33" s="615"/>
      <c r="D33" s="615"/>
      <c r="E33" s="615"/>
      <c r="F33" s="615"/>
      <c r="G33" s="615"/>
      <c r="H33" s="615"/>
      <c r="I33" s="161" t="s">
        <v>394</v>
      </c>
      <c r="J33" s="130" t="s">
        <v>256</v>
      </c>
      <c r="K33" s="130">
        <f>Supervisor!K33</f>
        <v>27000</v>
      </c>
      <c r="L33" s="130">
        <f>Supervisor!N33</f>
        <v>27000</v>
      </c>
      <c r="M33" s="173"/>
      <c r="N33" s="174"/>
      <c r="O33" s="173"/>
      <c r="P33" s="525"/>
      <c r="Q33" s="163"/>
      <c r="R33" s="94"/>
      <c r="S33" s="183"/>
    </row>
    <row r="34" spans="1:20" ht="34.5" customHeight="1" outlineLevel="1" x14ac:dyDescent="0.2">
      <c r="A34" s="91"/>
      <c r="B34" s="1"/>
      <c r="C34" s="1"/>
      <c r="D34" s="1"/>
      <c r="E34" s="1"/>
      <c r="F34" s="1"/>
      <c r="G34" s="1"/>
      <c r="H34" s="1"/>
      <c r="I34" s="7" t="s">
        <v>7</v>
      </c>
      <c r="J34" s="8"/>
      <c r="K34" s="8">
        <f>Supervisor!K34</f>
        <v>0</v>
      </c>
      <c r="L34" s="8">
        <f>Supervisor!N34</f>
        <v>0</v>
      </c>
      <c r="M34" s="135"/>
      <c r="N34" s="148"/>
      <c r="O34" s="135"/>
      <c r="P34" s="527"/>
      <c r="Q34" s="42"/>
      <c r="R34" s="92" t="e">
        <f>#REF!*$R$5</f>
        <v>#REF!</v>
      </c>
      <c r="S34" s="92"/>
      <c r="T34" s="179"/>
    </row>
    <row r="35" spans="1:20" ht="34.5" customHeight="1" outlineLevel="2" collapsed="1" x14ac:dyDescent="0.2">
      <c r="A35" s="91"/>
      <c r="B35" s="93"/>
      <c r="C35" s="95"/>
      <c r="D35" s="95"/>
      <c r="E35" s="95"/>
      <c r="F35" s="95"/>
      <c r="G35" s="95"/>
      <c r="H35" s="95"/>
      <c r="I35" s="10" t="s">
        <v>8</v>
      </c>
      <c r="J35" s="11"/>
      <c r="K35" s="11">
        <f>Supervisor!K35</f>
        <v>0</v>
      </c>
      <c r="L35" s="11">
        <f>Supervisor!N35</f>
        <v>0</v>
      </c>
      <c r="M35" s="136"/>
      <c r="N35" s="149"/>
      <c r="O35" s="136"/>
      <c r="P35" s="528"/>
      <c r="Q35" s="43"/>
      <c r="R35" s="96" t="e">
        <f>#REF!*$R$5</f>
        <v>#REF!</v>
      </c>
      <c r="S35" s="96"/>
      <c r="T35" s="179"/>
    </row>
    <row r="36" spans="1:20" ht="34.5" hidden="1" customHeight="1" outlineLevel="3" x14ac:dyDescent="0.2">
      <c r="A36" s="91"/>
      <c r="B36" s="93"/>
      <c r="C36" s="95"/>
      <c r="D36" s="97"/>
      <c r="E36" s="97"/>
      <c r="F36" s="97"/>
      <c r="G36" s="97"/>
      <c r="H36" s="97"/>
      <c r="I36" s="13" t="s">
        <v>9</v>
      </c>
      <c r="J36" s="14"/>
      <c r="K36" s="14">
        <f>Supervisor!K36</f>
        <v>0</v>
      </c>
      <c r="L36" s="14">
        <f>Supervisor!N36</f>
        <v>0</v>
      </c>
      <c r="M36" s="137"/>
      <c r="N36" s="150"/>
      <c r="O36" s="137"/>
      <c r="P36" s="529"/>
      <c r="Q36" s="44"/>
      <c r="R36" s="98" t="e">
        <f>#REF!*$R$5</f>
        <v>#REF!</v>
      </c>
      <c r="S36" s="98"/>
      <c r="T36" s="179"/>
    </row>
    <row r="37" spans="1:20" ht="34.5" hidden="1" customHeight="1" outlineLevel="7" x14ac:dyDescent="0.2">
      <c r="A37" s="91"/>
      <c r="B37" s="93"/>
      <c r="C37" s="95"/>
      <c r="D37" s="97"/>
      <c r="E37" s="97"/>
      <c r="F37" s="97"/>
      <c r="G37" s="97"/>
      <c r="H37" s="97"/>
      <c r="I37" s="4" t="s">
        <v>10</v>
      </c>
      <c r="J37" s="5" t="s">
        <v>257</v>
      </c>
      <c r="K37" s="5">
        <f>Supervisor!K37</f>
        <v>100</v>
      </c>
      <c r="L37" s="5">
        <f>Supervisor!N37</f>
        <v>100</v>
      </c>
      <c r="M37" s="131"/>
      <c r="N37" s="147"/>
      <c r="O37" s="131"/>
      <c r="P37" s="157"/>
      <c r="Q37" s="41"/>
      <c r="R37" s="94" t="e">
        <f>#REF!*$R$5</f>
        <v>#REF!</v>
      </c>
      <c r="S37" s="183"/>
      <c r="T37" s="179">
        <v>100</v>
      </c>
    </row>
    <row r="38" spans="1:20" ht="34.5" hidden="1" customHeight="1" outlineLevel="7" x14ac:dyDescent="0.2">
      <c r="A38" s="91"/>
      <c r="B38" s="93"/>
      <c r="C38" s="95"/>
      <c r="D38" s="97"/>
      <c r="E38" s="97"/>
      <c r="F38" s="97"/>
      <c r="G38" s="97"/>
      <c r="H38" s="97"/>
      <c r="I38" s="4" t="s">
        <v>11</v>
      </c>
      <c r="J38" s="5" t="s">
        <v>257</v>
      </c>
      <c r="K38" s="5">
        <f>Supervisor!K38</f>
        <v>100</v>
      </c>
      <c r="L38" s="5">
        <f>Supervisor!N38</f>
        <v>35</v>
      </c>
      <c r="M38" s="131"/>
      <c r="N38" s="147"/>
      <c r="O38" s="131"/>
      <c r="P38" s="157"/>
      <c r="Q38" s="41"/>
      <c r="R38" s="94" t="e">
        <f>#REF!*$R$5</f>
        <v>#REF!</v>
      </c>
      <c r="S38" s="183"/>
      <c r="T38" s="179">
        <v>20</v>
      </c>
    </row>
    <row r="39" spans="1:20" ht="45" hidden="1" customHeight="1" outlineLevel="3" x14ac:dyDescent="0.2">
      <c r="A39" s="91"/>
      <c r="B39" s="93"/>
      <c r="C39" s="95"/>
      <c r="D39" s="97"/>
      <c r="E39" s="97"/>
      <c r="F39" s="97"/>
      <c r="G39" s="97"/>
      <c r="H39" s="97"/>
      <c r="I39" s="13" t="s">
        <v>12</v>
      </c>
      <c r="J39" s="14"/>
      <c r="K39" s="14">
        <f>Supervisor!K39</f>
        <v>0</v>
      </c>
      <c r="L39" s="14">
        <f>Supervisor!N39</f>
        <v>0</v>
      </c>
      <c r="M39" s="137"/>
      <c r="N39" s="150"/>
      <c r="O39" s="137"/>
      <c r="P39" s="529"/>
      <c r="Q39" s="44"/>
      <c r="R39" s="98" t="e">
        <f>#REF!*$R$5</f>
        <v>#REF!</v>
      </c>
      <c r="S39" s="98"/>
      <c r="T39" s="179"/>
    </row>
    <row r="40" spans="1:20" ht="45" hidden="1" customHeight="1" outlineLevel="7" x14ac:dyDescent="0.2">
      <c r="A40" s="91"/>
      <c r="B40" s="93"/>
      <c r="C40" s="95"/>
      <c r="D40" s="97"/>
      <c r="E40" s="97"/>
      <c r="F40" s="97"/>
      <c r="G40" s="97"/>
      <c r="H40" s="97"/>
      <c r="I40" s="16" t="s">
        <v>12</v>
      </c>
      <c r="J40" s="34" t="s">
        <v>257</v>
      </c>
      <c r="K40" s="34">
        <f>Supervisor!K40</f>
        <v>100</v>
      </c>
      <c r="L40" s="5">
        <f>Supervisor!N40</f>
        <v>50</v>
      </c>
      <c r="M40" s="131"/>
      <c r="N40" s="147"/>
      <c r="O40" s="131"/>
      <c r="P40" s="157"/>
      <c r="Q40" s="45"/>
      <c r="R40" s="94" t="e">
        <f>#REF!*$R$5</f>
        <v>#REF!</v>
      </c>
      <c r="S40" s="183"/>
      <c r="T40" s="179"/>
    </row>
    <row r="41" spans="1:20" ht="34.5" customHeight="1" outlineLevel="2" collapsed="1" x14ac:dyDescent="0.2">
      <c r="A41" s="91"/>
      <c r="B41" s="93"/>
      <c r="C41" s="95"/>
      <c r="D41" s="95"/>
      <c r="E41" s="95"/>
      <c r="F41" s="95"/>
      <c r="G41" s="95"/>
      <c r="H41" s="95"/>
      <c r="I41" s="10" t="s">
        <v>13</v>
      </c>
      <c r="J41" s="11" t="s">
        <v>443</v>
      </c>
      <c r="K41" s="11">
        <f>Supervisor!K41</f>
        <v>0</v>
      </c>
      <c r="L41" s="11">
        <f>Supervisor!N41</f>
        <v>0</v>
      </c>
      <c r="M41" s="136"/>
      <c r="N41" s="149"/>
      <c r="O41" s="136"/>
      <c r="P41" s="528"/>
      <c r="Q41" s="43"/>
      <c r="R41" s="96" t="e">
        <f>#REF!*$R$5</f>
        <v>#REF!</v>
      </c>
      <c r="S41" s="96"/>
      <c r="T41" s="179"/>
    </row>
    <row r="42" spans="1:20" ht="34.5" hidden="1" customHeight="1" outlineLevel="3" x14ac:dyDescent="0.2">
      <c r="A42" s="91"/>
      <c r="B42" s="93"/>
      <c r="C42" s="95"/>
      <c r="D42" s="97"/>
      <c r="E42" s="97"/>
      <c r="F42" s="97"/>
      <c r="G42" s="97"/>
      <c r="H42" s="97"/>
      <c r="I42" s="13" t="s">
        <v>14</v>
      </c>
      <c r="J42" s="14" t="s">
        <v>443</v>
      </c>
      <c r="K42" s="14">
        <f>Supervisor!K42</f>
        <v>0</v>
      </c>
      <c r="L42" s="14">
        <f>Supervisor!N42</f>
        <v>0</v>
      </c>
      <c r="M42" s="137"/>
      <c r="N42" s="150"/>
      <c r="O42" s="137"/>
      <c r="P42" s="529"/>
      <c r="Q42" s="46"/>
      <c r="R42" s="98" t="e">
        <f>#REF!*$R$5</f>
        <v>#REF!</v>
      </c>
      <c r="S42" s="98"/>
      <c r="T42" s="179"/>
    </row>
    <row r="43" spans="1:20" ht="34.5" hidden="1" customHeight="1" outlineLevel="7" x14ac:dyDescent="0.2">
      <c r="A43" s="91"/>
      <c r="B43" s="93"/>
      <c r="C43" s="95"/>
      <c r="D43" s="97"/>
      <c r="E43" s="97" t="s">
        <v>223</v>
      </c>
      <c r="F43" s="97"/>
      <c r="G43" s="97"/>
      <c r="H43" s="97"/>
      <c r="I43" s="4" t="s">
        <v>225</v>
      </c>
      <c r="J43" s="34" t="s">
        <v>257</v>
      </c>
      <c r="K43" s="5">
        <f>Supervisor!K43</f>
        <v>100</v>
      </c>
      <c r="L43" s="5">
        <f>Supervisor!N43</f>
        <v>100</v>
      </c>
      <c r="M43" s="131"/>
      <c r="N43" s="147"/>
      <c r="O43" s="131"/>
      <c r="P43" s="157"/>
      <c r="Q43" s="47"/>
      <c r="R43" s="94" t="e">
        <f>#REF!*$R$5</f>
        <v>#REF!</v>
      </c>
      <c r="S43" s="183"/>
      <c r="T43" s="179">
        <v>100</v>
      </c>
    </row>
    <row r="44" spans="1:20" ht="34.5" hidden="1" customHeight="1" outlineLevel="7" x14ac:dyDescent="0.2">
      <c r="A44" s="91"/>
      <c r="B44" s="93"/>
      <c r="C44" s="95"/>
      <c r="D44" s="97"/>
      <c r="E44" s="97"/>
      <c r="F44" s="97"/>
      <c r="G44" s="97"/>
      <c r="H44" s="97"/>
      <c r="I44" s="4" t="s">
        <v>229</v>
      </c>
      <c r="J44" s="34" t="s">
        <v>257</v>
      </c>
      <c r="K44" s="5">
        <f>Supervisor!K44</f>
        <v>100</v>
      </c>
      <c r="L44" s="5">
        <f>Supervisor!N44</f>
        <v>100</v>
      </c>
      <c r="M44" s="131"/>
      <c r="N44" s="147"/>
      <c r="O44" s="131"/>
      <c r="P44" s="157"/>
      <c r="Q44" s="47"/>
      <c r="R44" s="94" t="e">
        <f>#REF!*$R$5</f>
        <v>#REF!</v>
      </c>
      <c r="S44" s="183"/>
      <c r="T44" s="179">
        <v>100</v>
      </c>
    </row>
    <row r="45" spans="1:20" ht="34.5" hidden="1" customHeight="1" outlineLevel="7" x14ac:dyDescent="0.2">
      <c r="A45" s="91"/>
      <c r="B45" s="93"/>
      <c r="C45" s="95"/>
      <c r="D45" s="97"/>
      <c r="E45" s="97"/>
      <c r="F45" s="97"/>
      <c r="G45" s="97"/>
      <c r="H45" s="97"/>
      <c r="I45" s="4" t="s">
        <v>228</v>
      </c>
      <c r="J45" s="34" t="s">
        <v>257</v>
      </c>
      <c r="K45" s="5">
        <f>Supervisor!K45</f>
        <v>100</v>
      </c>
      <c r="L45" s="5">
        <f>Supervisor!N45</f>
        <v>100</v>
      </c>
      <c r="M45" s="131"/>
      <c r="N45" s="147"/>
      <c r="O45" s="131"/>
      <c r="P45" s="157"/>
      <c r="Q45" s="47"/>
      <c r="R45" s="94" t="e">
        <f>#REF!*$R$5</f>
        <v>#REF!</v>
      </c>
      <c r="S45" s="183"/>
      <c r="T45" s="179"/>
    </row>
    <row r="46" spans="1:20" ht="34.5" hidden="1" customHeight="1" outlineLevel="7" x14ac:dyDescent="0.2">
      <c r="A46" s="91"/>
      <c r="B46" s="93"/>
      <c r="C46" s="95"/>
      <c r="D46" s="97"/>
      <c r="E46" s="97"/>
      <c r="F46" s="97"/>
      <c r="G46" s="97"/>
      <c r="H46" s="97"/>
      <c r="I46" s="4" t="s">
        <v>226</v>
      </c>
      <c r="J46" s="34" t="s">
        <v>257</v>
      </c>
      <c r="K46" s="5">
        <f>Supervisor!K46</f>
        <v>100</v>
      </c>
      <c r="L46" s="5">
        <f>Supervisor!N46</f>
        <v>100</v>
      </c>
      <c r="M46" s="131"/>
      <c r="N46" s="147"/>
      <c r="O46" s="131"/>
      <c r="P46" s="157"/>
      <c r="Q46" s="47"/>
      <c r="R46" s="94" t="e">
        <f>#REF!*$R$5</f>
        <v>#REF!</v>
      </c>
      <c r="S46" s="183"/>
      <c r="T46" s="179"/>
    </row>
    <row r="47" spans="1:20" ht="34.5" hidden="1" customHeight="1" outlineLevel="7" x14ac:dyDescent="0.2">
      <c r="A47" s="91"/>
      <c r="B47" s="93"/>
      <c r="C47" s="95"/>
      <c r="D47" s="97"/>
      <c r="E47" s="97"/>
      <c r="F47" s="97"/>
      <c r="G47" s="97"/>
      <c r="H47" s="97"/>
      <c r="I47" s="4" t="s">
        <v>227</v>
      </c>
      <c r="J47" s="34" t="s">
        <v>257</v>
      </c>
      <c r="K47" s="5">
        <f>Supervisor!K47</f>
        <v>100</v>
      </c>
      <c r="L47" s="5">
        <f>Supervisor!N47</f>
        <v>100</v>
      </c>
      <c r="M47" s="131"/>
      <c r="N47" s="147"/>
      <c r="O47" s="131"/>
      <c r="P47" s="157"/>
      <c r="Q47" s="47"/>
      <c r="R47" s="94" t="e">
        <f>#REF!*$R$5</f>
        <v>#REF!</v>
      </c>
      <c r="S47" s="183"/>
      <c r="T47" s="179">
        <v>75</v>
      </c>
    </row>
    <row r="48" spans="1:20" ht="45" hidden="1" customHeight="1" outlineLevel="3" x14ac:dyDescent="0.2">
      <c r="A48" s="91"/>
      <c r="B48" s="93"/>
      <c r="C48" s="95"/>
      <c r="D48" s="97"/>
      <c r="E48" s="97"/>
      <c r="F48" s="97"/>
      <c r="G48" s="97"/>
      <c r="H48" s="97"/>
      <c r="I48" s="13" t="s">
        <v>15</v>
      </c>
      <c r="J48" s="14" t="s">
        <v>443</v>
      </c>
      <c r="K48" s="14">
        <f>Supervisor!K48</f>
        <v>0</v>
      </c>
      <c r="L48" s="14">
        <f>Supervisor!N48</f>
        <v>0</v>
      </c>
      <c r="M48" s="137"/>
      <c r="N48" s="150"/>
      <c r="O48" s="137"/>
      <c r="P48" s="529"/>
      <c r="Q48" s="46"/>
      <c r="R48" s="98" t="e">
        <f>#REF!*$R$5</f>
        <v>#REF!</v>
      </c>
      <c r="S48" s="98"/>
      <c r="T48" s="179"/>
    </row>
    <row r="49" spans="1:20" ht="45" hidden="1" customHeight="1" outlineLevel="7" x14ac:dyDescent="0.2">
      <c r="A49" s="91"/>
      <c r="B49" s="93"/>
      <c r="C49" s="95"/>
      <c r="D49" s="97"/>
      <c r="E49" s="97"/>
      <c r="F49" s="97"/>
      <c r="G49" s="97"/>
      <c r="H49" s="97"/>
      <c r="I49" s="4" t="s">
        <v>230</v>
      </c>
      <c r="J49" s="34" t="s">
        <v>257</v>
      </c>
      <c r="K49" s="5">
        <f>Supervisor!K49</f>
        <v>100</v>
      </c>
      <c r="L49" s="5">
        <f>Supervisor!N49</f>
        <v>0</v>
      </c>
      <c r="M49" s="131"/>
      <c r="N49" s="147"/>
      <c r="O49" s="131"/>
      <c r="P49" s="157"/>
      <c r="Q49" s="47"/>
      <c r="R49" s="94" t="e">
        <f>#REF!*$R$5</f>
        <v>#REF!</v>
      </c>
      <c r="S49" s="183"/>
      <c r="T49" s="179"/>
    </row>
    <row r="50" spans="1:20" ht="45" hidden="1" customHeight="1" outlineLevel="7" x14ac:dyDescent="0.2">
      <c r="A50" s="91"/>
      <c r="B50" s="93"/>
      <c r="C50" s="95"/>
      <c r="D50" s="97"/>
      <c r="E50" s="97"/>
      <c r="F50" s="97"/>
      <c r="G50" s="97"/>
      <c r="H50" s="97"/>
      <c r="I50" s="4" t="s">
        <v>231</v>
      </c>
      <c r="J50" s="34" t="s">
        <v>257</v>
      </c>
      <c r="K50" s="5">
        <f>Supervisor!K50</f>
        <v>100</v>
      </c>
      <c r="L50" s="5">
        <f>Supervisor!N50</f>
        <v>0</v>
      </c>
      <c r="M50" s="131"/>
      <c r="N50" s="147"/>
      <c r="O50" s="131"/>
      <c r="P50" s="157"/>
      <c r="Q50" s="47"/>
      <c r="R50" s="94" t="e">
        <f>#REF!*$R$5</f>
        <v>#REF!</v>
      </c>
      <c r="S50" s="183"/>
      <c r="T50" s="179"/>
    </row>
    <row r="51" spans="1:20" ht="45" hidden="1" customHeight="1" outlineLevel="3" x14ac:dyDescent="0.2">
      <c r="A51" s="91"/>
      <c r="B51" s="93"/>
      <c r="C51" s="95"/>
      <c r="D51" s="97"/>
      <c r="E51" s="97"/>
      <c r="F51" s="97"/>
      <c r="G51" s="97"/>
      <c r="H51" s="97"/>
      <c r="I51" s="13" t="s">
        <v>16</v>
      </c>
      <c r="J51" s="14" t="s">
        <v>443</v>
      </c>
      <c r="K51" s="14">
        <f>Supervisor!K51</f>
        <v>0</v>
      </c>
      <c r="L51" s="14">
        <f>Supervisor!N51</f>
        <v>0</v>
      </c>
      <c r="M51" s="137"/>
      <c r="N51" s="150"/>
      <c r="O51" s="137"/>
      <c r="P51" s="529"/>
      <c r="Q51" s="46"/>
      <c r="R51" s="98" t="e">
        <f>#REF!*$R$5</f>
        <v>#REF!</v>
      </c>
      <c r="S51" s="98"/>
      <c r="T51" s="179"/>
    </row>
    <row r="52" spans="1:20" ht="45" hidden="1" customHeight="1" outlineLevel="7" x14ac:dyDescent="0.2">
      <c r="A52" s="91"/>
      <c r="B52" s="93"/>
      <c r="C52" s="95"/>
      <c r="D52" s="97"/>
      <c r="E52" s="97"/>
      <c r="F52" s="97"/>
      <c r="G52" s="97"/>
      <c r="H52" s="97"/>
      <c r="I52" s="4" t="s">
        <v>232</v>
      </c>
      <c r="J52" s="34" t="s">
        <v>257</v>
      </c>
      <c r="K52" s="5">
        <f>Supervisor!K52</f>
        <v>100</v>
      </c>
      <c r="L52" s="5">
        <f>Supervisor!N52</f>
        <v>0</v>
      </c>
      <c r="M52" s="131"/>
      <c r="N52" s="147"/>
      <c r="O52" s="131"/>
      <c r="P52" s="157"/>
      <c r="Q52" s="47"/>
      <c r="R52" s="94" t="e">
        <f>#REF!*$R$5</f>
        <v>#REF!</v>
      </c>
      <c r="S52" s="183"/>
      <c r="T52" s="179"/>
    </row>
    <row r="53" spans="1:20" ht="45" hidden="1" customHeight="1" outlineLevel="7" x14ac:dyDescent="0.2">
      <c r="A53" s="91"/>
      <c r="B53" s="93"/>
      <c r="C53" s="95"/>
      <c r="D53" s="97"/>
      <c r="E53" s="97"/>
      <c r="F53" s="97"/>
      <c r="G53" s="97"/>
      <c r="H53" s="97"/>
      <c r="I53" s="4" t="s">
        <v>231</v>
      </c>
      <c r="J53" s="34" t="s">
        <v>257</v>
      </c>
      <c r="K53" s="5">
        <f>Supervisor!K53</f>
        <v>100</v>
      </c>
      <c r="L53" s="5">
        <f>Supervisor!N53</f>
        <v>0</v>
      </c>
      <c r="M53" s="131"/>
      <c r="N53" s="147"/>
      <c r="O53" s="131"/>
      <c r="P53" s="157"/>
      <c r="Q53" s="47"/>
      <c r="R53" s="94" t="e">
        <f>#REF!*$R$5</f>
        <v>#REF!</v>
      </c>
      <c r="S53" s="183"/>
      <c r="T53" s="179"/>
    </row>
    <row r="54" spans="1:20" ht="45" hidden="1" customHeight="1" outlineLevel="3" x14ac:dyDescent="0.2">
      <c r="A54" s="91"/>
      <c r="B54" s="93"/>
      <c r="C54" s="95"/>
      <c r="D54" s="97"/>
      <c r="E54" s="97"/>
      <c r="F54" s="97"/>
      <c r="G54" s="97"/>
      <c r="H54" s="97"/>
      <c r="I54" s="13" t="s">
        <v>17</v>
      </c>
      <c r="J54" s="14" t="s">
        <v>443</v>
      </c>
      <c r="K54" s="14">
        <f>Supervisor!K54</f>
        <v>0</v>
      </c>
      <c r="L54" s="14">
        <f>Supervisor!N54</f>
        <v>0</v>
      </c>
      <c r="M54" s="137"/>
      <c r="N54" s="150"/>
      <c r="O54" s="137"/>
      <c r="P54" s="529"/>
      <c r="Q54" s="46"/>
      <c r="R54" s="98" t="e">
        <f>#REF!*$R$5</f>
        <v>#REF!</v>
      </c>
      <c r="S54" s="98"/>
      <c r="T54" s="179"/>
    </row>
    <row r="55" spans="1:20" ht="45" hidden="1" customHeight="1" outlineLevel="7" x14ac:dyDescent="0.2">
      <c r="A55" s="91"/>
      <c r="B55" s="93"/>
      <c r="C55" s="95"/>
      <c r="D55" s="97"/>
      <c r="E55" s="97"/>
      <c r="F55" s="97"/>
      <c r="G55" s="97"/>
      <c r="H55" s="97"/>
      <c r="I55" s="4" t="s">
        <v>17</v>
      </c>
      <c r="J55" s="34" t="s">
        <v>257</v>
      </c>
      <c r="K55" s="5">
        <f>Supervisor!K55</f>
        <v>100</v>
      </c>
      <c r="L55" s="5">
        <f>Supervisor!N55</f>
        <v>0</v>
      </c>
      <c r="M55" s="131"/>
      <c r="N55" s="147"/>
      <c r="O55" s="131"/>
      <c r="P55" s="157"/>
      <c r="Q55" s="47"/>
      <c r="R55" s="94" t="e">
        <f>#REF!*$R$5</f>
        <v>#REF!</v>
      </c>
      <c r="S55" s="183"/>
      <c r="T55" s="179"/>
    </row>
    <row r="56" spans="1:20" ht="45" hidden="1" customHeight="1" outlineLevel="3" x14ac:dyDescent="0.2">
      <c r="A56" s="91"/>
      <c r="B56" s="93"/>
      <c r="C56" s="95"/>
      <c r="D56" s="97"/>
      <c r="E56" s="97"/>
      <c r="F56" s="97"/>
      <c r="G56" s="97"/>
      <c r="H56" s="97"/>
      <c r="I56" s="13" t="s">
        <v>18</v>
      </c>
      <c r="J56" s="14" t="s">
        <v>443</v>
      </c>
      <c r="K56" s="14">
        <f>Supervisor!K56</f>
        <v>0</v>
      </c>
      <c r="L56" s="14">
        <f>Supervisor!N56</f>
        <v>0</v>
      </c>
      <c r="M56" s="137"/>
      <c r="N56" s="150"/>
      <c r="O56" s="137"/>
      <c r="P56" s="529"/>
      <c r="Q56" s="46"/>
      <c r="R56" s="98" t="e">
        <f>#REF!*$R$5</f>
        <v>#REF!</v>
      </c>
      <c r="S56" s="98"/>
      <c r="T56" s="179"/>
    </row>
    <row r="57" spans="1:20" ht="45" hidden="1" customHeight="1" outlineLevel="7" x14ac:dyDescent="0.2">
      <c r="A57" s="91"/>
      <c r="B57" s="93"/>
      <c r="C57" s="95"/>
      <c r="D57" s="97"/>
      <c r="E57" s="97"/>
      <c r="F57" s="97"/>
      <c r="G57" s="97"/>
      <c r="H57" s="97"/>
      <c r="I57" s="4" t="s">
        <v>18</v>
      </c>
      <c r="J57" s="34" t="s">
        <v>257</v>
      </c>
      <c r="K57" s="5">
        <f>Supervisor!K57</f>
        <v>100</v>
      </c>
      <c r="L57" s="5">
        <f>Supervisor!N57</f>
        <v>0</v>
      </c>
      <c r="M57" s="131"/>
      <c r="N57" s="147"/>
      <c r="O57" s="131"/>
      <c r="P57" s="157"/>
      <c r="Q57" s="47"/>
      <c r="R57" s="94" t="e">
        <f>#REF!*$R$5</f>
        <v>#REF!</v>
      </c>
      <c r="S57" s="183"/>
      <c r="T57" s="179"/>
    </row>
    <row r="58" spans="1:20" ht="45" hidden="1" customHeight="1" outlineLevel="3" x14ac:dyDescent="0.2">
      <c r="A58" s="91"/>
      <c r="B58" s="93"/>
      <c r="C58" s="95"/>
      <c r="D58" s="97"/>
      <c r="E58" s="97"/>
      <c r="F58" s="97"/>
      <c r="G58" s="97"/>
      <c r="H58" s="97"/>
      <c r="I58" s="13" t="s">
        <v>19</v>
      </c>
      <c r="J58" s="14" t="s">
        <v>443</v>
      </c>
      <c r="K58" s="14">
        <f>Supervisor!K58</f>
        <v>0</v>
      </c>
      <c r="L58" s="14">
        <f>Supervisor!N58</f>
        <v>0</v>
      </c>
      <c r="M58" s="137"/>
      <c r="N58" s="150"/>
      <c r="O58" s="137"/>
      <c r="P58" s="529"/>
      <c r="Q58" s="46"/>
      <c r="R58" s="98" t="e">
        <f>#REF!*$R$5</f>
        <v>#REF!</v>
      </c>
      <c r="S58" s="98"/>
      <c r="T58" s="179"/>
    </row>
    <row r="59" spans="1:20" ht="45" hidden="1" customHeight="1" outlineLevel="7" x14ac:dyDescent="0.2">
      <c r="A59" s="91"/>
      <c r="B59" s="93"/>
      <c r="C59" s="95"/>
      <c r="D59" s="97"/>
      <c r="E59" s="97"/>
      <c r="F59" s="97"/>
      <c r="G59" s="97"/>
      <c r="H59" s="97"/>
      <c r="I59" s="4" t="s">
        <v>19</v>
      </c>
      <c r="J59" s="34" t="s">
        <v>257</v>
      </c>
      <c r="K59" s="5">
        <f>Supervisor!K59</f>
        <v>100</v>
      </c>
      <c r="L59" s="5">
        <f>Supervisor!N59</f>
        <v>0</v>
      </c>
      <c r="M59" s="131"/>
      <c r="N59" s="147"/>
      <c r="O59" s="131"/>
      <c r="P59" s="157"/>
      <c r="Q59" s="47"/>
      <c r="R59" s="94" t="e">
        <f>#REF!*$R$5</f>
        <v>#REF!</v>
      </c>
      <c r="S59" s="183"/>
      <c r="T59" s="179"/>
    </row>
    <row r="60" spans="1:20" ht="34.5" customHeight="1" outlineLevel="2" x14ac:dyDescent="0.2">
      <c r="A60" s="91"/>
      <c r="B60" s="93"/>
      <c r="C60" s="95"/>
      <c r="D60" s="95"/>
      <c r="E60" s="95"/>
      <c r="F60" s="95"/>
      <c r="G60" s="95"/>
      <c r="H60" s="95"/>
      <c r="I60" s="10" t="s">
        <v>20</v>
      </c>
      <c r="J60" s="11"/>
      <c r="K60" s="11">
        <f>Supervisor!K60</f>
        <v>0</v>
      </c>
      <c r="L60" s="11">
        <f>Supervisor!N60</f>
        <v>0</v>
      </c>
      <c r="M60" s="136"/>
      <c r="N60" s="149"/>
      <c r="O60" s="136"/>
      <c r="P60" s="528"/>
      <c r="Q60" s="43"/>
      <c r="R60" s="96" t="e">
        <f>#REF!*$R$5</f>
        <v>#REF!</v>
      </c>
      <c r="S60" s="96"/>
      <c r="T60" s="179"/>
    </row>
    <row r="61" spans="1:20" ht="34.5" customHeight="1" outlineLevel="3" collapsed="1" x14ac:dyDescent="0.2">
      <c r="A61" s="91"/>
      <c r="B61" s="93"/>
      <c r="C61" s="95"/>
      <c r="D61" s="95"/>
      <c r="E61" s="97"/>
      <c r="F61" s="97"/>
      <c r="G61" s="97"/>
      <c r="H61" s="97"/>
      <c r="I61" s="13" t="s">
        <v>21</v>
      </c>
      <c r="J61" s="14" t="s">
        <v>444</v>
      </c>
      <c r="K61" s="14">
        <f>Supervisor!K61</f>
        <v>0</v>
      </c>
      <c r="L61" s="14">
        <f>Supervisor!N61</f>
        <v>0</v>
      </c>
      <c r="M61" s="137"/>
      <c r="N61" s="150"/>
      <c r="O61" s="137"/>
      <c r="P61" s="529"/>
      <c r="Q61" s="44"/>
      <c r="R61" s="98" t="e">
        <f>#REF!*$R$5</f>
        <v>#REF!</v>
      </c>
      <c r="S61" s="98"/>
      <c r="T61" s="179"/>
    </row>
    <row r="62" spans="1:20" ht="34.5" hidden="1" customHeight="1" outlineLevel="7" x14ac:dyDescent="0.2">
      <c r="A62" s="91"/>
      <c r="B62" s="93"/>
      <c r="C62" s="95"/>
      <c r="D62" s="95"/>
      <c r="E62" s="97"/>
      <c r="F62" s="97"/>
      <c r="G62" s="97"/>
      <c r="H62" s="97"/>
      <c r="I62" s="16" t="s">
        <v>22</v>
      </c>
      <c r="J62" s="34" t="s">
        <v>257</v>
      </c>
      <c r="K62" s="74">
        <f>Supervisor!K62</f>
        <v>1</v>
      </c>
      <c r="L62" s="17">
        <f>Supervisor!N62</f>
        <v>0.28000000000000003</v>
      </c>
      <c r="M62" s="131"/>
      <c r="N62" s="147"/>
      <c r="O62" s="131"/>
      <c r="P62" s="157"/>
      <c r="Q62" s="48"/>
      <c r="R62" s="100" t="e">
        <f>#REF!*$R$5</f>
        <v>#REF!</v>
      </c>
      <c r="S62" s="184"/>
      <c r="T62" s="179">
        <v>100</v>
      </c>
    </row>
    <row r="63" spans="1:20" ht="34.5" hidden="1" customHeight="1" outlineLevel="7" x14ac:dyDescent="0.2">
      <c r="A63" s="91"/>
      <c r="B63" s="93"/>
      <c r="C63" s="95"/>
      <c r="D63" s="95"/>
      <c r="E63" s="97"/>
      <c r="F63" s="97"/>
      <c r="G63" s="97"/>
      <c r="H63" s="97"/>
      <c r="I63" s="16" t="s">
        <v>23</v>
      </c>
      <c r="J63" s="34" t="s">
        <v>257</v>
      </c>
      <c r="K63" s="74">
        <f>Supervisor!K63</f>
        <v>1</v>
      </c>
      <c r="L63" s="17">
        <f>Supervisor!N63</f>
        <v>0.28000000000000003</v>
      </c>
      <c r="M63" s="131"/>
      <c r="N63" s="147"/>
      <c r="O63" s="131"/>
      <c r="P63" s="157"/>
      <c r="Q63" s="48"/>
      <c r="R63" s="100" t="e">
        <f>#REF!*$R$5</f>
        <v>#REF!</v>
      </c>
      <c r="S63" s="184"/>
      <c r="T63" s="179">
        <v>100</v>
      </c>
    </row>
    <row r="64" spans="1:20" ht="34.5" hidden="1" customHeight="1" outlineLevel="7" x14ac:dyDescent="0.2">
      <c r="A64" s="91"/>
      <c r="B64" s="93"/>
      <c r="C64" s="95"/>
      <c r="D64" s="95"/>
      <c r="E64" s="97"/>
      <c r="F64" s="97"/>
      <c r="G64" s="97"/>
      <c r="H64" s="97"/>
      <c r="I64" s="18" t="s">
        <v>24</v>
      </c>
      <c r="J64" s="34" t="s">
        <v>257</v>
      </c>
      <c r="K64" s="35">
        <f>Supervisor!K64</f>
        <v>1</v>
      </c>
      <c r="L64" s="75">
        <f>Supervisor!N64</f>
        <v>0.28000000000000003</v>
      </c>
      <c r="M64" s="131"/>
      <c r="N64" s="147"/>
      <c r="O64" s="131"/>
      <c r="P64" s="157"/>
      <c r="Q64" s="48"/>
      <c r="R64" s="100" t="e">
        <f>#REF!*$R$5</f>
        <v>#REF!</v>
      </c>
      <c r="S64" s="184"/>
      <c r="T64" s="179">
        <v>100</v>
      </c>
    </row>
    <row r="65" spans="1:20" ht="34.5" hidden="1" customHeight="1" outlineLevel="7" x14ac:dyDescent="0.2">
      <c r="A65" s="91"/>
      <c r="B65" s="93"/>
      <c r="C65" s="95"/>
      <c r="D65" s="95"/>
      <c r="E65" s="97"/>
      <c r="F65" s="97"/>
      <c r="G65" s="97"/>
      <c r="H65" s="97"/>
      <c r="I65" s="16" t="s">
        <v>25</v>
      </c>
      <c r="J65" s="34" t="s">
        <v>257</v>
      </c>
      <c r="K65" s="36">
        <f>Supervisor!K65</f>
        <v>1</v>
      </c>
      <c r="L65" s="17">
        <f>Supervisor!N65</f>
        <v>0.28000000000000003</v>
      </c>
      <c r="M65" s="131"/>
      <c r="N65" s="147"/>
      <c r="O65" s="131"/>
      <c r="P65" s="157"/>
      <c r="Q65" s="48"/>
      <c r="R65" s="100" t="e">
        <f>#REF!*$R$5</f>
        <v>#REF!</v>
      </c>
      <c r="S65" s="184"/>
      <c r="T65" s="179">
        <v>100</v>
      </c>
    </row>
    <row r="66" spans="1:20" ht="34.5" hidden="1" customHeight="1" outlineLevel="7" x14ac:dyDescent="0.2">
      <c r="A66" s="91"/>
      <c r="B66" s="93"/>
      <c r="C66" s="95"/>
      <c r="D66" s="95"/>
      <c r="E66" s="97"/>
      <c r="F66" s="97"/>
      <c r="G66" s="97"/>
      <c r="H66" s="97"/>
      <c r="I66" s="18" t="s">
        <v>26</v>
      </c>
      <c r="J66" s="34" t="s">
        <v>257</v>
      </c>
      <c r="K66" s="35">
        <f>Supervisor!K66</f>
        <v>1</v>
      </c>
      <c r="L66" s="75">
        <f>Supervisor!N66</f>
        <v>0.28000000000000003</v>
      </c>
      <c r="M66" s="131"/>
      <c r="N66" s="147"/>
      <c r="O66" s="131"/>
      <c r="P66" s="157"/>
      <c r="Q66" s="48"/>
      <c r="R66" s="100" t="e">
        <f>#REF!*$R$5</f>
        <v>#REF!</v>
      </c>
      <c r="S66" s="184"/>
      <c r="T66" s="179">
        <v>100</v>
      </c>
    </row>
    <row r="67" spans="1:20" ht="34.5" hidden="1" customHeight="1" outlineLevel="7" x14ac:dyDescent="0.2">
      <c r="A67" s="91"/>
      <c r="B67" s="93"/>
      <c r="C67" s="95"/>
      <c r="D67" s="95"/>
      <c r="E67" s="97"/>
      <c r="F67" s="97"/>
      <c r="G67" s="97"/>
      <c r="H67" s="97"/>
      <c r="I67" s="18" t="s">
        <v>27</v>
      </c>
      <c r="J67" s="34" t="s">
        <v>257</v>
      </c>
      <c r="K67" s="35">
        <f>Supervisor!K67</f>
        <v>1</v>
      </c>
      <c r="L67" s="75">
        <f>Supervisor!N67</f>
        <v>0.36</v>
      </c>
      <c r="M67" s="131"/>
      <c r="N67" s="147"/>
      <c r="O67" s="131"/>
      <c r="P67" s="157"/>
      <c r="Q67" s="48"/>
      <c r="R67" s="100" t="e">
        <f>#REF!*$R$5</f>
        <v>#REF!</v>
      </c>
      <c r="S67" s="184"/>
      <c r="T67" s="179"/>
    </row>
    <row r="68" spans="1:20" ht="34.5" hidden="1" customHeight="1" outlineLevel="7" x14ac:dyDescent="0.2">
      <c r="A68" s="91"/>
      <c r="B68" s="93"/>
      <c r="C68" s="95"/>
      <c r="D68" s="95"/>
      <c r="E68" s="97"/>
      <c r="F68" s="97"/>
      <c r="G68" s="97"/>
      <c r="H68" s="97"/>
      <c r="I68" s="18" t="s">
        <v>28</v>
      </c>
      <c r="J68" s="34" t="s">
        <v>257</v>
      </c>
      <c r="K68" s="35">
        <f>Supervisor!K68</f>
        <v>1</v>
      </c>
      <c r="L68" s="75">
        <f>Supervisor!N68</f>
        <v>0.28000000000000003</v>
      </c>
      <c r="M68" s="131"/>
      <c r="N68" s="147"/>
      <c r="O68" s="131"/>
      <c r="P68" s="157"/>
      <c r="Q68" s="48"/>
      <c r="R68" s="100" t="e">
        <f>#REF!*$R$5</f>
        <v>#REF!</v>
      </c>
      <c r="S68" s="184"/>
      <c r="T68" s="179"/>
    </row>
    <row r="69" spans="1:20" ht="34.5" hidden="1" customHeight="1" outlineLevel="7" x14ac:dyDescent="0.2">
      <c r="A69" s="91"/>
      <c r="B69" s="93"/>
      <c r="C69" s="95"/>
      <c r="D69" s="95"/>
      <c r="E69" s="97"/>
      <c r="F69" s="97"/>
      <c r="G69" s="97"/>
      <c r="H69" s="97"/>
      <c r="I69" s="18" t="s">
        <v>29</v>
      </c>
      <c r="J69" s="34" t="s">
        <v>257</v>
      </c>
      <c r="K69" s="35">
        <f>Supervisor!K69</f>
        <v>1</v>
      </c>
      <c r="L69" s="75">
        <f>Supervisor!N69</f>
        <v>0.28000000000000003</v>
      </c>
      <c r="M69" s="131"/>
      <c r="N69" s="147"/>
      <c r="O69" s="131"/>
      <c r="P69" s="157"/>
      <c r="Q69" s="48"/>
      <c r="R69" s="100" t="e">
        <f>#REF!*$R$5</f>
        <v>#REF!</v>
      </c>
      <c r="S69" s="184"/>
      <c r="T69" s="179"/>
    </row>
    <row r="70" spans="1:20" ht="34.5" hidden="1" customHeight="1" outlineLevel="7" x14ac:dyDescent="0.2">
      <c r="A70" s="91"/>
      <c r="B70" s="93"/>
      <c r="C70" s="95"/>
      <c r="D70" s="95"/>
      <c r="E70" s="97"/>
      <c r="F70" s="97"/>
      <c r="G70" s="97"/>
      <c r="H70" s="97"/>
      <c r="I70" s="18" t="s">
        <v>30</v>
      </c>
      <c r="J70" s="34" t="s">
        <v>257</v>
      </c>
      <c r="K70" s="35">
        <f>Supervisor!K70</f>
        <v>1</v>
      </c>
      <c r="L70" s="75">
        <f>Supervisor!N70</f>
        <v>0.28000000000000003</v>
      </c>
      <c r="M70" s="131"/>
      <c r="N70" s="147"/>
      <c r="O70" s="131"/>
      <c r="P70" s="157"/>
      <c r="Q70" s="48"/>
      <c r="R70" s="100" t="e">
        <f>#REF!*$R$5</f>
        <v>#REF!</v>
      </c>
      <c r="S70" s="184"/>
      <c r="T70" s="179"/>
    </row>
    <row r="71" spans="1:20" ht="34.5" hidden="1" customHeight="1" outlineLevel="7" x14ac:dyDescent="0.2">
      <c r="A71" s="91"/>
      <c r="B71" s="93"/>
      <c r="C71" s="95"/>
      <c r="D71" s="95"/>
      <c r="E71" s="97"/>
      <c r="F71" s="97"/>
      <c r="G71" s="97"/>
      <c r="H71" s="97"/>
      <c r="I71" s="18" t="s">
        <v>31</v>
      </c>
      <c r="J71" s="34" t="s">
        <v>257</v>
      </c>
      <c r="K71" s="35">
        <f>Supervisor!K71</f>
        <v>1</v>
      </c>
      <c r="L71" s="75">
        <f>Supervisor!N71</f>
        <v>0.28000000000000003</v>
      </c>
      <c r="M71" s="131"/>
      <c r="N71" s="147"/>
      <c r="O71" s="131"/>
      <c r="P71" s="157"/>
      <c r="Q71" s="48"/>
      <c r="R71" s="100" t="e">
        <f>#REF!*$R$5</f>
        <v>#REF!</v>
      </c>
      <c r="S71" s="184"/>
      <c r="T71" s="179">
        <v>100</v>
      </c>
    </row>
    <row r="72" spans="1:20" ht="34.5" hidden="1" customHeight="1" outlineLevel="7" x14ac:dyDescent="0.2">
      <c r="A72" s="91"/>
      <c r="B72" s="93"/>
      <c r="C72" s="95"/>
      <c r="D72" s="95"/>
      <c r="E72" s="97"/>
      <c r="F72" s="97"/>
      <c r="G72" s="97"/>
      <c r="H72" s="97"/>
      <c r="I72" s="18" t="s">
        <v>32</v>
      </c>
      <c r="J72" s="34" t="s">
        <v>257</v>
      </c>
      <c r="K72" s="35">
        <f>Supervisor!K72</f>
        <v>1</v>
      </c>
      <c r="L72" s="75">
        <f>Supervisor!N72</f>
        <v>0.28000000000000003</v>
      </c>
      <c r="M72" s="131"/>
      <c r="N72" s="147"/>
      <c r="O72" s="131"/>
      <c r="P72" s="157"/>
      <c r="Q72" s="48"/>
      <c r="R72" s="100" t="e">
        <f>#REF!*$R$5</f>
        <v>#REF!</v>
      </c>
      <c r="S72" s="184"/>
      <c r="T72" s="179"/>
    </row>
    <row r="73" spans="1:20" ht="34.5" hidden="1" customHeight="1" outlineLevel="7" x14ac:dyDescent="0.2">
      <c r="A73" s="91"/>
      <c r="B73" s="93"/>
      <c r="C73" s="95"/>
      <c r="D73" s="95"/>
      <c r="E73" s="97"/>
      <c r="F73" s="97"/>
      <c r="G73" s="97"/>
      <c r="H73" s="97"/>
      <c r="I73" s="18" t="s">
        <v>33</v>
      </c>
      <c r="J73" s="34" t="s">
        <v>257</v>
      </c>
      <c r="K73" s="35">
        <f>Supervisor!K73</f>
        <v>1</v>
      </c>
      <c r="L73" s="75">
        <f>Supervisor!N73</f>
        <v>0.28000000000000003</v>
      </c>
      <c r="M73" s="131"/>
      <c r="N73" s="147"/>
      <c r="O73" s="131"/>
      <c r="P73" s="157"/>
      <c r="Q73" s="48"/>
      <c r="R73" s="100" t="e">
        <f>#REF!*$R$5</f>
        <v>#REF!</v>
      </c>
      <c r="S73" s="184"/>
      <c r="T73" s="179"/>
    </row>
    <row r="74" spans="1:20" ht="34.5" hidden="1" customHeight="1" outlineLevel="7" x14ac:dyDescent="0.2">
      <c r="A74" s="91"/>
      <c r="B74" s="93"/>
      <c r="C74" s="95"/>
      <c r="D74" s="95"/>
      <c r="E74" s="97"/>
      <c r="F74" s="97"/>
      <c r="G74" s="97"/>
      <c r="H74" s="97"/>
      <c r="I74" s="18" t="s">
        <v>34</v>
      </c>
      <c r="J74" s="34" t="s">
        <v>257</v>
      </c>
      <c r="K74" s="35">
        <f>Supervisor!K74</f>
        <v>1</v>
      </c>
      <c r="L74" s="75">
        <f>Supervisor!N74</f>
        <v>0.28000000000000003</v>
      </c>
      <c r="M74" s="131"/>
      <c r="N74" s="147"/>
      <c r="O74" s="131"/>
      <c r="P74" s="157"/>
      <c r="Q74" s="48"/>
      <c r="R74" s="100" t="e">
        <f>#REF!*$R$5</f>
        <v>#REF!</v>
      </c>
      <c r="S74" s="184"/>
      <c r="T74" s="179"/>
    </row>
    <row r="75" spans="1:20" ht="34.5" hidden="1" customHeight="1" outlineLevel="7" x14ac:dyDescent="0.2">
      <c r="A75" s="91"/>
      <c r="B75" s="93"/>
      <c r="C75" s="95"/>
      <c r="D75" s="95"/>
      <c r="E75" s="97"/>
      <c r="F75" s="97"/>
      <c r="G75" s="97"/>
      <c r="H75" s="97"/>
      <c r="I75" s="16" t="s">
        <v>35</v>
      </c>
      <c r="J75" s="34" t="s">
        <v>257</v>
      </c>
      <c r="K75" s="74">
        <f>Supervisor!K75</f>
        <v>1</v>
      </c>
      <c r="L75" s="17">
        <f>Supervisor!N75</f>
        <v>0.28000000000000003</v>
      </c>
      <c r="M75" s="131"/>
      <c r="N75" s="147"/>
      <c r="O75" s="131"/>
      <c r="P75" s="157"/>
      <c r="Q75" s="48"/>
      <c r="R75" s="100" t="e">
        <f>#REF!*$R$5</f>
        <v>#REF!</v>
      </c>
      <c r="S75" s="184"/>
      <c r="T75" s="179">
        <v>100</v>
      </c>
    </row>
    <row r="76" spans="1:20" ht="34.5" customHeight="1" outlineLevel="3" x14ac:dyDescent="0.2">
      <c r="A76" s="91"/>
      <c r="B76" s="93"/>
      <c r="C76" s="95"/>
      <c r="D76" s="95"/>
      <c r="E76" s="97"/>
      <c r="F76" s="97"/>
      <c r="G76" s="97"/>
      <c r="H76" s="97"/>
      <c r="I76" s="13" t="s">
        <v>36</v>
      </c>
      <c r="J76" s="14" t="s">
        <v>443</v>
      </c>
      <c r="K76" s="14">
        <f>Supervisor!K76</f>
        <v>0</v>
      </c>
      <c r="L76" s="14">
        <f>Supervisor!N76</f>
        <v>0</v>
      </c>
      <c r="M76" s="137"/>
      <c r="N76" s="150"/>
      <c r="O76" s="137"/>
      <c r="P76" s="529"/>
      <c r="Q76" s="44"/>
      <c r="R76" s="98" t="e">
        <f>#REF!*$R$5</f>
        <v>#REF!</v>
      </c>
      <c r="S76" s="98"/>
      <c r="T76" s="179"/>
    </row>
    <row r="77" spans="1:20" ht="34.5" customHeight="1" outlineLevel="4" x14ac:dyDescent="0.2">
      <c r="A77" s="91"/>
      <c r="B77" s="93"/>
      <c r="C77" s="95"/>
      <c r="D77" s="95"/>
      <c r="E77" s="97"/>
      <c r="F77" s="101"/>
      <c r="G77" s="101"/>
      <c r="H77" s="101"/>
      <c r="I77" s="19" t="s">
        <v>282</v>
      </c>
      <c r="J77" s="20"/>
      <c r="K77" s="20">
        <f>Supervisor!K77</f>
        <v>0</v>
      </c>
      <c r="L77" s="20">
        <f>Supervisor!N77</f>
        <v>0</v>
      </c>
      <c r="M77" s="138"/>
      <c r="N77" s="151"/>
      <c r="O77" s="138"/>
      <c r="P77" s="530"/>
      <c r="Q77" s="49"/>
      <c r="R77" s="102" t="e">
        <f>#REF!*$R$5</f>
        <v>#REF!</v>
      </c>
      <c r="S77" s="102"/>
      <c r="T77" s="179"/>
    </row>
    <row r="78" spans="1:20" ht="34.5" customHeight="1" outlineLevel="5" x14ac:dyDescent="0.2">
      <c r="A78" s="91"/>
      <c r="B78" s="93"/>
      <c r="C78" s="95"/>
      <c r="D78" s="95"/>
      <c r="E78" s="97"/>
      <c r="F78" s="101"/>
      <c r="G78" s="103"/>
      <c r="H78" s="103"/>
      <c r="I78" s="22" t="s">
        <v>37</v>
      </c>
      <c r="J78" s="23"/>
      <c r="K78" s="23">
        <f>Supervisor!K78</f>
        <v>0</v>
      </c>
      <c r="L78" s="23">
        <f>Supervisor!N78</f>
        <v>0</v>
      </c>
      <c r="M78" s="139"/>
      <c r="N78" s="152"/>
      <c r="O78" s="139"/>
      <c r="P78" s="531"/>
      <c r="Q78" s="50"/>
      <c r="R78" s="104" t="e">
        <f>#REF!*$R$5</f>
        <v>#REF!</v>
      </c>
      <c r="S78" s="104"/>
      <c r="T78" s="179"/>
    </row>
    <row r="79" spans="1:20" ht="34.5" customHeight="1" outlineLevel="7" x14ac:dyDescent="0.2">
      <c r="A79" s="91"/>
      <c r="B79" s="93"/>
      <c r="C79" s="95"/>
      <c r="D79" s="95"/>
      <c r="E79" s="97"/>
      <c r="F79" s="101"/>
      <c r="G79" s="103"/>
      <c r="H79" s="103"/>
      <c r="I79" s="16" t="s">
        <v>38</v>
      </c>
      <c r="J79" s="17" t="s">
        <v>258</v>
      </c>
      <c r="K79" s="17">
        <f>Supervisor!K79</f>
        <v>1983</v>
      </c>
      <c r="L79" s="17">
        <f>Supervisor!N79</f>
        <v>1765</v>
      </c>
      <c r="M79" s="131"/>
      <c r="N79" s="147"/>
      <c r="O79" s="131"/>
      <c r="P79" s="157"/>
      <c r="Q79" s="48"/>
      <c r="R79" s="100" t="e">
        <f>#REF!*$R$5</f>
        <v>#REF!</v>
      </c>
      <c r="S79" s="184"/>
      <c r="T79" s="179">
        <v>1385</v>
      </c>
    </row>
    <row r="80" spans="1:20" ht="34.5" customHeight="1" outlineLevel="7" x14ac:dyDescent="0.2">
      <c r="A80" s="91"/>
      <c r="B80" s="93"/>
      <c r="C80" s="95"/>
      <c r="D80" s="95"/>
      <c r="E80" s="97"/>
      <c r="F80" s="101"/>
      <c r="G80" s="103"/>
      <c r="H80" s="103"/>
      <c r="I80" s="16" t="s">
        <v>39</v>
      </c>
      <c r="J80" s="17" t="s">
        <v>259</v>
      </c>
      <c r="K80" s="17">
        <f>Supervisor!K80</f>
        <v>851</v>
      </c>
      <c r="L80" s="17">
        <f>Supervisor!N80</f>
        <v>705</v>
      </c>
      <c r="M80" s="131"/>
      <c r="N80" s="147"/>
      <c r="O80" s="131"/>
      <c r="P80" s="157"/>
      <c r="Q80" s="48"/>
      <c r="R80" s="100" t="e">
        <f>#REF!*$R$5</f>
        <v>#REF!</v>
      </c>
      <c r="S80" s="184"/>
      <c r="T80" s="179">
        <v>588</v>
      </c>
    </row>
    <row r="81" spans="1:20" ht="34.5" customHeight="1" outlineLevel="7" x14ac:dyDescent="0.2">
      <c r="A81" s="91"/>
      <c r="B81" s="93"/>
      <c r="C81" s="95"/>
      <c r="D81" s="95"/>
      <c r="E81" s="97"/>
      <c r="F81" s="101"/>
      <c r="G81" s="103"/>
      <c r="H81" s="103"/>
      <c r="I81" s="16" t="s">
        <v>40</v>
      </c>
      <c r="J81" s="17" t="s">
        <v>258</v>
      </c>
      <c r="K81" s="17">
        <f>Supervisor!K81</f>
        <v>36.57</v>
      </c>
      <c r="L81" s="17">
        <f>Supervisor!N81</f>
        <v>32</v>
      </c>
      <c r="M81" s="131"/>
      <c r="N81" s="147"/>
      <c r="O81" s="131"/>
      <c r="P81" s="157"/>
      <c r="Q81" s="48"/>
      <c r="R81" s="100" t="e">
        <f>#REF!*$R$5</f>
        <v>#REF!</v>
      </c>
      <c r="S81" s="184"/>
      <c r="T81" s="179">
        <v>40</v>
      </c>
    </row>
    <row r="82" spans="1:20" ht="34.5" customHeight="1" outlineLevel="7" x14ac:dyDescent="0.2">
      <c r="A82" s="91"/>
      <c r="B82" s="93"/>
      <c r="C82" s="95"/>
      <c r="D82" s="95"/>
      <c r="E82" s="97"/>
      <c r="F82" s="101"/>
      <c r="G82" s="103"/>
      <c r="H82" s="103"/>
      <c r="I82" s="16" t="s">
        <v>41</v>
      </c>
      <c r="J82" s="17" t="s">
        <v>256</v>
      </c>
      <c r="K82" s="17">
        <f>Supervisor!K82</f>
        <v>33778</v>
      </c>
      <c r="L82" s="17">
        <f>Supervisor!N82</f>
        <v>29400</v>
      </c>
      <c r="M82" s="131"/>
      <c r="N82" s="147"/>
      <c r="O82" s="131"/>
      <c r="P82" s="157"/>
      <c r="Q82" s="48"/>
      <c r="R82" s="100" t="e">
        <f>#REF!*$R$5</f>
        <v>#REF!</v>
      </c>
      <c r="S82" s="184"/>
      <c r="T82" s="179">
        <v>25188</v>
      </c>
    </row>
    <row r="83" spans="1:20" ht="34.5" customHeight="1" outlineLevel="7" x14ac:dyDescent="0.2">
      <c r="A83" s="91"/>
      <c r="B83" s="93"/>
      <c r="C83" s="95"/>
      <c r="D83" s="95"/>
      <c r="E83" s="97"/>
      <c r="F83" s="101"/>
      <c r="G83" s="103"/>
      <c r="H83" s="103"/>
      <c r="I83" s="16" t="s">
        <v>42</v>
      </c>
      <c r="J83" s="17" t="s">
        <v>259</v>
      </c>
      <c r="K83" s="17">
        <f>Supervisor!K83</f>
        <v>309</v>
      </c>
      <c r="L83" s="17">
        <f>Supervisor!N83</f>
        <v>246</v>
      </c>
      <c r="M83" s="131"/>
      <c r="N83" s="147"/>
      <c r="O83" s="131"/>
      <c r="P83" s="157"/>
      <c r="Q83" s="48"/>
      <c r="R83" s="100" t="e">
        <f>#REF!*$R$5</f>
        <v>#REF!</v>
      </c>
      <c r="S83" s="184"/>
      <c r="T83" s="179">
        <v>195</v>
      </c>
    </row>
    <row r="84" spans="1:20" ht="114.75" customHeight="1" outlineLevel="7" x14ac:dyDescent="0.2">
      <c r="A84" s="91"/>
      <c r="B84" s="93"/>
      <c r="C84" s="95"/>
      <c r="D84" s="95"/>
      <c r="E84" s="97"/>
      <c r="F84" s="101"/>
      <c r="G84" s="103"/>
      <c r="H84" s="103"/>
      <c r="I84" s="16" t="s">
        <v>43</v>
      </c>
      <c r="J84" s="17" t="s">
        <v>258</v>
      </c>
      <c r="K84" s="17">
        <f>Supervisor!K84</f>
        <v>448</v>
      </c>
      <c r="L84" s="17">
        <f>Supervisor!N84</f>
        <v>390</v>
      </c>
      <c r="M84" s="140" t="s">
        <v>298</v>
      </c>
      <c r="N84" s="153" t="s">
        <v>299</v>
      </c>
      <c r="O84" s="131" t="s">
        <v>470</v>
      </c>
      <c r="P84" s="157" t="s">
        <v>469</v>
      </c>
      <c r="Q84" s="48"/>
      <c r="R84" s="100" t="e">
        <f>#REF!*$R$5</f>
        <v>#REF!</v>
      </c>
      <c r="S84" s="184"/>
      <c r="T84" s="179">
        <v>343</v>
      </c>
    </row>
    <row r="85" spans="1:20" ht="34.5" customHeight="1" outlineLevel="7" x14ac:dyDescent="0.2">
      <c r="A85" s="91"/>
      <c r="B85" s="93"/>
      <c r="C85" s="95"/>
      <c r="D85" s="95"/>
      <c r="E85" s="97"/>
      <c r="F85" s="101"/>
      <c r="G85" s="103"/>
      <c r="H85" s="103"/>
      <c r="I85" s="16" t="s">
        <v>44</v>
      </c>
      <c r="J85" s="17" t="s">
        <v>256</v>
      </c>
      <c r="K85" s="17">
        <f>Supervisor!K85</f>
        <v>22520</v>
      </c>
      <c r="L85" s="17">
        <f>Supervisor!N85</f>
        <v>20892</v>
      </c>
      <c r="M85" s="131"/>
      <c r="N85" s="147"/>
      <c r="O85" s="131"/>
      <c r="P85" s="157"/>
      <c r="Q85" s="48"/>
      <c r="R85" s="100" t="e">
        <f>#REF!*$R$5</f>
        <v>#REF!</v>
      </c>
      <c r="S85" s="184"/>
      <c r="T85" s="179">
        <v>11666</v>
      </c>
    </row>
    <row r="86" spans="1:20" ht="34.5" customHeight="1" outlineLevel="7" x14ac:dyDescent="0.2">
      <c r="A86" s="91"/>
      <c r="B86" s="93"/>
      <c r="C86" s="95"/>
      <c r="D86" s="95"/>
      <c r="E86" s="97"/>
      <c r="F86" s="101"/>
      <c r="G86" s="103"/>
      <c r="H86" s="103"/>
      <c r="I86" s="16" t="s">
        <v>45</v>
      </c>
      <c r="J86" s="17" t="s">
        <v>259</v>
      </c>
      <c r="K86" s="17">
        <f>Supervisor!K86</f>
        <v>376</v>
      </c>
      <c r="L86" s="17">
        <f>Supervisor!N86</f>
        <v>306</v>
      </c>
      <c r="M86" s="131"/>
      <c r="N86" s="147"/>
      <c r="O86" s="131"/>
      <c r="P86" s="157"/>
      <c r="Q86" s="48"/>
      <c r="R86" s="100" t="e">
        <f>#REF!*$R$5</f>
        <v>#REF!</v>
      </c>
      <c r="S86" s="184"/>
      <c r="T86" s="179">
        <v>225</v>
      </c>
    </row>
    <row r="87" spans="1:20" ht="34.5" customHeight="1" outlineLevel="7" x14ac:dyDescent="0.2">
      <c r="A87" s="91"/>
      <c r="B87" s="93"/>
      <c r="C87" s="95"/>
      <c r="D87" s="95"/>
      <c r="E87" s="97"/>
      <c r="F87" s="101"/>
      <c r="G87" s="103"/>
      <c r="H87" s="103"/>
      <c r="I87" s="16" t="s">
        <v>46</v>
      </c>
      <c r="J87" s="17" t="s">
        <v>260</v>
      </c>
      <c r="K87" s="17">
        <f>Supervisor!K87</f>
        <v>418</v>
      </c>
      <c r="L87" s="17">
        <f>Supervisor!N87</f>
        <v>335</v>
      </c>
      <c r="M87" s="131"/>
      <c r="N87" s="147"/>
      <c r="O87" s="131"/>
      <c r="P87" s="157"/>
      <c r="Q87" s="48"/>
      <c r="R87" s="100" t="e">
        <f>#REF!*$R$5</f>
        <v>#REF!</v>
      </c>
      <c r="S87" s="184"/>
      <c r="T87" s="179">
        <v>98</v>
      </c>
    </row>
    <row r="88" spans="1:20" ht="85.5" customHeight="1" outlineLevel="7" x14ac:dyDescent="0.2">
      <c r="A88" s="91"/>
      <c r="B88" s="93"/>
      <c r="C88" s="95"/>
      <c r="D88" s="95"/>
      <c r="E88" s="97"/>
      <c r="F88" s="101"/>
      <c r="G88" s="103"/>
      <c r="H88" s="103"/>
      <c r="I88" s="16" t="s">
        <v>47</v>
      </c>
      <c r="J88" s="17" t="s">
        <v>258</v>
      </c>
      <c r="K88" s="17">
        <f>Supervisor!K88</f>
        <v>146</v>
      </c>
      <c r="L88" s="17">
        <f>Supervisor!N88</f>
        <v>130</v>
      </c>
      <c r="M88" s="140" t="s">
        <v>421</v>
      </c>
      <c r="N88" s="153" t="s">
        <v>422</v>
      </c>
      <c r="O88" s="194"/>
      <c r="P88" s="196"/>
      <c r="Q88" s="48"/>
      <c r="R88" s="100" t="e">
        <f>#REF!*$R$5</f>
        <v>#REF!</v>
      </c>
      <c r="S88" s="184"/>
      <c r="T88" s="179">
        <v>12</v>
      </c>
    </row>
    <row r="89" spans="1:20" ht="34.5" customHeight="1" outlineLevel="7" x14ac:dyDescent="0.2">
      <c r="A89" s="91"/>
      <c r="B89" s="93"/>
      <c r="C89" s="95"/>
      <c r="D89" s="95"/>
      <c r="E89" s="97"/>
      <c r="F89" s="101"/>
      <c r="G89" s="103"/>
      <c r="H89" s="103"/>
      <c r="I89" s="16" t="s">
        <v>48</v>
      </c>
      <c r="J89" s="17" t="s">
        <v>257</v>
      </c>
      <c r="K89" s="17">
        <f>Supervisor!K89</f>
        <v>100</v>
      </c>
      <c r="L89" s="17">
        <f>Supervisor!N89</f>
        <v>60</v>
      </c>
      <c r="M89" s="131"/>
      <c r="N89" s="147"/>
      <c r="O89" s="131"/>
      <c r="P89" s="157"/>
      <c r="Q89" s="48"/>
      <c r="R89" s="100" t="e">
        <f>#REF!*$R$5</f>
        <v>#REF!</v>
      </c>
      <c r="S89" s="184"/>
      <c r="T89" s="179">
        <v>75</v>
      </c>
    </row>
    <row r="90" spans="1:20" ht="34.5" customHeight="1" outlineLevel="7" x14ac:dyDescent="0.2">
      <c r="A90" s="91"/>
      <c r="B90" s="93"/>
      <c r="C90" s="95"/>
      <c r="D90" s="95"/>
      <c r="E90" s="97"/>
      <c r="F90" s="101"/>
      <c r="G90" s="103"/>
      <c r="H90" s="103"/>
      <c r="I90" s="16" t="s">
        <v>49</v>
      </c>
      <c r="J90" s="17" t="s">
        <v>259</v>
      </c>
      <c r="K90" s="17">
        <f>Supervisor!K90</f>
        <v>1174</v>
      </c>
      <c r="L90" s="17">
        <f>Supervisor!N90</f>
        <v>864</v>
      </c>
      <c r="M90" s="131" t="s">
        <v>430</v>
      </c>
      <c r="N90" s="147" t="s">
        <v>429</v>
      </c>
      <c r="O90" s="131"/>
      <c r="P90" s="157"/>
      <c r="Q90" s="48"/>
      <c r="R90" s="100" t="e">
        <f>#REF!*$R$5</f>
        <v>#REF!</v>
      </c>
      <c r="S90" s="184"/>
      <c r="T90" s="179">
        <v>90</v>
      </c>
    </row>
    <row r="91" spans="1:20" ht="193.5" customHeight="1" outlineLevel="7" x14ac:dyDescent="0.2">
      <c r="A91" s="91"/>
      <c r="B91" s="93"/>
      <c r="C91" s="95"/>
      <c r="D91" s="95"/>
      <c r="E91" s="97"/>
      <c r="F91" s="101"/>
      <c r="G91" s="103"/>
      <c r="H91" s="103"/>
      <c r="I91" s="16" t="s">
        <v>50</v>
      </c>
      <c r="J91" s="17" t="s">
        <v>258</v>
      </c>
      <c r="K91" s="17">
        <f>Supervisor!K91</f>
        <v>1402</v>
      </c>
      <c r="L91" s="17">
        <f>Supervisor!N91</f>
        <v>1240</v>
      </c>
      <c r="M91" s="140" t="s">
        <v>474</v>
      </c>
      <c r="N91" s="157" t="s">
        <v>475</v>
      </c>
      <c r="O91" s="140"/>
      <c r="P91" s="157"/>
      <c r="Q91" s="48"/>
      <c r="R91" s="100" t="e">
        <f>#REF!*$R$5</f>
        <v>#REF!</v>
      </c>
      <c r="S91" s="184"/>
      <c r="T91" s="179">
        <v>0</v>
      </c>
    </row>
    <row r="92" spans="1:20" ht="34.5" customHeight="1" outlineLevel="7" x14ac:dyDescent="0.2">
      <c r="A92" s="91"/>
      <c r="B92" s="93"/>
      <c r="C92" s="95"/>
      <c r="D92" s="95"/>
      <c r="E92" s="97"/>
      <c r="F92" s="101"/>
      <c r="G92" s="103"/>
      <c r="H92" s="103"/>
      <c r="I92" s="16" t="s">
        <v>51</v>
      </c>
      <c r="J92" s="17" t="s">
        <v>257</v>
      </c>
      <c r="K92" s="17">
        <f>Supervisor!K92</f>
        <v>100</v>
      </c>
      <c r="L92" s="17">
        <f>Supervisor!N92</f>
        <v>86</v>
      </c>
      <c r="M92" s="131"/>
      <c r="N92" s="147"/>
      <c r="O92" s="131"/>
      <c r="P92" s="157"/>
      <c r="Q92" s="48"/>
      <c r="R92" s="100" t="e">
        <f>#REF!*$R$5</f>
        <v>#REF!</v>
      </c>
      <c r="S92" s="184"/>
      <c r="T92" s="179">
        <v>45</v>
      </c>
    </row>
    <row r="93" spans="1:20" ht="34.5" customHeight="1" outlineLevel="5" x14ac:dyDescent="0.2">
      <c r="A93" s="91"/>
      <c r="B93" s="93"/>
      <c r="C93" s="95"/>
      <c r="D93" s="95"/>
      <c r="E93" s="97"/>
      <c r="F93" s="101"/>
      <c r="G93" s="103"/>
      <c r="H93" s="103"/>
      <c r="I93" s="22" t="s">
        <v>52</v>
      </c>
      <c r="J93" s="23"/>
      <c r="K93" s="23">
        <f>Supervisor!K93</f>
        <v>0</v>
      </c>
      <c r="L93" s="23">
        <f>Supervisor!N93</f>
        <v>0</v>
      </c>
      <c r="M93" s="139"/>
      <c r="N93" s="152"/>
      <c r="O93" s="139"/>
      <c r="P93" s="531"/>
      <c r="Q93" s="50"/>
      <c r="R93" s="104" t="e">
        <f>#REF!*$R$5</f>
        <v>#REF!</v>
      </c>
      <c r="S93" s="104"/>
      <c r="T93" s="179"/>
    </row>
    <row r="94" spans="1:20" ht="34.5" customHeight="1" outlineLevel="7" x14ac:dyDescent="0.2">
      <c r="A94" s="91"/>
      <c r="B94" s="93"/>
      <c r="C94" s="95"/>
      <c r="D94" s="95"/>
      <c r="E94" s="97"/>
      <c r="F94" s="101"/>
      <c r="G94" s="103"/>
      <c r="H94" s="103"/>
      <c r="I94" s="16" t="s">
        <v>38</v>
      </c>
      <c r="J94" s="17" t="s">
        <v>258</v>
      </c>
      <c r="K94" s="17">
        <f>Supervisor!K94</f>
        <v>1983</v>
      </c>
      <c r="L94" s="17">
        <f>Supervisor!N94</f>
        <v>1765</v>
      </c>
      <c r="M94" s="131"/>
      <c r="N94" s="147"/>
      <c r="O94" s="131"/>
      <c r="P94" s="157"/>
      <c r="Q94" s="48"/>
      <c r="R94" s="100" t="e">
        <f>#REF!*$R$5</f>
        <v>#REF!</v>
      </c>
      <c r="S94" s="184"/>
      <c r="T94" s="179">
        <v>1358</v>
      </c>
    </row>
    <row r="95" spans="1:20" ht="34.5" customHeight="1" outlineLevel="7" x14ac:dyDescent="0.2">
      <c r="A95" s="91"/>
      <c r="B95" s="93"/>
      <c r="C95" s="95"/>
      <c r="D95" s="95"/>
      <c r="E95" s="97"/>
      <c r="F95" s="101"/>
      <c r="G95" s="103"/>
      <c r="H95" s="103"/>
      <c r="I95" s="16" t="s">
        <v>39</v>
      </c>
      <c r="J95" s="17" t="s">
        <v>259</v>
      </c>
      <c r="K95" s="17">
        <f>Supervisor!K95</f>
        <v>845</v>
      </c>
      <c r="L95" s="17">
        <f>Supervisor!N95</f>
        <v>705</v>
      </c>
      <c r="M95" s="131"/>
      <c r="N95" s="147"/>
      <c r="O95" s="131"/>
      <c r="P95" s="157"/>
      <c r="Q95" s="48"/>
      <c r="R95" s="100" t="e">
        <f>#REF!*$R$5</f>
        <v>#REF!</v>
      </c>
      <c r="S95" s="184"/>
      <c r="T95" s="179">
        <v>575</v>
      </c>
    </row>
    <row r="96" spans="1:20" ht="34.5" customHeight="1" outlineLevel="7" x14ac:dyDescent="0.2">
      <c r="A96" s="91"/>
      <c r="B96" s="93"/>
      <c r="C96" s="95"/>
      <c r="D96" s="95"/>
      <c r="E96" s="97"/>
      <c r="F96" s="101"/>
      <c r="G96" s="103"/>
      <c r="H96" s="103"/>
      <c r="I96" s="16" t="s">
        <v>40</v>
      </c>
      <c r="J96" s="17" t="s">
        <v>258</v>
      </c>
      <c r="K96" s="17">
        <f>Supervisor!K96</f>
        <v>36</v>
      </c>
      <c r="L96" s="17">
        <f>Supervisor!N96</f>
        <v>32</v>
      </c>
      <c r="M96" s="131">
        <v>41526</v>
      </c>
      <c r="N96" s="147" t="s">
        <v>426</v>
      </c>
      <c r="O96" s="131"/>
      <c r="P96" s="157"/>
      <c r="Q96" s="48"/>
      <c r="R96" s="100" t="e">
        <f>#REF!*$R$5</f>
        <v>#REF!</v>
      </c>
      <c r="S96" s="184"/>
      <c r="T96" s="179">
        <v>39</v>
      </c>
    </row>
    <row r="97" spans="1:20" ht="34.5" customHeight="1" outlineLevel="7" x14ac:dyDescent="0.2">
      <c r="A97" s="91"/>
      <c r="B97" s="93"/>
      <c r="C97" s="95"/>
      <c r="D97" s="95"/>
      <c r="E97" s="97"/>
      <c r="F97" s="101"/>
      <c r="G97" s="103"/>
      <c r="H97" s="103"/>
      <c r="I97" s="16" t="s">
        <v>41</v>
      </c>
      <c r="J97" s="17" t="s">
        <v>256</v>
      </c>
      <c r="K97" s="17">
        <f>Supervisor!K97</f>
        <v>33471</v>
      </c>
      <c r="L97" s="17">
        <f>Supervisor!N97</f>
        <v>29750</v>
      </c>
      <c r="M97" s="131"/>
      <c r="N97" s="147"/>
      <c r="O97" s="131"/>
      <c r="P97" s="157"/>
      <c r="Q97" s="48"/>
      <c r="R97" s="100" t="e">
        <f>#REF!*$R$5</f>
        <v>#REF!</v>
      </c>
      <c r="S97" s="184"/>
      <c r="T97" s="179">
        <v>26445</v>
      </c>
    </row>
    <row r="98" spans="1:20" ht="34.5" customHeight="1" outlineLevel="7" x14ac:dyDescent="0.2">
      <c r="A98" s="91"/>
      <c r="B98" s="93"/>
      <c r="C98" s="95"/>
      <c r="D98" s="95"/>
      <c r="E98" s="97"/>
      <c r="F98" s="101"/>
      <c r="G98" s="103"/>
      <c r="H98" s="103"/>
      <c r="I98" s="16" t="s">
        <v>42</v>
      </c>
      <c r="J98" s="17" t="s">
        <v>259</v>
      </c>
      <c r="K98" s="17">
        <f>Supervisor!K98</f>
        <v>298</v>
      </c>
      <c r="L98" s="17">
        <f>Supervisor!N98</f>
        <v>246</v>
      </c>
      <c r="M98" s="131"/>
      <c r="N98" s="147"/>
      <c r="O98" s="131"/>
      <c r="P98" s="157"/>
      <c r="Q98" s="48"/>
      <c r="R98" s="100" t="e">
        <f>#REF!*$R$5</f>
        <v>#REF!</v>
      </c>
      <c r="S98" s="184"/>
      <c r="T98" s="179">
        <v>200</v>
      </c>
    </row>
    <row r="99" spans="1:20" ht="135.75" customHeight="1" outlineLevel="7" x14ac:dyDescent="0.2">
      <c r="A99" s="91"/>
      <c r="B99" s="93"/>
      <c r="C99" s="95"/>
      <c r="D99" s="95"/>
      <c r="E99" s="97"/>
      <c r="F99" s="101"/>
      <c r="G99" s="103"/>
      <c r="H99" s="103"/>
      <c r="I99" s="16" t="s">
        <v>43</v>
      </c>
      <c r="J99" s="17" t="s">
        <v>258</v>
      </c>
      <c r="K99" s="17">
        <f>Supervisor!K99</f>
        <v>444</v>
      </c>
      <c r="L99" s="17">
        <f>Supervisor!N99</f>
        <v>390</v>
      </c>
      <c r="M99" s="140" t="s">
        <v>511</v>
      </c>
      <c r="N99" s="153" t="s">
        <v>512</v>
      </c>
      <c r="O99" s="131"/>
      <c r="P99" s="157"/>
      <c r="Q99" s="48"/>
      <c r="R99" s="100" t="e">
        <f>#REF!*$R$5</f>
        <v>#REF!</v>
      </c>
      <c r="S99" s="184"/>
      <c r="T99" s="179">
        <v>358</v>
      </c>
    </row>
    <row r="100" spans="1:20" ht="34.5" customHeight="1" outlineLevel="7" x14ac:dyDescent="0.2">
      <c r="A100" s="91"/>
      <c r="B100" s="93"/>
      <c r="C100" s="95"/>
      <c r="D100" s="95"/>
      <c r="E100" s="97"/>
      <c r="F100" s="101"/>
      <c r="G100" s="103"/>
      <c r="H100" s="103"/>
      <c r="I100" s="16" t="s">
        <v>44</v>
      </c>
      <c r="J100" s="17" t="s">
        <v>256</v>
      </c>
      <c r="K100" s="17">
        <f>Supervisor!K100</f>
        <v>21315</v>
      </c>
      <c r="L100" s="17">
        <f>Supervisor!N100</f>
        <v>20892</v>
      </c>
      <c r="M100" s="131"/>
      <c r="N100" s="147"/>
      <c r="O100" s="131"/>
      <c r="P100" s="157"/>
      <c r="Q100" s="48"/>
      <c r="R100" s="100" t="e">
        <f>#REF!*$R$5</f>
        <v>#REF!</v>
      </c>
      <c r="S100" s="184"/>
      <c r="T100" s="179">
        <v>12103</v>
      </c>
    </row>
    <row r="101" spans="1:20" ht="34.5" customHeight="1" outlineLevel="7" x14ac:dyDescent="0.2">
      <c r="A101" s="91"/>
      <c r="B101" s="93"/>
      <c r="C101" s="95"/>
      <c r="D101" s="95"/>
      <c r="E101" s="97"/>
      <c r="F101" s="101"/>
      <c r="G101" s="103"/>
      <c r="H101" s="103"/>
      <c r="I101" s="16" t="s">
        <v>45</v>
      </c>
      <c r="J101" s="17" t="s">
        <v>259</v>
      </c>
      <c r="K101" s="17">
        <f>Supervisor!K101</f>
        <v>389</v>
      </c>
      <c r="L101" s="17">
        <f>Supervisor!N101</f>
        <v>306</v>
      </c>
      <c r="M101" s="131"/>
      <c r="N101" s="147"/>
      <c r="O101" s="131"/>
      <c r="P101" s="157"/>
      <c r="Q101" s="48"/>
      <c r="R101" s="100" t="e">
        <f>#REF!*$R$5</f>
        <v>#REF!</v>
      </c>
      <c r="S101" s="184"/>
      <c r="T101" s="179">
        <v>235</v>
      </c>
    </row>
    <row r="102" spans="1:20" ht="34.5" customHeight="1" outlineLevel="7" x14ac:dyDescent="0.2">
      <c r="A102" s="91"/>
      <c r="B102" s="93"/>
      <c r="C102" s="95"/>
      <c r="D102" s="95"/>
      <c r="E102" s="97"/>
      <c r="F102" s="101"/>
      <c r="G102" s="103"/>
      <c r="H102" s="103"/>
      <c r="I102" s="16" t="s">
        <v>46</v>
      </c>
      <c r="J102" s="17" t="s">
        <v>260</v>
      </c>
      <c r="K102" s="17">
        <f>Supervisor!K102</f>
        <v>420</v>
      </c>
      <c r="L102" s="17">
        <f>Supervisor!N102</f>
        <v>324</v>
      </c>
      <c r="M102" s="131"/>
      <c r="N102" s="147"/>
      <c r="O102" s="131"/>
      <c r="P102" s="157"/>
      <c r="Q102" s="48"/>
      <c r="R102" s="100" t="e">
        <f>#REF!*$R$5</f>
        <v>#REF!</v>
      </c>
      <c r="S102" s="184"/>
      <c r="T102" s="179">
        <v>132</v>
      </c>
    </row>
    <row r="103" spans="1:20" ht="82.5" customHeight="1" outlineLevel="7" x14ac:dyDescent="0.2">
      <c r="A103" s="91"/>
      <c r="B103" s="93"/>
      <c r="C103" s="95"/>
      <c r="D103" s="95"/>
      <c r="E103" s="97"/>
      <c r="F103" s="101"/>
      <c r="G103" s="103"/>
      <c r="H103" s="103"/>
      <c r="I103" s="16" t="s">
        <v>47</v>
      </c>
      <c r="J103" s="17" t="s">
        <v>258</v>
      </c>
      <c r="K103" s="17">
        <f>Supervisor!K103</f>
        <v>146</v>
      </c>
      <c r="L103" s="17">
        <f>Supervisor!N103</f>
        <v>130</v>
      </c>
      <c r="M103" s="140" t="s">
        <v>457</v>
      </c>
      <c r="N103" s="153" t="s">
        <v>458</v>
      </c>
      <c r="O103" s="140"/>
      <c r="P103" s="157"/>
      <c r="Q103" s="48"/>
      <c r="R103" s="100" t="e">
        <f>#REF!*$R$5</f>
        <v>#REF!</v>
      </c>
      <c r="S103" s="184"/>
      <c r="T103" s="179">
        <v>60</v>
      </c>
    </row>
    <row r="104" spans="1:20" ht="34.5" customHeight="1" outlineLevel="7" x14ac:dyDescent="0.2">
      <c r="A104" s="91"/>
      <c r="B104" s="93"/>
      <c r="C104" s="95"/>
      <c r="D104" s="95"/>
      <c r="E104" s="97"/>
      <c r="F104" s="101"/>
      <c r="G104" s="103"/>
      <c r="H104" s="103"/>
      <c r="I104" s="16" t="s">
        <v>48</v>
      </c>
      <c r="J104" s="17" t="s">
        <v>257</v>
      </c>
      <c r="K104" s="17">
        <f>Supervisor!K104</f>
        <v>100</v>
      </c>
      <c r="L104" s="17">
        <f>Supervisor!N104</f>
        <v>80</v>
      </c>
      <c r="M104" s="131"/>
      <c r="N104" s="147"/>
      <c r="O104" s="131"/>
      <c r="P104" s="157"/>
      <c r="Q104" s="48"/>
      <c r="R104" s="100" t="e">
        <f>#REF!*$R$5</f>
        <v>#REF!</v>
      </c>
      <c r="S104" s="184"/>
      <c r="T104" s="179">
        <v>60</v>
      </c>
    </row>
    <row r="105" spans="1:20" ht="34.5" customHeight="1" outlineLevel="7" x14ac:dyDescent="0.2">
      <c r="A105" s="91"/>
      <c r="B105" s="93"/>
      <c r="C105" s="95"/>
      <c r="D105" s="95"/>
      <c r="E105" s="97"/>
      <c r="F105" s="101"/>
      <c r="G105" s="103"/>
      <c r="H105" s="103"/>
      <c r="I105" s="16" t="s">
        <v>49</v>
      </c>
      <c r="J105" s="17" t="s">
        <v>259</v>
      </c>
      <c r="K105" s="17">
        <f>Supervisor!K105</f>
        <v>1173</v>
      </c>
      <c r="L105" s="17">
        <f>Supervisor!N105</f>
        <v>932</v>
      </c>
      <c r="M105" s="131"/>
      <c r="N105" s="147"/>
      <c r="O105" s="131"/>
      <c r="P105" s="157"/>
      <c r="Q105" s="48"/>
      <c r="R105" s="100" t="e">
        <f>#REF!*$R$5</f>
        <v>#REF!</v>
      </c>
      <c r="S105" s="184"/>
      <c r="T105" s="179">
        <v>250</v>
      </c>
    </row>
    <row r="106" spans="1:20" ht="222" customHeight="1" outlineLevel="7" x14ac:dyDescent="0.2">
      <c r="A106" s="91"/>
      <c r="B106" s="93"/>
      <c r="C106" s="95"/>
      <c r="D106" s="95"/>
      <c r="E106" s="97"/>
      <c r="F106" s="101"/>
      <c r="G106" s="103"/>
      <c r="H106" s="103"/>
      <c r="I106" s="16" t="s">
        <v>50</v>
      </c>
      <c r="J106" s="17" t="s">
        <v>258</v>
      </c>
      <c r="K106" s="17">
        <f>Supervisor!K106</f>
        <v>1406</v>
      </c>
      <c r="L106" s="17">
        <f>Supervisor!N106</f>
        <v>1240</v>
      </c>
      <c r="M106" s="140" t="s">
        <v>514</v>
      </c>
      <c r="N106" s="153" t="s">
        <v>513</v>
      </c>
      <c r="O106" s="140"/>
      <c r="P106" s="157"/>
      <c r="Q106" s="48"/>
      <c r="R106" s="100" t="e">
        <f>#REF!*$R$5</f>
        <v>#REF!</v>
      </c>
      <c r="S106" s="184"/>
      <c r="T106" s="179">
        <v>0</v>
      </c>
    </row>
    <row r="107" spans="1:20" ht="34.5" customHeight="1" outlineLevel="7" x14ac:dyDescent="0.2">
      <c r="A107" s="91"/>
      <c r="B107" s="93"/>
      <c r="C107" s="95"/>
      <c r="D107" s="95"/>
      <c r="E107" s="97"/>
      <c r="F107" s="101"/>
      <c r="G107" s="103"/>
      <c r="H107" s="103"/>
      <c r="I107" s="16" t="s">
        <v>51</v>
      </c>
      <c r="J107" s="17" t="s">
        <v>257</v>
      </c>
      <c r="K107" s="17">
        <f>Supervisor!K107</f>
        <v>100</v>
      </c>
      <c r="L107" s="17">
        <f>Supervisor!N107</f>
        <v>88</v>
      </c>
      <c r="M107" s="131"/>
      <c r="N107" s="147"/>
      <c r="O107" s="131"/>
      <c r="P107" s="157"/>
      <c r="Q107" s="48"/>
      <c r="R107" s="100" t="e">
        <f>#REF!*$R$5</f>
        <v>#REF!</v>
      </c>
      <c r="S107" s="184"/>
      <c r="T107" s="179">
        <v>45</v>
      </c>
    </row>
    <row r="108" spans="1:20" ht="34.5" customHeight="1" outlineLevel="5" x14ac:dyDescent="0.2">
      <c r="A108" s="91"/>
      <c r="B108" s="93"/>
      <c r="C108" s="95"/>
      <c r="D108" s="95"/>
      <c r="E108" s="97"/>
      <c r="F108" s="101"/>
      <c r="G108" s="103"/>
      <c r="H108" s="103"/>
      <c r="I108" s="22" t="s">
        <v>53</v>
      </c>
      <c r="J108" s="23"/>
      <c r="K108" s="23">
        <f>Supervisor!K108</f>
        <v>0</v>
      </c>
      <c r="L108" s="23">
        <f>Supervisor!N108</f>
        <v>0</v>
      </c>
      <c r="M108" s="139"/>
      <c r="N108" s="152"/>
      <c r="O108" s="139"/>
      <c r="P108" s="531"/>
      <c r="Q108" s="50"/>
      <c r="R108" s="104" t="e">
        <f>#REF!*$R$5</f>
        <v>#REF!</v>
      </c>
      <c r="S108" s="104"/>
      <c r="T108" s="179"/>
    </row>
    <row r="109" spans="1:20" ht="34.5" customHeight="1" outlineLevel="7" x14ac:dyDescent="0.2">
      <c r="A109" s="91"/>
      <c r="B109" s="93"/>
      <c r="C109" s="95"/>
      <c r="D109" s="95"/>
      <c r="E109" s="97"/>
      <c r="F109" s="101"/>
      <c r="G109" s="103"/>
      <c r="H109" s="103"/>
      <c r="I109" s="16" t="s">
        <v>38</v>
      </c>
      <c r="J109" s="17" t="s">
        <v>258</v>
      </c>
      <c r="K109" s="17">
        <f>Supervisor!K109</f>
        <v>397</v>
      </c>
      <c r="L109" s="17">
        <f>Supervisor!N109</f>
        <v>325</v>
      </c>
      <c r="M109" s="131"/>
      <c r="N109" s="147"/>
      <c r="O109" s="131"/>
      <c r="P109" s="157"/>
      <c r="Q109" s="48"/>
      <c r="R109" s="100" t="e">
        <f>#REF!*$R$5</f>
        <v>#REF!</v>
      </c>
      <c r="S109" s="184"/>
      <c r="T109" s="179">
        <v>145</v>
      </c>
    </row>
    <row r="110" spans="1:20" ht="34.5" customHeight="1" outlineLevel="7" x14ac:dyDescent="0.2">
      <c r="A110" s="91"/>
      <c r="B110" s="93"/>
      <c r="C110" s="95"/>
      <c r="D110" s="95"/>
      <c r="E110" s="97"/>
      <c r="F110" s="101"/>
      <c r="G110" s="103"/>
      <c r="H110" s="103"/>
      <c r="I110" s="16" t="s">
        <v>39</v>
      </c>
      <c r="J110" s="17" t="s">
        <v>259</v>
      </c>
      <c r="K110" s="17">
        <f>Supervisor!K110</f>
        <v>218</v>
      </c>
      <c r="L110" s="17">
        <f>Supervisor!N110</f>
        <v>175</v>
      </c>
      <c r="M110" s="131"/>
      <c r="N110" s="147"/>
      <c r="O110" s="131"/>
      <c r="P110" s="157"/>
      <c r="Q110" s="48"/>
      <c r="R110" s="100" t="e">
        <f>#REF!*$R$5</f>
        <v>#REF!</v>
      </c>
      <c r="S110" s="184"/>
      <c r="T110" s="179">
        <v>99</v>
      </c>
    </row>
    <row r="111" spans="1:20" ht="34.5" customHeight="1" outlineLevel="7" x14ac:dyDescent="0.2">
      <c r="A111" s="91"/>
      <c r="B111" s="93"/>
      <c r="C111" s="95"/>
      <c r="D111" s="95"/>
      <c r="E111" s="97"/>
      <c r="F111" s="101"/>
      <c r="G111" s="103"/>
      <c r="H111" s="103"/>
      <c r="I111" s="16" t="s">
        <v>40</v>
      </c>
      <c r="J111" s="17" t="s">
        <v>258</v>
      </c>
      <c r="K111" s="17">
        <f>Supervisor!K111</f>
        <v>7</v>
      </c>
      <c r="L111" s="17">
        <f>Supervisor!N111</f>
        <v>5</v>
      </c>
      <c r="M111" s="131"/>
      <c r="N111" s="147"/>
      <c r="O111" s="131"/>
      <c r="P111" s="157"/>
      <c r="Q111" s="48"/>
      <c r="R111" s="100" t="e">
        <f>#REF!*$R$5</f>
        <v>#REF!</v>
      </c>
      <c r="S111" s="184"/>
      <c r="T111" s="179">
        <v>5</v>
      </c>
    </row>
    <row r="112" spans="1:20" ht="34.5" customHeight="1" outlineLevel="7" x14ac:dyDescent="0.2">
      <c r="A112" s="91"/>
      <c r="B112" s="93"/>
      <c r="C112" s="95"/>
      <c r="D112" s="95"/>
      <c r="E112" s="97"/>
      <c r="F112" s="101"/>
      <c r="G112" s="103"/>
      <c r="H112" s="103"/>
      <c r="I112" s="16" t="s">
        <v>41</v>
      </c>
      <c r="J112" s="17" t="s">
        <v>256</v>
      </c>
      <c r="K112" s="17">
        <f>Supervisor!K112</f>
        <v>7260</v>
      </c>
      <c r="L112" s="17">
        <f>Supervisor!N112</f>
        <v>6154</v>
      </c>
      <c r="M112" s="131"/>
      <c r="N112" s="147"/>
      <c r="O112" s="131"/>
      <c r="P112" s="157"/>
      <c r="Q112" s="48"/>
      <c r="R112" s="100" t="e">
        <f>#REF!*$R$5</f>
        <v>#REF!</v>
      </c>
      <c r="S112" s="184"/>
      <c r="T112" s="179">
        <v>6702</v>
      </c>
    </row>
    <row r="113" spans="1:20" ht="34.5" customHeight="1" outlineLevel="7" x14ac:dyDescent="0.2">
      <c r="A113" s="91"/>
      <c r="B113" s="93"/>
      <c r="C113" s="95"/>
      <c r="D113" s="95"/>
      <c r="E113" s="97"/>
      <c r="F113" s="101"/>
      <c r="G113" s="103"/>
      <c r="H113" s="103"/>
      <c r="I113" s="16" t="s">
        <v>42</v>
      </c>
      <c r="J113" s="17" t="s">
        <v>259</v>
      </c>
      <c r="K113" s="17">
        <f>Supervisor!K113</f>
        <v>100</v>
      </c>
      <c r="L113" s="17">
        <f>Supervisor!N113</f>
        <v>65</v>
      </c>
      <c r="M113" s="131"/>
      <c r="N113" s="147"/>
      <c r="O113" s="131"/>
      <c r="P113" s="157"/>
      <c r="Q113" s="48"/>
      <c r="R113" s="100" t="e">
        <f>#REF!*$R$5</f>
        <v>#REF!</v>
      </c>
      <c r="S113" s="184"/>
      <c r="T113" s="179">
        <v>71</v>
      </c>
    </row>
    <row r="114" spans="1:20" ht="34.5" customHeight="1" outlineLevel="7" x14ac:dyDescent="0.2">
      <c r="A114" s="91"/>
      <c r="B114" s="93"/>
      <c r="C114" s="95"/>
      <c r="D114" s="95"/>
      <c r="E114" s="97"/>
      <c r="F114" s="101"/>
      <c r="G114" s="103"/>
      <c r="H114" s="103"/>
      <c r="I114" s="16" t="s">
        <v>43</v>
      </c>
      <c r="J114" s="17" t="s">
        <v>258</v>
      </c>
      <c r="K114" s="17">
        <f>Supervisor!K114</f>
        <v>65</v>
      </c>
      <c r="L114" s="17">
        <f>Supervisor!N114</f>
        <v>45</v>
      </c>
      <c r="M114" s="131" t="s">
        <v>300</v>
      </c>
      <c r="N114" s="147" t="s">
        <v>301</v>
      </c>
      <c r="O114" s="131"/>
      <c r="P114" s="157"/>
      <c r="Q114" s="48"/>
      <c r="R114" s="100" t="e">
        <f>#REF!*$R$5</f>
        <v>#REF!</v>
      </c>
      <c r="S114" s="184"/>
      <c r="T114" s="179">
        <v>18</v>
      </c>
    </row>
    <row r="115" spans="1:20" ht="34.5" customHeight="1" outlineLevel="7" x14ac:dyDescent="0.2">
      <c r="A115" s="91"/>
      <c r="B115" s="93"/>
      <c r="C115" s="95"/>
      <c r="D115" s="95"/>
      <c r="E115" s="97"/>
      <c r="F115" s="101"/>
      <c r="G115" s="103"/>
      <c r="H115" s="103"/>
      <c r="I115" s="16" t="s">
        <v>44</v>
      </c>
      <c r="J115" s="17" t="s">
        <v>256</v>
      </c>
      <c r="K115" s="17">
        <f>Supervisor!K115</f>
        <v>4840</v>
      </c>
      <c r="L115" s="17">
        <f>Supervisor!N115</f>
        <v>3388.9999999999995</v>
      </c>
      <c r="M115" s="131"/>
      <c r="N115" s="147"/>
      <c r="O115" s="131"/>
      <c r="P115" s="157"/>
      <c r="Q115" s="48"/>
      <c r="R115" s="100" t="e">
        <f>#REF!*$R$5</f>
        <v>#REF!</v>
      </c>
      <c r="S115" s="184"/>
      <c r="T115" s="179">
        <v>2300</v>
      </c>
    </row>
    <row r="116" spans="1:20" ht="34.5" customHeight="1" outlineLevel="7" x14ac:dyDescent="0.2">
      <c r="A116" s="91"/>
      <c r="B116" s="93"/>
      <c r="C116" s="95"/>
      <c r="D116" s="95"/>
      <c r="E116" s="97"/>
      <c r="F116" s="101"/>
      <c r="G116" s="103"/>
      <c r="H116" s="103"/>
      <c r="I116" s="16" t="s">
        <v>45</v>
      </c>
      <c r="J116" s="17" t="s">
        <v>259</v>
      </c>
      <c r="K116" s="17">
        <f>Supervisor!K116</f>
        <v>107</v>
      </c>
      <c r="L116" s="17">
        <f>Supervisor!N116</f>
        <v>85</v>
      </c>
      <c r="M116" s="131"/>
      <c r="N116" s="147"/>
      <c r="O116" s="131"/>
      <c r="P116" s="157"/>
      <c r="Q116" s="48"/>
      <c r="R116" s="100" t="e">
        <f>#REF!*$R$5</f>
        <v>#REF!</v>
      </c>
      <c r="S116" s="184"/>
      <c r="T116" s="179">
        <v>41</v>
      </c>
    </row>
    <row r="117" spans="1:20" ht="34.5" customHeight="1" outlineLevel="7" x14ac:dyDescent="0.2">
      <c r="A117" s="91"/>
      <c r="B117" s="93"/>
      <c r="C117" s="95"/>
      <c r="D117" s="95"/>
      <c r="E117" s="97"/>
      <c r="F117" s="101"/>
      <c r="G117" s="103"/>
      <c r="H117" s="103"/>
      <c r="I117" s="16" t="s">
        <v>46</v>
      </c>
      <c r="J117" s="17" t="s">
        <v>260</v>
      </c>
      <c r="K117" s="17">
        <f>Supervisor!K117</f>
        <v>120</v>
      </c>
      <c r="L117" s="17">
        <f>Supervisor!N117</f>
        <v>95</v>
      </c>
      <c r="M117" s="131"/>
      <c r="N117" s="147"/>
      <c r="O117" s="131"/>
      <c r="P117" s="157"/>
      <c r="Q117" s="48"/>
      <c r="R117" s="100" t="e">
        <f>#REF!*$R$5</f>
        <v>#REF!</v>
      </c>
      <c r="S117" s="184"/>
      <c r="T117" s="179">
        <v>29</v>
      </c>
    </row>
    <row r="118" spans="1:20" ht="34.5" customHeight="1" outlineLevel="7" x14ac:dyDescent="0.2">
      <c r="A118" s="91"/>
      <c r="B118" s="93"/>
      <c r="C118" s="95"/>
      <c r="D118" s="95"/>
      <c r="E118" s="97"/>
      <c r="F118" s="101"/>
      <c r="G118" s="103"/>
      <c r="H118" s="103"/>
      <c r="I118" s="16" t="s">
        <v>47</v>
      </c>
      <c r="J118" s="17" t="s">
        <v>258</v>
      </c>
      <c r="K118" s="17">
        <f>Supervisor!K118</f>
        <v>35</v>
      </c>
      <c r="L118" s="17">
        <f>Supervisor!N118</f>
        <v>28</v>
      </c>
      <c r="M118" s="131" t="s">
        <v>302</v>
      </c>
      <c r="N118" s="147" t="s">
        <v>303</v>
      </c>
      <c r="O118" s="131"/>
      <c r="P118" s="157"/>
      <c r="Q118" s="48"/>
      <c r="R118" s="100" t="e">
        <f>#REF!*$R$5</f>
        <v>#REF!</v>
      </c>
      <c r="S118" s="184"/>
      <c r="T118" s="179">
        <v>21</v>
      </c>
    </row>
    <row r="119" spans="1:20" ht="34.5" customHeight="1" outlineLevel="7" x14ac:dyDescent="0.2">
      <c r="A119" s="91"/>
      <c r="B119" s="93"/>
      <c r="C119" s="95"/>
      <c r="D119" s="95"/>
      <c r="E119" s="97"/>
      <c r="F119" s="101"/>
      <c r="G119" s="103"/>
      <c r="H119" s="103"/>
      <c r="I119" s="16" t="s">
        <v>48</v>
      </c>
      <c r="J119" s="17" t="s">
        <v>257</v>
      </c>
      <c r="K119" s="17">
        <f>Supervisor!K119</f>
        <v>100</v>
      </c>
      <c r="L119" s="17">
        <f>Supervisor!N119</f>
        <v>60</v>
      </c>
      <c r="M119" s="131"/>
      <c r="N119" s="147"/>
      <c r="O119" s="131"/>
      <c r="P119" s="157"/>
      <c r="Q119" s="48"/>
      <c r="R119" s="100" t="e">
        <f>#REF!*$R$5</f>
        <v>#REF!</v>
      </c>
      <c r="S119" s="184"/>
      <c r="T119" s="179">
        <v>40</v>
      </c>
    </row>
    <row r="120" spans="1:20" ht="34.5" customHeight="1" outlineLevel="7" x14ac:dyDescent="0.2">
      <c r="A120" s="91"/>
      <c r="B120" s="93"/>
      <c r="C120" s="95"/>
      <c r="D120" s="95"/>
      <c r="E120" s="97"/>
      <c r="F120" s="101"/>
      <c r="G120" s="103"/>
      <c r="H120" s="103"/>
      <c r="I120" s="16" t="s">
        <v>49</v>
      </c>
      <c r="J120" s="17" t="s">
        <v>259</v>
      </c>
      <c r="K120" s="17">
        <f>Supervisor!K120</f>
        <v>384</v>
      </c>
      <c r="L120" s="17">
        <f>Supervisor!N120</f>
        <v>287</v>
      </c>
      <c r="M120" s="131">
        <v>41524</v>
      </c>
      <c r="N120" s="147" t="s">
        <v>431</v>
      </c>
      <c r="O120" s="131"/>
      <c r="P120" s="157"/>
      <c r="Q120" s="48"/>
      <c r="R120" s="100" t="e">
        <f>#REF!*$R$5</f>
        <v>#REF!</v>
      </c>
      <c r="S120" s="184"/>
      <c r="T120" s="179">
        <v>0</v>
      </c>
    </row>
    <row r="121" spans="1:20" ht="83.25" outlineLevel="7" x14ac:dyDescent="0.2">
      <c r="A121" s="91"/>
      <c r="B121" s="93"/>
      <c r="C121" s="95"/>
      <c r="D121" s="95"/>
      <c r="E121" s="97"/>
      <c r="F121" s="101"/>
      <c r="G121" s="103"/>
      <c r="H121" s="103"/>
      <c r="I121" s="16" t="s">
        <v>50</v>
      </c>
      <c r="J121" s="17" t="s">
        <v>258</v>
      </c>
      <c r="K121" s="17">
        <f>Supervisor!K121</f>
        <v>296</v>
      </c>
      <c r="L121" s="17">
        <f>Supervisor!N121</f>
        <v>210</v>
      </c>
      <c r="M121" s="131" t="s">
        <v>473</v>
      </c>
      <c r="N121" s="147" t="s">
        <v>516</v>
      </c>
      <c r="O121" s="140" t="s">
        <v>515</v>
      </c>
      <c r="P121" s="157" t="s">
        <v>517</v>
      </c>
      <c r="Q121" s="48"/>
      <c r="R121" s="100" t="e">
        <f>#REF!*$R$5</f>
        <v>#REF!</v>
      </c>
      <c r="S121" s="184"/>
      <c r="T121" s="179">
        <v>0</v>
      </c>
    </row>
    <row r="122" spans="1:20" ht="34.5" customHeight="1" outlineLevel="7" x14ac:dyDescent="0.2">
      <c r="A122" s="91"/>
      <c r="B122" s="93"/>
      <c r="C122" s="95"/>
      <c r="D122" s="95"/>
      <c r="E122" s="97"/>
      <c r="F122" s="101"/>
      <c r="G122" s="103"/>
      <c r="H122" s="103"/>
      <c r="I122" s="16" t="s">
        <v>51</v>
      </c>
      <c r="J122" s="17" t="s">
        <v>257</v>
      </c>
      <c r="K122" s="17">
        <f>Supervisor!K122</f>
        <v>100</v>
      </c>
      <c r="L122" s="17">
        <f>Supervisor!N122</f>
        <v>76</v>
      </c>
      <c r="M122" s="131"/>
      <c r="N122" s="147"/>
      <c r="O122" s="131"/>
      <c r="P122" s="157"/>
      <c r="Q122" s="48"/>
      <c r="R122" s="100" t="e">
        <f>#REF!*$R$5</f>
        <v>#REF!</v>
      </c>
      <c r="S122" s="184"/>
      <c r="T122" s="179">
        <v>39</v>
      </c>
    </row>
    <row r="123" spans="1:20" ht="45" customHeight="1" outlineLevel="5" x14ac:dyDescent="0.2">
      <c r="A123" s="91"/>
      <c r="B123" s="93"/>
      <c r="C123" s="95"/>
      <c r="D123" s="95"/>
      <c r="E123" s="97"/>
      <c r="F123" s="101"/>
      <c r="G123" s="103"/>
      <c r="H123" s="103"/>
      <c r="I123" s="22" t="s">
        <v>54</v>
      </c>
      <c r="J123" s="23"/>
      <c r="K123" s="23">
        <f>Supervisor!K123</f>
        <v>0</v>
      </c>
      <c r="L123" s="23">
        <f>Supervisor!N123</f>
        <v>0</v>
      </c>
      <c r="M123" s="139"/>
      <c r="N123" s="152"/>
      <c r="O123" s="139"/>
      <c r="P123" s="531"/>
      <c r="Q123" s="50"/>
      <c r="R123" s="104" t="e">
        <f>#REF!*$R$5</f>
        <v>#REF!</v>
      </c>
      <c r="S123" s="104"/>
      <c r="T123" s="179"/>
    </row>
    <row r="124" spans="1:20" ht="45" customHeight="1" outlineLevel="7" x14ac:dyDescent="0.2">
      <c r="A124" s="91"/>
      <c r="B124" s="93"/>
      <c r="C124" s="95"/>
      <c r="D124" s="95"/>
      <c r="E124" s="97"/>
      <c r="F124" s="101"/>
      <c r="G124" s="103"/>
      <c r="H124" s="103"/>
      <c r="I124" s="16" t="s">
        <v>38</v>
      </c>
      <c r="J124" s="17" t="s">
        <v>258</v>
      </c>
      <c r="K124" s="17">
        <f>Supervisor!K124</f>
        <v>397</v>
      </c>
      <c r="L124" s="17">
        <f>Supervisor!N124</f>
        <v>397</v>
      </c>
      <c r="M124" s="131"/>
      <c r="N124" s="147"/>
      <c r="O124" s="131"/>
      <c r="P124" s="157"/>
      <c r="Q124" s="48"/>
      <c r="R124" s="100" t="e">
        <f>#REF!*$R$5</f>
        <v>#REF!</v>
      </c>
      <c r="S124" s="184"/>
      <c r="T124" s="179">
        <v>214</v>
      </c>
    </row>
    <row r="125" spans="1:20" ht="45" customHeight="1" outlineLevel="7" x14ac:dyDescent="0.2">
      <c r="A125" s="91"/>
      <c r="B125" s="93"/>
      <c r="C125" s="95"/>
      <c r="D125" s="95"/>
      <c r="E125" s="97"/>
      <c r="F125" s="101"/>
      <c r="G125" s="103"/>
      <c r="H125" s="103"/>
      <c r="I125" s="16" t="s">
        <v>39</v>
      </c>
      <c r="J125" s="17" t="s">
        <v>259</v>
      </c>
      <c r="K125" s="17">
        <f>Supervisor!K125</f>
        <v>218</v>
      </c>
      <c r="L125" s="17">
        <f>Supervisor!N125</f>
        <v>218</v>
      </c>
      <c r="M125" s="131"/>
      <c r="N125" s="147"/>
      <c r="O125" s="131"/>
      <c r="P125" s="157"/>
      <c r="Q125" s="48"/>
      <c r="R125" s="100" t="e">
        <f>#REF!*$R$5</f>
        <v>#REF!</v>
      </c>
      <c r="S125" s="184"/>
      <c r="T125" s="179">
        <v>138</v>
      </c>
    </row>
    <row r="126" spans="1:20" ht="45" customHeight="1" outlineLevel="7" x14ac:dyDescent="0.2">
      <c r="A126" s="91"/>
      <c r="B126" s="93"/>
      <c r="C126" s="95"/>
      <c r="D126" s="95"/>
      <c r="E126" s="97"/>
      <c r="F126" s="101"/>
      <c r="G126" s="103"/>
      <c r="H126" s="103"/>
      <c r="I126" s="16" t="s">
        <v>40</v>
      </c>
      <c r="J126" s="17" t="s">
        <v>258</v>
      </c>
      <c r="K126" s="17">
        <f>Supervisor!K126</f>
        <v>7</v>
      </c>
      <c r="L126" s="17">
        <f>Supervisor!N126</f>
        <v>0</v>
      </c>
      <c r="M126" s="131"/>
      <c r="N126" s="147"/>
      <c r="O126" s="131"/>
      <c r="P126" s="157"/>
      <c r="Q126" s="48"/>
      <c r="R126" s="100" t="e">
        <f>#REF!*$R$5</f>
        <v>#REF!</v>
      </c>
      <c r="S126" s="184"/>
      <c r="T126" s="179"/>
    </row>
    <row r="127" spans="1:20" ht="45" customHeight="1" outlineLevel="7" x14ac:dyDescent="0.2">
      <c r="A127" s="91"/>
      <c r="B127" s="93"/>
      <c r="C127" s="95"/>
      <c r="D127" s="95"/>
      <c r="E127" s="97"/>
      <c r="F127" s="101"/>
      <c r="G127" s="103"/>
      <c r="H127" s="103"/>
      <c r="I127" s="16" t="s">
        <v>41</v>
      </c>
      <c r="J127" s="17" t="s">
        <v>256</v>
      </c>
      <c r="K127" s="17">
        <f>Supervisor!K127</f>
        <v>7260</v>
      </c>
      <c r="L127" s="17">
        <f>Supervisor!N127</f>
        <v>0</v>
      </c>
      <c r="M127" s="131"/>
      <c r="N127" s="147"/>
      <c r="O127" s="131"/>
      <c r="P127" s="157"/>
      <c r="Q127" s="48"/>
      <c r="R127" s="100" t="e">
        <f>#REF!*$R$5</f>
        <v>#REF!</v>
      </c>
      <c r="S127" s="184"/>
      <c r="T127" s="179"/>
    </row>
    <row r="128" spans="1:20" ht="45" customHeight="1" outlineLevel="7" x14ac:dyDescent="0.2">
      <c r="A128" s="91"/>
      <c r="B128" s="93"/>
      <c r="C128" s="95"/>
      <c r="D128" s="95"/>
      <c r="E128" s="97"/>
      <c r="F128" s="101"/>
      <c r="G128" s="103"/>
      <c r="H128" s="103"/>
      <c r="I128" s="16" t="s">
        <v>42</v>
      </c>
      <c r="J128" s="17" t="s">
        <v>259</v>
      </c>
      <c r="K128" s="17">
        <f>Supervisor!K128</f>
        <v>102</v>
      </c>
      <c r="L128" s="17">
        <f>Supervisor!N128</f>
        <v>0</v>
      </c>
      <c r="M128" s="131"/>
      <c r="N128" s="147"/>
      <c r="O128" s="131"/>
      <c r="P128" s="157"/>
      <c r="Q128" s="48"/>
      <c r="R128" s="100" t="e">
        <f>#REF!*$R$5</f>
        <v>#REF!</v>
      </c>
      <c r="S128" s="184"/>
      <c r="T128" s="179"/>
    </row>
    <row r="129" spans="1:20" ht="45" customHeight="1" outlineLevel="7" x14ac:dyDescent="0.2">
      <c r="A129" s="91"/>
      <c r="B129" s="93"/>
      <c r="C129" s="95"/>
      <c r="D129" s="95"/>
      <c r="E129" s="97"/>
      <c r="F129" s="101"/>
      <c r="G129" s="103"/>
      <c r="H129" s="103"/>
      <c r="I129" s="16" t="s">
        <v>43</v>
      </c>
      <c r="J129" s="17" t="s">
        <v>258</v>
      </c>
      <c r="K129" s="17">
        <f>Supervisor!K129</f>
        <v>65</v>
      </c>
      <c r="L129" s="17">
        <f>Supervisor!N129</f>
        <v>0</v>
      </c>
      <c r="M129" s="131"/>
      <c r="N129" s="147"/>
      <c r="O129" s="131"/>
      <c r="P129" s="157"/>
      <c r="Q129" s="48"/>
      <c r="R129" s="100" t="e">
        <f>#REF!*$R$5</f>
        <v>#REF!</v>
      </c>
      <c r="S129" s="184"/>
      <c r="T129" s="179"/>
    </row>
    <row r="130" spans="1:20" ht="45" customHeight="1" outlineLevel="7" x14ac:dyDescent="0.2">
      <c r="A130" s="91"/>
      <c r="B130" s="93"/>
      <c r="C130" s="95"/>
      <c r="D130" s="95"/>
      <c r="E130" s="97"/>
      <c r="F130" s="101"/>
      <c r="G130" s="103"/>
      <c r="H130" s="103"/>
      <c r="I130" s="16" t="s">
        <v>44</v>
      </c>
      <c r="J130" s="17" t="s">
        <v>256</v>
      </c>
      <c r="K130" s="17">
        <f>Supervisor!K130</f>
        <v>4840</v>
      </c>
      <c r="L130" s="17">
        <f>Supervisor!N130</f>
        <v>0</v>
      </c>
      <c r="M130" s="131"/>
      <c r="N130" s="147"/>
      <c r="O130" s="131"/>
      <c r="P130" s="157"/>
      <c r="Q130" s="48"/>
      <c r="R130" s="100" t="e">
        <f>#REF!*$R$5</f>
        <v>#REF!</v>
      </c>
      <c r="S130" s="184"/>
      <c r="T130" s="179"/>
    </row>
    <row r="131" spans="1:20" ht="45" customHeight="1" outlineLevel="7" x14ac:dyDescent="0.2">
      <c r="A131" s="91"/>
      <c r="B131" s="93"/>
      <c r="C131" s="95"/>
      <c r="D131" s="95"/>
      <c r="E131" s="97"/>
      <c r="F131" s="101"/>
      <c r="G131" s="103"/>
      <c r="H131" s="103"/>
      <c r="I131" s="16" t="s">
        <v>45</v>
      </c>
      <c r="J131" s="17" t="s">
        <v>259</v>
      </c>
      <c r="K131" s="17">
        <f>Supervisor!K131</f>
        <v>107</v>
      </c>
      <c r="L131" s="17">
        <f>Supervisor!N131</f>
        <v>0</v>
      </c>
      <c r="M131" s="131"/>
      <c r="N131" s="147"/>
      <c r="O131" s="131"/>
      <c r="P131" s="157"/>
      <c r="Q131" s="48"/>
      <c r="R131" s="100" t="e">
        <f>#REF!*$R$5</f>
        <v>#REF!</v>
      </c>
      <c r="S131" s="184"/>
      <c r="T131" s="179"/>
    </row>
    <row r="132" spans="1:20" ht="45" customHeight="1" outlineLevel="7" x14ac:dyDescent="0.2">
      <c r="A132" s="91"/>
      <c r="B132" s="93"/>
      <c r="C132" s="95"/>
      <c r="D132" s="95"/>
      <c r="E132" s="97"/>
      <c r="F132" s="101"/>
      <c r="G132" s="103"/>
      <c r="H132" s="103"/>
      <c r="I132" s="16" t="s">
        <v>46</v>
      </c>
      <c r="J132" s="17" t="s">
        <v>260</v>
      </c>
      <c r="K132" s="17">
        <f>Supervisor!K132</f>
        <v>120</v>
      </c>
      <c r="L132" s="17">
        <f>Supervisor!N132</f>
        <v>0</v>
      </c>
      <c r="M132" s="131"/>
      <c r="N132" s="147"/>
      <c r="O132" s="131"/>
      <c r="P132" s="157"/>
      <c r="Q132" s="48"/>
      <c r="R132" s="100" t="e">
        <f>#REF!*$R$5</f>
        <v>#REF!</v>
      </c>
      <c r="S132" s="184"/>
      <c r="T132" s="179"/>
    </row>
    <row r="133" spans="1:20" ht="45" customHeight="1" outlineLevel="7" x14ac:dyDescent="0.2">
      <c r="A133" s="91"/>
      <c r="B133" s="93"/>
      <c r="C133" s="95"/>
      <c r="D133" s="95"/>
      <c r="E133" s="97"/>
      <c r="F133" s="101"/>
      <c r="G133" s="103"/>
      <c r="H133" s="103"/>
      <c r="I133" s="16" t="s">
        <v>47</v>
      </c>
      <c r="J133" s="17" t="s">
        <v>258</v>
      </c>
      <c r="K133" s="17">
        <f>Supervisor!K133</f>
        <v>35</v>
      </c>
      <c r="L133" s="17">
        <f>Supervisor!N133</f>
        <v>0</v>
      </c>
      <c r="M133" s="131"/>
      <c r="N133" s="147"/>
      <c r="O133" s="131"/>
      <c r="P133" s="157"/>
      <c r="Q133" s="48"/>
      <c r="R133" s="100" t="e">
        <f>#REF!*$R$5</f>
        <v>#REF!</v>
      </c>
      <c r="S133" s="184"/>
      <c r="T133" s="179"/>
    </row>
    <row r="134" spans="1:20" ht="45" customHeight="1" outlineLevel="7" x14ac:dyDescent="0.2">
      <c r="A134" s="91"/>
      <c r="B134" s="93"/>
      <c r="C134" s="95"/>
      <c r="D134" s="95"/>
      <c r="E134" s="97"/>
      <c r="F134" s="101"/>
      <c r="G134" s="103"/>
      <c r="H134" s="103"/>
      <c r="I134" s="16" t="s">
        <v>48</v>
      </c>
      <c r="J134" s="17" t="s">
        <v>257</v>
      </c>
      <c r="K134" s="17">
        <f>Supervisor!K134</f>
        <v>100</v>
      </c>
      <c r="L134" s="17">
        <f>Supervisor!N134</f>
        <v>0</v>
      </c>
      <c r="M134" s="131"/>
      <c r="N134" s="147"/>
      <c r="O134" s="131"/>
      <c r="P134" s="157"/>
      <c r="Q134" s="48"/>
      <c r="R134" s="100" t="e">
        <f>#REF!*$R$5</f>
        <v>#REF!</v>
      </c>
      <c r="S134" s="184"/>
      <c r="T134" s="179"/>
    </row>
    <row r="135" spans="1:20" ht="45" customHeight="1" outlineLevel="7" x14ac:dyDescent="0.2">
      <c r="A135" s="91"/>
      <c r="B135" s="93"/>
      <c r="C135" s="95"/>
      <c r="D135" s="95"/>
      <c r="E135" s="97"/>
      <c r="F135" s="101"/>
      <c r="G135" s="103"/>
      <c r="H135" s="103"/>
      <c r="I135" s="16" t="s">
        <v>49</v>
      </c>
      <c r="J135" s="17" t="s">
        <v>259</v>
      </c>
      <c r="K135" s="17">
        <f>Supervisor!K135</f>
        <v>384</v>
      </c>
      <c r="L135" s="17">
        <f>Supervisor!N135</f>
        <v>0</v>
      </c>
      <c r="M135" s="131"/>
      <c r="N135" s="147"/>
      <c r="O135" s="131"/>
      <c r="P135" s="157"/>
      <c r="Q135" s="48"/>
      <c r="R135" s="100" t="e">
        <f>#REF!*$R$5</f>
        <v>#REF!</v>
      </c>
      <c r="S135" s="184"/>
      <c r="T135" s="179"/>
    </row>
    <row r="136" spans="1:20" ht="116.25" customHeight="1" outlineLevel="7" x14ac:dyDescent="0.2">
      <c r="A136" s="91"/>
      <c r="B136" s="93"/>
      <c r="C136" s="95"/>
      <c r="D136" s="95"/>
      <c r="E136" s="97"/>
      <c r="F136" s="101"/>
      <c r="G136" s="103"/>
      <c r="H136" s="103"/>
      <c r="I136" s="16" t="s">
        <v>50</v>
      </c>
      <c r="J136" s="17" t="s">
        <v>258</v>
      </c>
      <c r="K136" s="17">
        <f>Supervisor!K136</f>
        <v>296</v>
      </c>
      <c r="L136" s="17">
        <f>Supervisor!N136</f>
        <v>0</v>
      </c>
      <c r="M136" s="140" t="s">
        <v>519</v>
      </c>
      <c r="N136" s="153" t="s">
        <v>518</v>
      </c>
      <c r="O136" s="140"/>
      <c r="P136" s="157"/>
      <c r="Q136" s="48"/>
      <c r="R136" s="100" t="e">
        <f>#REF!*$R$5</f>
        <v>#REF!</v>
      </c>
      <c r="S136" s="184"/>
      <c r="T136" s="179"/>
    </row>
    <row r="137" spans="1:20" ht="45" customHeight="1" outlineLevel="7" x14ac:dyDescent="0.2">
      <c r="A137" s="91"/>
      <c r="B137" s="93"/>
      <c r="C137" s="95"/>
      <c r="D137" s="95"/>
      <c r="E137" s="97"/>
      <c r="F137" s="101"/>
      <c r="G137" s="103"/>
      <c r="H137" s="103"/>
      <c r="I137" s="16" t="s">
        <v>51</v>
      </c>
      <c r="J137" s="17" t="s">
        <v>257</v>
      </c>
      <c r="K137" s="17">
        <f>Supervisor!K137</f>
        <v>100</v>
      </c>
      <c r="L137" s="17">
        <f>Supervisor!N137</f>
        <v>12</v>
      </c>
      <c r="M137" s="131"/>
      <c r="N137" s="147"/>
      <c r="O137" s="131"/>
      <c r="P137" s="157"/>
      <c r="Q137" s="48"/>
      <c r="R137" s="100" t="e">
        <f>#REF!*$R$5</f>
        <v>#REF!</v>
      </c>
      <c r="S137" s="184"/>
      <c r="T137" s="179">
        <v>10</v>
      </c>
    </row>
    <row r="138" spans="1:20" ht="45" customHeight="1" outlineLevel="4" x14ac:dyDescent="0.2">
      <c r="A138" s="91"/>
      <c r="B138" s="93"/>
      <c r="C138" s="95"/>
      <c r="D138" s="95"/>
      <c r="E138" s="97"/>
      <c r="F138" s="101"/>
      <c r="G138" s="101"/>
      <c r="H138" s="101"/>
      <c r="I138" s="19" t="s">
        <v>55</v>
      </c>
      <c r="J138" s="20"/>
      <c r="K138" s="20">
        <f>Supervisor!K138</f>
        <v>0</v>
      </c>
      <c r="L138" s="20">
        <f>Supervisor!N138</f>
        <v>0</v>
      </c>
      <c r="M138" s="138"/>
      <c r="N138" s="151"/>
      <c r="O138" s="138"/>
      <c r="P138" s="530"/>
      <c r="Q138" s="49"/>
      <c r="R138" s="102" t="e">
        <f>#REF!*$R$5</f>
        <v>#REF!</v>
      </c>
      <c r="S138" s="102"/>
      <c r="T138" s="179"/>
    </row>
    <row r="139" spans="1:20" ht="45" customHeight="1" outlineLevel="5" collapsed="1" x14ac:dyDescent="0.2">
      <c r="A139" s="91"/>
      <c r="B139" s="93"/>
      <c r="C139" s="95"/>
      <c r="D139" s="95"/>
      <c r="E139" s="97"/>
      <c r="F139" s="101"/>
      <c r="G139" s="103"/>
      <c r="H139" s="103"/>
      <c r="I139" s="25" t="s">
        <v>242</v>
      </c>
      <c r="J139" s="23"/>
      <c r="K139" s="23">
        <f>Supervisor!K139</f>
        <v>0</v>
      </c>
      <c r="L139" s="23">
        <f>Supervisor!N139</f>
        <v>0</v>
      </c>
      <c r="M139" s="139"/>
      <c r="N139" s="152"/>
      <c r="O139" s="139"/>
      <c r="P139" s="531"/>
      <c r="Q139" s="50"/>
      <c r="R139" s="104" t="e">
        <f>#REF!*$R$5</f>
        <v>#REF!</v>
      </c>
      <c r="S139" s="104"/>
      <c r="T139" s="179"/>
    </row>
    <row r="140" spans="1:20" ht="45" hidden="1" customHeight="1" outlineLevel="7" x14ac:dyDescent="0.2">
      <c r="A140" s="91"/>
      <c r="B140" s="93"/>
      <c r="C140" s="95"/>
      <c r="D140" s="95"/>
      <c r="E140" s="97"/>
      <c r="F140" s="101"/>
      <c r="G140" s="103"/>
      <c r="H140" s="103"/>
      <c r="I140" s="26" t="s">
        <v>38</v>
      </c>
      <c r="J140" s="17" t="s">
        <v>258</v>
      </c>
      <c r="K140" s="17">
        <f>Supervisor!K140</f>
        <v>2750</v>
      </c>
      <c r="L140" s="17">
        <f>Supervisor!N140</f>
        <v>2750</v>
      </c>
      <c r="M140" s="131"/>
      <c r="N140" s="147"/>
      <c r="O140" s="131"/>
      <c r="P140" s="157"/>
      <c r="Q140" s="48"/>
      <c r="R140" s="100" t="e">
        <f>#REF!*$R$5</f>
        <v>#REF!</v>
      </c>
      <c r="S140" s="184"/>
      <c r="T140" s="179"/>
    </row>
    <row r="141" spans="1:20" ht="45" hidden="1" customHeight="1" outlineLevel="7" x14ac:dyDescent="0.2">
      <c r="A141" s="91"/>
      <c r="B141" s="93"/>
      <c r="C141" s="95"/>
      <c r="D141" s="95"/>
      <c r="E141" s="97"/>
      <c r="F141" s="101"/>
      <c r="G141" s="103"/>
      <c r="H141" s="103"/>
      <c r="I141" s="26" t="s">
        <v>39</v>
      </c>
      <c r="J141" s="17" t="s">
        <v>259</v>
      </c>
      <c r="K141" s="17">
        <f>Supervisor!K141</f>
        <v>275</v>
      </c>
      <c r="L141" s="17">
        <f>Supervisor!N141</f>
        <v>275</v>
      </c>
      <c r="M141" s="131"/>
      <c r="N141" s="147"/>
      <c r="O141" s="131"/>
      <c r="P141" s="157"/>
      <c r="Q141" s="48"/>
      <c r="R141" s="100" t="e">
        <f>#REF!*$R$5</f>
        <v>#REF!</v>
      </c>
      <c r="S141" s="184"/>
      <c r="T141" s="179"/>
    </row>
    <row r="142" spans="1:20" ht="45" hidden="1" customHeight="1" outlineLevel="7" x14ac:dyDescent="0.2">
      <c r="A142" s="91"/>
      <c r="B142" s="93"/>
      <c r="C142" s="95"/>
      <c r="D142" s="95"/>
      <c r="E142" s="97"/>
      <c r="F142" s="101"/>
      <c r="G142" s="103"/>
      <c r="H142" s="103"/>
      <c r="I142" s="26" t="s">
        <v>40</v>
      </c>
      <c r="J142" s="17" t="s">
        <v>258</v>
      </c>
      <c r="K142" s="17">
        <f>Supervisor!K142</f>
        <v>46</v>
      </c>
      <c r="L142" s="17">
        <f>Supervisor!N142</f>
        <v>0</v>
      </c>
      <c r="M142" s="131"/>
      <c r="N142" s="147"/>
      <c r="O142" s="131"/>
      <c r="P142" s="157"/>
      <c r="Q142" s="48"/>
      <c r="R142" s="100" t="e">
        <f>#REF!*$R$5</f>
        <v>#REF!</v>
      </c>
      <c r="S142" s="184"/>
      <c r="T142" s="179"/>
    </row>
    <row r="143" spans="1:20" ht="45" hidden="1" customHeight="1" outlineLevel="7" x14ac:dyDescent="0.2">
      <c r="A143" s="91"/>
      <c r="B143" s="93"/>
      <c r="C143" s="95"/>
      <c r="D143" s="95"/>
      <c r="E143" s="97"/>
      <c r="F143" s="101"/>
      <c r="G143" s="103"/>
      <c r="H143" s="103"/>
      <c r="I143" s="26" t="s">
        <v>41</v>
      </c>
      <c r="J143" s="17" t="s">
        <v>256</v>
      </c>
      <c r="K143" s="17">
        <f>Supervisor!K143</f>
        <v>54855</v>
      </c>
      <c r="L143" s="17">
        <f>Supervisor!N143</f>
        <v>0</v>
      </c>
      <c r="M143" s="131"/>
      <c r="N143" s="147"/>
      <c r="O143" s="131"/>
      <c r="P143" s="157"/>
      <c r="Q143" s="48"/>
      <c r="R143" s="100"/>
      <c r="S143" s="184"/>
      <c r="T143" s="179"/>
    </row>
    <row r="144" spans="1:20" ht="45" hidden="1" customHeight="1" outlineLevel="7" x14ac:dyDescent="0.2">
      <c r="A144" s="91"/>
      <c r="B144" s="93"/>
      <c r="C144" s="95"/>
      <c r="D144" s="95"/>
      <c r="E144" s="97"/>
      <c r="F144" s="101"/>
      <c r="G144" s="103"/>
      <c r="H144" s="103"/>
      <c r="I144" s="26" t="s">
        <v>42</v>
      </c>
      <c r="J144" s="17" t="s">
        <v>259</v>
      </c>
      <c r="K144" s="17">
        <f>Supervisor!K144</f>
        <v>200</v>
      </c>
      <c r="L144" s="17">
        <f>Supervisor!N144</f>
        <v>0</v>
      </c>
      <c r="M144" s="131"/>
      <c r="N144" s="147"/>
      <c r="O144" s="131"/>
      <c r="P144" s="157"/>
      <c r="Q144" s="48"/>
      <c r="R144" s="100"/>
      <c r="S144" s="184"/>
      <c r="T144" s="179"/>
    </row>
    <row r="145" spans="1:20" ht="45" hidden="1" customHeight="1" outlineLevel="7" x14ac:dyDescent="0.2">
      <c r="A145" s="91"/>
      <c r="B145" s="93"/>
      <c r="C145" s="95"/>
      <c r="D145" s="95"/>
      <c r="E145" s="97"/>
      <c r="F145" s="101"/>
      <c r="G145" s="103"/>
      <c r="H145" s="103"/>
      <c r="I145" s="26" t="s">
        <v>43</v>
      </c>
      <c r="J145" s="17" t="s">
        <v>258</v>
      </c>
      <c r="K145" s="17">
        <f>Supervisor!K145</f>
        <v>400</v>
      </c>
      <c r="L145" s="17">
        <f>Supervisor!N145</f>
        <v>0</v>
      </c>
      <c r="M145" s="131"/>
      <c r="N145" s="147"/>
      <c r="O145" s="131"/>
      <c r="P145" s="157"/>
      <c r="Q145" s="48"/>
      <c r="R145" s="100"/>
      <c r="S145" s="184"/>
      <c r="T145" s="179"/>
    </row>
    <row r="146" spans="1:20" ht="45" hidden="1" customHeight="1" outlineLevel="7" x14ac:dyDescent="0.2">
      <c r="A146" s="91"/>
      <c r="B146" s="93"/>
      <c r="C146" s="95"/>
      <c r="D146" s="95"/>
      <c r="E146" s="97"/>
      <c r="F146" s="101"/>
      <c r="G146" s="103"/>
      <c r="H146" s="103"/>
      <c r="I146" s="26" t="s">
        <v>248</v>
      </c>
      <c r="J146" s="17" t="s">
        <v>256</v>
      </c>
      <c r="K146" s="17">
        <f>Supervisor!K146</f>
        <v>18285</v>
      </c>
      <c r="L146" s="17">
        <f>Supervisor!N146</f>
        <v>0</v>
      </c>
      <c r="M146" s="131"/>
      <c r="N146" s="147"/>
      <c r="O146" s="131"/>
      <c r="P146" s="157"/>
      <c r="Q146" s="48"/>
      <c r="R146" s="100"/>
      <c r="S146" s="184"/>
      <c r="T146" s="179"/>
    </row>
    <row r="147" spans="1:20" ht="45" hidden="1" customHeight="1" outlineLevel="7" x14ac:dyDescent="0.2">
      <c r="A147" s="91"/>
      <c r="B147" s="93"/>
      <c r="C147" s="95"/>
      <c r="D147" s="95"/>
      <c r="E147" s="97"/>
      <c r="F147" s="101"/>
      <c r="G147" s="103"/>
      <c r="H147" s="103"/>
      <c r="I147" s="26" t="s">
        <v>249</v>
      </c>
      <c r="J147" s="17" t="s">
        <v>259</v>
      </c>
      <c r="K147" s="17">
        <f>Supervisor!K147</f>
        <v>760</v>
      </c>
      <c r="L147" s="17">
        <f>Supervisor!N147</f>
        <v>0</v>
      </c>
      <c r="M147" s="131"/>
      <c r="N147" s="147"/>
      <c r="O147" s="131"/>
      <c r="P147" s="157"/>
      <c r="Q147" s="48"/>
      <c r="R147" s="100" t="e">
        <f>#REF!*$R$5</f>
        <v>#REF!</v>
      </c>
      <c r="S147" s="184"/>
      <c r="T147" s="179"/>
    </row>
    <row r="148" spans="1:20" ht="45" hidden="1" customHeight="1" outlineLevel="7" x14ac:dyDescent="0.2">
      <c r="A148" s="91"/>
      <c r="B148" s="93"/>
      <c r="C148" s="95"/>
      <c r="D148" s="95"/>
      <c r="E148" s="97"/>
      <c r="F148" s="101"/>
      <c r="G148" s="103"/>
      <c r="H148" s="103"/>
      <c r="I148" s="26" t="s">
        <v>250</v>
      </c>
      <c r="J148" s="17" t="s">
        <v>258</v>
      </c>
      <c r="K148" s="17">
        <f>Supervisor!K148</f>
        <v>370</v>
      </c>
      <c r="L148" s="17">
        <f>Supervisor!N148</f>
        <v>0</v>
      </c>
      <c r="M148" s="131"/>
      <c r="N148" s="147"/>
      <c r="O148" s="131"/>
      <c r="P148" s="157"/>
      <c r="Q148" s="48"/>
      <c r="R148" s="100" t="e">
        <f>#REF!*$R$5</f>
        <v>#REF!</v>
      </c>
      <c r="S148" s="184"/>
      <c r="T148" s="179"/>
    </row>
    <row r="149" spans="1:20" ht="45" hidden="1" customHeight="1" outlineLevel="7" x14ac:dyDescent="0.2">
      <c r="A149" s="91"/>
      <c r="B149" s="93"/>
      <c r="C149" s="95"/>
      <c r="D149" s="95"/>
      <c r="E149" s="97"/>
      <c r="F149" s="101"/>
      <c r="G149" s="103"/>
      <c r="H149" s="103"/>
      <c r="I149" s="26" t="s">
        <v>48</v>
      </c>
      <c r="J149" s="17" t="s">
        <v>257</v>
      </c>
      <c r="K149" s="17">
        <f>Supervisor!K149</f>
        <v>100</v>
      </c>
      <c r="L149" s="17">
        <f>Supervisor!N149</f>
        <v>0</v>
      </c>
      <c r="M149" s="131"/>
      <c r="N149" s="147"/>
      <c r="O149" s="131"/>
      <c r="P149" s="157"/>
      <c r="Q149" s="48"/>
      <c r="R149" s="100" t="e">
        <f>#REF!*$R$5</f>
        <v>#REF!</v>
      </c>
      <c r="S149" s="184"/>
      <c r="T149" s="179"/>
    </row>
    <row r="150" spans="1:20" ht="45" hidden="1" customHeight="1" outlineLevel="7" x14ac:dyDescent="0.2">
      <c r="A150" s="91"/>
      <c r="B150" s="93"/>
      <c r="C150" s="95"/>
      <c r="D150" s="95"/>
      <c r="E150" s="97"/>
      <c r="F150" s="101"/>
      <c r="G150" s="103"/>
      <c r="H150" s="103"/>
      <c r="I150" s="26" t="s">
        <v>49</v>
      </c>
      <c r="J150" s="17" t="s">
        <v>259</v>
      </c>
      <c r="K150" s="17">
        <f>Supervisor!K150</f>
        <v>1206</v>
      </c>
      <c r="L150" s="17">
        <f>Supervisor!N150</f>
        <v>0</v>
      </c>
      <c r="M150" s="131"/>
      <c r="N150" s="147"/>
      <c r="O150" s="131"/>
      <c r="P150" s="157"/>
      <c r="Q150" s="48"/>
      <c r="R150" s="100" t="e">
        <f>#REF!*$R$5</f>
        <v>#REF!</v>
      </c>
      <c r="S150" s="184"/>
      <c r="T150" s="179"/>
    </row>
    <row r="151" spans="1:20" ht="45" hidden="1" customHeight="1" outlineLevel="7" x14ac:dyDescent="0.2">
      <c r="A151" s="91"/>
      <c r="B151" s="93"/>
      <c r="C151" s="95"/>
      <c r="D151" s="95"/>
      <c r="E151" s="97"/>
      <c r="F151" s="101"/>
      <c r="G151" s="103"/>
      <c r="H151" s="103"/>
      <c r="I151" s="26" t="s">
        <v>50</v>
      </c>
      <c r="J151" s="17" t="s">
        <v>258</v>
      </c>
      <c r="K151" s="17">
        <f>Supervisor!K151</f>
        <v>4000</v>
      </c>
      <c r="L151" s="17">
        <f>Supervisor!N151</f>
        <v>0</v>
      </c>
      <c r="M151" s="131"/>
      <c r="N151" s="147"/>
      <c r="O151" s="131"/>
      <c r="P151" s="157"/>
      <c r="Q151" s="48"/>
      <c r="R151" s="100" t="e">
        <f>#REF!*$R$5</f>
        <v>#REF!</v>
      </c>
      <c r="S151" s="184"/>
      <c r="T151" s="179"/>
    </row>
    <row r="152" spans="1:20" ht="45" hidden="1" customHeight="1" outlineLevel="7" x14ac:dyDescent="0.2">
      <c r="A152" s="91"/>
      <c r="B152" s="93"/>
      <c r="C152" s="95"/>
      <c r="D152" s="95"/>
      <c r="E152" s="97"/>
      <c r="F152" s="101"/>
      <c r="G152" s="103"/>
      <c r="H152" s="103"/>
      <c r="I152" s="26" t="s">
        <v>51</v>
      </c>
      <c r="J152" s="17" t="s">
        <v>257</v>
      </c>
      <c r="K152" s="17">
        <f>Supervisor!K152</f>
        <v>100</v>
      </c>
      <c r="L152" s="17">
        <f>Supervisor!N152</f>
        <v>12</v>
      </c>
      <c r="M152" s="131"/>
      <c r="N152" s="147"/>
      <c r="O152" s="131"/>
      <c r="P152" s="157"/>
      <c r="Q152" s="48"/>
      <c r="R152" s="100" t="e">
        <f>#REF!*$R$5</f>
        <v>#REF!</v>
      </c>
      <c r="S152" s="184"/>
      <c r="T152" s="179"/>
    </row>
    <row r="153" spans="1:20" ht="34.5" customHeight="1" outlineLevel="5" x14ac:dyDescent="0.2">
      <c r="A153" s="91"/>
      <c r="B153" s="93"/>
      <c r="C153" s="95"/>
      <c r="D153" s="95"/>
      <c r="E153" s="97"/>
      <c r="F153" s="101"/>
      <c r="G153" s="103"/>
      <c r="H153" s="103"/>
      <c r="I153" s="25" t="s">
        <v>243</v>
      </c>
      <c r="J153" s="23"/>
      <c r="K153" s="23">
        <f>Supervisor!K153</f>
        <v>0</v>
      </c>
      <c r="L153" s="23">
        <f>Supervisor!N153</f>
        <v>0</v>
      </c>
      <c r="M153" s="139"/>
      <c r="N153" s="152"/>
      <c r="O153" s="139"/>
      <c r="P153" s="531"/>
      <c r="Q153" s="50"/>
      <c r="R153" s="104" t="e">
        <f>#REF!*$R$5</f>
        <v>#REF!</v>
      </c>
      <c r="S153" s="104"/>
      <c r="T153" s="179"/>
    </row>
    <row r="154" spans="1:20" ht="34.5" customHeight="1" outlineLevel="7" x14ac:dyDescent="0.2">
      <c r="A154" s="91"/>
      <c r="B154" s="93"/>
      <c r="C154" s="95"/>
      <c r="D154" s="95"/>
      <c r="E154" s="97"/>
      <c r="F154" s="101"/>
      <c r="G154" s="103"/>
      <c r="H154" s="103"/>
      <c r="I154" s="26" t="s">
        <v>38</v>
      </c>
      <c r="J154" s="17" t="s">
        <v>258</v>
      </c>
      <c r="K154" s="17">
        <f>Supervisor!K154</f>
        <v>316</v>
      </c>
      <c r="L154" s="17">
        <f>Supervisor!N154</f>
        <v>316</v>
      </c>
      <c r="M154" s="131"/>
      <c r="N154" s="147"/>
      <c r="O154" s="131"/>
      <c r="P154" s="157"/>
      <c r="Q154" s="48"/>
      <c r="R154" s="100" t="e">
        <f>#REF!*$R$5</f>
        <v>#REF!</v>
      </c>
      <c r="S154" s="184"/>
      <c r="T154" s="179">
        <v>316</v>
      </c>
    </row>
    <row r="155" spans="1:20" ht="34.5" customHeight="1" outlineLevel="7" x14ac:dyDescent="0.2">
      <c r="A155" s="91"/>
      <c r="B155" s="93"/>
      <c r="C155" s="95"/>
      <c r="D155" s="95"/>
      <c r="E155" s="97"/>
      <c r="F155" s="101"/>
      <c r="G155" s="103"/>
      <c r="H155" s="103"/>
      <c r="I155" s="26" t="s">
        <v>39</v>
      </c>
      <c r="J155" s="17" t="s">
        <v>259</v>
      </c>
      <c r="K155" s="17">
        <f>Supervisor!K155</f>
        <v>128</v>
      </c>
      <c r="L155" s="17">
        <f>Supervisor!N155</f>
        <v>128</v>
      </c>
      <c r="M155" s="131"/>
      <c r="N155" s="147"/>
      <c r="O155" s="131"/>
      <c r="P155" s="157"/>
      <c r="Q155" s="48"/>
      <c r="R155" s="100" t="e">
        <f>#REF!*$R$5</f>
        <v>#REF!</v>
      </c>
      <c r="S155" s="184"/>
      <c r="T155" s="179">
        <v>128</v>
      </c>
    </row>
    <row r="156" spans="1:20" ht="34.5" customHeight="1" outlineLevel="7" x14ac:dyDescent="0.2">
      <c r="A156" s="91"/>
      <c r="B156" s="93"/>
      <c r="C156" s="95"/>
      <c r="D156" s="95"/>
      <c r="E156" s="97"/>
      <c r="F156" s="101"/>
      <c r="G156" s="103"/>
      <c r="H156" s="103"/>
      <c r="I156" s="26" t="s">
        <v>40</v>
      </c>
      <c r="J156" s="17" t="s">
        <v>258</v>
      </c>
      <c r="K156" s="17">
        <f>Supervisor!K156</f>
        <v>4</v>
      </c>
      <c r="L156" s="17">
        <f>Supervisor!N156</f>
        <v>4</v>
      </c>
      <c r="M156" s="131"/>
      <c r="N156" s="147"/>
      <c r="O156" s="131"/>
      <c r="P156" s="157"/>
      <c r="Q156" s="48"/>
      <c r="R156" s="100" t="e">
        <f>#REF!*$R$5</f>
        <v>#REF!</v>
      </c>
      <c r="S156" s="184"/>
      <c r="T156" s="179">
        <v>4</v>
      </c>
    </row>
    <row r="157" spans="1:20" ht="34.5" customHeight="1" outlineLevel="7" x14ac:dyDescent="0.2">
      <c r="A157" s="91"/>
      <c r="B157" s="93"/>
      <c r="C157" s="95"/>
      <c r="D157" s="95"/>
      <c r="E157" s="97"/>
      <c r="F157" s="101"/>
      <c r="G157" s="103"/>
      <c r="H157" s="103"/>
      <c r="I157" s="26" t="s">
        <v>41</v>
      </c>
      <c r="J157" s="17" t="s">
        <v>256</v>
      </c>
      <c r="K157" s="17">
        <f>Supervisor!K157</f>
        <v>10025</v>
      </c>
      <c r="L157" s="17">
        <f>Supervisor!N157</f>
        <v>10025</v>
      </c>
      <c r="M157" s="131"/>
      <c r="N157" s="147"/>
      <c r="O157" s="131"/>
      <c r="P157" s="157"/>
      <c r="Q157" s="48"/>
      <c r="R157" s="100" t="e">
        <f>#REF!*$R$5</f>
        <v>#REF!</v>
      </c>
      <c r="S157" s="184"/>
      <c r="T157" s="179">
        <v>10025</v>
      </c>
    </row>
    <row r="158" spans="1:20" ht="34.5" customHeight="1" outlineLevel="7" x14ac:dyDescent="0.2">
      <c r="A158" s="91"/>
      <c r="B158" s="93"/>
      <c r="C158" s="95"/>
      <c r="D158" s="95"/>
      <c r="E158" s="97"/>
      <c r="F158" s="101"/>
      <c r="G158" s="103"/>
      <c r="H158" s="103"/>
      <c r="I158" s="26" t="s">
        <v>42</v>
      </c>
      <c r="J158" s="17" t="s">
        <v>259</v>
      </c>
      <c r="K158" s="17">
        <f>Supervisor!K158</f>
        <v>45</v>
      </c>
      <c r="L158" s="17">
        <f>Supervisor!N158</f>
        <v>45</v>
      </c>
      <c r="M158" s="131"/>
      <c r="N158" s="147"/>
      <c r="O158" s="131"/>
      <c r="P158" s="157"/>
      <c r="Q158" s="48"/>
      <c r="R158" s="100"/>
      <c r="S158" s="184"/>
      <c r="T158" s="179">
        <v>20</v>
      </c>
    </row>
    <row r="159" spans="1:20" ht="34.5" customHeight="1" outlineLevel="7" x14ac:dyDescent="0.2">
      <c r="A159" s="91"/>
      <c r="B159" s="93"/>
      <c r="C159" s="95"/>
      <c r="D159" s="95"/>
      <c r="E159" s="97"/>
      <c r="F159" s="101"/>
      <c r="G159" s="103"/>
      <c r="H159" s="103"/>
      <c r="I159" s="26" t="s">
        <v>43</v>
      </c>
      <c r="J159" s="17" t="s">
        <v>258</v>
      </c>
      <c r="K159" s="17">
        <f>Supervisor!K159</f>
        <v>58</v>
      </c>
      <c r="L159" s="17">
        <f>Supervisor!N159</f>
        <v>58</v>
      </c>
      <c r="M159" s="131" t="s">
        <v>423</v>
      </c>
      <c r="N159" s="147" t="s">
        <v>424</v>
      </c>
      <c r="O159" s="194"/>
      <c r="P159" s="196"/>
      <c r="Q159" s="48"/>
      <c r="R159" s="100"/>
      <c r="S159" s="184"/>
      <c r="T159" s="179"/>
    </row>
    <row r="160" spans="1:20" ht="34.5" customHeight="1" outlineLevel="7" x14ac:dyDescent="0.2">
      <c r="A160" s="91"/>
      <c r="B160" s="93"/>
      <c r="C160" s="95"/>
      <c r="D160" s="95"/>
      <c r="E160" s="97"/>
      <c r="F160" s="101"/>
      <c r="G160" s="103"/>
      <c r="H160" s="103"/>
      <c r="I160" s="26" t="s">
        <v>248</v>
      </c>
      <c r="J160" s="17" t="s">
        <v>256</v>
      </c>
      <c r="K160" s="17">
        <f>Supervisor!K160</f>
        <v>10100</v>
      </c>
      <c r="L160" s="17">
        <f>Supervisor!N160</f>
        <v>10100</v>
      </c>
      <c r="M160" s="131"/>
      <c r="N160" s="147"/>
      <c r="O160" s="131"/>
      <c r="P160" s="157"/>
      <c r="Q160" s="48"/>
      <c r="R160" s="100"/>
      <c r="S160" s="184"/>
      <c r="T160" s="179"/>
    </row>
    <row r="161" spans="1:20" ht="34.5" customHeight="1" outlineLevel="7" x14ac:dyDescent="0.2">
      <c r="A161" s="91"/>
      <c r="B161" s="93"/>
      <c r="C161" s="95"/>
      <c r="D161" s="95"/>
      <c r="E161" s="97"/>
      <c r="F161" s="101"/>
      <c r="G161" s="103"/>
      <c r="H161" s="103"/>
      <c r="I161" s="26" t="s">
        <v>249</v>
      </c>
      <c r="J161" s="17" t="s">
        <v>259</v>
      </c>
      <c r="K161" s="17">
        <f>Supervisor!K161</f>
        <v>195</v>
      </c>
      <c r="L161" s="17">
        <f>Supervisor!N161</f>
        <v>195</v>
      </c>
      <c r="M161" s="131"/>
      <c r="N161" s="147"/>
      <c r="O161" s="131"/>
      <c r="P161" s="157"/>
      <c r="Q161" s="48"/>
      <c r="R161" s="100"/>
      <c r="S161" s="184"/>
      <c r="T161" s="179"/>
    </row>
    <row r="162" spans="1:20" ht="54" customHeight="1" outlineLevel="7" x14ac:dyDescent="0.2">
      <c r="A162" s="91"/>
      <c r="B162" s="93"/>
      <c r="C162" s="95"/>
      <c r="D162" s="95"/>
      <c r="E162" s="97"/>
      <c r="F162" s="101"/>
      <c r="G162" s="103"/>
      <c r="H162" s="103"/>
      <c r="I162" s="26" t="s">
        <v>250</v>
      </c>
      <c r="J162" s="17" t="s">
        <v>258</v>
      </c>
      <c r="K162" s="17">
        <f>Supervisor!K162</f>
        <v>56</v>
      </c>
      <c r="L162" s="17">
        <f>Supervisor!N162</f>
        <v>56</v>
      </c>
      <c r="M162" s="140" t="s">
        <v>520</v>
      </c>
      <c r="N162" s="153" t="s">
        <v>521</v>
      </c>
      <c r="O162" s="195"/>
      <c r="P162" s="196"/>
      <c r="Q162" s="48"/>
      <c r="R162" s="100" t="e">
        <f>#REF!*$R$5</f>
        <v>#REF!</v>
      </c>
      <c r="S162" s="184"/>
      <c r="T162" s="179"/>
    </row>
    <row r="163" spans="1:20" ht="34.5" customHeight="1" outlineLevel="7" x14ac:dyDescent="0.2">
      <c r="A163" s="91"/>
      <c r="B163" s="93"/>
      <c r="C163" s="95"/>
      <c r="D163" s="95"/>
      <c r="E163" s="97"/>
      <c r="F163" s="101"/>
      <c r="G163" s="103"/>
      <c r="H163" s="103"/>
      <c r="I163" s="26" t="s">
        <v>48</v>
      </c>
      <c r="J163" s="17" t="s">
        <v>257</v>
      </c>
      <c r="K163" s="17">
        <f>Supervisor!K163</f>
        <v>100</v>
      </c>
      <c r="L163" s="17">
        <f>Supervisor!N163</f>
        <v>100</v>
      </c>
      <c r="M163" s="131"/>
      <c r="N163" s="147"/>
      <c r="O163" s="131"/>
      <c r="P163" s="157"/>
      <c r="Q163" s="48"/>
      <c r="R163" s="100" t="e">
        <f>#REF!*$R$5</f>
        <v>#REF!</v>
      </c>
      <c r="S163" s="184"/>
      <c r="T163" s="179"/>
    </row>
    <row r="164" spans="1:20" ht="34.5" customHeight="1" outlineLevel="7" x14ac:dyDescent="0.2">
      <c r="A164" s="91"/>
      <c r="B164" s="93"/>
      <c r="C164" s="95"/>
      <c r="D164" s="95"/>
      <c r="E164" s="97"/>
      <c r="F164" s="101"/>
      <c r="G164" s="103"/>
      <c r="H164" s="103"/>
      <c r="I164" s="26" t="s">
        <v>49</v>
      </c>
      <c r="J164" s="17" t="s">
        <v>259</v>
      </c>
      <c r="K164" s="17">
        <f>Supervisor!K164</f>
        <v>145</v>
      </c>
      <c r="L164" s="17">
        <f>Supervisor!N164</f>
        <v>145</v>
      </c>
      <c r="M164" s="131">
        <v>41520</v>
      </c>
      <c r="N164" s="147" t="s">
        <v>428</v>
      </c>
      <c r="O164" s="131"/>
      <c r="P164" s="157"/>
      <c r="Q164" s="48"/>
      <c r="R164" s="100" t="e">
        <f>#REF!*$R$5</f>
        <v>#REF!</v>
      </c>
      <c r="S164" s="184"/>
      <c r="T164" s="179"/>
    </row>
    <row r="165" spans="1:20" ht="34.5" customHeight="1" outlineLevel="7" x14ac:dyDescent="0.2">
      <c r="A165" s="91"/>
      <c r="B165" s="93"/>
      <c r="C165" s="95"/>
      <c r="D165" s="95"/>
      <c r="E165" s="97"/>
      <c r="F165" s="101"/>
      <c r="G165" s="103"/>
      <c r="H165" s="103"/>
      <c r="I165" s="26" t="s">
        <v>50</v>
      </c>
      <c r="J165" s="17" t="s">
        <v>258</v>
      </c>
      <c r="K165" s="17">
        <f>Supervisor!K165</f>
        <v>166</v>
      </c>
      <c r="L165" s="17">
        <f>Supervisor!N165</f>
        <v>83</v>
      </c>
      <c r="M165" s="131"/>
      <c r="N165" s="147"/>
      <c r="O165" s="131"/>
      <c r="P165" s="157"/>
      <c r="Q165" s="48"/>
      <c r="R165" s="100" t="e">
        <f>#REF!*$R$5</f>
        <v>#REF!</v>
      </c>
      <c r="S165" s="184"/>
      <c r="T165" s="179"/>
    </row>
    <row r="166" spans="1:20" ht="34.5" customHeight="1" outlineLevel="7" x14ac:dyDescent="0.2">
      <c r="A166" s="91"/>
      <c r="B166" s="93"/>
      <c r="C166" s="95"/>
      <c r="D166" s="95"/>
      <c r="E166" s="97"/>
      <c r="F166" s="101"/>
      <c r="G166" s="103"/>
      <c r="H166" s="103"/>
      <c r="I166" s="26" t="s">
        <v>51</v>
      </c>
      <c r="J166" s="17" t="s">
        <v>257</v>
      </c>
      <c r="K166" s="17">
        <f>Supervisor!K166</f>
        <v>100</v>
      </c>
      <c r="L166" s="17">
        <f>Supervisor!N166</f>
        <v>95</v>
      </c>
      <c r="M166" s="131"/>
      <c r="N166" s="147"/>
      <c r="O166" s="131"/>
      <c r="P166" s="157"/>
      <c r="Q166" s="48"/>
      <c r="R166" s="100" t="e">
        <f>#REF!*$R$5</f>
        <v>#REF!</v>
      </c>
      <c r="S166" s="184"/>
      <c r="T166" s="179">
        <v>20</v>
      </c>
    </row>
    <row r="167" spans="1:20" ht="45" customHeight="1" outlineLevel="5" collapsed="1" x14ac:dyDescent="0.2">
      <c r="A167" s="91"/>
      <c r="B167" s="93"/>
      <c r="C167" s="95"/>
      <c r="D167" s="95"/>
      <c r="E167" s="97"/>
      <c r="F167" s="101"/>
      <c r="G167" s="103"/>
      <c r="H167" s="103"/>
      <c r="I167" s="25" t="s">
        <v>244</v>
      </c>
      <c r="J167" s="23"/>
      <c r="K167" s="23">
        <f>Supervisor!K167</f>
        <v>0</v>
      </c>
      <c r="L167" s="23">
        <f>Supervisor!N167</f>
        <v>0</v>
      </c>
      <c r="M167" s="139"/>
      <c r="N167" s="152"/>
      <c r="O167" s="139"/>
      <c r="P167" s="531"/>
      <c r="Q167" s="50"/>
      <c r="R167" s="104" t="e">
        <f>#REF!*$R$5</f>
        <v>#REF!</v>
      </c>
      <c r="S167" s="104"/>
      <c r="T167" s="179"/>
    </row>
    <row r="168" spans="1:20" ht="45" hidden="1" customHeight="1" outlineLevel="7" x14ac:dyDescent="0.2">
      <c r="A168" s="91"/>
      <c r="B168" s="93"/>
      <c r="C168" s="95"/>
      <c r="D168" s="95"/>
      <c r="E168" s="97"/>
      <c r="F168" s="101"/>
      <c r="G168" s="103"/>
      <c r="H168" s="103"/>
      <c r="I168" s="26" t="s">
        <v>38</v>
      </c>
      <c r="J168" s="17" t="s">
        <v>258</v>
      </c>
      <c r="K168" s="17">
        <f>Supervisor!K168</f>
        <v>850</v>
      </c>
      <c r="L168" s="17">
        <f>Supervisor!N168</f>
        <v>850</v>
      </c>
      <c r="M168" s="131"/>
      <c r="N168" s="147"/>
      <c r="O168" s="131"/>
      <c r="P168" s="157"/>
      <c r="Q168" s="48"/>
      <c r="R168" s="100" t="e">
        <f>#REF!*$R$5</f>
        <v>#REF!</v>
      </c>
      <c r="S168" s="184"/>
      <c r="T168" s="179"/>
    </row>
    <row r="169" spans="1:20" ht="45" hidden="1" customHeight="1" outlineLevel="7" x14ac:dyDescent="0.2">
      <c r="A169" s="91"/>
      <c r="B169" s="93"/>
      <c r="C169" s="95"/>
      <c r="D169" s="95"/>
      <c r="E169" s="97"/>
      <c r="F169" s="101"/>
      <c r="G169" s="103"/>
      <c r="H169" s="103"/>
      <c r="I169" s="26" t="s">
        <v>39</v>
      </c>
      <c r="J169" s="17" t="s">
        <v>259</v>
      </c>
      <c r="K169" s="17">
        <f>Supervisor!K169</f>
        <v>55</v>
      </c>
      <c r="L169" s="17">
        <f>Supervisor!N169</f>
        <v>55</v>
      </c>
      <c r="M169" s="131"/>
      <c r="N169" s="147"/>
      <c r="O169" s="131"/>
      <c r="P169" s="157"/>
      <c r="Q169" s="48"/>
      <c r="R169" s="100" t="e">
        <f>#REF!*$R$5</f>
        <v>#REF!</v>
      </c>
      <c r="S169" s="184"/>
      <c r="T169" s="179"/>
    </row>
    <row r="170" spans="1:20" ht="45" hidden="1" customHeight="1" outlineLevel="7" x14ac:dyDescent="0.2">
      <c r="A170" s="91"/>
      <c r="B170" s="93"/>
      <c r="C170" s="95"/>
      <c r="D170" s="95"/>
      <c r="E170" s="97"/>
      <c r="F170" s="101"/>
      <c r="G170" s="103"/>
      <c r="H170" s="103"/>
      <c r="I170" s="26" t="s">
        <v>40</v>
      </c>
      <c r="J170" s="17" t="s">
        <v>258</v>
      </c>
      <c r="K170" s="17">
        <f>Supervisor!K170</f>
        <v>3.4</v>
      </c>
      <c r="L170" s="17">
        <f>Supervisor!N170</f>
        <v>0</v>
      </c>
      <c r="M170" s="131"/>
      <c r="N170" s="147"/>
      <c r="O170" s="131"/>
      <c r="P170" s="157"/>
      <c r="Q170" s="48"/>
      <c r="R170" s="100"/>
      <c r="S170" s="184"/>
      <c r="T170" s="179"/>
    </row>
    <row r="171" spans="1:20" ht="45" hidden="1" customHeight="1" outlineLevel="7" x14ac:dyDescent="0.2">
      <c r="A171" s="91"/>
      <c r="B171" s="93"/>
      <c r="C171" s="95"/>
      <c r="D171" s="95"/>
      <c r="E171" s="97"/>
      <c r="F171" s="101"/>
      <c r="G171" s="103"/>
      <c r="H171" s="103"/>
      <c r="I171" s="26" t="s">
        <v>41</v>
      </c>
      <c r="J171" s="17" t="s">
        <v>256</v>
      </c>
      <c r="K171" s="17">
        <f>Supervisor!K171</f>
        <v>8400</v>
      </c>
      <c r="L171" s="17">
        <f>Supervisor!N171</f>
        <v>0</v>
      </c>
      <c r="M171" s="131"/>
      <c r="N171" s="147"/>
      <c r="O171" s="131"/>
      <c r="P171" s="157"/>
      <c r="Q171" s="48"/>
      <c r="R171" s="100"/>
      <c r="S171" s="184"/>
      <c r="T171" s="179"/>
    </row>
    <row r="172" spans="1:20" ht="45" hidden="1" customHeight="1" outlineLevel="7" x14ac:dyDescent="0.2">
      <c r="A172" s="91"/>
      <c r="B172" s="93"/>
      <c r="C172" s="95"/>
      <c r="D172" s="95"/>
      <c r="E172" s="97"/>
      <c r="F172" s="101"/>
      <c r="G172" s="103"/>
      <c r="H172" s="103"/>
      <c r="I172" s="26" t="s">
        <v>42</v>
      </c>
      <c r="J172" s="17" t="s">
        <v>259</v>
      </c>
      <c r="K172" s="17">
        <f>Supervisor!K172</f>
        <v>50</v>
      </c>
      <c r="L172" s="17">
        <f>Supervisor!N172</f>
        <v>0</v>
      </c>
      <c r="M172" s="131"/>
      <c r="N172" s="147"/>
      <c r="O172" s="131"/>
      <c r="P172" s="157"/>
      <c r="Q172" s="48"/>
      <c r="R172" s="100"/>
      <c r="S172" s="184"/>
      <c r="T172" s="179"/>
    </row>
    <row r="173" spans="1:20" ht="45" hidden="1" customHeight="1" outlineLevel="7" x14ac:dyDescent="0.2">
      <c r="A173" s="91"/>
      <c r="B173" s="93"/>
      <c r="C173" s="95"/>
      <c r="D173" s="95"/>
      <c r="E173" s="97"/>
      <c r="F173" s="101"/>
      <c r="G173" s="103"/>
      <c r="H173" s="103"/>
      <c r="I173" s="26" t="s">
        <v>43</v>
      </c>
      <c r="J173" s="17" t="s">
        <v>258</v>
      </c>
      <c r="K173" s="17">
        <f>Supervisor!K173</f>
        <v>73</v>
      </c>
      <c r="L173" s="17">
        <f>Supervisor!N173</f>
        <v>0</v>
      </c>
      <c r="M173" s="131"/>
      <c r="N173" s="147"/>
      <c r="O173" s="131"/>
      <c r="P173" s="157"/>
      <c r="Q173" s="48"/>
      <c r="R173" s="100"/>
      <c r="S173" s="184"/>
      <c r="T173" s="179"/>
    </row>
    <row r="174" spans="1:20" ht="45" hidden="1" customHeight="1" outlineLevel="7" x14ac:dyDescent="0.2">
      <c r="A174" s="91"/>
      <c r="B174" s="93"/>
      <c r="C174" s="95"/>
      <c r="D174" s="95"/>
      <c r="E174" s="97"/>
      <c r="F174" s="101"/>
      <c r="G174" s="103"/>
      <c r="H174" s="103"/>
      <c r="I174" s="26" t="s">
        <v>248</v>
      </c>
      <c r="J174" s="17" t="s">
        <v>256</v>
      </c>
      <c r="K174" s="17">
        <f>Supervisor!K174</f>
        <v>2800</v>
      </c>
      <c r="L174" s="17">
        <f>Supervisor!N174</f>
        <v>0</v>
      </c>
      <c r="M174" s="131"/>
      <c r="N174" s="147"/>
      <c r="O174" s="131"/>
      <c r="P174" s="157"/>
      <c r="Q174" s="48"/>
      <c r="R174" s="100" t="e">
        <f>#REF!*$R$5</f>
        <v>#REF!</v>
      </c>
      <c r="S174" s="184"/>
      <c r="T174" s="179"/>
    </row>
    <row r="175" spans="1:20" ht="45" hidden="1" customHeight="1" outlineLevel="7" x14ac:dyDescent="0.2">
      <c r="A175" s="91"/>
      <c r="B175" s="93"/>
      <c r="C175" s="95"/>
      <c r="D175" s="95"/>
      <c r="E175" s="97"/>
      <c r="F175" s="101"/>
      <c r="G175" s="103"/>
      <c r="H175" s="103"/>
      <c r="I175" s="26" t="s">
        <v>249</v>
      </c>
      <c r="J175" s="17" t="s">
        <v>259</v>
      </c>
      <c r="K175" s="17">
        <f>Supervisor!K175</f>
        <v>159</v>
      </c>
      <c r="L175" s="17">
        <f>Supervisor!N175</f>
        <v>0</v>
      </c>
      <c r="M175" s="131"/>
      <c r="N175" s="147"/>
      <c r="O175" s="131"/>
      <c r="P175" s="157"/>
      <c r="Q175" s="48"/>
      <c r="R175" s="100" t="e">
        <f>#REF!*$R$5</f>
        <v>#REF!</v>
      </c>
      <c r="S175" s="184"/>
      <c r="T175" s="179"/>
    </row>
    <row r="176" spans="1:20" ht="45" hidden="1" customHeight="1" outlineLevel="7" x14ac:dyDescent="0.2">
      <c r="A176" s="91"/>
      <c r="B176" s="93"/>
      <c r="C176" s="95"/>
      <c r="D176" s="95"/>
      <c r="E176" s="97"/>
      <c r="F176" s="101"/>
      <c r="G176" s="103"/>
      <c r="H176" s="103"/>
      <c r="I176" s="26" t="s">
        <v>250</v>
      </c>
      <c r="J176" s="17" t="s">
        <v>258</v>
      </c>
      <c r="K176" s="17">
        <f>Supervisor!K176</f>
        <v>76</v>
      </c>
      <c r="L176" s="17">
        <f>Supervisor!N176</f>
        <v>0</v>
      </c>
      <c r="M176" s="131"/>
      <c r="N176" s="147"/>
      <c r="O176" s="131"/>
      <c r="P176" s="157"/>
      <c r="Q176" s="48"/>
      <c r="R176" s="100" t="e">
        <f>#REF!*$R$5</f>
        <v>#REF!</v>
      </c>
      <c r="S176" s="184"/>
      <c r="T176" s="179"/>
    </row>
    <row r="177" spans="1:20" ht="45" hidden="1" customHeight="1" outlineLevel="7" x14ac:dyDescent="0.2">
      <c r="A177" s="91"/>
      <c r="B177" s="93"/>
      <c r="C177" s="95"/>
      <c r="D177" s="95"/>
      <c r="E177" s="97"/>
      <c r="F177" s="101"/>
      <c r="G177" s="103"/>
      <c r="H177" s="103"/>
      <c r="I177" s="26" t="s">
        <v>48</v>
      </c>
      <c r="J177" s="17" t="s">
        <v>257</v>
      </c>
      <c r="K177" s="17">
        <f>Supervisor!K177</f>
        <v>100</v>
      </c>
      <c r="L177" s="17">
        <f>Supervisor!N177</f>
        <v>0</v>
      </c>
      <c r="M177" s="131"/>
      <c r="N177" s="147"/>
      <c r="O177" s="131"/>
      <c r="P177" s="157"/>
      <c r="Q177" s="48"/>
      <c r="R177" s="100" t="e">
        <f>#REF!*$R$5</f>
        <v>#REF!</v>
      </c>
      <c r="S177" s="184"/>
      <c r="T177" s="179"/>
    </row>
    <row r="178" spans="1:20" ht="45" hidden="1" customHeight="1" outlineLevel="7" x14ac:dyDescent="0.2">
      <c r="A178" s="91"/>
      <c r="B178" s="93"/>
      <c r="C178" s="95"/>
      <c r="D178" s="95"/>
      <c r="E178" s="97"/>
      <c r="F178" s="101"/>
      <c r="G178" s="103"/>
      <c r="H178" s="103"/>
      <c r="I178" s="26" t="s">
        <v>49</v>
      </c>
      <c r="J178" s="17" t="s">
        <v>259</v>
      </c>
      <c r="K178" s="17">
        <f>Supervisor!K178</f>
        <v>251</v>
      </c>
      <c r="L178" s="17">
        <f>Supervisor!N178</f>
        <v>0</v>
      </c>
      <c r="M178" s="131"/>
      <c r="N178" s="147"/>
      <c r="O178" s="131"/>
      <c r="P178" s="157"/>
      <c r="Q178" s="48"/>
      <c r="R178" s="100" t="e">
        <f>#REF!*$R$5</f>
        <v>#REF!</v>
      </c>
      <c r="S178" s="184"/>
      <c r="T178" s="179"/>
    </row>
    <row r="179" spans="1:20" ht="45" hidden="1" customHeight="1" outlineLevel="7" x14ac:dyDescent="0.2">
      <c r="A179" s="91"/>
      <c r="B179" s="93"/>
      <c r="C179" s="95"/>
      <c r="D179" s="95"/>
      <c r="E179" s="97"/>
      <c r="F179" s="101"/>
      <c r="G179" s="103"/>
      <c r="H179" s="103"/>
      <c r="I179" s="26" t="s">
        <v>50</v>
      </c>
      <c r="J179" s="17" t="s">
        <v>258</v>
      </c>
      <c r="K179" s="17">
        <f>Supervisor!K179</f>
        <v>1500</v>
      </c>
      <c r="L179" s="17">
        <f>Supervisor!N179</f>
        <v>0</v>
      </c>
      <c r="M179" s="131"/>
      <c r="N179" s="147"/>
      <c r="O179" s="131"/>
      <c r="P179" s="157"/>
      <c r="Q179" s="48"/>
      <c r="R179" s="100" t="e">
        <f>#REF!*$R$5</f>
        <v>#REF!</v>
      </c>
      <c r="S179" s="184"/>
      <c r="T179" s="179"/>
    </row>
    <row r="180" spans="1:20" ht="45" hidden="1" customHeight="1" outlineLevel="7" x14ac:dyDescent="0.2">
      <c r="A180" s="91"/>
      <c r="B180" s="93"/>
      <c r="C180" s="95"/>
      <c r="D180" s="95"/>
      <c r="E180" s="97"/>
      <c r="F180" s="101"/>
      <c r="G180" s="103"/>
      <c r="H180" s="103"/>
      <c r="I180" s="26" t="s">
        <v>51</v>
      </c>
      <c r="J180" s="17" t="s">
        <v>257</v>
      </c>
      <c r="K180" s="17">
        <f>Supervisor!K180</f>
        <v>100</v>
      </c>
      <c r="L180" s="17">
        <f>Supervisor!N180</f>
        <v>12</v>
      </c>
      <c r="M180" s="131"/>
      <c r="N180" s="147"/>
      <c r="O180" s="131"/>
      <c r="P180" s="157"/>
      <c r="Q180" s="48"/>
      <c r="R180" s="100" t="e">
        <f>#REF!*$R$5</f>
        <v>#REF!</v>
      </c>
      <c r="S180" s="184"/>
      <c r="T180" s="179"/>
    </row>
    <row r="181" spans="1:20" ht="34.5" customHeight="1" outlineLevel="5" x14ac:dyDescent="0.2">
      <c r="A181" s="91"/>
      <c r="B181" s="93"/>
      <c r="C181" s="95"/>
      <c r="D181" s="95"/>
      <c r="E181" s="97"/>
      <c r="F181" s="101"/>
      <c r="G181" s="103"/>
      <c r="H181" s="103"/>
      <c r="I181" s="25" t="s">
        <v>245</v>
      </c>
      <c r="J181" s="23"/>
      <c r="K181" s="23">
        <f>Supervisor!K181</f>
        <v>0</v>
      </c>
      <c r="L181" s="23">
        <f>Supervisor!N181</f>
        <v>0</v>
      </c>
      <c r="M181" s="139"/>
      <c r="N181" s="152"/>
      <c r="O181" s="139"/>
      <c r="P181" s="531"/>
      <c r="Q181" s="50"/>
      <c r="R181" s="104" t="e">
        <f>#REF!*$R$5</f>
        <v>#REF!</v>
      </c>
      <c r="S181" s="104"/>
      <c r="T181" s="179"/>
    </row>
    <row r="182" spans="1:20" ht="34.5" customHeight="1" outlineLevel="7" x14ac:dyDescent="0.2">
      <c r="A182" s="91"/>
      <c r="B182" s="93"/>
      <c r="C182" s="95"/>
      <c r="D182" s="95"/>
      <c r="E182" s="97"/>
      <c r="F182" s="101"/>
      <c r="G182" s="103"/>
      <c r="H182" s="103"/>
      <c r="I182" s="26" t="s">
        <v>38</v>
      </c>
      <c r="J182" s="17" t="s">
        <v>258</v>
      </c>
      <c r="K182" s="17">
        <f>Supervisor!K182</f>
        <v>316</v>
      </c>
      <c r="L182" s="17">
        <f>Supervisor!N182</f>
        <v>316</v>
      </c>
      <c r="M182" s="131"/>
      <c r="N182" s="147"/>
      <c r="O182" s="131"/>
      <c r="P182" s="157"/>
      <c r="Q182" s="48"/>
      <c r="R182" s="100" t="e">
        <f>#REF!*$R$5</f>
        <v>#REF!</v>
      </c>
      <c r="S182" s="184"/>
      <c r="T182" s="179">
        <v>316</v>
      </c>
    </row>
    <row r="183" spans="1:20" ht="34.5" customHeight="1" outlineLevel="7" x14ac:dyDescent="0.2">
      <c r="A183" s="91"/>
      <c r="B183" s="93"/>
      <c r="C183" s="95"/>
      <c r="D183" s="95"/>
      <c r="E183" s="97"/>
      <c r="F183" s="101"/>
      <c r="G183" s="103"/>
      <c r="H183" s="103"/>
      <c r="I183" s="26" t="s">
        <v>39</v>
      </c>
      <c r="J183" s="17" t="s">
        <v>259</v>
      </c>
      <c r="K183" s="17">
        <f>Supervisor!K183</f>
        <v>128</v>
      </c>
      <c r="L183" s="17">
        <f>Supervisor!N183</f>
        <v>128</v>
      </c>
      <c r="M183" s="131"/>
      <c r="N183" s="147"/>
      <c r="O183" s="131"/>
      <c r="P183" s="157"/>
      <c r="Q183" s="48"/>
      <c r="R183" s="100" t="e">
        <f>#REF!*$R$5</f>
        <v>#REF!</v>
      </c>
      <c r="S183" s="184"/>
      <c r="T183" s="179">
        <v>128</v>
      </c>
    </row>
    <row r="184" spans="1:20" ht="34.5" customHeight="1" outlineLevel="7" x14ac:dyDescent="0.2">
      <c r="A184" s="91"/>
      <c r="B184" s="93"/>
      <c r="C184" s="95"/>
      <c r="D184" s="95"/>
      <c r="E184" s="97"/>
      <c r="F184" s="101"/>
      <c r="G184" s="103"/>
      <c r="H184" s="103"/>
      <c r="I184" s="26" t="s">
        <v>40</v>
      </c>
      <c r="J184" s="17" t="s">
        <v>258</v>
      </c>
      <c r="K184" s="17">
        <f>Supervisor!K184</f>
        <v>5</v>
      </c>
      <c r="L184" s="17">
        <f>Supervisor!N184</f>
        <v>5</v>
      </c>
      <c r="M184" s="131"/>
      <c r="N184" s="147"/>
      <c r="O184" s="131"/>
      <c r="P184" s="157"/>
      <c r="Q184" s="48"/>
      <c r="R184" s="100"/>
      <c r="S184" s="184"/>
      <c r="T184" s="179"/>
    </row>
    <row r="185" spans="1:20" ht="34.5" customHeight="1" outlineLevel="7" x14ac:dyDescent="0.2">
      <c r="A185" s="91"/>
      <c r="B185" s="93"/>
      <c r="C185" s="95"/>
      <c r="D185" s="95"/>
      <c r="E185" s="97"/>
      <c r="F185" s="101"/>
      <c r="G185" s="103"/>
      <c r="H185" s="103"/>
      <c r="I185" s="26" t="s">
        <v>41</v>
      </c>
      <c r="J185" s="17" t="s">
        <v>256</v>
      </c>
      <c r="K185" s="17">
        <f>Supervisor!K185</f>
        <v>10025</v>
      </c>
      <c r="L185" s="17">
        <f>Supervisor!N185</f>
        <v>10025</v>
      </c>
      <c r="M185" s="131"/>
      <c r="N185" s="147"/>
      <c r="O185" s="131"/>
      <c r="P185" s="157"/>
      <c r="Q185" s="48"/>
      <c r="R185" s="100"/>
      <c r="S185" s="184"/>
      <c r="T185" s="179"/>
    </row>
    <row r="186" spans="1:20" ht="34.5" customHeight="1" outlineLevel="7" x14ac:dyDescent="0.2">
      <c r="A186" s="91"/>
      <c r="B186" s="93"/>
      <c r="C186" s="95"/>
      <c r="D186" s="95"/>
      <c r="E186" s="97"/>
      <c r="F186" s="101"/>
      <c r="G186" s="103"/>
      <c r="H186" s="103"/>
      <c r="I186" s="26" t="s">
        <v>42</v>
      </c>
      <c r="J186" s="17" t="s">
        <v>259</v>
      </c>
      <c r="K186" s="17">
        <f>Supervisor!K186</f>
        <v>45</v>
      </c>
      <c r="L186" s="17">
        <f>Supervisor!N186</f>
        <v>45</v>
      </c>
      <c r="M186" s="131"/>
      <c r="N186" s="147"/>
      <c r="O186" s="131"/>
      <c r="P186" s="157"/>
      <c r="Q186" s="48"/>
      <c r="R186" s="100"/>
      <c r="S186" s="184"/>
      <c r="T186" s="179"/>
    </row>
    <row r="187" spans="1:20" ht="34.5" customHeight="1" outlineLevel="7" x14ac:dyDescent="0.2">
      <c r="A187" s="91"/>
      <c r="B187" s="93"/>
      <c r="C187" s="95"/>
      <c r="D187" s="95"/>
      <c r="E187" s="97"/>
      <c r="F187" s="101"/>
      <c r="G187" s="103"/>
      <c r="H187" s="103"/>
      <c r="I187" s="26" t="s">
        <v>43</v>
      </c>
      <c r="J187" s="17" t="s">
        <v>258</v>
      </c>
      <c r="K187" s="17">
        <f>Supervisor!K187</f>
        <v>50</v>
      </c>
      <c r="L187" s="17">
        <f>Supervisor!N187</f>
        <v>50</v>
      </c>
      <c r="M187" s="131">
        <v>41456</v>
      </c>
      <c r="N187" s="147" t="s">
        <v>417</v>
      </c>
      <c r="O187" s="194"/>
      <c r="P187" s="196"/>
      <c r="Q187" s="48"/>
      <c r="R187" s="100"/>
      <c r="S187" s="184"/>
      <c r="T187" s="179"/>
    </row>
    <row r="188" spans="1:20" ht="34.5" customHeight="1" outlineLevel="7" x14ac:dyDescent="0.2">
      <c r="A188" s="91"/>
      <c r="B188" s="93"/>
      <c r="C188" s="95"/>
      <c r="D188" s="95"/>
      <c r="E188" s="97"/>
      <c r="F188" s="101"/>
      <c r="G188" s="103"/>
      <c r="H188" s="103"/>
      <c r="I188" s="26" t="s">
        <v>248</v>
      </c>
      <c r="J188" s="17" t="s">
        <v>256</v>
      </c>
      <c r="K188" s="17">
        <f>Supervisor!K188</f>
        <v>10100</v>
      </c>
      <c r="L188" s="17">
        <f>Supervisor!N188</f>
        <v>10100</v>
      </c>
      <c r="M188" s="131"/>
      <c r="N188" s="147"/>
      <c r="O188" s="194"/>
      <c r="P188" s="196"/>
      <c r="Q188" s="48"/>
      <c r="R188" s="100" t="e">
        <f>#REF!*$R$5</f>
        <v>#REF!</v>
      </c>
      <c r="S188" s="184"/>
      <c r="T188" s="179"/>
    </row>
    <row r="189" spans="1:20" ht="27.75" outlineLevel="7" x14ac:dyDescent="0.2">
      <c r="A189" s="91"/>
      <c r="B189" s="93"/>
      <c r="C189" s="95"/>
      <c r="D189" s="95"/>
      <c r="E189" s="97"/>
      <c r="F189" s="101"/>
      <c r="G189" s="103"/>
      <c r="H189" s="103"/>
      <c r="I189" s="26" t="s">
        <v>249</v>
      </c>
      <c r="J189" s="17" t="s">
        <v>259</v>
      </c>
      <c r="K189" s="17">
        <f>Supervisor!K189</f>
        <v>195</v>
      </c>
      <c r="L189" s="17">
        <f>Supervisor!N189</f>
        <v>195</v>
      </c>
      <c r="M189" s="131"/>
      <c r="N189" s="147"/>
      <c r="O189" s="194"/>
      <c r="P189" s="196"/>
      <c r="Q189" s="48"/>
      <c r="R189" s="100" t="e">
        <f>#REF!*$R$5</f>
        <v>#REF!</v>
      </c>
      <c r="S189" s="184"/>
      <c r="T189" s="179"/>
    </row>
    <row r="190" spans="1:20" ht="56.25" customHeight="1" outlineLevel="7" x14ac:dyDescent="0.2">
      <c r="A190" s="91"/>
      <c r="B190" s="93"/>
      <c r="C190" s="95"/>
      <c r="D190" s="95"/>
      <c r="E190" s="97"/>
      <c r="F190" s="101"/>
      <c r="G190" s="103"/>
      <c r="H190" s="103"/>
      <c r="I190" s="26" t="s">
        <v>250</v>
      </c>
      <c r="J190" s="17" t="s">
        <v>258</v>
      </c>
      <c r="K190" s="17">
        <f>Supervisor!K190</f>
        <v>64</v>
      </c>
      <c r="L190" s="17">
        <f>Supervisor!N190</f>
        <v>64</v>
      </c>
      <c r="M190" s="140" t="s">
        <v>522</v>
      </c>
      <c r="N190" s="153" t="s">
        <v>523</v>
      </c>
      <c r="O190" s="195"/>
      <c r="P190" s="196"/>
      <c r="Q190" s="48"/>
      <c r="R190" s="100" t="e">
        <f>#REF!*$R$5</f>
        <v>#REF!</v>
      </c>
      <c r="S190" s="184"/>
      <c r="T190" s="179"/>
    </row>
    <row r="191" spans="1:20" ht="34.5" customHeight="1" outlineLevel="7" x14ac:dyDescent="0.2">
      <c r="A191" s="91"/>
      <c r="B191" s="93"/>
      <c r="C191" s="95"/>
      <c r="D191" s="95"/>
      <c r="E191" s="97"/>
      <c r="F191" s="101"/>
      <c r="G191" s="103"/>
      <c r="H191" s="103"/>
      <c r="I191" s="26" t="s">
        <v>48</v>
      </c>
      <c r="J191" s="17" t="s">
        <v>257</v>
      </c>
      <c r="K191" s="17">
        <f>Supervisor!K191</f>
        <v>100</v>
      </c>
      <c r="L191" s="17">
        <f>Supervisor!N191</f>
        <v>100</v>
      </c>
      <c r="M191" s="131"/>
      <c r="N191" s="147"/>
      <c r="O191" s="131"/>
      <c r="P191" s="157"/>
      <c r="Q191" s="48"/>
      <c r="R191" s="100" t="e">
        <f>#REF!*$R$5</f>
        <v>#REF!</v>
      </c>
      <c r="S191" s="184"/>
      <c r="T191" s="179"/>
    </row>
    <row r="192" spans="1:20" ht="34.5" customHeight="1" outlineLevel="7" x14ac:dyDescent="0.2">
      <c r="A192" s="91"/>
      <c r="B192" s="93"/>
      <c r="C192" s="95"/>
      <c r="D192" s="95"/>
      <c r="E192" s="97"/>
      <c r="F192" s="101"/>
      <c r="G192" s="103"/>
      <c r="H192" s="103"/>
      <c r="I192" s="26" t="s">
        <v>49</v>
      </c>
      <c r="J192" s="17" t="s">
        <v>259</v>
      </c>
      <c r="K192" s="17">
        <f>Supervisor!K192</f>
        <v>145</v>
      </c>
      <c r="L192" s="17">
        <f>Supervisor!N192</f>
        <v>145</v>
      </c>
      <c r="M192" s="131">
        <v>41520</v>
      </c>
      <c r="N192" s="147" t="s">
        <v>427</v>
      </c>
      <c r="O192" s="131"/>
      <c r="P192" s="157"/>
      <c r="Q192" s="48"/>
      <c r="R192" s="100" t="e">
        <f>#REF!*$R$5</f>
        <v>#REF!</v>
      </c>
      <c r="S192" s="184"/>
      <c r="T192" s="179"/>
    </row>
    <row r="193" spans="1:20" ht="34.5" customHeight="1" outlineLevel="7" x14ac:dyDescent="0.2">
      <c r="A193" s="91"/>
      <c r="B193" s="93"/>
      <c r="C193" s="95"/>
      <c r="D193" s="95"/>
      <c r="E193" s="97"/>
      <c r="F193" s="101"/>
      <c r="G193" s="103"/>
      <c r="H193" s="103"/>
      <c r="I193" s="26" t="s">
        <v>50</v>
      </c>
      <c r="J193" s="17" t="s">
        <v>258</v>
      </c>
      <c r="K193" s="17">
        <f>Supervisor!K193</f>
        <v>166</v>
      </c>
      <c r="L193" s="17">
        <f>Supervisor!N193</f>
        <v>166</v>
      </c>
      <c r="M193" s="131"/>
      <c r="N193" s="147"/>
      <c r="O193" s="131"/>
      <c r="P193" s="157"/>
      <c r="Q193" s="48"/>
      <c r="R193" s="100" t="e">
        <f>#REF!*$R$5</f>
        <v>#REF!</v>
      </c>
      <c r="S193" s="184"/>
      <c r="T193" s="179"/>
    </row>
    <row r="194" spans="1:20" ht="34.5" customHeight="1" outlineLevel="7" x14ac:dyDescent="0.2">
      <c r="A194" s="91"/>
      <c r="B194" s="93"/>
      <c r="C194" s="95"/>
      <c r="D194" s="95"/>
      <c r="E194" s="97"/>
      <c r="F194" s="101"/>
      <c r="G194" s="103"/>
      <c r="H194" s="103"/>
      <c r="I194" s="26" t="s">
        <v>51</v>
      </c>
      <c r="J194" s="17" t="s">
        <v>257</v>
      </c>
      <c r="K194" s="17">
        <f>Supervisor!K194</f>
        <v>100</v>
      </c>
      <c r="L194" s="17">
        <f>Supervisor!N194</f>
        <v>100</v>
      </c>
      <c r="M194" s="131"/>
      <c r="N194" s="147"/>
      <c r="O194" s="131"/>
      <c r="P194" s="157"/>
      <c r="Q194" s="48"/>
      <c r="R194" s="100" t="e">
        <f>#REF!*$R$5</f>
        <v>#REF!</v>
      </c>
      <c r="S194" s="184"/>
      <c r="T194" s="179">
        <v>8</v>
      </c>
    </row>
    <row r="195" spans="1:20" ht="45" customHeight="1" outlineLevel="5" collapsed="1" x14ac:dyDescent="0.2">
      <c r="A195" s="91"/>
      <c r="B195" s="93"/>
      <c r="C195" s="95"/>
      <c r="D195" s="95"/>
      <c r="E195" s="97"/>
      <c r="F195" s="101"/>
      <c r="G195" s="103"/>
      <c r="H195" s="103"/>
      <c r="I195" s="25" t="s">
        <v>246</v>
      </c>
      <c r="J195" s="23"/>
      <c r="K195" s="23">
        <f>Supervisor!K195</f>
        <v>0</v>
      </c>
      <c r="L195" s="23">
        <f>Supervisor!N195</f>
        <v>0</v>
      </c>
      <c r="M195" s="139"/>
      <c r="N195" s="152"/>
      <c r="O195" s="139"/>
      <c r="P195" s="531"/>
      <c r="Q195" s="50"/>
      <c r="R195" s="104" t="e">
        <f>#REF!*$R$5</f>
        <v>#REF!</v>
      </c>
      <c r="S195" s="104"/>
      <c r="T195" s="179"/>
    </row>
    <row r="196" spans="1:20" ht="45" hidden="1" customHeight="1" outlineLevel="7" x14ac:dyDescent="0.2">
      <c r="A196" s="91"/>
      <c r="B196" s="93"/>
      <c r="C196" s="95"/>
      <c r="D196" s="95"/>
      <c r="E196" s="97"/>
      <c r="F196" s="101"/>
      <c r="G196" s="103"/>
      <c r="H196" s="103"/>
      <c r="I196" s="16" t="s">
        <v>38</v>
      </c>
      <c r="J196" s="17" t="s">
        <v>258</v>
      </c>
      <c r="K196" s="17">
        <f>Supervisor!K196</f>
        <v>600</v>
      </c>
      <c r="L196" s="17">
        <f>Supervisor!N196</f>
        <v>600</v>
      </c>
      <c r="M196" s="131"/>
      <c r="N196" s="147"/>
      <c r="O196" s="131"/>
      <c r="P196" s="157"/>
      <c r="Q196" s="48"/>
      <c r="R196" s="100" t="e">
        <f>#REF!*$R$5</f>
        <v>#REF!</v>
      </c>
      <c r="S196" s="184"/>
      <c r="T196" s="179"/>
    </row>
    <row r="197" spans="1:20" ht="45" hidden="1" customHeight="1" outlineLevel="7" x14ac:dyDescent="0.2">
      <c r="A197" s="91"/>
      <c r="B197" s="93"/>
      <c r="C197" s="95"/>
      <c r="D197" s="95"/>
      <c r="E197" s="97"/>
      <c r="F197" s="101"/>
      <c r="G197" s="103"/>
      <c r="H197" s="103"/>
      <c r="I197" s="16" t="s">
        <v>39</v>
      </c>
      <c r="J197" s="17" t="s">
        <v>259</v>
      </c>
      <c r="K197" s="17">
        <f>Supervisor!K197</f>
        <v>58</v>
      </c>
      <c r="L197" s="17">
        <f>Supervisor!N197</f>
        <v>58</v>
      </c>
      <c r="M197" s="131"/>
      <c r="N197" s="147"/>
      <c r="O197" s="131"/>
      <c r="P197" s="157"/>
      <c r="Q197" s="48"/>
      <c r="R197" s="100" t="e">
        <f>#REF!*$R$5</f>
        <v>#REF!</v>
      </c>
      <c r="S197" s="184"/>
      <c r="T197" s="179"/>
    </row>
    <row r="198" spans="1:20" ht="45" hidden="1" customHeight="1" outlineLevel="7" x14ac:dyDescent="0.2">
      <c r="A198" s="91"/>
      <c r="B198" s="93"/>
      <c r="C198" s="95"/>
      <c r="D198" s="95"/>
      <c r="E198" s="97"/>
      <c r="F198" s="101"/>
      <c r="G198" s="103"/>
      <c r="H198" s="103"/>
      <c r="I198" s="16" t="s">
        <v>40</v>
      </c>
      <c r="J198" s="17" t="s">
        <v>258</v>
      </c>
      <c r="K198" s="17">
        <f>Supervisor!K198</f>
        <v>2.6</v>
      </c>
      <c r="L198" s="17">
        <f>Supervisor!N198</f>
        <v>2.6</v>
      </c>
      <c r="M198" s="131"/>
      <c r="N198" s="147"/>
      <c r="O198" s="131"/>
      <c r="P198" s="157"/>
      <c r="Q198" s="48"/>
      <c r="R198" s="100"/>
      <c r="S198" s="184"/>
      <c r="T198" s="179"/>
    </row>
    <row r="199" spans="1:20" ht="45" hidden="1" customHeight="1" outlineLevel="7" x14ac:dyDescent="0.2">
      <c r="A199" s="91"/>
      <c r="B199" s="93"/>
      <c r="C199" s="95"/>
      <c r="D199" s="95"/>
      <c r="E199" s="97"/>
      <c r="F199" s="101"/>
      <c r="G199" s="103"/>
      <c r="H199" s="103"/>
      <c r="I199" s="16" t="s">
        <v>41</v>
      </c>
      <c r="J199" s="17" t="s">
        <v>256</v>
      </c>
      <c r="K199" s="17">
        <f>Supervisor!K199</f>
        <v>6826</v>
      </c>
      <c r="L199" s="17">
        <f>Supervisor!N199</f>
        <v>6826</v>
      </c>
      <c r="M199" s="131"/>
      <c r="N199" s="147"/>
      <c r="O199" s="131"/>
      <c r="P199" s="157"/>
      <c r="Q199" s="48"/>
      <c r="R199" s="100"/>
      <c r="S199" s="184"/>
      <c r="T199" s="179"/>
    </row>
    <row r="200" spans="1:20" ht="45" hidden="1" customHeight="1" outlineLevel="7" x14ac:dyDescent="0.2">
      <c r="A200" s="91"/>
      <c r="B200" s="93"/>
      <c r="C200" s="95"/>
      <c r="D200" s="95"/>
      <c r="E200" s="97"/>
      <c r="F200" s="101"/>
      <c r="G200" s="103"/>
      <c r="H200" s="103"/>
      <c r="I200" s="16" t="s">
        <v>42</v>
      </c>
      <c r="J200" s="17" t="s">
        <v>259</v>
      </c>
      <c r="K200" s="17">
        <f>Supervisor!K200</f>
        <v>29</v>
      </c>
      <c r="L200" s="17">
        <f>Supervisor!N200</f>
        <v>29</v>
      </c>
      <c r="M200" s="131"/>
      <c r="N200" s="147"/>
      <c r="O200" s="131"/>
      <c r="P200" s="157"/>
      <c r="Q200" s="48"/>
      <c r="R200" s="100"/>
      <c r="S200" s="184"/>
      <c r="T200" s="179"/>
    </row>
    <row r="201" spans="1:20" ht="45" hidden="1" customHeight="1" outlineLevel="7" x14ac:dyDescent="0.2">
      <c r="A201" s="91"/>
      <c r="B201" s="93"/>
      <c r="C201" s="95"/>
      <c r="D201" s="95"/>
      <c r="E201" s="97"/>
      <c r="F201" s="101"/>
      <c r="G201" s="103"/>
      <c r="H201" s="103"/>
      <c r="I201" s="16" t="s">
        <v>43</v>
      </c>
      <c r="J201" s="17" t="s">
        <v>258</v>
      </c>
      <c r="K201" s="17">
        <f>Supervisor!K201</f>
        <v>35</v>
      </c>
      <c r="L201" s="17">
        <f>Supervisor!N201</f>
        <v>35</v>
      </c>
      <c r="M201" s="131" t="s">
        <v>471</v>
      </c>
      <c r="N201" s="157" t="s">
        <v>472</v>
      </c>
      <c r="O201" s="131"/>
      <c r="P201" s="157"/>
      <c r="Q201" s="48"/>
      <c r="R201" s="100"/>
      <c r="S201" s="184"/>
      <c r="T201" s="179"/>
    </row>
    <row r="202" spans="1:20" ht="45" hidden="1" customHeight="1" outlineLevel="7" x14ac:dyDescent="0.2">
      <c r="A202" s="91"/>
      <c r="B202" s="93"/>
      <c r="C202" s="95"/>
      <c r="D202" s="95"/>
      <c r="E202" s="97"/>
      <c r="F202" s="101"/>
      <c r="G202" s="103"/>
      <c r="H202" s="103"/>
      <c r="I202" s="16" t="s">
        <v>248</v>
      </c>
      <c r="J202" s="17" t="s">
        <v>256</v>
      </c>
      <c r="K202" s="17">
        <f>Supervisor!K202</f>
        <v>2275</v>
      </c>
      <c r="L202" s="17">
        <f>Supervisor!N202</f>
        <v>1100</v>
      </c>
      <c r="M202" s="131"/>
      <c r="N202" s="147"/>
      <c r="O202" s="131"/>
      <c r="P202" s="157"/>
      <c r="Q202" s="48"/>
      <c r="R202" s="100" t="e">
        <f>#REF!*$R$5</f>
        <v>#REF!</v>
      </c>
      <c r="S202" s="184"/>
      <c r="T202" s="179"/>
    </row>
    <row r="203" spans="1:20" ht="45" hidden="1" customHeight="1" outlineLevel="7" x14ac:dyDescent="0.2">
      <c r="A203" s="91"/>
      <c r="B203" s="93"/>
      <c r="C203" s="95"/>
      <c r="D203" s="95"/>
      <c r="E203" s="97"/>
      <c r="F203" s="101"/>
      <c r="G203" s="103"/>
      <c r="H203" s="103"/>
      <c r="I203" s="16" t="s">
        <v>249</v>
      </c>
      <c r="J203" s="17" t="s">
        <v>259</v>
      </c>
      <c r="K203" s="17">
        <f>Supervisor!K203</f>
        <v>103</v>
      </c>
      <c r="L203" s="17">
        <f>Supervisor!N203</f>
        <v>52</v>
      </c>
      <c r="M203" s="131"/>
      <c r="N203" s="147"/>
      <c r="O203" s="131"/>
      <c r="P203" s="157"/>
      <c r="Q203" s="48"/>
      <c r="R203" s="100" t="e">
        <f>#REF!*$R$5</f>
        <v>#REF!</v>
      </c>
      <c r="S203" s="184"/>
      <c r="T203" s="179"/>
    </row>
    <row r="204" spans="1:20" ht="45" hidden="1" customHeight="1" outlineLevel="7" x14ac:dyDescent="0.2">
      <c r="A204" s="91"/>
      <c r="B204" s="93"/>
      <c r="C204" s="95"/>
      <c r="D204" s="95"/>
      <c r="E204" s="97"/>
      <c r="F204" s="101"/>
      <c r="G204" s="103"/>
      <c r="H204" s="103"/>
      <c r="I204" s="16" t="s">
        <v>250</v>
      </c>
      <c r="J204" s="17" t="s">
        <v>258</v>
      </c>
      <c r="K204" s="17">
        <f>Supervisor!K204</f>
        <v>28</v>
      </c>
      <c r="L204" s="17">
        <f>Supervisor!N204</f>
        <v>0</v>
      </c>
      <c r="M204" s="131"/>
      <c r="N204" s="147"/>
      <c r="O204" s="131"/>
      <c r="P204" s="157"/>
      <c r="Q204" s="48"/>
      <c r="R204" s="100" t="e">
        <f>#REF!*$R$5</f>
        <v>#REF!</v>
      </c>
      <c r="S204" s="184"/>
      <c r="T204" s="179"/>
    </row>
    <row r="205" spans="1:20" ht="45" hidden="1" customHeight="1" outlineLevel="7" x14ac:dyDescent="0.2">
      <c r="A205" s="91"/>
      <c r="B205" s="93"/>
      <c r="C205" s="95"/>
      <c r="D205" s="95"/>
      <c r="E205" s="97"/>
      <c r="F205" s="101"/>
      <c r="G205" s="103"/>
      <c r="H205" s="103"/>
      <c r="I205" s="16" t="s">
        <v>48</v>
      </c>
      <c r="J205" s="17" t="s">
        <v>257</v>
      </c>
      <c r="K205" s="17">
        <f>Supervisor!K205</f>
        <v>100</v>
      </c>
      <c r="L205" s="17">
        <f>Supervisor!N205</f>
        <v>0</v>
      </c>
      <c r="M205" s="131"/>
      <c r="N205" s="147"/>
      <c r="O205" s="131"/>
      <c r="P205" s="157"/>
      <c r="Q205" s="48"/>
      <c r="R205" s="100" t="e">
        <f>#REF!*$R$5</f>
        <v>#REF!</v>
      </c>
      <c r="S205" s="184"/>
      <c r="T205" s="179"/>
    </row>
    <row r="206" spans="1:20" ht="45" hidden="1" customHeight="1" outlineLevel="7" x14ac:dyDescent="0.2">
      <c r="A206" s="91"/>
      <c r="B206" s="93"/>
      <c r="C206" s="95"/>
      <c r="D206" s="95"/>
      <c r="E206" s="97"/>
      <c r="F206" s="101"/>
      <c r="G206" s="103"/>
      <c r="H206" s="103"/>
      <c r="I206" s="16" t="s">
        <v>49</v>
      </c>
      <c r="J206" s="17" t="s">
        <v>259</v>
      </c>
      <c r="K206" s="17">
        <f>Supervisor!K206</f>
        <v>150</v>
      </c>
      <c r="L206" s="17">
        <f>Supervisor!N206</f>
        <v>0</v>
      </c>
      <c r="M206" s="131"/>
      <c r="N206" s="147"/>
      <c r="O206" s="131"/>
      <c r="P206" s="157"/>
      <c r="Q206" s="48"/>
      <c r="R206" s="100" t="e">
        <f>#REF!*$R$5</f>
        <v>#REF!</v>
      </c>
      <c r="S206" s="184"/>
      <c r="T206" s="179"/>
    </row>
    <row r="207" spans="1:20" ht="45" hidden="1" customHeight="1" outlineLevel="7" x14ac:dyDescent="0.2">
      <c r="A207" s="91"/>
      <c r="B207" s="93"/>
      <c r="C207" s="95"/>
      <c r="D207" s="95"/>
      <c r="E207" s="97"/>
      <c r="F207" s="101"/>
      <c r="G207" s="103"/>
      <c r="H207" s="103"/>
      <c r="I207" s="16" t="s">
        <v>50</v>
      </c>
      <c r="J207" s="17" t="s">
        <v>258</v>
      </c>
      <c r="K207" s="17">
        <f>Supervisor!K207</f>
        <v>1000</v>
      </c>
      <c r="L207" s="17">
        <f>Supervisor!N207</f>
        <v>0</v>
      </c>
      <c r="M207" s="131"/>
      <c r="N207" s="147"/>
      <c r="O207" s="131"/>
      <c r="P207" s="157"/>
      <c r="Q207" s="48"/>
      <c r="R207" s="100" t="e">
        <f>#REF!*$R$5</f>
        <v>#REF!</v>
      </c>
      <c r="S207" s="184"/>
      <c r="T207" s="179"/>
    </row>
    <row r="208" spans="1:20" ht="45" hidden="1" customHeight="1" outlineLevel="7" x14ac:dyDescent="0.2">
      <c r="A208" s="91"/>
      <c r="B208" s="93"/>
      <c r="C208" s="95"/>
      <c r="D208" s="95"/>
      <c r="E208" s="97"/>
      <c r="F208" s="101"/>
      <c r="G208" s="103"/>
      <c r="H208" s="103"/>
      <c r="I208" s="16" t="s">
        <v>51</v>
      </c>
      <c r="J208" s="17" t="s">
        <v>257</v>
      </c>
      <c r="K208" s="17">
        <f>Supervisor!K208</f>
        <v>100</v>
      </c>
      <c r="L208" s="17">
        <f>Supervisor!N208</f>
        <v>75</v>
      </c>
      <c r="M208" s="131"/>
      <c r="N208" s="147"/>
      <c r="O208" s="131"/>
      <c r="P208" s="157"/>
      <c r="Q208" s="48"/>
      <c r="R208" s="100" t="e">
        <f>#REF!*$R$5</f>
        <v>#REF!</v>
      </c>
      <c r="S208" s="184"/>
      <c r="T208" s="179"/>
    </row>
    <row r="209" spans="1:20" ht="45" hidden="1" customHeight="1" outlineLevel="7" x14ac:dyDescent="0.2">
      <c r="A209" s="91"/>
      <c r="B209" s="93"/>
      <c r="C209" s="95"/>
      <c r="D209" s="95"/>
      <c r="E209" s="97"/>
      <c r="F209" s="101"/>
      <c r="G209" s="101"/>
      <c r="H209" s="101"/>
      <c r="I209" s="19" t="s">
        <v>283</v>
      </c>
      <c r="J209" s="21"/>
      <c r="K209" s="20">
        <f>Supervisor!K209</f>
        <v>0</v>
      </c>
      <c r="L209" s="20">
        <f>Supervisor!N209</f>
        <v>0</v>
      </c>
      <c r="M209" s="138"/>
      <c r="N209" s="151"/>
      <c r="O209" s="138"/>
      <c r="P209" s="532"/>
      <c r="Q209" s="105"/>
      <c r="R209" s="105"/>
      <c r="S209" s="185"/>
      <c r="T209" s="179"/>
    </row>
    <row r="210" spans="1:20" ht="45" hidden="1" customHeight="1" outlineLevel="7" x14ac:dyDescent="0.2">
      <c r="A210" s="91"/>
      <c r="B210" s="93"/>
      <c r="C210" s="95"/>
      <c r="D210" s="95"/>
      <c r="E210" s="97"/>
      <c r="F210" s="101"/>
      <c r="G210" s="101"/>
      <c r="H210" s="101"/>
      <c r="I210" s="16" t="s">
        <v>283</v>
      </c>
      <c r="J210" s="17" t="s">
        <v>258</v>
      </c>
      <c r="K210" s="17">
        <f>Supervisor!K210</f>
        <v>560</v>
      </c>
      <c r="L210" s="17">
        <f>Supervisor!N210</f>
        <v>0</v>
      </c>
      <c r="M210" s="131"/>
      <c r="N210" s="147"/>
      <c r="O210" s="131"/>
      <c r="P210" s="153"/>
      <c r="Q210" s="107"/>
      <c r="R210" s="108"/>
      <c r="S210" s="186"/>
      <c r="T210" s="179"/>
    </row>
    <row r="211" spans="1:20" ht="34.5" customHeight="1" outlineLevel="3" x14ac:dyDescent="0.2">
      <c r="A211" s="91"/>
      <c r="B211" s="93"/>
      <c r="C211" s="95"/>
      <c r="D211" s="95"/>
      <c r="E211" s="97"/>
      <c r="F211" s="97"/>
      <c r="G211" s="97"/>
      <c r="H211" s="97"/>
      <c r="I211" s="13" t="s">
        <v>56</v>
      </c>
      <c r="J211" s="14" t="s">
        <v>444</v>
      </c>
      <c r="K211" s="14">
        <f>Supervisor!K211</f>
        <v>0</v>
      </c>
      <c r="L211" s="14">
        <f>Supervisor!N211</f>
        <v>0</v>
      </c>
      <c r="M211" s="137"/>
      <c r="N211" s="150"/>
      <c r="O211" s="137"/>
      <c r="P211" s="529"/>
      <c r="Q211" s="44"/>
      <c r="R211" s="100" t="e">
        <f>#REF!*$R$5</f>
        <v>#REF!</v>
      </c>
      <c r="S211" s="184"/>
      <c r="T211" s="179"/>
    </row>
    <row r="212" spans="1:20" ht="34.5" customHeight="1" outlineLevel="4" x14ac:dyDescent="0.2">
      <c r="A212" s="91"/>
      <c r="B212" s="93"/>
      <c r="C212" s="95"/>
      <c r="D212" s="95"/>
      <c r="E212" s="97"/>
      <c r="F212" s="101"/>
      <c r="G212" s="101"/>
      <c r="H212" s="101"/>
      <c r="I212" s="19" t="s">
        <v>57</v>
      </c>
      <c r="J212" s="20"/>
      <c r="K212" s="20">
        <f>Supervisor!K212</f>
        <v>0</v>
      </c>
      <c r="L212" s="20">
        <f>Supervisor!N212</f>
        <v>0</v>
      </c>
      <c r="M212" s="138"/>
      <c r="N212" s="151"/>
      <c r="O212" s="138"/>
      <c r="P212" s="530"/>
      <c r="Q212" s="49"/>
      <c r="R212" s="100" t="e">
        <f>#REF!*$R$5</f>
        <v>#REF!</v>
      </c>
      <c r="S212" s="184"/>
      <c r="T212" s="179"/>
    </row>
    <row r="213" spans="1:20" ht="34.5" customHeight="1" outlineLevel="5" x14ac:dyDescent="0.2">
      <c r="A213" s="91"/>
      <c r="B213" s="93"/>
      <c r="C213" s="95"/>
      <c r="D213" s="95"/>
      <c r="E213" s="97"/>
      <c r="F213" s="101"/>
      <c r="G213" s="103"/>
      <c r="H213" s="103"/>
      <c r="I213" s="22" t="s">
        <v>58</v>
      </c>
      <c r="J213" s="23"/>
      <c r="K213" s="23">
        <f>Supervisor!K213</f>
        <v>0</v>
      </c>
      <c r="L213" s="23">
        <f>Supervisor!N213</f>
        <v>0</v>
      </c>
      <c r="M213" s="139"/>
      <c r="N213" s="152"/>
      <c r="O213" s="139"/>
      <c r="P213" s="531"/>
      <c r="Q213" s="50"/>
      <c r="R213" s="100" t="e">
        <f>#REF!*$R$5</f>
        <v>#REF!</v>
      </c>
      <c r="S213" s="184"/>
      <c r="T213" s="179"/>
    </row>
    <row r="214" spans="1:20" ht="34.5" customHeight="1" outlineLevel="6" x14ac:dyDescent="0.2">
      <c r="A214" s="91"/>
      <c r="B214" s="93"/>
      <c r="C214" s="95"/>
      <c r="D214" s="95"/>
      <c r="E214" s="97"/>
      <c r="F214" s="101"/>
      <c r="G214" s="103"/>
      <c r="H214" s="109"/>
      <c r="I214" s="27" t="s">
        <v>59</v>
      </c>
      <c r="J214" s="28"/>
      <c r="K214" s="28">
        <f>Supervisor!K214</f>
        <v>0</v>
      </c>
      <c r="L214" s="28">
        <f>Supervisor!N214</f>
        <v>0</v>
      </c>
      <c r="M214" s="141"/>
      <c r="N214" s="154"/>
      <c r="O214" s="141"/>
      <c r="P214" s="533"/>
      <c r="Q214" s="51"/>
      <c r="R214" s="100" t="e">
        <f>#REF!*$R$5</f>
        <v>#REF!</v>
      </c>
      <c r="S214" s="184"/>
      <c r="T214" s="179"/>
    </row>
    <row r="215" spans="1:20" ht="34.5" customHeight="1" outlineLevel="7" x14ac:dyDescent="0.2">
      <c r="A215" s="91"/>
      <c r="B215" s="93"/>
      <c r="C215" s="95"/>
      <c r="D215" s="95"/>
      <c r="E215" s="97"/>
      <c r="F215" s="101"/>
      <c r="G215" s="103"/>
      <c r="H215" s="109"/>
      <c r="I215" s="16" t="s">
        <v>60</v>
      </c>
      <c r="J215" s="17" t="s">
        <v>261</v>
      </c>
      <c r="K215" s="17">
        <f>Supervisor!K215</f>
        <v>42944</v>
      </c>
      <c r="L215" s="17">
        <f>Supervisor!N215</f>
        <v>25598</v>
      </c>
      <c r="M215" s="131"/>
      <c r="N215" s="147"/>
      <c r="O215" s="131"/>
      <c r="P215" s="157"/>
      <c r="Q215" s="52"/>
      <c r="R215" s="100" t="e">
        <f>#REF!*$R$5</f>
        <v>#REF!</v>
      </c>
      <c r="S215" s="184"/>
      <c r="T215" s="179">
        <v>3390</v>
      </c>
    </row>
    <row r="216" spans="1:20" ht="102" customHeight="1" outlineLevel="7" x14ac:dyDescent="0.2">
      <c r="A216" s="91"/>
      <c r="B216" s="93"/>
      <c r="C216" s="95"/>
      <c r="D216" s="95"/>
      <c r="E216" s="97"/>
      <c r="F216" s="101"/>
      <c r="G216" s="103"/>
      <c r="H216" s="109"/>
      <c r="I216" s="16" t="s">
        <v>61</v>
      </c>
      <c r="J216" s="17" t="s">
        <v>261</v>
      </c>
      <c r="K216" s="17">
        <f>Supervisor!K216</f>
        <v>12883</v>
      </c>
      <c r="L216" s="17">
        <f>Supervisor!N216</f>
        <v>6933</v>
      </c>
      <c r="M216" s="140" t="s">
        <v>524</v>
      </c>
      <c r="N216" s="153" t="s">
        <v>525</v>
      </c>
      <c r="O216" s="140"/>
      <c r="P216" s="157"/>
      <c r="Q216" s="52"/>
      <c r="R216" s="100" t="e">
        <f>#REF!*$R$5</f>
        <v>#REF!</v>
      </c>
      <c r="S216" s="184"/>
      <c r="T216" s="179"/>
    </row>
    <row r="217" spans="1:20" ht="139.5" customHeight="1" outlineLevel="7" x14ac:dyDescent="0.2">
      <c r="A217" s="91"/>
      <c r="B217" s="93"/>
      <c r="C217" s="95"/>
      <c r="D217" s="95"/>
      <c r="E217" s="97"/>
      <c r="F217" s="101"/>
      <c r="G217" s="103"/>
      <c r="H217" s="109"/>
      <c r="I217" s="4" t="s">
        <v>62</v>
      </c>
      <c r="J217" s="17" t="s">
        <v>261</v>
      </c>
      <c r="K217" s="17">
        <f>Supervisor!K217</f>
        <v>12883</v>
      </c>
      <c r="L217" s="5">
        <f>Supervisor!N217</f>
        <v>5800</v>
      </c>
      <c r="M217" s="140" t="s">
        <v>526</v>
      </c>
      <c r="N217" s="153" t="s">
        <v>527</v>
      </c>
      <c r="O217" s="140"/>
      <c r="P217" s="157"/>
      <c r="Q217" s="47"/>
      <c r="R217" s="94" t="e">
        <f>#REF!*$R$5</f>
        <v>#REF!</v>
      </c>
      <c r="S217" s="183"/>
      <c r="T217" s="179"/>
    </row>
    <row r="218" spans="1:20" ht="127.5" customHeight="1" outlineLevel="7" x14ac:dyDescent="0.2">
      <c r="A218" s="91"/>
      <c r="B218" s="93"/>
      <c r="C218" s="95"/>
      <c r="D218" s="95"/>
      <c r="E218" s="97"/>
      <c r="F218" s="101"/>
      <c r="G218" s="103"/>
      <c r="H218" s="109"/>
      <c r="I218" s="4" t="s">
        <v>63</v>
      </c>
      <c r="J218" s="17" t="s">
        <v>261</v>
      </c>
      <c r="K218" s="17">
        <f>Supervisor!K218</f>
        <v>2576.6</v>
      </c>
      <c r="L218" s="5">
        <f>Supervisor!N218</f>
        <v>3.4</v>
      </c>
      <c r="M218" s="140" t="s">
        <v>495</v>
      </c>
      <c r="N218" s="153" t="s">
        <v>494</v>
      </c>
      <c r="O218" s="140"/>
      <c r="P218" s="157"/>
      <c r="Q218" s="47"/>
      <c r="R218" s="94" t="e">
        <f>#REF!*$R$5</f>
        <v>#REF!</v>
      </c>
      <c r="S218" s="183"/>
      <c r="T218" s="179"/>
    </row>
    <row r="219" spans="1:20" ht="34.5" customHeight="1" outlineLevel="7" x14ac:dyDescent="0.2">
      <c r="A219" s="91"/>
      <c r="B219" s="93"/>
      <c r="C219" s="95"/>
      <c r="D219" s="95"/>
      <c r="E219" s="97"/>
      <c r="F219" s="101"/>
      <c r="G219" s="103"/>
      <c r="H219" s="109"/>
      <c r="I219" s="4" t="s">
        <v>64</v>
      </c>
      <c r="J219" s="17" t="s">
        <v>261</v>
      </c>
      <c r="K219" s="17">
        <f>Supervisor!K219</f>
        <v>12883</v>
      </c>
      <c r="L219" s="5">
        <f>Supervisor!N219</f>
        <v>0</v>
      </c>
      <c r="M219" s="131"/>
      <c r="N219" s="147"/>
      <c r="O219" s="131"/>
      <c r="P219" s="157"/>
      <c r="Q219" s="47"/>
      <c r="R219" s="94" t="e">
        <f>#REF!*$R$5</f>
        <v>#REF!</v>
      </c>
      <c r="S219" s="183"/>
      <c r="T219" s="179"/>
    </row>
    <row r="220" spans="1:20" ht="34.5" customHeight="1" outlineLevel="7" x14ac:dyDescent="0.2">
      <c r="A220" s="91"/>
      <c r="B220" s="93"/>
      <c r="C220" s="95"/>
      <c r="D220" s="95"/>
      <c r="E220" s="97"/>
      <c r="F220" s="101"/>
      <c r="G220" s="103"/>
      <c r="H220" s="109"/>
      <c r="I220" s="4" t="s">
        <v>51</v>
      </c>
      <c r="J220" s="5" t="s">
        <v>257</v>
      </c>
      <c r="K220" s="5">
        <f>Supervisor!K220</f>
        <v>100</v>
      </c>
      <c r="L220" s="5">
        <f>Supervisor!N220</f>
        <v>25</v>
      </c>
      <c r="M220" s="131"/>
      <c r="N220" s="147"/>
      <c r="O220" s="131"/>
      <c r="P220" s="157"/>
      <c r="Q220" s="47"/>
      <c r="R220" s="94" t="e">
        <f>#REF!*$R$5</f>
        <v>#REF!</v>
      </c>
      <c r="S220" s="183"/>
      <c r="T220" s="179">
        <v>20</v>
      </c>
    </row>
    <row r="221" spans="1:20" ht="45" customHeight="1" outlineLevel="6" x14ac:dyDescent="0.2">
      <c r="A221" s="91"/>
      <c r="B221" s="93"/>
      <c r="C221" s="95"/>
      <c r="D221" s="95"/>
      <c r="E221" s="97"/>
      <c r="F221" s="101"/>
      <c r="G221" s="103"/>
      <c r="H221" s="109"/>
      <c r="I221" s="27" t="s">
        <v>65</v>
      </c>
      <c r="J221" s="28"/>
      <c r="K221" s="28">
        <f>Supervisor!K221</f>
        <v>0</v>
      </c>
      <c r="L221" s="28">
        <f>Supervisor!N221</f>
        <v>0</v>
      </c>
      <c r="M221" s="141"/>
      <c r="N221" s="154"/>
      <c r="O221" s="141"/>
      <c r="P221" s="533"/>
      <c r="Q221" s="51"/>
      <c r="R221" s="111" t="e">
        <f>#REF!*$R$5</f>
        <v>#REF!</v>
      </c>
      <c r="S221" s="111"/>
      <c r="T221" s="179"/>
    </row>
    <row r="222" spans="1:20" ht="45" customHeight="1" outlineLevel="7" x14ac:dyDescent="0.2">
      <c r="A222" s="91"/>
      <c r="B222" s="93"/>
      <c r="C222" s="95"/>
      <c r="D222" s="95"/>
      <c r="E222" s="97"/>
      <c r="F222" s="101"/>
      <c r="G222" s="103"/>
      <c r="H222" s="109"/>
      <c r="I222" s="16" t="s">
        <v>60</v>
      </c>
      <c r="J222" s="17" t="s">
        <v>261</v>
      </c>
      <c r="K222" s="17">
        <f>Supervisor!K222</f>
        <v>27889</v>
      </c>
      <c r="L222" s="17">
        <f>Supervisor!N222</f>
        <v>1248</v>
      </c>
      <c r="M222" s="131"/>
      <c r="N222" s="147"/>
      <c r="O222" s="131"/>
      <c r="P222" s="157"/>
      <c r="Q222" s="52"/>
      <c r="R222" s="111" t="e">
        <f>#REF!*$R$5</f>
        <v>#REF!</v>
      </c>
      <c r="S222" s="111"/>
      <c r="T222" s="179"/>
    </row>
    <row r="223" spans="1:20" ht="45" customHeight="1" outlineLevel="7" x14ac:dyDescent="0.2">
      <c r="A223" s="91"/>
      <c r="B223" s="93"/>
      <c r="C223" s="95"/>
      <c r="D223" s="95"/>
      <c r="E223" s="97"/>
      <c r="F223" s="101"/>
      <c r="G223" s="103"/>
      <c r="H223" s="109"/>
      <c r="I223" s="16" t="s">
        <v>61</v>
      </c>
      <c r="J223" s="17" t="s">
        <v>261</v>
      </c>
      <c r="K223" s="17">
        <f>Supervisor!K223</f>
        <v>8367</v>
      </c>
      <c r="L223" s="17">
        <f>Supervisor!N223</f>
        <v>232</v>
      </c>
      <c r="M223" s="131"/>
      <c r="N223" s="147"/>
      <c r="O223" s="131"/>
      <c r="P223" s="157"/>
      <c r="Q223" s="52"/>
      <c r="R223" s="111" t="e">
        <f>#REF!*$R$5</f>
        <v>#REF!</v>
      </c>
      <c r="S223" s="111"/>
      <c r="T223" s="179"/>
    </row>
    <row r="224" spans="1:20" ht="156" customHeight="1" outlineLevel="7" x14ac:dyDescent="0.2">
      <c r="A224" s="91"/>
      <c r="B224" s="93"/>
      <c r="C224" s="95"/>
      <c r="D224" s="95"/>
      <c r="E224" s="97"/>
      <c r="F224" s="101"/>
      <c r="G224" s="103"/>
      <c r="H224" s="109"/>
      <c r="I224" s="4" t="s">
        <v>62</v>
      </c>
      <c r="J224" s="17" t="s">
        <v>261</v>
      </c>
      <c r="K224" s="17">
        <f>Supervisor!K224</f>
        <v>8367</v>
      </c>
      <c r="L224" s="5">
        <f>Supervisor!N224</f>
        <v>232</v>
      </c>
      <c r="M224" s="140" t="s">
        <v>459</v>
      </c>
      <c r="N224" s="153" t="s">
        <v>460</v>
      </c>
      <c r="O224" s="140" t="s">
        <v>463</v>
      </c>
      <c r="P224" s="157" t="s">
        <v>464</v>
      </c>
      <c r="Q224" s="47"/>
      <c r="R224" s="94" t="e">
        <f>#REF!*$R$5</f>
        <v>#REF!</v>
      </c>
      <c r="S224" s="183"/>
      <c r="T224" s="179"/>
    </row>
    <row r="225" spans="1:20" ht="45" customHeight="1" outlineLevel="7" x14ac:dyDescent="0.2">
      <c r="A225" s="91"/>
      <c r="B225" s="93"/>
      <c r="C225" s="95"/>
      <c r="D225" s="95"/>
      <c r="E225" s="97"/>
      <c r="F225" s="101"/>
      <c r="G225" s="103"/>
      <c r="H225" s="109"/>
      <c r="I225" s="4" t="s">
        <v>63</v>
      </c>
      <c r="J225" s="17" t="s">
        <v>261</v>
      </c>
      <c r="K225" s="17">
        <f>Supervisor!K225</f>
        <v>8367</v>
      </c>
      <c r="L225" s="5">
        <f>Supervisor!N225</f>
        <v>0</v>
      </c>
      <c r="M225" s="131"/>
      <c r="N225" s="147"/>
      <c r="O225" s="131"/>
      <c r="P225" s="157"/>
      <c r="Q225" s="47"/>
      <c r="R225" s="94" t="e">
        <f>#REF!*$R$5</f>
        <v>#REF!</v>
      </c>
      <c r="S225" s="183"/>
      <c r="T225" s="179"/>
    </row>
    <row r="226" spans="1:20" ht="45" customHeight="1" outlineLevel="7" x14ac:dyDescent="0.2">
      <c r="A226" s="91"/>
      <c r="B226" s="93"/>
      <c r="C226" s="95"/>
      <c r="D226" s="95"/>
      <c r="E226" s="97"/>
      <c r="F226" s="101"/>
      <c r="G226" s="103"/>
      <c r="H226" s="109"/>
      <c r="I226" s="4" t="s">
        <v>64</v>
      </c>
      <c r="J226" s="17" t="s">
        <v>261</v>
      </c>
      <c r="K226" s="17">
        <f>Supervisor!K226</f>
        <v>1</v>
      </c>
      <c r="L226" s="5">
        <f>Supervisor!N226</f>
        <v>0</v>
      </c>
      <c r="M226" s="131"/>
      <c r="N226" s="147"/>
      <c r="O226" s="131"/>
      <c r="P226" s="157"/>
      <c r="Q226" s="47"/>
      <c r="R226" s="94" t="e">
        <f>#REF!*$R$5</f>
        <v>#REF!</v>
      </c>
      <c r="S226" s="183"/>
      <c r="T226" s="179"/>
    </row>
    <row r="227" spans="1:20" ht="45" customHeight="1" outlineLevel="7" x14ac:dyDescent="0.2">
      <c r="A227" s="91"/>
      <c r="B227" s="93"/>
      <c r="C227" s="95"/>
      <c r="D227" s="95"/>
      <c r="E227" s="97"/>
      <c r="F227" s="101"/>
      <c r="G227" s="103"/>
      <c r="H227" s="109"/>
      <c r="I227" s="4" t="s">
        <v>51</v>
      </c>
      <c r="J227" s="5" t="s">
        <v>257</v>
      </c>
      <c r="K227" s="5">
        <f>Supervisor!K227</f>
        <v>100</v>
      </c>
      <c r="L227" s="5">
        <f>Supervisor!N227</f>
        <v>20</v>
      </c>
      <c r="M227" s="131"/>
      <c r="N227" s="147"/>
      <c r="O227" s="131"/>
      <c r="P227" s="157"/>
      <c r="Q227" s="47"/>
      <c r="R227" s="94" t="e">
        <f>#REF!*$R$5</f>
        <v>#REF!</v>
      </c>
      <c r="S227" s="183"/>
      <c r="T227" s="179">
        <v>20</v>
      </c>
    </row>
    <row r="228" spans="1:20" ht="45" customHeight="1" outlineLevel="6" collapsed="1" x14ac:dyDescent="0.2">
      <c r="A228" s="91"/>
      <c r="B228" s="93"/>
      <c r="C228" s="95"/>
      <c r="D228" s="95"/>
      <c r="E228" s="97"/>
      <c r="F228" s="101"/>
      <c r="G228" s="103"/>
      <c r="H228" s="109"/>
      <c r="I228" s="27" t="s">
        <v>66</v>
      </c>
      <c r="J228" s="28"/>
      <c r="K228" s="28">
        <f>Supervisor!K228</f>
        <v>0</v>
      </c>
      <c r="L228" s="28">
        <f>Supervisor!N228</f>
        <v>0</v>
      </c>
      <c r="M228" s="141"/>
      <c r="N228" s="154"/>
      <c r="O228" s="141"/>
      <c r="P228" s="533"/>
      <c r="Q228" s="51"/>
      <c r="R228" s="111" t="e">
        <f>#REF!*$R$5</f>
        <v>#REF!</v>
      </c>
      <c r="S228" s="111"/>
      <c r="T228" s="179"/>
    </row>
    <row r="229" spans="1:20" ht="45" hidden="1" customHeight="1" outlineLevel="7" x14ac:dyDescent="0.2">
      <c r="A229" s="91"/>
      <c r="B229" s="93"/>
      <c r="C229" s="95"/>
      <c r="D229" s="95"/>
      <c r="E229" s="97"/>
      <c r="F229" s="101"/>
      <c r="G229" s="103"/>
      <c r="H229" s="109"/>
      <c r="I229" s="16" t="s">
        <v>60</v>
      </c>
      <c r="J229" s="17" t="s">
        <v>261</v>
      </c>
      <c r="K229" s="17">
        <f>Supervisor!K229</f>
        <v>13845</v>
      </c>
      <c r="L229" s="17">
        <f>Supervisor!N229</f>
        <v>0</v>
      </c>
      <c r="M229" s="131"/>
      <c r="N229" s="147"/>
      <c r="O229" s="131"/>
      <c r="P229" s="157"/>
      <c r="Q229" s="52"/>
      <c r="R229" s="111" t="e">
        <f>#REF!*$R$5</f>
        <v>#REF!</v>
      </c>
      <c r="S229" s="111"/>
      <c r="T229" s="179"/>
    </row>
    <row r="230" spans="1:20" ht="45" hidden="1" customHeight="1" outlineLevel="7" x14ac:dyDescent="0.2">
      <c r="A230" s="91"/>
      <c r="B230" s="93"/>
      <c r="C230" s="95"/>
      <c r="D230" s="95"/>
      <c r="E230" s="97"/>
      <c r="F230" s="101"/>
      <c r="G230" s="103"/>
      <c r="H230" s="109"/>
      <c r="I230" s="16" t="s">
        <v>61</v>
      </c>
      <c r="J230" s="17" t="s">
        <v>261</v>
      </c>
      <c r="K230" s="17">
        <f>Supervisor!K230</f>
        <v>4154</v>
      </c>
      <c r="L230" s="17">
        <f>Supervisor!N230</f>
        <v>0</v>
      </c>
      <c r="M230" s="131"/>
      <c r="N230" s="147"/>
      <c r="O230" s="131"/>
      <c r="P230" s="157"/>
      <c r="Q230" s="52"/>
      <c r="R230" s="111" t="e">
        <f>#REF!*$R$5</f>
        <v>#REF!</v>
      </c>
      <c r="S230" s="111"/>
      <c r="T230" s="179"/>
    </row>
    <row r="231" spans="1:20" ht="45" hidden="1" customHeight="1" outlineLevel="7" x14ac:dyDescent="0.2">
      <c r="A231" s="91"/>
      <c r="B231" s="93"/>
      <c r="C231" s="95"/>
      <c r="D231" s="95"/>
      <c r="E231" s="97"/>
      <c r="F231" s="101"/>
      <c r="G231" s="103"/>
      <c r="H231" s="109"/>
      <c r="I231" s="4" t="s">
        <v>62</v>
      </c>
      <c r="J231" s="17" t="s">
        <v>261</v>
      </c>
      <c r="K231" s="17">
        <f>Supervisor!K231</f>
        <v>4154</v>
      </c>
      <c r="L231" s="5">
        <f>Supervisor!N231</f>
        <v>0</v>
      </c>
      <c r="M231" s="131"/>
      <c r="N231" s="147"/>
      <c r="O231" s="131"/>
      <c r="P231" s="157"/>
      <c r="Q231" s="47"/>
      <c r="R231" s="111" t="e">
        <f>#REF!*$R$5</f>
        <v>#REF!</v>
      </c>
      <c r="S231" s="111"/>
      <c r="T231" s="179"/>
    </row>
    <row r="232" spans="1:20" ht="45" hidden="1" customHeight="1" outlineLevel="7" x14ac:dyDescent="0.2">
      <c r="A232" s="91"/>
      <c r="B232" s="93"/>
      <c r="C232" s="95"/>
      <c r="D232" s="95"/>
      <c r="E232" s="97"/>
      <c r="F232" s="101"/>
      <c r="G232" s="103"/>
      <c r="H232" s="109"/>
      <c r="I232" s="4" t="s">
        <v>63</v>
      </c>
      <c r="J232" s="17" t="s">
        <v>261</v>
      </c>
      <c r="K232" s="17">
        <f>Supervisor!K232</f>
        <v>4154</v>
      </c>
      <c r="L232" s="5">
        <f>Supervisor!N232</f>
        <v>0</v>
      </c>
      <c r="M232" s="131"/>
      <c r="N232" s="147"/>
      <c r="O232" s="131"/>
      <c r="P232" s="157"/>
      <c r="Q232" s="47"/>
      <c r="R232" s="111" t="e">
        <f>#REF!*$R$5</f>
        <v>#REF!</v>
      </c>
      <c r="S232" s="111"/>
      <c r="T232" s="179"/>
    </row>
    <row r="233" spans="1:20" ht="45" hidden="1" customHeight="1" outlineLevel="7" x14ac:dyDescent="0.2">
      <c r="A233" s="91"/>
      <c r="B233" s="93"/>
      <c r="C233" s="95"/>
      <c r="D233" s="95"/>
      <c r="E233" s="97"/>
      <c r="F233" s="101"/>
      <c r="G233" s="103"/>
      <c r="H233" s="109"/>
      <c r="I233" s="4" t="s">
        <v>64</v>
      </c>
      <c r="J233" s="17" t="s">
        <v>261</v>
      </c>
      <c r="K233" s="17">
        <f>Supervisor!K233</f>
        <v>4154</v>
      </c>
      <c r="L233" s="5">
        <f>Supervisor!N233</f>
        <v>0</v>
      </c>
      <c r="M233" s="131"/>
      <c r="N233" s="147"/>
      <c r="O233" s="131"/>
      <c r="P233" s="157"/>
      <c r="Q233" s="47"/>
      <c r="R233" s="111" t="e">
        <f>#REF!*$R$5</f>
        <v>#REF!</v>
      </c>
      <c r="S233" s="111"/>
      <c r="T233" s="179"/>
    </row>
    <row r="234" spans="1:20" ht="45" hidden="1" customHeight="1" outlineLevel="7" x14ac:dyDescent="0.2">
      <c r="A234" s="91"/>
      <c r="B234" s="93"/>
      <c r="C234" s="95"/>
      <c r="D234" s="95"/>
      <c r="E234" s="97"/>
      <c r="F234" s="101"/>
      <c r="G234" s="103"/>
      <c r="H234" s="109"/>
      <c r="I234" s="4" t="s">
        <v>51</v>
      </c>
      <c r="J234" s="5" t="s">
        <v>257</v>
      </c>
      <c r="K234" s="5">
        <f>Supervisor!K234</f>
        <v>100</v>
      </c>
      <c r="L234" s="5">
        <f>Supervisor!N234</f>
        <v>20</v>
      </c>
      <c r="M234" s="131"/>
      <c r="N234" s="147"/>
      <c r="O234" s="131"/>
      <c r="P234" s="157"/>
      <c r="Q234" s="47"/>
      <c r="R234" s="111" t="e">
        <f>#REF!*$R$5</f>
        <v>#REF!</v>
      </c>
      <c r="S234" s="111"/>
      <c r="T234" s="179">
        <v>20</v>
      </c>
    </row>
    <row r="235" spans="1:20" ht="45" customHeight="1" outlineLevel="6" collapsed="1" x14ac:dyDescent="0.2">
      <c r="A235" s="91"/>
      <c r="B235" s="93"/>
      <c r="C235" s="95"/>
      <c r="D235" s="95"/>
      <c r="E235" s="97"/>
      <c r="F235" s="101"/>
      <c r="G235" s="103"/>
      <c r="H235" s="109"/>
      <c r="I235" s="27" t="s">
        <v>233</v>
      </c>
      <c r="J235" s="28"/>
      <c r="K235" s="28">
        <f>Supervisor!K235</f>
        <v>0</v>
      </c>
      <c r="L235" s="28">
        <f>Supervisor!N235</f>
        <v>0</v>
      </c>
      <c r="M235" s="141"/>
      <c r="N235" s="154"/>
      <c r="O235" s="141"/>
      <c r="P235" s="533"/>
      <c r="Q235" s="51"/>
      <c r="R235" s="111" t="e">
        <f>#REF!*$R$5</f>
        <v>#REF!</v>
      </c>
      <c r="S235" s="111"/>
      <c r="T235" s="179"/>
    </row>
    <row r="236" spans="1:20" ht="45" hidden="1" customHeight="1" outlineLevel="7" x14ac:dyDescent="0.2">
      <c r="A236" s="91"/>
      <c r="B236" s="93"/>
      <c r="C236" s="95"/>
      <c r="D236" s="95"/>
      <c r="E236" s="97"/>
      <c r="F236" s="101"/>
      <c r="G236" s="103"/>
      <c r="H236" s="109"/>
      <c r="I236" s="16" t="s">
        <v>60</v>
      </c>
      <c r="J236" s="17" t="s">
        <v>261</v>
      </c>
      <c r="K236" s="17">
        <f>Supervisor!K236</f>
        <v>2645</v>
      </c>
      <c r="L236" s="17">
        <f>Supervisor!N236</f>
        <v>2645</v>
      </c>
      <c r="M236" s="131"/>
      <c r="N236" s="147"/>
      <c r="O236" s="131"/>
      <c r="P236" s="157"/>
      <c r="Q236" s="52"/>
      <c r="R236" s="111" t="e">
        <f>#REF!*$R$5</f>
        <v>#REF!</v>
      </c>
      <c r="S236" s="111"/>
      <c r="T236" s="179"/>
    </row>
    <row r="237" spans="1:20" ht="45" hidden="1" customHeight="1" outlineLevel="7" x14ac:dyDescent="0.2">
      <c r="A237" s="91"/>
      <c r="B237" s="93"/>
      <c r="C237" s="95"/>
      <c r="D237" s="95"/>
      <c r="E237" s="97"/>
      <c r="F237" s="101"/>
      <c r="G237" s="103"/>
      <c r="H237" s="109"/>
      <c r="I237" s="16" t="s">
        <v>61</v>
      </c>
      <c r="J237" s="17" t="s">
        <v>261</v>
      </c>
      <c r="K237" s="17">
        <f>Supervisor!K237</f>
        <v>794</v>
      </c>
      <c r="L237" s="17">
        <f>Supervisor!N237</f>
        <v>181.95833333333331</v>
      </c>
      <c r="M237" s="131"/>
      <c r="N237" s="147"/>
      <c r="O237" s="131"/>
      <c r="P237" s="157"/>
      <c r="Q237" s="52"/>
      <c r="R237" s="111" t="e">
        <f>#REF!*$R$5</f>
        <v>#REF!</v>
      </c>
      <c r="S237" s="111"/>
      <c r="T237" s="179"/>
    </row>
    <row r="238" spans="1:20" ht="45" hidden="1" customHeight="1" outlineLevel="7" x14ac:dyDescent="0.2">
      <c r="A238" s="91"/>
      <c r="B238" s="93"/>
      <c r="C238" s="95"/>
      <c r="D238" s="95"/>
      <c r="E238" s="97"/>
      <c r="F238" s="101"/>
      <c r="G238" s="103"/>
      <c r="H238" s="109"/>
      <c r="I238" s="4" t="s">
        <v>62</v>
      </c>
      <c r="J238" s="17" t="s">
        <v>261</v>
      </c>
      <c r="K238" s="17">
        <f>Supervisor!K238</f>
        <v>794</v>
      </c>
      <c r="L238" s="5">
        <f>Supervisor!N238</f>
        <v>181.95833333333331</v>
      </c>
      <c r="M238" s="131"/>
      <c r="N238" s="147"/>
      <c r="O238" s="131"/>
      <c r="P238" s="157"/>
      <c r="Q238" s="47"/>
      <c r="R238" s="111" t="e">
        <f>#REF!*$R$5</f>
        <v>#REF!</v>
      </c>
      <c r="S238" s="111"/>
      <c r="T238" s="179"/>
    </row>
    <row r="239" spans="1:20" ht="45" hidden="1" customHeight="1" outlineLevel="7" x14ac:dyDescent="0.2">
      <c r="A239" s="91"/>
      <c r="B239" s="93"/>
      <c r="C239" s="95"/>
      <c r="D239" s="95"/>
      <c r="E239" s="97"/>
      <c r="F239" s="101"/>
      <c r="G239" s="103"/>
      <c r="H239" s="109"/>
      <c r="I239" s="4" t="s">
        <v>63</v>
      </c>
      <c r="J239" s="17" t="s">
        <v>261</v>
      </c>
      <c r="K239" s="17">
        <f>Supervisor!K239</f>
        <v>794</v>
      </c>
      <c r="L239" s="5">
        <f>Supervisor!N239</f>
        <v>181.95833333333331</v>
      </c>
      <c r="M239" s="131"/>
      <c r="N239" s="147"/>
      <c r="O239" s="131"/>
      <c r="P239" s="157"/>
      <c r="Q239" s="47"/>
      <c r="R239" s="111" t="e">
        <f>#REF!*$R$5</f>
        <v>#REF!</v>
      </c>
      <c r="S239" s="111"/>
      <c r="T239" s="179"/>
    </row>
    <row r="240" spans="1:20" ht="45" hidden="1" customHeight="1" outlineLevel="7" x14ac:dyDescent="0.2">
      <c r="A240" s="91"/>
      <c r="B240" s="93"/>
      <c r="C240" s="95"/>
      <c r="D240" s="95"/>
      <c r="E240" s="97"/>
      <c r="F240" s="101"/>
      <c r="G240" s="103"/>
      <c r="H240" s="109"/>
      <c r="I240" s="4" t="s">
        <v>64</v>
      </c>
      <c r="J240" s="17" t="s">
        <v>261</v>
      </c>
      <c r="K240" s="17">
        <f>Supervisor!K240</f>
        <v>794</v>
      </c>
      <c r="L240" s="5">
        <f>Supervisor!N240</f>
        <v>181.95833333333331</v>
      </c>
      <c r="M240" s="131"/>
      <c r="N240" s="147"/>
      <c r="O240" s="131"/>
      <c r="P240" s="157"/>
      <c r="Q240" s="47"/>
      <c r="R240" s="111" t="e">
        <f>#REF!*$R$5</f>
        <v>#REF!</v>
      </c>
      <c r="S240" s="111"/>
      <c r="T240" s="179"/>
    </row>
    <row r="241" spans="1:20" ht="45" hidden="1" customHeight="1" outlineLevel="7" x14ac:dyDescent="0.2">
      <c r="A241" s="91"/>
      <c r="B241" s="93"/>
      <c r="C241" s="95"/>
      <c r="D241" s="95"/>
      <c r="E241" s="97"/>
      <c r="F241" s="101"/>
      <c r="G241" s="103"/>
      <c r="H241" s="109"/>
      <c r="I241" s="4" t="s">
        <v>51</v>
      </c>
      <c r="J241" s="5" t="s">
        <v>257</v>
      </c>
      <c r="K241" s="5">
        <f>Supervisor!K241</f>
        <v>100</v>
      </c>
      <c r="L241" s="5">
        <f>Supervisor!N241</f>
        <v>30</v>
      </c>
      <c r="M241" s="131"/>
      <c r="N241" s="147"/>
      <c r="O241" s="131"/>
      <c r="P241" s="157"/>
      <c r="Q241" s="47"/>
      <c r="R241" s="111" t="e">
        <f>#REF!*$R$5</f>
        <v>#REF!</v>
      </c>
      <c r="S241" s="111"/>
      <c r="T241" s="179">
        <v>20</v>
      </c>
    </row>
    <row r="242" spans="1:20" ht="34.5" customHeight="1" outlineLevel="5" x14ac:dyDescent="0.2">
      <c r="A242" s="91"/>
      <c r="B242" s="93"/>
      <c r="C242" s="95"/>
      <c r="D242" s="95"/>
      <c r="E242" s="97"/>
      <c r="F242" s="101"/>
      <c r="G242" s="103"/>
      <c r="H242" s="103"/>
      <c r="I242" s="22" t="s">
        <v>67</v>
      </c>
      <c r="J242" s="23"/>
      <c r="K242" s="23">
        <f>Supervisor!K242</f>
        <v>0</v>
      </c>
      <c r="L242" s="23">
        <f>Supervisor!N242</f>
        <v>0</v>
      </c>
      <c r="M242" s="139"/>
      <c r="N242" s="152"/>
      <c r="O242" s="139"/>
      <c r="P242" s="531"/>
      <c r="Q242" s="50"/>
      <c r="R242" s="111" t="e">
        <f>#REF!*$R$5</f>
        <v>#REF!</v>
      </c>
      <c r="S242" s="111"/>
      <c r="T242" s="179"/>
    </row>
    <row r="243" spans="1:20" ht="34.5" customHeight="1" outlineLevel="6" x14ac:dyDescent="0.2">
      <c r="A243" s="91"/>
      <c r="B243" s="93"/>
      <c r="C243" s="95"/>
      <c r="D243" s="95"/>
      <c r="E243" s="97"/>
      <c r="F243" s="101"/>
      <c r="G243" s="103"/>
      <c r="H243" s="109"/>
      <c r="I243" s="27" t="s">
        <v>59</v>
      </c>
      <c r="J243" s="28"/>
      <c r="K243" s="28">
        <f>Supervisor!K243</f>
        <v>0</v>
      </c>
      <c r="L243" s="28">
        <f>Supervisor!N243</f>
        <v>0</v>
      </c>
      <c r="M243" s="141"/>
      <c r="N243" s="154"/>
      <c r="O243" s="141"/>
      <c r="P243" s="533"/>
      <c r="Q243" s="53"/>
      <c r="R243" s="111" t="e">
        <f>#REF!*$R$5</f>
        <v>#REF!</v>
      </c>
      <c r="S243" s="111"/>
      <c r="T243" s="179"/>
    </row>
    <row r="244" spans="1:20" ht="34.5" customHeight="1" outlineLevel="7" x14ac:dyDescent="0.2">
      <c r="A244" s="91"/>
      <c r="B244" s="93"/>
      <c r="C244" s="95"/>
      <c r="D244" s="95"/>
      <c r="E244" s="97"/>
      <c r="F244" s="101"/>
      <c r="G244" s="103"/>
      <c r="H244" s="109"/>
      <c r="I244" s="16" t="s">
        <v>68</v>
      </c>
      <c r="J244" s="17" t="s">
        <v>261</v>
      </c>
      <c r="K244" s="17">
        <f>Supervisor!K244</f>
        <v>42944</v>
      </c>
      <c r="L244" s="17">
        <f>Supervisor!N244</f>
        <v>22000</v>
      </c>
      <c r="M244" s="131"/>
      <c r="N244" s="147"/>
      <c r="O244" s="131"/>
      <c r="P244" s="157"/>
      <c r="Q244" s="52"/>
      <c r="R244" s="111" t="e">
        <f>#REF!*$R$5</f>
        <v>#REF!</v>
      </c>
      <c r="S244" s="111"/>
      <c r="T244" s="179">
        <v>452</v>
      </c>
    </row>
    <row r="245" spans="1:20" ht="34.5" customHeight="1" outlineLevel="7" x14ac:dyDescent="0.2">
      <c r="A245" s="91"/>
      <c r="B245" s="93"/>
      <c r="C245" s="95"/>
      <c r="D245" s="95"/>
      <c r="E245" s="97"/>
      <c r="F245" s="101"/>
      <c r="G245" s="103"/>
      <c r="H245" s="109"/>
      <c r="I245" s="16" t="s">
        <v>247</v>
      </c>
      <c r="J245" s="17" t="s">
        <v>259</v>
      </c>
      <c r="K245" s="17">
        <f>Supervisor!K245</f>
        <v>8000</v>
      </c>
      <c r="L245" s="17">
        <f>Supervisor!N245</f>
        <v>7349</v>
      </c>
      <c r="M245" s="131"/>
      <c r="N245" s="147"/>
      <c r="O245" s="131"/>
      <c r="P245" s="157"/>
      <c r="Q245" s="52"/>
      <c r="R245" s="111" t="e">
        <f>#REF!*$R$5</f>
        <v>#REF!</v>
      </c>
      <c r="S245" s="111"/>
      <c r="T245" s="179">
        <v>2350</v>
      </c>
    </row>
    <row r="246" spans="1:20" ht="135" customHeight="1" outlineLevel="7" x14ac:dyDescent="0.2">
      <c r="A246" s="91"/>
      <c r="B246" s="93"/>
      <c r="C246" s="95"/>
      <c r="D246" s="95"/>
      <c r="E246" s="97"/>
      <c r="F246" s="101"/>
      <c r="G246" s="103"/>
      <c r="H246" s="109"/>
      <c r="I246" s="4" t="s">
        <v>69</v>
      </c>
      <c r="J246" s="17" t="s">
        <v>261</v>
      </c>
      <c r="K246" s="17">
        <f>Supervisor!K246</f>
        <v>30060</v>
      </c>
      <c r="L246" s="5">
        <f>Supervisor!N246</f>
        <v>3619</v>
      </c>
      <c r="M246" s="140" t="s">
        <v>425</v>
      </c>
      <c r="N246" s="153" t="s">
        <v>505</v>
      </c>
      <c r="O246" s="140" t="s">
        <v>496</v>
      </c>
      <c r="P246" s="157" t="s">
        <v>504</v>
      </c>
      <c r="Q246" s="47"/>
      <c r="R246" s="111" t="e">
        <f>#REF!*$R$5</f>
        <v>#REF!</v>
      </c>
      <c r="S246" s="111"/>
      <c r="T246" s="179">
        <v>452</v>
      </c>
    </row>
    <row r="247" spans="1:20" ht="34.5" customHeight="1" outlineLevel="7" x14ac:dyDescent="0.2">
      <c r="A247" s="91"/>
      <c r="B247" s="93"/>
      <c r="C247" s="95"/>
      <c r="D247" s="95"/>
      <c r="E247" s="97"/>
      <c r="F247" s="101"/>
      <c r="G247" s="103"/>
      <c r="H247" s="109"/>
      <c r="I247" s="4" t="s">
        <v>70</v>
      </c>
      <c r="J247" s="17" t="s">
        <v>261</v>
      </c>
      <c r="K247" s="17">
        <f>Supervisor!K247</f>
        <v>280</v>
      </c>
      <c r="L247" s="5">
        <f>Supervisor!N247</f>
        <v>0</v>
      </c>
      <c r="M247" s="131"/>
      <c r="N247" s="147"/>
      <c r="O247" s="131"/>
      <c r="P247" s="157"/>
      <c r="Q247" s="47"/>
      <c r="R247" s="111" t="e">
        <f>#REF!*$R$5</f>
        <v>#REF!</v>
      </c>
      <c r="S247" s="111"/>
      <c r="T247" s="179"/>
    </row>
    <row r="248" spans="1:20" ht="183.75" customHeight="1" outlineLevel="7" x14ac:dyDescent="0.2">
      <c r="A248" s="91"/>
      <c r="B248" s="93"/>
      <c r="C248" s="95"/>
      <c r="D248" s="95"/>
      <c r="E248" s="97"/>
      <c r="F248" s="101"/>
      <c r="G248" s="103"/>
      <c r="H248" s="109"/>
      <c r="I248" s="4" t="s">
        <v>62</v>
      </c>
      <c r="J248" s="17" t="s">
        <v>261</v>
      </c>
      <c r="K248" s="17">
        <f>Supervisor!K248</f>
        <v>30060</v>
      </c>
      <c r="L248" s="5">
        <f>Supervisor!N248</f>
        <v>2970</v>
      </c>
      <c r="M248" s="140" t="s">
        <v>501</v>
      </c>
      <c r="N248" s="153" t="s">
        <v>500</v>
      </c>
      <c r="O248" s="140" t="s">
        <v>503</v>
      </c>
      <c r="P248" s="157" t="s">
        <v>502</v>
      </c>
      <c r="Q248" s="47"/>
      <c r="R248" s="111" t="e">
        <f>#REF!*$R$5</f>
        <v>#REF!</v>
      </c>
      <c r="S248" s="111"/>
      <c r="T248" s="179">
        <v>408</v>
      </c>
    </row>
    <row r="249" spans="1:20" ht="117.75" customHeight="1" outlineLevel="7" x14ac:dyDescent="0.2">
      <c r="A249" s="91"/>
      <c r="B249" s="93"/>
      <c r="C249" s="95"/>
      <c r="D249" s="95"/>
      <c r="E249" s="97"/>
      <c r="F249" s="101"/>
      <c r="G249" s="103"/>
      <c r="H249" s="109"/>
      <c r="I249" s="4" t="s">
        <v>63</v>
      </c>
      <c r="J249" s="17" t="s">
        <v>261</v>
      </c>
      <c r="K249" s="17">
        <f>Supervisor!K249</f>
        <v>6012</v>
      </c>
      <c r="L249" s="5">
        <f>Supervisor!N249</f>
        <v>144.4</v>
      </c>
      <c r="M249" s="140" t="s">
        <v>495</v>
      </c>
      <c r="N249" s="153" t="s">
        <v>506</v>
      </c>
      <c r="O249" s="140" t="s">
        <v>503</v>
      </c>
      <c r="P249" s="157" t="s">
        <v>411</v>
      </c>
      <c r="Q249" s="47"/>
      <c r="R249" s="111" t="e">
        <f>#REF!*$R$5</f>
        <v>#REF!</v>
      </c>
      <c r="S249" s="111"/>
      <c r="T249" s="179"/>
    </row>
    <row r="250" spans="1:20" ht="34.5" customHeight="1" outlineLevel="7" x14ac:dyDescent="0.2">
      <c r="A250" s="91"/>
      <c r="B250" s="93"/>
      <c r="C250" s="95"/>
      <c r="D250" s="95"/>
      <c r="E250" s="97"/>
      <c r="F250" s="101"/>
      <c r="G250" s="103"/>
      <c r="H250" s="109"/>
      <c r="I250" s="4" t="s">
        <v>64</v>
      </c>
      <c r="J250" s="17" t="s">
        <v>261</v>
      </c>
      <c r="K250" s="17">
        <f>Supervisor!K250</f>
        <v>30060</v>
      </c>
      <c r="L250" s="5">
        <f>Supervisor!N250</f>
        <v>0</v>
      </c>
      <c r="M250" s="131"/>
      <c r="N250" s="147"/>
      <c r="O250" s="131"/>
      <c r="P250" s="157"/>
      <c r="Q250" s="47"/>
      <c r="R250" s="111" t="e">
        <f>#REF!*$R$5</f>
        <v>#REF!</v>
      </c>
      <c r="S250" s="111"/>
      <c r="T250" s="179"/>
    </row>
    <row r="251" spans="1:20" ht="34.5" customHeight="1" outlineLevel="7" x14ac:dyDescent="0.2">
      <c r="A251" s="91"/>
      <c r="B251" s="93"/>
      <c r="C251" s="95"/>
      <c r="D251" s="95"/>
      <c r="E251" s="97"/>
      <c r="F251" s="101"/>
      <c r="G251" s="103"/>
      <c r="H251" s="109"/>
      <c r="I251" s="4" t="s">
        <v>71</v>
      </c>
      <c r="J251" s="17" t="s">
        <v>261</v>
      </c>
      <c r="K251" s="17">
        <f>Supervisor!K251</f>
        <v>30060</v>
      </c>
      <c r="L251" s="5">
        <f>Supervisor!N251</f>
        <v>0</v>
      </c>
      <c r="M251" s="131"/>
      <c r="N251" s="147"/>
      <c r="O251" s="131"/>
      <c r="P251" s="157"/>
      <c r="Q251" s="47"/>
      <c r="R251" s="111" t="e">
        <f>#REF!*$R$5</f>
        <v>#REF!</v>
      </c>
      <c r="S251" s="111"/>
      <c r="T251" s="179"/>
    </row>
    <row r="252" spans="1:20" ht="34.5" customHeight="1" outlineLevel="7" x14ac:dyDescent="0.2">
      <c r="A252" s="91"/>
      <c r="B252" s="93"/>
      <c r="C252" s="95"/>
      <c r="D252" s="95"/>
      <c r="E252" s="97"/>
      <c r="F252" s="101"/>
      <c r="G252" s="103"/>
      <c r="H252" s="109"/>
      <c r="I252" s="4" t="s">
        <v>51</v>
      </c>
      <c r="J252" s="5" t="s">
        <v>257</v>
      </c>
      <c r="K252" s="5">
        <f>Supervisor!K252</f>
        <v>100</v>
      </c>
      <c r="L252" s="5">
        <f>Supervisor!N252</f>
        <v>40</v>
      </c>
      <c r="M252" s="131"/>
      <c r="N252" s="147"/>
      <c r="O252" s="131"/>
      <c r="P252" s="157"/>
      <c r="Q252" s="47"/>
      <c r="R252" s="111" t="e">
        <f>#REF!*$R$5</f>
        <v>#REF!</v>
      </c>
      <c r="S252" s="111"/>
      <c r="T252" s="179">
        <v>40</v>
      </c>
    </row>
    <row r="253" spans="1:20" ht="34.5" customHeight="1" outlineLevel="6" x14ac:dyDescent="0.2">
      <c r="A253" s="91"/>
      <c r="B253" s="93"/>
      <c r="C253" s="95"/>
      <c r="D253" s="95"/>
      <c r="E253" s="97"/>
      <c r="F253" s="101"/>
      <c r="G253" s="103"/>
      <c r="H253" s="109"/>
      <c r="I253" s="27" t="s">
        <v>65</v>
      </c>
      <c r="J253" s="28"/>
      <c r="K253" s="28">
        <f>Supervisor!K253</f>
        <v>0</v>
      </c>
      <c r="L253" s="28">
        <f>Supervisor!N253</f>
        <v>0</v>
      </c>
      <c r="M253" s="141"/>
      <c r="N253" s="154"/>
      <c r="O253" s="141"/>
      <c r="P253" s="533"/>
      <c r="Q253" s="53"/>
      <c r="R253" s="111" t="e">
        <f>#REF!*$R$5</f>
        <v>#REF!</v>
      </c>
      <c r="S253" s="111"/>
      <c r="T253" s="179"/>
    </row>
    <row r="254" spans="1:20" ht="34.5" customHeight="1" outlineLevel="7" x14ac:dyDescent="0.2">
      <c r="A254" s="91"/>
      <c r="B254" s="93"/>
      <c r="C254" s="95"/>
      <c r="D254" s="95"/>
      <c r="E254" s="97"/>
      <c r="F254" s="101"/>
      <c r="G254" s="103"/>
      <c r="H254" s="109"/>
      <c r="I254" s="16" t="s">
        <v>68</v>
      </c>
      <c r="J254" s="17" t="s">
        <v>261</v>
      </c>
      <c r="K254" s="17">
        <f>Supervisor!K254</f>
        <v>27889</v>
      </c>
      <c r="L254" s="17">
        <f>Supervisor!N254</f>
        <v>10000</v>
      </c>
      <c r="M254" s="131"/>
      <c r="N254" s="147"/>
      <c r="O254" s="131"/>
      <c r="P254" s="157"/>
      <c r="Q254" s="52"/>
      <c r="R254" s="111" t="e">
        <f>#REF!*$R$5</f>
        <v>#REF!</v>
      </c>
      <c r="S254" s="111"/>
      <c r="T254" s="179"/>
    </row>
    <row r="255" spans="1:20" ht="34.5" customHeight="1" outlineLevel="7" x14ac:dyDescent="0.2">
      <c r="A255" s="91"/>
      <c r="B255" s="93"/>
      <c r="C255" s="95"/>
      <c r="D255" s="95"/>
      <c r="E255" s="97"/>
      <c r="F255" s="101"/>
      <c r="G255" s="103"/>
      <c r="H255" s="109"/>
      <c r="I255" s="16" t="s">
        <v>247</v>
      </c>
      <c r="J255" s="17" t="s">
        <v>259</v>
      </c>
      <c r="K255" s="17">
        <f>Supervisor!K255</f>
        <v>8000</v>
      </c>
      <c r="L255" s="17">
        <f>Supervisor!N255</f>
        <v>7349</v>
      </c>
      <c r="M255" s="131"/>
      <c r="N255" s="147"/>
      <c r="O255" s="131"/>
      <c r="P255" s="157"/>
      <c r="Q255" s="52"/>
      <c r="R255" s="111" t="e">
        <f>#REF!*$R$5</f>
        <v>#REF!</v>
      </c>
      <c r="S255" s="111"/>
      <c r="T255" s="179">
        <v>2350</v>
      </c>
    </row>
    <row r="256" spans="1:20" ht="34.5" customHeight="1" outlineLevel="7" x14ac:dyDescent="0.2">
      <c r="A256" s="91"/>
      <c r="B256" s="93"/>
      <c r="C256" s="95"/>
      <c r="D256" s="95"/>
      <c r="E256" s="97"/>
      <c r="F256" s="101"/>
      <c r="G256" s="103"/>
      <c r="H256" s="109"/>
      <c r="I256" s="4" t="s">
        <v>69</v>
      </c>
      <c r="J256" s="17" t="s">
        <v>261</v>
      </c>
      <c r="K256" s="17">
        <f>Supervisor!K256</f>
        <v>19522</v>
      </c>
      <c r="L256" s="5">
        <f>Supervisor!N256</f>
        <v>1864</v>
      </c>
      <c r="M256" s="131"/>
      <c r="N256" s="147"/>
      <c r="O256" s="131"/>
      <c r="P256" s="157"/>
      <c r="Q256" s="47"/>
      <c r="R256" s="111" t="e">
        <f>#REF!*$R$5</f>
        <v>#REF!</v>
      </c>
      <c r="S256" s="111"/>
      <c r="T256" s="179"/>
    </row>
    <row r="257" spans="1:20" ht="34.5" customHeight="1" outlineLevel="7" x14ac:dyDescent="0.2">
      <c r="A257" s="91"/>
      <c r="B257" s="93"/>
      <c r="C257" s="95"/>
      <c r="D257" s="95"/>
      <c r="E257" s="97"/>
      <c r="F257" s="101"/>
      <c r="G257" s="103"/>
      <c r="H257" s="109"/>
      <c r="I257" s="4" t="s">
        <v>70</v>
      </c>
      <c r="J257" s="17" t="s">
        <v>261</v>
      </c>
      <c r="K257" s="17">
        <f>Supervisor!K257</f>
        <v>280</v>
      </c>
      <c r="L257" s="5">
        <f>Supervisor!N257</f>
        <v>0</v>
      </c>
      <c r="M257" s="131"/>
      <c r="N257" s="147"/>
      <c r="O257" s="131"/>
      <c r="P257" s="157"/>
      <c r="Q257" s="47"/>
      <c r="R257" s="111" t="e">
        <f>#REF!*$R$5</f>
        <v>#REF!</v>
      </c>
      <c r="S257" s="111"/>
      <c r="T257" s="179"/>
    </row>
    <row r="258" spans="1:20" ht="34.5" customHeight="1" outlineLevel="7" x14ac:dyDescent="0.2">
      <c r="A258" s="91"/>
      <c r="B258" s="93"/>
      <c r="C258" s="95"/>
      <c r="D258" s="95"/>
      <c r="E258" s="97"/>
      <c r="F258" s="101"/>
      <c r="G258" s="103"/>
      <c r="H258" s="109"/>
      <c r="I258" s="4" t="s">
        <v>62</v>
      </c>
      <c r="J258" s="17" t="s">
        <v>261</v>
      </c>
      <c r="K258" s="17">
        <f>Supervisor!K258</f>
        <v>19522</v>
      </c>
      <c r="L258" s="5">
        <f>Supervisor!N258</f>
        <v>1864</v>
      </c>
      <c r="M258" s="140">
        <v>41404</v>
      </c>
      <c r="N258" s="157" t="s">
        <v>353</v>
      </c>
      <c r="O258" s="140"/>
      <c r="P258" s="157"/>
      <c r="Q258" s="47"/>
      <c r="R258" s="111" t="e">
        <f>#REF!*$R$5</f>
        <v>#REF!</v>
      </c>
      <c r="S258" s="111"/>
      <c r="T258" s="179"/>
    </row>
    <row r="259" spans="1:20" ht="127.5" customHeight="1" outlineLevel="7" x14ac:dyDescent="0.2">
      <c r="A259" s="91"/>
      <c r="B259" s="93"/>
      <c r="C259" s="95"/>
      <c r="D259" s="95"/>
      <c r="E259" s="97"/>
      <c r="F259" s="101"/>
      <c r="G259" s="103"/>
      <c r="H259" s="109"/>
      <c r="I259" s="4" t="s">
        <v>63</v>
      </c>
      <c r="J259" s="17" t="s">
        <v>261</v>
      </c>
      <c r="K259" s="17">
        <f>Supervisor!K259</f>
        <v>19522</v>
      </c>
      <c r="L259" s="5">
        <f>Supervisor!N259</f>
        <v>1008</v>
      </c>
      <c r="M259" s="140" t="s">
        <v>495</v>
      </c>
      <c r="N259" s="153" t="s">
        <v>494</v>
      </c>
      <c r="O259" s="140"/>
      <c r="P259" s="157"/>
      <c r="Q259" s="47"/>
      <c r="R259" s="111" t="e">
        <f>#REF!*$R$5</f>
        <v>#REF!</v>
      </c>
      <c r="S259" s="111"/>
      <c r="T259" s="179"/>
    </row>
    <row r="260" spans="1:20" ht="34.5" customHeight="1" outlineLevel="7" x14ac:dyDescent="0.2">
      <c r="A260" s="91"/>
      <c r="B260" s="93"/>
      <c r="C260" s="95"/>
      <c r="D260" s="95"/>
      <c r="E260" s="97"/>
      <c r="F260" s="101"/>
      <c r="G260" s="103"/>
      <c r="H260" s="109"/>
      <c r="I260" s="4" t="s">
        <v>64</v>
      </c>
      <c r="J260" s="17" t="s">
        <v>261</v>
      </c>
      <c r="K260" s="17">
        <f>Supervisor!K260</f>
        <v>19522</v>
      </c>
      <c r="L260" s="5">
        <f>Supervisor!N260</f>
        <v>0</v>
      </c>
      <c r="M260" s="131"/>
      <c r="N260" s="147"/>
      <c r="O260" s="131"/>
      <c r="P260" s="157"/>
      <c r="Q260" s="47"/>
      <c r="R260" s="111" t="e">
        <f>#REF!*$R$5</f>
        <v>#REF!</v>
      </c>
      <c r="S260" s="111"/>
      <c r="T260" s="179"/>
    </row>
    <row r="261" spans="1:20" ht="34.5" customHeight="1" outlineLevel="7" x14ac:dyDescent="0.2">
      <c r="A261" s="91"/>
      <c r="B261" s="93"/>
      <c r="C261" s="95"/>
      <c r="D261" s="95"/>
      <c r="E261" s="97"/>
      <c r="F261" s="101"/>
      <c r="G261" s="103"/>
      <c r="H261" s="109"/>
      <c r="I261" s="4" t="s">
        <v>71</v>
      </c>
      <c r="J261" s="17" t="s">
        <v>261</v>
      </c>
      <c r="K261" s="17">
        <f>Supervisor!K261</f>
        <v>19522</v>
      </c>
      <c r="L261" s="5">
        <f>Supervisor!N261</f>
        <v>0</v>
      </c>
      <c r="M261" s="131"/>
      <c r="N261" s="147"/>
      <c r="O261" s="131"/>
      <c r="P261" s="157"/>
      <c r="Q261" s="47"/>
      <c r="R261" s="111" t="e">
        <f>#REF!*$R$5</f>
        <v>#REF!</v>
      </c>
      <c r="S261" s="111"/>
      <c r="T261" s="179"/>
    </row>
    <row r="262" spans="1:20" ht="34.5" customHeight="1" outlineLevel="7" x14ac:dyDescent="0.2">
      <c r="A262" s="91"/>
      <c r="B262" s="93"/>
      <c r="C262" s="95"/>
      <c r="D262" s="95"/>
      <c r="E262" s="97"/>
      <c r="F262" s="101"/>
      <c r="G262" s="103"/>
      <c r="H262" s="109"/>
      <c r="I262" s="4" t="s">
        <v>51</v>
      </c>
      <c r="J262" s="5" t="s">
        <v>257</v>
      </c>
      <c r="K262" s="5">
        <f>Supervisor!K262</f>
        <v>100</v>
      </c>
      <c r="L262" s="5">
        <f>Supervisor!N262</f>
        <v>40</v>
      </c>
      <c r="M262" s="131"/>
      <c r="N262" s="147"/>
      <c r="O262" s="131"/>
      <c r="P262" s="157"/>
      <c r="Q262" s="47"/>
      <c r="R262" s="111" t="e">
        <f>#REF!*$R$5</f>
        <v>#REF!</v>
      </c>
      <c r="S262" s="111"/>
      <c r="T262" s="179">
        <v>40</v>
      </c>
    </row>
    <row r="263" spans="1:20" ht="34.5" customHeight="1" outlineLevel="6" collapsed="1" x14ac:dyDescent="0.2">
      <c r="A263" s="91"/>
      <c r="B263" s="93"/>
      <c r="C263" s="95"/>
      <c r="D263" s="95"/>
      <c r="E263" s="97"/>
      <c r="F263" s="101"/>
      <c r="G263" s="103"/>
      <c r="H263" s="109"/>
      <c r="I263" s="27" t="s">
        <v>66</v>
      </c>
      <c r="J263" s="28"/>
      <c r="K263" s="28">
        <f>Supervisor!K263</f>
        <v>0</v>
      </c>
      <c r="L263" s="28">
        <f>Supervisor!N263</f>
        <v>0</v>
      </c>
      <c r="M263" s="141"/>
      <c r="N263" s="154"/>
      <c r="O263" s="141"/>
      <c r="P263" s="533"/>
      <c r="Q263" s="53"/>
      <c r="R263" s="111" t="e">
        <f>#REF!*$R$5</f>
        <v>#REF!</v>
      </c>
      <c r="S263" s="111"/>
      <c r="T263" s="179"/>
    </row>
    <row r="264" spans="1:20" ht="34.5" hidden="1" customHeight="1" outlineLevel="7" x14ac:dyDescent="0.2">
      <c r="A264" s="91"/>
      <c r="B264" s="93"/>
      <c r="C264" s="95"/>
      <c r="D264" s="95"/>
      <c r="E264" s="97"/>
      <c r="F264" s="101"/>
      <c r="G264" s="103"/>
      <c r="H264" s="109"/>
      <c r="I264" s="16" t="s">
        <v>68</v>
      </c>
      <c r="J264" s="17" t="s">
        <v>261</v>
      </c>
      <c r="K264" s="17">
        <f>Supervisor!K264</f>
        <v>13845</v>
      </c>
      <c r="L264" s="17">
        <f>Supervisor!N264</f>
        <v>0</v>
      </c>
      <c r="M264" s="131"/>
      <c r="N264" s="147"/>
      <c r="O264" s="131"/>
      <c r="P264" s="157"/>
      <c r="Q264" s="52"/>
      <c r="R264" s="111" t="e">
        <f>#REF!*$R$5</f>
        <v>#REF!</v>
      </c>
      <c r="S264" s="111"/>
      <c r="T264" s="179"/>
    </row>
    <row r="265" spans="1:20" ht="34.5" hidden="1" customHeight="1" outlineLevel="7" x14ac:dyDescent="0.2">
      <c r="A265" s="91"/>
      <c r="B265" s="93"/>
      <c r="C265" s="95"/>
      <c r="D265" s="95"/>
      <c r="E265" s="97"/>
      <c r="F265" s="101"/>
      <c r="G265" s="103"/>
      <c r="H265" s="109"/>
      <c r="I265" s="16" t="s">
        <v>247</v>
      </c>
      <c r="J265" s="17" t="s">
        <v>259</v>
      </c>
      <c r="K265" s="17">
        <f>Supervisor!K265</f>
        <v>8000</v>
      </c>
      <c r="L265" s="17">
        <f>Supervisor!N265</f>
        <v>7349</v>
      </c>
      <c r="M265" s="131"/>
      <c r="N265" s="147"/>
      <c r="O265" s="131"/>
      <c r="P265" s="157"/>
      <c r="Q265" s="52"/>
      <c r="R265" s="111" t="e">
        <f>#REF!*$R$5</f>
        <v>#REF!</v>
      </c>
      <c r="S265" s="111"/>
      <c r="T265" s="179">
        <v>2350</v>
      </c>
    </row>
    <row r="266" spans="1:20" ht="34.5" hidden="1" customHeight="1" outlineLevel="7" x14ac:dyDescent="0.2">
      <c r="A266" s="91"/>
      <c r="B266" s="93"/>
      <c r="C266" s="95"/>
      <c r="D266" s="95"/>
      <c r="E266" s="97"/>
      <c r="F266" s="101"/>
      <c r="G266" s="103"/>
      <c r="H266" s="109"/>
      <c r="I266" s="4" t="s">
        <v>69</v>
      </c>
      <c r="J266" s="17" t="s">
        <v>261</v>
      </c>
      <c r="K266" s="17">
        <f>Supervisor!K266</f>
        <v>9692</v>
      </c>
      <c r="L266" s="5">
        <f>Supervisor!N266</f>
        <v>0</v>
      </c>
      <c r="M266" s="131"/>
      <c r="N266" s="147"/>
      <c r="O266" s="131"/>
      <c r="P266" s="157"/>
      <c r="Q266" s="47"/>
      <c r="R266" s="111" t="e">
        <f>#REF!*$R$5</f>
        <v>#REF!</v>
      </c>
      <c r="S266" s="111"/>
      <c r="T266" s="179"/>
    </row>
    <row r="267" spans="1:20" ht="34.5" hidden="1" customHeight="1" outlineLevel="7" x14ac:dyDescent="0.2">
      <c r="A267" s="91"/>
      <c r="B267" s="93"/>
      <c r="C267" s="95"/>
      <c r="D267" s="95"/>
      <c r="E267" s="97"/>
      <c r="F267" s="101"/>
      <c r="G267" s="103"/>
      <c r="H267" s="109"/>
      <c r="I267" s="4" t="s">
        <v>70</v>
      </c>
      <c r="J267" s="17" t="s">
        <v>261</v>
      </c>
      <c r="K267" s="17">
        <f>Supervisor!K267</f>
        <v>280</v>
      </c>
      <c r="L267" s="5">
        <f>Supervisor!N267</f>
        <v>0</v>
      </c>
      <c r="M267" s="131"/>
      <c r="N267" s="147"/>
      <c r="O267" s="131"/>
      <c r="P267" s="157"/>
      <c r="Q267" s="47"/>
      <c r="R267" s="111" t="e">
        <f>#REF!*$R$5</f>
        <v>#REF!</v>
      </c>
      <c r="S267" s="111"/>
      <c r="T267" s="179"/>
    </row>
    <row r="268" spans="1:20" ht="34.5" hidden="1" customHeight="1" outlineLevel="7" x14ac:dyDescent="0.2">
      <c r="A268" s="91"/>
      <c r="B268" s="93"/>
      <c r="C268" s="95"/>
      <c r="D268" s="95"/>
      <c r="E268" s="97"/>
      <c r="F268" s="101"/>
      <c r="G268" s="103"/>
      <c r="H268" s="109"/>
      <c r="I268" s="4" t="s">
        <v>62</v>
      </c>
      <c r="J268" s="17" t="s">
        <v>261</v>
      </c>
      <c r="K268" s="17">
        <f>Supervisor!K268</f>
        <v>9692</v>
      </c>
      <c r="L268" s="5">
        <f>Supervisor!N268</f>
        <v>0</v>
      </c>
      <c r="M268" s="131"/>
      <c r="N268" s="147"/>
      <c r="O268" s="131"/>
      <c r="P268" s="157"/>
      <c r="Q268" s="47"/>
      <c r="R268" s="111" t="e">
        <f>#REF!*$R$5</f>
        <v>#REF!</v>
      </c>
      <c r="S268" s="111"/>
      <c r="T268" s="179"/>
    </row>
    <row r="269" spans="1:20" ht="34.5" hidden="1" customHeight="1" outlineLevel="7" x14ac:dyDescent="0.2">
      <c r="A269" s="91"/>
      <c r="B269" s="93"/>
      <c r="C269" s="95"/>
      <c r="D269" s="95"/>
      <c r="E269" s="97"/>
      <c r="F269" s="101"/>
      <c r="G269" s="103"/>
      <c r="H269" s="109"/>
      <c r="I269" s="4" t="s">
        <v>63</v>
      </c>
      <c r="J269" s="17" t="s">
        <v>261</v>
      </c>
      <c r="K269" s="17">
        <f>Supervisor!K269</f>
        <v>9692</v>
      </c>
      <c r="L269" s="5">
        <f>Supervisor!N269</f>
        <v>0</v>
      </c>
      <c r="M269" s="131"/>
      <c r="N269" s="147"/>
      <c r="O269" s="131"/>
      <c r="P269" s="157"/>
      <c r="Q269" s="47"/>
      <c r="R269" s="111" t="e">
        <f>#REF!*$R$5</f>
        <v>#REF!</v>
      </c>
      <c r="S269" s="111"/>
      <c r="T269" s="179"/>
    </row>
    <row r="270" spans="1:20" ht="34.5" hidden="1" customHeight="1" outlineLevel="7" x14ac:dyDescent="0.2">
      <c r="A270" s="91"/>
      <c r="B270" s="93"/>
      <c r="C270" s="95"/>
      <c r="D270" s="95"/>
      <c r="E270" s="97"/>
      <c r="F270" s="101"/>
      <c r="G270" s="103"/>
      <c r="H270" s="109"/>
      <c r="I270" s="4" t="s">
        <v>64</v>
      </c>
      <c r="J270" s="17" t="s">
        <v>261</v>
      </c>
      <c r="K270" s="17">
        <f>Supervisor!K270</f>
        <v>9692</v>
      </c>
      <c r="L270" s="5">
        <f>Supervisor!N270</f>
        <v>0</v>
      </c>
      <c r="M270" s="131"/>
      <c r="N270" s="147"/>
      <c r="O270" s="131"/>
      <c r="P270" s="157"/>
      <c r="Q270" s="47"/>
      <c r="R270" s="111" t="e">
        <f>#REF!*$R$5</f>
        <v>#REF!</v>
      </c>
      <c r="S270" s="111"/>
      <c r="T270" s="179"/>
    </row>
    <row r="271" spans="1:20" ht="34.5" hidden="1" customHeight="1" outlineLevel="7" x14ac:dyDescent="0.2">
      <c r="A271" s="91"/>
      <c r="B271" s="93"/>
      <c r="C271" s="95"/>
      <c r="D271" s="95"/>
      <c r="E271" s="97"/>
      <c r="F271" s="101"/>
      <c r="G271" s="103"/>
      <c r="H271" s="109"/>
      <c r="I271" s="4" t="s">
        <v>71</v>
      </c>
      <c r="J271" s="17" t="s">
        <v>261</v>
      </c>
      <c r="K271" s="17">
        <f>Supervisor!K271</f>
        <v>9692</v>
      </c>
      <c r="L271" s="5">
        <f>Supervisor!N271</f>
        <v>0</v>
      </c>
      <c r="M271" s="131"/>
      <c r="N271" s="147"/>
      <c r="O271" s="131"/>
      <c r="P271" s="157"/>
      <c r="Q271" s="47"/>
      <c r="R271" s="111" t="e">
        <f>#REF!*$R$5</f>
        <v>#REF!</v>
      </c>
      <c r="S271" s="111"/>
      <c r="T271" s="179"/>
    </row>
    <row r="272" spans="1:20" ht="34.5" hidden="1" customHeight="1" outlineLevel="7" x14ac:dyDescent="0.2">
      <c r="A272" s="91"/>
      <c r="B272" s="93"/>
      <c r="C272" s="95"/>
      <c r="D272" s="95"/>
      <c r="E272" s="97"/>
      <c r="F272" s="101"/>
      <c r="G272" s="103"/>
      <c r="H272" s="109"/>
      <c r="I272" s="4" t="s">
        <v>51</v>
      </c>
      <c r="J272" s="5" t="s">
        <v>257</v>
      </c>
      <c r="K272" s="5">
        <f>Supervisor!K272</f>
        <v>100</v>
      </c>
      <c r="L272" s="5">
        <f>Supervisor!N272</f>
        <v>40</v>
      </c>
      <c r="M272" s="131"/>
      <c r="N272" s="147"/>
      <c r="O272" s="131"/>
      <c r="P272" s="157"/>
      <c r="Q272" s="47"/>
      <c r="R272" s="111" t="e">
        <f>#REF!*$R$5</f>
        <v>#REF!</v>
      </c>
      <c r="S272" s="111"/>
      <c r="T272" s="179">
        <v>40</v>
      </c>
    </row>
    <row r="273" spans="1:20" ht="34.5" customHeight="1" outlineLevel="6" collapsed="1" x14ac:dyDescent="0.2">
      <c r="A273" s="91"/>
      <c r="B273" s="93"/>
      <c r="C273" s="95"/>
      <c r="D273" s="95"/>
      <c r="E273" s="97"/>
      <c r="F273" s="101"/>
      <c r="G273" s="103"/>
      <c r="H273" s="109"/>
      <c r="I273" s="27" t="s">
        <v>233</v>
      </c>
      <c r="J273" s="28"/>
      <c r="K273" s="28">
        <f>Supervisor!K273</f>
        <v>0</v>
      </c>
      <c r="L273" s="28">
        <f>Supervisor!N273</f>
        <v>0</v>
      </c>
      <c r="M273" s="141"/>
      <c r="N273" s="154"/>
      <c r="O273" s="141"/>
      <c r="P273" s="533"/>
      <c r="Q273" s="53"/>
      <c r="R273" s="111" t="e">
        <f>#REF!*$R$5</f>
        <v>#REF!</v>
      </c>
      <c r="S273" s="111"/>
      <c r="T273" s="179"/>
    </row>
    <row r="274" spans="1:20" ht="34.5" hidden="1" customHeight="1" outlineLevel="7" x14ac:dyDescent="0.2">
      <c r="A274" s="91"/>
      <c r="B274" s="93"/>
      <c r="C274" s="95"/>
      <c r="D274" s="95"/>
      <c r="E274" s="97"/>
      <c r="F274" s="101"/>
      <c r="G274" s="103"/>
      <c r="H274" s="109"/>
      <c r="I274" s="16" t="s">
        <v>68</v>
      </c>
      <c r="J274" s="17" t="s">
        <v>261</v>
      </c>
      <c r="K274" s="17">
        <f>Supervisor!K274</f>
        <v>2645</v>
      </c>
      <c r="L274" s="17">
        <f>Supervisor!N274</f>
        <v>2645</v>
      </c>
      <c r="M274" s="131"/>
      <c r="N274" s="147"/>
      <c r="O274" s="131"/>
      <c r="P274" s="157"/>
      <c r="Q274" s="52"/>
      <c r="R274" s="111" t="e">
        <f>#REF!*$R$5</f>
        <v>#REF!</v>
      </c>
      <c r="S274" s="111"/>
      <c r="T274" s="179"/>
    </row>
    <row r="275" spans="1:20" ht="34.5" hidden="1" customHeight="1" outlineLevel="7" x14ac:dyDescent="0.2">
      <c r="A275" s="91"/>
      <c r="B275" s="93"/>
      <c r="C275" s="95"/>
      <c r="D275" s="95"/>
      <c r="E275" s="97"/>
      <c r="F275" s="101"/>
      <c r="G275" s="103"/>
      <c r="H275" s="109"/>
      <c r="I275" s="16" t="s">
        <v>247</v>
      </c>
      <c r="J275" s="17" t="s">
        <v>259</v>
      </c>
      <c r="K275" s="17">
        <f>Supervisor!K275</f>
        <v>8000</v>
      </c>
      <c r="L275" s="17">
        <f>Supervisor!N275</f>
        <v>7349</v>
      </c>
      <c r="M275" s="131"/>
      <c r="N275" s="147"/>
      <c r="O275" s="131"/>
      <c r="P275" s="157"/>
      <c r="Q275" s="52"/>
      <c r="R275" s="111" t="e">
        <f>#REF!*$R$5</f>
        <v>#REF!</v>
      </c>
      <c r="S275" s="111"/>
      <c r="T275" s="179">
        <v>2350</v>
      </c>
    </row>
    <row r="276" spans="1:20" ht="34.5" hidden="1" customHeight="1" outlineLevel="7" x14ac:dyDescent="0.2">
      <c r="A276" s="91"/>
      <c r="B276" s="93"/>
      <c r="C276" s="95"/>
      <c r="D276" s="95"/>
      <c r="E276" s="97"/>
      <c r="F276" s="101"/>
      <c r="G276" s="103"/>
      <c r="H276" s="109"/>
      <c r="I276" s="4" t="s">
        <v>69</v>
      </c>
      <c r="J276" s="17" t="s">
        <v>261</v>
      </c>
      <c r="K276" s="17">
        <f>Supervisor!K276</f>
        <v>1852</v>
      </c>
      <c r="L276" s="5">
        <f>Supervisor!N276</f>
        <v>424.41666666666663</v>
      </c>
      <c r="M276" s="131"/>
      <c r="N276" s="147"/>
      <c r="O276" s="131"/>
      <c r="P276" s="157"/>
      <c r="Q276" s="47"/>
      <c r="R276" s="111" t="e">
        <f>#REF!*$R$5</f>
        <v>#REF!</v>
      </c>
      <c r="S276" s="111"/>
      <c r="T276" s="179"/>
    </row>
    <row r="277" spans="1:20" ht="34.5" hidden="1" customHeight="1" outlineLevel="7" x14ac:dyDescent="0.2">
      <c r="A277" s="91"/>
      <c r="B277" s="93"/>
      <c r="C277" s="95"/>
      <c r="D277" s="95"/>
      <c r="E277" s="97"/>
      <c r="F277" s="101"/>
      <c r="G277" s="103"/>
      <c r="H277" s="109"/>
      <c r="I277" s="4" t="s">
        <v>70</v>
      </c>
      <c r="J277" s="17" t="s">
        <v>261</v>
      </c>
      <c r="K277" s="17">
        <f>Supervisor!K277</f>
        <v>280</v>
      </c>
      <c r="L277" s="5">
        <f>Supervisor!N277</f>
        <v>64.166666666666657</v>
      </c>
      <c r="M277" s="131"/>
      <c r="N277" s="147"/>
      <c r="O277" s="131"/>
      <c r="P277" s="157"/>
      <c r="Q277" s="47"/>
      <c r="R277" s="111" t="e">
        <f>#REF!*$R$5</f>
        <v>#REF!</v>
      </c>
      <c r="S277" s="111"/>
      <c r="T277" s="179"/>
    </row>
    <row r="278" spans="1:20" ht="34.5" hidden="1" customHeight="1" outlineLevel="7" x14ac:dyDescent="0.2">
      <c r="A278" s="91"/>
      <c r="B278" s="93"/>
      <c r="C278" s="95"/>
      <c r="D278" s="95"/>
      <c r="E278" s="97"/>
      <c r="F278" s="101"/>
      <c r="G278" s="103"/>
      <c r="H278" s="109"/>
      <c r="I278" s="4" t="s">
        <v>62</v>
      </c>
      <c r="J278" s="17" t="s">
        <v>261</v>
      </c>
      <c r="K278" s="17">
        <f>Supervisor!K278</f>
        <v>1852</v>
      </c>
      <c r="L278" s="5">
        <f>Supervisor!N278</f>
        <v>424.41666666666663</v>
      </c>
      <c r="M278" s="131"/>
      <c r="N278" s="147"/>
      <c r="O278" s="131"/>
      <c r="P278" s="157"/>
      <c r="Q278" s="47"/>
      <c r="R278" s="111" t="e">
        <f>#REF!*$R$5</f>
        <v>#REF!</v>
      </c>
      <c r="S278" s="111"/>
      <c r="T278" s="179"/>
    </row>
    <row r="279" spans="1:20" ht="34.5" hidden="1" customHeight="1" outlineLevel="7" x14ac:dyDescent="0.2">
      <c r="A279" s="91"/>
      <c r="B279" s="93"/>
      <c r="C279" s="95"/>
      <c r="D279" s="95"/>
      <c r="E279" s="97"/>
      <c r="F279" s="101"/>
      <c r="G279" s="103"/>
      <c r="H279" s="109"/>
      <c r="I279" s="4" t="s">
        <v>63</v>
      </c>
      <c r="J279" s="17" t="s">
        <v>261</v>
      </c>
      <c r="K279" s="17">
        <f>Supervisor!K279</f>
        <v>1852</v>
      </c>
      <c r="L279" s="5">
        <f>Supervisor!N279</f>
        <v>424.41666666666663</v>
      </c>
      <c r="M279" s="131"/>
      <c r="N279" s="147"/>
      <c r="O279" s="131"/>
      <c r="P279" s="157"/>
      <c r="Q279" s="47"/>
      <c r="R279" s="111" t="e">
        <f>#REF!*$R$5</f>
        <v>#REF!</v>
      </c>
      <c r="S279" s="111"/>
      <c r="T279" s="179"/>
    </row>
    <row r="280" spans="1:20" ht="34.5" hidden="1" customHeight="1" outlineLevel="7" x14ac:dyDescent="0.2">
      <c r="A280" s="91"/>
      <c r="B280" s="93"/>
      <c r="C280" s="95"/>
      <c r="D280" s="95"/>
      <c r="E280" s="97"/>
      <c r="F280" s="101"/>
      <c r="G280" s="103"/>
      <c r="H280" s="109"/>
      <c r="I280" s="4" t="s">
        <v>64</v>
      </c>
      <c r="J280" s="17" t="s">
        <v>261</v>
      </c>
      <c r="K280" s="17">
        <f>Supervisor!K280</f>
        <v>1852</v>
      </c>
      <c r="L280" s="5">
        <f>Supervisor!N280</f>
        <v>424.41666666666663</v>
      </c>
      <c r="M280" s="131"/>
      <c r="N280" s="147"/>
      <c r="O280" s="131"/>
      <c r="P280" s="157"/>
      <c r="Q280" s="47"/>
      <c r="R280" s="111" t="e">
        <f>#REF!*$R$5</f>
        <v>#REF!</v>
      </c>
      <c r="S280" s="111"/>
      <c r="T280" s="179"/>
    </row>
    <row r="281" spans="1:20" ht="34.5" hidden="1" customHeight="1" outlineLevel="7" x14ac:dyDescent="0.2">
      <c r="A281" s="91"/>
      <c r="B281" s="93"/>
      <c r="C281" s="95"/>
      <c r="D281" s="95"/>
      <c r="E281" s="97"/>
      <c r="F281" s="101"/>
      <c r="G281" s="103"/>
      <c r="H281" s="109"/>
      <c r="I281" s="4" t="s">
        <v>71</v>
      </c>
      <c r="J281" s="17" t="s">
        <v>261</v>
      </c>
      <c r="K281" s="17">
        <f>Supervisor!K281</f>
        <v>1852</v>
      </c>
      <c r="L281" s="5">
        <f>Supervisor!N281</f>
        <v>0</v>
      </c>
      <c r="M281" s="131"/>
      <c r="N281" s="147"/>
      <c r="O281" s="131"/>
      <c r="P281" s="157"/>
      <c r="Q281" s="47"/>
      <c r="R281" s="111" t="e">
        <f>#REF!*$R$5</f>
        <v>#REF!</v>
      </c>
      <c r="S281" s="111"/>
      <c r="T281" s="179"/>
    </row>
    <row r="282" spans="1:20" ht="34.5" hidden="1" customHeight="1" outlineLevel="7" x14ac:dyDescent="0.2">
      <c r="A282" s="91"/>
      <c r="B282" s="93"/>
      <c r="C282" s="95"/>
      <c r="D282" s="95"/>
      <c r="E282" s="97"/>
      <c r="F282" s="101"/>
      <c r="G282" s="103"/>
      <c r="H282" s="109"/>
      <c r="I282" s="4" t="s">
        <v>51</v>
      </c>
      <c r="J282" s="5" t="s">
        <v>257</v>
      </c>
      <c r="K282" s="5">
        <f>Supervisor!K282</f>
        <v>100</v>
      </c>
      <c r="L282" s="5">
        <f>Supervisor!N282</f>
        <v>40</v>
      </c>
      <c r="M282" s="131"/>
      <c r="N282" s="147"/>
      <c r="O282" s="131"/>
      <c r="P282" s="157"/>
      <c r="Q282" s="47"/>
      <c r="R282" s="111" t="e">
        <f>#REF!*$R$5</f>
        <v>#REF!</v>
      </c>
      <c r="S282" s="111"/>
      <c r="T282" s="179">
        <v>40</v>
      </c>
    </row>
    <row r="283" spans="1:20" ht="45" customHeight="1" outlineLevel="4" x14ac:dyDescent="0.2">
      <c r="A283" s="91"/>
      <c r="B283" s="93"/>
      <c r="C283" s="95"/>
      <c r="D283" s="95"/>
      <c r="E283" s="97"/>
      <c r="F283" s="101"/>
      <c r="G283" s="101"/>
      <c r="H283" s="101"/>
      <c r="I283" s="19" t="s">
        <v>224</v>
      </c>
      <c r="J283" s="20"/>
      <c r="K283" s="20">
        <f>Supervisor!K283</f>
        <v>0</v>
      </c>
      <c r="L283" s="20">
        <f>Supervisor!N283</f>
        <v>0</v>
      </c>
      <c r="M283" s="138"/>
      <c r="N283" s="151"/>
      <c r="O283" s="138"/>
      <c r="P283" s="530"/>
      <c r="Q283" s="49"/>
      <c r="R283" s="111" t="e">
        <f>#REF!*$R$5</f>
        <v>#REF!</v>
      </c>
      <c r="S283" s="111"/>
      <c r="T283" s="179"/>
    </row>
    <row r="284" spans="1:20" ht="45" customHeight="1" outlineLevel="5" collapsed="1" x14ac:dyDescent="0.2">
      <c r="A284" s="91"/>
      <c r="B284" s="93"/>
      <c r="C284" s="95"/>
      <c r="D284" s="95"/>
      <c r="E284" s="97"/>
      <c r="F284" s="101"/>
      <c r="G284" s="103"/>
      <c r="H284" s="103"/>
      <c r="I284" s="22" t="s">
        <v>58</v>
      </c>
      <c r="J284" s="23"/>
      <c r="K284" s="23">
        <f>Supervisor!K284</f>
        <v>0</v>
      </c>
      <c r="L284" s="23">
        <f>Supervisor!N284</f>
        <v>0</v>
      </c>
      <c r="M284" s="139"/>
      <c r="N284" s="152"/>
      <c r="O284" s="139"/>
      <c r="P284" s="531"/>
      <c r="Q284" s="50"/>
      <c r="R284" s="111" t="e">
        <f>#REF!*$R$5</f>
        <v>#REF!</v>
      </c>
      <c r="S284" s="111"/>
      <c r="T284" s="179"/>
    </row>
    <row r="285" spans="1:20" ht="45" hidden="1" customHeight="1" outlineLevel="7" x14ac:dyDescent="0.2">
      <c r="A285" s="91"/>
      <c r="B285" s="93"/>
      <c r="C285" s="95"/>
      <c r="D285" s="95"/>
      <c r="E285" s="97"/>
      <c r="F285" s="101"/>
      <c r="G285" s="103"/>
      <c r="H285" s="103"/>
      <c r="I285" s="4" t="s">
        <v>72</v>
      </c>
      <c r="J285" s="5" t="s">
        <v>256</v>
      </c>
      <c r="K285" s="17">
        <f>Supervisor!K285</f>
        <v>60354.400000000001</v>
      </c>
      <c r="L285" s="5">
        <f>Supervisor!N285</f>
        <v>43200</v>
      </c>
      <c r="M285" s="131"/>
      <c r="N285" s="147"/>
      <c r="O285" s="131"/>
      <c r="P285" s="157"/>
      <c r="Q285" s="47"/>
      <c r="R285" s="111" t="e">
        <f>#REF!*$R$5</f>
        <v>#REF!</v>
      </c>
      <c r="S285" s="111"/>
      <c r="T285" s="179"/>
    </row>
    <row r="286" spans="1:20" ht="45" hidden="1" customHeight="1" outlineLevel="7" x14ac:dyDescent="0.2">
      <c r="A286" s="91"/>
      <c r="B286" s="93"/>
      <c r="C286" s="95"/>
      <c r="D286" s="95"/>
      <c r="E286" s="97"/>
      <c r="F286" s="101"/>
      <c r="G286" s="103"/>
      <c r="H286" s="103"/>
      <c r="I286" s="4" t="s">
        <v>73</v>
      </c>
      <c r="J286" s="5" t="s">
        <v>256</v>
      </c>
      <c r="K286" s="17">
        <f>Supervisor!K286</f>
        <v>60354.400000000001</v>
      </c>
      <c r="L286" s="5">
        <f>Supervisor!N286</f>
        <v>43200</v>
      </c>
      <c r="M286" s="131"/>
      <c r="N286" s="147"/>
      <c r="O286" s="131"/>
      <c r="P286" s="157"/>
      <c r="Q286" s="47"/>
      <c r="R286" s="111" t="e">
        <f>#REF!*$R$5</f>
        <v>#REF!</v>
      </c>
      <c r="S286" s="111"/>
      <c r="T286" s="179"/>
    </row>
    <row r="287" spans="1:20" ht="45" hidden="1" customHeight="1" outlineLevel="7" x14ac:dyDescent="0.2">
      <c r="A287" s="91"/>
      <c r="B287" s="93"/>
      <c r="C287" s="95"/>
      <c r="D287" s="95"/>
      <c r="E287" s="97"/>
      <c r="F287" s="101"/>
      <c r="G287" s="103"/>
      <c r="H287" s="103"/>
      <c r="I287" s="4" t="s">
        <v>74</v>
      </c>
      <c r="J287" s="5" t="s">
        <v>256</v>
      </c>
      <c r="K287" s="17">
        <f>Supervisor!K287</f>
        <v>60354.400000000001</v>
      </c>
      <c r="L287" s="5">
        <f>Supervisor!N287</f>
        <v>43200</v>
      </c>
      <c r="M287" s="131"/>
      <c r="N287" s="147"/>
      <c r="O287" s="131"/>
      <c r="P287" s="157"/>
      <c r="Q287" s="47"/>
      <c r="R287" s="111" t="e">
        <f>#REF!*$R$5</f>
        <v>#REF!</v>
      </c>
      <c r="S287" s="111"/>
      <c r="T287" s="179"/>
    </row>
    <row r="288" spans="1:20" ht="45" hidden="1" customHeight="1" outlineLevel="7" x14ac:dyDescent="0.2">
      <c r="A288" s="91"/>
      <c r="B288" s="93"/>
      <c r="C288" s="95"/>
      <c r="D288" s="95"/>
      <c r="E288" s="97"/>
      <c r="F288" s="101"/>
      <c r="G288" s="103"/>
      <c r="H288" s="103"/>
      <c r="I288" s="4" t="s">
        <v>62</v>
      </c>
      <c r="J288" s="5" t="s">
        <v>256</v>
      </c>
      <c r="K288" s="17">
        <f>Supervisor!K288</f>
        <v>60354.400000000001</v>
      </c>
      <c r="L288" s="5">
        <f>Supervisor!N288</f>
        <v>43200</v>
      </c>
      <c r="M288" s="131"/>
      <c r="N288" s="147"/>
      <c r="O288" s="131"/>
      <c r="P288" s="157"/>
      <c r="Q288" s="47"/>
      <c r="R288" s="111" t="e">
        <f>#REF!*$R$5</f>
        <v>#REF!</v>
      </c>
      <c r="S288" s="111"/>
      <c r="T288" s="179"/>
    </row>
    <row r="289" spans="1:20" ht="45" hidden="1" customHeight="1" outlineLevel="7" x14ac:dyDescent="0.2">
      <c r="A289" s="91"/>
      <c r="B289" s="93"/>
      <c r="C289" s="95"/>
      <c r="D289" s="95"/>
      <c r="E289" s="97"/>
      <c r="F289" s="101"/>
      <c r="G289" s="103"/>
      <c r="H289" s="103"/>
      <c r="I289" s="4" t="s">
        <v>51</v>
      </c>
      <c r="J289" s="5" t="s">
        <v>257</v>
      </c>
      <c r="K289" s="5">
        <f>Supervisor!K289</f>
        <v>100</v>
      </c>
      <c r="L289" s="5">
        <f>Supervisor!N289</f>
        <v>21</v>
      </c>
      <c r="M289" s="131"/>
      <c r="N289" s="147"/>
      <c r="O289" s="131"/>
      <c r="P289" s="157"/>
      <c r="Q289" s="47"/>
      <c r="R289" s="111" t="e">
        <f>#REF!*$R$5</f>
        <v>#REF!</v>
      </c>
      <c r="S289" s="111"/>
      <c r="T289" s="179"/>
    </row>
    <row r="290" spans="1:20" ht="45" customHeight="1" outlineLevel="5" collapsed="1" x14ac:dyDescent="0.2">
      <c r="A290" s="91"/>
      <c r="B290" s="93"/>
      <c r="C290" s="95"/>
      <c r="D290" s="95"/>
      <c r="E290" s="97"/>
      <c r="F290" s="101"/>
      <c r="G290" s="103"/>
      <c r="H290" s="103"/>
      <c r="I290" s="22" t="s">
        <v>67</v>
      </c>
      <c r="J290" s="23"/>
      <c r="K290" s="23">
        <f>Supervisor!K290</f>
        <v>0</v>
      </c>
      <c r="L290" s="23">
        <f>Supervisor!N290</f>
        <v>0</v>
      </c>
      <c r="M290" s="139"/>
      <c r="N290" s="152"/>
      <c r="O290" s="139"/>
      <c r="P290" s="531"/>
      <c r="Q290" s="50"/>
      <c r="R290" s="111" t="e">
        <f>#REF!*$R$5</f>
        <v>#REF!</v>
      </c>
      <c r="S290" s="111"/>
      <c r="T290" s="179"/>
    </row>
    <row r="291" spans="1:20" ht="45" hidden="1" customHeight="1" outlineLevel="7" x14ac:dyDescent="0.2">
      <c r="A291" s="91"/>
      <c r="B291" s="93"/>
      <c r="C291" s="95"/>
      <c r="D291" s="95"/>
      <c r="E291" s="97"/>
      <c r="F291" s="101"/>
      <c r="G291" s="103"/>
      <c r="H291" s="103"/>
      <c r="I291" s="4" t="s">
        <v>68</v>
      </c>
      <c r="J291" s="5" t="s">
        <v>256</v>
      </c>
      <c r="K291" s="17">
        <f>Supervisor!K291</f>
        <v>90531.599999999991</v>
      </c>
      <c r="L291" s="5">
        <f>Supervisor!N291</f>
        <v>43200</v>
      </c>
      <c r="M291" s="131"/>
      <c r="N291" s="147"/>
      <c r="O291" s="131"/>
      <c r="P291" s="157"/>
      <c r="Q291" s="47"/>
      <c r="R291" s="111" t="e">
        <f>#REF!*$R$5</f>
        <v>#REF!</v>
      </c>
      <c r="S291" s="111"/>
      <c r="T291" s="179"/>
    </row>
    <row r="292" spans="1:20" ht="45" hidden="1" customHeight="1" outlineLevel="7" x14ac:dyDescent="0.2">
      <c r="A292" s="91"/>
      <c r="B292" s="93"/>
      <c r="C292" s="95"/>
      <c r="D292" s="95"/>
      <c r="E292" s="97"/>
      <c r="F292" s="101"/>
      <c r="G292" s="103"/>
      <c r="H292" s="103"/>
      <c r="I292" s="4" t="s">
        <v>75</v>
      </c>
      <c r="J292" s="5" t="s">
        <v>256</v>
      </c>
      <c r="K292" s="17">
        <f>Supervisor!K292</f>
        <v>90531.599999999991</v>
      </c>
      <c r="L292" s="5">
        <f>Supervisor!N292</f>
        <v>0</v>
      </c>
      <c r="M292" s="131"/>
      <c r="N292" s="147"/>
      <c r="O292" s="131"/>
      <c r="P292" s="157"/>
      <c r="Q292" s="47"/>
      <c r="R292" s="111" t="e">
        <f>#REF!*$R$5</f>
        <v>#REF!</v>
      </c>
      <c r="S292" s="111"/>
      <c r="T292" s="179"/>
    </row>
    <row r="293" spans="1:20" ht="45" hidden="1" customHeight="1" outlineLevel="7" x14ac:dyDescent="0.2">
      <c r="A293" s="91"/>
      <c r="B293" s="93"/>
      <c r="C293" s="95"/>
      <c r="D293" s="95"/>
      <c r="E293" s="97"/>
      <c r="F293" s="101"/>
      <c r="G293" s="103"/>
      <c r="H293" s="103"/>
      <c r="I293" s="4" t="s">
        <v>62</v>
      </c>
      <c r="J293" s="5" t="s">
        <v>256</v>
      </c>
      <c r="K293" s="17">
        <f>Supervisor!K293</f>
        <v>90531.599999999991</v>
      </c>
      <c r="L293" s="5">
        <f>Supervisor!N293</f>
        <v>0</v>
      </c>
      <c r="M293" s="131"/>
      <c r="N293" s="147"/>
      <c r="O293" s="131"/>
      <c r="P293" s="157"/>
      <c r="Q293" s="47"/>
      <c r="R293" s="111" t="e">
        <f>#REF!*$R$5</f>
        <v>#REF!</v>
      </c>
      <c r="S293" s="111"/>
      <c r="T293" s="179"/>
    </row>
    <row r="294" spans="1:20" ht="45" hidden="1" customHeight="1" outlineLevel="7" x14ac:dyDescent="0.2">
      <c r="A294" s="91"/>
      <c r="B294" s="93"/>
      <c r="C294" s="95"/>
      <c r="D294" s="95"/>
      <c r="E294" s="97"/>
      <c r="F294" s="101"/>
      <c r="G294" s="103"/>
      <c r="H294" s="103"/>
      <c r="I294" s="4" t="s">
        <v>63</v>
      </c>
      <c r="J294" s="5" t="s">
        <v>256</v>
      </c>
      <c r="K294" s="17">
        <f>Supervisor!K294</f>
        <v>90531.599999999991</v>
      </c>
      <c r="L294" s="5">
        <f>Supervisor!N294</f>
        <v>0</v>
      </c>
      <c r="M294" s="131"/>
      <c r="N294" s="147"/>
      <c r="O294" s="131"/>
      <c r="P294" s="157"/>
      <c r="Q294" s="47"/>
      <c r="R294" s="111" t="e">
        <f>#REF!*$R$5</f>
        <v>#REF!</v>
      </c>
      <c r="S294" s="111"/>
      <c r="T294" s="179"/>
    </row>
    <row r="295" spans="1:20" ht="45" hidden="1" customHeight="1" outlineLevel="7" x14ac:dyDescent="0.2">
      <c r="A295" s="91"/>
      <c r="B295" s="93"/>
      <c r="C295" s="95"/>
      <c r="D295" s="95"/>
      <c r="E295" s="97"/>
      <c r="F295" s="101"/>
      <c r="G295" s="103"/>
      <c r="H295" s="103"/>
      <c r="I295" s="4" t="s">
        <v>51</v>
      </c>
      <c r="J295" s="5" t="s">
        <v>257</v>
      </c>
      <c r="K295" s="5">
        <f>Supervisor!K295</f>
        <v>100</v>
      </c>
      <c r="L295" s="5">
        <f>Supervisor!N295</f>
        <v>12</v>
      </c>
      <c r="M295" s="131"/>
      <c r="N295" s="147"/>
      <c r="O295" s="131"/>
      <c r="P295" s="157"/>
      <c r="Q295" s="47"/>
      <c r="R295" s="111" t="e">
        <f>#REF!*$R$5</f>
        <v>#REF!</v>
      </c>
      <c r="S295" s="111"/>
      <c r="T295" s="179"/>
    </row>
    <row r="296" spans="1:20" ht="36" customHeight="1" outlineLevel="3" x14ac:dyDescent="0.2">
      <c r="A296" s="91"/>
      <c r="B296" s="93"/>
      <c r="C296" s="95"/>
      <c r="D296" s="95"/>
      <c r="E296" s="97"/>
      <c r="F296" s="97"/>
      <c r="G296" s="97"/>
      <c r="H296" s="97"/>
      <c r="I296" s="13" t="s">
        <v>76</v>
      </c>
      <c r="J296" s="15" t="s">
        <v>445</v>
      </c>
      <c r="K296" s="14">
        <f>Supervisor!K296</f>
        <v>0</v>
      </c>
      <c r="L296" s="14">
        <f>Supervisor!N296</f>
        <v>0</v>
      </c>
      <c r="M296" s="137"/>
      <c r="N296" s="150"/>
      <c r="O296" s="137"/>
      <c r="P296" s="534"/>
      <c r="Q296" s="112"/>
      <c r="R296" s="112"/>
      <c r="S296" s="187"/>
      <c r="T296" s="179"/>
    </row>
    <row r="297" spans="1:20" ht="36" customHeight="1" outlineLevel="7" x14ac:dyDescent="0.2">
      <c r="A297" s="91"/>
      <c r="B297" s="93"/>
      <c r="C297" s="95"/>
      <c r="D297" s="95"/>
      <c r="E297" s="97"/>
      <c r="F297" s="101"/>
      <c r="G297" s="101"/>
      <c r="H297" s="101"/>
      <c r="I297" s="19" t="s">
        <v>284</v>
      </c>
      <c r="J297" s="21"/>
      <c r="K297" s="20">
        <f>Supervisor!K297</f>
        <v>0</v>
      </c>
      <c r="L297" s="20">
        <f>Supervisor!N297</f>
        <v>0</v>
      </c>
      <c r="M297" s="138"/>
      <c r="N297" s="151"/>
      <c r="O297" s="138"/>
      <c r="P297" s="532"/>
      <c r="Q297" s="106"/>
      <c r="R297" s="106"/>
      <c r="S297" s="188"/>
      <c r="T297" s="179"/>
    </row>
    <row r="298" spans="1:20" ht="36" customHeight="1" outlineLevel="7" x14ac:dyDescent="0.2">
      <c r="A298" s="91"/>
      <c r="B298" s="93"/>
      <c r="C298" s="95"/>
      <c r="D298" s="95"/>
      <c r="E298" s="97"/>
      <c r="F298" s="101"/>
      <c r="G298" s="101"/>
      <c r="H298" s="101"/>
      <c r="I298" s="4" t="s">
        <v>285</v>
      </c>
      <c r="J298" s="6" t="s">
        <v>259</v>
      </c>
      <c r="K298" s="5">
        <f>Supervisor!K298</f>
        <v>39250</v>
      </c>
      <c r="L298" s="5">
        <f>Supervisor!N298</f>
        <v>21000</v>
      </c>
      <c r="M298" s="131">
        <v>41402</v>
      </c>
      <c r="N298" s="147" t="s">
        <v>310</v>
      </c>
      <c r="O298" s="131"/>
      <c r="P298" s="153"/>
      <c r="Q298" s="113"/>
      <c r="R298" s="113"/>
      <c r="S298" s="189"/>
      <c r="T298" s="179">
        <v>0</v>
      </c>
    </row>
    <row r="299" spans="1:20" ht="111" outlineLevel="7" x14ac:dyDescent="0.2">
      <c r="A299" s="91"/>
      <c r="B299" s="93"/>
      <c r="C299" s="95"/>
      <c r="D299" s="95"/>
      <c r="E299" s="97"/>
      <c r="F299" s="101"/>
      <c r="G299" s="101"/>
      <c r="H299" s="101"/>
      <c r="I299" s="4" t="s">
        <v>286</v>
      </c>
      <c r="J299" s="6" t="s">
        <v>259</v>
      </c>
      <c r="K299" s="5">
        <f>Supervisor!K299</f>
        <v>39250</v>
      </c>
      <c r="L299" s="5">
        <f>Supervisor!N299</f>
        <v>21000</v>
      </c>
      <c r="M299" s="140" t="s">
        <v>485</v>
      </c>
      <c r="N299" s="153" t="s">
        <v>484</v>
      </c>
      <c r="O299" s="140"/>
      <c r="P299" s="153"/>
      <c r="Q299" s="113"/>
      <c r="R299" s="113"/>
      <c r="S299" s="189"/>
      <c r="T299" s="179">
        <v>0</v>
      </c>
    </row>
    <row r="300" spans="1:20" ht="36" customHeight="1" outlineLevel="7" x14ac:dyDescent="0.2">
      <c r="A300" s="91"/>
      <c r="B300" s="93"/>
      <c r="C300" s="95"/>
      <c r="D300" s="95"/>
      <c r="E300" s="97"/>
      <c r="F300" s="101"/>
      <c r="G300" s="101"/>
      <c r="H300" s="101"/>
      <c r="I300" s="4" t="s">
        <v>287</v>
      </c>
      <c r="J300" s="6" t="s">
        <v>259</v>
      </c>
      <c r="K300" s="5">
        <f>Supervisor!K300</f>
        <v>39250</v>
      </c>
      <c r="L300" s="5">
        <f>Supervisor!N300</f>
        <v>0</v>
      </c>
      <c r="M300" s="131"/>
      <c r="N300" s="147"/>
      <c r="O300" s="131"/>
      <c r="P300" s="153"/>
      <c r="Q300" s="113"/>
      <c r="R300" s="113"/>
      <c r="S300" s="189"/>
      <c r="T300" s="179"/>
    </row>
    <row r="301" spans="1:20" ht="36" customHeight="1" outlineLevel="7" x14ac:dyDescent="0.2">
      <c r="A301" s="91"/>
      <c r="B301" s="93"/>
      <c r="C301" s="95"/>
      <c r="D301" s="95"/>
      <c r="E301" s="97"/>
      <c r="F301" s="101"/>
      <c r="G301" s="101"/>
      <c r="H301" s="101"/>
      <c r="I301" s="4" t="s">
        <v>288</v>
      </c>
      <c r="J301" s="6" t="s">
        <v>259</v>
      </c>
      <c r="K301" s="5">
        <f>Supervisor!K301</f>
        <v>39250</v>
      </c>
      <c r="L301" s="5">
        <f>Supervisor!N301</f>
        <v>0</v>
      </c>
      <c r="M301" s="131"/>
      <c r="N301" s="147"/>
      <c r="O301" s="131"/>
      <c r="P301" s="153"/>
      <c r="Q301" s="113"/>
      <c r="R301" s="113"/>
      <c r="S301" s="189"/>
      <c r="T301" s="179"/>
    </row>
    <row r="302" spans="1:20" ht="36" customHeight="1" outlineLevel="7" x14ac:dyDescent="0.2">
      <c r="A302" s="91"/>
      <c r="B302" s="93"/>
      <c r="C302" s="95"/>
      <c r="D302" s="95"/>
      <c r="E302" s="97"/>
      <c r="F302" s="101"/>
      <c r="G302" s="101"/>
      <c r="H302" s="101"/>
      <c r="I302" s="4" t="s">
        <v>289</v>
      </c>
      <c r="J302" s="6" t="s">
        <v>259</v>
      </c>
      <c r="K302" s="5">
        <f>Supervisor!K302</f>
        <v>39250</v>
      </c>
      <c r="L302" s="5">
        <f>Supervisor!N302</f>
        <v>0</v>
      </c>
      <c r="M302" s="131"/>
      <c r="N302" s="147"/>
      <c r="O302" s="131"/>
      <c r="P302" s="153"/>
      <c r="Q302" s="113"/>
      <c r="R302" s="113"/>
      <c r="S302" s="189"/>
      <c r="T302" s="179"/>
    </row>
    <row r="303" spans="1:20" ht="36" customHeight="1" outlineLevel="7" x14ac:dyDescent="0.2">
      <c r="A303" s="91"/>
      <c r="B303" s="93"/>
      <c r="C303" s="95"/>
      <c r="D303" s="95"/>
      <c r="E303" s="97"/>
      <c r="F303" s="101"/>
      <c r="G303" s="101"/>
      <c r="H303" s="101"/>
      <c r="I303" s="4" t="s">
        <v>51</v>
      </c>
      <c r="J303" s="6" t="s">
        <v>257</v>
      </c>
      <c r="K303" s="5">
        <f>Supervisor!K303</f>
        <v>100</v>
      </c>
      <c r="L303" s="5">
        <f>Supervisor!N303</f>
        <v>20</v>
      </c>
      <c r="M303" s="131"/>
      <c r="N303" s="147"/>
      <c r="O303" s="131"/>
      <c r="P303" s="153"/>
      <c r="Q303" s="113"/>
      <c r="R303" s="113"/>
      <c r="S303" s="189"/>
      <c r="T303" s="179"/>
    </row>
    <row r="304" spans="1:20" ht="45" customHeight="1" outlineLevel="7" x14ac:dyDescent="0.2">
      <c r="A304" s="91"/>
      <c r="B304" s="93"/>
      <c r="C304" s="95"/>
      <c r="D304" s="95"/>
      <c r="E304" s="97"/>
      <c r="F304" s="101"/>
      <c r="G304" s="101"/>
      <c r="H304" s="101"/>
      <c r="I304" s="19" t="s">
        <v>290</v>
      </c>
      <c r="J304" s="21"/>
      <c r="K304" s="20">
        <f>Supervisor!K304</f>
        <v>0</v>
      </c>
      <c r="L304" s="20">
        <f>Supervisor!N304</f>
        <v>0</v>
      </c>
      <c r="M304" s="138"/>
      <c r="N304" s="151"/>
      <c r="O304" s="138"/>
      <c r="P304" s="532"/>
      <c r="Q304" s="106"/>
      <c r="R304" s="106"/>
      <c r="S304" s="188"/>
      <c r="T304" s="179"/>
    </row>
    <row r="305" spans="1:20" ht="45" customHeight="1" outlineLevel="7" x14ac:dyDescent="0.2">
      <c r="A305" s="91"/>
      <c r="B305" s="93"/>
      <c r="C305" s="95"/>
      <c r="D305" s="95"/>
      <c r="E305" s="97"/>
      <c r="F305" s="101"/>
      <c r="G305" s="101"/>
      <c r="H305" s="101"/>
      <c r="I305" s="4" t="s">
        <v>285</v>
      </c>
      <c r="J305" s="6" t="s">
        <v>259</v>
      </c>
      <c r="K305" s="5">
        <f>Supervisor!K305</f>
        <v>800</v>
      </c>
      <c r="L305" s="5">
        <f>Supervisor!N305</f>
        <v>0</v>
      </c>
      <c r="M305" s="131"/>
      <c r="N305" s="147"/>
      <c r="O305" s="131"/>
      <c r="P305" s="153"/>
      <c r="Q305" s="113"/>
      <c r="R305" s="113"/>
      <c r="S305" s="189"/>
      <c r="T305" s="179"/>
    </row>
    <row r="306" spans="1:20" ht="45" customHeight="1" outlineLevel="7" x14ac:dyDescent="0.2">
      <c r="A306" s="91"/>
      <c r="B306" s="93"/>
      <c r="C306" s="95"/>
      <c r="D306" s="95"/>
      <c r="E306" s="97"/>
      <c r="F306" s="101"/>
      <c r="G306" s="101"/>
      <c r="H306" s="101"/>
      <c r="I306" s="4" t="s">
        <v>286</v>
      </c>
      <c r="J306" s="6" t="s">
        <v>259</v>
      </c>
      <c r="K306" s="5">
        <f>Supervisor!K306</f>
        <v>800</v>
      </c>
      <c r="L306" s="5">
        <f>Supervisor!N306</f>
        <v>0</v>
      </c>
      <c r="M306" s="131"/>
      <c r="N306" s="147"/>
      <c r="O306" s="131"/>
      <c r="P306" s="153"/>
      <c r="Q306" s="113"/>
      <c r="R306" s="113"/>
      <c r="S306" s="189"/>
      <c r="T306" s="179"/>
    </row>
    <row r="307" spans="1:20" ht="45" customHeight="1" outlineLevel="7" x14ac:dyDescent="0.2">
      <c r="A307" s="91"/>
      <c r="B307" s="93"/>
      <c r="C307" s="95"/>
      <c r="D307" s="95"/>
      <c r="E307" s="97"/>
      <c r="F307" s="101"/>
      <c r="G307" s="101"/>
      <c r="H307" s="101"/>
      <c r="I307" s="4" t="s">
        <v>287</v>
      </c>
      <c r="J307" s="6" t="s">
        <v>259</v>
      </c>
      <c r="K307" s="5">
        <f>Supervisor!K307</f>
        <v>800</v>
      </c>
      <c r="L307" s="5">
        <f>Supervisor!N307</f>
        <v>0</v>
      </c>
      <c r="M307" s="131"/>
      <c r="N307" s="147"/>
      <c r="O307" s="131"/>
      <c r="P307" s="153"/>
      <c r="Q307" s="113"/>
      <c r="R307" s="113"/>
      <c r="S307" s="189"/>
      <c r="T307" s="179"/>
    </row>
    <row r="308" spans="1:20" ht="45" customHeight="1" outlineLevel="7" x14ac:dyDescent="0.2">
      <c r="A308" s="91"/>
      <c r="B308" s="93"/>
      <c r="C308" s="95"/>
      <c r="D308" s="95"/>
      <c r="E308" s="97"/>
      <c r="F308" s="101"/>
      <c r="G308" s="101"/>
      <c r="H308" s="101"/>
      <c r="I308" s="4" t="s">
        <v>288</v>
      </c>
      <c r="J308" s="6" t="s">
        <v>259</v>
      </c>
      <c r="K308" s="5">
        <f>Supervisor!K308</f>
        <v>800</v>
      </c>
      <c r="L308" s="5">
        <f>Supervisor!N308</f>
        <v>0</v>
      </c>
      <c r="M308" s="131"/>
      <c r="N308" s="147"/>
      <c r="O308" s="131"/>
      <c r="P308" s="153"/>
      <c r="Q308" s="113"/>
      <c r="R308" s="113"/>
      <c r="S308" s="189"/>
      <c r="T308" s="179"/>
    </row>
    <row r="309" spans="1:20" ht="45" customHeight="1" outlineLevel="7" x14ac:dyDescent="0.2">
      <c r="A309" s="91"/>
      <c r="B309" s="93"/>
      <c r="C309" s="95"/>
      <c r="D309" s="95"/>
      <c r="E309" s="97"/>
      <c r="F309" s="101"/>
      <c r="G309" s="101"/>
      <c r="H309" s="101"/>
      <c r="I309" s="4" t="s">
        <v>289</v>
      </c>
      <c r="J309" s="6" t="s">
        <v>259</v>
      </c>
      <c r="K309" s="5">
        <f>Supervisor!K309</f>
        <v>800</v>
      </c>
      <c r="L309" s="5">
        <f>Supervisor!N309</f>
        <v>0</v>
      </c>
      <c r="M309" s="131"/>
      <c r="N309" s="147"/>
      <c r="O309" s="131"/>
      <c r="P309" s="153"/>
      <c r="Q309" s="113"/>
      <c r="R309" s="113"/>
      <c r="S309" s="189"/>
      <c r="T309" s="179"/>
    </row>
    <row r="310" spans="1:20" ht="45" customHeight="1" outlineLevel="7" x14ac:dyDescent="0.2">
      <c r="A310" s="91"/>
      <c r="B310" s="93"/>
      <c r="C310" s="95"/>
      <c r="D310" s="95"/>
      <c r="E310" s="97"/>
      <c r="F310" s="101"/>
      <c r="G310" s="101"/>
      <c r="H310" s="101"/>
      <c r="I310" s="4" t="s">
        <v>51</v>
      </c>
      <c r="J310" s="6" t="s">
        <v>257</v>
      </c>
      <c r="K310" s="5">
        <f>Supervisor!K310</f>
        <v>100</v>
      </c>
      <c r="L310" s="5">
        <f>Supervisor!N310</f>
        <v>0</v>
      </c>
      <c r="M310" s="131"/>
      <c r="N310" s="147"/>
      <c r="O310" s="131"/>
      <c r="P310" s="153"/>
      <c r="Q310" s="113"/>
      <c r="R310" s="113"/>
      <c r="S310" s="189"/>
      <c r="T310" s="179"/>
    </row>
    <row r="311" spans="1:20" ht="34.5" customHeight="1" outlineLevel="3" x14ac:dyDescent="0.2">
      <c r="A311" s="91"/>
      <c r="B311" s="93"/>
      <c r="C311" s="95"/>
      <c r="D311" s="95"/>
      <c r="E311" s="97"/>
      <c r="F311" s="97"/>
      <c r="G311" s="97"/>
      <c r="H311" s="97"/>
      <c r="I311" s="13" t="s">
        <v>77</v>
      </c>
      <c r="J311" s="14" t="s">
        <v>446</v>
      </c>
      <c r="K311" s="14">
        <f>Supervisor!K311</f>
        <v>0</v>
      </c>
      <c r="L311" s="14">
        <f>Supervisor!N311</f>
        <v>0</v>
      </c>
      <c r="M311" s="137"/>
      <c r="N311" s="150"/>
      <c r="O311" s="137"/>
      <c r="P311" s="529"/>
      <c r="Q311" s="44"/>
      <c r="R311" s="111" t="e">
        <f>#REF!*$R$5</f>
        <v>#REF!</v>
      </c>
      <c r="S311" s="111"/>
      <c r="T311" s="179"/>
    </row>
    <row r="312" spans="1:20" ht="34.5" customHeight="1" outlineLevel="4" x14ac:dyDescent="0.2">
      <c r="A312" s="91"/>
      <c r="B312" s="93"/>
      <c r="C312" s="95"/>
      <c r="D312" s="95"/>
      <c r="E312" s="97"/>
      <c r="F312" s="101"/>
      <c r="G312" s="101"/>
      <c r="H312" s="101"/>
      <c r="I312" s="19" t="s">
        <v>78</v>
      </c>
      <c r="J312" s="20"/>
      <c r="K312" s="20">
        <f>Supervisor!K312</f>
        <v>0</v>
      </c>
      <c r="L312" s="20">
        <f>Supervisor!N312</f>
        <v>0</v>
      </c>
      <c r="M312" s="138"/>
      <c r="N312" s="151"/>
      <c r="O312" s="138"/>
      <c r="P312" s="530"/>
      <c r="Q312" s="49"/>
      <c r="R312" s="111" t="e">
        <f>#REF!*$R$5</f>
        <v>#REF!</v>
      </c>
      <c r="S312" s="111"/>
      <c r="T312" s="179"/>
    </row>
    <row r="313" spans="1:20" ht="34.5" customHeight="1" outlineLevel="5" x14ac:dyDescent="0.2">
      <c r="A313" s="91"/>
      <c r="B313" s="93"/>
      <c r="C313" s="95"/>
      <c r="D313" s="95"/>
      <c r="E313" s="97"/>
      <c r="F313" s="101"/>
      <c r="G313" s="103"/>
      <c r="H313" s="103"/>
      <c r="I313" s="22" t="s">
        <v>79</v>
      </c>
      <c r="J313" s="23"/>
      <c r="K313" s="23">
        <f>Supervisor!K313</f>
        <v>0</v>
      </c>
      <c r="L313" s="23">
        <f>Supervisor!N313</f>
        <v>0</v>
      </c>
      <c r="M313" s="139"/>
      <c r="N313" s="152"/>
      <c r="O313" s="139"/>
      <c r="P313" s="531"/>
      <c r="Q313" s="50"/>
      <c r="R313" s="111" t="e">
        <f>#REF!*$R$5</f>
        <v>#REF!</v>
      </c>
      <c r="S313" s="111"/>
      <c r="T313" s="179"/>
    </row>
    <row r="314" spans="1:20" ht="34.5" customHeight="1" outlineLevel="7" x14ac:dyDescent="0.2">
      <c r="A314" s="91"/>
      <c r="B314" s="93"/>
      <c r="C314" s="95"/>
      <c r="D314" s="95"/>
      <c r="E314" s="97"/>
      <c r="F314" s="101"/>
      <c r="G314" s="103"/>
      <c r="H314" s="103"/>
      <c r="I314" s="4" t="s">
        <v>72</v>
      </c>
      <c r="J314" s="5" t="s">
        <v>256</v>
      </c>
      <c r="K314" s="5">
        <f>Supervisor!K314</f>
        <v>93233</v>
      </c>
      <c r="L314" s="5">
        <f>Supervisor!N314</f>
        <v>93233</v>
      </c>
      <c r="M314" s="131"/>
      <c r="N314" s="147"/>
      <c r="O314" s="131"/>
      <c r="P314" s="157"/>
      <c r="Q314" s="47"/>
      <c r="R314" s="111" t="e">
        <f>#REF!*$R$5</f>
        <v>#REF!</v>
      </c>
      <c r="S314" s="111">
        <v>94004</v>
      </c>
      <c r="T314" s="179">
        <v>94004</v>
      </c>
    </row>
    <row r="315" spans="1:20" ht="34.5" customHeight="1" outlineLevel="7" x14ac:dyDescent="0.2">
      <c r="A315" s="91"/>
      <c r="B315" s="93"/>
      <c r="C315" s="95"/>
      <c r="D315" s="95"/>
      <c r="E315" s="97"/>
      <c r="F315" s="101"/>
      <c r="G315" s="103"/>
      <c r="H315" s="103"/>
      <c r="I315" s="4" t="s">
        <v>239</v>
      </c>
      <c r="J315" s="5" t="s">
        <v>263</v>
      </c>
      <c r="K315" s="5">
        <f>Supervisor!K315</f>
        <v>14</v>
      </c>
      <c r="L315" s="5">
        <f>Supervisor!N315</f>
        <v>14</v>
      </c>
      <c r="M315" s="131">
        <v>41248</v>
      </c>
      <c r="N315" s="147" t="s">
        <v>304</v>
      </c>
      <c r="O315" s="131"/>
      <c r="P315" s="157"/>
      <c r="Q315" s="47"/>
      <c r="R315" s="111" t="e">
        <f>#REF!*$R$5</f>
        <v>#REF!</v>
      </c>
      <c r="S315" s="111">
        <v>14</v>
      </c>
      <c r="T315" s="179">
        <v>14</v>
      </c>
    </row>
    <row r="316" spans="1:20" ht="34.5" customHeight="1" outlineLevel="7" x14ac:dyDescent="0.2">
      <c r="A316" s="91"/>
      <c r="B316" s="93"/>
      <c r="C316" s="95"/>
      <c r="D316" s="95"/>
      <c r="E316" s="97"/>
      <c r="F316" s="101"/>
      <c r="G316" s="103"/>
      <c r="H316" s="103"/>
      <c r="I316" s="4" t="s">
        <v>75</v>
      </c>
      <c r="J316" s="5" t="s">
        <v>256</v>
      </c>
      <c r="K316" s="5">
        <f>Supervisor!K316</f>
        <v>93233</v>
      </c>
      <c r="L316" s="5">
        <f>Supervisor!N316</f>
        <v>93233</v>
      </c>
      <c r="M316" s="131"/>
      <c r="N316" s="147"/>
      <c r="O316" s="131"/>
      <c r="P316" s="157"/>
      <c r="Q316" s="47"/>
      <c r="R316" s="111" t="e">
        <f>#REF!*$R$5</f>
        <v>#REF!</v>
      </c>
      <c r="S316" s="111">
        <v>94004</v>
      </c>
      <c r="T316" s="179">
        <v>94004</v>
      </c>
    </row>
    <row r="317" spans="1:20" ht="34.5" customHeight="1" outlineLevel="7" x14ac:dyDescent="0.2">
      <c r="A317" s="91"/>
      <c r="B317" s="93"/>
      <c r="C317" s="95"/>
      <c r="D317" s="95"/>
      <c r="E317" s="97"/>
      <c r="F317" s="101"/>
      <c r="G317" s="103"/>
      <c r="H317" s="103"/>
      <c r="I317" s="4" t="s">
        <v>80</v>
      </c>
      <c r="J317" s="5" t="s">
        <v>256</v>
      </c>
      <c r="K317" s="5">
        <f>Supervisor!K317</f>
        <v>93233</v>
      </c>
      <c r="L317" s="5">
        <f>Supervisor!N317</f>
        <v>93233</v>
      </c>
      <c r="M317" s="131">
        <v>41402</v>
      </c>
      <c r="N317" s="147" t="s">
        <v>356</v>
      </c>
      <c r="O317" s="131"/>
      <c r="P317" s="157"/>
      <c r="Q317" s="47"/>
      <c r="R317" s="111" t="e">
        <f>#REF!*$R$5</f>
        <v>#REF!</v>
      </c>
      <c r="S317" s="111">
        <v>94004</v>
      </c>
      <c r="T317" s="179">
        <v>94004</v>
      </c>
    </row>
    <row r="318" spans="1:20" ht="34.5" customHeight="1" outlineLevel="7" x14ac:dyDescent="0.2">
      <c r="A318" s="91"/>
      <c r="B318" s="93"/>
      <c r="C318" s="95"/>
      <c r="D318" s="95"/>
      <c r="E318" s="97"/>
      <c r="F318" s="101"/>
      <c r="G318" s="103"/>
      <c r="H318" s="103"/>
      <c r="I318" s="4" t="s">
        <v>81</v>
      </c>
      <c r="J318" s="5" t="s">
        <v>256</v>
      </c>
      <c r="K318" s="5">
        <f>Supervisor!K318</f>
        <v>93233</v>
      </c>
      <c r="L318" s="5">
        <f>Supervisor!N318</f>
        <v>93233</v>
      </c>
      <c r="M318" s="131">
        <v>41421</v>
      </c>
      <c r="N318" s="147" t="s">
        <v>357</v>
      </c>
      <c r="O318" s="131"/>
      <c r="P318" s="157"/>
      <c r="Q318" s="47"/>
      <c r="R318" s="111" t="e">
        <f>#REF!*$R$5</f>
        <v>#REF!</v>
      </c>
      <c r="S318" s="111">
        <v>94004</v>
      </c>
      <c r="T318" s="179">
        <v>94004</v>
      </c>
    </row>
    <row r="319" spans="1:20" ht="34.5" customHeight="1" outlineLevel="7" x14ac:dyDescent="0.2">
      <c r="A319" s="91"/>
      <c r="B319" s="93"/>
      <c r="C319" s="95"/>
      <c r="D319" s="95"/>
      <c r="E319" s="97"/>
      <c r="F319" s="101"/>
      <c r="G319" s="103"/>
      <c r="H319" s="103"/>
      <c r="I319" s="4" t="s">
        <v>82</v>
      </c>
      <c r="J319" s="5" t="s">
        <v>263</v>
      </c>
      <c r="K319" s="5">
        <f>Supervisor!K319</f>
        <v>14</v>
      </c>
      <c r="L319" s="5">
        <f>Supervisor!N319</f>
        <v>14</v>
      </c>
      <c r="M319" s="131">
        <v>41424</v>
      </c>
      <c r="N319" s="147" t="s">
        <v>358</v>
      </c>
      <c r="O319" s="131"/>
      <c r="P319" s="157"/>
      <c r="Q319" s="47"/>
      <c r="R319" s="111" t="e">
        <f>#REF!*$R$5</f>
        <v>#REF!</v>
      </c>
      <c r="S319" s="111">
        <v>14</v>
      </c>
      <c r="T319" s="179">
        <v>14</v>
      </c>
    </row>
    <row r="320" spans="1:20" ht="34.5" customHeight="1" outlineLevel="7" x14ac:dyDescent="0.2">
      <c r="A320" s="91"/>
      <c r="B320" s="93"/>
      <c r="C320" s="95"/>
      <c r="D320" s="95"/>
      <c r="E320" s="97"/>
      <c r="F320" s="101"/>
      <c r="G320" s="103"/>
      <c r="H320" s="103"/>
      <c r="I320" s="4" t="s">
        <v>83</v>
      </c>
      <c r="J320" s="5" t="s">
        <v>257</v>
      </c>
      <c r="K320" s="5">
        <f>Supervisor!K320</f>
        <v>100</v>
      </c>
      <c r="L320" s="5">
        <f>Supervisor!N320</f>
        <v>100</v>
      </c>
      <c r="M320" s="131"/>
      <c r="N320" s="147"/>
      <c r="O320" s="131"/>
      <c r="P320" s="157"/>
      <c r="Q320" s="47"/>
      <c r="R320" s="111" t="e">
        <f>#REF!*$R$5</f>
        <v>#REF!</v>
      </c>
      <c r="S320" s="111">
        <v>62</v>
      </c>
      <c r="T320" s="179">
        <v>62</v>
      </c>
    </row>
    <row r="321" spans="1:20" ht="34.5" customHeight="1" outlineLevel="5" x14ac:dyDescent="0.2">
      <c r="A321" s="91"/>
      <c r="B321" s="93"/>
      <c r="C321" s="95"/>
      <c r="D321" s="95"/>
      <c r="E321" s="97"/>
      <c r="F321" s="101"/>
      <c r="G321" s="103"/>
      <c r="H321" s="103"/>
      <c r="I321" s="22" t="s">
        <v>84</v>
      </c>
      <c r="J321" s="23"/>
      <c r="K321" s="23">
        <f>Supervisor!K321</f>
        <v>0</v>
      </c>
      <c r="L321" s="23">
        <f>Supervisor!N321</f>
        <v>0</v>
      </c>
      <c r="M321" s="139"/>
      <c r="N321" s="152"/>
      <c r="O321" s="139"/>
      <c r="P321" s="531"/>
      <c r="Q321" s="50"/>
      <c r="R321" s="111" t="e">
        <f>#REF!*$R$5</f>
        <v>#REF!</v>
      </c>
      <c r="S321" s="111"/>
      <c r="T321" s="179"/>
    </row>
    <row r="322" spans="1:20" ht="34.5" customHeight="1" outlineLevel="7" x14ac:dyDescent="0.2">
      <c r="A322" s="91"/>
      <c r="B322" s="93"/>
      <c r="C322" s="95"/>
      <c r="D322" s="95"/>
      <c r="E322" s="97"/>
      <c r="F322" s="101"/>
      <c r="G322" s="103"/>
      <c r="H322" s="103"/>
      <c r="I322" s="4" t="s">
        <v>72</v>
      </c>
      <c r="J322" s="5" t="s">
        <v>256</v>
      </c>
      <c r="K322" s="5">
        <f>Supervisor!K322</f>
        <v>135196</v>
      </c>
      <c r="L322" s="5">
        <f>Supervisor!N322</f>
        <v>135196</v>
      </c>
      <c r="M322" s="131"/>
      <c r="N322" s="147"/>
      <c r="O322" s="131"/>
      <c r="P322" s="157"/>
      <c r="Q322" s="47"/>
      <c r="R322" s="111" t="e">
        <f>#REF!*$R$5</f>
        <v>#REF!</v>
      </c>
      <c r="S322" s="111">
        <v>136607</v>
      </c>
      <c r="T322" s="179">
        <v>136607</v>
      </c>
    </row>
    <row r="323" spans="1:20" ht="34.5" customHeight="1" outlineLevel="7" x14ac:dyDescent="0.2">
      <c r="A323" s="91"/>
      <c r="B323" s="93"/>
      <c r="C323" s="95"/>
      <c r="D323" s="95"/>
      <c r="E323" s="97"/>
      <c r="F323" s="101"/>
      <c r="G323" s="103"/>
      <c r="H323" s="103"/>
      <c r="I323" s="4" t="s">
        <v>239</v>
      </c>
      <c r="J323" s="5" t="s">
        <v>263</v>
      </c>
      <c r="K323" s="5">
        <f>Supervisor!K323</f>
        <v>14</v>
      </c>
      <c r="L323" s="5">
        <f>Supervisor!N323</f>
        <v>14</v>
      </c>
      <c r="M323" s="131">
        <v>41250</v>
      </c>
      <c r="N323" s="147" t="s">
        <v>306</v>
      </c>
      <c r="O323" s="131"/>
      <c r="P323" s="157"/>
      <c r="Q323" s="47"/>
      <c r="R323" s="111" t="e">
        <f>#REF!*$R$5</f>
        <v>#REF!</v>
      </c>
      <c r="S323" s="111">
        <v>16</v>
      </c>
      <c r="T323" s="179">
        <v>16</v>
      </c>
    </row>
    <row r="324" spans="1:20" ht="34.5" customHeight="1" outlineLevel="7" x14ac:dyDescent="0.2">
      <c r="A324" s="91"/>
      <c r="B324" s="93"/>
      <c r="C324" s="95"/>
      <c r="D324" s="95"/>
      <c r="E324" s="97"/>
      <c r="F324" s="101"/>
      <c r="G324" s="103"/>
      <c r="H324" s="103"/>
      <c r="I324" s="4" t="s">
        <v>75</v>
      </c>
      <c r="J324" s="5" t="s">
        <v>256</v>
      </c>
      <c r="K324" s="5">
        <f>Supervisor!K324</f>
        <v>135196</v>
      </c>
      <c r="L324" s="5">
        <f>Supervisor!N324</f>
        <v>135196</v>
      </c>
      <c r="M324" s="131"/>
      <c r="N324" s="147"/>
      <c r="O324" s="131"/>
      <c r="P324" s="157"/>
      <c r="Q324" s="47"/>
      <c r="R324" s="111" t="e">
        <f>#REF!*$R$5</f>
        <v>#REF!</v>
      </c>
      <c r="S324" s="111">
        <v>136607</v>
      </c>
      <c r="T324" s="179">
        <v>136607</v>
      </c>
    </row>
    <row r="325" spans="1:20" ht="34.5" customHeight="1" outlineLevel="7" x14ac:dyDescent="0.2">
      <c r="A325" s="91"/>
      <c r="B325" s="93"/>
      <c r="C325" s="95"/>
      <c r="D325" s="95"/>
      <c r="E325" s="97"/>
      <c r="F325" s="101"/>
      <c r="G325" s="103"/>
      <c r="H325" s="103"/>
      <c r="I325" s="4" t="s">
        <v>80</v>
      </c>
      <c r="J325" s="5" t="s">
        <v>256</v>
      </c>
      <c r="K325" s="5">
        <f>Supervisor!K325</f>
        <v>135196</v>
      </c>
      <c r="L325" s="5">
        <f>Supervisor!N325</f>
        <v>135196</v>
      </c>
      <c r="M325" s="131">
        <v>41335</v>
      </c>
      <c r="N325" s="147" t="s">
        <v>307</v>
      </c>
      <c r="O325" s="131"/>
      <c r="P325" s="157"/>
      <c r="Q325" s="47"/>
      <c r="R325" s="111" t="e">
        <f>#REF!*$R$5</f>
        <v>#REF!</v>
      </c>
      <c r="S325" s="111">
        <v>136607</v>
      </c>
      <c r="T325" s="179">
        <v>136607</v>
      </c>
    </row>
    <row r="326" spans="1:20" ht="34.5" customHeight="1" outlineLevel="7" x14ac:dyDescent="0.2">
      <c r="A326" s="91"/>
      <c r="B326" s="93"/>
      <c r="C326" s="95"/>
      <c r="D326" s="95"/>
      <c r="E326" s="97"/>
      <c r="F326" s="101"/>
      <c r="G326" s="103"/>
      <c r="H326" s="103"/>
      <c r="I326" s="4" t="s">
        <v>81</v>
      </c>
      <c r="J326" s="5" t="s">
        <v>256</v>
      </c>
      <c r="K326" s="5">
        <f>Supervisor!K326</f>
        <v>135196</v>
      </c>
      <c r="L326" s="5">
        <f>Supervisor!N326</f>
        <v>135196</v>
      </c>
      <c r="M326" s="131">
        <v>41338</v>
      </c>
      <c r="N326" s="147" t="s">
        <v>308</v>
      </c>
      <c r="O326" s="131"/>
      <c r="P326" s="157"/>
      <c r="Q326" s="47"/>
      <c r="R326" s="111" t="e">
        <f>#REF!*$R$5</f>
        <v>#REF!</v>
      </c>
      <c r="S326" s="111">
        <v>136607</v>
      </c>
      <c r="T326" s="179">
        <v>136607</v>
      </c>
    </row>
    <row r="327" spans="1:20" ht="34.5" customHeight="1" outlineLevel="7" x14ac:dyDescent="0.2">
      <c r="A327" s="91"/>
      <c r="B327" s="93"/>
      <c r="C327" s="95"/>
      <c r="D327" s="95"/>
      <c r="E327" s="97"/>
      <c r="F327" s="101"/>
      <c r="G327" s="103"/>
      <c r="H327" s="103"/>
      <c r="I327" s="4" t="s">
        <v>82</v>
      </c>
      <c r="J327" s="5" t="s">
        <v>263</v>
      </c>
      <c r="K327" s="5">
        <f>Supervisor!K327</f>
        <v>14</v>
      </c>
      <c r="L327" s="5">
        <f>Supervisor!N327</f>
        <v>14</v>
      </c>
      <c r="M327" s="131">
        <v>41339</v>
      </c>
      <c r="N327" s="147" t="s">
        <v>309</v>
      </c>
      <c r="O327" s="131"/>
      <c r="P327" s="157"/>
      <c r="Q327" s="47"/>
      <c r="R327" s="111" t="e">
        <f>#REF!*$R$5</f>
        <v>#REF!</v>
      </c>
      <c r="S327" s="111">
        <v>16</v>
      </c>
      <c r="T327" s="179">
        <v>16</v>
      </c>
    </row>
    <row r="328" spans="1:20" ht="34.5" customHeight="1" outlineLevel="7" x14ac:dyDescent="0.2">
      <c r="A328" s="91"/>
      <c r="B328" s="93"/>
      <c r="C328" s="95"/>
      <c r="D328" s="95"/>
      <c r="E328" s="97"/>
      <c r="F328" s="101"/>
      <c r="G328" s="103"/>
      <c r="H328" s="103"/>
      <c r="I328" s="4" t="s">
        <v>83</v>
      </c>
      <c r="J328" s="5" t="s">
        <v>257</v>
      </c>
      <c r="K328" s="5">
        <f>Supervisor!K328</f>
        <v>100</v>
      </c>
      <c r="L328" s="5">
        <f>Supervisor!N328</f>
        <v>100</v>
      </c>
      <c r="M328" s="131"/>
      <c r="N328" s="147"/>
      <c r="O328" s="131"/>
      <c r="P328" s="157"/>
      <c r="Q328" s="47"/>
      <c r="R328" s="111" t="e">
        <f>#REF!*$R$5</f>
        <v>#REF!</v>
      </c>
      <c r="S328" s="111">
        <v>63</v>
      </c>
      <c r="T328" s="179">
        <v>63</v>
      </c>
    </row>
    <row r="329" spans="1:20" ht="34.5" customHeight="1" outlineLevel="5" x14ac:dyDescent="0.2">
      <c r="A329" s="91"/>
      <c r="B329" s="93"/>
      <c r="C329" s="95"/>
      <c r="D329" s="95"/>
      <c r="E329" s="97"/>
      <c r="F329" s="101"/>
      <c r="G329" s="103"/>
      <c r="H329" s="103"/>
      <c r="I329" s="22" t="s">
        <v>85</v>
      </c>
      <c r="J329" s="23"/>
      <c r="K329" s="23">
        <f>Supervisor!K329</f>
        <v>0</v>
      </c>
      <c r="L329" s="23">
        <f>Supervisor!N329</f>
        <v>0</v>
      </c>
      <c r="M329" s="139"/>
      <c r="N329" s="152"/>
      <c r="O329" s="139"/>
      <c r="P329" s="531"/>
      <c r="Q329" s="50"/>
      <c r="R329" s="111" t="e">
        <f>#REF!*$R$5</f>
        <v>#REF!</v>
      </c>
      <c r="S329" s="111"/>
      <c r="T329" s="179"/>
    </row>
    <row r="330" spans="1:20" ht="34.5" customHeight="1" outlineLevel="7" x14ac:dyDescent="0.2">
      <c r="A330" s="91"/>
      <c r="B330" s="93"/>
      <c r="C330" s="95"/>
      <c r="D330" s="95"/>
      <c r="E330" s="97"/>
      <c r="F330" s="101"/>
      <c r="G330" s="103"/>
      <c r="H330" s="103"/>
      <c r="I330" s="4" t="s">
        <v>72</v>
      </c>
      <c r="J330" s="5" t="s">
        <v>256</v>
      </c>
      <c r="K330" s="5">
        <f>Supervisor!K330</f>
        <v>83004</v>
      </c>
      <c r="L330" s="5">
        <f>Supervisor!N330</f>
        <v>83004</v>
      </c>
      <c r="M330" s="131"/>
      <c r="N330" s="147"/>
      <c r="O330" s="131"/>
      <c r="P330" s="157"/>
      <c r="Q330" s="47"/>
      <c r="R330" s="111" t="e">
        <f>#REF!*$R$5</f>
        <v>#REF!</v>
      </c>
      <c r="S330" s="111">
        <v>80800</v>
      </c>
      <c r="T330" s="179">
        <v>80800</v>
      </c>
    </row>
    <row r="331" spans="1:20" ht="34.5" customHeight="1" outlineLevel="7" x14ac:dyDescent="0.2">
      <c r="A331" s="91"/>
      <c r="B331" s="93"/>
      <c r="C331" s="95"/>
      <c r="D331" s="95"/>
      <c r="E331" s="97"/>
      <c r="F331" s="101"/>
      <c r="G331" s="103"/>
      <c r="H331" s="103"/>
      <c r="I331" s="4" t="s">
        <v>239</v>
      </c>
      <c r="J331" s="5" t="s">
        <v>263</v>
      </c>
      <c r="K331" s="5">
        <f>Supervisor!K331</f>
        <v>16</v>
      </c>
      <c r="L331" s="5">
        <f>Supervisor!N331</f>
        <v>16</v>
      </c>
      <c r="M331" s="131">
        <v>41253</v>
      </c>
      <c r="N331" s="147" t="s">
        <v>310</v>
      </c>
      <c r="O331" s="131"/>
      <c r="P331" s="157"/>
      <c r="Q331" s="47"/>
      <c r="R331" s="111" t="e">
        <f>#REF!*$R$5</f>
        <v>#REF!</v>
      </c>
      <c r="S331" s="111">
        <v>16</v>
      </c>
      <c r="T331" s="179">
        <v>16</v>
      </c>
    </row>
    <row r="332" spans="1:20" ht="34.5" customHeight="1" outlineLevel="7" x14ac:dyDescent="0.2">
      <c r="A332" s="91"/>
      <c r="B332" s="93"/>
      <c r="C332" s="95"/>
      <c r="D332" s="95"/>
      <c r="E332" s="97"/>
      <c r="F332" s="101"/>
      <c r="G332" s="103"/>
      <c r="H332" s="103"/>
      <c r="I332" s="4" t="s">
        <v>75</v>
      </c>
      <c r="J332" s="5" t="s">
        <v>256</v>
      </c>
      <c r="K332" s="5">
        <f>Supervisor!K332</f>
        <v>83004</v>
      </c>
      <c r="L332" s="5">
        <f>Supervisor!N332</f>
        <v>83004</v>
      </c>
      <c r="M332" s="131"/>
      <c r="N332" s="147"/>
      <c r="O332" s="131"/>
      <c r="P332" s="157"/>
      <c r="Q332" s="47"/>
      <c r="R332" s="111" t="e">
        <f>#REF!*$R$5</f>
        <v>#REF!</v>
      </c>
      <c r="S332" s="111">
        <v>80800</v>
      </c>
      <c r="T332" s="179">
        <v>80800</v>
      </c>
    </row>
    <row r="333" spans="1:20" ht="34.5" customHeight="1" outlineLevel="7" x14ac:dyDescent="0.2">
      <c r="A333" s="91"/>
      <c r="B333" s="93"/>
      <c r="C333" s="95"/>
      <c r="D333" s="95"/>
      <c r="E333" s="97"/>
      <c r="F333" s="101"/>
      <c r="G333" s="103"/>
      <c r="H333" s="103"/>
      <c r="I333" s="4" t="s">
        <v>80</v>
      </c>
      <c r="J333" s="5" t="s">
        <v>256</v>
      </c>
      <c r="K333" s="5">
        <f>Supervisor!K333</f>
        <v>83004</v>
      </c>
      <c r="L333" s="5">
        <f>Supervisor!N333</f>
        <v>83004</v>
      </c>
      <c r="M333" s="131">
        <v>41336</v>
      </c>
      <c r="N333" s="147" t="s">
        <v>311</v>
      </c>
      <c r="O333" s="131"/>
      <c r="P333" s="157"/>
      <c r="Q333" s="47"/>
      <c r="R333" s="111" t="e">
        <f>#REF!*$R$5</f>
        <v>#REF!</v>
      </c>
      <c r="S333" s="111">
        <v>80800</v>
      </c>
      <c r="T333" s="179">
        <v>80800</v>
      </c>
    </row>
    <row r="334" spans="1:20" ht="34.5" customHeight="1" outlineLevel="7" x14ac:dyDescent="0.2">
      <c r="A334" s="91"/>
      <c r="B334" s="93"/>
      <c r="C334" s="95"/>
      <c r="D334" s="95"/>
      <c r="E334" s="97"/>
      <c r="F334" s="101"/>
      <c r="G334" s="103"/>
      <c r="H334" s="103"/>
      <c r="I334" s="4" t="s">
        <v>81</v>
      </c>
      <c r="J334" s="5" t="s">
        <v>256</v>
      </c>
      <c r="K334" s="5">
        <f>Supervisor!K334</f>
        <v>83004</v>
      </c>
      <c r="L334" s="5">
        <f>Supervisor!N334</f>
        <v>83004</v>
      </c>
      <c r="M334" s="131">
        <v>41339</v>
      </c>
      <c r="N334" s="147" t="s">
        <v>312</v>
      </c>
      <c r="O334" s="131"/>
      <c r="P334" s="157"/>
      <c r="Q334" s="47"/>
      <c r="R334" s="111" t="e">
        <f>#REF!*$R$5</f>
        <v>#REF!</v>
      </c>
      <c r="S334" s="111">
        <v>80800</v>
      </c>
      <c r="T334" s="179">
        <v>80800</v>
      </c>
    </row>
    <row r="335" spans="1:20" ht="34.5" customHeight="1" outlineLevel="7" x14ac:dyDescent="0.2">
      <c r="A335" s="91"/>
      <c r="B335" s="93"/>
      <c r="C335" s="95"/>
      <c r="D335" s="95"/>
      <c r="E335" s="97"/>
      <c r="F335" s="101"/>
      <c r="G335" s="103"/>
      <c r="H335" s="103"/>
      <c r="I335" s="4" t="s">
        <v>82</v>
      </c>
      <c r="J335" s="5" t="s">
        <v>263</v>
      </c>
      <c r="K335" s="5">
        <f>Supervisor!K335</f>
        <v>16</v>
      </c>
      <c r="L335" s="5">
        <f>Supervisor!N335</f>
        <v>16</v>
      </c>
      <c r="M335" s="131">
        <v>41340</v>
      </c>
      <c r="N335" s="147" t="s">
        <v>313</v>
      </c>
      <c r="O335" s="131"/>
      <c r="P335" s="157"/>
      <c r="Q335" s="47"/>
      <c r="R335" s="111" t="e">
        <f>#REF!*$R$5</f>
        <v>#REF!</v>
      </c>
      <c r="S335" s="111">
        <v>16</v>
      </c>
      <c r="T335" s="179">
        <v>16</v>
      </c>
    </row>
    <row r="336" spans="1:20" ht="34.5" customHeight="1" outlineLevel="7" x14ac:dyDescent="0.2">
      <c r="A336" s="91"/>
      <c r="B336" s="93"/>
      <c r="C336" s="95"/>
      <c r="D336" s="95"/>
      <c r="E336" s="97"/>
      <c r="F336" s="101"/>
      <c r="G336" s="103"/>
      <c r="H336" s="103"/>
      <c r="I336" s="4" t="s">
        <v>83</v>
      </c>
      <c r="J336" s="5" t="s">
        <v>257</v>
      </c>
      <c r="K336" s="5">
        <f>Supervisor!K336</f>
        <v>100</v>
      </c>
      <c r="L336" s="5">
        <f>Supervisor!N336</f>
        <v>100</v>
      </c>
      <c r="M336" s="131"/>
      <c r="N336" s="147"/>
      <c r="O336" s="131"/>
      <c r="P336" s="157"/>
      <c r="Q336" s="47"/>
      <c r="R336" s="111" t="e">
        <f>#REF!*$R$5</f>
        <v>#REF!</v>
      </c>
      <c r="S336" s="111">
        <v>63</v>
      </c>
      <c r="T336" s="179">
        <v>63</v>
      </c>
    </row>
    <row r="337" spans="1:20" ht="34.5" customHeight="1" outlineLevel="5" x14ac:dyDescent="0.2">
      <c r="A337" s="91"/>
      <c r="B337" s="93"/>
      <c r="C337" s="95"/>
      <c r="D337" s="95"/>
      <c r="E337" s="97"/>
      <c r="F337" s="101"/>
      <c r="G337" s="103"/>
      <c r="H337" s="103"/>
      <c r="I337" s="22" t="s">
        <v>86</v>
      </c>
      <c r="J337" s="23"/>
      <c r="K337" s="23">
        <f>Supervisor!K337</f>
        <v>0</v>
      </c>
      <c r="L337" s="23">
        <f>Supervisor!N337</f>
        <v>0</v>
      </c>
      <c r="M337" s="139"/>
      <c r="N337" s="152"/>
      <c r="O337" s="139"/>
      <c r="P337" s="531"/>
      <c r="Q337" s="50"/>
      <c r="R337" s="111" t="e">
        <f>#REF!*$R$5</f>
        <v>#REF!</v>
      </c>
      <c r="S337" s="111"/>
      <c r="T337" s="179"/>
    </row>
    <row r="338" spans="1:20" ht="34.5" customHeight="1" outlineLevel="7" x14ac:dyDescent="0.2">
      <c r="A338" s="91"/>
      <c r="B338" s="93"/>
      <c r="C338" s="95"/>
      <c r="D338" s="95"/>
      <c r="E338" s="97"/>
      <c r="F338" s="101"/>
      <c r="G338" s="103"/>
      <c r="H338" s="103"/>
      <c r="I338" s="4" t="s">
        <v>72</v>
      </c>
      <c r="J338" s="5" t="s">
        <v>256</v>
      </c>
      <c r="K338" s="5">
        <f>Supervisor!K338</f>
        <v>62652</v>
      </c>
      <c r="L338" s="5">
        <f>Supervisor!N338</f>
        <v>62652</v>
      </c>
      <c r="M338" s="131"/>
      <c r="N338" s="147"/>
      <c r="O338" s="131"/>
      <c r="P338" s="157"/>
      <c r="Q338" s="47"/>
      <c r="R338" s="111" t="e">
        <f>#REF!*$R$5</f>
        <v>#REF!</v>
      </c>
      <c r="S338" s="111">
        <v>62652</v>
      </c>
      <c r="T338" s="179">
        <v>62652</v>
      </c>
    </row>
    <row r="339" spans="1:20" ht="34.5" customHeight="1" outlineLevel="7" x14ac:dyDescent="0.2">
      <c r="A339" s="91"/>
      <c r="B339" s="93"/>
      <c r="C339" s="95"/>
      <c r="D339" s="95"/>
      <c r="E339" s="97"/>
      <c r="F339" s="101"/>
      <c r="G339" s="103"/>
      <c r="H339" s="103"/>
      <c r="I339" s="4" t="s">
        <v>239</v>
      </c>
      <c r="J339" s="5" t="s">
        <v>263</v>
      </c>
      <c r="K339" s="5">
        <f>Supervisor!K339</f>
        <v>14</v>
      </c>
      <c r="L339" s="5">
        <f>Supervisor!N339</f>
        <v>14</v>
      </c>
      <c r="M339" s="131">
        <v>41253</v>
      </c>
      <c r="N339" s="147" t="s">
        <v>314</v>
      </c>
      <c r="O339" s="131"/>
      <c r="P339" s="157"/>
      <c r="Q339" s="47"/>
      <c r="R339" s="111" t="e">
        <f>#REF!*$R$5</f>
        <v>#REF!</v>
      </c>
      <c r="S339" s="111">
        <v>14</v>
      </c>
      <c r="T339" s="179">
        <v>14</v>
      </c>
    </row>
    <row r="340" spans="1:20" ht="34.5" customHeight="1" outlineLevel="7" x14ac:dyDescent="0.2">
      <c r="A340" s="91"/>
      <c r="B340" s="93"/>
      <c r="C340" s="95"/>
      <c r="D340" s="95"/>
      <c r="E340" s="97"/>
      <c r="F340" s="101"/>
      <c r="G340" s="103"/>
      <c r="H340" s="103"/>
      <c r="I340" s="4" t="s">
        <v>75</v>
      </c>
      <c r="J340" s="5" t="s">
        <v>256</v>
      </c>
      <c r="K340" s="5">
        <f>Supervisor!K340</f>
        <v>62652</v>
      </c>
      <c r="L340" s="5">
        <f>Supervisor!N340</f>
        <v>62652</v>
      </c>
      <c r="M340" s="131"/>
      <c r="N340" s="147"/>
      <c r="O340" s="131"/>
      <c r="P340" s="157"/>
      <c r="Q340" s="47"/>
      <c r="R340" s="111" t="e">
        <f>#REF!*$R$5</f>
        <v>#REF!</v>
      </c>
      <c r="S340" s="111">
        <v>62652</v>
      </c>
      <c r="T340" s="179">
        <v>62652</v>
      </c>
    </row>
    <row r="341" spans="1:20" ht="34.5" customHeight="1" outlineLevel="7" x14ac:dyDescent="0.2">
      <c r="A341" s="91"/>
      <c r="B341" s="93"/>
      <c r="C341" s="95"/>
      <c r="D341" s="95"/>
      <c r="E341" s="97"/>
      <c r="F341" s="101"/>
      <c r="G341" s="103"/>
      <c r="H341" s="103"/>
      <c r="I341" s="4" t="s">
        <v>80</v>
      </c>
      <c r="J341" s="5" t="s">
        <v>256</v>
      </c>
      <c r="K341" s="5">
        <f>Supervisor!K341</f>
        <v>62652</v>
      </c>
      <c r="L341" s="5">
        <f>Supervisor!N341</f>
        <v>62652</v>
      </c>
      <c r="M341" s="131">
        <v>41373</v>
      </c>
      <c r="N341" s="147" t="s">
        <v>343</v>
      </c>
      <c r="O341" s="131"/>
      <c r="P341" s="157"/>
      <c r="Q341" s="47"/>
      <c r="R341" s="111" t="e">
        <f>#REF!*$R$5</f>
        <v>#REF!</v>
      </c>
      <c r="S341" s="111">
        <v>62652</v>
      </c>
      <c r="T341" s="179">
        <v>62652</v>
      </c>
    </row>
    <row r="342" spans="1:20" ht="34.5" customHeight="1" outlineLevel="7" x14ac:dyDescent="0.2">
      <c r="A342" s="91"/>
      <c r="B342" s="93"/>
      <c r="C342" s="95"/>
      <c r="D342" s="95"/>
      <c r="E342" s="97"/>
      <c r="F342" s="101"/>
      <c r="G342" s="103"/>
      <c r="H342" s="103"/>
      <c r="I342" s="4" t="s">
        <v>81</v>
      </c>
      <c r="J342" s="5" t="s">
        <v>256</v>
      </c>
      <c r="K342" s="5">
        <f>Supervisor!K342</f>
        <v>62652</v>
      </c>
      <c r="L342" s="5">
        <f>Supervisor!N342</f>
        <v>62652</v>
      </c>
      <c r="M342" s="131">
        <v>41414</v>
      </c>
      <c r="N342" s="147" t="s">
        <v>359</v>
      </c>
      <c r="O342" s="131"/>
      <c r="P342" s="157"/>
      <c r="Q342" s="47"/>
      <c r="R342" s="111" t="e">
        <f>#REF!*$R$5</f>
        <v>#REF!</v>
      </c>
      <c r="S342" s="111">
        <v>62652</v>
      </c>
      <c r="T342" s="179">
        <v>62652</v>
      </c>
    </row>
    <row r="343" spans="1:20" ht="34.5" customHeight="1" outlineLevel="7" x14ac:dyDescent="0.2">
      <c r="A343" s="91"/>
      <c r="B343" s="93"/>
      <c r="C343" s="95"/>
      <c r="D343" s="95"/>
      <c r="E343" s="97"/>
      <c r="F343" s="101"/>
      <c r="G343" s="103"/>
      <c r="H343" s="103"/>
      <c r="I343" s="4" t="s">
        <v>82</v>
      </c>
      <c r="J343" s="5" t="s">
        <v>263</v>
      </c>
      <c r="K343" s="5">
        <f>Supervisor!K343</f>
        <v>14</v>
      </c>
      <c r="L343" s="5">
        <f>Supervisor!N343</f>
        <v>14</v>
      </c>
      <c r="M343" s="131">
        <v>41416</v>
      </c>
      <c r="N343" s="147" t="s">
        <v>360</v>
      </c>
      <c r="O343" s="131"/>
      <c r="P343" s="157"/>
      <c r="Q343" s="47"/>
      <c r="R343" s="111" t="e">
        <f>#REF!*$R$5</f>
        <v>#REF!</v>
      </c>
      <c r="S343" s="111">
        <v>14</v>
      </c>
      <c r="T343" s="179">
        <v>14</v>
      </c>
    </row>
    <row r="344" spans="1:20" ht="34.5" customHeight="1" outlineLevel="7" x14ac:dyDescent="0.2">
      <c r="A344" s="91"/>
      <c r="B344" s="93"/>
      <c r="C344" s="95"/>
      <c r="D344" s="95"/>
      <c r="E344" s="97"/>
      <c r="F344" s="101"/>
      <c r="G344" s="103"/>
      <c r="H344" s="103"/>
      <c r="I344" s="4" t="s">
        <v>83</v>
      </c>
      <c r="J344" s="5" t="s">
        <v>257</v>
      </c>
      <c r="K344" s="5">
        <f>Supervisor!K344</f>
        <v>100</v>
      </c>
      <c r="L344" s="5">
        <f>Supervisor!N344</f>
        <v>100</v>
      </c>
      <c r="M344" s="131"/>
      <c r="N344" s="147"/>
      <c r="O344" s="131"/>
      <c r="P344" s="157"/>
      <c r="Q344" s="47"/>
      <c r="R344" s="111" t="e">
        <f>#REF!*$R$5</f>
        <v>#REF!</v>
      </c>
      <c r="S344" s="111">
        <v>62</v>
      </c>
      <c r="T344" s="179">
        <v>62</v>
      </c>
    </row>
    <row r="345" spans="1:20" ht="34.5" customHeight="1" outlineLevel="5" x14ac:dyDescent="0.2">
      <c r="A345" s="91"/>
      <c r="B345" s="93"/>
      <c r="C345" s="95"/>
      <c r="D345" s="95"/>
      <c r="E345" s="97"/>
      <c r="F345" s="101"/>
      <c r="G345" s="103"/>
      <c r="H345" s="103"/>
      <c r="I345" s="22" t="s">
        <v>87</v>
      </c>
      <c r="J345" s="23"/>
      <c r="K345" s="23">
        <f>Supervisor!K345</f>
        <v>0</v>
      </c>
      <c r="L345" s="23">
        <f>Supervisor!N345</f>
        <v>0</v>
      </c>
      <c r="M345" s="139"/>
      <c r="N345" s="152"/>
      <c r="O345" s="139"/>
      <c r="P345" s="531"/>
      <c r="Q345" s="50"/>
      <c r="R345" s="111" t="e">
        <f>#REF!*$R$5</f>
        <v>#REF!</v>
      </c>
      <c r="S345" s="111"/>
      <c r="T345" s="179"/>
    </row>
    <row r="346" spans="1:20" ht="34.5" customHeight="1" outlineLevel="7" x14ac:dyDescent="0.2">
      <c r="A346" s="91"/>
      <c r="B346" s="93"/>
      <c r="C346" s="95"/>
      <c r="D346" s="95"/>
      <c r="E346" s="97"/>
      <c r="F346" s="101"/>
      <c r="G346" s="103"/>
      <c r="H346" s="103"/>
      <c r="I346" s="4" t="s">
        <v>72</v>
      </c>
      <c r="J346" s="5" t="s">
        <v>256</v>
      </c>
      <c r="K346" s="5">
        <f>Supervisor!K346</f>
        <v>179726</v>
      </c>
      <c r="L346" s="5">
        <f>Supervisor!N346</f>
        <v>179726</v>
      </c>
      <c r="M346" s="131"/>
      <c r="N346" s="147"/>
      <c r="O346" s="131"/>
      <c r="P346" s="157"/>
      <c r="Q346" s="47"/>
      <c r="R346" s="111" t="e">
        <f>#REF!*$R$5</f>
        <v>#REF!</v>
      </c>
      <c r="S346" s="111">
        <v>179726</v>
      </c>
      <c r="T346" s="179">
        <v>179726</v>
      </c>
    </row>
    <row r="347" spans="1:20" ht="34.5" customHeight="1" outlineLevel="7" x14ac:dyDescent="0.2">
      <c r="A347" s="91"/>
      <c r="B347" s="93"/>
      <c r="C347" s="95"/>
      <c r="D347" s="95"/>
      <c r="E347" s="97"/>
      <c r="F347" s="101"/>
      <c r="G347" s="103"/>
      <c r="H347" s="103"/>
      <c r="I347" s="4" t="s">
        <v>239</v>
      </c>
      <c r="J347" s="5" t="s">
        <v>263</v>
      </c>
      <c r="K347" s="5">
        <f>Supervisor!K347</f>
        <v>32</v>
      </c>
      <c r="L347" s="5">
        <f>Supervisor!N347</f>
        <v>32</v>
      </c>
      <c r="M347" s="131">
        <v>41255</v>
      </c>
      <c r="N347" s="147" t="s">
        <v>315</v>
      </c>
      <c r="O347" s="131"/>
      <c r="P347" s="157"/>
      <c r="Q347" s="47"/>
      <c r="R347" s="111" t="e">
        <f>#REF!*$R$5</f>
        <v>#REF!</v>
      </c>
      <c r="S347" s="111">
        <v>32</v>
      </c>
      <c r="T347" s="179">
        <v>32</v>
      </c>
    </row>
    <row r="348" spans="1:20" ht="34.5" customHeight="1" outlineLevel="7" x14ac:dyDescent="0.2">
      <c r="A348" s="91"/>
      <c r="B348" s="93"/>
      <c r="C348" s="95"/>
      <c r="D348" s="95"/>
      <c r="E348" s="97"/>
      <c r="F348" s="101"/>
      <c r="G348" s="103"/>
      <c r="H348" s="103"/>
      <c r="I348" s="4" t="s">
        <v>75</v>
      </c>
      <c r="J348" s="5" t="s">
        <v>256</v>
      </c>
      <c r="K348" s="5">
        <f>Supervisor!K348</f>
        <v>179726</v>
      </c>
      <c r="L348" s="5">
        <f>Supervisor!N348</f>
        <v>179726</v>
      </c>
      <c r="M348" s="131"/>
      <c r="N348" s="147"/>
      <c r="O348" s="131"/>
      <c r="P348" s="157"/>
      <c r="Q348" s="47"/>
      <c r="R348" s="111" t="e">
        <f>#REF!*$R$5</f>
        <v>#REF!</v>
      </c>
      <c r="S348" s="111">
        <v>179726</v>
      </c>
      <c r="T348" s="179">
        <v>179726</v>
      </c>
    </row>
    <row r="349" spans="1:20" ht="34.5" customHeight="1" outlineLevel="7" x14ac:dyDescent="0.2">
      <c r="A349" s="91"/>
      <c r="B349" s="93"/>
      <c r="C349" s="95"/>
      <c r="D349" s="95"/>
      <c r="E349" s="97"/>
      <c r="F349" s="101"/>
      <c r="G349" s="103"/>
      <c r="H349" s="103"/>
      <c r="I349" s="4" t="s">
        <v>80</v>
      </c>
      <c r="J349" s="5" t="s">
        <v>256</v>
      </c>
      <c r="K349" s="5">
        <f>Supervisor!K349</f>
        <v>179726</v>
      </c>
      <c r="L349" s="5">
        <f>Supervisor!N349</f>
        <v>179726</v>
      </c>
      <c r="M349" s="131">
        <v>41311</v>
      </c>
      <c r="N349" s="147" t="s">
        <v>316</v>
      </c>
      <c r="O349" s="131"/>
      <c r="P349" s="157"/>
      <c r="Q349" s="47"/>
      <c r="R349" s="111" t="e">
        <f>#REF!*$R$5</f>
        <v>#REF!</v>
      </c>
      <c r="S349" s="111">
        <v>179726</v>
      </c>
      <c r="T349" s="179">
        <v>179726</v>
      </c>
    </row>
    <row r="350" spans="1:20" ht="34.5" customHeight="1" outlineLevel="7" x14ac:dyDescent="0.2">
      <c r="A350" s="91"/>
      <c r="B350" s="93"/>
      <c r="C350" s="95"/>
      <c r="D350" s="95"/>
      <c r="E350" s="97"/>
      <c r="F350" s="101"/>
      <c r="G350" s="103"/>
      <c r="H350" s="103"/>
      <c r="I350" s="4" t="s">
        <v>81</v>
      </c>
      <c r="J350" s="5" t="s">
        <v>256</v>
      </c>
      <c r="K350" s="5">
        <f>Supervisor!K350</f>
        <v>179726</v>
      </c>
      <c r="L350" s="5">
        <f>Supervisor!N350</f>
        <v>179726</v>
      </c>
      <c r="M350" s="131">
        <v>41352</v>
      </c>
      <c r="N350" s="147" t="s">
        <v>317</v>
      </c>
      <c r="O350" s="131"/>
      <c r="P350" s="157"/>
      <c r="Q350" s="47"/>
      <c r="R350" s="111" t="e">
        <f>#REF!*$R$5</f>
        <v>#REF!</v>
      </c>
      <c r="S350" s="111">
        <v>179726</v>
      </c>
      <c r="T350" s="179">
        <v>179726</v>
      </c>
    </row>
    <row r="351" spans="1:20" ht="34.5" customHeight="1" outlineLevel="7" x14ac:dyDescent="0.2">
      <c r="A351" s="91"/>
      <c r="B351" s="93"/>
      <c r="C351" s="95"/>
      <c r="D351" s="95"/>
      <c r="E351" s="97"/>
      <c r="F351" s="101"/>
      <c r="G351" s="103"/>
      <c r="H351" s="103"/>
      <c r="I351" s="4" t="s">
        <v>82</v>
      </c>
      <c r="J351" s="5" t="s">
        <v>263</v>
      </c>
      <c r="K351" s="5">
        <f>Supervisor!K351</f>
        <v>32</v>
      </c>
      <c r="L351" s="5">
        <f>Supervisor!N351</f>
        <v>32</v>
      </c>
      <c r="M351" s="131">
        <v>41326</v>
      </c>
      <c r="N351" s="147" t="s">
        <v>318</v>
      </c>
      <c r="O351" s="131"/>
      <c r="P351" s="157"/>
      <c r="Q351" s="47"/>
      <c r="R351" s="111" t="e">
        <f>#REF!*$R$5</f>
        <v>#REF!</v>
      </c>
      <c r="S351" s="111">
        <v>32</v>
      </c>
      <c r="T351" s="179">
        <v>32</v>
      </c>
    </row>
    <row r="352" spans="1:20" ht="34.5" customHeight="1" outlineLevel="7" x14ac:dyDescent="0.2">
      <c r="A352" s="91"/>
      <c r="B352" s="93"/>
      <c r="C352" s="95"/>
      <c r="D352" s="95"/>
      <c r="E352" s="97"/>
      <c r="F352" s="101"/>
      <c r="G352" s="103"/>
      <c r="H352" s="103"/>
      <c r="I352" s="4" t="s">
        <v>83</v>
      </c>
      <c r="J352" s="5" t="s">
        <v>257</v>
      </c>
      <c r="K352" s="5">
        <f>Supervisor!K352</f>
        <v>100</v>
      </c>
      <c r="L352" s="5">
        <f>Supervisor!N352</f>
        <v>100</v>
      </c>
      <c r="M352" s="131"/>
      <c r="N352" s="147"/>
      <c r="O352" s="131"/>
      <c r="P352" s="157"/>
      <c r="Q352" s="47"/>
      <c r="R352" s="111" t="e">
        <f>#REF!*$R$5</f>
        <v>#REF!</v>
      </c>
      <c r="S352" s="111">
        <v>64</v>
      </c>
      <c r="T352" s="179">
        <v>64</v>
      </c>
    </row>
    <row r="353" spans="1:20" ht="34.5" customHeight="1" outlineLevel="5" x14ac:dyDescent="0.2">
      <c r="A353" s="91"/>
      <c r="B353" s="93"/>
      <c r="C353" s="95"/>
      <c r="D353" s="95"/>
      <c r="E353" s="97"/>
      <c r="F353" s="101"/>
      <c r="G353" s="103"/>
      <c r="H353" s="103"/>
      <c r="I353" s="22" t="s">
        <v>418</v>
      </c>
      <c r="J353" s="23"/>
      <c r="K353" s="23">
        <f>Supervisor!K353</f>
        <v>0</v>
      </c>
      <c r="L353" s="23">
        <f>Supervisor!N353</f>
        <v>0</v>
      </c>
      <c r="M353" s="139"/>
      <c r="N353" s="152"/>
      <c r="O353" s="139"/>
      <c r="P353" s="531"/>
      <c r="Q353" s="50"/>
      <c r="R353" s="111" t="e">
        <f>#REF!*$R$5</f>
        <v>#REF!</v>
      </c>
      <c r="S353" s="111"/>
      <c r="T353" s="179"/>
    </row>
    <row r="354" spans="1:20" ht="34.5" customHeight="1" outlineLevel="7" x14ac:dyDescent="0.2">
      <c r="A354" s="91"/>
      <c r="B354" s="93"/>
      <c r="C354" s="95"/>
      <c r="D354" s="95"/>
      <c r="E354" s="97"/>
      <c r="F354" s="101"/>
      <c r="G354" s="103"/>
      <c r="H354" s="103"/>
      <c r="I354" s="4" t="s">
        <v>72</v>
      </c>
      <c r="J354" s="5" t="s">
        <v>256</v>
      </c>
      <c r="K354" s="5">
        <f>Supervisor!K354</f>
        <v>160153</v>
      </c>
      <c r="L354" s="5">
        <f>Supervisor!N354</f>
        <v>159708.83932259397</v>
      </c>
      <c r="M354" s="131"/>
      <c r="N354" s="147"/>
      <c r="O354" s="131"/>
      <c r="P354" s="157"/>
      <c r="Q354" s="47"/>
      <c r="R354" s="111" t="e">
        <f>#REF!*$R$5</f>
        <v>#REF!</v>
      </c>
      <c r="S354" s="111">
        <v>135200</v>
      </c>
      <c r="T354" s="179">
        <v>135200</v>
      </c>
    </row>
    <row r="355" spans="1:20" ht="34.5" customHeight="1" outlineLevel="7" x14ac:dyDescent="0.2">
      <c r="A355" s="91"/>
      <c r="B355" s="93"/>
      <c r="C355" s="95"/>
      <c r="D355" s="95"/>
      <c r="E355" s="97"/>
      <c r="F355" s="101"/>
      <c r="G355" s="103"/>
      <c r="H355" s="103"/>
      <c r="I355" s="4" t="s">
        <v>239</v>
      </c>
      <c r="J355" s="5" t="s">
        <v>263</v>
      </c>
      <c r="K355" s="5">
        <f>Supervisor!K355</f>
        <v>85</v>
      </c>
      <c r="L355" s="5">
        <f>Supervisor!N355</f>
        <v>85</v>
      </c>
      <c r="M355" s="131">
        <v>41257</v>
      </c>
      <c r="N355" s="147" t="s">
        <v>319</v>
      </c>
      <c r="O355" s="131"/>
      <c r="P355" s="157"/>
      <c r="Q355" s="47"/>
      <c r="R355" s="111" t="e">
        <f>#REF!*$R$5</f>
        <v>#REF!</v>
      </c>
      <c r="S355" s="111">
        <v>33</v>
      </c>
      <c r="T355" s="179">
        <v>33</v>
      </c>
    </row>
    <row r="356" spans="1:20" ht="34.5" customHeight="1" outlineLevel="7" x14ac:dyDescent="0.2">
      <c r="A356" s="91"/>
      <c r="B356" s="93"/>
      <c r="C356" s="95"/>
      <c r="D356" s="95"/>
      <c r="E356" s="97"/>
      <c r="F356" s="101"/>
      <c r="G356" s="103"/>
      <c r="H356" s="103"/>
      <c r="I356" s="4" t="s">
        <v>75</v>
      </c>
      <c r="J356" s="5" t="s">
        <v>256</v>
      </c>
      <c r="K356" s="5">
        <f>Supervisor!K356</f>
        <v>160153</v>
      </c>
      <c r="L356" s="5">
        <f>Supervisor!N356</f>
        <v>159708.83932259397</v>
      </c>
      <c r="M356" s="131"/>
      <c r="N356" s="147"/>
      <c r="O356" s="131"/>
      <c r="P356" s="157"/>
      <c r="Q356" s="47"/>
      <c r="R356" s="111" t="e">
        <f>#REF!*$R$5</f>
        <v>#REF!</v>
      </c>
      <c r="S356" s="111">
        <v>135199</v>
      </c>
      <c r="T356" s="179">
        <v>135199</v>
      </c>
    </row>
    <row r="357" spans="1:20" ht="34.5" customHeight="1" outlineLevel="7" x14ac:dyDescent="0.2">
      <c r="A357" s="91"/>
      <c r="B357" s="93"/>
      <c r="C357" s="95"/>
      <c r="D357" s="95"/>
      <c r="E357" s="97"/>
      <c r="F357" s="101"/>
      <c r="G357" s="103"/>
      <c r="H357" s="103"/>
      <c r="I357" s="4" t="s">
        <v>80</v>
      </c>
      <c r="J357" s="5" t="s">
        <v>256</v>
      </c>
      <c r="K357" s="5">
        <f>Supervisor!K357</f>
        <v>160153</v>
      </c>
      <c r="L357" s="5">
        <f>Supervisor!N357</f>
        <v>159708.83932259397</v>
      </c>
      <c r="M357" s="131"/>
      <c r="N357" s="147" t="s">
        <v>320</v>
      </c>
      <c r="O357" s="131"/>
      <c r="P357" s="157"/>
      <c r="Q357" s="47"/>
      <c r="R357" s="111" t="e">
        <f>#REF!*$R$5</f>
        <v>#REF!</v>
      </c>
      <c r="S357" s="111">
        <v>135199</v>
      </c>
      <c r="T357" s="179">
        <v>135199</v>
      </c>
    </row>
    <row r="358" spans="1:20" ht="34.5" customHeight="1" outlineLevel="7" x14ac:dyDescent="0.2">
      <c r="A358" s="91"/>
      <c r="B358" s="93"/>
      <c r="C358" s="95"/>
      <c r="D358" s="95"/>
      <c r="E358" s="97"/>
      <c r="F358" s="101"/>
      <c r="G358" s="103"/>
      <c r="H358" s="103"/>
      <c r="I358" s="4" t="s">
        <v>81</v>
      </c>
      <c r="J358" s="5" t="s">
        <v>256</v>
      </c>
      <c r="K358" s="5">
        <f>Supervisor!K358</f>
        <v>160153</v>
      </c>
      <c r="L358" s="5">
        <f>Supervisor!N358</f>
        <v>159708.83932259397</v>
      </c>
      <c r="M358" s="131">
        <v>41325</v>
      </c>
      <c r="N358" s="147" t="s">
        <v>321</v>
      </c>
      <c r="O358" s="131"/>
      <c r="P358" s="157"/>
      <c r="Q358" s="47"/>
      <c r="R358" s="111" t="e">
        <f>#REF!*$R$5</f>
        <v>#REF!</v>
      </c>
      <c r="S358" s="111">
        <v>135199</v>
      </c>
      <c r="T358" s="179">
        <v>135199</v>
      </c>
    </row>
    <row r="359" spans="1:20" ht="34.5" customHeight="1" outlineLevel="7" x14ac:dyDescent="0.2">
      <c r="A359" s="91"/>
      <c r="B359" s="93"/>
      <c r="C359" s="95"/>
      <c r="D359" s="95"/>
      <c r="E359" s="97"/>
      <c r="F359" s="101"/>
      <c r="G359" s="103"/>
      <c r="H359" s="103"/>
      <c r="I359" s="4" t="s">
        <v>82</v>
      </c>
      <c r="J359" s="5" t="s">
        <v>263</v>
      </c>
      <c r="K359" s="5">
        <f>Supervisor!K359</f>
        <v>85</v>
      </c>
      <c r="L359" s="5">
        <f>Supervisor!N359</f>
        <v>85</v>
      </c>
      <c r="M359" s="131">
        <v>41333</v>
      </c>
      <c r="N359" s="147" t="s">
        <v>307</v>
      </c>
      <c r="O359" s="131"/>
      <c r="P359" s="157"/>
      <c r="Q359" s="47"/>
      <c r="R359" s="111" t="e">
        <f>#REF!*$R$5</f>
        <v>#REF!</v>
      </c>
      <c r="S359" s="111">
        <v>33</v>
      </c>
      <c r="T359" s="179">
        <v>33</v>
      </c>
    </row>
    <row r="360" spans="1:20" ht="34.5" customHeight="1" outlineLevel="7" x14ac:dyDescent="0.2">
      <c r="A360" s="91"/>
      <c r="B360" s="93"/>
      <c r="C360" s="95"/>
      <c r="D360" s="95"/>
      <c r="E360" s="97"/>
      <c r="F360" s="101"/>
      <c r="G360" s="103"/>
      <c r="H360" s="103"/>
      <c r="I360" s="4" t="s">
        <v>83</v>
      </c>
      <c r="J360" s="5" t="s">
        <v>257</v>
      </c>
      <c r="K360" s="5">
        <f>Supervisor!K360</f>
        <v>100</v>
      </c>
      <c r="L360" s="5">
        <f>Supervisor!N360</f>
        <v>99</v>
      </c>
      <c r="M360" s="131"/>
      <c r="N360" s="147"/>
      <c r="O360" s="131"/>
      <c r="P360" s="157"/>
      <c r="Q360" s="47"/>
      <c r="R360" s="111" t="e">
        <f>#REF!*$R$5</f>
        <v>#REF!</v>
      </c>
      <c r="S360" s="111">
        <v>64</v>
      </c>
      <c r="T360" s="179">
        <v>64</v>
      </c>
    </row>
    <row r="361" spans="1:20" ht="34.5" customHeight="1" outlineLevel="5" collapsed="1" x14ac:dyDescent="0.2">
      <c r="A361" s="91"/>
      <c r="B361" s="93"/>
      <c r="C361" s="95"/>
      <c r="D361" s="95"/>
      <c r="E361" s="97"/>
      <c r="F361" s="101"/>
      <c r="G361" s="103"/>
      <c r="H361" s="103"/>
      <c r="I361" s="22" t="s">
        <v>88</v>
      </c>
      <c r="J361" s="23"/>
      <c r="K361" s="23">
        <f>Supervisor!K361</f>
        <v>0</v>
      </c>
      <c r="L361" s="23">
        <f>Supervisor!N361</f>
        <v>0</v>
      </c>
      <c r="M361" s="139"/>
      <c r="N361" s="152"/>
      <c r="O361" s="139"/>
      <c r="P361" s="531"/>
      <c r="Q361" s="50"/>
      <c r="R361" s="111" t="e">
        <f>#REF!*$R$5</f>
        <v>#REF!</v>
      </c>
      <c r="S361" s="111"/>
      <c r="T361" s="179"/>
    </row>
    <row r="362" spans="1:20" ht="34.5" hidden="1" customHeight="1" outlineLevel="7" x14ac:dyDescent="0.2">
      <c r="A362" s="91"/>
      <c r="B362" s="93"/>
      <c r="C362" s="95"/>
      <c r="D362" s="95"/>
      <c r="E362" s="97"/>
      <c r="F362" s="101"/>
      <c r="G362" s="103"/>
      <c r="H362" s="103"/>
      <c r="I362" s="4" t="s">
        <v>72</v>
      </c>
      <c r="J362" s="5" t="s">
        <v>256</v>
      </c>
      <c r="K362" s="5">
        <f>Supervisor!K362</f>
        <v>58446</v>
      </c>
      <c r="L362" s="5">
        <f>Supervisor!N362</f>
        <v>58446</v>
      </c>
      <c r="M362" s="131"/>
      <c r="N362" s="147"/>
      <c r="O362" s="131"/>
      <c r="P362" s="157"/>
      <c r="Q362" s="47"/>
      <c r="R362" s="111" t="e">
        <f>#REF!*$R$5</f>
        <v>#REF!</v>
      </c>
      <c r="S362" s="111">
        <v>58446</v>
      </c>
      <c r="T362" s="179">
        <v>58446</v>
      </c>
    </row>
    <row r="363" spans="1:20" ht="34.5" hidden="1" customHeight="1" outlineLevel="7" x14ac:dyDescent="0.2">
      <c r="A363" s="91"/>
      <c r="B363" s="93"/>
      <c r="C363" s="95"/>
      <c r="D363" s="95"/>
      <c r="E363" s="97"/>
      <c r="F363" s="101"/>
      <c r="G363" s="103"/>
      <c r="H363" s="103"/>
      <c r="I363" s="4" t="s">
        <v>239</v>
      </c>
      <c r="J363" s="5" t="s">
        <v>263</v>
      </c>
      <c r="K363" s="5">
        <f>Supervisor!K363</f>
        <v>16</v>
      </c>
      <c r="L363" s="5">
        <f>Supervisor!N363</f>
        <v>8</v>
      </c>
      <c r="M363" s="131"/>
      <c r="N363" s="147"/>
      <c r="O363" s="131"/>
      <c r="P363" s="157"/>
      <c r="Q363" s="47"/>
      <c r="R363" s="111" t="e">
        <f>#REF!*$R$5</f>
        <v>#REF!</v>
      </c>
      <c r="S363" s="111">
        <v>8</v>
      </c>
      <c r="T363" s="179">
        <v>8</v>
      </c>
    </row>
    <row r="364" spans="1:20" ht="34.5" hidden="1" customHeight="1" outlineLevel="7" x14ac:dyDescent="0.2">
      <c r="A364" s="91"/>
      <c r="B364" s="93"/>
      <c r="C364" s="95"/>
      <c r="D364" s="95"/>
      <c r="E364" s="97"/>
      <c r="F364" s="101"/>
      <c r="G364" s="103"/>
      <c r="H364" s="103"/>
      <c r="I364" s="4" t="s">
        <v>75</v>
      </c>
      <c r="J364" s="5" t="s">
        <v>256</v>
      </c>
      <c r="K364" s="5">
        <f>Supervisor!K364</f>
        <v>58446</v>
      </c>
      <c r="L364" s="5">
        <f>Supervisor!N364</f>
        <v>0</v>
      </c>
      <c r="M364" s="131"/>
      <c r="N364" s="147"/>
      <c r="O364" s="131"/>
      <c r="P364" s="157"/>
      <c r="Q364" s="47"/>
      <c r="R364" s="111" t="e">
        <f>#REF!*$R$5</f>
        <v>#REF!</v>
      </c>
      <c r="S364" s="111">
        <v>0</v>
      </c>
      <c r="T364" s="179">
        <v>0</v>
      </c>
    </row>
    <row r="365" spans="1:20" ht="34.5" hidden="1" customHeight="1" outlineLevel="7" x14ac:dyDescent="0.2">
      <c r="A365" s="91"/>
      <c r="B365" s="93"/>
      <c r="C365" s="95"/>
      <c r="D365" s="95"/>
      <c r="E365" s="97"/>
      <c r="F365" s="101"/>
      <c r="G365" s="103"/>
      <c r="H365" s="103"/>
      <c r="I365" s="4" t="s">
        <v>80</v>
      </c>
      <c r="J365" s="5" t="s">
        <v>256</v>
      </c>
      <c r="K365" s="5">
        <f>Supervisor!K365</f>
        <v>58446</v>
      </c>
      <c r="L365" s="5">
        <f>Supervisor!N365</f>
        <v>0</v>
      </c>
      <c r="M365" s="131"/>
      <c r="N365" s="147"/>
      <c r="O365" s="131"/>
      <c r="P365" s="157"/>
      <c r="Q365" s="47"/>
      <c r="R365" s="111" t="e">
        <f>#REF!*$R$5</f>
        <v>#REF!</v>
      </c>
      <c r="S365" s="111">
        <v>0</v>
      </c>
      <c r="T365" s="179">
        <v>0</v>
      </c>
    </row>
    <row r="366" spans="1:20" ht="34.5" hidden="1" customHeight="1" outlineLevel="7" x14ac:dyDescent="0.2">
      <c r="A366" s="91"/>
      <c r="B366" s="93"/>
      <c r="C366" s="95"/>
      <c r="D366" s="95"/>
      <c r="E366" s="97"/>
      <c r="F366" s="101"/>
      <c r="G366" s="103"/>
      <c r="H366" s="103"/>
      <c r="I366" s="4" t="s">
        <v>81</v>
      </c>
      <c r="J366" s="5" t="s">
        <v>256</v>
      </c>
      <c r="K366" s="5">
        <f>Supervisor!K366</f>
        <v>58446</v>
      </c>
      <c r="L366" s="5">
        <f>Supervisor!N366</f>
        <v>0</v>
      </c>
      <c r="M366" s="131"/>
      <c r="N366" s="147"/>
      <c r="O366" s="131"/>
      <c r="P366" s="157"/>
      <c r="Q366" s="47"/>
      <c r="R366" s="111" t="e">
        <f>#REF!*$R$5</f>
        <v>#REF!</v>
      </c>
      <c r="S366" s="111">
        <v>0</v>
      </c>
      <c r="T366" s="179">
        <v>0</v>
      </c>
    </row>
    <row r="367" spans="1:20" ht="34.5" hidden="1" customHeight="1" outlineLevel="7" x14ac:dyDescent="0.2">
      <c r="A367" s="91"/>
      <c r="B367" s="93"/>
      <c r="C367" s="95"/>
      <c r="D367" s="95"/>
      <c r="E367" s="97"/>
      <c r="F367" s="101"/>
      <c r="G367" s="103"/>
      <c r="H367" s="103"/>
      <c r="I367" s="4" t="s">
        <v>82</v>
      </c>
      <c r="J367" s="5" t="s">
        <v>263</v>
      </c>
      <c r="K367" s="5">
        <f>Supervisor!K367</f>
        <v>16</v>
      </c>
      <c r="L367" s="5">
        <f>Supervisor!N367</f>
        <v>0</v>
      </c>
      <c r="M367" s="131"/>
      <c r="N367" s="147"/>
      <c r="O367" s="131"/>
      <c r="P367" s="157"/>
      <c r="Q367" s="47"/>
      <c r="R367" s="111" t="e">
        <f>#REF!*$R$5</f>
        <v>#REF!</v>
      </c>
      <c r="S367" s="111">
        <v>0</v>
      </c>
      <c r="T367" s="179">
        <v>0</v>
      </c>
    </row>
    <row r="368" spans="1:20" ht="34.5" hidden="1" customHeight="1" outlineLevel="7" x14ac:dyDescent="0.2">
      <c r="A368" s="91"/>
      <c r="B368" s="93"/>
      <c r="C368" s="95"/>
      <c r="D368" s="95"/>
      <c r="E368" s="97"/>
      <c r="F368" s="101"/>
      <c r="G368" s="103"/>
      <c r="H368" s="103"/>
      <c r="I368" s="4" t="s">
        <v>83</v>
      </c>
      <c r="J368" s="5" t="s">
        <v>257</v>
      </c>
      <c r="K368" s="5">
        <f>Supervisor!K368</f>
        <v>100</v>
      </c>
      <c r="L368" s="5">
        <f>Supervisor!N368</f>
        <v>25</v>
      </c>
      <c r="M368" s="131"/>
      <c r="N368" s="147"/>
      <c r="O368" s="131"/>
      <c r="P368" s="157"/>
      <c r="Q368" s="47"/>
      <c r="R368" s="111" t="e">
        <f>#REF!*$R$5</f>
        <v>#REF!</v>
      </c>
      <c r="S368" s="111">
        <v>10</v>
      </c>
      <c r="T368" s="179">
        <v>10</v>
      </c>
    </row>
    <row r="369" spans="1:20" ht="34.5" customHeight="1" outlineLevel="5" collapsed="1" x14ac:dyDescent="0.2">
      <c r="A369" s="91"/>
      <c r="B369" s="93"/>
      <c r="C369" s="95"/>
      <c r="D369" s="95"/>
      <c r="E369" s="97"/>
      <c r="F369" s="101"/>
      <c r="G369" s="103"/>
      <c r="H369" s="103"/>
      <c r="I369" s="22" t="s">
        <v>89</v>
      </c>
      <c r="J369" s="23"/>
      <c r="K369" s="23">
        <f>Supervisor!K369</f>
        <v>0</v>
      </c>
      <c r="L369" s="23">
        <f>Supervisor!N369</f>
        <v>0</v>
      </c>
      <c r="M369" s="139"/>
      <c r="N369" s="152"/>
      <c r="O369" s="139"/>
      <c r="P369" s="531"/>
      <c r="Q369" s="50"/>
      <c r="R369" s="111" t="e">
        <f>#REF!*$R$5</f>
        <v>#REF!</v>
      </c>
      <c r="S369" s="111"/>
      <c r="T369" s="179"/>
    </row>
    <row r="370" spans="1:20" ht="34.5" hidden="1" customHeight="1" outlineLevel="7" x14ac:dyDescent="0.2">
      <c r="A370" s="91"/>
      <c r="B370" s="93"/>
      <c r="C370" s="95"/>
      <c r="D370" s="95"/>
      <c r="E370" s="97"/>
      <c r="F370" s="101"/>
      <c r="G370" s="103"/>
      <c r="H370" s="103"/>
      <c r="I370" s="4" t="s">
        <v>72</v>
      </c>
      <c r="J370" s="5" t="s">
        <v>256</v>
      </c>
      <c r="K370" s="5">
        <f>Supervisor!K370</f>
        <v>65946</v>
      </c>
      <c r="L370" s="5">
        <f>Supervisor!N370</f>
        <v>63311.121646706582</v>
      </c>
      <c r="M370" s="131"/>
      <c r="N370" s="147"/>
      <c r="O370" s="131"/>
      <c r="P370" s="157"/>
      <c r="Q370" s="47"/>
      <c r="R370" s="111" t="e">
        <f>#REF!*$R$5</f>
        <v>#REF!</v>
      </c>
      <c r="S370" s="111">
        <v>64131</v>
      </c>
      <c r="T370" s="179">
        <v>64131</v>
      </c>
    </row>
    <row r="371" spans="1:20" ht="34.5" hidden="1" customHeight="1" outlineLevel="7" x14ac:dyDescent="0.2">
      <c r="A371" s="91"/>
      <c r="B371" s="93"/>
      <c r="C371" s="95"/>
      <c r="D371" s="95"/>
      <c r="E371" s="97"/>
      <c r="F371" s="101"/>
      <c r="G371" s="103"/>
      <c r="H371" s="103"/>
      <c r="I371" s="4" t="s">
        <v>239</v>
      </c>
      <c r="J371" s="5" t="s">
        <v>263</v>
      </c>
      <c r="K371" s="5">
        <f>Supervisor!K371</f>
        <v>10</v>
      </c>
      <c r="L371" s="5">
        <f>Supervisor!N371</f>
        <v>0</v>
      </c>
      <c r="M371" s="131"/>
      <c r="N371" s="147"/>
      <c r="O371" s="131"/>
      <c r="P371" s="157"/>
      <c r="Q371" s="47"/>
      <c r="R371" s="111" t="e">
        <f>#REF!*$R$5</f>
        <v>#REF!</v>
      </c>
      <c r="S371" s="111">
        <v>0</v>
      </c>
      <c r="T371" s="179">
        <v>0</v>
      </c>
    </row>
    <row r="372" spans="1:20" ht="34.5" hidden="1" customHeight="1" outlineLevel="7" x14ac:dyDescent="0.2">
      <c r="A372" s="91"/>
      <c r="B372" s="93"/>
      <c r="C372" s="95"/>
      <c r="D372" s="95"/>
      <c r="E372" s="97"/>
      <c r="F372" s="101"/>
      <c r="G372" s="103"/>
      <c r="H372" s="103"/>
      <c r="I372" s="4" t="s">
        <v>75</v>
      </c>
      <c r="J372" s="5" t="s">
        <v>256</v>
      </c>
      <c r="K372" s="5">
        <f>Supervisor!K372</f>
        <v>65946</v>
      </c>
      <c r="L372" s="5">
        <f>Supervisor!N372</f>
        <v>0</v>
      </c>
      <c r="M372" s="131"/>
      <c r="N372" s="147"/>
      <c r="O372" s="131"/>
      <c r="P372" s="157"/>
      <c r="Q372" s="47"/>
      <c r="R372" s="111" t="e">
        <f>#REF!*$R$5</f>
        <v>#REF!</v>
      </c>
      <c r="S372" s="111">
        <v>0</v>
      </c>
      <c r="T372" s="179">
        <v>0</v>
      </c>
    </row>
    <row r="373" spans="1:20" ht="34.5" hidden="1" customHeight="1" outlineLevel="7" x14ac:dyDescent="0.2">
      <c r="A373" s="91"/>
      <c r="B373" s="93"/>
      <c r="C373" s="95"/>
      <c r="D373" s="95"/>
      <c r="E373" s="97"/>
      <c r="F373" s="101"/>
      <c r="G373" s="103"/>
      <c r="H373" s="103"/>
      <c r="I373" s="4" t="s">
        <v>80</v>
      </c>
      <c r="J373" s="5" t="s">
        <v>256</v>
      </c>
      <c r="K373" s="5">
        <f>Supervisor!K373</f>
        <v>65946</v>
      </c>
      <c r="L373" s="5">
        <f>Supervisor!N373</f>
        <v>0</v>
      </c>
      <c r="M373" s="131"/>
      <c r="N373" s="147"/>
      <c r="O373" s="131"/>
      <c r="P373" s="157"/>
      <c r="Q373" s="47"/>
      <c r="R373" s="111" t="e">
        <f>#REF!*$R$5</f>
        <v>#REF!</v>
      </c>
      <c r="S373" s="111">
        <v>0</v>
      </c>
      <c r="T373" s="179">
        <v>0</v>
      </c>
    </row>
    <row r="374" spans="1:20" ht="34.5" hidden="1" customHeight="1" outlineLevel="7" x14ac:dyDescent="0.2">
      <c r="A374" s="91"/>
      <c r="B374" s="93"/>
      <c r="C374" s="95"/>
      <c r="D374" s="95"/>
      <c r="E374" s="97"/>
      <c r="F374" s="101"/>
      <c r="G374" s="103"/>
      <c r="H374" s="103"/>
      <c r="I374" s="4" t="s">
        <v>81</v>
      </c>
      <c r="J374" s="5" t="s">
        <v>256</v>
      </c>
      <c r="K374" s="5">
        <f>Supervisor!K374</f>
        <v>65946</v>
      </c>
      <c r="L374" s="5">
        <f>Supervisor!N374</f>
        <v>0</v>
      </c>
      <c r="M374" s="131"/>
      <c r="N374" s="147"/>
      <c r="O374" s="131"/>
      <c r="P374" s="157"/>
      <c r="Q374" s="47"/>
      <c r="R374" s="111" t="e">
        <f>#REF!*$R$5</f>
        <v>#REF!</v>
      </c>
      <c r="S374" s="111">
        <v>0</v>
      </c>
      <c r="T374" s="179">
        <v>0</v>
      </c>
    </row>
    <row r="375" spans="1:20" ht="34.5" hidden="1" customHeight="1" outlineLevel="7" x14ac:dyDescent="0.2">
      <c r="A375" s="91"/>
      <c r="B375" s="93"/>
      <c r="C375" s="95"/>
      <c r="D375" s="95"/>
      <c r="E375" s="97"/>
      <c r="F375" s="101"/>
      <c r="G375" s="103"/>
      <c r="H375" s="103"/>
      <c r="I375" s="4" t="s">
        <v>82</v>
      </c>
      <c r="J375" s="5" t="s">
        <v>263</v>
      </c>
      <c r="K375" s="5">
        <f>Supervisor!K375</f>
        <v>10</v>
      </c>
      <c r="L375" s="5">
        <f>Supervisor!N375</f>
        <v>0</v>
      </c>
      <c r="M375" s="131"/>
      <c r="N375" s="147"/>
      <c r="O375" s="131"/>
      <c r="P375" s="157"/>
      <c r="Q375" s="47"/>
      <c r="R375" s="111" t="e">
        <f>#REF!*$R$5</f>
        <v>#REF!</v>
      </c>
      <c r="S375" s="111">
        <v>0</v>
      </c>
      <c r="T375" s="179">
        <v>0</v>
      </c>
    </row>
    <row r="376" spans="1:20" ht="34.5" hidden="1" customHeight="1" outlineLevel="7" x14ac:dyDescent="0.2">
      <c r="A376" s="91"/>
      <c r="B376" s="93"/>
      <c r="C376" s="95"/>
      <c r="D376" s="95"/>
      <c r="E376" s="97"/>
      <c r="F376" s="101"/>
      <c r="G376" s="103"/>
      <c r="H376" s="103"/>
      <c r="I376" s="4" t="s">
        <v>83</v>
      </c>
      <c r="J376" s="5" t="s">
        <v>257</v>
      </c>
      <c r="K376" s="5">
        <f>Supervisor!K376</f>
        <v>100</v>
      </c>
      <c r="L376" s="5">
        <f>Supervisor!N376</f>
        <v>20</v>
      </c>
      <c r="M376" s="131"/>
      <c r="N376" s="147"/>
      <c r="O376" s="131"/>
      <c r="P376" s="157"/>
      <c r="Q376" s="47"/>
      <c r="R376" s="111" t="e">
        <f>#REF!*$R$5</f>
        <v>#REF!</v>
      </c>
      <c r="S376" s="111">
        <v>7</v>
      </c>
      <c r="T376" s="179">
        <v>7</v>
      </c>
    </row>
    <row r="377" spans="1:20" ht="34.5" customHeight="1" outlineLevel="5" collapsed="1" x14ac:dyDescent="0.2">
      <c r="A377" s="91"/>
      <c r="B377" s="93"/>
      <c r="C377" s="95"/>
      <c r="D377" s="95"/>
      <c r="E377" s="97"/>
      <c r="F377" s="101"/>
      <c r="G377" s="103"/>
      <c r="H377" s="103"/>
      <c r="I377" s="22" t="s">
        <v>90</v>
      </c>
      <c r="J377" s="23"/>
      <c r="K377" s="23">
        <f>Supervisor!K377</f>
        <v>0</v>
      </c>
      <c r="L377" s="23">
        <f>Supervisor!N377</f>
        <v>0</v>
      </c>
      <c r="M377" s="139"/>
      <c r="N377" s="152"/>
      <c r="O377" s="139"/>
      <c r="P377" s="531"/>
      <c r="Q377" s="50"/>
      <c r="R377" s="111" t="e">
        <f>#REF!*$R$5</f>
        <v>#REF!</v>
      </c>
      <c r="S377" s="111"/>
      <c r="T377" s="179"/>
    </row>
    <row r="378" spans="1:20" ht="34.5" hidden="1" customHeight="1" outlineLevel="7" x14ac:dyDescent="0.2">
      <c r="A378" s="91"/>
      <c r="B378" s="93"/>
      <c r="C378" s="95"/>
      <c r="D378" s="95"/>
      <c r="E378" s="97"/>
      <c r="F378" s="101"/>
      <c r="G378" s="103"/>
      <c r="H378" s="103"/>
      <c r="I378" s="4" t="s">
        <v>72</v>
      </c>
      <c r="J378" s="5" t="s">
        <v>256</v>
      </c>
      <c r="K378" s="5">
        <f>Supervisor!K378</f>
        <v>171694</v>
      </c>
      <c r="L378" s="5">
        <f>Supervisor!N378</f>
        <v>170741</v>
      </c>
      <c r="M378" s="131"/>
      <c r="N378" s="147"/>
      <c r="O378" s="131"/>
      <c r="P378" s="157"/>
      <c r="Q378" s="47"/>
      <c r="R378" s="111" t="e">
        <f>#REF!*$R$5</f>
        <v>#REF!</v>
      </c>
      <c r="S378" s="111">
        <v>170741</v>
      </c>
      <c r="T378" s="179">
        <v>170741</v>
      </c>
    </row>
    <row r="379" spans="1:20" ht="34.5" hidden="1" customHeight="1" outlineLevel="7" x14ac:dyDescent="0.2">
      <c r="A379" s="91"/>
      <c r="B379" s="93"/>
      <c r="C379" s="95"/>
      <c r="D379" s="95"/>
      <c r="E379" s="97"/>
      <c r="F379" s="101"/>
      <c r="G379" s="103"/>
      <c r="H379" s="103"/>
      <c r="I379" s="4" t="s">
        <v>239</v>
      </c>
      <c r="J379" s="5" t="s">
        <v>263</v>
      </c>
      <c r="K379" s="5">
        <f>Supervisor!K379</f>
        <v>12</v>
      </c>
      <c r="L379" s="5">
        <f>Supervisor!N379</f>
        <v>0</v>
      </c>
      <c r="M379" s="131"/>
      <c r="N379" s="147"/>
      <c r="O379" s="131"/>
      <c r="P379" s="157"/>
      <c r="Q379" s="47"/>
      <c r="R379" s="111" t="e">
        <f>#REF!*$R$5</f>
        <v>#REF!</v>
      </c>
      <c r="S379" s="111">
        <v>0</v>
      </c>
      <c r="T379" s="179">
        <v>0</v>
      </c>
    </row>
    <row r="380" spans="1:20" ht="34.5" hidden="1" customHeight="1" outlineLevel="7" x14ac:dyDescent="0.2">
      <c r="A380" s="91"/>
      <c r="B380" s="93"/>
      <c r="C380" s="95"/>
      <c r="D380" s="95"/>
      <c r="E380" s="97"/>
      <c r="F380" s="101"/>
      <c r="G380" s="103"/>
      <c r="H380" s="103"/>
      <c r="I380" s="4" t="s">
        <v>75</v>
      </c>
      <c r="J380" s="5" t="s">
        <v>256</v>
      </c>
      <c r="K380" s="5">
        <f>Supervisor!K380</f>
        <v>171694</v>
      </c>
      <c r="L380" s="5">
        <f>Supervisor!N380</f>
        <v>0</v>
      </c>
      <c r="M380" s="131"/>
      <c r="N380" s="147"/>
      <c r="O380" s="131"/>
      <c r="P380" s="157"/>
      <c r="Q380" s="47"/>
      <c r="R380" s="111" t="e">
        <f>#REF!*$R$5</f>
        <v>#REF!</v>
      </c>
      <c r="S380" s="111">
        <v>0</v>
      </c>
      <c r="T380" s="179">
        <v>0</v>
      </c>
    </row>
    <row r="381" spans="1:20" ht="34.5" hidden="1" customHeight="1" outlineLevel="7" x14ac:dyDescent="0.2">
      <c r="A381" s="91"/>
      <c r="B381" s="93"/>
      <c r="C381" s="95"/>
      <c r="D381" s="95"/>
      <c r="E381" s="97"/>
      <c r="F381" s="101"/>
      <c r="G381" s="103"/>
      <c r="H381" s="103"/>
      <c r="I381" s="4" t="s">
        <v>80</v>
      </c>
      <c r="J381" s="5" t="s">
        <v>256</v>
      </c>
      <c r="K381" s="5">
        <f>Supervisor!K381</f>
        <v>171694</v>
      </c>
      <c r="L381" s="5">
        <f>Supervisor!N381</f>
        <v>0</v>
      </c>
      <c r="M381" s="131"/>
      <c r="N381" s="147"/>
      <c r="O381" s="131"/>
      <c r="P381" s="157"/>
      <c r="Q381" s="47"/>
      <c r="R381" s="111" t="e">
        <f>#REF!*$R$5</f>
        <v>#REF!</v>
      </c>
      <c r="S381" s="111">
        <v>0</v>
      </c>
      <c r="T381" s="179">
        <v>0</v>
      </c>
    </row>
    <row r="382" spans="1:20" ht="34.5" hidden="1" customHeight="1" outlineLevel="7" x14ac:dyDescent="0.2">
      <c r="A382" s="91"/>
      <c r="B382" s="93"/>
      <c r="C382" s="95"/>
      <c r="D382" s="95"/>
      <c r="E382" s="97"/>
      <c r="F382" s="101"/>
      <c r="G382" s="103"/>
      <c r="H382" s="103"/>
      <c r="I382" s="4" t="s">
        <v>81</v>
      </c>
      <c r="J382" s="5" t="s">
        <v>256</v>
      </c>
      <c r="K382" s="5">
        <f>Supervisor!K382</f>
        <v>171694</v>
      </c>
      <c r="L382" s="5">
        <f>Supervisor!N382</f>
        <v>0</v>
      </c>
      <c r="M382" s="131"/>
      <c r="N382" s="147"/>
      <c r="O382" s="131"/>
      <c r="P382" s="157"/>
      <c r="Q382" s="47"/>
      <c r="R382" s="111" t="e">
        <f>#REF!*$R$5</f>
        <v>#REF!</v>
      </c>
      <c r="S382" s="111">
        <v>0</v>
      </c>
      <c r="T382" s="179">
        <v>0</v>
      </c>
    </row>
    <row r="383" spans="1:20" ht="34.5" hidden="1" customHeight="1" outlineLevel="7" x14ac:dyDescent="0.2">
      <c r="A383" s="91"/>
      <c r="B383" s="93"/>
      <c r="C383" s="95"/>
      <c r="D383" s="95"/>
      <c r="E383" s="97"/>
      <c r="F383" s="101"/>
      <c r="G383" s="103"/>
      <c r="H383" s="103"/>
      <c r="I383" s="4" t="s">
        <v>82</v>
      </c>
      <c r="J383" s="5" t="s">
        <v>263</v>
      </c>
      <c r="K383" s="5">
        <f>Supervisor!K383</f>
        <v>12</v>
      </c>
      <c r="L383" s="5">
        <f>Supervisor!N383</f>
        <v>0</v>
      </c>
      <c r="M383" s="131"/>
      <c r="N383" s="147"/>
      <c r="O383" s="131"/>
      <c r="P383" s="157"/>
      <c r="Q383" s="47"/>
      <c r="R383" s="111" t="e">
        <f>#REF!*$R$5</f>
        <v>#REF!</v>
      </c>
      <c r="S383" s="111">
        <v>0</v>
      </c>
      <c r="T383" s="179">
        <v>0</v>
      </c>
    </row>
    <row r="384" spans="1:20" ht="34.5" hidden="1" customHeight="1" outlineLevel="7" x14ac:dyDescent="0.2">
      <c r="A384" s="91"/>
      <c r="B384" s="93"/>
      <c r="C384" s="95"/>
      <c r="D384" s="95"/>
      <c r="E384" s="97"/>
      <c r="F384" s="101"/>
      <c r="G384" s="103"/>
      <c r="H384" s="103"/>
      <c r="I384" s="4" t="s">
        <v>83</v>
      </c>
      <c r="J384" s="5" t="s">
        <v>257</v>
      </c>
      <c r="K384" s="5">
        <f>Supervisor!K384</f>
        <v>100</v>
      </c>
      <c r="L384" s="5">
        <f>Supervisor!N384</f>
        <v>20</v>
      </c>
      <c r="M384" s="131"/>
      <c r="N384" s="147"/>
      <c r="O384" s="131"/>
      <c r="P384" s="157"/>
      <c r="Q384" s="47"/>
      <c r="R384" s="111" t="e">
        <f>#REF!*$R$5</f>
        <v>#REF!</v>
      </c>
      <c r="S384" s="111">
        <v>7</v>
      </c>
      <c r="T384" s="179">
        <v>7</v>
      </c>
    </row>
    <row r="385" spans="1:20" ht="34.5" customHeight="1" outlineLevel="5" x14ac:dyDescent="0.2">
      <c r="A385" s="91"/>
      <c r="B385" s="93"/>
      <c r="C385" s="95"/>
      <c r="D385" s="95"/>
      <c r="E385" s="97"/>
      <c r="F385" s="101"/>
      <c r="G385" s="103"/>
      <c r="H385" s="103"/>
      <c r="I385" s="22" t="s">
        <v>91</v>
      </c>
      <c r="J385" s="23"/>
      <c r="K385" s="23">
        <f>Supervisor!K385</f>
        <v>0</v>
      </c>
      <c r="L385" s="23">
        <f>Supervisor!N385</f>
        <v>0</v>
      </c>
      <c r="M385" s="139"/>
      <c r="N385" s="152"/>
      <c r="O385" s="139"/>
      <c r="P385" s="531"/>
      <c r="Q385" s="50"/>
      <c r="R385" s="111" t="e">
        <f>#REF!*$R$5</f>
        <v>#REF!</v>
      </c>
      <c r="S385" s="111"/>
      <c r="T385" s="179"/>
    </row>
    <row r="386" spans="1:20" ht="34.5" customHeight="1" outlineLevel="7" x14ac:dyDescent="0.2">
      <c r="A386" s="91"/>
      <c r="B386" s="93"/>
      <c r="C386" s="95"/>
      <c r="D386" s="95"/>
      <c r="E386" s="97"/>
      <c r="F386" s="101"/>
      <c r="G386" s="103"/>
      <c r="H386" s="103"/>
      <c r="I386" s="4" t="s">
        <v>72</v>
      </c>
      <c r="J386" s="5" t="s">
        <v>256</v>
      </c>
      <c r="K386" s="5">
        <f>Supervisor!K386</f>
        <v>169239</v>
      </c>
      <c r="L386" s="5">
        <f>Supervisor!N386</f>
        <v>169239</v>
      </c>
      <c r="M386" s="131"/>
      <c r="N386" s="147"/>
      <c r="O386" s="131"/>
      <c r="P386" s="157"/>
      <c r="Q386" s="47"/>
      <c r="R386" s="111" t="e">
        <f>#REF!*$R$5</f>
        <v>#REF!</v>
      </c>
      <c r="S386" s="111">
        <v>167795</v>
      </c>
      <c r="T386" s="179">
        <v>167795</v>
      </c>
    </row>
    <row r="387" spans="1:20" ht="34.5" customHeight="1" outlineLevel="7" x14ac:dyDescent="0.2">
      <c r="A387" s="91"/>
      <c r="B387" s="93"/>
      <c r="C387" s="95"/>
      <c r="D387" s="95"/>
      <c r="E387" s="97"/>
      <c r="F387" s="101"/>
      <c r="G387" s="103"/>
      <c r="H387" s="103"/>
      <c r="I387" s="4" t="s">
        <v>239</v>
      </c>
      <c r="J387" s="5" t="s">
        <v>263</v>
      </c>
      <c r="K387" s="5">
        <f>Supervisor!K387</f>
        <v>28</v>
      </c>
      <c r="L387" s="5">
        <f>Supervisor!N387</f>
        <v>28</v>
      </c>
      <c r="M387" s="131">
        <v>41282</v>
      </c>
      <c r="N387" s="147" t="s">
        <v>322</v>
      </c>
      <c r="O387" s="131"/>
      <c r="P387" s="157"/>
      <c r="Q387" s="47"/>
      <c r="R387" s="111" t="e">
        <f>#REF!*$R$5</f>
        <v>#REF!</v>
      </c>
      <c r="S387" s="111">
        <v>28</v>
      </c>
      <c r="T387" s="179">
        <v>28</v>
      </c>
    </row>
    <row r="388" spans="1:20" ht="34.5" customHeight="1" outlineLevel="7" x14ac:dyDescent="0.2">
      <c r="A388" s="91"/>
      <c r="B388" s="93"/>
      <c r="C388" s="95"/>
      <c r="D388" s="95"/>
      <c r="E388" s="97"/>
      <c r="F388" s="101"/>
      <c r="G388" s="103"/>
      <c r="H388" s="103"/>
      <c r="I388" s="4" t="s">
        <v>75</v>
      </c>
      <c r="J388" s="5" t="s">
        <v>256</v>
      </c>
      <c r="K388" s="5">
        <f>Supervisor!K388</f>
        <v>169239</v>
      </c>
      <c r="L388" s="5">
        <f>Supervisor!N388</f>
        <v>169239</v>
      </c>
      <c r="M388" s="131"/>
      <c r="N388" s="147"/>
      <c r="O388" s="131"/>
      <c r="P388" s="157"/>
      <c r="Q388" s="47"/>
      <c r="R388" s="111" t="e">
        <f>#REF!*$R$5</f>
        <v>#REF!</v>
      </c>
      <c r="S388" s="111">
        <v>165941</v>
      </c>
      <c r="T388" s="179">
        <v>165941</v>
      </c>
    </row>
    <row r="389" spans="1:20" ht="34.5" customHeight="1" outlineLevel="7" x14ac:dyDescent="0.2">
      <c r="A389" s="91"/>
      <c r="B389" s="93"/>
      <c r="C389" s="95"/>
      <c r="D389" s="95"/>
      <c r="E389" s="97"/>
      <c r="F389" s="101"/>
      <c r="G389" s="103"/>
      <c r="H389" s="103"/>
      <c r="I389" s="4" t="s">
        <v>80</v>
      </c>
      <c r="J389" s="5" t="s">
        <v>256</v>
      </c>
      <c r="K389" s="5">
        <f>Supervisor!K389</f>
        <v>169239</v>
      </c>
      <c r="L389" s="5">
        <f>Supervisor!N389</f>
        <v>169239</v>
      </c>
      <c r="M389" s="131">
        <v>41422</v>
      </c>
      <c r="N389" s="147" t="s">
        <v>361</v>
      </c>
      <c r="O389" s="131"/>
      <c r="P389" s="157"/>
      <c r="Q389" s="47"/>
      <c r="R389" s="111" t="e">
        <f>#REF!*$R$5</f>
        <v>#REF!</v>
      </c>
      <c r="S389" s="111">
        <v>167795</v>
      </c>
      <c r="T389" s="179">
        <v>167795</v>
      </c>
    </row>
    <row r="390" spans="1:20" ht="34.5" customHeight="1" outlineLevel="7" x14ac:dyDescent="0.2">
      <c r="A390" s="91"/>
      <c r="B390" s="93"/>
      <c r="C390" s="95"/>
      <c r="D390" s="95"/>
      <c r="E390" s="97"/>
      <c r="F390" s="101"/>
      <c r="G390" s="103"/>
      <c r="H390" s="103"/>
      <c r="I390" s="4" t="s">
        <v>81</v>
      </c>
      <c r="J390" s="5" t="s">
        <v>256</v>
      </c>
      <c r="K390" s="5">
        <f>Supervisor!K390</f>
        <v>169239</v>
      </c>
      <c r="L390" s="5">
        <f>Supervisor!N390</f>
        <v>169239</v>
      </c>
      <c r="M390" s="131">
        <v>41426</v>
      </c>
      <c r="N390" s="147" t="s">
        <v>395</v>
      </c>
      <c r="O390" s="131"/>
      <c r="P390" s="157"/>
      <c r="Q390" s="47"/>
      <c r="R390" s="111" t="e">
        <f>#REF!*$R$5</f>
        <v>#REF!</v>
      </c>
      <c r="S390" s="111">
        <v>0</v>
      </c>
      <c r="T390" s="179">
        <v>0</v>
      </c>
    </row>
    <row r="391" spans="1:20" ht="34.5" customHeight="1" outlineLevel="7" x14ac:dyDescent="0.2">
      <c r="A391" s="91"/>
      <c r="B391" s="93"/>
      <c r="C391" s="95"/>
      <c r="D391" s="95"/>
      <c r="E391" s="97"/>
      <c r="F391" s="101"/>
      <c r="G391" s="103"/>
      <c r="H391" s="103"/>
      <c r="I391" s="4" t="s">
        <v>82</v>
      </c>
      <c r="J391" s="5" t="s">
        <v>263</v>
      </c>
      <c r="K391" s="5">
        <f>Supervisor!K391</f>
        <v>28</v>
      </c>
      <c r="L391" s="5">
        <f>Supervisor!N391</f>
        <v>28</v>
      </c>
      <c r="M391" s="131">
        <v>41438</v>
      </c>
      <c r="N391" s="147" t="s">
        <v>396</v>
      </c>
      <c r="O391" s="131"/>
      <c r="P391" s="157"/>
      <c r="Q391" s="47"/>
      <c r="R391" s="111" t="e">
        <f>#REF!*$R$5</f>
        <v>#REF!</v>
      </c>
      <c r="S391" s="111">
        <v>0</v>
      </c>
      <c r="T391" s="179">
        <v>0</v>
      </c>
    </row>
    <row r="392" spans="1:20" ht="34.5" customHeight="1" outlineLevel="7" x14ac:dyDescent="0.2">
      <c r="A392" s="91"/>
      <c r="B392" s="93"/>
      <c r="C392" s="95"/>
      <c r="D392" s="95"/>
      <c r="E392" s="97"/>
      <c r="F392" s="101"/>
      <c r="G392" s="103"/>
      <c r="H392" s="103"/>
      <c r="I392" s="4" t="s">
        <v>83</v>
      </c>
      <c r="J392" s="5" t="s">
        <v>257</v>
      </c>
      <c r="K392" s="5">
        <f>Supervisor!K392</f>
        <v>100</v>
      </c>
      <c r="L392" s="5">
        <f>Supervisor!N392</f>
        <v>100</v>
      </c>
      <c r="M392" s="131"/>
      <c r="N392" s="147"/>
      <c r="O392" s="131"/>
      <c r="P392" s="157"/>
      <c r="Q392" s="47"/>
      <c r="R392" s="111" t="e">
        <f>#REF!*$R$5</f>
        <v>#REF!</v>
      </c>
      <c r="S392" s="111">
        <v>48</v>
      </c>
      <c r="T392" s="179">
        <v>48</v>
      </c>
    </row>
    <row r="393" spans="1:20" ht="34.5" customHeight="1" outlineLevel="5" x14ac:dyDescent="0.2">
      <c r="A393" s="91"/>
      <c r="B393" s="93"/>
      <c r="C393" s="95"/>
      <c r="D393" s="95"/>
      <c r="E393" s="97"/>
      <c r="F393" s="101"/>
      <c r="G393" s="103"/>
      <c r="H393" s="103"/>
      <c r="I393" s="22" t="s">
        <v>92</v>
      </c>
      <c r="J393" s="23"/>
      <c r="K393" s="23">
        <f>Supervisor!K393</f>
        <v>0</v>
      </c>
      <c r="L393" s="23">
        <f>Supervisor!N393</f>
        <v>0</v>
      </c>
      <c r="M393" s="139"/>
      <c r="N393" s="152"/>
      <c r="O393" s="139"/>
      <c r="P393" s="531"/>
      <c r="Q393" s="50"/>
      <c r="R393" s="111" t="e">
        <f>#REF!*$R$5</f>
        <v>#REF!</v>
      </c>
      <c r="S393" s="111"/>
      <c r="T393" s="179"/>
    </row>
    <row r="394" spans="1:20" ht="34.5" customHeight="1" outlineLevel="7" x14ac:dyDescent="0.2">
      <c r="A394" s="91"/>
      <c r="B394" s="93"/>
      <c r="C394" s="95"/>
      <c r="D394" s="95"/>
      <c r="E394" s="97"/>
      <c r="F394" s="101"/>
      <c r="G394" s="103"/>
      <c r="H394" s="103"/>
      <c r="I394" s="4" t="s">
        <v>72</v>
      </c>
      <c r="J394" s="5" t="s">
        <v>256</v>
      </c>
      <c r="K394" s="5">
        <f>Supervisor!K394</f>
        <v>115066</v>
      </c>
      <c r="L394" s="5">
        <f>Supervisor!N394</f>
        <v>115066</v>
      </c>
      <c r="M394" s="131"/>
      <c r="N394" s="147"/>
      <c r="O394" s="131"/>
      <c r="P394" s="157"/>
      <c r="Q394" s="47"/>
      <c r="R394" s="111" t="e">
        <f>#REF!*$R$5</f>
        <v>#REF!</v>
      </c>
      <c r="S394" s="111">
        <v>115066</v>
      </c>
      <c r="T394" s="179">
        <v>115066</v>
      </c>
    </row>
    <row r="395" spans="1:20" ht="34.5" customHeight="1" outlineLevel="7" x14ac:dyDescent="0.2">
      <c r="A395" s="91"/>
      <c r="B395" s="93"/>
      <c r="C395" s="95"/>
      <c r="D395" s="95"/>
      <c r="E395" s="97"/>
      <c r="F395" s="101"/>
      <c r="G395" s="103"/>
      <c r="H395" s="103"/>
      <c r="I395" s="4" t="s">
        <v>239</v>
      </c>
      <c r="J395" s="5" t="s">
        <v>263</v>
      </c>
      <c r="K395" s="5">
        <f>Supervisor!K395</f>
        <v>20</v>
      </c>
      <c r="L395" s="5">
        <f>Supervisor!N395</f>
        <v>20</v>
      </c>
      <c r="M395" s="131">
        <v>41259</v>
      </c>
      <c r="N395" s="147" t="s">
        <v>323</v>
      </c>
      <c r="O395" s="131"/>
      <c r="P395" s="157"/>
      <c r="Q395" s="47"/>
      <c r="R395" s="111" t="e">
        <f>#REF!*$R$5</f>
        <v>#REF!</v>
      </c>
      <c r="S395" s="111">
        <v>20</v>
      </c>
      <c r="T395" s="179">
        <v>20</v>
      </c>
    </row>
    <row r="396" spans="1:20" ht="34.5" customHeight="1" outlineLevel="7" x14ac:dyDescent="0.2">
      <c r="A396" s="91"/>
      <c r="B396" s="93"/>
      <c r="C396" s="95"/>
      <c r="D396" s="95"/>
      <c r="E396" s="97"/>
      <c r="F396" s="101"/>
      <c r="G396" s="103"/>
      <c r="H396" s="103"/>
      <c r="I396" s="4" t="s">
        <v>75</v>
      </c>
      <c r="J396" s="5" t="s">
        <v>256</v>
      </c>
      <c r="K396" s="5">
        <f>Supervisor!K396</f>
        <v>115066</v>
      </c>
      <c r="L396" s="5">
        <f>Supervisor!N396</f>
        <v>114950.6</v>
      </c>
      <c r="M396" s="131"/>
      <c r="N396" s="147"/>
      <c r="O396" s="131"/>
      <c r="P396" s="157"/>
      <c r="Q396" s="47"/>
      <c r="R396" s="111" t="e">
        <f>#REF!*$R$5</f>
        <v>#REF!</v>
      </c>
      <c r="S396" s="111">
        <v>113646</v>
      </c>
      <c r="T396" s="179">
        <v>113646</v>
      </c>
    </row>
    <row r="397" spans="1:20" ht="34.5" customHeight="1" outlineLevel="7" x14ac:dyDescent="0.2">
      <c r="A397" s="91"/>
      <c r="B397" s="93"/>
      <c r="C397" s="95"/>
      <c r="D397" s="95"/>
      <c r="E397" s="97"/>
      <c r="F397" s="101"/>
      <c r="G397" s="103"/>
      <c r="H397" s="103"/>
      <c r="I397" s="4" t="s">
        <v>80</v>
      </c>
      <c r="J397" s="5" t="s">
        <v>256</v>
      </c>
      <c r="K397" s="5">
        <f>Supervisor!K397</f>
        <v>115066</v>
      </c>
      <c r="L397" s="5">
        <f>Supervisor!N397</f>
        <v>114951</v>
      </c>
      <c r="M397" s="131">
        <v>41394</v>
      </c>
      <c r="N397" s="147" t="s">
        <v>344</v>
      </c>
      <c r="O397" s="131"/>
      <c r="P397" s="157"/>
      <c r="Q397" s="47"/>
      <c r="R397" s="111" t="e">
        <f>#REF!*$R$5</f>
        <v>#REF!</v>
      </c>
      <c r="S397" s="111">
        <v>113646</v>
      </c>
      <c r="T397" s="179">
        <v>113646</v>
      </c>
    </row>
    <row r="398" spans="1:20" ht="34.5" customHeight="1" outlineLevel="7" x14ac:dyDescent="0.2">
      <c r="A398" s="91"/>
      <c r="B398" s="93"/>
      <c r="C398" s="95"/>
      <c r="D398" s="95"/>
      <c r="E398" s="97"/>
      <c r="F398" s="101"/>
      <c r="G398" s="103"/>
      <c r="H398" s="103"/>
      <c r="I398" s="4" t="s">
        <v>81</v>
      </c>
      <c r="J398" s="5" t="s">
        <v>256</v>
      </c>
      <c r="K398" s="5">
        <f>Supervisor!K398</f>
        <v>115066</v>
      </c>
      <c r="L398" s="5">
        <f>Supervisor!N398</f>
        <v>114951</v>
      </c>
      <c r="M398" s="131">
        <v>41403</v>
      </c>
      <c r="N398" s="147" t="s">
        <v>362</v>
      </c>
      <c r="O398" s="131"/>
      <c r="P398" s="157"/>
      <c r="Q398" s="47"/>
      <c r="R398" s="111" t="e">
        <f>#REF!*$R$5</f>
        <v>#REF!</v>
      </c>
      <c r="S398" s="111">
        <v>113646</v>
      </c>
      <c r="T398" s="179">
        <v>113646</v>
      </c>
    </row>
    <row r="399" spans="1:20" ht="34.5" customHeight="1" outlineLevel="7" x14ac:dyDescent="0.2">
      <c r="A399" s="91"/>
      <c r="B399" s="93"/>
      <c r="C399" s="95"/>
      <c r="D399" s="95"/>
      <c r="E399" s="97"/>
      <c r="F399" s="101"/>
      <c r="G399" s="103"/>
      <c r="H399" s="103"/>
      <c r="I399" s="4" t="s">
        <v>82</v>
      </c>
      <c r="J399" s="5" t="s">
        <v>263</v>
      </c>
      <c r="K399" s="5">
        <f>Supervisor!K399</f>
        <v>20</v>
      </c>
      <c r="L399" s="5">
        <f>Supervisor!N399</f>
        <v>20</v>
      </c>
      <c r="M399" s="131">
        <v>41403</v>
      </c>
      <c r="N399" s="147" t="s">
        <v>390</v>
      </c>
      <c r="O399" s="131"/>
      <c r="P399" s="157"/>
      <c r="Q399" s="47"/>
      <c r="R399" s="111" t="e">
        <f>#REF!*$R$5</f>
        <v>#REF!</v>
      </c>
      <c r="S399" s="111">
        <v>0</v>
      </c>
      <c r="T399" s="179">
        <v>0</v>
      </c>
    </row>
    <row r="400" spans="1:20" ht="34.5" customHeight="1" outlineLevel="7" x14ac:dyDescent="0.2">
      <c r="A400" s="91"/>
      <c r="B400" s="93"/>
      <c r="C400" s="95"/>
      <c r="D400" s="95"/>
      <c r="E400" s="97"/>
      <c r="F400" s="101"/>
      <c r="G400" s="103"/>
      <c r="H400" s="103"/>
      <c r="I400" s="4" t="s">
        <v>83</v>
      </c>
      <c r="J400" s="5" t="s">
        <v>257</v>
      </c>
      <c r="K400" s="5">
        <f>Supervisor!K400</f>
        <v>100</v>
      </c>
      <c r="L400" s="5">
        <f>Supervisor!N400</f>
        <v>99</v>
      </c>
      <c r="M400" s="131"/>
      <c r="N400" s="147"/>
      <c r="O400" s="131"/>
      <c r="P400" s="157"/>
      <c r="Q400" s="47"/>
      <c r="R400" s="111" t="e">
        <f>#REF!*$R$5</f>
        <v>#REF!</v>
      </c>
      <c r="S400" s="111">
        <v>54</v>
      </c>
      <c r="T400" s="179">
        <v>54</v>
      </c>
    </row>
    <row r="401" spans="1:20" ht="34.5" customHeight="1" outlineLevel="5" x14ac:dyDescent="0.2">
      <c r="A401" s="91"/>
      <c r="B401" s="93"/>
      <c r="C401" s="95"/>
      <c r="D401" s="95"/>
      <c r="E401" s="97"/>
      <c r="F401" s="101"/>
      <c r="G401" s="103"/>
      <c r="H401" s="103"/>
      <c r="I401" s="22" t="s">
        <v>93</v>
      </c>
      <c r="J401" s="23"/>
      <c r="K401" s="23">
        <f>Supervisor!K401</f>
        <v>0</v>
      </c>
      <c r="L401" s="23">
        <f>Supervisor!N401</f>
        <v>0</v>
      </c>
      <c r="M401" s="139"/>
      <c r="N401" s="152"/>
      <c r="O401" s="139"/>
      <c r="P401" s="531"/>
      <c r="Q401" s="50"/>
      <c r="R401" s="111" t="e">
        <f>#REF!*$R$5</f>
        <v>#REF!</v>
      </c>
      <c r="S401" s="111"/>
      <c r="T401" s="179"/>
    </row>
    <row r="402" spans="1:20" ht="34.5" customHeight="1" outlineLevel="7" x14ac:dyDescent="0.2">
      <c r="A402" s="91"/>
      <c r="B402" s="93"/>
      <c r="C402" s="95"/>
      <c r="D402" s="95"/>
      <c r="E402" s="97"/>
      <c r="F402" s="101"/>
      <c r="G402" s="103"/>
      <c r="H402" s="103"/>
      <c r="I402" s="4" t="s">
        <v>72</v>
      </c>
      <c r="J402" s="5" t="s">
        <v>256</v>
      </c>
      <c r="K402" s="5">
        <f>Supervisor!K402</f>
        <v>72007</v>
      </c>
      <c r="L402" s="5">
        <f>Supervisor!N402</f>
        <v>72007</v>
      </c>
      <c r="M402" s="131"/>
      <c r="N402" s="147"/>
      <c r="O402" s="131"/>
      <c r="P402" s="157"/>
      <c r="Q402" s="47"/>
      <c r="R402" s="111" t="e">
        <f>#REF!*$R$5</f>
        <v>#REF!</v>
      </c>
      <c r="S402" s="111">
        <v>72293</v>
      </c>
      <c r="T402" s="179">
        <v>72293</v>
      </c>
    </row>
    <row r="403" spans="1:20" ht="34.5" customHeight="1" outlineLevel="7" x14ac:dyDescent="0.2">
      <c r="A403" s="91"/>
      <c r="B403" s="93"/>
      <c r="C403" s="95"/>
      <c r="D403" s="95"/>
      <c r="E403" s="97"/>
      <c r="F403" s="101"/>
      <c r="G403" s="103"/>
      <c r="H403" s="103"/>
      <c r="I403" s="4" t="s">
        <v>239</v>
      </c>
      <c r="J403" s="5" t="s">
        <v>263</v>
      </c>
      <c r="K403" s="5">
        <f>Supervisor!K403</f>
        <v>10</v>
      </c>
      <c r="L403" s="5">
        <f>Supervisor!N403</f>
        <v>10</v>
      </c>
      <c r="M403" s="131">
        <v>41261</v>
      </c>
      <c r="N403" s="147" t="s">
        <v>324</v>
      </c>
      <c r="O403" s="131"/>
      <c r="P403" s="157"/>
      <c r="Q403" s="47"/>
      <c r="R403" s="111" t="e">
        <f>#REF!*$R$5</f>
        <v>#REF!</v>
      </c>
      <c r="S403" s="111">
        <v>10</v>
      </c>
      <c r="T403" s="179">
        <v>10</v>
      </c>
    </row>
    <row r="404" spans="1:20" ht="34.5" customHeight="1" outlineLevel="7" x14ac:dyDescent="0.2">
      <c r="A404" s="91"/>
      <c r="B404" s="93"/>
      <c r="C404" s="95"/>
      <c r="D404" s="95"/>
      <c r="E404" s="97"/>
      <c r="F404" s="101"/>
      <c r="G404" s="103"/>
      <c r="H404" s="103"/>
      <c r="I404" s="4" t="s">
        <v>75</v>
      </c>
      <c r="J404" s="5" t="s">
        <v>256</v>
      </c>
      <c r="K404" s="5">
        <f>Supervisor!K404</f>
        <v>72007</v>
      </c>
      <c r="L404" s="5">
        <f>Supervisor!N404</f>
        <v>71935</v>
      </c>
      <c r="M404" s="131"/>
      <c r="N404" s="147"/>
      <c r="O404" s="131"/>
      <c r="P404" s="157"/>
      <c r="Q404" s="47"/>
      <c r="R404" s="111" t="e">
        <f>#REF!*$R$5</f>
        <v>#REF!</v>
      </c>
      <c r="S404" s="111">
        <v>72293</v>
      </c>
      <c r="T404" s="179">
        <v>72293</v>
      </c>
    </row>
    <row r="405" spans="1:20" ht="34.5" customHeight="1" outlineLevel="7" x14ac:dyDescent="0.2">
      <c r="A405" s="91"/>
      <c r="B405" s="93"/>
      <c r="C405" s="95"/>
      <c r="D405" s="95"/>
      <c r="E405" s="97"/>
      <c r="F405" s="101"/>
      <c r="G405" s="103"/>
      <c r="H405" s="103"/>
      <c r="I405" s="4" t="s">
        <v>80</v>
      </c>
      <c r="J405" s="5" t="s">
        <v>256</v>
      </c>
      <c r="K405" s="5">
        <f>Supervisor!K405</f>
        <v>72007</v>
      </c>
      <c r="L405" s="5">
        <f>Supervisor!N405</f>
        <v>71935</v>
      </c>
      <c r="M405" s="131">
        <v>41381</v>
      </c>
      <c r="N405" s="147" t="s">
        <v>345</v>
      </c>
      <c r="O405" s="131"/>
      <c r="P405" s="157"/>
      <c r="Q405" s="47"/>
      <c r="R405" s="111" t="e">
        <f>#REF!*$R$5</f>
        <v>#REF!</v>
      </c>
      <c r="S405" s="111">
        <v>72293</v>
      </c>
      <c r="T405" s="179">
        <v>72293</v>
      </c>
    </row>
    <row r="406" spans="1:20" ht="34.5" customHeight="1" outlineLevel="7" x14ac:dyDescent="0.2">
      <c r="A406" s="91"/>
      <c r="B406" s="93"/>
      <c r="C406" s="95"/>
      <c r="D406" s="95"/>
      <c r="E406" s="97"/>
      <c r="F406" s="101"/>
      <c r="G406" s="103"/>
      <c r="H406" s="103"/>
      <c r="I406" s="4" t="s">
        <v>81</v>
      </c>
      <c r="J406" s="5" t="s">
        <v>256</v>
      </c>
      <c r="K406" s="5">
        <f>Supervisor!K406</f>
        <v>72007</v>
      </c>
      <c r="L406" s="5">
        <f>Supervisor!N406</f>
        <v>71935</v>
      </c>
      <c r="M406" s="131">
        <v>41391</v>
      </c>
      <c r="N406" s="147" t="s">
        <v>346</v>
      </c>
      <c r="O406" s="131"/>
      <c r="P406" s="157"/>
      <c r="Q406" s="47"/>
      <c r="R406" s="111" t="e">
        <f>#REF!*$R$5</f>
        <v>#REF!</v>
      </c>
      <c r="S406" s="111">
        <v>72293</v>
      </c>
      <c r="T406" s="179">
        <v>72293</v>
      </c>
    </row>
    <row r="407" spans="1:20" ht="34.5" customHeight="1" outlineLevel="7" x14ac:dyDescent="0.2">
      <c r="A407" s="91"/>
      <c r="B407" s="93"/>
      <c r="C407" s="95"/>
      <c r="D407" s="95"/>
      <c r="E407" s="97"/>
      <c r="F407" s="101"/>
      <c r="G407" s="103"/>
      <c r="H407" s="103"/>
      <c r="I407" s="4" t="s">
        <v>82</v>
      </c>
      <c r="J407" s="5" t="s">
        <v>263</v>
      </c>
      <c r="K407" s="5">
        <f>Supervisor!K407</f>
        <v>10</v>
      </c>
      <c r="L407" s="5">
        <f>Supervisor!N407</f>
        <v>10</v>
      </c>
      <c r="M407" s="131">
        <v>41396</v>
      </c>
      <c r="N407" s="147" t="s">
        <v>363</v>
      </c>
      <c r="O407" s="131"/>
      <c r="P407" s="157"/>
      <c r="Q407" s="47"/>
      <c r="R407" s="111" t="e">
        <f>#REF!*$R$5</f>
        <v>#REF!</v>
      </c>
      <c r="S407" s="111">
        <v>10</v>
      </c>
      <c r="T407" s="179">
        <v>10</v>
      </c>
    </row>
    <row r="408" spans="1:20" ht="34.5" customHeight="1" outlineLevel="7" x14ac:dyDescent="0.2">
      <c r="A408" s="91"/>
      <c r="B408" s="93"/>
      <c r="C408" s="95"/>
      <c r="D408" s="95"/>
      <c r="E408" s="97"/>
      <c r="F408" s="101"/>
      <c r="G408" s="103"/>
      <c r="H408" s="103"/>
      <c r="I408" s="4" t="s">
        <v>83</v>
      </c>
      <c r="J408" s="5" t="s">
        <v>257</v>
      </c>
      <c r="K408" s="5">
        <f>Supervisor!K408</f>
        <v>100</v>
      </c>
      <c r="L408" s="5">
        <f>Supervisor!N408</f>
        <v>99</v>
      </c>
      <c r="M408" s="131"/>
      <c r="N408" s="147"/>
      <c r="O408" s="131"/>
      <c r="P408" s="157"/>
      <c r="Q408" s="47"/>
      <c r="R408" s="111" t="e">
        <f>#REF!*$R$5</f>
        <v>#REF!</v>
      </c>
      <c r="S408" s="111">
        <v>55</v>
      </c>
      <c r="T408" s="179">
        <v>55</v>
      </c>
    </row>
    <row r="409" spans="1:20" ht="34.5" customHeight="1" outlineLevel="5" x14ac:dyDescent="0.2">
      <c r="A409" s="91"/>
      <c r="B409" s="93"/>
      <c r="C409" s="95"/>
      <c r="D409" s="95"/>
      <c r="E409" s="97"/>
      <c r="F409" s="101"/>
      <c r="G409" s="103"/>
      <c r="H409" s="103"/>
      <c r="I409" s="22" t="s">
        <v>94</v>
      </c>
      <c r="J409" s="23"/>
      <c r="K409" s="23">
        <f>Supervisor!K409</f>
        <v>0</v>
      </c>
      <c r="L409" s="23">
        <f>Supervisor!N409</f>
        <v>0</v>
      </c>
      <c r="M409" s="139"/>
      <c r="N409" s="152"/>
      <c r="O409" s="139"/>
      <c r="P409" s="531"/>
      <c r="Q409" s="50"/>
      <c r="R409" s="111" t="e">
        <f>#REF!*$R$5</f>
        <v>#REF!</v>
      </c>
      <c r="S409" s="111"/>
      <c r="T409" s="179"/>
    </row>
    <row r="410" spans="1:20" ht="34.5" customHeight="1" outlineLevel="7" x14ac:dyDescent="0.2">
      <c r="A410" s="91"/>
      <c r="B410" s="93"/>
      <c r="C410" s="95"/>
      <c r="D410" s="95"/>
      <c r="E410" s="97"/>
      <c r="F410" s="101"/>
      <c r="G410" s="103"/>
      <c r="H410" s="103"/>
      <c r="I410" s="4" t="s">
        <v>72</v>
      </c>
      <c r="J410" s="5" t="s">
        <v>256</v>
      </c>
      <c r="K410" s="5">
        <f>Supervisor!K410</f>
        <v>161771</v>
      </c>
      <c r="L410" s="5">
        <f>Supervisor!N410</f>
        <v>161771</v>
      </c>
      <c r="M410" s="131"/>
      <c r="N410" s="147"/>
      <c r="O410" s="131"/>
      <c r="P410" s="157"/>
      <c r="Q410" s="47"/>
      <c r="R410" s="111" t="e">
        <f>#REF!*$R$5</f>
        <v>#REF!</v>
      </c>
      <c r="S410" s="111">
        <v>161544</v>
      </c>
      <c r="T410" s="179">
        <v>161544</v>
      </c>
    </row>
    <row r="411" spans="1:20" ht="34.5" customHeight="1" outlineLevel="7" x14ac:dyDescent="0.2">
      <c r="A411" s="91"/>
      <c r="B411" s="93"/>
      <c r="C411" s="95"/>
      <c r="D411" s="95"/>
      <c r="E411" s="97"/>
      <c r="F411" s="101"/>
      <c r="G411" s="103"/>
      <c r="H411" s="103"/>
      <c r="I411" s="4" t="s">
        <v>239</v>
      </c>
      <c r="J411" s="5" t="s">
        <v>263</v>
      </c>
      <c r="K411" s="5">
        <f>Supervisor!K411</f>
        <v>26</v>
      </c>
      <c r="L411" s="5">
        <f>Supervisor!N411</f>
        <v>26</v>
      </c>
      <c r="M411" s="131">
        <v>41261</v>
      </c>
      <c r="N411" s="147" t="s">
        <v>325</v>
      </c>
      <c r="O411" s="131"/>
      <c r="P411" s="157"/>
      <c r="Q411" s="47"/>
      <c r="R411" s="111" t="e">
        <f>#REF!*$R$5</f>
        <v>#REF!</v>
      </c>
      <c r="S411" s="111">
        <v>26</v>
      </c>
      <c r="T411" s="179">
        <v>26</v>
      </c>
    </row>
    <row r="412" spans="1:20" ht="34.5" customHeight="1" outlineLevel="7" x14ac:dyDescent="0.2">
      <c r="A412" s="91"/>
      <c r="B412" s="93"/>
      <c r="C412" s="95"/>
      <c r="D412" s="95"/>
      <c r="E412" s="97"/>
      <c r="F412" s="101"/>
      <c r="G412" s="103"/>
      <c r="H412" s="103"/>
      <c r="I412" s="4" t="s">
        <v>75</v>
      </c>
      <c r="J412" s="5" t="s">
        <v>256</v>
      </c>
      <c r="K412" s="5">
        <f>Supervisor!K412</f>
        <v>161771</v>
      </c>
      <c r="L412" s="5">
        <f>Supervisor!N412</f>
        <v>161544.29999999996</v>
      </c>
      <c r="M412" s="131"/>
      <c r="N412" s="147"/>
      <c r="O412" s="131"/>
      <c r="P412" s="157"/>
      <c r="Q412" s="47"/>
      <c r="R412" s="111" t="e">
        <f>#REF!*$R$5</f>
        <v>#REF!</v>
      </c>
      <c r="S412" s="111">
        <v>161544</v>
      </c>
      <c r="T412" s="179">
        <v>161544</v>
      </c>
    </row>
    <row r="413" spans="1:20" ht="34.5" customHeight="1" outlineLevel="7" x14ac:dyDescent="0.2">
      <c r="A413" s="91"/>
      <c r="B413" s="93"/>
      <c r="C413" s="95"/>
      <c r="D413" s="95"/>
      <c r="E413" s="97"/>
      <c r="F413" s="101"/>
      <c r="G413" s="103"/>
      <c r="H413" s="103"/>
      <c r="I413" s="4" t="s">
        <v>80</v>
      </c>
      <c r="J413" s="5" t="s">
        <v>256</v>
      </c>
      <c r="K413" s="5">
        <f>Supervisor!K413</f>
        <v>161771</v>
      </c>
      <c r="L413" s="5">
        <f>Supervisor!N413</f>
        <v>161544</v>
      </c>
      <c r="M413" s="131">
        <v>41384</v>
      </c>
      <c r="N413" s="147" t="s">
        <v>364</v>
      </c>
      <c r="O413" s="131"/>
      <c r="P413" s="157"/>
      <c r="Q413" s="47"/>
      <c r="R413" s="111" t="e">
        <f>#REF!*$R$5</f>
        <v>#REF!</v>
      </c>
      <c r="S413" s="111">
        <v>161544</v>
      </c>
      <c r="T413" s="179">
        <v>161544</v>
      </c>
    </row>
    <row r="414" spans="1:20" ht="34.5" customHeight="1" outlineLevel="7" x14ac:dyDescent="0.2">
      <c r="A414" s="91"/>
      <c r="B414" s="93"/>
      <c r="C414" s="95"/>
      <c r="D414" s="95"/>
      <c r="E414" s="97"/>
      <c r="F414" s="101"/>
      <c r="G414" s="103"/>
      <c r="H414" s="103"/>
      <c r="I414" s="4" t="s">
        <v>81</v>
      </c>
      <c r="J414" s="5" t="s">
        <v>256</v>
      </c>
      <c r="K414" s="5">
        <f>Supervisor!K414</f>
        <v>161771</v>
      </c>
      <c r="L414" s="5">
        <f>Supervisor!N414</f>
        <v>161544</v>
      </c>
      <c r="M414" s="131">
        <v>41391</v>
      </c>
      <c r="N414" s="147" t="s">
        <v>348</v>
      </c>
      <c r="O414" s="131"/>
      <c r="P414" s="157"/>
      <c r="Q414" s="47"/>
      <c r="R414" s="111" t="e">
        <f>#REF!*$R$5</f>
        <v>#REF!</v>
      </c>
      <c r="S414" s="111">
        <v>161544</v>
      </c>
      <c r="T414" s="179">
        <v>161544</v>
      </c>
    </row>
    <row r="415" spans="1:20" ht="34.5" customHeight="1" outlineLevel="7" x14ac:dyDescent="0.2">
      <c r="A415" s="91"/>
      <c r="B415" s="93"/>
      <c r="C415" s="95"/>
      <c r="D415" s="95"/>
      <c r="E415" s="97"/>
      <c r="F415" s="101"/>
      <c r="G415" s="103"/>
      <c r="H415" s="103"/>
      <c r="I415" s="4" t="s">
        <v>82</v>
      </c>
      <c r="J415" s="5" t="s">
        <v>263</v>
      </c>
      <c r="K415" s="5">
        <f>Supervisor!K415</f>
        <v>26</v>
      </c>
      <c r="L415" s="5">
        <f>Supervisor!N415</f>
        <v>26</v>
      </c>
      <c r="M415" s="131">
        <v>41396</v>
      </c>
      <c r="N415" s="147" t="s">
        <v>365</v>
      </c>
      <c r="O415" s="131"/>
      <c r="P415" s="157"/>
      <c r="Q415" s="47"/>
      <c r="R415" s="111" t="e">
        <f>#REF!*$R$5</f>
        <v>#REF!</v>
      </c>
      <c r="S415" s="111">
        <v>26</v>
      </c>
      <c r="T415" s="179">
        <v>26</v>
      </c>
    </row>
    <row r="416" spans="1:20" ht="34.5" customHeight="1" outlineLevel="7" x14ac:dyDescent="0.2">
      <c r="A416" s="91"/>
      <c r="B416" s="93"/>
      <c r="C416" s="95"/>
      <c r="D416" s="95"/>
      <c r="E416" s="97"/>
      <c r="F416" s="101"/>
      <c r="G416" s="103"/>
      <c r="H416" s="103"/>
      <c r="I416" s="4" t="s">
        <v>83</v>
      </c>
      <c r="J416" s="5" t="s">
        <v>257</v>
      </c>
      <c r="K416" s="5">
        <f>Supervisor!K416</f>
        <v>100</v>
      </c>
      <c r="L416" s="5">
        <f>Supervisor!N416</f>
        <v>99</v>
      </c>
      <c r="M416" s="131"/>
      <c r="N416" s="147"/>
      <c r="O416" s="131"/>
      <c r="P416" s="157"/>
      <c r="Q416" s="47"/>
      <c r="R416" s="111" t="e">
        <f>#REF!*$R$5</f>
        <v>#REF!</v>
      </c>
      <c r="S416" s="111">
        <v>62</v>
      </c>
      <c r="T416" s="179">
        <v>62</v>
      </c>
    </row>
    <row r="417" spans="1:20" ht="34.5" customHeight="1" outlineLevel="5" x14ac:dyDescent="0.2">
      <c r="A417" s="91"/>
      <c r="B417" s="93"/>
      <c r="C417" s="95"/>
      <c r="D417" s="95"/>
      <c r="E417" s="97"/>
      <c r="F417" s="101"/>
      <c r="G417" s="103"/>
      <c r="H417" s="103"/>
      <c r="I417" s="22" t="s">
        <v>95</v>
      </c>
      <c r="J417" s="23"/>
      <c r="K417" s="23">
        <f>Supervisor!K417</f>
        <v>0</v>
      </c>
      <c r="L417" s="23">
        <f>Supervisor!N417</f>
        <v>0</v>
      </c>
      <c r="M417" s="139"/>
      <c r="N417" s="152"/>
      <c r="O417" s="139"/>
      <c r="P417" s="531"/>
      <c r="Q417" s="50"/>
      <c r="R417" s="111" t="e">
        <f>#REF!*$R$5</f>
        <v>#REF!</v>
      </c>
      <c r="S417" s="111"/>
      <c r="T417" s="179"/>
    </row>
    <row r="418" spans="1:20" ht="34.5" customHeight="1" outlineLevel="7" x14ac:dyDescent="0.2">
      <c r="A418" s="91"/>
      <c r="B418" s="93"/>
      <c r="C418" s="95"/>
      <c r="D418" s="95"/>
      <c r="E418" s="97"/>
      <c r="F418" s="101"/>
      <c r="G418" s="103"/>
      <c r="H418" s="103"/>
      <c r="I418" s="4" t="s">
        <v>72</v>
      </c>
      <c r="J418" s="5" t="s">
        <v>256</v>
      </c>
      <c r="K418" s="5">
        <f>Supervisor!K418</f>
        <v>85977</v>
      </c>
      <c r="L418" s="5">
        <f>Supervisor!N418</f>
        <v>85977</v>
      </c>
      <c r="M418" s="131"/>
      <c r="N418" s="147"/>
      <c r="O418" s="131"/>
      <c r="P418" s="157"/>
      <c r="Q418" s="47"/>
      <c r="R418" s="111" t="e">
        <f>#REF!*$R$5</f>
        <v>#REF!</v>
      </c>
      <c r="S418" s="111">
        <v>85857</v>
      </c>
      <c r="T418" s="179">
        <v>85857</v>
      </c>
    </row>
    <row r="419" spans="1:20" ht="34.5" customHeight="1" outlineLevel="7" x14ac:dyDescent="0.2">
      <c r="A419" s="91"/>
      <c r="B419" s="93"/>
      <c r="C419" s="95"/>
      <c r="D419" s="95"/>
      <c r="E419" s="97"/>
      <c r="F419" s="101"/>
      <c r="G419" s="103"/>
      <c r="H419" s="103"/>
      <c r="I419" s="4" t="s">
        <v>239</v>
      </c>
      <c r="J419" s="5" t="s">
        <v>263</v>
      </c>
      <c r="K419" s="5">
        <f>Supervisor!K419</f>
        <v>12</v>
      </c>
      <c r="L419" s="5">
        <f>Supervisor!N419</f>
        <v>12</v>
      </c>
      <c r="M419" s="131">
        <v>41263</v>
      </c>
      <c r="N419" s="147" t="s">
        <v>326</v>
      </c>
      <c r="O419" s="131"/>
      <c r="P419" s="157"/>
      <c r="Q419" s="47"/>
      <c r="R419" s="111" t="e">
        <f>#REF!*$R$5</f>
        <v>#REF!</v>
      </c>
      <c r="S419" s="111">
        <v>12</v>
      </c>
      <c r="T419" s="179">
        <v>12</v>
      </c>
    </row>
    <row r="420" spans="1:20" ht="34.5" customHeight="1" outlineLevel="7" x14ac:dyDescent="0.2">
      <c r="A420" s="91"/>
      <c r="B420" s="93"/>
      <c r="C420" s="95"/>
      <c r="D420" s="95"/>
      <c r="E420" s="97"/>
      <c r="F420" s="101"/>
      <c r="G420" s="103"/>
      <c r="H420" s="103"/>
      <c r="I420" s="4" t="s">
        <v>75</v>
      </c>
      <c r="J420" s="5" t="s">
        <v>256</v>
      </c>
      <c r="K420" s="5">
        <f>Supervisor!K420</f>
        <v>85977</v>
      </c>
      <c r="L420" s="5">
        <f>Supervisor!N420</f>
        <v>85876.7</v>
      </c>
      <c r="M420" s="131"/>
      <c r="N420" s="147"/>
      <c r="O420" s="131"/>
      <c r="P420" s="157"/>
      <c r="Q420" s="47"/>
      <c r="R420" s="111" t="e">
        <f>#REF!*$R$5</f>
        <v>#REF!</v>
      </c>
      <c r="S420" s="111">
        <v>83375</v>
      </c>
      <c r="T420" s="179">
        <v>83375</v>
      </c>
    </row>
    <row r="421" spans="1:20" ht="34.5" customHeight="1" outlineLevel="7" x14ac:dyDescent="0.2">
      <c r="A421" s="91"/>
      <c r="B421" s="93"/>
      <c r="C421" s="95"/>
      <c r="D421" s="95"/>
      <c r="E421" s="97"/>
      <c r="F421" s="101"/>
      <c r="G421" s="103"/>
      <c r="H421" s="103"/>
      <c r="I421" s="4" t="s">
        <v>80</v>
      </c>
      <c r="J421" s="5" t="s">
        <v>256</v>
      </c>
      <c r="K421" s="5">
        <f>Supervisor!K421</f>
        <v>85977</v>
      </c>
      <c r="L421" s="5">
        <f>Supervisor!N421</f>
        <v>85877</v>
      </c>
      <c r="M421" s="131">
        <v>41378</v>
      </c>
      <c r="N421" s="147" t="s">
        <v>349</v>
      </c>
      <c r="O421" s="131"/>
      <c r="P421" s="157"/>
      <c r="Q421" s="47"/>
      <c r="R421" s="111" t="e">
        <f>#REF!*$R$5</f>
        <v>#REF!</v>
      </c>
      <c r="S421" s="111">
        <v>83375</v>
      </c>
      <c r="T421" s="179">
        <v>83375</v>
      </c>
    </row>
    <row r="422" spans="1:20" ht="34.5" customHeight="1" outlineLevel="7" x14ac:dyDescent="0.2">
      <c r="A422" s="91"/>
      <c r="B422" s="93"/>
      <c r="C422" s="95"/>
      <c r="D422" s="95"/>
      <c r="E422" s="97"/>
      <c r="F422" s="101"/>
      <c r="G422" s="103"/>
      <c r="H422" s="103"/>
      <c r="I422" s="4" t="s">
        <v>81</v>
      </c>
      <c r="J422" s="5" t="s">
        <v>256</v>
      </c>
      <c r="K422" s="5">
        <f>Supervisor!K422</f>
        <v>85977</v>
      </c>
      <c r="L422" s="5">
        <f>Supervisor!N422</f>
        <v>85877</v>
      </c>
      <c r="M422" s="131">
        <v>41387</v>
      </c>
      <c r="N422" s="147" t="s">
        <v>350</v>
      </c>
      <c r="O422" s="131"/>
      <c r="P422" s="157"/>
      <c r="Q422" s="47"/>
      <c r="R422" s="111" t="e">
        <f>#REF!*$R$5</f>
        <v>#REF!</v>
      </c>
      <c r="S422" s="111">
        <v>83375</v>
      </c>
      <c r="T422" s="179">
        <v>83375</v>
      </c>
    </row>
    <row r="423" spans="1:20" ht="34.5" customHeight="1" outlineLevel="7" x14ac:dyDescent="0.2">
      <c r="A423" s="91"/>
      <c r="B423" s="93"/>
      <c r="C423" s="95"/>
      <c r="D423" s="95"/>
      <c r="E423" s="97"/>
      <c r="F423" s="101"/>
      <c r="G423" s="103"/>
      <c r="H423" s="103"/>
      <c r="I423" s="4" t="s">
        <v>82</v>
      </c>
      <c r="J423" s="5" t="s">
        <v>263</v>
      </c>
      <c r="K423" s="5">
        <f>Supervisor!K423</f>
        <v>12</v>
      </c>
      <c r="L423" s="5">
        <f>Supervisor!N423</f>
        <v>12</v>
      </c>
      <c r="M423" s="131">
        <v>41391</v>
      </c>
      <c r="N423" s="147" t="s">
        <v>351</v>
      </c>
      <c r="O423" s="131"/>
      <c r="P423" s="157"/>
      <c r="Q423" s="47"/>
      <c r="R423" s="111" t="e">
        <f>#REF!*$R$5</f>
        <v>#REF!</v>
      </c>
      <c r="S423" s="111">
        <v>12</v>
      </c>
      <c r="T423" s="179">
        <v>12</v>
      </c>
    </row>
    <row r="424" spans="1:20" ht="34.5" customHeight="1" outlineLevel="7" x14ac:dyDescent="0.2">
      <c r="A424" s="91"/>
      <c r="B424" s="93"/>
      <c r="C424" s="95"/>
      <c r="D424" s="95"/>
      <c r="E424" s="97"/>
      <c r="F424" s="101"/>
      <c r="G424" s="103"/>
      <c r="H424" s="103"/>
      <c r="I424" s="4" t="s">
        <v>83</v>
      </c>
      <c r="J424" s="5" t="s">
        <v>257</v>
      </c>
      <c r="K424" s="5">
        <f>Supervisor!K424</f>
        <v>100</v>
      </c>
      <c r="L424" s="5">
        <f>Supervisor!N424</f>
        <v>99</v>
      </c>
      <c r="M424" s="131"/>
      <c r="N424" s="147"/>
      <c r="O424" s="131"/>
      <c r="P424" s="157"/>
      <c r="Q424" s="47"/>
      <c r="R424" s="111" t="e">
        <f>#REF!*$R$5</f>
        <v>#REF!</v>
      </c>
      <c r="S424" s="111">
        <v>61</v>
      </c>
      <c r="T424" s="179">
        <v>61</v>
      </c>
    </row>
    <row r="425" spans="1:20" ht="34.5" customHeight="1" outlineLevel="5" x14ac:dyDescent="0.2">
      <c r="A425" s="91"/>
      <c r="B425" s="93"/>
      <c r="C425" s="95"/>
      <c r="D425" s="95"/>
      <c r="E425" s="97"/>
      <c r="F425" s="101"/>
      <c r="G425" s="103"/>
      <c r="H425" s="103"/>
      <c r="I425" s="22" t="s">
        <v>96</v>
      </c>
      <c r="J425" s="23"/>
      <c r="K425" s="23">
        <f>Supervisor!K425</f>
        <v>0</v>
      </c>
      <c r="L425" s="23">
        <f>Supervisor!N425</f>
        <v>0</v>
      </c>
      <c r="M425" s="139"/>
      <c r="N425" s="152"/>
      <c r="O425" s="139"/>
      <c r="P425" s="531"/>
      <c r="Q425" s="50"/>
      <c r="R425" s="111" t="e">
        <f>#REF!*$R$5</f>
        <v>#REF!</v>
      </c>
      <c r="S425" s="111"/>
      <c r="T425" s="179"/>
    </row>
    <row r="426" spans="1:20" ht="34.5" customHeight="1" outlineLevel="7" x14ac:dyDescent="0.2">
      <c r="A426" s="91"/>
      <c r="B426" s="93"/>
      <c r="C426" s="95"/>
      <c r="D426" s="95"/>
      <c r="E426" s="97"/>
      <c r="F426" s="101"/>
      <c r="G426" s="103"/>
      <c r="H426" s="103"/>
      <c r="I426" s="4" t="s">
        <v>72</v>
      </c>
      <c r="J426" s="5" t="s">
        <v>256</v>
      </c>
      <c r="K426" s="5">
        <f>Supervisor!K426</f>
        <v>98013</v>
      </c>
      <c r="L426" s="5">
        <f>Supervisor!N426</f>
        <v>98013</v>
      </c>
      <c r="M426" s="131"/>
      <c r="N426" s="147"/>
      <c r="O426" s="131"/>
      <c r="P426" s="157"/>
      <c r="Q426" s="47"/>
      <c r="R426" s="111" t="e">
        <f>#REF!*$R$5</f>
        <v>#REF!</v>
      </c>
      <c r="S426" s="111">
        <v>97681</v>
      </c>
      <c r="T426" s="179">
        <v>97681</v>
      </c>
    </row>
    <row r="427" spans="1:20" ht="34.5" customHeight="1" outlineLevel="7" x14ac:dyDescent="0.2">
      <c r="A427" s="91"/>
      <c r="B427" s="93"/>
      <c r="C427" s="95"/>
      <c r="D427" s="95"/>
      <c r="E427" s="97"/>
      <c r="F427" s="101"/>
      <c r="G427" s="103"/>
      <c r="H427" s="103"/>
      <c r="I427" s="4" t="s">
        <v>239</v>
      </c>
      <c r="J427" s="5" t="s">
        <v>263</v>
      </c>
      <c r="K427" s="5">
        <f>Supervisor!K427</f>
        <v>12</v>
      </c>
      <c r="L427" s="5">
        <f>Supervisor!N427</f>
        <v>12</v>
      </c>
      <c r="M427" s="131">
        <v>41263</v>
      </c>
      <c r="N427" s="147" t="s">
        <v>327</v>
      </c>
      <c r="O427" s="131"/>
      <c r="P427" s="157"/>
      <c r="Q427" s="47"/>
      <c r="R427" s="111" t="e">
        <f>#REF!*$R$5</f>
        <v>#REF!</v>
      </c>
      <c r="S427" s="111">
        <v>12</v>
      </c>
      <c r="T427" s="179">
        <v>12</v>
      </c>
    </row>
    <row r="428" spans="1:20" ht="34.5" customHeight="1" outlineLevel="7" x14ac:dyDescent="0.2">
      <c r="A428" s="91"/>
      <c r="B428" s="93"/>
      <c r="C428" s="95"/>
      <c r="D428" s="95"/>
      <c r="E428" s="97"/>
      <c r="F428" s="101"/>
      <c r="G428" s="103"/>
      <c r="H428" s="103"/>
      <c r="I428" s="4" t="s">
        <v>75</v>
      </c>
      <c r="J428" s="5" t="s">
        <v>256</v>
      </c>
      <c r="K428" s="5">
        <f>Supervisor!K428</f>
        <v>98013</v>
      </c>
      <c r="L428" s="5">
        <f>Supervisor!N428</f>
        <v>97714</v>
      </c>
      <c r="M428" s="131"/>
      <c r="N428" s="147"/>
      <c r="O428" s="131"/>
      <c r="P428" s="157"/>
      <c r="Q428" s="47"/>
      <c r="R428" s="111" t="e">
        <f>#REF!*$R$5</f>
        <v>#REF!</v>
      </c>
      <c r="S428" s="111">
        <v>97320</v>
      </c>
      <c r="T428" s="179">
        <v>97320</v>
      </c>
    </row>
    <row r="429" spans="1:20" ht="34.5" customHeight="1" outlineLevel="7" x14ac:dyDescent="0.2">
      <c r="A429" s="91"/>
      <c r="B429" s="93"/>
      <c r="C429" s="95"/>
      <c r="D429" s="95"/>
      <c r="E429" s="97"/>
      <c r="F429" s="101"/>
      <c r="G429" s="103"/>
      <c r="H429" s="103"/>
      <c r="I429" s="4" t="s">
        <v>80</v>
      </c>
      <c r="J429" s="5" t="s">
        <v>256</v>
      </c>
      <c r="K429" s="5">
        <f>Supervisor!K429</f>
        <v>98013</v>
      </c>
      <c r="L429" s="5">
        <f>Supervisor!N429</f>
        <v>97714</v>
      </c>
      <c r="M429" s="131">
        <v>41383</v>
      </c>
      <c r="N429" s="147" t="s">
        <v>352</v>
      </c>
      <c r="O429" s="131"/>
      <c r="P429" s="157"/>
      <c r="Q429" s="47"/>
      <c r="R429" s="111" t="e">
        <f>#REF!*$R$5</f>
        <v>#REF!</v>
      </c>
      <c r="S429" s="111">
        <v>97320</v>
      </c>
      <c r="T429" s="179">
        <v>97320</v>
      </c>
    </row>
    <row r="430" spans="1:20" ht="34.5" customHeight="1" outlineLevel="7" x14ac:dyDescent="0.2">
      <c r="A430" s="91"/>
      <c r="B430" s="93"/>
      <c r="C430" s="95"/>
      <c r="D430" s="95"/>
      <c r="E430" s="97"/>
      <c r="F430" s="101"/>
      <c r="G430" s="103"/>
      <c r="H430" s="103"/>
      <c r="I430" s="4" t="s">
        <v>81</v>
      </c>
      <c r="J430" s="5" t="s">
        <v>256</v>
      </c>
      <c r="K430" s="5">
        <f>Supervisor!K430</f>
        <v>98013</v>
      </c>
      <c r="L430" s="5">
        <f>Supervisor!N430</f>
        <v>97714</v>
      </c>
      <c r="M430" s="131">
        <v>41386</v>
      </c>
      <c r="N430" s="147" t="s">
        <v>353</v>
      </c>
      <c r="O430" s="131"/>
      <c r="P430" s="157"/>
      <c r="Q430" s="47"/>
      <c r="R430" s="111" t="e">
        <f>#REF!*$R$5</f>
        <v>#REF!</v>
      </c>
      <c r="S430" s="111">
        <v>97320</v>
      </c>
      <c r="T430" s="179">
        <v>97320</v>
      </c>
    </row>
    <row r="431" spans="1:20" ht="34.5" customHeight="1" outlineLevel="7" x14ac:dyDescent="0.2">
      <c r="A431" s="91"/>
      <c r="B431" s="93"/>
      <c r="C431" s="95"/>
      <c r="D431" s="95"/>
      <c r="E431" s="97"/>
      <c r="F431" s="101"/>
      <c r="G431" s="103"/>
      <c r="H431" s="103"/>
      <c r="I431" s="4" t="s">
        <v>82</v>
      </c>
      <c r="J431" s="5" t="s">
        <v>263</v>
      </c>
      <c r="K431" s="5">
        <f>Supervisor!K431</f>
        <v>12</v>
      </c>
      <c r="L431" s="5">
        <f>Supervisor!N431</f>
        <v>12</v>
      </c>
      <c r="M431" s="131">
        <v>41391</v>
      </c>
      <c r="N431" s="147" t="s">
        <v>354</v>
      </c>
      <c r="O431" s="131"/>
      <c r="P431" s="157"/>
      <c r="Q431" s="47"/>
      <c r="R431" s="111" t="e">
        <f>#REF!*$R$5</f>
        <v>#REF!</v>
      </c>
      <c r="S431" s="111">
        <v>12</v>
      </c>
      <c r="T431" s="179">
        <v>12</v>
      </c>
    </row>
    <row r="432" spans="1:20" ht="34.5" customHeight="1" outlineLevel="7" x14ac:dyDescent="0.2">
      <c r="A432" s="91"/>
      <c r="B432" s="93"/>
      <c r="C432" s="95"/>
      <c r="D432" s="95"/>
      <c r="E432" s="97"/>
      <c r="F432" s="101"/>
      <c r="G432" s="103"/>
      <c r="H432" s="103"/>
      <c r="I432" s="4" t="s">
        <v>83</v>
      </c>
      <c r="J432" s="5" t="s">
        <v>257</v>
      </c>
      <c r="K432" s="5">
        <f>Supervisor!K432</f>
        <v>100</v>
      </c>
      <c r="L432" s="5">
        <f>Supervisor!N432</f>
        <v>99</v>
      </c>
      <c r="M432" s="131"/>
      <c r="N432" s="147"/>
      <c r="O432" s="131"/>
      <c r="P432" s="157"/>
      <c r="Q432" s="47"/>
      <c r="R432" s="111" t="e">
        <f>#REF!*$R$5</f>
        <v>#REF!</v>
      </c>
      <c r="S432" s="111">
        <v>62</v>
      </c>
      <c r="T432" s="179">
        <v>62</v>
      </c>
    </row>
    <row r="433" spans="1:20" ht="34.5" customHeight="1" outlineLevel="5" x14ac:dyDescent="0.2">
      <c r="A433" s="91"/>
      <c r="B433" s="93"/>
      <c r="C433" s="95"/>
      <c r="D433" s="95"/>
      <c r="E433" s="97"/>
      <c r="F433" s="101"/>
      <c r="G433" s="103"/>
      <c r="H433" s="103"/>
      <c r="I433" s="22" t="s">
        <v>97</v>
      </c>
      <c r="J433" s="23"/>
      <c r="K433" s="23">
        <f>Supervisor!K433</f>
        <v>0</v>
      </c>
      <c r="L433" s="23">
        <f>Supervisor!N433</f>
        <v>0</v>
      </c>
      <c r="M433" s="139"/>
      <c r="N433" s="152"/>
      <c r="O433" s="139"/>
      <c r="P433" s="531"/>
      <c r="Q433" s="50"/>
      <c r="R433" s="111" t="e">
        <f>#REF!*$R$5</f>
        <v>#REF!</v>
      </c>
      <c r="S433" s="111"/>
      <c r="T433" s="179"/>
    </row>
    <row r="434" spans="1:20" ht="34.5" customHeight="1" outlineLevel="7" x14ac:dyDescent="0.2">
      <c r="A434" s="91"/>
      <c r="B434" s="93"/>
      <c r="C434" s="95"/>
      <c r="D434" s="95"/>
      <c r="E434" s="97"/>
      <c r="F434" s="101"/>
      <c r="G434" s="103"/>
      <c r="H434" s="103"/>
      <c r="I434" s="4" t="s">
        <v>72</v>
      </c>
      <c r="J434" s="5" t="s">
        <v>256</v>
      </c>
      <c r="K434" s="5">
        <f>Supervisor!K434</f>
        <v>59041</v>
      </c>
      <c r="L434" s="5">
        <f>Supervisor!N434</f>
        <v>59041</v>
      </c>
      <c r="M434" s="131"/>
      <c r="N434" s="147"/>
      <c r="O434" s="131"/>
      <c r="P434" s="157"/>
      <c r="Q434" s="47"/>
      <c r="R434" s="111" t="e">
        <f>#REF!*$R$5</f>
        <v>#REF!</v>
      </c>
      <c r="S434" s="111">
        <v>59500</v>
      </c>
      <c r="T434" s="179">
        <v>59500</v>
      </c>
    </row>
    <row r="435" spans="1:20" ht="34.5" customHeight="1" outlineLevel="7" x14ac:dyDescent="0.2">
      <c r="A435" s="91"/>
      <c r="B435" s="93"/>
      <c r="C435" s="95"/>
      <c r="D435" s="95"/>
      <c r="E435" s="97"/>
      <c r="F435" s="101"/>
      <c r="G435" s="103"/>
      <c r="H435" s="103"/>
      <c r="I435" s="4" t="s">
        <v>239</v>
      </c>
      <c r="J435" s="5" t="s">
        <v>263</v>
      </c>
      <c r="K435" s="5">
        <f>Supervisor!K435</f>
        <v>8</v>
      </c>
      <c r="L435" s="5">
        <f>Supervisor!N435</f>
        <v>8</v>
      </c>
      <c r="M435" s="131">
        <v>41263</v>
      </c>
      <c r="N435" s="147" t="s">
        <v>328</v>
      </c>
      <c r="O435" s="131"/>
      <c r="P435" s="157"/>
      <c r="Q435" s="47"/>
      <c r="R435" s="111" t="e">
        <f>#REF!*$R$5</f>
        <v>#REF!</v>
      </c>
      <c r="S435" s="111">
        <v>8</v>
      </c>
      <c r="T435" s="179">
        <v>8</v>
      </c>
    </row>
    <row r="436" spans="1:20" ht="34.5" customHeight="1" outlineLevel="7" x14ac:dyDescent="0.2">
      <c r="A436" s="91"/>
      <c r="B436" s="93"/>
      <c r="C436" s="95"/>
      <c r="D436" s="95"/>
      <c r="E436" s="97"/>
      <c r="F436" s="101"/>
      <c r="G436" s="103"/>
      <c r="H436" s="103"/>
      <c r="I436" s="4" t="s">
        <v>75</v>
      </c>
      <c r="J436" s="5" t="s">
        <v>256</v>
      </c>
      <c r="K436" s="5">
        <f>Supervisor!K436</f>
        <v>59041</v>
      </c>
      <c r="L436" s="5">
        <f>Supervisor!N436</f>
        <v>59041</v>
      </c>
      <c r="M436" s="131"/>
      <c r="N436" s="147"/>
      <c r="O436" s="131"/>
      <c r="P436" s="157"/>
      <c r="Q436" s="47"/>
      <c r="R436" s="111" t="e">
        <f>#REF!*$R$5</f>
        <v>#REF!</v>
      </c>
      <c r="S436" s="111">
        <v>59500</v>
      </c>
      <c r="T436" s="179">
        <v>59500</v>
      </c>
    </row>
    <row r="437" spans="1:20" ht="34.5" customHeight="1" outlineLevel="7" x14ac:dyDescent="0.2">
      <c r="A437" s="91"/>
      <c r="B437" s="93"/>
      <c r="C437" s="95"/>
      <c r="D437" s="95"/>
      <c r="E437" s="97"/>
      <c r="F437" s="101"/>
      <c r="G437" s="103"/>
      <c r="H437" s="103"/>
      <c r="I437" s="4" t="s">
        <v>80</v>
      </c>
      <c r="J437" s="5" t="s">
        <v>256</v>
      </c>
      <c r="K437" s="5">
        <f>Supervisor!K437</f>
        <v>59041</v>
      </c>
      <c r="L437" s="5">
        <f>Supervisor!N437</f>
        <v>59041</v>
      </c>
      <c r="M437" s="131">
        <v>41394</v>
      </c>
      <c r="N437" s="147" t="s">
        <v>355</v>
      </c>
      <c r="O437" s="131"/>
      <c r="P437" s="157"/>
      <c r="Q437" s="47"/>
      <c r="R437" s="111" t="e">
        <f>#REF!*$R$5</f>
        <v>#REF!</v>
      </c>
      <c r="S437" s="111">
        <v>59500</v>
      </c>
      <c r="T437" s="179">
        <v>59500</v>
      </c>
    </row>
    <row r="438" spans="1:20" ht="34.5" customHeight="1" outlineLevel="7" x14ac:dyDescent="0.2">
      <c r="A438" s="91"/>
      <c r="B438" s="93"/>
      <c r="C438" s="95"/>
      <c r="D438" s="95"/>
      <c r="E438" s="97"/>
      <c r="F438" s="101"/>
      <c r="G438" s="103"/>
      <c r="H438" s="103"/>
      <c r="I438" s="4" t="s">
        <v>81</v>
      </c>
      <c r="J438" s="5" t="s">
        <v>256</v>
      </c>
      <c r="K438" s="5">
        <f>Supervisor!K438</f>
        <v>59041</v>
      </c>
      <c r="L438" s="5">
        <f>Supervisor!N438</f>
        <v>59041</v>
      </c>
      <c r="M438" s="131">
        <v>41404</v>
      </c>
      <c r="N438" s="147" t="s">
        <v>367</v>
      </c>
      <c r="O438" s="131"/>
      <c r="P438" s="157"/>
      <c r="Q438" s="47"/>
      <c r="R438" s="111" t="e">
        <f>#REF!*$R$5</f>
        <v>#REF!</v>
      </c>
      <c r="S438" s="111">
        <v>0</v>
      </c>
      <c r="T438" s="179">
        <v>0</v>
      </c>
    </row>
    <row r="439" spans="1:20" ht="34.5" customHeight="1" outlineLevel="7" x14ac:dyDescent="0.2">
      <c r="A439" s="91"/>
      <c r="B439" s="93"/>
      <c r="C439" s="95"/>
      <c r="D439" s="95"/>
      <c r="E439" s="97"/>
      <c r="F439" s="101"/>
      <c r="G439" s="103"/>
      <c r="H439" s="103"/>
      <c r="I439" s="4" t="s">
        <v>82</v>
      </c>
      <c r="J439" s="5" t="s">
        <v>263</v>
      </c>
      <c r="K439" s="5">
        <f>Supervisor!K439</f>
        <v>8</v>
      </c>
      <c r="L439" s="5">
        <f>Supervisor!N439</f>
        <v>8</v>
      </c>
      <c r="M439" s="131">
        <v>41406</v>
      </c>
      <c r="N439" s="147" t="s">
        <v>366</v>
      </c>
      <c r="O439" s="131"/>
      <c r="P439" s="157"/>
      <c r="Q439" s="47"/>
      <c r="R439" s="111" t="e">
        <f>#REF!*$R$5</f>
        <v>#REF!</v>
      </c>
      <c r="S439" s="111">
        <v>8</v>
      </c>
      <c r="T439" s="179">
        <v>8</v>
      </c>
    </row>
    <row r="440" spans="1:20" ht="34.5" customHeight="1" outlineLevel="7" x14ac:dyDescent="0.2">
      <c r="A440" s="91"/>
      <c r="B440" s="93"/>
      <c r="C440" s="95"/>
      <c r="D440" s="95"/>
      <c r="E440" s="97"/>
      <c r="F440" s="101"/>
      <c r="G440" s="103"/>
      <c r="H440" s="103"/>
      <c r="I440" s="4" t="s">
        <v>83</v>
      </c>
      <c r="J440" s="5" t="s">
        <v>257</v>
      </c>
      <c r="K440" s="5">
        <f>Supervisor!K440</f>
        <v>100</v>
      </c>
      <c r="L440" s="5">
        <f>Supervisor!N440</f>
        <v>100</v>
      </c>
      <c r="M440" s="131"/>
      <c r="N440" s="147"/>
      <c r="O440" s="131"/>
      <c r="P440" s="157"/>
      <c r="Q440" s="47"/>
      <c r="R440" s="111" t="e">
        <f>#REF!*$R$5</f>
        <v>#REF!</v>
      </c>
      <c r="S440" s="111">
        <v>62</v>
      </c>
      <c r="T440" s="179">
        <v>62</v>
      </c>
    </row>
    <row r="441" spans="1:20" ht="34.5" customHeight="1" outlineLevel="5" x14ac:dyDescent="0.2">
      <c r="A441" s="91"/>
      <c r="B441" s="93"/>
      <c r="C441" s="95"/>
      <c r="D441" s="95"/>
      <c r="E441" s="97"/>
      <c r="F441" s="101"/>
      <c r="G441" s="103"/>
      <c r="H441" s="103"/>
      <c r="I441" s="22" t="s">
        <v>98</v>
      </c>
      <c r="J441" s="23"/>
      <c r="K441" s="23">
        <f>Supervisor!K441</f>
        <v>0</v>
      </c>
      <c r="L441" s="23">
        <f>Supervisor!N441</f>
        <v>0</v>
      </c>
      <c r="M441" s="139"/>
      <c r="N441" s="152"/>
      <c r="O441" s="139"/>
      <c r="P441" s="531"/>
      <c r="Q441" s="50"/>
      <c r="R441" s="111" t="e">
        <f>#REF!*$R$5</f>
        <v>#REF!</v>
      </c>
      <c r="S441" s="111"/>
      <c r="T441" s="179"/>
    </row>
    <row r="442" spans="1:20" ht="34.5" customHeight="1" outlineLevel="7" x14ac:dyDescent="0.2">
      <c r="A442" s="91"/>
      <c r="B442" s="93"/>
      <c r="C442" s="95"/>
      <c r="D442" s="95"/>
      <c r="E442" s="97"/>
      <c r="F442" s="101"/>
      <c r="G442" s="103"/>
      <c r="H442" s="103"/>
      <c r="I442" s="4" t="s">
        <v>72</v>
      </c>
      <c r="J442" s="5" t="s">
        <v>256</v>
      </c>
      <c r="K442" s="5">
        <f>Supervisor!K442</f>
        <v>101233</v>
      </c>
      <c r="L442" s="5">
        <f>Supervisor!N442</f>
        <v>101233</v>
      </c>
      <c r="M442" s="131"/>
      <c r="N442" s="147"/>
      <c r="O442" s="131"/>
      <c r="P442" s="157"/>
      <c r="Q442" s="47"/>
      <c r="R442" s="111" t="e">
        <f>#REF!*$R$5</f>
        <v>#REF!</v>
      </c>
      <c r="S442" s="111">
        <v>101700</v>
      </c>
      <c r="T442" s="179">
        <v>101700</v>
      </c>
    </row>
    <row r="443" spans="1:20" ht="34.5" customHeight="1" outlineLevel="7" x14ac:dyDescent="0.2">
      <c r="A443" s="91"/>
      <c r="B443" s="93"/>
      <c r="C443" s="95"/>
      <c r="D443" s="95"/>
      <c r="E443" s="97"/>
      <c r="F443" s="101"/>
      <c r="G443" s="103"/>
      <c r="H443" s="103"/>
      <c r="I443" s="4" t="s">
        <v>239</v>
      </c>
      <c r="J443" s="5" t="s">
        <v>263</v>
      </c>
      <c r="K443" s="5">
        <f>Supervisor!K443</f>
        <v>12</v>
      </c>
      <c r="L443" s="5">
        <f>Supervisor!N443</f>
        <v>12</v>
      </c>
      <c r="M443" s="131">
        <v>41277</v>
      </c>
      <c r="N443" s="147" t="s">
        <v>329</v>
      </c>
      <c r="O443" s="131"/>
      <c r="P443" s="157"/>
      <c r="Q443" s="47"/>
      <c r="R443" s="111" t="e">
        <f>#REF!*$R$5</f>
        <v>#REF!</v>
      </c>
      <c r="S443" s="111">
        <v>12</v>
      </c>
      <c r="T443" s="179">
        <v>12</v>
      </c>
    </row>
    <row r="444" spans="1:20" ht="34.5" customHeight="1" outlineLevel="7" x14ac:dyDescent="0.2">
      <c r="A444" s="91"/>
      <c r="B444" s="93"/>
      <c r="C444" s="95"/>
      <c r="D444" s="95"/>
      <c r="E444" s="97"/>
      <c r="F444" s="101"/>
      <c r="G444" s="103"/>
      <c r="H444" s="103"/>
      <c r="I444" s="4" t="s">
        <v>75</v>
      </c>
      <c r="J444" s="5" t="s">
        <v>256</v>
      </c>
      <c r="K444" s="5">
        <f>Supervisor!K444</f>
        <v>101233</v>
      </c>
      <c r="L444" s="5">
        <f>Supervisor!N444</f>
        <v>80030.808259587022</v>
      </c>
      <c r="M444" s="131"/>
      <c r="N444" s="147"/>
      <c r="O444" s="131"/>
      <c r="P444" s="157"/>
      <c r="Q444" s="47"/>
      <c r="R444" s="111" t="e">
        <f>#REF!*$R$5</f>
        <v>#REF!</v>
      </c>
      <c r="S444" s="111">
        <v>80400</v>
      </c>
      <c r="T444" s="179">
        <v>80400</v>
      </c>
    </row>
    <row r="445" spans="1:20" ht="34.5" customHeight="1" outlineLevel="7" x14ac:dyDescent="0.2">
      <c r="A445" s="91"/>
      <c r="B445" s="93"/>
      <c r="C445" s="95"/>
      <c r="D445" s="95"/>
      <c r="E445" s="97"/>
      <c r="F445" s="101"/>
      <c r="G445" s="103"/>
      <c r="H445" s="103"/>
      <c r="I445" s="4" t="s">
        <v>80</v>
      </c>
      <c r="J445" s="5" t="s">
        <v>256</v>
      </c>
      <c r="K445" s="5">
        <f>Supervisor!K445</f>
        <v>101233</v>
      </c>
      <c r="L445" s="5">
        <f>Supervisor!N445</f>
        <v>80030.808259587022</v>
      </c>
      <c r="M445" s="131">
        <v>41423</v>
      </c>
      <c r="N445" s="147" t="s">
        <v>368</v>
      </c>
      <c r="O445" s="131"/>
      <c r="P445" s="157"/>
      <c r="Q445" s="47"/>
      <c r="R445" s="111" t="e">
        <f>#REF!*$R$5</f>
        <v>#REF!</v>
      </c>
      <c r="S445" s="111">
        <v>80400</v>
      </c>
      <c r="T445" s="179">
        <v>80400</v>
      </c>
    </row>
    <row r="446" spans="1:20" ht="34.5" customHeight="1" outlineLevel="7" x14ac:dyDescent="0.2">
      <c r="A446" s="91"/>
      <c r="B446" s="93"/>
      <c r="C446" s="95"/>
      <c r="D446" s="95"/>
      <c r="E446" s="97"/>
      <c r="F446" s="101"/>
      <c r="G446" s="103"/>
      <c r="H446" s="103"/>
      <c r="I446" s="4" t="s">
        <v>81</v>
      </c>
      <c r="J446" s="5" t="s">
        <v>256</v>
      </c>
      <c r="K446" s="5">
        <f>Supervisor!K446</f>
        <v>101233</v>
      </c>
      <c r="L446" s="5">
        <f>Supervisor!N446</f>
        <v>63898.229783677481</v>
      </c>
      <c r="M446" s="131">
        <v>41457</v>
      </c>
      <c r="N446" s="147" t="s">
        <v>397</v>
      </c>
      <c r="O446" s="194"/>
      <c r="P446" s="196"/>
      <c r="Q446" s="47"/>
      <c r="R446" s="111" t="e">
        <f>#REF!*$R$5</f>
        <v>#REF!</v>
      </c>
      <c r="S446" s="111">
        <v>0</v>
      </c>
      <c r="T446" s="179">
        <v>0</v>
      </c>
    </row>
    <row r="447" spans="1:20" ht="34.5" customHeight="1" outlineLevel="7" x14ac:dyDescent="0.2">
      <c r="A447" s="91"/>
      <c r="B447" s="93"/>
      <c r="C447" s="95"/>
      <c r="D447" s="95"/>
      <c r="E447" s="97"/>
      <c r="F447" s="101"/>
      <c r="G447" s="103"/>
      <c r="H447" s="103"/>
      <c r="I447" s="4" t="s">
        <v>82</v>
      </c>
      <c r="J447" s="5" t="s">
        <v>263</v>
      </c>
      <c r="K447" s="5">
        <f>Supervisor!K447</f>
        <v>12</v>
      </c>
      <c r="L447" s="5">
        <f>Supervisor!N447</f>
        <v>7</v>
      </c>
      <c r="M447" s="131"/>
      <c r="N447" s="147"/>
      <c r="O447" s="131"/>
      <c r="P447" s="157"/>
      <c r="Q447" s="47"/>
      <c r="R447" s="111" t="e">
        <f>#REF!*$R$5</f>
        <v>#REF!</v>
      </c>
      <c r="S447" s="111">
        <v>0</v>
      </c>
      <c r="T447" s="179">
        <v>0</v>
      </c>
    </row>
    <row r="448" spans="1:20" ht="34.5" customHeight="1" outlineLevel="7" x14ac:dyDescent="0.2">
      <c r="A448" s="91"/>
      <c r="B448" s="93"/>
      <c r="C448" s="95"/>
      <c r="D448" s="95"/>
      <c r="E448" s="97"/>
      <c r="F448" s="101"/>
      <c r="G448" s="103"/>
      <c r="H448" s="103"/>
      <c r="I448" s="4" t="s">
        <v>83</v>
      </c>
      <c r="J448" s="5" t="s">
        <v>257</v>
      </c>
      <c r="K448" s="5">
        <f>Supervisor!K448</f>
        <v>100</v>
      </c>
      <c r="L448" s="5">
        <f>Supervisor!N448</f>
        <v>90</v>
      </c>
      <c r="M448" s="131"/>
      <c r="N448" s="147"/>
      <c r="O448" s="131"/>
      <c r="P448" s="157"/>
      <c r="Q448" s="47"/>
      <c r="R448" s="111" t="e">
        <f>#REF!*$R$5</f>
        <v>#REF!</v>
      </c>
      <c r="S448" s="111">
        <v>42</v>
      </c>
      <c r="T448" s="179">
        <v>42</v>
      </c>
    </row>
    <row r="449" spans="1:20" ht="34.5" customHeight="1" outlineLevel="5" x14ac:dyDescent="0.2">
      <c r="A449" s="91"/>
      <c r="B449" s="93"/>
      <c r="C449" s="95"/>
      <c r="D449" s="95"/>
      <c r="E449" s="97"/>
      <c r="F449" s="101"/>
      <c r="G449" s="103"/>
      <c r="H449" s="103"/>
      <c r="I449" s="22" t="s">
        <v>99</v>
      </c>
      <c r="J449" s="23"/>
      <c r="K449" s="23">
        <f>Supervisor!K449</f>
        <v>0</v>
      </c>
      <c r="L449" s="23">
        <f>Supervisor!N449</f>
        <v>0</v>
      </c>
      <c r="M449" s="139"/>
      <c r="N449" s="152"/>
      <c r="O449" s="139"/>
      <c r="P449" s="531"/>
      <c r="Q449" s="50"/>
      <c r="R449" s="111" t="e">
        <f>#REF!*$R$5</f>
        <v>#REF!</v>
      </c>
      <c r="S449" s="111"/>
      <c r="T449" s="179"/>
    </row>
    <row r="450" spans="1:20" ht="34.5" customHeight="1" outlineLevel="7" x14ac:dyDescent="0.2">
      <c r="A450" s="91"/>
      <c r="B450" s="93"/>
      <c r="C450" s="95"/>
      <c r="D450" s="95"/>
      <c r="E450" s="97"/>
      <c r="F450" s="101"/>
      <c r="G450" s="103"/>
      <c r="H450" s="103"/>
      <c r="I450" s="4" t="s">
        <v>72</v>
      </c>
      <c r="J450" s="5" t="s">
        <v>256</v>
      </c>
      <c r="K450" s="5">
        <f>Supervisor!K450</f>
        <v>142969</v>
      </c>
      <c r="L450" s="5">
        <f>Supervisor!N450</f>
        <v>142969</v>
      </c>
      <c r="M450" s="131"/>
      <c r="N450" s="147"/>
      <c r="O450" s="131"/>
      <c r="P450" s="157"/>
      <c r="Q450" s="47"/>
      <c r="R450" s="111" t="e">
        <f>#REF!*$R$5</f>
        <v>#REF!</v>
      </c>
      <c r="S450" s="111">
        <v>142783</v>
      </c>
      <c r="T450" s="179">
        <v>142783</v>
      </c>
    </row>
    <row r="451" spans="1:20" ht="34.5" customHeight="1" outlineLevel="7" x14ac:dyDescent="0.2">
      <c r="A451" s="91"/>
      <c r="B451" s="93"/>
      <c r="C451" s="95"/>
      <c r="D451" s="95"/>
      <c r="E451" s="97"/>
      <c r="F451" s="101"/>
      <c r="G451" s="103"/>
      <c r="H451" s="103"/>
      <c r="I451" s="4" t="s">
        <v>239</v>
      </c>
      <c r="J451" s="5" t="s">
        <v>263</v>
      </c>
      <c r="K451" s="5">
        <f>Supervisor!K451</f>
        <v>24</v>
      </c>
      <c r="L451" s="5">
        <f>Supervisor!N451</f>
        <v>24</v>
      </c>
      <c r="M451" s="131">
        <v>41277</v>
      </c>
      <c r="N451" s="147" t="s">
        <v>330</v>
      </c>
      <c r="O451" s="131"/>
      <c r="P451" s="157"/>
      <c r="Q451" s="47"/>
      <c r="R451" s="111" t="e">
        <f>#REF!*$R$5</f>
        <v>#REF!</v>
      </c>
      <c r="S451" s="111">
        <v>24</v>
      </c>
      <c r="T451" s="179">
        <v>24</v>
      </c>
    </row>
    <row r="452" spans="1:20" ht="34.5" customHeight="1" outlineLevel="7" x14ac:dyDescent="0.2">
      <c r="A452" s="91"/>
      <c r="B452" s="93"/>
      <c r="C452" s="95"/>
      <c r="D452" s="95"/>
      <c r="E452" s="97"/>
      <c r="F452" s="101"/>
      <c r="G452" s="103"/>
      <c r="H452" s="103"/>
      <c r="I452" s="4" t="s">
        <v>75</v>
      </c>
      <c r="J452" s="5" t="s">
        <v>256</v>
      </c>
      <c r="K452" s="5">
        <f>Supervisor!K452</f>
        <v>142969</v>
      </c>
      <c r="L452" s="5">
        <f>Supervisor!N452</f>
        <v>142969</v>
      </c>
      <c r="M452" s="131"/>
      <c r="N452" s="147"/>
      <c r="O452" s="131"/>
      <c r="P452" s="157"/>
      <c r="Q452" s="47"/>
      <c r="R452" s="111" t="e">
        <f>#REF!*$R$5</f>
        <v>#REF!</v>
      </c>
      <c r="S452" s="111">
        <v>142783</v>
      </c>
      <c r="T452" s="179">
        <v>142783</v>
      </c>
    </row>
    <row r="453" spans="1:20" ht="34.5" customHeight="1" outlineLevel="7" x14ac:dyDescent="0.2">
      <c r="A453" s="91"/>
      <c r="B453" s="93"/>
      <c r="C453" s="95"/>
      <c r="D453" s="95"/>
      <c r="E453" s="97"/>
      <c r="F453" s="101"/>
      <c r="G453" s="103"/>
      <c r="H453" s="103"/>
      <c r="I453" s="4" t="s">
        <v>80</v>
      </c>
      <c r="J453" s="5" t="s">
        <v>256</v>
      </c>
      <c r="K453" s="5">
        <f>Supervisor!K453</f>
        <v>142969</v>
      </c>
      <c r="L453" s="5">
        <f>Supervisor!N453</f>
        <v>142969</v>
      </c>
      <c r="M453" s="131">
        <v>41391</v>
      </c>
      <c r="N453" s="147" t="s">
        <v>305</v>
      </c>
      <c r="O453" s="131"/>
      <c r="P453" s="157"/>
      <c r="Q453" s="47"/>
      <c r="R453" s="111" t="e">
        <f>#REF!*$R$5</f>
        <v>#REF!</v>
      </c>
      <c r="S453" s="111">
        <v>142783</v>
      </c>
      <c r="T453" s="179">
        <v>142783</v>
      </c>
    </row>
    <row r="454" spans="1:20" ht="34.5" customHeight="1" outlineLevel="7" x14ac:dyDescent="0.2">
      <c r="A454" s="91"/>
      <c r="B454" s="93"/>
      <c r="C454" s="95"/>
      <c r="D454" s="95"/>
      <c r="E454" s="97"/>
      <c r="F454" s="101"/>
      <c r="G454" s="103"/>
      <c r="H454" s="103"/>
      <c r="I454" s="4" t="s">
        <v>81</v>
      </c>
      <c r="J454" s="5" t="s">
        <v>256</v>
      </c>
      <c r="K454" s="5">
        <f>Supervisor!K454</f>
        <v>142969</v>
      </c>
      <c r="L454" s="5">
        <f>Supervisor!N454</f>
        <v>142969</v>
      </c>
      <c r="M454" s="131">
        <v>41396</v>
      </c>
      <c r="N454" s="147" t="s">
        <v>391</v>
      </c>
      <c r="O454" s="131"/>
      <c r="P454" s="157"/>
      <c r="Q454" s="47"/>
      <c r="R454" s="111" t="e">
        <f>#REF!*$R$5</f>
        <v>#REF!</v>
      </c>
      <c r="S454" s="111">
        <v>142783</v>
      </c>
      <c r="T454" s="179">
        <v>142783</v>
      </c>
    </row>
    <row r="455" spans="1:20" ht="34.5" customHeight="1" outlineLevel="7" x14ac:dyDescent="0.2">
      <c r="A455" s="91"/>
      <c r="B455" s="93"/>
      <c r="C455" s="95"/>
      <c r="D455" s="95"/>
      <c r="E455" s="97"/>
      <c r="F455" s="101"/>
      <c r="G455" s="103"/>
      <c r="H455" s="103"/>
      <c r="I455" s="4" t="s">
        <v>82</v>
      </c>
      <c r="J455" s="5" t="s">
        <v>263</v>
      </c>
      <c r="K455" s="5">
        <f>Supervisor!K455</f>
        <v>24</v>
      </c>
      <c r="L455" s="5">
        <f>Supervisor!N455</f>
        <v>24</v>
      </c>
      <c r="M455" s="131">
        <v>41399</v>
      </c>
      <c r="N455" s="147" t="s">
        <v>369</v>
      </c>
      <c r="O455" s="131"/>
      <c r="P455" s="157"/>
      <c r="Q455" s="47"/>
      <c r="R455" s="111" t="e">
        <f>#REF!*$R$5</f>
        <v>#REF!</v>
      </c>
      <c r="S455" s="111">
        <v>24</v>
      </c>
      <c r="T455" s="179">
        <v>24</v>
      </c>
    </row>
    <row r="456" spans="1:20" ht="34.5" customHeight="1" outlineLevel="7" x14ac:dyDescent="0.2">
      <c r="A456" s="91"/>
      <c r="B456" s="93"/>
      <c r="C456" s="95"/>
      <c r="D456" s="95"/>
      <c r="E456" s="97"/>
      <c r="F456" s="101"/>
      <c r="G456" s="103"/>
      <c r="H456" s="103"/>
      <c r="I456" s="4" t="s">
        <v>83</v>
      </c>
      <c r="J456" s="5" t="s">
        <v>257</v>
      </c>
      <c r="K456" s="5">
        <f>Supervisor!K456</f>
        <v>100</v>
      </c>
      <c r="L456" s="5">
        <f>Supervisor!N456</f>
        <v>100</v>
      </c>
      <c r="M456" s="131"/>
      <c r="N456" s="147"/>
      <c r="O456" s="131"/>
      <c r="P456" s="157"/>
      <c r="Q456" s="47"/>
      <c r="R456" s="111" t="e">
        <f>#REF!*$R$5</f>
        <v>#REF!</v>
      </c>
      <c r="S456" s="111">
        <v>57</v>
      </c>
      <c r="T456" s="179">
        <v>57</v>
      </c>
    </row>
    <row r="457" spans="1:20" ht="34.5" customHeight="1" outlineLevel="5" x14ac:dyDescent="0.2">
      <c r="A457" s="91"/>
      <c r="B457" s="93"/>
      <c r="C457" s="95"/>
      <c r="D457" s="95"/>
      <c r="E457" s="97"/>
      <c r="F457" s="101"/>
      <c r="G457" s="103"/>
      <c r="H457" s="103"/>
      <c r="I457" s="22" t="s">
        <v>100</v>
      </c>
      <c r="J457" s="23"/>
      <c r="K457" s="23">
        <f>Supervisor!K457</f>
        <v>0</v>
      </c>
      <c r="L457" s="23">
        <f>Supervisor!N457</f>
        <v>0</v>
      </c>
      <c r="M457" s="139"/>
      <c r="N457" s="152"/>
      <c r="O457" s="139"/>
      <c r="P457" s="531"/>
      <c r="Q457" s="50"/>
      <c r="R457" s="111" t="e">
        <f>#REF!*$R$5</f>
        <v>#REF!</v>
      </c>
      <c r="S457" s="111"/>
      <c r="T457" s="179"/>
    </row>
    <row r="458" spans="1:20" ht="34.5" customHeight="1" outlineLevel="7" x14ac:dyDescent="0.2">
      <c r="A458" s="91"/>
      <c r="B458" s="93"/>
      <c r="C458" s="95"/>
      <c r="D458" s="95"/>
      <c r="E458" s="97"/>
      <c r="F458" s="101"/>
      <c r="G458" s="103"/>
      <c r="H458" s="103"/>
      <c r="I458" s="4" t="s">
        <v>72</v>
      </c>
      <c r="J458" s="5" t="s">
        <v>256</v>
      </c>
      <c r="K458" s="5">
        <f>Supervisor!K458</f>
        <v>81227</v>
      </c>
      <c r="L458" s="5">
        <f>Supervisor!N458</f>
        <v>81227</v>
      </c>
      <c r="M458" s="131"/>
      <c r="N458" s="147"/>
      <c r="O458" s="131"/>
      <c r="P458" s="157"/>
      <c r="Q458" s="47"/>
      <c r="R458" s="111" t="e">
        <f>#REF!*$R$5</f>
        <v>#REF!</v>
      </c>
      <c r="S458" s="111">
        <v>81169</v>
      </c>
      <c r="T458" s="179">
        <v>81169</v>
      </c>
    </row>
    <row r="459" spans="1:20" ht="34.5" customHeight="1" outlineLevel="7" x14ac:dyDescent="0.2">
      <c r="A459" s="91"/>
      <c r="B459" s="93"/>
      <c r="C459" s="95"/>
      <c r="D459" s="95"/>
      <c r="E459" s="97"/>
      <c r="F459" s="101"/>
      <c r="G459" s="103"/>
      <c r="H459" s="103"/>
      <c r="I459" s="4" t="s">
        <v>239</v>
      </c>
      <c r="J459" s="5" t="s">
        <v>263</v>
      </c>
      <c r="K459" s="5">
        <f>Supervisor!K459</f>
        <v>6</v>
      </c>
      <c r="L459" s="5">
        <f>Supervisor!N459</f>
        <v>6</v>
      </c>
      <c r="M459" s="131">
        <v>41278</v>
      </c>
      <c r="N459" s="147" t="s">
        <v>311</v>
      </c>
      <c r="O459" s="131"/>
      <c r="P459" s="157"/>
      <c r="Q459" s="47"/>
      <c r="R459" s="111" t="e">
        <f>#REF!*$R$5</f>
        <v>#REF!</v>
      </c>
      <c r="S459" s="111">
        <v>6</v>
      </c>
      <c r="T459" s="179">
        <v>6</v>
      </c>
    </row>
    <row r="460" spans="1:20" ht="34.5" customHeight="1" outlineLevel="7" x14ac:dyDescent="0.2">
      <c r="A460" s="91"/>
      <c r="B460" s="93"/>
      <c r="C460" s="95"/>
      <c r="D460" s="95"/>
      <c r="E460" s="97"/>
      <c r="F460" s="101"/>
      <c r="G460" s="103"/>
      <c r="H460" s="103"/>
      <c r="I460" s="4" t="s">
        <v>75</v>
      </c>
      <c r="J460" s="5" t="s">
        <v>256</v>
      </c>
      <c r="K460" s="5">
        <f>Supervisor!K460</f>
        <v>81227</v>
      </c>
      <c r="L460" s="5">
        <f>Supervisor!N460</f>
        <v>81227</v>
      </c>
      <c r="M460" s="131"/>
      <c r="N460" s="147"/>
      <c r="O460" s="131"/>
      <c r="P460" s="157"/>
      <c r="Q460" s="47"/>
      <c r="R460" s="111" t="e">
        <f>#REF!*$R$5</f>
        <v>#REF!</v>
      </c>
      <c r="S460" s="111">
        <v>81000</v>
      </c>
      <c r="T460" s="179">
        <v>81000</v>
      </c>
    </row>
    <row r="461" spans="1:20" ht="34.5" customHeight="1" outlineLevel="7" x14ac:dyDescent="0.2">
      <c r="A461" s="91"/>
      <c r="B461" s="93"/>
      <c r="C461" s="95"/>
      <c r="D461" s="95"/>
      <c r="E461" s="97"/>
      <c r="F461" s="101"/>
      <c r="G461" s="103"/>
      <c r="H461" s="103"/>
      <c r="I461" s="4" t="s">
        <v>80</v>
      </c>
      <c r="J461" s="5" t="s">
        <v>256</v>
      </c>
      <c r="K461" s="5">
        <f>Supervisor!K461</f>
        <v>81227</v>
      </c>
      <c r="L461" s="5">
        <f>Supervisor!N461</f>
        <v>0</v>
      </c>
      <c r="M461" s="131">
        <v>41401</v>
      </c>
      <c r="N461" s="147" t="s">
        <v>399</v>
      </c>
      <c r="O461" s="131"/>
      <c r="P461" s="157"/>
      <c r="Q461" s="47"/>
      <c r="R461" s="111" t="e">
        <f>#REF!*$R$5</f>
        <v>#REF!</v>
      </c>
      <c r="S461" s="111">
        <v>0</v>
      </c>
      <c r="T461" s="179">
        <v>0</v>
      </c>
    </row>
    <row r="462" spans="1:20" ht="34.5" customHeight="1" outlineLevel="7" x14ac:dyDescent="0.2">
      <c r="A462" s="91"/>
      <c r="B462" s="93"/>
      <c r="C462" s="95"/>
      <c r="D462" s="95"/>
      <c r="E462" s="97"/>
      <c r="F462" s="101"/>
      <c r="G462" s="103"/>
      <c r="H462" s="103"/>
      <c r="I462" s="4" t="s">
        <v>81</v>
      </c>
      <c r="J462" s="5" t="s">
        <v>256</v>
      </c>
      <c r="K462" s="5">
        <f>Supervisor!K462</f>
        <v>81227</v>
      </c>
      <c r="L462" s="5">
        <f>Supervisor!N462</f>
        <v>0</v>
      </c>
      <c r="M462" s="131"/>
      <c r="N462" s="147"/>
      <c r="O462" s="131"/>
      <c r="P462" s="157"/>
      <c r="Q462" s="47"/>
      <c r="R462" s="111" t="e">
        <f>#REF!*$R$5</f>
        <v>#REF!</v>
      </c>
      <c r="S462" s="111">
        <v>0</v>
      </c>
      <c r="T462" s="179">
        <v>0</v>
      </c>
    </row>
    <row r="463" spans="1:20" ht="34.5" customHeight="1" outlineLevel="7" x14ac:dyDescent="0.2">
      <c r="A463" s="91"/>
      <c r="B463" s="93"/>
      <c r="C463" s="95"/>
      <c r="D463" s="95"/>
      <c r="E463" s="97"/>
      <c r="F463" s="101"/>
      <c r="G463" s="103"/>
      <c r="H463" s="103"/>
      <c r="I463" s="4" t="s">
        <v>82</v>
      </c>
      <c r="J463" s="5" t="s">
        <v>263</v>
      </c>
      <c r="K463" s="5">
        <f>Supervisor!K463</f>
        <v>6</v>
      </c>
      <c r="L463" s="5">
        <f>Supervisor!N463</f>
        <v>0</v>
      </c>
      <c r="M463" s="131"/>
      <c r="N463" s="147"/>
      <c r="O463" s="131"/>
      <c r="P463" s="157"/>
      <c r="Q463" s="47"/>
      <c r="R463" s="111" t="e">
        <f>#REF!*$R$5</f>
        <v>#REF!</v>
      </c>
      <c r="S463" s="111">
        <v>0</v>
      </c>
      <c r="T463" s="179">
        <v>0</v>
      </c>
    </row>
    <row r="464" spans="1:20" ht="34.5" customHeight="1" outlineLevel="7" x14ac:dyDescent="0.2">
      <c r="A464" s="91"/>
      <c r="B464" s="93"/>
      <c r="C464" s="95"/>
      <c r="D464" s="95"/>
      <c r="E464" s="97"/>
      <c r="F464" s="101"/>
      <c r="G464" s="103"/>
      <c r="H464" s="103"/>
      <c r="I464" s="4" t="s">
        <v>83</v>
      </c>
      <c r="J464" s="5" t="s">
        <v>257</v>
      </c>
      <c r="K464" s="5">
        <f>Supervisor!K464</f>
        <v>100</v>
      </c>
      <c r="L464" s="5">
        <f>Supervisor!N464</f>
        <v>100</v>
      </c>
      <c r="M464" s="131"/>
      <c r="N464" s="147"/>
      <c r="O464" s="131"/>
      <c r="P464" s="157"/>
      <c r="Q464" s="47"/>
      <c r="R464" s="111" t="e">
        <f>#REF!*$R$5</f>
        <v>#REF!</v>
      </c>
      <c r="S464" s="111">
        <v>41</v>
      </c>
      <c r="T464" s="179">
        <v>41</v>
      </c>
    </row>
    <row r="465" spans="1:20" ht="34.5" customHeight="1" outlineLevel="5" x14ac:dyDescent="0.2">
      <c r="A465" s="91"/>
      <c r="B465" s="93"/>
      <c r="C465" s="95"/>
      <c r="D465" s="95"/>
      <c r="E465" s="97"/>
      <c r="F465" s="101"/>
      <c r="G465" s="103"/>
      <c r="H465" s="103"/>
      <c r="I465" s="22" t="s">
        <v>101</v>
      </c>
      <c r="J465" s="23"/>
      <c r="K465" s="23">
        <f>Supervisor!K465</f>
        <v>0</v>
      </c>
      <c r="L465" s="23">
        <f>Supervisor!N465</f>
        <v>0</v>
      </c>
      <c r="M465" s="139"/>
      <c r="N465" s="152"/>
      <c r="O465" s="139"/>
      <c r="P465" s="531"/>
      <c r="Q465" s="50"/>
      <c r="R465" s="111" t="e">
        <f>#REF!*$R$5</f>
        <v>#REF!</v>
      </c>
      <c r="S465" s="111"/>
      <c r="T465" s="179"/>
    </row>
    <row r="466" spans="1:20" ht="34.5" customHeight="1" outlineLevel="7" x14ac:dyDescent="0.2">
      <c r="A466" s="91"/>
      <c r="B466" s="93"/>
      <c r="C466" s="95"/>
      <c r="D466" s="95"/>
      <c r="E466" s="97"/>
      <c r="F466" s="101"/>
      <c r="G466" s="103"/>
      <c r="H466" s="103"/>
      <c r="I466" s="4" t="s">
        <v>72</v>
      </c>
      <c r="J466" s="5" t="s">
        <v>256</v>
      </c>
      <c r="K466" s="5">
        <f>Supervisor!K466</f>
        <v>115037</v>
      </c>
      <c r="L466" s="5">
        <f>Supervisor!N466</f>
        <v>115037</v>
      </c>
      <c r="M466" s="131"/>
      <c r="N466" s="147"/>
      <c r="O466" s="131"/>
      <c r="P466" s="157"/>
      <c r="Q466" s="47"/>
      <c r="R466" s="111" t="e">
        <f>#REF!*$R$5</f>
        <v>#REF!</v>
      </c>
      <c r="S466" s="111">
        <v>114739</v>
      </c>
      <c r="T466" s="179">
        <v>114739</v>
      </c>
    </row>
    <row r="467" spans="1:20" ht="34.5" customHeight="1" outlineLevel="7" x14ac:dyDescent="0.2">
      <c r="A467" s="91"/>
      <c r="B467" s="93"/>
      <c r="C467" s="95"/>
      <c r="D467" s="95"/>
      <c r="E467" s="97"/>
      <c r="F467" s="101"/>
      <c r="G467" s="103"/>
      <c r="H467" s="103"/>
      <c r="I467" s="4" t="s">
        <v>239</v>
      </c>
      <c r="J467" s="5" t="s">
        <v>263</v>
      </c>
      <c r="K467" s="5">
        <f>Supervisor!K467</f>
        <v>14</v>
      </c>
      <c r="L467" s="5">
        <f>Supervisor!N467</f>
        <v>14</v>
      </c>
      <c r="M467" s="131" t="s">
        <v>331</v>
      </c>
      <c r="N467" s="147" t="s">
        <v>332</v>
      </c>
      <c r="O467" s="131"/>
      <c r="P467" s="157"/>
      <c r="Q467" s="47"/>
      <c r="R467" s="111" t="e">
        <f>#REF!*$R$5</f>
        <v>#REF!</v>
      </c>
      <c r="S467" s="111">
        <v>14</v>
      </c>
      <c r="T467" s="179">
        <v>14</v>
      </c>
    </row>
    <row r="468" spans="1:20" ht="34.5" customHeight="1" outlineLevel="7" x14ac:dyDescent="0.2">
      <c r="A468" s="91"/>
      <c r="B468" s="93"/>
      <c r="C468" s="95"/>
      <c r="D468" s="95"/>
      <c r="E468" s="97"/>
      <c r="F468" s="101"/>
      <c r="G468" s="103"/>
      <c r="H468" s="103"/>
      <c r="I468" s="4" t="s">
        <v>75</v>
      </c>
      <c r="J468" s="5" t="s">
        <v>256</v>
      </c>
      <c r="K468" s="5">
        <f>Supervisor!K468</f>
        <v>115037</v>
      </c>
      <c r="L468" s="5">
        <f>Supervisor!N468</f>
        <v>77582</v>
      </c>
      <c r="M468" s="131"/>
      <c r="N468" s="147"/>
      <c r="O468" s="131"/>
      <c r="P468" s="157"/>
      <c r="Q468" s="47"/>
      <c r="R468" s="111" t="e">
        <f>#REF!*$R$5</f>
        <v>#REF!</v>
      </c>
      <c r="S468" s="111">
        <v>75656</v>
      </c>
      <c r="T468" s="179">
        <v>75656</v>
      </c>
    </row>
    <row r="469" spans="1:20" ht="34.5" customHeight="1" outlineLevel="7" x14ac:dyDescent="0.2">
      <c r="A469" s="91"/>
      <c r="B469" s="93"/>
      <c r="C469" s="95"/>
      <c r="D469" s="95"/>
      <c r="E469" s="97"/>
      <c r="F469" s="101"/>
      <c r="G469" s="103"/>
      <c r="H469" s="103"/>
      <c r="I469" s="4" t="s">
        <v>80</v>
      </c>
      <c r="J469" s="5" t="s">
        <v>256</v>
      </c>
      <c r="K469" s="5">
        <f>Supervisor!K469</f>
        <v>115037</v>
      </c>
      <c r="L469" s="5">
        <f>Supervisor!N469</f>
        <v>77582</v>
      </c>
      <c r="M469" s="131">
        <v>41471</v>
      </c>
      <c r="N469" s="147" t="s">
        <v>414</v>
      </c>
      <c r="O469" s="194"/>
      <c r="P469" s="196"/>
      <c r="Q469" s="47"/>
      <c r="R469" s="111" t="e">
        <f>#REF!*$R$5</f>
        <v>#REF!</v>
      </c>
      <c r="S469" s="111">
        <v>0</v>
      </c>
      <c r="T469" s="179">
        <v>0</v>
      </c>
    </row>
    <row r="470" spans="1:20" ht="34.5" customHeight="1" outlineLevel="7" x14ac:dyDescent="0.2">
      <c r="A470" s="91"/>
      <c r="B470" s="93"/>
      <c r="C470" s="95"/>
      <c r="D470" s="95"/>
      <c r="E470" s="97"/>
      <c r="F470" s="101"/>
      <c r="G470" s="103"/>
      <c r="H470" s="103"/>
      <c r="I470" s="4" t="s">
        <v>81</v>
      </c>
      <c r="J470" s="5" t="s">
        <v>256</v>
      </c>
      <c r="K470" s="5">
        <f>Supervisor!K470</f>
        <v>115037</v>
      </c>
      <c r="L470" s="5">
        <f>Supervisor!N470</f>
        <v>77582</v>
      </c>
      <c r="M470" s="131"/>
      <c r="N470" s="147"/>
      <c r="O470" s="131"/>
      <c r="P470" s="157"/>
      <c r="Q470" s="47"/>
      <c r="R470" s="111" t="e">
        <f>#REF!*$R$5</f>
        <v>#REF!</v>
      </c>
      <c r="S470" s="111">
        <v>0</v>
      </c>
      <c r="T470" s="179">
        <v>0</v>
      </c>
    </row>
    <row r="471" spans="1:20" ht="34.5" customHeight="1" outlineLevel="7" x14ac:dyDescent="0.2">
      <c r="A471" s="91"/>
      <c r="B471" s="93"/>
      <c r="C471" s="95"/>
      <c r="D471" s="95"/>
      <c r="E471" s="97"/>
      <c r="F471" s="101"/>
      <c r="G471" s="103"/>
      <c r="H471" s="103"/>
      <c r="I471" s="4" t="s">
        <v>82</v>
      </c>
      <c r="J471" s="5" t="s">
        <v>263</v>
      </c>
      <c r="K471" s="5">
        <f>Supervisor!K471</f>
        <v>14</v>
      </c>
      <c r="L471" s="5">
        <f>Supervisor!N471</f>
        <v>8</v>
      </c>
      <c r="M471" s="131"/>
      <c r="N471" s="147"/>
      <c r="O471" s="131"/>
      <c r="P471" s="157"/>
      <c r="Q471" s="47"/>
      <c r="R471" s="111" t="e">
        <f>#REF!*$R$5</f>
        <v>#REF!</v>
      </c>
      <c r="S471" s="111">
        <v>0</v>
      </c>
      <c r="T471" s="179">
        <v>0</v>
      </c>
    </row>
    <row r="472" spans="1:20" ht="34.5" customHeight="1" outlineLevel="7" x14ac:dyDescent="0.2">
      <c r="A472" s="91"/>
      <c r="B472" s="93"/>
      <c r="C472" s="95"/>
      <c r="D472" s="95"/>
      <c r="E472" s="97"/>
      <c r="F472" s="101"/>
      <c r="G472" s="103"/>
      <c r="H472" s="103"/>
      <c r="I472" s="4" t="s">
        <v>83</v>
      </c>
      <c r="J472" s="5" t="s">
        <v>257</v>
      </c>
      <c r="K472" s="5">
        <f>Supervisor!K472</f>
        <v>100</v>
      </c>
      <c r="L472" s="5">
        <f>Supervisor!N472</f>
        <v>80</v>
      </c>
      <c r="M472" s="131"/>
      <c r="N472" s="147"/>
      <c r="O472" s="131"/>
      <c r="P472" s="157"/>
      <c r="Q472" s="47"/>
      <c r="R472" s="111" t="e">
        <f>#REF!*$R$5</f>
        <v>#REF!</v>
      </c>
      <c r="S472" s="111">
        <v>31</v>
      </c>
      <c r="T472" s="179">
        <v>31</v>
      </c>
    </row>
    <row r="473" spans="1:20" ht="34.5" customHeight="1" outlineLevel="5" x14ac:dyDescent="0.2">
      <c r="A473" s="91"/>
      <c r="B473" s="93"/>
      <c r="C473" s="95"/>
      <c r="D473" s="95"/>
      <c r="E473" s="97"/>
      <c r="F473" s="101"/>
      <c r="G473" s="103"/>
      <c r="H473" s="103"/>
      <c r="I473" s="22" t="s">
        <v>102</v>
      </c>
      <c r="J473" s="23"/>
      <c r="K473" s="23">
        <f>Supervisor!K473</f>
        <v>0</v>
      </c>
      <c r="L473" s="23">
        <f>Supervisor!N473</f>
        <v>0</v>
      </c>
      <c r="M473" s="139"/>
      <c r="N473" s="152"/>
      <c r="O473" s="139"/>
      <c r="P473" s="531"/>
      <c r="Q473" s="50"/>
      <c r="R473" s="111" t="e">
        <f>#REF!*$R$5</f>
        <v>#REF!</v>
      </c>
      <c r="S473" s="111"/>
      <c r="T473" s="179"/>
    </row>
    <row r="474" spans="1:20" ht="34.5" customHeight="1" outlineLevel="7" x14ac:dyDescent="0.2">
      <c r="A474" s="91"/>
      <c r="B474" s="93"/>
      <c r="C474" s="95"/>
      <c r="D474" s="95"/>
      <c r="E474" s="97"/>
      <c r="F474" s="101"/>
      <c r="G474" s="103"/>
      <c r="H474" s="103"/>
      <c r="I474" s="4" t="s">
        <v>72</v>
      </c>
      <c r="J474" s="5" t="s">
        <v>256</v>
      </c>
      <c r="K474" s="5">
        <f>Supervisor!K474</f>
        <v>34919</v>
      </c>
      <c r="L474" s="5">
        <f>Supervisor!N474</f>
        <v>34919</v>
      </c>
      <c r="M474" s="131"/>
      <c r="N474" s="147"/>
      <c r="O474" s="131"/>
      <c r="P474" s="157"/>
      <c r="Q474" s="47"/>
      <c r="R474" s="111" t="e">
        <f>#REF!*$R$5</f>
        <v>#REF!</v>
      </c>
      <c r="S474" s="111">
        <v>33400</v>
      </c>
      <c r="T474" s="179">
        <v>33400</v>
      </c>
    </row>
    <row r="475" spans="1:20" ht="34.5" customHeight="1" outlineLevel="7" x14ac:dyDescent="0.2">
      <c r="A475" s="91"/>
      <c r="B475" s="93"/>
      <c r="C475" s="95"/>
      <c r="D475" s="95"/>
      <c r="E475" s="97"/>
      <c r="F475" s="101"/>
      <c r="G475" s="103"/>
      <c r="H475" s="103"/>
      <c r="I475" s="4" t="s">
        <v>239</v>
      </c>
      <c r="J475" s="5" t="s">
        <v>263</v>
      </c>
      <c r="K475" s="5">
        <f>Supervisor!K475</f>
        <v>12</v>
      </c>
      <c r="L475" s="5">
        <f>Supervisor!N475</f>
        <v>12</v>
      </c>
      <c r="M475" s="131">
        <v>41287</v>
      </c>
      <c r="N475" s="147" t="s">
        <v>333</v>
      </c>
      <c r="O475" s="131"/>
      <c r="P475" s="157"/>
      <c r="Q475" s="47"/>
      <c r="R475" s="111" t="e">
        <f>#REF!*$R$5</f>
        <v>#REF!</v>
      </c>
      <c r="S475" s="111">
        <v>12</v>
      </c>
      <c r="T475" s="179">
        <v>12</v>
      </c>
    </row>
    <row r="476" spans="1:20" ht="34.5" customHeight="1" outlineLevel="7" x14ac:dyDescent="0.2">
      <c r="A476" s="91"/>
      <c r="B476" s="93"/>
      <c r="C476" s="95"/>
      <c r="D476" s="95"/>
      <c r="E476" s="97"/>
      <c r="F476" s="101"/>
      <c r="G476" s="103"/>
      <c r="H476" s="103"/>
      <c r="I476" s="4" t="s">
        <v>75</v>
      </c>
      <c r="J476" s="5" t="s">
        <v>256</v>
      </c>
      <c r="K476" s="5">
        <f>Supervisor!K476</f>
        <v>34919</v>
      </c>
      <c r="L476" s="5">
        <f>Supervisor!N476</f>
        <v>34919</v>
      </c>
      <c r="M476" s="131"/>
      <c r="N476" s="147"/>
      <c r="O476" s="131"/>
      <c r="P476" s="157"/>
      <c r="Q476" s="47"/>
      <c r="R476" s="111" t="e">
        <f>#REF!*$R$5</f>
        <v>#REF!</v>
      </c>
      <c r="S476" s="111">
        <v>33400</v>
      </c>
      <c r="T476" s="179">
        <v>33400</v>
      </c>
    </row>
    <row r="477" spans="1:20" ht="34.5" customHeight="1" outlineLevel="7" x14ac:dyDescent="0.2">
      <c r="A477" s="91"/>
      <c r="B477" s="93"/>
      <c r="C477" s="95"/>
      <c r="D477" s="95"/>
      <c r="E477" s="97"/>
      <c r="F477" s="101"/>
      <c r="G477" s="103"/>
      <c r="H477" s="103"/>
      <c r="I477" s="4" t="s">
        <v>80</v>
      </c>
      <c r="J477" s="5" t="s">
        <v>256</v>
      </c>
      <c r="K477" s="5">
        <f>Supervisor!K477</f>
        <v>34919</v>
      </c>
      <c r="L477" s="5">
        <f>Supervisor!N477</f>
        <v>34919</v>
      </c>
      <c r="M477" s="131">
        <v>41441</v>
      </c>
      <c r="N477" s="147" t="s">
        <v>400</v>
      </c>
      <c r="O477" s="131"/>
      <c r="P477" s="157"/>
      <c r="Q477" s="47"/>
      <c r="R477" s="111" t="e">
        <f>#REF!*$R$5</f>
        <v>#REF!</v>
      </c>
      <c r="S477" s="111">
        <v>0</v>
      </c>
      <c r="T477" s="179">
        <v>0</v>
      </c>
    </row>
    <row r="478" spans="1:20" ht="34.5" customHeight="1" outlineLevel="7" x14ac:dyDescent="0.2">
      <c r="A478" s="91"/>
      <c r="B478" s="93"/>
      <c r="C478" s="95"/>
      <c r="D478" s="95"/>
      <c r="E478" s="97"/>
      <c r="F478" s="101"/>
      <c r="G478" s="103"/>
      <c r="H478" s="103"/>
      <c r="I478" s="4" t="s">
        <v>81</v>
      </c>
      <c r="J478" s="5" t="s">
        <v>256</v>
      </c>
      <c r="K478" s="5">
        <f>Supervisor!K478</f>
        <v>34919</v>
      </c>
      <c r="L478" s="5">
        <f>Supervisor!N478</f>
        <v>34919</v>
      </c>
      <c r="M478" s="131">
        <v>41446</v>
      </c>
      <c r="N478" s="147" t="s">
        <v>401</v>
      </c>
      <c r="O478" s="131"/>
      <c r="P478" s="157"/>
      <c r="Q478" s="47"/>
      <c r="R478" s="111" t="e">
        <f>#REF!*$R$5</f>
        <v>#REF!</v>
      </c>
      <c r="S478" s="111">
        <v>0</v>
      </c>
      <c r="T478" s="179">
        <v>0</v>
      </c>
    </row>
    <row r="479" spans="1:20" ht="34.5" customHeight="1" outlineLevel="7" x14ac:dyDescent="0.2">
      <c r="A479" s="91"/>
      <c r="B479" s="93"/>
      <c r="C479" s="95"/>
      <c r="D479" s="95"/>
      <c r="E479" s="97"/>
      <c r="F479" s="101"/>
      <c r="G479" s="103"/>
      <c r="H479" s="103"/>
      <c r="I479" s="4" t="s">
        <v>82</v>
      </c>
      <c r="J479" s="5" t="s">
        <v>263</v>
      </c>
      <c r="K479" s="5">
        <f>Supervisor!K479</f>
        <v>12</v>
      </c>
      <c r="L479" s="5">
        <f>Supervisor!N479</f>
        <v>12</v>
      </c>
      <c r="M479" s="131">
        <v>41454</v>
      </c>
      <c r="N479" s="147" t="s">
        <v>398</v>
      </c>
      <c r="O479" s="131"/>
      <c r="P479" s="157"/>
      <c r="Q479" s="47"/>
      <c r="R479" s="111" t="e">
        <f>#REF!*$R$5</f>
        <v>#REF!</v>
      </c>
      <c r="S479" s="111">
        <v>0</v>
      </c>
      <c r="T479" s="179">
        <v>0</v>
      </c>
    </row>
    <row r="480" spans="1:20" ht="34.5" customHeight="1" outlineLevel="7" x14ac:dyDescent="0.2">
      <c r="A480" s="91"/>
      <c r="B480" s="93"/>
      <c r="C480" s="95"/>
      <c r="D480" s="95"/>
      <c r="E480" s="97"/>
      <c r="F480" s="101"/>
      <c r="G480" s="103"/>
      <c r="H480" s="103"/>
      <c r="I480" s="4" t="s">
        <v>83</v>
      </c>
      <c r="J480" s="5" t="s">
        <v>257</v>
      </c>
      <c r="K480" s="5">
        <f>Supervisor!K480</f>
        <v>100</v>
      </c>
      <c r="L480" s="5">
        <f>Supervisor!N480</f>
        <v>100</v>
      </c>
      <c r="M480" s="131"/>
      <c r="N480" s="147"/>
      <c r="O480" s="131"/>
      <c r="P480" s="157"/>
      <c r="Q480" s="47"/>
      <c r="R480" s="111" t="e">
        <f>#REF!*$R$5</f>
        <v>#REF!</v>
      </c>
      <c r="S480" s="111">
        <v>41</v>
      </c>
      <c r="T480" s="179">
        <v>41</v>
      </c>
    </row>
    <row r="481" spans="1:20" ht="34.5" customHeight="1" outlineLevel="5" x14ac:dyDescent="0.2">
      <c r="A481" s="91"/>
      <c r="B481" s="93"/>
      <c r="C481" s="95"/>
      <c r="D481" s="95"/>
      <c r="E481" s="97"/>
      <c r="F481" s="101"/>
      <c r="G481" s="103"/>
      <c r="H481" s="103"/>
      <c r="I481" s="22" t="s">
        <v>103</v>
      </c>
      <c r="J481" s="23"/>
      <c r="K481" s="23">
        <f>Supervisor!K481</f>
        <v>0</v>
      </c>
      <c r="L481" s="23">
        <f>Supervisor!N481</f>
        <v>0</v>
      </c>
      <c r="M481" s="139"/>
      <c r="N481" s="152"/>
      <c r="O481" s="139"/>
      <c r="P481" s="531"/>
      <c r="Q481" s="50"/>
      <c r="R481" s="111" t="e">
        <f>#REF!*$R$5</f>
        <v>#REF!</v>
      </c>
      <c r="S481" s="111"/>
      <c r="T481" s="179"/>
    </row>
    <row r="482" spans="1:20" ht="34.5" customHeight="1" outlineLevel="7" x14ac:dyDescent="0.2">
      <c r="A482" s="91"/>
      <c r="B482" s="93"/>
      <c r="C482" s="95"/>
      <c r="D482" s="95"/>
      <c r="E482" s="97"/>
      <c r="F482" s="101"/>
      <c r="G482" s="103"/>
      <c r="H482" s="103"/>
      <c r="I482" s="4" t="s">
        <v>72</v>
      </c>
      <c r="J482" s="5" t="s">
        <v>256</v>
      </c>
      <c r="K482" s="5">
        <f>Supervisor!K482</f>
        <v>63237</v>
      </c>
      <c r="L482" s="5">
        <f>Supervisor!N482</f>
        <v>63237</v>
      </c>
      <c r="M482" s="131"/>
      <c r="N482" s="147"/>
      <c r="O482" s="131"/>
      <c r="P482" s="157"/>
      <c r="Q482" s="47"/>
      <c r="R482" s="111" t="e">
        <f>#REF!*$R$5</f>
        <v>#REF!</v>
      </c>
      <c r="S482" s="111">
        <v>63000</v>
      </c>
      <c r="T482" s="179">
        <v>63000</v>
      </c>
    </row>
    <row r="483" spans="1:20" ht="34.5" customHeight="1" outlineLevel="7" x14ac:dyDescent="0.2">
      <c r="A483" s="91"/>
      <c r="B483" s="93"/>
      <c r="C483" s="95"/>
      <c r="D483" s="95"/>
      <c r="E483" s="97"/>
      <c r="F483" s="101"/>
      <c r="G483" s="103"/>
      <c r="H483" s="103"/>
      <c r="I483" s="4" t="s">
        <v>239</v>
      </c>
      <c r="J483" s="5" t="s">
        <v>263</v>
      </c>
      <c r="K483" s="5">
        <f>Supervisor!K483</f>
        <v>22</v>
      </c>
      <c r="L483" s="5">
        <f>Supervisor!N483</f>
        <v>22</v>
      </c>
      <c r="M483" s="131">
        <v>41287</v>
      </c>
      <c r="N483" s="147" t="s">
        <v>334</v>
      </c>
      <c r="O483" s="131"/>
      <c r="P483" s="157"/>
      <c r="Q483" s="47"/>
      <c r="R483" s="111" t="e">
        <f>#REF!*$R$5</f>
        <v>#REF!</v>
      </c>
      <c r="S483" s="111">
        <v>22</v>
      </c>
      <c r="T483" s="179">
        <v>22</v>
      </c>
    </row>
    <row r="484" spans="1:20" ht="34.5" customHeight="1" outlineLevel="7" x14ac:dyDescent="0.2">
      <c r="A484" s="91"/>
      <c r="B484" s="93"/>
      <c r="C484" s="95"/>
      <c r="D484" s="95"/>
      <c r="E484" s="97"/>
      <c r="F484" s="101"/>
      <c r="G484" s="103"/>
      <c r="H484" s="103"/>
      <c r="I484" s="4" t="s">
        <v>75</v>
      </c>
      <c r="J484" s="5" t="s">
        <v>256</v>
      </c>
      <c r="K484" s="5">
        <f>Supervisor!K484</f>
        <v>63237</v>
      </c>
      <c r="L484" s="5">
        <f>Supervisor!N484</f>
        <v>63237</v>
      </c>
      <c r="M484" s="131"/>
      <c r="N484" s="147"/>
      <c r="O484" s="131"/>
      <c r="P484" s="157"/>
      <c r="Q484" s="47"/>
      <c r="R484" s="111" t="e">
        <f>#REF!*$R$5</f>
        <v>#REF!</v>
      </c>
      <c r="S484" s="111">
        <v>61847</v>
      </c>
      <c r="T484" s="179">
        <v>61847</v>
      </c>
    </row>
    <row r="485" spans="1:20" ht="34.5" customHeight="1" outlineLevel="7" x14ac:dyDescent="0.2">
      <c r="A485" s="91"/>
      <c r="B485" s="93"/>
      <c r="C485" s="95"/>
      <c r="D485" s="95"/>
      <c r="E485" s="97"/>
      <c r="F485" s="101"/>
      <c r="G485" s="103"/>
      <c r="H485" s="103"/>
      <c r="I485" s="4" t="s">
        <v>80</v>
      </c>
      <c r="J485" s="5" t="s">
        <v>256</v>
      </c>
      <c r="K485" s="5">
        <f>Supervisor!K485</f>
        <v>63237</v>
      </c>
      <c r="L485" s="5">
        <f>Supervisor!N485</f>
        <v>63237</v>
      </c>
      <c r="M485" s="131">
        <v>41427</v>
      </c>
      <c r="N485" s="147" t="s">
        <v>402</v>
      </c>
      <c r="O485" s="131"/>
      <c r="P485" s="157"/>
      <c r="Q485" s="47"/>
      <c r="R485" s="111" t="e">
        <f>#REF!*$R$5</f>
        <v>#REF!</v>
      </c>
      <c r="S485" s="111">
        <v>0</v>
      </c>
      <c r="T485" s="179">
        <v>0</v>
      </c>
    </row>
    <row r="486" spans="1:20" ht="34.5" customHeight="1" outlineLevel="7" x14ac:dyDescent="0.2">
      <c r="A486" s="91"/>
      <c r="B486" s="93"/>
      <c r="C486" s="95"/>
      <c r="D486" s="95"/>
      <c r="E486" s="97"/>
      <c r="F486" s="101"/>
      <c r="G486" s="103"/>
      <c r="H486" s="103"/>
      <c r="I486" s="4" t="s">
        <v>81</v>
      </c>
      <c r="J486" s="5" t="s">
        <v>256</v>
      </c>
      <c r="K486" s="5">
        <f>Supervisor!K486</f>
        <v>63237</v>
      </c>
      <c r="L486" s="5">
        <f>Supervisor!N486</f>
        <v>63237</v>
      </c>
      <c r="M486" s="131">
        <v>41442</v>
      </c>
      <c r="N486" s="147" t="s">
        <v>403</v>
      </c>
      <c r="O486" s="131"/>
      <c r="P486" s="157"/>
      <c r="Q486" s="47"/>
      <c r="R486" s="111" t="e">
        <f>#REF!*$R$5</f>
        <v>#REF!</v>
      </c>
      <c r="S486" s="111">
        <v>0</v>
      </c>
      <c r="T486" s="179">
        <v>0</v>
      </c>
    </row>
    <row r="487" spans="1:20" ht="34.5" customHeight="1" outlineLevel="7" x14ac:dyDescent="0.2">
      <c r="A487" s="91"/>
      <c r="B487" s="93"/>
      <c r="C487" s="95"/>
      <c r="D487" s="95"/>
      <c r="E487" s="97"/>
      <c r="F487" s="101"/>
      <c r="G487" s="103"/>
      <c r="H487" s="103"/>
      <c r="I487" s="4" t="s">
        <v>82</v>
      </c>
      <c r="J487" s="5" t="s">
        <v>263</v>
      </c>
      <c r="K487" s="5">
        <f>Supervisor!K487</f>
        <v>22</v>
      </c>
      <c r="L487" s="5">
        <f>Supervisor!N487</f>
        <v>22</v>
      </c>
      <c r="M487" s="131">
        <v>41438</v>
      </c>
      <c r="N487" s="147" t="s">
        <v>404</v>
      </c>
      <c r="O487" s="131"/>
      <c r="P487" s="157"/>
      <c r="Q487" s="47"/>
      <c r="R487" s="111" t="e">
        <f>#REF!*$R$5</f>
        <v>#REF!</v>
      </c>
      <c r="S487" s="111">
        <v>0</v>
      </c>
      <c r="T487" s="179">
        <v>0</v>
      </c>
    </row>
    <row r="488" spans="1:20" ht="34.5" customHeight="1" outlineLevel="7" x14ac:dyDescent="0.2">
      <c r="A488" s="91"/>
      <c r="B488" s="93"/>
      <c r="C488" s="95"/>
      <c r="D488" s="95"/>
      <c r="E488" s="97"/>
      <c r="F488" s="101"/>
      <c r="G488" s="103"/>
      <c r="H488" s="103"/>
      <c r="I488" s="4" t="s">
        <v>83</v>
      </c>
      <c r="J488" s="5" t="s">
        <v>257</v>
      </c>
      <c r="K488" s="5">
        <f>Supervisor!K488</f>
        <v>100</v>
      </c>
      <c r="L488" s="5">
        <f>Supervisor!N488</f>
        <v>100</v>
      </c>
      <c r="M488" s="131"/>
      <c r="N488" s="147"/>
      <c r="O488" s="131"/>
      <c r="P488" s="157"/>
      <c r="Q488" s="47"/>
      <c r="R488" s="111" t="e">
        <f>#REF!*$R$5</f>
        <v>#REF!</v>
      </c>
      <c r="S488" s="111">
        <v>41</v>
      </c>
      <c r="T488" s="179">
        <v>41</v>
      </c>
    </row>
    <row r="489" spans="1:20" ht="34.5" customHeight="1" outlineLevel="5" x14ac:dyDescent="0.2">
      <c r="A489" s="91"/>
      <c r="B489" s="93"/>
      <c r="C489" s="95"/>
      <c r="D489" s="95"/>
      <c r="E489" s="97"/>
      <c r="F489" s="101"/>
      <c r="G489" s="103"/>
      <c r="H489" s="103"/>
      <c r="I489" s="22" t="s">
        <v>104</v>
      </c>
      <c r="J489" s="23"/>
      <c r="K489" s="23">
        <f>Supervisor!K489</f>
        <v>0</v>
      </c>
      <c r="L489" s="23">
        <f>Supervisor!N489</f>
        <v>0</v>
      </c>
      <c r="M489" s="139"/>
      <c r="N489" s="152"/>
      <c r="O489" s="139"/>
      <c r="P489" s="531"/>
      <c r="Q489" s="50"/>
      <c r="R489" s="111" t="e">
        <f>#REF!*$R$5</f>
        <v>#REF!</v>
      </c>
      <c r="S489" s="111"/>
      <c r="T489" s="179"/>
    </row>
    <row r="490" spans="1:20" ht="34.5" customHeight="1" outlineLevel="7" x14ac:dyDescent="0.2">
      <c r="A490" s="91"/>
      <c r="B490" s="93"/>
      <c r="C490" s="95"/>
      <c r="D490" s="95"/>
      <c r="E490" s="97"/>
      <c r="F490" s="101"/>
      <c r="G490" s="103"/>
      <c r="H490" s="103"/>
      <c r="I490" s="4" t="s">
        <v>72</v>
      </c>
      <c r="J490" s="5" t="s">
        <v>256</v>
      </c>
      <c r="K490" s="5">
        <f>Supervisor!K490</f>
        <v>32631</v>
      </c>
      <c r="L490" s="5">
        <f>Supervisor!N490</f>
        <v>32631</v>
      </c>
      <c r="M490" s="131"/>
      <c r="N490" s="147"/>
      <c r="O490" s="131"/>
      <c r="P490" s="157"/>
      <c r="Q490" s="47"/>
      <c r="R490" s="111" t="e">
        <f>#REF!*$R$5</f>
        <v>#REF!</v>
      </c>
      <c r="S490" s="111">
        <v>31800</v>
      </c>
      <c r="T490" s="179">
        <v>31800</v>
      </c>
    </row>
    <row r="491" spans="1:20" ht="34.5" customHeight="1" outlineLevel="7" x14ac:dyDescent="0.2">
      <c r="A491" s="91"/>
      <c r="B491" s="93"/>
      <c r="C491" s="95"/>
      <c r="D491" s="95"/>
      <c r="E491" s="97"/>
      <c r="F491" s="101"/>
      <c r="G491" s="103"/>
      <c r="H491" s="103"/>
      <c r="I491" s="4" t="s">
        <v>239</v>
      </c>
      <c r="J491" s="5" t="s">
        <v>263</v>
      </c>
      <c r="K491" s="5">
        <f>Supervisor!K491</f>
        <v>12</v>
      </c>
      <c r="L491" s="5">
        <f>Supervisor!N491</f>
        <v>12</v>
      </c>
      <c r="M491" s="131">
        <v>41287</v>
      </c>
      <c r="N491" s="147" t="s">
        <v>335</v>
      </c>
      <c r="O491" s="131"/>
      <c r="P491" s="157"/>
      <c r="Q491" s="47"/>
      <c r="R491" s="111" t="e">
        <f>#REF!*$R$5</f>
        <v>#REF!</v>
      </c>
      <c r="S491" s="111">
        <v>12</v>
      </c>
      <c r="T491" s="179">
        <v>12</v>
      </c>
    </row>
    <row r="492" spans="1:20" ht="34.5" customHeight="1" outlineLevel="7" x14ac:dyDescent="0.2">
      <c r="A492" s="91"/>
      <c r="B492" s="93"/>
      <c r="C492" s="95"/>
      <c r="D492" s="95"/>
      <c r="E492" s="97"/>
      <c r="F492" s="101"/>
      <c r="G492" s="103"/>
      <c r="H492" s="103"/>
      <c r="I492" s="4" t="s">
        <v>75</v>
      </c>
      <c r="J492" s="5" t="s">
        <v>256</v>
      </c>
      <c r="K492" s="5">
        <f>Supervisor!K492</f>
        <v>32631</v>
      </c>
      <c r="L492" s="5">
        <f>Supervisor!N492</f>
        <v>32631</v>
      </c>
      <c r="M492" s="131"/>
      <c r="N492" s="147"/>
      <c r="O492" s="131"/>
      <c r="P492" s="157"/>
      <c r="Q492" s="47"/>
      <c r="R492" s="111" t="e">
        <f>#REF!*$R$5</f>
        <v>#REF!</v>
      </c>
      <c r="S492" s="111">
        <v>31800</v>
      </c>
      <c r="T492" s="179">
        <v>31800</v>
      </c>
    </row>
    <row r="493" spans="1:20" ht="34.5" customHeight="1" outlineLevel="7" x14ac:dyDescent="0.2">
      <c r="A493" s="91"/>
      <c r="B493" s="93"/>
      <c r="C493" s="95"/>
      <c r="D493" s="95"/>
      <c r="E493" s="97"/>
      <c r="F493" s="101"/>
      <c r="G493" s="103"/>
      <c r="H493" s="103"/>
      <c r="I493" s="4" t="s">
        <v>80</v>
      </c>
      <c r="J493" s="5" t="s">
        <v>256</v>
      </c>
      <c r="K493" s="5">
        <f>Supervisor!K493</f>
        <v>32631</v>
      </c>
      <c r="L493" s="5">
        <f>Supervisor!N493</f>
        <v>32631</v>
      </c>
      <c r="M493" s="131">
        <v>41441</v>
      </c>
      <c r="N493" s="147" t="s">
        <v>405</v>
      </c>
      <c r="O493" s="131"/>
      <c r="P493" s="157"/>
      <c r="Q493" s="47"/>
      <c r="R493" s="111" t="e">
        <f>#REF!*$R$5</f>
        <v>#REF!</v>
      </c>
      <c r="S493" s="111">
        <v>0</v>
      </c>
      <c r="T493" s="179">
        <v>0</v>
      </c>
    </row>
    <row r="494" spans="1:20" ht="34.5" customHeight="1" outlineLevel="7" x14ac:dyDescent="0.2">
      <c r="A494" s="91"/>
      <c r="B494" s="93"/>
      <c r="C494" s="95"/>
      <c r="D494" s="95"/>
      <c r="E494" s="97"/>
      <c r="F494" s="101"/>
      <c r="G494" s="103"/>
      <c r="H494" s="103"/>
      <c r="I494" s="4" t="s">
        <v>81</v>
      </c>
      <c r="J494" s="5" t="s">
        <v>256</v>
      </c>
      <c r="K494" s="5">
        <f>Supervisor!K494</f>
        <v>32631</v>
      </c>
      <c r="L494" s="5">
        <f>Supervisor!N494</f>
        <v>32631</v>
      </c>
      <c r="M494" s="131">
        <v>41443</v>
      </c>
      <c r="N494" s="147" t="s">
        <v>406</v>
      </c>
      <c r="O494" s="131"/>
      <c r="P494" s="157"/>
      <c r="Q494" s="47"/>
      <c r="R494" s="111" t="e">
        <f>#REF!*$R$5</f>
        <v>#REF!</v>
      </c>
      <c r="S494" s="111">
        <v>0</v>
      </c>
      <c r="T494" s="179">
        <v>0</v>
      </c>
    </row>
    <row r="495" spans="1:20" ht="34.5" customHeight="1" outlineLevel="7" x14ac:dyDescent="0.2">
      <c r="A495" s="91"/>
      <c r="B495" s="93"/>
      <c r="C495" s="95"/>
      <c r="D495" s="95"/>
      <c r="E495" s="97"/>
      <c r="F495" s="101"/>
      <c r="G495" s="103"/>
      <c r="H495" s="103"/>
      <c r="I495" s="4" t="s">
        <v>82</v>
      </c>
      <c r="J495" s="5" t="s">
        <v>263</v>
      </c>
      <c r="K495" s="5">
        <f>Supervisor!K495</f>
        <v>12</v>
      </c>
      <c r="L495" s="5">
        <f>Supervisor!N495</f>
        <v>12</v>
      </c>
      <c r="M495" s="131">
        <v>41451</v>
      </c>
      <c r="N495" s="147" t="s">
        <v>407</v>
      </c>
      <c r="O495" s="131"/>
      <c r="P495" s="157"/>
      <c r="Q495" s="47"/>
      <c r="R495" s="111" t="e">
        <f>#REF!*$R$5</f>
        <v>#REF!</v>
      </c>
      <c r="S495" s="111">
        <v>0</v>
      </c>
      <c r="T495" s="179">
        <v>0</v>
      </c>
    </row>
    <row r="496" spans="1:20" ht="34.5" customHeight="1" outlineLevel="7" x14ac:dyDescent="0.2">
      <c r="A496" s="91"/>
      <c r="B496" s="93"/>
      <c r="C496" s="95"/>
      <c r="D496" s="95"/>
      <c r="E496" s="97"/>
      <c r="F496" s="101"/>
      <c r="G496" s="103"/>
      <c r="H496" s="103"/>
      <c r="I496" s="4" t="s">
        <v>83</v>
      </c>
      <c r="J496" s="5" t="s">
        <v>257</v>
      </c>
      <c r="K496" s="5">
        <f>Supervisor!K496</f>
        <v>100</v>
      </c>
      <c r="L496" s="5">
        <f>Supervisor!N496</f>
        <v>100</v>
      </c>
      <c r="M496" s="131"/>
      <c r="N496" s="147"/>
      <c r="O496" s="131"/>
      <c r="P496" s="157"/>
      <c r="Q496" s="47"/>
      <c r="R496" s="111" t="e">
        <f>#REF!*$R$5</f>
        <v>#REF!</v>
      </c>
      <c r="S496" s="111">
        <v>41</v>
      </c>
      <c r="T496" s="179">
        <v>41</v>
      </c>
    </row>
    <row r="497" spans="1:20" ht="34.5" customHeight="1" outlineLevel="5" x14ac:dyDescent="0.2">
      <c r="A497" s="91"/>
      <c r="B497" s="93"/>
      <c r="C497" s="95"/>
      <c r="D497" s="95"/>
      <c r="E497" s="97"/>
      <c r="F497" s="101"/>
      <c r="G497" s="103"/>
      <c r="H497" s="103"/>
      <c r="I497" s="22" t="s">
        <v>105</v>
      </c>
      <c r="J497" s="23"/>
      <c r="K497" s="23">
        <f>Supervisor!K497</f>
        <v>0</v>
      </c>
      <c r="L497" s="23">
        <f>Supervisor!N497</f>
        <v>0</v>
      </c>
      <c r="M497" s="139"/>
      <c r="N497" s="152"/>
      <c r="O497" s="139"/>
      <c r="P497" s="531"/>
      <c r="Q497" s="50"/>
      <c r="R497" s="111" t="e">
        <f>#REF!*$R$5</f>
        <v>#REF!</v>
      </c>
      <c r="S497" s="111"/>
      <c r="T497" s="179"/>
    </row>
    <row r="498" spans="1:20" ht="34.5" customHeight="1" outlineLevel="7" x14ac:dyDescent="0.2">
      <c r="A498" s="91"/>
      <c r="B498" s="93"/>
      <c r="C498" s="95"/>
      <c r="D498" s="95"/>
      <c r="E498" s="97"/>
      <c r="F498" s="101"/>
      <c r="G498" s="103"/>
      <c r="H498" s="103"/>
      <c r="I498" s="4" t="s">
        <v>72</v>
      </c>
      <c r="J498" s="5" t="s">
        <v>256</v>
      </c>
      <c r="K498" s="5">
        <f>Supervisor!K498</f>
        <v>57553</v>
      </c>
      <c r="L498" s="5">
        <f>Supervisor!N498</f>
        <v>57553</v>
      </c>
      <c r="M498" s="131"/>
      <c r="N498" s="147"/>
      <c r="O498" s="131"/>
      <c r="P498" s="157"/>
      <c r="Q498" s="47"/>
      <c r="R498" s="111" t="e">
        <f>#REF!*$R$5</f>
        <v>#REF!</v>
      </c>
      <c r="S498" s="111">
        <v>57553</v>
      </c>
      <c r="T498" s="179">
        <v>57553</v>
      </c>
    </row>
    <row r="499" spans="1:20" ht="34.5" customHeight="1" outlineLevel="7" x14ac:dyDescent="0.2">
      <c r="A499" s="91"/>
      <c r="B499" s="93"/>
      <c r="C499" s="95"/>
      <c r="D499" s="95"/>
      <c r="E499" s="97"/>
      <c r="F499" s="101"/>
      <c r="G499" s="103"/>
      <c r="H499" s="103"/>
      <c r="I499" s="4" t="s">
        <v>239</v>
      </c>
      <c r="J499" s="5" t="s">
        <v>263</v>
      </c>
      <c r="K499" s="5">
        <f>Supervisor!K499</f>
        <v>18</v>
      </c>
      <c r="L499" s="5">
        <f>Supervisor!N499</f>
        <v>18</v>
      </c>
      <c r="M499" s="131">
        <v>41277</v>
      </c>
      <c r="N499" s="147" t="s">
        <v>336</v>
      </c>
      <c r="O499" s="131"/>
      <c r="P499" s="157"/>
      <c r="Q499" s="47"/>
      <c r="R499" s="111" t="e">
        <f>#REF!*$R$5</f>
        <v>#REF!</v>
      </c>
      <c r="S499" s="111">
        <v>18</v>
      </c>
      <c r="T499" s="179">
        <v>18</v>
      </c>
    </row>
    <row r="500" spans="1:20" ht="34.5" customHeight="1" outlineLevel="7" x14ac:dyDescent="0.2">
      <c r="A500" s="91"/>
      <c r="B500" s="93"/>
      <c r="C500" s="95"/>
      <c r="D500" s="95"/>
      <c r="E500" s="97"/>
      <c r="F500" s="101"/>
      <c r="G500" s="103"/>
      <c r="H500" s="103"/>
      <c r="I500" s="4" t="s">
        <v>75</v>
      </c>
      <c r="J500" s="5" t="s">
        <v>256</v>
      </c>
      <c r="K500" s="5">
        <f>Supervisor!K500</f>
        <v>57553</v>
      </c>
      <c r="L500" s="5">
        <f>Supervisor!N500</f>
        <v>57553</v>
      </c>
      <c r="M500" s="131"/>
      <c r="N500" s="147"/>
      <c r="O500" s="131"/>
      <c r="P500" s="157"/>
      <c r="Q500" s="47"/>
      <c r="R500" s="111" t="e">
        <f>#REF!*$R$5</f>
        <v>#REF!</v>
      </c>
      <c r="S500" s="111">
        <v>57553</v>
      </c>
      <c r="T500" s="179">
        <v>57553</v>
      </c>
    </row>
    <row r="501" spans="1:20" ht="34.5" customHeight="1" outlineLevel="7" x14ac:dyDescent="0.2">
      <c r="A501" s="91"/>
      <c r="B501" s="93"/>
      <c r="C501" s="95"/>
      <c r="D501" s="95"/>
      <c r="E501" s="97"/>
      <c r="F501" s="101"/>
      <c r="G501" s="103"/>
      <c r="H501" s="103"/>
      <c r="I501" s="4" t="s">
        <v>80</v>
      </c>
      <c r="J501" s="5" t="s">
        <v>256</v>
      </c>
      <c r="K501" s="5">
        <f>Supervisor!K501</f>
        <v>57553</v>
      </c>
      <c r="L501" s="5">
        <f>Supervisor!N501</f>
        <v>57553</v>
      </c>
      <c r="M501" s="131">
        <v>41395</v>
      </c>
      <c r="N501" s="147" t="s">
        <v>372</v>
      </c>
      <c r="O501" s="131"/>
      <c r="P501" s="157"/>
      <c r="Q501" s="47"/>
      <c r="R501" s="111" t="e">
        <f>#REF!*$R$5</f>
        <v>#REF!</v>
      </c>
      <c r="S501" s="111">
        <v>57553</v>
      </c>
      <c r="T501" s="179">
        <v>57553</v>
      </c>
    </row>
    <row r="502" spans="1:20" ht="34.5" customHeight="1" outlineLevel="7" x14ac:dyDescent="0.2">
      <c r="A502" s="91"/>
      <c r="B502" s="93"/>
      <c r="C502" s="95"/>
      <c r="D502" s="95"/>
      <c r="E502" s="97"/>
      <c r="F502" s="101"/>
      <c r="G502" s="103"/>
      <c r="H502" s="103"/>
      <c r="I502" s="4" t="s">
        <v>81</v>
      </c>
      <c r="J502" s="5" t="s">
        <v>256</v>
      </c>
      <c r="K502" s="5">
        <f>Supervisor!K502</f>
        <v>57553</v>
      </c>
      <c r="L502" s="5">
        <f>Supervisor!N502</f>
        <v>57553</v>
      </c>
      <c r="M502" s="131">
        <v>41412</v>
      </c>
      <c r="N502" s="147" t="s">
        <v>371</v>
      </c>
      <c r="O502" s="131"/>
      <c r="P502" s="157"/>
      <c r="Q502" s="47"/>
      <c r="R502" s="111" t="e">
        <f>#REF!*$R$5</f>
        <v>#REF!</v>
      </c>
      <c r="S502" s="111">
        <v>57533</v>
      </c>
      <c r="T502" s="179">
        <v>57533</v>
      </c>
    </row>
    <row r="503" spans="1:20" ht="34.5" customHeight="1" outlineLevel="7" x14ac:dyDescent="0.2">
      <c r="A503" s="91"/>
      <c r="B503" s="93"/>
      <c r="C503" s="95"/>
      <c r="D503" s="95"/>
      <c r="E503" s="97"/>
      <c r="F503" s="101"/>
      <c r="G503" s="103"/>
      <c r="H503" s="103"/>
      <c r="I503" s="4" t="s">
        <v>82</v>
      </c>
      <c r="J503" s="5" t="s">
        <v>263</v>
      </c>
      <c r="K503" s="5">
        <f>Supervisor!K503</f>
        <v>18</v>
      </c>
      <c r="L503" s="5">
        <f>Supervisor!N503</f>
        <v>18</v>
      </c>
      <c r="M503" s="131">
        <v>41418</v>
      </c>
      <c r="N503" s="147" t="s">
        <v>370</v>
      </c>
      <c r="O503" s="131"/>
      <c r="P503" s="157"/>
      <c r="Q503" s="47"/>
      <c r="R503" s="111" t="e">
        <f>#REF!*$R$5</f>
        <v>#REF!</v>
      </c>
      <c r="S503" s="111">
        <v>18</v>
      </c>
      <c r="T503" s="179">
        <v>18</v>
      </c>
    </row>
    <row r="504" spans="1:20" ht="34.5" customHeight="1" outlineLevel="7" x14ac:dyDescent="0.2">
      <c r="A504" s="91"/>
      <c r="B504" s="93"/>
      <c r="C504" s="95"/>
      <c r="D504" s="95"/>
      <c r="E504" s="97"/>
      <c r="F504" s="101"/>
      <c r="G504" s="103"/>
      <c r="H504" s="103"/>
      <c r="I504" s="4" t="s">
        <v>83</v>
      </c>
      <c r="J504" s="5" t="s">
        <v>257</v>
      </c>
      <c r="K504" s="5">
        <f>Supervisor!K504</f>
        <v>100</v>
      </c>
      <c r="L504" s="5">
        <f>Supervisor!N504</f>
        <v>100</v>
      </c>
      <c r="M504" s="131"/>
      <c r="N504" s="147"/>
      <c r="O504" s="131"/>
      <c r="P504" s="157"/>
      <c r="Q504" s="47"/>
      <c r="R504" s="111" t="e">
        <f>#REF!*$R$5</f>
        <v>#REF!</v>
      </c>
      <c r="S504" s="111">
        <v>61</v>
      </c>
      <c r="T504" s="179">
        <v>61</v>
      </c>
    </row>
    <row r="505" spans="1:20" ht="34.5" customHeight="1" outlineLevel="5" x14ac:dyDescent="0.2">
      <c r="A505" s="91"/>
      <c r="B505" s="93"/>
      <c r="C505" s="95"/>
      <c r="D505" s="95"/>
      <c r="E505" s="97"/>
      <c r="F505" s="101"/>
      <c r="G505" s="103"/>
      <c r="H505" s="103"/>
      <c r="I505" s="22" t="s">
        <v>106</v>
      </c>
      <c r="J505" s="23"/>
      <c r="K505" s="23">
        <f>Supervisor!K505</f>
        <v>0</v>
      </c>
      <c r="L505" s="23">
        <f>Supervisor!N505</f>
        <v>0</v>
      </c>
      <c r="M505" s="139"/>
      <c r="N505" s="152"/>
      <c r="O505" s="139"/>
      <c r="P505" s="531"/>
      <c r="Q505" s="50"/>
      <c r="R505" s="111" t="e">
        <f>#REF!*$R$5</f>
        <v>#REF!</v>
      </c>
      <c r="S505" s="111"/>
      <c r="T505" s="179"/>
    </row>
    <row r="506" spans="1:20" ht="34.5" customHeight="1" outlineLevel="7" x14ac:dyDescent="0.2">
      <c r="A506" s="91"/>
      <c r="B506" s="93"/>
      <c r="C506" s="95"/>
      <c r="D506" s="95"/>
      <c r="E506" s="97"/>
      <c r="F506" s="101"/>
      <c r="G506" s="103"/>
      <c r="H506" s="103"/>
      <c r="I506" s="4" t="s">
        <v>72</v>
      </c>
      <c r="J506" s="5" t="s">
        <v>256</v>
      </c>
      <c r="K506" s="5">
        <f>Supervisor!K506</f>
        <v>51015</v>
      </c>
      <c r="L506" s="5">
        <f>Supervisor!N506</f>
        <v>51015</v>
      </c>
      <c r="M506" s="131"/>
      <c r="N506" s="147"/>
      <c r="O506" s="131"/>
      <c r="P506" s="157"/>
      <c r="Q506" s="47"/>
      <c r="R506" s="111" t="e">
        <f>#REF!*$R$5</f>
        <v>#REF!</v>
      </c>
      <c r="S506" s="111">
        <v>50938</v>
      </c>
      <c r="T506" s="179">
        <v>50938</v>
      </c>
    </row>
    <row r="507" spans="1:20" ht="34.5" customHeight="1" outlineLevel="7" x14ac:dyDescent="0.2">
      <c r="A507" s="91"/>
      <c r="B507" s="93"/>
      <c r="C507" s="95"/>
      <c r="D507" s="95"/>
      <c r="E507" s="97"/>
      <c r="F507" s="101"/>
      <c r="G507" s="103"/>
      <c r="H507" s="103"/>
      <c r="I507" s="4" t="s">
        <v>239</v>
      </c>
      <c r="J507" s="5" t="s">
        <v>263</v>
      </c>
      <c r="K507" s="5">
        <f>Supervisor!K507</f>
        <v>16</v>
      </c>
      <c r="L507" s="5">
        <f>Supervisor!N507</f>
        <v>16</v>
      </c>
      <c r="M507" s="131">
        <v>41277</v>
      </c>
      <c r="N507" s="147" t="s">
        <v>337</v>
      </c>
      <c r="O507" s="131"/>
      <c r="P507" s="157"/>
      <c r="Q507" s="47"/>
      <c r="R507" s="111" t="e">
        <f>#REF!*$R$5</f>
        <v>#REF!</v>
      </c>
      <c r="S507" s="111">
        <v>16</v>
      </c>
      <c r="T507" s="179">
        <v>16</v>
      </c>
    </row>
    <row r="508" spans="1:20" ht="34.5" customHeight="1" outlineLevel="7" x14ac:dyDescent="0.2">
      <c r="A508" s="91"/>
      <c r="B508" s="93"/>
      <c r="C508" s="95"/>
      <c r="D508" s="95"/>
      <c r="E508" s="97"/>
      <c r="F508" s="101"/>
      <c r="G508" s="103"/>
      <c r="H508" s="103"/>
      <c r="I508" s="4" t="s">
        <v>75</v>
      </c>
      <c r="J508" s="5" t="s">
        <v>256</v>
      </c>
      <c r="K508" s="5">
        <f>Supervisor!K508</f>
        <v>51015</v>
      </c>
      <c r="L508" s="5">
        <f>Supervisor!N508</f>
        <v>51015</v>
      </c>
      <c r="M508" s="131"/>
      <c r="N508" s="147"/>
      <c r="O508" s="131"/>
      <c r="P508" s="157"/>
      <c r="Q508" s="47"/>
      <c r="R508" s="111" t="e">
        <f>#REF!*$R$5</f>
        <v>#REF!</v>
      </c>
      <c r="S508" s="111">
        <v>50588</v>
      </c>
      <c r="T508" s="179">
        <v>50588</v>
      </c>
    </row>
    <row r="509" spans="1:20" ht="34.5" customHeight="1" outlineLevel="7" x14ac:dyDescent="0.2">
      <c r="A509" s="91"/>
      <c r="B509" s="93"/>
      <c r="C509" s="95"/>
      <c r="D509" s="95"/>
      <c r="E509" s="97"/>
      <c r="F509" s="101"/>
      <c r="G509" s="103"/>
      <c r="H509" s="103"/>
      <c r="I509" s="4" t="s">
        <v>80</v>
      </c>
      <c r="J509" s="5" t="s">
        <v>256</v>
      </c>
      <c r="K509" s="5">
        <f>Supervisor!K509</f>
        <v>51015</v>
      </c>
      <c r="L509" s="5">
        <f>Supervisor!N509</f>
        <v>51015</v>
      </c>
      <c r="M509" s="131">
        <v>41400</v>
      </c>
      <c r="N509" s="147" t="s">
        <v>375</v>
      </c>
      <c r="O509" s="131"/>
      <c r="P509" s="157"/>
      <c r="Q509" s="47"/>
      <c r="R509" s="111" t="e">
        <f>#REF!*$R$5</f>
        <v>#REF!</v>
      </c>
      <c r="S509" s="111">
        <v>50588</v>
      </c>
      <c r="T509" s="179">
        <v>50588</v>
      </c>
    </row>
    <row r="510" spans="1:20" ht="34.5" customHeight="1" outlineLevel="7" x14ac:dyDescent="0.2">
      <c r="A510" s="91"/>
      <c r="B510" s="93"/>
      <c r="C510" s="95"/>
      <c r="D510" s="95"/>
      <c r="E510" s="97"/>
      <c r="F510" s="101"/>
      <c r="G510" s="103"/>
      <c r="H510" s="103"/>
      <c r="I510" s="4" t="s">
        <v>81</v>
      </c>
      <c r="J510" s="5" t="s">
        <v>256</v>
      </c>
      <c r="K510" s="5">
        <f>Supervisor!K510</f>
        <v>51015</v>
      </c>
      <c r="L510" s="5">
        <f>Supervisor!N510</f>
        <v>51015</v>
      </c>
      <c r="M510" s="131">
        <v>41415</v>
      </c>
      <c r="N510" s="147" t="s">
        <v>374</v>
      </c>
      <c r="O510" s="131"/>
      <c r="P510" s="157"/>
      <c r="Q510" s="47"/>
      <c r="R510" s="111" t="e">
        <f>#REF!*$R$5</f>
        <v>#REF!</v>
      </c>
      <c r="S510" s="111">
        <v>50588</v>
      </c>
      <c r="T510" s="179">
        <v>50588</v>
      </c>
    </row>
    <row r="511" spans="1:20" ht="34.5" customHeight="1" outlineLevel="7" x14ac:dyDescent="0.2">
      <c r="A511" s="91"/>
      <c r="B511" s="93"/>
      <c r="C511" s="95"/>
      <c r="D511" s="95"/>
      <c r="E511" s="97"/>
      <c r="F511" s="101"/>
      <c r="G511" s="103"/>
      <c r="H511" s="103"/>
      <c r="I511" s="4" t="s">
        <v>82</v>
      </c>
      <c r="J511" s="5" t="s">
        <v>263</v>
      </c>
      <c r="K511" s="5">
        <f>Supervisor!K511</f>
        <v>16</v>
      </c>
      <c r="L511" s="5">
        <f>Supervisor!N511</f>
        <v>16</v>
      </c>
      <c r="M511" s="131">
        <v>41417</v>
      </c>
      <c r="N511" s="147" t="s">
        <v>373</v>
      </c>
      <c r="O511" s="131"/>
      <c r="P511" s="157"/>
      <c r="Q511" s="47"/>
      <c r="R511" s="111" t="e">
        <f>#REF!*$R$5</f>
        <v>#REF!</v>
      </c>
      <c r="S511" s="111">
        <v>16</v>
      </c>
      <c r="T511" s="179">
        <v>16</v>
      </c>
    </row>
    <row r="512" spans="1:20" ht="34.5" customHeight="1" outlineLevel="7" x14ac:dyDescent="0.2">
      <c r="A512" s="91"/>
      <c r="B512" s="93"/>
      <c r="C512" s="95"/>
      <c r="D512" s="95"/>
      <c r="E512" s="97"/>
      <c r="F512" s="101"/>
      <c r="G512" s="103"/>
      <c r="H512" s="103"/>
      <c r="I512" s="4" t="s">
        <v>83</v>
      </c>
      <c r="J512" s="5" t="s">
        <v>257</v>
      </c>
      <c r="K512" s="5">
        <f>Supervisor!K512</f>
        <v>100</v>
      </c>
      <c r="L512" s="5">
        <f>Supervisor!N512</f>
        <v>100</v>
      </c>
      <c r="M512" s="131"/>
      <c r="N512" s="147"/>
      <c r="O512" s="131"/>
      <c r="P512" s="157"/>
      <c r="Q512" s="47"/>
      <c r="R512" s="111" t="e">
        <f>#REF!*$R$5</f>
        <v>#REF!</v>
      </c>
      <c r="S512" s="111">
        <v>62</v>
      </c>
      <c r="T512" s="179">
        <v>62</v>
      </c>
    </row>
    <row r="513" spans="1:20" ht="34.5" customHeight="1" outlineLevel="5" x14ac:dyDescent="0.2">
      <c r="A513" s="91"/>
      <c r="B513" s="93"/>
      <c r="C513" s="95"/>
      <c r="D513" s="95"/>
      <c r="E513" s="97"/>
      <c r="F513" s="101"/>
      <c r="G513" s="103"/>
      <c r="H513" s="103"/>
      <c r="I513" s="22" t="s">
        <v>107</v>
      </c>
      <c r="J513" s="23"/>
      <c r="K513" s="23">
        <f>Supervisor!K513</f>
        <v>0</v>
      </c>
      <c r="L513" s="23">
        <f>Supervisor!N513</f>
        <v>0</v>
      </c>
      <c r="M513" s="139"/>
      <c r="N513" s="152"/>
      <c r="O513" s="139"/>
      <c r="P513" s="531"/>
      <c r="Q513" s="50"/>
      <c r="R513" s="111" t="e">
        <f>#REF!*$R$5</f>
        <v>#REF!</v>
      </c>
      <c r="S513" s="111"/>
      <c r="T513" s="179"/>
    </row>
    <row r="514" spans="1:20" ht="34.5" customHeight="1" outlineLevel="7" x14ac:dyDescent="0.2">
      <c r="A514" s="91"/>
      <c r="B514" s="93"/>
      <c r="C514" s="95"/>
      <c r="D514" s="95"/>
      <c r="E514" s="97"/>
      <c r="F514" s="101"/>
      <c r="G514" s="103"/>
      <c r="H514" s="103"/>
      <c r="I514" s="4" t="s">
        <v>72</v>
      </c>
      <c r="J514" s="5" t="s">
        <v>256</v>
      </c>
      <c r="K514" s="5">
        <f>Supervisor!K514</f>
        <v>67658</v>
      </c>
      <c r="L514" s="5">
        <f>Supervisor!N514</f>
        <v>67658</v>
      </c>
      <c r="M514" s="131"/>
      <c r="N514" s="147"/>
      <c r="O514" s="131"/>
      <c r="P514" s="157"/>
      <c r="Q514" s="47"/>
      <c r="R514" s="111" t="e">
        <f>#REF!*$R$5</f>
        <v>#REF!</v>
      </c>
      <c r="S514" s="111">
        <v>67658</v>
      </c>
      <c r="T514" s="179">
        <v>67658</v>
      </c>
    </row>
    <row r="515" spans="1:20" ht="34.5" customHeight="1" outlineLevel="7" x14ac:dyDescent="0.2">
      <c r="A515" s="91"/>
      <c r="B515" s="93"/>
      <c r="C515" s="95"/>
      <c r="D515" s="95"/>
      <c r="E515" s="97"/>
      <c r="F515" s="101"/>
      <c r="G515" s="103"/>
      <c r="H515" s="103"/>
      <c r="I515" s="4" t="s">
        <v>239</v>
      </c>
      <c r="J515" s="5" t="s">
        <v>263</v>
      </c>
      <c r="K515" s="5">
        <f>Supervisor!K515</f>
        <v>26</v>
      </c>
      <c r="L515" s="5">
        <f>Supervisor!N515</f>
        <v>26</v>
      </c>
      <c r="M515" s="131">
        <v>41456</v>
      </c>
      <c r="N515" s="147" t="s">
        <v>338</v>
      </c>
      <c r="O515" s="131"/>
      <c r="P515" s="157"/>
      <c r="Q515" s="47"/>
      <c r="R515" s="111" t="e">
        <f>#REF!*$R$5</f>
        <v>#REF!</v>
      </c>
      <c r="S515" s="111">
        <v>26</v>
      </c>
      <c r="T515" s="179">
        <v>26</v>
      </c>
    </row>
    <row r="516" spans="1:20" ht="34.5" customHeight="1" outlineLevel="7" x14ac:dyDescent="0.2">
      <c r="A516" s="91"/>
      <c r="B516" s="93"/>
      <c r="C516" s="95"/>
      <c r="D516" s="95"/>
      <c r="E516" s="97"/>
      <c r="F516" s="101"/>
      <c r="G516" s="103"/>
      <c r="H516" s="103"/>
      <c r="I516" s="4" t="s">
        <v>75</v>
      </c>
      <c r="J516" s="5" t="s">
        <v>256</v>
      </c>
      <c r="K516" s="5">
        <f>Supervisor!K516</f>
        <v>67658</v>
      </c>
      <c r="L516" s="5">
        <f>Supervisor!N516</f>
        <v>67658</v>
      </c>
      <c r="M516" s="131"/>
      <c r="N516" s="147"/>
      <c r="O516" s="131"/>
      <c r="P516" s="157"/>
      <c r="Q516" s="47"/>
      <c r="R516" s="111" t="e">
        <f>#REF!*$R$5</f>
        <v>#REF!</v>
      </c>
      <c r="S516" s="111">
        <v>67658</v>
      </c>
      <c r="T516" s="179">
        <v>67658</v>
      </c>
    </row>
    <row r="517" spans="1:20" ht="34.5" customHeight="1" outlineLevel="7" x14ac:dyDescent="0.2">
      <c r="A517" s="91"/>
      <c r="B517" s="93"/>
      <c r="C517" s="95"/>
      <c r="D517" s="95"/>
      <c r="E517" s="97"/>
      <c r="F517" s="101"/>
      <c r="G517" s="103"/>
      <c r="H517" s="103"/>
      <c r="I517" s="4" t="s">
        <v>80</v>
      </c>
      <c r="J517" s="5" t="s">
        <v>256</v>
      </c>
      <c r="K517" s="5">
        <f>Supervisor!K517</f>
        <v>67658</v>
      </c>
      <c r="L517" s="5">
        <f>Supervisor!N517</f>
        <v>67658</v>
      </c>
      <c r="M517" s="131">
        <v>41409</v>
      </c>
      <c r="N517" s="147" t="s">
        <v>378</v>
      </c>
      <c r="O517" s="131"/>
      <c r="P517" s="157"/>
      <c r="Q517" s="47"/>
      <c r="R517" s="111" t="e">
        <f>#REF!*$R$5</f>
        <v>#REF!</v>
      </c>
      <c r="S517" s="111">
        <v>67658</v>
      </c>
      <c r="T517" s="179">
        <v>67658</v>
      </c>
    </row>
    <row r="518" spans="1:20" ht="34.5" customHeight="1" outlineLevel="7" x14ac:dyDescent="0.2">
      <c r="A518" s="91"/>
      <c r="B518" s="93"/>
      <c r="C518" s="95"/>
      <c r="D518" s="95"/>
      <c r="E518" s="97"/>
      <c r="F518" s="101"/>
      <c r="G518" s="103"/>
      <c r="H518" s="103"/>
      <c r="I518" s="4" t="s">
        <v>81</v>
      </c>
      <c r="J518" s="5" t="s">
        <v>256</v>
      </c>
      <c r="K518" s="5">
        <f>Supervisor!K518</f>
        <v>67658</v>
      </c>
      <c r="L518" s="5">
        <f>Supervisor!N518</f>
        <v>67658</v>
      </c>
      <c r="M518" s="131">
        <v>41415</v>
      </c>
      <c r="N518" s="147" t="s">
        <v>377</v>
      </c>
      <c r="O518" s="131"/>
      <c r="P518" s="157"/>
      <c r="Q518" s="47"/>
      <c r="R518" s="111" t="e">
        <f>#REF!*$R$5</f>
        <v>#REF!</v>
      </c>
      <c r="S518" s="111">
        <v>67658</v>
      </c>
      <c r="T518" s="179">
        <v>67658</v>
      </c>
    </row>
    <row r="519" spans="1:20" ht="34.5" customHeight="1" outlineLevel="7" x14ac:dyDescent="0.2">
      <c r="A519" s="91"/>
      <c r="B519" s="93"/>
      <c r="C519" s="95"/>
      <c r="D519" s="95"/>
      <c r="E519" s="97"/>
      <c r="F519" s="101"/>
      <c r="G519" s="103"/>
      <c r="H519" s="103"/>
      <c r="I519" s="4" t="s">
        <v>82</v>
      </c>
      <c r="J519" s="5" t="s">
        <v>263</v>
      </c>
      <c r="K519" s="5">
        <f>Supervisor!K519</f>
        <v>26</v>
      </c>
      <c r="L519" s="5">
        <f>Supervisor!N519</f>
        <v>26</v>
      </c>
      <c r="M519" s="131">
        <v>41420</v>
      </c>
      <c r="N519" s="147" t="s">
        <v>376</v>
      </c>
      <c r="O519" s="131"/>
      <c r="P519" s="157"/>
      <c r="Q519" s="47"/>
      <c r="R519" s="111" t="e">
        <f>#REF!*$R$5</f>
        <v>#REF!</v>
      </c>
      <c r="S519" s="111">
        <v>26</v>
      </c>
      <c r="T519" s="179">
        <v>26</v>
      </c>
    </row>
    <row r="520" spans="1:20" ht="34.5" customHeight="1" outlineLevel="7" x14ac:dyDescent="0.2">
      <c r="A520" s="91"/>
      <c r="B520" s="93"/>
      <c r="C520" s="95"/>
      <c r="D520" s="95"/>
      <c r="E520" s="97"/>
      <c r="F520" s="101"/>
      <c r="G520" s="103"/>
      <c r="H520" s="103"/>
      <c r="I520" s="4" t="s">
        <v>83</v>
      </c>
      <c r="J520" s="5" t="s">
        <v>257</v>
      </c>
      <c r="K520" s="5">
        <f>Supervisor!K520</f>
        <v>100</v>
      </c>
      <c r="L520" s="5">
        <f>Supervisor!N520</f>
        <v>100</v>
      </c>
      <c r="M520" s="131"/>
      <c r="N520" s="147"/>
      <c r="O520" s="131"/>
      <c r="P520" s="157"/>
      <c r="Q520" s="47"/>
      <c r="R520" s="111" t="e">
        <f>#REF!*$R$5</f>
        <v>#REF!</v>
      </c>
      <c r="S520" s="111">
        <v>61</v>
      </c>
      <c r="T520" s="179">
        <v>61</v>
      </c>
    </row>
    <row r="521" spans="1:20" ht="34.5" customHeight="1" outlineLevel="5" x14ac:dyDescent="0.2">
      <c r="A521" s="91"/>
      <c r="B521" s="93"/>
      <c r="C521" s="95"/>
      <c r="D521" s="95"/>
      <c r="E521" s="97"/>
      <c r="F521" s="101"/>
      <c r="G521" s="103"/>
      <c r="H521" s="103"/>
      <c r="I521" s="22" t="s">
        <v>108</v>
      </c>
      <c r="J521" s="23"/>
      <c r="K521" s="23">
        <f>Supervisor!K521</f>
        <v>0</v>
      </c>
      <c r="L521" s="23">
        <f>Supervisor!N521</f>
        <v>0</v>
      </c>
      <c r="M521" s="139"/>
      <c r="N521" s="152"/>
      <c r="O521" s="139"/>
      <c r="P521" s="531"/>
      <c r="Q521" s="50"/>
      <c r="R521" s="111" t="e">
        <f>#REF!*$R$5</f>
        <v>#REF!</v>
      </c>
      <c r="S521" s="111"/>
      <c r="T521" s="179"/>
    </row>
    <row r="522" spans="1:20" ht="34.5" customHeight="1" outlineLevel="7" x14ac:dyDescent="0.2">
      <c r="A522" s="91"/>
      <c r="B522" s="93"/>
      <c r="C522" s="95"/>
      <c r="D522" s="95"/>
      <c r="E522" s="97"/>
      <c r="F522" s="101"/>
      <c r="G522" s="103"/>
      <c r="H522" s="103"/>
      <c r="I522" s="4" t="s">
        <v>72</v>
      </c>
      <c r="J522" s="5" t="s">
        <v>256</v>
      </c>
      <c r="K522" s="5">
        <f>Supervisor!K522</f>
        <v>58695</v>
      </c>
      <c r="L522" s="5">
        <f>Supervisor!N522</f>
        <v>58695</v>
      </c>
      <c r="M522" s="131"/>
      <c r="N522" s="147"/>
      <c r="O522" s="131"/>
      <c r="P522" s="157"/>
      <c r="Q522" s="47"/>
      <c r="R522" s="111" t="e">
        <f>#REF!*$R$5</f>
        <v>#REF!</v>
      </c>
      <c r="S522" s="111">
        <v>58695</v>
      </c>
      <c r="T522" s="179">
        <v>58695</v>
      </c>
    </row>
    <row r="523" spans="1:20" ht="34.5" customHeight="1" outlineLevel="7" x14ac:dyDescent="0.2">
      <c r="A523" s="91"/>
      <c r="B523" s="93"/>
      <c r="C523" s="95"/>
      <c r="D523" s="95"/>
      <c r="E523" s="97"/>
      <c r="F523" s="101"/>
      <c r="G523" s="103"/>
      <c r="H523" s="103"/>
      <c r="I523" s="4" t="s">
        <v>239</v>
      </c>
      <c r="J523" s="5" t="s">
        <v>263</v>
      </c>
      <c r="K523" s="5">
        <f>Supervisor!K523</f>
        <v>18</v>
      </c>
      <c r="L523" s="5">
        <f>Supervisor!N523</f>
        <v>18</v>
      </c>
      <c r="M523" s="131">
        <v>41456</v>
      </c>
      <c r="N523" s="147" t="s">
        <v>339</v>
      </c>
      <c r="O523" s="131"/>
      <c r="P523" s="157"/>
      <c r="Q523" s="47"/>
      <c r="R523" s="111" t="e">
        <f>#REF!*$R$5</f>
        <v>#REF!</v>
      </c>
      <c r="S523" s="111">
        <v>18</v>
      </c>
      <c r="T523" s="179">
        <v>18</v>
      </c>
    </row>
    <row r="524" spans="1:20" ht="34.5" customHeight="1" outlineLevel="7" x14ac:dyDescent="0.2">
      <c r="A524" s="91"/>
      <c r="B524" s="93"/>
      <c r="C524" s="95"/>
      <c r="D524" s="95"/>
      <c r="E524" s="97"/>
      <c r="F524" s="101"/>
      <c r="G524" s="103"/>
      <c r="H524" s="103"/>
      <c r="I524" s="4" t="s">
        <v>75</v>
      </c>
      <c r="J524" s="5" t="s">
        <v>256</v>
      </c>
      <c r="K524" s="5">
        <f>Supervisor!K524</f>
        <v>58695</v>
      </c>
      <c r="L524" s="5">
        <f>Supervisor!N524</f>
        <v>58695</v>
      </c>
      <c r="M524" s="131"/>
      <c r="N524" s="147"/>
      <c r="O524" s="131"/>
      <c r="P524" s="157"/>
      <c r="Q524" s="47"/>
      <c r="R524" s="111" t="e">
        <f>#REF!*$R$5</f>
        <v>#REF!</v>
      </c>
      <c r="S524" s="111">
        <v>58695</v>
      </c>
      <c r="T524" s="179">
        <v>58695</v>
      </c>
    </row>
    <row r="525" spans="1:20" ht="34.5" customHeight="1" outlineLevel="7" x14ac:dyDescent="0.2">
      <c r="A525" s="91"/>
      <c r="B525" s="93"/>
      <c r="C525" s="95"/>
      <c r="D525" s="95"/>
      <c r="E525" s="97"/>
      <c r="F525" s="101"/>
      <c r="G525" s="103"/>
      <c r="H525" s="103"/>
      <c r="I525" s="4" t="s">
        <v>80</v>
      </c>
      <c r="J525" s="5" t="s">
        <v>256</v>
      </c>
      <c r="K525" s="5">
        <f>Supervisor!K525</f>
        <v>58695</v>
      </c>
      <c r="L525" s="5">
        <f>Supervisor!N525</f>
        <v>58695</v>
      </c>
      <c r="M525" s="131">
        <v>41434</v>
      </c>
      <c r="N525" s="147" t="s">
        <v>409</v>
      </c>
      <c r="O525" s="131"/>
      <c r="P525" s="157"/>
      <c r="Q525" s="47"/>
      <c r="R525" s="111" t="e">
        <f>#REF!*$R$5</f>
        <v>#REF!</v>
      </c>
      <c r="S525" s="111">
        <v>0</v>
      </c>
      <c r="T525" s="179">
        <v>0</v>
      </c>
    </row>
    <row r="526" spans="1:20" ht="34.5" customHeight="1" outlineLevel="7" x14ac:dyDescent="0.2">
      <c r="A526" s="91"/>
      <c r="B526" s="93"/>
      <c r="C526" s="95"/>
      <c r="D526" s="95"/>
      <c r="E526" s="97"/>
      <c r="F526" s="101"/>
      <c r="G526" s="103"/>
      <c r="H526" s="103"/>
      <c r="I526" s="4" t="s">
        <v>81</v>
      </c>
      <c r="J526" s="5" t="s">
        <v>256</v>
      </c>
      <c r="K526" s="5">
        <f>Supervisor!K526</f>
        <v>58695</v>
      </c>
      <c r="L526" s="5">
        <f>Supervisor!N526</f>
        <v>58695</v>
      </c>
      <c r="M526" s="131">
        <v>41448</v>
      </c>
      <c r="N526" s="147" t="s">
        <v>408</v>
      </c>
      <c r="O526" s="131"/>
      <c r="P526" s="157"/>
      <c r="Q526" s="47"/>
      <c r="R526" s="111" t="e">
        <f>#REF!*$R$5</f>
        <v>#REF!</v>
      </c>
      <c r="S526" s="111">
        <v>0</v>
      </c>
      <c r="T526" s="179">
        <v>0</v>
      </c>
    </row>
    <row r="527" spans="1:20" ht="34.5" customHeight="1" outlineLevel="7" x14ac:dyDescent="0.2">
      <c r="A527" s="91"/>
      <c r="B527" s="93"/>
      <c r="C527" s="95"/>
      <c r="D527" s="95"/>
      <c r="E527" s="97"/>
      <c r="F527" s="101"/>
      <c r="G527" s="103"/>
      <c r="H527" s="103"/>
      <c r="I527" s="4" t="s">
        <v>82</v>
      </c>
      <c r="J527" s="5" t="s">
        <v>263</v>
      </c>
      <c r="K527" s="5">
        <f>Supervisor!K527</f>
        <v>18</v>
      </c>
      <c r="L527" s="5">
        <f>Supervisor!N527</f>
        <v>18</v>
      </c>
      <c r="M527" s="131"/>
      <c r="N527" s="147"/>
      <c r="O527" s="131"/>
      <c r="P527" s="157"/>
      <c r="Q527" s="47"/>
      <c r="R527" s="111" t="e">
        <f>#REF!*$R$5</f>
        <v>#REF!</v>
      </c>
      <c r="S527" s="111">
        <v>0</v>
      </c>
      <c r="T527" s="179">
        <v>0</v>
      </c>
    </row>
    <row r="528" spans="1:20" ht="34.5" customHeight="1" outlineLevel="7" x14ac:dyDescent="0.2">
      <c r="A528" s="91"/>
      <c r="B528" s="93"/>
      <c r="C528" s="95"/>
      <c r="D528" s="95"/>
      <c r="E528" s="97"/>
      <c r="F528" s="101"/>
      <c r="G528" s="103"/>
      <c r="H528" s="103"/>
      <c r="I528" s="4" t="s">
        <v>83</v>
      </c>
      <c r="J528" s="5" t="s">
        <v>257</v>
      </c>
      <c r="K528" s="5">
        <f>Supervisor!K528</f>
        <v>100</v>
      </c>
      <c r="L528" s="5">
        <f>Supervisor!N528</f>
        <v>100</v>
      </c>
      <c r="M528" s="131"/>
      <c r="N528" s="147"/>
      <c r="O528" s="131"/>
      <c r="P528" s="157"/>
      <c r="Q528" s="47"/>
      <c r="R528" s="111" t="e">
        <f>#REF!*$R$5</f>
        <v>#REF!</v>
      </c>
      <c r="S528" s="111">
        <v>41</v>
      </c>
      <c r="T528" s="179">
        <v>41</v>
      </c>
    </row>
    <row r="529" spans="1:20" ht="34.5" customHeight="1" outlineLevel="5" x14ac:dyDescent="0.2">
      <c r="A529" s="91"/>
      <c r="B529" s="93"/>
      <c r="C529" s="95"/>
      <c r="D529" s="95"/>
      <c r="E529" s="97"/>
      <c r="F529" s="101"/>
      <c r="G529" s="103"/>
      <c r="H529" s="103"/>
      <c r="I529" s="22" t="s">
        <v>109</v>
      </c>
      <c r="J529" s="23"/>
      <c r="K529" s="23">
        <f>Supervisor!K529</f>
        <v>0</v>
      </c>
      <c r="L529" s="23">
        <f>Supervisor!N529</f>
        <v>0</v>
      </c>
      <c r="M529" s="139"/>
      <c r="N529" s="152"/>
      <c r="O529" s="139"/>
      <c r="P529" s="531"/>
      <c r="Q529" s="50"/>
      <c r="R529" s="111" t="e">
        <f>#REF!*$R$5</f>
        <v>#REF!</v>
      </c>
      <c r="S529" s="111"/>
      <c r="T529" s="179"/>
    </row>
    <row r="530" spans="1:20" ht="34.5" customHeight="1" outlineLevel="7" x14ac:dyDescent="0.2">
      <c r="A530" s="91"/>
      <c r="B530" s="93"/>
      <c r="C530" s="95"/>
      <c r="D530" s="95"/>
      <c r="E530" s="97"/>
      <c r="F530" s="101"/>
      <c r="G530" s="103"/>
      <c r="H530" s="103"/>
      <c r="I530" s="4" t="s">
        <v>72</v>
      </c>
      <c r="J530" s="5" t="s">
        <v>256</v>
      </c>
      <c r="K530" s="5">
        <f>Supervisor!K530</f>
        <v>53769</v>
      </c>
      <c r="L530" s="5">
        <f>Supervisor!N530</f>
        <v>53769</v>
      </c>
      <c r="M530" s="131"/>
      <c r="N530" s="147"/>
      <c r="O530" s="131"/>
      <c r="P530" s="157"/>
      <c r="Q530" s="47"/>
      <c r="R530" s="111" t="e">
        <f>#REF!*$R$5</f>
        <v>#REF!</v>
      </c>
      <c r="S530" s="111">
        <v>50500</v>
      </c>
      <c r="T530" s="179">
        <v>50500</v>
      </c>
    </row>
    <row r="531" spans="1:20" ht="34.5" customHeight="1" outlineLevel="7" x14ac:dyDescent="0.2">
      <c r="A531" s="91"/>
      <c r="B531" s="93"/>
      <c r="C531" s="95"/>
      <c r="D531" s="95"/>
      <c r="E531" s="97"/>
      <c r="F531" s="101"/>
      <c r="G531" s="103"/>
      <c r="H531" s="103"/>
      <c r="I531" s="4" t="s">
        <v>239</v>
      </c>
      <c r="J531" s="5" t="s">
        <v>263</v>
      </c>
      <c r="K531" s="5">
        <f>Supervisor!K531</f>
        <v>20</v>
      </c>
      <c r="L531" s="5">
        <f>Supervisor!N531</f>
        <v>20</v>
      </c>
      <c r="M531" s="131">
        <v>41322</v>
      </c>
      <c r="N531" s="147" t="s">
        <v>379</v>
      </c>
      <c r="O531" s="131"/>
      <c r="P531" s="157"/>
      <c r="Q531" s="47"/>
      <c r="R531" s="111" t="e">
        <f>#REF!*$R$5</f>
        <v>#REF!</v>
      </c>
      <c r="S531" s="111">
        <v>20</v>
      </c>
      <c r="T531" s="179">
        <v>20</v>
      </c>
    </row>
    <row r="532" spans="1:20" ht="34.5" customHeight="1" outlineLevel="7" x14ac:dyDescent="0.2">
      <c r="A532" s="91"/>
      <c r="B532" s="93"/>
      <c r="C532" s="95"/>
      <c r="D532" s="95"/>
      <c r="E532" s="97"/>
      <c r="F532" s="101"/>
      <c r="G532" s="103"/>
      <c r="H532" s="103"/>
      <c r="I532" s="4" t="s">
        <v>75</v>
      </c>
      <c r="J532" s="5" t="s">
        <v>256</v>
      </c>
      <c r="K532" s="5">
        <f>Supervisor!K532</f>
        <v>53769</v>
      </c>
      <c r="L532" s="5">
        <f>Supervisor!N532</f>
        <v>43069.501366336634</v>
      </c>
      <c r="M532" s="131"/>
      <c r="N532" s="147"/>
      <c r="O532" s="131"/>
      <c r="P532" s="157"/>
      <c r="Q532" s="47"/>
      <c r="R532" s="111" t="e">
        <f>#REF!*$R$5</f>
        <v>#REF!</v>
      </c>
      <c r="S532" s="111">
        <v>35264</v>
      </c>
      <c r="T532" s="179">
        <v>35264</v>
      </c>
    </row>
    <row r="533" spans="1:20" ht="34.5" customHeight="1" outlineLevel="7" x14ac:dyDescent="0.2">
      <c r="A533" s="91"/>
      <c r="B533" s="93"/>
      <c r="C533" s="95"/>
      <c r="D533" s="95"/>
      <c r="E533" s="97"/>
      <c r="F533" s="101"/>
      <c r="G533" s="103"/>
      <c r="H533" s="103"/>
      <c r="I533" s="4" t="s">
        <v>80</v>
      </c>
      <c r="J533" s="5" t="s">
        <v>256</v>
      </c>
      <c r="K533" s="5">
        <f>Supervisor!K533</f>
        <v>53769</v>
      </c>
      <c r="L533" s="5">
        <f>Supervisor!N533</f>
        <v>40221</v>
      </c>
      <c r="M533" s="131">
        <v>41451</v>
      </c>
      <c r="N533" s="147" t="s">
        <v>410</v>
      </c>
      <c r="O533" s="131"/>
      <c r="P533" s="157"/>
      <c r="Q533" s="47"/>
      <c r="R533" s="111" t="e">
        <f>#REF!*$R$5</f>
        <v>#REF!</v>
      </c>
      <c r="S533" s="111">
        <v>0</v>
      </c>
      <c r="T533" s="179">
        <v>0</v>
      </c>
    </row>
    <row r="534" spans="1:20" ht="34.5" customHeight="1" outlineLevel="7" x14ac:dyDescent="0.2">
      <c r="A534" s="91"/>
      <c r="B534" s="93"/>
      <c r="C534" s="95"/>
      <c r="D534" s="95"/>
      <c r="E534" s="97"/>
      <c r="F534" s="101"/>
      <c r="G534" s="103"/>
      <c r="H534" s="103"/>
      <c r="I534" s="4" t="s">
        <v>81</v>
      </c>
      <c r="J534" s="5" t="s">
        <v>256</v>
      </c>
      <c r="K534" s="5">
        <f>Supervisor!K534</f>
        <v>53769</v>
      </c>
      <c r="L534" s="5">
        <f>Supervisor!N534</f>
        <v>40221</v>
      </c>
      <c r="M534" s="131">
        <v>41474</v>
      </c>
      <c r="N534" s="147" t="s">
        <v>415</v>
      </c>
      <c r="O534" s="194"/>
      <c r="P534" s="196"/>
      <c r="Q534" s="47"/>
      <c r="R534" s="111" t="e">
        <f>#REF!*$R$5</f>
        <v>#REF!</v>
      </c>
      <c r="S534" s="111">
        <v>0</v>
      </c>
      <c r="T534" s="179">
        <v>0</v>
      </c>
    </row>
    <row r="535" spans="1:20" ht="34.5" customHeight="1" outlineLevel="7" x14ac:dyDescent="0.2">
      <c r="A535" s="91"/>
      <c r="B535" s="93"/>
      <c r="C535" s="95"/>
      <c r="D535" s="95"/>
      <c r="E535" s="97"/>
      <c r="F535" s="101"/>
      <c r="G535" s="103"/>
      <c r="H535" s="103"/>
      <c r="I535" s="4" t="s">
        <v>82</v>
      </c>
      <c r="J535" s="5" t="s">
        <v>263</v>
      </c>
      <c r="K535" s="5">
        <f>Supervisor!K535</f>
        <v>20</v>
      </c>
      <c r="L535" s="5">
        <f>Supervisor!N535</f>
        <v>14</v>
      </c>
      <c r="M535" s="131">
        <v>41475</v>
      </c>
      <c r="N535" s="147" t="s">
        <v>416</v>
      </c>
      <c r="O535" s="194"/>
      <c r="P535" s="196"/>
      <c r="Q535" s="47"/>
      <c r="R535" s="111" t="e">
        <f>#REF!*$R$5</f>
        <v>#REF!</v>
      </c>
      <c r="S535" s="111">
        <v>0</v>
      </c>
      <c r="T535" s="179">
        <v>0</v>
      </c>
    </row>
    <row r="536" spans="1:20" ht="34.5" customHeight="1" outlineLevel="7" x14ac:dyDescent="0.2">
      <c r="A536" s="91"/>
      <c r="B536" s="93"/>
      <c r="C536" s="95"/>
      <c r="D536" s="95"/>
      <c r="E536" s="97"/>
      <c r="F536" s="101"/>
      <c r="G536" s="103"/>
      <c r="H536" s="103"/>
      <c r="I536" s="4" t="s">
        <v>83</v>
      </c>
      <c r="J536" s="5" t="s">
        <v>257</v>
      </c>
      <c r="K536" s="5">
        <f>Supervisor!K536</f>
        <v>100</v>
      </c>
      <c r="L536" s="5">
        <f>Supervisor!N536</f>
        <v>90</v>
      </c>
      <c r="M536" s="131"/>
      <c r="N536" s="147"/>
      <c r="O536" s="131"/>
      <c r="P536" s="157"/>
      <c r="Q536" s="47"/>
      <c r="R536" s="111" t="e">
        <f>#REF!*$R$5</f>
        <v>#REF!</v>
      </c>
      <c r="S536" s="111">
        <v>40</v>
      </c>
      <c r="T536" s="179">
        <v>40</v>
      </c>
    </row>
    <row r="537" spans="1:20" ht="34.5" customHeight="1" outlineLevel="5" x14ac:dyDescent="0.2">
      <c r="A537" s="91"/>
      <c r="B537" s="93"/>
      <c r="C537" s="95"/>
      <c r="D537" s="95"/>
      <c r="E537" s="97"/>
      <c r="F537" s="101"/>
      <c r="G537" s="103"/>
      <c r="H537" s="103"/>
      <c r="I537" s="22" t="s">
        <v>110</v>
      </c>
      <c r="J537" s="23"/>
      <c r="K537" s="23">
        <f>Supervisor!K537</f>
        <v>0</v>
      </c>
      <c r="L537" s="23">
        <f>Supervisor!N537</f>
        <v>0</v>
      </c>
      <c r="M537" s="139"/>
      <c r="N537" s="152"/>
      <c r="O537" s="139"/>
      <c r="P537" s="531"/>
      <c r="Q537" s="50"/>
      <c r="R537" s="111" t="e">
        <f>#REF!*$R$5</f>
        <v>#REF!</v>
      </c>
      <c r="S537" s="111"/>
      <c r="T537" s="179"/>
    </row>
    <row r="538" spans="1:20" ht="34.5" customHeight="1" outlineLevel="7" x14ac:dyDescent="0.2">
      <c r="A538" s="91"/>
      <c r="B538" s="93"/>
      <c r="C538" s="95"/>
      <c r="D538" s="95"/>
      <c r="E538" s="97"/>
      <c r="F538" s="101"/>
      <c r="G538" s="103"/>
      <c r="H538" s="103"/>
      <c r="I538" s="4" t="s">
        <v>72</v>
      </c>
      <c r="J538" s="5" t="s">
        <v>256</v>
      </c>
      <c r="K538" s="5">
        <f>Supervisor!K538</f>
        <v>64679</v>
      </c>
      <c r="L538" s="5">
        <f>Supervisor!N538</f>
        <v>64679</v>
      </c>
      <c r="M538" s="131"/>
      <c r="N538" s="147"/>
      <c r="O538" s="131"/>
      <c r="P538" s="157"/>
      <c r="Q538" s="47"/>
      <c r="R538" s="111" t="e">
        <f>#REF!*$R$5</f>
        <v>#REF!</v>
      </c>
      <c r="S538" s="111">
        <v>64431</v>
      </c>
      <c r="T538" s="179">
        <v>64431</v>
      </c>
    </row>
    <row r="539" spans="1:20" ht="34.5" customHeight="1" outlineLevel="7" x14ac:dyDescent="0.2">
      <c r="A539" s="91"/>
      <c r="B539" s="93"/>
      <c r="C539" s="95"/>
      <c r="D539" s="95"/>
      <c r="E539" s="97"/>
      <c r="F539" s="101"/>
      <c r="G539" s="103"/>
      <c r="H539" s="103"/>
      <c r="I539" s="4" t="s">
        <v>239</v>
      </c>
      <c r="J539" s="5" t="s">
        <v>263</v>
      </c>
      <c r="K539" s="5">
        <f>Supervisor!K539</f>
        <v>26</v>
      </c>
      <c r="L539" s="5">
        <f>Supervisor!N539</f>
        <v>26</v>
      </c>
      <c r="M539" s="131">
        <v>41280</v>
      </c>
      <c r="N539" s="147" t="s">
        <v>340</v>
      </c>
      <c r="O539" s="131"/>
      <c r="P539" s="157"/>
      <c r="Q539" s="47"/>
      <c r="R539" s="111" t="e">
        <f>#REF!*$R$5</f>
        <v>#REF!</v>
      </c>
      <c r="S539" s="111">
        <v>26</v>
      </c>
      <c r="T539" s="179">
        <v>26</v>
      </c>
    </row>
    <row r="540" spans="1:20" ht="34.5" customHeight="1" outlineLevel="7" x14ac:dyDescent="0.2">
      <c r="A540" s="91"/>
      <c r="B540" s="93"/>
      <c r="C540" s="95"/>
      <c r="D540" s="95"/>
      <c r="E540" s="97"/>
      <c r="F540" s="101"/>
      <c r="G540" s="103"/>
      <c r="H540" s="103"/>
      <c r="I540" s="4" t="s">
        <v>75</v>
      </c>
      <c r="J540" s="5" t="s">
        <v>256</v>
      </c>
      <c r="K540" s="5">
        <f>Supervisor!K540</f>
        <v>64679</v>
      </c>
      <c r="L540" s="5">
        <f>Supervisor!N540</f>
        <v>64679</v>
      </c>
      <c r="M540" s="131"/>
      <c r="N540" s="147"/>
      <c r="O540" s="131"/>
      <c r="P540" s="157"/>
      <c r="Q540" s="47"/>
      <c r="R540" s="111" t="e">
        <f>#REF!*$R$5</f>
        <v>#REF!</v>
      </c>
      <c r="S540" s="111">
        <v>63845</v>
      </c>
      <c r="T540" s="179">
        <v>63845</v>
      </c>
    </row>
    <row r="541" spans="1:20" ht="34.5" customHeight="1" outlineLevel="7" x14ac:dyDescent="0.2">
      <c r="A541" s="91"/>
      <c r="B541" s="93"/>
      <c r="C541" s="95"/>
      <c r="D541" s="95"/>
      <c r="E541" s="97"/>
      <c r="F541" s="101"/>
      <c r="G541" s="103"/>
      <c r="H541" s="103"/>
      <c r="I541" s="4" t="s">
        <v>80</v>
      </c>
      <c r="J541" s="5" t="s">
        <v>256</v>
      </c>
      <c r="K541" s="5">
        <f>Supervisor!K541</f>
        <v>64679</v>
      </c>
      <c r="L541" s="5">
        <f>Supervisor!N541</f>
        <v>64679</v>
      </c>
      <c r="M541" s="131">
        <v>41391</v>
      </c>
      <c r="N541" s="147" t="s">
        <v>347</v>
      </c>
      <c r="O541" s="131"/>
      <c r="P541" s="157"/>
      <c r="Q541" s="47"/>
      <c r="R541" s="111" t="e">
        <f>#REF!*$R$5</f>
        <v>#REF!</v>
      </c>
      <c r="S541" s="111">
        <v>63845</v>
      </c>
      <c r="T541" s="179">
        <v>63845</v>
      </c>
    </row>
    <row r="542" spans="1:20" ht="34.5" customHeight="1" outlineLevel="7" x14ac:dyDescent="0.2">
      <c r="A542" s="91"/>
      <c r="B542" s="93"/>
      <c r="C542" s="95"/>
      <c r="D542" s="95"/>
      <c r="E542" s="97"/>
      <c r="F542" s="101"/>
      <c r="G542" s="103"/>
      <c r="H542" s="103"/>
      <c r="I542" s="4" t="s">
        <v>81</v>
      </c>
      <c r="J542" s="5" t="s">
        <v>256</v>
      </c>
      <c r="K542" s="5">
        <f>Supervisor!K542</f>
        <v>64679</v>
      </c>
      <c r="L542" s="5">
        <f>Supervisor!N542</f>
        <v>64679</v>
      </c>
      <c r="M542" s="131">
        <v>41411</v>
      </c>
      <c r="N542" s="147" t="s">
        <v>380</v>
      </c>
      <c r="O542" s="131"/>
      <c r="P542" s="157"/>
      <c r="Q542" s="47"/>
      <c r="R542" s="111" t="e">
        <f>#REF!*$R$5</f>
        <v>#REF!</v>
      </c>
      <c r="S542" s="111">
        <v>63845</v>
      </c>
      <c r="T542" s="179">
        <v>63845</v>
      </c>
    </row>
    <row r="543" spans="1:20" ht="34.5" customHeight="1" outlineLevel="7" x14ac:dyDescent="0.2">
      <c r="A543" s="91"/>
      <c r="B543" s="93"/>
      <c r="C543" s="95"/>
      <c r="D543" s="95"/>
      <c r="E543" s="97"/>
      <c r="F543" s="101"/>
      <c r="G543" s="103"/>
      <c r="H543" s="103"/>
      <c r="I543" s="4" t="s">
        <v>82</v>
      </c>
      <c r="J543" s="5" t="s">
        <v>263</v>
      </c>
      <c r="K543" s="5">
        <f>Supervisor!K543</f>
        <v>26</v>
      </c>
      <c r="L543" s="5">
        <f>Supervisor!N543</f>
        <v>26</v>
      </c>
      <c r="M543" s="131">
        <v>41413</v>
      </c>
      <c r="N543" s="147" t="s">
        <v>381</v>
      </c>
      <c r="O543" s="131"/>
      <c r="P543" s="157"/>
      <c r="Q543" s="47"/>
      <c r="R543" s="111" t="e">
        <f>#REF!*$R$5</f>
        <v>#REF!</v>
      </c>
      <c r="S543" s="111">
        <v>26</v>
      </c>
      <c r="T543" s="179">
        <v>26</v>
      </c>
    </row>
    <row r="544" spans="1:20" ht="34.5" customHeight="1" outlineLevel="7" x14ac:dyDescent="0.2">
      <c r="A544" s="91"/>
      <c r="B544" s="93"/>
      <c r="C544" s="95"/>
      <c r="D544" s="95"/>
      <c r="E544" s="97"/>
      <c r="F544" s="101"/>
      <c r="G544" s="103"/>
      <c r="H544" s="103"/>
      <c r="I544" s="4" t="s">
        <v>83</v>
      </c>
      <c r="J544" s="5" t="s">
        <v>257</v>
      </c>
      <c r="K544" s="5">
        <f>Supervisor!K544</f>
        <v>100</v>
      </c>
      <c r="L544" s="5">
        <f>Supervisor!N544</f>
        <v>100</v>
      </c>
      <c r="M544" s="131"/>
      <c r="N544" s="147"/>
      <c r="O544" s="131"/>
      <c r="P544" s="157"/>
      <c r="Q544" s="47"/>
      <c r="R544" s="111" t="e">
        <f>#REF!*$R$5</f>
        <v>#REF!</v>
      </c>
      <c r="S544" s="111">
        <v>62</v>
      </c>
      <c r="T544" s="179">
        <v>62</v>
      </c>
    </row>
    <row r="545" spans="1:20" ht="34.5" customHeight="1" outlineLevel="5" x14ac:dyDescent="0.2">
      <c r="A545" s="91"/>
      <c r="B545" s="93"/>
      <c r="C545" s="95"/>
      <c r="D545" s="95"/>
      <c r="E545" s="97"/>
      <c r="F545" s="101"/>
      <c r="G545" s="103"/>
      <c r="H545" s="103"/>
      <c r="I545" s="22" t="s">
        <v>111</v>
      </c>
      <c r="J545" s="23"/>
      <c r="K545" s="23">
        <f>Supervisor!K545</f>
        <v>0</v>
      </c>
      <c r="L545" s="23">
        <f>Supervisor!N545</f>
        <v>0</v>
      </c>
      <c r="M545" s="139"/>
      <c r="N545" s="152"/>
      <c r="O545" s="139"/>
      <c r="P545" s="531"/>
      <c r="Q545" s="50"/>
      <c r="R545" s="111" t="e">
        <f>#REF!*$R$5</f>
        <v>#REF!</v>
      </c>
      <c r="S545" s="111"/>
      <c r="T545" s="179"/>
    </row>
    <row r="546" spans="1:20" ht="34.5" customHeight="1" outlineLevel="7" x14ac:dyDescent="0.2">
      <c r="A546" s="91"/>
      <c r="B546" s="93"/>
      <c r="C546" s="95"/>
      <c r="D546" s="95"/>
      <c r="E546" s="97"/>
      <c r="F546" s="101"/>
      <c r="G546" s="103"/>
      <c r="H546" s="103"/>
      <c r="I546" s="4" t="s">
        <v>72</v>
      </c>
      <c r="J546" s="5" t="s">
        <v>256</v>
      </c>
      <c r="K546" s="5">
        <f>Supervisor!K546</f>
        <v>38933</v>
      </c>
      <c r="L546" s="5">
        <f>Supervisor!N546</f>
        <v>38933</v>
      </c>
      <c r="M546" s="131"/>
      <c r="N546" s="147"/>
      <c r="O546" s="131"/>
      <c r="P546" s="157"/>
      <c r="Q546" s="47"/>
      <c r="R546" s="111" t="e">
        <f>#REF!*$R$5</f>
        <v>#REF!</v>
      </c>
      <c r="S546" s="111">
        <v>38834</v>
      </c>
      <c r="T546" s="179">
        <v>38834</v>
      </c>
    </row>
    <row r="547" spans="1:20" ht="34.5" customHeight="1" outlineLevel="7" x14ac:dyDescent="0.2">
      <c r="A547" s="91"/>
      <c r="B547" s="93"/>
      <c r="C547" s="95"/>
      <c r="D547" s="95"/>
      <c r="E547" s="97"/>
      <c r="F547" s="101"/>
      <c r="G547" s="103"/>
      <c r="H547" s="103"/>
      <c r="I547" s="4" t="s">
        <v>239</v>
      </c>
      <c r="J547" s="5" t="s">
        <v>263</v>
      </c>
      <c r="K547" s="5">
        <f>Supervisor!K547</f>
        <v>16</v>
      </c>
      <c r="L547" s="5">
        <f>Supervisor!N547</f>
        <v>16</v>
      </c>
      <c r="M547" s="131">
        <v>41373</v>
      </c>
      <c r="N547" s="147" t="s">
        <v>382</v>
      </c>
      <c r="O547" s="131"/>
      <c r="P547" s="157"/>
      <c r="Q547" s="47"/>
      <c r="R547" s="111" t="e">
        <f>#REF!*$R$5</f>
        <v>#REF!</v>
      </c>
      <c r="S547" s="111">
        <v>16</v>
      </c>
      <c r="T547" s="179">
        <v>16</v>
      </c>
    </row>
    <row r="548" spans="1:20" ht="34.5" customHeight="1" outlineLevel="7" x14ac:dyDescent="0.2">
      <c r="A548" s="91"/>
      <c r="B548" s="93"/>
      <c r="C548" s="95"/>
      <c r="D548" s="95"/>
      <c r="E548" s="97"/>
      <c r="F548" s="101"/>
      <c r="G548" s="103"/>
      <c r="H548" s="103"/>
      <c r="I548" s="4" t="s">
        <v>75</v>
      </c>
      <c r="J548" s="5" t="s">
        <v>256</v>
      </c>
      <c r="K548" s="5">
        <f>Supervisor!K548</f>
        <v>38933</v>
      </c>
      <c r="L548" s="5">
        <f>Supervisor!N548</f>
        <v>38933</v>
      </c>
      <c r="M548" s="131"/>
      <c r="N548" s="147"/>
      <c r="O548" s="131"/>
      <c r="P548" s="157"/>
      <c r="Q548" s="47"/>
      <c r="R548" s="111" t="e">
        <f>#REF!*$R$5</f>
        <v>#REF!</v>
      </c>
      <c r="S548" s="111">
        <v>37088</v>
      </c>
      <c r="T548" s="179">
        <v>37088</v>
      </c>
    </row>
    <row r="549" spans="1:20" ht="34.5" customHeight="1" outlineLevel="7" x14ac:dyDescent="0.2">
      <c r="A549" s="91"/>
      <c r="B549" s="93"/>
      <c r="C549" s="95"/>
      <c r="D549" s="95"/>
      <c r="E549" s="97"/>
      <c r="F549" s="101"/>
      <c r="G549" s="103"/>
      <c r="H549" s="103"/>
      <c r="I549" s="4" t="s">
        <v>80</v>
      </c>
      <c r="J549" s="5" t="s">
        <v>256</v>
      </c>
      <c r="K549" s="5">
        <f>Supervisor!K549</f>
        <v>38933</v>
      </c>
      <c r="L549" s="5">
        <f>Supervisor!N549</f>
        <v>38933</v>
      </c>
      <c r="M549" s="131">
        <v>41411</v>
      </c>
      <c r="N549" s="147" t="s">
        <v>384</v>
      </c>
      <c r="O549" s="131"/>
      <c r="P549" s="157"/>
      <c r="Q549" s="47"/>
      <c r="R549" s="111" t="e">
        <f>#REF!*$R$5</f>
        <v>#REF!</v>
      </c>
      <c r="S549" s="111">
        <v>0</v>
      </c>
      <c r="T549" s="179">
        <v>0</v>
      </c>
    </row>
    <row r="550" spans="1:20" ht="34.5" customHeight="1" outlineLevel="7" x14ac:dyDescent="0.2">
      <c r="A550" s="91"/>
      <c r="B550" s="93"/>
      <c r="C550" s="95"/>
      <c r="D550" s="95"/>
      <c r="E550" s="97"/>
      <c r="F550" s="101"/>
      <c r="G550" s="103"/>
      <c r="H550" s="103"/>
      <c r="I550" s="4" t="s">
        <v>81</v>
      </c>
      <c r="J550" s="5" t="s">
        <v>256</v>
      </c>
      <c r="K550" s="5">
        <f>Supervisor!K550</f>
        <v>38933</v>
      </c>
      <c r="L550" s="5">
        <f>Supervisor!N550</f>
        <v>38933</v>
      </c>
      <c r="M550" s="131">
        <v>41418</v>
      </c>
      <c r="N550" s="147" t="s">
        <v>383</v>
      </c>
      <c r="O550" s="131"/>
      <c r="P550" s="157"/>
      <c r="Q550" s="47"/>
      <c r="R550" s="111" t="e">
        <f>#REF!*$R$5</f>
        <v>#REF!</v>
      </c>
      <c r="S550" s="111">
        <v>0</v>
      </c>
      <c r="T550" s="179">
        <v>0</v>
      </c>
    </row>
    <row r="551" spans="1:20" ht="34.5" customHeight="1" outlineLevel="7" x14ac:dyDescent="0.2">
      <c r="A551" s="91"/>
      <c r="B551" s="93"/>
      <c r="C551" s="95"/>
      <c r="D551" s="95"/>
      <c r="E551" s="97"/>
      <c r="F551" s="101"/>
      <c r="G551" s="103"/>
      <c r="H551" s="103"/>
      <c r="I551" s="4" t="s">
        <v>82</v>
      </c>
      <c r="J551" s="5" t="s">
        <v>263</v>
      </c>
      <c r="K551" s="5">
        <f>Supervisor!K551</f>
        <v>16</v>
      </c>
      <c r="L551" s="5">
        <f>Supervisor!N551</f>
        <v>16</v>
      </c>
      <c r="M551" s="131"/>
      <c r="N551" s="147"/>
      <c r="O551" s="131"/>
      <c r="P551" s="157"/>
      <c r="Q551" s="47"/>
      <c r="R551" s="111" t="e">
        <f>#REF!*$R$5</f>
        <v>#REF!</v>
      </c>
      <c r="S551" s="111">
        <v>0</v>
      </c>
      <c r="T551" s="179">
        <v>0</v>
      </c>
    </row>
    <row r="552" spans="1:20" ht="34.5" customHeight="1" outlineLevel="7" x14ac:dyDescent="0.2">
      <c r="A552" s="91"/>
      <c r="B552" s="93"/>
      <c r="C552" s="95"/>
      <c r="D552" s="95"/>
      <c r="E552" s="97"/>
      <c r="F552" s="101"/>
      <c r="G552" s="103"/>
      <c r="H552" s="103"/>
      <c r="I552" s="4" t="s">
        <v>83</v>
      </c>
      <c r="J552" s="5" t="s">
        <v>257</v>
      </c>
      <c r="K552" s="5">
        <f>Supervisor!K552</f>
        <v>100</v>
      </c>
      <c r="L552" s="5">
        <f>Supervisor!N552</f>
        <v>100</v>
      </c>
      <c r="M552" s="131"/>
      <c r="N552" s="147"/>
      <c r="O552" s="131"/>
      <c r="P552" s="157"/>
      <c r="Q552" s="47"/>
      <c r="R552" s="111" t="e">
        <f>#REF!*$R$5</f>
        <v>#REF!</v>
      </c>
      <c r="S552" s="111">
        <v>52</v>
      </c>
      <c r="T552" s="179">
        <v>52</v>
      </c>
    </row>
    <row r="553" spans="1:20" ht="34.5" customHeight="1" outlineLevel="5" x14ac:dyDescent="0.2">
      <c r="A553" s="91"/>
      <c r="B553" s="93"/>
      <c r="C553" s="95"/>
      <c r="D553" s="95"/>
      <c r="E553" s="97"/>
      <c r="F553" s="101"/>
      <c r="G553" s="103"/>
      <c r="H553" s="103"/>
      <c r="I553" s="22" t="s">
        <v>112</v>
      </c>
      <c r="J553" s="23"/>
      <c r="K553" s="23">
        <f>Supervisor!K553</f>
        <v>0</v>
      </c>
      <c r="L553" s="23">
        <f>Supervisor!N553</f>
        <v>0</v>
      </c>
      <c r="M553" s="139"/>
      <c r="N553" s="152"/>
      <c r="O553" s="139"/>
      <c r="P553" s="531"/>
      <c r="Q553" s="50"/>
      <c r="R553" s="111" t="e">
        <f>#REF!*$R$5</f>
        <v>#REF!</v>
      </c>
      <c r="S553" s="111"/>
      <c r="T553" s="179"/>
    </row>
    <row r="554" spans="1:20" ht="34.5" customHeight="1" outlineLevel="7" x14ac:dyDescent="0.2">
      <c r="A554" s="91"/>
      <c r="B554" s="93"/>
      <c r="C554" s="95"/>
      <c r="D554" s="95"/>
      <c r="E554" s="97"/>
      <c r="F554" s="101"/>
      <c r="G554" s="103"/>
      <c r="H554" s="103"/>
      <c r="I554" s="4" t="s">
        <v>72</v>
      </c>
      <c r="J554" s="5" t="s">
        <v>256</v>
      </c>
      <c r="K554" s="5">
        <f>Supervisor!K554</f>
        <v>14165</v>
      </c>
      <c r="L554" s="5">
        <f>Supervisor!N554</f>
        <v>14165</v>
      </c>
      <c r="M554" s="131"/>
      <c r="N554" s="147"/>
      <c r="O554" s="131"/>
      <c r="P554" s="157"/>
      <c r="Q554" s="47"/>
      <c r="R554" s="111" t="e">
        <f>#REF!*$R$5</f>
        <v>#REF!</v>
      </c>
      <c r="S554" s="111">
        <v>14200</v>
      </c>
      <c r="T554" s="179">
        <v>14200</v>
      </c>
    </row>
    <row r="555" spans="1:20" ht="34.5" customHeight="1" outlineLevel="7" x14ac:dyDescent="0.2">
      <c r="A555" s="91"/>
      <c r="B555" s="93"/>
      <c r="C555" s="95"/>
      <c r="D555" s="95"/>
      <c r="E555" s="97"/>
      <c r="F555" s="101"/>
      <c r="G555" s="103"/>
      <c r="H555" s="103"/>
      <c r="I555" s="4" t="s">
        <v>239</v>
      </c>
      <c r="J555" s="5" t="s">
        <v>263</v>
      </c>
      <c r="K555" s="5">
        <f>Supervisor!K555</f>
        <v>6</v>
      </c>
      <c r="L555" s="5">
        <f>Supervisor!N555</f>
        <v>6</v>
      </c>
      <c r="M555" s="131">
        <v>41371</v>
      </c>
      <c r="N555" s="147" t="s">
        <v>385</v>
      </c>
      <c r="O555" s="131"/>
      <c r="P555" s="157"/>
      <c r="Q555" s="47"/>
      <c r="R555" s="111" t="e">
        <f>#REF!*$R$5</f>
        <v>#REF!</v>
      </c>
      <c r="S555" s="111">
        <v>6</v>
      </c>
      <c r="T555" s="179">
        <v>6</v>
      </c>
    </row>
    <row r="556" spans="1:20" ht="34.5" customHeight="1" outlineLevel="7" x14ac:dyDescent="0.2">
      <c r="A556" s="91"/>
      <c r="B556" s="93"/>
      <c r="C556" s="95"/>
      <c r="D556" s="95"/>
      <c r="E556" s="97"/>
      <c r="F556" s="101"/>
      <c r="G556" s="103"/>
      <c r="H556" s="103"/>
      <c r="I556" s="4" t="s">
        <v>75</v>
      </c>
      <c r="J556" s="5" t="s">
        <v>256</v>
      </c>
      <c r="K556" s="5">
        <f>Supervisor!K556</f>
        <v>14165</v>
      </c>
      <c r="L556" s="5">
        <f>Supervisor!N556</f>
        <v>14165</v>
      </c>
      <c r="M556" s="131"/>
      <c r="N556" s="147"/>
      <c r="O556" s="131"/>
      <c r="P556" s="157"/>
      <c r="Q556" s="47"/>
      <c r="R556" s="111" t="e">
        <f>#REF!*$R$5</f>
        <v>#REF!</v>
      </c>
      <c r="S556" s="111">
        <v>14200</v>
      </c>
      <c r="T556" s="179">
        <v>14200</v>
      </c>
    </row>
    <row r="557" spans="1:20" ht="34.5" customHeight="1" outlineLevel="7" x14ac:dyDescent="0.2">
      <c r="A557" s="91"/>
      <c r="B557" s="93"/>
      <c r="C557" s="95"/>
      <c r="D557" s="95"/>
      <c r="E557" s="97"/>
      <c r="F557" s="101"/>
      <c r="G557" s="103"/>
      <c r="H557" s="103"/>
      <c r="I557" s="4" t="s">
        <v>80</v>
      </c>
      <c r="J557" s="5" t="s">
        <v>256</v>
      </c>
      <c r="K557" s="5">
        <f>Supervisor!K557</f>
        <v>14165</v>
      </c>
      <c r="L557" s="5">
        <f>Supervisor!N557</f>
        <v>14165</v>
      </c>
      <c r="M557" s="131">
        <v>41411</v>
      </c>
      <c r="N557" s="147" t="s">
        <v>387</v>
      </c>
      <c r="O557" s="131"/>
      <c r="P557" s="157"/>
      <c r="Q557" s="47"/>
      <c r="R557" s="111" t="e">
        <f>#REF!*$R$5</f>
        <v>#REF!</v>
      </c>
      <c r="S557" s="111">
        <v>0</v>
      </c>
      <c r="T557" s="179">
        <v>0</v>
      </c>
    </row>
    <row r="558" spans="1:20" ht="34.5" customHeight="1" outlineLevel="7" x14ac:dyDescent="0.2">
      <c r="A558" s="91"/>
      <c r="B558" s="93"/>
      <c r="C558" s="95"/>
      <c r="D558" s="95"/>
      <c r="E558" s="97"/>
      <c r="F558" s="101"/>
      <c r="G558" s="103"/>
      <c r="H558" s="103"/>
      <c r="I558" s="4" t="s">
        <v>81</v>
      </c>
      <c r="J558" s="5" t="s">
        <v>256</v>
      </c>
      <c r="K558" s="5">
        <f>Supervisor!K558</f>
        <v>14165</v>
      </c>
      <c r="L558" s="5">
        <f>Supervisor!N558</f>
        <v>14165</v>
      </c>
      <c r="M558" s="131">
        <v>41418</v>
      </c>
      <c r="N558" s="147" t="s">
        <v>386</v>
      </c>
      <c r="O558" s="131"/>
      <c r="P558" s="157"/>
      <c r="Q558" s="47"/>
      <c r="R558" s="111" t="e">
        <f>#REF!*$R$5</f>
        <v>#REF!</v>
      </c>
      <c r="S558" s="111">
        <v>0</v>
      </c>
      <c r="T558" s="179">
        <v>0</v>
      </c>
    </row>
    <row r="559" spans="1:20" ht="34.5" customHeight="1" outlineLevel="7" x14ac:dyDescent="0.2">
      <c r="A559" s="91"/>
      <c r="B559" s="93"/>
      <c r="C559" s="95"/>
      <c r="D559" s="95"/>
      <c r="E559" s="97"/>
      <c r="F559" s="101"/>
      <c r="G559" s="103"/>
      <c r="H559" s="103"/>
      <c r="I559" s="4" t="s">
        <v>82</v>
      </c>
      <c r="J559" s="5" t="s">
        <v>263</v>
      </c>
      <c r="K559" s="5">
        <f>Supervisor!K559</f>
        <v>6</v>
      </c>
      <c r="L559" s="5">
        <f>Supervisor!N559</f>
        <v>6</v>
      </c>
      <c r="M559" s="131"/>
      <c r="N559" s="147"/>
      <c r="O559" s="131"/>
      <c r="P559" s="157"/>
      <c r="Q559" s="47"/>
      <c r="R559" s="111" t="e">
        <f>#REF!*$R$5</f>
        <v>#REF!</v>
      </c>
      <c r="S559" s="111">
        <v>0</v>
      </c>
      <c r="T559" s="179">
        <v>0</v>
      </c>
    </row>
    <row r="560" spans="1:20" ht="34.5" customHeight="1" outlineLevel="7" x14ac:dyDescent="0.2">
      <c r="A560" s="91"/>
      <c r="B560" s="93"/>
      <c r="C560" s="95"/>
      <c r="D560" s="95"/>
      <c r="E560" s="97"/>
      <c r="F560" s="101"/>
      <c r="G560" s="103"/>
      <c r="H560" s="103"/>
      <c r="I560" s="4" t="s">
        <v>83</v>
      </c>
      <c r="J560" s="5" t="s">
        <v>257</v>
      </c>
      <c r="K560" s="5">
        <f>Supervisor!K560</f>
        <v>100</v>
      </c>
      <c r="L560" s="5">
        <f>Supervisor!N560</f>
        <v>100</v>
      </c>
      <c r="M560" s="131"/>
      <c r="N560" s="147"/>
      <c r="O560" s="131"/>
      <c r="P560" s="157"/>
      <c r="Q560" s="47"/>
      <c r="R560" s="111" t="e">
        <f>#REF!*$R$5</f>
        <v>#REF!</v>
      </c>
      <c r="S560" s="111">
        <v>54</v>
      </c>
      <c r="T560" s="179">
        <v>54</v>
      </c>
    </row>
    <row r="561" spans="1:20" ht="34.5" customHeight="1" outlineLevel="5" x14ac:dyDescent="0.2">
      <c r="A561" s="91"/>
      <c r="B561" s="93"/>
      <c r="C561" s="95"/>
      <c r="D561" s="95"/>
      <c r="E561" s="97"/>
      <c r="F561" s="101"/>
      <c r="G561" s="103"/>
      <c r="H561" s="103"/>
      <c r="I561" s="22" t="s">
        <v>113</v>
      </c>
      <c r="J561" s="23"/>
      <c r="K561" s="23">
        <f>Supervisor!K561</f>
        <v>0</v>
      </c>
      <c r="L561" s="23">
        <f>Supervisor!N561</f>
        <v>0</v>
      </c>
      <c r="M561" s="139"/>
      <c r="N561" s="152"/>
      <c r="O561" s="139"/>
      <c r="P561" s="531"/>
      <c r="Q561" s="50"/>
      <c r="R561" s="111" t="e">
        <f>#REF!*$R$5</f>
        <v>#REF!</v>
      </c>
      <c r="S561" s="111"/>
      <c r="T561" s="179"/>
    </row>
    <row r="562" spans="1:20" ht="34.5" customHeight="1" outlineLevel="7" x14ac:dyDescent="0.2">
      <c r="A562" s="91"/>
      <c r="B562" s="93"/>
      <c r="C562" s="95"/>
      <c r="D562" s="95"/>
      <c r="E562" s="97"/>
      <c r="F562" s="101"/>
      <c r="G562" s="103"/>
      <c r="H562" s="103"/>
      <c r="I562" s="4" t="s">
        <v>72</v>
      </c>
      <c r="J562" s="5" t="s">
        <v>256</v>
      </c>
      <c r="K562" s="5">
        <f>Supervisor!K562</f>
        <v>36958</v>
      </c>
      <c r="L562" s="5">
        <f>Supervisor!N562</f>
        <v>36958</v>
      </c>
      <c r="M562" s="131"/>
      <c r="N562" s="147"/>
      <c r="O562" s="131"/>
      <c r="P562" s="157"/>
      <c r="Q562" s="47"/>
      <c r="R562" s="111" t="e">
        <f>#REF!*$R$5</f>
        <v>#REF!</v>
      </c>
      <c r="S562" s="111">
        <v>35800</v>
      </c>
      <c r="T562" s="179">
        <v>35800</v>
      </c>
    </row>
    <row r="563" spans="1:20" ht="34.5" customHeight="1" outlineLevel="7" x14ac:dyDescent="0.2">
      <c r="A563" s="91"/>
      <c r="B563" s="93"/>
      <c r="C563" s="95"/>
      <c r="D563" s="95"/>
      <c r="E563" s="97"/>
      <c r="F563" s="101"/>
      <c r="G563" s="103"/>
      <c r="H563" s="103"/>
      <c r="I563" s="4" t="s">
        <v>239</v>
      </c>
      <c r="J563" s="5" t="s">
        <v>263</v>
      </c>
      <c r="K563" s="5">
        <f>Supervisor!K563</f>
        <v>18</v>
      </c>
      <c r="L563" s="5">
        <f>Supervisor!N563</f>
        <v>18</v>
      </c>
      <c r="M563" s="131">
        <v>41284</v>
      </c>
      <c r="N563" s="147" t="s">
        <v>341</v>
      </c>
      <c r="O563" s="131"/>
      <c r="P563" s="157"/>
      <c r="Q563" s="47"/>
      <c r="R563" s="111" t="e">
        <f>#REF!*$R$5</f>
        <v>#REF!</v>
      </c>
      <c r="S563" s="111">
        <v>20</v>
      </c>
      <c r="T563" s="179">
        <v>20</v>
      </c>
    </row>
    <row r="564" spans="1:20" ht="34.5" customHeight="1" outlineLevel="7" x14ac:dyDescent="0.2">
      <c r="A564" s="91"/>
      <c r="B564" s="93"/>
      <c r="C564" s="95"/>
      <c r="D564" s="95"/>
      <c r="E564" s="97"/>
      <c r="F564" s="101"/>
      <c r="G564" s="103"/>
      <c r="H564" s="103"/>
      <c r="I564" s="4" t="s">
        <v>75</v>
      </c>
      <c r="J564" s="5" t="s">
        <v>256</v>
      </c>
      <c r="K564" s="5">
        <f>Supervisor!K564</f>
        <v>36958</v>
      </c>
      <c r="L564" s="5">
        <f>Supervisor!N564</f>
        <v>36958</v>
      </c>
      <c r="M564" s="131"/>
      <c r="N564" s="147"/>
      <c r="O564" s="131"/>
      <c r="P564" s="157"/>
      <c r="Q564" s="47"/>
      <c r="R564" s="111" t="e">
        <f>#REF!*$R$5</f>
        <v>#REF!</v>
      </c>
      <c r="S564" s="111">
        <v>34945</v>
      </c>
      <c r="T564" s="179">
        <v>34945</v>
      </c>
    </row>
    <row r="565" spans="1:20" ht="34.5" customHeight="1" outlineLevel="7" x14ac:dyDescent="0.2">
      <c r="A565" s="91"/>
      <c r="B565" s="93"/>
      <c r="C565" s="95"/>
      <c r="D565" s="95"/>
      <c r="E565" s="97"/>
      <c r="F565" s="101"/>
      <c r="G565" s="103"/>
      <c r="H565" s="103"/>
      <c r="I565" s="4" t="s">
        <v>80</v>
      </c>
      <c r="J565" s="5" t="s">
        <v>256</v>
      </c>
      <c r="K565" s="5">
        <f>Supervisor!K565</f>
        <v>36958</v>
      </c>
      <c r="L565" s="5">
        <f>Supervisor!N565</f>
        <v>0</v>
      </c>
      <c r="M565" s="131"/>
      <c r="N565" s="147"/>
      <c r="O565" s="131"/>
      <c r="P565" s="157"/>
      <c r="Q565" s="47"/>
      <c r="R565" s="111" t="e">
        <f>#REF!*$R$5</f>
        <v>#REF!</v>
      </c>
      <c r="S565" s="111">
        <v>0</v>
      </c>
      <c r="T565" s="179">
        <v>0</v>
      </c>
    </row>
    <row r="566" spans="1:20" ht="34.5" customHeight="1" outlineLevel="7" x14ac:dyDescent="0.2">
      <c r="A566" s="91"/>
      <c r="B566" s="93"/>
      <c r="C566" s="95"/>
      <c r="D566" s="95"/>
      <c r="E566" s="97"/>
      <c r="F566" s="101"/>
      <c r="G566" s="103"/>
      <c r="H566" s="103"/>
      <c r="I566" s="4" t="s">
        <v>81</v>
      </c>
      <c r="J566" s="5" t="s">
        <v>256</v>
      </c>
      <c r="K566" s="5">
        <f>Supervisor!K566</f>
        <v>36958</v>
      </c>
      <c r="L566" s="5">
        <f>Supervisor!N566</f>
        <v>0</v>
      </c>
      <c r="M566" s="131"/>
      <c r="N566" s="147"/>
      <c r="O566" s="131"/>
      <c r="P566" s="157"/>
      <c r="Q566" s="47"/>
      <c r="R566" s="111" t="e">
        <f>#REF!*$R$5</f>
        <v>#REF!</v>
      </c>
      <c r="S566" s="111">
        <v>0</v>
      </c>
      <c r="T566" s="179">
        <v>0</v>
      </c>
    </row>
    <row r="567" spans="1:20" ht="34.5" customHeight="1" outlineLevel="7" x14ac:dyDescent="0.2">
      <c r="A567" s="91"/>
      <c r="B567" s="93"/>
      <c r="C567" s="95"/>
      <c r="D567" s="95"/>
      <c r="E567" s="97"/>
      <c r="F567" s="101"/>
      <c r="G567" s="103"/>
      <c r="H567" s="103"/>
      <c r="I567" s="4" t="s">
        <v>82</v>
      </c>
      <c r="J567" s="5" t="s">
        <v>263</v>
      </c>
      <c r="K567" s="5">
        <f>Supervisor!K567</f>
        <v>18</v>
      </c>
      <c r="L567" s="5">
        <f>Supervisor!N567</f>
        <v>0</v>
      </c>
      <c r="M567" s="131"/>
      <c r="N567" s="147"/>
      <c r="O567" s="131"/>
      <c r="P567" s="157"/>
      <c r="Q567" s="47"/>
      <c r="R567" s="111" t="e">
        <f>#REF!*$R$5</f>
        <v>#REF!</v>
      </c>
      <c r="S567" s="111">
        <v>0</v>
      </c>
      <c r="T567" s="179">
        <v>0</v>
      </c>
    </row>
    <row r="568" spans="1:20" ht="34.5" customHeight="1" outlineLevel="7" x14ac:dyDescent="0.2">
      <c r="A568" s="91"/>
      <c r="B568" s="93"/>
      <c r="C568" s="95"/>
      <c r="D568" s="95"/>
      <c r="E568" s="97"/>
      <c r="F568" s="101"/>
      <c r="G568" s="103"/>
      <c r="H568" s="103"/>
      <c r="I568" s="4" t="s">
        <v>83</v>
      </c>
      <c r="J568" s="5" t="s">
        <v>257</v>
      </c>
      <c r="K568" s="5">
        <f>Supervisor!K568</f>
        <v>100</v>
      </c>
      <c r="L568" s="5">
        <f>Supervisor!N568</f>
        <v>75</v>
      </c>
      <c r="M568" s="131"/>
      <c r="N568" s="147"/>
      <c r="O568" s="131"/>
      <c r="P568" s="157"/>
      <c r="Q568" s="47"/>
      <c r="R568" s="111" t="e">
        <f>#REF!*$R$5</f>
        <v>#REF!</v>
      </c>
      <c r="S568" s="111">
        <v>48</v>
      </c>
      <c r="T568" s="179">
        <v>48</v>
      </c>
    </row>
    <row r="569" spans="1:20" ht="34.5" customHeight="1" outlineLevel="5" x14ac:dyDescent="0.2">
      <c r="A569" s="91"/>
      <c r="B569" s="93"/>
      <c r="C569" s="95"/>
      <c r="D569" s="95"/>
      <c r="E569" s="97"/>
      <c r="F569" s="101"/>
      <c r="G569" s="103"/>
      <c r="H569" s="103"/>
      <c r="I569" s="22" t="s">
        <v>114</v>
      </c>
      <c r="J569" s="23"/>
      <c r="K569" s="23">
        <f>Supervisor!K569</f>
        <v>0</v>
      </c>
      <c r="L569" s="23">
        <f>Supervisor!N569</f>
        <v>0</v>
      </c>
      <c r="M569" s="139"/>
      <c r="N569" s="152"/>
      <c r="O569" s="139"/>
      <c r="P569" s="531"/>
      <c r="Q569" s="50"/>
      <c r="R569" s="111" t="e">
        <f>#REF!*$R$5</f>
        <v>#REF!</v>
      </c>
      <c r="S569" s="111"/>
      <c r="T569" s="179"/>
    </row>
    <row r="570" spans="1:20" ht="34.5" customHeight="1" outlineLevel="7" x14ac:dyDescent="0.2">
      <c r="A570" s="91"/>
      <c r="B570" s="93"/>
      <c r="C570" s="95"/>
      <c r="D570" s="95"/>
      <c r="E570" s="97"/>
      <c r="F570" s="101"/>
      <c r="G570" s="103"/>
      <c r="H570" s="103"/>
      <c r="I570" s="4" t="s">
        <v>72</v>
      </c>
      <c r="J570" s="5" t="s">
        <v>256</v>
      </c>
      <c r="K570" s="5">
        <f>Supervisor!K570</f>
        <v>57287</v>
      </c>
      <c r="L570" s="5">
        <f>Supervisor!N570</f>
        <v>57287</v>
      </c>
      <c r="M570" s="131"/>
      <c r="N570" s="147"/>
      <c r="O570" s="131"/>
      <c r="P570" s="157"/>
      <c r="Q570" s="47"/>
      <c r="R570" s="111" t="e">
        <f>#REF!*$R$5</f>
        <v>#REF!</v>
      </c>
      <c r="S570" s="111">
        <v>54300</v>
      </c>
      <c r="T570" s="179">
        <v>54300</v>
      </c>
    </row>
    <row r="571" spans="1:20" ht="34.5" customHeight="1" outlineLevel="7" x14ac:dyDescent="0.2">
      <c r="A571" s="91"/>
      <c r="B571" s="93"/>
      <c r="C571" s="95"/>
      <c r="D571" s="95"/>
      <c r="E571" s="97"/>
      <c r="F571" s="101"/>
      <c r="G571" s="103"/>
      <c r="H571" s="103"/>
      <c r="I571" s="4" t="s">
        <v>239</v>
      </c>
      <c r="J571" s="5" t="s">
        <v>263</v>
      </c>
      <c r="K571" s="5">
        <f>Supervisor!K571</f>
        <v>22</v>
      </c>
      <c r="L571" s="5">
        <f>Supervisor!N571</f>
        <v>22</v>
      </c>
      <c r="M571" s="131">
        <v>41284</v>
      </c>
      <c r="N571" s="147" t="s">
        <v>342</v>
      </c>
      <c r="O571" s="131"/>
      <c r="P571" s="157"/>
      <c r="Q571" s="47"/>
      <c r="R571" s="111" t="e">
        <f>#REF!*$R$5</f>
        <v>#REF!</v>
      </c>
      <c r="S571" s="111">
        <v>22</v>
      </c>
      <c r="T571" s="179">
        <v>22</v>
      </c>
    </row>
    <row r="572" spans="1:20" ht="34.5" customHeight="1" outlineLevel="7" x14ac:dyDescent="0.2">
      <c r="A572" s="91"/>
      <c r="B572" s="93"/>
      <c r="C572" s="95"/>
      <c r="D572" s="95"/>
      <c r="E572" s="97"/>
      <c r="F572" s="101"/>
      <c r="G572" s="103"/>
      <c r="H572" s="103"/>
      <c r="I572" s="4" t="s">
        <v>75</v>
      </c>
      <c r="J572" s="5" t="s">
        <v>256</v>
      </c>
      <c r="K572" s="5">
        <f>Supervisor!K572</f>
        <v>57287</v>
      </c>
      <c r="L572" s="5">
        <f>Supervisor!N572</f>
        <v>57287</v>
      </c>
      <c r="M572" s="131"/>
      <c r="N572" s="147"/>
      <c r="O572" s="131"/>
      <c r="P572" s="157"/>
      <c r="Q572" s="47"/>
      <c r="R572" s="111" t="e">
        <f>#REF!*$R$5</f>
        <v>#REF!</v>
      </c>
      <c r="S572" s="111">
        <v>54300</v>
      </c>
      <c r="T572" s="179">
        <v>54300</v>
      </c>
    </row>
    <row r="573" spans="1:20" ht="34.5" customHeight="1" outlineLevel="7" x14ac:dyDescent="0.2">
      <c r="A573" s="91"/>
      <c r="B573" s="93"/>
      <c r="C573" s="95"/>
      <c r="D573" s="95"/>
      <c r="E573" s="97"/>
      <c r="F573" s="101"/>
      <c r="G573" s="103"/>
      <c r="H573" s="103"/>
      <c r="I573" s="4" t="s">
        <v>80</v>
      </c>
      <c r="J573" s="5" t="s">
        <v>256</v>
      </c>
      <c r="K573" s="5">
        <f>Supervisor!K573</f>
        <v>57287</v>
      </c>
      <c r="L573" s="5">
        <f>Supervisor!N573</f>
        <v>57287</v>
      </c>
      <c r="M573" s="131">
        <v>41427</v>
      </c>
      <c r="N573" s="147" t="s">
        <v>413</v>
      </c>
      <c r="O573" s="131"/>
      <c r="P573" s="157"/>
      <c r="Q573" s="47"/>
      <c r="R573" s="111" t="e">
        <f>#REF!*$R$5</f>
        <v>#REF!</v>
      </c>
      <c r="S573" s="111">
        <v>0</v>
      </c>
      <c r="T573" s="179">
        <v>0</v>
      </c>
    </row>
    <row r="574" spans="1:20" ht="34.5" customHeight="1" outlineLevel="7" x14ac:dyDescent="0.2">
      <c r="A574" s="91"/>
      <c r="B574" s="93"/>
      <c r="C574" s="95"/>
      <c r="D574" s="95"/>
      <c r="E574" s="97"/>
      <c r="F574" s="101"/>
      <c r="G574" s="103"/>
      <c r="H574" s="103"/>
      <c r="I574" s="4" t="s">
        <v>81</v>
      </c>
      <c r="J574" s="5" t="s">
        <v>256</v>
      </c>
      <c r="K574" s="5">
        <f>Supervisor!K574</f>
        <v>57287</v>
      </c>
      <c r="L574" s="5">
        <f>Supervisor!N574</f>
        <v>57287</v>
      </c>
      <c r="M574" s="131">
        <v>41433</v>
      </c>
      <c r="N574" s="147" t="s">
        <v>412</v>
      </c>
      <c r="O574" s="131"/>
      <c r="P574" s="157"/>
      <c r="Q574" s="47"/>
      <c r="R574" s="111" t="e">
        <f>#REF!*$R$5</f>
        <v>#REF!</v>
      </c>
      <c r="S574" s="111">
        <v>0</v>
      </c>
      <c r="T574" s="179">
        <v>0</v>
      </c>
    </row>
    <row r="575" spans="1:20" ht="34.5" customHeight="1" outlineLevel="7" x14ac:dyDescent="0.2">
      <c r="A575" s="91"/>
      <c r="B575" s="93"/>
      <c r="C575" s="95"/>
      <c r="D575" s="95"/>
      <c r="E575" s="97"/>
      <c r="F575" s="101"/>
      <c r="G575" s="103"/>
      <c r="H575" s="103"/>
      <c r="I575" s="4" t="s">
        <v>82</v>
      </c>
      <c r="J575" s="5" t="s">
        <v>263</v>
      </c>
      <c r="K575" s="5">
        <f>Supervisor!K575</f>
        <v>22</v>
      </c>
      <c r="L575" s="5">
        <f>Supervisor!N575</f>
        <v>22</v>
      </c>
      <c r="M575" s="131">
        <v>41435</v>
      </c>
      <c r="N575" s="147" t="s">
        <v>411</v>
      </c>
      <c r="O575" s="131"/>
      <c r="P575" s="157"/>
      <c r="Q575" s="47"/>
      <c r="R575" s="111" t="e">
        <f>#REF!*$R$5</f>
        <v>#REF!</v>
      </c>
      <c r="S575" s="111">
        <v>0</v>
      </c>
      <c r="T575" s="179">
        <v>0</v>
      </c>
    </row>
    <row r="576" spans="1:20" ht="34.5" customHeight="1" outlineLevel="7" x14ac:dyDescent="0.2">
      <c r="A576" s="91"/>
      <c r="B576" s="93"/>
      <c r="C576" s="95"/>
      <c r="D576" s="95"/>
      <c r="E576" s="97"/>
      <c r="F576" s="101"/>
      <c r="G576" s="103"/>
      <c r="H576" s="103"/>
      <c r="I576" s="4" t="s">
        <v>83</v>
      </c>
      <c r="J576" s="5" t="s">
        <v>257</v>
      </c>
      <c r="K576" s="5">
        <f>Supervisor!K576</f>
        <v>100</v>
      </c>
      <c r="L576" s="5">
        <f>Supervisor!N576</f>
        <v>100</v>
      </c>
      <c r="M576" s="131"/>
      <c r="N576" s="147"/>
      <c r="O576" s="131"/>
      <c r="P576" s="157"/>
      <c r="Q576" s="47"/>
      <c r="R576" s="111" t="e">
        <f>#REF!*$R$5</f>
        <v>#REF!</v>
      </c>
      <c r="S576" s="111">
        <v>55</v>
      </c>
      <c r="T576" s="179">
        <v>55</v>
      </c>
    </row>
    <row r="577" spans="1:20" ht="45" customHeight="1" outlineLevel="4" collapsed="1" x14ac:dyDescent="0.2">
      <c r="A577" s="91"/>
      <c r="B577" s="93"/>
      <c r="C577" s="95"/>
      <c r="D577" s="95"/>
      <c r="E577" s="97"/>
      <c r="F577" s="101"/>
      <c r="G577" s="101"/>
      <c r="H577" s="101"/>
      <c r="I577" s="19" t="s">
        <v>115</v>
      </c>
      <c r="J577" s="20"/>
      <c r="K577" s="20">
        <f>Supervisor!K577</f>
        <v>0</v>
      </c>
      <c r="L577" s="20">
        <f>Supervisor!N577</f>
        <v>0</v>
      </c>
      <c r="M577" s="138"/>
      <c r="N577" s="151"/>
      <c r="O577" s="138"/>
      <c r="P577" s="530"/>
      <c r="Q577" s="49"/>
      <c r="R577" s="111" t="e">
        <f>#REF!*$R$5</f>
        <v>#REF!</v>
      </c>
      <c r="S577" s="111"/>
      <c r="T577" s="179"/>
    </row>
    <row r="578" spans="1:20" ht="45" hidden="1" customHeight="1" outlineLevel="7" x14ac:dyDescent="0.2">
      <c r="A578" s="91"/>
      <c r="B578" s="93"/>
      <c r="C578" s="95"/>
      <c r="D578" s="95"/>
      <c r="E578" s="97"/>
      <c r="F578" s="101"/>
      <c r="G578" s="101"/>
      <c r="H578" s="101"/>
      <c r="I578" s="4" t="s">
        <v>115</v>
      </c>
      <c r="J578" s="5" t="s">
        <v>259</v>
      </c>
      <c r="K578" s="5">
        <f>Supervisor!K578</f>
        <v>200</v>
      </c>
      <c r="L578" s="5">
        <f>Supervisor!N578</f>
        <v>0</v>
      </c>
      <c r="M578" s="131"/>
      <c r="N578" s="147"/>
      <c r="O578" s="131"/>
      <c r="P578" s="157"/>
      <c r="Q578" s="41"/>
      <c r="R578" s="111" t="e">
        <f>#REF!*$R$5</f>
        <v>#REF!</v>
      </c>
      <c r="S578" s="111"/>
      <c r="T578" s="179"/>
    </row>
    <row r="579" spans="1:20" ht="45" customHeight="1" outlineLevel="3" collapsed="1" x14ac:dyDescent="0.2">
      <c r="A579" s="91"/>
      <c r="B579" s="93"/>
      <c r="C579" s="95"/>
      <c r="D579" s="95"/>
      <c r="E579" s="97"/>
      <c r="F579" s="97"/>
      <c r="G579" s="97"/>
      <c r="H579" s="97"/>
      <c r="I579" s="13" t="s">
        <v>116</v>
      </c>
      <c r="J579" s="14" t="s">
        <v>447</v>
      </c>
      <c r="K579" s="14">
        <f>Supervisor!K579</f>
        <v>0</v>
      </c>
      <c r="L579" s="14">
        <f>Supervisor!N579</f>
        <v>0</v>
      </c>
      <c r="M579" s="137"/>
      <c r="N579" s="150"/>
      <c r="O579" s="137"/>
      <c r="P579" s="529"/>
      <c r="Q579" s="44"/>
      <c r="R579" s="111" t="e">
        <f>#REF!*$R$5</f>
        <v>#REF!</v>
      </c>
      <c r="S579" s="111"/>
      <c r="T579" s="179"/>
    </row>
    <row r="580" spans="1:20" ht="45" hidden="1" customHeight="1" outlineLevel="7" x14ac:dyDescent="0.2">
      <c r="A580" s="91"/>
      <c r="B580" s="93"/>
      <c r="C580" s="95"/>
      <c r="D580" s="95"/>
      <c r="E580" s="97"/>
      <c r="F580" s="97"/>
      <c r="G580" s="97"/>
      <c r="H580" s="97"/>
      <c r="I580" s="4" t="s">
        <v>117</v>
      </c>
      <c r="J580" s="5" t="s">
        <v>259</v>
      </c>
      <c r="K580" s="5">
        <f>Supervisor!K580</f>
        <v>1</v>
      </c>
      <c r="L580" s="5">
        <f>Supervisor!N580</f>
        <v>0</v>
      </c>
      <c r="M580" s="131"/>
      <c r="N580" s="147"/>
      <c r="O580" s="131"/>
      <c r="P580" s="157"/>
      <c r="Q580" s="41"/>
      <c r="R580" s="111" t="e">
        <f>#REF!*$R$5</f>
        <v>#REF!</v>
      </c>
      <c r="S580" s="111"/>
      <c r="T580" s="179"/>
    </row>
    <row r="581" spans="1:20" ht="45" hidden="1" customHeight="1" outlineLevel="7" x14ac:dyDescent="0.2">
      <c r="A581" s="91"/>
      <c r="B581" s="93"/>
      <c r="C581" s="95"/>
      <c r="D581" s="95"/>
      <c r="E581" s="97"/>
      <c r="F581" s="97"/>
      <c r="G581" s="97"/>
      <c r="H581" s="97"/>
      <c r="I581" s="4" t="s">
        <v>118</v>
      </c>
      <c r="J581" s="5" t="s">
        <v>259</v>
      </c>
      <c r="K581" s="5">
        <f>Supervisor!K581</f>
        <v>1</v>
      </c>
      <c r="L581" s="5">
        <f>Supervisor!N581</f>
        <v>0</v>
      </c>
      <c r="M581" s="131"/>
      <c r="N581" s="147"/>
      <c r="O581" s="131"/>
      <c r="P581" s="157"/>
      <c r="Q581" s="41"/>
      <c r="R581" s="111" t="e">
        <f>#REF!*$R$5</f>
        <v>#REF!</v>
      </c>
      <c r="S581" s="111"/>
      <c r="T581" s="179"/>
    </row>
    <row r="582" spans="1:20" ht="45" customHeight="1" outlineLevel="3" collapsed="1" x14ac:dyDescent="0.2">
      <c r="A582" s="91"/>
      <c r="B582" s="93"/>
      <c r="C582" s="95"/>
      <c r="D582" s="95"/>
      <c r="E582" s="97"/>
      <c r="F582" s="97"/>
      <c r="G582" s="97"/>
      <c r="H582" s="97"/>
      <c r="I582" s="13" t="s">
        <v>119</v>
      </c>
      <c r="J582" s="15" t="s">
        <v>448</v>
      </c>
      <c r="K582" s="14">
        <f>Supervisor!K582</f>
        <v>0</v>
      </c>
      <c r="L582" s="14">
        <f>Supervisor!N582</f>
        <v>0</v>
      </c>
      <c r="M582" s="137"/>
      <c r="N582" s="150"/>
      <c r="O582" s="137"/>
      <c r="P582" s="534"/>
      <c r="Q582" s="112"/>
      <c r="R582" s="112"/>
      <c r="S582" s="187"/>
      <c r="T582" s="179"/>
    </row>
    <row r="583" spans="1:20" ht="45" hidden="1" customHeight="1" outlineLevel="4" x14ac:dyDescent="0.2">
      <c r="A583" s="91"/>
      <c r="B583" s="93"/>
      <c r="C583" s="95"/>
      <c r="D583" s="95"/>
      <c r="E583" s="97"/>
      <c r="F583" s="101"/>
      <c r="G583" s="101"/>
      <c r="H583" s="101"/>
      <c r="I583" s="19" t="s">
        <v>120</v>
      </c>
      <c r="J583" s="21"/>
      <c r="K583" s="20">
        <f>Supervisor!K583</f>
        <v>0</v>
      </c>
      <c r="L583" s="20">
        <f>Supervisor!N583</f>
        <v>0</v>
      </c>
      <c r="M583" s="138"/>
      <c r="N583" s="151"/>
      <c r="O583" s="138"/>
      <c r="P583" s="532"/>
      <c r="Q583" s="105"/>
      <c r="R583" s="105"/>
      <c r="S583" s="185"/>
      <c r="T583" s="179"/>
    </row>
    <row r="584" spans="1:20" ht="45" hidden="1" customHeight="1" outlineLevel="5" collapsed="1" x14ac:dyDescent="0.2">
      <c r="A584" s="91"/>
      <c r="B584" s="93"/>
      <c r="C584" s="95"/>
      <c r="D584" s="95"/>
      <c r="E584" s="97"/>
      <c r="F584" s="101"/>
      <c r="G584" s="103"/>
      <c r="H584" s="103"/>
      <c r="I584" s="22" t="s">
        <v>121</v>
      </c>
      <c r="J584" s="24"/>
      <c r="K584" s="23">
        <f>Supervisor!K584</f>
        <v>0</v>
      </c>
      <c r="L584" s="23">
        <f>Supervisor!N584</f>
        <v>0</v>
      </c>
      <c r="M584" s="139"/>
      <c r="N584" s="152"/>
      <c r="O584" s="139"/>
      <c r="P584" s="535"/>
      <c r="Q584" s="115"/>
      <c r="R584" s="115"/>
      <c r="S584" s="190"/>
      <c r="T584" s="179"/>
    </row>
    <row r="585" spans="1:20" ht="45" hidden="1" customHeight="1" outlineLevel="7" x14ac:dyDescent="0.2">
      <c r="A585" s="91"/>
      <c r="B585" s="93"/>
      <c r="C585" s="95"/>
      <c r="D585" s="95"/>
      <c r="E585" s="97"/>
      <c r="F585" s="101"/>
      <c r="G585" s="103"/>
      <c r="H585" s="103"/>
      <c r="I585" s="4" t="s">
        <v>291</v>
      </c>
      <c r="J585" s="6" t="s">
        <v>256</v>
      </c>
      <c r="K585" s="5">
        <f>Supervisor!K585</f>
        <v>1</v>
      </c>
      <c r="L585" s="5">
        <f>Supervisor!N585</f>
        <v>0</v>
      </c>
      <c r="M585" s="131"/>
      <c r="N585" s="147"/>
      <c r="O585" s="131"/>
      <c r="P585" s="153"/>
      <c r="Q585" s="116"/>
      <c r="R585" s="116"/>
      <c r="S585" s="191"/>
      <c r="T585" s="179"/>
    </row>
    <row r="586" spans="1:20" ht="45" hidden="1" customHeight="1" outlineLevel="7" x14ac:dyDescent="0.2">
      <c r="A586" s="91"/>
      <c r="B586" s="93"/>
      <c r="C586" s="95"/>
      <c r="D586" s="95"/>
      <c r="E586" s="97"/>
      <c r="F586" s="101"/>
      <c r="G586" s="103"/>
      <c r="H586" s="103"/>
      <c r="I586" s="4" t="s">
        <v>292</v>
      </c>
      <c r="J586" s="6" t="s">
        <v>257</v>
      </c>
      <c r="K586" s="5">
        <f>Supervisor!K586</f>
        <v>1</v>
      </c>
      <c r="L586" s="5">
        <f>Supervisor!N586</f>
        <v>0</v>
      </c>
      <c r="M586" s="131"/>
      <c r="N586" s="147"/>
      <c r="O586" s="131"/>
      <c r="P586" s="153"/>
      <c r="Q586" s="116"/>
      <c r="R586" s="116"/>
      <c r="S586" s="191"/>
      <c r="T586" s="179"/>
    </row>
    <row r="587" spans="1:20" ht="45" hidden="1" customHeight="1" outlineLevel="7" x14ac:dyDescent="0.2">
      <c r="A587" s="91"/>
      <c r="B587" s="93"/>
      <c r="C587" s="95"/>
      <c r="D587" s="95"/>
      <c r="E587" s="97"/>
      <c r="F587" s="101"/>
      <c r="G587" s="103"/>
      <c r="H587" s="103"/>
      <c r="I587" s="4" t="s">
        <v>231</v>
      </c>
      <c r="J587" s="6" t="s">
        <v>256</v>
      </c>
      <c r="K587" s="5">
        <f>Supervisor!K587</f>
        <v>1</v>
      </c>
      <c r="L587" s="5">
        <f>Supervisor!N587</f>
        <v>0</v>
      </c>
      <c r="M587" s="131"/>
      <c r="N587" s="147"/>
      <c r="O587" s="131"/>
      <c r="P587" s="153"/>
      <c r="Q587" s="116"/>
      <c r="R587" s="116"/>
      <c r="S587" s="191"/>
      <c r="T587" s="179"/>
    </row>
    <row r="588" spans="1:20" ht="45" hidden="1" customHeight="1" outlineLevel="7" x14ac:dyDescent="0.2">
      <c r="A588" s="91"/>
      <c r="B588" s="93"/>
      <c r="C588" s="95"/>
      <c r="D588" s="95"/>
      <c r="E588" s="97"/>
      <c r="F588" s="101"/>
      <c r="G588" s="103"/>
      <c r="H588" s="103"/>
      <c r="I588" s="4" t="s">
        <v>80</v>
      </c>
      <c r="J588" s="6" t="s">
        <v>256</v>
      </c>
      <c r="K588" s="5">
        <f>Supervisor!K588</f>
        <v>1</v>
      </c>
      <c r="L588" s="5">
        <f>Supervisor!N588</f>
        <v>0</v>
      </c>
      <c r="M588" s="131"/>
      <c r="N588" s="147"/>
      <c r="O588" s="131"/>
      <c r="P588" s="153"/>
      <c r="Q588" s="116"/>
      <c r="R588" s="116"/>
      <c r="S588" s="191"/>
      <c r="T588" s="179"/>
    </row>
    <row r="589" spans="1:20" ht="45" hidden="1" customHeight="1" outlineLevel="7" x14ac:dyDescent="0.2">
      <c r="A589" s="91"/>
      <c r="B589" s="93"/>
      <c r="C589" s="95"/>
      <c r="D589" s="95"/>
      <c r="E589" s="97"/>
      <c r="F589" s="101"/>
      <c r="G589" s="103"/>
      <c r="H589" s="103"/>
      <c r="I589" s="4" t="s">
        <v>82</v>
      </c>
      <c r="J589" s="6" t="s">
        <v>257</v>
      </c>
      <c r="K589" s="5">
        <f>Supervisor!K589</f>
        <v>1</v>
      </c>
      <c r="L589" s="5">
        <f>Supervisor!N589</f>
        <v>0</v>
      </c>
      <c r="M589" s="131"/>
      <c r="N589" s="147"/>
      <c r="O589" s="131"/>
      <c r="P589" s="153"/>
      <c r="Q589" s="116"/>
      <c r="R589" s="116"/>
      <c r="S589" s="191"/>
      <c r="T589" s="179"/>
    </row>
    <row r="590" spans="1:20" ht="45" hidden="1" customHeight="1" outlineLevel="7" x14ac:dyDescent="0.2">
      <c r="A590" s="91"/>
      <c r="B590" s="93"/>
      <c r="C590" s="95"/>
      <c r="D590" s="95"/>
      <c r="E590" s="97"/>
      <c r="F590" s="101"/>
      <c r="G590" s="103"/>
      <c r="H590" s="103"/>
      <c r="I590" s="4" t="s">
        <v>293</v>
      </c>
      <c r="J590" s="6" t="s">
        <v>256</v>
      </c>
      <c r="K590" s="5">
        <f>Supervisor!K590</f>
        <v>1</v>
      </c>
      <c r="L590" s="5">
        <f>Supervisor!N590</f>
        <v>0</v>
      </c>
      <c r="M590" s="131"/>
      <c r="N590" s="147"/>
      <c r="O590" s="131"/>
      <c r="P590" s="153"/>
      <c r="Q590" s="116"/>
      <c r="R590" s="116"/>
      <c r="S590" s="191"/>
      <c r="T590" s="179"/>
    </row>
    <row r="591" spans="1:20" ht="45" hidden="1" customHeight="1" outlineLevel="7" x14ac:dyDescent="0.2">
      <c r="A591" s="91"/>
      <c r="B591" s="93"/>
      <c r="C591" s="95"/>
      <c r="D591" s="95"/>
      <c r="E591" s="97"/>
      <c r="F591" s="101"/>
      <c r="G591" s="103"/>
      <c r="H591" s="103"/>
      <c r="I591" s="4" t="s">
        <v>294</v>
      </c>
      <c r="J591" s="6" t="s">
        <v>257</v>
      </c>
      <c r="K591" s="5">
        <f>Supervisor!K591</f>
        <v>1</v>
      </c>
      <c r="L591" s="5">
        <f>Supervisor!N591</f>
        <v>0</v>
      </c>
      <c r="M591" s="131"/>
      <c r="N591" s="147"/>
      <c r="O591" s="131"/>
      <c r="P591" s="153"/>
      <c r="Q591" s="116"/>
      <c r="R591" s="116"/>
      <c r="S591" s="191"/>
      <c r="T591" s="179"/>
    </row>
    <row r="592" spans="1:20" ht="45" hidden="1" customHeight="1" outlineLevel="5" collapsed="1" x14ac:dyDescent="0.2">
      <c r="A592" s="91"/>
      <c r="B592" s="93"/>
      <c r="C592" s="95"/>
      <c r="D592" s="95"/>
      <c r="E592" s="97"/>
      <c r="F592" s="101"/>
      <c r="G592" s="103"/>
      <c r="H592" s="103"/>
      <c r="I592" s="22" t="s">
        <v>122</v>
      </c>
      <c r="J592" s="24"/>
      <c r="K592" s="23">
        <f>Supervisor!K592</f>
        <v>0</v>
      </c>
      <c r="L592" s="23">
        <f>Supervisor!N592</f>
        <v>0</v>
      </c>
      <c r="M592" s="139"/>
      <c r="N592" s="152"/>
      <c r="O592" s="139"/>
      <c r="P592" s="535"/>
      <c r="Q592" s="115"/>
      <c r="R592" s="115"/>
      <c r="S592" s="190"/>
      <c r="T592" s="179"/>
    </row>
    <row r="593" spans="1:20" ht="45" hidden="1" customHeight="1" outlineLevel="7" x14ac:dyDescent="0.2">
      <c r="A593" s="91"/>
      <c r="B593" s="93"/>
      <c r="C593" s="95"/>
      <c r="D593" s="95"/>
      <c r="E593" s="97"/>
      <c r="F593" s="101"/>
      <c r="G593" s="103"/>
      <c r="H593" s="103"/>
      <c r="I593" s="4" t="s">
        <v>291</v>
      </c>
      <c r="J593" s="6" t="s">
        <v>256</v>
      </c>
      <c r="K593" s="5">
        <f>Supervisor!K593</f>
        <v>1</v>
      </c>
      <c r="L593" s="5">
        <f>Supervisor!N593</f>
        <v>0</v>
      </c>
      <c r="M593" s="131"/>
      <c r="N593" s="147"/>
      <c r="O593" s="131"/>
      <c r="P593" s="153"/>
      <c r="Q593" s="116"/>
      <c r="R593" s="116"/>
      <c r="S593" s="191"/>
      <c r="T593" s="179"/>
    </row>
    <row r="594" spans="1:20" ht="45" hidden="1" customHeight="1" outlineLevel="7" x14ac:dyDescent="0.2">
      <c r="A594" s="91"/>
      <c r="B594" s="93"/>
      <c r="C594" s="95"/>
      <c r="D594" s="95"/>
      <c r="E594" s="97"/>
      <c r="F594" s="101"/>
      <c r="G594" s="103"/>
      <c r="H594" s="103"/>
      <c r="I594" s="4" t="s">
        <v>292</v>
      </c>
      <c r="J594" s="6" t="s">
        <v>257</v>
      </c>
      <c r="K594" s="5">
        <f>Supervisor!K594</f>
        <v>1</v>
      </c>
      <c r="L594" s="5">
        <f>Supervisor!N594</f>
        <v>0</v>
      </c>
      <c r="M594" s="131"/>
      <c r="N594" s="147"/>
      <c r="O594" s="131"/>
      <c r="P594" s="153"/>
      <c r="Q594" s="116"/>
      <c r="R594" s="116"/>
      <c r="S594" s="191"/>
      <c r="T594" s="179"/>
    </row>
    <row r="595" spans="1:20" ht="45" hidden="1" customHeight="1" outlineLevel="7" x14ac:dyDescent="0.2">
      <c r="A595" s="91"/>
      <c r="B595" s="93"/>
      <c r="C595" s="95"/>
      <c r="D595" s="95"/>
      <c r="E595" s="97"/>
      <c r="F595" s="101"/>
      <c r="G595" s="103"/>
      <c r="H595" s="103"/>
      <c r="I595" s="4" t="s">
        <v>231</v>
      </c>
      <c r="J595" s="6" t="s">
        <v>256</v>
      </c>
      <c r="K595" s="5">
        <f>Supervisor!K595</f>
        <v>1</v>
      </c>
      <c r="L595" s="5">
        <f>Supervisor!N595</f>
        <v>0</v>
      </c>
      <c r="M595" s="131"/>
      <c r="N595" s="147"/>
      <c r="O595" s="131"/>
      <c r="P595" s="153"/>
      <c r="Q595" s="116"/>
      <c r="R595" s="116"/>
      <c r="S595" s="191"/>
      <c r="T595" s="179"/>
    </row>
    <row r="596" spans="1:20" ht="45" hidden="1" customHeight="1" outlineLevel="7" x14ac:dyDescent="0.2">
      <c r="A596" s="91"/>
      <c r="B596" s="93"/>
      <c r="C596" s="95"/>
      <c r="D596" s="95"/>
      <c r="E596" s="97"/>
      <c r="F596" s="101"/>
      <c r="G596" s="103"/>
      <c r="H596" s="103"/>
      <c r="I596" s="4" t="s">
        <v>80</v>
      </c>
      <c r="J596" s="6" t="s">
        <v>256</v>
      </c>
      <c r="K596" s="5">
        <f>Supervisor!K596</f>
        <v>1</v>
      </c>
      <c r="L596" s="5">
        <f>Supervisor!N596</f>
        <v>0</v>
      </c>
      <c r="M596" s="131"/>
      <c r="N596" s="147"/>
      <c r="O596" s="131"/>
      <c r="P596" s="153"/>
      <c r="Q596" s="116"/>
      <c r="R596" s="116"/>
      <c r="S596" s="191"/>
      <c r="T596" s="179"/>
    </row>
    <row r="597" spans="1:20" ht="45" hidden="1" customHeight="1" outlineLevel="7" x14ac:dyDescent="0.2">
      <c r="A597" s="91"/>
      <c r="B597" s="93"/>
      <c r="C597" s="95"/>
      <c r="D597" s="95"/>
      <c r="E597" s="97"/>
      <c r="F597" s="101"/>
      <c r="G597" s="103"/>
      <c r="H597" s="103"/>
      <c r="I597" s="4" t="s">
        <v>82</v>
      </c>
      <c r="J597" s="6" t="s">
        <v>257</v>
      </c>
      <c r="K597" s="5">
        <f>Supervisor!K597</f>
        <v>1</v>
      </c>
      <c r="L597" s="5">
        <f>Supervisor!N597</f>
        <v>0</v>
      </c>
      <c r="M597" s="131"/>
      <c r="N597" s="147"/>
      <c r="O597" s="131"/>
      <c r="P597" s="153"/>
      <c r="Q597" s="116"/>
      <c r="R597" s="116"/>
      <c r="S597" s="191"/>
      <c r="T597" s="179"/>
    </row>
    <row r="598" spans="1:20" ht="45" hidden="1" customHeight="1" outlineLevel="7" x14ac:dyDescent="0.2">
      <c r="A598" s="91"/>
      <c r="B598" s="93"/>
      <c r="C598" s="95"/>
      <c r="D598" s="95"/>
      <c r="E598" s="97"/>
      <c r="F598" s="101"/>
      <c r="G598" s="103"/>
      <c r="H598" s="103"/>
      <c r="I598" s="4" t="s">
        <v>293</v>
      </c>
      <c r="J598" s="6" t="s">
        <v>256</v>
      </c>
      <c r="K598" s="5">
        <f>Supervisor!K598</f>
        <v>1</v>
      </c>
      <c r="L598" s="5">
        <f>Supervisor!N598</f>
        <v>0</v>
      </c>
      <c r="M598" s="131"/>
      <c r="N598" s="147"/>
      <c r="O598" s="131"/>
      <c r="P598" s="153"/>
      <c r="Q598" s="116"/>
      <c r="R598" s="116"/>
      <c r="S598" s="191"/>
      <c r="T598" s="179"/>
    </row>
    <row r="599" spans="1:20" ht="45" hidden="1" customHeight="1" outlineLevel="7" x14ac:dyDescent="0.2">
      <c r="A599" s="91"/>
      <c r="B599" s="93"/>
      <c r="C599" s="95"/>
      <c r="D599" s="95"/>
      <c r="E599" s="97"/>
      <c r="F599" s="101"/>
      <c r="G599" s="103"/>
      <c r="H599" s="103"/>
      <c r="I599" s="4" t="s">
        <v>294</v>
      </c>
      <c r="J599" s="6" t="s">
        <v>257</v>
      </c>
      <c r="K599" s="5">
        <f>Supervisor!K599</f>
        <v>1</v>
      </c>
      <c r="L599" s="5">
        <f>Supervisor!N599</f>
        <v>0</v>
      </c>
      <c r="M599" s="131"/>
      <c r="N599" s="147"/>
      <c r="O599" s="131"/>
      <c r="P599" s="153"/>
      <c r="Q599" s="116"/>
      <c r="R599" s="116"/>
      <c r="S599" s="191"/>
      <c r="T599" s="179"/>
    </row>
    <row r="600" spans="1:20" ht="45" hidden="1" customHeight="1" outlineLevel="5" x14ac:dyDescent="0.2">
      <c r="A600" s="91"/>
      <c r="B600" s="93"/>
      <c r="C600" s="95"/>
      <c r="D600" s="95"/>
      <c r="E600" s="97"/>
      <c r="F600" s="101"/>
      <c r="G600" s="103"/>
      <c r="H600" s="103"/>
      <c r="I600" s="22" t="s">
        <v>123</v>
      </c>
      <c r="J600" s="24"/>
      <c r="K600" s="23">
        <f>Supervisor!K600</f>
        <v>0</v>
      </c>
      <c r="L600" s="23">
        <f>Supervisor!N600</f>
        <v>0</v>
      </c>
      <c r="M600" s="139"/>
      <c r="N600" s="152"/>
      <c r="O600" s="139"/>
      <c r="P600" s="535"/>
      <c r="Q600" s="115"/>
      <c r="R600" s="115"/>
      <c r="S600" s="190"/>
      <c r="T600" s="179"/>
    </row>
    <row r="601" spans="1:20" ht="45" hidden="1" customHeight="1" outlineLevel="7" x14ac:dyDescent="0.2">
      <c r="A601" s="91"/>
      <c r="B601" s="93"/>
      <c r="C601" s="95"/>
      <c r="D601" s="95"/>
      <c r="E601" s="97"/>
      <c r="F601" s="101"/>
      <c r="G601" s="103"/>
      <c r="H601" s="103"/>
      <c r="I601" s="4" t="s">
        <v>291</v>
      </c>
      <c r="J601" s="6" t="s">
        <v>256</v>
      </c>
      <c r="K601" s="5">
        <f>Supervisor!K601</f>
        <v>1</v>
      </c>
      <c r="L601" s="5">
        <f>Supervisor!N601</f>
        <v>0</v>
      </c>
      <c r="M601" s="131"/>
      <c r="N601" s="147"/>
      <c r="O601" s="131"/>
      <c r="P601" s="153"/>
      <c r="Q601" s="116"/>
      <c r="R601" s="116"/>
      <c r="S601" s="191"/>
      <c r="T601" s="179"/>
    </row>
    <row r="602" spans="1:20" ht="45" hidden="1" customHeight="1" outlineLevel="7" x14ac:dyDescent="0.2">
      <c r="A602" s="91"/>
      <c r="B602" s="93"/>
      <c r="C602" s="95"/>
      <c r="D602" s="95"/>
      <c r="E602" s="97"/>
      <c r="F602" s="101"/>
      <c r="G602" s="103"/>
      <c r="H602" s="103"/>
      <c r="I602" s="4" t="s">
        <v>292</v>
      </c>
      <c r="J602" s="6" t="s">
        <v>257</v>
      </c>
      <c r="K602" s="5">
        <f>Supervisor!K602</f>
        <v>1</v>
      </c>
      <c r="L602" s="5">
        <f>Supervisor!N602</f>
        <v>0</v>
      </c>
      <c r="M602" s="131"/>
      <c r="N602" s="147"/>
      <c r="O602" s="131"/>
      <c r="P602" s="153"/>
      <c r="Q602" s="116"/>
      <c r="R602" s="116"/>
      <c r="S602" s="191"/>
      <c r="T602" s="179"/>
    </row>
    <row r="603" spans="1:20" ht="45" hidden="1" customHeight="1" outlineLevel="7" x14ac:dyDescent="0.2">
      <c r="A603" s="91"/>
      <c r="B603" s="93"/>
      <c r="C603" s="95"/>
      <c r="D603" s="95"/>
      <c r="E603" s="97"/>
      <c r="F603" s="101"/>
      <c r="G603" s="103"/>
      <c r="H603" s="103"/>
      <c r="I603" s="4" t="s">
        <v>231</v>
      </c>
      <c r="J603" s="6" t="s">
        <v>256</v>
      </c>
      <c r="K603" s="5">
        <f>Supervisor!K603</f>
        <v>1</v>
      </c>
      <c r="L603" s="5">
        <f>Supervisor!N603</f>
        <v>0</v>
      </c>
      <c r="M603" s="131"/>
      <c r="N603" s="147"/>
      <c r="O603" s="131"/>
      <c r="P603" s="153"/>
      <c r="Q603" s="116"/>
      <c r="R603" s="116"/>
      <c r="S603" s="191"/>
      <c r="T603" s="179"/>
    </row>
    <row r="604" spans="1:20" ht="45" hidden="1" customHeight="1" outlineLevel="7" x14ac:dyDescent="0.2">
      <c r="A604" s="91"/>
      <c r="B604" s="93"/>
      <c r="C604" s="95"/>
      <c r="D604" s="95"/>
      <c r="E604" s="97"/>
      <c r="F604" s="101"/>
      <c r="G604" s="103"/>
      <c r="H604" s="103"/>
      <c r="I604" s="4" t="s">
        <v>80</v>
      </c>
      <c r="J604" s="6" t="s">
        <v>256</v>
      </c>
      <c r="K604" s="5">
        <f>Supervisor!K604</f>
        <v>1</v>
      </c>
      <c r="L604" s="5">
        <f>Supervisor!N604</f>
        <v>0</v>
      </c>
      <c r="M604" s="131"/>
      <c r="N604" s="147"/>
      <c r="O604" s="131"/>
      <c r="P604" s="153"/>
      <c r="Q604" s="116"/>
      <c r="R604" s="116"/>
      <c r="S604" s="191"/>
      <c r="T604" s="179"/>
    </row>
    <row r="605" spans="1:20" ht="45" hidden="1" customHeight="1" outlineLevel="7" x14ac:dyDescent="0.2">
      <c r="A605" s="91"/>
      <c r="B605" s="93"/>
      <c r="C605" s="95"/>
      <c r="D605" s="95"/>
      <c r="E605" s="97"/>
      <c r="F605" s="101"/>
      <c r="G605" s="103"/>
      <c r="H605" s="103"/>
      <c r="I605" s="4" t="s">
        <v>82</v>
      </c>
      <c r="J605" s="6" t="s">
        <v>257</v>
      </c>
      <c r="K605" s="5">
        <f>Supervisor!K605</f>
        <v>1</v>
      </c>
      <c r="L605" s="5">
        <f>Supervisor!N605</f>
        <v>0</v>
      </c>
      <c r="M605" s="131"/>
      <c r="N605" s="147"/>
      <c r="O605" s="131"/>
      <c r="P605" s="153"/>
      <c r="Q605" s="116"/>
      <c r="R605" s="116"/>
      <c r="S605" s="191"/>
      <c r="T605" s="179"/>
    </row>
    <row r="606" spans="1:20" ht="45" hidden="1" customHeight="1" outlineLevel="7" x14ac:dyDescent="0.2">
      <c r="A606" s="91"/>
      <c r="B606" s="93"/>
      <c r="C606" s="95"/>
      <c r="D606" s="95"/>
      <c r="E606" s="97"/>
      <c r="F606" s="101"/>
      <c r="G606" s="103"/>
      <c r="H606" s="103"/>
      <c r="I606" s="4" t="s">
        <v>293</v>
      </c>
      <c r="J606" s="6" t="s">
        <v>256</v>
      </c>
      <c r="K606" s="5">
        <f>Supervisor!K606</f>
        <v>1</v>
      </c>
      <c r="L606" s="5">
        <f>Supervisor!N606</f>
        <v>0</v>
      </c>
      <c r="M606" s="131"/>
      <c r="N606" s="147"/>
      <c r="O606" s="131"/>
      <c r="P606" s="153"/>
      <c r="Q606" s="116"/>
      <c r="R606" s="116"/>
      <c r="S606" s="191"/>
      <c r="T606" s="179"/>
    </row>
    <row r="607" spans="1:20" ht="45" hidden="1" customHeight="1" outlineLevel="7" x14ac:dyDescent="0.2">
      <c r="A607" s="91"/>
      <c r="B607" s="93"/>
      <c r="C607" s="95"/>
      <c r="D607" s="95"/>
      <c r="E607" s="97"/>
      <c r="F607" s="101"/>
      <c r="G607" s="103"/>
      <c r="H607" s="103"/>
      <c r="I607" s="4" t="s">
        <v>294</v>
      </c>
      <c r="J607" s="6" t="s">
        <v>257</v>
      </c>
      <c r="K607" s="5">
        <f>Supervisor!K607</f>
        <v>1</v>
      </c>
      <c r="L607" s="5">
        <f>Supervisor!N607</f>
        <v>0</v>
      </c>
      <c r="M607" s="131"/>
      <c r="N607" s="147"/>
      <c r="O607" s="131"/>
      <c r="P607" s="153"/>
      <c r="Q607" s="116"/>
      <c r="R607" s="116"/>
      <c r="S607" s="191"/>
      <c r="T607" s="179"/>
    </row>
    <row r="608" spans="1:20" ht="45" hidden="1" customHeight="1" outlineLevel="5" x14ac:dyDescent="0.2">
      <c r="A608" s="91"/>
      <c r="B608" s="93"/>
      <c r="C608" s="95"/>
      <c r="D608" s="95"/>
      <c r="E608" s="97"/>
      <c r="F608" s="101"/>
      <c r="G608" s="103"/>
      <c r="H608" s="103"/>
      <c r="I608" s="22" t="s">
        <v>124</v>
      </c>
      <c r="J608" s="24"/>
      <c r="K608" s="23">
        <f>Supervisor!K608</f>
        <v>0</v>
      </c>
      <c r="L608" s="23">
        <f>Supervisor!N608</f>
        <v>0</v>
      </c>
      <c r="M608" s="139"/>
      <c r="N608" s="152"/>
      <c r="O608" s="139"/>
      <c r="P608" s="535"/>
      <c r="Q608" s="115"/>
      <c r="R608" s="115"/>
      <c r="S608" s="190"/>
      <c r="T608" s="179"/>
    </row>
    <row r="609" spans="1:20" ht="45" hidden="1" customHeight="1" outlineLevel="7" x14ac:dyDescent="0.2">
      <c r="A609" s="91"/>
      <c r="B609" s="93"/>
      <c r="C609" s="95"/>
      <c r="D609" s="95"/>
      <c r="E609" s="97"/>
      <c r="F609" s="101"/>
      <c r="G609" s="103"/>
      <c r="H609" s="103"/>
      <c r="I609" s="4" t="s">
        <v>291</v>
      </c>
      <c r="J609" s="6" t="s">
        <v>256</v>
      </c>
      <c r="K609" s="5">
        <f>Supervisor!K609</f>
        <v>1</v>
      </c>
      <c r="L609" s="5">
        <f>Supervisor!N609</f>
        <v>0</v>
      </c>
      <c r="M609" s="131"/>
      <c r="N609" s="147"/>
      <c r="O609" s="131"/>
      <c r="P609" s="153"/>
      <c r="Q609" s="116"/>
      <c r="R609" s="116"/>
      <c r="S609" s="191"/>
      <c r="T609" s="179"/>
    </row>
    <row r="610" spans="1:20" ht="45" hidden="1" customHeight="1" outlineLevel="7" x14ac:dyDescent="0.2">
      <c r="A610" s="91"/>
      <c r="B610" s="93"/>
      <c r="C610" s="95"/>
      <c r="D610" s="95"/>
      <c r="E610" s="97"/>
      <c r="F610" s="101"/>
      <c r="G610" s="103"/>
      <c r="H610" s="103"/>
      <c r="I610" s="4" t="s">
        <v>292</v>
      </c>
      <c r="J610" s="6" t="s">
        <v>257</v>
      </c>
      <c r="K610" s="5">
        <f>Supervisor!K610</f>
        <v>1</v>
      </c>
      <c r="L610" s="5">
        <f>Supervisor!N610</f>
        <v>0</v>
      </c>
      <c r="M610" s="131"/>
      <c r="N610" s="147"/>
      <c r="O610" s="131"/>
      <c r="P610" s="153"/>
      <c r="Q610" s="116"/>
      <c r="R610" s="116"/>
      <c r="S610" s="191"/>
      <c r="T610" s="179"/>
    </row>
    <row r="611" spans="1:20" ht="45" hidden="1" customHeight="1" outlineLevel="7" x14ac:dyDescent="0.2">
      <c r="A611" s="91"/>
      <c r="B611" s="93"/>
      <c r="C611" s="95"/>
      <c r="D611" s="95"/>
      <c r="E611" s="97"/>
      <c r="F611" s="101"/>
      <c r="G611" s="103"/>
      <c r="H611" s="103"/>
      <c r="I611" s="4" t="s">
        <v>231</v>
      </c>
      <c r="J611" s="6" t="s">
        <v>256</v>
      </c>
      <c r="K611" s="5">
        <f>Supervisor!K611</f>
        <v>1</v>
      </c>
      <c r="L611" s="5">
        <f>Supervisor!N611</f>
        <v>0</v>
      </c>
      <c r="M611" s="131"/>
      <c r="N611" s="147"/>
      <c r="O611" s="131"/>
      <c r="P611" s="153"/>
      <c r="Q611" s="116"/>
      <c r="R611" s="116"/>
      <c r="S611" s="191"/>
      <c r="T611" s="179"/>
    </row>
    <row r="612" spans="1:20" ht="45" hidden="1" customHeight="1" outlineLevel="7" x14ac:dyDescent="0.2">
      <c r="A612" s="91"/>
      <c r="B612" s="93"/>
      <c r="C612" s="95"/>
      <c r="D612" s="95"/>
      <c r="E612" s="97"/>
      <c r="F612" s="101"/>
      <c r="G612" s="103"/>
      <c r="H612" s="103"/>
      <c r="I612" s="4" t="s">
        <v>80</v>
      </c>
      <c r="J612" s="6" t="s">
        <v>256</v>
      </c>
      <c r="K612" s="5">
        <f>Supervisor!K612</f>
        <v>1</v>
      </c>
      <c r="L612" s="5">
        <f>Supervisor!N612</f>
        <v>0</v>
      </c>
      <c r="M612" s="131"/>
      <c r="N612" s="147"/>
      <c r="O612" s="131"/>
      <c r="P612" s="153"/>
      <c r="Q612" s="116"/>
      <c r="R612" s="116"/>
      <c r="S612" s="191"/>
      <c r="T612" s="179"/>
    </row>
    <row r="613" spans="1:20" ht="45" hidden="1" customHeight="1" outlineLevel="7" x14ac:dyDescent="0.2">
      <c r="A613" s="91"/>
      <c r="B613" s="93"/>
      <c r="C613" s="95"/>
      <c r="D613" s="95"/>
      <c r="E613" s="97"/>
      <c r="F613" s="101"/>
      <c r="G613" s="103"/>
      <c r="H613" s="103"/>
      <c r="I613" s="4" t="s">
        <v>82</v>
      </c>
      <c r="J613" s="6" t="s">
        <v>257</v>
      </c>
      <c r="K613" s="5">
        <f>Supervisor!K613</f>
        <v>1</v>
      </c>
      <c r="L613" s="5">
        <f>Supervisor!N613</f>
        <v>0</v>
      </c>
      <c r="M613" s="131"/>
      <c r="N613" s="147"/>
      <c r="O613" s="131"/>
      <c r="P613" s="153"/>
      <c r="Q613" s="116"/>
      <c r="R613" s="116"/>
      <c r="S613" s="191"/>
      <c r="T613" s="179"/>
    </row>
    <row r="614" spans="1:20" ht="45" hidden="1" customHeight="1" outlineLevel="7" x14ac:dyDescent="0.2">
      <c r="A614" s="91"/>
      <c r="B614" s="93"/>
      <c r="C614" s="95"/>
      <c r="D614" s="95"/>
      <c r="E614" s="97"/>
      <c r="F614" s="101"/>
      <c r="G614" s="103"/>
      <c r="H614" s="103"/>
      <c r="I614" s="4" t="s">
        <v>293</v>
      </c>
      <c r="J614" s="6" t="s">
        <v>256</v>
      </c>
      <c r="K614" s="5">
        <f>Supervisor!K614</f>
        <v>1</v>
      </c>
      <c r="L614" s="5">
        <f>Supervisor!N614</f>
        <v>0</v>
      </c>
      <c r="M614" s="131"/>
      <c r="N614" s="147"/>
      <c r="O614" s="131"/>
      <c r="P614" s="153"/>
      <c r="Q614" s="116"/>
      <c r="R614" s="116"/>
      <c r="S614" s="191"/>
      <c r="T614" s="179"/>
    </row>
    <row r="615" spans="1:20" ht="45" hidden="1" customHeight="1" outlineLevel="7" x14ac:dyDescent="0.2">
      <c r="A615" s="91"/>
      <c r="B615" s="93"/>
      <c r="C615" s="95"/>
      <c r="D615" s="95"/>
      <c r="E615" s="97"/>
      <c r="F615" s="101"/>
      <c r="G615" s="103"/>
      <c r="H615" s="103"/>
      <c r="I615" s="4" t="s">
        <v>294</v>
      </c>
      <c r="J615" s="6" t="s">
        <v>257</v>
      </c>
      <c r="K615" s="5">
        <f>Supervisor!K615</f>
        <v>1</v>
      </c>
      <c r="L615" s="5">
        <f>Supervisor!N615</f>
        <v>0</v>
      </c>
      <c r="M615" s="131"/>
      <c r="N615" s="147"/>
      <c r="O615" s="131"/>
      <c r="P615" s="153"/>
      <c r="Q615" s="116"/>
      <c r="R615" s="116"/>
      <c r="S615" s="191"/>
      <c r="T615" s="179"/>
    </row>
    <row r="616" spans="1:20" ht="45" hidden="1" customHeight="1" outlineLevel="5" x14ac:dyDescent="0.2">
      <c r="A616" s="91"/>
      <c r="B616" s="93"/>
      <c r="C616" s="95"/>
      <c r="D616" s="95"/>
      <c r="E616" s="97"/>
      <c r="F616" s="101"/>
      <c r="G616" s="103"/>
      <c r="H616" s="103"/>
      <c r="I616" s="22" t="s">
        <v>125</v>
      </c>
      <c r="J616" s="24"/>
      <c r="K616" s="23">
        <f>Supervisor!K616</f>
        <v>0</v>
      </c>
      <c r="L616" s="23">
        <f>Supervisor!N616</f>
        <v>0</v>
      </c>
      <c r="M616" s="139"/>
      <c r="N616" s="152"/>
      <c r="O616" s="139"/>
      <c r="P616" s="535"/>
      <c r="Q616" s="115"/>
      <c r="R616" s="115"/>
      <c r="S616" s="190"/>
      <c r="T616" s="179"/>
    </row>
    <row r="617" spans="1:20" ht="45" hidden="1" customHeight="1" outlineLevel="7" x14ac:dyDescent="0.2">
      <c r="A617" s="91"/>
      <c r="B617" s="93"/>
      <c r="C617" s="95"/>
      <c r="D617" s="95"/>
      <c r="E617" s="97"/>
      <c r="F617" s="101"/>
      <c r="G617" s="103"/>
      <c r="H617" s="103"/>
      <c r="I617" s="4" t="s">
        <v>291</v>
      </c>
      <c r="J617" s="6" t="s">
        <v>256</v>
      </c>
      <c r="K617" s="5">
        <f>Supervisor!K617</f>
        <v>1</v>
      </c>
      <c r="L617" s="5">
        <f>Supervisor!N617</f>
        <v>0</v>
      </c>
      <c r="M617" s="131"/>
      <c r="N617" s="147"/>
      <c r="O617" s="131"/>
      <c r="P617" s="153"/>
      <c r="Q617" s="116"/>
      <c r="R617" s="116"/>
      <c r="S617" s="191"/>
      <c r="T617" s="179"/>
    </row>
    <row r="618" spans="1:20" ht="45" hidden="1" customHeight="1" outlineLevel="7" x14ac:dyDescent="0.2">
      <c r="A618" s="91"/>
      <c r="B618" s="93"/>
      <c r="C618" s="95"/>
      <c r="D618" s="95"/>
      <c r="E618" s="97"/>
      <c r="F618" s="101"/>
      <c r="G618" s="103"/>
      <c r="H618" s="103"/>
      <c r="I618" s="4" t="s">
        <v>292</v>
      </c>
      <c r="J618" s="6" t="s">
        <v>257</v>
      </c>
      <c r="K618" s="5">
        <f>Supervisor!K618</f>
        <v>1</v>
      </c>
      <c r="L618" s="5">
        <f>Supervisor!N618</f>
        <v>0</v>
      </c>
      <c r="M618" s="131"/>
      <c r="N618" s="147"/>
      <c r="O618" s="131"/>
      <c r="P618" s="153"/>
      <c r="Q618" s="116"/>
      <c r="R618" s="116"/>
      <c r="S618" s="191"/>
      <c r="T618" s="179"/>
    </row>
    <row r="619" spans="1:20" ht="45" hidden="1" customHeight="1" outlineLevel="7" x14ac:dyDescent="0.2">
      <c r="A619" s="91"/>
      <c r="B619" s="93"/>
      <c r="C619" s="95"/>
      <c r="D619" s="95"/>
      <c r="E619" s="97"/>
      <c r="F619" s="101"/>
      <c r="G619" s="103"/>
      <c r="H619" s="103"/>
      <c r="I619" s="4" t="s">
        <v>231</v>
      </c>
      <c r="J619" s="6" t="s">
        <v>256</v>
      </c>
      <c r="K619" s="5">
        <f>Supervisor!K619</f>
        <v>1</v>
      </c>
      <c r="L619" s="5">
        <f>Supervisor!N619</f>
        <v>0</v>
      </c>
      <c r="M619" s="131"/>
      <c r="N619" s="147"/>
      <c r="O619" s="131"/>
      <c r="P619" s="153"/>
      <c r="Q619" s="116"/>
      <c r="R619" s="116"/>
      <c r="S619" s="191"/>
      <c r="T619" s="179"/>
    </row>
    <row r="620" spans="1:20" ht="45" hidden="1" customHeight="1" outlineLevel="7" x14ac:dyDescent="0.2">
      <c r="A620" s="91"/>
      <c r="B620" s="93"/>
      <c r="C620" s="95"/>
      <c r="D620" s="95"/>
      <c r="E620" s="97"/>
      <c r="F620" s="101"/>
      <c r="G620" s="103"/>
      <c r="H620" s="103"/>
      <c r="I620" s="4" t="s">
        <v>80</v>
      </c>
      <c r="J620" s="6" t="s">
        <v>256</v>
      </c>
      <c r="K620" s="5">
        <f>Supervisor!K620</f>
        <v>1</v>
      </c>
      <c r="L620" s="5">
        <f>Supervisor!N620</f>
        <v>0</v>
      </c>
      <c r="M620" s="131"/>
      <c r="N620" s="147"/>
      <c r="O620" s="131"/>
      <c r="P620" s="153"/>
      <c r="Q620" s="116"/>
      <c r="R620" s="116"/>
      <c r="S620" s="191"/>
      <c r="T620" s="179"/>
    </row>
    <row r="621" spans="1:20" ht="45" hidden="1" customHeight="1" outlineLevel="7" x14ac:dyDescent="0.2">
      <c r="A621" s="91"/>
      <c r="B621" s="93"/>
      <c r="C621" s="95"/>
      <c r="D621" s="95"/>
      <c r="E621" s="97"/>
      <c r="F621" s="101"/>
      <c r="G621" s="103"/>
      <c r="H621" s="103"/>
      <c r="I621" s="4" t="s">
        <v>82</v>
      </c>
      <c r="J621" s="6" t="s">
        <v>257</v>
      </c>
      <c r="K621" s="5">
        <f>Supervisor!K621</f>
        <v>1</v>
      </c>
      <c r="L621" s="5">
        <f>Supervisor!N621</f>
        <v>0</v>
      </c>
      <c r="M621" s="131"/>
      <c r="N621" s="147"/>
      <c r="O621" s="131"/>
      <c r="P621" s="153"/>
      <c r="Q621" s="116"/>
      <c r="R621" s="116"/>
      <c r="S621" s="191"/>
      <c r="T621" s="179"/>
    </row>
    <row r="622" spans="1:20" ht="45" hidden="1" customHeight="1" outlineLevel="7" x14ac:dyDescent="0.2">
      <c r="A622" s="91"/>
      <c r="B622" s="93"/>
      <c r="C622" s="95"/>
      <c r="D622" s="95"/>
      <c r="E622" s="97"/>
      <c r="F622" s="101"/>
      <c r="G622" s="103"/>
      <c r="H622" s="103"/>
      <c r="I622" s="4" t="s">
        <v>293</v>
      </c>
      <c r="J622" s="6" t="s">
        <v>256</v>
      </c>
      <c r="K622" s="5">
        <f>Supervisor!K622</f>
        <v>1</v>
      </c>
      <c r="L622" s="5">
        <f>Supervisor!N622</f>
        <v>0</v>
      </c>
      <c r="M622" s="131"/>
      <c r="N622" s="147"/>
      <c r="O622" s="131"/>
      <c r="P622" s="153"/>
      <c r="Q622" s="116"/>
      <c r="R622" s="116"/>
      <c r="S622" s="191"/>
      <c r="T622" s="179"/>
    </row>
    <row r="623" spans="1:20" ht="45" hidden="1" customHeight="1" outlineLevel="7" x14ac:dyDescent="0.2">
      <c r="A623" s="91"/>
      <c r="B623" s="93"/>
      <c r="C623" s="95"/>
      <c r="D623" s="95"/>
      <c r="E623" s="97"/>
      <c r="F623" s="101"/>
      <c r="G623" s="103"/>
      <c r="H623" s="103"/>
      <c r="I623" s="4" t="s">
        <v>294</v>
      </c>
      <c r="J623" s="6" t="s">
        <v>257</v>
      </c>
      <c r="K623" s="5">
        <f>Supervisor!K623</f>
        <v>1</v>
      </c>
      <c r="L623" s="5">
        <f>Supervisor!N623</f>
        <v>0</v>
      </c>
      <c r="M623" s="131"/>
      <c r="N623" s="147"/>
      <c r="O623" s="131"/>
      <c r="P623" s="153"/>
      <c r="Q623" s="116"/>
      <c r="R623" s="116"/>
      <c r="S623" s="191"/>
      <c r="T623" s="179"/>
    </row>
    <row r="624" spans="1:20" ht="45" hidden="1" customHeight="1" outlineLevel="5" x14ac:dyDescent="0.2">
      <c r="A624" s="91"/>
      <c r="B624" s="93"/>
      <c r="C624" s="95"/>
      <c r="D624" s="95"/>
      <c r="E624" s="97"/>
      <c r="F624" s="101"/>
      <c r="G624" s="103"/>
      <c r="H624" s="103"/>
      <c r="I624" s="22" t="s">
        <v>126</v>
      </c>
      <c r="J624" s="24"/>
      <c r="K624" s="23">
        <f>Supervisor!K624</f>
        <v>0</v>
      </c>
      <c r="L624" s="23">
        <f>Supervisor!N624</f>
        <v>0</v>
      </c>
      <c r="M624" s="139"/>
      <c r="N624" s="152"/>
      <c r="O624" s="139"/>
      <c r="P624" s="535"/>
      <c r="Q624" s="115"/>
      <c r="R624" s="115"/>
      <c r="S624" s="190"/>
      <c r="T624" s="179"/>
    </row>
    <row r="625" spans="1:20" ht="45" hidden="1" customHeight="1" outlineLevel="7" x14ac:dyDescent="0.2">
      <c r="A625" s="91"/>
      <c r="B625" s="93"/>
      <c r="C625" s="95"/>
      <c r="D625" s="95"/>
      <c r="E625" s="97"/>
      <c r="F625" s="101"/>
      <c r="G625" s="103"/>
      <c r="H625" s="103"/>
      <c r="I625" s="4" t="s">
        <v>291</v>
      </c>
      <c r="J625" s="6" t="s">
        <v>256</v>
      </c>
      <c r="K625" s="5">
        <f>Supervisor!K625</f>
        <v>1</v>
      </c>
      <c r="L625" s="5">
        <f>Supervisor!N625</f>
        <v>0</v>
      </c>
      <c r="M625" s="131"/>
      <c r="N625" s="147"/>
      <c r="O625" s="131"/>
      <c r="P625" s="153"/>
      <c r="Q625" s="116"/>
      <c r="R625" s="116"/>
      <c r="S625" s="191"/>
      <c r="T625" s="179"/>
    </row>
    <row r="626" spans="1:20" ht="45" hidden="1" customHeight="1" outlineLevel="7" x14ac:dyDescent="0.2">
      <c r="A626" s="91"/>
      <c r="B626" s="93"/>
      <c r="C626" s="95"/>
      <c r="D626" s="95"/>
      <c r="E626" s="97"/>
      <c r="F626" s="101"/>
      <c r="G626" s="103"/>
      <c r="H626" s="103"/>
      <c r="I626" s="4" t="s">
        <v>292</v>
      </c>
      <c r="J626" s="6" t="s">
        <v>257</v>
      </c>
      <c r="K626" s="5">
        <f>Supervisor!K626</f>
        <v>1</v>
      </c>
      <c r="L626" s="5">
        <f>Supervisor!N626</f>
        <v>0</v>
      </c>
      <c r="M626" s="131"/>
      <c r="N626" s="147"/>
      <c r="O626" s="131"/>
      <c r="P626" s="153"/>
      <c r="Q626" s="116"/>
      <c r="R626" s="116"/>
      <c r="S626" s="191"/>
      <c r="T626" s="179"/>
    </row>
    <row r="627" spans="1:20" ht="45" hidden="1" customHeight="1" outlineLevel="7" x14ac:dyDescent="0.2">
      <c r="A627" s="91"/>
      <c r="B627" s="93"/>
      <c r="C627" s="95"/>
      <c r="D627" s="95"/>
      <c r="E627" s="97"/>
      <c r="F627" s="101"/>
      <c r="G627" s="103"/>
      <c r="H627" s="103"/>
      <c r="I627" s="4" t="s">
        <v>231</v>
      </c>
      <c r="J627" s="6" t="s">
        <v>256</v>
      </c>
      <c r="K627" s="5">
        <f>Supervisor!K627</f>
        <v>1</v>
      </c>
      <c r="L627" s="5">
        <f>Supervisor!N627</f>
        <v>0</v>
      </c>
      <c r="M627" s="131"/>
      <c r="N627" s="147"/>
      <c r="O627" s="131"/>
      <c r="P627" s="153"/>
      <c r="Q627" s="116"/>
      <c r="R627" s="116"/>
      <c r="S627" s="191"/>
      <c r="T627" s="179"/>
    </row>
    <row r="628" spans="1:20" ht="45" hidden="1" customHeight="1" outlineLevel="7" x14ac:dyDescent="0.2">
      <c r="A628" s="91"/>
      <c r="B628" s="93"/>
      <c r="C628" s="95"/>
      <c r="D628" s="95"/>
      <c r="E628" s="97"/>
      <c r="F628" s="101"/>
      <c r="G628" s="103"/>
      <c r="H628" s="103"/>
      <c r="I628" s="4" t="s">
        <v>80</v>
      </c>
      <c r="J628" s="6" t="s">
        <v>256</v>
      </c>
      <c r="K628" s="5">
        <f>Supervisor!K628</f>
        <v>1</v>
      </c>
      <c r="L628" s="5">
        <f>Supervisor!N628</f>
        <v>0</v>
      </c>
      <c r="M628" s="131"/>
      <c r="N628" s="147"/>
      <c r="O628" s="131"/>
      <c r="P628" s="153"/>
      <c r="Q628" s="116"/>
      <c r="R628" s="116"/>
      <c r="S628" s="191"/>
      <c r="T628" s="179"/>
    </row>
    <row r="629" spans="1:20" ht="45" hidden="1" customHeight="1" outlineLevel="7" x14ac:dyDescent="0.2">
      <c r="A629" s="91"/>
      <c r="B629" s="93"/>
      <c r="C629" s="95"/>
      <c r="D629" s="95"/>
      <c r="E629" s="97"/>
      <c r="F629" s="101"/>
      <c r="G629" s="103"/>
      <c r="H629" s="103"/>
      <c r="I629" s="4" t="s">
        <v>82</v>
      </c>
      <c r="J629" s="6" t="s">
        <v>257</v>
      </c>
      <c r="K629" s="5">
        <f>Supervisor!K629</f>
        <v>1</v>
      </c>
      <c r="L629" s="5">
        <f>Supervisor!N629</f>
        <v>0</v>
      </c>
      <c r="M629" s="131"/>
      <c r="N629" s="147"/>
      <c r="O629" s="131"/>
      <c r="P629" s="153"/>
      <c r="Q629" s="116"/>
      <c r="R629" s="116"/>
      <c r="S629" s="191"/>
      <c r="T629" s="179"/>
    </row>
    <row r="630" spans="1:20" ht="45" hidden="1" customHeight="1" outlineLevel="7" x14ac:dyDescent="0.2">
      <c r="A630" s="91"/>
      <c r="B630" s="93"/>
      <c r="C630" s="95"/>
      <c r="D630" s="95"/>
      <c r="E630" s="97"/>
      <c r="F630" s="101"/>
      <c r="G630" s="103"/>
      <c r="H630" s="103"/>
      <c r="I630" s="4" t="s">
        <v>293</v>
      </c>
      <c r="J630" s="6" t="s">
        <v>256</v>
      </c>
      <c r="K630" s="5">
        <f>Supervisor!K630</f>
        <v>1</v>
      </c>
      <c r="L630" s="5">
        <f>Supervisor!N630</f>
        <v>0</v>
      </c>
      <c r="M630" s="131"/>
      <c r="N630" s="147"/>
      <c r="O630" s="131"/>
      <c r="P630" s="153"/>
      <c r="Q630" s="116"/>
      <c r="R630" s="116"/>
      <c r="S630" s="191"/>
      <c r="T630" s="179"/>
    </row>
    <row r="631" spans="1:20" ht="45" hidden="1" customHeight="1" outlineLevel="7" x14ac:dyDescent="0.2">
      <c r="A631" s="91"/>
      <c r="B631" s="93"/>
      <c r="C631" s="95"/>
      <c r="D631" s="95"/>
      <c r="E631" s="97"/>
      <c r="F631" s="101"/>
      <c r="G631" s="103"/>
      <c r="H631" s="103"/>
      <c r="I631" s="4" t="s">
        <v>294</v>
      </c>
      <c r="J631" s="6" t="s">
        <v>257</v>
      </c>
      <c r="K631" s="5">
        <f>Supervisor!K631</f>
        <v>1</v>
      </c>
      <c r="L631" s="5">
        <f>Supervisor!N631</f>
        <v>0</v>
      </c>
      <c r="M631" s="131"/>
      <c r="N631" s="147"/>
      <c r="O631" s="131"/>
      <c r="P631" s="153"/>
      <c r="Q631" s="116"/>
      <c r="R631" s="116"/>
      <c r="S631" s="191"/>
      <c r="T631" s="179"/>
    </row>
    <row r="632" spans="1:20" ht="45" hidden="1" customHeight="1" outlineLevel="5" x14ac:dyDescent="0.2">
      <c r="A632" s="91"/>
      <c r="B632" s="93"/>
      <c r="C632" s="95"/>
      <c r="D632" s="95"/>
      <c r="E632" s="97"/>
      <c r="F632" s="101"/>
      <c r="G632" s="103"/>
      <c r="H632" s="103"/>
      <c r="I632" s="22" t="s">
        <v>127</v>
      </c>
      <c r="J632" s="24"/>
      <c r="K632" s="23">
        <f>Supervisor!K632</f>
        <v>0</v>
      </c>
      <c r="L632" s="23">
        <f>Supervisor!N632</f>
        <v>0</v>
      </c>
      <c r="M632" s="139"/>
      <c r="N632" s="152"/>
      <c r="O632" s="139"/>
      <c r="P632" s="535"/>
      <c r="Q632" s="115"/>
      <c r="R632" s="115"/>
      <c r="S632" s="190"/>
      <c r="T632" s="179"/>
    </row>
    <row r="633" spans="1:20" ht="45" hidden="1" customHeight="1" outlineLevel="7" x14ac:dyDescent="0.2">
      <c r="A633" s="91"/>
      <c r="B633" s="93"/>
      <c r="C633" s="95"/>
      <c r="D633" s="95"/>
      <c r="E633" s="97"/>
      <c r="F633" s="101"/>
      <c r="G633" s="103"/>
      <c r="H633" s="103"/>
      <c r="I633" s="4" t="s">
        <v>291</v>
      </c>
      <c r="J633" s="6" t="s">
        <v>256</v>
      </c>
      <c r="K633" s="5">
        <f>Supervisor!K633</f>
        <v>1</v>
      </c>
      <c r="L633" s="5">
        <f>Supervisor!N633</f>
        <v>0</v>
      </c>
      <c r="M633" s="131"/>
      <c r="N633" s="147"/>
      <c r="O633" s="131"/>
      <c r="P633" s="153"/>
      <c r="Q633" s="116"/>
      <c r="R633" s="116"/>
      <c r="S633" s="191"/>
      <c r="T633" s="179"/>
    </row>
    <row r="634" spans="1:20" ht="45" hidden="1" customHeight="1" outlineLevel="7" x14ac:dyDescent="0.2">
      <c r="A634" s="91"/>
      <c r="B634" s="93"/>
      <c r="C634" s="95"/>
      <c r="D634" s="95"/>
      <c r="E634" s="97"/>
      <c r="F634" s="101"/>
      <c r="G634" s="103"/>
      <c r="H634" s="103"/>
      <c r="I634" s="4" t="s">
        <v>292</v>
      </c>
      <c r="J634" s="6" t="s">
        <v>257</v>
      </c>
      <c r="K634" s="5">
        <f>Supervisor!K634</f>
        <v>1</v>
      </c>
      <c r="L634" s="5">
        <f>Supervisor!N634</f>
        <v>0</v>
      </c>
      <c r="M634" s="131"/>
      <c r="N634" s="147"/>
      <c r="O634" s="131"/>
      <c r="P634" s="153"/>
      <c r="Q634" s="116"/>
      <c r="R634" s="116"/>
      <c r="S634" s="191"/>
      <c r="T634" s="179"/>
    </row>
    <row r="635" spans="1:20" ht="45" hidden="1" customHeight="1" outlineLevel="7" x14ac:dyDescent="0.2">
      <c r="A635" s="91"/>
      <c r="B635" s="93"/>
      <c r="C635" s="95"/>
      <c r="D635" s="95"/>
      <c r="E635" s="97"/>
      <c r="F635" s="101"/>
      <c r="G635" s="103"/>
      <c r="H635" s="103"/>
      <c r="I635" s="4" t="s">
        <v>231</v>
      </c>
      <c r="J635" s="6" t="s">
        <v>256</v>
      </c>
      <c r="K635" s="5">
        <f>Supervisor!K635</f>
        <v>1</v>
      </c>
      <c r="L635" s="5">
        <f>Supervisor!N635</f>
        <v>0</v>
      </c>
      <c r="M635" s="131"/>
      <c r="N635" s="147"/>
      <c r="O635" s="131"/>
      <c r="P635" s="153"/>
      <c r="Q635" s="116"/>
      <c r="R635" s="116"/>
      <c r="S635" s="191"/>
      <c r="T635" s="179"/>
    </row>
    <row r="636" spans="1:20" ht="45" hidden="1" customHeight="1" outlineLevel="7" x14ac:dyDescent="0.2">
      <c r="A636" s="91"/>
      <c r="B636" s="93"/>
      <c r="C636" s="95"/>
      <c r="D636" s="95"/>
      <c r="E636" s="97"/>
      <c r="F636" s="101"/>
      <c r="G636" s="103"/>
      <c r="H636" s="103"/>
      <c r="I636" s="4" t="s">
        <v>80</v>
      </c>
      <c r="J636" s="6" t="s">
        <v>256</v>
      </c>
      <c r="K636" s="5">
        <f>Supervisor!K636</f>
        <v>1</v>
      </c>
      <c r="L636" s="5">
        <f>Supervisor!N636</f>
        <v>0</v>
      </c>
      <c r="M636" s="131"/>
      <c r="N636" s="147"/>
      <c r="O636" s="131"/>
      <c r="P636" s="153"/>
      <c r="Q636" s="116"/>
      <c r="R636" s="116"/>
      <c r="S636" s="191"/>
      <c r="T636" s="179"/>
    </row>
    <row r="637" spans="1:20" ht="45" hidden="1" customHeight="1" outlineLevel="7" x14ac:dyDescent="0.2">
      <c r="A637" s="91"/>
      <c r="B637" s="93"/>
      <c r="C637" s="95"/>
      <c r="D637" s="95"/>
      <c r="E637" s="97"/>
      <c r="F637" s="101"/>
      <c r="G637" s="103"/>
      <c r="H637" s="103"/>
      <c r="I637" s="4" t="s">
        <v>82</v>
      </c>
      <c r="J637" s="6" t="s">
        <v>257</v>
      </c>
      <c r="K637" s="5">
        <f>Supervisor!K637</f>
        <v>1</v>
      </c>
      <c r="L637" s="5">
        <f>Supervisor!N637</f>
        <v>0</v>
      </c>
      <c r="M637" s="131"/>
      <c r="N637" s="147"/>
      <c r="O637" s="131"/>
      <c r="P637" s="153"/>
      <c r="Q637" s="116"/>
      <c r="R637" s="116"/>
      <c r="S637" s="191"/>
      <c r="T637" s="179"/>
    </row>
    <row r="638" spans="1:20" ht="45" hidden="1" customHeight="1" outlineLevel="7" x14ac:dyDescent="0.2">
      <c r="A638" s="91"/>
      <c r="B638" s="93"/>
      <c r="C638" s="95"/>
      <c r="D638" s="95"/>
      <c r="E638" s="97"/>
      <c r="F638" s="101"/>
      <c r="G638" s="103"/>
      <c r="H638" s="103"/>
      <c r="I638" s="4" t="s">
        <v>293</v>
      </c>
      <c r="J638" s="6" t="s">
        <v>256</v>
      </c>
      <c r="K638" s="5">
        <f>Supervisor!K638</f>
        <v>1</v>
      </c>
      <c r="L638" s="5">
        <f>Supervisor!N638</f>
        <v>0</v>
      </c>
      <c r="M638" s="131"/>
      <c r="N638" s="147"/>
      <c r="O638" s="131"/>
      <c r="P638" s="153"/>
      <c r="Q638" s="116"/>
      <c r="R638" s="116"/>
      <c r="S638" s="191"/>
      <c r="T638" s="179"/>
    </row>
    <row r="639" spans="1:20" ht="45" hidden="1" customHeight="1" outlineLevel="7" x14ac:dyDescent="0.2">
      <c r="A639" s="91"/>
      <c r="B639" s="93"/>
      <c r="C639" s="95"/>
      <c r="D639" s="95"/>
      <c r="E639" s="97"/>
      <c r="F639" s="101"/>
      <c r="G639" s="103"/>
      <c r="H639" s="103"/>
      <c r="I639" s="4" t="s">
        <v>294</v>
      </c>
      <c r="J639" s="6" t="s">
        <v>257</v>
      </c>
      <c r="K639" s="5">
        <f>Supervisor!K639</f>
        <v>1</v>
      </c>
      <c r="L639" s="5">
        <f>Supervisor!N639</f>
        <v>0</v>
      </c>
      <c r="M639" s="131"/>
      <c r="N639" s="147"/>
      <c r="O639" s="131"/>
      <c r="P639" s="153"/>
      <c r="Q639" s="116"/>
      <c r="R639" s="116"/>
      <c r="S639" s="191"/>
      <c r="T639" s="179"/>
    </row>
    <row r="640" spans="1:20" ht="45" hidden="1" customHeight="1" outlineLevel="5" x14ac:dyDescent="0.2">
      <c r="A640" s="91"/>
      <c r="B640" s="93"/>
      <c r="C640" s="95"/>
      <c r="D640" s="95"/>
      <c r="E640" s="97"/>
      <c r="F640" s="101"/>
      <c r="G640" s="103"/>
      <c r="H640" s="103"/>
      <c r="I640" s="22" t="s">
        <v>128</v>
      </c>
      <c r="J640" s="24"/>
      <c r="K640" s="23">
        <f>Supervisor!K640</f>
        <v>0</v>
      </c>
      <c r="L640" s="23">
        <f>Supervisor!N640</f>
        <v>0</v>
      </c>
      <c r="M640" s="139"/>
      <c r="N640" s="152"/>
      <c r="O640" s="139"/>
      <c r="P640" s="535"/>
      <c r="Q640" s="115"/>
      <c r="R640" s="115"/>
      <c r="S640" s="190"/>
      <c r="T640" s="179"/>
    </row>
    <row r="641" spans="1:20" ht="45" hidden="1" customHeight="1" outlineLevel="7" x14ac:dyDescent="0.2">
      <c r="A641" s="91"/>
      <c r="B641" s="93"/>
      <c r="C641" s="95"/>
      <c r="D641" s="95"/>
      <c r="E641" s="97"/>
      <c r="F641" s="101"/>
      <c r="G641" s="103"/>
      <c r="H641" s="103"/>
      <c r="I641" s="4" t="s">
        <v>291</v>
      </c>
      <c r="J641" s="6" t="s">
        <v>256</v>
      </c>
      <c r="K641" s="5">
        <f>Supervisor!K641</f>
        <v>1</v>
      </c>
      <c r="L641" s="5">
        <f>Supervisor!N641</f>
        <v>0</v>
      </c>
      <c r="M641" s="131"/>
      <c r="N641" s="147"/>
      <c r="O641" s="131"/>
      <c r="P641" s="153"/>
      <c r="Q641" s="116"/>
      <c r="R641" s="116"/>
      <c r="S641" s="191"/>
      <c r="T641" s="179"/>
    </row>
    <row r="642" spans="1:20" ht="45" hidden="1" customHeight="1" outlineLevel="7" x14ac:dyDescent="0.2">
      <c r="A642" s="91"/>
      <c r="B642" s="93"/>
      <c r="C642" s="95"/>
      <c r="D642" s="95"/>
      <c r="E642" s="97"/>
      <c r="F642" s="101"/>
      <c r="G642" s="103"/>
      <c r="H642" s="103"/>
      <c r="I642" s="4" t="s">
        <v>292</v>
      </c>
      <c r="J642" s="6" t="s">
        <v>257</v>
      </c>
      <c r="K642" s="5">
        <f>Supervisor!K642</f>
        <v>1</v>
      </c>
      <c r="L642" s="5">
        <f>Supervisor!N642</f>
        <v>0</v>
      </c>
      <c r="M642" s="131"/>
      <c r="N642" s="147"/>
      <c r="O642" s="131"/>
      <c r="P642" s="153"/>
      <c r="Q642" s="116"/>
      <c r="R642" s="116"/>
      <c r="S642" s="191"/>
      <c r="T642" s="179"/>
    </row>
    <row r="643" spans="1:20" ht="45" hidden="1" customHeight="1" outlineLevel="7" x14ac:dyDescent="0.2">
      <c r="A643" s="91"/>
      <c r="B643" s="93"/>
      <c r="C643" s="95"/>
      <c r="D643" s="95"/>
      <c r="E643" s="97"/>
      <c r="F643" s="101"/>
      <c r="G643" s="103"/>
      <c r="H643" s="103"/>
      <c r="I643" s="4" t="s">
        <v>231</v>
      </c>
      <c r="J643" s="6" t="s">
        <v>256</v>
      </c>
      <c r="K643" s="5">
        <f>Supervisor!K643</f>
        <v>1</v>
      </c>
      <c r="L643" s="5">
        <f>Supervisor!N643</f>
        <v>0</v>
      </c>
      <c r="M643" s="131"/>
      <c r="N643" s="147"/>
      <c r="O643" s="131"/>
      <c r="P643" s="153"/>
      <c r="Q643" s="116"/>
      <c r="R643" s="116"/>
      <c r="S643" s="191"/>
      <c r="T643" s="179"/>
    </row>
    <row r="644" spans="1:20" ht="45" hidden="1" customHeight="1" outlineLevel="7" x14ac:dyDescent="0.2">
      <c r="A644" s="91"/>
      <c r="B644" s="93"/>
      <c r="C644" s="95"/>
      <c r="D644" s="95"/>
      <c r="E644" s="97"/>
      <c r="F644" s="101"/>
      <c r="G644" s="103"/>
      <c r="H644" s="103"/>
      <c r="I644" s="4" t="s">
        <v>80</v>
      </c>
      <c r="J644" s="6" t="s">
        <v>256</v>
      </c>
      <c r="K644" s="5">
        <f>Supervisor!K644</f>
        <v>1</v>
      </c>
      <c r="L644" s="5">
        <f>Supervisor!N644</f>
        <v>0</v>
      </c>
      <c r="M644" s="131"/>
      <c r="N644" s="147"/>
      <c r="O644" s="131"/>
      <c r="P644" s="153"/>
      <c r="Q644" s="116"/>
      <c r="R644" s="116"/>
      <c r="S644" s="191"/>
      <c r="T644" s="179"/>
    </row>
    <row r="645" spans="1:20" ht="45" hidden="1" customHeight="1" outlineLevel="7" x14ac:dyDescent="0.2">
      <c r="A645" s="91"/>
      <c r="B645" s="93"/>
      <c r="C645" s="95"/>
      <c r="D645" s="95"/>
      <c r="E645" s="97"/>
      <c r="F645" s="101"/>
      <c r="G645" s="103"/>
      <c r="H645" s="103"/>
      <c r="I645" s="4" t="s">
        <v>82</v>
      </c>
      <c r="J645" s="6" t="s">
        <v>257</v>
      </c>
      <c r="K645" s="5">
        <f>Supervisor!K645</f>
        <v>1</v>
      </c>
      <c r="L645" s="5">
        <f>Supervisor!N645</f>
        <v>0</v>
      </c>
      <c r="M645" s="131"/>
      <c r="N645" s="147"/>
      <c r="O645" s="131"/>
      <c r="P645" s="153"/>
      <c r="Q645" s="116"/>
      <c r="R645" s="116"/>
      <c r="S645" s="191"/>
      <c r="T645" s="179"/>
    </row>
    <row r="646" spans="1:20" ht="45" hidden="1" customHeight="1" outlineLevel="7" x14ac:dyDescent="0.2">
      <c r="A646" s="91"/>
      <c r="B646" s="93"/>
      <c r="C646" s="95"/>
      <c r="D646" s="95"/>
      <c r="E646" s="97"/>
      <c r="F646" s="101"/>
      <c r="G646" s="103"/>
      <c r="H646" s="103"/>
      <c r="I646" s="4" t="s">
        <v>293</v>
      </c>
      <c r="J646" s="6" t="s">
        <v>256</v>
      </c>
      <c r="K646" s="5">
        <f>Supervisor!K646</f>
        <v>1</v>
      </c>
      <c r="L646" s="5">
        <f>Supervisor!N646</f>
        <v>0</v>
      </c>
      <c r="M646" s="131"/>
      <c r="N646" s="147"/>
      <c r="O646" s="131"/>
      <c r="P646" s="153"/>
      <c r="Q646" s="116"/>
      <c r="R646" s="116"/>
      <c r="S646" s="191"/>
      <c r="T646" s="179"/>
    </row>
    <row r="647" spans="1:20" ht="45" hidden="1" customHeight="1" outlineLevel="7" x14ac:dyDescent="0.2">
      <c r="A647" s="91"/>
      <c r="B647" s="93"/>
      <c r="C647" s="95"/>
      <c r="D647" s="95"/>
      <c r="E647" s="97"/>
      <c r="F647" s="101"/>
      <c r="G647" s="103"/>
      <c r="H647" s="103"/>
      <c r="I647" s="4" t="s">
        <v>294</v>
      </c>
      <c r="J647" s="6" t="s">
        <v>257</v>
      </c>
      <c r="K647" s="5">
        <f>Supervisor!K647</f>
        <v>1</v>
      </c>
      <c r="L647" s="5">
        <f>Supervisor!N647</f>
        <v>0</v>
      </c>
      <c r="M647" s="131"/>
      <c r="N647" s="147"/>
      <c r="O647" s="131"/>
      <c r="P647" s="153"/>
      <c r="Q647" s="116"/>
      <c r="R647" s="116"/>
      <c r="S647" s="191"/>
      <c r="T647" s="179"/>
    </row>
    <row r="648" spans="1:20" ht="45" hidden="1" customHeight="1" outlineLevel="5" x14ac:dyDescent="0.2">
      <c r="A648" s="91"/>
      <c r="B648" s="93"/>
      <c r="C648" s="95"/>
      <c r="D648" s="95"/>
      <c r="E648" s="97"/>
      <c r="F648" s="101"/>
      <c r="G648" s="103"/>
      <c r="H648" s="103"/>
      <c r="I648" s="22" t="s">
        <v>129</v>
      </c>
      <c r="J648" s="24"/>
      <c r="K648" s="23">
        <f>Supervisor!K648</f>
        <v>0</v>
      </c>
      <c r="L648" s="23">
        <f>Supervisor!N648</f>
        <v>0</v>
      </c>
      <c r="M648" s="139"/>
      <c r="N648" s="152"/>
      <c r="O648" s="139"/>
      <c r="P648" s="535"/>
      <c r="Q648" s="115"/>
      <c r="R648" s="115"/>
      <c r="S648" s="190"/>
      <c r="T648" s="179"/>
    </row>
    <row r="649" spans="1:20" ht="45" hidden="1" customHeight="1" outlineLevel="7" x14ac:dyDescent="0.2">
      <c r="A649" s="91"/>
      <c r="B649" s="93"/>
      <c r="C649" s="95"/>
      <c r="D649" s="95"/>
      <c r="E649" s="97"/>
      <c r="F649" s="101"/>
      <c r="G649" s="103"/>
      <c r="H649" s="103"/>
      <c r="I649" s="4" t="s">
        <v>291</v>
      </c>
      <c r="J649" s="6" t="s">
        <v>256</v>
      </c>
      <c r="K649" s="5">
        <f>Supervisor!K649</f>
        <v>1</v>
      </c>
      <c r="L649" s="5">
        <f>Supervisor!N649</f>
        <v>0</v>
      </c>
      <c r="M649" s="131"/>
      <c r="N649" s="147"/>
      <c r="O649" s="131"/>
      <c r="P649" s="153"/>
      <c r="Q649" s="116"/>
      <c r="R649" s="116"/>
      <c r="S649" s="191"/>
      <c r="T649" s="179"/>
    </row>
    <row r="650" spans="1:20" ht="45" hidden="1" customHeight="1" outlineLevel="7" x14ac:dyDescent="0.2">
      <c r="A650" s="91"/>
      <c r="B650" s="93"/>
      <c r="C650" s="95"/>
      <c r="D650" s="95"/>
      <c r="E650" s="97"/>
      <c r="F650" s="101"/>
      <c r="G650" s="103"/>
      <c r="H650" s="103"/>
      <c r="I650" s="4" t="s">
        <v>292</v>
      </c>
      <c r="J650" s="6" t="s">
        <v>257</v>
      </c>
      <c r="K650" s="5">
        <f>Supervisor!K650</f>
        <v>1</v>
      </c>
      <c r="L650" s="5">
        <f>Supervisor!N650</f>
        <v>0</v>
      </c>
      <c r="M650" s="131"/>
      <c r="N650" s="147"/>
      <c r="O650" s="131"/>
      <c r="P650" s="153"/>
      <c r="Q650" s="116"/>
      <c r="R650" s="116"/>
      <c r="S650" s="191"/>
      <c r="T650" s="179"/>
    </row>
    <row r="651" spans="1:20" ht="45" hidden="1" customHeight="1" outlineLevel="7" x14ac:dyDescent="0.2">
      <c r="A651" s="91"/>
      <c r="B651" s="93"/>
      <c r="C651" s="95"/>
      <c r="D651" s="95"/>
      <c r="E651" s="97"/>
      <c r="F651" s="101"/>
      <c r="G651" s="103"/>
      <c r="H651" s="103"/>
      <c r="I651" s="4" t="s">
        <v>231</v>
      </c>
      <c r="J651" s="6" t="s">
        <v>256</v>
      </c>
      <c r="K651" s="5">
        <f>Supervisor!K651</f>
        <v>1</v>
      </c>
      <c r="L651" s="5">
        <f>Supervisor!N651</f>
        <v>0</v>
      </c>
      <c r="M651" s="131"/>
      <c r="N651" s="147"/>
      <c r="O651" s="131"/>
      <c r="P651" s="153"/>
      <c r="Q651" s="116"/>
      <c r="R651" s="116"/>
      <c r="S651" s="191"/>
      <c r="T651" s="179"/>
    </row>
    <row r="652" spans="1:20" ht="45" hidden="1" customHeight="1" outlineLevel="7" x14ac:dyDescent="0.2">
      <c r="A652" s="91"/>
      <c r="B652" s="93"/>
      <c r="C652" s="95"/>
      <c r="D652" s="95"/>
      <c r="E652" s="97"/>
      <c r="F652" s="101"/>
      <c r="G652" s="103"/>
      <c r="H652" s="103"/>
      <c r="I652" s="4" t="s">
        <v>80</v>
      </c>
      <c r="J652" s="6" t="s">
        <v>256</v>
      </c>
      <c r="K652" s="5">
        <f>Supervisor!K652</f>
        <v>1</v>
      </c>
      <c r="L652" s="5">
        <f>Supervisor!N652</f>
        <v>0</v>
      </c>
      <c r="M652" s="131"/>
      <c r="N652" s="147"/>
      <c r="O652" s="131"/>
      <c r="P652" s="153"/>
      <c r="Q652" s="116"/>
      <c r="R652" s="116"/>
      <c r="S652" s="191"/>
      <c r="T652" s="179"/>
    </row>
    <row r="653" spans="1:20" ht="45" hidden="1" customHeight="1" outlineLevel="7" x14ac:dyDescent="0.2">
      <c r="A653" s="91"/>
      <c r="B653" s="93"/>
      <c r="C653" s="95"/>
      <c r="D653" s="95"/>
      <c r="E653" s="97"/>
      <c r="F653" s="101"/>
      <c r="G653" s="103"/>
      <c r="H653" s="103"/>
      <c r="I653" s="4" t="s">
        <v>82</v>
      </c>
      <c r="J653" s="6" t="s">
        <v>257</v>
      </c>
      <c r="K653" s="5">
        <f>Supervisor!K653</f>
        <v>1</v>
      </c>
      <c r="L653" s="5">
        <f>Supervisor!N653</f>
        <v>0</v>
      </c>
      <c r="M653" s="131"/>
      <c r="N653" s="147"/>
      <c r="O653" s="131"/>
      <c r="P653" s="153"/>
      <c r="Q653" s="116"/>
      <c r="R653" s="116"/>
      <c r="S653" s="191"/>
      <c r="T653" s="179"/>
    </row>
    <row r="654" spans="1:20" ht="45" hidden="1" customHeight="1" outlineLevel="7" x14ac:dyDescent="0.2">
      <c r="A654" s="91"/>
      <c r="B654" s="93"/>
      <c r="C654" s="95"/>
      <c r="D654" s="95"/>
      <c r="E654" s="97"/>
      <c r="F654" s="101"/>
      <c r="G654" s="103"/>
      <c r="H654" s="103"/>
      <c r="I654" s="4" t="s">
        <v>293</v>
      </c>
      <c r="J654" s="6" t="s">
        <v>256</v>
      </c>
      <c r="K654" s="5">
        <f>Supervisor!K654</f>
        <v>1</v>
      </c>
      <c r="L654" s="5">
        <f>Supervisor!N654</f>
        <v>0</v>
      </c>
      <c r="M654" s="131"/>
      <c r="N654" s="147"/>
      <c r="O654" s="131"/>
      <c r="P654" s="153"/>
      <c r="Q654" s="116"/>
      <c r="R654" s="116"/>
      <c r="S654" s="191"/>
      <c r="T654" s="179"/>
    </row>
    <row r="655" spans="1:20" ht="45" hidden="1" customHeight="1" outlineLevel="7" x14ac:dyDescent="0.2">
      <c r="A655" s="91"/>
      <c r="B655" s="93"/>
      <c r="C655" s="95"/>
      <c r="D655" s="95"/>
      <c r="E655" s="97"/>
      <c r="F655" s="101"/>
      <c r="G655" s="103"/>
      <c r="H655" s="103"/>
      <c r="I655" s="4" t="s">
        <v>294</v>
      </c>
      <c r="J655" s="6" t="s">
        <v>257</v>
      </c>
      <c r="K655" s="5">
        <f>Supervisor!K655</f>
        <v>1</v>
      </c>
      <c r="L655" s="5">
        <f>Supervisor!N655</f>
        <v>0</v>
      </c>
      <c r="M655" s="131"/>
      <c r="N655" s="147"/>
      <c r="O655" s="131"/>
      <c r="P655" s="153"/>
      <c r="Q655" s="116"/>
      <c r="R655" s="116"/>
      <c r="S655" s="191"/>
      <c r="T655" s="179"/>
    </row>
    <row r="656" spans="1:20" ht="45" hidden="1" customHeight="1" outlineLevel="5" x14ac:dyDescent="0.2">
      <c r="A656" s="91"/>
      <c r="B656" s="93"/>
      <c r="C656" s="95"/>
      <c r="D656" s="95"/>
      <c r="E656" s="97"/>
      <c r="F656" s="101"/>
      <c r="G656" s="103"/>
      <c r="H656" s="103"/>
      <c r="I656" s="22" t="s">
        <v>130</v>
      </c>
      <c r="J656" s="24"/>
      <c r="K656" s="23">
        <f>Supervisor!K656</f>
        <v>0</v>
      </c>
      <c r="L656" s="23">
        <f>Supervisor!N656</f>
        <v>0</v>
      </c>
      <c r="M656" s="139"/>
      <c r="N656" s="152"/>
      <c r="O656" s="139"/>
      <c r="P656" s="535"/>
      <c r="Q656" s="115"/>
      <c r="R656" s="115"/>
      <c r="S656" s="190"/>
      <c r="T656" s="179"/>
    </row>
    <row r="657" spans="1:20" ht="45" hidden="1" customHeight="1" outlineLevel="7" x14ac:dyDescent="0.2">
      <c r="A657" s="91"/>
      <c r="B657" s="93"/>
      <c r="C657" s="95"/>
      <c r="D657" s="95"/>
      <c r="E657" s="97"/>
      <c r="F657" s="101"/>
      <c r="G657" s="103"/>
      <c r="H657" s="103"/>
      <c r="I657" s="4" t="s">
        <v>291</v>
      </c>
      <c r="J657" s="6" t="s">
        <v>256</v>
      </c>
      <c r="K657" s="5">
        <f>Supervisor!K657</f>
        <v>1</v>
      </c>
      <c r="L657" s="5">
        <f>Supervisor!N657</f>
        <v>0</v>
      </c>
      <c r="M657" s="131"/>
      <c r="N657" s="147"/>
      <c r="O657" s="131"/>
      <c r="P657" s="153"/>
      <c r="Q657" s="116"/>
      <c r="R657" s="116"/>
      <c r="S657" s="191"/>
      <c r="T657" s="179"/>
    </row>
    <row r="658" spans="1:20" ht="45" hidden="1" customHeight="1" outlineLevel="7" x14ac:dyDescent="0.2">
      <c r="A658" s="91"/>
      <c r="B658" s="93"/>
      <c r="C658" s="95"/>
      <c r="D658" s="95"/>
      <c r="E658" s="97"/>
      <c r="F658" s="101"/>
      <c r="G658" s="103"/>
      <c r="H658" s="103"/>
      <c r="I658" s="4" t="s">
        <v>292</v>
      </c>
      <c r="J658" s="6" t="s">
        <v>257</v>
      </c>
      <c r="K658" s="5">
        <f>Supervisor!K658</f>
        <v>1</v>
      </c>
      <c r="L658" s="5">
        <f>Supervisor!N658</f>
        <v>0</v>
      </c>
      <c r="M658" s="131"/>
      <c r="N658" s="147"/>
      <c r="O658" s="131"/>
      <c r="P658" s="153"/>
      <c r="Q658" s="116"/>
      <c r="R658" s="116"/>
      <c r="S658" s="191"/>
      <c r="T658" s="179"/>
    </row>
    <row r="659" spans="1:20" ht="45" hidden="1" customHeight="1" outlineLevel="7" x14ac:dyDescent="0.2">
      <c r="A659" s="91"/>
      <c r="B659" s="93"/>
      <c r="C659" s="95"/>
      <c r="D659" s="95"/>
      <c r="E659" s="97"/>
      <c r="F659" s="101"/>
      <c r="G659" s="103"/>
      <c r="H659" s="103"/>
      <c r="I659" s="4" t="s">
        <v>231</v>
      </c>
      <c r="J659" s="6" t="s">
        <v>256</v>
      </c>
      <c r="K659" s="5">
        <f>Supervisor!K659</f>
        <v>1</v>
      </c>
      <c r="L659" s="5">
        <f>Supervisor!N659</f>
        <v>0</v>
      </c>
      <c r="M659" s="131"/>
      <c r="N659" s="147"/>
      <c r="O659" s="131"/>
      <c r="P659" s="153"/>
      <c r="Q659" s="116"/>
      <c r="R659" s="116"/>
      <c r="S659" s="191"/>
      <c r="T659" s="179"/>
    </row>
    <row r="660" spans="1:20" ht="45" hidden="1" customHeight="1" outlineLevel="7" x14ac:dyDescent="0.2">
      <c r="A660" s="91"/>
      <c r="B660" s="93"/>
      <c r="C660" s="95"/>
      <c r="D660" s="95"/>
      <c r="E660" s="97"/>
      <c r="F660" s="101"/>
      <c r="G660" s="103"/>
      <c r="H660" s="103"/>
      <c r="I660" s="4" t="s">
        <v>80</v>
      </c>
      <c r="J660" s="6" t="s">
        <v>256</v>
      </c>
      <c r="K660" s="5">
        <f>Supervisor!K660</f>
        <v>1</v>
      </c>
      <c r="L660" s="5">
        <f>Supervisor!N660</f>
        <v>0</v>
      </c>
      <c r="M660" s="131"/>
      <c r="N660" s="147"/>
      <c r="O660" s="131"/>
      <c r="P660" s="153"/>
      <c r="Q660" s="116"/>
      <c r="R660" s="116"/>
      <c r="S660" s="191"/>
      <c r="T660" s="179"/>
    </row>
    <row r="661" spans="1:20" ht="45" hidden="1" customHeight="1" outlineLevel="7" x14ac:dyDescent="0.2">
      <c r="A661" s="91"/>
      <c r="B661" s="93"/>
      <c r="C661" s="95"/>
      <c r="D661" s="95"/>
      <c r="E661" s="97"/>
      <c r="F661" s="101"/>
      <c r="G661" s="103"/>
      <c r="H661" s="103"/>
      <c r="I661" s="4" t="s">
        <v>82</v>
      </c>
      <c r="J661" s="6" t="s">
        <v>257</v>
      </c>
      <c r="K661" s="5">
        <f>Supervisor!K661</f>
        <v>1</v>
      </c>
      <c r="L661" s="5">
        <f>Supervisor!N661</f>
        <v>0</v>
      </c>
      <c r="M661" s="131"/>
      <c r="N661" s="147"/>
      <c r="O661" s="131"/>
      <c r="P661" s="153"/>
      <c r="Q661" s="116"/>
      <c r="R661" s="116"/>
      <c r="S661" s="191"/>
      <c r="T661" s="179"/>
    </row>
    <row r="662" spans="1:20" ht="45" hidden="1" customHeight="1" outlineLevel="7" x14ac:dyDescent="0.2">
      <c r="A662" s="91"/>
      <c r="B662" s="93"/>
      <c r="C662" s="95"/>
      <c r="D662" s="95"/>
      <c r="E662" s="97"/>
      <c r="F662" s="101"/>
      <c r="G662" s="103"/>
      <c r="H662" s="103"/>
      <c r="I662" s="4" t="s">
        <v>293</v>
      </c>
      <c r="J662" s="6" t="s">
        <v>256</v>
      </c>
      <c r="K662" s="5">
        <f>Supervisor!K662</f>
        <v>1</v>
      </c>
      <c r="L662" s="5">
        <f>Supervisor!N662</f>
        <v>0</v>
      </c>
      <c r="M662" s="131"/>
      <c r="N662" s="147"/>
      <c r="O662" s="131"/>
      <c r="P662" s="153"/>
      <c r="Q662" s="116"/>
      <c r="R662" s="116"/>
      <c r="S662" s="191"/>
      <c r="T662" s="179"/>
    </row>
    <row r="663" spans="1:20" ht="45" hidden="1" customHeight="1" outlineLevel="7" x14ac:dyDescent="0.2">
      <c r="A663" s="91"/>
      <c r="B663" s="93"/>
      <c r="C663" s="95"/>
      <c r="D663" s="95"/>
      <c r="E663" s="97"/>
      <c r="F663" s="101"/>
      <c r="G663" s="103"/>
      <c r="H663" s="103"/>
      <c r="I663" s="4" t="s">
        <v>294</v>
      </c>
      <c r="J663" s="6" t="s">
        <v>257</v>
      </c>
      <c r="K663" s="5">
        <f>Supervisor!K663</f>
        <v>1</v>
      </c>
      <c r="L663" s="5">
        <f>Supervisor!N663</f>
        <v>0</v>
      </c>
      <c r="M663" s="131"/>
      <c r="N663" s="147"/>
      <c r="O663" s="131"/>
      <c r="P663" s="153"/>
      <c r="Q663" s="116"/>
      <c r="R663" s="116"/>
      <c r="S663" s="191"/>
      <c r="T663" s="179"/>
    </row>
    <row r="664" spans="1:20" ht="45" hidden="1" customHeight="1" outlineLevel="5" x14ac:dyDescent="0.2">
      <c r="A664" s="91"/>
      <c r="B664" s="93"/>
      <c r="C664" s="95"/>
      <c r="D664" s="95"/>
      <c r="E664" s="97"/>
      <c r="F664" s="101"/>
      <c r="G664" s="103"/>
      <c r="H664" s="103"/>
      <c r="I664" s="22" t="s">
        <v>131</v>
      </c>
      <c r="J664" s="24"/>
      <c r="K664" s="23">
        <f>Supervisor!K664</f>
        <v>0</v>
      </c>
      <c r="L664" s="23">
        <f>Supervisor!N664</f>
        <v>0</v>
      </c>
      <c r="M664" s="139"/>
      <c r="N664" s="152"/>
      <c r="O664" s="139"/>
      <c r="P664" s="535"/>
      <c r="Q664" s="115"/>
      <c r="R664" s="115"/>
      <c r="S664" s="190"/>
      <c r="T664" s="179"/>
    </row>
    <row r="665" spans="1:20" ht="45" hidden="1" customHeight="1" outlineLevel="7" x14ac:dyDescent="0.2">
      <c r="A665" s="91"/>
      <c r="B665" s="93"/>
      <c r="C665" s="95"/>
      <c r="D665" s="95"/>
      <c r="E665" s="97"/>
      <c r="F665" s="101"/>
      <c r="G665" s="103"/>
      <c r="H665" s="103"/>
      <c r="I665" s="4" t="s">
        <v>291</v>
      </c>
      <c r="J665" s="6" t="s">
        <v>256</v>
      </c>
      <c r="K665" s="5">
        <f>Supervisor!K665</f>
        <v>1</v>
      </c>
      <c r="L665" s="5">
        <f>Supervisor!N665</f>
        <v>0</v>
      </c>
      <c r="M665" s="131"/>
      <c r="N665" s="147"/>
      <c r="O665" s="131"/>
      <c r="P665" s="153"/>
      <c r="Q665" s="116"/>
      <c r="R665" s="116"/>
      <c r="S665" s="191"/>
      <c r="T665" s="179"/>
    </row>
    <row r="666" spans="1:20" ht="45" hidden="1" customHeight="1" outlineLevel="7" x14ac:dyDescent="0.2">
      <c r="A666" s="91"/>
      <c r="B666" s="93"/>
      <c r="C666" s="95"/>
      <c r="D666" s="95"/>
      <c r="E666" s="97"/>
      <c r="F666" s="101"/>
      <c r="G666" s="103"/>
      <c r="H666" s="103"/>
      <c r="I666" s="4" t="s">
        <v>292</v>
      </c>
      <c r="J666" s="6" t="s">
        <v>257</v>
      </c>
      <c r="K666" s="5">
        <f>Supervisor!K666</f>
        <v>1</v>
      </c>
      <c r="L666" s="5">
        <f>Supervisor!N666</f>
        <v>0</v>
      </c>
      <c r="M666" s="131"/>
      <c r="N666" s="147"/>
      <c r="O666" s="131"/>
      <c r="P666" s="153"/>
      <c r="Q666" s="116"/>
      <c r="R666" s="116"/>
      <c r="S666" s="191"/>
      <c r="T666" s="179"/>
    </row>
    <row r="667" spans="1:20" ht="45" hidden="1" customHeight="1" outlineLevel="7" x14ac:dyDescent="0.2">
      <c r="A667" s="91"/>
      <c r="B667" s="93"/>
      <c r="C667" s="95"/>
      <c r="D667" s="95"/>
      <c r="E667" s="97"/>
      <c r="F667" s="101"/>
      <c r="G667" s="103"/>
      <c r="H667" s="103"/>
      <c r="I667" s="4" t="s">
        <v>231</v>
      </c>
      <c r="J667" s="6" t="s">
        <v>256</v>
      </c>
      <c r="K667" s="5">
        <f>Supervisor!K667</f>
        <v>1</v>
      </c>
      <c r="L667" s="5">
        <f>Supervisor!N667</f>
        <v>0</v>
      </c>
      <c r="M667" s="131"/>
      <c r="N667" s="147"/>
      <c r="O667" s="131"/>
      <c r="P667" s="153"/>
      <c r="Q667" s="116"/>
      <c r="R667" s="116"/>
      <c r="S667" s="191"/>
      <c r="T667" s="179"/>
    </row>
    <row r="668" spans="1:20" ht="45" hidden="1" customHeight="1" outlineLevel="7" x14ac:dyDescent="0.2">
      <c r="A668" s="91"/>
      <c r="B668" s="93"/>
      <c r="C668" s="95"/>
      <c r="D668" s="95"/>
      <c r="E668" s="97"/>
      <c r="F668" s="101"/>
      <c r="G668" s="103"/>
      <c r="H668" s="103"/>
      <c r="I668" s="4" t="s">
        <v>80</v>
      </c>
      <c r="J668" s="6" t="s">
        <v>256</v>
      </c>
      <c r="K668" s="5">
        <f>Supervisor!K668</f>
        <v>1</v>
      </c>
      <c r="L668" s="5">
        <f>Supervisor!N668</f>
        <v>0</v>
      </c>
      <c r="M668" s="131"/>
      <c r="N668" s="147"/>
      <c r="O668" s="131"/>
      <c r="P668" s="153"/>
      <c r="Q668" s="116"/>
      <c r="R668" s="116"/>
      <c r="S668" s="191"/>
      <c r="T668" s="179"/>
    </row>
    <row r="669" spans="1:20" ht="45" hidden="1" customHeight="1" outlineLevel="7" x14ac:dyDescent="0.2">
      <c r="A669" s="91"/>
      <c r="B669" s="93"/>
      <c r="C669" s="95"/>
      <c r="D669" s="95"/>
      <c r="E669" s="97"/>
      <c r="F669" s="101"/>
      <c r="G669" s="103"/>
      <c r="H669" s="103"/>
      <c r="I669" s="4" t="s">
        <v>82</v>
      </c>
      <c r="J669" s="6" t="s">
        <v>257</v>
      </c>
      <c r="K669" s="5">
        <f>Supervisor!K669</f>
        <v>1</v>
      </c>
      <c r="L669" s="5">
        <f>Supervisor!N669</f>
        <v>0</v>
      </c>
      <c r="M669" s="131"/>
      <c r="N669" s="147"/>
      <c r="O669" s="131"/>
      <c r="P669" s="153"/>
      <c r="Q669" s="116"/>
      <c r="R669" s="116"/>
      <c r="S669" s="191"/>
      <c r="T669" s="179"/>
    </row>
    <row r="670" spans="1:20" ht="45" hidden="1" customHeight="1" outlineLevel="7" x14ac:dyDescent="0.2">
      <c r="A670" s="91"/>
      <c r="B670" s="93"/>
      <c r="C670" s="95"/>
      <c r="D670" s="95"/>
      <c r="E670" s="97"/>
      <c r="F670" s="101"/>
      <c r="G670" s="103"/>
      <c r="H670" s="103"/>
      <c r="I670" s="4" t="s">
        <v>293</v>
      </c>
      <c r="J670" s="6" t="s">
        <v>256</v>
      </c>
      <c r="K670" s="5">
        <f>Supervisor!K670</f>
        <v>1</v>
      </c>
      <c r="L670" s="5">
        <f>Supervisor!N670</f>
        <v>0</v>
      </c>
      <c r="M670" s="131"/>
      <c r="N670" s="147"/>
      <c r="O670" s="131"/>
      <c r="P670" s="153"/>
      <c r="Q670" s="116"/>
      <c r="R670" s="116"/>
      <c r="S670" s="191"/>
      <c r="T670" s="179"/>
    </row>
    <row r="671" spans="1:20" ht="45" hidden="1" customHeight="1" outlineLevel="7" x14ac:dyDescent="0.2">
      <c r="A671" s="91"/>
      <c r="B671" s="93"/>
      <c r="C671" s="95"/>
      <c r="D671" s="95"/>
      <c r="E671" s="97"/>
      <c r="F671" s="101"/>
      <c r="G671" s="103"/>
      <c r="H671" s="103"/>
      <c r="I671" s="4" t="s">
        <v>294</v>
      </c>
      <c r="J671" s="6" t="s">
        <v>257</v>
      </c>
      <c r="K671" s="5">
        <f>Supervisor!K671</f>
        <v>1</v>
      </c>
      <c r="L671" s="5">
        <f>Supervisor!N671</f>
        <v>0</v>
      </c>
      <c r="M671" s="131"/>
      <c r="N671" s="147"/>
      <c r="O671" s="131"/>
      <c r="P671" s="153"/>
      <c r="Q671" s="116"/>
      <c r="R671" s="116"/>
      <c r="S671" s="191"/>
      <c r="T671" s="179"/>
    </row>
    <row r="672" spans="1:20" ht="45" hidden="1" customHeight="1" outlineLevel="5" x14ac:dyDescent="0.2">
      <c r="A672" s="91"/>
      <c r="B672" s="93"/>
      <c r="C672" s="95"/>
      <c r="D672" s="95"/>
      <c r="E672" s="97"/>
      <c r="F672" s="101"/>
      <c r="G672" s="103"/>
      <c r="H672" s="103"/>
      <c r="I672" s="22" t="s">
        <v>132</v>
      </c>
      <c r="J672" s="24"/>
      <c r="K672" s="23">
        <f>Supervisor!K672</f>
        <v>0</v>
      </c>
      <c r="L672" s="23">
        <f>Supervisor!N672</f>
        <v>0</v>
      </c>
      <c r="M672" s="139"/>
      <c r="N672" s="152"/>
      <c r="O672" s="139"/>
      <c r="P672" s="535"/>
      <c r="Q672" s="115"/>
      <c r="R672" s="115"/>
      <c r="S672" s="190"/>
      <c r="T672" s="179"/>
    </row>
    <row r="673" spans="1:20" ht="45" hidden="1" customHeight="1" outlineLevel="7" x14ac:dyDescent="0.2">
      <c r="A673" s="91"/>
      <c r="B673" s="93"/>
      <c r="C673" s="95"/>
      <c r="D673" s="95"/>
      <c r="E673" s="97"/>
      <c r="F673" s="101"/>
      <c r="G673" s="103"/>
      <c r="H673" s="103"/>
      <c r="I673" s="4" t="s">
        <v>291</v>
      </c>
      <c r="J673" s="6" t="s">
        <v>256</v>
      </c>
      <c r="K673" s="5">
        <f>Supervisor!K673</f>
        <v>1</v>
      </c>
      <c r="L673" s="5">
        <f>Supervisor!N673</f>
        <v>0</v>
      </c>
      <c r="M673" s="131"/>
      <c r="N673" s="147"/>
      <c r="O673" s="131"/>
      <c r="P673" s="153"/>
      <c r="Q673" s="116"/>
      <c r="R673" s="116"/>
      <c r="S673" s="191"/>
      <c r="T673" s="179"/>
    </row>
    <row r="674" spans="1:20" ht="45" hidden="1" customHeight="1" outlineLevel="7" x14ac:dyDescent="0.2">
      <c r="A674" s="91"/>
      <c r="B674" s="93"/>
      <c r="C674" s="95"/>
      <c r="D674" s="95"/>
      <c r="E674" s="97"/>
      <c r="F674" s="101"/>
      <c r="G674" s="103"/>
      <c r="H674" s="103"/>
      <c r="I674" s="4" t="s">
        <v>292</v>
      </c>
      <c r="J674" s="6" t="s">
        <v>257</v>
      </c>
      <c r="K674" s="5">
        <f>Supervisor!K674</f>
        <v>1</v>
      </c>
      <c r="L674" s="5">
        <f>Supervisor!N674</f>
        <v>0</v>
      </c>
      <c r="M674" s="131"/>
      <c r="N674" s="147"/>
      <c r="O674" s="131"/>
      <c r="P674" s="153"/>
      <c r="Q674" s="116"/>
      <c r="R674" s="116"/>
      <c r="S674" s="191"/>
      <c r="T674" s="179"/>
    </row>
    <row r="675" spans="1:20" ht="45" hidden="1" customHeight="1" outlineLevel="7" x14ac:dyDescent="0.2">
      <c r="A675" s="91"/>
      <c r="B675" s="93"/>
      <c r="C675" s="95"/>
      <c r="D675" s="95"/>
      <c r="E675" s="97"/>
      <c r="F675" s="101"/>
      <c r="G675" s="103"/>
      <c r="H675" s="103"/>
      <c r="I675" s="4" t="s">
        <v>231</v>
      </c>
      <c r="J675" s="6" t="s">
        <v>256</v>
      </c>
      <c r="K675" s="5">
        <f>Supervisor!K675</f>
        <v>1</v>
      </c>
      <c r="L675" s="5">
        <f>Supervisor!N675</f>
        <v>0</v>
      </c>
      <c r="M675" s="131"/>
      <c r="N675" s="147"/>
      <c r="O675" s="131"/>
      <c r="P675" s="153"/>
      <c r="Q675" s="116"/>
      <c r="R675" s="116"/>
      <c r="S675" s="191"/>
      <c r="T675" s="179"/>
    </row>
    <row r="676" spans="1:20" ht="45" hidden="1" customHeight="1" outlineLevel="7" x14ac:dyDescent="0.2">
      <c r="A676" s="91"/>
      <c r="B676" s="93"/>
      <c r="C676" s="95"/>
      <c r="D676" s="95"/>
      <c r="E676" s="97"/>
      <c r="F676" s="101"/>
      <c r="G676" s="103"/>
      <c r="H676" s="103"/>
      <c r="I676" s="4" t="s">
        <v>80</v>
      </c>
      <c r="J676" s="6" t="s">
        <v>256</v>
      </c>
      <c r="K676" s="5">
        <f>Supervisor!K676</f>
        <v>1</v>
      </c>
      <c r="L676" s="5">
        <f>Supervisor!N676</f>
        <v>0</v>
      </c>
      <c r="M676" s="131"/>
      <c r="N676" s="147"/>
      <c r="O676" s="131"/>
      <c r="P676" s="153"/>
      <c r="Q676" s="116"/>
      <c r="R676" s="116"/>
      <c r="S676" s="191"/>
      <c r="T676" s="179"/>
    </row>
    <row r="677" spans="1:20" ht="45" hidden="1" customHeight="1" outlineLevel="7" x14ac:dyDescent="0.2">
      <c r="A677" s="91"/>
      <c r="B677" s="93"/>
      <c r="C677" s="95"/>
      <c r="D677" s="95"/>
      <c r="E677" s="97"/>
      <c r="F677" s="101"/>
      <c r="G677" s="103"/>
      <c r="H677" s="103"/>
      <c r="I677" s="4" t="s">
        <v>82</v>
      </c>
      <c r="J677" s="6" t="s">
        <v>257</v>
      </c>
      <c r="K677" s="5">
        <f>Supervisor!K677</f>
        <v>1</v>
      </c>
      <c r="L677" s="5">
        <f>Supervisor!N677</f>
        <v>0</v>
      </c>
      <c r="M677" s="131"/>
      <c r="N677" s="147"/>
      <c r="O677" s="131"/>
      <c r="P677" s="153"/>
      <c r="Q677" s="116"/>
      <c r="R677" s="116"/>
      <c r="S677" s="191"/>
      <c r="T677" s="179"/>
    </row>
    <row r="678" spans="1:20" ht="45" hidden="1" customHeight="1" outlineLevel="7" x14ac:dyDescent="0.2">
      <c r="A678" s="91"/>
      <c r="B678" s="93"/>
      <c r="C678" s="95"/>
      <c r="D678" s="95"/>
      <c r="E678" s="97"/>
      <c r="F678" s="101"/>
      <c r="G678" s="103"/>
      <c r="H678" s="103"/>
      <c r="I678" s="4" t="s">
        <v>293</v>
      </c>
      <c r="J678" s="6" t="s">
        <v>256</v>
      </c>
      <c r="K678" s="5">
        <f>Supervisor!K678</f>
        <v>1</v>
      </c>
      <c r="L678" s="5">
        <f>Supervisor!N678</f>
        <v>0</v>
      </c>
      <c r="M678" s="131"/>
      <c r="N678" s="147"/>
      <c r="O678" s="131"/>
      <c r="P678" s="153"/>
      <c r="Q678" s="116"/>
      <c r="R678" s="116"/>
      <c r="S678" s="191"/>
      <c r="T678" s="179"/>
    </row>
    <row r="679" spans="1:20" ht="45" hidden="1" customHeight="1" outlineLevel="7" x14ac:dyDescent="0.2">
      <c r="A679" s="91"/>
      <c r="B679" s="93"/>
      <c r="C679" s="95"/>
      <c r="D679" s="95"/>
      <c r="E679" s="97"/>
      <c r="F679" s="101"/>
      <c r="G679" s="103"/>
      <c r="H679" s="103"/>
      <c r="I679" s="4" t="s">
        <v>294</v>
      </c>
      <c r="J679" s="6" t="s">
        <v>257</v>
      </c>
      <c r="K679" s="5">
        <f>Supervisor!K679</f>
        <v>1</v>
      </c>
      <c r="L679" s="5">
        <f>Supervisor!N679</f>
        <v>0</v>
      </c>
      <c r="M679" s="131"/>
      <c r="N679" s="147"/>
      <c r="O679" s="131"/>
      <c r="P679" s="153"/>
      <c r="Q679" s="116"/>
      <c r="R679" s="116"/>
      <c r="S679" s="191"/>
      <c r="T679" s="179"/>
    </row>
    <row r="680" spans="1:20" ht="45" hidden="1" customHeight="1" outlineLevel="5" x14ac:dyDescent="0.2">
      <c r="A680" s="91"/>
      <c r="B680" s="93"/>
      <c r="C680" s="95"/>
      <c r="D680" s="95"/>
      <c r="E680" s="97"/>
      <c r="F680" s="101"/>
      <c r="G680" s="103"/>
      <c r="H680" s="103"/>
      <c r="I680" s="22" t="s">
        <v>133</v>
      </c>
      <c r="J680" s="24"/>
      <c r="K680" s="23">
        <f>Supervisor!K680</f>
        <v>0</v>
      </c>
      <c r="L680" s="23">
        <f>Supervisor!N680</f>
        <v>0</v>
      </c>
      <c r="M680" s="139"/>
      <c r="N680" s="152"/>
      <c r="O680" s="139"/>
      <c r="P680" s="535"/>
      <c r="Q680" s="115"/>
      <c r="R680" s="115"/>
      <c r="S680" s="190"/>
      <c r="T680" s="179"/>
    </row>
    <row r="681" spans="1:20" ht="45" hidden="1" customHeight="1" outlineLevel="7" x14ac:dyDescent="0.2">
      <c r="A681" s="91"/>
      <c r="B681" s="93"/>
      <c r="C681" s="95"/>
      <c r="D681" s="95"/>
      <c r="E681" s="97"/>
      <c r="F681" s="101"/>
      <c r="G681" s="103"/>
      <c r="H681" s="103"/>
      <c r="I681" s="4" t="s">
        <v>291</v>
      </c>
      <c r="J681" s="6" t="s">
        <v>256</v>
      </c>
      <c r="K681" s="5">
        <f>Supervisor!K681</f>
        <v>1</v>
      </c>
      <c r="L681" s="5">
        <f>Supervisor!N681</f>
        <v>0</v>
      </c>
      <c r="M681" s="131"/>
      <c r="N681" s="147"/>
      <c r="O681" s="131"/>
      <c r="P681" s="153"/>
      <c r="Q681" s="116"/>
      <c r="R681" s="116"/>
      <c r="S681" s="191"/>
      <c r="T681" s="179"/>
    </row>
    <row r="682" spans="1:20" ht="45" hidden="1" customHeight="1" outlineLevel="7" x14ac:dyDescent="0.2">
      <c r="A682" s="91"/>
      <c r="B682" s="93"/>
      <c r="C682" s="95"/>
      <c r="D682" s="95"/>
      <c r="E682" s="97"/>
      <c r="F682" s="101"/>
      <c r="G682" s="103"/>
      <c r="H682" s="103"/>
      <c r="I682" s="4" t="s">
        <v>292</v>
      </c>
      <c r="J682" s="6" t="s">
        <v>257</v>
      </c>
      <c r="K682" s="5">
        <f>Supervisor!K682</f>
        <v>1</v>
      </c>
      <c r="L682" s="5">
        <f>Supervisor!N682</f>
        <v>0</v>
      </c>
      <c r="M682" s="131"/>
      <c r="N682" s="147"/>
      <c r="O682" s="131"/>
      <c r="P682" s="153"/>
      <c r="Q682" s="116"/>
      <c r="R682" s="116"/>
      <c r="S682" s="191"/>
      <c r="T682" s="179"/>
    </row>
    <row r="683" spans="1:20" ht="45" hidden="1" customHeight="1" outlineLevel="7" x14ac:dyDescent="0.2">
      <c r="A683" s="91"/>
      <c r="B683" s="93"/>
      <c r="C683" s="95"/>
      <c r="D683" s="95"/>
      <c r="E683" s="97"/>
      <c r="F683" s="101"/>
      <c r="G683" s="103"/>
      <c r="H683" s="103"/>
      <c r="I683" s="4" t="s">
        <v>231</v>
      </c>
      <c r="J683" s="6" t="s">
        <v>256</v>
      </c>
      <c r="K683" s="5">
        <f>Supervisor!K683</f>
        <v>1</v>
      </c>
      <c r="L683" s="5">
        <f>Supervisor!N683</f>
        <v>0</v>
      </c>
      <c r="M683" s="131"/>
      <c r="N683" s="147"/>
      <c r="O683" s="131"/>
      <c r="P683" s="153"/>
      <c r="Q683" s="116"/>
      <c r="R683" s="116"/>
      <c r="S683" s="191"/>
      <c r="T683" s="179"/>
    </row>
    <row r="684" spans="1:20" ht="45" hidden="1" customHeight="1" outlineLevel="7" x14ac:dyDescent="0.2">
      <c r="A684" s="91"/>
      <c r="B684" s="93"/>
      <c r="C684" s="95"/>
      <c r="D684" s="95"/>
      <c r="E684" s="97"/>
      <c r="F684" s="101"/>
      <c r="G684" s="103"/>
      <c r="H684" s="103"/>
      <c r="I684" s="4" t="s">
        <v>80</v>
      </c>
      <c r="J684" s="6" t="s">
        <v>256</v>
      </c>
      <c r="K684" s="5">
        <f>Supervisor!K684</f>
        <v>1</v>
      </c>
      <c r="L684" s="5">
        <f>Supervisor!N684</f>
        <v>0</v>
      </c>
      <c r="M684" s="131"/>
      <c r="N684" s="147"/>
      <c r="O684" s="131"/>
      <c r="P684" s="153"/>
      <c r="Q684" s="116"/>
      <c r="R684" s="116"/>
      <c r="S684" s="191"/>
      <c r="T684" s="179"/>
    </row>
    <row r="685" spans="1:20" ht="45" hidden="1" customHeight="1" outlineLevel="7" x14ac:dyDescent="0.2">
      <c r="A685" s="91"/>
      <c r="B685" s="93"/>
      <c r="C685" s="95"/>
      <c r="D685" s="95"/>
      <c r="E685" s="97"/>
      <c r="F685" s="101"/>
      <c r="G685" s="103"/>
      <c r="H685" s="103"/>
      <c r="I685" s="4" t="s">
        <v>82</v>
      </c>
      <c r="J685" s="6" t="s">
        <v>257</v>
      </c>
      <c r="K685" s="5">
        <f>Supervisor!K685</f>
        <v>1</v>
      </c>
      <c r="L685" s="5">
        <f>Supervisor!N685</f>
        <v>0</v>
      </c>
      <c r="M685" s="131"/>
      <c r="N685" s="147"/>
      <c r="O685" s="131"/>
      <c r="P685" s="153"/>
      <c r="Q685" s="116"/>
      <c r="R685" s="116"/>
      <c r="S685" s="191"/>
      <c r="T685" s="179"/>
    </row>
    <row r="686" spans="1:20" ht="45" hidden="1" customHeight="1" outlineLevel="7" x14ac:dyDescent="0.2">
      <c r="A686" s="91"/>
      <c r="B686" s="93"/>
      <c r="C686" s="95"/>
      <c r="D686" s="95"/>
      <c r="E686" s="97"/>
      <c r="F686" s="101"/>
      <c r="G686" s="103"/>
      <c r="H686" s="103"/>
      <c r="I686" s="4" t="s">
        <v>293</v>
      </c>
      <c r="J686" s="6" t="s">
        <v>256</v>
      </c>
      <c r="K686" s="5">
        <f>Supervisor!K686</f>
        <v>1</v>
      </c>
      <c r="L686" s="5">
        <f>Supervisor!N686</f>
        <v>0</v>
      </c>
      <c r="M686" s="131"/>
      <c r="N686" s="147"/>
      <c r="O686" s="131"/>
      <c r="P686" s="153"/>
      <c r="Q686" s="116"/>
      <c r="R686" s="116"/>
      <c r="S686" s="191"/>
      <c r="T686" s="179"/>
    </row>
    <row r="687" spans="1:20" ht="45" hidden="1" customHeight="1" outlineLevel="7" x14ac:dyDescent="0.2">
      <c r="A687" s="91"/>
      <c r="B687" s="93"/>
      <c r="C687" s="95"/>
      <c r="D687" s="95"/>
      <c r="E687" s="97"/>
      <c r="F687" s="101"/>
      <c r="G687" s="103"/>
      <c r="H687" s="103"/>
      <c r="I687" s="4" t="s">
        <v>294</v>
      </c>
      <c r="J687" s="6" t="s">
        <v>257</v>
      </c>
      <c r="K687" s="5">
        <f>Supervisor!K687</f>
        <v>1</v>
      </c>
      <c r="L687" s="5">
        <f>Supervisor!N687</f>
        <v>0</v>
      </c>
      <c r="M687" s="131"/>
      <c r="N687" s="147"/>
      <c r="O687" s="131"/>
      <c r="P687" s="153"/>
      <c r="Q687" s="116"/>
      <c r="R687" s="116"/>
      <c r="S687" s="191"/>
      <c r="T687" s="179"/>
    </row>
    <row r="688" spans="1:20" ht="45" hidden="1" customHeight="1" outlineLevel="5" x14ac:dyDescent="0.2">
      <c r="A688" s="91"/>
      <c r="B688" s="93"/>
      <c r="C688" s="95"/>
      <c r="D688" s="95"/>
      <c r="E688" s="97"/>
      <c r="F688" s="101"/>
      <c r="G688" s="103"/>
      <c r="H688" s="103"/>
      <c r="I688" s="22" t="s">
        <v>134</v>
      </c>
      <c r="J688" s="24"/>
      <c r="K688" s="23">
        <f>Supervisor!K688</f>
        <v>0</v>
      </c>
      <c r="L688" s="23">
        <f>Supervisor!N688</f>
        <v>0</v>
      </c>
      <c r="M688" s="139"/>
      <c r="N688" s="152"/>
      <c r="O688" s="139"/>
      <c r="P688" s="535"/>
      <c r="Q688" s="115"/>
      <c r="R688" s="115"/>
      <c r="S688" s="190"/>
      <c r="T688" s="179"/>
    </row>
    <row r="689" spans="1:20" ht="45" hidden="1" customHeight="1" outlineLevel="7" x14ac:dyDescent="0.2">
      <c r="A689" s="91"/>
      <c r="B689" s="93"/>
      <c r="C689" s="95"/>
      <c r="D689" s="95"/>
      <c r="E689" s="97"/>
      <c r="F689" s="101"/>
      <c r="G689" s="103"/>
      <c r="H689" s="103"/>
      <c r="I689" s="4" t="s">
        <v>291</v>
      </c>
      <c r="J689" s="6" t="s">
        <v>256</v>
      </c>
      <c r="K689" s="5">
        <f>Supervisor!K689</f>
        <v>1</v>
      </c>
      <c r="L689" s="5">
        <f>Supervisor!N689</f>
        <v>0</v>
      </c>
      <c r="M689" s="131"/>
      <c r="N689" s="147"/>
      <c r="O689" s="131"/>
      <c r="P689" s="153"/>
      <c r="Q689" s="116"/>
      <c r="R689" s="116"/>
      <c r="S689" s="191"/>
      <c r="T689" s="179"/>
    </row>
    <row r="690" spans="1:20" ht="45" hidden="1" customHeight="1" outlineLevel="7" x14ac:dyDescent="0.2">
      <c r="A690" s="91"/>
      <c r="B690" s="93"/>
      <c r="C690" s="95"/>
      <c r="D690" s="95"/>
      <c r="E690" s="97"/>
      <c r="F690" s="101"/>
      <c r="G690" s="103"/>
      <c r="H690" s="103"/>
      <c r="I690" s="4" t="s">
        <v>292</v>
      </c>
      <c r="J690" s="6" t="s">
        <v>257</v>
      </c>
      <c r="K690" s="5">
        <f>Supervisor!K690</f>
        <v>1</v>
      </c>
      <c r="L690" s="5">
        <f>Supervisor!N690</f>
        <v>0</v>
      </c>
      <c r="M690" s="131"/>
      <c r="N690" s="147"/>
      <c r="O690" s="131"/>
      <c r="P690" s="153"/>
      <c r="Q690" s="116"/>
      <c r="R690" s="116"/>
      <c r="S690" s="191"/>
      <c r="T690" s="179"/>
    </row>
    <row r="691" spans="1:20" ht="45" hidden="1" customHeight="1" outlineLevel="7" x14ac:dyDescent="0.2">
      <c r="A691" s="91"/>
      <c r="B691" s="93"/>
      <c r="C691" s="95"/>
      <c r="D691" s="95"/>
      <c r="E691" s="97"/>
      <c r="F691" s="101"/>
      <c r="G691" s="103"/>
      <c r="H691" s="103"/>
      <c r="I691" s="4" t="s">
        <v>231</v>
      </c>
      <c r="J691" s="6" t="s">
        <v>256</v>
      </c>
      <c r="K691" s="5">
        <f>Supervisor!K691</f>
        <v>1</v>
      </c>
      <c r="L691" s="5">
        <f>Supervisor!N691</f>
        <v>0</v>
      </c>
      <c r="M691" s="131"/>
      <c r="N691" s="147"/>
      <c r="O691" s="131"/>
      <c r="P691" s="153"/>
      <c r="Q691" s="116"/>
      <c r="R691" s="116"/>
      <c r="S691" s="191"/>
      <c r="T691" s="179"/>
    </row>
    <row r="692" spans="1:20" ht="45" hidden="1" customHeight="1" outlineLevel="7" x14ac:dyDescent="0.2">
      <c r="A692" s="91"/>
      <c r="B692" s="93"/>
      <c r="C692" s="95"/>
      <c r="D692" s="95"/>
      <c r="E692" s="97"/>
      <c r="F692" s="101"/>
      <c r="G692" s="103"/>
      <c r="H692" s="103"/>
      <c r="I692" s="4" t="s">
        <v>80</v>
      </c>
      <c r="J692" s="6" t="s">
        <v>256</v>
      </c>
      <c r="K692" s="5">
        <f>Supervisor!K692</f>
        <v>1</v>
      </c>
      <c r="L692" s="5">
        <f>Supervisor!N692</f>
        <v>0</v>
      </c>
      <c r="M692" s="131"/>
      <c r="N692" s="147"/>
      <c r="O692" s="131"/>
      <c r="P692" s="153"/>
      <c r="Q692" s="116"/>
      <c r="R692" s="116"/>
      <c r="S692" s="191"/>
      <c r="T692" s="179"/>
    </row>
    <row r="693" spans="1:20" ht="45" hidden="1" customHeight="1" outlineLevel="7" x14ac:dyDescent="0.2">
      <c r="A693" s="91"/>
      <c r="B693" s="93"/>
      <c r="C693" s="95"/>
      <c r="D693" s="95"/>
      <c r="E693" s="97"/>
      <c r="F693" s="101"/>
      <c r="G693" s="103"/>
      <c r="H693" s="103"/>
      <c r="I693" s="4" t="s">
        <v>82</v>
      </c>
      <c r="J693" s="6" t="s">
        <v>257</v>
      </c>
      <c r="K693" s="5">
        <f>Supervisor!K693</f>
        <v>1</v>
      </c>
      <c r="L693" s="5">
        <f>Supervisor!N693</f>
        <v>0</v>
      </c>
      <c r="M693" s="131"/>
      <c r="N693" s="147"/>
      <c r="O693" s="131"/>
      <c r="P693" s="153"/>
      <c r="Q693" s="116"/>
      <c r="R693" s="116"/>
      <c r="S693" s="191"/>
      <c r="T693" s="179"/>
    </row>
    <row r="694" spans="1:20" ht="45" hidden="1" customHeight="1" outlineLevel="7" x14ac:dyDescent="0.2">
      <c r="A694" s="91"/>
      <c r="B694" s="93"/>
      <c r="C694" s="95"/>
      <c r="D694" s="95"/>
      <c r="E694" s="97"/>
      <c r="F694" s="101"/>
      <c r="G694" s="103"/>
      <c r="H694" s="103"/>
      <c r="I694" s="4" t="s">
        <v>293</v>
      </c>
      <c r="J694" s="6" t="s">
        <v>256</v>
      </c>
      <c r="K694" s="5">
        <f>Supervisor!K694</f>
        <v>1</v>
      </c>
      <c r="L694" s="5">
        <f>Supervisor!N694</f>
        <v>0</v>
      </c>
      <c r="M694" s="131"/>
      <c r="N694" s="147"/>
      <c r="O694" s="131"/>
      <c r="P694" s="153"/>
      <c r="Q694" s="116"/>
      <c r="R694" s="116"/>
      <c r="S694" s="191"/>
      <c r="T694" s="179"/>
    </row>
    <row r="695" spans="1:20" ht="45" hidden="1" customHeight="1" outlineLevel="7" x14ac:dyDescent="0.2">
      <c r="A695" s="91"/>
      <c r="B695" s="93"/>
      <c r="C695" s="95"/>
      <c r="D695" s="95"/>
      <c r="E695" s="97"/>
      <c r="F695" s="101"/>
      <c r="G695" s="103"/>
      <c r="H695" s="103"/>
      <c r="I695" s="4" t="s">
        <v>294</v>
      </c>
      <c r="J695" s="6" t="s">
        <v>257</v>
      </c>
      <c r="K695" s="5">
        <f>Supervisor!K695</f>
        <v>1</v>
      </c>
      <c r="L695" s="5">
        <f>Supervisor!N695</f>
        <v>0</v>
      </c>
      <c r="M695" s="131"/>
      <c r="N695" s="147"/>
      <c r="O695" s="131"/>
      <c r="P695" s="153"/>
      <c r="Q695" s="116"/>
      <c r="R695" s="116"/>
      <c r="S695" s="191"/>
      <c r="T695" s="179"/>
    </row>
    <row r="696" spans="1:20" ht="45" hidden="1" customHeight="1" outlineLevel="5" x14ac:dyDescent="0.2">
      <c r="A696" s="91"/>
      <c r="B696" s="93"/>
      <c r="C696" s="95"/>
      <c r="D696" s="95"/>
      <c r="E696" s="97"/>
      <c r="F696" s="101"/>
      <c r="G696" s="103"/>
      <c r="H696" s="103"/>
      <c r="I696" s="22" t="s">
        <v>135</v>
      </c>
      <c r="J696" s="24"/>
      <c r="K696" s="23">
        <f>Supervisor!K696</f>
        <v>0</v>
      </c>
      <c r="L696" s="23">
        <f>Supervisor!N696</f>
        <v>0</v>
      </c>
      <c r="M696" s="139"/>
      <c r="N696" s="152"/>
      <c r="O696" s="139"/>
      <c r="P696" s="535"/>
      <c r="Q696" s="115"/>
      <c r="R696" s="115"/>
      <c r="S696" s="190"/>
      <c r="T696" s="179"/>
    </row>
    <row r="697" spans="1:20" ht="45" hidden="1" customHeight="1" outlineLevel="7" x14ac:dyDescent="0.2">
      <c r="A697" s="91"/>
      <c r="B697" s="93"/>
      <c r="C697" s="95"/>
      <c r="D697" s="95"/>
      <c r="E697" s="97"/>
      <c r="F697" s="101"/>
      <c r="G697" s="103"/>
      <c r="H697" s="103"/>
      <c r="I697" s="4" t="s">
        <v>291</v>
      </c>
      <c r="J697" s="6" t="s">
        <v>256</v>
      </c>
      <c r="K697" s="5">
        <f>Supervisor!K697</f>
        <v>1</v>
      </c>
      <c r="L697" s="5">
        <f>Supervisor!N697</f>
        <v>0</v>
      </c>
      <c r="M697" s="131"/>
      <c r="N697" s="147"/>
      <c r="O697" s="131"/>
      <c r="P697" s="153"/>
      <c r="Q697" s="116"/>
      <c r="R697" s="116"/>
      <c r="S697" s="191"/>
      <c r="T697" s="179"/>
    </row>
    <row r="698" spans="1:20" ht="45" hidden="1" customHeight="1" outlineLevel="7" x14ac:dyDescent="0.2">
      <c r="A698" s="91"/>
      <c r="B698" s="93"/>
      <c r="C698" s="95"/>
      <c r="D698" s="95"/>
      <c r="E698" s="97"/>
      <c r="F698" s="101"/>
      <c r="G698" s="103"/>
      <c r="H698" s="103"/>
      <c r="I698" s="4" t="s">
        <v>292</v>
      </c>
      <c r="J698" s="6" t="s">
        <v>257</v>
      </c>
      <c r="K698" s="5">
        <f>Supervisor!K698</f>
        <v>1</v>
      </c>
      <c r="L698" s="5">
        <f>Supervisor!N698</f>
        <v>0</v>
      </c>
      <c r="M698" s="131"/>
      <c r="N698" s="147"/>
      <c r="O698" s="131"/>
      <c r="P698" s="153"/>
      <c r="Q698" s="116"/>
      <c r="R698" s="116"/>
      <c r="S698" s="191"/>
      <c r="T698" s="179"/>
    </row>
    <row r="699" spans="1:20" ht="45" hidden="1" customHeight="1" outlineLevel="7" x14ac:dyDescent="0.2">
      <c r="A699" s="91"/>
      <c r="B699" s="93"/>
      <c r="C699" s="95"/>
      <c r="D699" s="95"/>
      <c r="E699" s="97"/>
      <c r="F699" s="101"/>
      <c r="G699" s="103"/>
      <c r="H699" s="103"/>
      <c r="I699" s="4" t="s">
        <v>231</v>
      </c>
      <c r="J699" s="6" t="s">
        <v>256</v>
      </c>
      <c r="K699" s="5">
        <f>Supervisor!K699</f>
        <v>1</v>
      </c>
      <c r="L699" s="5">
        <f>Supervisor!N699</f>
        <v>0</v>
      </c>
      <c r="M699" s="131"/>
      <c r="N699" s="147"/>
      <c r="O699" s="131"/>
      <c r="P699" s="153"/>
      <c r="Q699" s="116"/>
      <c r="R699" s="116"/>
      <c r="S699" s="191"/>
      <c r="T699" s="179"/>
    </row>
    <row r="700" spans="1:20" ht="45" hidden="1" customHeight="1" outlineLevel="7" x14ac:dyDescent="0.2">
      <c r="A700" s="91"/>
      <c r="B700" s="93"/>
      <c r="C700" s="95"/>
      <c r="D700" s="95"/>
      <c r="E700" s="97"/>
      <c r="F700" s="101"/>
      <c r="G700" s="103"/>
      <c r="H700" s="103"/>
      <c r="I700" s="4" t="s">
        <v>80</v>
      </c>
      <c r="J700" s="6" t="s">
        <v>256</v>
      </c>
      <c r="K700" s="5">
        <f>Supervisor!K700</f>
        <v>1</v>
      </c>
      <c r="L700" s="5">
        <f>Supervisor!N700</f>
        <v>0</v>
      </c>
      <c r="M700" s="131"/>
      <c r="N700" s="147"/>
      <c r="O700" s="131"/>
      <c r="P700" s="153"/>
      <c r="Q700" s="116"/>
      <c r="R700" s="116"/>
      <c r="S700" s="191"/>
      <c r="T700" s="179"/>
    </row>
    <row r="701" spans="1:20" ht="45" hidden="1" customHeight="1" outlineLevel="7" x14ac:dyDescent="0.2">
      <c r="A701" s="91"/>
      <c r="B701" s="93"/>
      <c r="C701" s="95"/>
      <c r="D701" s="95"/>
      <c r="E701" s="97"/>
      <c r="F701" s="101"/>
      <c r="G701" s="103"/>
      <c r="H701" s="103"/>
      <c r="I701" s="4" t="s">
        <v>82</v>
      </c>
      <c r="J701" s="6" t="s">
        <v>257</v>
      </c>
      <c r="K701" s="5">
        <f>Supervisor!K701</f>
        <v>1</v>
      </c>
      <c r="L701" s="5">
        <f>Supervisor!N701</f>
        <v>0</v>
      </c>
      <c r="M701" s="131"/>
      <c r="N701" s="147"/>
      <c r="O701" s="131"/>
      <c r="P701" s="153"/>
      <c r="Q701" s="116"/>
      <c r="R701" s="116"/>
      <c r="S701" s="191"/>
      <c r="T701" s="179"/>
    </row>
    <row r="702" spans="1:20" ht="45" hidden="1" customHeight="1" outlineLevel="7" x14ac:dyDescent="0.2">
      <c r="A702" s="91"/>
      <c r="B702" s="93"/>
      <c r="C702" s="95"/>
      <c r="D702" s="95"/>
      <c r="E702" s="97"/>
      <c r="F702" s="101"/>
      <c r="G702" s="103"/>
      <c r="H702" s="103"/>
      <c r="I702" s="4" t="s">
        <v>293</v>
      </c>
      <c r="J702" s="6" t="s">
        <v>256</v>
      </c>
      <c r="K702" s="5">
        <f>Supervisor!K702</f>
        <v>1</v>
      </c>
      <c r="L702" s="5">
        <f>Supervisor!N702</f>
        <v>0</v>
      </c>
      <c r="M702" s="131"/>
      <c r="N702" s="147"/>
      <c r="O702" s="131"/>
      <c r="P702" s="153"/>
      <c r="Q702" s="116"/>
      <c r="R702" s="116"/>
      <c r="S702" s="191"/>
      <c r="T702" s="179"/>
    </row>
    <row r="703" spans="1:20" ht="45" hidden="1" customHeight="1" outlineLevel="7" x14ac:dyDescent="0.2">
      <c r="A703" s="91"/>
      <c r="B703" s="93"/>
      <c r="C703" s="95"/>
      <c r="D703" s="95"/>
      <c r="E703" s="97"/>
      <c r="F703" s="101"/>
      <c r="G703" s="103"/>
      <c r="H703" s="103"/>
      <c r="I703" s="4" t="s">
        <v>294</v>
      </c>
      <c r="J703" s="6" t="s">
        <v>257</v>
      </c>
      <c r="K703" s="5">
        <f>Supervisor!K703</f>
        <v>1</v>
      </c>
      <c r="L703" s="5">
        <f>Supervisor!N703</f>
        <v>0</v>
      </c>
      <c r="M703" s="131"/>
      <c r="N703" s="147"/>
      <c r="O703" s="131"/>
      <c r="P703" s="153"/>
      <c r="Q703" s="116"/>
      <c r="R703" s="116"/>
      <c r="S703" s="191"/>
      <c r="T703" s="179"/>
    </row>
    <row r="704" spans="1:20" ht="45" hidden="1" customHeight="1" outlineLevel="5" x14ac:dyDescent="0.2">
      <c r="A704" s="91"/>
      <c r="B704" s="93"/>
      <c r="C704" s="95"/>
      <c r="D704" s="95"/>
      <c r="E704" s="97"/>
      <c r="F704" s="101"/>
      <c r="G704" s="103"/>
      <c r="H704" s="103"/>
      <c r="I704" s="22" t="s">
        <v>136</v>
      </c>
      <c r="J704" s="24"/>
      <c r="K704" s="23">
        <f>Supervisor!K704</f>
        <v>0</v>
      </c>
      <c r="L704" s="23">
        <f>Supervisor!N704</f>
        <v>0</v>
      </c>
      <c r="M704" s="139"/>
      <c r="N704" s="152"/>
      <c r="O704" s="139"/>
      <c r="P704" s="535"/>
      <c r="Q704" s="115"/>
      <c r="R704" s="115"/>
      <c r="S704" s="190"/>
      <c r="T704" s="179"/>
    </row>
    <row r="705" spans="1:20" ht="45" hidden="1" customHeight="1" outlineLevel="7" x14ac:dyDescent="0.2">
      <c r="A705" s="91"/>
      <c r="B705" s="93"/>
      <c r="C705" s="95"/>
      <c r="D705" s="95"/>
      <c r="E705" s="97"/>
      <c r="F705" s="101"/>
      <c r="G705" s="103"/>
      <c r="H705" s="103"/>
      <c r="I705" s="4" t="s">
        <v>291</v>
      </c>
      <c r="J705" s="6" t="s">
        <v>256</v>
      </c>
      <c r="K705" s="5">
        <f>Supervisor!K705</f>
        <v>1</v>
      </c>
      <c r="L705" s="5">
        <f>Supervisor!N705</f>
        <v>0</v>
      </c>
      <c r="M705" s="131"/>
      <c r="N705" s="147"/>
      <c r="O705" s="131"/>
      <c r="P705" s="153"/>
      <c r="Q705" s="116"/>
      <c r="R705" s="116"/>
      <c r="S705" s="191"/>
      <c r="T705" s="179"/>
    </row>
    <row r="706" spans="1:20" ht="45" hidden="1" customHeight="1" outlineLevel="7" x14ac:dyDescent="0.2">
      <c r="A706" s="91"/>
      <c r="B706" s="93"/>
      <c r="C706" s="95"/>
      <c r="D706" s="95"/>
      <c r="E706" s="97"/>
      <c r="F706" s="101"/>
      <c r="G706" s="103"/>
      <c r="H706" s="103"/>
      <c r="I706" s="4" t="s">
        <v>292</v>
      </c>
      <c r="J706" s="6" t="s">
        <v>257</v>
      </c>
      <c r="K706" s="5">
        <f>Supervisor!K706</f>
        <v>1</v>
      </c>
      <c r="L706" s="5">
        <f>Supervisor!N706</f>
        <v>0</v>
      </c>
      <c r="M706" s="131"/>
      <c r="N706" s="147"/>
      <c r="O706" s="131"/>
      <c r="P706" s="153"/>
      <c r="Q706" s="116"/>
      <c r="R706" s="116"/>
      <c r="S706" s="191"/>
      <c r="T706" s="179"/>
    </row>
    <row r="707" spans="1:20" ht="45" hidden="1" customHeight="1" outlineLevel="7" x14ac:dyDescent="0.2">
      <c r="A707" s="91"/>
      <c r="B707" s="93"/>
      <c r="C707" s="95"/>
      <c r="D707" s="95"/>
      <c r="E707" s="97"/>
      <c r="F707" s="101"/>
      <c r="G707" s="103"/>
      <c r="H707" s="103"/>
      <c r="I707" s="4" t="s">
        <v>231</v>
      </c>
      <c r="J707" s="6" t="s">
        <v>256</v>
      </c>
      <c r="K707" s="5">
        <f>Supervisor!K707</f>
        <v>1</v>
      </c>
      <c r="L707" s="5">
        <f>Supervisor!N707</f>
        <v>0</v>
      </c>
      <c r="M707" s="131"/>
      <c r="N707" s="147"/>
      <c r="O707" s="131"/>
      <c r="P707" s="153"/>
      <c r="Q707" s="116"/>
      <c r="R707" s="116"/>
      <c r="S707" s="191"/>
      <c r="T707" s="179"/>
    </row>
    <row r="708" spans="1:20" ht="45" hidden="1" customHeight="1" outlineLevel="7" x14ac:dyDescent="0.2">
      <c r="A708" s="91"/>
      <c r="B708" s="93"/>
      <c r="C708" s="95"/>
      <c r="D708" s="95"/>
      <c r="E708" s="97"/>
      <c r="F708" s="101"/>
      <c r="G708" s="103"/>
      <c r="H708" s="103"/>
      <c r="I708" s="4" t="s">
        <v>80</v>
      </c>
      <c r="J708" s="6" t="s">
        <v>256</v>
      </c>
      <c r="K708" s="5">
        <f>Supervisor!K708</f>
        <v>1</v>
      </c>
      <c r="L708" s="5">
        <f>Supervisor!N708</f>
        <v>0</v>
      </c>
      <c r="M708" s="131"/>
      <c r="N708" s="147"/>
      <c r="O708" s="131"/>
      <c r="P708" s="153"/>
      <c r="Q708" s="116"/>
      <c r="R708" s="116"/>
      <c r="S708" s="191"/>
      <c r="T708" s="179"/>
    </row>
    <row r="709" spans="1:20" ht="45" hidden="1" customHeight="1" outlineLevel="7" x14ac:dyDescent="0.2">
      <c r="A709" s="91"/>
      <c r="B709" s="93"/>
      <c r="C709" s="95"/>
      <c r="D709" s="95"/>
      <c r="E709" s="97"/>
      <c r="F709" s="101"/>
      <c r="G709" s="103"/>
      <c r="H709" s="103"/>
      <c r="I709" s="4" t="s">
        <v>82</v>
      </c>
      <c r="J709" s="6" t="s">
        <v>257</v>
      </c>
      <c r="K709" s="5">
        <f>Supervisor!K709</f>
        <v>1</v>
      </c>
      <c r="L709" s="5">
        <f>Supervisor!N709</f>
        <v>0</v>
      </c>
      <c r="M709" s="131"/>
      <c r="N709" s="147"/>
      <c r="O709" s="131"/>
      <c r="P709" s="153"/>
      <c r="Q709" s="116"/>
      <c r="R709" s="116"/>
      <c r="S709" s="191"/>
      <c r="T709" s="179"/>
    </row>
    <row r="710" spans="1:20" ht="45" hidden="1" customHeight="1" outlineLevel="7" x14ac:dyDescent="0.2">
      <c r="A710" s="91"/>
      <c r="B710" s="93"/>
      <c r="C710" s="95"/>
      <c r="D710" s="95"/>
      <c r="E710" s="97"/>
      <c r="F710" s="101"/>
      <c r="G710" s="103"/>
      <c r="H710" s="103"/>
      <c r="I710" s="4" t="s">
        <v>293</v>
      </c>
      <c r="J710" s="6" t="s">
        <v>256</v>
      </c>
      <c r="K710" s="5">
        <f>Supervisor!K710</f>
        <v>1</v>
      </c>
      <c r="L710" s="5">
        <f>Supervisor!N710</f>
        <v>0</v>
      </c>
      <c r="M710" s="131"/>
      <c r="N710" s="147"/>
      <c r="O710" s="131"/>
      <c r="P710" s="153"/>
      <c r="Q710" s="116"/>
      <c r="R710" s="116"/>
      <c r="S710" s="191"/>
      <c r="T710" s="179"/>
    </row>
    <row r="711" spans="1:20" ht="45" hidden="1" customHeight="1" outlineLevel="7" x14ac:dyDescent="0.2">
      <c r="A711" s="91"/>
      <c r="B711" s="93"/>
      <c r="C711" s="95"/>
      <c r="D711" s="95"/>
      <c r="E711" s="97"/>
      <c r="F711" s="101"/>
      <c r="G711" s="103"/>
      <c r="H711" s="103"/>
      <c r="I711" s="4" t="s">
        <v>294</v>
      </c>
      <c r="J711" s="6" t="s">
        <v>257</v>
      </c>
      <c r="K711" s="5">
        <f>Supervisor!K711</f>
        <v>1</v>
      </c>
      <c r="L711" s="5">
        <f>Supervisor!N711</f>
        <v>0</v>
      </c>
      <c r="M711" s="131"/>
      <c r="N711" s="147"/>
      <c r="O711" s="131"/>
      <c r="P711" s="153"/>
      <c r="Q711" s="116"/>
      <c r="R711" s="116"/>
      <c r="S711" s="191"/>
      <c r="T711" s="179"/>
    </row>
    <row r="712" spans="1:20" ht="45" hidden="1" customHeight="1" outlineLevel="4" x14ac:dyDescent="0.2">
      <c r="A712" s="91"/>
      <c r="B712" s="93"/>
      <c r="C712" s="95"/>
      <c r="D712" s="95"/>
      <c r="E712" s="97"/>
      <c r="F712" s="101"/>
      <c r="G712" s="101"/>
      <c r="H712" s="101"/>
      <c r="I712" s="19" t="s">
        <v>137</v>
      </c>
      <c r="J712" s="21"/>
      <c r="K712" s="20">
        <f>Supervisor!K712</f>
        <v>0</v>
      </c>
      <c r="L712" s="20">
        <f>Supervisor!N712</f>
        <v>0</v>
      </c>
      <c r="M712" s="138"/>
      <c r="N712" s="151"/>
      <c r="O712" s="138"/>
      <c r="P712" s="532"/>
      <c r="Q712" s="105"/>
      <c r="R712" s="105"/>
      <c r="S712" s="185"/>
      <c r="T712" s="179"/>
    </row>
    <row r="713" spans="1:20" ht="45" hidden="1" customHeight="1" outlineLevel="5" x14ac:dyDescent="0.2">
      <c r="A713" s="91"/>
      <c r="B713" s="93"/>
      <c r="C713" s="95"/>
      <c r="D713" s="95"/>
      <c r="E713" s="97"/>
      <c r="F713" s="101"/>
      <c r="G713" s="103"/>
      <c r="H713" s="103"/>
      <c r="I713" s="22" t="s">
        <v>138</v>
      </c>
      <c r="J713" s="24"/>
      <c r="K713" s="23">
        <f>Supervisor!K713</f>
        <v>0</v>
      </c>
      <c r="L713" s="23">
        <f>Supervisor!N713</f>
        <v>0</v>
      </c>
      <c r="M713" s="139"/>
      <c r="N713" s="152"/>
      <c r="O713" s="139"/>
      <c r="P713" s="535"/>
      <c r="Q713" s="115"/>
      <c r="R713" s="115"/>
      <c r="S713" s="190"/>
      <c r="T713" s="179"/>
    </row>
    <row r="714" spans="1:20" ht="45" hidden="1" customHeight="1" outlineLevel="7" x14ac:dyDescent="0.2">
      <c r="A714" s="91"/>
      <c r="B714" s="93"/>
      <c r="C714" s="95"/>
      <c r="D714" s="95"/>
      <c r="E714" s="97"/>
      <c r="F714" s="101"/>
      <c r="G714" s="103"/>
      <c r="H714" s="103"/>
      <c r="I714" s="4" t="s">
        <v>291</v>
      </c>
      <c r="J714" s="6" t="s">
        <v>256</v>
      </c>
      <c r="K714" s="5">
        <f>Supervisor!K714</f>
        <v>1</v>
      </c>
      <c r="L714" s="5">
        <f>Supervisor!N714</f>
        <v>0</v>
      </c>
      <c r="M714" s="131"/>
      <c r="N714" s="147"/>
      <c r="O714" s="131"/>
      <c r="P714" s="153"/>
      <c r="Q714" s="116"/>
      <c r="R714" s="116"/>
      <c r="S714" s="191"/>
      <c r="T714" s="179"/>
    </row>
    <row r="715" spans="1:20" ht="45" hidden="1" customHeight="1" outlineLevel="7" x14ac:dyDescent="0.2">
      <c r="A715" s="91"/>
      <c r="B715" s="93"/>
      <c r="C715" s="95"/>
      <c r="D715" s="95"/>
      <c r="E715" s="97"/>
      <c r="F715" s="101"/>
      <c r="G715" s="103"/>
      <c r="H715" s="103"/>
      <c r="I715" s="4" t="s">
        <v>292</v>
      </c>
      <c r="J715" s="6" t="s">
        <v>257</v>
      </c>
      <c r="K715" s="5">
        <f>Supervisor!K715</f>
        <v>1</v>
      </c>
      <c r="L715" s="5">
        <f>Supervisor!N715</f>
        <v>0</v>
      </c>
      <c r="M715" s="131"/>
      <c r="N715" s="147"/>
      <c r="O715" s="131"/>
      <c r="P715" s="153"/>
      <c r="Q715" s="116"/>
      <c r="R715" s="116"/>
      <c r="S715" s="191"/>
      <c r="T715" s="179"/>
    </row>
    <row r="716" spans="1:20" ht="45" hidden="1" customHeight="1" outlineLevel="7" x14ac:dyDescent="0.2">
      <c r="A716" s="91"/>
      <c r="B716" s="93"/>
      <c r="C716" s="95"/>
      <c r="D716" s="95"/>
      <c r="E716" s="97"/>
      <c r="F716" s="101"/>
      <c r="G716" s="103"/>
      <c r="H716" s="103"/>
      <c r="I716" s="4" t="s">
        <v>231</v>
      </c>
      <c r="J716" s="6" t="s">
        <v>256</v>
      </c>
      <c r="K716" s="5">
        <f>Supervisor!K716</f>
        <v>1</v>
      </c>
      <c r="L716" s="5">
        <f>Supervisor!N716</f>
        <v>0</v>
      </c>
      <c r="M716" s="131"/>
      <c r="N716" s="147"/>
      <c r="O716" s="131"/>
      <c r="P716" s="153"/>
      <c r="Q716" s="116"/>
      <c r="R716" s="116"/>
      <c r="S716" s="191"/>
      <c r="T716" s="179"/>
    </row>
    <row r="717" spans="1:20" ht="45" hidden="1" customHeight="1" outlineLevel="7" x14ac:dyDescent="0.2">
      <c r="A717" s="91"/>
      <c r="B717" s="93"/>
      <c r="C717" s="95"/>
      <c r="D717" s="95"/>
      <c r="E717" s="97"/>
      <c r="F717" s="101"/>
      <c r="G717" s="103"/>
      <c r="H717" s="103"/>
      <c r="I717" s="4" t="s">
        <v>80</v>
      </c>
      <c r="J717" s="6" t="s">
        <v>256</v>
      </c>
      <c r="K717" s="5">
        <f>Supervisor!K717</f>
        <v>1</v>
      </c>
      <c r="L717" s="5">
        <f>Supervisor!N717</f>
        <v>0</v>
      </c>
      <c r="M717" s="131"/>
      <c r="N717" s="147"/>
      <c r="O717" s="131"/>
      <c r="P717" s="153"/>
      <c r="Q717" s="116"/>
      <c r="R717" s="116"/>
      <c r="S717" s="191"/>
      <c r="T717" s="179"/>
    </row>
    <row r="718" spans="1:20" ht="45" hidden="1" customHeight="1" outlineLevel="7" x14ac:dyDescent="0.2">
      <c r="A718" s="91"/>
      <c r="B718" s="93"/>
      <c r="C718" s="95"/>
      <c r="D718" s="95"/>
      <c r="E718" s="97"/>
      <c r="F718" s="101"/>
      <c r="G718" s="103"/>
      <c r="H718" s="103"/>
      <c r="I718" s="4" t="s">
        <v>82</v>
      </c>
      <c r="J718" s="6" t="s">
        <v>257</v>
      </c>
      <c r="K718" s="5">
        <f>Supervisor!K718</f>
        <v>1</v>
      </c>
      <c r="L718" s="5">
        <f>Supervisor!N718</f>
        <v>0</v>
      </c>
      <c r="M718" s="131"/>
      <c r="N718" s="147"/>
      <c r="O718" s="131"/>
      <c r="P718" s="153"/>
      <c r="Q718" s="116"/>
      <c r="R718" s="116"/>
      <c r="S718" s="191"/>
      <c r="T718" s="179"/>
    </row>
    <row r="719" spans="1:20" ht="45" hidden="1" customHeight="1" outlineLevel="7" x14ac:dyDescent="0.2">
      <c r="A719" s="91"/>
      <c r="B719" s="93"/>
      <c r="C719" s="95"/>
      <c r="D719" s="95"/>
      <c r="E719" s="97"/>
      <c r="F719" s="101"/>
      <c r="G719" s="103"/>
      <c r="H719" s="103"/>
      <c r="I719" s="4" t="s">
        <v>293</v>
      </c>
      <c r="J719" s="6" t="s">
        <v>256</v>
      </c>
      <c r="K719" s="5">
        <f>Supervisor!K719</f>
        <v>1</v>
      </c>
      <c r="L719" s="5">
        <f>Supervisor!N719</f>
        <v>0</v>
      </c>
      <c r="M719" s="131"/>
      <c r="N719" s="147"/>
      <c r="O719" s="131"/>
      <c r="P719" s="153"/>
      <c r="Q719" s="116"/>
      <c r="R719" s="116"/>
      <c r="S719" s="191"/>
      <c r="T719" s="179"/>
    </row>
    <row r="720" spans="1:20" ht="45" hidden="1" customHeight="1" outlineLevel="7" x14ac:dyDescent="0.2">
      <c r="A720" s="91"/>
      <c r="B720" s="93"/>
      <c r="C720" s="95"/>
      <c r="D720" s="95"/>
      <c r="E720" s="97"/>
      <c r="F720" s="101"/>
      <c r="G720" s="103"/>
      <c r="H720" s="103"/>
      <c r="I720" s="4" t="s">
        <v>294</v>
      </c>
      <c r="J720" s="6" t="s">
        <v>257</v>
      </c>
      <c r="K720" s="5">
        <f>Supervisor!K720</f>
        <v>1</v>
      </c>
      <c r="L720" s="5">
        <f>Supervisor!N720</f>
        <v>0</v>
      </c>
      <c r="M720" s="131"/>
      <c r="N720" s="147"/>
      <c r="O720" s="131"/>
      <c r="P720" s="153"/>
      <c r="Q720" s="116"/>
      <c r="R720" s="116"/>
      <c r="S720" s="191"/>
      <c r="T720" s="179"/>
    </row>
    <row r="721" spans="1:20" ht="45" hidden="1" customHeight="1" outlineLevel="5" x14ac:dyDescent="0.2">
      <c r="A721" s="91"/>
      <c r="B721" s="93"/>
      <c r="C721" s="95"/>
      <c r="D721" s="95"/>
      <c r="E721" s="97"/>
      <c r="F721" s="101"/>
      <c r="G721" s="103"/>
      <c r="H721" s="103"/>
      <c r="I721" s="22" t="s">
        <v>139</v>
      </c>
      <c r="J721" s="24"/>
      <c r="K721" s="23">
        <f>Supervisor!K721</f>
        <v>0</v>
      </c>
      <c r="L721" s="23">
        <f>Supervisor!N721</f>
        <v>0</v>
      </c>
      <c r="M721" s="139"/>
      <c r="N721" s="152"/>
      <c r="O721" s="139"/>
      <c r="P721" s="535"/>
      <c r="Q721" s="115"/>
      <c r="R721" s="115"/>
      <c r="S721" s="190"/>
      <c r="T721" s="179"/>
    </row>
    <row r="722" spans="1:20" ht="45" hidden="1" customHeight="1" outlineLevel="7" x14ac:dyDescent="0.2">
      <c r="A722" s="91"/>
      <c r="B722" s="93"/>
      <c r="C722" s="95"/>
      <c r="D722" s="95"/>
      <c r="E722" s="97"/>
      <c r="F722" s="101"/>
      <c r="G722" s="103"/>
      <c r="H722" s="103"/>
      <c r="I722" s="4" t="s">
        <v>291</v>
      </c>
      <c r="J722" s="6" t="s">
        <v>256</v>
      </c>
      <c r="K722" s="5">
        <f>Supervisor!K722</f>
        <v>1</v>
      </c>
      <c r="L722" s="5">
        <f>Supervisor!N722</f>
        <v>0</v>
      </c>
      <c r="M722" s="131"/>
      <c r="N722" s="147"/>
      <c r="O722" s="131"/>
      <c r="P722" s="153"/>
      <c r="Q722" s="116"/>
      <c r="R722" s="116"/>
      <c r="S722" s="191"/>
      <c r="T722" s="179"/>
    </row>
    <row r="723" spans="1:20" ht="45" hidden="1" customHeight="1" outlineLevel="7" x14ac:dyDescent="0.2">
      <c r="A723" s="91"/>
      <c r="B723" s="93"/>
      <c r="C723" s="95"/>
      <c r="D723" s="95"/>
      <c r="E723" s="97"/>
      <c r="F723" s="101"/>
      <c r="G723" s="103"/>
      <c r="H723" s="103"/>
      <c r="I723" s="4" t="s">
        <v>292</v>
      </c>
      <c r="J723" s="6" t="s">
        <v>257</v>
      </c>
      <c r="K723" s="5">
        <f>Supervisor!K723</f>
        <v>1</v>
      </c>
      <c r="L723" s="5">
        <f>Supervisor!N723</f>
        <v>0</v>
      </c>
      <c r="M723" s="131"/>
      <c r="N723" s="147"/>
      <c r="O723" s="131"/>
      <c r="P723" s="153"/>
      <c r="Q723" s="116"/>
      <c r="R723" s="116"/>
      <c r="S723" s="191"/>
      <c r="T723" s="179"/>
    </row>
    <row r="724" spans="1:20" ht="45" hidden="1" customHeight="1" outlineLevel="7" x14ac:dyDescent="0.2">
      <c r="A724" s="91"/>
      <c r="B724" s="93"/>
      <c r="C724" s="95"/>
      <c r="D724" s="95"/>
      <c r="E724" s="97"/>
      <c r="F724" s="101"/>
      <c r="G724" s="103"/>
      <c r="H724" s="103"/>
      <c r="I724" s="4" t="s">
        <v>231</v>
      </c>
      <c r="J724" s="6" t="s">
        <v>256</v>
      </c>
      <c r="K724" s="5">
        <f>Supervisor!K724</f>
        <v>1</v>
      </c>
      <c r="L724" s="5">
        <f>Supervisor!N724</f>
        <v>0</v>
      </c>
      <c r="M724" s="131"/>
      <c r="N724" s="147"/>
      <c r="O724" s="131"/>
      <c r="P724" s="153"/>
      <c r="Q724" s="116"/>
      <c r="R724" s="116"/>
      <c r="S724" s="191"/>
      <c r="T724" s="179"/>
    </row>
    <row r="725" spans="1:20" ht="45" hidden="1" customHeight="1" outlineLevel="7" x14ac:dyDescent="0.2">
      <c r="A725" s="91"/>
      <c r="B725" s="93"/>
      <c r="C725" s="95"/>
      <c r="D725" s="95"/>
      <c r="E725" s="97"/>
      <c r="F725" s="101"/>
      <c r="G725" s="103"/>
      <c r="H725" s="103"/>
      <c r="I725" s="4" t="s">
        <v>80</v>
      </c>
      <c r="J725" s="6" t="s">
        <v>256</v>
      </c>
      <c r="K725" s="5">
        <f>Supervisor!K725</f>
        <v>1</v>
      </c>
      <c r="L725" s="5">
        <f>Supervisor!N725</f>
        <v>0</v>
      </c>
      <c r="M725" s="131"/>
      <c r="N725" s="147"/>
      <c r="O725" s="131"/>
      <c r="P725" s="153"/>
      <c r="Q725" s="116"/>
      <c r="R725" s="116"/>
      <c r="S725" s="191"/>
      <c r="T725" s="179"/>
    </row>
    <row r="726" spans="1:20" ht="45" hidden="1" customHeight="1" outlineLevel="7" x14ac:dyDescent="0.2">
      <c r="A726" s="91"/>
      <c r="B726" s="93"/>
      <c r="C726" s="95"/>
      <c r="D726" s="95"/>
      <c r="E726" s="97"/>
      <c r="F726" s="101"/>
      <c r="G726" s="103"/>
      <c r="H726" s="103"/>
      <c r="I726" s="4" t="s">
        <v>82</v>
      </c>
      <c r="J726" s="6" t="s">
        <v>257</v>
      </c>
      <c r="K726" s="5">
        <f>Supervisor!K726</f>
        <v>1</v>
      </c>
      <c r="L726" s="5">
        <f>Supervisor!N726</f>
        <v>0</v>
      </c>
      <c r="M726" s="131"/>
      <c r="N726" s="147"/>
      <c r="O726" s="131"/>
      <c r="P726" s="153"/>
      <c r="Q726" s="116"/>
      <c r="R726" s="116"/>
      <c r="S726" s="191"/>
      <c r="T726" s="179"/>
    </row>
    <row r="727" spans="1:20" ht="45" hidden="1" customHeight="1" outlineLevel="7" x14ac:dyDescent="0.2">
      <c r="A727" s="91"/>
      <c r="B727" s="93"/>
      <c r="C727" s="95"/>
      <c r="D727" s="95"/>
      <c r="E727" s="97"/>
      <c r="F727" s="101"/>
      <c r="G727" s="103"/>
      <c r="H727" s="103"/>
      <c r="I727" s="4" t="s">
        <v>293</v>
      </c>
      <c r="J727" s="6" t="s">
        <v>256</v>
      </c>
      <c r="K727" s="5">
        <f>Supervisor!K727</f>
        <v>1</v>
      </c>
      <c r="L727" s="5">
        <f>Supervisor!N727</f>
        <v>0</v>
      </c>
      <c r="M727" s="131"/>
      <c r="N727" s="147"/>
      <c r="O727" s="131"/>
      <c r="P727" s="153"/>
      <c r="Q727" s="116"/>
      <c r="R727" s="116"/>
      <c r="S727" s="191"/>
      <c r="T727" s="179"/>
    </row>
    <row r="728" spans="1:20" ht="45" hidden="1" customHeight="1" outlineLevel="7" x14ac:dyDescent="0.2">
      <c r="A728" s="91"/>
      <c r="B728" s="93"/>
      <c r="C728" s="95"/>
      <c r="D728" s="95"/>
      <c r="E728" s="97"/>
      <c r="F728" s="101"/>
      <c r="G728" s="103"/>
      <c r="H728" s="103"/>
      <c r="I728" s="4" t="s">
        <v>294</v>
      </c>
      <c r="J728" s="6" t="s">
        <v>257</v>
      </c>
      <c r="K728" s="5">
        <f>Supervisor!K728</f>
        <v>1</v>
      </c>
      <c r="L728" s="5">
        <f>Supervisor!N728</f>
        <v>0</v>
      </c>
      <c r="M728" s="131"/>
      <c r="N728" s="147"/>
      <c r="O728" s="131"/>
      <c r="P728" s="153"/>
      <c r="Q728" s="116"/>
      <c r="R728" s="116"/>
      <c r="S728" s="191"/>
      <c r="T728" s="179"/>
    </row>
    <row r="729" spans="1:20" ht="45" hidden="1" customHeight="1" outlineLevel="5" x14ac:dyDescent="0.2">
      <c r="A729" s="91"/>
      <c r="B729" s="93"/>
      <c r="C729" s="95"/>
      <c r="D729" s="95"/>
      <c r="E729" s="97"/>
      <c r="F729" s="101"/>
      <c r="G729" s="103"/>
      <c r="H729" s="103"/>
      <c r="I729" s="22" t="s">
        <v>140</v>
      </c>
      <c r="J729" s="24"/>
      <c r="K729" s="23">
        <f>Supervisor!K729</f>
        <v>0</v>
      </c>
      <c r="L729" s="23">
        <f>Supervisor!N729</f>
        <v>0</v>
      </c>
      <c r="M729" s="139"/>
      <c r="N729" s="152"/>
      <c r="O729" s="139"/>
      <c r="P729" s="535"/>
      <c r="Q729" s="115"/>
      <c r="R729" s="115"/>
      <c r="S729" s="190"/>
      <c r="T729" s="179"/>
    </row>
    <row r="730" spans="1:20" ht="45" hidden="1" customHeight="1" outlineLevel="7" x14ac:dyDescent="0.2">
      <c r="A730" s="91"/>
      <c r="B730" s="93"/>
      <c r="C730" s="95"/>
      <c r="D730" s="95"/>
      <c r="E730" s="97"/>
      <c r="F730" s="101"/>
      <c r="G730" s="103"/>
      <c r="H730" s="103"/>
      <c r="I730" s="4" t="s">
        <v>291</v>
      </c>
      <c r="J730" s="6" t="s">
        <v>256</v>
      </c>
      <c r="K730" s="5">
        <f>Supervisor!K730</f>
        <v>1</v>
      </c>
      <c r="L730" s="5">
        <f>Supervisor!N730</f>
        <v>0</v>
      </c>
      <c r="M730" s="131"/>
      <c r="N730" s="147"/>
      <c r="O730" s="131"/>
      <c r="P730" s="153"/>
      <c r="Q730" s="116"/>
      <c r="R730" s="116"/>
      <c r="S730" s="191"/>
      <c r="T730" s="179"/>
    </row>
    <row r="731" spans="1:20" ht="45" hidden="1" customHeight="1" outlineLevel="7" x14ac:dyDescent="0.2">
      <c r="A731" s="91"/>
      <c r="B731" s="93"/>
      <c r="C731" s="95"/>
      <c r="D731" s="95"/>
      <c r="E731" s="97"/>
      <c r="F731" s="101"/>
      <c r="G731" s="103"/>
      <c r="H731" s="103"/>
      <c r="I731" s="4" t="s">
        <v>292</v>
      </c>
      <c r="J731" s="6" t="s">
        <v>257</v>
      </c>
      <c r="K731" s="5">
        <f>Supervisor!K731</f>
        <v>1</v>
      </c>
      <c r="L731" s="5">
        <f>Supervisor!N731</f>
        <v>0</v>
      </c>
      <c r="M731" s="131"/>
      <c r="N731" s="147"/>
      <c r="O731" s="131"/>
      <c r="P731" s="153"/>
      <c r="Q731" s="116"/>
      <c r="R731" s="116"/>
      <c r="S731" s="191"/>
      <c r="T731" s="179"/>
    </row>
    <row r="732" spans="1:20" ht="45" hidden="1" customHeight="1" outlineLevel="7" x14ac:dyDescent="0.2">
      <c r="A732" s="91"/>
      <c r="B732" s="93"/>
      <c r="C732" s="95"/>
      <c r="D732" s="95"/>
      <c r="E732" s="97"/>
      <c r="F732" s="101"/>
      <c r="G732" s="103"/>
      <c r="H732" s="103"/>
      <c r="I732" s="4" t="s">
        <v>231</v>
      </c>
      <c r="J732" s="6" t="s">
        <v>256</v>
      </c>
      <c r="K732" s="5">
        <f>Supervisor!K732</f>
        <v>1</v>
      </c>
      <c r="L732" s="5">
        <f>Supervisor!N732</f>
        <v>0</v>
      </c>
      <c r="M732" s="131"/>
      <c r="N732" s="147"/>
      <c r="O732" s="131"/>
      <c r="P732" s="153"/>
      <c r="Q732" s="116"/>
      <c r="R732" s="116"/>
      <c r="S732" s="191"/>
      <c r="T732" s="179"/>
    </row>
    <row r="733" spans="1:20" ht="45" hidden="1" customHeight="1" outlineLevel="7" x14ac:dyDescent="0.2">
      <c r="A733" s="91"/>
      <c r="B733" s="93"/>
      <c r="C733" s="95"/>
      <c r="D733" s="95"/>
      <c r="E733" s="97"/>
      <c r="F733" s="101"/>
      <c r="G733" s="103"/>
      <c r="H733" s="103"/>
      <c r="I733" s="4" t="s">
        <v>80</v>
      </c>
      <c r="J733" s="6" t="s">
        <v>256</v>
      </c>
      <c r="K733" s="5">
        <f>Supervisor!K733</f>
        <v>1</v>
      </c>
      <c r="L733" s="5">
        <f>Supervisor!N733</f>
        <v>0</v>
      </c>
      <c r="M733" s="131"/>
      <c r="N733" s="147"/>
      <c r="O733" s="131"/>
      <c r="P733" s="153"/>
      <c r="Q733" s="116"/>
      <c r="R733" s="116"/>
      <c r="S733" s="191"/>
      <c r="T733" s="179"/>
    </row>
    <row r="734" spans="1:20" ht="45" hidden="1" customHeight="1" outlineLevel="7" x14ac:dyDescent="0.2">
      <c r="A734" s="91"/>
      <c r="B734" s="93"/>
      <c r="C734" s="95"/>
      <c r="D734" s="95"/>
      <c r="E734" s="97"/>
      <c r="F734" s="101"/>
      <c r="G734" s="103"/>
      <c r="H734" s="103"/>
      <c r="I734" s="4" t="s">
        <v>82</v>
      </c>
      <c r="J734" s="6" t="s">
        <v>257</v>
      </c>
      <c r="K734" s="5">
        <f>Supervisor!K734</f>
        <v>1</v>
      </c>
      <c r="L734" s="5">
        <f>Supervisor!N734</f>
        <v>0</v>
      </c>
      <c r="M734" s="131"/>
      <c r="N734" s="147"/>
      <c r="O734" s="131"/>
      <c r="P734" s="153"/>
      <c r="Q734" s="116"/>
      <c r="R734" s="116"/>
      <c r="S734" s="191"/>
      <c r="T734" s="179"/>
    </row>
    <row r="735" spans="1:20" ht="45" hidden="1" customHeight="1" outlineLevel="7" x14ac:dyDescent="0.2">
      <c r="A735" s="91"/>
      <c r="B735" s="93"/>
      <c r="C735" s="95"/>
      <c r="D735" s="95"/>
      <c r="E735" s="97"/>
      <c r="F735" s="101"/>
      <c r="G735" s="103"/>
      <c r="H735" s="103"/>
      <c r="I735" s="4" t="s">
        <v>293</v>
      </c>
      <c r="J735" s="6" t="s">
        <v>256</v>
      </c>
      <c r="K735" s="5">
        <f>Supervisor!K735</f>
        <v>1</v>
      </c>
      <c r="L735" s="5">
        <f>Supervisor!N735</f>
        <v>0</v>
      </c>
      <c r="M735" s="131"/>
      <c r="N735" s="147"/>
      <c r="O735" s="131"/>
      <c r="P735" s="153"/>
      <c r="Q735" s="116"/>
      <c r="R735" s="116"/>
      <c r="S735" s="191"/>
      <c r="T735" s="179"/>
    </row>
    <row r="736" spans="1:20" ht="45" hidden="1" customHeight="1" outlineLevel="7" x14ac:dyDescent="0.2">
      <c r="A736" s="91"/>
      <c r="B736" s="93"/>
      <c r="C736" s="95"/>
      <c r="D736" s="95"/>
      <c r="E736" s="97"/>
      <c r="F736" s="101"/>
      <c r="G736" s="103"/>
      <c r="H736" s="103"/>
      <c r="I736" s="4" t="s">
        <v>294</v>
      </c>
      <c r="J736" s="6" t="s">
        <v>257</v>
      </c>
      <c r="K736" s="5">
        <f>Supervisor!K736</f>
        <v>1</v>
      </c>
      <c r="L736" s="5">
        <f>Supervisor!N736</f>
        <v>0</v>
      </c>
      <c r="M736" s="131"/>
      <c r="N736" s="147"/>
      <c r="O736" s="131"/>
      <c r="P736" s="153"/>
      <c r="Q736" s="116"/>
      <c r="R736" s="116"/>
      <c r="S736" s="191"/>
      <c r="T736" s="179"/>
    </row>
    <row r="737" spans="1:20" ht="45" hidden="1" customHeight="1" outlineLevel="5" x14ac:dyDescent="0.2">
      <c r="A737" s="91"/>
      <c r="B737" s="93"/>
      <c r="C737" s="95"/>
      <c r="D737" s="95"/>
      <c r="E737" s="97"/>
      <c r="F737" s="101"/>
      <c r="G737" s="103"/>
      <c r="H737" s="103"/>
      <c r="I737" s="22" t="s">
        <v>141</v>
      </c>
      <c r="J737" s="24"/>
      <c r="K737" s="23">
        <f>Supervisor!K737</f>
        <v>0</v>
      </c>
      <c r="L737" s="23">
        <f>Supervisor!N737</f>
        <v>0</v>
      </c>
      <c r="M737" s="139"/>
      <c r="N737" s="152"/>
      <c r="O737" s="139"/>
      <c r="P737" s="535"/>
      <c r="Q737" s="115"/>
      <c r="R737" s="115"/>
      <c r="S737" s="190"/>
      <c r="T737" s="179"/>
    </row>
    <row r="738" spans="1:20" ht="45" hidden="1" customHeight="1" outlineLevel="7" x14ac:dyDescent="0.2">
      <c r="A738" s="91"/>
      <c r="B738" s="93"/>
      <c r="C738" s="95"/>
      <c r="D738" s="95"/>
      <c r="E738" s="97"/>
      <c r="F738" s="101"/>
      <c r="G738" s="103"/>
      <c r="H738" s="103"/>
      <c r="I738" s="4" t="s">
        <v>291</v>
      </c>
      <c r="J738" s="6" t="s">
        <v>256</v>
      </c>
      <c r="K738" s="5">
        <f>Supervisor!K738</f>
        <v>1</v>
      </c>
      <c r="L738" s="5">
        <f>Supervisor!N738</f>
        <v>0</v>
      </c>
      <c r="M738" s="131"/>
      <c r="N738" s="147"/>
      <c r="O738" s="131"/>
      <c r="P738" s="153"/>
      <c r="Q738" s="116"/>
      <c r="R738" s="116"/>
      <c r="S738" s="191"/>
      <c r="T738" s="179"/>
    </row>
    <row r="739" spans="1:20" ht="45" hidden="1" customHeight="1" outlineLevel="7" x14ac:dyDescent="0.2">
      <c r="A739" s="91"/>
      <c r="B739" s="93"/>
      <c r="C739" s="95"/>
      <c r="D739" s="95"/>
      <c r="E739" s="97"/>
      <c r="F739" s="101"/>
      <c r="G739" s="103"/>
      <c r="H739" s="103"/>
      <c r="I739" s="4" t="s">
        <v>292</v>
      </c>
      <c r="J739" s="6" t="s">
        <v>257</v>
      </c>
      <c r="K739" s="5">
        <f>Supervisor!K739</f>
        <v>1</v>
      </c>
      <c r="L739" s="5">
        <f>Supervisor!N739</f>
        <v>0</v>
      </c>
      <c r="M739" s="131"/>
      <c r="N739" s="147"/>
      <c r="O739" s="131"/>
      <c r="P739" s="153"/>
      <c r="Q739" s="116"/>
      <c r="R739" s="116"/>
      <c r="S739" s="191"/>
      <c r="T739" s="179"/>
    </row>
    <row r="740" spans="1:20" ht="45" hidden="1" customHeight="1" outlineLevel="7" x14ac:dyDescent="0.2">
      <c r="A740" s="91"/>
      <c r="B740" s="93"/>
      <c r="C740" s="95"/>
      <c r="D740" s="95"/>
      <c r="E740" s="97"/>
      <c r="F740" s="101"/>
      <c r="G740" s="103"/>
      <c r="H740" s="103"/>
      <c r="I740" s="4" t="s">
        <v>231</v>
      </c>
      <c r="J740" s="6" t="s">
        <v>256</v>
      </c>
      <c r="K740" s="5">
        <f>Supervisor!K740</f>
        <v>1</v>
      </c>
      <c r="L740" s="5">
        <f>Supervisor!N740</f>
        <v>0</v>
      </c>
      <c r="M740" s="131"/>
      <c r="N740" s="147"/>
      <c r="O740" s="131"/>
      <c r="P740" s="153"/>
      <c r="Q740" s="116"/>
      <c r="R740" s="116"/>
      <c r="S740" s="191"/>
      <c r="T740" s="179"/>
    </row>
    <row r="741" spans="1:20" ht="45" hidden="1" customHeight="1" outlineLevel="7" x14ac:dyDescent="0.2">
      <c r="A741" s="91"/>
      <c r="B741" s="93"/>
      <c r="C741" s="95"/>
      <c r="D741" s="95"/>
      <c r="E741" s="97"/>
      <c r="F741" s="101"/>
      <c r="G741" s="103"/>
      <c r="H741" s="103"/>
      <c r="I741" s="4" t="s">
        <v>80</v>
      </c>
      <c r="J741" s="6" t="s">
        <v>256</v>
      </c>
      <c r="K741" s="5">
        <f>Supervisor!K741</f>
        <v>1</v>
      </c>
      <c r="L741" s="5">
        <f>Supervisor!N741</f>
        <v>0</v>
      </c>
      <c r="M741" s="131"/>
      <c r="N741" s="147"/>
      <c r="O741" s="131"/>
      <c r="P741" s="153"/>
      <c r="Q741" s="116"/>
      <c r="R741" s="116"/>
      <c r="S741" s="191"/>
      <c r="T741" s="179"/>
    </row>
    <row r="742" spans="1:20" ht="45" hidden="1" customHeight="1" outlineLevel="7" x14ac:dyDescent="0.2">
      <c r="A742" s="91"/>
      <c r="B742" s="93"/>
      <c r="C742" s="95"/>
      <c r="D742" s="95"/>
      <c r="E742" s="97"/>
      <c r="F742" s="101"/>
      <c r="G742" s="103"/>
      <c r="H742" s="103"/>
      <c r="I742" s="4" t="s">
        <v>82</v>
      </c>
      <c r="J742" s="6" t="s">
        <v>257</v>
      </c>
      <c r="K742" s="5">
        <f>Supervisor!K742</f>
        <v>1</v>
      </c>
      <c r="L742" s="5">
        <f>Supervisor!N742</f>
        <v>0</v>
      </c>
      <c r="M742" s="131"/>
      <c r="N742" s="147"/>
      <c r="O742" s="131"/>
      <c r="P742" s="153"/>
      <c r="Q742" s="116"/>
      <c r="R742" s="116"/>
      <c r="S742" s="191"/>
      <c r="T742" s="179"/>
    </row>
    <row r="743" spans="1:20" ht="45" hidden="1" customHeight="1" outlineLevel="7" x14ac:dyDescent="0.2">
      <c r="A743" s="91"/>
      <c r="B743" s="93"/>
      <c r="C743" s="95"/>
      <c r="D743" s="95"/>
      <c r="E743" s="97"/>
      <c r="F743" s="101"/>
      <c r="G743" s="103"/>
      <c r="H743" s="103"/>
      <c r="I743" s="4" t="s">
        <v>293</v>
      </c>
      <c r="J743" s="6" t="s">
        <v>256</v>
      </c>
      <c r="K743" s="5">
        <f>Supervisor!K743</f>
        <v>1</v>
      </c>
      <c r="L743" s="5">
        <f>Supervisor!N743</f>
        <v>0</v>
      </c>
      <c r="M743" s="131"/>
      <c r="N743" s="147"/>
      <c r="O743" s="131"/>
      <c r="P743" s="153"/>
      <c r="Q743" s="116"/>
      <c r="R743" s="116"/>
      <c r="S743" s="191"/>
      <c r="T743" s="179"/>
    </row>
    <row r="744" spans="1:20" ht="45" hidden="1" customHeight="1" outlineLevel="7" x14ac:dyDescent="0.2">
      <c r="A744" s="91"/>
      <c r="B744" s="93"/>
      <c r="C744" s="95"/>
      <c r="D744" s="95"/>
      <c r="E744" s="97"/>
      <c r="F744" s="101"/>
      <c r="G744" s="103"/>
      <c r="H744" s="103"/>
      <c r="I744" s="4" t="s">
        <v>294</v>
      </c>
      <c r="J744" s="6" t="s">
        <v>257</v>
      </c>
      <c r="K744" s="5">
        <f>Supervisor!K744</f>
        <v>1</v>
      </c>
      <c r="L744" s="5">
        <f>Supervisor!N744</f>
        <v>0</v>
      </c>
      <c r="M744" s="131"/>
      <c r="N744" s="147"/>
      <c r="O744" s="131"/>
      <c r="P744" s="153"/>
      <c r="Q744" s="116"/>
      <c r="R744" s="116"/>
      <c r="S744" s="191"/>
      <c r="T744" s="179"/>
    </row>
    <row r="745" spans="1:20" ht="45" hidden="1" customHeight="1" outlineLevel="5" x14ac:dyDescent="0.2">
      <c r="A745" s="91"/>
      <c r="B745" s="93"/>
      <c r="C745" s="95"/>
      <c r="D745" s="95"/>
      <c r="E745" s="97"/>
      <c r="F745" s="101"/>
      <c r="G745" s="103"/>
      <c r="H745" s="103"/>
      <c r="I745" s="22" t="s">
        <v>142</v>
      </c>
      <c r="J745" s="24"/>
      <c r="K745" s="23">
        <f>Supervisor!K745</f>
        <v>0</v>
      </c>
      <c r="L745" s="23">
        <f>Supervisor!N745</f>
        <v>0</v>
      </c>
      <c r="M745" s="139"/>
      <c r="N745" s="152"/>
      <c r="O745" s="139"/>
      <c r="P745" s="535"/>
      <c r="Q745" s="115"/>
      <c r="R745" s="115"/>
      <c r="S745" s="190"/>
      <c r="T745" s="179"/>
    </row>
    <row r="746" spans="1:20" ht="45" hidden="1" customHeight="1" outlineLevel="7" x14ac:dyDescent="0.2">
      <c r="A746" s="91"/>
      <c r="B746" s="93"/>
      <c r="C746" s="95"/>
      <c r="D746" s="95"/>
      <c r="E746" s="97"/>
      <c r="F746" s="101"/>
      <c r="G746" s="103"/>
      <c r="H746" s="103"/>
      <c r="I746" s="4" t="s">
        <v>291</v>
      </c>
      <c r="J746" s="6" t="s">
        <v>256</v>
      </c>
      <c r="K746" s="5">
        <f>Supervisor!K746</f>
        <v>1</v>
      </c>
      <c r="L746" s="5">
        <f>Supervisor!N746</f>
        <v>0</v>
      </c>
      <c r="M746" s="131"/>
      <c r="N746" s="147"/>
      <c r="O746" s="131"/>
      <c r="P746" s="153"/>
      <c r="Q746" s="116"/>
      <c r="R746" s="116"/>
      <c r="S746" s="191"/>
      <c r="T746" s="179"/>
    </row>
    <row r="747" spans="1:20" ht="45" hidden="1" customHeight="1" outlineLevel="7" x14ac:dyDescent="0.2">
      <c r="A747" s="91"/>
      <c r="B747" s="93"/>
      <c r="C747" s="95"/>
      <c r="D747" s="95"/>
      <c r="E747" s="97"/>
      <c r="F747" s="101"/>
      <c r="G747" s="103"/>
      <c r="H747" s="103"/>
      <c r="I747" s="4" t="s">
        <v>292</v>
      </c>
      <c r="J747" s="6" t="s">
        <v>257</v>
      </c>
      <c r="K747" s="5">
        <f>Supervisor!K747</f>
        <v>1</v>
      </c>
      <c r="L747" s="5">
        <f>Supervisor!N747</f>
        <v>0</v>
      </c>
      <c r="M747" s="131"/>
      <c r="N747" s="147"/>
      <c r="O747" s="131"/>
      <c r="P747" s="153"/>
      <c r="Q747" s="116"/>
      <c r="R747" s="116"/>
      <c r="S747" s="191"/>
      <c r="T747" s="179"/>
    </row>
    <row r="748" spans="1:20" ht="45" hidden="1" customHeight="1" outlineLevel="7" x14ac:dyDescent="0.2">
      <c r="A748" s="91"/>
      <c r="B748" s="93"/>
      <c r="C748" s="95"/>
      <c r="D748" s="95"/>
      <c r="E748" s="97"/>
      <c r="F748" s="101"/>
      <c r="G748" s="103"/>
      <c r="H748" s="103"/>
      <c r="I748" s="4" t="s">
        <v>231</v>
      </c>
      <c r="J748" s="6" t="s">
        <v>256</v>
      </c>
      <c r="K748" s="5">
        <f>Supervisor!K748</f>
        <v>1</v>
      </c>
      <c r="L748" s="5">
        <f>Supervisor!N748</f>
        <v>0</v>
      </c>
      <c r="M748" s="131"/>
      <c r="N748" s="147"/>
      <c r="O748" s="131"/>
      <c r="P748" s="153"/>
      <c r="Q748" s="116"/>
      <c r="R748" s="116"/>
      <c r="S748" s="191"/>
      <c r="T748" s="179"/>
    </row>
    <row r="749" spans="1:20" ht="45" hidden="1" customHeight="1" outlineLevel="7" x14ac:dyDescent="0.2">
      <c r="A749" s="91"/>
      <c r="B749" s="93"/>
      <c r="C749" s="95"/>
      <c r="D749" s="95"/>
      <c r="E749" s="97"/>
      <c r="F749" s="101"/>
      <c r="G749" s="103"/>
      <c r="H749" s="103"/>
      <c r="I749" s="4" t="s">
        <v>80</v>
      </c>
      <c r="J749" s="6" t="s">
        <v>256</v>
      </c>
      <c r="K749" s="5">
        <f>Supervisor!K749</f>
        <v>1</v>
      </c>
      <c r="L749" s="5">
        <f>Supervisor!N749</f>
        <v>0</v>
      </c>
      <c r="M749" s="131"/>
      <c r="N749" s="147"/>
      <c r="O749" s="131"/>
      <c r="P749" s="153"/>
      <c r="Q749" s="116"/>
      <c r="R749" s="116"/>
      <c r="S749" s="191"/>
      <c r="T749" s="179"/>
    </row>
    <row r="750" spans="1:20" ht="45" hidden="1" customHeight="1" outlineLevel="7" x14ac:dyDescent="0.2">
      <c r="A750" s="91"/>
      <c r="B750" s="93"/>
      <c r="C750" s="95"/>
      <c r="D750" s="95"/>
      <c r="E750" s="97"/>
      <c r="F750" s="101"/>
      <c r="G750" s="103"/>
      <c r="H750" s="103"/>
      <c r="I750" s="4" t="s">
        <v>82</v>
      </c>
      <c r="J750" s="6" t="s">
        <v>257</v>
      </c>
      <c r="K750" s="5">
        <f>Supervisor!K750</f>
        <v>1</v>
      </c>
      <c r="L750" s="5">
        <f>Supervisor!N750</f>
        <v>0</v>
      </c>
      <c r="M750" s="131"/>
      <c r="N750" s="147"/>
      <c r="O750" s="131"/>
      <c r="P750" s="153"/>
      <c r="Q750" s="116"/>
      <c r="R750" s="116"/>
      <c r="S750" s="191"/>
      <c r="T750" s="179"/>
    </row>
    <row r="751" spans="1:20" ht="45" hidden="1" customHeight="1" outlineLevel="7" x14ac:dyDescent="0.2">
      <c r="A751" s="91"/>
      <c r="B751" s="93"/>
      <c r="C751" s="95"/>
      <c r="D751" s="95"/>
      <c r="E751" s="97"/>
      <c r="F751" s="101"/>
      <c r="G751" s="103"/>
      <c r="H751" s="103"/>
      <c r="I751" s="4" t="s">
        <v>293</v>
      </c>
      <c r="J751" s="6" t="s">
        <v>256</v>
      </c>
      <c r="K751" s="5">
        <f>Supervisor!K751</f>
        <v>1</v>
      </c>
      <c r="L751" s="5">
        <f>Supervisor!N751</f>
        <v>0</v>
      </c>
      <c r="M751" s="131"/>
      <c r="N751" s="147"/>
      <c r="O751" s="131"/>
      <c r="P751" s="153"/>
      <c r="Q751" s="116"/>
      <c r="R751" s="116"/>
      <c r="S751" s="191"/>
      <c r="T751" s="179"/>
    </row>
    <row r="752" spans="1:20" ht="45" hidden="1" customHeight="1" outlineLevel="7" x14ac:dyDescent="0.2">
      <c r="A752" s="91"/>
      <c r="B752" s="93"/>
      <c r="C752" s="95"/>
      <c r="D752" s="95"/>
      <c r="E752" s="97"/>
      <c r="F752" s="101"/>
      <c r="G752" s="103"/>
      <c r="H752" s="103"/>
      <c r="I752" s="4" t="s">
        <v>294</v>
      </c>
      <c r="J752" s="6" t="s">
        <v>257</v>
      </c>
      <c r="K752" s="5">
        <f>Supervisor!K752</f>
        <v>1</v>
      </c>
      <c r="L752" s="5">
        <f>Supervisor!N752</f>
        <v>0</v>
      </c>
      <c r="M752" s="131"/>
      <c r="N752" s="147"/>
      <c r="O752" s="131"/>
      <c r="P752" s="153"/>
      <c r="Q752" s="116"/>
      <c r="R752" s="116"/>
      <c r="S752" s="191"/>
      <c r="T752" s="179"/>
    </row>
    <row r="753" spans="1:20" ht="45" hidden="1" customHeight="1" outlineLevel="5" x14ac:dyDescent="0.2">
      <c r="A753" s="91"/>
      <c r="B753" s="93"/>
      <c r="C753" s="95"/>
      <c r="D753" s="95"/>
      <c r="E753" s="97"/>
      <c r="F753" s="101"/>
      <c r="G753" s="103"/>
      <c r="H753" s="103"/>
      <c r="I753" s="22" t="s">
        <v>143</v>
      </c>
      <c r="J753" s="24"/>
      <c r="K753" s="23">
        <f>Supervisor!K753</f>
        <v>0</v>
      </c>
      <c r="L753" s="23">
        <f>Supervisor!N753</f>
        <v>0</v>
      </c>
      <c r="M753" s="139"/>
      <c r="N753" s="152"/>
      <c r="O753" s="139"/>
      <c r="P753" s="535"/>
      <c r="Q753" s="115"/>
      <c r="R753" s="115"/>
      <c r="S753" s="190"/>
      <c r="T753" s="179"/>
    </row>
    <row r="754" spans="1:20" ht="45" hidden="1" customHeight="1" outlineLevel="7" x14ac:dyDescent="0.2">
      <c r="A754" s="91"/>
      <c r="B754" s="93"/>
      <c r="C754" s="95"/>
      <c r="D754" s="95"/>
      <c r="E754" s="97"/>
      <c r="F754" s="101"/>
      <c r="G754" s="103"/>
      <c r="H754" s="103"/>
      <c r="I754" s="4" t="s">
        <v>291</v>
      </c>
      <c r="J754" s="6" t="s">
        <v>256</v>
      </c>
      <c r="K754" s="5">
        <f>Supervisor!K754</f>
        <v>1</v>
      </c>
      <c r="L754" s="5">
        <f>Supervisor!N754</f>
        <v>0</v>
      </c>
      <c r="M754" s="131"/>
      <c r="N754" s="147"/>
      <c r="O754" s="131"/>
      <c r="P754" s="153"/>
      <c r="Q754" s="116"/>
      <c r="R754" s="116"/>
      <c r="S754" s="191"/>
      <c r="T754" s="179"/>
    </row>
    <row r="755" spans="1:20" ht="45" hidden="1" customHeight="1" outlineLevel="7" x14ac:dyDescent="0.2">
      <c r="A755" s="91"/>
      <c r="B755" s="93"/>
      <c r="C755" s="95"/>
      <c r="D755" s="95"/>
      <c r="E755" s="97"/>
      <c r="F755" s="101"/>
      <c r="G755" s="103"/>
      <c r="H755" s="103"/>
      <c r="I755" s="4" t="s">
        <v>292</v>
      </c>
      <c r="J755" s="6" t="s">
        <v>257</v>
      </c>
      <c r="K755" s="5">
        <f>Supervisor!K755</f>
        <v>1</v>
      </c>
      <c r="L755" s="5">
        <f>Supervisor!N755</f>
        <v>0</v>
      </c>
      <c r="M755" s="131"/>
      <c r="N755" s="147"/>
      <c r="O755" s="131"/>
      <c r="P755" s="153"/>
      <c r="Q755" s="116"/>
      <c r="R755" s="116"/>
      <c r="S755" s="191"/>
      <c r="T755" s="179"/>
    </row>
    <row r="756" spans="1:20" ht="45" hidden="1" customHeight="1" outlineLevel="7" x14ac:dyDescent="0.2">
      <c r="A756" s="91"/>
      <c r="B756" s="93"/>
      <c r="C756" s="95"/>
      <c r="D756" s="95"/>
      <c r="E756" s="97"/>
      <c r="F756" s="101"/>
      <c r="G756" s="103"/>
      <c r="H756" s="103"/>
      <c r="I756" s="4" t="s">
        <v>231</v>
      </c>
      <c r="J756" s="6" t="s">
        <v>256</v>
      </c>
      <c r="K756" s="5">
        <f>Supervisor!K756</f>
        <v>1</v>
      </c>
      <c r="L756" s="5">
        <f>Supervisor!N756</f>
        <v>0</v>
      </c>
      <c r="M756" s="131"/>
      <c r="N756" s="147"/>
      <c r="O756" s="131"/>
      <c r="P756" s="153"/>
      <c r="Q756" s="116"/>
      <c r="R756" s="116"/>
      <c r="S756" s="191"/>
      <c r="T756" s="179"/>
    </row>
    <row r="757" spans="1:20" ht="45" hidden="1" customHeight="1" outlineLevel="7" x14ac:dyDescent="0.2">
      <c r="A757" s="91"/>
      <c r="B757" s="93"/>
      <c r="C757" s="95"/>
      <c r="D757" s="95"/>
      <c r="E757" s="97"/>
      <c r="F757" s="101"/>
      <c r="G757" s="103"/>
      <c r="H757" s="103"/>
      <c r="I757" s="4" t="s">
        <v>80</v>
      </c>
      <c r="J757" s="6" t="s">
        <v>256</v>
      </c>
      <c r="K757" s="5">
        <f>Supervisor!K757</f>
        <v>1</v>
      </c>
      <c r="L757" s="5">
        <f>Supervisor!N757</f>
        <v>0</v>
      </c>
      <c r="M757" s="131"/>
      <c r="N757" s="147"/>
      <c r="O757" s="131"/>
      <c r="P757" s="153"/>
      <c r="Q757" s="116"/>
      <c r="R757" s="116"/>
      <c r="S757" s="191"/>
      <c r="T757" s="179"/>
    </row>
    <row r="758" spans="1:20" ht="45" hidden="1" customHeight="1" outlineLevel="7" x14ac:dyDescent="0.2">
      <c r="A758" s="91"/>
      <c r="B758" s="93"/>
      <c r="C758" s="95"/>
      <c r="D758" s="95"/>
      <c r="E758" s="97"/>
      <c r="F758" s="101"/>
      <c r="G758" s="103"/>
      <c r="H758" s="103"/>
      <c r="I758" s="4" t="s">
        <v>82</v>
      </c>
      <c r="J758" s="6" t="s">
        <v>257</v>
      </c>
      <c r="K758" s="5">
        <f>Supervisor!K758</f>
        <v>1</v>
      </c>
      <c r="L758" s="5">
        <f>Supervisor!N758</f>
        <v>0</v>
      </c>
      <c r="M758" s="131"/>
      <c r="N758" s="147"/>
      <c r="O758" s="131"/>
      <c r="P758" s="153"/>
      <c r="Q758" s="116"/>
      <c r="R758" s="116"/>
      <c r="S758" s="191"/>
      <c r="T758" s="179"/>
    </row>
    <row r="759" spans="1:20" ht="45" hidden="1" customHeight="1" outlineLevel="7" x14ac:dyDescent="0.2">
      <c r="A759" s="91"/>
      <c r="B759" s="93"/>
      <c r="C759" s="95"/>
      <c r="D759" s="95"/>
      <c r="E759" s="97"/>
      <c r="F759" s="101"/>
      <c r="G759" s="103"/>
      <c r="H759" s="103"/>
      <c r="I759" s="4" t="s">
        <v>293</v>
      </c>
      <c r="J759" s="6" t="s">
        <v>256</v>
      </c>
      <c r="K759" s="5">
        <f>Supervisor!K759</f>
        <v>1</v>
      </c>
      <c r="L759" s="5">
        <f>Supervisor!N759</f>
        <v>0</v>
      </c>
      <c r="M759" s="131"/>
      <c r="N759" s="147"/>
      <c r="O759" s="131"/>
      <c r="P759" s="153"/>
      <c r="Q759" s="116"/>
      <c r="R759" s="116"/>
      <c r="S759" s="191"/>
      <c r="T759" s="179"/>
    </row>
    <row r="760" spans="1:20" ht="45" hidden="1" customHeight="1" outlineLevel="7" x14ac:dyDescent="0.2">
      <c r="A760" s="91"/>
      <c r="B760" s="93"/>
      <c r="C760" s="95"/>
      <c r="D760" s="95"/>
      <c r="E760" s="97"/>
      <c r="F760" s="101"/>
      <c r="G760" s="103"/>
      <c r="H760" s="103"/>
      <c r="I760" s="4" t="s">
        <v>294</v>
      </c>
      <c r="J760" s="6" t="s">
        <v>257</v>
      </c>
      <c r="K760" s="5">
        <f>Supervisor!K760</f>
        <v>1</v>
      </c>
      <c r="L760" s="5">
        <f>Supervisor!N760</f>
        <v>0</v>
      </c>
      <c r="M760" s="131"/>
      <c r="N760" s="147"/>
      <c r="O760" s="131"/>
      <c r="P760" s="153"/>
      <c r="Q760" s="116"/>
      <c r="R760" s="116"/>
      <c r="S760" s="191"/>
      <c r="T760" s="179"/>
    </row>
    <row r="761" spans="1:20" ht="45" hidden="1" customHeight="1" outlineLevel="5" x14ac:dyDescent="0.2">
      <c r="A761" s="91"/>
      <c r="B761" s="93"/>
      <c r="C761" s="95"/>
      <c r="D761" s="95"/>
      <c r="E761" s="97"/>
      <c r="F761" s="101"/>
      <c r="G761" s="103"/>
      <c r="H761" s="103"/>
      <c r="I761" s="22" t="s">
        <v>144</v>
      </c>
      <c r="J761" s="24"/>
      <c r="K761" s="23">
        <f>Supervisor!K761</f>
        <v>0</v>
      </c>
      <c r="L761" s="23">
        <f>Supervisor!N761</f>
        <v>0</v>
      </c>
      <c r="M761" s="139"/>
      <c r="N761" s="152"/>
      <c r="O761" s="139"/>
      <c r="P761" s="535"/>
      <c r="Q761" s="115"/>
      <c r="R761" s="115"/>
      <c r="S761" s="190"/>
      <c r="T761" s="179"/>
    </row>
    <row r="762" spans="1:20" ht="45" hidden="1" customHeight="1" outlineLevel="7" x14ac:dyDescent="0.2">
      <c r="A762" s="91"/>
      <c r="B762" s="93"/>
      <c r="C762" s="95"/>
      <c r="D762" s="95"/>
      <c r="E762" s="97"/>
      <c r="F762" s="101"/>
      <c r="G762" s="103"/>
      <c r="H762" s="103"/>
      <c r="I762" s="4" t="s">
        <v>291</v>
      </c>
      <c r="J762" s="6" t="s">
        <v>256</v>
      </c>
      <c r="K762" s="5">
        <f>Supervisor!K762</f>
        <v>1</v>
      </c>
      <c r="L762" s="5">
        <f>Supervisor!N762</f>
        <v>0</v>
      </c>
      <c r="M762" s="131"/>
      <c r="N762" s="147"/>
      <c r="O762" s="131"/>
      <c r="P762" s="153"/>
      <c r="Q762" s="116"/>
      <c r="R762" s="116"/>
      <c r="S762" s="191"/>
      <c r="T762" s="179"/>
    </row>
    <row r="763" spans="1:20" ht="45" hidden="1" customHeight="1" outlineLevel="7" x14ac:dyDescent="0.2">
      <c r="A763" s="91"/>
      <c r="B763" s="93"/>
      <c r="C763" s="95"/>
      <c r="D763" s="95"/>
      <c r="E763" s="97"/>
      <c r="F763" s="101"/>
      <c r="G763" s="103"/>
      <c r="H763" s="103"/>
      <c r="I763" s="4" t="s">
        <v>292</v>
      </c>
      <c r="J763" s="6" t="s">
        <v>257</v>
      </c>
      <c r="K763" s="5">
        <f>Supervisor!K763</f>
        <v>1</v>
      </c>
      <c r="L763" s="5">
        <f>Supervisor!N763</f>
        <v>0</v>
      </c>
      <c r="M763" s="131"/>
      <c r="N763" s="147"/>
      <c r="O763" s="131"/>
      <c r="P763" s="153"/>
      <c r="Q763" s="116"/>
      <c r="R763" s="116"/>
      <c r="S763" s="191"/>
      <c r="T763" s="179"/>
    </row>
    <row r="764" spans="1:20" ht="45" hidden="1" customHeight="1" outlineLevel="7" x14ac:dyDescent="0.2">
      <c r="A764" s="91"/>
      <c r="B764" s="93"/>
      <c r="C764" s="95"/>
      <c r="D764" s="95"/>
      <c r="E764" s="97"/>
      <c r="F764" s="101"/>
      <c r="G764" s="103"/>
      <c r="H764" s="103"/>
      <c r="I764" s="4" t="s">
        <v>231</v>
      </c>
      <c r="J764" s="6" t="s">
        <v>256</v>
      </c>
      <c r="K764" s="5">
        <f>Supervisor!K764</f>
        <v>1</v>
      </c>
      <c r="L764" s="5">
        <f>Supervisor!N764</f>
        <v>0</v>
      </c>
      <c r="M764" s="131"/>
      <c r="N764" s="147"/>
      <c r="O764" s="131"/>
      <c r="P764" s="153"/>
      <c r="Q764" s="116"/>
      <c r="R764" s="116"/>
      <c r="S764" s="191"/>
      <c r="T764" s="179"/>
    </row>
    <row r="765" spans="1:20" ht="45" hidden="1" customHeight="1" outlineLevel="7" x14ac:dyDescent="0.2">
      <c r="A765" s="91"/>
      <c r="B765" s="93"/>
      <c r="C765" s="95"/>
      <c r="D765" s="95"/>
      <c r="E765" s="97"/>
      <c r="F765" s="101"/>
      <c r="G765" s="103"/>
      <c r="H765" s="103"/>
      <c r="I765" s="4" t="s">
        <v>80</v>
      </c>
      <c r="J765" s="6" t="s">
        <v>256</v>
      </c>
      <c r="K765" s="5">
        <f>Supervisor!K765</f>
        <v>1</v>
      </c>
      <c r="L765" s="5">
        <f>Supervisor!N765</f>
        <v>0</v>
      </c>
      <c r="M765" s="131"/>
      <c r="N765" s="147"/>
      <c r="O765" s="131"/>
      <c r="P765" s="153"/>
      <c r="Q765" s="116"/>
      <c r="R765" s="116"/>
      <c r="S765" s="191"/>
      <c r="T765" s="179"/>
    </row>
    <row r="766" spans="1:20" ht="45" hidden="1" customHeight="1" outlineLevel="7" x14ac:dyDescent="0.2">
      <c r="A766" s="91"/>
      <c r="B766" s="93"/>
      <c r="C766" s="95"/>
      <c r="D766" s="95"/>
      <c r="E766" s="97"/>
      <c r="F766" s="101"/>
      <c r="G766" s="103"/>
      <c r="H766" s="103"/>
      <c r="I766" s="4" t="s">
        <v>82</v>
      </c>
      <c r="J766" s="6" t="s">
        <v>257</v>
      </c>
      <c r="K766" s="5">
        <f>Supervisor!K766</f>
        <v>1</v>
      </c>
      <c r="L766" s="5">
        <f>Supervisor!N766</f>
        <v>0</v>
      </c>
      <c r="M766" s="131"/>
      <c r="N766" s="147"/>
      <c r="O766" s="131"/>
      <c r="P766" s="153"/>
      <c r="Q766" s="116"/>
      <c r="R766" s="116"/>
      <c r="S766" s="191"/>
      <c r="T766" s="179"/>
    </row>
    <row r="767" spans="1:20" ht="45" hidden="1" customHeight="1" outlineLevel="7" x14ac:dyDescent="0.2">
      <c r="A767" s="91"/>
      <c r="B767" s="93"/>
      <c r="C767" s="95"/>
      <c r="D767" s="95"/>
      <c r="E767" s="97"/>
      <c r="F767" s="101"/>
      <c r="G767" s="103"/>
      <c r="H767" s="103"/>
      <c r="I767" s="4" t="s">
        <v>293</v>
      </c>
      <c r="J767" s="6" t="s">
        <v>256</v>
      </c>
      <c r="K767" s="5">
        <f>Supervisor!K767</f>
        <v>1</v>
      </c>
      <c r="L767" s="5">
        <f>Supervisor!N767</f>
        <v>0</v>
      </c>
      <c r="M767" s="131"/>
      <c r="N767" s="147"/>
      <c r="O767" s="131"/>
      <c r="P767" s="153"/>
      <c r="Q767" s="116"/>
      <c r="R767" s="116"/>
      <c r="S767" s="191"/>
      <c r="T767" s="179"/>
    </row>
    <row r="768" spans="1:20" ht="45" hidden="1" customHeight="1" outlineLevel="7" x14ac:dyDescent="0.2">
      <c r="A768" s="91"/>
      <c r="B768" s="93"/>
      <c r="C768" s="95"/>
      <c r="D768" s="95"/>
      <c r="E768" s="97"/>
      <c r="F768" s="101"/>
      <c r="G768" s="103"/>
      <c r="H768" s="103"/>
      <c r="I768" s="4" t="s">
        <v>294</v>
      </c>
      <c r="J768" s="6" t="s">
        <v>257</v>
      </c>
      <c r="K768" s="5">
        <f>Supervisor!K768</f>
        <v>1</v>
      </c>
      <c r="L768" s="5">
        <f>Supervisor!N768</f>
        <v>0</v>
      </c>
      <c r="M768" s="131"/>
      <c r="N768" s="147"/>
      <c r="O768" s="131"/>
      <c r="P768" s="153"/>
      <c r="Q768" s="116"/>
      <c r="R768" s="116"/>
      <c r="S768" s="191"/>
      <c r="T768" s="179"/>
    </row>
    <row r="769" spans="1:20" ht="45" hidden="1" customHeight="1" outlineLevel="5" x14ac:dyDescent="0.2">
      <c r="A769" s="91"/>
      <c r="B769" s="93"/>
      <c r="C769" s="95"/>
      <c r="D769" s="95"/>
      <c r="E769" s="97"/>
      <c r="F769" s="101"/>
      <c r="G769" s="103"/>
      <c r="H769" s="103"/>
      <c r="I769" s="22" t="s">
        <v>145</v>
      </c>
      <c r="J769" s="24"/>
      <c r="K769" s="23">
        <f>Supervisor!K769</f>
        <v>0</v>
      </c>
      <c r="L769" s="23">
        <f>Supervisor!N769</f>
        <v>0</v>
      </c>
      <c r="M769" s="139"/>
      <c r="N769" s="152"/>
      <c r="O769" s="139"/>
      <c r="P769" s="535"/>
      <c r="Q769" s="115"/>
      <c r="R769" s="115"/>
      <c r="S769" s="190"/>
      <c r="T769" s="179"/>
    </row>
    <row r="770" spans="1:20" ht="45" hidden="1" customHeight="1" outlineLevel="7" x14ac:dyDescent="0.2">
      <c r="A770" s="91"/>
      <c r="B770" s="93"/>
      <c r="C770" s="95"/>
      <c r="D770" s="95"/>
      <c r="E770" s="97"/>
      <c r="F770" s="101"/>
      <c r="G770" s="103"/>
      <c r="H770" s="103"/>
      <c r="I770" s="4" t="s">
        <v>291</v>
      </c>
      <c r="J770" s="6" t="s">
        <v>256</v>
      </c>
      <c r="K770" s="5">
        <f>Supervisor!K770</f>
        <v>1</v>
      </c>
      <c r="L770" s="5">
        <f>Supervisor!N770</f>
        <v>0</v>
      </c>
      <c r="M770" s="131"/>
      <c r="N770" s="147"/>
      <c r="O770" s="131"/>
      <c r="P770" s="153"/>
      <c r="Q770" s="116"/>
      <c r="R770" s="116"/>
      <c r="S770" s="191"/>
      <c r="T770" s="179"/>
    </row>
    <row r="771" spans="1:20" ht="45" hidden="1" customHeight="1" outlineLevel="7" x14ac:dyDescent="0.2">
      <c r="A771" s="91"/>
      <c r="B771" s="93"/>
      <c r="C771" s="95"/>
      <c r="D771" s="95"/>
      <c r="E771" s="97"/>
      <c r="F771" s="101"/>
      <c r="G771" s="103"/>
      <c r="H771" s="103"/>
      <c r="I771" s="4" t="s">
        <v>292</v>
      </c>
      <c r="J771" s="6" t="s">
        <v>257</v>
      </c>
      <c r="K771" s="5">
        <f>Supervisor!K771</f>
        <v>1</v>
      </c>
      <c r="L771" s="5">
        <f>Supervisor!N771</f>
        <v>0</v>
      </c>
      <c r="M771" s="131"/>
      <c r="N771" s="147"/>
      <c r="O771" s="131"/>
      <c r="P771" s="153"/>
      <c r="Q771" s="116"/>
      <c r="R771" s="116"/>
      <c r="S771" s="191"/>
      <c r="T771" s="179"/>
    </row>
    <row r="772" spans="1:20" ht="45" hidden="1" customHeight="1" outlineLevel="7" x14ac:dyDescent="0.2">
      <c r="A772" s="91"/>
      <c r="B772" s="93"/>
      <c r="C772" s="95"/>
      <c r="D772" s="95"/>
      <c r="E772" s="97"/>
      <c r="F772" s="101"/>
      <c r="G772" s="103"/>
      <c r="H772" s="103"/>
      <c r="I772" s="4" t="s">
        <v>231</v>
      </c>
      <c r="J772" s="6" t="s">
        <v>256</v>
      </c>
      <c r="K772" s="5">
        <f>Supervisor!K772</f>
        <v>1</v>
      </c>
      <c r="L772" s="5">
        <f>Supervisor!N772</f>
        <v>0</v>
      </c>
      <c r="M772" s="131"/>
      <c r="N772" s="147"/>
      <c r="O772" s="131"/>
      <c r="P772" s="153"/>
      <c r="Q772" s="116"/>
      <c r="R772" s="116"/>
      <c r="S772" s="191"/>
      <c r="T772" s="179"/>
    </row>
    <row r="773" spans="1:20" ht="45" hidden="1" customHeight="1" outlineLevel="7" x14ac:dyDescent="0.2">
      <c r="A773" s="91"/>
      <c r="B773" s="93"/>
      <c r="C773" s="95"/>
      <c r="D773" s="95"/>
      <c r="E773" s="97"/>
      <c r="F773" s="101"/>
      <c r="G773" s="103"/>
      <c r="H773" s="103"/>
      <c r="I773" s="4" t="s">
        <v>80</v>
      </c>
      <c r="J773" s="6" t="s">
        <v>256</v>
      </c>
      <c r="K773" s="5">
        <f>Supervisor!K773</f>
        <v>1</v>
      </c>
      <c r="L773" s="5">
        <f>Supervisor!N773</f>
        <v>0</v>
      </c>
      <c r="M773" s="131"/>
      <c r="N773" s="147"/>
      <c r="O773" s="131"/>
      <c r="P773" s="153"/>
      <c r="Q773" s="116"/>
      <c r="R773" s="116"/>
      <c r="S773" s="191"/>
      <c r="T773" s="179"/>
    </row>
    <row r="774" spans="1:20" ht="45" hidden="1" customHeight="1" outlineLevel="7" x14ac:dyDescent="0.2">
      <c r="A774" s="91"/>
      <c r="B774" s="93"/>
      <c r="C774" s="95"/>
      <c r="D774" s="95"/>
      <c r="E774" s="97"/>
      <c r="F774" s="101"/>
      <c r="G774" s="103"/>
      <c r="H774" s="103"/>
      <c r="I774" s="4" t="s">
        <v>82</v>
      </c>
      <c r="J774" s="6" t="s">
        <v>257</v>
      </c>
      <c r="K774" s="5">
        <f>Supervisor!K774</f>
        <v>1</v>
      </c>
      <c r="L774" s="5">
        <f>Supervisor!N774</f>
        <v>0</v>
      </c>
      <c r="M774" s="131"/>
      <c r="N774" s="147"/>
      <c r="O774" s="131"/>
      <c r="P774" s="153"/>
      <c r="Q774" s="116"/>
      <c r="R774" s="116"/>
      <c r="S774" s="191"/>
      <c r="T774" s="179"/>
    </row>
    <row r="775" spans="1:20" ht="45" hidden="1" customHeight="1" outlineLevel="7" x14ac:dyDescent="0.2">
      <c r="A775" s="91"/>
      <c r="B775" s="93"/>
      <c r="C775" s="95"/>
      <c r="D775" s="95"/>
      <c r="E775" s="97"/>
      <c r="F775" s="101"/>
      <c r="G775" s="103"/>
      <c r="H775" s="103"/>
      <c r="I775" s="4" t="s">
        <v>293</v>
      </c>
      <c r="J775" s="6" t="s">
        <v>256</v>
      </c>
      <c r="K775" s="5">
        <f>Supervisor!K775</f>
        <v>1</v>
      </c>
      <c r="L775" s="5">
        <f>Supervisor!N775</f>
        <v>0</v>
      </c>
      <c r="M775" s="131"/>
      <c r="N775" s="147"/>
      <c r="O775" s="131"/>
      <c r="P775" s="153"/>
      <c r="Q775" s="116"/>
      <c r="R775" s="116"/>
      <c r="S775" s="191"/>
      <c r="T775" s="179"/>
    </row>
    <row r="776" spans="1:20" ht="45" hidden="1" customHeight="1" outlineLevel="7" x14ac:dyDescent="0.2">
      <c r="A776" s="91"/>
      <c r="B776" s="93"/>
      <c r="C776" s="95"/>
      <c r="D776" s="95"/>
      <c r="E776" s="97"/>
      <c r="F776" s="101"/>
      <c r="G776" s="103"/>
      <c r="H776" s="103"/>
      <c r="I776" s="4" t="s">
        <v>294</v>
      </c>
      <c r="J776" s="6" t="s">
        <v>257</v>
      </c>
      <c r="K776" s="5">
        <f>Supervisor!K776</f>
        <v>1</v>
      </c>
      <c r="L776" s="5">
        <f>Supervisor!N776</f>
        <v>0</v>
      </c>
      <c r="M776" s="131"/>
      <c r="N776" s="147"/>
      <c r="O776" s="131"/>
      <c r="P776" s="153"/>
      <c r="Q776" s="116"/>
      <c r="R776" s="116"/>
      <c r="S776" s="191"/>
      <c r="T776" s="179"/>
    </row>
    <row r="777" spans="1:20" ht="45" hidden="1" customHeight="1" outlineLevel="5" x14ac:dyDescent="0.2">
      <c r="A777" s="91"/>
      <c r="B777" s="93"/>
      <c r="C777" s="95"/>
      <c r="D777" s="95"/>
      <c r="E777" s="97"/>
      <c r="F777" s="101"/>
      <c r="G777" s="103"/>
      <c r="H777" s="103"/>
      <c r="I777" s="22" t="s">
        <v>146</v>
      </c>
      <c r="J777" s="24"/>
      <c r="K777" s="23">
        <f>Supervisor!K777</f>
        <v>0</v>
      </c>
      <c r="L777" s="23">
        <f>Supervisor!N777</f>
        <v>0</v>
      </c>
      <c r="M777" s="139"/>
      <c r="N777" s="152"/>
      <c r="O777" s="139"/>
      <c r="P777" s="535"/>
      <c r="Q777" s="115"/>
      <c r="R777" s="115"/>
      <c r="S777" s="190"/>
      <c r="T777" s="179"/>
    </row>
    <row r="778" spans="1:20" ht="45" hidden="1" customHeight="1" outlineLevel="7" x14ac:dyDescent="0.2">
      <c r="A778" s="91"/>
      <c r="B778" s="93"/>
      <c r="C778" s="95"/>
      <c r="D778" s="95"/>
      <c r="E778" s="97"/>
      <c r="F778" s="101"/>
      <c r="G778" s="103"/>
      <c r="H778" s="103"/>
      <c r="I778" s="4" t="s">
        <v>291</v>
      </c>
      <c r="J778" s="6" t="s">
        <v>256</v>
      </c>
      <c r="K778" s="5">
        <f>Supervisor!K778</f>
        <v>1</v>
      </c>
      <c r="L778" s="5">
        <f>Supervisor!N778</f>
        <v>0</v>
      </c>
      <c r="M778" s="131"/>
      <c r="N778" s="147"/>
      <c r="O778" s="131"/>
      <c r="P778" s="153"/>
      <c r="Q778" s="116"/>
      <c r="R778" s="116"/>
      <c r="S778" s="191"/>
      <c r="T778" s="179"/>
    </row>
    <row r="779" spans="1:20" ht="45" hidden="1" customHeight="1" outlineLevel="7" x14ac:dyDescent="0.2">
      <c r="A779" s="91"/>
      <c r="B779" s="93"/>
      <c r="C779" s="95"/>
      <c r="D779" s="95"/>
      <c r="E779" s="97"/>
      <c r="F779" s="101"/>
      <c r="G779" s="103"/>
      <c r="H779" s="103"/>
      <c r="I779" s="4" t="s">
        <v>292</v>
      </c>
      <c r="J779" s="6" t="s">
        <v>257</v>
      </c>
      <c r="K779" s="5">
        <f>Supervisor!K779</f>
        <v>1</v>
      </c>
      <c r="L779" s="5">
        <f>Supervisor!N779</f>
        <v>0</v>
      </c>
      <c r="M779" s="131"/>
      <c r="N779" s="147"/>
      <c r="O779" s="131"/>
      <c r="P779" s="153"/>
      <c r="Q779" s="116"/>
      <c r="R779" s="116"/>
      <c r="S779" s="191"/>
      <c r="T779" s="179"/>
    </row>
    <row r="780" spans="1:20" ht="45" hidden="1" customHeight="1" outlineLevel="7" x14ac:dyDescent="0.2">
      <c r="A780" s="91"/>
      <c r="B780" s="93"/>
      <c r="C780" s="95"/>
      <c r="D780" s="95"/>
      <c r="E780" s="97"/>
      <c r="F780" s="101"/>
      <c r="G780" s="103"/>
      <c r="H780" s="103"/>
      <c r="I780" s="4" t="s">
        <v>231</v>
      </c>
      <c r="J780" s="6" t="s">
        <v>256</v>
      </c>
      <c r="K780" s="5">
        <f>Supervisor!K780</f>
        <v>1</v>
      </c>
      <c r="L780" s="5">
        <f>Supervisor!N780</f>
        <v>0</v>
      </c>
      <c r="M780" s="131"/>
      <c r="N780" s="147"/>
      <c r="O780" s="131"/>
      <c r="P780" s="153"/>
      <c r="Q780" s="116"/>
      <c r="R780" s="116"/>
      <c r="S780" s="191"/>
      <c r="T780" s="179"/>
    </row>
    <row r="781" spans="1:20" ht="45" hidden="1" customHeight="1" outlineLevel="7" x14ac:dyDescent="0.2">
      <c r="A781" s="91"/>
      <c r="B781" s="93"/>
      <c r="C781" s="95"/>
      <c r="D781" s="95"/>
      <c r="E781" s="97"/>
      <c r="F781" s="101"/>
      <c r="G781" s="103"/>
      <c r="H781" s="103"/>
      <c r="I781" s="4" t="s">
        <v>80</v>
      </c>
      <c r="J781" s="6" t="s">
        <v>256</v>
      </c>
      <c r="K781" s="5">
        <f>Supervisor!K781</f>
        <v>1</v>
      </c>
      <c r="L781" s="5">
        <f>Supervisor!N781</f>
        <v>0</v>
      </c>
      <c r="M781" s="131"/>
      <c r="N781" s="147"/>
      <c r="O781" s="131"/>
      <c r="P781" s="153"/>
      <c r="Q781" s="116"/>
      <c r="R781" s="116"/>
      <c r="S781" s="191"/>
      <c r="T781" s="179"/>
    </row>
    <row r="782" spans="1:20" ht="45" hidden="1" customHeight="1" outlineLevel="7" x14ac:dyDescent="0.2">
      <c r="A782" s="91"/>
      <c r="B782" s="93"/>
      <c r="C782" s="95"/>
      <c r="D782" s="95"/>
      <c r="E782" s="97"/>
      <c r="F782" s="101"/>
      <c r="G782" s="103"/>
      <c r="H782" s="103"/>
      <c r="I782" s="4" t="s">
        <v>82</v>
      </c>
      <c r="J782" s="6" t="s">
        <v>257</v>
      </c>
      <c r="K782" s="5">
        <f>Supervisor!K782</f>
        <v>1</v>
      </c>
      <c r="L782" s="5">
        <f>Supervisor!N782</f>
        <v>0</v>
      </c>
      <c r="M782" s="131"/>
      <c r="N782" s="147"/>
      <c r="O782" s="131"/>
      <c r="P782" s="153"/>
      <c r="Q782" s="116"/>
      <c r="R782" s="116"/>
      <c r="S782" s="191"/>
      <c r="T782" s="179"/>
    </row>
    <row r="783" spans="1:20" ht="45" hidden="1" customHeight="1" outlineLevel="7" x14ac:dyDescent="0.2">
      <c r="A783" s="91"/>
      <c r="B783" s="93"/>
      <c r="C783" s="95"/>
      <c r="D783" s="95"/>
      <c r="E783" s="97"/>
      <c r="F783" s="101"/>
      <c r="G783" s="103"/>
      <c r="H783" s="103"/>
      <c r="I783" s="4" t="s">
        <v>293</v>
      </c>
      <c r="J783" s="6" t="s">
        <v>256</v>
      </c>
      <c r="K783" s="5">
        <f>Supervisor!K783</f>
        <v>1</v>
      </c>
      <c r="L783" s="5">
        <f>Supervisor!N783</f>
        <v>0</v>
      </c>
      <c r="M783" s="131"/>
      <c r="N783" s="147"/>
      <c r="O783" s="131"/>
      <c r="P783" s="153"/>
      <c r="Q783" s="116"/>
      <c r="R783" s="116"/>
      <c r="S783" s="191"/>
      <c r="T783" s="179"/>
    </row>
    <row r="784" spans="1:20" ht="45" hidden="1" customHeight="1" outlineLevel="7" x14ac:dyDescent="0.2">
      <c r="A784" s="91"/>
      <c r="B784" s="93"/>
      <c r="C784" s="95"/>
      <c r="D784" s="95"/>
      <c r="E784" s="97"/>
      <c r="F784" s="101"/>
      <c r="G784" s="103"/>
      <c r="H784" s="103"/>
      <c r="I784" s="4" t="s">
        <v>294</v>
      </c>
      <c r="J784" s="6" t="s">
        <v>257</v>
      </c>
      <c r="K784" s="5">
        <f>Supervisor!K784</f>
        <v>1</v>
      </c>
      <c r="L784" s="5">
        <f>Supervisor!N784</f>
        <v>0</v>
      </c>
      <c r="M784" s="131"/>
      <c r="N784" s="147"/>
      <c r="O784" s="131"/>
      <c r="P784" s="153"/>
      <c r="Q784" s="116"/>
      <c r="R784" s="116"/>
      <c r="S784" s="191"/>
      <c r="T784" s="179"/>
    </row>
    <row r="785" spans="1:20" ht="45" hidden="1" customHeight="1" outlineLevel="5" x14ac:dyDescent="0.2">
      <c r="A785" s="91"/>
      <c r="B785" s="93"/>
      <c r="C785" s="95"/>
      <c r="D785" s="95"/>
      <c r="E785" s="97"/>
      <c r="F785" s="101"/>
      <c r="G785" s="103"/>
      <c r="H785" s="103"/>
      <c r="I785" s="22" t="s">
        <v>147</v>
      </c>
      <c r="J785" s="24"/>
      <c r="K785" s="23">
        <f>Supervisor!K785</f>
        <v>0</v>
      </c>
      <c r="L785" s="23">
        <f>Supervisor!N785</f>
        <v>0</v>
      </c>
      <c r="M785" s="139"/>
      <c r="N785" s="152"/>
      <c r="O785" s="139"/>
      <c r="P785" s="535"/>
      <c r="Q785" s="115"/>
      <c r="R785" s="115"/>
      <c r="S785" s="190"/>
      <c r="T785" s="179"/>
    </row>
    <row r="786" spans="1:20" ht="45" hidden="1" customHeight="1" outlineLevel="7" x14ac:dyDescent="0.2">
      <c r="A786" s="91"/>
      <c r="B786" s="93"/>
      <c r="C786" s="95"/>
      <c r="D786" s="95"/>
      <c r="E786" s="97"/>
      <c r="F786" s="101"/>
      <c r="G786" s="103"/>
      <c r="H786" s="103"/>
      <c r="I786" s="4" t="s">
        <v>291</v>
      </c>
      <c r="J786" s="6" t="s">
        <v>256</v>
      </c>
      <c r="K786" s="5">
        <f>Supervisor!K786</f>
        <v>1</v>
      </c>
      <c r="L786" s="5">
        <f>Supervisor!N786</f>
        <v>0</v>
      </c>
      <c r="M786" s="131"/>
      <c r="N786" s="147"/>
      <c r="O786" s="131"/>
      <c r="P786" s="153"/>
      <c r="Q786" s="116"/>
      <c r="R786" s="116"/>
      <c r="S786" s="191"/>
      <c r="T786" s="179"/>
    </row>
    <row r="787" spans="1:20" ht="45" hidden="1" customHeight="1" outlineLevel="7" x14ac:dyDescent="0.2">
      <c r="A787" s="91"/>
      <c r="B787" s="93"/>
      <c r="C787" s="95"/>
      <c r="D787" s="95"/>
      <c r="E787" s="97"/>
      <c r="F787" s="101"/>
      <c r="G787" s="103"/>
      <c r="H787" s="103"/>
      <c r="I787" s="4" t="s">
        <v>292</v>
      </c>
      <c r="J787" s="6" t="s">
        <v>257</v>
      </c>
      <c r="K787" s="5">
        <f>Supervisor!K787</f>
        <v>1</v>
      </c>
      <c r="L787" s="5">
        <f>Supervisor!N787</f>
        <v>0</v>
      </c>
      <c r="M787" s="131"/>
      <c r="N787" s="147"/>
      <c r="O787" s="131"/>
      <c r="P787" s="153"/>
      <c r="Q787" s="116"/>
      <c r="R787" s="116"/>
      <c r="S787" s="191"/>
      <c r="T787" s="179"/>
    </row>
    <row r="788" spans="1:20" ht="45" hidden="1" customHeight="1" outlineLevel="7" x14ac:dyDescent="0.2">
      <c r="A788" s="91"/>
      <c r="B788" s="93"/>
      <c r="C788" s="95"/>
      <c r="D788" s="95"/>
      <c r="E788" s="97"/>
      <c r="F788" s="101"/>
      <c r="G788" s="103"/>
      <c r="H788" s="103"/>
      <c r="I788" s="4" t="s">
        <v>231</v>
      </c>
      <c r="J788" s="6" t="s">
        <v>256</v>
      </c>
      <c r="K788" s="5">
        <f>Supervisor!K788</f>
        <v>1</v>
      </c>
      <c r="L788" s="5">
        <f>Supervisor!N788</f>
        <v>0</v>
      </c>
      <c r="M788" s="131"/>
      <c r="N788" s="147"/>
      <c r="O788" s="131"/>
      <c r="P788" s="153"/>
      <c r="Q788" s="116"/>
      <c r="R788" s="116"/>
      <c r="S788" s="191"/>
      <c r="T788" s="179"/>
    </row>
    <row r="789" spans="1:20" ht="45" hidden="1" customHeight="1" outlineLevel="7" x14ac:dyDescent="0.2">
      <c r="A789" s="91"/>
      <c r="B789" s="93"/>
      <c r="C789" s="95"/>
      <c r="D789" s="95"/>
      <c r="E789" s="97"/>
      <c r="F789" s="101"/>
      <c r="G789" s="103"/>
      <c r="H789" s="103"/>
      <c r="I789" s="4" t="s">
        <v>80</v>
      </c>
      <c r="J789" s="6" t="s">
        <v>256</v>
      </c>
      <c r="K789" s="5">
        <f>Supervisor!K789</f>
        <v>1</v>
      </c>
      <c r="L789" s="5">
        <f>Supervisor!N789</f>
        <v>0</v>
      </c>
      <c r="M789" s="131"/>
      <c r="N789" s="147"/>
      <c r="O789" s="131"/>
      <c r="P789" s="153"/>
      <c r="Q789" s="116"/>
      <c r="R789" s="116"/>
      <c r="S789" s="191"/>
      <c r="T789" s="179"/>
    </row>
    <row r="790" spans="1:20" ht="45" hidden="1" customHeight="1" outlineLevel="7" x14ac:dyDescent="0.2">
      <c r="A790" s="91"/>
      <c r="B790" s="93"/>
      <c r="C790" s="95"/>
      <c r="D790" s="95"/>
      <c r="E790" s="97"/>
      <c r="F790" s="101"/>
      <c r="G790" s="103"/>
      <c r="H790" s="103"/>
      <c r="I790" s="4" t="s">
        <v>82</v>
      </c>
      <c r="J790" s="6" t="s">
        <v>257</v>
      </c>
      <c r="K790" s="5">
        <f>Supervisor!K790</f>
        <v>1</v>
      </c>
      <c r="L790" s="5">
        <f>Supervisor!N790</f>
        <v>0</v>
      </c>
      <c r="M790" s="131"/>
      <c r="N790" s="147"/>
      <c r="O790" s="131"/>
      <c r="P790" s="153"/>
      <c r="Q790" s="116"/>
      <c r="R790" s="116"/>
      <c r="S790" s="191"/>
      <c r="T790" s="179"/>
    </row>
    <row r="791" spans="1:20" ht="45" hidden="1" customHeight="1" outlineLevel="7" x14ac:dyDescent="0.2">
      <c r="A791" s="91"/>
      <c r="B791" s="93"/>
      <c r="C791" s="95"/>
      <c r="D791" s="95"/>
      <c r="E791" s="97"/>
      <c r="F791" s="101"/>
      <c r="G791" s="103"/>
      <c r="H791" s="103"/>
      <c r="I791" s="4" t="s">
        <v>293</v>
      </c>
      <c r="J791" s="6" t="s">
        <v>256</v>
      </c>
      <c r="K791" s="5">
        <f>Supervisor!K791</f>
        <v>1</v>
      </c>
      <c r="L791" s="5">
        <f>Supervisor!N791</f>
        <v>0</v>
      </c>
      <c r="M791" s="131"/>
      <c r="N791" s="147"/>
      <c r="O791" s="131"/>
      <c r="P791" s="153"/>
      <c r="Q791" s="116"/>
      <c r="R791" s="116"/>
      <c r="S791" s="191"/>
      <c r="T791" s="179"/>
    </row>
    <row r="792" spans="1:20" ht="45" hidden="1" customHeight="1" outlineLevel="7" x14ac:dyDescent="0.2">
      <c r="A792" s="91"/>
      <c r="B792" s="93"/>
      <c r="C792" s="95"/>
      <c r="D792" s="95"/>
      <c r="E792" s="97"/>
      <c r="F792" s="101"/>
      <c r="G792" s="103"/>
      <c r="H792" s="103"/>
      <c r="I792" s="4" t="s">
        <v>294</v>
      </c>
      <c r="J792" s="6" t="s">
        <v>257</v>
      </c>
      <c r="K792" s="5">
        <f>Supervisor!K792</f>
        <v>1</v>
      </c>
      <c r="L792" s="5">
        <f>Supervisor!N792</f>
        <v>0</v>
      </c>
      <c r="M792" s="131"/>
      <c r="N792" s="147"/>
      <c r="O792" s="131"/>
      <c r="P792" s="153"/>
      <c r="Q792" s="116"/>
      <c r="R792" s="116"/>
      <c r="S792" s="191"/>
      <c r="T792" s="179"/>
    </row>
    <row r="793" spans="1:20" ht="45" hidden="1" customHeight="1" outlineLevel="5" x14ac:dyDescent="0.2">
      <c r="A793" s="91"/>
      <c r="B793" s="93"/>
      <c r="C793" s="95"/>
      <c r="D793" s="95"/>
      <c r="E793" s="97"/>
      <c r="F793" s="101"/>
      <c r="G793" s="103"/>
      <c r="H793" s="103"/>
      <c r="I793" s="22" t="s">
        <v>148</v>
      </c>
      <c r="J793" s="24"/>
      <c r="K793" s="23">
        <f>Supervisor!K793</f>
        <v>0</v>
      </c>
      <c r="L793" s="23">
        <f>Supervisor!N793</f>
        <v>0</v>
      </c>
      <c r="M793" s="139"/>
      <c r="N793" s="152"/>
      <c r="O793" s="139"/>
      <c r="P793" s="535"/>
      <c r="Q793" s="115"/>
      <c r="R793" s="115"/>
      <c r="S793" s="190"/>
      <c r="T793" s="179"/>
    </row>
    <row r="794" spans="1:20" ht="45" hidden="1" customHeight="1" outlineLevel="7" x14ac:dyDescent="0.2">
      <c r="A794" s="91"/>
      <c r="B794" s="93"/>
      <c r="C794" s="95"/>
      <c r="D794" s="95"/>
      <c r="E794" s="97"/>
      <c r="F794" s="101"/>
      <c r="G794" s="103"/>
      <c r="H794" s="103"/>
      <c r="I794" s="4" t="s">
        <v>291</v>
      </c>
      <c r="J794" s="6" t="s">
        <v>256</v>
      </c>
      <c r="K794" s="5">
        <f>Supervisor!K794</f>
        <v>1</v>
      </c>
      <c r="L794" s="5">
        <f>Supervisor!N794</f>
        <v>0</v>
      </c>
      <c r="M794" s="131"/>
      <c r="N794" s="147"/>
      <c r="O794" s="131"/>
      <c r="P794" s="153"/>
      <c r="Q794" s="116"/>
      <c r="R794" s="116"/>
      <c r="S794" s="191"/>
      <c r="T794" s="179"/>
    </row>
    <row r="795" spans="1:20" ht="45" hidden="1" customHeight="1" outlineLevel="7" x14ac:dyDescent="0.2">
      <c r="A795" s="91"/>
      <c r="B795" s="93"/>
      <c r="C795" s="95"/>
      <c r="D795" s="95"/>
      <c r="E795" s="97"/>
      <c r="F795" s="101"/>
      <c r="G795" s="103"/>
      <c r="H795" s="103"/>
      <c r="I795" s="4" t="s">
        <v>292</v>
      </c>
      <c r="J795" s="6" t="s">
        <v>257</v>
      </c>
      <c r="K795" s="5">
        <f>Supervisor!K795</f>
        <v>1</v>
      </c>
      <c r="L795" s="5">
        <f>Supervisor!N795</f>
        <v>0</v>
      </c>
      <c r="M795" s="131"/>
      <c r="N795" s="147"/>
      <c r="O795" s="131"/>
      <c r="P795" s="153"/>
      <c r="Q795" s="116"/>
      <c r="R795" s="116"/>
      <c r="S795" s="191"/>
      <c r="T795" s="179"/>
    </row>
    <row r="796" spans="1:20" ht="45" hidden="1" customHeight="1" outlineLevel="7" x14ac:dyDescent="0.2">
      <c r="A796" s="91"/>
      <c r="B796" s="93"/>
      <c r="C796" s="95"/>
      <c r="D796" s="95"/>
      <c r="E796" s="97"/>
      <c r="F796" s="101"/>
      <c r="G796" s="103"/>
      <c r="H796" s="103"/>
      <c r="I796" s="4" t="s">
        <v>231</v>
      </c>
      <c r="J796" s="6" t="s">
        <v>256</v>
      </c>
      <c r="K796" s="5">
        <f>Supervisor!K796</f>
        <v>1</v>
      </c>
      <c r="L796" s="5">
        <f>Supervisor!N796</f>
        <v>0</v>
      </c>
      <c r="M796" s="131"/>
      <c r="N796" s="147"/>
      <c r="O796" s="131"/>
      <c r="P796" s="153"/>
      <c r="Q796" s="116"/>
      <c r="R796" s="116"/>
      <c r="S796" s="191"/>
      <c r="T796" s="179"/>
    </row>
    <row r="797" spans="1:20" ht="45" hidden="1" customHeight="1" outlineLevel="7" x14ac:dyDescent="0.2">
      <c r="A797" s="91"/>
      <c r="B797" s="93"/>
      <c r="C797" s="95"/>
      <c r="D797" s="95"/>
      <c r="E797" s="97"/>
      <c r="F797" s="101"/>
      <c r="G797" s="103"/>
      <c r="H797" s="103"/>
      <c r="I797" s="4" t="s">
        <v>80</v>
      </c>
      <c r="J797" s="6" t="s">
        <v>256</v>
      </c>
      <c r="K797" s="5">
        <f>Supervisor!K797</f>
        <v>1</v>
      </c>
      <c r="L797" s="5">
        <f>Supervisor!N797</f>
        <v>0</v>
      </c>
      <c r="M797" s="131"/>
      <c r="N797" s="147"/>
      <c r="O797" s="131"/>
      <c r="P797" s="153"/>
      <c r="Q797" s="116"/>
      <c r="R797" s="116"/>
      <c r="S797" s="191"/>
      <c r="T797" s="179"/>
    </row>
    <row r="798" spans="1:20" ht="45" hidden="1" customHeight="1" outlineLevel="7" x14ac:dyDescent="0.2">
      <c r="A798" s="91"/>
      <c r="B798" s="93"/>
      <c r="C798" s="95"/>
      <c r="D798" s="95"/>
      <c r="E798" s="97"/>
      <c r="F798" s="101"/>
      <c r="G798" s="103"/>
      <c r="H798" s="103"/>
      <c r="I798" s="4" t="s">
        <v>82</v>
      </c>
      <c r="J798" s="6" t="s">
        <v>257</v>
      </c>
      <c r="K798" s="5">
        <f>Supervisor!K798</f>
        <v>1</v>
      </c>
      <c r="L798" s="5">
        <f>Supervisor!N798</f>
        <v>0</v>
      </c>
      <c r="M798" s="131"/>
      <c r="N798" s="147"/>
      <c r="O798" s="131"/>
      <c r="P798" s="153"/>
      <c r="Q798" s="116"/>
      <c r="R798" s="116"/>
      <c r="S798" s="191"/>
      <c r="T798" s="179"/>
    </row>
    <row r="799" spans="1:20" ht="45" hidden="1" customHeight="1" outlineLevel="7" x14ac:dyDescent="0.2">
      <c r="A799" s="91"/>
      <c r="B799" s="93"/>
      <c r="C799" s="95"/>
      <c r="D799" s="95"/>
      <c r="E799" s="97"/>
      <c r="F799" s="101"/>
      <c r="G799" s="103"/>
      <c r="H799" s="103"/>
      <c r="I799" s="4" t="s">
        <v>293</v>
      </c>
      <c r="J799" s="6" t="s">
        <v>256</v>
      </c>
      <c r="K799" s="5">
        <f>Supervisor!K799</f>
        <v>1</v>
      </c>
      <c r="L799" s="5">
        <f>Supervisor!N799</f>
        <v>0</v>
      </c>
      <c r="M799" s="131"/>
      <c r="N799" s="147"/>
      <c r="O799" s="131"/>
      <c r="P799" s="153"/>
      <c r="Q799" s="116"/>
      <c r="R799" s="116"/>
      <c r="S799" s="191"/>
      <c r="T799" s="179"/>
    </row>
    <row r="800" spans="1:20" ht="45" hidden="1" customHeight="1" outlineLevel="7" x14ac:dyDescent="0.2">
      <c r="A800" s="91"/>
      <c r="B800" s="93"/>
      <c r="C800" s="95"/>
      <c r="D800" s="95"/>
      <c r="E800" s="97"/>
      <c r="F800" s="101"/>
      <c r="G800" s="103"/>
      <c r="H800" s="103"/>
      <c r="I800" s="4" t="s">
        <v>294</v>
      </c>
      <c r="J800" s="6" t="s">
        <v>257</v>
      </c>
      <c r="K800" s="5">
        <f>Supervisor!K800</f>
        <v>1</v>
      </c>
      <c r="L800" s="5">
        <f>Supervisor!N800</f>
        <v>0</v>
      </c>
      <c r="M800" s="131"/>
      <c r="N800" s="147"/>
      <c r="O800" s="131"/>
      <c r="P800" s="153"/>
      <c r="Q800" s="116"/>
      <c r="R800" s="116"/>
      <c r="S800" s="191"/>
      <c r="T800" s="179"/>
    </row>
    <row r="801" spans="1:20" ht="45" hidden="1" customHeight="1" outlineLevel="5" x14ac:dyDescent="0.2">
      <c r="A801" s="91"/>
      <c r="B801" s="93"/>
      <c r="C801" s="95"/>
      <c r="D801" s="95"/>
      <c r="E801" s="97"/>
      <c r="F801" s="101"/>
      <c r="G801" s="103"/>
      <c r="H801" s="103"/>
      <c r="I801" s="22" t="s">
        <v>149</v>
      </c>
      <c r="J801" s="24"/>
      <c r="K801" s="23">
        <f>Supervisor!K801</f>
        <v>0</v>
      </c>
      <c r="L801" s="23">
        <f>Supervisor!N801</f>
        <v>0</v>
      </c>
      <c r="M801" s="139"/>
      <c r="N801" s="152"/>
      <c r="O801" s="139"/>
      <c r="P801" s="535"/>
      <c r="Q801" s="115"/>
      <c r="R801" s="115"/>
      <c r="S801" s="190"/>
      <c r="T801" s="179"/>
    </row>
    <row r="802" spans="1:20" ht="45" hidden="1" customHeight="1" outlineLevel="7" x14ac:dyDescent="0.2">
      <c r="A802" s="91"/>
      <c r="B802" s="93"/>
      <c r="C802" s="95"/>
      <c r="D802" s="95"/>
      <c r="E802" s="97"/>
      <c r="F802" s="101"/>
      <c r="G802" s="103"/>
      <c r="H802" s="103"/>
      <c r="I802" s="4" t="s">
        <v>291</v>
      </c>
      <c r="J802" s="6" t="s">
        <v>256</v>
      </c>
      <c r="K802" s="5">
        <f>Supervisor!K802</f>
        <v>1</v>
      </c>
      <c r="L802" s="5">
        <f>Supervisor!N802</f>
        <v>0</v>
      </c>
      <c r="M802" s="131"/>
      <c r="N802" s="147"/>
      <c r="O802" s="131"/>
      <c r="P802" s="153"/>
      <c r="Q802" s="116"/>
      <c r="R802" s="116"/>
      <c r="S802" s="191"/>
      <c r="T802" s="179"/>
    </row>
    <row r="803" spans="1:20" ht="45" hidden="1" customHeight="1" outlineLevel="7" x14ac:dyDescent="0.2">
      <c r="A803" s="91"/>
      <c r="B803" s="93"/>
      <c r="C803" s="95"/>
      <c r="D803" s="95"/>
      <c r="E803" s="97"/>
      <c r="F803" s="101"/>
      <c r="G803" s="103"/>
      <c r="H803" s="103"/>
      <c r="I803" s="4" t="s">
        <v>292</v>
      </c>
      <c r="J803" s="6" t="s">
        <v>257</v>
      </c>
      <c r="K803" s="5">
        <f>Supervisor!K803</f>
        <v>1</v>
      </c>
      <c r="L803" s="5">
        <f>Supervisor!N803</f>
        <v>0</v>
      </c>
      <c r="M803" s="131"/>
      <c r="N803" s="147"/>
      <c r="O803" s="131"/>
      <c r="P803" s="153"/>
      <c r="Q803" s="116"/>
      <c r="R803" s="116"/>
      <c r="S803" s="191"/>
      <c r="T803" s="179"/>
    </row>
    <row r="804" spans="1:20" ht="45" hidden="1" customHeight="1" outlineLevel="7" x14ac:dyDescent="0.2">
      <c r="A804" s="91"/>
      <c r="B804" s="93"/>
      <c r="C804" s="95"/>
      <c r="D804" s="95"/>
      <c r="E804" s="97"/>
      <c r="F804" s="101"/>
      <c r="G804" s="103"/>
      <c r="H804" s="103"/>
      <c r="I804" s="4" t="s">
        <v>231</v>
      </c>
      <c r="J804" s="6" t="s">
        <v>256</v>
      </c>
      <c r="K804" s="5">
        <f>Supervisor!K804</f>
        <v>1</v>
      </c>
      <c r="L804" s="5">
        <f>Supervisor!N804</f>
        <v>0</v>
      </c>
      <c r="M804" s="131"/>
      <c r="N804" s="147"/>
      <c r="O804" s="131"/>
      <c r="P804" s="153"/>
      <c r="Q804" s="116"/>
      <c r="R804" s="116"/>
      <c r="S804" s="191"/>
      <c r="T804" s="179"/>
    </row>
    <row r="805" spans="1:20" ht="45" hidden="1" customHeight="1" outlineLevel="7" x14ac:dyDescent="0.2">
      <c r="A805" s="91"/>
      <c r="B805" s="93"/>
      <c r="C805" s="95"/>
      <c r="D805" s="95"/>
      <c r="E805" s="97"/>
      <c r="F805" s="101"/>
      <c r="G805" s="103"/>
      <c r="H805" s="103"/>
      <c r="I805" s="4" t="s">
        <v>80</v>
      </c>
      <c r="J805" s="6" t="s">
        <v>256</v>
      </c>
      <c r="K805" s="5">
        <f>Supervisor!K805</f>
        <v>1</v>
      </c>
      <c r="L805" s="5">
        <f>Supervisor!N805</f>
        <v>0</v>
      </c>
      <c r="M805" s="131"/>
      <c r="N805" s="147"/>
      <c r="O805" s="131"/>
      <c r="P805" s="153"/>
      <c r="Q805" s="116"/>
      <c r="R805" s="116"/>
      <c r="S805" s="191"/>
      <c r="T805" s="179"/>
    </row>
    <row r="806" spans="1:20" ht="45" hidden="1" customHeight="1" outlineLevel="7" x14ac:dyDescent="0.2">
      <c r="A806" s="91"/>
      <c r="B806" s="93"/>
      <c r="C806" s="95"/>
      <c r="D806" s="95"/>
      <c r="E806" s="97"/>
      <c r="F806" s="101"/>
      <c r="G806" s="103"/>
      <c r="H806" s="103"/>
      <c r="I806" s="4" t="s">
        <v>82</v>
      </c>
      <c r="J806" s="6" t="s">
        <v>257</v>
      </c>
      <c r="K806" s="5">
        <f>Supervisor!K806</f>
        <v>1</v>
      </c>
      <c r="L806" s="5">
        <f>Supervisor!N806</f>
        <v>0</v>
      </c>
      <c r="M806" s="131"/>
      <c r="N806" s="147"/>
      <c r="O806" s="131"/>
      <c r="P806" s="153"/>
      <c r="Q806" s="116"/>
      <c r="R806" s="116"/>
      <c r="S806" s="191"/>
      <c r="T806" s="179"/>
    </row>
    <row r="807" spans="1:20" ht="45" hidden="1" customHeight="1" outlineLevel="7" x14ac:dyDescent="0.2">
      <c r="A807" s="91"/>
      <c r="B807" s="93"/>
      <c r="C807" s="95"/>
      <c r="D807" s="95"/>
      <c r="E807" s="97"/>
      <c r="F807" s="101"/>
      <c r="G807" s="103"/>
      <c r="H807" s="103"/>
      <c r="I807" s="4" t="s">
        <v>293</v>
      </c>
      <c r="J807" s="6" t="s">
        <v>256</v>
      </c>
      <c r="K807" s="5">
        <f>Supervisor!K807</f>
        <v>1</v>
      </c>
      <c r="L807" s="5">
        <f>Supervisor!N807</f>
        <v>0</v>
      </c>
      <c r="M807" s="131"/>
      <c r="N807" s="147"/>
      <c r="O807" s="131"/>
      <c r="P807" s="153"/>
      <c r="Q807" s="116"/>
      <c r="R807" s="116"/>
      <c r="S807" s="191"/>
      <c r="T807" s="179"/>
    </row>
    <row r="808" spans="1:20" ht="45" hidden="1" customHeight="1" outlineLevel="7" x14ac:dyDescent="0.2">
      <c r="A808" s="91"/>
      <c r="B808" s="93"/>
      <c r="C808" s="95"/>
      <c r="D808" s="95"/>
      <c r="E808" s="97"/>
      <c r="F808" s="101"/>
      <c r="G808" s="103"/>
      <c r="H808" s="103"/>
      <c r="I808" s="4" t="s">
        <v>294</v>
      </c>
      <c r="J808" s="6" t="s">
        <v>257</v>
      </c>
      <c r="K808" s="5">
        <f>Supervisor!K808</f>
        <v>1</v>
      </c>
      <c r="L808" s="5">
        <f>Supervisor!N808</f>
        <v>0</v>
      </c>
      <c r="M808" s="131"/>
      <c r="N808" s="147"/>
      <c r="O808" s="131"/>
      <c r="P808" s="153"/>
      <c r="Q808" s="116"/>
      <c r="R808" s="116"/>
      <c r="S808" s="191"/>
      <c r="T808" s="179"/>
    </row>
    <row r="809" spans="1:20" ht="34.5" customHeight="1" outlineLevel="2" x14ac:dyDescent="0.2">
      <c r="A809" s="91"/>
      <c r="B809" s="93"/>
      <c r="C809" s="95"/>
      <c r="D809" s="95"/>
      <c r="E809" s="95"/>
      <c r="F809" s="95"/>
      <c r="G809" s="95"/>
      <c r="H809" s="95"/>
      <c r="I809" s="10" t="s">
        <v>150</v>
      </c>
      <c r="J809" s="11"/>
      <c r="K809" s="11">
        <f>Supervisor!K809</f>
        <v>0</v>
      </c>
      <c r="L809" s="11">
        <f>Supervisor!N809</f>
        <v>0</v>
      </c>
      <c r="M809" s="136"/>
      <c r="N809" s="149"/>
      <c r="O809" s="136"/>
      <c r="P809" s="528"/>
      <c r="Q809" s="43"/>
      <c r="R809" s="111" t="e">
        <f>#REF!*$R$5</f>
        <v>#REF!</v>
      </c>
      <c r="S809" s="111"/>
      <c r="T809" s="179"/>
    </row>
    <row r="810" spans="1:20" ht="34.5" customHeight="1" outlineLevel="3" collapsed="1" x14ac:dyDescent="0.2">
      <c r="A810" s="91"/>
      <c r="B810" s="93"/>
      <c r="C810" s="95"/>
      <c r="D810" s="95"/>
      <c r="E810" s="97"/>
      <c r="F810" s="97"/>
      <c r="G810" s="97"/>
      <c r="H810" s="97"/>
      <c r="I810" s="13" t="s">
        <v>21</v>
      </c>
      <c r="J810" s="14" t="s">
        <v>444</v>
      </c>
      <c r="K810" s="14">
        <f>Supervisor!K810</f>
        <v>0</v>
      </c>
      <c r="L810" s="14">
        <f>Supervisor!N810</f>
        <v>0</v>
      </c>
      <c r="M810" s="137"/>
      <c r="N810" s="150"/>
      <c r="O810" s="137"/>
      <c r="P810" s="529"/>
      <c r="Q810" s="44"/>
      <c r="R810" s="111" t="e">
        <f>#REF!*$R$5</f>
        <v>#REF!</v>
      </c>
      <c r="S810" s="111"/>
      <c r="T810" s="179"/>
    </row>
    <row r="811" spans="1:20" ht="34.5" hidden="1" customHeight="1" outlineLevel="7" x14ac:dyDescent="0.2">
      <c r="A811" s="91"/>
      <c r="B811" s="93"/>
      <c r="C811" s="95"/>
      <c r="D811" s="95"/>
      <c r="E811" s="97"/>
      <c r="F811" s="97"/>
      <c r="G811" s="97"/>
      <c r="H811" s="97"/>
      <c r="I811" s="4" t="s">
        <v>151</v>
      </c>
      <c r="J811" s="5" t="s">
        <v>257</v>
      </c>
      <c r="K811" s="38">
        <f>Supervisor!K811</f>
        <v>1</v>
      </c>
      <c r="L811" s="5">
        <f>Supervisor!N811</f>
        <v>0.26</v>
      </c>
      <c r="M811" s="131"/>
      <c r="N811" s="147"/>
      <c r="O811" s="131"/>
      <c r="P811" s="157"/>
      <c r="Q811" s="41"/>
      <c r="R811" s="111" t="e">
        <f>#REF!*$R$5</f>
        <v>#REF!</v>
      </c>
      <c r="S811" s="111"/>
      <c r="T811" s="179">
        <v>100</v>
      </c>
    </row>
    <row r="812" spans="1:20" ht="34.5" hidden="1" customHeight="1" outlineLevel="7" x14ac:dyDescent="0.2">
      <c r="A812" s="91"/>
      <c r="B812" s="93"/>
      <c r="C812" s="95"/>
      <c r="D812" s="95"/>
      <c r="E812" s="97"/>
      <c r="F812" s="97"/>
      <c r="G812" s="97"/>
      <c r="H812" s="97"/>
      <c r="I812" s="4" t="s">
        <v>152</v>
      </c>
      <c r="J812" s="5" t="s">
        <v>257</v>
      </c>
      <c r="K812" s="38">
        <f>Supervisor!K812</f>
        <v>1</v>
      </c>
      <c r="L812" s="5">
        <f>Supervisor!N812</f>
        <v>0.26</v>
      </c>
      <c r="M812" s="131"/>
      <c r="N812" s="147"/>
      <c r="O812" s="131"/>
      <c r="P812" s="157"/>
      <c r="Q812" s="41"/>
      <c r="R812" s="111" t="e">
        <f>#REF!*$R$5</f>
        <v>#REF!</v>
      </c>
      <c r="S812" s="111"/>
      <c r="T812" s="179">
        <v>100</v>
      </c>
    </row>
    <row r="813" spans="1:20" ht="34.5" hidden="1" customHeight="1" outlineLevel="7" x14ac:dyDescent="0.2">
      <c r="A813" s="91"/>
      <c r="B813" s="93"/>
      <c r="C813" s="95"/>
      <c r="D813" s="95"/>
      <c r="E813" s="97"/>
      <c r="F813" s="97"/>
      <c r="G813" s="97"/>
      <c r="H813" s="97"/>
      <c r="I813" s="30" t="s">
        <v>153</v>
      </c>
      <c r="J813" s="5" t="s">
        <v>257</v>
      </c>
      <c r="K813" s="37">
        <f>Supervisor!K813</f>
        <v>1</v>
      </c>
      <c r="L813" s="34">
        <f>Supervisor!N813</f>
        <v>0.26</v>
      </c>
      <c r="M813" s="131"/>
      <c r="N813" s="147"/>
      <c r="O813" s="131"/>
      <c r="P813" s="157"/>
      <c r="Q813" s="41"/>
      <c r="R813" s="111" t="e">
        <f>#REF!*$R$5</f>
        <v>#REF!</v>
      </c>
      <c r="S813" s="111"/>
      <c r="T813" s="179">
        <v>100</v>
      </c>
    </row>
    <row r="814" spans="1:20" ht="34.5" hidden="1" customHeight="1" outlineLevel="7" x14ac:dyDescent="0.2">
      <c r="A814" s="91"/>
      <c r="B814" s="93"/>
      <c r="C814" s="95"/>
      <c r="D814" s="95"/>
      <c r="E814" s="97"/>
      <c r="F814" s="97"/>
      <c r="G814" s="97"/>
      <c r="H814" s="97"/>
      <c r="I814" s="30" t="s">
        <v>154</v>
      </c>
      <c r="J814" s="5" t="s">
        <v>257</v>
      </c>
      <c r="K814" s="37">
        <f>Supervisor!K814</f>
        <v>1</v>
      </c>
      <c r="L814" s="34">
        <f>Supervisor!N814</f>
        <v>0.26</v>
      </c>
      <c r="M814" s="131"/>
      <c r="N814" s="147"/>
      <c r="O814" s="131"/>
      <c r="P814" s="157"/>
      <c r="Q814" s="41"/>
      <c r="R814" s="111" t="e">
        <f>#REF!*$R$5</f>
        <v>#REF!</v>
      </c>
      <c r="S814" s="111"/>
      <c r="T814" s="179">
        <v>100</v>
      </c>
    </row>
    <row r="815" spans="1:20" ht="34.5" hidden="1" customHeight="1" outlineLevel="7" x14ac:dyDescent="0.2">
      <c r="A815" s="91"/>
      <c r="B815" s="93"/>
      <c r="C815" s="95"/>
      <c r="D815" s="95"/>
      <c r="E815" s="97"/>
      <c r="F815" s="97"/>
      <c r="G815" s="97"/>
      <c r="H815" s="97"/>
      <c r="I815" s="30" t="s">
        <v>155</v>
      </c>
      <c r="J815" s="5" t="s">
        <v>257</v>
      </c>
      <c r="K815" s="37">
        <f>Supervisor!K815</f>
        <v>1</v>
      </c>
      <c r="L815" s="34">
        <f>Supervisor!N815</f>
        <v>0.26</v>
      </c>
      <c r="M815" s="131"/>
      <c r="N815" s="147"/>
      <c r="O815" s="131"/>
      <c r="P815" s="157"/>
      <c r="Q815" s="41"/>
      <c r="R815" s="111" t="e">
        <f>#REF!*$R$5</f>
        <v>#REF!</v>
      </c>
      <c r="S815" s="111"/>
      <c r="T815" s="179">
        <v>100</v>
      </c>
    </row>
    <row r="816" spans="1:20" ht="34.5" hidden="1" customHeight="1" outlineLevel="7" x14ac:dyDescent="0.2">
      <c r="A816" s="91"/>
      <c r="B816" s="93"/>
      <c r="C816" s="95"/>
      <c r="D816" s="95"/>
      <c r="E816" s="97"/>
      <c r="F816" s="97"/>
      <c r="G816" s="97"/>
      <c r="H816" s="97"/>
      <c r="I816" s="30" t="s">
        <v>156</v>
      </c>
      <c r="J816" s="5" t="s">
        <v>257</v>
      </c>
      <c r="K816" s="37">
        <f>Supervisor!K816</f>
        <v>1</v>
      </c>
      <c r="L816" s="34">
        <f>Supervisor!N816</f>
        <v>0.38</v>
      </c>
      <c r="M816" s="131"/>
      <c r="N816" s="147"/>
      <c r="O816" s="131"/>
      <c r="P816" s="157"/>
      <c r="Q816" s="41"/>
      <c r="R816" s="111" t="e">
        <f>#REF!*$R$5</f>
        <v>#REF!</v>
      </c>
      <c r="S816" s="111"/>
      <c r="T816" s="179"/>
    </row>
    <row r="817" spans="1:20" ht="34.5" hidden="1" customHeight="1" outlineLevel="7" x14ac:dyDescent="0.2">
      <c r="A817" s="91"/>
      <c r="B817" s="93"/>
      <c r="C817" s="95"/>
      <c r="D817" s="95"/>
      <c r="E817" s="97"/>
      <c r="F817" s="97"/>
      <c r="G817" s="97"/>
      <c r="H817" s="97"/>
      <c r="I817" s="4" t="s">
        <v>157</v>
      </c>
      <c r="J817" s="5" t="s">
        <v>257</v>
      </c>
      <c r="K817" s="38">
        <f>Supervisor!K817</f>
        <v>1</v>
      </c>
      <c r="L817" s="5">
        <f>Supervisor!N817</f>
        <v>0.26</v>
      </c>
      <c r="M817" s="131"/>
      <c r="N817" s="147"/>
      <c r="O817" s="131"/>
      <c r="P817" s="157"/>
      <c r="Q817" s="41"/>
      <c r="R817" s="111" t="e">
        <f>#REF!*$R$5</f>
        <v>#REF!</v>
      </c>
      <c r="S817" s="111"/>
      <c r="T817" s="179"/>
    </row>
    <row r="818" spans="1:20" ht="34.5" hidden="1" customHeight="1" outlineLevel="7" x14ac:dyDescent="0.2">
      <c r="A818" s="91"/>
      <c r="B818" s="93"/>
      <c r="C818" s="95"/>
      <c r="D818" s="95"/>
      <c r="E818" s="97"/>
      <c r="F818" s="97"/>
      <c r="G818" s="97"/>
      <c r="H818" s="97"/>
      <c r="I818" s="4" t="s">
        <v>158</v>
      </c>
      <c r="J818" s="5" t="s">
        <v>257</v>
      </c>
      <c r="K818" s="38">
        <f>Supervisor!K818</f>
        <v>1</v>
      </c>
      <c r="L818" s="5">
        <f>Supervisor!N818</f>
        <v>0.26</v>
      </c>
      <c r="M818" s="131"/>
      <c r="N818" s="147"/>
      <c r="O818" s="131"/>
      <c r="P818" s="157"/>
      <c r="Q818" s="41"/>
      <c r="R818" s="111" t="e">
        <f>#REF!*$R$5</f>
        <v>#REF!</v>
      </c>
      <c r="S818" s="111"/>
      <c r="T818" s="179"/>
    </row>
    <row r="819" spans="1:20" ht="34.5" hidden="1" customHeight="1" outlineLevel="7" x14ac:dyDescent="0.2">
      <c r="A819" s="91"/>
      <c r="B819" s="93"/>
      <c r="C819" s="95"/>
      <c r="D819" s="95"/>
      <c r="E819" s="97"/>
      <c r="F819" s="97"/>
      <c r="G819" s="97"/>
      <c r="H819" s="97"/>
      <c r="I819" s="30" t="s">
        <v>159</v>
      </c>
      <c r="J819" s="5" t="s">
        <v>257</v>
      </c>
      <c r="K819" s="37">
        <f>Supervisor!K819</f>
        <v>1</v>
      </c>
      <c r="L819" s="34">
        <f>Supervisor!N819</f>
        <v>0.26</v>
      </c>
      <c r="M819" s="131"/>
      <c r="N819" s="147"/>
      <c r="O819" s="131"/>
      <c r="P819" s="157"/>
      <c r="Q819" s="41"/>
      <c r="R819" s="111" t="e">
        <f>#REF!*$R$5</f>
        <v>#REF!</v>
      </c>
      <c r="S819" s="111"/>
      <c r="T819" s="179"/>
    </row>
    <row r="820" spans="1:20" ht="34.5" hidden="1" customHeight="1" outlineLevel="7" x14ac:dyDescent="0.2">
      <c r="A820" s="91"/>
      <c r="B820" s="93"/>
      <c r="C820" s="95"/>
      <c r="D820" s="95"/>
      <c r="E820" s="97"/>
      <c r="F820" s="97"/>
      <c r="G820" s="97"/>
      <c r="H820" s="97"/>
      <c r="I820" s="4" t="s">
        <v>160</v>
      </c>
      <c r="J820" s="5" t="s">
        <v>257</v>
      </c>
      <c r="K820" s="38">
        <f>Supervisor!K820</f>
        <v>1</v>
      </c>
      <c r="L820" s="5">
        <f>Supervisor!N820</f>
        <v>0.26</v>
      </c>
      <c r="M820" s="131"/>
      <c r="N820" s="147"/>
      <c r="O820" s="131"/>
      <c r="P820" s="157"/>
      <c r="Q820" s="41"/>
      <c r="R820" s="111" t="e">
        <f>#REF!*$R$5</f>
        <v>#REF!</v>
      </c>
      <c r="S820" s="111"/>
      <c r="T820" s="179">
        <v>100</v>
      </c>
    </row>
    <row r="821" spans="1:20" ht="34.5" hidden="1" customHeight="1" outlineLevel="7" x14ac:dyDescent="0.2">
      <c r="A821" s="91"/>
      <c r="B821" s="93"/>
      <c r="C821" s="95"/>
      <c r="D821" s="95"/>
      <c r="E821" s="97"/>
      <c r="F821" s="97"/>
      <c r="G821" s="97"/>
      <c r="H821" s="97"/>
      <c r="I821" s="4" t="s">
        <v>161</v>
      </c>
      <c r="J821" s="5" t="s">
        <v>257</v>
      </c>
      <c r="K821" s="39">
        <f>Supervisor!K821</f>
        <v>1</v>
      </c>
      <c r="L821" s="5">
        <f>Supervisor!N821</f>
        <v>0.26</v>
      </c>
      <c r="M821" s="131"/>
      <c r="N821" s="147"/>
      <c r="O821" s="131"/>
      <c r="P821" s="157"/>
      <c r="Q821" s="41"/>
      <c r="R821" s="111" t="e">
        <f>#REF!*$R$5</f>
        <v>#REF!</v>
      </c>
      <c r="S821" s="111"/>
      <c r="T821" s="179"/>
    </row>
    <row r="822" spans="1:20" ht="34.5" hidden="1" customHeight="1" outlineLevel="7" x14ac:dyDescent="0.2">
      <c r="A822" s="91"/>
      <c r="B822" s="93"/>
      <c r="C822" s="95"/>
      <c r="D822" s="95"/>
      <c r="E822" s="97"/>
      <c r="F822" s="97"/>
      <c r="G822" s="97"/>
      <c r="H822" s="97"/>
      <c r="I822" s="30" t="s">
        <v>162</v>
      </c>
      <c r="J822" s="5" t="s">
        <v>257</v>
      </c>
      <c r="K822" s="37">
        <f>Supervisor!K822</f>
        <v>1</v>
      </c>
      <c r="L822" s="34">
        <f>Supervisor!N822</f>
        <v>0.26</v>
      </c>
      <c r="M822" s="131"/>
      <c r="N822" s="147"/>
      <c r="O822" s="131"/>
      <c r="P822" s="157"/>
      <c r="Q822" s="41"/>
      <c r="R822" s="111" t="e">
        <f>#REF!*$R$5</f>
        <v>#REF!</v>
      </c>
      <c r="S822" s="111"/>
      <c r="T822" s="179"/>
    </row>
    <row r="823" spans="1:20" ht="34.5" hidden="1" customHeight="1" outlineLevel="7" x14ac:dyDescent="0.2">
      <c r="A823" s="91"/>
      <c r="B823" s="93"/>
      <c r="C823" s="95"/>
      <c r="D823" s="95"/>
      <c r="E823" s="97"/>
      <c r="F823" s="97"/>
      <c r="G823" s="97"/>
      <c r="H823" s="97"/>
      <c r="I823" s="4" t="s">
        <v>34</v>
      </c>
      <c r="J823" s="5" t="s">
        <v>257</v>
      </c>
      <c r="K823" s="38">
        <f>Supervisor!K823</f>
        <v>1</v>
      </c>
      <c r="L823" s="5">
        <f>Supervisor!N823</f>
        <v>0.26</v>
      </c>
      <c r="M823" s="131"/>
      <c r="N823" s="147"/>
      <c r="O823" s="131"/>
      <c r="P823" s="157"/>
      <c r="Q823" s="41"/>
      <c r="R823" s="111" t="e">
        <f>#REF!*$R$5</f>
        <v>#REF!</v>
      </c>
      <c r="S823" s="111"/>
      <c r="T823" s="179"/>
    </row>
    <row r="824" spans="1:20" ht="34.5" hidden="1" customHeight="1" outlineLevel="7" x14ac:dyDescent="0.2">
      <c r="A824" s="91"/>
      <c r="B824" s="93"/>
      <c r="C824" s="95"/>
      <c r="D824" s="95"/>
      <c r="E824" s="97"/>
      <c r="F824" s="97"/>
      <c r="G824" s="97"/>
      <c r="H824" s="97"/>
      <c r="I824" s="4" t="s">
        <v>35</v>
      </c>
      <c r="J824" s="5" t="s">
        <v>257</v>
      </c>
      <c r="K824" s="38">
        <f>Supervisor!K824</f>
        <v>1</v>
      </c>
      <c r="L824" s="5">
        <f>Supervisor!N824</f>
        <v>0.26</v>
      </c>
      <c r="M824" s="131"/>
      <c r="N824" s="147"/>
      <c r="O824" s="131"/>
      <c r="P824" s="157"/>
      <c r="Q824" s="41"/>
      <c r="R824" s="111" t="e">
        <f>#REF!*$R$5</f>
        <v>#REF!</v>
      </c>
      <c r="S824" s="111"/>
      <c r="T824" s="179">
        <v>100</v>
      </c>
    </row>
    <row r="825" spans="1:20" ht="34.5" customHeight="1" outlineLevel="3" x14ac:dyDescent="0.2">
      <c r="A825" s="91"/>
      <c r="B825" s="93"/>
      <c r="C825" s="95"/>
      <c r="D825" s="95"/>
      <c r="E825" s="97"/>
      <c r="F825" s="97"/>
      <c r="G825" s="97"/>
      <c r="H825" s="97"/>
      <c r="I825" s="13" t="s">
        <v>56</v>
      </c>
      <c r="J825" s="14" t="s">
        <v>444</v>
      </c>
      <c r="K825" s="14">
        <f>Supervisor!K825</f>
        <v>0</v>
      </c>
      <c r="L825" s="14">
        <f>Supervisor!N825</f>
        <v>0</v>
      </c>
      <c r="M825" s="137"/>
      <c r="N825" s="150"/>
      <c r="O825" s="137"/>
      <c r="P825" s="529"/>
      <c r="Q825" s="44"/>
      <c r="R825" s="111" t="e">
        <f>#REF!*$R$5</f>
        <v>#REF!</v>
      </c>
      <c r="S825" s="111"/>
      <c r="T825" s="179"/>
    </row>
    <row r="826" spans="1:20" ht="34.5" customHeight="1" outlineLevel="4" x14ac:dyDescent="0.2">
      <c r="A826" s="91"/>
      <c r="B826" s="93"/>
      <c r="C826" s="95"/>
      <c r="D826" s="95"/>
      <c r="E826" s="97"/>
      <c r="F826" s="101"/>
      <c r="G826" s="101"/>
      <c r="H826" s="101"/>
      <c r="I826" s="19" t="s">
        <v>57</v>
      </c>
      <c r="J826" s="20"/>
      <c r="K826" s="20">
        <f>Supervisor!K826</f>
        <v>0</v>
      </c>
      <c r="L826" s="20">
        <f>Supervisor!N826</f>
        <v>0</v>
      </c>
      <c r="M826" s="138"/>
      <c r="N826" s="151"/>
      <c r="O826" s="138"/>
      <c r="P826" s="530"/>
      <c r="Q826" s="49"/>
      <c r="R826" s="111" t="e">
        <f>#REF!*$R$5</f>
        <v>#REF!</v>
      </c>
      <c r="S826" s="111"/>
      <c r="T826" s="179"/>
    </row>
    <row r="827" spans="1:20" ht="34.5" customHeight="1" outlineLevel="5" x14ac:dyDescent="0.2">
      <c r="A827" s="91"/>
      <c r="B827" s="93"/>
      <c r="C827" s="95"/>
      <c r="D827" s="95"/>
      <c r="E827" s="97"/>
      <c r="F827" s="101"/>
      <c r="G827" s="103"/>
      <c r="H827" s="103"/>
      <c r="I827" s="22" t="s">
        <v>58</v>
      </c>
      <c r="J827" s="23"/>
      <c r="K827" s="23">
        <f>Supervisor!K827</f>
        <v>0</v>
      </c>
      <c r="L827" s="23">
        <f>Supervisor!N827</f>
        <v>0</v>
      </c>
      <c r="M827" s="139"/>
      <c r="N827" s="152"/>
      <c r="O827" s="139"/>
      <c r="P827" s="531"/>
      <c r="Q827" s="50"/>
      <c r="R827" s="111" t="e">
        <f>#REF!*$R$5</f>
        <v>#REF!</v>
      </c>
      <c r="S827" s="111"/>
      <c r="T827" s="179"/>
    </row>
    <row r="828" spans="1:20" ht="34.5" customHeight="1" outlineLevel="6" x14ac:dyDescent="0.2">
      <c r="A828" s="91"/>
      <c r="B828" s="93"/>
      <c r="C828" s="95"/>
      <c r="D828" s="95"/>
      <c r="E828" s="97"/>
      <c r="F828" s="101"/>
      <c r="G828" s="103"/>
      <c r="H828" s="109"/>
      <c r="I828" s="27" t="s">
        <v>59</v>
      </c>
      <c r="J828" s="28"/>
      <c r="K828" s="28">
        <f>Supervisor!K828</f>
        <v>0</v>
      </c>
      <c r="L828" s="28">
        <f>Supervisor!N828</f>
        <v>0</v>
      </c>
      <c r="M828" s="141"/>
      <c r="N828" s="154"/>
      <c r="O828" s="141"/>
      <c r="P828" s="533"/>
      <c r="Q828" s="53"/>
      <c r="R828" s="111" t="e">
        <f>#REF!*$R$5</f>
        <v>#REF!</v>
      </c>
      <c r="S828" s="111"/>
      <c r="T828" s="179"/>
    </row>
    <row r="829" spans="1:20" ht="34.5" customHeight="1" outlineLevel="7" x14ac:dyDescent="0.2">
      <c r="A829" s="91"/>
      <c r="B829" s="93"/>
      <c r="C829" s="95"/>
      <c r="D829" s="95"/>
      <c r="E829" s="97"/>
      <c r="F829" s="101"/>
      <c r="G829" s="103"/>
      <c r="H829" s="109"/>
      <c r="I829" s="16" t="s">
        <v>60</v>
      </c>
      <c r="J829" s="17" t="s">
        <v>261</v>
      </c>
      <c r="K829" s="17">
        <f>Supervisor!K829</f>
        <v>26984</v>
      </c>
      <c r="L829" s="17">
        <f>Supervisor!N829</f>
        <v>17000</v>
      </c>
      <c r="M829" s="131"/>
      <c r="N829" s="147"/>
      <c r="O829" s="131"/>
      <c r="P829" s="157"/>
      <c r="Q829" s="52"/>
      <c r="R829" s="111" t="e">
        <f>#REF!*$R$5</f>
        <v>#REF!</v>
      </c>
      <c r="S829" s="111"/>
      <c r="T829" s="179">
        <v>2000</v>
      </c>
    </row>
    <row r="830" spans="1:20" ht="96.75" customHeight="1" outlineLevel="7" x14ac:dyDescent="0.2">
      <c r="A830" s="91"/>
      <c r="B830" s="93"/>
      <c r="C830" s="95"/>
      <c r="D830" s="95"/>
      <c r="E830" s="97"/>
      <c r="F830" s="101"/>
      <c r="G830" s="103"/>
      <c r="H830" s="109"/>
      <c r="I830" s="16" t="s">
        <v>61</v>
      </c>
      <c r="J830" s="17" t="s">
        <v>261</v>
      </c>
      <c r="K830" s="17">
        <f>Supervisor!K830</f>
        <v>8095</v>
      </c>
      <c r="L830" s="17">
        <f>Supervisor!N830</f>
        <v>4200</v>
      </c>
      <c r="M830" s="140" t="s">
        <v>486</v>
      </c>
      <c r="N830" s="153" t="s">
        <v>488</v>
      </c>
      <c r="O830" s="140"/>
      <c r="P830" s="157"/>
      <c r="Q830" s="52"/>
      <c r="R830" s="111" t="e">
        <f>#REF!*$R$5</f>
        <v>#REF!</v>
      </c>
      <c r="S830" s="111"/>
      <c r="T830" s="179"/>
    </row>
    <row r="831" spans="1:20" ht="277.5" outlineLevel="7" x14ac:dyDescent="0.2">
      <c r="A831" s="91"/>
      <c r="B831" s="93"/>
      <c r="C831" s="95"/>
      <c r="D831" s="95"/>
      <c r="E831" s="97"/>
      <c r="F831" s="101"/>
      <c r="G831" s="103"/>
      <c r="H831" s="109"/>
      <c r="I831" s="4" t="s">
        <v>62</v>
      </c>
      <c r="J831" s="5" t="s">
        <v>261</v>
      </c>
      <c r="K831" s="5">
        <f>Supervisor!K831</f>
        <v>8095</v>
      </c>
      <c r="L831" s="5">
        <f>Supervisor!N831</f>
        <v>4200</v>
      </c>
      <c r="M831" s="140" t="s">
        <v>487</v>
      </c>
      <c r="N831" s="153" t="s">
        <v>489</v>
      </c>
      <c r="O831" s="140"/>
      <c r="P831" s="157"/>
      <c r="Q831" s="41"/>
      <c r="R831" s="111" t="e">
        <f>#REF!*$R$5</f>
        <v>#REF!</v>
      </c>
      <c r="S831" s="111"/>
      <c r="T831" s="179"/>
    </row>
    <row r="832" spans="1:20" ht="34.5" customHeight="1" outlineLevel="7" x14ac:dyDescent="0.2">
      <c r="A832" s="91"/>
      <c r="B832" s="93"/>
      <c r="C832" s="95"/>
      <c r="D832" s="95"/>
      <c r="E832" s="97"/>
      <c r="F832" s="101"/>
      <c r="G832" s="103"/>
      <c r="H832" s="109"/>
      <c r="I832" s="4" t="s">
        <v>63</v>
      </c>
      <c r="J832" s="5" t="s">
        <v>261</v>
      </c>
      <c r="K832" s="5">
        <f>Supervisor!K832</f>
        <v>1619</v>
      </c>
      <c r="L832" s="5">
        <f>Supervisor!N832</f>
        <v>0</v>
      </c>
      <c r="M832" s="131"/>
      <c r="N832" s="147"/>
      <c r="O832" s="140"/>
      <c r="P832" s="157"/>
      <c r="Q832" s="41"/>
      <c r="R832" s="111" t="e">
        <f>#REF!*$R$5</f>
        <v>#REF!</v>
      </c>
      <c r="S832" s="111"/>
      <c r="T832" s="179"/>
    </row>
    <row r="833" spans="1:20" ht="34.5" customHeight="1" outlineLevel="7" x14ac:dyDescent="0.2">
      <c r="A833" s="91"/>
      <c r="B833" s="93"/>
      <c r="C833" s="95"/>
      <c r="D833" s="95"/>
      <c r="E833" s="97"/>
      <c r="F833" s="101"/>
      <c r="G833" s="103"/>
      <c r="H833" s="109"/>
      <c r="I833" s="4" t="s">
        <v>64</v>
      </c>
      <c r="J833" s="5" t="s">
        <v>261</v>
      </c>
      <c r="K833" s="5">
        <f>Supervisor!K833</f>
        <v>8095</v>
      </c>
      <c r="L833" s="5">
        <f>Supervisor!N833</f>
        <v>0</v>
      </c>
      <c r="M833" s="131"/>
      <c r="N833" s="147"/>
      <c r="O833" s="131"/>
      <c r="P833" s="157"/>
      <c r="Q833" s="41"/>
      <c r="R833" s="111" t="e">
        <f>#REF!*$R$5</f>
        <v>#REF!</v>
      </c>
      <c r="S833" s="111"/>
      <c r="T833" s="179"/>
    </row>
    <row r="834" spans="1:20" ht="34.5" customHeight="1" outlineLevel="7" x14ac:dyDescent="0.2">
      <c r="A834" s="91"/>
      <c r="B834" s="93"/>
      <c r="C834" s="95"/>
      <c r="D834" s="95"/>
      <c r="E834" s="97"/>
      <c r="F834" s="101"/>
      <c r="G834" s="103"/>
      <c r="H834" s="109"/>
      <c r="I834" s="4" t="s">
        <v>51</v>
      </c>
      <c r="J834" s="5" t="s">
        <v>257</v>
      </c>
      <c r="K834" s="5">
        <f>Supervisor!K834</f>
        <v>100</v>
      </c>
      <c r="L834" s="5">
        <f>Supervisor!N834</f>
        <v>45</v>
      </c>
      <c r="M834" s="131"/>
      <c r="N834" s="147"/>
      <c r="O834" s="131"/>
      <c r="P834" s="157"/>
      <c r="Q834" s="41"/>
      <c r="R834" s="111" t="e">
        <f>#REF!*$R$5</f>
        <v>#REF!</v>
      </c>
      <c r="S834" s="111"/>
      <c r="T834" s="179">
        <v>25</v>
      </c>
    </row>
    <row r="835" spans="1:20" ht="45" customHeight="1" outlineLevel="6" x14ac:dyDescent="0.2">
      <c r="A835" s="91"/>
      <c r="B835" s="93"/>
      <c r="C835" s="95"/>
      <c r="D835" s="95"/>
      <c r="E835" s="97"/>
      <c r="F835" s="101"/>
      <c r="G835" s="103"/>
      <c r="H835" s="109"/>
      <c r="I835" s="27" t="s">
        <v>65</v>
      </c>
      <c r="J835" s="28"/>
      <c r="K835" s="28">
        <f>Supervisor!K835</f>
        <v>0</v>
      </c>
      <c r="L835" s="28">
        <f>Supervisor!N835</f>
        <v>0</v>
      </c>
      <c r="M835" s="141"/>
      <c r="N835" s="154"/>
      <c r="O835" s="141"/>
      <c r="P835" s="533"/>
      <c r="Q835" s="53"/>
      <c r="R835" s="111" t="e">
        <f>#REF!*$R$5</f>
        <v>#REF!</v>
      </c>
      <c r="S835" s="111"/>
      <c r="T835" s="179"/>
    </row>
    <row r="836" spans="1:20" ht="45" customHeight="1" outlineLevel="7" x14ac:dyDescent="0.2">
      <c r="A836" s="91"/>
      <c r="B836" s="93"/>
      <c r="C836" s="95"/>
      <c r="D836" s="95"/>
      <c r="E836" s="97"/>
      <c r="F836" s="101"/>
      <c r="G836" s="103"/>
      <c r="H836" s="109"/>
      <c r="I836" s="16" t="s">
        <v>60</v>
      </c>
      <c r="J836" s="17" t="s">
        <v>261</v>
      </c>
      <c r="K836" s="17">
        <f>Supervisor!K836</f>
        <v>93</v>
      </c>
      <c r="L836" s="17">
        <f>Supervisor!N836</f>
        <v>0</v>
      </c>
      <c r="M836" s="131"/>
      <c r="N836" s="147"/>
      <c r="O836" s="131"/>
      <c r="P836" s="157"/>
      <c r="Q836" s="52"/>
      <c r="R836" s="111" t="e">
        <f>#REF!*$R$5</f>
        <v>#REF!</v>
      </c>
      <c r="S836" s="111"/>
      <c r="T836" s="179"/>
    </row>
    <row r="837" spans="1:20" ht="45" customHeight="1" outlineLevel="7" x14ac:dyDescent="0.2">
      <c r="A837" s="91"/>
      <c r="B837" s="93"/>
      <c r="C837" s="95"/>
      <c r="D837" s="95"/>
      <c r="E837" s="97"/>
      <c r="F837" s="101"/>
      <c r="G837" s="103"/>
      <c r="H837" s="109"/>
      <c r="I837" s="16" t="s">
        <v>61</v>
      </c>
      <c r="J837" s="17" t="s">
        <v>261</v>
      </c>
      <c r="K837" s="17">
        <f>Supervisor!K837</f>
        <v>28</v>
      </c>
      <c r="L837" s="17">
        <f>Supervisor!N837</f>
        <v>0</v>
      </c>
      <c r="M837" s="131"/>
      <c r="N837" s="147"/>
      <c r="O837" s="131"/>
      <c r="P837" s="157"/>
      <c r="Q837" s="52"/>
      <c r="R837" s="111" t="e">
        <f>#REF!*$R$5</f>
        <v>#REF!</v>
      </c>
      <c r="S837" s="111"/>
      <c r="T837" s="179"/>
    </row>
    <row r="838" spans="1:20" ht="45" customHeight="1" outlineLevel="7" x14ac:dyDescent="0.2">
      <c r="A838" s="91"/>
      <c r="B838" s="93"/>
      <c r="C838" s="95"/>
      <c r="D838" s="95"/>
      <c r="E838" s="97"/>
      <c r="F838" s="101"/>
      <c r="G838" s="103"/>
      <c r="H838" s="109"/>
      <c r="I838" s="4" t="s">
        <v>62</v>
      </c>
      <c r="J838" s="5" t="s">
        <v>261</v>
      </c>
      <c r="K838" s="5">
        <f>Supervisor!K838</f>
        <v>28</v>
      </c>
      <c r="L838" s="5">
        <f>Supervisor!N838</f>
        <v>0</v>
      </c>
      <c r="M838" s="131"/>
      <c r="N838" s="147"/>
      <c r="O838" s="131"/>
      <c r="P838" s="157"/>
      <c r="Q838" s="41"/>
      <c r="R838" s="111" t="e">
        <f>#REF!*$R$5</f>
        <v>#REF!</v>
      </c>
      <c r="S838" s="111"/>
      <c r="T838" s="179"/>
    </row>
    <row r="839" spans="1:20" ht="45" customHeight="1" outlineLevel="7" x14ac:dyDescent="0.2">
      <c r="A839" s="91"/>
      <c r="B839" s="93"/>
      <c r="C839" s="95"/>
      <c r="D839" s="95"/>
      <c r="E839" s="97"/>
      <c r="F839" s="101"/>
      <c r="G839" s="103"/>
      <c r="H839" s="109"/>
      <c r="I839" s="4" t="s">
        <v>63</v>
      </c>
      <c r="J839" s="5" t="s">
        <v>261</v>
      </c>
      <c r="K839" s="5">
        <f>Supervisor!K839</f>
        <v>28</v>
      </c>
      <c r="L839" s="5">
        <f>Supervisor!N839</f>
        <v>0</v>
      </c>
      <c r="M839" s="131"/>
      <c r="N839" s="147"/>
      <c r="O839" s="131"/>
      <c r="P839" s="157"/>
      <c r="Q839" s="41"/>
      <c r="R839" s="111" t="e">
        <f>#REF!*$R$5</f>
        <v>#REF!</v>
      </c>
      <c r="S839" s="111"/>
      <c r="T839" s="179"/>
    </row>
    <row r="840" spans="1:20" ht="45" customHeight="1" outlineLevel="7" x14ac:dyDescent="0.2">
      <c r="A840" s="91"/>
      <c r="B840" s="93"/>
      <c r="C840" s="95"/>
      <c r="D840" s="95"/>
      <c r="E840" s="97"/>
      <c r="F840" s="101"/>
      <c r="G840" s="103"/>
      <c r="H840" s="109"/>
      <c r="I840" s="4" t="s">
        <v>64</v>
      </c>
      <c r="J840" s="5" t="s">
        <v>261</v>
      </c>
      <c r="K840" s="5">
        <f>Supervisor!K840</f>
        <v>28</v>
      </c>
      <c r="L840" s="5">
        <f>Supervisor!N840</f>
        <v>0</v>
      </c>
      <c r="M840" s="131"/>
      <c r="N840" s="147"/>
      <c r="O840" s="131"/>
      <c r="P840" s="157"/>
      <c r="Q840" s="41"/>
      <c r="R840" s="111" t="e">
        <f>#REF!*$R$5</f>
        <v>#REF!</v>
      </c>
      <c r="S840" s="111"/>
      <c r="T840" s="179"/>
    </row>
    <row r="841" spans="1:20" ht="45" customHeight="1" outlineLevel="7" x14ac:dyDescent="0.2">
      <c r="A841" s="91"/>
      <c r="B841" s="93"/>
      <c r="C841" s="95"/>
      <c r="D841" s="95"/>
      <c r="E841" s="97"/>
      <c r="F841" s="101"/>
      <c r="G841" s="103"/>
      <c r="H841" s="109"/>
      <c r="I841" s="4" t="s">
        <v>51</v>
      </c>
      <c r="J841" s="5" t="s">
        <v>257</v>
      </c>
      <c r="K841" s="5">
        <f>Supervisor!K841</f>
        <v>100</v>
      </c>
      <c r="L841" s="5">
        <f>Supervisor!N841</f>
        <v>25</v>
      </c>
      <c r="M841" s="131"/>
      <c r="N841" s="147"/>
      <c r="O841" s="131"/>
      <c r="P841" s="157"/>
      <c r="Q841" s="41"/>
      <c r="R841" s="111" t="e">
        <f>#REF!*$R$5</f>
        <v>#REF!</v>
      </c>
      <c r="S841" s="111"/>
      <c r="T841" s="179">
        <v>25</v>
      </c>
    </row>
    <row r="842" spans="1:20" ht="45" customHeight="1" outlineLevel="6" collapsed="1" x14ac:dyDescent="0.2">
      <c r="A842" s="91"/>
      <c r="B842" s="93"/>
      <c r="C842" s="95"/>
      <c r="D842" s="95"/>
      <c r="E842" s="97"/>
      <c r="F842" s="101"/>
      <c r="G842" s="103"/>
      <c r="H842" s="109"/>
      <c r="I842" s="27" t="s">
        <v>66</v>
      </c>
      <c r="J842" s="28"/>
      <c r="K842" s="28">
        <f>Supervisor!K842</f>
        <v>0</v>
      </c>
      <c r="L842" s="28">
        <f>Supervisor!N842</f>
        <v>0</v>
      </c>
      <c r="M842" s="141"/>
      <c r="N842" s="154"/>
      <c r="O842" s="141"/>
      <c r="P842" s="533"/>
      <c r="Q842" s="53"/>
      <c r="R842" s="111" t="e">
        <f>#REF!*$R$5</f>
        <v>#REF!</v>
      </c>
      <c r="S842" s="111"/>
      <c r="T842" s="179"/>
    </row>
    <row r="843" spans="1:20" ht="45" hidden="1" customHeight="1" outlineLevel="7" x14ac:dyDescent="0.2">
      <c r="A843" s="91"/>
      <c r="B843" s="93"/>
      <c r="C843" s="95"/>
      <c r="D843" s="95"/>
      <c r="E843" s="97"/>
      <c r="F843" s="101"/>
      <c r="G843" s="103"/>
      <c r="H843" s="109"/>
      <c r="I843" s="16" t="s">
        <v>60</v>
      </c>
      <c r="J843" s="17" t="s">
        <v>261</v>
      </c>
      <c r="K843" s="17">
        <f>Supervisor!K843</f>
        <v>41</v>
      </c>
      <c r="L843" s="17">
        <f>Supervisor!N843</f>
        <v>0</v>
      </c>
      <c r="M843" s="131"/>
      <c r="N843" s="147"/>
      <c r="O843" s="131"/>
      <c r="P843" s="157"/>
      <c r="Q843" s="52"/>
      <c r="R843" s="111" t="e">
        <f>#REF!*$R$5</f>
        <v>#REF!</v>
      </c>
      <c r="S843" s="111"/>
      <c r="T843" s="179"/>
    </row>
    <row r="844" spans="1:20" ht="45" hidden="1" customHeight="1" outlineLevel="7" x14ac:dyDescent="0.2">
      <c r="A844" s="91"/>
      <c r="B844" s="93"/>
      <c r="C844" s="95"/>
      <c r="D844" s="95"/>
      <c r="E844" s="97"/>
      <c r="F844" s="101"/>
      <c r="G844" s="103"/>
      <c r="H844" s="109"/>
      <c r="I844" s="16" t="s">
        <v>61</v>
      </c>
      <c r="J844" s="17" t="s">
        <v>261</v>
      </c>
      <c r="K844" s="17">
        <f>Supervisor!K844</f>
        <v>12</v>
      </c>
      <c r="L844" s="17">
        <f>Supervisor!N844</f>
        <v>0</v>
      </c>
      <c r="M844" s="131"/>
      <c r="N844" s="147"/>
      <c r="O844" s="131"/>
      <c r="P844" s="157"/>
      <c r="Q844" s="52"/>
      <c r="R844" s="111" t="e">
        <f>#REF!*$R$5</f>
        <v>#REF!</v>
      </c>
      <c r="S844" s="111"/>
      <c r="T844" s="179"/>
    </row>
    <row r="845" spans="1:20" ht="45" hidden="1" customHeight="1" outlineLevel="7" x14ac:dyDescent="0.2">
      <c r="A845" s="91"/>
      <c r="B845" s="93"/>
      <c r="C845" s="95"/>
      <c r="D845" s="95"/>
      <c r="E845" s="97"/>
      <c r="F845" s="101"/>
      <c r="G845" s="103"/>
      <c r="H845" s="109"/>
      <c r="I845" s="4" t="s">
        <v>62</v>
      </c>
      <c r="J845" s="5" t="s">
        <v>261</v>
      </c>
      <c r="K845" s="5">
        <f>Supervisor!K845</f>
        <v>12</v>
      </c>
      <c r="L845" s="5">
        <f>Supervisor!N845</f>
        <v>0</v>
      </c>
      <c r="M845" s="131"/>
      <c r="N845" s="147"/>
      <c r="O845" s="131"/>
      <c r="P845" s="157"/>
      <c r="Q845" s="41"/>
      <c r="R845" s="111" t="e">
        <f>#REF!*$R$5</f>
        <v>#REF!</v>
      </c>
      <c r="S845" s="111"/>
      <c r="T845" s="179"/>
    </row>
    <row r="846" spans="1:20" ht="45" hidden="1" customHeight="1" outlineLevel="7" x14ac:dyDescent="0.2">
      <c r="A846" s="91"/>
      <c r="B846" s="93"/>
      <c r="C846" s="95"/>
      <c r="D846" s="95"/>
      <c r="E846" s="97"/>
      <c r="F846" s="101"/>
      <c r="G846" s="103"/>
      <c r="H846" s="109"/>
      <c r="I846" s="4" t="s">
        <v>63</v>
      </c>
      <c r="J846" s="5" t="s">
        <v>261</v>
      </c>
      <c r="K846" s="5">
        <f>Supervisor!K846</f>
        <v>12</v>
      </c>
      <c r="L846" s="5">
        <f>Supervisor!N846</f>
        <v>0</v>
      </c>
      <c r="M846" s="131"/>
      <c r="N846" s="147"/>
      <c r="O846" s="131"/>
      <c r="P846" s="157"/>
      <c r="Q846" s="41"/>
      <c r="R846" s="111" t="e">
        <f>#REF!*$R$5</f>
        <v>#REF!</v>
      </c>
      <c r="S846" s="111"/>
      <c r="T846" s="179"/>
    </row>
    <row r="847" spans="1:20" ht="45" hidden="1" customHeight="1" outlineLevel="7" x14ac:dyDescent="0.2">
      <c r="A847" s="91"/>
      <c r="B847" s="93"/>
      <c r="C847" s="95"/>
      <c r="D847" s="95"/>
      <c r="E847" s="97"/>
      <c r="F847" s="101"/>
      <c r="G847" s="103"/>
      <c r="H847" s="109"/>
      <c r="I847" s="4" t="s">
        <v>64</v>
      </c>
      <c r="J847" s="5" t="s">
        <v>261</v>
      </c>
      <c r="K847" s="5">
        <f>Supervisor!K847</f>
        <v>12</v>
      </c>
      <c r="L847" s="5">
        <f>Supervisor!N847</f>
        <v>0</v>
      </c>
      <c r="M847" s="131"/>
      <c r="N847" s="147"/>
      <c r="O847" s="131"/>
      <c r="P847" s="157"/>
      <c r="Q847" s="41"/>
      <c r="R847" s="111" t="e">
        <f>#REF!*$R$5</f>
        <v>#REF!</v>
      </c>
      <c r="S847" s="111"/>
      <c r="T847" s="179"/>
    </row>
    <row r="848" spans="1:20" ht="45" hidden="1" customHeight="1" outlineLevel="7" x14ac:dyDescent="0.2">
      <c r="A848" s="91"/>
      <c r="B848" s="93"/>
      <c r="C848" s="95"/>
      <c r="D848" s="95"/>
      <c r="E848" s="97"/>
      <c r="F848" s="101"/>
      <c r="G848" s="103"/>
      <c r="H848" s="109"/>
      <c r="I848" s="4" t="s">
        <v>51</v>
      </c>
      <c r="J848" s="5" t="s">
        <v>257</v>
      </c>
      <c r="K848" s="5">
        <f>Supervisor!K848</f>
        <v>100</v>
      </c>
      <c r="L848" s="5">
        <f>Supervisor!N848</f>
        <v>25</v>
      </c>
      <c r="M848" s="131"/>
      <c r="N848" s="147"/>
      <c r="O848" s="131"/>
      <c r="P848" s="157"/>
      <c r="Q848" s="41"/>
      <c r="R848" s="111" t="e">
        <f>#REF!*$R$5</f>
        <v>#REF!</v>
      </c>
      <c r="S848" s="111"/>
      <c r="T848" s="179">
        <v>25</v>
      </c>
    </row>
    <row r="849" spans="1:20" ht="45" customHeight="1" outlineLevel="6" x14ac:dyDescent="0.2">
      <c r="A849" s="91"/>
      <c r="B849" s="93"/>
      <c r="C849" s="95"/>
      <c r="D849" s="95"/>
      <c r="E849" s="97"/>
      <c r="F849" s="101"/>
      <c r="G849" s="103"/>
      <c r="H849" s="109"/>
      <c r="I849" s="27" t="s">
        <v>233</v>
      </c>
      <c r="J849" s="28"/>
      <c r="K849" s="28">
        <f>Supervisor!K849</f>
        <v>0</v>
      </c>
      <c r="L849" s="28">
        <f>Supervisor!N849</f>
        <v>0</v>
      </c>
      <c r="M849" s="141"/>
      <c r="N849" s="154"/>
      <c r="O849" s="141"/>
      <c r="P849" s="533"/>
      <c r="Q849" s="53"/>
      <c r="R849" s="111" t="e">
        <f>#REF!*$R$5</f>
        <v>#REF!</v>
      </c>
      <c r="S849" s="111"/>
      <c r="T849" s="179"/>
    </row>
    <row r="850" spans="1:20" ht="45" customHeight="1" outlineLevel="7" x14ac:dyDescent="0.2">
      <c r="A850" s="91"/>
      <c r="B850" s="93"/>
      <c r="C850" s="95"/>
      <c r="D850" s="95"/>
      <c r="E850" s="97"/>
      <c r="F850" s="101"/>
      <c r="G850" s="103"/>
      <c r="H850" s="109"/>
      <c r="I850" s="16" t="s">
        <v>60</v>
      </c>
      <c r="J850" s="17" t="s">
        <v>261</v>
      </c>
      <c r="K850" s="17">
        <f>Supervisor!K850</f>
        <v>1971</v>
      </c>
      <c r="L850" s="17">
        <f>Supervisor!N850</f>
        <v>0</v>
      </c>
      <c r="M850" s="131"/>
      <c r="N850" s="147"/>
      <c r="O850" s="131"/>
      <c r="P850" s="157"/>
      <c r="Q850" s="52"/>
      <c r="R850" s="111" t="e">
        <f>#REF!*$R$5</f>
        <v>#REF!</v>
      </c>
      <c r="S850" s="111"/>
      <c r="T850" s="179"/>
    </row>
    <row r="851" spans="1:20" ht="45" customHeight="1" outlineLevel="7" x14ac:dyDescent="0.2">
      <c r="A851" s="91"/>
      <c r="B851" s="93"/>
      <c r="C851" s="95"/>
      <c r="D851" s="95"/>
      <c r="E851" s="97"/>
      <c r="F851" s="101"/>
      <c r="G851" s="103"/>
      <c r="H851" s="109"/>
      <c r="I851" s="16" t="s">
        <v>61</v>
      </c>
      <c r="J851" s="17" t="s">
        <v>261</v>
      </c>
      <c r="K851" s="17">
        <f>Supervisor!K851</f>
        <v>591</v>
      </c>
      <c r="L851" s="17">
        <f>Supervisor!N851</f>
        <v>0</v>
      </c>
      <c r="M851" s="131"/>
      <c r="N851" s="147"/>
      <c r="O851" s="131"/>
      <c r="P851" s="157"/>
      <c r="Q851" s="52"/>
      <c r="R851" s="111" t="e">
        <f>#REF!*$R$5</f>
        <v>#REF!</v>
      </c>
      <c r="S851" s="111"/>
      <c r="T851" s="179"/>
    </row>
    <row r="852" spans="1:20" ht="45" customHeight="1" outlineLevel="7" x14ac:dyDescent="0.2">
      <c r="A852" s="91"/>
      <c r="B852" s="93"/>
      <c r="C852" s="95"/>
      <c r="D852" s="95"/>
      <c r="E852" s="97"/>
      <c r="F852" s="101"/>
      <c r="G852" s="103"/>
      <c r="H852" s="109"/>
      <c r="I852" s="4" t="s">
        <v>62</v>
      </c>
      <c r="J852" s="5" t="s">
        <v>261</v>
      </c>
      <c r="K852" s="5">
        <f>Supervisor!K852</f>
        <v>591</v>
      </c>
      <c r="L852" s="5">
        <f>Supervisor!N852</f>
        <v>0</v>
      </c>
      <c r="M852" s="131"/>
      <c r="N852" s="147"/>
      <c r="O852" s="131"/>
      <c r="P852" s="157"/>
      <c r="Q852" s="41"/>
      <c r="R852" s="111" t="e">
        <f>#REF!*$R$5</f>
        <v>#REF!</v>
      </c>
      <c r="S852" s="111"/>
      <c r="T852" s="179"/>
    </row>
    <row r="853" spans="1:20" ht="45" customHeight="1" outlineLevel="7" x14ac:dyDescent="0.2">
      <c r="A853" s="91"/>
      <c r="B853" s="93"/>
      <c r="C853" s="95"/>
      <c r="D853" s="95"/>
      <c r="E853" s="97"/>
      <c r="F853" s="101"/>
      <c r="G853" s="103"/>
      <c r="H853" s="109"/>
      <c r="I853" s="4" t="s">
        <v>63</v>
      </c>
      <c r="J853" s="5" t="s">
        <v>261</v>
      </c>
      <c r="K853" s="5">
        <f>Supervisor!K853</f>
        <v>591</v>
      </c>
      <c r="L853" s="5">
        <f>Supervisor!N853</f>
        <v>0</v>
      </c>
      <c r="M853" s="131"/>
      <c r="N853" s="147"/>
      <c r="O853" s="131"/>
      <c r="P853" s="157"/>
      <c r="Q853" s="41"/>
      <c r="R853" s="111" t="e">
        <f>#REF!*$R$5</f>
        <v>#REF!</v>
      </c>
      <c r="S853" s="111"/>
      <c r="T853" s="179"/>
    </row>
    <row r="854" spans="1:20" ht="45" customHeight="1" outlineLevel="7" x14ac:dyDescent="0.2">
      <c r="A854" s="91"/>
      <c r="B854" s="93"/>
      <c r="C854" s="95"/>
      <c r="D854" s="95"/>
      <c r="E854" s="97"/>
      <c r="F854" s="101"/>
      <c r="G854" s="103"/>
      <c r="H854" s="109"/>
      <c r="I854" s="4" t="s">
        <v>64</v>
      </c>
      <c r="J854" s="5" t="s">
        <v>261</v>
      </c>
      <c r="K854" s="5">
        <f>Supervisor!K854</f>
        <v>591</v>
      </c>
      <c r="L854" s="5">
        <f>Supervisor!N854</f>
        <v>0</v>
      </c>
      <c r="M854" s="131"/>
      <c r="N854" s="147"/>
      <c r="O854" s="131"/>
      <c r="P854" s="157"/>
      <c r="Q854" s="41"/>
      <c r="R854" s="111" t="e">
        <f>#REF!*$R$5</f>
        <v>#REF!</v>
      </c>
      <c r="S854" s="111"/>
      <c r="T854" s="179"/>
    </row>
    <row r="855" spans="1:20" ht="45" customHeight="1" outlineLevel="7" x14ac:dyDescent="0.2">
      <c r="A855" s="91"/>
      <c r="B855" s="93"/>
      <c r="C855" s="95"/>
      <c r="D855" s="95"/>
      <c r="E855" s="97"/>
      <c r="F855" s="101"/>
      <c r="G855" s="103"/>
      <c r="H855" s="109"/>
      <c r="I855" s="4" t="s">
        <v>51</v>
      </c>
      <c r="J855" s="5" t="s">
        <v>257</v>
      </c>
      <c r="K855" s="5">
        <f>Supervisor!K855</f>
        <v>100</v>
      </c>
      <c r="L855" s="5">
        <f>Supervisor!N855</f>
        <v>25</v>
      </c>
      <c r="M855" s="131"/>
      <c r="N855" s="147"/>
      <c r="O855" s="131"/>
      <c r="P855" s="157"/>
      <c r="Q855" s="41"/>
      <c r="R855" s="111" t="e">
        <f>#REF!*$R$5</f>
        <v>#REF!</v>
      </c>
      <c r="S855" s="111"/>
      <c r="T855" s="179">
        <v>25</v>
      </c>
    </row>
    <row r="856" spans="1:20" ht="45" customHeight="1" outlineLevel="6" collapsed="1" x14ac:dyDescent="0.2">
      <c r="A856" s="91"/>
      <c r="B856" s="93"/>
      <c r="C856" s="95"/>
      <c r="D856" s="95"/>
      <c r="E856" s="97"/>
      <c r="F856" s="101"/>
      <c r="G856" s="103"/>
      <c r="H856" s="109"/>
      <c r="I856" s="27" t="s">
        <v>238</v>
      </c>
      <c r="J856" s="28"/>
      <c r="K856" s="28">
        <f>Supervisor!K856</f>
        <v>0</v>
      </c>
      <c r="L856" s="28">
        <f>Supervisor!N856</f>
        <v>0</v>
      </c>
      <c r="M856" s="141"/>
      <c r="N856" s="154"/>
      <c r="O856" s="141"/>
      <c r="P856" s="533"/>
      <c r="Q856" s="53"/>
      <c r="R856" s="111" t="e">
        <f>#REF!*$R$5</f>
        <v>#REF!</v>
      </c>
      <c r="S856" s="111"/>
      <c r="T856" s="179"/>
    </row>
    <row r="857" spans="1:20" ht="45" hidden="1" customHeight="1" outlineLevel="7" x14ac:dyDescent="0.2">
      <c r="A857" s="91"/>
      <c r="B857" s="93"/>
      <c r="C857" s="95"/>
      <c r="D857" s="95"/>
      <c r="E857" s="97"/>
      <c r="F857" s="101"/>
      <c r="G857" s="103"/>
      <c r="H857" s="109"/>
      <c r="I857" s="16" t="s">
        <v>60</v>
      </c>
      <c r="J857" s="17" t="s">
        <v>261</v>
      </c>
      <c r="K857" s="17">
        <f>Supervisor!K857</f>
        <v>5256</v>
      </c>
      <c r="L857" s="17">
        <f>Supervisor!N857</f>
        <v>0</v>
      </c>
      <c r="M857" s="131"/>
      <c r="N857" s="147"/>
      <c r="O857" s="131"/>
      <c r="P857" s="157"/>
      <c r="Q857" s="52"/>
      <c r="R857" s="111" t="e">
        <f>#REF!*$R$5</f>
        <v>#REF!</v>
      </c>
      <c r="S857" s="111"/>
      <c r="T857" s="179"/>
    </row>
    <row r="858" spans="1:20" ht="45" hidden="1" customHeight="1" outlineLevel="7" x14ac:dyDescent="0.2">
      <c r="A858" s="91"/>
      <c r="B858" s="93"/>
      <c r="C858" s="95"/>
      <c r="D858" s="95"/>
      <c r="E858" s="97"/>
      <c r="F858" s="101"/>
      <c r="G858" s="103"/>
      <c r="H858" s="109"/>
      <c r="I858" s="16" t="s">
        <v>61</v>
      </c>
      <c r="J858" s="17" t="s">
        <v>261</v>
      </c>
      <c r="K858" s="17">
        <f>Supervisor!K858</f>
        <v>1577</v>
      </c>
      <c r="L858" s="17">
        <f>Supervisor!N858</f>
        <v>0</v>
      </c>
      <c r="M858" s="131"/>
      <c r="N858" s="147"/>
      <c r="O858" s="131"/>
      <c r="P858" s="157"/>
      <c r="Q858" s="52"/>
      <c r="R858" s="111" t="e">
        <f>#REF!*$R$5</f>
        <v>#REF!</v>
      </c>
      <c r="S858" s="111"/>
      <c r="T858" s="179"/>
    </row>
    <row r="859" spans="1:20" ht="45" hidden="1" customHeight="1" outlineLevel="7" x14ac:dyDescent="0.2">
      <c r="A859" s="91"/>
      <c r="B859" s="93"/>
      <c r="C859" s="95"/>
      <c r="D859" s="95"/>
      <c r="E859" s="97"/>
      <c r="F859" s="101"/>
      <c r="G859" s="103"/>
      <c r="H859" s="109"/>
      <c r="I859" s="4" t="s">
        <v>62</v>
      </c>
      <c r="J859" s="5" t="s">
        <v>261</v>
      </c>
      <c r="K859" s="5">
        <f>Supervisor!K859</f>
        <v>1577</v>
      </c>
      <c r="L859" s="5">
        <f>Supervisor!N859</f>
        <v>0</v>
      </c>
      <c r="M859" s="131"/>
      <c r="N859" s="147"/>
      <c r="O859" s="131"/>
      <c r="P859" s="157"/>
      <c r="Q859" s="41"/>
      <c r="R859" s="111" t="e">
        <f>#REF!*$R$5</f>
        <v>#REF!</v>
      </c>
      <c r="S859" s="111"/>
      <c r="T859" s="179"/>
    </row>
    <row r="860" spans="1:20" ht="45" hidden="1" customHeight="1" outlineLevel="7" x14ac:dyDescent="0.2">
      <c r="A860" s="91"/>
      <c r="B860" s="93"/>
      <c r="C860" s="95"/>
      <c r="D860" s="95"/>
      <c r="E860" s="97"/>
      <c r="F860" s="101"/>
      <c r="G860" s="103"/>
      <c r="H860" s="109"/>
      <c r="I860" s="4" t="s">
        <v>63</v>
      </c>
      <c r="J860" s="5" t="s">
        <v>261</v>
      </c>
      <c r="K860" s="5">
        <f>Supervisor!K860</f>
        <v>1577</v>
      </c>
      <c r="L860" s="5">
        <f>Supervisor!N860</f>
        <v>0</v>
      </c>
      <c r="M860" s="131"/>
      <c r="N860" s="147"/>
      <c r="O860" s="131"/>
      <c r="P860" s="157"/>
      <c r="Q860" s="41"/>
      <c r="R860" s="111" t="e">
        <f>#REF!*$R$5</f>
        <v>#REF!</v>
      </c>
      <c r="S860" s="111"/>
      <c r="T860" s="179"/>
    </row>
    <row r="861" spans="1:20" ht="45" hidden="1" customHeight="1" outlineLevel="7" x14ac:dyDescent="0.2">
      <c r="A861" s="91"/>
      <c r="B861" s="93"/>
      <c r="C861" s="95"/>
      <c r="D861" s="95"/>
      <c r="E861" s="97"/>
      <c r="F861" s="101"/>
      <c r="G861" s="103"/>
      <c r="H861" s="109"/>
      <c r="I861" s="4" t="s">
        <v>64</v>
      </c>
      <c r="J861" s="5" t="s">
        <v>261</v>
      </c>
      <c r="K861" s="5">
        <f>Supervisor!K861</f>
        <v>1577</v>
      </c>
      <c r="L861" s="5">
        <f>Supervisor!N861</f>
        <v>0</v>
      </c>
      <c r="M861" s="131"/>
      <c r="N861" s="147"/>
      <c r="O861" s="131"/>
      <c r="P861" s="157"/>
      <c r="Q861" s="41"/>
      <c r="R861" s="111" t="e">
        <f>#REF!*$R$5</f>
        <v>#REF!</v>
      </c>
      <c r="S861" s="111"/>
      <c r="T861" s="179"/>
    </row>
    <row r="862" spans="1:20" ht="45" hidden="1" customHeight="1" outlineLevel="7" x14ac:dyDescent="0.2">
      <c r="A862" s="91"/>
      <c r="B862" s="93"/>
      <c r="C862" s="95"/>
      <c r="D862" s="95"/>
      <c r="E862" s="97"/>
      <c r="F862" s="101"/>
      <c r="G862" s="103"/>
      <c r="H862" s="109"/>
      <c r="I862" s="4" t="s">
        <v>51</v>
      </c>
      <c r="J862" s="5" t="s">
        <v>257</v>
      </c>
      <c r="K862" s="5">
        <f>Supervisor!K862</f>
        <v>100</v>
      </c>
      <c r="L862" s="5">
        <f>Supervisor!N862</f>
        <v>25</v>
      </c>
      <c r="M862" s="131"/>
      <c r="N862" s="147"/>
      <c r="O862" s="131"/>
      <c r="P862" s="157"/>
      <c r="Q862" s="41"/>
      <c r="R862" s="111" t="e">
        <f>#REF!*$R$5</f>
        <v>#REF!</v>
      </c>
      <c r="S862" s="111"/>
      <c r="T862" s="179">
        <v>25</v>
      </c>
    </row>
    <row r="863" spans="1:20" ht="34.5" customHeight="1" outlineLevel="5" x14ac:dyDescent="0.2">
      <c r="A863" s="91"/>
      <c r="B863" s="93"/>
      <c r="C863" s="95"/>
      <c r="D863" s="95"/>
      <c r="E863" s="97"/>
      <c r="F863" s="101"/>
      <c r="G863" s="103"/>
      <c r="H863" s="103"/>
      <c r="I863" s="22" t="s">
        <v>67</v>
      </c>
      <c r="J863" s="23"/>
      <c r="K863" s="23">
        <f>Supervisor!K863</f>
        <v>0</v>
      </c>
      <c r="L863" s="23">
        <f>Supervisor!N863</f>
        <v>0</v>
      </c>
      <c r="M863" s="139"/>
      <c r="N863" s="152"/>
      <c r="O863" s="139"/>
      <c r="P863" s="531"/>
      <c r="Q863" s="50"/>
      <c r="R863" s="111" t="e">
        <f>#REF!*$R$5</f>
        <v>#REF!</v>
      </c>
      <c r="S863" s="111"/>
      <c r="T863" s="179"/>
    </row>
    <row r="864" spans="1:20" ht="34.5" customHeight="1" outlineLevel="6" x14ac:dyDescent="0.2">
      <c r="A864" s="91"/>
      <c r="B864" s="93"/>
      <c r="C864" s="95"/>
      <c r="D864" s="95"/>
      <c r="E864" s="97"/>
      <c r="F864" s="101"/>
      <c r="G864" s="103"/>
      <c r="H864" s="109"/>
      <c r="I864" s="27" t="s">
        <v>59</v>
      </c>
      <c r="J864" s="28"/>
      <c r="K864" s="28">
        <f>Supervisor!K864</f>
        <v>0</v>
      </c>
      <c r="L864" s="28">
        <f>Supervisor!N864</f>
        <v>0</v>
      </c>
      <c r="M864" s="141"/>
      <c r="N864" s="154"/>
      <c r="O864" s="141"/>
      <c r="P864" s="533"/>
      <c r="Q864" s="53"/>
      <c r="R864" s="111" t="e">
        <f>#REF!*$R$5</f>
        <v>#REF!</v>
      </c>
      <c r="S864" s="111"/>
      <c r="T864" s="179"/>
    </row>
    <row r="865" spans="1:20" ht="34.5" customHeight="1" outlineLevel="7" x14ac:dyDescent="0.2">
      <c r="A865" s="91"/>
      <c r="B865" s="93"/>
      <c r="C865" s="95"/>
      <c r="D865" s="95"/>
      <c r="E865" s="97"/>
      <c r="F865" s="101"/>
      <c r="G865" s="103"/>
      <c r="H865" s="109"/>
      <c r="I865" s="16" t="s">
        <v>68</v>
      </c>
      <c r="J865" s="17" t="s">
        <v>261</v>
      </c>
      <c r="K865" s="17">
        <f>Supervisor!K865</f>
        <v>26984</v>
      </c>
      <c r="L865" s="5">
        <f>Supervisor!N865</f>
        <v>14000</v>
      </c>
      <c r="M865" s="131"/>
      <c r="N865" s="147"/>
      <c r="O865" s="131"/>
      <c r="P865" s="157"/>
      <c r="Q865" s="45"/>
      <c r="R865" s="111" t="e">
        <f>#REF!*$R$5</f>
        <v>#REF!</v>
      </c>
      <c r="S865" s="111"/>
      <c r="T865" s="179">
        <v>1072</v>
      </c>
    </row>
    <row r="866" spans="1:20" ht="34.5" customHeight="1" outlineLevel="7" x14ac:dyDescent="0.2">
      <c r="A866" s="91"/>
      <c r="B866" s="93"/>
      <c r="C866" s="95"/>
      <c r="D866" s="95"/>
      <c r="E866" s="97"/>
      <c r="F866" s="101"/>
      <c r="G866" s="103"/>
      <c r="H866" s="109"/>
      <c r="I866" s="16" t="s">
        <v>247</v>
      </c>
      <c r="J866" s="17" t="s">
        <v>297</v>
      </c>
      <c r="K866" s="17" t="e">
        <f>Supervisor!#REF!</f>
        <v>#REF!</v>
      </c>
      <c r="L866" s="5" t="e">
        <f>Supervisor!#REF!</f>
        <v>#REF!</v>
      </c>
      <c r="M866" s="131"/>
      <c r="N866" s="147"/>
      <c r="O866" s="131"/>
      <c r="P866" s="157"/>
      <c r="Q866" s="41"/>
      <c r="R866" s="111" t="e">
        <f>#REF!*$R$5</f>
        <v>#REF!</v>
      </c>
      <c r="S866" s="111"/>
      <c r="T866" s="179"/>
    </row>
    <row r="867" spans="1:20" ht="141.75" customHeight="1" outlineLevel="7" x14ac:dyDescent="0.2">
      <c r="A867" s="91"/>
      <c r="B867" s="93"/>
      <c r="C867" s="95"/>
      <c r="D867" s="95"/>
      <c r="E867" s="97"/>
      <c r="F867" s="101"/>
      <c r="G867" s="103"/>
      <c r="H867" s="109"/>
      <c r="I867" s="4" t="s">
        <v>69</v>
      </c>
      <c r="J867" s="17" t="s">
        <v>261</v>
      </c>
      <c r="K867" s="17">
        <f>Supervisor!K866</f>
        <v>18889</v>
      </c>
      <c r="L867" s="5">
        <f>Supervisor!N866</f>
        <v>1942</v>
      </c>
      <c r="M867" s="140" t="s">
        <v>490</v>
      </c>
      <c r="N867" s="157" t="s">
        <v>493</v>
      </c>
      <c r="O867" s="140" t="s">
        <v>498</v>
      </c>
      <c r="P867" s="157" t="s">
        <v>499</v>
      </c>
      <c r="Q867" s="41"/>
      <c r="R867" s="111" t="e">
        <f>#REF!*$R$5</f>
        <v>#REF!</v>
      </c>
      <c r="S867" s="111"/>
      <c r="T867" s="179">
        <v>550</v>
      </c>
    </row>
    <row r="868" spans="1:20" ht="34.5" customHeight="1" outlineLevel="7" x14ac:dyDescent="0.2">
      <c r="A868" s="91"/>
      <c r="B868" s="93"/>
      <c r="C868" s="95"/>
      <c r="D868" s="95"/>
      <c r="E868" s="97"/>
      <c r="F868" s="101"/>
      <c r="G868" s="103"/>
      <c r="H868" s="109"/>
      <c r="I868" s="4" t="s">
        <v>70</v>
      </c>
      <c r="J868" s="5" t="s">
        <v>261</v>
      </c>
      <c r="K868" s="5">
        <f>Supervisor!K867</f>
        <v>380</v>
      </c>
      <c r="L868" s="5">
        <f>Supervisor!N867</f>
        <v>0</v>
      </c>
      <c r="M868" s="131"/>
      <c r="N868" s="156"/>
      <c r="O868" s="131"/>
      <c r="P868" s="157"/>
      <c r="Q868" s="41"/>
      <c r="R868" s="111" t="e">
        <f>#REF!*$R$5</f>
        <v>#REF!</v>
      </c>
      <c r="S868" s="111"/>
      <c r="T868" s="179"/>
    </row>
    <row r="869" spans="1:20" ht="222" outlineLevel="7" x14ac:dyDescent="0.2">
      <c r="A869" s="91"/>
      <c r="B869" s="93"/>
      <c r="C869" s="95"/>
      <c r="D869" s="95"/>
      <c r="E869" s="97"/>
      <c r="F869" s="101"/>
      <c r="G869" s="103"/>
      <c r="H869" s="109"/>
      <c r="I869" s="4" t="s">
        <v>62</v>
      </c>
      <c r="J869" s="5" t="s">
        <v>261</v>
      </c>
      <c r="K869" s="5">
        <f>Supervisor!K868</f>
        <v>18889</v>
      </c>
      <c r="L869" s="5">
        <f>Supervisor!N868</f>
        <v>1720</v>
      </c>
      <c r="M869" s="140" t="s">
        <v>491</v>
      </c>
      <c r="N869" s="157" t="s">
        <v>492</v>
      </c>
      <c r="O869" s="140" t="s">
        <v>498</v>
      </c>
      <c r="P869" s="157" t="s">
        <v>497</v>
      </c>
      <c r="Q869" s="41"/>
      <c r="R869" s="111" t="e">
        <f>#REF!*$R$5</f>
        <v>#REF!</v>
      </c>
      <c r="S869" s="111"/>
      <c r="T869" s="179">
        <v>550</v>
      </c>
    </row>
    <row r="870" spans="1:20" ht="117" customHeight="1" outlineLevel="7" x14ac:dyDescent="0.2">
      <c r="A870" s="91"/>
      <c r="B870" s="93"/>
      <c r="C870" s="95"/>
      <c r="D870" s="95"/>
      <c r="E870" s="97"/>
      <c r="F870" s="101"/>
      <c r="G870" s="103"/>
      <c r="H870" s="109"/>
      <c r="I870" s="4" t="s">
        <v>63</v>
      </c>
      <c r="J870" s="5" t="s">
        <v>261</v>
      </c>
      <c r="K870" s="5">
        <f>Supervisor!K869</f>
        <v>3777.8</v>
      </c>
      <c r="L870" s="5">
        <f>Supervisor!N869</f>
        <v>108.00000000000001</v>
      </c>
      <c r="M870" s="140" t="s">
        <v>495</v>
      </c>
      <c r="N870" s="153" t="s">
        <v>494</v>
      </c>
      <c r="O870" s="140"/>
      <c r="P870" s="157"/>
      <c r="Q870" s="41"/>
      <c r="R870" s="111" t="e">
        <f>#REF!*$R$5</f>
        <v>#REF!</v>
      </c>
      <c r="S870" s="111"/>
      <c r="T870" s="179"/>
    </row>
    <row r="871" spans="1:20" ht="34.5" customHeight="1" outlineLevel="7" x14ac:dyDescent="0.2">
      <c r="A871" s="91"/>
      <c r="B871" s="93"/>
      <c r="C871" s="95"/>
      <c r="D871" s="95"/>
      <c r="E871" s="97"/>
      <c r="F871" s="101"/>
      <c r="G871" s="103"/>
      <c r="H871" s="109"/>
      <c r="I871" s="4" t="s">
        <v>64</v>
      </c>
      <c r="J871" s="5" t="s">
        <v>261</v>
      </c>
      <c r="K871" s="5">
        <f>Supervisor!K870</f>
        <v>18889</v>
      </c>
      <c r="L871" s="5">
        <f>Supervisor!N870</f>
        <v>0</v>
      </c>
      <c r="M871" s="131"/>
      <c r="N871" s="147"/>
      <c r="O871" s="131"/>
      <c r="P871" s="157"/>
      <c r="Q871" s="41"/>
      <c r="R871" s="111" t="e">
        <f>#REF!*$R$5</f>
        <v>#REF!</v>
      </c>
      <c r="S871" s="111"/>
      <c r="T871" s="179"/>
    </row>
    <row r="872" spans="1:20" ht="34.5" customHeight="1" outlineLevel="7" x14ac:dyDescent="0.2">
      <c r="A872" s="91"/>
      <c r="B872" s="93"/>
      <c r="C872" s="95"/>
      <c r="D872" s="95"/>
      <c r="E872" s="97"/>
      <c r="F872" s="101"/>
      <c r="G872" s="103"/>
      <c r="H872" s="109"/>
      <c r="I872" s="4" t="s">
        <v>71</v>
      </c>
      <c r="J872" s="5" t="s">
        <v>261</v>
      </c>
      <c r="K872" s="5">
        <f>Supervisor!K871</f>
        <v>18889</v>
      </c>
      <c r="L872" s="5">
        <f>Supervisor!N871</f>
        <v>0</v>
      </c>
      <c r="M872" s="131"/>
      <c r="N872" s="147"/>
      <c r="O872" s="131"/>
      <c r="P872" s="157"/>
      <c r="Q872" s="41"/>
      <c r="R872" s="111" t="e">
        <f>#REF!*$R$5</f>
        <v>#REF!</v>
      </c>
      <c r="S872" s="111"/>
      <c r="T872" s="179"/>
    </row>
    <row r="873" spans="1:20" ht="34.5" customHeight="1" outlineLevel="7" x14ac:dyDescent="0.2">
      <c r="A873" s="91"/>
      <c r="B873" s="93"/>
      <c r="C873" s="95"/>
      <c r="D873" s="95"/>
      <c r="E873" s="97"/>
      <c r="F873" s="101"/>
      <c r="G873" s="103"/>
      <c r="H873" s="109"/>
      <c r="I873" s="4" t="s">
        <v>51</v>
      </c>
      <c r="J873" s="5" t="s">
        <v>257</v>
      </c>
      <c r="K873" s="5">
        <f>Supervisor!K872</f>
        <v>100</v>
      </c>
      <c r="L873" s="5">
        <f>Supervisor!N872</f>
        <v>25</v>
      </c>
      <c r="M873" s="131"/>
      <c r="N873" s="147"/>
      <c r="O873" s="131"/>
      <c r="P873" s="157"/>
      <c r="Q873" s="41"/>
      <c r="R873" s="111" t="e">
        <f>#REF!*$R$5</f>
        <v>#REF!</v>
      </c>
      <c r="S873" s="111"/>
      <c r="T873" s="179">
        <v>25</v>
      </c>
    </row>
    <row r="874" spans="1:20" ht="45" customHeight="1" outlineLevel="6" collapsed="1" x14ac:dyDescent="0.2">
      <c r="A874" s="91"/>
      <c r="B874" s="93"/>
      <c r="C874" s="95"/>
      <c r="D874" s="95"/>
      <c r="E874" s="97"/>
      <c r="F874" s="101"/>
      <c r="G874" s="103"/>
      <c r="H874" s="109"/>
      <c r="I874" s="27" t="s">
        <v>65</v>
      </c>
      <c r="J874" s="28"/>
      <c r="K874" s="28">
        <f>Supervisor!K873</f>
        <v>0</v>
      </c>
      <c r="L874" s="28">
        <f>Supervisor!N873</f>
        <v>0</v>
      </c>
      <c r="M874" s="141"/>
      <c r="N874" s="154"/>
      <c r="O874" s="141"/>
      <c r="P874" s="533"/>
      <c r="Q874" s="53"/>
      <c r="R874" s="111" t="e">
        <f>#REF!*$R$5</f>
        <v>#REF!</v>
      </c>
      <c r="S874" s="111"/>
      <c r="T874" s="179"/>
    </row>
    <row r="875" spans="1:20" ht="45" hidden="1" customHeight="1" outlineLevel="7" x14ac:dyDescent="0.2">
      <c r="A875" s="91"/>
      <c r="B875" s="93"/>
      <c r="C875" s="95"/>
      <c r="D875" s="95"/>
      <c r="E875" s="97"/>
      <c r="F875" s="101"/>
      <c r="G875" s="103"/>
      <c r="H875" s="109"/>
      <c r="I875" s="16" t="s">
        <v>68</v>
      </c>
      <c r="J875" s="17" t="s">
        <v>261</v>
      </c>
      <c r="K875" s="17">
        <f>Supervisor!K874</f>
        <v>93</v>
      </c>
      <c r="L875" s="17">
        <f>Supervisor!N874</f>
        <v>0</v>
      </c>
      <c r="M875" s="131"/>
      <c r="N875" s="147"/>
      <c r="O875" s="131"/>
      <c r="P875" s="157"/>
      <c r="Q875" s="52"/>
      <c r="R875" s="111" t="e">
        <f>#REF!*$R$5</f>
        <v>#REF!</v>
      </c>
      <c r="S875" s="111"/>
      <c r="T875" s="179"/>
    </row>
    <row r="876" spans="1:20" ht="45" hidden="1" customHeight="1" outlineLevel="7" x14ac:dyDescent="0.2">
      <c r="A876" s="91"/>
      <c r="B876" s="93"/>
      <c r="C876" s="95"/>
      <c r="D876" s="95"/>
      <c r="E876" s="97"/>
      <c r="F876" s="101"/>
      <c r="G876" s="103"/>
      <c r="H876" s="109"/>
      <c r="I876" s="16" t="s">
        <v>247</v>
      </c>
      <c r="J876" s="17" t="s">
        <v>297</v>
      </c>
      <c r="K876" s="17" t="e">
        <f>Supervisor!#REF!</f>
        <v>#REF!</v>
      </c>
      <c r="L876" s="5" t="e">
        <f>Supervisor!#REF!</f>
        <v>#REF!</v>
      </c>
      <c r="M876" s="131"/>
      <c r="N876" s="147"/>
      <c r="O876" s="140"/>
      <c r="P876" s="157"/>
      <c r="Q876" s="41"/>
      <c r="R876" s="111" t="e">
        <f>#REF!*$R$5</f>
        <v>#REF!</v>
      </c>
      <c r="S876" s="111"/>
      <c r="T876" s="179"/>
    </row>
    <row r="877" spans="1:20" ht="45" hidden="1" customHeight="1" outlineLevel="7" x14ac:dyDescent="0.2">
      <c r="A877" s="91"/>
      <c r="B877" s="93"/>
      <c r="C877" s="95"/>
      <c r="D877" s="95"/>
      <c r="E877" s="97"/>
      <c r="F877" s="101"/>
      <c r="G877" s="103"/>
      <c r="H877" s="109"/>
      <c r="I877" s="4" t="s">
        <v>69</v>
      </c>
      <c r="J877" s="17" t="s">
        <v>261</v>
      </c>
      <c r="K877" s="17">
        <f>Supervisor!K875</f>
        <v>65</v>
      </c>
      <c r="L877" s="5">
        <f>Supervisor!N875</f>
        <v>0</v>
      </c>
      <c r="M877" s="131"/>
      <c r="N877" s="147"/>
      <c r="O877" s="140"/>
      <c r="P877" s="157"/>
      <c r="Q877" s="41"/>
      <c r="R877" s="111" t="e">
        <f>#REF!*$R$5</f>
        <v>#REF!</v>
      </c>
      <c r="S877" s="111"/>
      <c r="T877" s="179"/>
    </row>
    <row r="878" spans="1:20" ht="45" hidden="1" customHeight="1" outlineLevel="7" x14ac:dyDescent="0.2">
      <c r="A878" s="91"/>
      <c r="B878" s="93"/>
      <c r="C878" s="95"/>
      <c r="D878" s="95"/>
      <c r="E878" s="97"/>
      <c r="F878" s="101"/>
      <c r="G878" s="103"/>
      <c r="H878" s="109"/>
      <c r="I878" s="4" t="s">
        <v>70</v>
      </c>
      <c r="J878" s="5" t="s">
        <v>261</v>
      </c>
      <c r="K878" s="5">
        <f>Supervisor!K876</f>
        <v>380</v>
      </c>
      <c r="L878" s="5">
        <f>Supervisor!N876</f>
        <v>0</v>
      </c>
      <c r="M878" s="131"/>
      <c r="N878" s="147"/>
      <c r="O878" s="131"/>
      <c r="P878" s="157"/>
      <c r="Q878" s="41"/>
      <c r="R878" s="111" t="e">
        <f>#REF!*$R$5</f>
        <v>#REF!</v>
      </c>
      <c r="S878" s="111"/>
      <c r="T878" s="179"/>
    </row>
    <row r="879" spans="1:20" ht="45" hidden="1" customHeight="1" outlineLevel="7" x14ac:dyDescent="0.2">
      <c r="A879" s="91"/>
      <c r="B879" s="93"/>
      <c r="C879" s="95"/>
      <c r="D879" s="95"/>
      <c r="E879" s="97"/>
      <c r="F879" s="101"/>
      <c r="G879" s="103"/>
      <c r="H879" s="109"/>
      <c r="I879" s="4" t="s">
        <v>62</v>
      </c>
      <c r="J879" s="5" t="s">
        <v>261</v>
      </c>
      <c r="K879" s="5">
        <f>Supervisor!K877</f>
        <v>65</v>
      </c>
      <c r="L879" s="5">
        <f>Supervisor!N877</f>
        <v>0</v>
      </c>
      <c r="M879" s="131"/>
      <c r="N879" s="147"/>
      <c r="O879" s="131"/>
      <c r="P879" s="157"/>
      <c r="Q879" s="41"/>
      <c r="R879" s="111" t="e">
        <f>#REF!*$R$5</f>
        <v>#REF!</v>
      </c>
      <c r="S879" s="111"/>
      <c r="T879" s="179"/>
    </row>
    <row r="880" spans="1:20" ht="45" hidden="1" customHeight="1" outlineLevel="7" x14ac:dyDescent="0.2">
      <c r="A880" s="91"/>
      <c r="B880" s="93"/>
      <c r="C880" s="95"/>
      <c r="D880" s="95"/>
      <c r="E880" s="97"/>
      <c r="F880" s="101"/>
      <c r="G880" s="103"/>
      <c r="H880" s="109"/>
      <c r="I880" s="4" t="s">
        <v>63</v>
      </c>
      <c r="J880" s="5" t="s">
        <v>261</v>
      </c>
      <c r="K880" s="5">
        <f>Supervisor!K878</f>
        <v>65</v>
      </c>
      <c r="L880" s="5">
        <f>Supervisor!N878</f>
        <v>0</v>
      </c>
      <c r="M880" s="131"/>
      <c r="N880" s="147"/>
      <c r="O880" s="131"/>
      <c r="P880" s="157"/>
      <c r="Q880" s="41"/>
      <c r="R880" s="111" t="e">
        <f>#REF!*$R$5</f>
        <v>#REF!</v>
      </c>
      <c r="S880" s="111"/>
      <c r="T880" s="179"/>
    </row>
    <row r="881" spans="1:20" ht="45" hidden="1" customHeight="1" outlineLevel="7" x14ac:dyDescent="0.2">
      <c r="A881" s="91"/>
      <c r="B881" s="93"/>
      <c r="C881" s="95"/>
      <c r="D881" s="95"/>
      <c r="E881" s="97"/>
      <c r="F881" s="101"/>
      <c r="G881" s="103"/>
      <c r="H881" s="109"/>
      <c r="I881" s="4" t="s">
        <v>64</v>
      </c>
      <c r="J881" s="5" t="s">
        <v>261</v>
      </c>
      <c r="K881" s="5">
        <f>Supervisor!K879</f>
        <v>65</v>
      </c>
      <c r="L881" s="5">
        <f>Supervisor!N879</f>
        <v>0</v>
      </c>
      <c r="M881" s="131"/>
      <c r="N881" s="147"/>
      <c r="O881" s="131"/>
      <c r="P881" s="157"/>
      <c r="Q881" s="41"/>
      <c r="R881" s="111" t="e">
        <f>#REF!*$R$5</f>
        <v>#REF!</v>
      </c>
      <c r="S881" s="111"/>
      <c r="T881" s="179"/>
    </row>
    <row r="882" spans="1:20" ht="45" hidden="1" customHeight="1" outlineLevel="7" x14ac:dyDescent="0.2">
      <c r="A882" s="91"/>
      <c r="B882" s="93"/>
      <c r="C882" s="95"/>
      <c r="D882" s="95"/>
      <c r="E882" s="97"/>
      <c r="F882" s="101"/>
      <c r="G882" s="103"/>
      <c r="H882" s="109"/>
      <c r="I882" s="4" t="s">
        <v>71</v>
      </c>
      <c r="J882" s="5" t="s">
        <v>261</v>
      </c>
      <c r="K882" s="5">
        <f>Supervisor!K880</f>
        <v>65</v>
      </c>
      <c r="L882" s="5">
        <f>Supervisor!N880</f>
        <v>0</v>
      </c>
      <c r="M882" s="131"/>
      <c r="N882" s="147"/>
      <c r="O882" s="131"/>
      <c r="P882" s="157"/>
      <c r="Q882" s="41"/>
      <c r="R882" s="111" t="e">
        <f>#REF!*$R$5</f>
        <v>#REF!</v>
      </c>
      <c r="S882" s="111"/>
      <c r="T882" s="179"/>
    </row>
    <row r="883" spans="1:20" ht="45" hidden="1" customHeight="1" outlineLevel="7" x14ac:dyDescent="0.2">
      <c r="A883" s="91"/>
      <c r="B883" s="93"/>
      <c r="C883" s="95"/>
      <c r="D883" s="95"/>
      <c r="E883" s="97"/>
      <c r="F883" s="101"/>
      <c r="G883" s="103"/>
      <c r="H883" s="109"/>
      <c r="I883" s="4" t="s">
        <v>51</v>
      </c>
      <c r="J883" s="5" t="s">
        <v>257</v>
      </c>
      <c r="K883" s="5">
        <f>Supervisor!K881</f>
        <v>100</v>
      </c>
      <c r="L883" s="5">
        <f>Supervisor!N881</f>
        <v>25</v>
      </c>
      <c r="M883" s="131"/>
      <c r="N883" s="147"/>
      <c r="O883" s="131"/>
      <c r="P883" s="157"/>
      <c r="Q883" s="41"/>
      <c r="R883" s="111" t="e">
        <f>#REF!*$R$5</f>
        <v>#REF!</v>
      </c>
      <c r="S883" s="111"/>
      <c r="T883" s="179">
        <v>25</v>
      </c>
    </row>
    <row r="884" spans="1:20" ht="45" customHeight="1" outlineLevel="6" collapsed="1" x14ac:dyDescent="0.2">
      <c r="A884" s="91"/>
      <c r="B884" s="93"/>
      <c r="C884" s="95"/>
      <c r="D884" s="95"/>
      <c r="E884" s="97"/>
      <c r="F884" s="101"/>
      <c r="G884" s="103"/>
      <c r="H884" s="109"/>
      <c r="I884" s="27" t="s">
        <v>66</v>
      </c>
      <c r="J884" s="28"/>
      <c r="K884" s="28">
        <f>Supervisor!K882</f>
        <v>0</v>
      </c>
      <c r="L884" s="28">
        <f>Supervisor!N882</f>
        <v>0</v>
      </c>
      <c r="M884" s="141"/>
      <c r="N884" s="154"/>
      <c r="O884" s="141"/>
      <c r="P884" s="533"/>
      <c r="Q884" s="53"/>
      <c r="R884" s="111" t="e">
        <f>#REF!*$R$5</f>
        <v>#REF!</v>
      </c>
      <c r="S884" s="111"/>
      <c r="T884" s="179"/>
    </row>
    <row r="885" spans="1:20" ht="45" hidden="1" customHeight="1" outlineLevel="7" x14ac:dyDescent="0.2">
      <c r="A885" s="91"/>
      <c r="B885" s="93"/>
      <c r="C885" s="95"/>
      <c r="D885" s="95"/>
      <c r="E885" s="97"/>
      <c r="F885" s="101"/>
      <c r="G885" s="103"/>
      <c r="H885" s="109"/>
      <c r="I885" s="16" t="s">
        <v>68</v>
      </c>
      <c r="J885" s="17" t="s">
        <v>261</v>
      </c>
      <c r="K885" s="17">
        <f>Supervisor!K883</f>
        <v>41</v>
      </c>
      <c r="L885" s="17">
        <f>Supervisor!N883</f>
        <v>0</v>
      </c>
      <c r="M885" s="131"/>
      <c r="N885" s="147"/>
      <c r="O885" s="131"/>
      <c r="P885" s="157"/>
      <c r="Q885" s="52"/>
      <c r="R885" s="111" t="e">
        <f>#REF!*$R$5</f>
        <v>#REF!</v>
      </c>
      <c r="S885" s="111"/>
      <c r="T885" s="179"/>
    </row>
    <row r="886" spans="1:20" ht="45" hidden="1" customHeight="1" outlineLevel="7" x14ac:dyDescent="0.2">
      <c r="A886" s="91"/>
      <c r="B886" s="93"/>
      <c r="C886" s="95"/>
      <c r="D886" s="95"/>
      <c r="E886" s="97"/>
      <c r="F886" s="101"/>
      <c r="G886" s="103"/>
      <c r="H886" s="109"/>
      <c r="I886" s="16" t="s">
        <v>247</v>
      </c>
      <c r="J886" s="17" t="s">
        <v>297</v>
      </c>
      <c r="K886" s="17" t="e">
        <f>Supervisor!#REF!</f>
        <v>#REF!</v>
      </c>
      <c r="L886" s="5" t="e">
        <f>Supervisor!#REF!</f>
        <v>#REF!</v>
      </c>
      <c r="M886" s="131"/>
      <c r="N886" s="147"/>
      <c r="O886" s="131"/>
      <c r="P886" s="157"/>
      <c r="Q886" s="41"/>
      <c r="R886" s="111" t="e">
        <f>#REF!*$R$5</f>
        <v>#REF!</v>
      </c>
      <c r="S886" s="111"/>
      <c r="T886" s="179"/>
    </row>
    <row r="887" spans="1:20" ht="45" hidden="1" customHeight="1" outlineLevel="7" x14ac:dyDescent="0.2">
      <c r="A887" s="91"/>
      <c r="B887" s="93"/>
      <c r="C887" s="95"/>
      <c r="D887" s="95"/>
      <c r="E887" s="97"/>
      <c r="F887" s="101"/>
      <c r="G887" s="103"/>
      <c r="H887" s="109"/>
      <c r="I887" s="4" t="s">
        <v>69</v>
      </c>
      <c r="J887" s="17" t="s">
        <v>261</v>
      </c>
      <c r="K887" s="17">
        <f>Supervisor!K884</f>
        <v>29</v>
      </c>
      <c r="L887" s="5">
        <f>Supervisor!N884</f>
        <v>0</v>
      </c>
      <c r="M887" s="131"/>
      <c r="N887" s="147"/>
      <c r="O887" s="131"/>
      <c r="P887" s="157"/>
      <c r="Q887" s="41"/>
      <c r="R887" s="111" t="e">
        <f>#REF!*$R$5</f>
        <v>#REF!</v>
      </c>
      <c r="S887" s="111"/>
      <c r="T887" s="179"/>
    </row>
    <row r="888" spans="1:20" ht="45" hidden="1" customHeight="1" outlineLevel="7" x14ac:dyDescent="0.2">
      <c r="A888" s="91"/>
      <c r="B888" s="93"/>
      <c r="C888" s="95"/>
      <c r="D888" s="95"/>
      <c r="E888" s="97"/>
      <c r="F888" s="101"/>
      <c r="G888" s="103"/>
      <c r="H888" s="109"/>
      <c r="I888" s="4" t="s">
        <v>70</v>
      </c>
      <c r="J888" s="5" t="s">
        <v>261</v>
      </c>
      <c r="K888" s="5">
        <f>Supervisor!K885</f>
        <v>380</v>
      </c>
      <c r="L888" s="5">
        <f>Supervisor!N885</f>
        <v>0</v>
      </c>
      <c r="M888" s="131"/>
      <c r="N888" s="147"/>
      <c r="O888" s="131"/>
      <c r="P888" s="157"/>
      <c r="Q888" s="41"/>
      <c r="R888" s="111" t="e">
        <f>#REF!*$R$5</f>
        <v>#REF!</v>
      </c>
      <c r="S888" s="111"/>
      <c r="T888" s="179"/>
    </row>
    <row r="889" spans="1:20" ht="45" hidden="1" customHeight="1" outlineLevel="7" x14ac:dyDescent="0.2">
      <c r="A889" s="91"/>
      <c r="B889" s="93"/>
      <c r="C889" s="95"/>
      <c r="D889" s="95"/>
      <c r="E889" s="97"/>
      <c r="F889" s="101"/>
      <c r="G889" s="103"/>
      <c r="H889" s="109"/>
      <c r="I889" s="4" t="s">
        <v>62</v>
      </c>
      <c r="J889" s="5" t="s">
        <v>261</v>
      </c>
      <c r="K889" s="5">
        <f>Supervisor!K886</f>
        <v>29</v>
      </c>
      <c r="L889" s="5">
        <f>Supervisor!N886</f>
        <v>0</v>
      </c>
      <c r="M889" s="131"/>
      <c r="N889" s="147"/>
      <c r="O889" s="131"/>
      <c r="P889" s="157"/>
      <c r="Q889" s="41"/>
      <c r="R889" s="111" t="e">
        <f>#REF!*$R$5</f>
        <v>#REF!</v>
      </c>
      <c r="S889" s="111"/>
      <c r="T889" s="179"/>
    </row>
    <row r="890" spans="1:20" ht="45" hidden="1" customHeight="1" outlineLevel="7" x14ac:dyDescent="0.2">
      <c r="A890" s="91"/>
      <c r="B890" s="93"/>
      <c r="C890" s="95"/>
      <c r="D890" s="95"/>
      <c r="E890" s="97"/>
      <c r="F890" s="101"/>
      <c r="G890" s="103"/>
      <c r="H890" s="109"/>
      <c r="I890" s="4" t="s">
        <v>63</v>
      </c>
      <c r="J890" s="5" t="s">
        <v>261</v>
      </c>
      <c r="K890" s="5">
        <f>Supervisor!K887</f>
        <v>29</v>
      </c>
      <c r="L890" s="5">
        <f>Supervisor!N887</f>
        <v>0</v>
      </c>
      <c r="M890" s="131"/>
      <c r="N890" s="147"/>
      <c r="O890" s="131"/>
      <c r="P890" s="157"/>
      <c r="Q890" s="41"/>
      <c r="R890" s="111" t="e">
        <f>#REF!*$R$5</f>
        <v>#REF!</v>
      </c>
      <c r="S890" s="111"/>
      <c r="T890" s="179"/>
    </row>
    <row r="891" spans="1:20" ht="45" hidden="1" customHeight="1" outlineLevel="7" x14ac:dyDescent="0.2">
      <c r="A891" s="91"/>
      <c r="B891" s="93"/>
      <c r="C891" s="95"/>
      <c r="D891" s="95"/>
      <c r="E891" s="97"/>
      <c r="F891" s="101"/>
      <c r="G891" s="103"/>
      <c r="H891" s="109"/>
      <c r="I891" s="4" t="s">
        <v>64</v>
      </c>
      <c r="J891" s="5" t="s">
        <v>261</v>
      </c>
      <c r="K891" s="5">
        <f>Supervisor!K888</f>
        <v>29</v>
      </c>
      <c r="L891" s="5">
        <f>Supervisor!N888</f>
        <v>0</v>
      </c>
      <c r="M891" s="131"/>
      <c r="N891" s="147"/>
      <c r="O891" s="131"/>
      <c r="P891" s="157"/>
      <c r="Q891" s="41"/>
      <c r="R891" s="111" t="e">
        <f>#REF!*$R$5</f>
        <v>#REF!</v>
      </c>
      <c r="S891" s="111"/>
      <c r="T891" s="179"/>
    </row>
    <row r="892" spans="1:20" ht="45" hidden="1" customHeight="1" outlineLevel="7" x14ac:dyDescent="0.2">
      <c r="A892" s="91"/>
      <c r="B892" s="93"/>
      <c r="C892" s="95"/>
      <c r="D892" s="95"/>
      <c r="E892" s="97"/>
      <c r="F892" s="101"/>
      <c r="G892" s="103"/>
      <c r="H892" s="109"/>
      <c r="I892" s="4" t="s">
        <v>71</v>
      </c>
      <c r="J892" s="5" t="s">
        <v>261</v>
      </c>
      <c r="K892" s="5">
        <f>Supervisor!K889</f>
        <v>29</v>
      </c>
      <c r="L892" s="5">
        <f>Supervisor!N889</f>
        <v>0</v>
      </c>
      <c r="M892" s="131"/>
      <c r="N892" s="147"/>
      <c r="O892" s="131"/>
      <c r="P892" s="157"/>
      <c r="Q892" s="41"/>
      <c r="R892" s="111" t="e">
        <f>#REF!*$R$5</f>
        <v>#REF!</v>
      </c>
      <c r="S892" s="111"/>
      <c r="T892" s="179"/>
    </row>
    <row r="893" spans="1:20" ht="45" hidden="1" customHeight="1" outlineLevel="7" x14ac:dyDescent="0.2">
      <c r="A893" s="91"/>
      <c r="B893" s="93"/>
      <c r="C893" s="95"/>
      <c r="D893" s="95"/>
      <c r="E893" s="97"/>
      <c r="F893" s="101"/>
      <c r="G893" s="103"/>
      <c r="H893" s="109"/>
      <c r="I893" s="4" t="s">
        <v>51</v>
      </c>
      <c r="J893" s="5" t="s">
        <v>257</v>
      </c>
      <c r="K893" s="5">
        <f>Supervisor!K890</f>
        <v>100</v>
      </c>
      <c r="L893" s="5">
        <f>Supervisor!N890</f>
        <v>25</v>
      </c>
      <c r="M893" s="131"/>
      <c r="N893" s="147"/>
      <c r="O893" s="131"/>
      <c r="P893" s="157"/>
      <c r="Q893" s="41"/>
      <c r="R893" s="111" t="e">
        <f>#REF!*$R$5</f>
        <v>#REF!</v>
      </c>
      <c r="S893" s="111"/>
      <c r="T893" s="179">
        <v>25</v>
      </c>
    </row>
    <row r="894" spans="1:20" ht="45" customHeight="1" outlineLevel="6" collapsed="1" x14ac:dyDescent="0.2">
      <c r="A894" s="91"/>
      <c r="B894" s="93"/>
      <c r="C894" s="95"/>
      <c r="D894" s="95"/>
      <c r="E894" s="97"/>
      <c r="F894" s="101"/>
      <c r="G894" s="103"/>
      <c r="H894" s="109"/>
      <c r="I894" s="27" t="s">
        <v>233</v>
      </c>
      <c r="J894" s="28"/>
      <c r="K894" s="28">
        <f>Supervisor!K891</f>
        <v>0</v>
      </c>
      <c r="L894" s="28">
        <f>Supervisor!N891</f>
        <v>0</v>
      </c>
      <c r="M894" s="141"/>
      <c r="N894" s="154"/>
      <c r="O894" s="141"/>
      <c r="P894" s="533"/>
      <c r="Q894" s="53"/>
      <c r="R894" s="111" t="e">
        <f>#REF!*$R$5</f>
        <v>#REF!</v>
      </c>
      <c r="S894" s="111"/>
      <c r="T894" s="179"/>
    </row>
    <row r="895" spans="1:20" ht="45" hidden="1" customHeight="1" outlineLevel="7" x14ac:dyDescent="0.2">
      <c r="A895" s="91"/>
      <c r="B895" s="93"/>
      <c r="C895" s="95"/>
      <c r="D895" s="95"/>
      <c r="E895" s="97"/>
      <c r="F895" s="101"/>
      <c r="G895" s="103"/>
      <c r="H895" s="109"/>
      <c r="I895" s="16" t="s">
        <v>68</v>
      </c>
      <c r="J895" s="17" t="s">
        <v>261</v>
      </c>
      <c r="K895" s="17">
        <f>Supervisor!K892</f>
        <v>1971</v>
      </c>
      <c r="L895" s="17">
        <f>Supervisor!N892</f>
        <v>0</v>
      </c>
      <c r="M895" s="131"/>
      <c r="N895" s="147"/>
      <c r="O895" s="131"/>
      <c r="P895" s="157"/>
      <c r="Q895" s="52"/>
      <c r="R895" s="111" t="e">
        <f>#REF!*$R$5</f>
        <v>#REF!</v>
      </c>
      <c r="S895" s="111"/>
      <c r="T895" s="179"/>
    </row>
    <row r="896" spans="1:20" ht="45" hidden="1" customHeight="1" outlineLevel="7" x14ac:dyDescent="0.2">
      <c r="A896" s="91"/>
      <c r="B896" s="93"/>
      <c r="C896" s="95"/>
      <c r="D896" s="95"/>
      <c r="E896" s="97"/>
      <c r="F896" s="101"/>
      <c r="G896" s="103"/>
      <c r="H896" s="109"/>
      <c r="I896" s="16" t="s">
        <v>247</v>
      </c>
      <c r="J896" s="17" t="s">
        <v>297</v>
      </c>
      <c r="K896" s="17" t="e">
        <f>Supervisor!#REF!</f>
        <v>#REF!</v>
      </c>
      <c r="L896" s="5" t="e">
        <f>Supervisor!#REF!</f>
        <v>#REF!</v>
      </c>
      <c r="M896" s="131"/>
      <c r="N896" s="147"/>
      <c r="O896" s="131"/>
      <c r="P896" s="157"/>
      <c r="Q896" s="41"/>
      <c r="R896" s="111" t="e">
        <f>#REF!*$R$5</f>
        <v>#REF!</v>
      </c>
      <c r="S896" s="111"/>
      <c r="T896" s="179"/>
    </row>
    <row r="897" spans="1:20" ht="45" hidden="1" customHeight="1" outlineLevel="7" x14ac:dyDescent="0.2">
      <c r="A897" s="91"/>
      <c r="B897" s="93"/>
      <c r="C897" s="95"/>
      <c r="D897" s="95"/>
      <c r="E897" s="97"/>
      <c r="F897" s="101"/>
      <c r="G897" s="103"/>
      <c r="H897" s="109"/>
      <c r="I897" s="4" t="s">
        <v>69</v>
      </c>
      <c r="J897" s="17" t="s">
        <v>261</v>
      </c>
      <c r="K897" s="17">
        <f>Supervisor!K893</f>
        <v>1380</v>
      </c>
      <c r="L897" s="5">
        <f>Supervisor!N893</f>
        <v>0</v>
      </c>
      <c r="M897" s="131"/>
      <c r="N897" s="147"/>
      <c r="O897" s="131"/>
      <c r="P897" s="157"/>
      <c r="Q897" s="41"/>
      <c r="R897" s="111" t="e">
        <f>#REF!*$R$5</f>
        <v>#REF!</v>
      </c>
      <c r="S897" s="111"/>
      <c r="T897" s="179"/>
    </row>
    <row r="898" spans="1:20" ht="45" hidden="1" customHeight="1" outlineLevel="7" x14ac:dyDescent="0.2">
      <c r="A898" s="91"/>
      <c r="B898" s="93"/>
      <c r="C898" s="95"/>
      <c r="D898" s="95"/>
      <c r="E898" s="97"/>
      <c r="F898" s="101"/>
      <c r="G898" s="103"/>
      <c r="H898" s="109"/>
      <c r="I898" s="4" t="s">
        <v>70</v>
      </c>
      <c r="J898" s="5" t="s">
        <v>261</v>
      </c>
      <c r="K898" s="5">
        <f>Supervisor!K894</f>
        <v>381</v>
      </c>
      <c r="L898" s="5">
        <f>Supervisor!N894</f>
        <v>0</v>
      </c>
      <c r="M898" s="131"/>
      <c r="N898" s="147"/>
      <c r="O898" s="131"/>
      <c r="P898" s="157"/>
      <c r="Q898" s="41"/>
      <c r="R898" s="111" t="e">
        <f>#REF!*$R$5</f>
        <v>#REF!</v>
      </c>
      <c r="S898" s="111"/>
      <c r="T898" s="179"/>
    </row>
    <row r="899" spans="1:20" ht="45" hidden="1" customHeight="1" outlineLevel="7" x14ac:dyDescent="0.2">
      <c r="A899" s="91"/>
      <c r="B899" s="93"/>
      <c r="C899" s="95"/>
      <c r="D899" s="95"/>
      <c r="E899" s="97"/>
      <c r="F899" s="101"/>
      <c r="G899" s="103"/>
      <c r="H899" s="109"/>
      <c r="I899" s="4" t="s">
        <v>62</v>
      </c>
      <c r="J899" s="5" t="s">
        <v>261</v>
      </c>
      <c r="K899" s="5">
        <f>Supervisor!K895</f>
        <v>1380</v>
      </c>
      <c r="L899" s="5">
        <f>Supervisor!N895</f>
        <v>0</v>
      </c>
      <c r="M899" s="131"/>
      <c r="N899" s="147"/>
      <c r="O899" s="131"/>
      <c r="P899" s="157"/>
      <c r="Q899" s="41"/>
      <c r="R899" s="111" t="e">
        <f>#REF!*$R$5</f>
        <v>#REF!</v>
      </c>
      <c r="S899" s="111"/>
      <c r="T899" s="179"/>
    </row>
    <row r="900" spans="1:20" ht="45" hidden="1" customHeight="1" outlineLevel="7" x14ac:dyDescent="0.2">
      <c r="A900" s="91"/>
      <c r="B900" s="93"/>
      <c r="C900" s="95"/>
      <c r="D900" s="95"/>
      <c r="E900" s="97"/>
      <c r="F900" s="101"/>
      <c r="G900" s="103"/>
      <c r="H900" s="109"/>
      <c r="I900" s="4" t="s">
        <v>63</v>
      </c>
      <c r="J900" s="5" t="s">
        <v>261</v>
      </c>
      <c r="K900" s="5">
        <f>Supervisor!K896</f>
        <v>1380</v>
      </c>
      <c r="L900" s="5">
        <f>Supervisor!N896</f>
        <v>0</v>
      </c>
      <c r="M900" s="131"/>
      <c r="N900" s="147"/>
      <c r="O900" s="131"/>
      <c r="P900" s="157"/>
      <c r="Q900" s="41"/>
      <c r="R900" s="111" t="e">
        <f>#REF!*$R$5</f>
        <v>#REF!</v>
      </c>
      <c r="S900" s="111"/>
      <c r="T900" s="179"/>
    </row>
    <row r="901" spans="1:20" ht="45" hidden="1" customHeight="1" outlineLevel="7" x14ac:dyDescent="0.2">
      <c r="A901" s="91"/>
      <c r="B901" s="93"/>
      <c r="C901" s="95"/>
      <c r="D901" s="95"/>
      <c r="E901" s="97"/>
      <c r="F901" s="101"/>
      <c r="G901" s="103"/>
      <c r="H901" s="109"/>
      <c r="I901" s="4" t="s">
        <v>64</v>
      </c>
      <c r="J901" s="5" t="s">
        <v>261</v>
      </c>
      <c r="K901" s="5">
        <f>Supervisor!K897</f>
        <v>1380</v>
      </c>
      <c r="L901" s="5">
        <f>Supervisor!N897</f>
        <v>0</v>
      </c>
      <c r="M901" s="131"/>
      <c r="N901" s="147"/>
      <c r="O901" s="131"/>
      <c r="P901" s="157"/>
      <c r="Q901" s="41"/>
      <c r="R901" s="111" t="e">
        <f>#REF!*$R$5</f>
        <v>#REF!</v>
      </c>
      <c r="S901" s="111"/>
      <c r="T901" s="179"/>
    </row>
    <row r="902" spans="1:20" ht="45" hidden="1" customHeight="1" outlineLevel="7" x14ac:dyDescent="0.2">
      <c r="A902" s="91"/>
      <c r="B902" s="93"/>
      <c r="C902" s="95"/>
      <c r="D902" s="95"/>
      <c r="E902" s="97"/>
      <c r="F902" s="101"/>
      <c r="G902" s="103"/>
      <c r="H902" s="109"/>
      <c r="I902" s="4" t="s">
        <v>71</v>
      </c>
      <c r="J902" s="5" t="s">
        <v>261</v>
      </c>
      <c r="K902" s="5">
        <f>Supervisor!K898</f>
        <v>1380</v>
      </c>
      <c r="L902" s="5">
        <f>Supervisor!N898</f>
        <v>0</v>
      </c>
      <c r="M902" s="131"/>
      <c r="N902" s="147"/>
      <c r="O902" s="131"/>
      <c r="P902" s="157"/>
      <c r="Q902" s="41"/>
      <c r="R902" s="111" t="e">
        <f>#REF!*$R$5</f>
        <v>#REF!</v>
      </c>
      <c r="S902" s="111"/>
      <c r="T902" s="179"/>
    </row>
    <row r="903" spans="1:20" ht="45" hidden="1" customHeight="1" outlineLevel="7" x14ac:dyDescent="0.2">
      <c r="A903" s="91"/>
      <c r="B903" s="93"/>
      <c r="C903" s="95"/>
      <c r="D903" s="95"/>
      <c r="E903" s="97"/>
      <c r="F903" s="101"/>
      <c r="G903" s="103"/>
      <c r="H903" s="109"/>
      <c r="I903" s="4" t="s">
        <v>51</v>
      </c>
      <c r="J903" s="5" t="s">
        <v>257</v>
      </c>
      <c r="K903" s="5">
        <f>Supervisor!K899</f>
        <v>100</v>
      </c>
      <c r="L903" s="5">
        <f>Supervisor!N899</f>
        <v>25</v>
      </c>
      <c r="M903" s="131"/>
      <c r="N903" s="147"/>
      <c r="O903" s="131"/>
      <c r="P903" s="157"/>
      <c r="Q903" s="41"/>
      <c r="R903" s="111" t="e">
        <f>#REF!*$R$5</f>
        <v>#REF!</v>
      </c>
      <c r="S903" s="111"/>
      <c r="T903" s="179">
        <v>25</v>
      </c>
    </row>
    <row r="904" spans="1:20" ht="45" customHeight="1" outlineLevel="6" collapsed="1" x14ac:dyDescent="0.2">
      <c r="A904" s="91"/>
      <c r="B904" s="93"/>
      <c r="C904" s="95"/>
      <c r="D904" s="95"/>
      <c r="E904" s="97"/>
      <c r="F904" s="101"/>
      <c r="G904" s="103"/>
      <c r="H904" s="109"/>
      <c r="I904" s="27" t="s">
        <v>238</v>
      </c>
      <c r="J904" s="28"/>
      <c r="K904" s="28">
        <f>Supervisor!K900</f>
        <v>0</v>
      </c>
      <c r="L904" s="28">
        <f>Supervisor!N900</f>
        <v>0</v>
      </c>
      <c r="M904" s="141"/>
      <c r="N904" s="154"/>
      <c r="O904" s="141"/>
      <c r="P904" s="533"/>
      <c r="Q904" s="53"/>
      <c r="R904" s="111" t="e">
        <f>#REF!*$R$5</f>
        <v>#REF!</v>
      </c>
      <c r="S904" s="111"/>
      <c r="T904" s="179"/>
    </row>
    <row r="905" spans="1:20" ht="45" hidden="1" customHeight="1" outlineLevel="7" x14ac:dyDescent="0.2">
      <c r="A905" s="91"/>
      <c r="B905" s="93"/>
      <c r="C905" s="95"/>
      <c r="D905" s="95"/>
      <c r="E905" s="97"/>
      <c r="F905" s="101"/>
      <c r="G905" s="103"/>
      <c r="H905" s="109"/>
      <c r="I905" s="16" t="s">
        <v>68</v>
      </c>
      <c r="J905" s="17" t="s">
        <v>261</v>
      </c>
      <c r="K905" s="17">
        <f>Supervisor!K901</f>
        <v>5256</v>
      </c>
      <c r="L905" s="17">
        <f>Supervisor!N901</f>
        <v>0</v>
      </c>
      <c r="M905" s="131"/>
      <c r="N905" s="147"/>
      <c r="O905" s="131"/>
      <c r="P905" s="157"/>
      <c r="Q905" s="52"/>
      <c r="R905" s="111" t="e">
        <f>#REF!*$R$5</f>
        <v>#REF!</v>
      </c>
      <c r="S905" s="111"/>
      <c r="T905" s="179"/>
    </row>
    <row r="906" spans="1:20" ht="45" hidden="1" customHeight="1" outlineLevel="7" x14ac:dyDescent="0.2">
      <c r="A906" s="91"/>
      <c r="B906" s="93"/>
      <c r="C906" s="95"/>
      <c r="D906" s="95"/>
      <c r="E906" s="97"/>
      <c r="F906" s="101"/>
      <c r="G906" s="103"/>
      <c r="H906" s="109"/>
      <c r="I906" s="16" t="s">
        <v>247</v>
      </c>
      <c r="J906" s="17" t="s">
        <v>297</v>
      </c>
      <c r="K906" s="17" t="e">
        <f>Supervisor!#REF!</f>
        <v>#REF!</v>
      </c>
      <c r="L906" s="5" t="e">
        <f>Supervisor!#REF!</f>
        <v>#REF!</v>
      </c>
      <c r="M906" s="131"/>
      <c r="N906" s="147"/>
      <c r="O906" s="131"/>
      <c r="P906" s="157"/>
      <c r="Q906" s="41"/>
      <c r="R906" s="111" t="e">
        <f>#REF!*$R$5</f>
        <v>#REF!</v>
      </c>
      <c r="S906" s="111"/>
      <c r="T906" s="179"/>
    </row>
    <row r="907" spans="1:20" ht="45" hidden="1" customHeight="1" outlineLevel="7" x14ac:dyDescent="0.2">
      <c r="A907" s="91"/>
      <c r="B907" s="93"/>
      <c r="C907" s="95"/>
      <c r="D907" s="95"/>
      <c r="E907" s="97"/>
      <c r="F907" s="101"/>
      <c r="G907" s="103"/>
      <c r="H907" s="109"/>
      <c r="I907" s="4" t="s">
        <v>69</v>
      </c>
      <c r="J907" s="17" t="s">
        <v>261</v>
      </c>
      <c r="K907" s="17">
        <f>Supervisor!K902</f>
        <v>3679</v>
      </c>
      <c r="L907" s="5">
        <f>Supervisor!N902</f>
        <v>0</v>
      </c>
      <c r="M907" s="131"/>
      <c r="N907" s="147"/>
      <c r="O907" s="131"/>
      <c r="P907" s="157"/>
      <c r="Q907" s="41"/>
      <c r="R907" s="111" t="e">
        <f>#REF!*$R$5</f>
        <v>#REF!</v>
      </c>
      <c r="S907" s="111"/>
      <c r="T907" s="179"/>
    </row>
    <row r="908" spans="1:20" ht="45" hidden="1" customHeight="1" outlineLevel="7" x14ac:dyDescent="0.2">
      <c r="A908" s="91"/>
      <c r="B908" s="93"/>
      <c r="C908" s="95"/>
      <c r="D908" s="95"/>
      <c r="E908" s="97"/>
      <c r="F908" s="101"/>
      <c r="G908" s="103"/>
      <c r="H908" s="109"/>
      <c r="I908" s="4" t="s">
        <v>70</v>
      </c>
      <c r="J908" s="5" t="s">
        <v>261</v>
      </c>
      <c r="K908" s="5">
        <f>Supervisor!K903</f>
        <v>380</v>
      </c>
      <c r="L908" s="5">
        <f>Supervisor!N903</f>
        <v>0</v>
      </c>
      <c r="M908" s="131"/>
      <c r="N908" s="147"/>
      <c r="O908" s="131"/>
      <c r="P908" s="157"/>
      <c r="Q908" s="41"/>
      <c r="R908" s="111" t="e">
        <f>#REF!*$R$5</f>
        <v>#REF!</v>
      </c>
      <c r="S908" s="111"/>
      <c r="T908" s="179"/>
    </row>
    <row r="909" spans="1:20" ht="45" hidden="1" customHeight="1" outlineLevel="7" x14ac:dyDescent="0.2">
      <c r="A909" s="91"/>
      <c r="B909" s="93"/>
      <c r="C909" s="95"/>
      <c r="D909" s="95"/>
      <c r="E909" s="97"/>
      <c r="F909" s="101"/>
      <c r="G909" s="103"/>
      <c r="H909" s="109"/>
      <c r="I909" s="4" t="s">
        <v>62</v>
      </c>
      <c r="J909" s="5" t="s">
        <v>261</v>
      </c>
      <c r="K909" s="5">
        <f>Supervisor!K904</f>
        <v>3679</v>
      </c>
      <c r="L909" s="5">
        <f>Supervisor!N904</f>
        <v>0</v>
      </c>
      <c r="M909" s="131"/>
      <c r="N909" s="147"/>
      <c r="O909" s="131"/>
      <c r="P909" s="157"/>
      <c r="Q909" s="41"/>
      <c r="R909" s="111" t="e">
        <f>#REF!*$R$5</f>
        <v>#REF!</v>
      </c>
      <c r="S909" s="111"/>
      <c r="T909" s="179"/>
    </row>
    <row r="910" spans="1:20" ht="45" hidden="1" customHeight="1" outlineLevel="7" x14ac:dyDescent="0.2">
      <c r="A910" s="91"/>
      <c r="B910" s="93"/>
      <c r="C910" s="95"/>
      <c r="D910" s="95"/>
      <c r="E910" s="97"/>
      <c r="F910" s="101"/>
      <c r="G910" s="103"/>
      <c r="H910" s="109"/>
      <c r="I910" s="4" t="s">
        <v>63</v>
      </c>
      <c r="J910" s="5" t="s">
        <v>261</v>
      </c>
      <c r="K910" s="5">
        <f>Supervisor!K905</f>
        <v>3679</v>
      </c>
      <c r="L910" s="5">
        <f>Supervisor!N905</f>
        <v>0</v>
      </c>
      <c r="M910" s="131"/>
      <c r="N910" s="147"/>
      <c r="O910" s="131"/>
      <c r="P910" s="157"/>
      <c r="Q910" s="41"/>
      <c r="R910" s="111" t="e">
        <f>#REF!*$R$5</f>
        <v>#REF!</v>
      </c>
      <c r="S910" s="111"/>
      <c r="T910" s="179"/>
    </row>
    <row r="911" spans="1:20" ht="45" hidden="1" customHeight="1" outlineLevel="7" x14ac:dyDescent="0.2">
      <c r="A911" s="91"/>
      <c r="B911" s="93"/>
      <c r="C911" s="95"/>
      <c r="D911" s="95"/>
      <c r="E911" s="97"/>
      <c r="F911" s="101"/>
      <c r="G911" s="103"/>
      <c r="H911" s="109"/>
      <c r="I911" s="4" t="s">
        <v>64</v>
      </c>
      <c r="J911" s="5" t="s">
        <v>261</v>
      </c>
      <c r="K911" s="5">
        <f>Supervisor!K906</f>
        <v>3679</v>
      </c>
      <c r="L911" s="5">
        <f>Supervisor!N906</f>
        <v>0</v>
      </c>
      <c r="M911" s="131"/>
      <c r="N911" s="147"/>
      <c r="O911" s="131"/>
      <c r="P911" s="157"/>
      <c r="Q911" s="41"/>
      <c r="R911" s="111" t="e">
        <f>#REF!*$R$5</f>
        <v>#REF!</v>
      </c>
      <c r="S911" s="111"/>
      <c r="T911" s="179"/>
    </row>
    <row r="912" spans="1:20" ht="45" hidden="1" customHeight="1" outlineLevel="7" x14ac:dyDescent="0.2">
      <c r="A912" s="91"/>
      <c r="B912" s="93"/>
      <c r="C912" s="95"/>
      <c r="D912" s="95"/>
      <c r="E912" s="97"/>
      <c r="F912" s="101"/>
      <c r="G912" s="103"/>
      <c r="H912" s="109"/>
      <c r="I912" s="4" t="s">
        <v>71</v>
      </c>
      <c r="J912" s="5" t="s">
        <v>261</v>
      </c>
      <c r="K912" s="5">
        <f>Supervisor!K907</f>
        <v>3679</v>
      </c>
      <c r="L912" s="5">
        <f>Supervisor!N907</f>
        <v>0</v>
      </c>
      <c r="M912" s="131"/>
      <c r="N912" s="147"/>
      <c r="O912" s="131"/>
      <c r="P912" s="157"/>
      <c r="Q912" s="41"/>
      <c r="R912" s="111" t="e">
        <f>#REF!*$R$5</f>
        <v>#REF!</v>
      </c>
      <c r="S912" s="111"/>
      <c r="T912" s="179"/>
    </row>
    <row r="913" spans="1:20" ht="45" hidden="1" customHeight="1" outlineLevel="7" x14ac:dyDescent="0.2">
      <c r="A913" s="91"/>
      <c r="B913" s="93"/>
      <c r="C913" s="95"/>
      <c r="D913" s="95"/>
      <c r="E913" s="97"/>
      <c r="F913" s="101"/>
      <c r="G913" s="103"/>
      <c r="H913" s="109"/>
      <c r="I913" s="4" t="s">
        <v>51</v>
      </c>
      <c r="J913" s="5" t="s">
        <v>257</v>
      </c>
      <c r="K913" s="5">
        <f>Supervisor!K908</f>
        <v>100</v>
      </c>
      <c r="L913" s="5">
        <f>Supervisor!N908</f>
        <v>25</v>
      </c>
      <c r="M913" s="131"/>
      <c r="N913" s="147"/>
      <c r="O913" s="131"/>
      <c r="P913" s="157"/>
      <c r="Q913" s="41"/>
      <c r="R913" s="111" t="e">
        <f>#REF!*$R$5</f>
        <v>#REF!</v>
      </c>
      <c r="S913" s="111"/>
      <c r="T913" s="179">
        <v>25</v>
      </c>
    </row>
    <row r="914" spans="1:20" ht="45" customHeight="1" outlineLevel="4" x14ac:dyDescent="0.2">
      <c r="A914" s="91"/>
      <c r="B914" s="93"/>
      <c r="C914" s="95"/>
      <c r="D914" s="95"/>
      <c r="E914" s="97"/>
      <c r="F914" s="101"/>
      <c r="G914" s="101"/>
      <c r="H914" s="101"/>
      <c r="I914" s="31" t="s">
        <v>224</v>
      </c>
      <c r="J914" s="20"/>
      <c r="K914" s="20">
        <f>Supervisor!K909</f>
        <v>0</v>
      </c>
      <c r="L914" s="20">
        <f>Supervisor!N909</f>
        <v>0</v>
      </c>
      <c r="M914" s="138"/>
      <c r="N914" s="151"/>
      <c r="O914" s="138"/>
      <c r="P914" s="530"/>
      <c r="Q914" s="49"/>
      <c r="R914" s="111" t="e">
        <f>#REF!*$R$5</f>
        <v>#REF!</v>
      </c>
      <c r="S914" s="111"/>
      <c r="T914" s="179"/>
    </row>
    <row r="915" spans="1:20" ht="45" customHeight="1" outlineLevel="5" collapsed="1" x14ac:dyDescent="0.2">
      <c r="A915" s="91"/>
      <c r="B915" s="93"/>
      <c r="C915" s="95"/>
      <c r="D915" s="95"/>
      <c r="E915" s="97"/>
      <c r="F915" s="101"/>
      <c r="G915" s="103"/>
      <c r="H915" s="103"/>
      <c r="I915" s="22" t="s">
        <v>58</v>
      </c>
      <c r="J915" s="23"/>
      <c r="K915" s="23">
        <f>Supervisor!K910</f>
        <v>0</v>
      </c>
      <c r="L915" s="23">
        <f>Supervisor!N910</f>
        <v>0</v>
      </c>
      <c r="M915" s="139"/>
      <c r="N915" s="152"/>
      <c r="O915" s="139"/>
      <c r="P915" s="531"/>
      <c r="Q915" s="50"/>
      <c r="R915" s="111" t="e">
        <f>#REF!*$R$5</f>
        <v>#REF!</v>
      </c>
      <c r="S915" s="111"/>
      <c r="T915" s="179"/>
    </row>
    <row r="916" spans="1:20" ht="45" hidden="1" customHeight="1" outlineLevel="7" x14ac:dyDescent="0.2">
      <c r="A916" s="91"/>
      <c r="B916" s="93"/>
      <c r="C916" s="95"/>
      <c r="D916" s="95"/>
      <c r="E916" s="97"/>
      <c r="F916" s="101"/>
      <c r="G916" s="103"/>
      <c r="H916" s="103"/>
      <c r="I916" s="4" t="s">
        <v>72</v>
      </c>
      <c r="J916" s="5" t="s">
        <v>256</v>
      </c>
      <c r="K916" s="5">
        <f>Supervisor!K911</f>
        <v>26579</v>
      </c>
      <c r="L916" s="5">
        <f>Supervisor!N911</f>
        <v>0</v>
      </c>
      <c r="M916" s="131"/>
      <c r="N916" s="147"/>
      <c r="O916" s="131"/>
      <c r="P916" s="157"/>
      <c r="Q916" s="47"/>
      <c r="R916" s="111" t="e">
        <f>#REF!*$R$5</f>
        <v>#REF!</v>
      </c>
      <c r="S916" s="111"/>
      <c r="T916" s="179"/>
    </row>
    <row r="917" spans="1:20" ht="45" hidden="1" customHeight="1" outlineLevel="7" x14ac:dyDescent="0.2">
      <c r="A917" s="91"/>
      <c r="B917" s="93"/>
      <c r="C917" s="95"/>
      <c r="D917" s="95"/>
      <c r="E917" s="97"/>
      <c r="F917" s="101"/>
      <c r="G917" s="103"/>
      <c r="H917" s="103"/>
      <c r="I917" s="4" t="s">
        <v>73</v>
      </c>
      <c r="J917" s="5" t="s">
        <v>256</v>
      </c>
      <c r="K917" s="5">
        <f>Supervisor!K912</f>
        <v>26579</v>
      </c>
      <c r="L917" s="5">
        <f>Supervisor!N912</f>
        <v>0</v>
      </c>
      <c r="M917" s="131"/>
      <c r="N917" s="147"/>
      <c r="O917" s="131"/>
      <c r="P917" s="157"/>
      <c r="Q917" s="47"/>
      <c r="R917" s="111" t="e">
        <f>#REF!*$R$5</f>
        <v>#REF!</v>
      </c>
      <c r="S917" s="111"/>
      <c r="T917" s="179"/>
    </row>
    <row r="918" spans="1:20" ht="45" hidden="1" customHeight="1" outlineLevel="7" x14ac:dyDescent="0.2">
      <c r="A918" s="91"/>
      <c r="B918" s="93"/>
      <c r="C918" s="95"/>
      <c r="D918" s="95"/>
      <c r="E918" s="97"/>
      <c r="F918" s="101"/>
      <c r="G918" s="103"/>
      <c r="H918" s="103"/>
      <c r="I918" s="4" t="s">
        <v>74</v>
      </c>
      <c r="J918" s="5" t="s">
        <v>256</v>
      </c>
      <c r="K918" s="5">
        <f>Supervisor!K913</f>
        <v>26579</v>
      </c>
      <c r="L918" s="5">
        <f>Supervisor!N913</f>
        <v>0</v>
      </c>
      <c r="M918" s="131"/>
      <c r="N918" s="147"/>
      <c r="O918" s="131"/>
      <c r="P918" s="157"/>
      <c r="Q918" s="47"/>
      <c r="R918" s="111" t="e">
        <f>#REF!*$R$5</f>
        <v>#REF!</v>
      </c>
      <c r="S918" s="111"/>
      <c r="T918" s="179"/>
    </row>
    <row r="919" spans="1:20" ht="45" hidden="1" customHeight="1" outlineLevel="7" x14ac:dyDescent="0.2">
      <c r="A919" s="91"/>
      <c r="B919" s="93"/>
      <c r="C919" s="95"/>
      <c r="D919" s="95"/>
      <c r="E919" s="97"/>
      <c r="F919" s="101"/>
      <c r="G919" s="103"/>
      <c r="H919" s="103"/>
      <c r="I919" s="4" t="s">
        <v>62</v>
      </c>
      <c r="J919" s="5" t="s">
        <v>256</v>
      </c>
      <c r="K919" s="5">
        <f>Supervisor!K914</f>
        <v>26579</v>
      </c>
      <c r="L919" s="5">
        <f>Supervisor!N914</f>
        <v>0</v>
      </c>
      <c r="M919" s="131"/>
      <c r="N919" s="147"/>
      <c r="O919" s="131"/>
      <c r="P919" s="157"/>
      <c r="Q919" s="47"/>
      <c r="R919" s="111" t="e">
        <f>#REF!*$R$5</f>
        <v>#REF!</v>
      </c>
      <c r="S919" s="111"/>
      <c r="T919" s="179"/>
    </row>
    <row r="920" spans="1:20" ht="45" hidden="1" customHeight="1" outlineLevel="7" x14ac:dyDescent="0.2">
      <c r="A920" s="91"/>
      <c r="B920" s="93"/>
      <c r="C920" s="95"/>
      <c r="D920" s="95"/>
      <c r="E920" s="97"/>
      <c r="F920" s="101"/>
      <c r="G920" s="103"/>
      <c r="H920" s="103"/>
      <c r="I920" s="4" t="s">
        <v>51</v>
      </c>
      <c r="J920" s="5" t="s">
        <v>257</v>
      </c>
      <c r="K920" s="5">
        <f>Supervisor!K915</f>
        <v>100</v>
      </c>
      <c r="L920" s="5">
        <f>Supervisor!N915</f>
        <v>0</v>
      </c>
      <c r="M920" s="131"/>
      <c r="N920" s="147"/>
      <c r="O920" s="131"/>
      <c r="P920" s="157"/>
      <c r="Q920" s="47"/>
      <c r="R920" s="111" t="e">
        <f>#REF!*$R$5</f>
        <v>#REF!</v>
      </c>
      <c r="S920" s="111"/>
      <c r="T920" s="179"/>
    </row>
    <row r="921" spans="1:20" ht="45" customHeight="1" outlineLevel="5" collapsed="1" x14ac:dyDescent="0.2">
      <c r="A921" s="91"/>
      <c r="B921" s="93"/>
      <c r="C921" s="95"/>
      <c r="D921" s="95"/>
      <c r="E921" s="97"/>
      <c r="F921" s="101"/>
      <c r="G921" s="103"/>
      <c r="H921" s="103"/>
      <c r="I921" s="22" t="s">
        <v>67</v>
      </c>
      <c r="J921" s="23"/>
      <c r="K921" s="23">
        <f>Supervisor!K916</f>
        <v>0</v>
      </c>
      <c r="L921" s="23">
        <f>Supervisor!N916</f>
        <v>0</v>
      </c>
      <c r="M921" s="139"/>
      <c r="N921" s="152"/>
      <c r="O921" s="139"/>
      <c r="P921" s="531"/>
      <c r="Q921" s="50"/>
      <c r="R921" s="111" t="e">
        <f>#REF!*$R$5</f>
        <v>#REF!</v>
      </c>
      <c r="S921" s="111"/>
      <c r="T921" s="179"/>
    </row>
    <row r="922" spans="1:20" ht="45" hidden="1" customHeight="1" outlineLevel="7" x14ac:dyDescent="0.2">
      <c r="A922" s="91"/>
      <c r="B922" s="93"/>
      <c r="C922" s="95"/>
      <c r="D922" s="95"/>
      <c r="E922" s="97"/>
      <c r="F922" s="101"/>
      <c r="G922" s="103"/>
      <c r="H922" s="103"/>
      <c r="I922" s="4" t="s">
        <v>68</v>
      </c>
      <c r="J922" s="5" t="s">
        <v>256</v>
      </c>
      <c r="K922" s="5">
        <f>Supervisor!K917</f>
        <v>39869</v>
      </c>
      <c r="L922" s="5">
        <f>Supervisor!N917</f>
        <v>0</v>
      </c>
      <c r="M922" s="131"/>
      <c r="N922" s="147"/>
      <c r="O922" s="131"/>
      <c r="P922" s="157"/>
      <c r="Q922" s="41"/>
      <c r="R922" s="111" t="e">
        <f>#REF!*$R$5</f>
        <v>#REF!</v>
      </c>
      <c r="S922" s="111"/>
      <c r="T922" s="179"/>
    </row>
    <row r="923" spans="1:20" ht="45" hidden="1" customHeight="1" outlineLevel="7" x14ac:dyDescent="0.2">
      <c r="A923" s="91"/>
      <c r="B923" s="93"/>
      <c r="C923" s="95"/>
      <c r="D923" s="95"/>
      <c r="E923" s="97"/>
      <c r="F923" s="101"/>
      <c r="G923" s="103"/>
      <c r="H923" s="103"/>
      <c r="I923" s="4" t="s">
        <v>75</v>
      </c>
      <c r="J923" s="5" t="s">
        <v>256</v>
      </c>
      <c r="K923" s="5">
        <f>Supervisor!K918</f>
        <v>39869</v>
      </c>
      <c r="L923" s="5">
        <f>Supervisor!N918</f>
        <v>0</v>
      </c>
      <c r="M923" s="131"/>
      <c r="N923" s="147"/>
      <c r="O923" s="131"/>
      <c r="P923" s="157"/>
      <c r="Q923" s="41"/>
      <c r="R923" s="111" t="e">
        <f>#REF!*$R$5</f>
        <v>#REF!</v>
      </c>
      <c r="S923" s="111"/>
      <c r="T923" s="179"/>
    </row>
    <row r="924" spans="1:20" ht="45" hidden="1" customHeight="1" outlineLevel="7" x14ac:dyDescent="0.2">
      <c r="A924" s="91"/>
      <c r="B924" s="93"/>
      <c r="C924" s="95"/>
      <c r="D924" s="95"/>
      <c r="E924" s="97"/>
      <c r="F924" s="101"/>
      <c r="G924" s="103"/>
      <c r="H924" s="103"/>
      <c r="I924" s="4" t="s">
        <v>62</v>
      </c>
      <c r="J924" s="5" t="s">
        <v>256</v>
      </c>
      <c r="K924" s="5">
        <f>Supervisor!K919</f>
        <v>39869</v>
      </c>
      <c r="L924" s="5">
        <f>Supervisor!N919</f>
        <v>0</v>
      </c>
      <c r="M924" s="131"/>
      <c r="N924" s="147"/>
      <c r="O924" s="131"/>
      <c r="P924" s="157"/>
      <c r="Q924" s="41"/>
      <c r="R924" s="111" t="e">
        <f>#REF!*$R$5</f>
        <v>#REF!</v>
      </c>
      <c r="S924" s="111"/>
      <c r="T924" s="179"/>
    </row>
    <row r="925" spans="1:20" ht="45" hidden="1" customHeight="1" outlineLevel="7" x14ac:dyDescent="0.2">
      <c r="A925" s="91"/>
      <c r="B925" s="93"/>
      <c r="C925" s="95"/>
      <c r="D925" s="95"/>
      <c r="E925" s="97"/>
      <c r="F925" s="101"/>
      <c r="G925" s="103"/>
      <c r="H925" s="103"/>
      <c r="I925" s="4" t="s">
        <v>63</v>
      </c>
      <c r="J925" s="5" t="s">
        <v>256</v>
      </c>
      <c r="K925" s="5">
        <f>Supervisor!K920</f>
        <v>39869</v>
      </c>
      <c r="L925" s="5">
        <f>Supervisor!N920</f>
        <v>0</v>
      </c>
      <c r="M925" s="131"/>
      <c r="N925" s="147"/>
      <c r="O925" s="131"/>
      <c r="P925" s="157"/>
      <c r="Q925" s="41"/>
      <c r="R925" s="111" t="e">
        <f>#REF!*$R$5</f>
        <v>#REF!</v>
      </c>
      <c r="S925" s="111"/>
      <c r="T925" s="179"/>
    </row>
    <row r="926" spans="1:20" ht="45" hidden="1" customHeight="1" outlineLevel="7" x14ac:dyDescent="0.2">
      <c r="A926" s="91"/>
      <c r="B926" s="93"/>
      <c r="C926" s="95"/>
      <c r="D926" s="95"/>
      <c r="E926" s="97"/>
      <c r="F926" s="101"/>
      <c r="G926" s="103"/>
      <c r="H926" s="103"/>
      <c r="I926" s="4" t="s">
        <v>51</v>
      </c>
      <c r="J926" s="5" t="s">
        <v>257</v>
      </c>
      <c r="K926" s="5">
        <f>Supervisor!K921</f>
        <v>100</v>
      </c>
      <c r="L926" s="5">
        <f>Supervisor!N921</f>
        <v>0</v>
      </c>
      <c r="M926" s="131"/>
      <c r="N926" s="147"/>
      <c r="O926" s="131"/>
      <c r="P926" s="157"/>
      <c r="Q926" s="41"/>
      <c r="R926" s="111" t="e">
        <f>#REF!*$R$5</f>
        <v>#REF!</v>
      </c>
      <c r="S926" s="111"/>
      <c r="T926" s="179"/>
    </row>
    <row r="927" spans="1:20" ht="36" customHeight="1" outlineLevel="3" x14ac:dyDescent="0.2">
      <c r="A927" s="91"/>
      <c r="B927" s="93"/>
      <c r="C927" s="95"/>
      <c r="D927" s="95"/>
      <c r="E927" s="97"/>
      <c r="F927" s="97"/>
      <c r="G927" s="97"/>
      <c r="H927" s="97"/>
      <c r="I927" s="13" t="s">
        <v>76</v>
      </c>
      <c r="J927" s="15" t="s">
        <v>445</v>
      </c>
      <c r="K927" s="14">
        <f>Supervisor!K922</f>
        <v>0</v>
      </c>
      <c r="L927" s="14">
        <f>Supervisor!N922</f>
        <v>0</v>
      </c>
      <c r="M927" s="137"/>
      <c r="N927" s="150"/>
      <c r="O927" s="137"/>
      <c r="P927" s="534"/>
      <c r="Q927" s="112"/>
      <c r="R927" s="112"/>
      <c r="S927" s="187"/>
      <c r="T927" s="179"/>
    </row>
    <row r="928" spans="1:20" ht="36" customHeight="1" outlineLevel="7" x14ac:dyDescent="0.2">
      <c r="A928" s="91"/>
      <c r="B928" s="93"/>
      <c r="C928" s="95"/>
      <c r="D928" s="95"/>
      <c r="E928" s="97"/>
      <c r="F928" s="101"/>
      <c r="G928" s="101"/>
      <c r="H928" s="101"/>
      <c r="I928" s="19" t="s">
        <v>284</v>
      </c>
      <c r="J928" s="21"/>
      <c r="K928" s="20">
        <f>Supervisor!K923</f>
        <v>0</v>
      </c>
      <c r="L928" s="20">
        <f>Supervisor!N923</f>
        <v>0</v>
      </c>
      <c r="M928" s="138"/>
      <c r="N928" s="151"/>
      <c r="O928" s="138"/>
      <c r="P928" s="532"/>
      <c r="Q928" s="106"/>
      <c r="R928" s="106"/>
      <c r="S928" s="188"/>
      <c r="T928" s="179"/>
    </row>
    <row r="929" spans="1:20" ht="55.5" outlineLevel="7" x14ac:dyDescent="0.2">
      <c r="A929" s="91"/>
      <c r="B929" s="93"/>
      <c r="C929" s="95"/>
      <c r="D929" s="95"/>
      <c r="E929" s="97"/>
      <c r="F929" s="101"/>
      <c r="G929" s="101"/>
      <c r="H929" s="101"/>
      <c r="I929" s="4" t="s">
        <v>285</v>
      </c>
      <c r="J929" s="6" t="s">
        <v>259</v>
      </c>
      <c r="K929" s="5">
        <f>Supervisor!K924</f>
        <v>11000</v>
      </c>
      <c r="L929" s="5">
        <f>Supervisor!N924</f>
        <v>4891</v>
      </c>
      <c r="M929" s="140" t="s">
        <v>388</v>
      </c>
      <c r="N929" s="147" t="s">
        <v>389</v>
      </c>
      <c r="O929" s="140"/>
      <c r="P929" s="153"/>
      <c r="Q929" s="113"/>
      <c r="R929" s="113"/>
      <c r="S929" s="189"/>
      <c r="T929" s="179">
        <v>3480</v>
      </c>
    </row>
    <row r="930" spans="1:20" ht="111" outlineLevel="7" x14ac:dyDescent="0.2">
      <c r="A930" s="91"/>
      <c r="B930" s="93"/>
      <c r="C930" s="95"/>
      <c r="D930" s="95"/>
      <c r="E930" s="97"/>
      <c r="F930" s="101"/>
      <c r="G930" s="101"/>
      <c r="H930" s="101"/>
      <c r="I930" s="4" t="s">
        <v>286</v>
      </c>
      <c r="J930" s="6" t="s">
        <v>259</v>
      </c>
      <c r="K930" s="5">
        <f>Supervisor!K925</f>
        <v>11000</v>
      </c>
      <c r="L930" s="5">
        <f>Supervisor!N925</f>
        <v>4891</v>
      </c>
      <c r="M930" s="140" t="s">
        <v>461</v>
      </c>
      <c r="N930" s="153" t="s">
        <v>462</v>
      </c>
      <c r="O930" s="140"/>
      <c r="P930" s="153"/>
      <c r="Q930" s="113"/>
      <c r="R930" s="113"/>
      <c r="S930" s="189"/>
      <c r="T930" s="179">
        <v>3480</v>
      </c>
    </row>
    <row r="931" spans="1:20" ht="36" customHeight="1" outlineLevel="7" x14ac:dyDescent="0.2">
      <c r="A931" s="91"/>
      <c r="B931" s="93"/>
      <c r="C931" s="95"/>
      <c r="D931" s="95"/>
      <c r="E931" s="97"/>
      <c r="F931" s="101"/>
      <c r="G931" s="101"/>
      <c r="H931" s="101"/>
      <c r="I931" s="4" t="s">
        <v>287</v>
      </c>
      <c r="J931" s="6" t="s">
        <v>259</v>
      </c>
      <c r="K931" s="5">
        <f>Supervisor!K926</f>
        <v>11000</v>
      </c>
      <c r="L931" s="5">
        <f>Supervisor!N926</f>
        <v>0</v>
      </c>
      <c r="M931" s="131"/>
      <c r="N931" s="147"/>
      <c r="O931" s="131"/>
      <c r="P931" s="153"/>
      <c r="Q931" s="113"/>
      <c r="R931" s="113"/>
      <c r="S931" s="189"/>
      <c r="T931" s="179"/>
    </row>
    <row r="932" spans="1:20" ht="36" customHeight="1" outlineLevel="7" x14ac:dyDescent="0.2">
      <c r="A932" s="91"/>
      <c r="B932" s="93"/>
      <c r="C932" s="95"/>
      <c r="D932" s="95"/>
      <c r="E932" s="97"/>
      <c r="F932" s="101"/>
      <c r="G932" s="101"/>
      <c r="H932" s="101"/>
      <c r="I932" s="4" t="s">
        <v>288</v>
      </c>
      <c r="J932" s="6" t="s">
        <v>259</v>
      </c>
      <c r="K932" s="5">
        <f>Supervisor!K927</f>
        <v>11000</v>
      </c>
      <c r="L932" s="5">
        <f>Supervisor!N927</f>
        <v>0</v>
      </c>
      <c r="M932" s="131"/>
      <c r="N932" s="147"/>
      <c r="O932" s="131"/>
      <c r="P932" s="153"/>
      <c r="Q932" s="113"/>
      <c r="R932" s="113"/>
      <c r="S932" s="189"/>
      <c r="T932" s="179"/>
    </row>
    <row r="933" spans="1:20" ht="36" customHeight="1" outlineLevel="7" x14ac:dyDescent="0.2">
      <c r="A933" s="91"/>
      <c r="B933" s="93"/>
      <c r="C933" s="95"/>
      <c r="D933" s="95"/>
      <c r="E933" s="97"/>
      <c r="F933" s="101"/>
      <c r="G933" s="101"/>
      <c r="H933" s="101"/>
      <c r="I933" s="4" t="s">
        <v>289</v>
      </c>
      <c r="J933" s="6" t="s">
        <v>259</v>
      </c>
      <c r="K933" s="5">
        <f>Supervisor!K928</f>
        <v>11000</v>
      </c>
      <c r="L933" s="5">
        <f>Supervisor!N928</f>
        <v>0</v>
      </c>
      <c r="M933" s="131"/>
      <c r="N933" s="147"/>
      <c r="O933" s="131"/>
      <c r="P933" s="153"/>
      <c r="Q933" s="113"/>
      <c r="R933" s="113"/>
      <c r="S933" s="189"/>
      <c r="T933" s="179"/>
    </row>
    <row r="934" spans="1:20" ht="36" customHeight="1" outlineLevel="7" x14ac:dyDescent="0.2">
      <c r="A934" s="91"/>
      <c r="B934" s="93"/>
      <c r="C934" s="95"/>
      <c r="D934" s="95"/>
      <c r="E934" s="97"/>
      <c r="F934" s="101"/>
      <c r="G934" s="101"/>
      <c r="H934" s="101"/>
      <c r="I934" s="4" t="s">
        <v>51</v>
      </c>
      <c r="J934" s="6" t="s">
        <v>257</v>
      </c>
      <c r="K934" s="5">
        <f>Supervisor!K929</f>
        <v>100</v>
      </c>
      <c r="L934" s="5">
        <f>Supervisor!N929</f>
        <v>25</v>
      </c>
      <c r="M934" s="131"/>
      <c r="N934" s="147"/>
      <c r="O934" s="131"/>
      <c r="P934" s="153"/>
      <c r="Q934" s="113"/>
      <c r="R934" s="113"/>
      <c r="S934" s="189"/>
      <c r="T934" s="179"/>
    </row>
    <row r="935" spans="1:20" ht="45" customHeight="1" outlineLevel="7" x14ac:dyDescent="0.2">
      <c r="A935" s="91"/>
      <c r="B935" s="93"/>
      <c r="C935" s="95"/>
      <c r="D935" s="95"/>
      <c r="E935" s="97"/>
      <c r="F935" s="101"/>
      <c r="G935" s="101"/>
      <c r="H935" s="101"/>
      <c r="I935" s="19" t="s">
        <v>290</v>
      </c>
      <c r="J935" s="21"/>
      <c r="K935" s="20">
        <f>Supervisor!K930</f>
        <v>0</v>
      </c>
      <c r="L935" s="20">
        <f>Supervisor!N930</f>
        <v>0</v>
      </c>
      <c r="M935" s="138"/>
      <c r="N935" s="151"/>
      <c r="O935" s="138"/>
      <c r="P935" s="532"/>
      <c r="Q935" s="106"/>
      <c r="R935" s="106"/>
      <c r="S935" s="188"/>
      <c r="T935" s="179"/>
    </row>
    <row r="936" spans="1:20" ht="45" customHeight="1" outlineLevel="7" x14ac:dyDescent="0.2">
      <c r="A936" s="91"/>
      <c r="B936" s="93"/>
      <c r="C936" s="95"/>
      <c r="D936" s="95"/>
      <c r="E936" s="97"/>
      <c r="F936" s="101"/>
      <c r="G936" s="101"/>
      <c r="H936" s="101"/>
      <c r="I936" s="4" t="s">
        <v>285</v>
      </c>
      <c r="J936" s="6" t="s">
        <v>259</v>
      </c>
      <c r="K936" s="5">
        <f>Supervisor!K931</f>
        <v>400</v>
      </c>
      <c r="L936" s="5">
        <f>Supervisor!N931</f>
        <v>0</v>
      </c>
      <c r="M936" s="131"/>
      <c r="N936" s="147"/>
      <c r="O936" s="131"/>
      <c r="P936" s="153"/>
      <c r="Q936" s="113"/>
      <c r="R936" s="113"/>
      <c r="S936" s="189"/>
      <c r="T936" s="179"/>
    </row>
    <row r="937" spans="1:20" ht="45" customHeight="1" outlineLevel="7" x14ac:dyDescent="0.2">
      <c r="A937" s="91"/>
      <c r="B937" s="93"/>
      <c r="C937" s="95"/>
      <c r="D937" s="95"/>
      <c r="E937" s="97"/>
      <c r="F937" s="101"/>
      <c r="G937" s="101"/>
      <c r="H937" s="101"/>
      <c r="I937" s="4" t="s">
        <v>286</v>
      </c>
      <c r="J937" s="6" t="s">
        <v>259</v>
      </c>
      <c r="K937" s="5">
        <f>Supervisor!K932</f>
        <v>400</v>
      </c>
      <c r="L937" s="5">
        <f>Supervisor!N932</f>
        <v>0</v>
      </c>
      <c r="M937" s="131"/>
      <c r="N937" s="147"/>
      <c r="O937" s="131"/>
      <c r="P937" s="153"/>
      <c r="Q937" s="113"/>
      <c r="R937" s="113"/>
      <c r="S937" s="189"/>
      <c r="T937" s="179"/>
    </row>
    <row r="938" spans="1:20" ht="45" customHeight="1" outlineLevel="7" x14ac:dyDescent="0.2">
      <c r="A938" s="91"/>
      <c r="B938" s="93"/>
      <c r="C938" s="95"/>
      <c r="D938" s="95"/>
      <c r="E938" s="97"/>
      <c r="F938" s="101"/>
      <c r="G938" s="101"/>
      <c r="H938" s="101"/>
      <c r="I938" s="4" t="s">
        <v>287</v>
      </c>
      <c r="J938" s="6" t="s">
        <v>259</v>
      </c>
      <c r="K938" s="5">
        <f>Supervisor!K933</f>
        <v>400</v>
      </c>
      <c r="L938" s="5">
        <f>Supervisor!N933</f>
        <v>0</v>
      </c>
      <c r="M938" s="131"/>
      <c r="N938" s="147"/>
      <c r="O938" s="131"/>
      <c r="P938" s="153"/>
      <c r="Q938" s="113"/>
      <c r="R938" s="113"/>
      <c r="S938" s="189"/>
      <c r="T938" s="179"/>
    </row>
    <row r="939" spans="1:20" ht="45" customHeight="1" outlineLevel="7" x14ac:dyDescent="0.2">
      <c r="A939" s="91"/>
      <c r="B939" s="93"/>
      <c r="C939" s="95"/>
      <c r="D939" s="95"/>
      <c r="E939" s="97"/>
      <c r="F939" s="101"/>
      <c r="G939" s="101"/>
      <c r="H939" s="101"/>
      <c r="I939" s="4" t="s">
        <v>288</v>
      </c>
      <c r="J939" s="6" t="s">
        <v>259</v>
      </c>
      <c r="K939" s="5">
        <f>Supervisor!K934</f>
        <v>400</v>
      </c>
      <c r="L939" s="5">
        <f>Supervisor!N934</f>
        <v>0</v>
      </c>
      <c r="M939" s="131"/>
      <c r="N939" s="147"/>
      <c r="O939" s="131"/>
      <c r="P939" s="153"/>
      <c r="Q939" s="113"/>
      <c r="R939" s="113"/>
      <c r="S939" s="189"/>
      <c r="T939" s="179"/>
    </row>
    <row r="940" spans="1:20" ht="45" customHeight="1" outlineLevel="7" x14ac:dyDescent="0.2">
      <c r="A940" s="91"/>
      <c r="B940" s="93"/>
      <c r="C940" s="95"/>
      <c r="D940" s="95"/>
      <c r="E940" s="97"/>
      <c r="F940" s="101"/>
      <c r="G940" s="101"/>
      <c r="H940" s="101"/>
      <c r="I940" s="4" t="s">
        <v>289</v>
      </c>
      <c r="J940" s="6" t="s">
        <v>259</v>
      </c>
      <c r="K940" s="5">
        <f>Supervisor!K935</f>
        <v>400</v>
      </c>
      <c r="L940" s="5">
        <f>Supervisor!N935</f>
        <v>0</v>
      </c>
      <c r="M940" s="131"/>
      <c r="N940" s="147"/>
      <c r="O940" s="131"/>
      <c r="P940" s="153"/>
      <c r="Q940" s="113"/>
      <c r="R940" s="113"/>
      <c r="S940" s="189"/>
      <c r="T940" s="179"/>
    </row>
    <row r="941" spans="1:20" ht="45" customHeight="1" outlineLevel="7" x14ac:dyDescent="0.2">
      <c r="A941" s="91"/>
      <c r="B941" s="93"/>
      <c r="C941" s="95"/>
      <c r="D941" s="95"/>
      <c r="E941" s="97"/>
      <c r="F941" s="101"/>
      <c r="G941" s="101"/>
      <c r="H941" s="101"/>
      <c r="I941" s="4" t="s">
        <v>51</v>
      </c>
      <c r="J941" s="6" t="s">
        <v>257</v>
      </c>
      <c r="K941" s="5">
        <f>Supervisor!K936</f>
        <v>400</v>
      </c>
      <c r="L941" s="5">
        <f>Supervisor!N936</f>
        <v>0</v>
      </c>
      <c r="M941" s="131"/>
      <c r="N941" s="147"/>
      <c r="O941" s="131"/>
      <c r="P941" s="153"/>
      <c r="Q941" s="113"/>
      <c r="R941" s="113"/>
      <c r="S941" s="189"/>
      <c r="T941" s="179"/>
    </row>
    <row r="942" spans="1:20" ht="45" customHeight="1" outlineLevel="3" x14ac:dyDescent="0.2">
      <c r="A942" s="91"/>
      <c r="B942" s="93"/>
      <c r="C942" s="95"/>
      <c r="D942" s="95"/>
      <c r="E942" s="97"/>
      <c r="F942" s="97"/>
      <c r="G942" s="97"/>
      <c r="H942" s="97"/>
      <c r="I942" s="13" t="s">
        <v>116</v>
      </c>
      <c r="J942" s="14" t="s">
        <v>447</v>
      </c>
      <c r="K942" s="14">
        <f>Supervisor!K937</f>
        <v>0</v>
      </c>
      <c r="L942" s="14">
        <f>Supervisor!N937</f>
        <v>0</v>
      </c>
      <c r="M942" s="137"/>
      <c r="N942" s="150"/>
      <c r="O942" s="137"/>
      <c r="P942" s="529"/>
      <c r="Q942" s="44"/>
      <c r="R942" s="111" t="e">
        <f>#REF!*$R$5</f>
        <v>#REF!</v>
      </c>
      <c r="S942" s="111"/>
      <c r="T942" s="179"/>
    </row>
    <row r="943" spans="1:20" ht="45" customHeight="1" outlineLevel="7" x14ac:dyDescent="0.2">
      <c r="A943" s="91"/>
      <c r="B943" s="93"/>
      <c r="C943" s="95"/>
      <c r="D943" s="95"/>
      <c r="E943" s="97"/>
      <c r="F943" s="97"/>
      <c r="G943" s="97"/>
      <c r="H943" s="97"/>
      <c r="I943" s="4" t="s">
        <v>117</v>
      </c>
      <c r="J943" s="17" t="s">
        <v>297</v>
      </c>
      <c r="K943" s="5">
        <f>Supervisor!K938</f>
        <v>1</v>
      </c>
      <c r="L943" s="5">
        <f>Supervisor!N938</f>
        <v>0</v>
      </c>
      <c r="M943" s="131"/>
      <c r="N943" s="147"/>
      <c r="O943" s="131"/>
      <c r="P943" s="157"/>
      <c r="Q943" s="41"/>
      <c r="R943" s="111" t="e">
        <f>#REF!*$R$5</f>
        <v>#REF!</v>
      </c>
      <c r="S943" s="111"/>
      <c r="T943" s="179"/>
    </row>
    <row r="944" spans="1:20" ht="45" customHeight="1" outlineLevel="7" x14ac:dyDescent="0.2">
      <c r="A944" s="91"/>
      <c r="B944" s="93"/>
      <c r="C944" s="95"/>
      <c r="D944" s="95"/>
      <c r="E944" s="97"/>
      <c r="F944" s="97"/>
      <c r="G944" s="97"/>
      <c r="H944" s="97"/>
      <c r="I944" s="4" t="s">
        <v>118</v>
      </c>
      <c r="J944" s="17" t="s">
        <v>297</v>
      </c>
      <c r="K944" s="5">
        <f>Supervisor!K939</f>
        <v>1</v>
      </c>
      <c r="L944" s="5">
        <f>Supervisor!N939</f>
        <v>0</v>
      </c>
      <c r="M944" s="131"/>
      <c r="N944" s="147"/>
      <c r="O944" s="131"/>
      <c r="P944" s="157"/>
      <c r="Q944" s="41"/>
      <c r="R944" s="111" t="e">
        <f>#REF!*$R$5</f>
        <v>#REF!</v>
      </c>
      <c r="S944" s="111"/>
      <c r="T944" s="179"/>
    </row>
    <row r="945" spans="1:20" ht="45" customHeight="1" outlineLevel="3" collapsed="1" x14ac:dyDescent="0.2">
      <c r="A945" s="91"/>
      <c r="B945" s="93"/>
      <c r="C945" s="95"/>
      <c r="D945" s="95"/>
      <c r="E945" s="97"/>
      <c r="F945" s="97"/>
      <c r="G945" s="97"/>
      <c r="H945" s="97"/>
      <c r="I945" s="13" t="s">
        <v>119</v>
      </c>
      <c r="J945" s="15" t="s">
        <v>448</v>
      </c>
      <c r="K945" s="14">
        <f>Supervisor!K940</f>
        <v>0</v>
      </c>
      <c r="L945" s="14">
        <f>Supervisor!N940</f>
        <v>0</v>
      </c>
      <c r="M945" s="137"/>
      <c r="N945" s="150"/>
      <c r="O945" s="137"/>
      <c r="P945" s="534"/>
      <c r="Q945" s="112"/>
      <c r="R945" s="112"/>
      <c r="S945" s="187"/>
      <c r="T945" s="179"/>
    </row>
    <row r="946" spans="1:20" ht="45" hidden="1" customHeight="1" outlineLevel="4" x14ac:dyDescent="0.2">
      <c r="A946" s="91"/>
      <c r="B946" s="93"/>
      <c r="C946" s="95"/>
      <c r="D946" s="95"/>
      <c r="E946" s="97"/>
      <c r="F946" s="101"/>
      <c r="G946" s="101"/>
      <c r="H946" s="101"/>
      <c r="I946" s="19" t="s">
        <v>120</v>
      </c>
      <c r="J946" s="21"/>
      <c r="K946" s="20">
        <f>Supervisor!K941</f>
        <v>0</v>
      </c>
      <c r="L946" s="20">
        <f>Supervisor!N941</f>
        <v>0</v>
      </c>
      <c r="M946" s="138"/>
      <c r="N946" s="151"/>
      <c r="O946" s="138"/>
      <c r="P946" s="532"/>
      <c r="Q946" s="105"/>
      <c r="R946" s="105"/>
      <c r="S946" s="185"/>
      <c r="T946" s="179"/>
    </row>
    <row r="947" spans="1:20" ht="45" hidden="1" customHeight="1" outlineLevel="5" x14ac:dyDescent="0.2">
      <c r="A947" s="91"/>
      <c r="B947" s="93"/>
      <c r="C947" s="95"/>
      <c r="D947" s="95"/>
      <c r="E947" s="97"/>
      <c r="F947" s="101"/>
      <c r="G947" s="103"/>
      <c r="H947" s="103"/>
      <c r="I947" s="22" t="s">
        <v>163</v>
      </c>
      <c r="J947" s="24"/>
      <c r="K947" s="23">
        <f>Supervisor!K942</f>
        <v>0</v>
      </c>
      <c r="L947" s="23">
        <f>Supervisor!N942</f>
        <v>0</v>
      </c>
      <c r="M947" s="139"/>
      <c r="N947" s="152"/>
      <c r="O947" s="139"/>
      <c r="P947" s="535"/>
      <c r="Q947" s="115"/>
      <c r="R947" s="115"/>
      <c r="S947" s="190"/>
      <c r="T947" s="179"/>
    </row>
    <row r="948" spans="1:20" ht="45" hidden="1" customHeight="1" outlineLevel="7" x14ac:dyDescent="0.2">
      <c r="A948" s="91"/>
      <c r="B948" s="93"/>
      <c r="C948" s="95"/>
      <c r="D948" s="95"/>
      <c r="E948" s="97"/>
      <c r="F948" s="101"/>
      <c r="G948" s="103"/>
      <c r="H948" s="103"/>
      <c r="I948" s="4" t="s">
        <v>291</v>
      </c>
      <c r="J948" s="6"/>
      <c r="K948" s="5">
        <f>Supervisor!K943</f>
        <v>1</v>
      </c>
      <c r="L948" s="5">
        <f>Supervisor!N943</f>
        <v>0</v>
      </c>
      <c r="M948" s="131"/>
      <c r="N948" s="147"/>
      <c r="O948" s="131"/>
      <c r="P948" s="153"/>
      <c r="Q948" s="116"/>
      <c r="R948" s="116"/>
      <c r="S948" s="191"/>
      <c r="T948" s="179"/>
    </row>
    <row r="949" spans="1:20" ht="45" hidden="1" customHeight="1" outlineLevel="7" x14ac:dyDescent="0.2">
      <c r="A949" s="91"/>
      <c r="B949" s="93"/>
      <c r="C949" s="95"/>
      <c r="D949" s="95"/>
      <c r="E949" s="97"/>
      <c r="F949" s="101"/>
      <c r="G949" s="103"/>
      <c r="H949" s="103"/>
      <c r="I949" s="4" t="s">
        <v>292</v>
      </c>
      <c r="J949" s="6"/>
      <c r="K949" s="5">
        <f>Supervisor!K944</f>
        <v>1</v>
      </c>
      <c r="L949" s="5">
        <f>Supervisor!N944</f>
        <v>0</v>
      </c>
      <c r="M949" s="131"/>
      <c r="N949" s="147"/>
      <c r="O949" s="131"/>
      <c r="P949" s="153"/>
      <c r="Q949" s="116"/>
      <c r="R949" s="116"/>
      <c r="S949" s="191"/>
      <c r="T949" s="179"/>
    </row>
    <row r="950" spans="1:20" ht="45" hidden="1" customHeight="1" outlineLevel="7" x14ac:dyDescent="0.2">
      <c r="A950" s="91"/>
      <c r="B950" s="93"/>
      <c r="C950" s="95"/>
      <c r="D950" s="95"/>
      <c r="E950" s="97"/>
      <c r="F950" s="101"/>
      <c r="G950" s="103"/>
      <c r="H950" s="103"/>
      <c r="I950" s="4" t="s">
        <v>231</v>
      </c>
      <c r="J950" s="6"/>
      <c r="K950" s="5">
        <f>Supervisor!K945</f>
        <v>1</v>
      </c>
      <c r="L950" s="5">
        <f>Supervisor!N945</f>
        <v>0</v>
      </c>
      <c r="M950" s="131"/>
      <c r="N950" s="147"/>
      <c r="O950" s="131"/>
      <c r="P950" s="153"/>
      <c r="Q950" s="116"/>
      <c r="R950" s="116"/>
      <c r="S950" s="191"/>
      <c r="T950" s="179"/>
    </row>
    <row r="951" spans="1:20" ht="45" hidden="1" customHeight="1" outlineLevel="7" x14ac:dyDescent="0.2">
      <c r="A951" s="91"/>
      <c r="B951" s="93"/>
      <c r="C951" s="95"/>
      <c r="D951" s="95"/>
      <c r="E951" s="97"/>
      <c r="F951" s="101"/>
      <c r="G951" s="103"/>
      <c r="H951" s="103"/>
      <c r="I951" s="4" t="s">
        <v>80</v>
      </c>
      <c r="J951" s="6"/>
      <c r="K951" s="5">
        <f>Supervisor!K946</f>
        <v>1</v>
      </c>
      <c r="L951" s="5">
        <f>Supervisor!N946</f>
        <v>0</v>
      </c>
      <c r="M951" s="131"/>
      <c r="N951" s="147"/>
      <c r="O951" s="131"/>
      <c r="P951" s="153"/>
      <c r="Q951" s="116"/>
      <c r="R951" s="116"/>
      <c r="S951" s="191"/>
      <c r="T951" s="179"/>
    </row>
    <row r="952" spans="1:20" ht="45" hidden="1" customHeight="1" outlineLevel="7" x14ac:dyDescent="0.2">
      <c r="A952" s="91"/>
      <c r="B952" s="93"/>
      <c r="C952" s="95"/>
      <c r="D952" s="95"/>
      <c r="E952" s="97"/>
      <c r="F952" s="101"/>
      <c r="G952" s="103"/>
      <c r="H952" s="103"/>
      <c r="I952" s="4" t="s">
        <v>82</v>
      </c>
      <c r="J952" s="6"/>
      <c r="K952" s="5">
        <f>Supervisor!K947</f>
        <v>1</v>
      </c>
      <c r="L952" s="5">
        <f>Supervisor!N947</f>
        <v>0</v>
      </c>
      <c r="M952" s="131"/>
      <c r="N952" s="147"/>
      <c r="O952" s="131"/>
      <c r="P952" s="153"/>
      <c r="Q952" s="116"/>
      <c r="R952" s="116"/>
      <c r="S952" s="191"/>
      <c r="T952" s="179"/>
    </row>
    <row r="953" spans="1:20" ht="45" hidden="1" customHeight="1" outlineLevel="7" x14ac:dyDescent="0.2">
      <c r="A953" s="91"/>
      <c r="B953" s="93"/>
      <c r="C953" s="95"/>
      <c r="D953" s="95"/>
      <c r="E953" s="97"/>
      <c r="F953" s="101"/>
      <c r="G953" s="103"/>
      <c r="H953" s="103"/>
      <c r="I953" s="4" t="s">
        <v>293</v>
      </c>
      <c r="J953" s="6"/>
      <c r="K953" s="5">
        <f>Supervisor!K948</f>
        <v>1</v>
      </c>
      <c r="L953" s="5">
        <f>Supervisor!N948</f>
        <v>0</v>
      </c>
      <c r="M953" s="131"/>
      <c r="N953" s="147"/>
      <c r="O953" s="131"/>
      <c r="P953" s="153"/>
      <c r="Q953" s="116"/>
      <c r="R953" s="116"/>
      <c r="S953" s="191"/>
      <c r="T953" s="179"/>
    </row>
    <row r="954" spans="1:20" ht="45" hidden="1" customHeight="1" outlineLevel="7" x14ac:dyDescent="0.2">
      <c r="A954" s="91"/>
      <c r="B954" s="93"/>
      <c r="C954" s="95"/>
      <c r="D954" s="95"/>
      <c r="E954" s="97"/>
      <c r="F954" s="101"/>
      <c r="G954" s="103"/>
      <c r="H954" s="103"/>
      <c r="I954" s="4" t="s">
        <v>294</v>
      </c>
      <c r="J954" s="6"/>
      <c r="K954" s="5">
        <f>Supervisor!K949</f>
        <v>1</v>
      </c>
      <c r="L954" s="5">
        <f>Supervisor!N949</f>
        <v>0</v>
      </c>
      <c r="M954" s="131"/>
      <c r="N954" s="147"/>
      <c r="O954" s="131"/>
      <c r="P954" s="153"/>
      <c r="Q954" s="116"/>
      <c r="R954" s="116"/>
      <c r="S954" s="191"/>
      <c r="T954" s="179"/>
    </row>
    <row r="955" spans="1:20" ht="45" hidden="1" customHeight="1" outlineLevel="5" x14ac:dyDescent="0.2">
      <c r="A955" s="91"/>
      <c r="B955" s="93"/>
      <c r="C955" s="95"/>
      <c r="D955" s="95"/>
      <c r="E955" s="97"/>
      <c r="F955" s="101"/>
      <c r="G955" s="103"/>
      <c r="H955" s="103"/>
      <c r="I955" s="22" t="s">
        <v>164</v>
      </c>
      <c r="J955" s="24"/>
      <c r="K955" s="23">
        <f>Supervisor!K950</f>
        <v>0</v>
      </c>
      <c r="L955" s="23">
        <f>Supervisor!N950</f>
        <v>0</v>
      </c>
      <c r="M955" s="139"/>
      <c r="N955" s="152"/>
      <c r="O955" s="139"/>
      <c r="P955" s="535"/>
      <c r="Q955" s="115"/>
      <c r="R955" s="115"/>
      <c r="S955" s="190"/>
      <c r="T955" s="179"/>
    </row>
    <row r="956" spans="1:20" ht="45" hidden="1" customHeight="1" outlineLevel="7" x14ac:dyDescent="0.2">
      <c r="A956" s="91"/>
      <c r="B956" s="93"/>
      <c r="C956" s="95"/>
      <c r="D956" s="95"/>
      <c r="E956" s="97"/>
      <c r="F956" s="101"/>
      <c r="G956" s="103"/>
      <c r="H956" s="103"/>
      <c r="I956" s="4" t="s">
        <v>291</v>
      </c>
      <c r="J956" s="6"/>
      <c r="K956" s="5">
        <f>Supervisor!K951</f>
        <v>1</v>
      </c>
      <c r="L956" s="5">
        <f>Supervisor!N951</f>
        <v>0</v>
      </c>
      <c r="M956" s="131"/>
      <c r="N956" s="147"/>
      <c r="O956" s="131"/>
      <c r="P956" s="153"/>
      <c r="Q956" s="116"/>
      <c r="R956" s="116"/>
      <c r="S956" s="191"/>
      <c r="T956" s="179"/>
    </row>
    <row r="957" spans="1:20" ht="45" hidden="1" customHeight="1" outlineLevel="7" x14ac:dyDescent="0.2">
      <c r="A957" s="91"/>
      <c r="B957" s="93"/>
      <c r="C957" s="95"/>
      <c r="D957" s="95"/>
      <c r="E957" s="97"/>
      <c r="F957" s="101"/>
      <c r="G957" s="103"/>
      <c r="H957" s="103"/>
      <c r="I957" s="4" t="s">
        <v>292</v>
      </c>
      <c r="J957" s="6"/>
      <c r="K957" s="5">
        <f>Supervisor!K952</f>
        <v>1</v>
      </c>
      <c r="L957" s="5">
        <f>Supervisor!N952</f>
        <v>0</v>
      </c>
      <c r="M957" s="131"/>
      <c r="N957" s="147"/>
      <c r="O957" s="131"/>
      <c r="P957" s="153"/>
      <c r="Q957" s="116"/>
      <c r="R957" s="116"/>
      <c r="S957" s="191"/>
      <c r="T957" s="179"/>
    </row>
    <row r="958" spans="1:20" ht="45" hidden="1" customHeight="1" outlineLevel="7" x14ac:dyDescent="0.2">
      <c r="A958" s="91"/>
      <c r="B958" s="93"/>
      <c r="C958" s="95"/>
      <c r="D958" s="95"/>
      <c r="E958" s="97"/>
      <c r="F958" s="101"/>
      <c r="G958" s="103"/>
      <c r="H958" s="103"/>
      <c r="I958" s="4" t="s">
        <v>231</v>
      </c>
      <c r="J958" s="6"/>
      <c r="K958" s="5">
        <f>Supervisor!K953</f>
        <v>1</v>
      </c>
      <c r="L958" s="5">
        <f>Supervisor!N953</f>
        <v>0</v>
      </c>
      <c r="M958" s="131"/>
      <c r="N958" s="147"/>
      <c r="O958" s="131"/>
      <c r="P958" s="153"/>
      <c r="Q958" s="116"/>
      <c r="R958" s="116"/>
      <c r="S958" s="191"/>
      <c r="T958" s="179"/>
    </row>
    <row r="959" spans="1:20" ht="45" hidden="1" customHeight="1" outlineLevel="7" x14ac:dyDescent="0.2">
      <c r="A959" s="91"/>
      <c r="B959" s="93"/>
      <c r="C959" s="95"/>
      <c r="D959" s="95"/>
      <c r="E959" s="97"/>
      <c r="F959" s="101"/>
      <c r="G959" s="103"/>
      <c r="H959" s="103"/>
      <c r="I959" s="4" t="s">
        <v>80</v>
      </c>
      <c r="J959" s="6"/>
      <c r="K959" s="5">
        <f>Supervisor!K954</f>
        <v>1</v>
      </c>
      <c r="L959" s="5">
        <f>Supervisor!N954</f>
        <v>0</v>
      </c>
      <c r="M959" s="131"/>
      <c r="N959" s="147"/>
      <c r="O959" s="131"/>
      <c r="P959" s="153"/>
      <c r="Q959" s="116"/>
      <c r="R959" s="116"/>
      <c r="S959" s="191"/>
      <c r="T959" s="179"/>
    </row>
    <row r="960" spans="1:20" ht="45" hidden="1" customHeight="1" outlineLevel="7" x14ac:dyDescent="0.2">
      <c r="A960" s="91"/>
      <c r="B960" s="93"/>
      <c r="C960" s="95"/>
      <c r="D960" s="95"/>
      <c r="E960" s="97"/>
      <c r="F960" s="101"/>
      <c r="G960" s="103"/>
      <c r="H960" s="103"/>
      <c r="I960" s="4" t="s">
        <v>82</v>
      </c>
      <c r="J960" s="6"/>
      <c r="K960" s="5">
        <f>Supervisor!K955</f>
        <v>1</v>
      </c>
      <c r="L960" s="5">
        <f>Supervisor!N955</f>
        <v>0</v>
      </c>
      <c r="M960" s="131"/>
      <c r="N960" s="147"/>
      <c r="O960" s="131"/>
      <c r="P960" s="153"/>
      <c r="Q960" s="116"/>
      <c r="R960" s="116"/>
      <c r="S960" s="191"/>
      <c r="T960" s="179"/>
    </row>
    <row r="961" spans="1:20" ht="45" hidden="1" customHeight="1" outlineLevel="7" x14ac:dyDescent="0.2">
      <c r="A961" s="91"/>
      <c r="B961" s="93"/>
      <c r="C961" s="95"/>
      <c r="D961" s="95"/>
      <c r="E961" s="97"/>
      <c r="F961" s="101"/>
      <c r="G961" s="103"/>
      <c r="H961" s="103"/>
      <c r="I961" s="4" t="s">
        <v>293</v>
      </c>
      <c r="J961" s="6"/>
      <c r="K961" s="5">
        <f>Supervisor!K956</f>
        <v>1</v>
      </c>
      <c r="L961" s="5">
        <f>Supervisor!N956</f>
        <v>0</v>
      </c>
      <c r="M961" s="131"/>
      <c r="N961" s="147"/>
      <c r="O961" s="131"/>
      <c r="P961" s="153"/>
      <c r="Q961" s="116"/>
      <c r="R961" s="116"/>
      <c r="S961" s="191"/>
      <c r="T961" s="179"/>
    </row>
    <row r="962" spans="1:20" ht="45" hidden="1" customHeight="1" outlineLevel="7" x14ac:dyDescent="0.2">
      <c r="A962" s="91"/>
      <c r="B962" s="93"/>
      <c r="C962" s="95"/>
      <c r="D962" s="95"/>
      <c r="E962" s="97"/>
      <c r="F962" s="101"/>
      <c r="G962" s="103"/>
      <c r="H962" s="103"/>
      <c r="I962" s="4" t="s">
        <v>294</v>
      </c>
      <c r="J962" s="6"/>
      <c r="K962" s="5">
        <f>Supervisor!K957</f>
        <v>1</v>
      </c>
      <c r="L962" s="5">
        <f>Supervisor!N957</f>
        <v>0</v>
      </c>
      <c r="M962" s="131"/>
      <c r="N962" s="147"/>
      <c r="O962" s="131"/>
      <c r="P962" s="153"/>
      <c r="Q962" s="116"/>
      <c r="R962" s="116"/>
      <c r="S962" s="191"/>
      <c r="T962" s="179"/>
    </row>
    <row r="963" spans="1:20" ht="45" hidden="1" customHeight="1" outlineLevel="4" x14ac:dyDescent="0.2">
      <c r="A963" s="91"/>
      <c r="B963" s="93"/>
      <c r="C963" s="95"/>
      <c r="D963" s="95"/>
      <c r="E963" s="97"/>
      <c r="F963" s="101"/>
      <c r="G963" s="101"/>
      <c r="H963" s="101"/>
      <c r="I963" s="19" t="s">
        <v>137</v>
      </c>
      <c r="J963" s="21"/>
      <c r="K963" s="20">
        <f>Supervisor!K958</f>
        <v>0</v>
      </c>
      <c r="L963" s="20">
        <f>Supervisor!N958</f>
        <v>0</v>
      </c>
      <c r="M963" s="138"/>
      <c r="N963" s="151"/>
      <c r="O963" s="138"/>
      <c r="P963" s="532"/>
      <c r="Q963" s="105"/>
      <c r="R963" s="105"/>
      <c r="S963" s="185"/>
      <c r="T963" s="179"/>
    </row>
    <row r="964" spans="1:20" ht="45" hidden="1" customHeight="1" outlineLevel="5" x14ac:dyDescent="0.2">
      <c r="A964" s="91"/>
      <c r="B964" s="93"/>
      <c r="C964" s="95"/>
      <c r="D964" s="95"/>
      <c r="E964" s="97"/>
      <c r="F964" s="101"/>
      <c r="G964" s="103"/>
      <c r="H964" s="103"/>
      <c r="I964" s="22" t="s">
        <v>165</v>
      </c>
      <c r="J964" s="24"/>
      <c r="K964" s="23">
        <f>Supervisor!K959</f>
        <v>0</v>
      </c>
      <c r="L964" s="23">
        <f>Supervisor!N959</f>
        <v>0</v>
      </c>
      <c r="M964" s="139"/>
      <c r="N964" s="152"/>
      <c r="O964" s="139"/>
      <c r="P964" s="535"/>
      <c r="Q964" s="115"/>
      <c r="R964" s="115"/>
      <c r="S964" s="190"/>
      <c r="T964" s="179"/>
    </row>
    <row r="965" spans="1:20" ht="45" hidden="1" customHeight="1" outlineLevel="7" x14ac:dyDescent="0.2">
      <c r="A965" s="91"/>
      <c r="B965" s="93"/>
      <c r="C965" s="95"/>
      <c r="D965" s="95"/>
      <c r="E965" s="97"/>
      <c r="F965" s="101"/>
      <c r="G965" s="103"/>
      <c r="H965" s="103"/>
      <c r="I965" s="4" t="s">
        <v>291</v>
      </c>
      <c r="J965" s="6"/>
      <c r="K965" s="5">
        <f>Supervisor!K960</f>
        <v>1</v>
      </c>
      <c r="L965" s="5">
        <f>Supervisor!N960</f>
        <v>0</v>
      </c>
      <c r="M965" s="131"/>
      <c r="N965" s="147"/>
      <c r="O965" s="131"/>
      <c r="P965" s="153"/>
      <c r="Q965" s="116"/>
      <c r="R965" s="116"/>
      <c r="S965" s="191"/>
      <c r="T965" s="179"/>
    </row>
    <row r="966" spans="1:20" ht="45" hidden="1" customHeight="1" outlineLevel="7" x14ac:dyDescent="0.2">
      <c r="A966" s="91"/>
      <c r="B966" s="93"/>
      <c r="C966" s="95"/>
      <c r="D966" s="95"/>
      <c r="E966" s="97"/>
      <c r="F966" s="101"/>
      <c r="G966" s="103"/>
      <c r="H966" s="103"/>
      <c r="I966" s="4" t="s">
        <v>292</v>
      </c>
      <c r="J966" s="6"/>
      <c r="K966" s="5">
        <f>Supervisor!K961</f>
        <v>1</v>
      </c>
      <c r="L966" s="5">
        <f>Supervisor!N961</f>
        <v>0</v>
      </c>
      <c r="M966" s="131"/>
      <c r="N966" s="147"/>
      <c r="O966" s="131"/>
      <c r="P966" s="153"/>
      <c r="Q966" s="116"/>
      <c r="R966" s="116"/>
      <c r="S966" s="191"/>
      <c r="T966" s="179"/>
    </row>
    <row r="967" spans="1:20" ht="45" hidden="1" customHeight="1" outlineLevel="7" x14ac:dyDescent="0.2">
      <c r="A967" s="91"/>
      <c r="B967" s="93"/>
      <c r="C967" s="95"/>
      <c r="D967" s="95"/>
      <c r="E967" s="97"/>
      <c r="F967" s="101"/>
      <c r="G967" s="103"/>
      <c r="H967" s="103"/>
      <c r="I967" s="4" t="s">
        <v>231</v>
      </c>
      <c r="J967" s="6"/>
      <c r="K967" s="5">
        <f>Supervisor!K962</f>
        <v>1</v>
      </c>
      <c r="L967" s="5">
        <f>Supervisor!N962</f>
        <v>0</v>
      </c>
      <c r="M967" s="131"/>
      <c r="N967" s="147"/>
      <c r="O967" s="131"/>
      <c r="P967" s="153"/>
      <c r="Q967" s="116"/>
      <c r="R967" s="116"/>
      <c r="S967" s="191"/>
      <c r="T967" s="179"/>
    </row>
    <row r="968" spans="1:20" ht="45" hidden="1" customHeight="1" outlineLevel="7" x14ac:dyDescent="0.2">
      <c r="A968" s="91"/>
      <c r="B968" s="93"/>
      <c r="C968" s="95"/>
      <c r="D968" s="95"/>
      <c r="E968" s="97"/>
      <c r="F968" s="101"/>
      <c r="G968" s="103"/>
      <c r="H968" s="103"/>
      <c r="I968" s="4" t="s">
        <v>80</v>
      </c>
      <c r="J968" s="6"/>
      <c r="K968" s="5">
        <f>Supervisor!K963</f>
        <v>1</v>
      </c>
      <c r="L968" s="5">
        <f>Supervisor!N963</f>
        <v>0</v>
      </c>
      <c r="M968" s="131"/>
      <c r="N968" s="147"/>
      <c r="O968" s="131"/>
      <c r="P968" s="153"/>
      <c r="Q968" s="116"/>
      <c r="R968" s="116"/>
      <c r="S968" s="191"/>
      <c r="T968" s="179"/>
    </row>
    <row r="969" spans="1:20" ht="45" hidden="1" customHeight="1" outlineLevel="7" x14ac:dyDescent="0.2">
      <c r="A969" s="91"/>
      <c r="B969" s="93"/>
      <c r="C969" s="95"/>
      <c r="D969" s="95"/>
      <c r="E969" s="97"/>
      <c r="F969" s="101"/>
      <c r="G969" s="103"/>
      <c r="H969" s="103"/>
      <c r="I969" s="4" t="s">
        <v>82</v>
      </c>
      <c r="J969" s="6"/>
      <c r="K969" s="5">
        <f>Supervisor!K964</f>
        <v>1</v>
      </c>
      <c r="L969" s="5">
        <f>Supervisor!N964</f>
        <v>0</v>
      </c>
      <c r="M969" s="131"/>
      <c r="N969" s="147"/>
      <c r="O969" s="131"/>
      <c r="P969" s="153"/>
      <c r="Q969" s="116"/>
      <c r="R969" s="116"/>
      <c r="S969" s="191"/>
      <c r="T969" s="179"/>
    </row>
    <row r="970" spans="1:20" ht="45" hidden="1" customHeight="1" outlineLevel="7" x14ac:dyDescent="0.2">
      <c r="A970" s="91"/>
      <c r="B970" s="93"/>
      <c r="C970" s="95"/>
      <c r="D970" s="95"/>
      <c r="E970" s="97"/>
      <c r="F970" s="101"/>
      <c r="G970" s="103"/>
      <c r="H970" s="103"/>
      <c r="I970" s="4" t="s">
        <v>293</v>
      </c>
      <c r="J970" s="6"/>
      <c r="K970" s="5">
        <f>Supervisor!K965</f>
        <v>1</v>
      </c>
      <c r="L970" s="5">
        <f>Supervisor!N965</f>
        <v>0</v>
      </c>
      <c r="M970" s="131"/>
      <c r="N970" s="147"/>
      <c r="O970" s="131"/>
      <c r="P970" s="153"/>
      <c r="Q970" s="116"/>
      <c r="R970" s="116"/>
      <c r="S970" s="191"/>
      <c r="T970" s="179"/>
    </row>
    <row r="971" spans="1:20" ht="45" hidden="1" customHeight="1" outlineLevel="7" x14ac:dyDescent="0.2">
      <c r="A971" s="91"/>
      <c r="B971" s="93"/>
      <c r="C971" s="95"/>
      <c r="D971" s="95"/>
      <c r="E971" s="97"/>
      <c r="F971" s="101"/>
      <c r="G971" s="103"/>
      <c r="H971" s="103"/>
      <c r="I971" s="4" t="s">
        <v>294</v>
      </c>
      <c r="J971" s="6"/>
      <c r="K971" s="5">
        <f>Supervisor!K966</f>
        <v>1</v>
      </c>
      <c r="L971" s="5">
        <f>Supervisor!N966</f>
        <v>0</v>
      </c>
      <c r="M971" s="131"/>
      <c r="N971" s="147"/>
      <c r="O971" s="131"/>
      <c r="P971" s="153"/>
      <c r="Q971" s="116"/>
      <c r="R971" s="116"/>
      <c r="S971" s="191"/>
      <c r="T971" s="179"/>
    </row>
    <row r="972" spans="1:20" ht="45" hidden="1" customHeight="1" outlineLevel="5" x14ac:dyDescent="0.2">
      <c r="A972" s="91"/>
      <c r="B972" s="93"/>
      <c r="C972" s="95"/>
      <c r="D972" s="95"/>
      <c r="E972" s="97"/>
      <c r="F972" s="101"/>
      <c r="G972" s="103"/>
      <c r="H972" s="103"/>
      <c r="I972" s="22" t="s">
        <v>166</v>
      </c>
      <c r="J972" s="24"/>
      <c r="K972" s="23">
        <f>Supervisor!K967</f>
        <v>0</v>
      </c>
      <c r="L972" s="23">
        <f>Supervisor!N967</f>
        <v>0</v>
      </c>
      <c r="M972" s="139"/>
      <c r="N972" s="152"/>
      <c r="O972" s="139"/>
      <c r="P972" s="535"/>
      <c r="Q972" s="115"/>
      <c r="R972" s="115"/>
      <c r="S972" s="190"/>
      <c r="T972" s="179"/>
    </row>
    <row r="973" spans="1:20" ht="45" hidden="1" customHeight="1" outlineLevel="7" x14ac:dyDescent="0.2">
      <c r="A973" s="91"/>
      <c r="B973" s="93"/>
      <c r="C973" s="95"/>
      <c r="D973" s="95"/>
      <c r="E973" s="97"/>
      <c r="F973" s="101"/>
      <c r="G973" s="103"/>
      <c r="H973" s="103"/>
      <c r="I973" s="4" t="s">
        <v>291</v>
      </c>
      <c r="J973" s="6"/>
      <c r="K973" s="5">
        <f>Supervisor!K968</f>
        <v>1</v>
      </c>
      <c r="L973" s="5">
        <f>Supervisor!N968</f>
        <v>0</v>
      </c>
      <c r="M973" s="131"/>
      <c r="N973" s="147"/>
      <c r="O973" s="131"/>
      <c r="P973" s="153"/>
      <c r="Q973" s="116"/>
      <c r="R973" s="116"/>
      <c r="S973" s="191"/>
      <c r="T973" s="179"/>
    </row>
    <row r="974" spans="1:20" ht="45" hidden="1" customHeight="1" outlineLevel="7" x14ac:dyDescent="0.2">
      <c r="A974" s="91"/>
      <c r="B974" s="93"/>
      <c r="C974" s="95"/>
      <c r="D974" s="95"/>
      <c r="E974" s="97"/>
      <c r="F974" s="101"/>
      <c r="G974" s="103"/>
      <c r="H974" s="103"/>
      <c r="I974" s="4" t="s">
        <v>292</v>
      </c>
      <c r="J974" s="6"/>
      <c r="K974" s="5">
        <f>Supervisor!K969</f>
        <v>1</v>
      </c>
      <c r="L974" s="5">
        <f>Supervisor!N969</f>
        <v>0</v>
      </c>
      <c r="M974" s="131"/>
      <c r="N974" s="147"/>
      <c r="O974" s="131"/>
      <c r="P974" s="153"/>
      <c r="Q974" s="116"/>
      <c r="R974" s="116"/>
      <c r="S974" s="191"/>
      <c r="T974" s="179"/>
    </row>
    <row r="975" spans="1:20" ht="45" hidden="1" customHeight="1" outlineLevel="7" x14ac:dyDescent="0.2">
      <c r="A975" s="91"/>
      <c r="B975" s="93"/>
      <c r="C975" s="95"/>
      <c r="D975" s="95"/>
      <c r="E975" s="97"/>
      <c r="F975" s="101"/>
      <c r="G975" s="103"/>
      <c r="H975" s="103"/>
      <c r="I975" s="4" t="s">
        <v>231</v>
      </c>
      <c r="J975" s="6"/>
      <c r="K975" s="5">
        <f>Supervisor!K970</f>
        <v>1</v>
      </c>
      <c r="L975" s="5">
        <f>Supervisor!N970</f>
        <v>0</v>
      </c>
      <c r="M975" s="131"/>
      <c r="N975" s="147"/>
      <c r="O975" s="131"/>
      <c r="P975" s="153"/>
      <c r="Q975" s="116"/>
      <c r="R975" s="116"/>
      <c r="S975" s="191"/>
      <c r="T975" s="179"/>
    </row>
    <row r="976" spans="1:20" ht="45" hidden="1" customHeight="1" outlineLevel="7" x14ac:dyDescent="0.2">
      <c r="A976" s="91"/>
      <c r="B976" s="93"/>
      <c r="C976" s="95"/>
      <c r="D976" s="95"/>
      <c r="E976" s="97"/>
      <c r="F976" s="101"/>
      <c r="G976" s="103"/>
      <c r="H976" s="103"/>
      <c r="I976" s="4" t="s">
        <v>80</v>
      </c>
      <c r="J976" s="6"/>
      <c r="K976" s="5">
        <f>Supervisor!K971</f>
        <v>1</v>
      </c>
      <c r="L976" s="5">
        <f>Supervisor!N971</f>
        <v>0</v>
      </c>
      <c r="M976" s="131"/>
      <c r="N976" s="147"/>
      <c r="O976" s="131"/>
      <c r="P976" s="153"/>
      <c r="Q976" s="116"/>
      <c r="R976" s="116"/>
      <c r="S976" s="191"/>
      <c r="T976" s="179"/>
    </row>
    <row r="977" spans="1:20" ht="45" hidden="1" customHeight="1" outlineLevel="7" x14ac:dyDescent="0.2">
      <c r="A977" s="91"/>
      <c r="B977" s="93"/>
      <c r="C977" s="95"/>
      <c r="D977" s="95"/>
      <c r="E977" s="97"/>
      <c r="F977" s="101"/>
      <c r="G977" s="103"/>
      <c r="H977" s="103"/>
      <c r="I977" s="4" t="s">
        <v>82</v>
      </c>
      <c r="J977" s="6"/>
      <c r="K977" s="5">
        <f>Supervisor!K972</f>
        <v>1</v>
      </c>
      <c r="L977" s="5">
        <f>Supervisor!N972</f>
        <v>0</v>
      </c>
      <c r="M977" s="131"/>
      <c r="N977" s="147"/>
      <c r="O977" s="131"/>
      <c r="P977" s="153"/>
      <c r="Q977" s="116"/>
      <c r="R977" s="116"/>
      <c r="S977" s="191"/>
      <c r="T977" s="179"/>
    </row>
    <row r="978" spans="1:20" ht="45" hidden="1" customHeight="1" outlineLevel="7" x14ac:dyDescent="0.2">
      <c r="A978" s="91"/>
      <c r="B978" s="93"/>
      <c r="C978" s="95"/>
      <c r="D978" s="95"/>
      <c r="E978" s="97"/>
      <c r="F978" s="101"/>
      <c r="G978" s="103"/>
      <c r="H978" s="103"/>
      <c r="I978" s="4" t="s">
        <v>293</v>
      </c>
      <c r="J978" s="6"/>
      <c r="K978" s="5">
        <f>Supervisor!K973</f>
        <v>1</v>
      </c>
      <c r="L978" s="5">
        <f>Supervisor!N973</f>
        <v>0</v>
      </c>
      <c r="M978" s="131"/>
      <c r="N978" s="147"/>
      <c r="O978" s="131"/>
      <c r="P978" s="153"/>
      <c r="Q978" s="116"/>
      <c r="R978" s="116"/>
      <c r="S978" s="191"/>
      <c r="T978" s="179"/>
    </row>
    <row r="979" spans="1:20" ht="45" hidden="1" customHeight="1" outlineLevel="7" x14ac:dyDescent="0.2">
      <c r="A979" s="91"/>
      <c r="B979" s="93"/>
      <c r="C979" s="95"/>
      <c r="D979" s="95"/>
      <c r="E979" s="97"/>
      <c r="F979" s="101"/>
      <c r="G979" s="103"/>
      <c r="H979" s="103"/>
      <c r="I979" s="4" t="s">
        <v>294</v>
      </c>
      <c r="J979" s="6"/>
      <c r="K979" s="5">
        <f>Supervisor!K974</f>
        <v>1</v>
      </c>
      <c r="L979" s="5">
        <f>Supervisor!N974</f>
        <v>0</v>
      </c>
      <c r="M979" s="131"/>
      <c r="N979" s="147"/>
      <c r="O979" s="131"/>
      <c r="P979" s="153"/>
      <c r="Q979" s="116"/>
      <c r="R979" s="116"/>
      <c r="S979" s="191"/>
      <c r="T979" s="179"/>
    </row>
    <row r="980" spans="1:20" ht="45" hidden="1" customHeight="1" outlineLevel="5" x14ac:dyDescent="0.2">
      <c r="A980" s="91"/>
      <c r="B980" s="93"/>
      <c r="C980" s="95"/>
      <c r="D980" s="95"/>
      <c r="E980" s="97"/>
      <c r="F980" s="101"/>
      <c r="G980" s="103"/>
      <c r="H980" s="103"/>
      <c r="I980" s="22" t="s">
        <v>167</v>
      </c>
      <c r="J980" s="24"/>
      <c r="K980" s="23">
        <f>Supervisor!K975</f>
        <v>0</v>
      </c>
      <c r="L980" s="23">
        <f>Supervisor!N975</f>
        <v>0</v>
      </c>
      <c r="M980" s="139"/>
      <c r="N980" s="152"/>
      <c r="O980" s="139"/>
      <c r="P980" s="535"/>
      <c r="Q980" s="115"/>
      <c r="R980" s="115"/>
      <c r="S980" s="190"/>
      <c r="T980" s="179"/>
    </row>
    <row r="981" spans="1:20" ht="45" hidden="1" customHeight="1" outlineLevel="7" x14ac:dyDescent="0.2">
      <c r="A981" s="91"/>
      <c r="B981" s="93"/>
      <c r="C981" s="95"/>
      <c r="D981" s="95"/>
      <c r="E981" s="97"/>
      <c r="F981" s="101"/>
      <c r="G981" s="103"/>
      <c r="H981" s="103"/>
      <c r="I981" s="4" t="s">
        <v>291</v>
      </c>
      <c r="J981" s="6"/>
      <c r="K981" s="5">
        <f>Supervisor!K976</f>
        <v>1</v>
      </c>
      <c r="L981" s="5">
        <f>Supervisor!N976</f>
        <v>0</v>
      </c>
      <c r="M981" s="131"/>
      <c r="N981" s="147"/>
      <c r="O981" s="131"/>
      <c r="P981" s="153"/>
      <c r="Q981" s="116"/>
      <c r="R981" s="116"/>
      <c r="S981" s="191"/>
      <c r="T981" s="179"/>
    </row>
    <row r="982" spans="1:20" ht="45" hidden="1" customHeight="1" outlineLevel="7" x14ac:dyDescent="0.2">
      <c r="A982" s="91"/>
      <c r="B982" s="93"/>
      <c r="C982" s="95"/>
      <c r="D982" s="95"/>
      <c r="E982" s="97"/>
      <c r="F982" s="101"/>
      <c r="G982" s="103"/>
      <c r="H982" s="103"/>
      <c r="I982" s="4" t="s">
        <v>292</v>
      </c>
      <c r="J982" s="6"/>
      <c r="K982" s="5">
        <f>Supervisor!K977</f>
        <v>1</v>
      </c>
      <c r="L982" s="5">
        <f>Supervisor!N977</f>
        <v>0</v>
      </c>
      <c r="M982" s="131"/>
      <c r="N982" s="147"/>
      <c r="O982" s="131"/>
      <c r="P982" s="153"/>
      <c r="Q982" s="116"/>
      <c r="R982" s="116"/>
      <c r="S982" s="191"/>
      <c r="T982" s="179"/>
    </row>
    <row r="983" spans="1:20" ht="45" hidden="1" customHeight="1" outlineLevel="7" x14ac:dyDescent="0.2">
      <c r="A983" s="91"/>
      <c r="B983" s="93"/>
      <c r="C983" s="95"/>
      <c r="D983" s="95"/>
      <c r="E983" s="97"/>
      <c r="F983" s="101"/>
      <c r="G983" s="103"/>
      <c r="H983" s="103"/>
      <c r="I983" s="4" t="s">
        <v>231</v>
      </c>
      <c r="J983" s="6"/>
      <c r="K983" s="5">
        <f>Supervisor!K978</f>
        <v>1</v>
      </c>
      <c r="L983" s="5">
        <f>Supervisor!N978</f>
        <v>0</v>
      </c>
      <c r="M983" s="131"/>
      <c r="N983" s="147"/>
      <c r="O983" s="131"/>
      <c r="P983" s="153"/>
      <c r="Q983" s="116"/>
      <c r="R983" s="116"/>
      <c r="S983" s="191"/>
      <c r="T983" s="179"/>
    </row>
    <row r="984" spans="1:20" ht="45" hidden="1" customHeight="1" outlineLevel="7" x14ac:dyDescent="0.2">
      <c r="A984" s="91"/>
      <c r="B984" s="93"/>
      <c r="C984" s="95"/>
      <c r="D984" s="95"/>
      <c r="E984" s="97"/>
      <c r="F984" s="101"/>
      <c r="G984" s="103"/>
      <c r="H984" s="103"/>
      <c r="I984" s="4" t="s">
        <v>80</v>
      </c>
      <c r="J984" s="6"/>
      <c r="K984" s="5">
        <f>Supervisor!K979</f>
        <v>1</v>
      </c>
      <c r="L984" s="5">
        <f>Supervisor!N979</f>
        <v>0</v>
      </c>
      <c r="M984" s="131"/>
      <c r="N984" s="147"/>
      <c r="O984" s="131"/>
      <c r="P984" s="153"/>
      <c r="Q984" s="116"/>
      <c r="R984" s="116"/>
      <c r="S984" s="191"/>
      <c r="T984" s="179"/>
    </row>
    <row r="985" spans="1:20" ht="45" hidden="1" customHeight="1" outlineLevel="7" x14ac:dyDescent="0.2">
      <c r="A985" s="91"/>
      <c r="B985" s="93"/>
      <c r="C985" s="95"/>
      <c r="D985" s="95"/>
      <c r="E985" s="97"/>
      <c r="F985" s="101"/>
      <c r="G985" s="103"/>
      <c r="H985" s="103"/>
      <c r="I985" s="4" t="s">
        <v>82</v>
      </c>
      <c r="J985" s="6"/>
      <c r="K985" s="5">
        <f>Supervisor!K980</f>
        <v>1</v>
      </c>
      <c r="L985" s="5">
        <f>Supervisor!N980</f>
        <v>0</v>
      </c>
      <c r="M985" s="131"/>
      <c r="N985" s="147"/>
      <c r="O985" s="131"/>
      <c r="P985" s="153"/>
      <c r="Q985" s="116"/>
      <c r="R985" s="116"/>
      <c r="S985" s="191"/>
      <c r="T985" s="179"/>
    </row>
    <row r="986" spans="1:20" ht="45" hidden="1" customHeight="1" outlineLevel="7" x14ac:dyDescent="0.2">
      <c r="A986" s="91"/>
      <c r="B986" s="93"/>
      <c r="C986" s="95"/>
      <c r="D986" s="95"/>
      <c r="E986" s="97"/>
      <c r="F986" s="101"/>
      <c r="G986" s="103"/>
      <c r="H986" s="103"/>
      <c r="I986" s="4" t="s">
        <v>293</v>
      </c>
      <c r="J986" s="6"/>
      <c r="K986" s="5">
        <f>Supervisor!K981</f>
        <v>1</v>
      </c>
      <c r="L986" s="5">
        <f>Supervisor!N981</f>
        <v>0</v>
      </c>
      <c r="M986" s="131"/>
      <c r="N986" s="147"/>
      <c r="O986" s="131"/>
      <c r="P986" s="153"/>
      <c r="Q986" s="116"/>
      <c r="R986" s="116"/>
      <c r="S986" s="191"/>
      <c r="T986" s="179"/>
    </row>
    <row r="987" spans="1:20" ht="45" hidden="1" customHeight="1" outlineLevel="7" x14ac:dyDescent="0.2">
      <c r="A987" s="91"/>
      <c r="B987" s="93"/>
      <c r="C987" s="95"/>
      <c r="D987" s="95"/>
      <c r="E987" s="97"/>
      <c r="F987" s="101"/>
      <c r="G987" s="103"/>
      <c r="H987" s="103"/>
      <c r="I987" s="4" t="s">
        <v>294</v>
      </c>
      <c r="J987" s="6"/>
      <c r="K987" s="5">
        <f>Supervisor!K982</f>
        <v>1</v>
      </c>
      <c r="L987" s="5">
        <f>Supervisor!N982</f>
        <v>0</v>
      </c>
      <c r="M987" s="131"/>
      <c r="N987" s="147"/>
      <c r="O987" s="131"/>
      <c r="P987" s="153"/>
      <c r="Q987" s="116"/>
      <c r="R987" s="116"/>
      <c r="S987" s="191"/>
      <c r="T987" s="179"/>
    </row>
    <row r="988" spans="1:20" ht="45" hidden="1" customHeight="1" outlineLevel="5" x14ac:dyDescent="0.2">
      <c r="A988" s="91"/>
      <c r="B988" s="93"/>
      <c r="C988" s="95"/>
      <c r="D988" s="95"/>
      <c r="E988" s="97"/>
      <c r="F988" s="101"/>
      <c r="G988" s="103"/>
      <c r="H988" s="103"/>
      <c r="I988" s="22" t="s">
        <v>168</v>
      </c>
      <c r="J988" s="24"/>
      <c r="K988" s="23">
        <f>Supervisor!K983</f>
        <v>0</v>
      </c>
      <c r="L988" s="23">
        <f>Supervisor!N983</f>
        <v>0</v>
      </c>
      <c r="M988" s="139"/>
      <c r="N988" s="152"/>
      <c r="O988" s="139"/>
      <c r="P988" s="535"/>
      <c r="Q988" s="115"/>
      <c r="R988" s="115"/>
      <c r="S988" s="190"/>
      <c r="T988" s="179"/>
    </row>
    <row r="989" spans="1:20" ht="45" hidden="1" customHeight="1" outlineLevel="7" x14ac:dyDescent="0.2">
      <c r="A989" s="91"/>
      <c r="B989" s="93"/>
      <c r="C989" s="95"/>
      <c r="D989" s="95"/>
      <c r="E989" s="97"/>
      <c r="F989" s="101"/>
      <c r="G989" s="103"/>
      <c r="H989" s="103"/>
      <c r="I989" s="4" t="s">
        <v>291</v>
      </c>
      <c r="J989" s="6"/>
      <c r="K989" s="5">
        <f>Supervisor!K984</f>
        <v>1</v>
      </c>
      <c r="L989" s="5">
        <f>Supervisor!N984</f>
        <v>0</v>
      </c>
      <c r="M989" s="131"/>
      <c r="N989" s="147"/>
      <c r="O989" s="131"/>
      <c r="P989" s="153"/>
      <c r="Q989" s="116"/>
      <c r="R989" s="116"/>
      <c r="S989" s="191"/>
      <c r="T989" s="179"/>
    </row>
    <row r="990" spans="1:20" ht="45" hidden="1" customHeight="1" outlineLevel="7" x14ac:dyDescent="0.2">
      <c r="A990" s="91"/>
      <c r="B990" s="93"/>
      <c r="C990" s="95"/>
      <c r="D990" s="95"/>
      <c r="E990" s="97"/>
      <c r="F990" s="101"/>
      <c r="G990" s="103"/>
      <c r="H990" s="103"/>
      <c r="I990" s="4" t="s">
        <v>292</v>
      </c>
      <c r="J990" s="6"/>
      <c r="K990" s="5">
        <f>Supervisor!K985</f>
        <v>1</v>
      </c>
      <c r="L990" s="5">
        <f>Supervisor!N985</f>
        <v>0</v>
      </c>
      <c r="M990" s="131"/>
      <c r="N990" s="147"/>
      <c r="O990" s="131"/>
      <c r="P990" s="153"/>
      <c r="Q990" s="116"/>
      <c r="R990" s="116"/>
      <c r="S990" s="191"/>
      <c r="T990" s="179"/>
    </row>
    <row r="991" spans="1:20" ht="45" hidden="1" customHeight="1" outlineLevel="7" x14ac:dyDescent="0.2">
      <c r="A991" s="91"/>
      <c r="B991" s="93"/>
      <c r="C991" s="95"/>
      <c r="D991" s="95"/>
      <c r="E991" s="97"/>
      <c r="F991" s="101"/>
      <c r="G991" s="103"/>
      <c r="H991" s="103"/>
      <c r="I991" s="4" t="s">
        <v>231</v>
      </c>
      <c r="J991" s="6"/>
      <c r="K991" s="5">
        <f>Supervisor!K986</f>
        <v>1</v>
      </c>
      <c r="L991" s="5">
        <f>Supervisor!N986</f>
        <v>0</v>
      </c>
      <c r="M991" s="131"/>
      <c r="N991" s="147"/>
      <c r="O991" s="131"/>
      <c r="P991" s="153"/>
      <c r="Q991" s="116"/>
      <c r="R991" s="116"/>
      <c r="S991" s="191"/>
      <c r="T991" s="179"/>
    </row>
    <row r="992" spans="1:20" ht="45" hidden="1" customHeight="1" outlineLevel="7" x14ac:dyDescent="0.2">
      <c r="A992" s="91"/>
      <c r="B992" s="93"/>
      <c r="C992" s="95"/>
      <c r="D992" s="95"/>
      <c r="E992" s="97"/>
      <c r="F992" s="101"/>
      <c r="G992" s="103"/>
      <c r="H992" s="103"/>
      <c r="I992" s="4" t="s">
        <v>80</v>
      </c>
      <c r="J992" s="6"/>
      <c r="K992" s="5">
        <f>Supervisor!K987</f>
        <v>1</v>
      </c>
      <c r="L992" s="5">
        <f>Supervisor!N987</f>
        <v>0</v>
      </c>
      <c r="M992" s="131"/>
      <c r="N992" s="147"/>
      <c r="O992" s="131"/>
      <c r="P992" s="153"/>
      <c r="Q992" s="116"/>
      <c r="R992" s="116"/>
      <c r="S992" s="191"/>
      <c r="T992" s="179"/>
    </row>
    <row r="993" spans="1:20" ht="45" hidden="1" customHeight="1" outlineLevel="7" x14ac:dyDescent="0.2">
      <c r="A993" s="91"/>
      <c r="B993" s="93"/>
      <c r="C993" s="95"/>
      <c r="D993" s="95"/>
      <c r="E993" s="97"/>
      <c r="F993" s="101"/>
      <c r="G993" s="103"/>
      <c r="H993" s="103"/>
      <c r="I993" s="4" t="s">
        <v>82</v>
      </c>
      <c r="J993" s="6"/>
      <c r="K993" s="5">
        <f>Supervisor!K988</f>
        <v>1</v>
      </c>
      <c r="L993" s="5">
        <f>Supervisor!N988</f>
        <v>0</v>
      </c>
      <c r="M993" s="131"/>
      <c r="N993" s="147"/>
      <c r="O993" s="131"/>
      <c r="P993" s="153"/>
      <c r="Q993" s="116"/>
      <c r="R993" s="116"/>
      <c r="S993" s="191"/>
      <c r="T993" s="179"/>
    </row>
    <row r="994" spans="1:20" ht="45" hidden="1" customHeight="1" outlineLevel="7" x14ac:dyDescent="0.2">
      <c r="A994" s="91"/>
      <c r="B994" s="93"/>
      <c r="C994" s="95"/>
      <c r="D994" s="95"/>
      <c r="E994" s="97"/>
      <c r="F994" s="101"/>
      <c r="G994" s="103"/>
      <c r="H994" s="103"/>
      <c r="I994" s="4" t="s">
        <v>293</v>
      </c>
      <c r="J994" s="6"/>
      <c r="K994" s="5">
        <f>Supervisor!K989</f>
        <v>1</v>
      </c>
      <c r="L994" s="5">
        <f>Supervisor!N989</f>
        <v>0</v>
      </c>
      <c r="M994" s="131"/>
      <c r="N994" s="147"/>
      <c r="O994" s="131"/>
      <c r="P994" s="153"/>
      <c r="Q994" s="116"/>
      <c r="R994" s="116"/>
      <c r="S994" s="191"/>
      <c r="T994" s="179"/>
    </row>
    <row r="995" spans="1:20" ht="45" hidden="1" customHeight="1" outlineLevel="7" x14ac:dyDescent="0.2">
      <c r="A995" s="91"/>
      <c r="B995" s="93"/>
      <c r="C995" s="95"/>
      <c r="D995" s="95"/>
      <c r="E995" s="97"/>
      <c r="F995" s="101"/>
      <c r="G995" s="103"/>
      <c r="H995" s="103"/>
      <c r="I995" s="4" t="s">
        <v>294</v>
      </c>
      <c r="J995" s="6"/>
      <c r="K995" s="5">
        <f>Supervisor!K990</f>
        <v>1</v>
      </c>
      <c r="L995" s="5">
        <f>Supervisor!N990</f>
        <v>0</v>
      </c>
      <c r="M995" s="131"/>
      <c r="N995" s="147"/>
      <c r="O995" s="131"/>
      <c r="P995" s="153"/>
      <c r="Q995" s="116"/>
      <c r="R995" s="116"/>
      <c r="S995" s="191"/>
      <c r="T995" s="179"/>
    </row>
    <row r="996" spans="1:20" ht="45" hidden="1" customHeight="1" outlineLevel="5" x14ac:dyDescent="0.2">
      <c r="A996" s="91"/>
      <c r="B996" s="93"/>
      <c r="C996" s="95"/>
      <c r="D996" s="95"/>
      <c r="E996" s="97"/>
      <c r="F996" s="101"/>
      <c r="G996" s="103"/>
      <c r="H996" s="103"/>
      <c r="I996" s="22" t="s">
        <v>169</v>
      </c>
      <c r="J996" s="24"/>
      <c r="K996" s="23">
        <f>Supervisor!K991</f>
        <v>0</v>
      </c>
      <c r="L996" s="23">
        <f>Supervisor!N991</f>
        <v>0</v>
      </c>
      <c r="M996" s="139"/>
      <c r="N996" s="152"/>
      <c r="O996" s="139"/>
      <c r="P996" s="535"/>
      <c r="Q996" s="115"/>
      <c r="R996" s="115"/>
      <c r="S996" s="190"/>
      <c r="T996" s="179"/>
    </row>
    <row r="997" spans="1:20" ht="45" hidden="1" customHeight="1" outlineLevel="7" x14ac:dyDescent="0.2">
      <c r="A997" s="91"/>
      <c r="B997" s="93"/>
      <c r="C997" s="95"/>
      <c r="D997" s="95"/>
      <c r="E997" s="97"/>
      <c r="F997" s="101"/>
      <c r="G997" s="103"/>
      <c r="H997" s="103"/>
      <c r="I997" s="4" t="s">
        <v>291</v>
      </c>
      <c r="J997" s="6"/>
      <c r="K997" s="5">
        <f>Supervisor!K992</f>
        <v>1</v>
      </c>
      <c r="L997" s="5">
        <f>Supervisor!N992</f>
        <v>0</v>
      </c>
      <c r="M997" s="131"/>
      <c r="N997" s="147"/>
      <c r="O997" s="131"/>
      <c r="P997" s="153"/>
      <c r="Q997" s="116"/>
      <c r="R997" s="116"/>
      <c r="S997" s="191"/>
      <c r="T997" s="179"/>
    </row>
    <row r="998" spans="1:20" ht="45" hidden="1" customHeight="1" outlineLevel="7" x14ac:dyDescent="0.2">
      <c r="A998" s="91"/>
      <c r="B998" s="93"/>
      <c r="C998" s="95"/>
      <c r="D998" s="95"/>
      <c r="E998" s="97"/>
      <c r="F998" s="101"/>
      <c r="G998" s="103"/>
      <c r="H998" s="103"/>
      <c r="I998" s="4" t="s">
        <v>292</v>
      </c>
      <c r="J998" s="6"/>
      <c r="K998" s="5">
        <f>Supervisor!K993</f>
        <v>1</v>
      </c>
      <c r="L998" s="5">
        <f>Supervisor!N993</f>
        <v>0</v>
      </c>
      <c r="M998" s="131"/>
      <c r="N998" s="147"/>
      <c r="O998" s="131"/>
      <c r="P998" s="153"/>
      <c r="Q998" s="116"/>
      <c r="R998" s="116"/>
      <c r="S998" s="191"/>
      <c r="T998" s="179"/>
    </row>
    <row r="999" spans="1:20" ht="45" hidden="1" customHeight="1" outlineLevel="7" x14ac:dyDescent="0.2">
      <c r="A999" s="91"/>
      <c r="B999" s="93"/>
      <c r="C999" s="95"/>
      <c r="D999" s="95"/>
      <c r="E999" s="97"/>
      <c r="F999" s="101"/>
      <c r="G999" s="103"/>
      <c r="H999" s="103"/>
      <c r="I999" s="4" t="s">
        <v>231</v>
      </c>
      <c r="J999" s="6"/>
      <c r="K999" s="5">
        <f>Supervisor!K994</f>
        <v>1</v>
      </c>
      <c r="L999" s="5">
        <f>Supervisor!N994</f>
        <v>0</v>
      </c>
      <c r="M999" s="131"/>
      <c r="N999" s="147"/>
      <c r="O999" s="131"/>
      <c r="P999" s="153"/>
      <c r="Q999" s="116"/>
      <c r="R999" s="116"/>
      <c r="S999" s="191"/>
      <c r="T999" s="179"/>
    </row>
    <row r="1000" spans="1:20" ht="45" hidden="1" customHeight="1" outlineLevel="7" x14ac:dyDescent="0.2">
      <c r="A1000" s="91"/>
      <c r="B1000" s="93"/>
      <c r="C1000" s="95"/>
      <c r="D1000" s="95"/>
      <c r="E1000" s="97"/>
      <c r="F1000" s="101"/>
      <c r="G1000" s="103"/>
      <c r="H1000" s="103"/>
      <c r="I1000" s="4" t="s">
        <v>80</v>
      </c>
      <c r="J1000" s="6"/>
      <c r="K1000" s="5">
        <f>Supervisor!K995</f>
        <v>1</v>
      </c>
      <c r="L1000" s="5">
        <f>Supervisor!N995</f>
        <v>0</v>
      </c>
      <c r="M1000" s="131"/>
      <c r="N1000" s="147"/>
      <c r="O1000" s="131"/>
      <c r="P1000" s="153"/>
      <c r="Q1000" s="116"/>
      <c r="R1000" s="116"/>
      <c r="S1000" s="191"/>
      <c r="T1000" s="179"/>
    </row>
    <row r="1001" spans="1:20" ht="45" hidden="1" customHeight="1" outlineLevel="7" x14ac:dyDescent="0.2">
      <c r="A1001" s="91"/>
      <c r="B1001" s="93"/>
      <c r="C1001" s="95"/>
      <c r="D1001" s="95"/>
      <c r="E1001" s="97"/>
      <c r="F1001" s="101"/>
      <c r="G1001" s="103"/>
      <c r="H1001" s="103"/>
      <c r="I1001" s="4" t="s">
        <v>82</v>
      </c>
      <c r="J1001" s="6"/>
      <c r="K1001" s="5">
        <f>Supervisor!K996</f>
        <v>1</v>
      </c>
      <c r="L1001" s="5">
        <f>Supervisor!N996</f>
        <v>0</v>
      </c>
      <c r="M1001" s="131"/>
      <c r="N1001" s="147"/>
      <c r="O1001" s="131"/>
      <c r="P1001" s="153"/>
      <c r="Q1001" s="116"/>
      <c r="R1001" s="116"/>
      <c r="S1001" s="191"/>
      <c r="T1001" s="179"/>
    </row>
    <row r="1002" spans="1:20" ht="45" hidden="1" customHeight="1" outlineLevel="7" x14ac:dyDescent="0.2">
      <c r="A1002" s="91"/>
      <c r="B1002" s="93"/>
      <c r="C1002" s="95"/>
      <c r="D1002" s="95"/>
      <c r="E1002" s="97"/>
      <c r="F1002" s="101"/>
      <c r="G1002" s="103"/>
      <c r="H1002" s="103"/>
      <c r="I1002" s="4" t="s">
        <v>293</v>
      </c>
      <c r="J1002" s="6"/>
      <c r="K1002" s="5">
        <f>Supervisor!K997</f>
        <v>1</v>
      </c>
      <c r="L1002" s="5">
        <f>Supervisor!N997</f>
        <v>0</v>
      </c>
      <c r="M1002" s="131"/>
      <c r="N1002" s="147"/>
      <c r="O1002" s="131"/>
      <c r="P1002" s="153"/>
      <c r="Q1002" s="116"/>
      <c r="R1002" s="116"/>
      <c r="S1002" s="191"/>
      <c r="T1002" s="179"/>
    </row>
    <row r="1003" spans="1:20" ht="45" hidden="1" customHeight="1" outlineLevel="7" x14ac:dyDescent="0.2">
      <c r="A1003" s="91"/>
      <c r="B1003" s="93"/>
      <c r="C1003" s="95"/>
      <c r="D1003" s="95"/>
      <c r="E1003" s="97"/>
      <c r="F1003" s="101"/>
      <c r="G1003" s="103"/>
      <c r="H1003" s="103"/>
      <c r="I1003" s="4" t="s">
        <v>294</v>
      </c>
      <c r="J1003" s="6"/>
      <c r="K1003" s="5">
        <f>Supervisor!K998</f>
        <v>1</v>
      </c>
      <c r="L1003" s="5">
        <f>Supervisor!N998</f>
        <v>0</v>
      </c>
      <c r="M1003" s="131"/>
      <c r="N1003" s="147"/>
      <c r="O1003" s="131"/>
      <c r="P1003" s="153"/>
      <c r="Q1003" s="116"/>
      <c r="R1003" s="116"/>
      <c r="S1003" s="191"/>
      <c r="T1003" s="179"/>
    </row>
    <row r="1004" spans="1:20" ht="45" hidden="1" customHeight="1" outlineLevel="5" x14ac:dyDescent="0.2">
      <c r="A1004" s="91"/>
      <c r="B1004" s="93"/>
      <c r="C1004" s="95"/>
      <c r="D1004" s="95"/>
      <c r="E1004" s="97"/>
      <c r="F1004" s="101"/>
      <c r="G1004" s="103"/>
      <c r="H1004" s="103"/>
      <c r="I1004" s="22" t="s">
        <v>170</v>
      </c>
      <c r="J1004" s="24"/>
      <c r="K1004" s="23">
        <f>Supervisor!K999</f>
        <v>0</v>
      </c>
      <c r="L1004" s="23">
        <f>Supervisor!N999</f>
        <v>0</v>
      </c>
      <c r="M1004" s="139"/>
      <c r="N1004" s="152"/>
      <c r="O1004" s="139"/>
      <c r="P1004" s="535"/>
      <c r="Q1004" s="115"/>
      <c r="R1004" s="115"/>
      <c r="S1004" s="190"/>
      <c r="T1004" s="179"/>
    </row>
    <row r="1005" spans="1:20" ht="45" hidden="1" customHeight="1" outlineLevel="7" x14ac:dyDescent="0.2">
      <c r="A1005" s="91"/>
      <c r="B1005" s="93"/>
      <c r="C1005" s="95"/>
      <c r="D1005" s="95"/>
      <c r="E1005" s="97"/>
      <c r="F1005" s="101"/>
      <c r="G1005" s="103"/>
      <c r="H1005" s="103"/>
      <c r="I1005" s="4" t="s">
        <v>291</v>
      </c>
      <c r="J1005" s="6"/>
      <c r="K1005" s="5">
        <f>Supervisor!K1000</f>
        <v>1</v>
      </c>
      <c r="L1005" s="5">
        <f>Supervisor!N1000</f>
        <v>0</v>
      </c>
      <c r="M1005" s="131"/>
      <c r="N1005" s="147"/>
      <c r="O1005" s="131"/>
      <c r="P1005" s="153"/>
      <c r="Q1005" s="116"/>
      <c r="R1005" s="116"/>
      <c r="S1005" s="191"/>
      <c r="T1005" s="179"/>
    </row>
    <row r="1006" spans="1:20" ht="45" hidden="1" customHeight="1" outlineLevel="7" x14ac:dyDescent="0.2">
      <c r="A1006" s="91"/>
      <c r="B1006" s="93"/>
      <c r="C1006" s="95"/>
      <c r="D1006" s="95"/>
      <c r="E1006" s="97"/>
      <c r="F1006" s="101"/>
      <c r="G1006" s="103"/>
      <c r="H1006" s="103"/>
      <c r="I1006" s="4" t="s">
        <v>292</v>
      </c>
      <c r="J1006" s="6"/>
      <c r="K1006" s="5">
        <f>Supervisor!K1001</f>
        <v>1</v>
      </c>
      <c r="L1006" s="5">
        <f>Supervisor!N1001</f>
        <v>0</v>
      </c>
      <c r="M1006" s="131"/>
      <c r="N1006" s="147"/>
      <c r="O1006" s="131"/>
      <c r="P1006" s="153"/>
      <c r="Q1006" s="116"/>
      <c r="R1006" s="116"/>
      <c r="S1006" s="191"/>
      <c r="T1006" s="179"/>
    </row>
    <row r="1007" spans="1:20" ht="45" hidden="1" customHeight="1" outlineLevel="7" x14ac:dyDescent="0.2">
      <c r="A1007" s="91"/>
      <c r="B1007" s="93"/>
      <c r="C1007" s="95"/>
      <c r="D1007" s="95"/>
      <c r="E1007" s="97"/>
      <c r="F1007" s="101"/>
      <c r="G1007" s="103"/>
      <c r="H1007" s="103"/>
      <c r="I1007" s="4" t="s">
        <v>231</v>
      </c>
      <c r="J1007" s="6"/>
      <c r="K1007" s="5">
        <f>Supervisor!K1002</f>
        <v>1</v>
      </c>
      <c r="L1007" s="5">
        <f>Supervisor!N1002</f>
        <v>0</v>
      </c>
      <c r="M1007" s="131"/>
      <c r="N1007" s="147"/>
      <c r="O1007" s="131"/>
      <c r="P1007" s="153"/>
      <c r="Q1007" s="116"/>
      <c r="R1007" s="116"/>
      <c r="S1007" s="191"/>
      <c r="T1007" s="179"/>
    </row>
    <row r="1008" spans="1:20" ht="45" hidden="1" customHeight="1" outlineLevel="7" x14ac:dyDescent="0.2">
      <c r="A1008" s="91"/>
      <c r="B1008" s="93"/>
      <c r="C1008" s="95"/>
      <c r="D1008" s="95"/>
      <c r="E1008" s="97"/>
      <c r="F1008" s="101"/>
      <c r="G1008" s="103"/>
      <c r="H1008" s="103"/>
      <c r="I1008" s="4" t="s">
        <v>80</v>
      </c>
      <c r="J1008" s="6"/>
      <c r="K1008" s="5">
        <f>Supervisor!K1003</f>
        <v>1</v>
      </c>
      <c r="L1008" s="5">
        <f>Supervisor!N1003</f>
        <v>0</v>
      </c>
      <c r="M1008" s="131"/>
      <c r="N1008" s="147"/>
      <c r="O1008" s="131"/>
      <c r="P1008" s="153"/>
      <c r="Q1008" s="116"/>
      <c r="R1008" s="116"/>
      <c r="S1008" s="191"/>
      <c r="T1008" s="179"/>
    </row>
    <row r="1009" spans="1:20" ht="45" hidden="1" customHeight="1" outlineLevel="7" x14ac:dyDescent="0.2">
      <c r="A1009" s="91"/>
      <c r="B1009" s="93"/>
      <c r="C1009" s="95"/>
      <c r="D1009" s="95"/>
      <c r="E1009" s="97"/>
      <c r="F1009" s="101"/>
      <c r="G1009" s="103"/>
      <c r="H1009" s="103"/>
      <c r="I1009" s="4" t="s">
        <v>82</v>
      </c>
      <c r="J1009" s="6"/>
      <c r="K1009" s="5">
        <f>Supervisor!K1004</f>
        <v>1</v>
      </c>
      <c r="L1009" s="5">
        <f>Supervisor!N1004</f>
        <v>0</v>
      </c>
      <c r="M1009" s="131"/>
      <c r="N1009" s="147"/>
      <c r="O1009" s="131"/>
      <c r="P1009" s="153"/>
      <c r="Q1009" s="116"/>
      <c r="R1009" s="116"/>
      <c r="S1009" s="191"/>
      <c r="T1009" s="179"/>
    </row>
    <row r="1010" spans="1:20" ht="45" hidden="1" customHeight="1" outlineLevel="7" x14ac:dyDescent="0.2">
      <c r="A1010" s="91"/>
      <c r="B1010" s="93"/>
      <c r="C1010" s="95"/>
      <c r="D1010" s="95"/>
      <c r="E1010" s="97"/>
      <c r="F1010" s="101"/>
      <c r="G1010" s="103"/>
      <c r="H1010" s="103"/>
      <c r="I1010" s="4" t="s">
        <v>293</v>
      </c>
      <c r="J1010" s="6"/>
      <c r="K1010" s="5">
        <f>Supervisor!K1005</f>
        <v>1</v>
      </c>
      <c r="L1010" s="5">
        <f>Supervisor!N1005</f>
        <v>0</v>
      </c>
      <c r="M1010" s="131"/>
      <c r="N1010" s="147"/>
      <c r="O1010" s="131"/>
      <c r="P1010" s="153"/>
      <c r="Q1010" s="116"/>
      <c r="R1010" s="116"/>
      <c r="S1010" s="191"/>
      <c r="T1010" s="179"/>
    </row>
    <row r="1011" spans="1:20" ht="45" hidden="1" customHeight="1" outlineLevel="7" x14ac:dyDescent="0.2">
      <c r="A1011" s="91"/>
      <c r="B1011" s="93"/>
      <c r="C1011" s="95"/>
      <c r="D1011" s="95"/>
      <c r="E1011" s="97"/>
      <c r="F1011" s="101"/>
      <c r="G1011" s="103"/>
      <c r="H1011" s="103"/>
      <c r="I1011" s="4" t="s">
        <v>294</v>
      </c>
      <c r="J1011" s="6"/>
      <c r="K1011" s="5">
        <f>Supervisor!K1006</f>
        <v>1</v>
      </c>
      <c r="L1011" s="5">
        <f>Supervisor!N1006</f>
        <v>0</v>
      </c>
      <c r="M1011" s="131"/>
      <c r="N1011" s="147"/>
      <c r="O1011" s="131"/>
      <c r="P1011" s="153"/>
      <c r="Q1011" s="116"/>
      <c r="R1011" s="116"/>
      <c r="S1011" s="191"/>
      <c r="T1011" s="179"/>
    </row>
    <row r="1012" spans="1:20" ht="34.5" customHeight="1" outlineLevel="2" x14ac:dyDescent="0.2">
      <c r="A1012" s="91"/>
      <c r="B1012" s="93"/>
      <c r="C1012" s="95"/>
      <c r="D1012" s="95"/>
      <c r="E1012" s="95"/>
      <c r="F1012" s="95"/>
      <c r="G1012" s="95"/>
      <c r="H1012" s="95"/>
      <c r="I1012" s="10" t="s">
        <v>171</v>
      </c>
      <c r="J1012" s="11"/>
      <c r="K1012" s="11">
        <f>Supervisor!K1007</f>
        <v>0</v>
      </c>
      <c r="L1012" s="11">
        <f>Supervisor!N1007</f>
        <v>0</v>
      </c>
      <c r="M1012" s="136"/>
      <c r="N1012" s="149"/>
      <c r="O1012" s="136"/>
      <c r="P1012" s="528"/>
      <c r="Q1012" s="43"/>
      <c r="R1012" s="111" t="e">
        <f>#REF!*$R$5</f>
        <v>#REF!</v>
      </c>
      <c r="S1012" s="111"/>
      <c r="T1012" s="179"/>
    </row>
    <row r="1013" spans="1:20" ht="34.5" customHeight="1" outlineLevel="3" collapsed="1" x14ac:dyDescent="0.2">
      <c r="A1013" s="91"/>
      <c r="B1013" s="93"/>
      <c r="C1013" s="95"/>
      <c r="D1013" s="95"/>
      <c r="E1013" s="97"/>
      <c r="F1013" s="97"/>
      <c r="G1013" s="97"/>
      <c r="H1013" s="97"/>
      <c r="I1013" s="13" t="s">
        <v>21</v>
      </c>
      <c r="J1013" s="14" t="s">
        <v>444</v>
      </c>
      <c r="K1013" s="14">
        <f>Supervisor!K1008</f>
        <v>0</v>
      </c>
      <c r="L1013" s="14">
        <f>Supervisor!N1008</f>
        <v>0</v>
      </c>
      <c r="M1013" s="137"/>
      <c r="N1013" s="150"/>
      <c r="O1013" s="137"/>
      <c r="P1013" s="529"/>
      <c r="Q1013" s="44"/>
      <c r="R1013" s="111" t="e">
        <f>#REF!*$R$5</f>
        <v>#REF!</v>
      </c>
      <c r="S1013" s="111"/>
      <c r="T1013" s="179"/>
    </row>
    <row r="1014" spans="1:20" ht="34.5" hidden="1" customHeight="1" outlineLevel="7" x14ac:dyDescent="0.2">
      <c r="A1014" s="91"/>
      <c r="B1014" s="93"/>
      <c r="C1014" s="95"/>
      <c r="D1014" s="95"/>
      <c r="E1014" s="97"/>
      <c r="F1014" s="97"/>
      <c r="G1014" s="97"/>
      <c r="H1014" s="97"/>
      <c r="I1014" s="4" t="s">
        <v>151</v>
      </c>
      <c r="J1014" s="5" t="s">
        <v>257</v>
      </c>
      <c r="K1014" s="5">
        <f>Supervisor!K1009</f>
        <v>1</v>
      </c>
      <c r="L1014" s="5">
        <f>Supervisor!N1009</f>
        <v>0.15</v>
      </c>
      <c r="M1014" s="131"/>
      <c r="N1014" s="147"/>
      <c r="O1014" s="131"/>
      <c r="P1014" s="157"/>
      <c r="Q1014" s="41"/>
      <c r="R1014" s="111" t="e">
        <f>#REF!*$R$5</f>
        <v>#REF!</v>
      </c>
      <c r="S1014" s="111"/>
      <c r="T1014" s="179">
        <v>100</v>
      </c>
    </row>
    <row r="1015" spans="1:20" ht="34.5" hidden="1" customHeight="1" outlineLevel="7" x14ac:dyDescent="0.2">
      <c r="A1015" s="91"/>
      <c r="B1015" s="93"/>
      <c r="C1015" s="95"/>
      <c r="D1015" s="95"/>
      <c r="E1015" s="97"/>
      <c r="F1015" s="97"/>
      <c r="G1015" s="97"/>
      <c r="H1015" s="97"/>
      <c r="I1015" s="4" t="s">
        <v>152</v>
      </c>
      <c r="J1015" s="5" t="s">
        <v>257</v>
      </c>
      <c r="K1015" s="5">
        <f>Supervisor!K1010</f>
        <v>1</v>
      </c>
      <c r="L1015" s="5">
        <f>Supervisor!N1010</f>
        <v>0.15</v>
      </c>
      <c r="M1015" s="131"/>
      <c r="N1015" s="147"/>
      <c r="O1015" s="131"/>
      <c r="P1015" s="157"/>
      <c r="Q1015" s="41"/>
      <c r="R1015" s="111" t="e">
        <f>#REF!*$R$5</f>
        <v>#REF!</v>
      </c>
      <c r="S1015" s="111"/>
      <c r="T1015" s="179">
        <v>100</v>
      </c>
    </row>
    <row r="1016" spans="1:20" ht="34.5" hidden="1" customHeight="1" outlineLevel="7" x14ac:dyDescent="0.2">
      <c r="A1016" s="91"/>
      <c r="B1016" s="93"/>
      <c r="C1016" s="95"/>
      <c r="D1016" s="95"/>
      <c r="E1016" s="97"/>
      <c r="F1016" s="97"/>
      <c r="G1016" s="97"/>
      <c r="H1016" s="97"/>
      <c r="I1016" s="30" t="s">
        <v>153</v>
      </c>
      <c r="J1016" s="5" t="s">
        <v>257</v>
      </c>
      <c r="K1016" s="5">
        <f>Supervisor!K1011</f>
        <v>1</v>
      </c>
      <c r="L1016" s="37">
        <f>Supervisor!N1011</f>
        <v>0.15</v>
      </c>
      <c r="M1016" s="131"/>
      <c r="N1016" s="147"/>
      <c r="O1016" s="131"/>
      <c r="P1016" s="157"/>
      <c r="Q1016" s="41"/>
      <c r="R1016" s="111" t="e">
        <f>#REF!*$R$5</f>
        <v>#REF!</v>
      </c>
      <c r="S1016" s="111"/>
      <c r="T1016" s="179">
        <v>100</v>
      </c>
    </row>
    <row r="1017" spans="1:20" ht="34.5" hidden="1" customHeight="1" outlineLevel="7" x14ac:dyDescent="0.2">
      <c r="A1017" s="91"/>
      <c r="B1017" s="93"/>
      <c r="C1017" s="95"/>
      <c r="D1017" s="95"/>
      <c r="E1017" s="97"/>
      <c r="F1017" s="97"/>
      <c r="G1017" s="97"/>
      <c r="H1017" s="97"/>
      <c r="I1017" s="30" t="s">
        <v>154</v>
      </c>
      <c r="J1017" s="5" t="s">
        <v>257</v>
      </c>
      <c r="K1017" s="5">
        <f>Supervisor!K1012</f>
        <v>1</v>
      </c>
      <c r="L1017" s="37">
        <f>Supervisor!N1012</f>
        <v>0.15</v>
      </c>
      <c r="M1017" s="131"/>
      <c r="N1017" s="147"/>
      <c r="O1017" s="131"/>
      <c r="P1017" s="157"/>
      <c r="Q1017" s="41"/>
      <c r="R1017" s="111" t="e">
        <f>#REF!*$R$5</f>
        <v>#REF!</v>
      </c>
      <c r="S1017" s="111"/>
      <c r="T1017" s="179">
        <v>100</v>
      </c>
    </row>
    <row r="1018" spans="1:20" ht="34.5" hidden="1" customHeight="1" outlineLevel="7" x14ac:dyDescent="0.2">
      <c r="A1018" s="91"/>
      <c r="B1018" s="93"/>
      <c r="C1018" s="95"/>
      <c r="D1018" s="95"/>
      <c r="E1018" s="97"/>
      <c r="F1018" s="97"/>
      <c r="G1018" s="97"/>
      <c r="H1018" s="97"/>
      <c r="I1018" s="30" t="s">
        <v>155</v>
      </c>
      <c r="J1018" s="5" t="s">
        <v>257</v>
      </c>
      <c r="K1018" s="5">
        <f>Supervisor!K1013</f>
        <v>1</v>
      </c>
      <c r="L1018" s="37">
        <f>Supervisor!N1013</f>
        <v>0.15</v>
      </c>
      <c r="M1018" s="131"/>
      <c r="N1018" s="147"/>
      <c r="O1018" s="131"/>
      <c r="P1018" s="157"/>
      <c r="Q1018" s="41"/>
      <c r="R1018" s="111" t="e">
        <f>#REF!*$R$5</f>
        <v>#REF!</v>
      </c>
      <c r="S1018" s="111"/>
      <c r="T1018" s="179">
        <v>100</v>
      </c>
    </row>
    <row r="1019" spans="1:20" ht="34.5" hidden="1" customHeight="1" outlineLevel="7" x14ac:dyDescent="0.2">
      <c r="A1019" s="91"/>
      <c r="B1019" s="93"/>
      <c r="C1019" s="95"/>
      <c r="D1019" s="95"/>
      <c r="E1019" s="97"/>
      <c r="F1019" s="97"/>
      <c r="G1019" s="97"/>
      <c r="H1019" s="97"/>
      <c r="I1019" s="30" t="s">
        <v>156</v>
      </c>
      <c r="J1019" s="5" t="s">
        <v>257</v>
      </c>
      <c r="K1019" s="5">
        <f>Supervisor!K1014</f>
        <v>1</v>
      </c>
      <c r="L1019" s="37">
        <f>Supervisor!N1014</f>
        <v>0.32</v>
      </c>
      <c r="M1019" s="131"/>
      <c r="N1019" s="147"/>
      <c r="O1019" s="131"/>
      <c r="P1019" s="157"/>
      <c r="Q1019" s="41"/>
      <c r="R1019" s="111" t="e">
        <f>#REF!*$R$5</f>
        <v>#REF!</v>
      </c>
      <c r="S1019" s="111"/>
      <c r="T1019" s="179"/>
    </row>
    <row r="1020" spans="1:20" ht="34.5" hidden="1" customHeight="1" outlineLevel="7" x14ac:dyDescent="0.2">
      <c r="A1020" s="91"/>
      <c r="B1020" s="93"/>
      <c r="C1020" s="95"/>
      <c r="D1020" s="95"/>
      <c r="E1020" s="97"/>
      <c r="F1020" s="97"/>
      <c r="G1020" s="97"/>
      <c r="H1020" s="97"/>
      <c r="I1020" s="4" t="s">
        <v>157</v>
      </c>
      <c r="J1020" s="5" t="s">
        <v>257</v>
      </c>
      <c r="K1020" s="5">
        <f>Supervisor!K1015</f>
        <v>1</v>
      </c>
      <c r="L1020" s="5">
        <f>Supervisor!N1015</f>
        <v>0.15</v>
      </c>
      <c r="M1020" s="131"/>
      <c r="N1020" s="147"/>
      <c r="O1020" s="131"/>
      <c r="P1020" s="157"/>
      <c r="Q1020" s="41"/>
      <c r="R1020" s="111" t="e">
        <f>#REF!*$R$5</f>
        <v>#REF!</v>
      </c>
      <c r="S1020" s="111"/>
      <c r="T1020" s="179"/>
    </row>
    <row r="1021" spans="1:20" ht="34.5" hidden="1" customHeight="1" outlineLevel="7" x14ac:dyDescent="0.2">
      <c r="A1021" s="91"/>
      <c r="B1021" s="93"/>
      <c r="C1021" s="95"/>
      <c r="D1021" s="95"/>
      <c r="E1021" s="97"/>
      <c r="F1021" s="97"/>
      <c r="G1021" s="97"/>
      <c r="H1021" s="97"/>
      <c r="I1021" s="4" t="s">
        <v>158</v>
      </c>
      <c r="J1021" s="5" t="s">
        <v>257</v>
      </c>
      <c r="K1021" s="5">
        <f>Supervisor!K1016</f>
        <v>1</v>
      </c>
      <c r="L1021" s="5">
        <f>Supervisor!N1016</f>
        <v>0.15</v>
      </c>
      <c r="M1021" s="131"/>
      <c r="N1021" s="147"/>
      <c r="O1021" s="131"/>
      <c r="P1021" s="157"/>
      <c r="Q1021" s="41"/>
      <c r="R1021" s="111" t="e">
        <f>#REF!*$R$5</f>
        <v>#REF!</v>
      </c>
      <c r="S1021" s="111"/>
      <c r="T1021" s="179"/>
    </row>
    <row r="1022" spans="1:20" ht="34.5" hidden="1" customHeight="1" outlineLevel="7" x14ac:dyDescent="0.2">
      <c r="A1022" s="91"/>
      <c r="B1022" s="93"/>
      <c r="C1022" s="95"/>
      <c r="D1022" s="95"/>
      <c r="E1022" s="97"/>
      <c r="F1022" s="97"/>
      <c r="G1022" s="97"/>
      <c r="H1022" s="97"/>
      <c r="I1022" s="30" t="s">
        <v>159</v>
      </c>
      <c r="J1022" s="5" t="s">
        <v>257</v>
      </c>
      <c r="K1022" s="5">
        <f>Supervisor!K1017</f>
        <v>1</v>
      </c>
      <c r="L1022" s="37">
        <f>Supervisor!N1017</f>
        <v>0.15</v>
      </c>
      <c r="M1022" s="131"/>
      <c r="N1022" s="147"/>
      <c r="O1022" s="131"/>
      <c r="P1022" s="157"/>
      <c r="Q1022" s="41"/>
      <c r="R1022" s="111" t="e">
        <f>#REF!*$R$5</f>
        <v>#REF!</v>
      </c>
      <c r="S1022" s="111"/>
      <c r="T1022" s="179"/>
    </row>
    <row r="1023" spans="1:20" ht="34.5" hidden="1" customHeight="1" outlineLevel="7" x14ac:dyDescent="0.2">
      <c r="A1023" s="91"/>
      <c r="B1023" s="93"/>
      <c r="C1023" s="95"/>
      <c r="D1023" s="95"/>
      <c r="E1023" s="97"/>
      <c r="F1023" s="97"/>
      <c r="G1023" s="97"/>
      <c r="H1023" s="97"/>
      <c r="I1023" s="4" t="s">
        <v>160</v>
      </c>
      <c r="J1023" s="5" t="s">
        <v>257</v>
      </c>
      <c r="K1023" s="5">
        <f>Supervisor!K1018</f>
        <v>1</v>
      </c>
      <c r="L1023" s="5">
        <f>Supervisor!N1018</f>
        <v>0.15</v>
      </c>
      <c r="M1023" s="131"/>
      <c r="N1023" s="147"/>
      <c r="O1023" s="131"/>
      <c r="P1023" s="157"/>
      <c r="Q1023" s="41"/>
      <c r="R1023" s="111" t="e">
        <f>#REF!*$R$5</f>
        <v>#REF!</v>
      </c>
      <c r="S1023" s="111"/>
      <c r="T1023" s="179">
        <v>100</v>
      </c>
    </row>
    <row r="1024" spans="1:20" ht="34.5" hidden="1" customHeight="1" outlineLevel="7" x14ac:dyDescent="0.2">
      <c r="A1024" s="91"/>
      <c r="B1024" s="93"/>
      <c r="C1024" s="95"/>
      <c r="D1024" s="95"/>
      <c r="E1024" s="97"/>
      <c r="F1024" s="97"/>
      <c r="G1024" s="97"/>
      <c r="H1024" s="97"/>
      <c r="I1024" s="30" t="s">
        <v>161</v>
      </c>
      <c r="J1024" s="5" t="s">
        <v>257</v>
      </c>
      <c r="K1024" s="5">
        <f>Supervisor!K1019</f>
        <v>1</v>
      </c>
      <c r="L1024" s="37">
        <f>Supervisor!N1019</f>
        <v>0.15</v>
      </c>
      <c r="M1024" s="131"/>
      <c r="N1024" s="147"/>
      <c r="O1024" s="131"/>
      <c r="P1024" s="157"/>
      <c r="Q1024" s="41"/>
      <c r="R1024" s="111" t="e">
        <f>#REF!*$R$5</f>
        <v>#REF!</v>
      </c>
      <c r="S1024" s="111"/>
      <c r="T1024" s="179"/>
    </row>
    <row r="1025" spans="1:20" ht="34.5" hidden="1" customHeight="1" outlineLevel="7" x14ac:dyDescent="0.2">
      <c r="A1025" s="91"/>
      <c r="B1025" s="93"/>
      <c r="C1025" s="95"/>
      <c r="D1025" s="95"/>
      <c r="E1025" s="97"/>
      <c r="F1025" s="97"/>
      <c r="G1025" s="97"/>
      <c r="H1025" s="97"/>
      <c r="I1025" s="30" t="s">
        <v>162</v>
      </c>
      <c r="J1025" s="5" t="s">
        <v>257</v>
      </c>
      <c r="K1025" s="5">
        <f>Supervisor!K1020</f>
        <v>1</v>
      </c>
      <c r="L1025" s="37">
        <f>Supervisor!N1020</f>
        <v>0.15</v>
      </c>
      <c r="M1025" s="131"/>
      <c r="N1025" s="147"/>
      <c r="O1025" s="131"/>
      <c r="P1025" s="157"/>
      <c r="Q1025" s="41"/>
      <c r="R1025" s="111" t="e">
        <f>#REF!*$R$5</f>
        <v>#REF!</v>
      </c>
      <c r="S1025" s="111"/>
      <c r="T1025" s="179"/>
    </row>
    <row r="1026" spans="1:20" ht="34.5" hidden="1" customHeight="1" outlineLevel="7" x14ac:dyDescent="0.2">
      <c r="A1026" s="91"/>
      <c r="B1026" s="93"/>
      <c r="C1026" s="95"/>
      <c r="D1026" s="95"/>
      <c r="E1026" s="97"/>
      <c r="F1026" s="97"/>
      <c r="G1026" s="97"/>
      <c r="H1026" s="97"/>
      <c r="I1026" s="4" t="s">
        <v>34</v>
      </c>
      <c r="J1026" s="5" t="s">
        <v>257</v>
      </c>
      <c r="K1026" s="5">
        <f>Supervisor!K1021</f>
        <v>1</v>
      </c>
      <c r="L1026" s="5">
        <f>Supervisor!N1021</f>
        <v>0.15</v>
      </c>
      <c r="M1026" s="131"/>
      <c r="N1026" s="147"/>
      <c r="O1026" s="131"/>
      <c r="P1026" s="157"/>
      <c r="Q1026" s="41"/>
      <c r="R1026" s="111" t="e">
        <f>#REF!*$R$5</f>
        <v>#REF!</v>
      </c>
      <c r="S1026" s="111"/>
      <c r="T1026" s="179"/>
    </row>
    <row r="1027" spans="1:20" ht="34.5" hidden="1" customHeight="1" outlineLevel="7" x14ac:dyDescent="0.2">
      <c r="A1027" s="91"/>
      <c r="B1027" s="93"/>
      <c r="C1027" s="95"/>
      <c r="D1027" s="95"/>
      <c r="E1027" s="97"/>
      <c r="F1027" s="97"/>
      <c r="G1027" s="97"/>
      <c r="H1027" s="97"/>
      <c r="I1027" s="4" t="s">
        <v>35</v>
      </c>
      <c r="J1027" s="5" t="s">
        <v>257</v>
      </c>
      <c r="K1027" s="5">
        <f>Supervisor!K1022</f>
        <v>1</v>
      </c>
      <c r="L1027" s="5">
        <f>Supervisor!N1022</f>
        <v>0.15</v>
      </c>
      <c r="M1027" s="131"/>
      <c r="N1027" s="147"/>
      <c r="O1027" s="131"/>
      <c r="P1027" s="157"/>
      <c r="Q1027" s="41"/>
      <c r="R1027" s="111" t="e">
        <f>#REF!*$R$5</f>
        <v>#REF!</v>
      </c>
      <c r="S1027" s="111"/>
      <c r="T1027" s="179">
        <v>100</v>
      </c>
    </row>
    <row r="1028" spans="1:20" ht="34.5" customHeight="1" outlineLevel="3" x14ac:dyDescent="0.2">
      <c r="A1028" s="91"/>
      <c r="B1028" s="93"/>
      <c r="C1028" s="95"/>
      <c r="D1028" s="95"/>
      <c r="E1028" s="97"/>
      <c r="F1028" s="97"/>
      <c r="G1028" s="97"/>
      <c r="H1028" s="97"/>
      <c r="I1028" s="13" t="s">
        <v>56</v>
      </c>
      <c r="J1028" s="14" t="s">
        <v>444</v>
      </c>
      <c r="K1028" s="14">
        <f>Supervisor!K1023</f>
        <v>0</v>
      </c>
      <c r="L1028" s="14">
        <f>Supervisor!N1023</f>
        <v>0</v>
      </c>
      <c r="M1028" s="137"/>
      <c r="N1028" s="150"/>
      <c r="O1028" s="137"/>
      <c r="P1028" s="529"/>
      <c r="Q1028" s="44"/>
      <c r="R1028" s="111" t="e">
        <f>#REF!*$R$5</f>
        <v>#REF!</v>
      </c>
      <c r="S1028" s="111"/>
      <c r="T1028" s="179"/>
    </row>
    <row r="1029" spans="1:20" ht="34.5" customHeight="1" outlineLevel="4" x14ac:dyDescent="0.2">
      <c r="A1029" s="91"/>
      <c r="B1029" s="93"/>
      <c r="C1029" s="95"/>
      <c r="D1029" s="95"/>
      <c r="E1029" s="97"/>
      <c r="F1029" s="101"/>
      <c r="G1029" s="101"/>
      <c r="H1029" s="101"/>
      <c r="I1029" s="19" t="s">
        <v>57</v>
      </c>
      <c r="J1029" s="20"/>
      <c r="K1029" s="20">
        <f>Supervisor!K1024</f>
        <v>0</v>
      </c>
      <c r="L1029" s="20">
        <f>Supervisor!N1024</f>
        <v>0</v>
      </c>
      <c r="M1029" s="138"/>
      <c r="N1029" s="151"/>
      <c r="O1029" s="138"/>
      <c r="P1029" s="530"/>
      <c r="Q1029" s="49"/>
      <c r="R1029" s="111" t="e">
        <f>#REF!*$R$5</f>
        <v>#REF!</v>
      </c>
      <c r="S1029" s="111"/>
      <c r="T1029" s="179"/>
    </row>
    <row r="1030" spans="1:20" ht="34.5" customHeight="1" outlineLevel="5" x14ac:dyDescent="0.2">
      <c r="A1030" s="91"/>
      <c r="B1030" s="93"/>
      <c r="C1030" s="95"/>
      <c r="D1030" s="95"/>
      <c r="E1030" s="97"/>
      <c r="F1030" s="101"/>
      <c r="G1030" s="103"/>
      <c r="H1030" s="103"/>
      <c r="I1030" s="22" t="s">
        <v>58</v>
      </c>
      <c r="J1030" s="23"/>
      <c r="K1030" s="23">
        <f>Supervisor!K1025</f>
        <v>0</v>
      </c>
      <c r="L1030" s="23">
        <f>Supervisor!N1025</f>
        <v>0</v>
      </c>
      <c r="M1030" s="139"/>
      <c r="N1030" s="152"/>
      <c r="O1030" s="139"/>
      <c r="P1030" s="531"/>
      <c r="Q1030" s="50"/>
      <c r="R1030" s="111" t="e">
        <f>#REF!*$R$5</f>
        <v>#REF!</v>
      </c>
      <c r="S1030" s="111"/>
      <c r="T1030" s="179"/>
    </row>
    <row r="1031" spans="1:20" ht="34.5" customHeight="1" outlineLevel="6" x14ac:dyDescent="0.2">
      <c r="A1031" s="91"/>
      <c r="B1031" s="93"/>
      <c r="C1031" s="95"/>
      <c r="D1031" s="95"/>
      <c r="E1031" s="97"/>
      <c r="F1031" s="101"/>
      <c r="G1031" s="103"/>
      <c r="H1031" s="109"/>
      <c r="I1031" s="27" t="s">
        <v>59</v>
      </c>
      <c r="J1031" s="28"/>
      <c r="K1031" s="28">
        <f>Supervisor!K1026</f>
        <v>0</v>
      </c>
      <c r="L1031" s="28">
        <f>Supervisor!N1026</f>
        <v>0</v>
      </c>
      <c r="M1031" s="141"/>
      <c r="N1031" s="154"/>
      <c r="O1031" s="141"/>
      <c r="P1031" s="533"/>
      <c r="Q1031" s="53"/>
      <c r="R1031" s="111" t="e">
        <f>#REF!*$R$5</f>
        <v>#REF!</v>
      </c>
      <c r="S1031" s="111"/>
      <c r="T1031" s="179"/>
    </row>
    <row r="1032" spans="1:20" ht="34.5" customHeight="1" outlineLevel="7" x14ac:dyDescent="0.2">
      <c r="A1032" s="91"/>
      <c r="B1032" s="93"/>
      <c r="C1032" s="95"/>
      <c r="D1032" s="95"/>
      <c r="E1032" s="97"/>
      <c r="F1032" s="101"/>
      <c r="G1032" s="103"/>
      <c r="H1032" s="109"/>
      <c r="I1032" s="16" t="s">
        <v>60</v>
      </c>
      <c r="J1032" s="17" t="s">
        <v>261</v>
      </c>
      <c r="K1032" s="17">
        <f>Supervisor!K1027</f>
        <v>4934</v>
      </c>
      <c r="L1032" s="17">
        <f>Supervisor!N1027</f>
        <v>2450</v>
      </c>
      <c r="M1032" s="131"/>
      <c r="N1032" s="147"/>
      <c r="O1032" s="131"/>
      <c r="P1032" s="157"/>
      <c r="Q1032" s="52"/>
      <c r="R1032" s="111" t="e">
        <f>#REF!*$R$5</f>
        <v>#REF!</v>
      </c>
      <c r="S1032" s="111"/>
      <c r="T1032" s="179">
        <v>600</v>
      </c>
    </row>
    <row r="1033" spans="1:20" ht="123" customHeight="1" outlineLevel="7" x14ac:dyDescent="0.2">
      <c r="A1033" s="91"/>
      <c r="B1033" s="93"/>
      <c r="C1033" s="95"/>
      <c r="D1033" s="95"/>
      <c r="E1033" s="97"/>
      <c r="F1033" s="101"/>
      <c r="G1033" s="103"/>
      <c r="H1033" s="109"/>
      <c r="I1033" s="16" t="s">
        <v>61</v>
      </c>
      <c r="J1033" s="17" t="s">
        <v>261</v>
      </c>
      <c r="K1033" s="17">
        <f>Supervisor!K1028</f>
        <v>1480</v>
      </c>
      <c r="L1033" s="17">
        <f>Supervisor!N1028</f>
        <v>624.375</v>
      </c>
      <c r="M1033" s="140" t="s">
        <v>467</v>
      </c>
      <c r="N1033" s="157" t="s">
        <v>468</v>
      </c>
      <c r="O1033" s="140" t="s">
        <v>508</v>
      </c>
      <c r="P1033" s="157" t="s">
        <v>507</v>
      </c>
      <c r="Q1033" s="52"/>
      <c r="R1033" s="111" t="e">
        <f>#REF!*$R$5</f>
        <v>#REF!</v>
      </c>
      <c r="S1033" s="111"/>
      <c r="T1033" s="179"/>
    </row>
    <row r="1034" spans="1:20" ht="188.25" customHeight="1" outlineLevel="7" x14ac:dyDescent="0.2">
      <c r="A1034" s="91"/>
      <c r="B1034" s="93"/>
      <c r="C1034" s="95"/>
      <c r="D1034" s="95"/>
      <c r="E1034" s="97"/>
      <c r="F1034" s="101"/>
      <c r="G1034" s="103"/>
      <c r="H1034" s="109"/>
      <c r="I1034" s="4" t="s">
        <v>62</v>
      </c>
      <c r="J1034" s="17" t="s">
        <v>261</v>
      </c>
      <c r="K1034" s="5">
        <f>Supervisor!K1029</f>
        <v>1480</v>
      </c>
      <c r="L1034" s="5">
        <f>Supervisor!N1029</f>
        <v>624.375</v>
      </c>
      <c r="M1034" s="140" t="s">
        <v>465</v>
      </c>
      <c r="N1034" s="157" t="s">
        <v>466</v>
      </c>
      <c r="O1034" s="140" t="s">
        <v>510</v>
      </c>
      <c r="P1034" s="157" t="s">
        <v>509</v>
      </c>
      <c r="Q1034" s="41"/>
      <c r="R1034" s="111" t="e">
        <f>#REF!*$R$5</f>
        <v>#REF!</v>
      </c>
      <c r="S1034" s="111"/>
      <c r="T1034" s="179"/>
    </row>
    <row r="1035" spans="1:20" ht="140.25" customHeight="1" outlineLevel="7" x14ac:dyDescent="0.2">
      <c r="A1035" s="91"/>
      <c r="B1035" s="93"/>
      <c r="C1035" s="95"/>
      <c r="D1035" s="95"/>
      <c r="E1035" s="97"/>
      <c r="F1035" s="101"/>
      <c r="G1035" s="103"/>
      <c r="H1035" s="109"/>
      <c r="I1035" s="4" t="s">
        <v>63</v>
      </c>
      <c r="J1035" s="17" t="s">
        <v>261</v>
      </c>
      <c r="K1035" s="5">
        <f>Supervisor!K1030</f>
        <v>296</v>
      </c>
      <c r="L1035" s="5">
        <f>Supervisor!N1030</f>
        <v>1.3214285714285714</v>
      </c>
      <c r="M1035" s="140" t="s">
        <v>495</v>
      </c>
      <c r="N1035" s="153" t="s">
        <v>494</v>
      </c>
      <c r="O1035" s="140" t="s">
        <v>496</v>
      </c>
      <c r="P1035" s="157" t="s">
        <v>402</v>
      </c>
      <c r="Q1035" s="41"/>
      <c r="R1035" s="111" t="e">
        <f>#REF!*$R$5</f>
        <v>#REF!</v>
      </c>
      <c r="S1035" s="111"/>
      <c r="T1035" s="179"/>
    </row>
    <row r="1036" spans="1:20" ht="34.5" customHeight="1" outlineLevel="7" x14ac:dyDescent="0.2">
      <c r="A1036" s="91"/>
      <c r="B1036" s="93"/>
      <c r="C1036" s="95"/>
      <c r="D1036" s="95"/>
      <c r="E1036" s="97"/>
      <c r="F1036" s="101"/>
      <c r="G1036" s="103"/>
      <c r="H1036" s="109"/>
      <c r="I1036" s="4" t="s">
        <v>64</v>
      </c>
      <c r="J1036" s="17" t="s">
        <v>261</v>
      </c>
      <c r="K1036" s="5">
        <f>Supervisor!K1031</f>
        <v>1480</v>
      </c>
      <c r="L1036" s="5">
        <f>Supervisor!N1031</f>
        <v>0</v>
      </c>
      <c r="M1036" s="131"/>
      <c r="N1036" s="147"/>
      <c r="O1036" s="131"/>
      <c r="P1036" s="157"/>
      <c r="Q1036" s="41"/>
      <c r="R1036" s="111" t="e">
        <f>#REF!*$R$5</f>
        <v>#REF!</v>
      </c>
      <c r="S1036" s="111"/>
      <c r="T1036" s="179"/>
    </row>
    <row r="1037" spans="1:20" ht="34.5" customHeight="1" outlineLevel="7" x14ac:dyDescent="0.2">
      <c r="A1037" s="91"/>
      <c r="B1037" s="93"/>
      <c r="C1037" s="95"/>
      <c r="D1037" s="95"/>
      <c r="E1037" s="97"/>
      <c r="F1037" s="101"/>
      <c r="G1037" s="103"/>
      <c r="H1037" s="109"/>
      <c r="I1037" s="4" t="s">
        <v>51</v>
      </c>
      <c r="J1037" s="5" t="s">
        <v>257</v>
      </c>
      <c r="K1037" s="5">
        <f>Supervisor!K1032</f>
        <v>100</v>
      </c>
      <c r="L1037" s="5">
        <f>Supervisor!N1032</f>
        <v>40</v>
      </c>
      <c r="M1037" s="131"/>
      <c r="N1037" s="147"/>
      <c r="O1037" s="131"/>
      <c r="P1037" s="157"/>
      <c r="Q1037" s="41"/>
      <c r="R1037" s="111" t="e">
        <f>#REF!*$R$5</f>
        <v>#REF!</v>
      </c>
      <c r="S1037" s="111"/>
      <c r="T1037" s="179">
        <v>40</v>
      </c>
    </row>
    <row r="1038" spans="1:20" ht="45" customHeight="1" outlineLevel="6" x14ac:dyDescent="0.2">
      <c r="A1038" s="91"/>
      <c r="B1038" s="93"/>
      <c r="C1038" s="95"/>
      <c r="D1038" s="95"/>
      <c r="E1038" s="97"/>
      <c r="F1038" s="101"/>
      <c r="G1038" s="103"/>
      <c r="H1038" s="109"/>
      <c r="I1038" s="27" t="s">
        <v>65</v>
      </c>
      <c r="J1038" s="28"/>
      <c r="K1038" s="28">
        <f>Supervisor!K1033</f>
        <v>0</v>
      </c>
      <c r="L1038" s="28">
        <f>Supervisor!N1033</f>
        <v>0</v>
      </c>
      <c r="M1038" s="141"/>
      <c r="N1038" s="154"/>
      <c r="O1038" s="141"/>
      <c r="P1038" s="533"/>
      <c r="Q1038" s="53"/>
      <c r="R1038" s="111" t="e">
        <f>#REF!*$R$5</f>
        <v>#REF!</v>
      </c>
      <c r="S1038" s="111"/>
      <c r="T1038" s="179"/>
    </row>
    <row r="1039" spans="1:20" ht="45" customHeight="1" outlineLevel="7" x14ac:dyDescent="0.2">
      <c r="A1039" s="91"/>
      <c r="B1039" s="93"/>
      <c r="C1039" s="95"/>
      <c r="D1039" s="95"/>
      <c r="E1039" s="97"/>
      <c r="F1039" s="101"/>
      <c r="G1039" s="103"/>
      <c r="H1039" s="109"/>
      <c r="I1039" s="16" t="s">
        <v>60</v>
      </c>
      <c r="J1039" s="17" t="s">
        <v>261</v>
      </c>
      <c r="K1039" s="17">
        <f>Supervisor!K1034</f>
        <v>36676</v>
      </c>
      <c r="L1039" s="17">
        <f>Supervisor!N1034</f>
        <v>15000</v>
      </c>
      <c r="M1039" s="131"/>
      <c r="N1039" s="147"/>
      <c r="O1039" s="131"/>
      <c r="P1039" s="157"/>
      <c r="Q1039" s="52"/>
      <c r="R1039" s="111" t="e">
        <f>#REF!*$R$5</f>
        <v>#REF!</v>
      </c>
      <c r="S1039" s="111"/>
      <c r="T1039" s="179"/>
    </row>
    <row r="1040" spans="1:20" ht="45" customHeight="1" outlineLevel="7" x14ac:dyDescent="0.2">
      <c r="A1040" s="91"/>
      <c r="B1040" s="93"/>
      <c r="C1040" s="95"/>
      <c r="D1040" s="95"/>
      <c r="E1040" s="97"/>
      <c r="F1040" s="101"/>
      <c r="G1040" s="103"/>
      <c r="H1040" s="109"/>
      <c r="I1040" s="16" t="s">
        <v>61</v>
      </c>
      <c r="J1040" s="17" t="s">
        <v>261</v>
      </c>
      <c r="K1040" s="17">
        <f>Supervisor!K1035</f>
        <v>11003</v>
      </c>
      <c r="L1040" s="17">
        <f>Supervisor!N1035</f>
        <v>1240</v>
      </c>
      <c r="M1040" s="131"/>
      <c r="N1040" s="147"/>
      <c r="O1040" s="131"/>
      <c r="P1040" s="157"/>
      <c r="Q1040" s="52"/>
      <c r="R1040" s="111" t="e">
        <f>#REF!*$R$5</f>
        <v>#REF!</v>
      </c>
      <c r="S1040" s="111"/>
      <c r="T1040" s="179"/>
    </row>
    <row r="1041" spans="1:20" ht="45" customHeight="1" outlineLevel="7" x14ac:dyDescent="0.2">
      <c r="A1041" s="91"/>
      <c r="B1041" s="93"/>
      <c r="C1041" s="95"/>
      <c r="D1041" s="95"/>
      <c r="E1041" s="97"/>
      <c r="F1041" s="101"/>
      <c r="G1041" s="103"/>
      <c r="H1041" s="109"/>
      <c r="I1041" s="4" t="s">
        <v>62</v>
      </c>
      <c r="J1041" s="17" t="s">
        <v>261</v>
      </c>
      <c r="K1041" s="5">
        <f>Supervisor!K1036</f>
        <v>11003</v>
      </c>
      <c r="L1041" s="5">
        <f>Supervisor!N1036</f>
        <v>1240</v>
      </c>
      <c r="M1041" s="131"/>
      <c r="N1041" s="147"/>
      <c r="O1041" s="131"/>
      <c r="P1041" s="157"/>
      <c r="Q1041" s="41"/>
      <c r="R1041" s="111" t="e">
        <f>#REF!*$R$5</f>
        <v>#REF!</v>
      </c>
      <c r="S1041" s="111"/>
      <c r="T1041" s="179"/>
    </row>
    <row r="1042" spans="1:20" ht="45" customHeight="1" outlineLevel="7" x14ac:dyDescent="0.2">
      <c r="A1042" s="91"/>
      <c r="B1042" s="93"/>
      <c r="C1042" s="95"/>
      <c r="D1042" s="95"/>
      <c r="E1042" s="97"/>
      <c r="F1042" s="101"/>
      <c r="G1042" s="103"/>
      <c r="H1042" s="109"/>
      <c r="I1042" s="4" t="s">
        <v>63</v>
      </c>
      <c r="J1042" s="17" t="s">
        <v>261</v>
      </c>
      <c r="K1042" s="5">
        <f>Supervisor!K1037</f>
        <v>11003</v>
      </c>
      <c r="L1042" s="5">
        <f>Supervisor!N1037</f>
        <v>200</v>
      </c>
      <c r="M1042" s="131"/>
      <c r="N1042" s="147"/>
      <c r="O1042" s="131"/>
      <c r="P1042" s="157"/>
      <c r="Q1042" s="41"/>
      <c r="R1042" s="111" t="e">
        <f>#REF!*$R$5</f>
        <v>#REF!</v>
      </c>
      <c r="S1042" s="111"/>
      <c r="T1042" s="179"/>
    </row>
    <row r="1043" spans="1:20" ht="45" customHeight="1" outlineLevel="7" x14ac:dyDescent="0.2">
      <c r="A1043" s="91"/>
      <c r="B1043" s="93"/>
      <c r="C1043" s="95"/>
      <c r="D1043" s="95"/>
      <c r="E1043" s="97"/>
      <c r="F1043" s="101"/>
      <c r="G1043" s="103"/>
      <c r="H1043" s="109"/>
      <c r="I1043" s="4" t="s">
        <v>64</v>
      </c>
      <c r="J1043" s="17" t="s">
        <v>261</v>
      </c>
      <c r="K1043" s="5">
        <f>Supervisor!K1038</f>
        <v>11003</v>
      </c>
      <c r="L1043" s="5">
        <f>Supervisor!N1038</f>
        <v>0</v>
      </c>
      <c r="M1043" s="131"/>
      <c r="N1043" s="147"/>
      <c r="O1043" s="131"/>
      <c r="P1043" s="157"/>
      <c r="Q1043" s="41"/>
      <c r="R1043" s="111" t="e">
        <f>#REF!*$R$5</f>
        <v>#REF!</v>
      </c>
      <c r="S1043" s="111"/>
      <c r="T1043" s="179"/>
    </row>
    <row r="1044" spans="1:20" ht="45" customHeight="1" outlineLevel="7" x14ac:dyDescent="0.2">
      <c r="A1044" s="91"/>
      <c r="B1044" s="93"/>
      <c r="C1044" s="95"/>
      <c r="D1044" s="95"/>
      <c r="E1044" s="97"/>
      <c r="F1044" s="101"/>
      <c r="G1044" s="103"/>
      <c r="H1044" s="109"/>
      <c r="I1044" s="4" t="s">
        <v>51</v>
      </c>
      <c r="J1044" s="5" t="s">
        <v>257</v>
      </c>
      <c r="K1044" s="5">
        <f>Supervisor!K1039</f>
        <v>100</v>
      </c>
      <c r="L1044" s="5">
        <f>Supervisor!N1039</f>
        <v>40</v>
      </c>
      <c r="M1044" s="131"/>
      <c r="N1044" s="147"/>
      <c r="O1044" s="131"/>
      <c r="P1044" s="157"/>
      <c r="Q1044" s="41"/>
      <c r="R1044" s="111" t="e">
        <f>#REF!*$R$5</f>
        <v>#REF!</v>
      </c>
      <c r="S1044" s="111"/>
      <c r="T1044" s="179">
        <v>40</v>
      </c>
    </row>
    <row r="1045" spans="1:20" ht="45" customHeight="1" outlineLevel="6" collapsed="1" x14ac:dyDescent="0.2">
      <c r="A1045" s="91"/>
      <c r="B1045" s="93"/>
      <c r="C1045" s="95"/>
      <c r="D1045" s="95"/>
      <c r="E1045" s="97"/>
      <c r="F1045" s="101"/>
      <c r="G1045" s="103"/>
      <c r="H1045" s="109"/>
      <c r="I1045" s="27" t="s">
        <v>233</v>
      </c>
      <c r="J1045" s="28"/>
      <c r="K1045" s="28">
        <f>Supervisor!K1040</f>
        <v>0</v>
      </c>
      <c r="L1045" s="28">
        <f>Supervisor!N1040</f>
        <v>0</v>
      </c>
      <c r="M1045" s="141"/>
      <c r="N1045" s="154"/>
      <c r="O1045" s="141"/>
      <c r="P1045" s="533"/>
      <c r="Q1045" s="53"/>
      <c r="R1045" s="111" t="e">
        <f>#REF!*$R$5</f>
        <v>#REF!</v>
      </c>
      <c r="S1045" s="111"/>
      <c r="T1045" s="179"/>
    </row>
    <row r="1046" spans="1:20" ht="45" hidden="1" customHeight="1" outlineLevel="7" x14ac:dyDescent="0.2">
      <c r="A1046" s="91"/>
      <c r="B1046" s="93"/>
      <c r="C1046" s="95"/>
      <c r="D1046" s="95"/>
      <c r="E1046" s="97"/>
      <c r="F1046" s="101"/>
      <c r="G1046" s="103"/>
      <c r="H1046" s="109"/>
      <c r="I1046" s="16" t="s">
        <v>60</v>
      </c>
      <c r="J1046" s="17" t="s">
        <v>261</v>
      </c>
      <c r="K1046" s="17">
        <f>Supervisor!K1041</f>
        <v>544</v>
      </c>
      <c r="L1046" s="17">
        <f>Supervisor!N1041</f>
        <v>0</v>
      </c>
      <c r="M1046" s="131"/>
      <c r="N1046" s="147"/>
      <c r="O1046" s="131"/>
      <c r="P1046" s="157"/>
      <c r="Q1046" s="52"/>
      <c r="R1046" s="111" t="e">
        <f>#REF!*$R$5</f>
        <v>#REF!</v>
      </c>
      <c r="S1046" s="111"/>
      <c r="T1046" s="179"/>
    </row>
    <row r="1047" spans="1:20" ht="45" hidden="1" customHeight="1" outlineLevel="7" x14ac:dyDescent="0.2">
      <c r="A1047" s="91"/>
      <c r="B1047" s="93"/>
      <c r="C1047" s="95"/>
      <c r="D1047" s="95"/>
      <c r="E1047" s="97"/>
      <c r="F1047" s="101"/>
      <c r="G1047" s="103"/>
      <c r="H1047" s="109"/>
      <c r="I1047" s="16" t="s">
        <v>61</v>
      </c>
      <c r="J1047" s="17" t="s">
        <v>261</v>
      </c>
      <c r="K1047" s="17">
        <f>Supervisor!K1042</f>
        <v>163</v>
      </c>
      <c r="L1047" s="17">
        <f>Supervisor!N1042</f>
        <v>0</v>
      </c>
      <c r="M1047" s="131"/>
      <c r="N1047" s="147"/>
      <c r="O1047" s="131"/>
      <c r="P1047" s="157"/>
      <c r="Q1047" s="52"/>
      <c r="R1047" s="111" t="e">
        <f>#REF!*$R$5</f>
        <v>#REF!</v>
      </c>
      <c r="S1047" s="111"/>
      <c r="T1047" s="179"/>
    </row>
    <row r="1048" spans="1:20" ht="45" hidden="1" customHeight="1" outlineLevel="7" x14ac:dyDescent="0.2">
      <c r="A1048" s="91"/>
      <c r="B1048" s="93"/>
      <c r="C1048" s="95"/>
      <c r="D1048" s="95"/>
      <c r="E1048" s="97"/>
      <c r="F1048" s="101"/>
      <c r="G1048" s="103"/>
      <c r="H1048" s="109"/>
      <c r="I1048" s="4" t="s">
        <v>62</v>
      </c>
      <c r="J1048" s="17" t="s">
        <v>261</v>
      </c>
      <c r="K1048" s="5">
        <f>Supervisor!K1043</f>
        <v>163</v>
      </c>
      <c r="L1048" s="5">
        <f>Supervisor!N1043</f>
        <v>0</v>
      </c>
      <c r="M1048" s="131"/>
      <c r="N1048" s="147"/>
      <c r="O1048" s="131"/>
      <c r="P1048" s="157"/>
      <c r="Q1048" s="41"/>
      <c r="R1048" s="111" t="e">
        <f>#REF!*$R$5</f>
        <v>#REF!</v>
      </c>
      <c r="S1048" s="111"/>
      <c r="T1048" s="179"/>
    </row>
    <row r="1049" spans="1:20" ht="45" hidden="1" customHeight="1" outlineLevel="7" x14ac:dyDescent="0.2">
      <c r="A1049" s="91"/>
      <c r="B1049" s="93"/>
      <c r="C1049" s="95"/>
      <c r="D1049" s="95"/>
      <c r="E1049" s="97"/>
      <c r="F1049" s="101"/>
      <c r="G1049" s="103"/>
      <c r="H1049" s="109"/>
      <c r="I1049" s="4" t="s">
        <v>63</v>
      </c>
      <c r="J1049" s="17" t="s">
        <v>261</v>
      </c>
      <c r="K1049" s="5">
        <f>Supervisor!K1044</f>
        <v>163</v>
      </c>
      <c r="L1049" s="5">
        <f>Supervisor!N1044</f>
        <v>0</v>
      </c>
      <c r="M1049" s="131"/>
      <c r="N1049" s="147"/>
      <c r="O1049" s="131"/>
      <c r="P1049" s="157"/>
      <c r="Q1049" s="41"/>
      <c r="R1049" s="111" t="e">
        <f>#REF!*$R$5</f>
        <v>#REF!</v>
      </c>
      <c r="S1049" s="111"/>
      <c r="T1049" s="179"/>
    </row>
    <row r="1050" spans="1:20" ht="45" hidden="1" customHeight="1" outlineLevel="7" x14ac:dyDescent="0.2">
      <c r="A1050" s="91"/>
      <c r="B1050" s="93"/>
      <c r="C1050" s="95"/>
      <c r="D1050" s="95"/>
      <c r="E1050" s="97"/>
      <c r="F1050" s="101"/>
      <c r="G1050" s="103"/>
      <c r="H1050" s="109"/>
      <c r="I1050" s="4" t="s">
        <v>64</v>
      </c>
      <c r="J1050" s="17" t="s">
        <v>261</v>
      </c>
      <c r="K1050" s="5">
        <f>Supervisor!K1045</f>
        <v>163</v>
      </c>
      <c r="L1050" s="5">
        <f>Supervisor!N1045</f>
        <v>0</v>
      </c>
      <c r="M1050" s="131"/>
      <c r="N1050" s="147"/>
      <c r="O1050" s="131"/>
      <c r="P1050" s="157"/>
      <c r="Q1050" s="41"/>
      <c r="R1050" s="111" t="e">
        <f>#REF!*$R$5</f>
        <v>#REF!</v>
      </c>
      <c r="S1050" s="111"/>
      <c r="T1050" s="179"/>
    </row>
    <row r="1051" spans="1:20" ht="45" hidden="1" customHeight="1" outlineLevel="7" x14ac:dyDescent="0.2">
      <c r="A1051" s="91"/>
      <c r="B1051" s="93"/>
      <c r="C1051" s="95"/>
      <c r="D1051" s="95"/>
      <c r="E1051" s="97"/>
      <c r="F1051" s="101"/>
      <c r="G1051" s="103"/>
      <c r="H1051" s="109"/>
      <c r="I1051" s="4" t="s">
        <v>51</v>
      </c>
      <c r="J1051" s="5" t="s">
        <v>257</v>
      </c>
      <c r="K1051" s="5">
        <f>Supervisor!K1046</f>
        <v>100</v>
      </c>
      <c r="L1051" s="5">
        <f>Supervisor!N1046</f>
        <v>40</v>
      </c>
      <c r="M1051" s="131"/>
      <c r="N1051" s="147"/>
      <c r="O1051" s="131"/>
      <c r="P1051" s="157"/>
      <c r="Q1051" s="41"/>
      <c r="R1051" s="111" t="e">
        <f>#REF!*$R$5</f>
        <v>#REF!</v>
      </c>
      <c r="S1051" s="111"/>
      <c r="T1051" s="179">
        <v>40</v>
      </c>
    </row>
    <row r="1052" spans="1:20" ht="45" customHeight="1" outlineLevel="6" collapsed="1" x14ac:dyDescent="0.2">
      <c r="A1052" s="91"/>
      <c r="B1052" s="93"/>
      <c r="C1052" s="95"/>
      <c r="D1052" s="95"/>
      <c r="E1052" s="97"/>
      <c r="F1052" s="101"/>
      <c r="G1052" s="103"/>
      <c r="H1052" s="109"/>
      <c r="I1052" s="27" t="s">
        <v>419</v>
      </c>
      <c r="J1052" s="28"/>
      <c r="K1052" s="28">
        <f>Supervisor!K1047</f>
        <v>0</v>
      </c>
      <c r="L1052" s="28">
        <f>Supervisor!N1047</f>
        <v>0</v>
      </c>
      <c r="M1052" s="141"/>
      <c r="N1052" s="154"/>
      <c r="O1052" s="141"/>
      <c r="P1052" s="533"/>
      <c r="Q1052" s="53"/>
      <c r="R1052" s="111" t="e">
        <f>#REF!*$R$5</f>
        <v>#REF!</v>
      </c>
      <c r="S1052" s="111"/>
      <c r="T1052" s="179"/>
    </row>
    <row r="1053" spans="1:20" ht="45" hidden="1" customHeight="1" outlineLevel="7" x14ac:dyDescent="0.2">
      <c r="A1053" s="91"/>
      <c r="B1053" s="93"/>
      <c r="C1053" s="95"/>
      <c r="D1053" s="95"/>
      <c r="E1053" s="97"/>
      <c r="F1053" s="101"/>
      <c r="G1053" s="103"/>
      <c r="H1053" s="109"/>
      <c r="I1053" s="16" t="s">
        <v>60</v>
      </c>
      <c r="J1053" s="17" t="s">
        <v>261</v>
      </c>
      <c r="K1053" s="17">
        <f>Supervisor!K1048</f>
        <v>578</v>
      </c>
      <c r="L1053" s="17">
        <f>Supervisor!N1048</f>
        <v>0</v>
      </c>
      <c r="M1053" s="131"/>
      <c r="N1053" s="147"/>
      <c r="O1053" s="131"/>
      <c r="P1053" s="157"/>
      <c r="Q1053" s="52"/>
      <c r="R1053" s="111" t="e">
        <f>#REF!*$R$5</f>
        <v>#REF!</v>
      </c>
      <c r="S1053" s="111"/>
      <c r="T1053" s="179"/>
    </row>
    <row r="1054" spans="1:20" ht="45" hidden="1" customHeight="1" outlineLevel="7" x14ac:dyDescent="0.2">
      <c r="A1054" s="91"/>
      <c r="B1054" s="93"/>
      <c r="C1054" s="95"/>
      <c r="D1054" s="95"/>
      <c r="E1054" s="97"/>
      <c r="F1054" s="101"/>
      <c r="G1054" s="103"/>
      <c r="H1054" s="109"/>
      <c r="I1054" s="16" t="s">
        <v>61</v>
      </c>
      <c r="J1054" s="17" t="s">
        <v>261</v>
      </c>
      <c r="K1054" s="17">
        <f>Supervisor!K1049</f>
        <v>173</v>
      </c>
      <c r="L1054" s="17">
        <f>Supervisor!N1049</f>
        <v>0</v>
      </c>
      <c r="M1054" s="131"/>
      <c r="N1054" s="147"/>
      <c r="O1054" s="131"/>
      <c r="P1054" s="157"/>
      <c r="Q1054" s="52"/>
      <c r="R1054" s="111" t="e">
        <f>#REF!*$R$5</f>
        <v>#REF!</v>
      </c>
      <c r="S1054" s="111"/>
      <c r="T1054" s="179"/>
    </row>
    <row r="1055" spans="1:20" ht="45" hidden="1" customHeight="1" outlineLevel="7" x14ac:dyDescent="0.2">
      <c r="A1055" s="91"/>
      <c r="B1055" s="93"/>
      <c r="C1055" s="95"/>
      <c r="D1055" s="95"/>
      <c r="E1055" s="97"/>
      <c r="F1055" s="101"/>
      <c r="G1055" s="103"/>
      <c r="H1055" s="109"/>
      <c r="I1055" s="4" t="s">
        <v>62</v>
      </c>
      <c r="J1055" s="17" t="s">
        <v>261</v>
      </c>
      <c r="K1055" s="5">
        <f>Supervisor!K1050</f>
        <v>173</v>
      </c>
      <c r="L1055" s="5">
        <f>Supervisor!N1050</f>
        <v>0</v>
      </c>
      <c r="M1055" s="131"/>
      <c r="N1055" s="147"/>
      <c r="O1055" s="131"/>
      <c r="P1055" s="157"/>
      <c r="Q1055" s="41"/>
      <c r="R1055" s="111" t="e">
        <f>#REF!*$R$5</f>
        <v>#REF!</v>
      </c>
      <c r="S1055" s="111"/>
      <c r="T1055" s="179"/>
    </row>
    <row r="1056" spans="1:20" ht="45" hidden="1" customHeight="1" outlineLevel="7" x14ac:dyDescent="0.2">
      <c r="A1056" s="91"/>
      <c r="B1056" s="93"/>
      <c r="C1056" s="95"/>
      <c r="D1056" s="95"/>
      <c r="E1056" s="97"/>
      <c r="F1056" s="101"/>
      <c r="G1056" s="103"/>
      <c r="H1056" s="109"/>
      <c r="I1056" s="4" t="s">
        <v>63</v>
      </c>
      <c r="J1056" s="17" t="s">
        <v>261</v>
      </c>
      <c r="K1056" s="5">
        <f>Supervisor!K1051</f>
        <v>173</v>
      </c>
      <c r="L1056" s="5">
        <f>Supervisor!N1051</f>
        <v>0</v>
      </c>
      <c r="M1056" s="131"/>
      <c r="N1056" s="147"/>
      <c r="O1056" s="131"/>
      <c r="P1056" s="157"/>
      <c r="Q1056" s="41"/>
      <c r="R1056" s="111" t="e">
        <f>#REF!*$R$5</f>
        <v>#REF!</v>
      </c>
      <c r="S1056" s="111"/>
      <c r="T1056" s="179"/>
    </row>
    <row r="1057" spans="1:20" ht="45" hidden="1" customHeight="1" outlineLevel="7" x14ac:dyDescent="0.2">
      <c r="A1057" s="91"/>
      <c r="B1057" s="93"/>
      <c r="C1057" s="95"/>
      <c r="D1057" s="95"/>
      <c r="E1057" s="97"/>
      <c r="F1057" s="101"/>
      <c r="G1057" s="103"/>
      <c r="H1057" s="109"/>
      <c r="I1057" s="4" t="s">
        <v>64</v>
      </c>
      <c r="J1057" s="17" t="s">
        <v>261</v>
      </c>
      <c r="K1057" s="5">
        <f>Supervisor!K1052</f>
        <v>173</v>
      </c>
      <c r="L1057" s="5">
        <f>Supervisor!N1052</f>
        <v>0</v>
      </c>
      <c r="M1057" s="131"/>
      <c r="N1057" s="147"/>
      <c r="O1057" s="131"/>
      <c r="P1057" s="157"/>
      <c r="Q1057" s="41"/>
      <c r="R1057" s="111" t="e">
        <f>#REF!*$R$5</f>
        <v>#REF!</v>
      </c>
      <c r="S1057" s="111"/>
      <c r="T1057" s="179"/>
    </row>
    <row r="1058" spans="1:20" ht="45" hidden="1" customHeight="1" outlineLevel="7" x14ac:dyDescent="0.2">
      <c r="A1058" s="91"/>
      <c r="B1058" s="93"/>
      <c r="C1058" s="95"/>
      <c r="D1058" s="95"/>
      <c r="E1058" s="97"/>
      <c r="F1058" s="101"/>
      <c r="G1058" s="103"/>
      <c r="H1058" s="109"/>
      <c r="I1058" s="4" t="s">
        <v>51</v>
      </c>
      <c r="J1058" s="5" t="s">
        <v>257</v>
      </c>
      <c r="K1058" s="5">
        <f>Supervisor!K1053</f>
        <v>100</v>
      </c>
      <c r="L1058" s="5">
        <f>Supervisor!N1053</f>
        <v>40</v>
      </c>
      <c r="M1058" s="131"/>
      <c r="N1058" s="147"/>
      <c r="O1058" s="131"/>
      <c r="P1058" s="157"/>
      <c r="Q1058" s="41"/>
      <c r="R1058" s="111" t="e">
        <f>#REF!*$R$5</f>
        <v>#REF!</v>
      </c>
      <c r="S1058" s="111"/>
      <c r="T1058" s="179">
        <v>40</v>
      </c>
    </row>
    <row r="1059" spans="1:20" ht="45" customHeight="1" outlineLevel="5" x14ac:dyDescent="0.2">
      <c r="A1059" s="91"/>
      <c r="B1059" s="93"/>
      <c r="C1059" s="95"/>
      <c r="D1059" s="95"/>
      <c r="E1059" s="97"/>
      <c r="F1059" s="101"/>
      <c r="G1059" s="103"/>
      <c r="H1059" s="103"/>
      <c r="I1059" s="22" t="s">
        <v>67</v>
      </c>
      <c r="J1059" s="23"/>
      <c r="K1059" s="23">
        <f>Supervisor!K1054</f>
        <v>0</v>
      </c>
      <c r="L1059" s="23">
        <f>Supervisor!N1054</f>
        <v>0</v>
      </c>
      <c r="M1059" s="139"/>
      <c r="N1059" s="152"/>
      <c r="O1059" s="139"/>
      <c r="P1059" s="531"/>
      <c r="Q1059" s="50"/>
      <c r="R1059" s="111" t="e">
        <f>#REF!*$R$5</f>
        <v>#REF!</v>
      </c>
      <c r="S1059" s="111"/>
      <c r="T1059" s="179"/>
    </row>
    <row r="1060" spans="1:20" ht="45" customHeight="1" outlineLevel="6" collapsed="1" x14ac:dyDescent="0.2">
      <c r="A1060" s="91"/>
      <c r="B1060" s="93"/>
      <c r="C1060" s="95"/>
      <c r="D1060" s="95"/>
      <c r="E1060" s="97"/>
      <c r="F1060" s="101"/>
      <c r="G1060" s="103"/>
      <c r="H1060" s="109"/>
      <c r="I1060" s="27" t="s">
        <v>59</v>
      </c>
      <c r="J1060" s="28"/>
      <c r="K1060" s="28">
        <f>Supervisor!K1055</f>
        <v>0</v>
      </c>
      <c r="L1060" s="28">
        <f>Supervisor!N1055</f>
        <v>0</v>
      </c>
      <c r="M1060" s="141"/>
      <c r="N1060" s="154"/>
      <c r="O1060" s="141"/>
      <c r="P1060" s="533"/>
      <c r="Q1060" s="53"/>
      <c r="R1060" s="111" t="e">
        <f>#REF!*$R$5</f>
        <v>#REF!</v>
      </c>
      <c r="S1060" s="111"/>
      <c r="T1060" s="179"/>
    </row>
    <row r="1061" spans="1:20" ht="45" hidden="1" customHeight="1" outlineLevel="7" x14ac:dyDescent="0.2">
      <c r="A1061" s="91"/>
      <c r="B1061" s="93"/>
      <c r="C1061" s="95"/>
      <c r="D1061" s="95"/>
      <c r="E1061" s="97"/>
      <c r="F1061" s="101"/>
      <c r="G1061" s="103"/>
      <c r="H1061" s="109"/>
      <c r="I1061" s="16" t="s">
        <v>68</v>
      </c>
      <c r="J1061" s="17" t="s">
        <v>261</v>
      </c>
      <c r="K1061" s="17">
        <f>Supervisor!K1056</f>
        <v>4934</v>
      </c>
      <c r="L1061" s="17">
        <f>Supervisor!N1056</f>
        <v>0</v>
      </c>
      <c r="M1061" s="131"/>
      <c r="N1061" s="147"/>
      <c r="O1061" s="131"/>
      <c r="P1061" s="157"/>
      <c r="Q1061" s="52"/>
      <c r="R1061" s="111" t="e">
        <f>#REF!*$R$5</f>
        <v>#REF!</v>
      </c>
      <c r="S1061" s="111"/>
      <c r="T1061" s="179"/>
    </row>
    <row r="1062" spans="1:20" ht="45" hidden="1" customHeight="1" outlineLevel="7" x14ac:dyDescent="0.2">
      <c r="A1062" s="91"/>
      <c r="B1062" s="93"/>
      <c r="C1062" s="95"/>
      <c r="D1062" s="95"/>
      <c r="E1062" s="97"/>
      <c r="F1062" s="101"/>
      <c r="G1062" s="103"/>
      <c r="H1062" s="109"/>
      <c r="I1062" s="16" t="s">
        <v>247</v>
      </c>
      <c r="J1062" s="17" t="s">
        <v>259</v>
      </c>
      <c r="K1062" s="17">
        <f>Supervisor!K1057</f>
        <v>1</v>
      </c>
      <c r="L1062" s="5">
        <f>Supervisor!N1057</f>
        <v>0</v>
      </c>
      <c r="M1062" s="131"/>
      <c r="N1062" s="147"/>
      <c r="O1062" s="131"/>
      <c r="P1062" s="157"/>
      <c r="Q1062" s="41"/>
      <c r="R1062" s="111" t="e">
        <f>#REF!*$R$5</f>
        <v>#REF!</v>
      </c>
      <c r="S1062" s="111"/>
      <c r="T1062" s="179"/>
    </row>
    <row r="1063" spans="1:20" ht="45" hidden="1" customHeight="1" outlineLevel="7" x14ac:dyDescent="0.2">
      <c r="A1063" s="91"/>
      <c r="B1063" s="93"/>
      <c r="C1063" s="95"/>
      <c r="D1063" s="95"/>
      <c r="E1063" s="97"/>
      <c r="F1063" s="101"/>
      <c r="G1063" s="103"/>
      <c r="H1063" s="109"/>
      <c r="I1063" s="4" t="s">
        <v>69</v>
      </c>
      <c r="J1063" s="17" t="s">
        <v>261</v>
      </c>
      <c r="K1063" s="17">
        <f>Supervisor!K1058</f>
        <v>3454</v>
      </c>
      <c r="L1063" s="5">
        <f>Supervisor!N1058</f>
        <v>0</v>
      </c>
      <c r="M1063" s="131"/>
      <c r="N1063" s="147"/>
      <c r="O1063" s="131"/>
      <c r="P1063" s="157"/>
      <c r="Q1063" s="41"/>
      <c r="R1063" s="111" t="e">
        <f>#REF!*$R$5</f>
        <v>#REF!</v>
      </c>
      <c r="S1063" s="111"/>
      <c r="T1063" s="179"/>
    </row>
    <row r="1064" spans="1:20" ht="45" hidden="1" customHeight="1" outlineLevel="7" x14ac:dyDescent="0.2">
      <c r="A1064" s="91"/>
      <c r="B1064" s="93"/>
      <c r="C1064" s="95"/>
      <c r="D1064" s="95"/>
      <c r="E1064" s="97"/>
      <c r="F1064" s="101"/>
      <c r="G1064" s="103"/>
      <c r="H1064" s="109"/>
      <c r="I1064" s="4" t="s">
        <v>70</v>
      </c>
      <c r="J1064" s="17" t="s">
        <v>261</v>
      </c>
      <c r="K1064" s="5">
        <f>Supervisor!K1059</f>
        <v>611</v>
      </c>
      <c r="L1064" s="5">
        <f>Supervisor!N1059</f>
        <v>0</v>
      </c>
      <c r="M1064" s="131"/>
      <c r="N1064" s="147"/>
      <c r="O1064" s="131"/>
      <c r="P1064" s="157"/>
      <c r="Q1064" s="41"/>
      <c r="R1064" s="111" t="e">
        <f>#REF!*$R$5</f>
        <v>#REF!</v>
      </c>
      <c r="S1064" s="111"/>
      <c r="T1064" s="179"/>
    </row>
    <row r="1065" spans="1:20" ht="45" hidden="1" customHeight="1" outlineLevel="7" x14ac:dyDescent="0.2">
      <c r="A1065" s="91"/>
      <c r="B1065" s="93"/>
      <c r="C1065" s="95"/>
      <c r="D1065" s="95"/>
      <c r="E1065" s="97"/>
      <c r="F1065" s="101"/>
      <c r="G1065" s="103"/>
      <c r="H1065" s="109"/>
      <c r="I1065" s="4" t="s">
        <v>62</v>
      </c>
      <c r="J1065" s="17" t="s">
        <v>261</v>
      </c>
      <c r="K1065" s="5">
        <f>Supervisor!K1060</f>
        <v>4045</v>
      </c>
      <c r="L1065" s="5">
        <f>Supervisor!N1060</f>
        <v>0</v>
      </c>
      <c r="M1065" s="131"/>
      <c r="N1065" s="147"/>
      <c r="O1065" s="131"/>
      <c r="P1065" s="157"/>
      <c r="Q1065" s="41"/>
      <c r="R1065" s="111" t="e">
        <f>#REF!*$R$5</f>
        <v>#REF!</v>
      </c>
      <c r="S1065" s="111"/>
      <c r="T1065" s="179"/>
    </row>
    <row r="1066" spans="1:20" ht="45" hidden="1" customHeight="1" outlineLevel="7" x14ac:dyDescent="0.2">
      <c r="A1066" s="91"/>
      <c r="B1066" s="93"/>
      <c r="C1066" s="95"/>
      <c r="D1066" s="95"/>
      <c r="E1066" s="97"/>
      <c r="F1066" s="101"/>
      <c r="G1066" s="103"/>
      <c r="H1066" s="109"/>
      <c r="I1066" s="4" t="s">
        <v>63</v>
      </c>
      <c r="J1066" s="17" t="s">
        <v>261</v>
      </c>
      <c r="K1066" s="5">
        <f>Supervisor!K1061</f>
        <v>809</v>
      </c>
      <c r="L1066" s="5">
        <f>Supervisor!N1061</f>
        <v>0</v>
      </c>
      <c r="M1066" s="131"/>
      <c r="N1066" s="147"/>
      <c r="O1066" s="131"/>
      <c r="P1066" s="157"/>
      <c r="Q1066" s="41"/>
      <c r="R1066" s="111" t="e">
        <f>#REF!*$R$5</f>
        <v>#REF!</v>
      </c>
      <c r="S1066" s="111"/>
      <c r="T1066" s="179"/>
    </row>
    <row r="1067" spans="1:20" ht="45" hidden="1" customHeight="1" outlineLevel="7" x14ac:dyDescent="0.2">
      <c r="A1067" s="91"/>
      <c r="B1067" s="93"/>
      <c r="C1067" s="95"/>
      <c r="D1067" s="95"/>
      <c r="E1067" s="97"/>
      <c r="F1067" s="101"/>
      <c r="G1067" s="103"/>
      <c r="H1067" s="109"/>
      <c r="I1067" s="4" t="s">
        <v>64</v>
      </c>
      <c r="J1067" s="17" t="s">
        <v>261</v>
      </c>
      <c r="K1067" s="5">
        <f>Supervisor!K1062</f>
        <v>4045</v>
      </c>
      <c r="L1067" s="5">
        <f>Supervisor!N1062</f>
        <v>0</v>
      </c>
      <c r="M1067" s="131"/>
      <c r="N1067" s="147"/>
      <c r="O1067" s="131"/>
      <c r="P1067" s="157"/>
      <c r="Q1067" s="41"/>
      <c r="R1067" s="111" t="e">
        <f>#REF!*$R$5</f>
        <v>#REF!</v>
      </c>
      <c r="S1067" s="111"/>
      <c r="T1067" s="179"/>
    </row>
    <row r="1068" spans="1:20" ht="45" hidden="1" customHeight="1" outlineLevel="7" x14ac:dyDescent="0.2">
      <c r="A1068" s="91"/>
      <c r="B1068" s="93"/>
      <c r="C1068" s="95"/>
      <c r="D1068" s="95"/>
      <c r="E1068" s="97"/>
      <c r="F1068" s="101"/>
      <c r="G1068" s="103"/>
      <c r="H1068" s="109"/>
      <c r="I1068" s="4" t="s">
        <v>71</v>
      </c>
      <c r="J1068" s="17" t="s">
        <v>261</v>
      </c>
      <c r="K1068" s="5">
        <f>Supervisor!K1063</f>
        <v>4045</v>
      </c>
      <c r="L1068" s="5">
        <f>Supervisor!N1063</f>
        <v>0</v>
      </c>
      <c r="M1068" s="131"/>
      <c r="N1068" s="147"/>
      <c r="O1068" s="131"/>
      <c r="P1068" s="157"/>
      <c r="Q1068" s="41"/>
      <c r="R1068" s="111" t="e">
        <f>#REF!*$R$5</f>
        <v>#REF!</v>
      </c>
      <c r="S1068" s="111"/>
      <c r="T1068" s="179"/>
    </row>
    <row r="1069" spans="1:20" ht="45" hidden="1" customHeight="1" outlineLevel="7" x14ac:dyDescent="0.2">
      <c r="A1069" s="91"/>
      <c r="B1069" s="93"/>
      <c r="C1069" s="95"/>
      <c r="D1069" s="95"/>
      <c r="E1069" s="97"/>
      <c r="F1069" s="101"/>
      <c r="G1069" s="103"/>
      <c r="H1069" s="109"/>
      <c r="I1069" s="4" t="s">
        <v>51</v>
      </c>
      <c r="J1069" s="5" t="s">
        <v>257</v>
      </c>
      <c r="K1069" s="5">
        <f>Supervisor!K1064</f>
        <v>100</v>
      </c>
      <c r="L1069" s="5">
        <f>Supervisor!N1064</f>
        <v>40</v>
      </c>
      <c r="M1069" s="131"/>
      <c r="N1069" s="147"/>
      <c r="O1069" s="131"/>
      <c r="P1069" s="157"/>
      <c r="Q1069" s="41"/>
      <c r="R1069" s="111" t="e">
        <f>#REF!*$R$5</f>
        <v>#REF!</v>
      </c>
      <c r="S1069" s="111"/>
      <c r="T1069" s="179">
        <v>40</v>
      </c>
    </row>
    <row r="1070" spans="1:20" ht="45" customHeight="1" outlineLevel="6" collapsed="1" x14ac:dyDescent="0.2">
      <c r="A1070" s="91"/>
      <c r="B1070" s="93"/>
      <c r="C1070" s="95"/>
      <c r="D1070" s="95"/>
      <c r="E1070" s="97"/>
      <c r="F1070" s="101"/>
      <c r="G1070" s="103"/>
      <c r="H1070" s="109"/>
      <c r="I1070" s="27" t="s">
        <v>65</v>
      </c>
      <c r="J1070" s="28"/>
      <c r="K1070" s="28">
        <f>Supervisor!K1065</f>
        <v>0</v>
      </c>
      <c r="L1070" s="28">
        <f>Supervisor!N1065</f>
        <v>0</v>
      </c>
      <c r="M1070" s="141"/>
      <c r="N1070" s="154"/>
      <c r="O1070" s="141"/>
      <c r="P1070" s="533"/>
      <c r="Q1070" s="53"/>
      <c r="R1070" s="111" t="e">
        <f>#REF!*$R$5</f>
        <v>#REF!</v>
      </c>
      <c r="S1070" s="111"/>
      <c r="T1070" s="179"/>
    </row>
    <row r="1071" spans="1:20" ht="45" hidden="1" customHeight="1" outlineLevel="7" x14ac:dyDescent="0.2">
      <c r="A1071" s="91"/>
      <c r="B1071" s="93"/>
      <c r="C1071" s="95"/>
      <c r="D1071" s="95"/>
      <c r="E1071" s="97"/>
      <c r="F1071" s="101"/>
      <c r="G1071" s="103"/>
      <c r="H1071" s="109"/>
      <c r="I1071" s="16" t="s">
        <v>68</v>
      </c>
      <c r="J1071" s="17" t="s">
        <v>261</v>
      </c>
      <c r="K1071" s="17">
        <f>Supervisor!K1066</f>
        <v>36676</v>
      </c>
      <c r="L1071" s="17">
        <f>Supervisor!N1066</f>
        <v>0</v>
      </c>
      <c r="M1071" s="131"/>
      <c r="N1071" s="147"/>
      <c r="O1071" s="131"/>
      <c r="P1071" s="157"/>
      <c r="Q1071" s="52"/>
      <c r="R1071" s="111" t="e">
        <f>#REF!*$R$5</f>
        <v>#REF!</v>
      </c>
      <c r="S1071" s="111"/>
      <c r="T1071" s="179"/>
    </row>
    <row r="1072" spans="1:20" ht="45" hidden="1" customHeight="1" outlineLevel="7" x14ac:dyDescent="0.2">
      <c r="A1072" s="91"/>
      <c r="B1072" s="93"/>
      <c r="C1072" s="95"/>
      <c r="D1072" s="95"/>
      <c r="E1072" s="97"/>
      <c r="F1072" s="101"/>
      <c r="G1072" s="103"/>
      <c r="H1072" s="109"/>
      <c r="I1072" s="16" t="s">
        <v>247</v>
      </c>
      <c r="J1072" s="17" t="s">
        <v>259</v>
      </c>
      <c r="K1072" s="17">
        <f>Supervisor!K1067</f>
        <v>1</v>
      </c>
      <c r="L1072" s="5">
        <f>Supervisor!N1067</f>
        <v>0</v>
      </c>
      <c r="M1072" s="131"/>
      <c r="N1072" s="147"/>
      <c r="O1072" s="131"/>
      <c r="P1072" s="157"/>
      <c r="Q1072" s="41"/>
      <c r="R1072" s="111" t="e">
        <f>#REF!*$R$5</f>
        <v>#REF!</v>
      </c>
      <c r="S1072" s="111"/>
      <c r="T1072" s="179"/>
    </row>
    <row r="1073" spans="1:20" ht="45" hidden="1" customHeight="1" outlineLevel="7" x14ac:dyDescent="0.2">
      <c r="A1073" s="91"/>
      <c r="B1073" s="93"/>
      <c r="C1073" s="95"/>
      <c r="D1073" s="95"/>
      <c r="E1073" s="97"/>
      <c r="F1073" s="101"/>
      <c r="G1073" s="103"/>
      <c r="H1073" s="109"/>
      <c r="I1073" s="4" t="s">
        <v>69</v>
      </c>
      <c r="J1073" s="17" t="s">
        <v>261</v>
      </c>
      <c r="K1073" s="17">
        <f>Supervisor!K1068</f>
        <v>25673</v>
      </c>
      <c r="L1073" s="5">
        <f>Supervisor!N1068</f>
        <v>0</v>
      </c>
      <c r="M1073" s="131"/>
      <c r="N1073" s="147"/>
      <c r="O1073" s="131"/>
      <c r="P1073" s="157"/>
      <c r="Q1073" s="41"/>
      <c r="R1073" s="111" t="e">
        <f>#REF!*$R$5</f>
        <v>#REF!</v>
      </c>
      <c r="S1073" s="111"/>
      <c r="T1073" s="179"/>
    </row>
    <row r="1074" spans="1:20" ht="45" hidden="1" customHeight="1" outlineLevel="7" x14ac:dyDescent="0.2">
      <c r="A1074" s="91"/>
      <c r="B1074" s="93"/>
      <c r="C1074" s="95"/>
      <c r="D1074" s="95"/>
      <c r="E1074" s="97"/>
      <c r="F1074" s="101"/>
      <c r="G1074" s="103"/>
      <c r="H1074" s="109"/>
      <c r="I1074" s="4" t="s">
        <v>70</v>
      </c>
      <c r="J1074" s="17" t="s">
        <v>261</v>
      </c>
      <c r="K1074" s="5">
        <f>Supervisor!K1069</f>
        <v>611</v>
      </c>
      <c r="L1074" s="5">
        <f>Supervisor!N1069</f>
        <v>0</v>
      </c>
      <c r="M1074" s="131"/>
      <c r="N1074" s="147"/>
      <c r="O1074" s="131"/>
      <c r="P1074" s="157"/>
      <c r="Q1074" s="41"/>
      <c r="R1074" s="111" t="e">
        <f>#REF!*$R$5</f>
        <v>#REF!</v>
      </c>
      <c r="S1074" s="111"/>
      <c r="T1074" s="179"/>
    </row>
    <row r="1075" spans="1:20" ht="45" hidden="1" customHeight="1" outlineLevel="7" x14ac:dyDescent="0.2">
      <c r="A1075" s="91"/>
      <c r="B1075" s="93"/>
      <c r="C1075" s="95"/>
      <c r="D1075" s="95"/>
      <c r="E1075" s="97"/>
      <c r="F1075" s="101"/>
      <c r="G1075" s="103"/>
      <c r="H1075" s="109"/>
      <c r="I1075" s="4" t="s">
        <v>62</v>
      </c>
      <c r="J1075" s="17" t="s">
        <v>261</v>
      </c>
      <c r="K1075" s="5">
        <f>Supervisor!K1070</f>
        <v>25673</v>
      </c>
      <c r="L1075" s="5">
        <f>Supervisor!N1070</f>
        <v>0</v>
      </c>
      <c r="M1075" s="131"/>
      <c r="N1075" s="147"/>
      <c r="O1075" s="131"/>
      <c r="P1075" s="157"/>
      <c r="Q1075" s="41"/>
      <c r="R1075" s="111" t="e">
        <f>#REF!*$R$5</f>
        <v>#REF!</v>
      </c>
      <c r="S1075" s="111"/>
      <c r="T1075" s="179"/>
    </row>
    <row r="1076" spans="1:20" ht="45" hidden="1" customHeight="1" outlineLevel="7" x14ac:dyDescent="0.2">
      <c r="A1076" s="91"/>
      <c r="B1076" s="93"/>
      <c r="C1076" s="95"/>
      <c r="D1076" s="95"/>
      <c r="E1076" s="97"/>
      <c r="F1076" s="101"/>
      <c r="G1076" s="103"/>
      <c r="H1076" s="109"/>
      <c r="I1076" s="4" t="s">
        <v>63</v>
      </c>
      <c r="J1076" s="17" t="s">
        <v>261</v>
      </c>
      <c r="K1076" s="5">
        <f>Supervisor!K1071</f>
        <v>25673</v>
      </c>
      <c r="L1076" s="5">
        <f>Supervisor!N1071</f>
        <v>0</v>
      </c>
      <c r="M1076" s="131"/>
      <c r="N1076" s="147"/>
      <c r="O1076" s="131"/>
      <c r="P1076" s="157"/>
      <c r="Q1076" s="41"/>
      <c r="R1076" s="111" t="e">
        <f>#REF!*$R$5</f>
        <v>#REF!</v>
      </c>
      <c r="S1076" s="111"/>
      <c r="T1076" s="179"/>
    </row>
    <row r="1077" spans="1:20" ht="45" hidden="1" customHeight="1" outlineLevel="7" x14ac:dyDescent="0.2">
      <c r="A1077" s="91"/>
      <c r="B1077" s="93"/>
      <c r="C1077" s="95"/>
      <c r="D1077" s="95"/>
      <c r="E1077" s="97"/>
      <c r="F1077" s="101"/>
      <c r="G1077" s="103"/>
      <c r="H1077" s="109"/>
      <c r="I1077" s="4" t="s">
        <v>64</v>
      </c>
      <c r="J1077" s="17" t="s">
        <v>261</v>
      </c>
      <c r="K1077" s="5">
        <f>Supervisor!K1072</f>
        <v>25673</v>
      </c>
      <c r="L1077" s="5">
        <f>Supervisor!N1072</f>
        <v>0</v>
      </c>
      <c r="M1077" s="131"/>
      <c r="N1077" s="147"/>
      <c r="O1077" s="131"/>
      <c r="P1077" s="157"/>
      <c r="Q1077" s="41"/>
      <c r="R1077" s="111" t="e">
        <f>#REF!*$R$5</f>
        <v>#REF!</v>
      </c>
      <c r="S1077" s="111"/>
      <c r="T1077" s="179"/>
    </row>
    <row r="1078" spans="1:20" ht="45" hidden="1" customHeight="1" outlineLevel="7" x14ac:dyDescent="0.2">
      <c r="A1078" s="91"/>
      <c r="B1078" s="93"/>
      <c r="C1078" s="95"/>
      <c r="D1078" s="95"/>
      <c r="E1078" s="97"/>
      <c r="F1078" s="101"/>
      <c r="G1078" s="103"/>
      <c r="H1078" s="109"/>
      <c r="I1078" s="4" t="s">
        <v>71</v>
      </c>
      <c r="J1078" s="17" t="s">
        <v>261</v>
      </c>
      <c r="K1078" s="5">
        <f>Supervisor!K1073</f>
        <v>25673</v>
      </c>
      <c r="L1078" s="5">
        <f>Supervisor!N1073</f>
        <v>0</v>
      </c>
      <c r="M1078" s="131"/>
      <c r="N1078" s="147"/>
      <c r="O1078" s="131"/>
      <c r="P1078" s="157"/>
      <c r="Q1078" s="41"/>
      <c r="R1078" s="111" t="e">
        <f>#REF!*$R$5</f>
        <v>#REF!</v>
      </c>
      <c r="S1078" s="111"/>
      <c r="T1078" s="179"/>
    </row>
    <row r="1079" spans="1:20" ht="45" hidden="1" customHeight="1" outlineLevel="7" x14ac:dyDescent="0.2">
      <c r="A1079" s="91"/>
      <c r="B1079" s="93"/>
      <c r="C1079" s="95"/>
      <c r="D1079" s="95"/>
      <c r="E1079" s="97"/>
      <c r="F1079" s="101"/>
      <c r="G1079" s="103"/>
      <c r="H1079" s="109"/>
      <c r="I1079" s="4" t="s">
        <v>51</v>
      </c>
      <c r="J1079" s="5" t="s">
        <v>257</v>
      </c>
      <c r="K1079" s="5">
        <f>Supervisor!K1074</f>
        <v>100</v>
      </c>
      <c r="L1079" s="5">
        <f>Supervisor!N1074</f>
        <v>40</v>
      </c>
      <c r="M1079" s="131"/>
      <c r="N1079" s="147"/>
      <c r="O1079" s="131"/>
      <c r="P1079" s="157"/>
      <c r="Q1079" s="41"/>
      <c r="R1079" s="111" t="e">
        <f>#REF!*$R$5</f>
        <v>#REF!</v>
      </c>
      <c r="S1079" s="111"/>
      <c r="T1079" s="179">
        <v>40</v>
      </c>
    </row>
    <row r="1080" spans="1:20" ht="45" customHeight="1" outlineLevel="6" collapsed="1" x14ac:dyDescent="0.2">
      <c r="A1080" s="91"/>
      <c r="B1080" s="93"/>
      <c r="C1080" s="95"/>
      <c r="D1080" s="95"/>
      <c r="E1080" s="97"/>
      <c r="F1080" s="101"/>
      <c r="G1080" s="103"/>
      <c r="H1080" s="109"/>
      <c r="I1080" s="27" t="s">
        <v>233</v>
      </c>
      <c r="J1080" s="28"/>
      <c r="K1080" s="28">
        <f>Supervisor!K1075</f>
        <v>0</v>
      </c>
      <c r="L1080" s="28">
        <f>Supervisor!N1075</f>
        <v>0</v>
      </c>
      <c r="M1080" s="141"/>
      <c r="N1080" s="154"/>
      <c r="O1080" s="141"/>
      <c r="P1080" s="533"/>
      <c r="Q1080" s="53"/>
      <c r="R1080" s="111" t="e">
        <f>#REF!*$R$5</f>
        <v>#REF!</v>
      </c>
      <c r="S1080" s="111"/>
      <c r="T1080" s="179"/>
    </row>
    <row r="1081" spans="1:20" ht="45" hidden="1" customHeight="1" outlineLevel="7" x14ac:dyDescent="0.2">
      <c r="A1081" s="91"/>
      <c r="B1081" s="93"/>
      <c r="C1081" s="95"/>
      <c r="D1081" s="95"/>
      <c r="E1081" s="97"/>
      <c r="F1081" s="101"/>
      <c r="G1081" s="103"/>
      <c r="H1081" s="109"/>
      <c r="I1081" s="16" t="s">
        <v>68</v>
      </c>
      <c r="J1081" s="17" t="s">
        <v>261</v>
      </c>
      <c r="K1081" s="17">
        <f>Supervisor!K1076</f>
        <v>544</v>
      </c>
      <c r="L1081" s="17">
        <f>Supervisor!N1076</f>
        <v>0</v>
      </c>
      <c r="M1081" s="131"/>
      <c r="N1081" s="147"/>
      <c r="O1081" s="131"/>
      <c r="P1081" s="157"/>
      <c r="Q1081" s="52"/>
      <c r="R1081" s="111" t="e">
        <f>#REF!*$R$5</f>
        <v>#REF!</v>
      </c>
      <c r="S1081" s="111"/>
      <c r="T1081" s="179"/>
    </row>
    <row r="1082" spans="1:20" ht="45" hidden="1" customHeight="1" outlineLevel="7" x14ac:dyDescent="0.2">
      <c r="A1082" s="91"/>
      <c r="B1082" s="93"/>
      <c r="C1082" s="95"/>
      <c r="D1082" s="95"/>
      <c r="E1082" s="97"/>
      <c r="F1082" s="101"/>
      <c r="G1082" s="103"/>
      <c r="H1082" s="109"/>
      <c r="I1082" s="16" t="s">
        <v>247</v>
      </c>
      <c r="J1082" s="17" t="s">
        <v>259</v>
      </c>
      <c r="K1082" s="17">
        <f>Supervisor!K1077</f>
        <v>1</v>
      </c>
      <c r="L1082" s="5">
        <f>Supervisor!N1077</f>
        <v>0</v>
      </c>
      <c r="M1082" s="131"/>
      <c r="N1082" s="147"/>
      <c r="O1082" s="131"/>
      <c r="P1082" s="157"/>
      <c r="Q1082" s="41"/>
      <c r="R1082" s="111" t="e">
        <f>#REF!*$R$5</f>
        <v>#REF!</v>
      </c>
      <c r="S1082" s="111"/>
      <c r="T1082" s="179"/>
    </row>
    <row r="1083" spans="1:20" ht="45" hidden="1" customHeight="1" outlineLevel="7" x14ac:dyDescent="0.2">
      <c r="A1083" s="91"/>
      <c r="B1083" s="93"/>
      <c r="C1083" s="95"/>
      <c r="D1083" s="95"/>
      <c r="E1083" s="97"/>
      <c r="F1083" s="101"/>
      <c r="G1083" s="103"/>
      <c r="H1083" s="109"/>
      <c r="I1083" s="4" t="s">
        <v>69</v>
      </c>
      <c r="J1083" s="17" t="s">
        <v>261</v>
      </c>
      <c r="K1083" s="17">
        <f>Supervisor!K1078</f>
        <v>381</v>
      </c>
      <c r="L1083" s="5">
        <f>Supervisor!N1078</f>
        <v>0</v>
      </c>
      <c r="M1083" s="131"/>
      <c r="N1083" s="147"/>
      <c r="O1083" s="131"/>
      <c r="P1083" s="157"/>
      <c r="Q1083" s="41"/>
      <c r="R1083" s="111" t="e">
        <f>#REF!*$R$5</f>
        <v>#REF!</v>
      </c>
      <c r="S1083" s="111"/>
      <c r="T1083" s="179"/>
    </row>
    <row r="1084" spans="1:20" ht="45" hidden="1" customHeight="1" outlineLevel="7" x14ac:dyDescent="0.2">
      <c r="A1084" s="91"/>
      <c r="B1084" s="93"/>
      <c r="C1084" s="95"/>
      <c r="D1084" s="95"/>
      <c r="E1084" s="97"/>
      <c r="F1084" s="101"/>
      <c r="G1084" s="103"/>
      <c r="H1084" s="109"/>
      <c r="I1084" s="4" t="s">
        <v>70</v>
      </c>
      <c r="J1084" s="17" t="s">
        <v>261</v>
      </c>
      <c r="K1084" s="5">
        <f>Supervisor!K1079</f>
        <v>611</v>
      </c>
      <c r="L1084" s="5">
        <f>Supervisor!N1079</f>
        <v>0</v>
      </c>
      <c r="M1084" s="131"/>
      <c r="N1084" s="147"/>
      <c r="O1084" s="131"/>
      <c r="P1084" s="157"/>
      <c r="Q1084" s="41"/>
      <c r="R1084" s="111" t="e">
        <f>#REF!*$R$5</f>
        <v>#REF!</v>
      </c>
      <c r="S1084" s="111"/>
      <c r="T1084" s="179"/>
    </row>
    <row r="1085" spans="1:20" ht="45" hidden="1" customHeight="1" outlineLevel="7" x14ac:dyDescent="0.2">
      <c r="A1085" s="91"/>
      <c r="B1085" s="93"/>
      <c r="C1085" s="95"/>
      <c r="D1085" s="95"/>
      <c r="E1085" s="97"/>
      <c r="F1085" s="101"/>
      <c r="G1085" s="103"/>
      <c r="H1085" s="109"/>
      <c r="I1085" s="4" t="s">
        <v>62</v>
      </c>
      <c r="J1085" s="17" t="s">
        <v>261</v>
      </c>
      <c r="K1085" s="5">
        <f>Supervisor!K1080</f>
        <v>381</v>
      </c>
      <c r="L1085" s="5">
        <f>Supervisor!N1080</f>
        <v>0</v>
      </c>
      <c r="M1085" s="131"/>
      <c r="N1085" s="147"/>
      <c r="O1085" s="131"/>
      <c r="P1085" s="157"/>
      <c r="Q1085" s="41"/>
      <c r="R1085" s="111" t="e">
        <f>#REF!*$R$5</f>
        <v>#REF!</v>
      </c>
      <c r="S1085" s="111"/>
      <c r="T1085" s="179"/>
    </row>
    <row r="1086" spans="1:20" ht="45" hidden="1" customHeight="1" outlineLevel="7" x14ac:dyDescent="0.2">
      <c r="A1086" s="91"/>
      <c r="B1086" s="93"/>
      <c r="C1086" s="95"/>
      <c r="D1086" s="95"/>
      <c r="E1086" s="97"/>
      <c r="F1086" s="101"/>
      <c r="G1086" s="103"/>
      <c r="H1086" s="109"/>
      <c r="I1086" s="4" t="s">
        <v>63</v>
      </c>
      <c r="J1086" s="17" t="s">
        <v>261</v>
      </c>
      <c r="K1086" s="5">
        <f>Supervisor!K1081</f>
        <v>381</v>
      </c>
      <c r="L1086" s="5">
        <f>Supervisor!N1081</f>
        <v>0</v>
      </c>
      <c r="M1086" s="131"/>
      <c r="N1086" s="147"/>
      <c r="O1086" s="131"/>
      <c r="P1086" s="157"/>
      <c r="Q1086" s="41"/>
      <c r="R1086" s="111" t="e">
        <f>#REF!*$R$5</f>
        <v>#REF!</v>
      </c>
      <c r="S1086" s="111"/>
      <c r="T1086" s="179"/>
    </row>
    <row r="1087" spans="1:20" ht="45" hidden="1" customHeight="1" outlineLevel="7" x14ac:dyDescent="0.2">
      <c r="A1087" s="91"/>
      <c r="B1087" s="93"/>
      <c r="C1087" s="95"/>
      <c r="D1087" s="95"/>
      <c r="E1087" s="97"/>
      <c r="F1087" s="101"/>
      <c r="G1087" s="103"/>
      <c r="H1087" s="109"/>
      <c r="I1087" s="4" t="s">
        <v>64</v>
      </c>
      <c r="J1087" s="17" t="s">
        <v>261</v>
      </c>
      <c r="K1087" s="5">
        <f>Supervisor!K1082</f>
        <v>381</v>
      </c>
      <c r="L1087" s="5">
        <f>Supervisor!N1082</f>
        <v>0</v>
      </c>
      <c r="M1087" s="131"/>
      <c r="N1087" s="147"/>
      <c r="O1087" s="131"/>
      <c r="P1087" s="157"/>
      <c r="Q1087" s="41"/>
      <c r="R1087" s="111" t="e">
        <f>#REF!*$R$5</f>
        <v>#REF!</v>
      </c>
      <c r="S1087" s="111"/>
      <c r="T1087" s="179"/>
    </row>
    <row r="1088" spans="1:20" ht="45" hidden="1" customHeight="1" outlineLevel="7" x14ac:dyDescent="0.2">
      <c r="A1088" s="91"/>
      <c r="B1088" s="93"/>
      <c r="C1088" s="95"/>
      <c r="D1088" s="95"/>
      <c r="E1088" s="97"/>
      <c r="F1088" s="101"/>
      <c r="G1088" s="103"/>
      <c r="H1088" s="109"/>
      <c r="I1088" s="4" t="s">
        <v>71</v>
      </c>
      <c r="J1088" s="17" t="s">
        <v>261</v>
      </c>
      <c r="K1088" s="5">
        <f>Supervisor!K1083</f>
        <v>381</v>
      </c>
      <c r="L1088" s="5">
        <f>Supervisor!N1083</f>
        <v>0</v>
      </c>
      <c r="M1088" s="131"/>
      <c r="N1088" s="147"/>
      <c r="O1088" s="131"/>
      <c r="P1088" s="157"/>
      <c r="Q1088" s="41"/>
      <c r="R1088" s="111" t="e">
        <f>#REF!*$R$5</f>
        <v>#REF!</v>
      </c>
      <c r="S1088" s="111"/>
      <c r="T1088" s="179"/>
    </row>
    <row r="1089" spans="1:20" ht="45" hidden="1" customHeight="1" outlineLevel="7" x14ac:dyDescent="0.2">
      <c r="A1089" s="91"/>
      <c r="B1089" s="93"/>
      <c r="C1089" s="95"/>
      <c r="D1089" s="95"/>
      <c r="E1089" s="97"/>
      <c r="F1089" s="101"/>
      <c r="G1089" s="103"/>
      <c r="H1089" s="109"/>
      <c r="I1089" s="4" t="s">
        <v>51</v>
      </c>
      <c r="J1089" s="5" t="s">
        <v>257</v>
      </c>
      <c r="K1089" s="5">
        <f>Supervisor!K1084</f>
        <v>100</v>
      </c>
      <c r="L1089" s="5">
        <f>Supervisor!N1084</f>
        <v>40</v>
      </c>
      <c r="M1089" s="131"/>
      <c r="N1089" s="147"/>
      <c r="O1089" s="131"/>
      <c r="P1089" s="157"/>
      <c r="Q1089" s="41"/>
      <c r="R1089" s="111" t="e">
        <f>#REF!*$R$5</f>
        <v>#REF!</v>
      </c>
      <c r="S1089" s="111"/>
      <c r="T1089" s="179">
        <v>40</v>
      </c>
    </row>
    <row r="1090" spans="1:20" ht="45" customHeight="1" outlineLevel="6" collapsed="1" x14ac:dyDescent="0.2">
      <c r="A1090" s="91"/>
      <c r="B1090" s="93"/>
      <c r="C1090" s="95"/>
      <c r="D1090" s="95"/>
      <c r="E1090" s="97"/>
      <c r="F1090" s="101"/>
      <c r="G1090" s="103"/>
      <c r="H1090" s="109"/>
      <c r="I1090" s="27" t="s">
        <v>234</v>
      </c>
      <c r="J1090" s="28"/>
      <c r="K1090" s="28">
        <f>Supervisor!K1085</f>
        <v>0</v>
      </c>
      <c r="L1090" s="28">
        <f>Supervisor!N1085</f>
        <v>0</v>
      </c>
      <c r="M1090" s="141"/>
      <c r="N1090" s="154"/>
      <c r="O1090" s="141"/>
      <c r="P1090" s="533"/>
      <c r="Q1090" s="53"/>
      <c r="R1090" s="111" t="e">
        <f>#REF!*$R$5</f>
        <v>#REF!</v>
      </c>
      <c r="S1090" s="111"/>
      <c r="T1090" s="179"/>
    </row>
    <row r="1091" spans="1:20" ht="45" hidden="1" customHeight="1" outlineLevel="7" x14ac:dyDescent="0.2">
      <c r="A1091" s="91"/>
      <c r="B1091" s="93"/>
      <c r="C1091" s="95"/>
      <c r="D1091" s="95"/>
      <c r="E1091" s="97"/>
      <c r="F1091" s="101"/>
      <c r="G1091" s="103"/>
      <c r="H1091" s="109"/>
      <c r="I1091" s="16" t="s">
        <v>241</v>
      </c>
      <c r="J1091" s="17" t="s">
        <v>259</v>
      </c>
      <c r="K1091" s="5">
        <f>Supervisor!K1086</f>
        <v>1</v>
      </c>
      <c r="L1091" s="17">
        <f>Supervisor!N1086</f>
        <v>0</v>
      </c>
      <c r="M1091" s="131"/>
      <c r="N1091" s="147"/>
      <c r="O1091" s="131"/>
      <c r="P1091" s="157"/>
      <c r="Q1091" s="52"/>
      <c r="R1091" s="111" t="e">
        <f>#REF!*$R$5</f>
        <v>#REF!</v>
      </c>
      <c r="S1091" s="111"/>
      <c r="T1091" s="179"/>
    </row>
    <row r="1092" spans="1:20" ht="45" hidden="1" customHeight="1" outlineLevel="7" x14ac:dyDescent="0.2">
      <c r="A1092" s="91"/>
      <c r="B1092" s="93"/>
      <c r="C1092" s="95"/>
      <c r="D1092" s="95"/>
      <c r="E1092" s="97"/>
      <c r="F1092" s="101"/>
      <c r="G1092" s="103"/>
      <c r="H1092" s="109"/>
      <c r="I1092" s="4" t="s">
        <v>235</v>
      </c>
      <c r="J1092" s="17" t="s">
        <v>261</v>
      </c>
      <c r="K1092" s="5">
        <f>Supervisor!K1087</f>
        <v>386</v>
      </c>
      <c r="L1092" s="5">
        <f>Supervisor!N1087</f>
        <v>0</v>
      </c>
      <c r="M1092" s="131"/>
      <c r="N1092" s="147"/>
      <c r="O1092" s="131"/>
      <c r="P1092" s="157"/>
      <c r="Q1092" s="41"/>
      <c r="R1092" s="111" t="e">
        <f>#REF!*$R$5</f>
        <v>#REF!</v>
      </c>
      <c r="S1092" s="111"/>
      <c r="T1092" s="179"/>
    </row>
    <row r="1093" spans="1:20" ht="45" hidden="1" customHeight="1" outlineLevel="7" x14ac:dyDescent="0.2">
      <c r="A1093" s="91"/>
      <c r="B1093" s="93"/>
      <c r="C1093" s="95"/>
      <c r="D1093" s="95"/>
      <c r="E1093" s="97"/>
      <c r="F1093" s="101"/>
      <c r="G1093" s="103"/>
      <c r="H1093" s="109"/>
      <c r="I1093" s="4" t="s">
        <v>236</v>
      </c>
      <c r="J1093" s="17" t="s">
        <v>261</v>
      </c>
      <c r="K1093" s="5">
        <f>Supervisor!K1088</f>
        <v>270</v>
      </c>
      <c r="L1093" s="5">
        <f>Supervisor!N1088</f>
        <v>0</v>
      </c>
      <c r="M1093" s="131"/>
      <c r="N1093" s="147"/>
      <c r="O1093" s="131"/>
      <c r="P1093" s="157"/>
      <c r="Q1093" s="41"/>
      <c r="R1093" s="111" t="e">
        <f>#REF!*$R$5</f>
        <v>#REF!</v>
      </c>
      <c r="S1093" s="111"/>
      <c r="T1093" s="179"/>
    </row>
    <row r="1094" spans="1:20" ht="45" hidden="1" customHeight="1" outlineLevel="7" x14ac:dyDescent="0.2">
      <c r="A1094" s="91"/>
      <c r="B1094" s="93"/>
      <c r="C1094" s="95"/>
      <c r="D1094" s="95"/>
      <c r="E1094" s="97"/>
      <c r="F1094" s="101"/>
      <c r="G1094" s="103"/>
      <c r="H1094" s="109"/>
      <c r="I1094" s="4" t="s">
        <v>237</v>
      </c>
      <c r="J1094" s="17" t="s">
        <v>261</v>
      </c>
      <c r="K1094" s="5">
        <f>Supervisor!K1089</f>
        <v>270</v>
      </c>
      <c r="L1094" s="5">
        <f>Supervisor!N1089</f>
        <v>0</v>
      </c>
      <c r="M1094" s="131"/>
      <c r="N1094" s="147"/>
      <c r="O1094" s="131"/>
      <c r="P1094" s="157"/>
      <c r="Q1094" s="41"/>
      <c r="R1094" s="111" t="e">
        <f>#REF!*$R$5</f>
        <v>#REF!</v>
      </c>
      <c r="S1094" s="111"/>
      <c r="T1094" s="179"/>
    </row>
    <row r="1095" spans="1:20" ht="45" hidden="1" customHeight="1" outlineLevel="7" x14ac:dyDescent="0.2">
      <c r="A1095" s="91"/>
      <c r="B1095" s="93"/>
      <c r="C1095" s="95"/>
      <c r="D1095" s="95"/>
      <c r="E1095" s="97"/>
      <c r="F1095" s="101"/>
      <c r="G1095" s="103"/>
      <c r="H1095" s="109"/>
      <c r="I1095" s="4" t="s">
        <v>71</v>
      </c>
      <c r="J1095" s="17" t="s">
        <v>261</v>
      </c>
      <c r="K1095" s="5">
        <f>Supervisor!K1090</f>
        <v>270</v>
      </c>
      <c r="L1095" s="5">
        <f>Supervisor!N1090</f>
        <v>0</v>
      </c>
      <c r="M1095" s="131"/>
      <c r="N1095" s="147"/>
      <c r="O1095" s="131"/>
      <c r="P1095" s="157"/>
      <c r="Q1095" s="41"/>
      <c r="R1095" s="111" t="e">
        <f>#REF!*$R$5</f>
        <v>#REF!</v>
      </c>
      <c r="S1095" s="111"/>
      <c r="T1095" s="179"/>
    </row>
    <row r="1096" spans="1:20" ht="45" hidden="1" customHeight="1" outlineLevel="7" x14ac:dyDescent="0.2">
      <c r="A1096" s="91"/>
      <c r="B1096" s="93"/>
      <c r="C1096" s="95"/>
      <c r="D1096" s="95"/>
      <c r="E1096" s="97"/>
      <c r="F1096" s="101"/>
      <c r="G1096" s="103"/>
      <c r="H1096" s="109"/>
      <c r="I1096" s="4" t="s">
        <v>51</v>
      </c>
      <c r="J1096" s="5" t="s">
        <v>257</v>
      </c>
      <c r="K1096" s="5">
        <f>Supervisor!K1091</f>
        <v>100</v>
      </c>
      <c r="L1096" s="5">
        <f>Supervisor!N1091</f>
        <v>40</v>
      </c>
      <c r="M1096" s="131"/>
      <c r="N1096" s="147"/>
      <c r="O1096" s="131"/>
      <c r="P1096" s="157"/>
      <c r="Q1096" s="41"/>
      <c r="R1096" s="111" t="e">
        <f>#REF!*$R$5</f>
        <v>#REF!</v>
      </c>
      <c r="S1096" s="111"/>
      <c r="T1096" s="179">
        <v>40</v>
      </c>
    </row>
    <row r="1097" spans="1:20" ht="45" customHeight="1" outlineLevel="6" collapsed="1" x14ac:dyDescent="0.2">
      <c r="A1097" s="91"/>
      <c r="B1097" s="93"/>
      <c r="C1097" s="95"/>
      <c r="D1097" s="95"/>
      <c r="E1097" s="97"/>
      <c r="F1097" s="101"/>
      <c r="G1097" s="103"/>
      <c r="H1097" s="109"/>
      <c r="I1097" s="27" t="s">
        <v>66</v>
      </c>
      <c r="J1097" s="28"/>
      <c r="K1097" s="28">
        <f>Supervisor!K1092</f>
        <v>0</v>
      </c>
      <c r="L1097" s="28">
        <f>Supervisor!N1092</f>
        <v>0</v>
      </c>
      <c r="M1097" s="141"/>
      <c r="N1097" s="154"/>
      <c r="O1097" s="141"/>
      <c r="P1097" s="533"/>
      <c r="Q1097" s="53"/>
      <c r="R1097" s="111" t="e">
        <f>#REF!*$R$5</f>
        <v>#REF!</v>
      </c>
      <c r="S1097" s="111"/>
      <c r="T1097" s="179"/>
    </row>
    <row r="1098" spans="1:20" ht="45" hidden="1" customHeight="1" outlineLevel="7" x14ac:dyDescent="0.2">
      <c r="A1098" s="91"/>
      <c r="B1098" s="93"/>
      <c r="C1098" s="95"/>
      <c r="D1098" s="95"/>
      <c r="E1098" s="97"/>
      <c r="F1098" s="101"/>
      <c r="G1098" s="103"/>
      <c r="H1098" s="109"/>
      <c r="I1098" s="16" t="s">
        <v>68</v>
      </c>
      <c r="J1098" s="17" t="s">
        <v>261</v>
      </c>
      <c r="K1098" s="17">
        <f>Supervisor!K1093</f>
        <v>192</v>
      </c>
      <c r="L1098" s="17">
        <f>Supervisor!N1093</f>
        <v>0</v>
      </c>
      <c r="M1098" s="131"/>
      <c r="N1098" s="147"/>
      <c r="O1098" s="131"/>
      <c r="P1098" s="157"/>
      <c r="Q1098" s="52"/>
      <c r="R1098" s="111" t="e">
        <f>#REF!*$R$5</f>
        <v>#REF!</v>
      </c>
      <c r="S1098" s="111"/>
      <c r="T1098" s="179"/>
    </row>
    <row r="1099" spans="1:20" ht="45" hidden="1" customHeight="1" outlineLevel="7" x14ac:dyDescent="0.2">
      <c r="A1099" s="91"/>
      <c r="B1099" s="93"/>
      <c r="C1099" s="95"/>
      <c r="D1099" s="95"/>
      <c r="E1099" s="97"/>
      <c r="F1099" s="101"/>
      <c r="G1099" s="103"/>
      <c r="H1099" s="109"/>
      <c r="I1099" s="16" t="s">
        <v>247</v>
      </c>
      <c r="J1099" s="17" t="s">
        <v>259</v>
      </c>
      <c r="K1099" s="17">
        <f>Supervisor!K1094</f>
        <v>1</v>
      </c>
      <c r="L1099" s="5">
        <f>Supervisor!N1094</f>
        <v>0</v>
      </c>
      <c r="M1099" s="131"/>
      <c r="N1099" s="147"/>
      <c r="O1099" s="131"/>
      <c r="P1099" s="157"/>
      <c r="Q1099" s="41"/>
      <c r="R1099" s="111" t="e">
        <f>#REF!*$R$5</f>
        <v>#REF!</v>
      </c>
      <c r="S1099" s="111"/>
      <c r="T1099" s="179"/>
    </row>
    <row r="1100" spans="1:20" ht="45" hidden="1" customHeight="1" outlineLevel="7" x14ac:dyDescent="0.2">
      <c r="A1100" s="91"/>
      <c r="B1100" s="93"/>
      <c r="C1100" s="95"/>
      <c r="D1100" s="95"/>
      <c r="E1100" s="97"/>
      <c r="F1100" s="101"/>
      <c r="G1100" s="103"/>
      <c r="H1100" s="109"/>
      <c r="I1100" s="4" t="s">
        <v>69</v>
      </c>
      <c r="J1100" s="17" t="s">
        <v>261</v>
      </c>
      <c r="K1100" s="17">
        <f>Supervisor!K1095</f>
        <v>134</v>
      </c>
      <c r="L1100" s="5">
        <f>Supervisor!N1095</f>
        <v>0</v>
      </c>
      <c r="M1100" s="131"/>
      <c r="N1100" s="147"/>
      <c r="O1100" s="131"/>
      <c r="P1100" s="157"/>
      <c r="Q1100" s="41"/>
      <c r="R1100" s="111" t="e">
        <f>#REF!*$R$5</f>
        <v>#REF!</v>
      </c>
      <c r="S1100" s="111"/>
      <c r="T1100" s="179"/>
    </row>
    <row r="1101" spans="1:20" ht="45" hidden="1" customHeight="1" outlineLevel="7" x14ac:dyDescent="0.2">
      <c r="A1101" s="91"/>
      <c r="B1101" s="93"/>
      <c r="C1101" s="95"/>
      <c r="D1101" s="95"/>
      <c r="E1101" s="97"/>
      <c r="F1101" s="101"/>
      <c r="G1101" s="103"/>
      <c r="H1101" s="109"/>
      <c r="I1101" s="4" t="s">
        <v>70</v>
      </c>
      <c r="J1101" s="17" t="s">
        <v>261</v>
      </c>
      <c r="K1101" s="5">
        <f>Supervisor!K1096</f>
        <v>611</v>
      </c>
      <c r="L1101" s="5">
        <f>Supervisor!N1096</f>
        <v>0</v>
      </c>
      <c r="M1101" s="131"/>
      <c r="N1101" s="147"/>
      <c r="O1101" s="131"/>
      <c r="P1101" s="157"/>
      <c r="Q1101" s="41"/>
      <c r="R1101" s="111" t="e">
        <f>#REF!*$R$5</f>
        <v>#REF!</v>
      </c>
      <c r="S1101" s="111"/>
      <c r="T1101" s="179"/>
    </row>
    <row r="1102" spans="1:20" ht="45" hidden="1" customHeight="1" outlineLevel="7" x14ac:dyDescent="0.2">
      <c r="A1102" s="91"/>
      <c r="B1102" s="93"/>
      <c r="C1102" s="95"/>
      <c r="D1102" s="95"/>
      <c r="E1102" s="97"/>
      <c r="F1102" s="101"/>
      <c r="G1102" s="103"/>
      <c r="H1102" s="109"/>
      <c r="I1102" s="4" t="s">
        <v>62</v>
      </c>
      <c r="J1102" s="17" t="s">
        <v>261</v>
      </c>
      <c r="K1102" s="5">
        <f>Supervisor!K1097</f>
        <v>134</v>
      </c>
      <c r="L1102" s="5">
        <f>Supervisor!N1097</f>
        <v>0</v>
      </c>
      <c r="M1102" s="131"/>
      <c r="N1102" s="147"/>
      <c r="O1102" s="131"/>
      <c r="P1102" s="157"/>
      <c r="Q1102" s="41"/>
      <c r="R1102" s="111" t="e">
        <f>#REF!*$R$5</f>
        <v>#REF!</v>
      </c>
      <c r="S1102" s="111"/>
      <c r="T1102" s="179"/>
    </row>
    <row r="1103" spans="1:20" ht="45" hidden="1" customHeight="1" outlineLevel="7" x14ac:dyDescent="0.2">
      <c r="A1103" s="91"/>
      <c r="B1103" s="93"/>
      <c r="C1103" s="95"/>
      <c r="D1103" s="95"/>
      <c r="E1103" s="97"/>
      <c r="F1103" s="101"/>
      <c r="G1103" s="103"/>
      <c r="H1103" s="109"/>
      <c r="I1103" s="4" t="s">
        <v>63</v>
      </c>
      <c r="J1103" s="17" t="s">
        <v>261</v>
      </c>
      <c r="K1103" s="5">
        <f>Supervisor!K1098</f>
        <v>134</v>
      </c>
      <c r="L1103" s="5">
        <f>Supervisor!N1098</f>
        <v>0</v>
      </c>
      <c r="M1103" s="131"/>
      <c r="N1103" s="147"/>
      <c r="O1103" s="131"/>
      <c r="P1103" s="157"/>
      <c r="Q1103" s="41"/>
      <c r="R1103" s="111" t="e">
        <f>#REF!*$R$5</f>
        <v>#REF!</v>
      </c>
      <c r="S1103" s="111"/>
      <c r="T1103" s="179"/>
    </row>
    <row r="1104" spans="1:20" ht="45" hidden="1" customHeight="1" outlineLevel="7" x14ac:dyDescent="0.2">
      <c r="A1104" s="91"/>
      <c r="B1104" s="93"/>
      <c r="C1104" s="95"/>
      <c r="D1104" s="95"/>
      <c r="E1104" s="97"/>
      <c r="F1104" s="101"/>
      <c r="G1104" s="103"/>
      <c r="H1104" s="109"/>
      <c r="I1104" s="4" t="s">
        <v>64</v>
      </c>
      <c r="J1104" s="17" t="s">
        <v>261</v>
      </c>
      <c r="K1104" s="5">
        <f>Supervisor!K1099</f>
        <v>134</v>
      </c>
      <c r="L1104" s="5">
        <f>Supervisor!N1099</f>
        <v>0</v>
      </c>
      <c r="M1104" s="131"/>
      <c r="N1104" s="147"/>
      <c r="O1104" s="131"/>
      <c r="P1104" s="157"/>
      <c r="Q1104" s="41"/>
      <c r="R1104" s="111" t="e">
        <f>#REF!*$R$5</f>
        <v>#REF!</v>
      </c>
      <c r="S1104" s="111"/>
      <c r="T1104" s="179"/>
    </row>
    <row r="1105" spans="1:20" ht="45" hidden="1" customHeight="1" outlineLevel="7" x14ac:dyDescent="0.2">
      <c r="A1105" s="91"/>
      <c r="B1105" s="93"/>
      <c r="C1105" s="95"/>
      <c r="D1105" s="95"/>
      <c r="E1105" s="97"/>
      <c r="F1105" s="101"/>
      <c r="G1105" s="103"/>
      <c r="H1105" s="109"/>
      <c r="I1105" s="4" t="s">
        <v>71</v>
      </c>
      <c r="J1105" s="17" t="s">
        <v>261</v>
      </c>
      <c r="K1105" s="5">
        <f>Supervisor!K1100</f>
        <v>134</v>
      </c>
      <c r="L1105" s="5">
        <f>Supervisor!N1100</f>
        <v>0</v>
      </c>
      <c r="M1105" s="131"/>
      <c r="N1105" s="147"/>
      <c r="O1105" s="131"/>
      <c r="P1105" s="157"/>
      <c r="Q1105" s="41"/>
      <c r="R1105" s="111" t="e">
        <f>#REF!*$R$5</f>
        <v>#REF!</v>
      </c>
      <c r="S1105" s="111"/>
      <c r="T1105" s="179"/>
    </row>
    <row r="1106" spans="1:20" ht="45" hidden="1" customHeight="1" outlineLevel="7" x14ac:dyDescent="0.2">
      <c r="A1106" s="91"/>
      <c r="B1106" s="93"/>
      <c r="C1106" s="95"/>
      <c r="D1106" s="95"/>
      <c r="E1106" s="97"/>
      <c r="F1106" s="101"/>
      <c r="G1106" s="103"/>
      <c r="H1106" s="109"/>
      <c r="I1106" s="4" t="s">
        <v>51</v>
      </c>
      <c r="J1106" s="5" t="s">
        <v>257</v>
      </c>
      <c r="K1106" s="5">
        <f>Supervisor!K1101</f>
        <v>100</v>
      </c>
      <c r="L1106" s="5">
        <f>Supervisor!N1101</f>
        <v>40</v>
      </c>
      <c r="M1106" s="131"/>
      <c r="N1106" s="147"/>
      <c r="O1106" s="131"/>
      <c r="P1106" s="157"/>
      <c r="Q1106" s="41"/>
      <c r="R1106" s="111" t="e">
        <f>#REF!*$R$5</f>
        <v>#REF!</v>
      </c>
      <c r="S1106" s="111"/>
      <c r="T1106" s="179">
        <v>40</v>
      </c>
    </row>
    <row r="1107" spans="1:20" ht="45" customHeight="1" outlineLevel="4" x14ac:dyDescent="0.2">
      <c r="A1107" s="91"/>
      <c r="B1107" s="93"/>
      <c r="C1107" s="95"/>
      <c r="D1107" s="95"/>
      <c r="E1107" s="97"/>
      <c r="F1107" s="101"/>
      <c r="G1107" s="101"/>
      <c r="H1107" s="101"/>
      <c r="I1107" s="19" t="s">
        <v>224</v>
      </c>
      <c r="J1107" s="20"/>
      <c r="K1107" s="20">
        <f>Supervisor!K1102</f>
        <v>0</v>
      </c>
      <c r="L1107" s="20">
        <f>Supervisor!N1102</f>
        <v>0</v>
      </c>
      <c r="M1107" s="138"/>
      <c r="N1107" s="151"/>
      <c r="O1107" s="138"/>
      <c r="P1107" s="530"/>
      <c r="Q1107" s="49"/>
      <c r="R1107" s="111" t="e">
        <f>#REF!*$R$5</f>
        <v>#REF!</v>
      </c>
      <c r="S1107" s="111"/>
      <c r="T1107" s="179"/>
    </row>
    <row r="1108" spans="1:20" ht="45" customHeight="1" outlineLevel="5" collapsed="1" x14ac:dyDescent="0.2">
      <c r="A1108" s="91"/>
      <c r="B1108" s="93"/>
      <c r="C1108" s="95"/>
      <c r="D1108" s="95"/>
      <c r="E1108" s="97"/>
      <c r="F1108" s="101"/>
      <c r="G1108" s="103"/>
      <c r="H1108" s="103"/>
      <c r="I1108" s="22" t="s">
        <v>58</v>
      </c>
      <c r="J1108" s="23"/>
      <c r="K1108" s="23">
        <f>Supervisor!K1103</f>
        <v>0</v>
      </c>
      <c r="L1108" s="23">
        <f>Supervisor!N1103</f>
        <v>0</v>
      </c>
      <c r="M1108" s="139"/>
      <c r="N1108" s="152"/>
      <c r="O1108" s="139"/>
      <c r="P1108" s="531"/>
      <c r="Q1108" s="50"/>
      <c r="R1108" s="111" t="e">
        <f>#REF!*$R$5</f>
        <v>#REF!</v>
      </c>
      <c r="S1108" s="111"/>
      <c r="T1108" s="179"/>
    </row>
    <row r="1109" spans="1:20" ht="45" hidden="1" customHeight="1" outlineLevel="7" x14ac:dyDescent="0.2">
      <c r="A1109" s="91"/>
      <c r="B1109" s="93"/>
      <c r="C1109" s="95"/>
      <c r="D1109" s="95"/>
      <c r="E1109" s="97"/>
      <c r="F1109" s="101"/>
      <c r="G1109" s="103"/>
      <c r="H1109" s="103"/>
      <c r="I1109" s="4" t="s">
        <v>72</v>
      </c>
      <c r="J1109" s="5" t="s">
        <v>256</v>
      </c>
      <c r="K1109" s="5">
        <f>Supervisor!K1104</f>
        <v>37124</v>
      </c>
      <c r="L1109" s="5">
        <f>Supervisor!N1104</f>
        <v>0</v>
      </c>
      <c r="M1109" s="131"/>
      <c r="N1109" s="147"/>
      <c r="O1109" s="131"/>
      <c r="P1109" s="157"/>
      <c r="Q1109" s="47"/>
      <c r="R1109" s="111" t="e">
        <f>#REF!*$R$5</f>
        <v>#REF!</v>
      </c>
      <c r="S1109" s="111"/>
      <c r="T1109" s="179"/>
    </row>
    <row r="1110" spans="1:20" ht="45" hidden="1" customHeight="1" outlineLevel="7" x14ac:dyDescent="0.2">
      <c r="A1110" s="91"/>
      <c r="B1110" s="93"/>
      <c r="C1110" s="95"/>
      <c r="D1110" s="95"/>
      <c r="E1110" s="97"/>
      <c r="F1110" s="101"/>
      <c r="G1110" s="103"/>
      <c r="H1110" s="103"/>
      <c r="I1110" s="4" t="s">
        <v>73</v>
      </c>
      <c r="J1110" s="5" t="s">
        <v>256</v>
      </c>
      <c r="K1110" s="5">
        <f>Supervisor!K1105</f>
        <v>37124</v>
      </c>
      <c r="L1110" s="5">
        <f>Supervisor!N1105</f>
        <v>0</v>
      </c>
      <c r="M1110" s="131"/>
      <c r="N1110" s="147"/>
      <c r="O1110" s="131"/>
      <c r="P1110" s="157"/>
      <c r="Q1110" s="47"/>
      <c r="R1110" s="111" t="e">
        <f>#REF!*$R$5</f>
        <v>#REF!</v>
      </c>
      <c r="S1110" s="111"/>
      <c r="T1110" s="179"/>
    </row>
    <row r="1111" spans="1:20" ht="45" hidden="1" customHeight="1" outlineLevel="7" x14ac:dyDescent="0.2">
      <c r="A1111" s="91"/>
      <c r="B1111" s="93"/>
      <c r="C1111" s="95"/>
      <c r="D1111" s="95"/>
      <c r="E1111" s="97"/>
      <c r="F1111" s="101"/>
      <c r="G1111" s="103"/>
      <c r="H1111" s="103"/>
      <c r="I1111" s="4" t="s">
        <v>74</v>
      </c>
      <c r="J1111" s="5" t="s">
        <v>256</v>
      </c>
      <c r="K1111" s="5">
        <f>Supervisor!K1106</f>
        <v>37124</v>
      </c>
      <c r="L1111" s="5">
        <f>Supervisor!N1106</f>
        <v>0</v>
      </c>
      <c r="M1111" s="131"/>
      <c r="N1111" s="147"/>
      <c r="O1111" s="131"/>
      <c r="P1111" s="157"/>
      <c r="Q1111" s="47"/>
      <c r="R1111" s="111" t="e">
        <f>#REF!*$R$5</f>
        <v>#REF!</v>
      </c>
      <c r="S1111" s="111"/>
      <c r="T1111" s="179"/>
    </row>
    <row r="1112" spans="1:20" ht="45" hidden="1" customHeight="1" outlineLevel="7" x14ac:dyDescent="0.2">
      <c r="A1112" s="91"/>
      <c r="B1112" s="93"/>
      <c r="C1112" s="95"/>
      <c r="D1112" s="95"/>
      <c r="E1112" s="97"/>
      <c r="F1112" s="101"/>
      <c r="G1112" s="103"/>
      <c r="H1112" s="103"/>
      <c r="I1112" s="4" t="s">
        <v>62</v>
      </c>
      <c r="J1112" s="5" t="s">
        <v>256</v>
      </c>
      <c r="K1112" s="5">
        <f>Supervisor!K1107</f>
        <v>37124</v>
      </c>
      <c r="L1112" s="5">
        <f>Supervisor!N1107</f>
        <v>0</v>
      </c>
      <c r="M1112" s="131"/>
      <c r="N1112" s="147"/>
      <c r="O1112" s="131"/>
      <c r="P1112" s="157"/>
      <c r="Q1112" s="47"/>
      <c r="R1112" s="111" t="e">
        <f>#REF!*$R$5</f>
        <v>#REF!</v>
      </c>
      <c r="S1112" s="111"/>
      <c r="T1112" s="179"/>
    </row>
    <row r="1113" spans="1:20" ht="45" hidden="1" customHeight="1" outlineLevel="7" x14ac:dyDescent="0.2">
      <c r="A1113" s="91"/>
      <c r="B1113" s="93"/>
      <c r="C1113" s="95"/>
      <c r="D1113" s="95"/>
      <c r="E1113" s="97"/>
      <c r="F1113" s="101"/>
      <c r="G1113" s="103"/>
      <c r="H1113" s="103"/>
      <c r="I1113" s="4" t="s">
        <v>51</v>
      </c>
      <c r="J1113" s="5" t="s">
        <v>257</v>
      </c>
      <c r="K1113" s="5">
        <f>Supervisor!K1108</f>
        <v>100</v>
      </c>
      <c r="L1113" s="5">
        <f>Supervisor!N1108</f>
        <v>0</v>
      </c>
      <c r="M1113" s="131"/>
      <c r="N1113" s="147"/>
      <c r="O1113" s="131"/>
      <c r="P1113" s="157"/>
      <c r="Q1113" s="47"/>
      <c r="R1113" s="111" t="e">
        <f>#REF!*$R$5</f>
        <v>#REF!</v>
      </c>
      <c r="S1113" s="111"/>
      <c r="T1113" s="179"/>
    </row>
    <row r="1114" spans="1:20" ht="45" customHeight="1" outlineLevel="5" collapsed="1" x14ac:dyDescent="0.2">
      <c r="A1114" s="91"/>
      <c r="B1114" s="93"/>
      <c r="C1114" s="95"/>
      <c r="D1114" s="95"/>
      <c r="E1114" s="97"/>
      <c r="F1114" s="101"/>
      <c r="G1114" s="103"/>
      <c r="H1114" s="103"/>
      <c r="I1114" s="22" t="s">
        <v>67</v>
      </c>
      <c r="J1114" s="23"/>
      <c r="K1114" s="23">
        <f>Supervisor!K1109</f>
        <v>0</v>
      </c>
      <c r="L1114" s="23">
        <f>Supervisor!N1109</f>
        <v>0</v>
      </c>
      <c r="M1114" s="139"/>
      <c r="N1114" s="152"/>
      <c r="O1114" s="139"/>
      <c r="P1114" s="531"/>
      <c r="Q1114" s="50"/>
      <c r="R1114" s="111" t="e">
        <f>#REF!*$R$5</f>
        <v>#REF!</v>
      </c>
      <c r="S1114" s="111"/>
      <c r="T1114" s="179"/>
    </row>
    <row r="1115" spans="1:20" ht="45" hidden="1" customHeight="1" outlineLevel="7" x14ac:dyDescent="0.2">
      <c r="A1115" s="91"/>
      <c r="B1115" s="93"/>
      <c r="C1115" s="95"/>
      <c r="D1115" s="95"/>
      <c r="E1115" s="97"/>
      <c r="F1115" s="101"/>
      <c r="G1115" s="103"/>
      <c r="H1115" s="103"/>
      <c r="I1115" s="4" t="s">
        <v>68</v>
      </c>
      <c r="J1115" s="5" t="s">
        <v>256</v>
      </c>
      <c r="K1115" s="5">
        <f>Supervisor!K1110</f>
        <v>55687</v>
      </c>
      <c r="L1115" s="5">
        <f>Supervisor!N1110</f>
        <v>0</v>
      </c>
      <c r="M1115" s="131"/>
      <c r="N1115" s="147"/>
      <c r="O1115" s="131"/>
      <c r="P1115" s="157"/>
      <c r="Q1115" s="41"/>
      <c r="R1115" s="111" t="e">
        <f>#REF!*$R$5</f>
        <v>#REF!</v>
      </c>
      <c r="S1115" s="111"/>
      <c r="T1115" s="179"/>
    </row>
    <row r="1116" spans="1:20" ht="45" hidden="1" customHeight="1" outlineLevel="7" x14ac:dyDescent="0.2">
      <c r="A1116" s="91"/>
      <c r="B1116" s="93"/>
      <c r="C1116" s="95"/>
      <c r="D1116" s="95"/>
      <c r="E1116" s="97"/>
      <c r="F1116" s="101"/>
      <c r="G1116" s="103"/>
      <c r="H1116" s="103"/>
      <c r="I1116" s="4" t="s">
        <v>75</v>
      </c>
      <c r="J1116" s="5" t="s">
        <v>256</v>
      </c>
      <c r="K1116" s="5">
        <f>Supervisor!K1111</f>
        <v>55687</v>
      </c>
      <c r="L1116" s="5">
        <f>Supervisor!N1111</f>
        <v>0</v>
      </c>
      <c r="M1116" s="131"/>
      <c r="N1116" s="147"/>
      <c r="O1116" s="131"/>
      <c r="P1116" s="157"/>
      <c r="Q1116" s="41"/>
      <c r="R1116" s="111" t="e">
        <f>#REF!*$R$5</f>
        <v>#REF!</v>
      </c>
      <c r="S1116" s="111"/>
      <c r="T1116" s="179"/>
    </row>
    <row r="1117" spans="1:20" ht="45" hidden="1" customHeight="1" outlineLevel="7" x14ac:dyDescent="0.2">
      <c r="A1117" s="91"/>
      <c r="B1117" s="93"/>
      <c r="C1117" s="95"/>
      <c r="D1117" s="95"/>
      <c r="E1117" s="97"/>
      <c r="F1117" s="101"/>
      <c r="G1117" s="103"/>
      <c r="H1117" s="103"/>
      <c r="I1117" s="4" t="s">
        <v>62</v>
      </c>
      <c r="J1117" s="5" t="s">
        <v>256</v>
      </c>
      <c r="K1117" s="5">
        <f>Supervisor!K1112</f>
        <v>55687</v>
      </c>
      <c r="L1117" s="5">
        <f>Supervisor!N1112</f>
        <v>0</v>
      </c>
      <c r="M1117" s="131"/>
      <c r="N1117" s="147"/>
      <c r="O1117" s="131"/>
      <c r="P1117" s="157"/>
      <c r="Q1117" s="41"/>
      <c r="R1117" s="111" t="e">
        <f>#REF!*$R$5</f>
        <v>#REF!</v>
      </c>
      <c r="S1117" s="111"/>
      <c r="T1117" s="179"/>
    </row>
    <row r="1118" spans="1:20" ht="45" hidden="1" customHeight="1" outlineLevel="7" x14ac:dyDescent="0.2">
      <c r="A1118" s="91"/>
      <c r="B1118" s="93"/>
      <c r="C1118" s="95"/>
      <c r="D1118" s="95"/>
      <c r="E1118" s="97"/>
      <c r="F1118" s="101"/>
      <c r="G1118" s="103"/>
      <c r="H1118" s="103"/>
      <c r="I1118" s="4" t="s">
        <v>63</v>
      </c>
      <c r="J1118" s="5" t="s">
        <v>256</v>
      </c>
      <c r="K1118" s="5">
        <f>Supervisor!K1113</f>
        <v>55687</v>
      </c>
      <c r="L1118" s="5">
        <f>Supervisor!N1113</f>
        <v>0</v>
      </c>
      <c r="M1118" s="131"/>
      <c r="N1118" s="147"/>
      <c r="O1118" s="131"/>
      <c r="P1118" s="157"/>
      <c r="Q1118" s="41"/>
      <c r="R1118" s="111" t="e">
        <f>#REF!*$R$5</f>
        <v>#REF!</v>
      </c>
      <c r="S1118" s="111"/>
      <c r="T1118" s="179"/>
    </row>
    <row r="1119" spans="1:20" ht="45" hidden="1" customHeight="1" outlineLevel="7" x14ac:dyDescent="0.2">
      <c r="A1119" s="91"/>
      <c r="B1119" s="93"/>
      <c r="C1119" s="95"/>
      <c r="D1119" s="95"/>
      <c r="E1119" s="97"/>
      <c r="F1119" s="101"/>
      <c r="G1119" s="103"/>
      <c r="H1119" s="103"/>
      <c r="I1119" s="4" t="s">
        <v>51</v>
      </c>
      <c r="J1119" s="5" t="s">
        <v>257</v>
      </c>
      <c r="K1119" s="5">
        <f>Supervisor!K1114</f>
        <v>100</v>
      </c>
      <c r="L1119" s="5">
        <f>Supervisor!N1114</f>
        <v>0</v>
      </c>
      <c r="M1119" s="131"/>
      <c r="N1119" s="147"/>
      <c r="O1119" s="131"/>
      <c r="P1119" s="157"/>
      <c r="Q1119" s="41"/>
      <c r="R1119" s="111" t="e">
        <f>#REF!*$R$5</f>
        <v>#REF!</v>
      </c>
      <c r="S1119" s="111"/>
      <c r="T1119" s="179"/>
    </row>
    <row r="1120" spans="1:20" ht="36" customHeight="1" outlineLevel="3" collapsed="1" x14ac:dyDescent="0.2">
      <c r="A1120" s="91"/>
      <c r="B1120" s="93"/>
      <c r="C1120" s="95"/>
      <c r="D1120" s="95"/>
      <c r="E1120" s="97"/>
      <c r="F1120" s="97"/>
      <c r="G1120" s="97"/>
      <c r="H1120" s="97"/>
      <c r="I1120" s="13" t="s">
        <v>76</v>
      </c>
      <c r="J1120" s="15" t="s">
        <v>445</v>
      </c>
      <c r="K1120" s="14">
        <f>Supervisor!K1115</f>
        <v>0</v>
      </c>
      <c r="L1120" s="14">
        <f>Supervisor!N1115</f>
        <v>0</v>
      </c>
      <c r="M1120" s="137"/>
      <c r="N1120" s="150"/>
      <c r="O1120" s="137"/>
      <c r="P1120" s="534"/>
      <c r="Q1120" s="112"/>
      <c r="R1120" s="112"/>
      <c r="S1120" s="187"/>
      <c r="T1120" s="179"/>
    </row>
    <row r="1121" spans="1:20" ht="36" hidden="1" customHeight="1" outlineLevel="7" x14ac:dyDescent="0.2">
      <c r="A1121" s="91"/>
      <c r="B1121" s="93"/>
      <c r="C1121" s="95"/>
      <c r="D1121" s="95"/>
      <c r="E1121" s="97"/>
      <c r="F1121" s="101"/>
      <c r="G1121" s="101"/>
      <c r="H1121" s="101"/>
      <c r="I1121" s="19" t="s">
        <v>284</v>
      </c>
      <c r="J1121" s="21"/>
      <c r="K1121" s="20">
        <f>Supervisor!K1116</f>
        <v>0</v>
      </c>
      <c r="L1121" s="20">
        <f>Supervisor!N1116</f>
        <v>0</v>
      </c>
      <c r="M1121" s="138"/>
      <c r="N1121" s="151"/>
      <c r="O1121" s="138"/>
      <c r="P1121" s="532"/>
      <c r="Q1121" s="106"/>
      <c r="R1121" s="106"/>
      <c r="S1121" s="188"/>
      <c r="T1121" s="179"/>
    </row>
    <row r="1122" spans="1:20" ht="36" hidden="1" customHeight="1" outlineLevel="7" x14ac:dyDescent="0.2">
      <c r="A1122" s="91"/>
      <c r="B1122" s="93"/>
      <c r="C1122" s="95"/>
      <c r="D1122" s="95"/>
      <c r="E1122" s="97"/>
      <c r="F1122" s="101"/>
      <c r="G1122" s="101"/>
      <c r="H1122" s="101"/>
      <c r="I1122" s="4" t="s">
        <v>285</v>
      </c>
      <c r="J1122" s="6" t="s">
        <v>259</v>
      </c>
      <c r="K1122" s="5">
        <f>Supervisor!K1117</f>
        <v>5200</v>
      </c>
      <c r="L1122" s="5">
        <f>Supervisor!N1117</f>
        <v>1850</v>
      </c>
      <c r="M1122" s="131"/>
      <c r="N1122" s="147"/>
      <c r="O1122" s="131"/>
      <c r="P1122" s="153"/>
      <c r="Q1122" s="113"/>
      <c r="R1122" s="113"/>
      <c r="S1122" s="189"/>
      <c r="T1122" s="179">
        <v>415</v>
      </c>
    </row>
    <row r="1123" spans="1:20" ht="36" hidden="1" customHeight="1" outlineLevel="7" x14ac:dyDescent="0.2">
      <c r="A1123" s="91"/>
      <c r="B1123" s="93"/>
      <c r="C1123" s="95"/>
      <c r="D1123" s="95"/>
      <c r="E1123" s="97"/>
      <c r="F1123" s="101"/>
      <c r="G1123" s="101"/>
      <c r="H1123" s="101"/>
      <c r="I1123" s="4" t="s">
        <v>286</v>
      </c>
      <c r="J1123" s="6" t="s">
        <v>259</v>
      </c>
      <c r="K1123" s="5">
        <f>Supervisor!K1118</f>
        <v>5200</v>
      </c>
      <c r="L1123" s="5">
        <f>Supervisor!N1118</f>
        <v>1850</v>
      </c>
      <c r="M1123" s="131"/>
      <c r="N1123" s="147"/>
      <c r="O1123" s="131"/>
      <c r="P1123" s="153"/>
      <c r="Q1123" s="113"/>
      <c r="R1123" s="113"/>
      <c r="S1123" s="189"/>
      <c r="T1123" s="179">
        <v>415</v>
      </c>
    </row>
    <row r="1124" spans="1:20" ht="36" hidden="1" customHeight="1" outlineLevel="7" x14ac:dyDescent="0.2">
      <c r="A1124" s="91"/>
      <c r="B1124" s="93"/>
      <c r="C1124" s="95"/>
      <c r="D1124" s="95"/>
      <c r="E1124" s="97"/>
      <c r="F1124" s="101"/>
      <c r="G1124" s="101"/>
      <c r="H1124" s="101"/>
      <c r="I1124" s="4" t="s">
        <v>287</v>
      </c>
      <c r="J1124" s="6" t="s">
        <v>259</v>
      </c>
      <c r="K1124" s="5">
        <f>Supervisor!K1119</f>
        <v>5200</v>
      </c>
      <c r="L1124" s="5">
        <f>Supervisor!N1119</f>
        <v>0</v>
      </c>
      <c r="M1124" s="131"/>
      <c r="N1124" s="147"/>
      <c r="O1124" s="131"/>
      <c r="P1124" s="153"/>
      <c r="Q1124" s="113"/>
      <c r="R1124" s="113"/>
      <c r="S1124" s="189"/>
      <c r="T1124" s="179"/>
    </row>
    <row r="1125" spans="1:20" ht="36" hidden="1" customHeight="1" outlineLevel="7" x14ac:dyDescent="0.2">
      <c r="A1125" s="91"/>
      <c r="B1125" s="93"/>
      <c r="C1125" s="95"/>
      <c r="D1125" s="95"/>
      <c r="E1125" s="97"/>
      <c r="F1125" s="101"/>
      <c r="G1125" s="101"/>
      <c r="H1125" s="101"/>
      <c r="I1125" s="4" t="s">
        <v>288</v>
      </c>
      <c r="J1125" s="6" t="s">
        <v>259</v>
      </c>
      <c r="K1125" s="5">
        <f>Supervisor!K1120</f>
        <v>5200</v>
      </c>
      <c r="L1125" s="5">
        <f>Supervisor!N1120</f>
        <v>0</v>
      </c>
      <c r="M1125" s="131"/>
      <c r="N1125" s="147"/>
      <c r="O1125" s="131"/>
      <c r="P1125" s="153"/>
      <c r="Q1125" s="113"/>
      <c r="R1125" s="113"/>
      <c r="S1125" s="189"/>
      <c r="T1125" s="179"/>
    </row>
    <row r="1126" spans="1:20" ht="36" hidden="1" customHeight="1" outlineLevel="7" x14ac:dyDescent="0.2">
      <c r="A1126" s="91"/>
      <c r="B1126" s="93"/>
      <c r="C1126" s="95"/>
      <c r="D1126" s="95"/>
      <c r="E1126" s="97"/>
      <c r="F1126" s="101"/>
      <c r="G1126" s="101"/>
      <c r="H1126" s="101"/>
      <c r="I1126" s="4" t="s">
        <v>289</v>
      </c>
      <c r="J1126" s="6" t="s">
        <v>259</v>
      </c>
      <c r="K1126" s="5">
        <f>Supervisor!K1121</f>
        <v>5200</v>
      </c>
      <c r="L1126" s="5">
        <f>Supervisor!N1121</f>
        <v>0</v>
      </c>
      <c r="M1126" s="131"/>
      <c r="N1126" s="147"/>
      <c r="O1126" s="131"/>
      <c r="P1126" s="153"/>
      <c r="Q1126" s="113"/>
      <c r="R1126" s="113"/>
      <c r="S1126" s="189"/>
      <c r="T1126" s="179"/>
    </row>
    <row r="1127" spans="1:20" ht="36" hidden="1" customHeight="1" outlineLevel="7" x14ac:dyDescent="0.2">
      <c r="A1127" s="91"/>
      <c r="B1127" s="93"/>
      <c r="C1127" s="95"/>
      <c r="D1127" s="95"/>
      <c r="E1127" s="97"/>
      <c r="F1127" s="101"/>
      <c r="G1127" s="101"/>
      <c r="H1127" s="101"/>
      <c r="I1127" s="4" t="s">
        <v>51</v>
      </c>
      <c r="J1127" s="6" t="s">
        <v>257</v>
      </c>
      <c r="K1127" s="5">
        <f>Supervisor!K1122</f>
        <v>100</v>
      </c>
      <c r="L1127" s="5">
        <f>Supervisor!N1122</f>
        <v>22</v>
      </c>
      <c r="M1127" s="131"/>
      <c r="N1127" s="147"/>
      <c r="O1127" s="131"/>
      <c r="P1127" s="153"/>
      <c r="Q1127" s="113"/>
      <c r="R1127" s="113"/>
      <c r="S1127" s="189"/>
      <c r="T1127" s="179"/>
    </row>
    <row r="1128" spans="1:20" ht="45" hidden="1" customHeight="1" outlineLevel="7" x14ac:dyDescent="0.2">
      <c r="A1128" s="91"/>
      <c r="B1128" s="93"/>
      <c r="C1128" s="95"/>
      <c r="D1128" s="95"/>
      <c r="E1128" s="97"/>
      <c r="F1128" s="101"/>
      <c r="G1128" s="101"/>
      <c r="H1128" s="101"/>
      <c r="I1128" s="19" t="s">
        <v>290</v>
      </c>
      <c r="J1128" s="21"/>
      <c r="K1128" s="20">
        <f>Supervisor!K1123</f>
        <v>0</v>
      </c>
      <c r="L1128" s="20">
        <f>Supervisor!N1123</f>
        <v>0</v>
      </c>
      <c r="M1128" s="138"/>
      <c r="N1128" s="151"/>
      <c r="O1128" s="138"/>
      <c r="P1128" s="532"/>
      <c r="Q1128" s="106"/>
      <c r="R1128" s="106"/>
      <c r="S1128" s="188"/>
      <c r="T1128" s="179"/>
    </row>
    <row r="1129" spans="1:20" ht="45" hidden="1" customHeight="1" outlineLevel="7" x14ac:dyDescent="0.2">
      <c r="A1129" s="91"/>
      <c r="B1129" s="93"/>
      <c r="C1129" s="95"/>
      <c r="D1129" s="95"/>
      <c r="E1129" s="97"/>
      <c r="F1129" s="101"/>
      <c r="G1129" s="101"/>
      <c r="H1129" s="101"/>
      <c r="I1129" s="4" t="s">
        <v>285</v>
      </c>
      <c r="J1129" s="6" t="s">
        <v>259</v>
      </c>
      <c r="K1129" s="5">
        <f>Supervisor!K1124</f>
        <v>1</v>
      </c>
      <c r="L1129" s="5">
        <f>Supervisor!N1124</f>
        <v>0</v>
      </c>
      <c r="M1129" s="131"/>
      <c r="N1129" s="147"/>
      <c r="O1129" s="131"/>
      <c r="P1129" s="153"/>
      <c r="Q1129" s="113"/>
      <c r="R1129" s="113"/>
      <c r="S1129" s="189"/>
      <c r="T1129" s="179"/>
    </row>
    <row r="1130" spans="1:20" ht="45" hidden="1" customHeight="1" outlineLevel="7" x14ac:dyDescent="0.2">
      <c r="A1130" s="91"/>
      <c r="B1130" s="93"/>
      <c r="C1130" s="95"/>
      <c r="D1130" s="95"/>
      <c r="E1130" s="97"/>
      <c r="F1130" s="101"/>
      <c r="G1130" s="101"/>
      <c r="H1130" s="101"/>
      <c r="I1130" s="4" t="s">
        <v>286</v>
      </c>
      <c r="J1130" s="6" t="s">
        <v>259</v>
      </c>
      <c r="K1130" s="5">
        <f>Supervisor!K1125</f>
        <v>1</v>
      </c>
      <c r="L1130" s="5">
        <f>Supervisor!N1125</f>
        <v>0</v>
      </c>
      <c r="M1130" s="131"/>
      <c r="N1130" s="147"/>
      <c r="O1130" s="131"/>
      <c r="P1130" s="153"/>
      <c r="Q1130" s="113"/>
      <c r="R1130" s="113"/>
      <c r="S1130" s="189"/>
      <c r="T1130" s="179"/>
    </row>
    <row r="1131" spans="1:20" ht="45" hidden="1" customHeight="1" outlineLevel="7" x14ac:dyDescent="0.2">
      <c r="A1131" s="91"/>
      <c r="B1131" s="93"/>
      <c r="C1131" s="95"/>
      <c r="D1131" s="95"/>
      <c r="E1131" s="97"/>
      <c r="F1131" s="101"/>
      <c r="G1131" s="101"/>
      <c r="H1131" s="101"/>
      <c r="I1131" s="4" t="s">
        <v>287</v>
      </c>
      <c r="J1131" s="6" t="s">
        <v>259</v>
      </c>
      <c r="K1131" s="5">
        <f>Supervisor!K1126</f>
        <v>1</v>
      </c>
      <c r="L1131" s="5">
        <f>Supervisor!N1126</f>
        <v>0</v>
      </c>
      <c r="M1131" s="131"/>
      <c r="N1131" s="147"/>
      <c r="O1131" s="131"/>
      <c r="P1131" s="153"/>
      <c r="Q1131" s="113"/>
      <c r="R1131" s="113"/>
      <c r="S1131" s="189"/>
      <c r="T1131" s="179"/>
    </row>
    <row r="1132" spans="1:20" ht="45" hidden="1" customHeight="1" outlineLevel="7" x14ac:dyDescent="0.2">
      <c r="A1132" s="91"/>
      <c r="B1132" s="93"/>
      <c r="C1132" s="95"/>
      <c r="D1132" s="95"/>
      <c r="E1132" s="97"/>
      <c r="F1132" s="101"/>
      <c r="G1132" s="101"/>
      <c r="H1132" s="101"/>
      <c r="I1132" s="4" t="s">
        <v>288</v>
      </c>
      <c r="J1132" s="6" t="s">
        <v>259</v>
      </c>
      <c r="K1132" s="5">
        <f>Supervisor!K1127</f>
        <v>1</v>
      </c>
      <c r="L1132" s="5">
        <f>Supervisor!N1127</f>
        <v>0</v>
      </c>
      <c r="M1132" s="131"/>
      <c r="N1132" s="147"/>
      <c r="O1132" s="131"/>
      <c r="P1132" s="153"/>
      <c r="Q1132" s="113"/>
      <c r="R1132" s="113"/>
      <c r="S1132" s="189"/>
      <c r="T1132" s="179"/>
    </row>
    <row r="1133" spans="1:20" ht="45" hidden="1" customHeight="1" outlineLevel="7" x14ac:dyDescent="0.2">
      <c r="A1133" s="91"/>
      <c r="B1133" s="93"/>
      <c r="C1133" s="95"/>
      <c r="D1133" s="95"/>
      <c r="E1133" s="97"/>
      <c r="F1133" s="101"/>
      <c r="G1133" s="101"/>
      <c r="H1133" s="101"/>
      <c r="I1133" s="4" t="s">
        <v>289</v>
      </c>
      <c r="J1133" s="6" t="s">
        <v>259</v>
      </c>
      <c r="K1133" s="5">
        <f>Supervisor!K1128</f>
        <v>1</v>
      </c>
      <c r="L1133" s="5">
        <f>Supervisor!N1128</f>
        <v>0</v>
      </c>
      <c r="M1133" s="131"/>
      <c r="N1133" s="147"/>
      <c r="O1133" s="131"/>
      <c r="P1133" s="153"/>
      <c r="Q1133" s="113"/>
      <c r="R1133" s="113"/>
      <c r="S1133" s="189"/>
      <c r="T1133" s="179"/>
    </row>
    <row r="1134" spans="1:20" ht="45" hidden="1" customHeight="1" outlineLevel="7" x14ac:dyDescent="0.2">
      <c r="A1134" s="91"/>
      <c r="B1134" s="93"/>
      <c r="C1134" s="95"/>
      <c r="D1134" s="95"/>
      <c r="E1134" s="97"/>
      <c r="F1134" s="101"/>
      <c r="G1134" s="101"/>
      <c r="H1134" s="101"/>
      <c r="I1134" s="4" t="s">
        <v>51</v>
      </c>
      <c r="J1134" s="6" t="s">
        <v>257</v>
      </c>
      <c r="K1134" s="5">
        <f>Supervisor!K1129</f>
        <v>1</v>
      </c>
      <c r="L1134" s="5">
        <f>Supervisor!N1129</f>
        <v>0</v>
      </c>
      <c r="M1134" s="131"/>
      <c r="N1134" s="147"/>
      <c r="O1134" s="131"/>
      <c r="P1134" s="153"/>
      <c r="Q1134" s="113"/>
      <c r="R1134" s="113"/>
      <c r="S1134" s="189"/>
      <c r="T1134" s="179"/>
    </row>
    <row r="1135" spans="1:20" ht="45" customHeight="1" outlineLevel="3" collapsed="1" x14ac:dyDescent="0.2">
      <c r="A1135" s="91"/>
      <c r="B1135" s="93"/>
      <c r="C1135" s="95"/>
      <c r="D1135" s="95"/>
      <c r="E1135" s="97"/>
      <c r="F1135" s="97"/>
      <c r="G1135" s="97"/>
      <c r="H1135" s="97"/>
      <c r="I1135" s="13" t="s">
        <v>116</v>
      </c>
      <c r="J1135" s="14" t="s">
        <v>447</v>
      </c>
      <c r="K1135" s="14">
        <f>Supervisor!K1130</f>
        <v>0</v>
      </c>
      <c r="L1135" s="14">
        <f>Supervisor!N1130</f>
        <v>0</v>
      </c>
      <c r="M1135" s="137"/>
      <c r="N1135" s="150"/>
      <c r="O1135" s="137"/>
      <c r="P1135" s="529"/>
      <c r="Q1135" s="44"/>
      <c r="R1135" s="111" t="e">
        <f>#REF!*$R$5</f>
        <v>#REF!</v>
      </c>
      <c r="S1135" s="111"/>
      <c r="T1135" s="179"/>
    </row>
    <row r="1136" spans="1:20" ht="45" hidden="1" customHeight="1" outlineLevel="7" x14ac:dyDescent="0.2">
      <c r="A1136" s="91"/>
      <c r="B1136" s="93"/>
      <c r="C1136" s="95"/>
      <c r="D1136" s="95"/>
      <c r="E1136" s="97"/>
      <c r="F1136" s="97"/>
      <c r="G1136" s="97"/>
      <c r="H1136" s="97"/>
      <c r="I1136" s="4" t="s">
        <v>117</v>
      </c>
      <c r="J1136" s="17" t="s">
        <v>259</v>
      </c>
      <c r="K1136" s="5">
        <f>Supervisor!K1131</f>
        <v>1</v>
      </c>
      <c r="L1136" s="5">
        <f>Supervisor!N1131</f>
        <v>0</v>
      </c>
      <c r="M1136" s="131"/>
      <c r="N1136" s="147"/>
      <c r="O1136" s="131"/>
      <c r="P1136" s="157"/>
      <c r="Q1136" s="41"/>
      <c r="R1136" s="111" t="e">
        <f>#REF!*$R$5</f>
        <v>#REF!</v>
      </c>
      <c r="S1136" s="111"/>
      <c r="T1136" s="179"/>
    </row>
    <row r="1137" spans="1:20" ht="45" hidden="1" customHeight="1" outlineLevel="7" x14ac:dyDescent="0.2">
      <c r="A1137" s="91"/>
      <c r="B1137" s="93"/>
      <c r="C1137" s="95"/>
      <c r="D1137" s="95"/>
      <c r="E1137" s="97"/>
      <c r="F1137" s="97"/>
      <c r="G1137" s="97"/>
      <c r="H1137" s="97"/>
      <c r="I1137" s="4" t="s">
        <v>118</v>
      </c>
      <c r="J1137" s="17" t="s">
        <v>259</v>
      </c>
      <c r="K1137" s="5">
        <f>Supervisor!K1132</f>
        <v>1</v>
      </c>
      <c r="L1137" s="5">
        <f>Supervisor!N1132</f>
        <v>0</v>
      </c>
      <c r="M1137" s="131"/>
      <c r="N1137" s="147"/>
      <c r="O1137" s="131"/>
      <c r="P1137" s="157"/>
      <c r="Q1137" s="41"/>
      <c r="R1137" s="111" t="e">
        <f>#REF!*$R$5</f>
        <v>#REF!</v>
      </c>
      <c r="S1137" s="111"/>
      <c r="T1137" s="179"/>
    </row>
    <row r="1138" spans="1:20" ht="36" customHeight="1" outlineLevel="3" x14ac:dyDescent="0.2">
      <c r="A1138" s="91"/>
      <c r="B1138" s="93"/>
      <c r="C1138" s="95"/>
      <c r="D1138" s="95"/>
      <c r="E1138" s="97"/>
      <c r="F1138" s="97"/>
      <c r="G1138" s="97"/>
      <c r="H1138" s="97"/>
      <c r="I1138" s="13" t="s">
        <v>119</v>
      </c>
      <c r="J1138" s="15" t="s">
        <v>448</v>
      </c>
      <c r="K1138" s="14">
        <f>Supervisor!K1133</f>
        <v>0</v>
      </c>
      <c r="L1138" s="14">
        <f>Supervisor!N1133</f>
        <v>0</v>
      </c>
      <c r="M1138" s="137"/>
      <c r="N1138" s="150"/>
      <c r="O1138" s="137"/>
      <c r="P1138" s="534"/>
      <c r="Q1138" s="112"/>
      <c r="R1138" s="112"/>
      <c r="S1138" s="187"/>
      <c r="T1138" s="179"/>
    </row>
    <row r="1139" spans="1:20" ht="36" customHeight="1" outlineLevel="4" collapsed="1" x14ac:dyDescent="0.2">
      <c r="A1139" s="91"/>
      <c r="B1139" s="93"/>
      <c r="C1139" s="95"/>
      <c r="D1139" s="95"/>
      <c r="E1139" s="97"/>
      <c r="F1139" s="101"/>
      <c r="G1139" s="101"/>
      <c r="H1139" s="101"/>
      <c r="I1139" s="19" t="s">
        <v>120</v>
      </c>
      <c r="J1139" s="21"/>
      <c r="K1139" s="20">
        <f>Supervisor!K1134</f>
        <v>0</v>
      </c>
      <c r="L1139" s="20">
        <f>Supervisor!N1134</f>
        <v>0</v>
      </c>
      <c r="M1139" s="138"/>
      <c r="N1139" s="151"/>
      <c r="O1139" s="138"/>
      <c r="P1139" s="532"/>
      <c r="Q1139" s="105"/>
      <c r="R1139" s="105"/>
      <c r="S1139" s="185"/>
      <c r="T1139" s="179"/>
    </row>
    <row r="1140" spans="1:20" ht="45" hidden="1" customHeight="1" outlineLevel="5" x14ac:dyDescent="0.2">
      <c r="A1140" s="91"/>
      <c r="B1140" s="93"/>
      <c r="C1140" s="95"/>
      <c r="D1140" s="95"/>
      <c r="E1140" s="97"/>
      <c r="F1140" s="101"/>
      <c r="G1140" s="103"/>
      <c r="H1140" s="103"/>
      <c r="I1140" s="22" t="s">
        <v>172</v>
      </c>
      <c r="J1140" s="24"/>
      <c r="K1140" s="23">
        <f>Supervisor!K1135</f>
        <v>0</v>
      </c>
      <c r="L1140" s="23">
        <f>Supervisor!N1135</f>
        <v>0</v>
      </c>
      <c r="M1140" s="139"/>
      <c r="N1140" s="152"/>
      <c r="O1140" s="139"/>
      <c r="P1140" s="535"/>
      <c r="Q1140" s="115"/>
      <c r="R1140" s="115"/>
      <c r="S1140" s="190"/>
      <c r="T1140" s="179"/>
    </row>
    <row r="1141" spans="1:20" ht="45" hidden="1" customHeight="1" outlineLevel="7" x14ac:dyDescent="0.2">
      <c r="A1141" s="91"/>
      <c r="B1141" s="93"/>
      <c r="C1141" s="95"/>
      <c r="D1141" s="95"/>
      <c r="E1141" s="97"/>
      <c r="F1141" s="101"/>
      <c r="G1141" s="103"/>
      <c r="H1141" s="103"/>
      <c r="I1141" s="4" t="s">
        <v>291</v>
      </c>
      <c r="J1141" s="6"/>
      <c r="K1141" s="5">
        <f>Supervisor!K1136</f>
        <v>1</v>
      </c>
      <c r="L1141" s="5">
        <f>Supervisor!N1136</f>
        <v>0</v>
      </c>
      <c r="M1141" s="131"/>
      <c r="N1141" s="147"/>
      <c r="O1141" s="131"/>
      <c r="P1141" s="153"/>
      <c r="Q1141" s="116"/>
      <c r="R1141" s="116"/>
      <c r="S1141" s="191"/>
      <c r="T1141" s="179"/>
    </row>
    <row r="1142" spans="1:20" ht="45" hidden="1" customHeight="1" outlineLevel="7" x14ac:dyDescent="0.2">
      <c r="A1142" s="91"/>
      <c r="B1142" s="93"/>
      <c r="C1142" s="95"/>
      <c r="D1142" s="95"/>
      <c r="E1142" s="97"/>
      <c r="F1142" s="101"/>
      <c r="G1142" s="103"/>
      <c r="H1142" s="103"/>
      <c r="I1142" s="4" t="s">
        <v>292</v>
      </c>
      <c r="J1142" s="6"/>
      <c r="K1142" s="5">
        <f>Supervisor!K1137</f>
        <v>1</v>
      </c>
      <c r="L1142" s="5">
        <f>Supervisor!N1137</f>
        <v>0</v>
      </c>
      <c r="M1142" s="131"/>
      <c r="N1142" s="147"/>
      <c r="O1142" s="131"/>
      <c r="P1142" s="153"/>
      <c r="Q1142" s="116"/>
      <c r="R1142" s="116"/>
      <c r="S1142" s="191"/>
      <c r="T1142" s="179"/>
    </row>
    <row r="1143" spans="1:20" ht="45" hidden="1" customHeight="1" outlineLevel="7" x14ac:dyDescent="0.2">
      <c r="A1143" s="91"/>
      <c r="B1143" s="93"/>
      <c r="C1143" s="95"/>
      <c r="D1143" s="95"/>
      <c r="E1143" s="97"/>
      <c r="F1143" s="101"/>
      <c r="G1143" s="103"/>
      <c r="H1143" s="103"/>
      <c r="I1143" s="4" t="s">
        <v>231</v>
      </c>
      <c r="J1143" s="6"/>
      <c r="K1143" s="5">
        <f>Supervisor!K1138</f>
        <v>1</v>
      </c>
      <c r="L1143" s="5">
        <f>Supervisor!N1138</f>
        <v>0</v>
      </c>
      <c r="M1143" s="131"/>
      <c r="N1143" s="147"/>
      <c r="O1143" s="131"/>
      <c r="P1143" s="153"/>
      <c r="Q1143" s="116"/>
      <c r="R1143" s="116"/>
      <c r="S1143" s="191"/>
      <c r="T1143" s="179"/>
    </row>
    <row r="1144" spans="1:20" ht="45" hidden="1" customHeight="1" outlineLevel="7" x14ac:dyDescent="0.2">
      <c r="A1144" s="91"/>
      <c r="B1144" s="93"/>
      <c r="C1144" s="95"/>
      <c r="D1144" s="95"/>
      <c r="E1144" s="97"/>
      <c r="F1144" s="101"/>
      <c r="G1144" s="103"/>
      <c r="H1144" s="103"/>
      <c r="I1144" s="4" t="s">
        <v>80</v>
      </c>
      <c r="J1144" s="6"/>
      <c r="K1144" s="5">
        <f>Supervisor!K1139</f>
        <v>1</v>
      </c>
      <c r="L1144" s="5">
        <f>Supervisor!N1139</f>
        <v>0</v>
      </c>
      <c r="M1144" s="131"/>
      <c r="N1144" s="147"/>
      <c r="O1144" s="131"/>
      <c r="P1144" s="153"/>
      <c r="Q1144" s="116"/>
      <c r="R1144" s="116"/>
      <c r="S1144" s="191"/>
      <c r="T1144" s="179"/>
    </row>
    <row r="1145" spans="1:20" ht="45" hidden="1" customHeight="1" outlineLevel="7" x14ac:dyDescent="0.2">
      <c r="A1145" s="91"/>
      <c r="B1145" s="93"/>
      <c r="C1145" s="95"/>
      <c r="D1145" s="95"/>
      <c r="E1145" s="97"/>
      <c r="F1145" s="101"/>
      <c r="G1145" s="103"/>
      <c r="H1145" s="103"/>
      <c r="I1145" s="4" t="s">
        <v>82</v>
      </c>
      <c r="J1145" s="6"/>
      <c r="K1145" s="5">
        <f>Supervisor!K1140</f>
        <v>1</v>
      </c>
      <c r="L1145" s="5">
        <f>Supervisor!N1140</f>
        <v>0</v>
      </c>
      <c r="M1145" s="131"/>
      <c r="N1145" s="147"/>
      <c r="O1145" s="131"/>
      <c r="P1145" s="153"/>
      <c r="Q1145" s="116"/>
      <c r="R1145" s="116"/>
      <c r="S1145" s="191"/>
      <c r="T1145" s="179"/>
    </row>
    <row r="1146" spans="1:20" ht="45" hidden="1" customHeight="1" outlineLevel="7" x14ac:dyDescent="0.2">
      <c r="A1146" s="91"/>
      <c r="B1146" s="93"/>
      <c r="C1146" s="95"/>
      <c r="D1146" s="95"/>
      <c r="E1146" s="97"/>
      <c r="F1146" s="101"/>
      <c r="G1146" s="103"/>
      <c r="H1146" s="103"/>
      <c r="I1146" s="4" t="s">
        <v>293</v>
      </c>
      <c r="J1146" s="6"/>
      <c r="K1146" s="5">
        <f>Supervisor!K1141</f>
        <v>1</v>
      </c>
      <c r="L1146" s="5">
        <f>Supervisor!N1141</f>
        <v>0</v>
      </c>
      <c r="M1146" s="131"/>
      <c r="N1146" s="147"/>
      <c r="O1146" s="131"/>
      <c r="P1146" s="153"/>
      <c r="Q1146" s="116"/>
      <c r="R1146" s="116"/>
      <c r="S1146" s="191"/>
      <c r="T1146" s="179"/>
    </row>
    <row r="1147" spans="1:20" ht="45" hidden="1" customHeight="1" outlineLevel="7" x14ac:dyDescent="0.2">
      <c r="A1147" s="91"/>
      <c r="B1147" s="93"/>
      <c r="C1147" s="95"/>
      <c r="D1147" s="95"/>
      <c r="E1147" s="97"/>
      <c r="F1147" s="101"/>
      <c r="G1147" s="103"/>
      <c r="H1147" s="103"/>
      <c r="I1147" s="4" t="s">
        <v>294</v>
      </c>
      <c r="J1147" s="6"/>
      <c r="K1147" s="5">
        <f>Supervisor!K1142</f>
        <v>1</v>
      </c>
      <c r="L1147" s="5">
        <f>Supervisor!N1142</f>
        <v>0</v>
      </c>
      <c r="M1147" s="131"/>
      <c r="N1147" s="147"/>
      <c r="O1147" s="131"/>
      <c r="P1147" s="153"/>
      <c r="Q1147" s="116"/>
      <c r="R1147" s="116"/>
      <c r="S1147" s="191"/>
      <c r="T1147" s="179"/>
    </row>
    <row r="1148" spans="1:20" ht="45" hidden="1" customHeight="1" outlineLevel="5" collapsed="1" x14ac:dyDescent="0.2">
      <c r="A1148" s="91"/>
      <c r="B1148" s="93"/>
      <c r="C1148" s="95"/>
      <c r="D1148" s="95"/>
      <c r="E1148" s="97"/>
      <c r="F1148" s="101"/>
      <c r="G1148" s="103"/>
      <c r="H1148" s="103"/>
      <c r="I1148" s="22" t="s">
        <v>173</v>
      </c>
      <c r="J1148" s="24"/>
      <c r="K1148" s="23">
        <f>Supervisor!K1143</f>
        <v>0</v>
      </c>
      <c r="L1148" s="23">
        <f>Supervisor!N1143</f>
        <v>0</v>
      </c>
      <c r="M1148" s="139"/>
      <c r="N1148" s="152"/>
      <c r="O1148" s="139"/>
      <c r="P1148" s="535"/>
      <c r="Q1148" s="115"/>
      <c r="R1148" s="115"/>
      <c r="S1148" s="190"/>
      <c r="T1148" s="179"/>
    </row>
    <row r="1149" spans="1:20" ht="45" hidden="1" customHeight="1" outlineLevel="7" x14ac:dyDescent="0.2">
      <c r="A1149" s="91"/>
      <c r="B1149" s="93"/>
      <c r="C1149" s="95"/>
      <c r="D1149" s="95"/>
      <c r="E1149" s="97"/>
      <c r="F1149" s="101"/>
      <c r="G1149" s="103"/>
      <c r="H1149" s="103"/>
      <c r="I1149" s="4" t="s">
        <v>291</v>
      </c>
      <c r="J1149" s="6"/>
      <c r="K1149" s="5">
        <f>Supervisor!K1144</f>
        <v>1</v>
      </c>
      <c r="L1149" s="5">
        <f>Supervisor!N1144</f>
        <v>0</v>
      </c>
      <c r="M1149" s="131"/>
      <c r="N1149" s="147"/>
      <c r="O1149" s="131"/>
      <c r="P1149" s="153"/>
      <c r="Q1149" s="116"/>
      <c r="R1149" s="116"/>
      <c r="S1149" s="191"/>
      <c r="T1149" s="179"/>
    </row>
    <row r="1150" spans="1:20" ht="45" hidden="1" customHeight="1" outlineLevel="7" x14ac:dyDescent="0.2">
      <c r="A1150" s="91"/>
      <c r="B1150" s="93"/>
      <c r="C1150" s="95"/>
      <c r="D1150" s="95"/>
      <c r="E1150" s="97"/>
      <c r="F1150" s="101"/>
      <c r="G1150" s="103"/>
      <c r="H1150" s="103"/>
      <c r="I1150" s="4" t="s">
        <v>292</v>
      </c>
      <c r="J1150" s="6"/>
      <c r="K1150" s="5">
        <f>Supervisor!K1145</f>
        <v>1</v>
      </c>
      <c r="L1150" s="5">
        <f>Supervisor!N1145</f>
        <v>0</v>
      </c>
      <c r="M1150" s="131"/>
      <c r="N1150" s="147"/>
      <c r="O1150" s="131"/>
      <c r="P1150" s="153"/>
      <c r="Q1150" s="116"/>
      <c r="R1150" s="116"/>
      <c r="S1150" s="191"/>
      <c r="T1150" s="179"/>
    </row>
    <row r="1151" spans="1:20" ht="45" hidden="1" customHeight="1" outlineLevel="7" x14ac:dyDescent="0.2">
      <c r="A1151" s="91"/>
      <c r="B1151" s="93"/>
      <c r="C1151" s="95"/>
      <c r="D1151" s="95"/>
      <c r="E1151" s="97"/>
      <c r="F1151" s="101"/>
      <c r="G1151" s="103"/>
      <c r="H1151" s="103"/>
      <c r="I1151" s="4" t="s">
        <v>231</v>
      </c>
      <c r="J1151" s="6"/>
      <c r="K1151" s="5">
        <f>Supervisor!K1146</f>
        <v>1</v>
      </c>
      <c r="L1151" s="5">
        <f>Supervisor!N1146</f>
        <v>0</v>
      </c>
      <c r="M1151" s="131"/>
      <c r="N1151" s="147"/>
      <c r="O1151" s="131"/>
      <c r="P1151" s="153"/>
      <c r="Q1151" s="116"/>
      <c r="R1151" s="116"/>
      <c r="S1151" s="191"/>
      <c r="T1151" s="179"/>
    </row>
    <row r="1152" spans="1:20" ht="45" hidden="1" customHeight="1" outlineLevel="7" x14ac:dyDescent="0.2">
      <c r="A1152" s="91"/>
      <c r="B1152" s="93"/>
      <c r="C1152" s="95"/>
      <c r="D1152" s="95"/>
      <c r="E1152" s="97"/>
      <c r="F1152" s="101"/>
      <c r="G1152" s="103"/>
      <c r="H1152" s="103"/>
      <c r="I1152" s="4" t="s">
        <v>80</v>
      </c>
      <c r="J1152" s="6"/>
      <c r="K1152" s="5">
        <f>Supervisor!K1147</f>
        <v>1</v>
      </c>
      <c r="L1152" s="5">
        <f>Supervisor!N1147</f>
        <v>0</v>
      </c>
      <c r="M1152" s="131"/>
      <c r="N1152" s="147"/>
      <c r="O1152" s="131"/>
      <c r="P1152" s="153"/>
      <c r="Q1152" s="116"/>
      <c r="R1152" s="116"/>
      <c r="S1152" s="191"/>
      <c r="T1152" s="179"/>
    </row>
    <row r="1153" spans="1:20" ht="45" hidden="1" customHeight="1" outlineLevel="7" x14ac:dyDescent="0.2">
      <c r="A1153" s="91"/>
      <c r="B1153" s="93"/>
      <c r="C1153" s="95"/>
      <c r="D1153" s="95"/>
      <c r="E1153" s="97"/>
      <c r="F1153" s="101"/>
      <c r="G1153" s="103"/>
      <c r="H1153" s="103"/>
      <c r="I1153" s="4" t="s">
        <v>82</v>
      </c>
      <c r="J1153" s="6"/>
      <c r="K1153" s="5">
        <f>Supervisor!K1148</f>
        <v>1</v>
      </c>
      <c r="L1153" s="5">
        <f>Supervisor!N1148</f>
        <v>0</v>
      </c>
      <c r="M1153" s="131"/>
      <c r="N1153" s="147"/>
      <c r="O1153" s="131"/>
      <c r="P1153" s="153"/>
      <c r="Q1153" s="116"/>
      <c r="R1153" s="116"/>
      <c r="S1153" s="191"/>
      <c r="T1153" s="179"/>
    </row>
    <row r="1154" spans="1:20" ht="45" hidden="1" customHeight="1" outlineLevel="7" x14ac:dyDescent="0.2">
      <c r="A1154" s="91"/>
      <c r="B1154" s="93"/>
      <c r="C1154" s="95"/>
      <c r="D1154" s="95"/>
      <c r="E1154" s="97"/>
      <c r="F1154" s="101"/>
      <c r="G1154" s="103"/>
      <c r="H1154" s="103"/>
      <c r="I1154" s="4" t="s">
        <v>293</v>
      </c>
      <c r="J1154" s="6"/>
      <c r="K1154" s="5">
        <f>Supervisor!K1149</f>
        <v>1</v>
      </c>
      <c r="L1154" s="5">
        <f>Supervisor!N1149</f>
        <v>0</v>
      </c>
      <c r="M1154" s="131"/>
      <c r="N1154" s="147"/>
      <c r="O1154" s="131"/>
      <c r="P1154" s="153"/>
      <c r="Q1154" s="116"/>
      <c r="R1154" s="116"/>
      <c r="S1154" s="191"/>
      <c r="T1154" s="179"/>
    </row>
    <row r="1155" spans="1:20" ht="45" hidden="1" customHeight="1" outlineLevel="7" x14ac:dyDescent="0.2">
      <c r="A1155" s="91"/>
      <c r="B1155" s="93"/>
      <c r="C1155" s="95"/>
      <c r="D1155" s="95"/>
      <c r="E1155" s="97"/>
      <c r="F1155" s="101"/>
      <c r="G1155" s="103"/>
      <c r="H1155" s="103"/>
      <c r="I1155" s="4" t="s">
        <v>294</v>
      </c>
      <c r="J1155" s="6"/>
      <c r="K1155" s="5">
        <f>Supervisor!K1150</f>
        <v>1</v>
      </c>
      <c r="L1155" s="5">
        <f>Supervisor!N1150</f>
        <v>0</v>
      </c>
      <c r="M1155" s="131"/>
      <c r="N1155" s="147"/>
      <c r="O1155" s="131"/>
      <c r="P1155" s="153"/>
      <c r="Q1155" s="116"/>
      <c r="R1155" s="116"/>
      <c r="S1155" s="191"/>
      <c r="T1155" s="179"/>
    </row>
    <row r="1156" spans="1:20" ht="45" hidden="1" customHeight="1" outlineLevel="5" collapsed="1" x14ac:dyDescent="0.2">
      <c r="A1156" s="91"/>
      <c r="B1156" s="93"/>
      <c r="C1156" s="95"/>
      <c r="D1156" s="95"/>
      <c r="E1156" s="97"/>
      <c r="F1156" s="101"/>
      <c r="G1156" s="103"/>
      <c r="H1156" s="103"/>
      <c r="I1156" s="22" t="s">
        <v>174</v>
      </c>
      <c r="J1156" s="24"/>
      <c r="K1156" s="23">
        <f>Supervisor!K1151</f>
        <v>0</v>
      </c>
      <c r="L1156" s="23">
        <f>Supervisor!N1151</f>
        <v>0</v>
      </c>
      <c r="M1156" s="139"/>
      <c r="N1156" s="152"/>
      <c r="O1156" s="139"/>
      <c r="P1156" s="535"/>
      <c r="Q1156" s="115"/>
      <c r="R1156" s="115"/>
      <c r="S1156" s="190"/>
      <c r="T1156" s="179"/>
    </row>
    <row r="1157" spans="1:20" ht="45" hidden="1" customHeight="1" outlineLevel="7" x14ac:dyDescent="0.2">
      <c r="A1157" s="91"/>
      <c r="B1157" s="93"/>
      <c r="C1157" s="95"/>
      <c r="D1157" s="95"/>
      <c r="E1157" s="97"/>
      <c r="F1157" s="101"/>
      <c r="G1157" s="103"/>
      <c r="H1157" s="103"/>
      <c r="I1157" s="4" t="s">
        <v>291</v>
      </c>
      <c r="J1157" s="6"/>
      <c r="K1157" s="5">
        <f>Supervisor!K1152</f>
        <v>1</v>
      </c>
      <c r="L1157" s="5">
        <f>Supervisor!N1152</f>
        <v>0</v>
      </c>
      <c r="M1157" s="131"/>
      <c r="N1157" s="147"/>
      <c r="O1157" s="131"/>
      <c r="P1157" s="153"/>
      <c r="Q1157" s="116"/>
      <c r="R1157" s="116"/>
      <c r="S1157" s="191"/>
      <c r="T1157" s="179"/>
    </row>
    <row r="1158" spans="1:20" ht="45" hidden="1" customHeight="1" outlineLevel="7" x14ac:dyDescent="0.2">
      <c r="A1158" s="91"/>
      <c r="B1158" s="93"/>
      <c r="C1158" s="95"/>
      <c r="D1158" s="95"/>
      <c r="E1158" s="97"/>
      <c r="F1158" s="101"/>
      <c r="G1158" s="103"/>
      <c r="H1158" s="103"/>
      <c r="I1158" s="4" t="s">
        <v>292</v>
      </c>
      <c r="J1158" s="6"/>
      <c r="K1158" s="5">
        <f>Supervisor!K1153</f>
        <v>1</v>
      </c>
      <c r="L1158" s="5">
        <f>Supervisor!N1153</f>
        <v>0</v>
      </c>
      <c r="M1158" s="131"/>
      <c r="N1158" s="147"/>
      <c r="O1158" s="131"/>
      <c r="P1158" s="153"/>
      <c r="Q1158" s="116"/>
      <c r="R1158" s="116"/>
      <c r="S1158" s="191"/>
      <c r="T1158" s="179"/>
    </row>
    <row r="1159" spans="1:20" ht="45" hidden="1" customHeight="1" outlineLevel="7" x14ac:dyDescent="0.2">
      <c r="A1159" s="91"/>
      <c r="B1159" s="93"/>
      <c r="C1159" s="95"/>
      <c r="D1159" s="95"/>
      <c r="E1159" s="97"/>
      <c r="F1159" s="101"/>
      <c r="G1159" s="103"/>
      <c r="H1159" s="103"/>
      <c r="I1159" s="4" t="s">
        <v>231</v>
      </c>
      <c r="J1159" s="6"/>
      <c r="K1159" s="5">
        <f>Supervisor!K1154</f>
        <v>1</v>
      </c>
      <c r="L1159" s="5">
        <f>Supervisor!N1154</f>
        <v>0</v>
      </c>
      <c r="M1159" s="131"/>
      <c r="N1159" s="147"/>
      <c r="O1159" s="131"/>
      <c r="P1159" s="153"/>
      <c r="Q1159" s="116"/>
      <c r="R1159" s="116"/>
      <c r="S1159" s="191"/>
      <c r="T1159" s="179"/>
    </row>
    <row r="1160" spans="1:20" ht="45" hidden="1" customHeight="1" outlineLevel="7" x14ac:dyDescent="0.2">
      <c r="A1160" s="91"/>
      <c r="B1160" s="93"/>
      <c r="C1160" s="95"/>
      <c r="D1160" s="95"/>
      <c r="E1160" s="97"/>
      <c r="F1160" s="101"/>
      <c r="G1160" s="103"/>
      <c r="H1160" s="103"/>
      <c r="I1160" s="4" t="s">
        <v>80</v>
      </c>
      <c r="J1160" s="6"/>
      <c r="K1160" s="5">
        <f>Supervisor!K1155</f>
        <v>1</v>
      </c>
      <c r="L1160" s="5">
        <f>Supervisor!N1155</f>
        <v>0</v>
      </c>
      <c r="M1160" s="131"/>
      <c r="N1160" s="147"/>
      <c r="O1160" s="131"/>
      <c r="P1160" s="153"/>
      <c r="Q1160" s="116"/>
      <c r="R1160" s="116"/>
      <c r="S1160" s="191"/>
      <c r="T1160" s="179"/>
    </row>
    <row r="1161" spans="1:20" ht="45" hidden="1" customHeight="1" outlineLevel="7" x14ac:dyDescent="0.2">
      <c r="A1161" s="91"/>
      <c r="B1161" s="93"/>
      <c r="C1161" s="95"/>
      <c r="D1161" s="95"/>
      <c r="E1161" s="97"/>
      <c r="F1161" s="101"/>
      <c r="G1161" s="103"/>
      <c r="H1161" s="103"/>
      <c r="I1161" s="4" t="s">
        <v>82</v>
      </c>
      <c r="J1161" s="6"/>
      <c r="K1161" s="5">
        <f>Supervisor!K1156</f>
        <v>1</v>
      </c>
      <c r="L1161" s="5">
        <f>Supervisor!N1156</f>
        <v>0</v>
      </c>
      <c r="M1161" s="131"/>
      <c r="N1161" s="147"/>
      <c r="O1161" s="131"/>
      <c r="P1161" s="153"/>
      <c r="Q1161" s="116"/>
      <c r="R1161" s="116"/>
      <c r="S1161" s="191"/>
      <c r="T1161" s="179"/>
    </row>
    <row r="1162" spans="1:20" ht="45" hidden="1" customHeight="1" outlineLevel="7" x14ac:dyDescent="0.2">
      <c r="A1162" s="91"/>
      <c r="B1162" s="93"/>
      <c r="C1162" s="95"/>
      <c r="D1162" s="95"/>
      <c r="E1162" s="97"/>
      <c r="F1162" s="101"/>
      <c r="G1162" s="103"/>
      <c r="H1162" s="103"/>
      <c r="I1162" s="4" t="s">
        <v>293</v>
      </c>
      <c r="J1162" s="6"/>
      <c r="K1162" s="5">
        <f>Supervisor!K1157</f>
        <v>1</v>
      </c>
      <c r="L1162" s="5">
        <f>Supervisor!N1157</f>
        <v>0</v>
      </c>
      <c r="M1162" s="131"/>
      <c r="N1162" s="147"/>
      <c r="O1162" s="131"/>
      <c r="P1162" s="153"/>
      <c r="Q1162" s="116"/>
      <c r="R1162" s="116"/>
      <c r="S1162" s="191"/>
      <c r="T1162" s="179"/>
    </row>
    <row r="1163" spans="1:20" ht="45" hidden="1" customHeight="1" outlineLevel="7" x14ac:dyDescent="0.2">
      <c r="A1163" s="91"/>
      <c r="B1163" s="93"/>
      <c r="C1163" s="95"/>
      <c r="D1163" s="95"/>
      <c r="E1163" s="97"/>
      <c r="F1163" s="101"/>
      <c r="G1163" s="103"/>
      <c r="H1163" s="103"/>
      <c r="I1163" s="4" t="s">
        <v>294</v>
      </c>
      <c r="J1163" s="6"/>
      <c r="K1163" s="5">
        <f>Supervisor!K1158</f>
        <v>1</v>
      </c>
      <c r="L1163" s="5">
        <f>Supervisor!N1158</f>
        <v>0</v>
      </c>
      <c r="M1163" s="131"/>
      <c r="N1163" s="147"/>
      <c r="O1163" s="131"/>
      <c r="P1163" s="153"/>
      <c r="Q1163" s="116"/>
      <c r="R1163" s="116"/>
      <c r="S1163" s="191"/>
      <c r="T1163" s="179"/>
    </row>
    <row r="1164" spans="1:20" ht="45" hidden="1" customHeight="1" outlineLevel="5" collapsed="1" x14ac:dyDescent="0.2">
      <c r="A1164" s="91"/>
      <c r="B1164" s="93"/>
      <c r="C1164" s="95"/>
      <c r="D1164" s="95"/>
      <c r="E1164" s="97"/>
      <c r="F1164" s="101"/>
      <c r="G1164" s="103"/>
      <c r="H1164" s="103"/>
      <c r="I1164" s="22" t="s">
        <v>175</v>
      </c>
      <c r="J1164" s="24"/>
      <c r="K1164" s="23">
        <f>Supervisor!K1159</f>
        <v>0</v>
      </c>
      <c r="L1164" s="23">
        <f>Supervisor!N1159</f>
        <v>0</v>
      </c>
      <c r="M1164" s="139"/>
      <c r="N1164" s="152"/>
      <c r="O1164" s="139"/>
      <c r="P1164" s="535"/>
      <c r="Q1164" s="115"/>
      <c r="R1164" s="115"/>
      <c r="S1164" s="190"/>
      <c r="T1164" s="179"/>
    </row>
    <row r="1165" spans="1:20" ht="45" hidden="1" customHeight="1" outlineLevel="7" x14ac:dyDescent="0.2">
      <c r="A1165" s="91"/>
      <c r="B1165" s="93"/>
      <c r="C1165" s="95"/>
      <c r="D1165" s="95"/>
      <c r="E1165" s="97"/>
      <c r="F1165" s="101"/>
      <c r="G1165" s="103"/>
      <c r="H1165" s="103"/>
      <c r="I1165" s="4" t="s">
        <v>291</v>
      </c>
      <c r="J1165" s="6"/>
      <c r="K1165" s="5">
        <f>Supervisor!K1160</f>
        <v>1</v>
      </c>
      <c r="L1165" s="5">
        <f>Supervisor!N1160</f>
        <v>0</v>
      </c>
      <c r="M1165" s="131"/>
      <c r="N1165" s="147"/>
      <c r="O1165" s="131"/>
      <c r="P1165" s="153"/>
      <c r="Q1165" s="116"/>
      <c r="R1165" s="116"/>
      <c r="S1165" s="191"/>
      <c r="T1165" s="179"/>
    </row>
    <row r="1166" spans="1:20" ht="45" hidden="1" customHeight="1" outlineLevel="7" x14ac:dyDescent="0.2">
      <c r="A1166" s="91"/>
      <c r="B1166" s="93"/>
      <c r="C1166" s="95"/>
      <c r="D1166" s="95"/>
      <c r="E1166" s="97"/>
      <c r="F1166" s="101"/>
      <c r="G1166" s="103"/>
      <c r="H1166" s="103"/>
      <c r="I1166" s="4" t="s">
        <v>292</v>
      </c>
      <c r="J1166" s="6"/>
      <c r="K1166" s="5">
        <f>Supervisor!K1161</f>
        <v>1</v>
      </c>
      <c r="L1166" s="5">
        <f>Supervisor!N1161</f>
        <v>0</v>
      </c>
      <c r="M1166" s="131"/>
      <c r="N1166" s="147"/>
      <c r="O1166" s="131"/>
      <c r="P1166" s="153"/>
      <c r="Q1166" s="116"/>
      <c r="R1166" s="116"/>
      <c r="S1166" s="191"/>
      <c r="T1166" s="179"/>
    </row>
    <row r="1167" spans="1:20" ht="45" hidden="1" customHeight="1" outlineLevel="7" x14ac:dyDescent="0.2">
      <c r="A1167" s="91"/>
      <c r="B1167" s="93"/>
      <c r="C1167" s="95"/>
      <c r="D1167" s="95"/>
      <c r="E1167" s="97"/>
      <c r="F1167" s="101"/>
      <c r="G1167" s="103"/>
      <c r="H1167" s="103"/>
      <c r="I1167" s="4" t="s">
        <v>231</v>
      </c>
      <c r="J1167" s="6"/>
      <c r="K1167" s="5">
        <f>Supervisor!K1162</f>
        <v>1</v>
      </c>
      <c r="L1167" s="5">
        <f>Supervisor!N1162</f>
        <v>0</v>
      </c>
      <c r="M1167" s="131"/>
      <c r="N1167" s="147"/>
      <c r="O1167" s="131"/>
      <c r="P1167" s="153"/>
      <c r="Q1167" s="116"/>
      <c r="R1167" s="116"/>
      <c r="S1167" s="191"/>
      <c r="T1167" s="179"/>
    </row>
    <row r="1168" spans="1:20" ht="45" hidden="1" customHeight="1" outlineLevel="7" x14ac:dyDescent="0.2">
      <c r="A1168" s="91"/>
      <c r="B1168" s="93"/>
      <c r="C1168" s="95"/>
      <c r="D1168" s="95"/>
      <c r="E1168" s="97"/>
      <c r="F1168" s="101"/>
      <c r="G1168" s="103"/>
      <c r="H1168" s="103"/>
      <c r="I1168" s="4" t="s">
        <v>80</v>
      </c>
      <c r="J1168" s="6"/>
      <c r="K1168" s="5">
        <f>Supervisor!K1163</f>
        <v>1</v>
      </c>
      <c r="L1168" s="5">
        <f>Supervisor!N1163</f>
        <v>0</v>
      </c>
      <c r="M1168" s="131"/>
      <c r="N1168" s="147"/>
      <c r="O1168" s="131"/>
      <c r="P1168" s="153"/>
      <c r="Q1168" s="116"/>
      <c r="R1168" s="116"/>
      <c r="S1168" s="191"/>
      <c r="T1168" s="179"/>
    </row>
    <row r="1169" spans="1:20" ht="45" hidden="1" customHeight="1" outlineLevel="7" x14ac:dyDescent="0.2">
      <c r="A1169" s="91"/>
      <c r="B1169" s="93"/>
      <c r="C1169" s="95"/>
      <c r="D1169" s="95"/>
      <c r="E1169" s="97"/>
      <c r="F1169" s="101"/>
      <c r="G1169" s="103"/>
      <c r="H1169" s="103"/>
      <c r="I1169" s="4" t="s">
        <v>82</v>
      </c>
      <c r="J1169" s="6"/>
      <c r="K1169" s="5">
        <f>Supervisor!K1164</f>
        <v>1</v>
      </c>
      <c r="L1169" s="5">
        <f>Supervisor!N1164</f>
        <v>0</v>
      </c>
      <c r="M1169" s="131"/>
      <c r="N1169" s="147"/>
      <c r="O1169" s="131"/>
      <c r="P1169" s="153"/>
      <c r="Q1169" s="116"/>
      <c r="R1169" s="116"/>
      <c r="S1169" s="191"/>
      <c r="T1169" s="179"/>
    </row>
    <row r="1170" spans="1:20" ht="45" hidden="1" customHeight="1" outlineLevel="7" x14ac:dyDescent="0.2">
      <c r="A1170" s="91"/>
      <c r="B1170" s="93"/>
      <c r="C1170" s="95"/>
      <c r="D1170" s="95"/>
      <c r="E1170" s="97"/>
      <c r="F1170" s="101"/>
      <c r="G1170" s="103"/>
      <c r="H1170" s="103"/>
      <c r="I1170" s="4" t="s">
        <v>293</v>
      </c>
      <c r="J1170" s="6"/>
      <c r="K1170" s="5">
        <f>Supervisor!K1165</f>
        <v>1</v>
      </c>
      <c r="L1170" s="5">
        <f>Supervisor!N1165</f>
        <v>0</v>
      </c>
      <c r="M1170" s="131"/>
      <c r="N1170" s="147"/>
      <c r="O1170" s="131"/>
      <c r="P1170" s="153"/>
      <c r="Q1170" s="116"/>
      <c r="R1170" s="116"/>
      <c r="S1170" s="191"/>
      <c r="T1170" s="179"/>
    </row>
    <row r="1171" spans="1:20" ht="45" hidden="1" customHeight="1" outlineLevel="7" x14ac:dyDescent="0.2">
      <c r="A1171" s="91"/>
      <c r="B1171" s="93"/>
      <c r="C1171" s="95"/>
      <c r="D1171" s="95"/>
      <c r="E1171" s="97"/>
      <c r="F1171" s="101"/>
      <c r="G1171" s="103"/>
      <c r="H1171" s="103"/>
      <c r="I1171" s="4" t="s">
        <v>294</v>
      </c>
      <c r="J1171" s="6"/>
      <c r="K1171" s="5">
        <f>Supervisor!K1166</f>
        <v>1</v>
      </c>
      <c r="L1171" s="5">
        <f>Supervisor!N1166</f>
        <v>0</v>
      </c>
      <c r="M1171" s="131"/>
      <c r="N1171" s="147"/>
      <c r="O1171" s="131"/>
      <c r="P1171" s="153"/>
      <c r="Q1171" s="116"/>
      <c r="R1171" s="116"/>
      <c r="S1171" s="191"/>
      <c r="T1171" s="179"/>
    </row>
    <row r="1172" spans="1:20" ht="45" hidden="1" customHeight="1" outlineLevel="5" collapsed="1" x14ac:dyDescent="0.2">
      <c r="A1172" s="91"/>
      <c r="B1172" s="93"/>
      <c r="C1172" s="95"/>
      <c r="D1172" s="95"/>
      <c r="E1172" s="97"/>
      <c r="F1172" s="101"/>
      <c r="G1172" s="103"/>
      <c r="H1172" s="103"/>
      <c r="I1172" s="22" t="s">
        <v>176</v>
      </c>
      <c r="J1172" s="24"/>
      <c r="K1172" s="23">
        <f>Supervisor!K1167</f>
        <v>0</v>
      </c>
      <c r="L1172" s="23">
        <f>Supervisor!N1167</f>
        <v>0</v>
      </c>
      <c r="M1172" s="139"/>
      <c r="N1172" s="152"/>
      <c r="O1172" s="139"/>
      <c r="P1172" s="535"/>
      <c r="Q1172" s="115"/>
      <c r="R1172" s="115"/>
      <c r="S1172" s="190"/>
      <c r="T1172" s="179"/>
    </row>
    <row r="1173" spans="1:20" ht="45" hidden="1" customHeight="1" outlineLevel="7" x14ac:dyDescent="0.2">
      <c r="A1173" s="91"/>
      <c r="B1173" s="93"/>
      <c r="C1173" s="95"/>
      <c r="D1173" s="95"/>
      <c r="E1173" s="97"/>
      <c r="F1173" s="101"/>
      <c r="G1173" s="103"/>
      <c r="H1173" s="103"/>
      <c r="I1173" s="4" t="s">
        <v>291</v>
      </c>
      <c r="J1173" s="6"/>
      <c r="K1173" s="5">
        <f>Supervisor!K1168</f>
        <v>1</v>
      </c>
      <c r="L1173" s="5">
        <f>Supervisor!N1168</f>
        <v>0</v>
      </c>
      <c r="M1173" s="131"/>
      <c r="N1173" s="147"/>
      <c r="O1173" s="131"/>
      <c r="P1173" s="153"/>
      <c r="Q1173" s="116"/>
      <c r="R1173" s="116"/>
      <c r="S1173" s="191"/>
      <c r="T1173" s="179"/>
    </row>
    <row r="1174" spans="1:20" ht="45" hidden="1" customHeight="1" outlineLevel="7" x14ac:dyDescent="0.2">
      <c r="A1174" s="91"/>
      <c r="B1174" s="93"/>
      <c r="C1174" s="95"/>
      <c r="D1174" s="95"/>
      <c r="E1174" s="97"/>
      <c r="F1174" s="101"/>
      <c r="G1174" s="103"/>
      <c r="H1174" s="103"/>
      <c r="I1174" s="4" t="s">
        <v>292</v>
      </c>
      <c r="J1174" s="6"/>
      <c r="K1174" s="5">
        <f>Supervisor!K1169</f>
        <v>1</v>
      </c>
      <c r="L1174" s="5">
        <f>Supervisor!N1169</f>
        <v>0</v>
      </c>
      <c r="M1174" s="131"/>
      <c r="N1174" s="147"/>
      <c r="O1174" s="131"/>
      <c r="P1174" s="153"/>
      <c r="Q1174" s="116"/>
      <c r="R1174" s="116"/>
      <c r="S1174" s="191"/>
      <c r="T1174" s="179"/>
    </row>
    <row r="1175" spans="1:20" ht="45" hidden="1" customHeight="1" outlineLevel="7" x14ac:dyDescent="0.2">
      <c r="A1175" s="91"/>
      <c r="B1175" s="93"/>
      <c r="C1175" s="95"/>
      <c r="D1175" s="95"/>
      <c r="E1175" s="97"/>
      <c r="F1175" s="101"/>
      <c r="G1175" s="103"/>
      <c r="H1175" s="103"/>
      <c r="I1175" s="4" t="s">
        <v>231</v>
      </c>
      <c r="J1175" s="6"/>
      <c r="K1175" s="5">
        <f>Supervisor!K1170</f>
        <v>1</v>
      </c>
      <c r="L1175" s="5">
        <f>Supervisor!N1170</f>
        <v>0</v>
      </c>
      <c r="M1175" s="131"/>
      <c r="N1175" s="147"/>
      <c r="O1175" s="131"/>
      <c r="P1175" s="153"/>
      <c r="Q1175" s="116"/>
      <c r="R1175" s="116"/>
      <c r="S1175" s="191"/>
      <c r="T1175" s="179"/>
    </row>
    <row r="1176" spans="1:20" ht="45" hidden="1" customHeight="1" outlineLevel="7" x14ac:dyDescent="0.2">
      <c r="A1176" s="91"/>
      <c r="B1176" s="93"/>
      <c r="C1176" s="95"/>
      <c r="D1176" s="95"/>
      <c r="E1176" s="97"/>
      <c r="F1176" s="101"/>
      <c r="G1176" s="103"/>
      <c r="H1176" s="103"/>
      <c r="I1176" s="4" t="s">
        <v>80</v>
      </c>
      <c r="J1176" s="6"/>
      <c r="K1176" s="5">
        <f>Supervisor!K1171</f>
        <v>1</v>
      </c>
      <c r="L1176" s="5">
        <f>Supervisor!N1171</f>
        <v>0</v>
      </c>
      <c r="M1176" s="131"/>
      <c r="N1176" s="147"/>
      <c r="O1176" s="131"/>
      <c r="P1176" s="153"/>
      <c r="Q1176" s="116"/>
      <c r="R1176" s="116"/>
      <c r="S1176" s="191"/>
      <c r="T1176" s="179"/>
    </row>
    <row r="1177" spans="1:20" ht="45" hidden="1" customHeight="1" outlineLevel="7" x14ac:dyDescent="0.2">
      <c r="A1177" s="91"/>
      <c r="B1177" s="93"/>
      <c r="C1177" s="95"/>
      <c r="D1177" s="95"/>
      <c r="E1177" s="97"/>
      <c r="F1177" s="101"/>
      <c r="G1177" s="103"/>
      <c r="H1177" s="103"/>
      <c r="I1177" s="4" t="s">
        <v>82</v>
      </c>
      <c r="J1177" s="6"/>
      <c r="K1177" s="5">
        <f>Supervisor!K1172</f>
        <v>1</v>
      </c>
      <c r="L1177" s="5">
        <f>Supervisor!N1172</f>
        <v>0</v>
      </c>
      <c r="M1177" s="131"/>
      <c r="N1177" s="147"/>
      <c r="O1177" s="131"/>
      <c r="P1177" s="153"/>
      <c r="Q1177" s="116"/>
      <c r="R1177" s="116"/>
      <c r="S1177" s="191"/>
      <c r="T1177" s="179"/>
    </row>
    <row r="1178" spans="1:20" ht="45" hidden="1" customHeight="1" outlineLevel="7" x14ac:dyDescent="0.2">
      <c r="A1178" s="91"/>
      <c r="B1178" s="93"/>
      <c r="C1178" s="95"/>
      <c r="D1178" s="95"/>
      <c r="E1178" s="97"/>
      <c r="F1178" s="101"/>
      <c r="G1178" s="103"/>
      <c r="H1178" s="103"/>
      <c r="I1178" s="4" t="s">
        <v>293</v>
      </c>
      <c r="J1178" s="6"/>
      <c r="K1178" s="5">
        <f>Supervisor!K1173</f>
        <v>1</v>
      </c>
      <c r="L1178" s="5">
        <f>Supervisor!N1173</f>
        <v>0</v>
      </c>
      <c r="M1178" s="131"/>
      <c r="N1178" s="147"/>
      <c r="O1178" s="131"/>
      <c r="P1178" s="153"/>
      <c r="Q1178" s="116"/>
      <c r="R1178" s="116"/>
      <c r="S1178" s="191"/>
      <c r="T1178" s="179"/>
    </row>
    <row r="1179" spans="1:20" ht="45" hidden="1" customHeight="1" outlineLevel="7" x14ac:dyDescent="0.2">
      <c r="A1179" s="91"/>
      <c r="B1179" s="93"/>
      <c r="C1179" s="95"/>
      <c r="D1179" s="95"/>
      <c r="E1179" s="97"/>
      <c r="F1179" s="101"/>
      <c r="G1179" s="103"/>
      <c r="H1179" s="103"/>
      <c r="I1179" s="4" t="s">
        <v>294</v>
      </c>
      <c r="J1179" s="6"/>
      <c r="K1179" s="5">
        <f>Supervisor!K1174</f>
        <v>1</v>
      </c>
      <c r="L1179" s="5">
        <f>Supervisor!N1174</f>
        <v>0</v>
      </c>
      <c r="M1179" s="131"/>
      <c r="N1179" s="147"/>
      <c r="O1179" s="131"/>
      <c r="P1179" s="153"/>
      <c r="Q1179" s="116"/>
      <c r="R1179" s="116"/>
      <c r="S1179" s="191"/>
      <c r="T1179" s="179"/>
    </row>
    <row r="1180" spans="1:20" ht="45" hidden="1" customHeight="1" outlineLevel="5" x14ac:dyDescent="0.2">
      <c r="A1180" s="91"/>
      <c r="B1180" s="93"/>
      <c r="C1180" s="95"/>
      <c r="D1180" s="95"/>
      <c r="E1180" s="97"/>
      <c r="F1180" s="101"/>
      <c r="G1180" s="103"/>
      <c r="H1180" s="103"/>
      <c r="I1180" s="22" t="s">
        <v>177</v>
      </c>
      <c r="J1180" s="24"/>
      <c r="K1180" s="23">
        <f>Supervisor!K1175</f>
        <v>0</v>
      </c>
      <c r="L1180" s="23">
        <f>Supervisor!N1175</f>
        <v>0</v>
      </c>
      <c r="M1180" s="139"/>
      <c r="N1180" s="152"/>
      <c r="O1180" s="139"/>
      <c r="P1180" s="535"/>
      <c r="Q1180" s="115"/>
      <c r="R1180" s="115"/>
      <c r="S1180" s="190"/>
      <c r="T1180" s="179"/>
    </row>
    <row r="1181" spans="1:20" ht="45" hidden="1" customHeight="1" outlineLevel="7" x14ac:dyDescent="0.2">
      <c r="A1181" s="91"/>
      <c r="B1181" s="93"/>
      <c r="C1181" s="95"/>
      <c r="D1181" s="95"/>
      <c r="E1181" s="97"/>
      <c r="F1181" s="101"/>
      <c r="G1181" s="103"/>
      <c r="H1181" s="103"/>
      <c r="I1181" s="4" t="s">
        <v>291</v>
      </c>
      <c r="J1181" s="6"/>
      <c r="K1181" s="5">
        <f>Supervisor!K1176</f>
        <v>1</v>
      </c>
      <c r="L1181" s="5">
        <f>Supervisor!N1176</f>
        <v>0</v>
      </c>
      <c r="M1181" s="131"/>
      <c r="N1181" s="147"/>
      <c r="O1181" s="131"/>
      <c r="P1181" s="153"/>
      <c r="Q1181" s="116"/>
      <c r="R1181" s="116"/>
      <c r="S1181" s="191"/>
      <c r="T1181" s="179"/>
    </row>
    <row r="1182" spans="1:20" ht="45" hidden="1" customHeight="1" outlineLevel="7" x14ac:dyDescent="0.2">
      <c r="A1182" s="91"/>
      <c r="B1182" s="93"/>
      <c r="C1182" s="95"/>
      <c r="D1182" s="95"/>
      <c r="E1182" s="97"/>
      <c r="F1182" s="101"/>
      <c r="G1182" s="103"/>
      <c r="H1182" s="103"/>
      <c r="I1182" s="4" t="s">
        <v>292</v>
      </c>
      <c r="J1182" s="6"/>
      <c r="K1182" s="5">
        <f>Supervisor!K1177</f>
        <v>1</v>
      </c>
      <c r="L1182" s="5">
        <f>Supervisor!N1177</f>
        <v>0</v>
      </c>
      <c r="M1182" s="131"/>
      <c r="N1182" s="147"/>
      <c r="O1182" s="131"/>
      <c r="P1182" s="153"/>
      <c r="Q1182" s="116"/>
      <c r="R1182" s="116"/>
      <c r="S1182" s="191"/>
      <c r="T1182" s="179"/>
    </row>
    <row r="1183" spans="1:20" ht="45" hidden="1" customHeight="1" outlineLevel="7" x14ac:dyDescent="0.2">
      <c r="A1183" s="91"/>
      <c r="B1183" s="93"/>
      <c r="C1183" s="95"/>
      <c r="D1183" s="95"/>
      <c r="E1183" s="97"/>
      <c r="F1183" s="101"/>
      <c r="G1183" s="103"/>
      <c r="H1183" s="103"/>
      <c r="I1183" s="4" t="s">
        <v>231</v>
      </c>
      <c r="J1183" s="6"/>
      <c r="K1183" s="5">
        <f>Supervisor!K1178</f>
        <v>1</v>
      </c>
      <c r="L1183" s="5">
        <f>Supervisor!N1178</f>
        <v>0</v>
      </c>
      <c r="M1183" s="131"/>
      <c r="N1183" s="147"/>
      <c r="O1183" s="131"/>
      <c r="P1183" s="153"/>
      <c r="Q1183" s="116"/>
      <c r="R1183" s="116"/>
      <c r="S1183" s="191"/>
      <c r="T1183" s="179"/>
    </row>
    <row r="1184" spans="1:20" ht="45" hidden="1" customHeight="1" outlineLevel="7" x14ac:dyDescent="0.2">
      <c r="A1184" s="91"/>
      <c r="B1184" s="93"/>
      <c r="C1184" s="95"/>
      <c r="D1184" s="95"/>
      <c r="E1184" s="97"/>
      <c r="F1184" s="101"/>
      <c r="G1184" s="103"/>
      <c r="H1184" s="103"/>
      <c r="I1184" s="4" t="s">
        <v>80</v>
      </c>
      <c r="J1184" s="6"/>
      <c r="K1184" s="5">
        <f>Supervisor!K1179</f>
        <v>1</v>
      </c>
      <c r="L1184" s="5">
        <f>Supervisor!N1179</f>
        <v>0</v>
      </c>
      <c r="M1184" s="131"/>
      <c r="N1184" s="147"/>
      <c r="O1184" s="131"/>
      <c r="P1184" s="153"/>
      <c r="Q1184" s="116"/>
      <c r="R1184" s="116"/>
      <c r="S1184" s="191"/>
      <c r="T1184" s="179"/>
    </row>
    <row r="1185" spans="1:20" ht="45" hidden="1" customHeight="1" outlineLevel="7" x14ac:dyDescent="0.2">
      <c r="A1185" s="91"/>
      <c r="B1185" s="93"/>
      <c r="C1185" s="95"/>
      <c r="D1185" s="95"/>
      <c r="E1185" s="97"/>
      <c r="F1185" s="101"/>
      <c r="G1185" s="103"/>
      <c r="H1185" s="103"/>
      <c r="I1185" s="4" t="s">
        <v>82</v>
      </c>
      <c r="J1185" s="6"/>
      <c r="K1185" s="5">
        <f>Supervisor!K1180</f>
        <v>1</v>
      </c>
      <c r="L1185" s="5">
        <f>Supervisor!N1180</f>
        <v>0</v>
      </c>
      <c r="M1185" s="131"/>
      <c r="N1185" s="147"/>
      <c r="O1185" s="131"/>
      <c r="P1185" s="153"/>
      <c r="Q1185" s="116"/>
      <c r="R1185" s="116"/>
      <c r="S1185" s="191"/>
      <c r="T1185" s="179"/>
    </row>
    <row r="1186" spans="1:20" ht="45" hidden="1" customHeight="1" outlineLevel="7" x14ac:dyDescent="0.2">
      <c r="A1186" s="91"/>
      <c r="B1186" s="93"/>
      <c r="C1186" s="95"/>
      <c r="D1186" s="95"/>
      <c r="E1186" s="97"/>
      <c r="F1186" s="101"/>
      <c r="G1186" s="103"/>
      <c r="H1186" s="103"/>
      <c r="I1186" s="4" t="s">
        <v>293</v>
      </c>
      <c r="J1186" s="6"/>
      <c r="K1186" s="5">
        <f>Supervisor!K1181</f>
        <v>1</v>
      </c>
      <c r="L1186" s="5">
        <f>Supervisor!N1181</f>
        <v>0</v>
      </c>
      <c r="M1186" s="131"/>
      <c r="N1186" s="147"/>
      <c r="O1186" s="131"/>
      <c r="P1186" s="153"/>
      <c r="Q1186" s="116"/>
      <c r="R1186" s="116"/>
      <c r="S1186" s="191"/>
      <c r="T1186" s="179"/>
    </row>
    <row r="1187" spans="1:20" ht="45" hidden="1" customHeight="1" outlineLevel="7" x14ac:dyDescent="0.2">
      <c r="A1187" s="91"/>
      <c r="B1187" s="93"/>
      <c r="C1187" s="95"/>
      <c r="D1187" s="95"/>
      <c r="E1187" s="97"/>
      <c r="F1187" s="101"/>
      <c r="G1187" s="103"/>
      <c r="H1187" s="103"/>
      <c r="I1187" s="4" t="s">
        <v>294</v>
      </c>
      <c r="J1187" s="6"/>
      <c r="K1187" s="5">
        <f>Supervisor!K1182</f>
        <v>1</v>
      </c>
      <c r="L1187" s="5">
        <f>Supervisor!N1182</f>
        <v>0</v>
      </c>
      <c r="M1187" s="131"/>
      <c r="N1187" s="147"/>
      <c r="O1187" s="131"/>
      <c r="P1187" s="153"/>
      <c r="Q1187" s="116"/>
      <c r="R1187" s="116"/>
      <c r="S1187" s="191"/>
      <c r="T1187" s="179"/>
    </row>
    <row r="1188" spans="1:20" ht="45" hidden="1" customHeight="1" outlineLevel="5" x14ac:dyDescent="0.2">
      <c r="A1188" s="91"/>
      <c r="B1188" s="93"/>
      <c r="C1188" s="95"/>
      <c r="D1188" s="95"/>
      <c r="E1188" s="97"/>
      <c r="F1188" s="101"/>
      <c r="G1188" s="103"/>
      <c r="H1188" s="103"/>
      <c r="I1188" s="22" t="s">
        <v>178</v>
      </c>
      <c r="J1188" s="24"/>
      <c r="K1188" s="23">
        <f>Supervisor!K1183</f>
        <v>0</v>
      </c>
      <c r="L1188" s="23">
        <f>Supervisor!N1183</f>
        <v>0</v>
      </c>
      <c r="M1188" s="139"/>
      <c r="N1188" s="152"/>
      <c r="O1188" s="139"/>
      <c r="P1188" s="535"/>
      <c r="Q1188" s="115"/>
      <c r="R1188" s="115"/>
      <c r="S1188" s="190"/>
      <c r="T1188" s="179"/>
    </row>
    <row r="1189" spans="1:20" ht="45" hidden="1" customHeight="1" outlineLevel="7" x14ac:dyDescent="0.2">
      <c r="A1189" s="91"/>
      <c r="B1189" s="93"/>
      <c r="C1189" s="95"/>
      <c r="D1189" s="95"/>
      <c r="E1189" s="97"/>
      <c r="F1189" s="101"/>
      <c r="G1189" s="103"/>
      <c r="H1189" s="103"/>
      <c r="I1189" s="4" t="s">
        <v>291</v>
      </c>
      <c r="J1189" s="6"/>
      <c r="K1189" s="5">
        <f>Supervisor!K1184</f>
        <v>1</v>
      </c>
      <c r="L1189" s="5">
        <f>Supervisor!N1184</f>
        <v>0</v>
      </c>
      <c r="M1189" s="131"/>
      <c r="N1189" s="147"/>
      <c r="O1189" s="131"/>
      <c r="P1189" s="153"/>
      <c r="Q1189" s="116"/>
      <c r="R1189" s="116"/>
      <c r="S1189" s="191"/>
      <c r="T1189" s="179"/>
    </row>
    <row r="1190" spans="1:20" ht="45" hidden="1" customHeight="1" outlineLevel="7" x14ac:dyDescent="0.2">
      <c r="A1190" s="91"/>
      <c r="B1190" s="93"/>
      <c r="C1190" s="95"/>
      <c r="D1190" s="95"/>
      <c r="E1190" s="97"/>
      <c r="F1190" s="101"/>
      <c r="G1190" s="103"/>
      <c r="H1190" s="103"/>
      <c r="I1190" s="4" t="s">
        <v>292</v>
      </c>
      <c r="J1190" s="6"/>
      <c r="K1190" s="5">
        <f>Supervisor!K1185</f>
        <v>1</v>
      </c>
      <c r="L1190" s="5">
        <f>Supervisor!N1185</f>
        <v>0</v>
      </c>
      <c r="M1190" s="131"/>
      <c r="N1190" s="147"/>
      <c r="O1190" s="131"/>
      <c r="P1190" s="153"/>
      <c r="Q1190" s="116"/>
      <c r="R1190" s="116"/>
      <c r="S1190" s="191"/>
      <c r="T1190" s="179"/>
    </row>
    <row r="1191" spans="1:20" ht="45" hidden="1" customHeight="1" outlineLevel="7" x14ac:dyDescent="0.2">
      <c r="A1191" s="91"/>
      <c r="B1191" s="93"/>
      <c r="C1191" s="95"/>
      <c r="D1191" s="95"/>
      <c r="E1191" s="97"/>
      <c r="F1191" s="101"/>
      <c r="G1191" s="103"/>
      <c r="H1191" s="103"/>
      <c r="I1191" s="4" t="s">
        <v>231</v>
      </c>
      <c r="J1191" s="6"/>
      <c r="K1191" s="5">
        <f>Supervisor!K1186</f>
        <v>1</v>
      </c>
      <c r="L1191" s="5">
        <f>Supervisor!N1186</f>
        <v>0</v>
      </c>
      <c r="M1191" s="131"/>
      <c r="N1191" s="147"/>
      <c r="O1191" s="131"/>
      <c r="P1191" s="153"/>
      <c r="Q1191" s="116"/>
      <c r="R1191" s="116"/>
      <c r="S1191" s="191"/>
      <c r="T1191" s="179"/>
    </row>
    <row r="1192" spans="1:20" ht="45" hidden="1" customHeight="1" outlineLevel="7" x14ac:dyDescent="0.2">
      <c r="A1192" s="91"/>
      <c r="B1192" s="93"/>
      <c r="C1192" s="95"/>
      <c r="D1192" s="95"/>
      <c r="E1192" s="97"/>
      <c r="F1192" s="101"/>
      <c r="G1192" s="103"/>
      <c r="H1192" s="103"/>
      <c r="I1192" s="4" t="s">
        <v>80</v>
      </c>
      <c r="J1192" s="6"/>
      <c r="K1192" s="5">
        <f>Supervisor!K1187</f>
        <v>1</v>
      </c>
      <c r="L1192" s="5">
        <f>Supervisor!N1187</f>
        <v>0</v>
      </c>
      <c r="M1192" s="131"/>
      <c r="N1192" s="147"/>
      <c r="O1192" s="131"/>
      <c r="P1192" s="153"/>
      <c r="Q1192" s="116"/>
      <c r="R1192" s="116"/>
      <c r="S1192" s="191"/>
      <c r="T1192" s="179"/>
    </row>
    <row r="1193" spans="1:20" ht="45" hidden="1" customHeight="1" outlineLevel="7" x14ac:dyDescent="0.2">
      <c r="A1193" s="91"/>
      <c r="B1193" s="93"/>
      <c r="C1193" s="95"/>
      <c r="D1193" s="95"/>
      <c r="E1193" s="97"/>
      <c r="F1193" s="101"/>
      <c r="G1193" s="103"/>
      <c r="H1193" s="103"/>
      <c r="I1193" s="4" t="s">
        <v>82</v>
      </c>
      <c r="J1193" s="6"/>
      <c r="K1193" s="5">
        <f>Supervisor!K1188</f>
        <v>1</v>
      </c>
      <c r="L1193" s="5">
        <f>Supervisor!N1188</f>
        <v>0</v>
      </c>
      <c r="M1193" s="131"/>
      <c r="N1193" s="147"/>
      <c r="O1193" s="131"/>
      <c r="P1193" s="153"/>
      <c r="Q1193" s="116"/>
      <c r="R1193" s="116"/>
      <c r="S1193" s="191"/>
      <c r="T1193" s="179"/>
    </row>
    <row r="1194" spans="1:20" ht="45" hidden="1" customHeight="1" outlineLevel="7" x14ac:dyDescent="0.2">
      <c r="A1194" s="91"/>
      <c r="B1194" s="93"/>
      <c r="C1194" s="95"/>
      <c r="D1194" s="95"/>
      <c r="E1194" s="97"/>
      <c r="F1194" s="101"/>
      <c r="G1194" s="103"/>
      <c r="H1194" s="103"/>
      <c r="I1194" s="4" t="s">
        <v>293</v>
      </c>
      <c r="J1194" s="6"/>
      <c r="K1194" s="5">
        <f>Supervisor!K1189</f>
        <v>1</v>
      </c>
      <c r="L1194" s="5">
        <f>Supervisor!N1189</f>
        <v>0</v>
      </c>
      <c r="M1194" s="131"/>
      <c r="N1194" s="147"/>
      <c r="O1194" s="131"/>
      <c r="P1194" s="153"/>
      <c r="Q1194" s="116"/>
      <c r="R1194" s="116"/>
      <c r="S1194" s="191"/>
      <c r="T1194" s="179"/>
    </row>
    <row r="1195" spans="1:20" ht="45" hidden="1" customHeight="1" outlineLevel="7" x14ac:dyDescent="0.2">
      <c r="A1195" s="91"/>
      <c r="B1195" s="93"/>
      <c r="C1195" s="95"/>
      <c r="D1195" s="95"/>
      <c r="E1195" s="97"/>
      <c r="F1195" s="101"/>
      <c r="G1195" s="103"/>
      <c r="H1195" s="103"/>
      <c r="I1195" s="4" t="s">
        <v>294</v>
      </c>
      <c r="J1195" s="6"/>
      <c r="K1195" s="5">
        <f>Supervisor!K1190</f>
        <v>1</v>
      </c>
      <c r="L1195" s="5">
        <f>Supervisor!N1190</f>
        <v>0</v>
      </c>
      <c r="M1195" s="131"/>
      <c r="N1195" s="147"/>
      <c r="O1195" s="131"/>
      <c r="P1195" s="153"/>
      <c r="Q1195" s="116"/>
      <c r="R1195" s="116"/>
      <c r="S1195" s="191"/>
      <c r="T1195" s="179"/>
    </row>
    <row r="1196" spans="1:20" ht="45" hidden="1" customHeight="1" outlineLevel="5" x14ac:dyDescent="0.2">
      <c r="A1196" s="91"/>
      <c r="B1196" s="93"/>
      <c r="C1196" s="95"/>
      <c r="D1196" s="95"/>
      <c r="E1196" s="97"/>
      <c r="F1196" s="101"/>
      <c r="G1196" s="103"/>
      <c r="H1196" s="103"/>
      <c r="I1196" s="22" t="s">
        <v>179</v>
      </c>
      <c r="J1196" s="24"/>
      <c r="K1196" s="23">
        <f>Supervisor!K1191</f>
        <v>0</v>
      </c>
      <c r="L1196" s="23">
        <f>Supervisor!N1191</f>
        <v>0</v>
      </c>
      <c r="M1196" s="139"/>
      <c r="N1196" s="152"/>
      <c r="O1196" s="139"/>
      <c r="P1196" s="535"/>
      <c r="Q1196" s="115"/>
      <c r="R1196" s="115"/>
      <c r="S1196" s="190"/>
      <c r="T1196" s="179"/>
    </row>
    <row r="1197" spans="1:20" ht="45" hidden="1" customHeight="1" outlineLevel="7" x14ac:dyDescent="0.2">
      <c r="A1197" s="91"/>
      <c r="B1197" s="93"/>
      <c r="C1197" s="95"/>
      <c r="D1197" s="95"/>
      <c r="E1197" s="97"/>
      <c r="F1197" s="101"/>
      <c r="G1197" s="103"/>
      <c r="H1197" s="103"/>
      <c r="I1197" s="4" t="s">
        <v>291</v>
      </c>
      <c r="J1197" s="6"/>
      <c r="K1197" s="5">
        <f>Supervisor!K1192</f>
        <v>1</v>
      </c>
      <c r="L1197" s="5">
        <f>Supervisor!N1192</f>
        <v>0</v>
      </c>
      <c r="M1197" s="131"/>
      <c r="N1197" s="147"/>
      <c r="O1197" s="131"/>
      <c r="P1197" s="153"/>
      <c r="Q1197" s="116"/>
      <c r="R1197" s="116"/>
      <c r="S1197" s="191"/>
      <c r="T1197" s="179"/>
    </row>
    <row r="1198" spans="1:20" ht="45" hidden="1" customHeight="1" outlineLevel="7" x14ac:dyDescent="0.2">
      <c r="A1198" s="91"/>
      <c r="B1198" s="93"/>
      <c r="C1198" s="95"/>
      <c r="D1198" s="95"/>
      <c r="E1198" s="97"/>
      <c r="F1198" s="101"/>
      <c r="G1198" s="103"/>
      <c r="H1198" s="103"/>
      <c r="I1198" s="4" t="s">
        <v>292</v>
      </c>
      <c r="J1198" s="6"/>
      <c r="K1198" s="5">
        <f>Supervisor!K1193</f>
        <v>1</v>
      </c>
      <c r="L1198" s="5">
        <f>Supervisor!N1193</f>
        <v>0</v>
      </c>
      <c r="M1198" s="131"/>
      <c r="N1198" s="147"/>
      <c r="O1198" s="131"/>
      <c r="P1198" s="153"/>
      <c r="Q1198" s="116"/>
      <c r="R1198" s="116"/>
      <c r="S1198" s="191"/>
      <c r="T1198" s="179"/>
    </row>
    <row r="1199" spans="1:20" ht="45" hidden="1" customHeight="1" outlineLevel="7" x14ac:dyDescent="0.2">
      <c r="A1199" s="91"/>
      <c r="B1199" s="93"/>
      <c r="C1199" s="95"/>
      <c r="D1199" s="95"/>
      <c r="E1199" s="97"/>
      <c r="F1199" s="101"/>
      <c r="G1199" s="103"/>
      <c r="H1199" s="103"/>
      <c r="I1199" s="4" t="s">
        <v>231</v>
      </c>
      <c r="J1199" s="6"/>
      <c r="K1199" s="5">
        <f>Supervisor!K1194</f>
        <v>1</v>
      </c>
      <c r="L1199" s="5">
        <f>Supervisor!N1194</f>
        <v>0</v>
      </c>
      <c r="M1199" s="131"/>
      <c r="N1199" s="147"/>
      <c r="O1199" s="131"/>
      <c r="P1199" s="153"/>
      <c r="Q1199" s="116"/>
      <c r="R1199" s="116"/>
      <c r="S1199" s="191"/>
      <c r="T1199" s="179"/>
    </row>
    <row r="1200" spans="1:20" ht="45" hidden="1" customHeight="1" outlineLevel="7" x14ac:dyDescent="0.2">
      <c r="A1200" s="91"/>
      <c r="B1200" s="93"/>
      <c r="C1200" s="95"/>
      <c r="D1200" s="95"/>
      <c r="E1200" s="97"/>
      <c r="F1200" s="101"/>
      <c r="G1200" s="103"/>
      <c r="H1200" s="103"/>
      <c r="I1200" s="4" t="s">
        <v>80</v>
      </c>
      <c r="J1200" s="6"/>
      <c r="K1200" s="5">
        <f>Supervisor!K1195</f>
        <v>1</v>
      </c>
      <c r="L1200" s="5">
        <f>Supervisor!N1195</f>
        <v>0</v>
      </c>
      <c r="M1200" s="131"/>
      <c r="N1200" s="147"/>
      <c r="O1200" s="131"/>
      <c r="P1200" s="153"/>
      <c r="Q1200" s="116"/>
      <c r="R1200" s="116"/>
      <c r="S1200" s="191"/>
      <c r="T1200" s="179"/>
    </row>
    <row r="1201" spans="1:20" ht="45" hidden="1" customHeight="1" outlineLevel="7" x14ac:dyDescent="0.2">
      <c r="A1201" s="91"/>
      <c r="B1201" s="93"/>
      <c r="C1201" s="95"/>
      <c r="D1201" s="95"/>
      <c r="E1201" s="97"/>
      <c r="F1201" s="101"/>
      <c r="G1201" s="103"/>
      <c r="H1201" s="103"/>
      <c r="I1201" s="4" t="s">
        <v>82</v>
      </c>
      <c r="J1201" s="6"/>
      <c r="K1201" s="5">
        <f>Supervisor!K1196</f>
        <v>1</v>
      </c>
      <c r="L1201" s="5">
        <f>Supervisor!N1196</f>
        <v>0</v>
      </c>
      <c r="M1201" s="131"/>
      <c r="N1201" s="147"/>
      <c r="O1201" s="131"/>
      <c r="P1201" s="153"/>
      <c r="Q1201" s="116"/>
      <c r="R1201" s="116"/>
      <c r="S1201" s="191"/>
      <c r="T1201" s="179"/>
    </row>
    <row r="1202" spans="1:20" ht="45" hidden="1" customHeight="1" outlineLevel="7" x14ac:dyDescent="0.2">
      <c r="A1202" s="91"/>
      <c r="B1202" s="93"/>
      <c r="C1202" s="95"/>
      <c r="D1202" s="95"/>
      <c r="E1202" s="97"/>
      <c r="F1202" s="101"/>
      <c r="G1202" s="103"/>
      <c r="H1202" s="103"/>
      <c r="I1202" s="4" t="s">
        <v>293</v>
      </c>
      <c r="J1202" s="6"/>
      <c r="K1202" s="5">
        <f>Supervisor!K1197</f>
        <v>1</v>
      </c>
      <c r="L1202" s="5">
        <f>Supervisor!N1197</f>
        <v>0</v>
      </c>
      <c r="M1202" s="131"/>
      <c r="N1202" s="147"/>
      <c r="O1202" s="131"/>
      <c r="P1202" s="153"/>
      <c r="Q1202" s="116"/>
      <c r="R1202" s="116"/>
      <c r="S1202" s="191"/>
      <c r="T1202" s="179"/>
    </row>
    <row r="1203" spans="1:20" ht="45" hidden="1" customHeight="1" outlineLevel="7" x14ac:dyDescent="0.2">
      <c r="A1203" s="91"/>
      <c r="B1203" s="93"/>
      <c r="C1203" s="95"/>
      <c r="D1203" s="95"/>
      <c r="E1203" s="97"/>
      <c r="F1203" s="101"/>
      <c r="G1203" s="103"/>
      <c r="H1203" s="103"/>
      <c r="I1203" s="4" t="s">
        <v>294</v>
      </c>
      <c r="J1203" s="6"/>
      <c r="K1203" s="5">
        <f>Supervisor!K1198</f>
        <v>1</v>
      </c>
      <c r="L1203" s="5">
        <f>Supervisor!N1198</f>
        <v>0</v>
      </c>
      <c r="M1203" s="131"/>
      <c r="N1203" s="147"/>
      <c r="O1203" s="131"/>
      <c r="P1203" s="153"/>
      <c r="Q1203" s="116"/>
      <c r="R1203" s="116"/>
      <c r="S1203" s="191"/>
      <c r="T1203" s="179"/>
    </row>
    <row r="1204" spans="1:20" ht="45" hidden="1" customHeight="1" outlineLevel="5" x14ac:dyDescent="0.2">
      <c r="A1204" s="91"/>
      <c r="B1204" s="93"/>
      <c r="C1204" s="95"/>
      <c r="D1204" s="95"/>
      <c r="E1204" s="97"/>
      <c r="F1204" s="101"/>
      <c r="G1204" s="103"/>
      <c r="H1204" s="103"/>
      <c r="I1204" s="22" t="s">
        <v>180</v>
      </c>
      <c r="J1204" s="24"/>
      <c r="K1204" s="23">
        <f>Supervisor!K1199</f>
        <v>0</v>
      </c>
      <c r="L1204" s="23">
        <f>Supervisor!N1199</f>
        <v>0</v>
      </c>
      <c r="M1204" s="139"/>
      <c r="N1204" s="152"/>
      <c r="O1204" s="139"/>
      <c r="P1204" s="535"/>
      <c r="Q1204" s="115"/>
      <c r="R1204" s="115"/>
      <c r="S1204" s="190"/>
      <c r="T1204" s="179"/>
    </row>
    <row r="1205" spans="1:20" ht="45" hidden="1" customHeight="1" outlineLevel="7" x14ac:dyDescent="0.2">
      <c r="A1205" s="91"/>
      <c r="B1205" s="93"/>
      <c r="C1205" s="95"/>
      <c r="D1205" s="95"/>
      <c r="E1205" s="97"/>
      <c r="F1205" s="101"/>
      <c r="G1205" s="103"/>
      <c r="H1205" s="103"/>
      <c r="I1205" s="4" t="s">
        <v>291</v>
      </c>
      <c r="J1205" s="6"/>
      <c r="K1205" s="5">
        <f>Supervisor!K1200</f>
        <v>1</v>
      </c>
      <c r="L1205" s="5">
        <f>Supervisor!N1200</f>
        <v>0</v>
      </c>
      <c r="M1205" s="131"/>
      <c r="N1205" s="147"/>
      <c r="O1205" s="131"/>
      <c r="P1205" s="153"/>
      <c r="Q1205" s="116"/>
      <c r="R1205" s="116"/>
      <c r="S1205" s="191"/>
      <c r="T1205" s="179"/>
    </row>
    <row r="1206" spans="1:20" ht="45" hidden="1" customHeight="1" outlineLevel="7" x14ac:dyDescent="0.2">
      <c r="A1206" s="91"/>
      <c r="B1206" s="93"/>
      <c r="C1206" s="95"/>
      <c r="D1206" s="95"/>
      <c r="E1206" s="97"/>
      <c r="F1206" s="101"/>
      <c r="G1206" s="103"/>
      <c r="H1206" s="103"/>
      <c r="I1206" s="4" t="s">
        <v>292</v>
      </c>
      <c r="J1206" s="6"/>
      <c r="K1206" s="5">
        <f>Supervisor!K1201</f>
        <v>1</v>
      </c>
      <c r="L1206" s="5">
        <f>Supervisor!N1201</f>
        <v>0</v>
      </c>
      <c r="M1206" s="131"/>
      <c r="N1206" s="147"/>
      <c r="O1206" s="131"/>
      <c r="P1206" s="153"/>
      <c r="Q1206" s="116"/>
      <c r="R1206" s="116"/>
      <c r="S1206" s="191"/>
      <c r="T1206" s="179"/>
    </row>
    <row r="1207" spans="1:20" ht="45" hidden="1" customHeight="1" outlineLevel="7" x14ac:dyDescent="0.2">
      <c r="A1207" s="91"/>
      <c r="B1207" s="93"/>
      <c r="C1207" s="95"/>
      <c r="D1207" s="95"/>
      <c r="E1207" s="97"/>
      <c r="F1207" s="101"/>
      <c r="G1207" s="103"/>
      <c r="H1207" s="103"/>
      <c r="I1207" s="4" t="s">
        <v>231</v>
      </c>
      <c r="J1207" s="6"/>
      <c r="K1207" s="5">
        <f>Supervisor!K1202</f>
        <v>1</v>
      </c>
      <c r="L1207" s="5">
        <f>Supervisor!N1202</f>
        <v>0</v>
      </c>
      <c r="M1207" s="131"/>
      <c r="N1207" s="147"/>
      <c r="O1207" s="131"/>
      <c r="P1207" s="153"/>
      <c r="Q1207" s="116"/>
      <c r="R1207" s="116"/>
      <c r="S1207" s="191"/>
      <c r="T1207" s="179"/>
    </row>
    <row r="1208" spans="1:20" ht="45" hidden="1" customHeight="1" outlineLevel="7" x14ac:dyDescent="0.2">
      <c r="A1208" s="91"/>
      <c r="B1208" s="93"/>
      <c r="C1208" s="95"/>
      <c r="D1208" s="95"/>
      <c r="E1208" s="97"/>
      <c r="F1208" s="101"/>
      <c r="G1208" s="103"/>
      <c r="H1208" s="103"/>
      <c r="I1208" s="4" t="s">
        <v>80</v>
      </c>
      <c r="J1208" s="6"/>
      <c r="K1208" s="5">
        <f>Supervisor!K1203</f>
        <v>1</v>
      </c>
      <c r="L1208" s="5">
        <f>Supervisor!N1203</f>
        <v>0</v>
      </c>
      <c r="M1208" s="131"/>
      <c r="N1208" s="147"/>
      <c r="O1208" s="131"/>
      <c r="P1208" s="153"/>
      <c r="Q1208" s="116"/>
      <c r="R1208" s="116"/>
      <c r="S1208" s="191"/>
      <c r="T1208" s="179"/>
    </row>
    <row r="1209" spans="1:20" ht="45" hidden="1" customHeight="1" outlineLevel="7" x14ac:dyDescent="0.2">
      <c r="A1209" s="91"/>
      <c r="B1209" s="93"/>
      <c r="C1209" s="95"/>
      <c r="D1209" s="95"/>
      <c r="E1209" s="97"/>
      <c r="F1209" s="101"/>
      <c r="G1209" s="103"/>
      <c r="H1209" s="103"/>
      <c r="I1209" s="4" t="s">
        <v>82</v>
      </c>
      <c r="J1209" s="6"/>
      <c r="K1209" s="5">
        <f>Supervisor!K1204</f>
        <v>1</v>
      </c>
      <c r="L1209" s="5">
        <f>Supervisor!N1204</f>
        <v>0</v>
      </c>
      <c r="M1209" s="131"/>
      <c r="N1209" s="147"/>
      <c r="O1209" s="131"/>
      <c r="P1209" s="153"/>
      <c r="Q1209" s="116"/>
      <c r="R1209" s="116"/>
      <c r="S1209" s="191"/>
      <c r="T1209" s="179"/>
    </row>
    <row r="1210" spans="1:20" ht="45" hidden="1" customHeight="1" outlineLevel="7" x14ac:dyDescent="0.2">
      <c r="A1210" s="91"/>
      <c r="B1210" s="93"/>
      <c r="C1210" s="95"/>
      <c r="D1210" s="95"/>
      <c r="E1210" s="97"/>
      <c r="F1210" s="101"/>
      <c r="G1210" s="103"/>
      <c r="H1210" s="103"/>
      <c r="I1210" s="4" t="s">
        <v>293</v>
      </c>
      <c r="J1210" s="6"/>
      <c r="K1210" s="5">
        <f>Supervisor!K1205</f>
        <v>1</v>
      </c>
      <c r="L1210" s="5">
        <f>Supervisor!N1205</f>
        <v>0</v>
      </c>
      <c r="M1210" s="131"/>
      <c r="N1210" s="147"/>
      <c r="O1210" s="131"/>
      <c r="P1210" s="153"/>
      <c r="Q1210" s="116"/>
      <c r="R1210" s="116"/>
      <c r="S1210" s="191"/>
      <c r="T1210" s="179"/>
    </row>
    <row r="1211" spans="1:20" ht="45" hidden="1" customHeight="1" outlineLevel="7" x14ac:dyDescent="0.2">
      <c r="A1211" s="91"/>
      <c r="B1211" s="93"/>
      <c r="C1211" s="95"/>
      <c r="D1211" s="95"/>
      <c r="E1211" s="97"/>
      <c r="F1211" s="101"/>
      <c r="G1211" s="103"/>
      <c r="H1211" s="103"/>
      <c r="I1211" s="4" t="s">
        <v>294</v>
      </c>
      <c r="J1211" s="6"/>
      <c r="K1211" s="5">
        <f>Supervisor!K1206</f>
        <v>1</v>
      </c>
      <c r="L1211" s="5">
        <f>Supervisor!N1206</f>
        <v>0</v>
      </c>
      <c r="M1211" s="131"/>
      <c r="N1211" s="147"/>
      <c r="O1211" s="131"/>
      <c r="P1211" s="153"/>
      <c r="Q1211" s="116"/>
      <c r="R1211" s="116"/>
      <c r="S1211" s="191"/>
      <c r="T1211" s="179"/>
    </row>
    <row r="1212" spans="1:20" ht="45" hidden="1" customHeight="1" outlineLevel="5" x14ac:dyDescent="0.2">
      <c r="A1212" s="91"/>
      <c r="B1212" s="93"/>
      <c r="C1212" s="95"/>
      <c r="D1212" s="95"/>
      <c r="E1212" s="97"/>
      <c r="F1212" s="101"/>
      <c r="G1212" s="103"/>
      <c r="H1212" s="103"/>
      <c r="I1212" s="22" t="s">
        <v>181</v>
      </c>
      <c r="J1212" s="24"/>
      <c r="K1212" s="23">
        <f>Supervisor!K1207</f>
        <v>0</v>
      </c>
      <c r="L1212" s="23">
        <f>Supervisor!N1207</f>
        <v>0</v>
      </c>
      <c r="M1212" s="139"/>
      <c r="N1212" s="152"/>
      <c r="O1212" s="139"/>
      <c r="P1212" s="535"/>
      <c r="Q1212" s="115"/>
      <c r="R1212" s="115"/>
      <c r="S1212" s="190"/>
      <c r="T1212" s="179"/>
    </row>
    <row r="1213" spans="1:20" ht="45" hidden="1" customHeight="1" outlineLevel="7" x14ac:dyDescent="0.2">
      <c r="A1213" s="91"/>
      <c r="B1213" s="93"/>
      <c r="C1213" s="95"/>
      <c r="D1213" s="95"/>
      <c r="E1213" s="97"/>
      <c r="F1213" s="101"/>
      <c r="G1213" s="103"/>
      <c r="H1213" s="103"/>
      <c r="I1213" s="4" t="s">
        <v>291</v>
      </c>
      <c r="J1213" s="6"/>
      <c r="K1213" s="5">
        <f>Supervisor!K1208</f>
        <v>1</v>
      </c>
      <c r="L1213" s="5">
        <f>Supervisor!N1208</f>
        <v>0</v>
      </c>
      <c r="M1213" s="131"/>
      <c r="N1213" s="147"/>
      <c r="O1213" s="131"/>
      <c r="P1213" s="153"/>
      <c r="Q1213" s="116"/>
      <c r="R1213" s="116"/>
      <c r="S1213" s="191"/>
      <c r="T1213" s="179"/>
    </row>
    <row r="1214" spans="1:20" ht="45" hidden="1" customHeight="1" outlineLevel="7" x14ac:dyDescent="0.2">
      <c r="A1214" s="91"/>
      <c r="B1214" s="93"/>
      <c r="C1214" s="95"/>
      <c r="D1214" s="95"/>
      <c r="E1214" s="97"/>
      <c r="F1214" s="101"/>
      <c r="G1214" s="103"/>
      <c r="H1214" s="103"/>
      <c r="I1214" s="4" t="s">
        <v>292</v>
      </c>
      <c r="J1214" s="6"/>
      <c r="K1214" s="5">
        <f>Supervisor!K1209</f>
        <v>1</v>
      </c>
      <c r="L1214" s="5">
        <f>Supervisor!N1209</f>
        <v>0</v>
      </c>
      <c r="M1214" s="131"/>
      <c r="N1214" s="147"/>
      <c r="O1214" s="131"/>
      <c r="P1214" s="153"/>
      <c r="Q1214" s="116"/>
      <c r="R1214" s="116"/>
      <c r="S1214" s="191"/>
      <c r="T1214" s="179"/>
    </row>
    <row r="1215" spans="1:20" ht="45" hidden="1" customHeight="1" outlineLevel="7" x14ac:dyDescent="0.2">
      <c r="A1215" s="91"/>
      <c r="B1215" s="93"/>
      <c r="C1215" s="95"/>
      <c r="D1215" s="95"/>
      <c r="E1215" s="97"/>
      <c r="F1215" s="101"/>
      <c r="G1215" s="103"/>
      <c r="H1215" s="103"/>
      <c r="I1215" s="4" t="s">
        <v>231</v>
      </c>
      <c r="J1215" s="6"/>
      <c r="K1215" s="5">
        <f>Supervisor!K1210</f>
        <v>1</v>
      </c>
      <c r="L1215" s="5">
        <f>Supervisor!N1210</f>
        <v>0</v>
      </c>
      <c r="M1215" s="131"/>
      <c r="N1215" s="147"/>
      <c r="O1215" s="131"/>
      <c r="P1215" s="153"/>
      <c r="Q1215" s="116"/>
      <c r="R1215" s="116"/>
      <c r="S1215" s="191"/>
      <c r="T1215" s="179"/>
    </row>
    <row r="1216" spans="1:20" ht="45" hidden="1" customHeight="1" outlineLevel="7" x14ac:dyDescent="0.2">
      <c r="A1216" s="91"/>
      <c r="B1216" s="93"/>
      <c r="C1216" s="95"/>
      <c r="D1216" s="95"/>
      <c r="E1216" s="97"/>
      <c r="F1216" s="101"/>
      <c r="G1216" s="103"/>
      <c r="H1216" s="103"/>
      <c r="I1216" s="4" t="s">
        <v>80</v>
      </c>
      <c r="J1216" s="6"/>
      <c r="K1216" s="5">
        <f>Supervisor!K1211</f>
        <v>1</v>
      </c>
      <c r="L1216" s="5">
        <f>Supervisor!N1211</f>
        <v>0</v>
      </c>
      <c r="M1216" s="131"/>
      <c r="N1216" s="147"/>
      <c r="O1216" s="131"/>
      <c r="P1216" s="153"/>
      <c r="Q1216" s="116"/>
      <c r="R1216" s="116"/>
      <c r="S1216" s="191"/>
      <c r="T1216" s="179"/>
    </row>
    <row r="1217" spans="1:20" ht="45" hidden="1" customHeight="1" outlineLevel="7" x14ac:dyDescent="0.2">
      <c r="A1217" s="91"/>
      <c r="B1217" s="93"/>
      <c r="C1217" s="95"/>
      <c r="D1217" s="95"/>
      <c r="E1217" s="97"/>
      <c r="F1217" s="101"/>
      <c r="G1217" s="103"/>
      <c r="H1217" s="103"/>
      <c r="I1217" s="4" t="s">
        <v>82</v>
      </c>
      <c r="J1217" s="6"/>
      <c r="K1217" s="5">
        <f>Supervisor!K1212</f>
        <v>1</v>
      </c>
      <c r="L1217" s="5">
        <f>Supervisor!N1212</f>
        <v>0</v>
      </c>
      <c r="M1217" s="131"/>
      <c r="N1217" s="147"/>
      <c r="O1217" s="131"/>
      <c r="P1217" s="153"/>
      <c r="Q1217" s="116"/>
      <c r="R1217" s="116"/>
      <c r="S1217" s="191"/>
      <c r="T1217" s="179"/>
    </row>
    <row r="1218" spans="1:20" ht="45" hidden="1" customHeight="1" outlineLevel="7" x14ac:dyDescent="0.2">
      <c r="A1218" s="91"/>
      <c r="B1218" s="93"/>
      <c r="C1218" s="95"/>
      <c r="D1218" s="95"/>
      <c r="E1218" s="97"/>
      <c r="F1218" s="101"/>
      <c r="G1218" s="103"/>
      <c r="H1218" s="103"/>
      <c r="I1218" s="4" t="s">
        <v>293</v>
      </c>
      <c r="J1218" s="6"/>
      <c r="K1218" s="5">
        <f>Supervisor!K1213</f>
        <v>1</v>
      </c>
      <c r="L1218" s="5">
        <f>Supervisor!N1213</f>
        <v>0</v>
      </c>
      <c r="M1218" s="131"/>
      <c r="N1218" s="147"/>
      <c r="O1218" s="131"/>
      <c r="P1218" s="153"/>
      <c r="Q1218" s="116"/>
      <c r="R1218" s="116"/>
      <c r="S1218" s="191"/>
      <c r="T1218" s="179"/>
    </row>
    <row r="1219" spans="1:20" ht="45" hidden="1" customHeight="1" outlineLevel="7" x14ac:dyDescent="0.2">
      <c r="A1219" s="91"/>
      <c r="B1219" s="93"/>
      <c r="C1219" s="95"/>
      <c r="D1219" s="95"/>
      <c r="E1219" s="97"/>
      <c r="F1219" s="101"/>
      <c r="G1219" s="103"/>
      <c r="H1219" s="103"/>
      <c r="I1219" s="4" t="s">
        <v>294</v>
      </c>
      <c r="J1219" s="6"/>
      <c r="K1219" s="5">
        <f>Supervisor!K1214</f>
        <v>1</v>
      </c>
      <c r="L1219" s="5">
        <f>Supervisor!N1214</f>
        <v>0</v>
      </c>
      <c r="M1219" s="131"/>
      <c r="N1219" s="147"/>
      <c r="O1219" s="131"/>
      <c r="P1219" s="153"/>
      <c r="Q1219" s="116"/>
      <c r="R1219" s="116"/>
      <c r="S1219" s="191"/>
      <c r="T1219" s="179"/>
    </row>
    <row r="1220" spans="1:20" ht="45" hidden="1" customHeight="1" outlineLevel="5" x14ac:dyDescent="0.2">
      <c r="A1220" s="91"/>
      <c r="B1220" s="93"/>
      <c r="C1220" s="95"/>
      <c r="D1220" s="95"/>
      <c r="E1220" s="97"/>
      <c r="F1220" s="101"/>
      <c r="G1220" s="103"/>
      <c r="H1220" s="103"/>
      <c r="I1220" s="22" t="s">
        <v>182</v>
      </c>
      <c r="J1220" s="24"/>
      <c r="K1220" s="23">
        <f>Supervisor!K1215</f>
        <v>0</v>
      </c>
      <c r="L1220" s="23">
        <f>Supervisor!N1215</f>
        <v>0</v>
      </c>
      <c r="M1220" s="139"/>
      <c r="N1220" s="152"/>
      <c r="O1220" s="139"/>
      <c r="P1220" s="535"/>
      <c r="Q1220" s="115"/>
      <c r="R1220" s="115"/>
      <c r="S1220" s="190"/>
      <c r="T1220" s="179"/>
    </row>
    <row r="1221" spans="1:20" ht="45" hidden="1" customHeight="1" outlineLevel="7" x14ac:dyDescent="0.2">
      <c r="A1221" s="91"/>
      <c r="B1221" s="93"/>
      <c r="C1221" s="95"/>
      <c r="D1221" s="95"/>
      <c r="E1221" s="97"/>
      <c r="F1221" s="101"/>
      <c r="G1221" s="103"/>
      <c r="H1221" s="103"/>
      <c r="I1221" s="4" t="s">
        <v>291</v>
      </c>
      <c r="J1221" s="6"/>
      <c r="K1221" s="5">
        <f>Supervisor!K1216</f>
        <v>1</v>
      </c>
      <c r="L1221" s="5">
        <f>Supervisor!N1216</f>
        <v>0</v>
      </c>
      <c r="M1221" s="131"/>
      <c r="N1221" s="147"/>
      <c r="O1221" s="131"/>
      <c r="P1221" s="153"/>
      <c r="Q1221" s="116"/>
      <c r="R1221" s="116"/>
      <c r="S1221" s="191"/>
      <c r="T1221" s="179"/>
    </row>
    <row r="1222" spans="1:20" ht="45" hidden="1" customHeight="1" outlineLevel="7" x14ac:dyDescent="0.2">
      <c r="A1222" s="91"/>
      <c r="B1222" s="93"/>
      <c r="C1222" s="95"/>
      <c r="D1222" s="95"/>
      <c r="E1222" s="97"/>
      <c r="F1222" s="101"/>
      <c r="G1222" s="103"/>
      <c r="H1222" s="103"/>
      <c r="I1222" s="4" t="s">
        <v>292</v>
      </c>
      <c r="J1222" s="6"/>
      <c r="K1222" s="5">
        <f>Supervisor!K1217</f>
        <v>1</v>
      </c>
      <c r="L1222" s="5">
        <f>Supervisor!N1217</f>
        <v>0</v>
      </c>
      <c r="M1222" s="131"/>
      <c r="N1222" s="147"/>
      <c r="O1222" s="131"/>
      <c r="P1222" s="153"/>
      <c r="Q1222" s="116"/>
      <c r="R1222" s="116"/>
      <c r="S1222" s="191"/>
      <c r="T1222" s="179"/>
    </row>
    <row r="1223" spans="1:20" ht="45" hidden="1" customHeight="1" outlineLevel="7" x14ac:dyDescent="0.2">
      <c r="A1223" s="91"/>
      <c r="B1223" s="93"/>
      <c r="C1223" s="95"/>
      <c r="D1223" s="95"/>
      <c r="E1223" s="97"/>
      <c r="F1223" s="101"/>
      <c r="G1223" s="103"/>
      <c r="H1223" s="103"/>
      <c r="I1223" s="4" t="s">
        <v>231</v>
      </c>
      <c r="J1223" s="6"/>
      <c r="K1223" s="5">
        <f>Supervisor!K1218</f>
        <v>1</v>
      </c>
      <c r="L1223" s="5">
        <f>Supervisor!N1218</f>
        <v>0</v>
      </c>
      <c r="M1223" s="131"/>
      <c r="N1223" s="147"/>
      <c r="O1223" s="131"/>
      <c r="P1223" s="153"/>
      <c r="Q1223" s="116"/>
      <c r="R1223" s="116"/>
      <c r="S1223" s="191"/>
      <c r="T1223" s="179"/>
    </row>
    <row r="1224" spans="1:20" ht="45" hidden="1" customHeight="1" outlineLevel="7" x14ac:dyDescent="0.2">
      <c r="A1224" s="91"/>
      <c r="B1224" s="93"/>
      <c r="C1224" s="95"/>
      <c r="D1224" s="95"/>
      <c r="E1224" s="97"/>
      <c r="F1224" s="101"/>
      <c r="G1224" s="103"/>
      <c r="H1224" s="103"/>
      <c r="I1224" s="4" t="s">
        <v>80</v>
      </c>
      <c r="J1224" s="6"/>
      <c r="K1224" s="5">
        <f>Supervisor!K1219</f>
        <v>1</v>
      </c>
      <c r="L1224" s="5">
        <f>Supervisor!N1219</f>
        <v>0</v>
      </c>
      <c r="M1224" s="131"/>
      <c r="N1224" s="147"/>
      <c r="O1224" s="131"/>
      <c r="P1224" s="153"/>
      <c r="Q1224" s="116"/>
      <c r="R1224" s="116"/>
      <c r="S1224" s="191"/>
      <c r="T1224" s="179"/>
    </row>
    <row r="1225" spans="1:20" ht="45" hidden="1" customHeight="1" outlineLevel="7" x14ac:dyDescent="0.2">
      <c r="A1225" s="91"/>
      <c r="B1225" s="93"/>
      <c r="C1225" s="95"/>
      <c r="D1225" s="95"/>
      <c r="E1225" s="97"/>
      <c r="F1225" s="101"/>
      <c r="G1225" s="103"/>
      <c r="H1225" s="103"/>
      <c r="I1225" s="4" t="s">
        <v>82</v>
      </c>
      <c r="J1225" s="6"/>
      <c r="K1225" s="5">
        <f>Supervisor!K1220</f>
        <v>1</v>
      </c>
      <c r="L1225" s="5">
        <f>Supervisor!N1220</f>
        <v>0</v>
      </c>
      <c r="M1225" s="131"/>
      <c r="N1225" s="147"/>
      <c r="O1225" s="131"/>
      <c r="P1225" s="153"/>
      <c r="Q1225" s="116"/>
      <c r="R1225" s="116"/>
      <c r="S1225" s="191"/>
      <c r="T1225" s="179"/>
    </row>
    <row r="1226" spans="1:20" ht="45" hidden="1" customHeight="1" outlineLevel="7" x14ac:dyDescent="0.2">
      <c r="A1226" s="91"/>
      <c r="B1226" s="93"/>
      <c r="C1226" s="95"/>
      <c r="D1226" s="95"/>
      <c r="E1226" s="97"/>
      <c r="F1226" s="101"/>
      <c r="G1226" s="103"/>
      <c r="H1226" s="103"/>
      <c r="I1226" s="4" t="s">
        <v>293</v>
      </c>
      <c r="J1226" s="6"/>
      <c r="K1226" s="5">
        <f>Supervisor!K1221</f>
        <v>1</v>
      </c>
      <c r="L1226" s="5">
        <f>Supervisor!N1221</f>
        <v>0</v>
      </c>
      <c r="M1226" s="131"/>
      <c r="N1226" s="147"/>
      <c r="O1226" s="131"/>
      <c r="P1226" s="153"/>
      <c r="Q1226" s="116"/>
      <c r="R1226" s="116"/>
      <c r="S1226" s="191"/>
      <c r="T1226" s="179"/>
    </row>
    <row r="1227" spans="1:20" ht="45" hidden="1" customHeight="1" outlineLevel="7" x14ac:dyDescent="0.2">
      <c r="A1227" s="91"/>
      <c r="B1227" s="93"/>
      <c r="C1227" s="95"/>
      <c r="D1227" s="95"/>
      <c r="E1227" s="97"/>
      <c r="F1227" s="101"/>
      <c r="G1227" s="103"/>
      <c r="H1227" s="103"/>
      <c r="I1227" s="4" t="s">
        <v>294</v>
      </c>
      <c r="J1227" s="6"/>
      <c r="K1227" s="5">
        <f>Supervisor!K1222</f>
        <v>1</v>
      </c>
      <c r="L1227" s="5">
        <f>Supervisor!N1222</f>
        <v>0</v>
      </c>
      <c r="M1227" s="131"/>
      <c r="N1227" s="147"/>
      <c r="O1227" s="131"/>
      <c r="P1227" s="153"/>
      <c r="Q1227" s="116"/>
      <c r="R1227" s="116"/>
      <c r="S1227" s="191"/>
      <c r="T1227" s="179"/>
    </row>
    <row r="1228" spans="1:20" ht="45" hidden="1" customHeight="1" outlineLevel="5" x14ac:dyDescent="0.2">
      <c r="A1228" s="91"/>
      <c r="B1228" s="93"/>
      <c r="C1228" s="95"/>
      <c r="D1228" s="95"/>
      <c r="E1228" s="97"/>
      <c r="F1228" s="101"/>
      <c r="G1228" s="103"/>
      <c r="H1228" s="103"/>
      <c r="I1228" s="22" t="s">
        <v>183</v>
      </c>
      <c r="J1228" s="24"/>
      <c r="K1228" s="23">
        <f>Supervisor!K1223</f>
        <v>0</v>
      </c>
      <c r="L1228" s="23">
        <f>Supervisor!N1223</f>
        <v>0</v>
      </c>
      <c r="M1228" s="139"/>
      <c r="N1228" s="152"/>
      <c r="O1228" s="139"/>
      <c r="P1228" s="535"/>
      <c r="Q1228" s="115"/>
      <c r="R1228" s="115"/>
      <c r="S1228" s="190"/>
      <c r="T1228" s="179"/>
    </row>
    <row r="1229" spans="1:20" ht="45" hidden="1" customHeight="1" outlineLevel="7" x14ac:dyDescent="0.2">
      <c r="A1229" s="91"/>
      <c r="B1229" s="93"/>
      <c r="C1229" s="95"/>
      <c r="D1229" s="95"/>
      <c r="E1229" s="97"/>
      <c r="F1229" s="101"/>
      <c r="G1229" s="103"/>
      <c r="H1229" s="103"/>
      <c r="I1229" s="4" t="s">
        <v>291</v>
      </c>
      <c r="J1229" s="6"/>
      <c r="K1229" s="5">
        <f>Supervisor!K1224</f>
        <v>1</v>
      </c>
      <c r="L1229" s="5">
        <f>Supervisor!N1224</f>
        <v>0</v>
      </c>
      <c r="M1229" s="131"/>
      <c r="N1229" s="147"/>
      <c r="O1229" s="131"/>
      <c r="P1229" s="153"/>
      <c r="Q1229" s="116"/>
      <c r="R1229" s="116"/>
      <c r="S1229" s="191"/>
      <c r="T1229" s="179"/>
    </row>
    <row r="1230" spans="1:20" ht="45" hidden="1" customHeight="1" outlineLevel="7" x14ac:dyDescent="0.2">
      <c r="A1230" s="91"/>
      <c r="B1230" s="93"/>
      <c r="C1230" s="95"/>
      <c r="D1230" s="95"/>
      <c r="E1230" s="97"/>
      <c r="F1230" s="101"/>
      <c r="G1230" s="103"/>
      <c r="H1230" s="103"/>
      <c r="I1230" s="4" t="s">
        <v>292</v>
      </c>
      <c r="J1230" s="6"/>
      <c r="K1230" s="5">
        <f>Supervisor!K1225</f>
        <v>1</v>
      </c>
      <c r="L1230" s="5">
        <f>Supervisor!N1225</f>
        <v>0</v>
      </c>
      <c r="M1230" s="131"/>
      <c r="N1230" s="147"/>
      <c r="O1230" s="131"/>
      <c r="P1230" s="153"/>
      <c r="Q1230" s="116"/>
      <c r="R1230" s="116"/>
      <c r="S1230" s="191"/>
      <c r="T1230" s="179"/>
    </row>
    <row r="1231" spans="1:20" ht="45" hidden="1" customHeight="1" outlineLevel="7" x14ac:dyDescent="0.2">
      <c r="A1231" s="91"/>
      <c r="B1231" s="93"/>
      <c r="C1231" s="95"/>
      <c r="D1231" s="95"/>
      <c r="E1231" s="97"/>
      <c r="F1231" s="101"/>
      <c r="G1231" s="103"/>
      <c r="H1231" s="103"/>
      <c r="I1231" s="4" t="s">
        <v>231</v>
      </c>
      <c r="J1231" s="6"/>
      <c r="K1231" s="5">
        <f>Supervisor!K1226</f>
        <v>1</v>
      </c>
      <c r="L1231" s="5">
        <f>Supervisor!N1226</f>
        <v>0</v>
      </c>
      <c r="M1231" s="131"/>
      <c r="N1231" s="147"/>
      <c r="O1231" s="131"/>
      <c r="P1231" s="153"/>
      <c r="Q1231" s="116"/>
      <c r="R1231" s="116"/>
      <c r="S1231" s="191"/>
      <c r="T1231" s="179"/>
    </row>
    <row r="1232" spans="1:20" ht="45" hidden="1" customHeight="1" outlineLevel="7" x14ac:dyDescent="0.2">
      <c r="A1232" s="91"/>
      <c r="B1232" s="93"/>
      <c r="C1232" s="95"/>
      <c r="D1232" s="95"/>
      <c r="E1232" s="97"/>
      <c r="F1232" s="101"/>
      <c r="G1232" s="103"/>
      <c r="H1232" s="103"/>
      <c r="I1232" s="4" t="s">
        <v>80</v>
      </c>
      <c r="J1232" s="6"/>
      <c r="K1232" s="5">
        <f>Supervisor!K1227</f>
        <v>1</v>
      </c>
      <c r="L1232" s="5">
        <f>Supervisor!N1227</f>
        <v>0</v>
      </c>
      <c r="M1232" s="131"/>
      <c r="N1232" s="147"/>
      <c r="O1232" s="131"/>
      <c r="P1232" s="153"/>
      <c r="Q1232" s="116"/>
      <c r="R1232" s="116"/>
      <c r="S1232" s="191"/>
      <c r="T1232" s="179"/>
    </row>
    <row r="1233" spans="1:20" ht="45" hidden="1" customHeight="1" outlineLevel="7" x14ac:dyDescent="0.2">
      <c r="A1233" s="91"/>
      <c r="B1233" s="93"/>
      <c r="C1233" s="95"/>
      <c r="D1233" s="95"/>
      <c r="E1233" s="97"/>
      <c r="F1233" s="101"/>
      <c r="G1233" s="103"/>
      <c r="H1233" s="103"/>
      <c r="I1233" s="4" t="s">
        <v>82</v>
      </c>
      <c r="J1233" s="6"/>
      <c r="K1233" s="5">
        <f>Supervisor!K1228</f>
        <v>1</v>
      </c>
      <c r="L1233" s="5">
        <f>Supervisor!N1228</f>
        <v>0</v>
      </c>
      <c r="M1233" s="131"/>
      <c r="N1233" s="147"/>
      <c r="O1233" s="131"/>
      <c r="P1233" s="153"/>
      <c r="Q1233" s="116"/>
      <c r="R1233" s="116"/>
      <c r="S1233" s="191"/>
      <c r="T1233" s="179"/>
    </row>
    <row r="1234" spans="1:20" ht="45" hidden="1" customHeight="1" outlineLevel="7" x14ac:dyDescent="0.2">
      <c r="A1234" s="91"/>
      <c r="B1234" s="93"/>
      <c r="C1234" s="95"/>
      <c r="D1234" s="95"/>
      <c r="E1234" s="97"/>
      <c r="F1234" s="101"/>
      <c r="G1234" s="103"/>
      <c r="H1234" s="103"/>
      <c r="I1234" s="4" t="s">
        <v>293</v>
      </c>
      <c r="J1234" s="6"/>
      <c r="K1234" s="5">
        <f>Supervisor!K1229</f>
        <v>1</v>
      </c>
      <c r="L1234" s="5">
        <f>Supervisor!N1229</f>
        <v>0</v>
      </c>
      <c r="M1234" s="131"/>
      <c r="N1234" s="147"/>
      <c r="O1234" s="131"/>
      <c r="P1234" s="153"/>
      <c r="Q1234" s="116"/>
      <c r="R1234" s="116"/>
      <c r="S1234" s="191"/>
      <c r="T1234" s="179"/>
    </row>
    <row r="1235" spans="1:20" ht="45" hidden="1" customHeight="1" outlineLevel="7" x14ac:dyDescent="0.2">
      <c r="A1235" s="91"/>
      <c r="B1235" s="93"/>
      <c r="C1235" s="95"/>
      <c r="D1235" s="95"/>
      <c r="E1235" s="97"/>
      <c r="F1235" s="101"/>
      <c r="G1235" s="103"/>
      <c r="H1235" s="103"/>
      <c r="I1235" s="4" t="s">
        <v>294</v>
      </c>
      <c r="J1235" s="6"/>
      <c r="K1235" s="5">
        <f>Supervisor!K1230</f>
        <v>1</v>
      </c>
      <c r="L1235" s="5">
        <f>Supervisor!N1230</f>
        <v>0</v>
      </c>
      <c r="M1235" s="131"/>
      <c r="N1235" s="147"/>
      <c r="O1235" s="131"/>
      <c r="P1235" s="153"/>
      <c r="Q1235" s="116"/>
      <c r="R1235" s="116"/>
      <c r="S1235" s="191"/>
      <c r="T1235" s="179"/>
    </row>
    <row r="1236" spans="1:20" ht="36" hidden="1" customHeight="1" outlineLevel="5" x14ac:dyDescent="0.2">
      <c r="A1236" s="91"/>
      <c r="B1236" s="93"/>
      <c r="C1236" s="95"/>
      <c r="D1236" s="95"/>
      <c r="E1236" s="97"/>
      <c r="F1236" s="101"/>
      <c r="G1236" s="103"/>
      <c r="H1236" s="103"/>
      <c r="I1236" s="22" t="s">
        <v>184</v>
      </c>
      <c r="J1236" s="24"/>
      <c r="K1236" s="23">
        <f>Supervisor!K1231</f>
        <v>0</v>
      </c>
      <c r="L1236" s="23">
        <f>Supervisor!N1231</f>
        <v>0</v>
      </c>
      <c r="M1236" s="139"/>
      <c r="N1236" s="152"/>
      <c r="O1236" s="139"/>
      <c r="P1236" s="535"/>
      <c r="Q1236" s="115"/>
      <c r="R1236" s="115"/>
      <c r="S1236" s="190"/>
      <c r="T1236" s="179"/>
    </row>
    <row r="1237" spans="1:20" ht="36" hidden="1" customHeight="1" outlineLevel="7" x14ac:dyDescent="0.2">
      <c r="A1237" s="91"/>
      <c r="B1237" s="93"/>
      <c r="C1237" s="95"/>
      <c r="D1237" s="95"/>
      <c r="E1237" s="97"/>
      <c r="F1237" s="101"/>
      <c r="G1237" s="103"/>
      <c r="H1237" s="103"/>
      <c r="I1237" s="4" t="s">
        <v>291</v>
      </c>
      <c r="J1237" s="6" t="s">
        <v>256</v>
      </c>
      <c r="K1237" s="5">
        <f>Supervisor!K1232</f>
        <v>16440</v>
      </c>
      <c r="L1237" s="5">
        <f>Supervisor!N1232</f>
        <v>16060</v>
      </c>
      <c r="M1237" s="131"/>
      <c r="N1237" s="147"/>
      <c r="O1237" s="131"/>
      <c r="P1237" s="153"/>
      <c r="Q1237" s="116"/>
      <c r="R1237" s="116"/>
      <c r="S1237" s="191"/>
      <c r="T1237" s="179"/>
    </row>
    <row r="1238" spans="1:20" ht="36" hidden="1" customHeight="1" outlineLevel="7" x14ac:dyDescent="0.2">
      <c r="A1238" s="91"/>
      <c r="B1238" s="93"/>
      <c r="C1238" s="95"/>
      <c r="D1238" s="95"/>
      <c r="E1238" s="97"/>
      <c r="F1238" s="101"/>
      <c r="G1238" s="103"/>
      <c r="H1238" s="103"/>
      <c r="I1238" s="4" t="s">
        <v>292</v>
      </c>
      <c r="J1238" s="6" t="s">
        <v>257</v>
      </c>
      <c r="K1238" s="5">
        <f>Supervisor!K1233</f>
        <v>100</v>
      </c>
      <c r="L1238" s="5">
        <f>Supervisor!N1233</f>
        <v>100</v>
      </c>
      <c r="M1238" s="131"/>
      <c r="N1238" s="147"/>
      <c r="O1238" s="131"/>
      <c r="P1238" s="153"/>
      <c r="Q1238" s="116"/>
      <c r="R1238" s="116"/>
      <c r="S1238" s="191"/>
      <c r="T1238" s="179"/>
    </row>
    <row r="1239" spans="1:20" ht="36" hidden="1" customHeight="1" outlineLevel="7" x14ac:dyDescent="0.2">
      <c r="A1239" s="91"/>
      <c r="B1239" s="93"/>
      <c r="C1239" s="95"/>
      <c r="D1239" s="95"/>
      <c r="E1239" s="97"/>
      <c r="F1239" s="101"/>
      <c r="G1239" s="103"/>
      <c r="H1239" s="103"/>
      <c r="I1239" s="4" t="s">
        <v>231</v>
      </c>
      <c r="J1239" s="6"/>
      <c r="K1239" s="5">
        <f>Supervisor!K1234</f>
        <v>16440</v>
      </c>
      <c r="L1239" s="5">
        <f>Supervisor!N1234</f>
        <v>16440</v>
      </c>
      <c r="M1239" s="131"/>
      <c r="N1239" s="147"/>
      <c r="O1239" s="131"/>
      <c r="P1239" s="153"/>
      <c r="Q1239" s="116"/>
      <c r="R1239" s="116"/>
      <c r="S1239" s="191"/>
      <c r="T1239" s="179"/>
    </row>
    <row r="1240" spans="1:20" ht="36" hidden="1" customHeight="1" outlineLevel="7" x14ac:dyDescent="0.2">
      <c r="A1240" s="91"/>
      <c r="B1240" s="93"/>
      <c r="C1240" s="95"/>
      <c r="D1240" s="95"/>
      <c r="E1240" s="97"/>
      <c r="F1240" s="101"/>
      <c r="G1240" s="103"/>
      <c r="H1240" s="103"/>
      <c r="I1240" s="4" t="s">
        <v>80</v>
      </c>
      <c r="J1240" s="6"/>
      <c r="K1240" s="5">
        <f>Supervisor!K1235</f>
        <v>1</v>
      </c>
      <c r="L1240" s="5">
        <f>Supervisor!N1235</f>
        <v>0</v>
      </c>
      <c r="M1240" s="131"/>
      <c r="N1240" s="147"/>
      <c r="O1240" s="131"/>
      <c r="P1240" s="153"/>
      <c r="Q1240" s="116"/>
      <c r="R1240" s="116"/>
      <c r="S1240" s="191"/>
      <c r="T1240" s="179"/>
    </row>
    <row r="1241" spans="1:20" ht="36" hidden="1" customHeight="1" outlineLevel="7" x14ac:dyDescent="0.2">
      <c r="A1241" s="91"/>
      <c r="B1241" s="93"/>
      <c r="C1241" s="95"/>
      <c r="D1241" s="95"/>
      <c r="E1241" s="97"/>
      <c r="F1241" s="101"/>
      <c r="G1241" s="103"/>
      <c r="H1241" s="103"/>
      <c r="I1241" s="4" t="s">
        <v>82</v>
      </c>
      <c r="J1241" s="6"/>
      <c r="K1241" s="5">
        <f>Supervisor!K1236</f>
        <v>1</v>
      </c>
      <c r="L1241" s="5">
        <f>Supervisor!N1236</f>
        <v>0</v>
      </c>
      <c r="M1241" s="131"/>
      <c r="N1241" s="147"/>
      <c r="O1241" s="131"/>
      <c r="P1241" s="153"/>
      <c r="Q1241" s="116"/>
      <c r="R1241" s="116"/>
      <c r="S1241" s="191"/>
      <c r="T1241" s="179"/>
    </row>
    <row r="1242" spans="1:20" ht="36" hidden="1" customHeight="1" outlineLevel="7" x14ac:dyDescent="0.2">
      <c r="A1242" s="91"/>
      <c r="B1242" s="93"/>
      <c r="C1242" s="95"/>
      <c r="D1242" s="95"/>
      <c r="E1242" s="97"/>
      <c r="F1242" s="101"/>
      <c r="G1242" s="103"/>
      <c r="H1242" s="103"/>
      <c r="I1242" s="4" t="s">
        <v>293</v>
      </c>
      <c r="J1242" s="6"/>
      <c r="K1242" s="5">
        <f>Supervisor!K1237</f>
        <v>1</v>
      </c>
      <c r="L1242" s="5">
        <f>Supervisor!N1237</f>
        <v>0</v>
      </c>
      <c r="M1242" s="131"/>
      <c r="N1242" s="147"/>
      <c r="O1242" s="131"/>
      <c r="P1242" s="153"/>
      <c r="Q1242" s="116"/>
      <c r="R1242" s="116"/>
      <c r="S1242" s="191"/>
      <c r="T1242" s="179"/>
    </row>
    <row r="1243" spans="1:20" ht="36" hidden="1" customHeight="1" outlineLevel="7" x14ac:dyDescent="0.2">
      <c r="A1243" s="91"/>
      <c r="B1243" s="93"/>
      <c r="C1243" s="95"/>
      <c r="D1243" s="95"/>
      <c r="E1243" s="97"/>
      <c r="F1243" s="101"/>
      <c r="G1243" s="103"/>
      <c r="H1243" s="103"/>
      <c r="I1243" s="4" t="s">
        <v>294</v>
      </c>
      <c r="J1243" s="6"/>
      <c r="K1243" s="5">
        <f>Supervisor!K1238</f>
        <v>1</v>
      </c>
      <c r="L1243" s="5">
        <f>Supervisor!N1238</f>
        <v>0</v>
      </c>
      <c r="M1243" s="131"/>
      <c r="N1243" s="147"/>
      <c r="O1243" s="131"/>
      <c r="P1243" s="153"/>
      <c r="Q1243" s="116"/>
      <c r="R1243" s="116"/>
      <c r="S1243" s="191"/>
      <c r="T1243" s="179"/>
    </row>
    <row r="1244" spans="1:20" ht="45" hidden="1" customHeight="1" outlineLevel="5" x14ac:dyDescent="0.2">
      <c r="A1244" s="91"/>
      <c r="B1244" s="93"/>
      <c r="C1244" s="95"/>
      <c r="D1244" s="95"/>
      <c r="E1244" s="97"/>
      <c r="F1244" s="101"/>
      <c r="G1244" s="103"/>
      <c r="H1244" s="103"/>
      <c r="I1244" s="22" t="s">
        <v>185</v>
      </c>
      <c r="J1244" s="24"/>
      <c r="K1244" s="23">
        <f>Supervisor!K1239</f>
        <v>0</v>
      </c>
      <c r="L1244" s="23">
        <f>Supervisor!N1239</f>
        <v>0</v>
      </c>
      <c r="M1244" s="139"/>
      <c r="N1244" s="152"/>
      <c r="O1244" s="139"/>
      <c r="P1244" s="535"/>
      <c r="Q1244" s="115"/>
      <c r="R1244" s="115"/>
      <c r="S1244" s="190"/>
      <c r="T1244" s="179"/>
    </row>
    <row r="1245" spans="1:20" ht="45" hidden="1" customHeight="1" outlineLevel="7" x14ac:dyDescent="0.2">
      <c r="A1245" s="91"/>
      <c r="B1245" s="93"/>
      <c r="C1245" s="95"/>
      <c r="D1245" s="95"/>
      <c r="E1245" s="97"/>
      <c r="F1245" s="101"/>
      <c r="G1245" s="103"/>
      <c r="H1245" s="103"/>
      <c r="I1245" s="4" t="s">
        <v>291</v>
      </c>
      <c r="J1245" s="6"/>
      <c r="K1245" s="5">
        <f>Supervisor!K1240</f>
        <v>1</v>
      </c>
      <c r="L1245" s="5">
        <f>Supervisor!N1240</f>
        <v>0</v>
      </c>
      <c r="M1245" s="131"/>
      <c r="N1245" s="147"/>
      <c r="O1245" s="131"/>
      <c r="P1245" s="153"/>
      <c r="Q1245" s="116"/>
      <c r="R1245" s="116"/>
      <c r="S1245" s="191"/>
      <c r="T1245" s="179"/>
    </row>
    <row r="1246" spans="1:20" ht="45" hidden="1" customHeight="1" outlineLevel="7" x14ac:dyDescent="0.2">
      <c r="A1246" s="91"/>
      <c r="B1246" s="93"/>
      <c r="C1246" s="95"/>
      <c r="D1246" s="95"/>
      <c r="E1246" s="97"/>
      <c r="F1246" s="101"/>
      <c r="G1246" s="103"/>
      <c r="H1246" s="103"/>
      <c r="I1246" s="4" t="s">
        <v>292</v>
      </c>
      <c r="J1246" s="6"/>
      <c r="K1246" s="5">
        <f>Supervisor!K1241</f>
        <v>1</v>
      </c>
      <c r="L1246" s="5">
        <f>Supervisor!N1241</f>
        <v>0</v>
      </c>
      <c r="M1246" s="131"/>
      <c r="N1246" s="147"/>
      <c r="O1246" s="131"/>
      <c r="P1246" s="153"/>
      <c r="Q1246" s="116"/>
      <c r="R1246" s="116"/>
      <c r="S1246" s="191"/>
      <c r="T1246" s="179"/>
    </row>
    <row r="1247" spans="1:20" ht="45" hidden="1" customHeight="1" outlineLevel="7" x14ac:dyDescent="0.2">
      <c r="A1247" s="91"/>
      <c r="B1247" s="93"/>
      <c r="C1247" s="95"/>
      <c r="D1247" s="95"/>
      <c r="E1247" s="97"/>
      <c r="F1247" s="101"/>
      <c r="G1247" s="103"/>
      <c r="H1247" s="103"/>
      <c r="I1247" s="4" t="s">
        <v>231</v>
      </c>
      <c r="J1247" s="6"/>
      <c r="K1247" s="5">
        <f>Supervisor!K1242</f>
        <v>1</v>
      </c>
      <c r="L1247" s="5">
        <f>Supervisor!N1242</f>
        <v>0</v>
      </c>
      <c r="M1247" s="131"/>
      <c r="N1247" s="147"/>
      <c r="O1247" s="131"/>
      <c r="P1247" s="153"/>
      <c r="Q1247" s="116"/>
      <c r="R1247" s="116"/>
      <c r="S1247" s="191"/>
      <c r="T1247" s="179"/>
    </row>
    <row r="1248" spans="1:20" ht="45" hidden="1" customHeight="1" outlineLevel="7" x14ac:dyDescent="0.2">
      <c r="A1248" s="91"/>
      <c r="B1248" s="93"/>
      <c r="C1248" s="95"/>
      <c r="D1248" s="95"/>
      <c r="E1248" s="97"/>
      <c r="F1248" s="101"/>
      <c r="G1248" s="103"/>
      <c r="H1248" s="103"/>
      <c r="I1248" s="4" t="s">
        <v>80</v>
      </c>
      <c r="J1248" s="6"/>
      <c r="K1248" s="5">
        <f>Supervisor!K1243</f>
        <v>1</v>
      </c>
      <c r="L1248" s="5">
        <f>Supervisor!N1243</f>
        <v>0</v>
      </c>
      <c r="M1248" s="131"/>
      <c r="N1248" s="147"/>
      <c r="O1248" s="131"/>
      <c r="P1248" s="153"/>
      <c r="Q1248" s="116"/>
      <c r="R1248" s="116"/>
      <c r="S1248" s="191"/>
      <c r="T1248" s="179"/>
    </row>
    <row r="1249" spans="1:20" ht="45" hidden="1" customHeight="1" outlineLevel="7" x14ac:dyDescent="0.2">
      <c r="A1249" s="91"/>
      <c r="B1249" s="93"/>
      <c r="C1249" s="95"/>
      <c r="D1249" s="95"/>
      <c r="E1249" s="97"/>
      <c r="F1249" s="101"/>
      <c r="G1249" s="103"/>
      <c r="H1249" s="103"/>
      <c r="I1249" s="4" t="s">
        <v>82</v>
      </c>
      <c r="J1249" s="6"/>
      <c r="K1249" s="5">
        <f>Supervisor!K1244</f>
        <v>1</v>
      </c>
      <c r="L1249" s="5">
        <f>Supervisor!N1244</f>
        <v>0</v>
      </c>
      <c r="M1249" s="131"/>
      <c r="N1249" s="147"/>
      <c r="O1249" s="131"/>
      <c r="P1249" s="153"/>
      <c r="Q1249" s="116"/>
      <c r="R1249" s="116"/>
      <c r="S1249" s="191"/>
      <c r="T1249" s="179"/>
    </row>
    <row r="1250" spans="1:20" ht="45" hidden="1" customHeight="1" outlineLevel="7" x14ac:dyDescent="0.2">
      <c r="A1250" s="91"/>
      <c r="B1250" s="93"/>
      <c r="C1250" s="95"/>
      <c r="D1250" s="95"/>
      <c r="E1250" s="97"/>
      <c r="F1250" s="101"/>
      <c r="G1250" s="103"/>
      <c r="H1250" s="103"/>
      <c r="I1250" s="4" t="s">
        <v>293</v>
      </c>
      <c r="J1250" s="6"/>
      <c r="K1250" s="5">
        <f>Supervisor!K1245</f>
        <v>1</v>
      </c>
      <c r="L1250" s="5">
        <f>Supervisor!N1245</f>
        <v>0</v>
      </c>
      <c r="M1250" s="131"/>
      <c r="N1250" s="147"/>
      <c r="O1250" s="131"/>
      <c r="P1250" s="153"/>
      <c r="Q1250" s="116"/>
      <c r="R1250" s="116"/>
      <c r="S1250" s="191"/>
      <c r="T1250" s="179"/>
    </row>
    <row r="1251" spans="1:20" ht="45" hidden="1" customHeight="1" outlineLevel="7" x14ac:dyDescent="0.2">
      <c r="A1251" s="91"/>
      <c r="B1251" s="93"/>
      <c r="C1251" s="95"/>
      <c r="D1251" s="95"/>
      <c r="E1251" s="97"/>
      <c r="F1251" s="101"/>
      <c r="G1251" s="103"/>
      <c r="H1251" s="103"/>
      <c r="I1251" s="4" t="s">
        <v>294</v>
      </c>
      <c r="J1251" s="6"/>
      <c r="K1251" s="5">
        <f>Supervisor!K1246</f>
        <v>1</v>
      </c>
      <c r="L1251" s="5">
        <f>Supervisor!N1246</f>
        <v>0</v>
      </c>
      <c r="M1251" s="131"/>
      <c r="N1251" s="147"/>
      <c r="O1251" s="131"/>
      <c r="P1251" s="153"/>
      <c r="Q1251" s="116"/>
      <c r="R1251" s="116"/>
      <c r="S1251" s="191"/>
      <c r="T1251" s="179"/>
    </row>
    <row r="1252" spans="1:20" ht="45" hidden="1" customHeight="1" outlineLevel="5" x14ac:dyDescent="0.2">
      <c r="A1252" s="91"/>
      <c r="B1252" s="93"/>
      <c r="C1252" s="95"/>
      <c r="D1252" s="95"/>
      <c r="E1252" s="97"/>
      <c r="F1252" s="101"/>
      <c r="G1252" s="103"/>
      <c r="H1252" s="103"/>
      <c r="I1252" s="22" t="s">
        <v>186</v>
      </c>
      <c r="J1252" s="24"/>
      <c r="K1252" s="23">
        <f>Supervisor!K1247</f>
        <v>0</v>
      </c>
      <c r="L1252" s="23">
        <f>Supervisor!N1247</f>
        <v>0</v>
      </c>
      <c r="M1252" s="139"/>
      <c r="N1252" s="152"/>
      <c r="O1252" s="139"/>
      <c r="P1252" s="535"/>
      <c r="Q1252" s="115"/>
      <c r="R1252" s="115"/>
      <c r="S1252" s="190"/>
      <c r="T1252" s="179"/>
    </row>
    <row r="1253" spans="1:20" ht="45" hidden="1" customHeight="1" outlineLevel="7" x14ac:dyDescent="0.2">
      <c r="A1253" s="91"/>
      <c r="B1253" s="93"/>
      <c r="C1253" s="95"/>
      <c r="D1253" s="95"/>
      <c r="E1253" s="97"/>
      <c r="F1253" s="101"/>
      <c r="G1253" s="103"/>
      <c r="H1253" s="103"/>
      <c r="I1253" s="4" t="s">
        <v>291</v>
      </c>
      <c r="J1253" s="6"/>
      <c r="K1253" s="5">
        <f>Supervisor!K1248</f>
        <v>1</v>
      </c>
      <c r="L1253" s="5">
        <f>Supervisor!N1248</f>
        <v>0</v>
      </c>
      <c r="M1253" s="131"/>
      <c r="N1253" s="147"/>
      <c r="O1253" s="131"/>
      <c r="P1253" s="153"/>
      <c r="Q1253" s="116"/>
      <c r="R1253" s="116"/>
      <c r="S1253" s="191"/>
      <c r="T1253" s="179"/>
    </row>
    <row r="1254" spans="1:20" ht="45" hidden="1" customHeight="1" outlineLevel="7" x14ac:dyDescent="0.2">
      <c r="A1254" s="91"/>
      <c r="B1254" s="93"/>
      <c r="C1254" s="95"/>
      <c r="D1254" s="95"/>
      <c r="E1254" s="97"/>
      <c r="F1254" s="101"/>
      <c r="G1254" s="103"/>
      <c r="H1254" s="103"/>
      <c r="I1254" s="4" t="s">
        <v>292</v>
      </c>
      <c r="J1254" s="6"/>
      <c r="K1254" s="5">
        <f>Supervisor!K1249</f>
        <v>1</v>
      </c>
      <c r="L1254" s="5">
        <f>Supervisor!N1249</f>
        <v>0</v>
      </c>
      <c r="M1254" s="131"/>
      <c r="N1254" s="147"/>
      <c r="O1254" s="131"/>
      <c r="P1254" s="153"/>
      <c r="Q1254" s="116"/>
      <c r="R1254" s="116"/>
      <c r="S1254" s="191"/>
      <c r="T1254" s="179"/>
    </row>
    <row r="1255" spans="1:20" ht="45" hidden="1" customHeight="1" outlineLevel="7" x14ac:dyDescent="0.2">
      <c r="A1255" s="91"/>
      <c r="B1255" s="93"/>
      <c r="C1255" s="95"/>
      <c r="D1255" s="95"/>
      <c r="E1255" s="97"/>
      <c r="F1255" s="101"/>
      <c r="G1255" s="103"/>
      <c r="H1255" s="103"/>
      <c r="I1255" s="4" t="s">
        <v>231</v>
      </c>
      <c r="J1255" s="6"/>
      <c r="K1255" s="5">
        <f>Supervisor!K1250</f>
        <v>1</v>
      </c>
      <c r="L1255" s="5">
        <f>Supervisor!N1250</f>
        <v>0</v>
      </c>
      <c r="M1255" s="131"/>
      <c r="N1255" s="147"/>
      <c r="O1255" s="131"/>
      <c r="P1255" s="153"/>
      <c r="Q1255" s="116"/>
      <c r="R1255" s="116"/>
      <c r="S1255" s="191"/>
      <c r="T1255" s="179"/>
    </row>
    <row r="1256" spans="1:20" ht="45" hidden="1" customHeight="1" outlineLevel="7" x14ac:dyDescent="0.2">
      <c r="A1256" s="91"/>
      <c r="B1256" s="93"/>
      <c r="C1256" s="95"/>
      <c r="D1256" s="95"/>
      <c r="E1256" s="97"/>
      <c r="F1256" s="101"/>
      <c r="G1256" s="103"/>
      <c r="H1256" s="103"/>
      <c r="I1256" s="4" t="s">
        <v>80</v>
      </c>
      <c r="J1256" s="6"/>
      <c r="K1256" s="5">
        <f>Supervisor!K1251</f>
        <v>1</v>
      </c>
      <c r="L1256" s="5">
        <f>Supervisor!N1251</f>
        <v>0</v>
      </c>
      <c r="M1256" s="131"/>
      <c r="N1256" s="147"/>
      <c r="O1256" s="131"/>
      <c r="P1256" s="153"/>
      <c r="Q1256" s="116"/>
      <c r="R1256" s="116"/>
      <c r="S1256" s="191"/>
      <c r="T1256" s="179"/>
    </row>
    <row r="1257" spans="1:20" ht="45" hidden="1" customHeight="1" outlineLevel="7" x14ac:dyDescent="0.2">
      <c r="A1257" s="91"/>
      <c r="B1257" s="93"/>
      <c r="C1257" s="95"/>
      <c r="D1257" s="95"/>
      <c r="E1257" s="97"/>
      <c r="F1257" s="101"/>
      <c r="G1257" s="103"/>
      <c r="H1257" s="103"/>
      <c r="I1257" s="4" t="s">
        <v>82</v>
      </c>
      <c r="J1257" s="6"/>
      <c r="K1257" s="5">
        <f>Supervisor!K1252</f>
        <v>1</v>
      </c>
      <c r="L1257" s="5">
        <f>Supervisor!N1252</f>
        <v>0</v>
      </c>
      <c r="M1257" s="131"/>
      <c r="N1257" s="147"/>
      <c r="O1257" s="131"/>
      <c r="P1257" s="153"/>
      <c r="Q1257" s="116"/>
      <c r="R1257" s="116"/>
      <c r="S1257" s="191"/>
      <c r="T1257" s="179"/>
    </row>
    <row r="1258" spans="1:20" ht="45" hidden="1" customHeight="1" outlineLevel="7" x14ac:dyDescent="0.2">
      <c r="A1258" s="91"/>
      <c r="B1258" s="93"/>
      <c r="C1258" s="95"/>
      <c r="D1258" s="95"/>
      <c r="E1258" s="97"/>
      <c r="F1258" s="101"/>
      <c r="G1258" s="103"/>
      <c r="H1258" s="103"/>
      <c r="I1258" s="4" t="s">
        <v>293</v>
      </c>
      <c r="J1258" s="6"/>
      <c r="K1258" s="5">
        <f>Supervisor!K1253</f>
        <v>1</v>
      </c>
      <c r="L1258" s="5">
        <f>Supervisor!N1253</f>
        <v>0</v>
      </c>
      <c r="M1258" s="131"/>
      <c r="N1258" s="147"/>
      <c r="O1258" s="131"/>
      <c r="P1258" s="153"/>
      <c r="Q1258" s="116"/>
      <c r="R1258" s="116"/>
      <c r="S1258" s="191"/>
      <c r="T1258" s="179"/>
    </row>
    <row r="1259" spans="1:20" ht="45" hidden="1" customHeight="1" outlineLevel="7" x14ac:dyDescent="0.2">
      <c r="A1259" s="91"/>
      <c r="B1259" s="93"/>
      <c r="C1259" s="95"/>
      <c r="D1259" s="95"/>
      <c r="E1259" s="97"/>
      <c r="F1259" s="101"/>
      <c r="G1259" s="103"/>
      <c r="H1259" s="103"/>
      <c r="I1259" s="4" t="s">
        <v>294</v>
      </c>
      <c r="J1259" s="6"/>
      <c r="K1259" s="5">
        <f>Supervisor!K1254</f>
        <v>1</v>
      </c>
      <c r="L1259" s="5">
        <f>Supervisor!N1254</f>
        <v>0</v>
      </c>
      <c r="M1259" s="131"/>
      <c r="N1259" s="147"/>
      <c r="O1259" s="131"/>
      <c r="P1259" s="153"/>
      <c r="Q1259" s="116"/>
      <c r="R1259" s="116"/>
      <c r="S1259" s="191"/>
      <c r="T1259" s="179"/>
    </row>
    <row r="1260" spans="1:20" ht="45" hidden="1" customHeight="1" outlineLevel="5" x14ac:dyDescent="0.2">
      <c r="A1260" s="91"/>
      <c r="B1260" s="93"/>
      <c r="C1260" s="95"/>
      <c r="D1260" s="95"/>
      <c r="E1260" s="97"/>
      <c r="F1260" s="101"/>
      <c r="G1260" s="103"/>
      <c r="H1260" s="103"/>
      <c r="I1260" s="22" t="s">
        <v>187</v>
      </c>
      <c r="J1260" s="24"/>
      <c r="K1260" s="23">
        <f>Supervisor!K1255</f>
        <v>0</v>
      </c>
      <c r="L1260" s="23">
        <f>Supervisor!N1255</f>
        <v>0</v>
      </c>
      <c r="M1260" s="139"/>
      <c r="N1260" s="152"/>
      <c r="O1260" s="139"/>
      <c r="P1260" s="535"/>
      <c r="Q1260" s="115"/>
      <c r="R1260" s="115"/>
      <c r="S1260" s="190"/>
      <c r="T1260" s="179"/>
    </row>
    <row r="1261" spans="1:20" ht="45" hidden="1" customHeight="1" outlineLevel="7" x14ac:dyDescent="0.2">
      <c r="A1261" s="91"/>
      <c r="B1261" s="93"/>
      <c r="C1261" s="95"/>
      <c r="D1261" s="95"/>
      <c r="E1261" s="97"/>
      <c r="F1261" s="101"/>
      <c r="G1261" s="103"/>
      <c r="H1261" s="103"/>
      <c r="I1261" s="4" t="s">
        <v>291</v>
      </c>
      <c r="J1261" s="6"/>
      <c r="K1261" s="5">
        <f>Supervisor!K1256</f>
        <v>1</v>
      </c>
      <c r="L1261" s="5">
        <f>Supervisor!N1256</f>
        <v>0</v>
      </c>
      <c r="M1261" s="131"/>
      <c r="N1261" s="147"/>
      <c r="O1261" s="131"/>
      <c r="P1261" s="153"/>
      <c r="Q1261" s="116"/>
      <c r="R1261" s="116"/>
      <c r="S1261" s="191"/>
      <c r="T1261" s="179"/>
    </row>
    <row r="1262" spans="1:20" ht="45" hidden="1" customHeight="1" outlineLevel="7" x14ac:dyDescent="0.2">
      <c r="A1262" s="91"/>
      <c r="B1262" s="93"/>
      <c r="C1262" s="95"/>
      <c r="D1262" s="95"/>
      <c r="E1262" s="97"/>
      <c r="F1262" s="101"/>
      <c r="G1262" s="103"/>
      <c r="H1262" s="103"/>
      <c r="I1262" s="4" t="s">
        <v>292</v>
      </c>
      <c r="J1262" s="6"/>
      <c r="K1262" s="5">
        <f>Supervisor!K1257</f>
        <v>1</v>
      </c>
      <c r="L1262" s="5">
        <f>Supervisor!N1257</f>
        <v>0</v>
      </c>
      <c r="M1262" s="131"/>
      <c r="N1262" s="147"/>
      <c r="O1262" s="131"/>
      <c r="P1262" s="153"/>
      <c r="Q1262" s="116"/>
      <c r="R1262" s="116"/>
      <c r="S1262" s="191"/>
      <c r="T1262" s="179"/>
    </row>
    <row r="1263" spans="1:20" ht="45" hidden="1" customHeight="1" outlineLevel="7" x14ac:dyDescent="0.2">
      <c r="A1263" s="91"/>
      <c r="B1263" s="93"/>
      <c r="C1263" s="95"/>
      <c r="D1263" s="95"/>
      <c r="E1263" s="97"/>
      <c r="F1263" s="101"/>
      <c r="G1263" s="103"/>
      <c r="H1263" s="103"/>
      <c r="I1263" s="4" t="s">
        <v>231</v>
      </c>
      <c r="J1263" s="6"/>
      <c r="K1263" s="5">
        <f>Supervisor!K1258</f>
        <v>1</v>
      </c>
      <c r="L1263" s="5">
        <f>Supervisor!N1258</f>
        <v>0</v>
      </c>
      <c r="M1263" s="131"/>
      <c r="N1263" s="147"/>
      <c r="O1263" s="131"/>
      <c r="P1263" s="153"/>
      <c r="Q1263" s="116"/>
      <c r="R1263" s="116"/>
      <c r="S1263" s="191"/>
      <c r="T1263" s="179"/>
    </row>
    <row r="1264" spans="1:20" ht="45" hidden="1" customHeight="1" outlineLevel="7" x14ac:dyDescent="0.2">
      <c r="A1264" s="91"/>
      <c r="B1264" s="93"/>
      <c r="C1264" s="95"/>
      <c r="D1264" s="95"/>
      <c r="E1264" s="97"/>
      <c r="F1264" s="101"/>
      <c r="G1264" s="103"/>
      <c r="H1264" s="103"/>
      <c r="I1264" s="4" t="s">
        <v>80</v>
      </c>
      <c r="J1264" s="6"/>
      <c r="K1264" s="5">
        <f>Supervisor!K1259</f>
        <v>1</v>
      </c>
      <c r="L1264" s="5">
        <f>Supervisor!N1259</f>
        <v>0</v>
      </c>
      <c r="M1264" s="131"/>
      <c r="N1264" s="147"/>
      <c r="O1264" s="131"/>
      <c r="P1264" s="153"/>
      <c r="Q1264" s="116"/>
      <c r="R1264" s="116"/>
      <c r="S1264" s="191"/>
      <c r="T1264" s="179"/>
    </row>
    <row r="1265" spans="1:20" ht="45" hidden="1" customHeight="1" outlineLevel="7" x14ac:dyDescent="0.2">
      <c r="A1265" s="91"/>
      <c r="B1265" s="93"/>
      <c r="C1265" s="95"/>
      <c r="D1265" s="95"/>
      <c r="E1265" s="97"/>
      <c r="F1265" s="101"/>
      <c r="G1265" s="103"/>
      <c r="H1265" s="103"/>
      <c r="I1265" s="4" t="s">
        <v>82</v>
      </c>
      <c r="J1265" s="6"/>
      <c r="K1265" s="5">
        <f>Supervisor!K1260</f>
        <v>1</v>
      </c>
      <c r="L1265" s="5">
        <f>Supervisor!N1260</f>
        <v>0</v>
      </c>
      <c r="M1265" s="131"/>
      <c r="N1265" s="147"/>
      <c r="O1265" s="131"/>
      <c r="P1265" s="153"/>
      <c r="Q1265" s="116"/>
      <c r="R1265" s="116"/>
      <c r="S1265" s="191"/>
      <c r="T1265" s="179"/>
    </row>
    <row r="1266" spans="1:20" ht="45" hidden="1" customHeight="1" outlineLevel="7" x14ac:dyDescent="0.2">
      <c r="A1266" s="91"/>
      <c r="B1266" s="93"/>
      <c r="C1266" s="95"/>
      <c r="D1266" s="95"/>
      <c r="E1266" s="97"/>
      <c r="F1266" s="101"/>
      <c r="G1266" s="103"/>
      <c r="H1266" s="103"/>
      <c r="I1266" s="4" t="s">
        <v>293</v>
      </c>
      <c r="J1266" s="6"/>
      <c r="K1266" s="5">
        <f>Supervisor!K1261</f>
        <v>1</v>
      </c>
      <c r="L1266" s="5">
        <f>Supervisor!N1261</f>
        <v>0</v>
      </c>
      <c r="M1266" s="131"/>
      <c r="N1266" s="147"/>
      <c r="O1266" s="131"/>
      <c r="P1266" s="153"/>
      <c r="Q1266" s="116"/>
      <c r="R1266" s="116"/>
      <c r="S1266" s="191"/>
      <c r="T1266" s="179"/>
    </row>
    <row r="1267" spans="1:20" ht="45" hidden="1" customHeight="1" outlineLevel="7" x14ac:dyDescent="0.2">
      <c r="A1267" s="91"/>
      <c r="B1267" s="93"/>
      <c r="C1267" s="95"/>
      <c r="D1267" s="95"/>
      <c r="E1267" s="97"/>
      <c r="F1267" s="101"/>
      <c r="G1267" s="103"/>
      <c r="H1267" s="103"/>
      <c r="I1267" s="4" t="s">
        <v>294</v>
      </c>
      <c r="J1267" s="6"/>
      <c r="K1267" s="5">
        <f>Supervisor!K1262</f>
        <v>1</v>
      </c>
      <c r="L1267" s="5">
        <f>Supervisor!N1262</f>
        <v>0</v>
      </c>
      <c r="M1267" s="131"/>
      <c r="N1267" s="147"/>
      <c r="O1267" s="131"/>
      <c r="P1267" s="153"/>
      <c r="Q1267" s="116"/>
      <c r="R1267" s="116"/>
      <c r="S1267" s="191"/>
      <c r="T1267" s="179"/>
    </row>
    <row r="1268" spans="1:20" ht="45" hidden="1" customHeight="1" outlineLevel="5" x14ac:dyDescent="0.2">
      <c r="A1268" s="91"/>
      <c r="B1268" s="93"/>
      <c r="C1268" s="95"/>
      <c r="D1268" s="95"/>
      <c r="E1268" s="97"/>
      <c r="F1268" s="101"/>
      <c r="G1268" s="103"/>
      <c r="H1268" s="103"/>
      <c r="I1268" s="22" t="s">
        <v>188</v>
      </c>
      <c r="J1268" s="24"/>
      <c r="K1268" s="23">
        <f>Supervisor!K1263</f>
        <v>0</v>
      </c>
      <c r="L1268" s="23">
        <f>Supervisor!N1263</f>
        <v>0</v>
      </c>
      <c r="M1268" s="139"/>
      <c r="N1268" s="152"/>
      <c r="O1268" s="139"/>
      <c r="P1268" s="535"/>
      <c r="Q1268" s="115"/>
      <c r="R1268" s="115"/>
      <c r="S1268" s="190"/>
      <c r="T1268" s="179"/>
    </row>
    <row r="1269" spans="1:20" ht="45" hidden="1" customHeight="1" outlineLevel="7" x14ac:dyDescent="0.2">
      <c r="A1269" s="91"/>
      <c r="B1269" s="93"/>
      <c r="C1269" s="95"/>
      <c r="D1269" s="95"/>
      <c r="E1269" s="97"/>
      <c r="F1269" s="101"/>
      <c r="G1269" s="103"/>
      <c r="H1269" s="103"/>
      <c r="I1269" s="4" t="s">
        <v>291</v>
      </c>
      <c r="J1269" s="6"/>
      <c r="K1269" s="5">
        <f>Supervisor!K1264</f>
        <v>1</v>
      </c>
      <c r="L1269" s="5">
        <f>Supervisor!N1264</f>
        <v>0</v>
      </c>
      <c r="M1269" s="131"/>
      <c r="N1269" s="147"/>
      <c r="O1269" s="131"/>
      <c r="P1269" s="153"/>
      <c r="Q1269" s="116"/>
      <c r="R1269" s="116"/>
      <c r="S1269" s="191"/>
      <c r="T1269" s="179"/>
    </row>
    <row r="1270" spans="1:20" ht="45" hidden="1" customHeight="1" outlineLevel="7" x14ac:dyDescent="0.2">
      <c r="A1270" s="91"/>
      <c r="B1270" s="93"/>
      <c r="C1270" s="95"/>
      <c r="D1270" s="95"/>
      <c r="E1270" s="97"/>
      <c r="F1270" s="101"/>
      <c r="G1270" s="103"/>
      <c r="H1270" s="103"/>
      <c r="I1270" s="4" t="s">
        <v>292</v>
      </c>
      <c r="J1270" s="6"/>
      <c r="K1270" s="5">
        <f>Supervisor!K1265</f>
        <v>1</v>
      </c>
      <c r="L1270" s="5">
        <f>Supervisor!N1265</f>
        <v>0</v>
      </c>
      <c r="M1270" s="131"/>
      <c r="N1270" s="147"/>
      <c r="O1270" s="131"/>
      <c r="P1270" s="153"/>
      <c r="Q1270" s="116"/>
      <c r="R1270" s="116"/>
      <c r="S1270" s="191"/>
      <c r="T1270" s="179"/>
    </row>
    <row r="1271" spans="1:20" ht="45" hidden="1" customHeight="1" outlineLevel="7" x14ac:dyDescent="0.2">
      <c r="A1271" s="91"/>
      <c r="B1271" s="93"/>
      <c r="C1271" s="95"/>
      <c r="D1271" s="95"/>
      <c r="E1271" s="97"/>
      <c r="F1271" s="101"/>
      <c r="G1271" s="103"/>
      <c r="H1271" s="103"/>
      <c r="I1271" s="4" t="s">
        <v>231</v>
      </c>
      <c r="J1271" s="6"/>
      <c r="K1271" s="5">
        <f>Supervisor!K1266</f>
        <v>1</v>
      </c>
      <c r="L1271" s="5">
        <f>Supervisor!N1266</f>
        <v>0</v>
      </c>
      <c r="M1271" s="131"/>
      <c r="N1271" s="147"/>
      <c r="O1271" s="131"/>
      <c r="P1271" s="153"/>
      <c r="Q1271" s="116"/>
      <c r="R1271" s="116"/>
      <c r="S1271" s="191"/>
      <c r="T1271" s="179"/>
    </row>
    <row r="1272" spans="1:20" ht="45" hidden="1" customHeight="1" outlineLevel="7" x14ac:dyDescent="0.2">
      <c r="A1272" s="91"/>
      <c r="B1272" s="93"/>
      <c r="C1272" s="95"/>
      <c r="D1272" s="95"/>
      <c r="E1272" s="97"/>
      <c r="F1272" s="101"/>
      <c r="G1272" s="103"/>
      <c r="H1272" s="103"/>
      <c r="I1272" s="4" t="s">
        <v>80</v>
      </c>
      <c r="J1272" s="6"/>
      <c r="K1272" s="5">
        <f>Supervisor!K1267</f>
        <v>1</v>
      </c>
      <c r="L1272" s="5">
        <f>Supervisor!N1267</f>
        <v>0</v>
      </c>
      <c r="M1272" s="131"/>
      <c r="N1272" s="147"/>
      <c r="O1272" s="131"/>
      <c r="P1272" s="153"/>
      <c r="Q1272" s="116"/>
      <c r="R1272" s="116"/>
      <c r="S1272" s="191"/>
      <c r="T1272" s="179"/>
    </row>
    <row r="1273" spans="1:20" ht="45" hidden="1" customHeight="1" outlineLevel="7" x14ac:dyDescent="0.2">
      <c r="A1273" s="91"/>
      <c r="B1273" s="93"/>
      <c r="C1273" s="95"/>
      <c r="D1273" s="95"/>
      <c r="E1273" s="97"/>
      <c r="F1273" s="101"/>
      <c r="G1273" s="103"/>
      <c r="H1273" s="103"/>
      <c r="I1273" s="4" t="s">
        <v>82</v>
      </c>
      <c r="J1273" s="6"/>
      <c r="K1273" s="5">
        <f>Supervisor!K1268</f>
        <v>1</v>
      </c>
      <c r="L1273" s="5">
        <f>Supervisor!N1268</f>
        <v>0</v>
      </c>
      <c r="M1273" s="131"/>
      <c r="N1273" s="147"/>
      <c r="O1273" s="131"/>
      <c r="P1273" s="153"/>
      <c r="Q1273" s="116"/>
      <c r="R1273" s="116"/>
      <c r="S1273" s="191"/>
      <c r="T1273" s="179"/>
    </row>
    <row r="1274" spans="1:20" ht="45" hidden="1" customHeight="1" outlineLevel="7" x14ac:dyDescent="0.2">
      <c r="A1274" s="91"/>
      <c r="B1274" s="93"/>
      <c r="C1274" s="95"/>
      <c r="D1274" s="95"/>
      <c r="E1274" s="97"/>
      <c r="F1274" s="101"/>
      <c r="G1274" s="103"/>
      <c r="H1274" s="103"/>
      <c r="I1274" s="4" t="s">
        <v>293</v>
      </c>
      <c r="J1274" s="6"/>
      <c r="K1274" s="5">
        <f>Supervisor!K1269</f>
        <v>1</v>
      </c>
      <c r="L1274" s="5">
        <f>Supervisor!N1269</f>
        <v>0</v>
      </c>
      <c r="M1274" s="131"/>
      <c r="N1274" s="147"/>
      <c r="O1274" s="131"/>
      <c r="P1274" s="153"/>
      <c r="Q1274" s="116"/>
      <c r="R1274" s="116"/>
      <c r="S1274" s="191"/>
      <c r="T1274" s="179"/>
    </row>
    <row r="1275" spans="1:20" ht="45" hidden="1" customHeight="1" outlineLevel="7" x14ac:dyDescent="0.2">
      <c r="A1275" s="91"/>
      <c r="B1275" s="93"/>
      <c r="C1275" s="95"/>
      <c r="D1275" s="95"/>
      <c r="E1275" s="97"/>
      <c r="F1275" s="101"/>
      <c r="G1275" s="103"/>
      <c r="H1275" s="103"/>
      <c r="I1275" s="4" t="s">
        <v>294</v>
      </c>
      <c r="J1275" s="6"/>
      <c r="K1275" s="5">
        <f>Supervisor!K1270</f>
        <v>1</v>
      </c>
      <c r="L1275" s="5">
        <f>Supervisor!N1270</f>
        <v>0</v>
      </c>
      <c r="M1275" s="131"/>
      <c r="N1275" s="147"/>
      <c r="O1275" s="131"/>
      <c r="P1275" s="153"/>
      <c r="Q1275" s="116"/>
      <c r="R1275" s="116"/>
      <c r="S1275" s="191"/>
      <c r="T1275" s="179"/>
    </row>
    <row r="1276" spans="1:20" ht="45" hidden="1" customHeight="1" outlineLevel="5" x14ac:dyDescent="0.2">
      <c r="A1276" s="91"/>
      <c r="B1276" s="93"/>
      <c r="C1276" s="95"/>
      <c r="D1276" s="95"/>
      <c r="E1276" s="97"/>
      <c r="F1276" s="101"/>
      <c r="G1276" s="103"/>
      <c r="H1276" s="103"/>
      <c r="I1276" s="22" t="s">
        <v>189</v>
      </c>
      <c r="J1276" s="24"/>
      <c r="K1276" s="23">
        <f>Supervisor!K1271</f>
        <v>0</v>
      </c>
      <c r="L1276" s="23">
        <f>Supervisor!N1271</f>
        <v>0</v>
      </c>
      <c r="M1276" s="139"/>
      <c r="N1276" s="152"/>
      <c r="O1276" s="139"/>
      <c r="P1276" s="535"/>
      <c r="Q1276" s="115"/>
      <c r="R1276" s="115"/>
      <c r="S1276" s="190"/>
      <c r="T1276" s="179"/>
    </row>
    <row r="1277" spans="1:20" ht="45" hidden="1" customHeight="1" outlineLevel="7" x14ac:dyDescent="0.2">
      <c r="A1277" s="91"/>
      <c r="B1277" s="93"/>
      <c r="C1277" s="95"/>
      <c r="D1277" s="95"/>
      <c r="E1277" s="97"/>
      <c r="F1277" s="101"/>
      <c r="G1277" s="103"/>
      <c r="H1277" s="103"/>
      <c r="I1277" s="4" t="s">
        <v>291</v>
      </c>
      <c r="J1277" s="6"/>
      <c r="K1277" s="5">
        <f>Supervisor!K1272</f>
        <v>1</v>
      </c>
      <c r="L1277" s="5">
        <f>Supervisor!N1272</f>
        <v>0</v>
      </c>
      <c r="M1277" s="131"/>
      <c r="N1277" s="147"/>
      <c r="O1277" s="131"/>
      <c r="P1277" s="153"/>
      <c r="Q1277" s="116"/>
      <c r="R1277" s="116"/>
      <c r="S1277" s="191"/>
      <c r="T1277" s="179"/>
    </row>
    <row r="1278" spans="1:20" ht="45" hidden="1" customHeight="1" outlineLevel="7" x14ac:dyDescent="0.2">
      <c r="A1278" s="91"/>
      <c r="B1278" s="93"/>
      <c r="C1278" s="95"/>
      <c r="D1278" s="95"/>
      <c r="E1278" s="97"/>
      <c r="F1278" s="101"/>
      <c r="G1278" s="103"/>
      <c r="H1278" s="103"/>
      <c r="I1278" s="4" t="s">
        <v>292</v>
      </c>
      <c r="J1278" s="6"/>
      <c r="K1278" s="5">
        <f>Supervisor!K1273</f>
        <v>1</v>
      </c>
      <c r="L1278" s="5">
        <f>Supervisor!N1273</f>
        <v>0</v>
      </c>
      <c r="M1278" s="131"/>
      <c r="N1278" s="147"/>
      <c r="O1278" s="131"/>
      <c r="P1278" s="153"/>
      <c r="Q1278" s="116"/>
      <c r="R1278" s="116"/>
      <c r="S1278" s="191"/>
      <c r="T1278" s="179"/>
    </row>
    <row r="1279" spans="1:20" ht="45" hidden="1" customHeight="1" outlineLevel="7" x14ac:dyDescent="0.2">
      <c r="A1279" s="91"/>
      <c r="B1279" s="93"/>
      <c r="C1279" s="95"/>
      <c r="D1279" s="95"/>
      <c r="E1279" s="97"/>
      <c r="F1279" s="101"/>
      <c r="G1279" s="103"/>
      <c r="H1279" s="103"/>
      <c r="I1279" s="4" t="s">
        <v>231</v>
      </c>
      <c r="J1279" s="6"/>
      <c r="K1279" s="5">
        <f>Supervisor!K1274</f>
        <v>1</v>
      </c>
      <c r="L1279" s="5">
        <f>Supervisor!N1274</f>
        <v>0</v>
      </c>
      <c r="M1279" s="131"/>
      <c r="N1279" s="147"/>
      <c r="O1279" s="131"/>
      <c r="P1279" s="153"/>
      <c r="Q1279" s="116"/>
      <c r="R1279" s="116"/>
      <c r="S1279" s="191"/>
      <c r="T1279" s="179"/>
    </row>
    <row r="1280" spans="1:20" ht="45" hidden="1" customHeight="1" outlineLevel="7" x14ac:dyDescent="0.2">
      <c r="A1280" s="91"/>
      <c r="B1280" s="93"/>
      <c r="C1280" s="95"/>
      <c r="D1280" s="95"/>
      <c r="E1280" s="97"/>
      <c r="F1280" s="101"/>
      <c r="G1280" s="103"/>
      <c r="H1280" s="103"/>
      <c r="I1280" s="4" t="s">
        <v>80</v>
      </c>
      <c r="J1280" s="6"/>
      <c r="K1280" s="5">
        <f>Supervisor!K1275</f>
        <v>1</v>
      </c>
      <c r="L1280" s="5">
        <f>Supervisor!N1275</f>
        <v>0</v>
      </c>
      <c r="M1280" s="131"/>
      <c r="N1280" s="147"/>
      <c r="O1280" s="131"/>
      <c r="P1280" s="153"/>
      <c r="Q1280" s="116"/>
      <c r="R1280" s="116"/>
      <c r="S1280" s="191"/>
      <c r="T1280" s="179"/>
    </row>
    <row r="1281" spans="1:20" ht="45" hidden="1" customHeight="1" outlineLevel="7" x14ac:dyDescent="0.2">
      <c r="A1281" s="91"/>
      <c r="B1281" s="93"/>
      <c r="C1281" s="95"/>
      <c r="D1281" s="95"/>
      <c r="E1281" s="97"/>
      <c r="F1281" s="101"/>
      <c r="G1281" s="103"/>
      <c r="H1281" s="103"/>
      <c r="I1281" s="4" t="s">
        <v>82</v>
      </c>
      <c r="J1281" s="6"/>
      <c r="K1281" s="5">
        <f>Supervisor!K1276</f>
        <v>1</v>
      </c>
      <c r="L1281" s="5">
        <f>Supervisor!N1276</f>
        <v>0</v>
      </c>
      <c r="M1281" s="131"/>
      <c r="N1281" s="147"/>
      <c r="O1281" s="131"/>
      <c r="P1281" s="153"/>
      <c r="Q1281" s="116"/>
      <c r="R1281" s="116"/>
      <c r="S1281" s="191"/>
      <c r="T1281" s="179"/>
    </row>
    <row r="1282" spans="1:20" ht="45" hidden="1" customHeight="1" outlineLevel="7" x14ac:dyDescent="0.2">
      <c r="A1282" s="91"/>
      <c r="B1282" s="93"/>
      <c r="C1282" s="95"/>
      <c r="D1282" s="95"/>
      <c r="E1282" s="97"/>
      <c r="F1282" s="101"/>
      <c r="G1282" s="103"/>
      <c r="H1282" s="103"/>
      <c r="I1282" s="4" t="s">
        <v>293</v>
      </c>
      <c r="J1282" s="6"/>
      <c r="K1282" s="5">
        <f>Supervisor!K1277</f>
        <v>1</v>
      </c>
      <c r="L1282" s="5">
        <f>Supervisor!N1277</f>
        <v>0</v>
      </c>
      <c r="M1282" s="131"/>
      <c r="N1282" s="147"/>
      <c r="O1282" s="131"/>
      <c r="P1282" s="153"/>
      <c r="Q1282" s="116"/>
      <c r="R1282" s="116"/>
      <c r="S1282" s="191"/>
      <c r="T1282" s="179"/>
    </row>
    <row r="1283" spans="1:20" ht="45" hidden="1" customHeight="1" outlineLevel="7" x14ac:dyDescent="0.2">
      <c r="A1283" s="91"/>
      <c r="B1283" s="93"/>
      <c r="C1283" s="95"/>
      <c r="D1283" s="95"/>
      <c r="E1283" s="97"/>
      <c r="F1283" s="101"/>
      <c r="G1283" s="103"/>
      <c r="H1283" s="103"/>
      <c r="I1283" s="4" t="s">
        <v>294</v>
      </c>
      <c r="J1283" s="6"/>
      <c r="K1283" s="5">
        <f>Supervisor!K1278</f>
        <v>1</v>
      </c>
      <c r="L1283" s="5">
        <f>Supervisor!N1278</f>
        <v>0</v>
      </c>
      <c r="M1283" s="131"/>
      <c r="N1283" s="147"/>
      <c r="O1283" s="131"/>
      <c r="P1283" s="153"/>
      <c r="Q1283" s="116"/>
      <c r="R1283" s="116"/>
      <c r="S1283" s="191"/>
      <c r="T1283" s="179"/>
    </row>
    <row r="1284" spans="1:20" ht="45" hidden="1" customHeight="1" outlineLevel="5" x14ac:dyDescent="0.2">
      <c r="A1284" s="91"/>
      <c r="B1284" s="93"/>
      <c r="C1284" s="95"/>
      <c r="D1284" s="95"/>
      <c r="E1284" s="97"/>
      <c r="F1284" s="101"/>
      <c r="G1284" s="103"/>
      <c r="H1284" s="103"/>
      <c r="I1284" s="22" t="s">
        <v>190</v>
      </c>
      <c r="J1284" s="24"/>
      <c r="K1284" s="23">
        <f>Supervisor!K1279</f>
        <v>0</v>
      </c>
      <c r="L1284" s="23">
        <f>Supervisor!N1279</f>
        <v>0</v>
      </c>
      <c r="M1284" s="139"/>
      <c r="N1284" s="152"/>
      <c r="O1284" s="139"/>
      <c r="P1284" s="535"/>
      <c r="Q1284" s="115"/>
      <c r="R1284" s="115"/>
      <c r="S1284" s="190"/>
      <c r="T1284" s="179"/>
    </row>
    <row r="1285" spans="1:20" ht="45" hidden="1" customHeight="1" outlineLevel="7" x14ac:dyDescent="0.2">
      <c r="A1285" s="91"/>
      <c r="B1285" s="93"/>
      <c r="C1285" s="95"/>
      <c r="D1285" s="95"/>
      <c r="E1285" s="97"/>
      <c r="F1285" s="101"/>
      <c r="G1285" s="103"/>
      <c r="H1285" s="103"/>
      <c r="I1285" s="4" t="s">
        <v>291</v>
      </c>
      <c r="J1285" s="6"/>
      <c r="K1285" s="5">
        <f>Supervisor!K1280</f>
        <v>1</v>
      </c>
      <c r="L1285" s="5">
        <f>Supervisor!N1280</f>
        <v>0</v>
      </c>
      <c r="M1285" s="131"/>
      <c r="N1285" s="147"/>
      <c r="O1285" s="131"/>
      <c r="P1285" s="153"/>
      <c r="Q1285" s="116"/>
      <c r="R1285" s="116"/>
      <c r="S1285" s="191"/>
      <c r="T1285" s="179"/>
    </row>
    <row r="1286" spans="1:20" ht="45" hidden="1" customHeight="1" outlineLevel="7" x14ac:dyDescent="0.2">
      <c r="A1286" s="91"/>
      <c r="B1286" s="93"/>
      <c r="C1286" s="95"/>
      <c r="D1286" s="95"/>
      <c r="E1286" s="97"/>
      <c r="F1286" s="101"/>
      <c r="G1286" s="103"/>
      <c r="H1286" s="103"/>
      <c r="I1286" s="4" t="s">
        <v>292</v>
      </c>
      <c r="J1286" s="6"/>
      <c r="K1286" s="5">
        <f>Supervisor!K1281</f>
        <v>1</v>
      </c>
      <c r="L1286" s="5">
        <f>Supervisor!N1281</f>
        <v>0</v>
      </c>
      <c r="M1286" s="131"/>
      <c r="N1286" s="147"/>
      <c r="O1286" s="131"/>
      <c r="P1286" s="153"/>
      <c r="Q1286" s="116"/>
      <c r="R1286" s="116"/>
      <c r="S1286" s="191"/>
      <c r="T1286" s="179"/>
    </row>
    <row r="1287" spans="1:20" ht="45" hidden="1" customHeight="1" outlineLevel="7" x14ac:dyDescent="0.2">
      <c r="A1287" s="91"/>
      <c r="B1287" s="93"/>
      <c r="C1287" s="95"/>
      <c r="D1287" s="95"/>
      <c r="E1287" s="97"/>
      <c r="F1287" s="101"/>
      <c r="G1287" s="103"/>
      <c r="H1287" s="103"/>
      <c r="I1287" s="4" t="s">
        <v>231</v>
      </c>
      <c r="J1287" s="6"/>
      <c r="K1287" s="5">
        <f>Supervisor!K1282</f>
        <v>1</v>
      </c>
      <c r="L1287" s="5">
        <f>Supervisor!N1282</f>
        <v>0</v>
      </c>
      <c r="M1287" s="131"/>
      <c r="N1287" s="147"/>
      <c r="O1287" s="131"/>
      <c r="P1287" s="153"/>
      <c r="Q1287" s="116"/>
      <c r="R1287" s="116"/>
      <c r="S1287" s="191"/>
      <c r="T1287" s="179"/>
    </row>
    <row r="1288" spans="1:20" ht="45" hidden="1" customHeight="1" outlineLevel="7" x14ac:dyDescent="0.2">
      <c r="A1288" s="91"/>
      <c r="B1288" s="93"/>
      <c r="C1288" s="95"/>
      <c r="D1288" s="95"/>
      <c r="E1288" s="97"/>
      <c r="F1288" s="101"/>
      <c r="G1288" s="103"/>
      <c r="H1288" s="103"/>
      <c r="I1288" s="4" t="s">
        <v>80</v>
      </c>
      <c r="J1288" s="6"/>
      <c r="K1288" s="5">
        <f>Supervisor!K1283</f>
        <v>1</v>
      </c>
      <c r="L1288" s="5">
        <f>Supervisor!N1283</f>
        <v>0</v>
      </c>
      <c r="M1288" s="131"/>
      <c r="N1288" s="147"/>
      <c r="O1288" s="131"/>
      <c r="P1288" s="153"/>
      <c r="Q1288" s="116"/>
      <c r="R1288" s="116"/>
      <c r="S1288" s="191"/>
      <c r="T1288" s="179"/>
    </row>
    <row r="1289" spans="1:20" ht="45" hidden="1" customHeight="1" outlineLevel="7" x14ac:dyDescent="0.2">
      <c r="A1289" s="91"/>
      <c r="B1289" s="93"/>
      <c r="C1289" s="95"/>
      <c r="D1289" s="95"/>
      <c r="E1289" s="97"/>
      <c r="F1289" s="101"/>
      <c r="G1289" s="103"/>
      <c r="H1289" s="103"/>
      <c r="I1289" s="4" t="s">
        <v>82</v>
      </c>
      <c r="J1289" s="6"/>
      <c r="K1289" s="5">
        <f>Supervisor!K1284</f>
        <v>1</v>
      </c>
      <c r="L1289" s="5">
        <f>Supervisor!N1284</f>
        <v>0</v>
      </c>
      <c r="M1289" s="131"/>
      <c r="N1289" s="147"/>
      <c r="O1289" s="131"/>
      <c r="P1289" s="153"/>
      <c r="Q1289" s="116"/>
      <c r="R1289" s="116"/>
      <c r="S1289" s="191"/>
      <c r="T1289" s="179"/>
    </row>
    <row r="1290" spans="1:20" ht="45" hidden="1" customHeight="1" outlineLevel="7" x14ac:dyDescent="0.2">
      <c r="A1290" s="91"/>
      <c r="B1290" s="93"/>
      <c r="C1290" s="95"/>
      <c r="D1290" s="95"/>
      <c r="E1290" s="97"/>
      <c r="F1290" s="101"/>
      <c r="G1290" s="103"/>
      <c r="H1290" s="103"/>
      <c r="I1290" s="4" t="s">
        <v>293</v>
      </c>
      <c r="J1290" s="6"/>
      <c r="K1290" s="5">
        <f>Supervisor!K1285</f>
        <v>1</v>
      </c>
      <c r="L1290" s="5">
        <f>Supervisor!N1285</f>
        <v>0</v>
      </c>
      <c r="M1290" s="131"/>
      <c r="N1290" s="147"/>
      <c r="O1290" s="131"/>
      <c r="P1290" s="153"/>
      <c r="Q1290" s="116"/>
      <c r="R1290" s="116"/>
      <c r="S1290" s="191"/>
      <c r="T1290" s="179"/>
    </row>
    <row r="1291" spans="1:20" ht="45" hidden="1" customHeight="1" outlineLevel="7" x14ac:dyDescent="0.2">
      <c r="A1291" s="91"/>
      <c r="B1291" s="93"/>
      <c r="C1291" s="95"/>
      <c r="D1291" s="95"/>
      <c r="E1291" s="97"/>
      <c r="F1291" s="101"/>
      <c r="G1291" s="103"/>
      <c r="H1291" s="103"/>
      <c r="I1291" s="4" t="s">
        <v>294</v>
      </c>
      <c r="J1291" s="6"/>
      <c r="K1291" s="5">
        <f>Supervisor!K1286</f>
        <v>1</v>
      </c>
      <c r="L1291" s="5">
        <f>Supervisor!N1286</f>
        <v>0</v>
      </c>
      <c r="M1291" s="131"/>
      <c r="N1291" s="147"/>
      <c r="O1291" s="131"/>
      <c r="P1291" s="153"/>
      <c r="Q1291" s="116"/>
      <c r="R1291" s="116"/>
      <c r="S1291" s="191"/>
      <c r="T1291" s="179"/>
    </row>
    <row r="1292" spans="1:20" ht="45" hidden="1" customHeight="1" outlineLevel="5" x14ac:dyDescent="0.2">
      <c r="A1292" s="91"/>
      <c r="B1292" s="93"/>
      <c r="C1292" s="95"/>
      <c r="D1292" s="95"/>
      <c r="E1292" s="97"/>
      <c r="F1292" s="101"/>
      <c r="G1292" s="103"/>
      <c r="H1292" s="103"/>
      <c r="I1292" s="22" t="s">
        <v>191</v>
      </c>
      <c r="J1292" s="24"/>
      <c r="K1292" s="23">
        <f>Supervisor!K1287</f>
        <v>0</v>
      </c>
      <c r="L1292" s="23">
        <f>Supervisor!N1287</f>
        <v>0</v>
      </c>
      <c r="M1292" s="139"/>
      <c r="N1292" s="152"/>
      <c r="O1292" s="139"/>
      <c r="P1292" s="535"/>
      <c r="Q1292" s="115"/>
      <c r="R1292" s="115"/>
      <c r="S1292" s="190"/>
      <c r="T1292" s="179"/>
    </row>
    <row r="1293" spans="1:20" ht="45" hidden="1" customHeight="1" outlineLevel="7" x14ac:dyDescent="0.2">
      <c r="A1293" s="91"/>
      <c r="B1293" s="93"/>
      <c r="C1293" s="95"/>
      <c r="D1293" s="95"/>
      <c r="E1293" s="97"/>
      <c r="F1293" s="101"/>
      <c r="G1293" s="103"/>
      <c r="H1293" s="103"/>
      <c r="I1293" s="4" t="s">
        <v>291</v>
      </c>
      <c r="J1293" s="6"/>
      <c r="K1293" s="5">
        <f>Supervisor!K1288</f>
        <v>1</v>
      </c>
      <c r="L1293" s="5">
        <f>Supervisor!N1288</f>
        <v>0</v>
      </c>
      <c r="M1293" s="131"/>
      <c r="N1293" s="147"/>
      <c r="O1293" s="131"/>
      <c r="P1293" s="153"/>
      <c r="Q1293" s="116"/>
      <c r="R1293" s="116"/>
      <c r="S1293" s="191"/>
      <c r="T1293" s="179"/>
    </row>
    <row r="1294" spans="1:20" ht="45" hidden="1" customHeight="1" outlineLevel="7" x14ac:dyDescent="0.2">
      <c r="A1294" s="91"/>
      <c r="B1294" s="93"/>
      <c r="C1294" s="95"/>
      <c r="D1294" s="95"/>
      <c r="E1294" s="97"/>
      <c r="F1294" s="101"/>
      <c r="G1294" s="103"/>
      <c r="H1294" s="103"/>
      <c r="I1294" s="4" t="s">
        <v>292</v>
      </c>
      <c r="J1294" s="6"/>
      <c r="K1294" s="5">
        <f>Supervisor!K1289</f>
        <v>1</v>
      </c>
      <c r="L1294" s="5">
        <f>Supervisor!N1289</f>
        <v>0</v>
      </c>
      <c r="M1294" s="131"/>
      <c r="N1294" s="147"/>
      <c r="O1294" s="131"/>
      <c r="P1294" s="153"/>
      <c r="Q1294" s="116"/>
      <c r="R1294" s="116"/>
      <c r="S1294" s="191"/>
      <c r="T1294" s="179"/>
    </row>
    <row r="1295" spans="1:20" ht="45" hidden="1" customHeight="1" outlineLevel="7" x14ac:dyDescent="0.2">
      <c r="A1295" s="91"/>
      <c r="B1295" s="93"/>
      <c r="C1295" s="95"/>
      <c r="D1295" s="95"/>
      <c r="E1295" s="97"/>
      <c r="F1295" s="101"/>
      <c r="G1295" s="103"/>
      <c r="H1295" s="103"/>
      <c r="I1295" s="4" t="s">
        <v>231</v>
      </c>
      <c r="J1295" s="6"/>
      <c r="K1295" s="5">
        <f>Supervisor!K1290</f>
        <v>1</v>
      </c>
      <c r="L1295" s="5">
        <f>Supervisor!N1290</f>
        <v>0</v>
      </c>
      <c r="M1295" s="131"/>
      <c r="N1295" s="147"/>
      <c r="O1295" s="131"/>
      <c r="P1295" s="153"/>
      <c r="Q1295" s="116"/>
      <c r="R1295" s="116"/>
      <c r="S1295" s="191"/>
      <c r="T1295" s="179"/>
    </row>
    <row r="1296" spans="1:20" ht="45" hidden="1" customHeight="1" outlineLevel="7" x14ac:dyDescent="0.2">
      <c r="A1296" s="91"/>
      <c r="B1296" s="93"/>
      <c r="C1296" s="95"/>
      <c r="D1296" s="95"/>
      <c r="E1296" s="97"/>
      <c r="F1296" s="101"/>
      <c r="G1296" s="103"/>
      <c r="H1296" s="103"/>
      <c r="I1296" s="4" t="s">
        <v>80</v>
      </c>
      <c r="J1296" s="6"/>
      <c r="K1296" s="5">
        <f>Supervisor!K1291</f>
        <v>1</v>
      </c>
      <c r="L1296" s="5">
        <f>Supervisor!N1291</f>
        <v>0</v>
      </c>
      <c r="M1296" s="131"/>
      <c r="N1296" s="147"/>
      <c r="O1296" s="131"/>
      <c r="P1296" s="153"/>
      <c r="Q1296" s="116"/>
      <c r="R1296" s="116"/>
      <c r="S1296" s="191"/>
      <c r="T1296" s="179"/>
    </row>
    <row r="1297" spans="1:20" ht="45" hidden="1" customHeight="1" outlineLevel="7" x14ac:dyDescent="0.2">
      <c r="A1297" s="91"/>
      <c r="B1297" s="93"/>
      <c r="C1297" s="95"/>
      <c r="D1297" s="95"/>
      <c r="E1297" s="97"/>
      <c r="F1297" s="101"/>
      <c r="G1297" s="103"/>
      <c r="H1297" s="103"/>
      <c r="I1297" s="4" t="s">
        <v>82</v>
      </c>
      <c r="J1297" s="6"/>
      <c r="K1297" s="5">
        <f>Supervisor!K1292</f>
        <v>1</v>
      </c>
      <c r="L1297" s="5">
        <f>Supervisor!N1292</f>
        <v>0</v>
      </c>
      <c r="M1297" s="131"/>
      <c r="N1297" s="147"/>
      <c r="O1297" s="131"/>
      <c r="P1297" s="153"/>
      <c r="Q1297" s="116"/>
      <c r="R1297" s="116"/>
      <c r="S1297" s="191"/>
      <c r="T1297" s="179"/>
    </row>
    <row r="1298" spans="1:20" ht="45" hidden="1" customHeight="1" outlineLevel="7" x14ac:dyDescent="0.2">
      <c r="A1298" s="91"/>
      <c r="B1298" s="93"/>
      <c r="C1298" s="95"/>
      <c r="D1298" s="95"/>
      <c r="E1298" s="97"/>
      <c r="F1298" s="101"/>
      <c r="G1298" s="103"/>
      <c r="H1298" s="103"/>
      <c r="I1298" s="4" t="s">
        <v>293</v>
      </c>
      <c r="J1298" s="6"/>
      <c r="K1298" s="5">
        <f>Supervisor!K1293</f>
        <v>1</v>
      </c>
      <c r="L1298" s="5">
        <f>Supervisor!N1293</f>
        <v>0</v>
      </c>
      <c r="M1298" s="131"/>
      <c r="N1298" s="147"/>
      <c r="O1298" s="131"/>
      <c r="P1298" s="153"/>
      <c r="Q1298" s="116"/>
      <c r="R1298" s="116"/>
      <c r="S1298" s="191"/>
      <c r="T1298" s="179"/>
    </row>
    <row r="1299" spans="1:20" ht="45" hidden="1" customHeight="1" outlineLevel="7" x14ac:dyDescent="0.2">
      <c r="A1299" s="91"/>
      <c r="B1299" s="93"/>
      <c r="C1299" s="95"/>
      <c r="D1299" s="95"/>
      <c r="E1299" s="97"/>
      <c r="F1299" s="101"/>
      <c r="G1299" s="103"/>
      <c r="H1299" s="103"/>
      <c r="I1299" s="4" t="s">
        <v>294</v>
      </c>
      <c r="J1299" s="6"/>
      <c r="K1299" s="5">
        <f>Supervisor!K1294</f>
        <v>1</v>
      </c>
      <c r="L1299" s="5">
        <f>Supervisor!N1294</f>
        <v>0</v>
      </c>
      <c r="M1299" s="131"/>
      <c r="N1299" s="147"/>
      <c r="O1299" s="131"/>
      <c r="P1299" s="153"/>
      <c r="Q1299" s="116"/>
      <c r="R1299" s="116"/>
      <c r="S1299" s="191"/>
      <c r="T1299" s="179"/>
    </row>
    <row r="1300" spans="1:20" ht="45" hidden="1" customHeight="1" outlineLevel="5" x14ac:dyDescent="0.2">
      <c r="A1300" s="91"/>
      <c r="B1300" s="93"/>
      <c r="C1300" s="95"/>
      <c r="D1300" s="95"/>
      <c r="E1300" s="97"/>
      <c r="F1300" s="101"/>
      <c r="G1300" s="103"/>
      <c r="H1300" s="103"/>
      <c r="I1300" s="22" t="s">
        <v>192</v>
      </c>
      <c r="J1300" s="24"/>
      <c r="K1300" s="23">
        <f>Supervisor!K1295</f>
        <v>0</v>
      </c>
      <c r="L1300" s="23">
        <f>Supervisor!N1295</f>
        <v>0</v>
      </c>
      <c r="M1300" s="139"/>
      <c r="N1300" s="152"/>
      <c r="O1300" s="139"/>
      <c r="P1300" s="535"/>
      <c r="Q1300" s="115"/>
      <c r="R1300" s="115"/>
      <c r="S1300" s="190"/>
      <c r="T1300" s="179"/>
    </row>
    <row r="1301" spans="1:20" ht="45" hidden="1" customHeight="1" outlineLevel="7" x14ac:dyDescent="0.2">
      <c r="A1301" s="91"/>
      <c r="B1301" s="93"/>
      <c r="C1301" s="95"/>
      <c r="D1301" s="95"/>
      <c r="E1301" s="97"/>
      <c r="F1301" s="101"/>
      <c r="G1301" s="103"/>
      <c r="H1301" s="103"/>
      <c r="I1301" s="4" t="s">
        <v>291</v>
      </c>
      <c r="J1301" s="6"/>
      <c r="K1301" s="5">
        <f>Supervisor!K1296</f>
        <v>1</v>
      </c>
      <c r="L1301" s="5">
        <f>Supervisor!N1296</f>
        <v>0</v>
      </c>
      <c r="M1301" s="131"/>
      <c r="N1301" s="147"/>
      <c r="O1301" s="131"/>
      <c r="P1301" s="153"/>
      <c r="Q1301" s="116"/>
      <c r="R1301" s="116"/>
      <c r="S1301" s="191"/>
      <c r="T1301" s="179"/>
    </row>
    <row r="1302" spans="1:20" ht="45" hidden="1" customHeight="1" outlineLevel="7" x14ac:dyDescent="0.2">
      <c r="A1302" s="91"/>
      <c r="B1302" s="93"/>
      <c r="C1302" s="95"/>
      <c r="D1302" s="95"/>
      <c r="E1302" s="97"/>
      <c r="F1302" s="101"/>
      <c r="G1302" s="103"/>
      <c r="H1302" s="103"/>
      <c r="I1302" s="4" t="s">
        <v>292</v>
      </c>
      <c r="J1302" s="6"/>
      <c r="K1302" s="5">
        <f>Supervisor!K1297</f>
        <v>1</v>
      </c>
      <c r="L1302" s="5">
        <f>Supervisor!N1297</f>
        <v>0</v>
      </c>
      <c r="M1302" s="131"/>
      <c r="N1302" s="147"/>
      <c r="O1302" s="131"/>
      <c r="P1302" s="153"/>
      <c r="Q1302" s="116"/>
      <c r="R1302" s="116"/>
      <c r="S1302" s="191"/>
      <c r="T1302" s="179"/>
    </row>
    <row r="1303" spans="1:20" ht="45" hidden="1" customHeight="1" outlineLevel="7" x14ac:dyDescent="0.2">
      <c r="A1303" s="91"/>
      <c r="B1303" s="93"/>
      <c r="C1303" s="95"/>
      <c r="D1303" s="95"/>
      <c r="E1303" s="97"/>
      <c r="F1303" s="101"/>
      <c r="G1303" s="103"/>
      <c r="H1303" s="103"/>
      <c r="I1303" s="4" t="s">
        <v>231</v>
      </c>
      <c r="J1303" s="6"/>
      <c r="K1303" s="5">
        <f>Supervisor!K1298</f>
        <v>1</v>
      </c>
      <c r="L1303" s="5">
        <f>Supervisor!N1298</f>
        <v>0</v>
      </c>
      <c r="M1303" s="131"/>
      <c r="N1303" s="147"/>
      <c r="O1303" s="131"/>
      <c r="P1303" s="153"/>
      <c r="Q1303" s="116"/>
      <c r="R1303" s="116"/>
      <c r="S1303" s="191"/>
      <c r="T1303" s="179"/>
    </row>
    <row r="1304" spans="1:20" ht="45" hidden="1" customHeight="1" outlineLevel="7" x14ac:dyDescent="0.2">
      <c r="A1304" s="91"/>
      <c r="B1304" s="93"/>
      <c r="C1304" s="95"/>
      <c r="D1304" s="95"/>
      <c r="E1304" s="97"/>
      <c r="F1304" s="101"/>
      <c r="G1304" s="103"/>
      <c r="H1304" s="103"/>
      <c r="I1304" s="4" t="s">
        <v>80</v>
      </c>
      <c r="J1304" s="6"/>
      <c r="K1304" s="5">
        <f>Supervisor!K1299</f>
        <v>1</v>
      </c>
      <c r="L1304" s="5">
        <f>Supervisor!N1299</f>
        <v>0</v>
      </c>
      <c r="M1304" s="131"/>
      <c r="N1304" s="147"/>
      <c r="O1304" s="131"/>
      <c r="P1304" s="153"/>
      <c r="Q1304" s="116"/>
      <c r="R1304" s="116"/>
      <c r="S1304" s="191"/>
      <c r="T1304" s="179"/>
    </row>
    <row r="1305" spans="1:20" ht="45" hidden="1" customHeight="1" outlineLevel="7" x14ac:dyDescent="0.2">
      <c r="A1305" s="91"/>
      <c r="B1305" s="93"/>
      <c r="C1305" s="95"/>
      <c r="D1305" s="95"/>
      <c r="E1305" s="97"/>
      <c r="F1305" s="101"/>
      <c r="G1305" s="103"/>
      <c r="H1305" s="103"/>
      <c r="I1305" s="4" t="s">
        <v>82</v>
      </c>
      <c r="J1305" s="6"/>
      <c r="K1305" s="5">
        <f>Supervisor!K1300</f>
        <v>1</v>
      </c>
      <c r="L1305" s="5">
        <f>Supervisor!N1300</f>
        <v>0</v>
      </c>
      <c r="M1305" s="131"/>
      <c r="N1305" s="147"/>
      <c r="O1305" s="131"/>
      <c r="P1305" s="153"/>
      <c r="Q1305" s="116"/>
      <c r="R1305" s="116"/>
      <c r="S1305" s="191"/>
      <c r="T1305" s="179"/>
    </row>
    <row r="1306" spans="1:20" ht="45" hidden="1" customHeight="1" outlineLevel="7" x14ac:dyDescent="0.2">
      <c r="A1306" s="91"/>
      <c r="B1306" s="93"/>
      <c r="C1306" s="95"/>
      <c r="D1306" s="95"/>
      <c r="E1306" s="97"/>
      <c r="F1306" s="101"/>
      <c r="G1306" s="103"/>
      <c r="H1306" s="103"/>
      <c r="I1306" s="4" t="s">
        <v>293</v>
      </c>
      <c r="J1306" s="6"/>
      <c r="K1306" s="5">
        <f>Supervisor!K1301</f>
        <v>1</v>
      </c>
      <c r="L1306" s="5">
        <f>Supervisor!N1301</f>
        <v>0</v>
      </c>
      <c r="M1306" s="131"/>
      <c r="N1306" s="147"/>
      <c r="O1306" s="131"/>
      <c r="P1306" s="153"/>
      <c r="Q1306" s="116"/>
      <c r="R1306" s="116"/>
      <c r="S1306" s="191"/>
      <c r="T1306" s="179"/>
    </row>
    <row r="1307" spans="1:20" ht="45" hidden="1" customHeight="1" outlineLevel="7" x14ac:dyDescent="0.2">
      <c r="A1307" s="91"/>
      <c r="B1307" s="93"/>
      <c r="C1307" s="95"/>
      <c r="D1307" s="95"/>
      <c r="E1307" s="97"/>
      <c r="F1307" s="101"/>
      <c r="G1307" s="103"/>
      <c r="H1307" s="103"/>
      <c r="I1307" s="4" t="s">
        <v>294</v>
      </c>
      <c r="J1307" s="6"/>
      <c r="K1307" s="5">
        <f>Supervisor!K1302</f>
        <v>1</v>
      </c>
      <c r="L1307" s="5">
        <f>Supervisor!N1302</f>
        <v>0</v>
      </c>
      <c r="M1307" s="131"/>
      <c r="N1307" s="147"/>
      <c r="O1307" s="131"/>
      <c r="P1307" s="153"/>
      <c r="Q1307" s="116"/>
      <c r="R1307" s="116"/>
      <c r="S1307" s="191"/>
      <c r="T1307" s="179"/>
    </row>
    <row r="1308" spans="1:20" ht="45" hidden="1" customHeight="1" outlineLevel="5" x14ac:dyDescent="0.2">
      <c r="A1308" s="91"/>
      <c r="B1308" s="93"/>
      <c r="C1308" s="95"/>
      <c r="D1308" s="95"/>
      <c r="E1308" s="97"/>
      <c r="F1308" s="101"/>
      <c r="G1308" s="103"/>
      <c r="H1308" s="103"/>
      <c r="I1308" s="22" t="s">
        <v>193</v>
      </c>
      <c r="J1308" s="24"/>
      <c r="K1308" s="23">
        <f>Supervisor!K1303</f>
        <v>0</v>
      </c>
      <c r="L1308" s="23">
        <f>Supervisor!N1303</f>
        <v>0</v>
      </c>
      <c r="M1308" s="139"/>
      <c r="N1308" s="152"/>
      <c r="O1308" s="139"/>
      <c r="P1308" s="535"/>
      <c r="Q1308" s="115"/>
      <c r="R1308" s="115"/>
      <c r="S1308" s="190"/>
      <c r="T1308" s="179"/>
    </row>
    <row r="1309" spans="1:20" ht="45" hidden="1" customHeight="1" outlineLevel="7" x14ac:dyDescent="0.2">
      <c r="A1309" s="91"/>
      <c r="B1309" s="93"/>
      <c r="C1309" s="95"/>
      <c r="D1309" s="95"/>
      <c r="E1309" s="97"/>
      <c r="F1309" s="101"/>
      <c r="G1309" s="103"/>
      <c r="H1309" s="103"/>
      <c r="I1309" s="4" t="s">
        <v>291</v>
      </c>
      <c r="J1309" s="6"/>
      <c r="K1309" s="5">
        <f>Supervisor!K1304</f>
        <v>1</v>
      </c>
      <c r="L1309" s="5">
        <f>Supervisor!N1304</f>
        <v>0</v>
      </c>
      <c r="M1309" s="131"/>
      <c r="N1309" s="147"/>
      <c r="O1309" s="131"/>
      <c r="P1309" s="153"/>
      <c r="Q1309" s="116"/>
      <c r="R1309" s="116"/>
      <c r="S1309" s="191"/>
      <c r="T1309" s="179"/>
    </row>
    <row r="1310" spans="1:20" ht="45" hidden="1" customHeight="1" outlineLevel="7" x14ac:dyDescent="0.2">
      <c r="A1310" s="91"/>
      <c r="B1310" s="93"/>
      <c r="C1310" s="95"/>
      <c r="D1310" s="95"/>
      <c r="E1310" s="97"/>
      <c r="F1310" s="101"/>
      <c r="G1310" s="103"/>
      <c r="H1310" s="103"/>
      <c r="I1310" s="4" t="s">
        <v>292</v>
      </c>
      <c r="J1310" s="6"/>
      <c r="K1310" s="5">
        <f>Supervisor!K1305</f>
        <v>1</v>
      </c>
      <c r="L1310" s="5">
        <f>Supervisor!N1305</f>
        <v>0</v>
      </c>
      <c r="M1310" s="131"/>
      <c r="N1310" s="147"/>
      <c r="O1310" s="131"/>
      <c r="P1310" s="153"/>
      <c r="Q1310" s="116"/>
      <c r="R1310" s="116"/>
      <c r="S1310" s="191"/>
      <c r="T1310" s="179"/>
    </row>
    <row r="1311" spans="1:20" ht="45" hidden="1" customHeight="1" outlineLevel="7" x14ac:dyDescent="0.2">
      <c r="A1311" s="91"/>
      <c r="B1311" s="93"/>
      <c r="C1311" s="95"/>
      <c r="D1311" s="95"/>
      <c r="E1311" s="97"/>
      <c r="F1311" s="101"/>
      <c r="G1311" s="103"/>
      <c r="H1311" s="103"/>
      <c r="I1311" s="4" t="s">
        <v>231</v>
      </c>
      <c r="J1311" s="6"/>
      <c r="K1311" s="5">
        <f>Supervisor!K1306</f>
        <v>1</v>
      </c>
      <c r="L1311" s="5">
        <f>Supervisor!N1306</f>
        <v>0</v>
      </c>
      <c r="M1311" s="131"/>
      <c r="N1311" s="147"/>
      <c r="O1311" s="131"/>
      <c r="P1311" s="153"/>
      <c r="Q1311" s="116"/>
      <c r="R1311" s="116"/>
      <c r="S1311" s="191"/>
      <c r="T1311" s="179"/>
    </row>
    <row r="1312" spans="1:20" ht="45" hidden="1" customHeight="1" outlineLevel="7" x14ac:dyDescent="0.2">
      <c r="A1312" s="91"/>
      <c r="B1312" s="93"/>
      <c r="C1312" s="95"/>
      <c r="D1312" s="95"/>
      <c r="E1312" s="97"/>
      <c r="F1312" s="101"/>
      <c r="G1312" s="103"/>
      <c r="H1312" s="103"/>
      <c r="I1312" s="4" t="s">
        <v>80</v>
      </c>
      <c r="J1312" s="6"/>
      <c r="K1312" s="5">
        <f>Supervisor!K1307</f>
        <v>1</v>
      </c>
      <c r="L1312" s="5">
        <f>Supervisor!N1307</f>
        <v>0</v>
      </c>
      <c r="M1312" s="131"/>
      <c r="N1312" s="147"/>
      <c r="O1312" s="131"/>
      <c r="P1312" s="153"/>
      <c r="Q1312" s="116"/>
      <c r="R1312" s="116"/>
      <c r="S1312" s="191"/>
      <c r="T1312" s="179"/>
    </row>
    <row r="1313" spans="1:20" ht="45" hidden="1" customHeight="1" outlineLevel="7" x14ac:dyDescent="0.2">
      <c r="A1313" s="91"/>
      <c r="B1313" s="93"/>
      <c r="C1313" s="95"/>
      <c r="D1313" s="95"/>
      <c r="E1313" s="97"/>
      <c r="F1313" s="101"/>
      <c r="G1313" s="103"/>
      <c r="H1313" s="103"/>
      <c r="I1313" s="4" t="s">
        <v>82</v>
      </c>
      <c r="J1313" s="6"/>
      <c r="K1313" s="5">
        <f>Supervisor!K1308</f>
        <v>1</v>
      </c>
      <c r="L1313" s="5">
        <f>Supervisor!N1308</f>
        <v>0</v>
      </c>
      <c r="M1313" s="131"/>
      <c r="N1313" s="147"/>
      <c r="O1313" s="131"/>
      <c r="P1313" s="153"/>
      <c r="Q1313" s="116"/>
      <c r="R1313" s="116"/>
      <c r="S1313" s="191"/>
      <c r="T1313" s="179"/>
    </row>
    <row r="1314" spans="1:20" ht="45" hidden="1" customHeight="1" outlineLevel="7" x14ac:dyDescent="0.2">
      <c r="A1314" s="91"/>
      <c r="B1314" s="93"/>
      <c r="C1314" s="95"/>
      <c r="D1314" s="95"/>
      <c r="E1314" s="97"/>
      <c r="F1314" s="101"/>
      <c r="G1314" s="103"/>
      <c r="H1314" s="103"/>
      <c r="I1314" s="4" t="s">
        <v>293</v>
      </c>
      <c r="J1314" s="6"/>
      <c r="K1314" s="5">
        <f>Supervisor!K1309</f>
        <v>1</v>
      </c>
      <c r="L1314" s="5">
        <f>Supervisor!N1309</f>
        <v>0</v>
      </c>
      <c r="M1314" s="131"/>
      <c r="N1314" s="147"/>
      <c r="O1314" s="131"/>
      <c r="P1314" s="153"/>
      <c r="Q1314" s="116"/>
      <c r="R1314" s="116"/>
      <c r="S1314" s="191"/>
      <c r="T1314" s="179"/>
    </row>
    <row r="1315" spans="1:20" ht="45" hidden="1" customHeight="1" outlineLevel="7" x14ac:dyDescent="0.2">
      <c r="A1315" s="91"/>
      <c r="B1315" s="93"/>
      <c r="C1315" s="95"/>
      <c r="D1315" s="95"/>
      <c r="E1315" s="97"/>
      <c r="F1315" s="101"/>
      <c r="G1315" s="103"/>
      <c r="H1315" s="103"/>
      <c r="I1315" s="4" t="s">
        <v>294</v>
      </c>
      <c r="J1315" s="6"/>
      <c r="K1315" s="5">
        <f>Supervisor!K1310</f>
        <v>1</v>
      </c>
      <c r="L1315" s="5">
        <f>Supervisor!N1310</f>
        <v>0</v>
      </c>
      <c r="M1315" s="131"/>
      <c r="N1315" s="147"/>
      <c r="O1315" s="131"/>
      <c r="P1315" s="153"/>
      <c r="Q1315" s="116"/>
      <c r="R1315" s="116"/>
      <c r="S1315" s="191"/>
      <c r="T1315" s="179"/>
    </row>
    <row r="1316" spans="1:20" ht="45" hidden="1" customHeight="1" outlineLevel="5" x14ac:dyDescent="0.2">
      <c r="A1316" s="91"/>
      <c r="B1316" s="93"/>
      <c r="C1316" s="95"/>
      <c r="D1316" s="95"/>
      <c r="E1316" s="97"/>
      <c r="F1316" s="101"/>
      <c r="G1316" s="103"/>
      <c r="H1316" s="103"/>
      <c r="I1316" s="22" t="s">
        <v>194</v>
      </c>
      <c r="J1316" s="24"/>
      <c r="K1316" s="23">
        <f>Supervisor!K1311</f>
        <v>0</v>
      </c>
      <c r="L1316" s="23">
        <f>Supervisor!N1311</f>
        <v>0</v>
      </c>
      <c r="M1316" s="139"/>
      <c r="N1316" s="152"/>
      <c r="O1316" s="139"/>
      <c r="P1316" s="535"/>
      <c r="Q1316" s="115"/>
      <c r="R1316" s="115"/>
      <c r="S1316" s="190"/>
      <c r="T1316" s="179"/>
    </row>
    <row r="1317" spans="1:20" ht="45" hidden="1" customHeight="1" outlineLevel="7" x14ac:dyDescent="0.2">
      <c r="A1317" s="91"/>
      <c r="B1317" s="93"/>
      <c r="C1317" s="95"/>
      <c r="D1317" s="95"/>
      <c r="E1317" s="97"/>
      <c r="F1317" s="101"/>
      <c r="G1317" s="103"/>
      <c r="H1317" s="103"/>
      <c r="I1317" s="4" t="s">
        <v>291</v>
      </c>
      <c r="J1317" s="6"/>
      <c r="K1317" s="5">
        <f>Supervisor!K1312</f>
        <v>1</v>
      </c>
      <c r="L1317" s="5">
        <f>Supervisor!N1312</f>
        <v>0</v>
      </c>
      <c r="M1317" s="131"/>
      <c r="N1317" s="147"/>
      <c r="O1317" s="131"/>
      <c r="P1317" s="153"/>
      <c r="Q1317" s="116"/>
      <c r="R1317" s="116"/>
      <c r="S1317" s="191"/>
      <c r="T1317" s="179"/>
    </row>
    <row r="1318" spans="1:20" ht="45" hidden="1" customHeight="1" outlineLevel="7" x14ac:dyDescent="0.2">
      <c r="A1318" s="91"/>
      <c r="B1318" s="93"/>
      <c r="C1318" s="95"/>
      <c r="D1318" s="95"/>
      <c r="E1318" s="97"/>
      <c r="F1318" s="101"/>
      <c r="G1318" s="103"/>
      <c r="H1318" s="103"/>
      <c r="I1318" s="4" t="s">
        <v>292</v>
      </c>
      <c r="J1318" s="6"/>
      <c r="K1318" s="5">
        <f>Supervisor!K1313</f>
        <v>1</v>
      </c>
      <c r="L1318" s="5">
        <f>Supervisor!N1313</f>
        <v>0</v>
      </c>
      <c r="M1318" s="131"/>
      <c r="N1318" s="147"/>
      <c r="O1318" s="131"/>
      <c r="P1318" s="153"/>
      <c r="Q1318" s="116"/>
      <c r="R1318" s="116"/>
      <c r="S1318" s="191"/>
      <c r="T1318" s="179"/>
    </row>
    <row r="1319" spans="1:20" ht="45" hidden="1" customHeight="1" outlineLevel="7" x14ac:dyDescent="0.2">
      <c r="A1319" s="91"/>
      <c r="B1319" s="93"/>
      <c r="C1319" s="95"/>
      <c r="D1319" s="95"/>
      <c r="E1319" s="97"/>
      <c r="F1319" s="101"/>
      <c r="G1319" s="103"/>
      <c r="H1319" s="103"/>
      <c r="I1319" s="4" t="s">
        <v>231</v>
      </c>
      <c r="J1319" s="6"/>
      <c r="K1319" s="5">
        <f>Supervisor!K1314</f>
        <v>1</v>
      </c>
      <c r="L1319" s="5">
        <f>Supervisor!N1314</f>
        <v>0</v>
      </c>
      <c r="M1319" s="131"/>
      <c r="N1319" s="147"/>
      <c r="O1319" s="131"/>
      <c r="P1319" s="153"/>
      <c r="Q1319" s="116"/>
      <c r="R1319" s="116"/>
      <c r="S1319" s="191"/>
      <c r="T1319" s="179"/>
    </row>
    <row r="1320" spans="1:20" ht="45" hidden="1" customHeight="1" outlineLevel="7" x14ac:dyDescent="0.2">
      <c r="A1320" s="91"/>
      <c r="B1320" s="93"/>
      <c r="C1320" s="95"/>
      <c r="D1320" s="95"/>
      <c r="E1320" s="97"/>
      <c r="F1320" s="101"/>
      <c r="G1320" s="103"/>
      <c r="H1320" s="103"/>
      <c r="I1320" s="4" t="s">
        <v>80</v>
      </c>
      <c r="J1320" s="6"/>
      <c r="K1320" s="5">
        <f>Supervisor!K1315</f>
        <v>1</v>
      </c>
      <c r="L1320" s="5">
        <f>Supervisor!N1315</f>
        <v>0</v>
      </c>
      <c r="M1320" s="131"/>
      <c r="N1320" s="147"/>
      <c r="O1320" s="131"/>
      <c r="P1320" s="153"/>
      <c r="Q1320" s="116"/>
      <c r="R1320" s="116"/>
      <c r="S1320" s="191"/>
      <c r="T1320" s="179"/>
    </row>
    <row r="1321" spans="1:20" ht="45" hidden="1" customHeight="1" outlineLevel="7" x14ac:dyDescent="0.2">
      <c r="A1321" s="91"/>
      <c r="B1321" s="93"/>
      <c r="C1321" s="95"/>
      <c r="D1321" s="95"/>
      <c r="E1321" s="97"/>
      <c r="F1321" s="101"/>
      <c r="G1321" s="103"/>
      <c r="H1321" s="103"/>
      <c r="I1321" s="4" t="s">
        <v>82</v>
      </c>
      <c r="J1321" s="6"/>
      <c r="K1321" s="5">
        <f>Supervisor!K1316</f>
        <v>1</v>
      </c>
      <c r="L1321" s="5">
        <f>Supervisor!N1316</f>
        <v>0</v>
      </c>
      <c r="M1321" s="131"/>
      <c r="N1321" s="147"/>
      <c r="O1321" s="131"/>
      <c r="P1321" s="153"/>
      <c r="Q1321" s="116"/>
      <c r="R1321" s="116"/>
      <c r="S1321" s="191"/>
      <c r="T1321" s="179"/>
    </row>
    <row r="1322" spans="1:20" ht="45" hidden="1" customHeight="1" outlineLevel="7" x14ac:dyDescent="0.2">
      <c r="A1322" s="91"/>
      <c r="B1322" s="93"/>
      <c r="C1322" s="95"/>
      <c r="D1322" s="95"/>
      <c r="E1322" s="97"/>
      <c r="F1322" s="101"/>
      <c r="G1322" s="103"/>
      <c r="H1322" s="103"/>
      <c r="I1322" s="4" t="s">
        <v>293</v>
      </c>
      <c r="J1322" s="6"/>
      <c r="K1322" s="5">
        <f>Supervisor!K1317</f>
        <v>1</v>
      </c>
      <c r="L1322" s="5">
        <f>Supervisor!N1317</f>
        <v>0</v>
      </c>
      <c r="M1322" s="131"/>
      <c r="N1322" s="147"/>
      <c r="O1322" s="131"/>
      <c r="P1322" s="153"/>
      <c r="Q1322" s="116"/>
      <c r="R1322" s="116"/>
      <c r="S1322" s="191"/>
      <c r="T1322" s="179"/>
    </row>
    <row r="1323" spans="1:20" ht="45" hidden="1" customHeight="1" outlineLevel="7" x14ac:dyDescent="0.2">
      <c r="A1323" s="91"/>
      <c r="B1323" s="93"/>
      <c r="C1323" s="95"/>
      <c r="D1323" s="95"/>
      <c r="E1323" s="97"/>
      <c r="F1323" s="101"/>
      <c r="G1323" s="103"/>
      <c r="H1323" s="103"/>
      <c r="I1323" s="4" t="s">
        <v>294</v>
      </c>
      <c r="J1323" s="6"/>
      <c r="K1323" s="5">
        <f>Supervisor!K1318</f>
        <v>1</v>
      </c>
      <c r="L1323" s="5">
        <f>Supervisor!N1318</f>
        <v>0</v>
      </c>
      <c r="M1323" s="131"/>
      <c r="N1323" s="147"/>
      <c r="O1323" s="131"/>
      <c r="P1323" s="153"/>
      <c r="Q1323" s="116"/>
      <c r="R1323" s="116"/>
      <c r="S1323" s="191"/>
      <c r="T1323" s="179"/>
    </row>
    <row r="1324" spans="1:20" ht="45" hidden="1" customHeight="1" outlineLevel="5" x14ac:dyDescent="0.2">
      <c r="A1324" s="91"/>
      <c r="B1324" s="93"/>
      <c r="C1324" s="95"/>
      <c r="D1324" s="95"/>
      <c r="E1324" s="97"/>
      <c r="F1324" s="101"/>
      <c r="G1324" s="103"/>
      <c r="H1324" s="103"/>
      <c r="I1324" s="22" t="s">
        <v>195</v>
      </c>
      <c r="J1324" s="24"/>
      <c r="K1324" s="23">
        <f>Supervisor!K1319</f>
        <v>0</v>
      </c>
      <c r="L1324" s="23">
        <f>Supervisor!N1319</f>
        <v>0</v>
      </c>
      <c r="M1324" s="139"/>
      <c r="N1324" s="152"/>
      <c r="O1324" s="139"/>
      <c r="P1324" s="535"/>
      <c r="Q1324" s="115"/>
      <c r="R1324" s="115"/>
      <c r="S1324" s="190"/>
      <c r="T1324" s="179"/>
    </row>
    <row r="1325" spans="1:20" ht="45" hidden="1" customHeight="1" outlineLevel="7" x14ac:dyDescent="0.2">
      <c r="A1325" s="91"/>
      <c r="B1325" s="93"/>
      <c r="C1325" s="95"/>
      <c r="D1325" s="95"/>
      <c r="E1325" s="97"/>
      <c r="F1325" s="101"/>
      <c r="G1325" s="103"/>
      <c r="H1325" s="103"/>
      <c r="I1325" s="4" t="s">
        <v>291</v>
      </c>
      <c r="J1325" s="6"/>
      <c r="K1325" s="5">
        <f>Supervisor!K1320</f>
        <v>1</v>
      </c>
      <c r="L1325" s="5">
        <f>Supervisor!N1320</f>
        <v>0</v>
      </c>
      <c r="M1325" s="131"/>
      <c r="N1325" s="147"/>
      <c r="O1325" s="131"/>
      <c r="P1325" s="153"/>
      <c r="Q1325" s="116"/>
      <c r="R1325" s="116"/>
      <c r="S1325" s="191"/>
      <c r="T1325" s="179"/>
    </row>
    <row r="1326" spans="1:20" ht="45" hidden="1" customHeight="1" outlineLevel="7" x14ac:dyDescent="0.2">
      <c r="A1326" s="91"/>
      <c r="B1326" s="93"/>
      <c r="C1326" s="95"/>
      <c r="D1326" s="95"/>
      <c r="E1326" s="97"/>
      <c r="F1326" s="101"/>
      <c r="G1326" s="103"/>
      <c r="H1326" s="103"/>
      <c r="I1326" s="4" t="s">
        <v>292</v>
      </c>
      <c r="J1326" s="6"/>
      <c r="K1326" s="5">
        <f>Supervisor!K1321</f>
        <v>1</v>
      </c>
      <c r="L1326" s="5">
        <f>Supervisor!N1321</f>
        <v>0</v>
      </c>
      <c r="M1326" s="131"/>
      <c r="N1326" s="147"/>
      <c r="O1326" s="131"/>
      <c r="P1326" s="153"/>
      <c r="Q1326" s="116"/>
      <c r="R1326" s="116"/>
      <c r="S1326" s="191"/>
      <c r="T1326" s="179"/>
    </row>
    <row r="1327" spans="1:20" ht="45" hidden="1" customHeight="1" outlineLevel="7" x14ac:dyDescent="0.2">
      <c r="A1327" s="91"/>
      <c r="B1327" s="93"/>
      <c r="C1327" s="95"/>
      <c r="D1327" s="95"/>
      <c r="E1327" s="97"/>
      <c r="F1327" s="101"/>
      <c r="G1327" s="103"/>
      <c r="H1327" s="103"/>
      <c r="I1327" s="4" t="s">
        <v>231</v>
      </c>
      <c r="J1327" s="6"/>
      <c r="K1327" s="5">
        <f>Supervisor!K1322</f>
        <v>1</v>
      </c>
      <c r="L1327" s="5">
        <f>Supervisor!N1322</f>
        <v>0</v>
      </c>
      <c r="M1327" s="131"/>
      <c r="N1327" s="147"/>
      <c r="O1327" s="131"/>
      <c r="P1327" s="153"/>
      <c r="Q1327" s="116"/>
      <c r="R1327" s="116"/>
      <c r="S1327" s="191"/>
      <c r="T1327" s="179"/>
    </row>
    <row r="1328" spans="1:20" ht="45" hidden="1" customHeight="1" outlineLevel="7" x14ac:dyDescent="0.2">
      <c r="A1328" s="91"/>
      <c r="B1328" s="93"/>
      <c r="C1328" s="95"/>
      <c r="D1328" s="95"/>
      <c r="E1328" s="97"/>
      <c r="F1328" s="101"/>
      <c r="G1328" s="103"/>
      <c r="H1328" s="103"/>
      <c r="I1328" s="4" t="s">
        <v>80</v>
      </c>
      <c r="J1328" s="6"/>
      <c r="K1328" s="5">
        <f>Supervisor!K1323</f>
        <v>1</v>
      </c>
      <c r="L1328" s="5">
        <f>Supervisor!N1323</f>
        <v>0</v>
      </c>
      <c r="M1328" s="131"/>
      <c r="N1328" s="147"/>
      <c r="O1328" s="131"/>
      <c r="P1328" s="153"/>
      <c r="Q1328" s="116"/>
      <c r="R1328" s="116"/>
      <c r="S1328" s="191"/>
      <c r="T1328" s="179"/>
    </row>
    <row r="1329" spans="1:20" ht="45" hidden="1" customHeight="1" outlineLevel="7" x14ac:dyDescent="0.2">
      <c r="A1329" s="91"/>
      <c r="B1329" s="93"/>
      <c r="C1329" s="95"/>
      <c r="D1329" s="95"/>
      <c r="E1329" s="97"/>
      <c r="F1329" s="101"/>
      <c r="G1329" s="103"/>
      <c r="H1329" s="103"/>
      <c r="I1329" s="4" t="s">
        <v>82</v>
      </c>
      <c r="J1329" s="6"/>
      <c r="K1329" s="5">
        <f>Supervisor!K1324</f>
        <v>1</v>
      </c>
      <c r="L1329" s="5">
        <f>Supervisor!N1324</f>
        <v>0</v>
      </c>
      <c r="M1329" s="131"/>
      <c r="N1329" s="147"/>
      <c r="O1329" s="131"/>
      <c r="P1329" s="153"/>
      <c r="Q1329" s="116"/>
      <c r="R1329" s="116"/>
      <c r="S1329" s="191"/>
      <c r="T1329" s="179"/>
    </row>
    <row r="1330" spans="1:20" ht="45" hidden="1" customHeight="1" outlineLevel="7" x14ac:dyDescent="0.2">
      <c r="A1330" s="91"/>
      <c r="B1330" s="93"/>
      <c r="C1330" s="95"/>
      <c r="D1330" s="95"/>
      <c r="E1330" s="97"/>
      <c r="F1330" s="101"/>
      <c r="G1330" s="103"/>
      <c r="H1330" s="103"/>
      <c r="I1330" s="4" t="s">
        <v>293</v>
      </c>
      <c r="J1330" s="6"/>
      <c r="K1330" s="5">
        <f>Supervisor!K1325</f>
        <v>1</v>
      </c>
      <c r="L1330" s="5">
        <f>Supervisor!N1325</f>
        <v>0</v>
      </c>
      <c r="M1330" s="131"/>
      <c r="N1330" s="147"/>
      <c r="O1330" s="131"/>
      <c r="P1330" s="153"/>
      <c r="Q1330" s="116"/>
      <c r="R1330" s="116"/>
      <c r="S1330" s="191"/>
      <c r="T1330" s="179"/>
    </row>
    <row r="1331" spans="1:20" ht="45" hidden="1" customHeight="1" outlineLevel="7" x14ac:dyDescent="0.2">
      <c r="A1331" s="91"/>
      <c r="B1331" s="93"/>
      <c r="C1331" s="95"/>
      <c r="D1331" s="95"/>
      <c r="E1331" s="97"/>
      <c r="F1331" s="101"/>
      <c r="G1331" s="103"/>
      <c r="H1331" s="103"/>
      <c r="I1331" s="4" t="s">
        <v>294</v>
      </c>
      <c r="J1331" s="6"/>
      <c r="K1331" s="5">
        <f>Supervisor!K1326</f>
        <v>1</v>
      </c>
      <c r="L1331" s="5">
        <f>Supervisor!N1326</f>
        <v>0</v>
      </c>
      <c r="M1331" s="131"/>
      <c r="N1331" s="147"/>
      <c r="O1331" s="131"/>
      <c r="P1331" s="153"/>
      <c r="Q1331" s="116"/>
      <c r="R1331" s="116"/>
      <c r="S1331" s="191"/>
      <c r="T1331" s="179"/>
    </row>
    <row r="1332" spans="1:20" ht="45" customHeight="1" outlineLevel="4" collapsed="1" x14ac:dyDescent="0.2">
      <c r="A1332" s="91"/>
      <c r="B1332" s="93"/>
      <c r="C1332" s="95"/>
      <c r="D1332" s="95"/>
      <c r="E1332" s="97"/>
      <c r="F1332" s="101"/>
      <c r="G1332" s="101"/>
      <c r="H1332" s="101"/>
      <c r="I1332" s="19" t="s">
        <v>137</v>
      </c>
      <c r="J1332" s="21"/>
      <c r="K1332" s="20">
        <f>Supervisor!K1327</f>
        <v>0</v>
      </c>
      <c r="L1332" s="20">
        <f>Supervisor!N1327</f>
        <v>0</v>
      </c>
      <c r="M1332" s="138"/>
      <c r="N1332" s="151"/>
      <c r="O1332" s="138"/>
      <c r="P1332" s="532"/>
      <c r="Q1332" s="105"/>
      <c r="R1332" s="105"/>
      <c r="S1332" s="185"/>
      <c r="T1332" s="179"/>
    </row>
    <row r="1333" spans="1:20" ht="45" hidden="1" customHeight="1" outlineLevel="5" x14ac:dyDescent="0.2">
      <c r="A1333" s="91"/>
      <c r="B1333" s="93"/>
      <c r="C1333" s="95"/>
      <c r="D1333" s="95"/>
      <c r="E1333" s="97"/>
      <c r="F1333" s="101"/>
      <c r="G1333" s="103"/>
      <c r="H1333" s="103"/>
      <c r="I1333" s="22" t="s">
        <v>196</v>
      </c>
      <c r="J1333" s="24"/>
      <c r="K1333" s="23">
        <f>Supervisor!K1328</f>
        <v>0</v>
      </c>
      <c r="L1333" s="23">
        <f>Supervisor!N1328</f>
        <v>0</v>
      </c>
      <c r="M1333" s="139"/>
      <c r="N1333" s="152"/>
      <c r="O1333" s="139"/>
      <c r="P1333" s="535"/>
      <c r="Q1333" s="115"/>
      <c r="R1333" s="115"/>
      <c r="S1333" s="190"/>
      <c r="T1333" s="179"/>
    </row>
    <row r="1334" spans="1:20" ht="45" hidden="1" customHeight="1" outlineLevel="7" x14ac:dyDescent="0.2">
      <c r="A1334" s="91"/>
      <c r="B1334" s="93"/>
      <c r="C1334" s="95"/>
      <c r="D1334" s="95"/>
      <c r="E1334" s="97"/>
      <c r="F1334" s="101"/>
      <c r="G1334" s="103"/>
      <c r="H1334" s="103"/>
      <c r="I1334" s="4" t="s">
        <v>291</v>
      </c>
      <c r="J1334" s="6"/>
      <c r="K1334" s="5">
        <f>Supervisor!K1329</f>
        <v>1</v>
      </c>
      <c r="L1334" s="5">
        <f>Supervisor!N1329</f>
        <v>0</v>
      </c>
      <c r="M1334" s="131"/>
      <c r="N1334" s="147"/>
      <c r="O1334" s="131"/>
      <c r="P1334" s="153"/>
      <c r="Q1334" s="116"/>
      <c r="R1334" s="116"/>
      <c r="S1334" s="191"/>
      <c r="T1334" s="179"/>
    </row>
    <row r="1335" spans="1:20" ht="45" hidden="1" customHeight="1" outlineLevel="7" x14ac:dyDescent="0.2">
      <c r="A1335" s="91"/>
      <c r="B1335" s="93"/>
      <c r="C1335" s="95"/>
      <c r="D1335" s="95"/>
      <c r="E1335" s="97"/>
      <c r="F1335" s="101"/>
      <c r="G1335" s="103"/>
      <c r="H1335" s="103"/>
      <c r="I1335" s="4" t="s">
        <v>292</v>
      </c>
      <c r="J1335" s="6"/>
      <c r="K1335" s="5">
        <f>Supervisor!K1330</f>
        <v>1</v>
      </c>
      <c r="L1335" s="5">
        <f>Supervisor!N1330</f>
        <v>0</v>
      </c>
      <c r="M1335" s="131"/>
      <c r="N1335" s="147"/>
      <c r="O1335" s="131"/>
      <c r="P1335" s="153"/>
      <c r="Q1335" s="116"/>
      <c r="R1335" s="116"/>
      <c r="S1335" s="191"/>
      <c r="T1335" s="179"/>
    </row>
    <row r="1336" spans="1:20" ht="45" hidden="1" customHeight="1" outlineLevel="7" x14ac:dyDescent="0.2">
      <c r="A1336" s="91"/>
      <c r="B1336" s="93"/>
      <c r="C1336" s="95"/>
      <c r="D1336" s="95"/>
      <c r="E1336" s="97"/>
      <c r="F1336" s="101"/>
      <c r="G1336" s="103"/>
      <c r="H1336" s="103"/>
      <c r="I1336" s="4" t="s">
        <v>231</v>
      </c>
      <c r="J1336" s="6"/>
      <c r="K1336" s="5">
        <f>Supervisor!K1331</f>
        <v>1</v>
      </c>
      <c r="L1336" s="5">
        <f>Supervisor!N1331</f>
        <v>0</v>
      </c>
      <c r="M1336" s="131"/>
      <c r="N1336" s="147"/>
      <c r="O1336" s="131"/>
      <c r="P1336" s="153"/>
      <c r="Q1336" s="116"/>
      <c r="R1336" s="116"/>
      <c r="S1336" s="191"/>
      <c r="T1336" s="179"/>
    </row>
    <row r="1337" spans="1:20" ht="45" hidden="1" customHeight="1" outlineLevel="7" x14ac:dyDescent="0.2">
      <c r="A1337" s="91"/>
      <c r="B1337" s="93"/>
      <c r="C1337" s="95"/>
      <c r="D1337" s="95"/>
      <c r="E1337" s="97"/>
      <c r="F1337" s="101"/>
      <c r="G1337" s="103"/>
      <c r="H1337" s="103"/>
      <c r="I1337" s="4" t="s">
        <v>80</v>
      </c>
      <c r="J1337" s="6"/>
      <c r="K1337" s="5">
        <f>Supervisor!K1332</f>
        <v>1</v>
      </c>
      <c r="L1337" s="5">
        <f>Supervisor!N1332</f>
        <v>0</v>
      </c>
      <c r="M1337" s="131"/>
      <c r="N1337" s="147"/>
      <c r="O1337" s="131"/>
      <c r="P1337" s="153"/>
      <c r="Q1337" s="116"/>
      <c r="R1337" s="116"/>
      <c r="S1337" s="191"/>
      <c r="T1337" s="179"/>
    </row>
    <row r="1338" spans="1:20" ht="45" hidden="1" customHeight="1" outlineLevel="7" x14ac:dyDescent="0.2">
      <c r="A1338" s="91"/>
      <c r="B1338" s="93"/>
      <c r="C1338" s="95"/>
      <c r="D1338" s="95"/>
      <c r="E1338" s="97"/>
      <c r="F1338" s="101"/>
      <c r="G1338" s="103"/>
      <c r="H1338" s="103"/>
      <c r="I1338" s="4" t="s">
        <v>82</v>
      </c>
      <c r="J1338" s="6"/>
      <c r="K1338" s="5">
        <f>Supervisor!K1333</f>
        <v>1</v>
      </c>
      <c r="L1338" s="5">
        <f>Supervisor!N1333</f>
        <v>0</v>
      </c>
      <c r="M1338" s="131"/>
      <c r="N1338" s="147"/>
      <c r="O1338" s="131"/>
      <c r="P1338" s="153"/>
      <c r="Q1338" s="116"/>
      <c r="R1338" s="116"/>
      <c r="S1338" s="191"/>
      <c r="T1338" s="179"/>
    </row>
    <row r="1339" spans="1:20" ht="45" hidden="1" customHeight="1" outlineLevel="7" x14ac:dyDescent="0.2">
      <c r="A1339" s="91"/>
      <c r="B1339" s="93"/>
      <c r="C1339" s="95"/>
      <c r="D1339" s="95"/>
      <c r="E1339" s="97"/>
      <c r="F1339" s="101"/>
      <c r="G1339" s="103"/>
      <c r="H1339" s="103"/>
      <c r="I1339" s="4" t="s">
        <v>293</v>
      </c>
      <c r="J1339" s="6"/>
      <c r="K1339" s="5">
        <f>Supervisor!K1334</f>
        <v>1</v>
      </c>
      <c r="L1339" s="5">
        <f>Supervisor!N1334</f>
        <v>0</v>
      </c>
      <c r="M1339" s="131"/>
      <c r="N1339" s="147"/>
      <c r="O1339" s="131"/>
      <c r="P1339" s="153"/>
      <c r="Q1339" s="116"/>
      <c r="R1339" s="116"/>
      <c r="S1339" s="191"/>
      <c r="T1339" s="179"/>
    </row>
    <row r="1340" spans="1:20" ht="45" hidden="1" customHeight="1" outlineLevel="7" x14ac:dyDescent="0.2">
      <c r="A1340" s="91"/>
      <c r="B1340" s="93"/>
      <c r="C1340" s="95"/>
      <c r="D1340" s="95"/>
      <c r="E1340" s="97"/>
      <c r="F1340" s="101"/>
      <c r="G1340" s="103"/>
      <c r="H1340" s="103"/>
      <c r="I1340" s="4" t="s">
        <v>294</v>
      </c>
      <c r="J1340" s="6"/>
      <c r="K1340" s="5">
        <f>Supervisor!K1335</f>
        <v>1</v>
      </c>
      <c r="L1340" s="5">
        <f>Supervisor!N1335</f>
        <v>0</v>
      </c>
      <c r="M1340" s="131"/>
      <c r="N1340" s="147"/>
      <c r="O1340" s="131"/>
      <c r="P1340" s="153"/>
      <c r="Q1340" s="116"/>
      <c r="R1340" s="116"/>
      <c r="S1340" s="191"/>
      <c r="T1340" s="179"/>
    </row>
    <row r="1341" spans="1:20" ht="45" hidden="1" customHeight="1" outlineLevel="5" x14ac:dyDescent="0.2">
      <c r="A1341" s="91"/>
      <c r="B1341" s="93"/>
      <c r="C1341" s="95"/>
      <c r="D1341" s="95"/>
      <c r="E1341" s="97"/>
      <c r="F1341" s="101"/>
      <c r="G1341" s="103"/>
      <c r="H1341" s="103"/>
      <c r="I1341" s="22" t="s">
        <v>197</v>
      </c>
      <c r="J1341" s="24"/>
      <c r="K1341" s="23">
        <f>Supervisor!K1336</f>
        <v>0</v>
      </c>
      <c r="L1341" s="23">
        <f>Supervisor!N1336</f>
        <v>0</v>
      </c>
      <c r="M1341" s="139"/>
      <c r="N1341" s="152"/>
      <c r="O1341" s="139"/>
      <c r="P1341" s="535"/>
      <c r="Q1341" s="115"/>
      <c r="R1341" s="115"/>
      <c r="S1341" s="190"/>
      <c r="T1341" s="179"/>
    </row>
    <row r="1342" spans="1:20" ht="45" hidden="1" customHeight="1" outlineLevel="7" x14ac:dyDescent="0.2">
      <c r="A1342" s="91"/>
      <c r="B1342" s="93"/>
      <c r="C1342" s="95"/>
      <c r="D1342" s="95"/>
      <c r="E1342" s="97"/>
      <c r="F1342" s="101"/>
      <c r="G1342" s="103"/>
      <c r="H1342" s="103"/>
      <c r="I1342" s="4" t="s">
        <v>291</v>
      </c>
      <c r="J1342" s="6"/>
      <c r="K1342" s="5">
        <f>Supervisor!K1337</f>
        <v>1</v>
      </c>
      <c r="L1342" s="5">
        <f>Supervisor!N1337</f>
        <v>0</v>
      </c>
      <c r="M1342" s="131"/>
      <c r="N1342" s="147"/>
      <c r="O1342" s="131"/>
      <c r="P1342" s="153"/>
      <c r="Q1342" s="116"/>
      <c r="R1342" s="116"/>
      <c r="S1342" s="191"/>
      <c r="T1342" s="179"/>
    </row>
    <row r="1343" spans="1:20" ht="45" hidden="1" customHeight="1" outlineLevel="7" x14ac:dyDescent="0.2">
      <c r="A1343" s="91"/>
      <c r="B1343" s="93"/>
      <c r="C1343" s="95"/>
      <c r="D1343" s="95"/>
      <c r="E1343" s="97"/>
      <c r="F1343" s="101"/>
      <c r="G1343" s="103"/>
      <c r="H1343" s="103"/>
      <c r="I1343" s="4" t="s">
        <v>292</v>
      </c>
      <c r="J1343" s="6"/>
      <c r="K1343" s="5">
        <f>Supervisor!K1338</f>
        <v>1</v>
      </c>
      <c r="L1343" s="5">
        <f>Supervisor!N1338</f>
        <v>0</v>
      </c>
      <c r="M1343" s="131"/>
      <c r="N1343" s="147"/>
      <c r="O1343" s="131"/>
      <c r="P1343" s="153"/>
      <c r="Q1343" s="116"/>
      <c r="R1343" s="116"/>
      <c r="S1343" s="191"/>
      <c r="T1343" s="179"/>
    </row>
    <row r="1344" spans="1:20" ht="45" hidden="1" customHeight="1" outlineLevel="7" x14ac:dyDescent="0.2">
      <c r="A1344" s="91"/>
      <c r="B1344" s="93"/>
      <c r="C1344" s="95"/>
      <c r="D1344" s="95"/>
      <c r="E1344" s="97"/>
      <c r="F1344" s="101"/>
      <c r="G1344" s="103"/>
      <c r="H1344" s="103"/>
      <c r="I1344" s="4" t="s">
        <v>231</v>
      </c>
      <c r="J1344" s="6"/>
      <c r="K1344" s="5">
        <f>Supervisor!K1339</f>
        <v>1</v>
      </c>
      <c r="L1344" s="5">
        <f>Supervisor!N1339</f>
        <v>0</v>
      </c>
      <c r="M1344" s="131"/>
      <c r="N1344" s="147"/>
      <c r="O1344" s="131"/>
      <c r="P1344" s="153"/>
      <c r="Q1344" s="116"/>
      <c r="R1344" s="116"/>
      <c r="S1344" s="191"/>
      <c r="T1344" s="179"/>
    </row>
    <row r="1345" spans="1:20" ht="45" hidden="1" customHeight="1" outlineLevel="7" x14ac:dyDescent="0.2">
      <c r="A1345" s="91"/>
      <c r="B1345" s="93"/>
      <c r="C1345" s="95"/>
      <c r="D1345" s="95"/>
      <c r="E1345" s="97"/>
      <c r="F1345" s="101"/>
      <c r="G1345" s="103"/>
      <c r="H1345" s="103"/>
      <c r="I1345" s="4" t="s">
        <v>80</v>
      </c>
      <c r="J1345" s="6"/>
      <c r="K1345" s="5">
        <f>Supervisor!K1340</f>
        <v>1</v>
      </c>
      <c r="L1345" s="5">
        <f>Supervisor!N1340</f>
        <v>0</v>
      </c>
      <c r="M1345" s="131"/>
      <c r="N1345" s="147"/>
      <c r="O1345" s="131"/>
      <c r="P1345" s="153"/>
      <c r="Q1345" s="116"/>
      <c r="R1345" s="116"/>
      <c r="S1345" s="191"/>
      <c r="T1345" s="179"/>
    </row>
    <row r="1346" spans="1:20" ht="45" hidden="1" customHeight="1" outlineLevel="7" x14ac:dyDescent="0.2">
      <c r="A1346" s="91"/>
      <c r="B1346" s="93"/>
      <c r="C1346" s="95"/>
      <c r="D1346" s="95"/>
      <c r="E1346" s="97"/>
      <c r="F1346" s="101"/>
      <c r="G1346" s="103"/>
      <c r="H1346" s="103"/>
      <c r="I1346" s="4" t="s">
        <v>82</v>
      </c>
      <c r="J1346" s="6"/>
      <c r="K1346" s="5">
        <f>Supervisor!K1341</f>
        <v>1</v>
      </c>
      <c r="L1346" s="5">
        <f>Supervisor!N1341</f>
        <v>0</v>
      </c>
      <c r="M1346" s="131"/>
      <c r="N1346" s="147"/>
      <c r="O1346" s="131"/>
      <c r="P1346" s="153"/>
      <c r="Q1346" s="116"/>
      <c r="R1346" s="116"/>
      <c r="S1346" s="191"/>
      <c r="T1346" s="179"/>
    </row>
    <row r="1347" spans="1:20" ht="45" hidden="1" customHeight="1" outlineLevel="7" x14ac:dyDescent="0.2">
      <c r="A1347" s="91"/>
      <c r="B1347" s="93"/>
      <c r="C1347" s="95"/>
      <c r="D1347" s="95"/>
      <c r="E1347" s="97"/>
      <c r="F1347" s="101"/>
      <c r="G1347" s="103"/>
      <c r="H1347" s="103"/>
      <c r="I1347" s="4" t="s">
        <v>293</v>
      </c>
      <c r="J1347" s="6"/>
      <c r="K1347" s="5">
        <f>Supervisor!K1342</f>
        <v>1</v>
      </c>
      <c r="L1347" s="5">
        <f>Supervisor!N1342</f>
        <v>0</v>
      </c>
      <c r="M1347" s="131"/>
      <c r="N1347" s="147"/>
      <c r="O1347" s="131"/>
      <c r="P1347" s="153"/>
      <c r="Q1347" s="116"/>
      <c r="R1347" s="116"/>
      <c r="S1347" s="191"/>
      <c r="T1347" s="179"/>
    </row>
    <row r="1348" spans="1:20" ht="45" hidden="1" customHeight="1" outlineLevel="7" x14ac:dyDescent="0.2">
      <c r="A1348" s="91"/>
      <c r="B1348" s="93"/>
      <c r="C1348" s="95"/>
      <c r="D1348" s="95"/>
      <c r="E1348" s="97"/>
      <c r="F1348" s="101"/>
      <c r="G1348" s="103"/>
      <c r="H1348" s="103"/>
      <c r="I1348" s="4" t="s">
        <v>294</v>
      </c>
      <c r="J1348" s="6"/>
      <c r="K1348" s="5">
        <f>Supervisor!K1343</f>
        <v>1</v>
      </c>
      <c r="L1348" s="5">
        <f>Supervisor!N1343</f>
        <v>0</v>
      </c>
      <c r="M1348" s="131"/>
      <c r="N1348" s="147"/>
      <c r="O1348" s="131"/>
      <c r="P1348" s="153"/>
      <c r="Q1348" s="116"/>
      <c r="R1348" s="116"/>
      <c r="S1348" s="191"/>
      <c r="T1348" s="179"/>
    </row>
    <row r="1349" spans="1:20" ht="45" hidden="1" customHeight="1" outlineLevel="5" x14ac:dyDescent="0.2">
      <c r="A1349" s="91"/>
      <c r="B1349" s="93"/>
      <c r="C1349" s="95"/>
      <c r="D1349" s="95"/>
      <c r="E1349" s="97"/>
      <c r="F1349" s="101"/>
      <c r="G1349" s="103"/>
      <c r="H1349" s="103"/>
      <c r="I1349" s="22" t="s">
        <v>198</v>
      </c>
      <c r="J1349" s="24"/>
      <c r="K1349" s="23">
        <f>Supervisor!K1344</f>
        <v>0</v>
      </c>
      <c r="L1349" s="23">
        <f>Supervisor!N1344</f>
        <v>0</v>
      </c>
      <c r="M1349" s="139"/>
      <c r="N1349" s="152"/>
      <c r="O1349" s="139"/>
      <c r="P1349" s="535"/>
      <c r="Q1349" s="115"/>
      <c r="R1349" s="115"/>
      <c r="S1349" s="190"/>
      <c r="T1349" s="179"/>
    </row>
    <row r="1350" spans="1:20" ht="45" hidden="1" customHeight="1" outlineLevel="7" x14ac:dyDescent="0.2">
      <c r="A1350" s="91"/>
      <c r="B1350" s="93"/>
      <c r="C1350" s="95"/>
      <c r="D1350" s="95"/>
      <c r="E1350" s="97"/>
      <c r="F1350" s="101"/>
      <c r="G1350" s="103"/>
      <c r="H1350" s="103"/>
      <c r="I1350" s="4" t="s">
        <v>291</v>
      </c>
      <c r="J1350" s="6"/>
      <c r="K1350" s="5">
        <f>Supervisor!K1345</f>
        <v>1</v>
      </c>
      <c r="L1350" s="5">
        <f>Supervisor!N1345</f>
        <v>0</v>
      </c>
      <c r="M1350" s="131"/>
      <c r="N1350" s="147"/>
      <c r="O1350" s="131"/>
      <c r="P1350" s="153"/>
      <c r="Q1350" s="116"/>
      <c r="R1350" s="116"/>
      <c r="S1350" s="191"/>
      <c r="T1350" s="179"/>
    </row>
    <row r="1351" spans="1:20" ht="45" hidden="1" customHeight="1" outlineLevel="7" x14ac:dyDescent="0.2">
      <c r="A1351" s="91"/>
      <c r="B1351" s="93"/>
      <c r="C1351" s="95"/>
      <c r="D1351" s="95"/>
      <c r="E1351" s="97"/>
      <c r="F1351" s="101"/>
      <c r="G1351" s="103"/>
      <c r="H1351" s="103"/>
      <c r="I1351" s="4" t="s">
        <v>292</v>
      </c>
      <c r="J1351" s="6"/>
      <c r="K1351" s="5">
        <f>Supervisor!K1346</f>
        <v>1</v>
      </c>
      <c r="L1351" s="5">
        <f>Supervisor!N1346</f>
        <v>0</v>
      </c>
      <c r="M1351" s="131"/>
      <c r="N1351" s="147"/>
      <c r="O1351" s="131"/>
      <c r="P1351" s="153"/>
      <c r="Q1351" s="116"/>
      <c r="R1351" s="116"/>
      <c r="S1351" s="191"/>
      <c r="T1351" s="179"/>
    </row>
    <row r="1352" spans="1:20" ht="45" hidden="1" customHeight="1" outlineLevel="7" x14ac:dyDescent="0.2">
      <c r="A1352" s="91"/>
      <c r="B1352" s="93"/>
      <c r="C1352" s="95"/>
      <c r="D1352" s="95"/>
      <c r="E1352" s="97"/>
      <c r="F1352" s="101"/>
      <c r="G1352" s="103"/>
      <c r="H1352" s="103"/>
      <c r="I1352" s="4" t="s">
        <v>231</v>
      </c>
      <c r="J1352" s="6"/>
      <c r="K1352" s="5">
        <f>Supervisor!K1347</f>
        <v>1</v>
      </c>
      <c r="L1352" s="5">
        <f>Supervisor!N1347</f>
        <v>0</v>
      </c>
      <c r="M1352" s="131"/>
      <c r="N1352" s="147"/>
      <c r="O1352" s="131"/>
      <c r="P1352" s="153"/>
      <c r="Q1352" s="116"/>
      <c r="R1352" s="116"/>
      <c r="S1352" s="191"/>
      <c r="T1352" s="179"/>
    </row>
    <row r="1353" spans="1:20" ht="45" hidden="1" customHeight="1" outlineLevel="7" x14ac:dyDescent="0.2">
      <c r="A1353" s="91"/>
      <c r="B1353" s="93"/>
      <c r="C1353" s="95"/>
      <c r="D1353" s="95"/>
      <c r="E1353" s="97"/>
      <c r="F1353" s="101"/>
      <c r="G1353" s="103"/>
      <c r="H1353" s="103"/>
      <c r="I1353" s="4" t="s">
        <v>80</v>
      </c>
      <c r="J1353" s="6"/>
      <c r="K1353" s="5">
        <f>Supervisor!K1348</f>
        <v>1</v>
      </c>
      <c r="L1353" s="5">
        <f>Supervisor!N1348</f>
        <v>0</v>
      </c>
      <c r="M1353" s="131"/>
      <c r="N1353" s="147"/>
      <c r="O1353" s="131"/>
      <c r="P1353" s="153"/>
      <c r="Q1353" s="116"/>
      <c r="R1353" s="116"/>
      <c r="S1353" s="191"/>
      <c r="T1353" s="179"/>
    </row>
    <row r="1354" spans="1:20" ht="45" hidden="1" customHeight="1" outlineLevel="7" x14ac:dyDescent="0.2">
      <c r="A1354" s="91"/>
      <c r="B1354" s="93"/>
      <c r="C1354" s="95"/>
      <c r="D1354" s="95"/>
      <c r="E1354" s="97"/>
      <c r="F1354" s="101"/>
      <c r="G1354" s="103"/>
      <c r="H1354" s="103"/>
      <c r="I1354" s="4" t="s">
        <v>82</v>
      </c>
      <c r="J1354" s="6"/>
      <c r="K1354" s="5">
        <f>Supervisor!K1349</f>
        <v>1</v>
      </c>
      <c r="L1354" s="5">
        <f>Supervisor!N1349</f>
        <v>0</v>
      </c>
      <c r="M1354" s="131"/>
      <c r="N1354" s="147"/>
      <c r="O1354" s="131"/>
      <c r="P1354" s="153"/>
      <c r="Q1354" s="116"/>
      <c r="R1354" s="116"/>
      <c r="S1354" s="191"/>
      <c r="T1354" s="179"/>
    </row>
    <row r="1355" spans="1:20" ht="45" hidden="1" customHeight="1" outlineLevel="7" x14ac:dyDescent="0.2">
      <c r="A1355" s="91"/>
      <c r="B1355" s="93"/>
      <c r="C1355" s="95"/>
      <c r="D1355" s="95"/>
      <c r="E1355" s="97"/>
      <c r="F1355" s="101"/>
      <c r="G1355" s="103"/>
      <c r="H1355" s="103"/>
      <c r="I1355" s="4" t="s">
        <v>293</v>
      </c>
      <c r="J1355" s="6"/>
      <c r="K1355" s="5">
        <f>Supervisor!K1350</f>
        <v>1</v>
      </c>
      <c r="L1355" s="5">
        <f>Supervisor!N1350</f>
        <v>0</v>
      </c>
      <c r="M1355" s="131"/>
      <c r="N1355" s="147"/>
      <c r="O1355" s="131"/>
      <c r="P1355" s="153"/>
      <c r="Q1355" s="116"/>
      <c r="R1355" s="116"/>
      <c r="S1355" s="191"/>
      <c r="T1355" s="179"/>
    </row>
    <row r="1356" spans="1:20" ht="45" hidden="1" customHeight="1" outlineLevel="7" x14ac:dyDescent="0.2">
      <c r="A1356" s="91"/>
      <c r="B1356" s="93"/>
      <c r="C1356" s="95"/>
      <c r="D1356" s="95"/>
      <c r="E1356" s="97"/>
      <c r="F1356" s="101"/>
      <c r="G1356" s="103"/>
      <c r="H1356" s="103"/>
      <c r="I1356" s="4" t="s">
        <v>294</v>
      </c>
      <c r="J1356" s="6"/>
      <c r="K1356" s="5">
        <f>Supervisor!K1351</f>
        <v>1</v>
      </c>
      <c r="L1356" s="5">
        <f>Supervisor!N1351</f>
        <v>0</v>
      </c>
      <c r="M1356" s="131"/>
      <c r="N1356" s="147"/>
      <c r="O1356" s="131"/>
      <c r="P1356" s="153"/>
      <c r="Q1356" s="116"/>
      <c r="R1356" s="116"/>
      <c r="S1356" s="191"/>
      <c r="T1356" s="179"/>
    </row>
    <row r="1357" spans="1:20" ht="45" hidden="1" customHeight="1" outlineLevel="5" x14ac:dyDescent="0.2">
      <c r="A1357" s="91"/>
      <c r="B1357" s="93"/>
      <c r="C1357" s="95"/>
      <c r="D1357" s="95"/>
      <c r="E1357" s="97"/>
      <c r="F1357" s="101"/>
      <c r="G1357" s="103"/>
      <c r="H1357" s="103"/>
      <c r="I1357" s="22" t="s">
        <v>420</v>
      </c>
      <c r="J1357" s="24"/>
      <c r="K1357" s="23">
        <f>Supervisor!K1352</f>
        <v>0</v>
      </c>
      <c r="L1357" s="23">
        <f>Supervisor!N1352</f>
        <v>0</v>
      </c>
      <c r="M1357" s="139"/>
      <c r="N1357" s="152"/>
      <c r="O1357" s="139"/>
      <c r="P1357" s="535"/>
      <c r="Q1357" s="115"/>
      <c r="R1357" s="115"/>
      <c r="S1357" s="190"/>
      <c r="T1357" s="179"/>
    </row>
    <row r="1358" spans="1:20" ht="45" hidden="1" customHeight="1" outlineLevel="7" x14ac:dyDescent="0.2">
      <c r="A1358" s="91"/>
      <c r="B1358" s="93"/>
      <c r="C1358" s="95"/>
      <c r="D1358" s="95"/>
      <c r="E1358" s="97"/>
      <c r="F1358" s="101"/>
      <c r="G1358" s="103"/>
      <c r="H1358" s="103"/>
      <c r="I1358" s="4" t="s">
        <v>291</v>
      </c>
      <c r="J1358" s="6"/>
      <c r="K1358" s="5">
        <f>Supervisor!K1353</f>
        <v>1</v>
      </c>
      <c r="L1358" s="5">
        <f>Supervisor!N1353</f>
        <v>0</v>
      </c>
      <c r="M1358" s="131"/>
      <c r="N1358" s="147"/>
      <c r="O1358" s="131"/>
      <c r="P1358" s="153"/>
      <c r="Q1358" s="116"/>
      <c r="R1358" s="116"/>
      <c r="S1358" s="191"/>
      <c r="T1358" s="179"/>
    </row>
    <row r="1359" spans="1:20" ht="45" hidden="1" customHeight="1" outlineLevel="7" x14ac:dyDescent="0.2">
      <c r="A1359" s="91"/>
      <c r="B1359" s="93"/>
      <c r="C1359" s="95"/>
      <c r="D1359" s="95"/>
      <c r="E1359" s="97"/>
      <c r="F1359" s="101"/>
      <c r="G1359" s="103"/>
      <c r="H1359" s="103"/>
      <c r="I1359" s="4" t="s">
        <v>292</v>
      </c>
      <c r="J1359" s="6"/>
      <c r="K1359" s="5">
        <f>Supervisor!K1354</f>
        <v>1</v>
      </c>
      <c r="L1359" s="5">
        <f>Supervisor!N1354</f>
        <v>0</v>
      </c>
      <c r="M1359" s="131"/>
      <c r="N1359" s="147"/>
      <c r="O1359" s="131"/>
      <c r="P1359" s="153"/>
      <c r="Q1359" s="116"/>
      <c r="R1359" s="116"/>
      <c r="S1359" s="191"/>
      <c r="T1359" s="179"/>
    </row>
    <row r="1360" spans="1:20" ht="45" hidden="1" customHeight="1" outlineLevel="7" x14ac:dyDescent="0.2">
      <c r="A1360" s="91"/>
      <c r="B1360" s="93"/>
      <c r="C1360" s="95"/>
      <c r="D1360" s="95"/>
      <c r="E1360" s="97"/>
      <c r="F1360" s="101"/>
      <c r="G1360" s="103"/>
      <c r="H1360" s="103"/>
      <c r="I1360" s="4" t="s">
        <v>231</v>
      </c>
      <c r="J1360" s="6"/>
      <c r="K1360" s="5">
        <f>Supervisor!K1355</f>
        <v>1</v>
      </c>
      <c r="L1360" s="5">
        <f>Supervisor!N1355</f>
        <v>0</v>
      </c>
      <c r="M1360" s="131"/>
      <c r="N1360" s="147"/>
      <c r="O1360" s="131"/>
      <c r="P1360" s="153"/>
      <c r="Q1360" s="116"/>
      <c r="R1360" s="116"/>
      <c r="S1360" s="191"/>
      <c r="T1360" s="179"/>
    </row>
    <row r="1361" spans="1:20" ht="45" hidden="1" customHeight="1" outlineLevel="7" x14ac:dyDescent="0.2">
      <c r="A1361" s="91"/>
      <c r="B1361" s="93"/>
      <c r="C1361" s="95"/>
      <c r="D1361" s="95"/>
      <c r="E1361" s="97"/>
      <c r="F1361" s="101"/>
      <c r="G1361" s="103"/>
      <c r="H1361" s="103"/>
      <c r="I1361" s="4" t="s">
        <v>80</v>
      </c>
      <c r="J1361" s="6"/>
      <c r="K1361" s="5">
        <f>Supervisor!K1356</f>
        <v>1</v>
      </c>
      <c r="L1361" s="5">
        <f>Supervisor!N1356</f>
        <v>0</v>
      </c>
      <c r="M1361" s="131"/>
      <c r="N1361" s="147"/>
      <c r="O1361" s="131"/>
      <c r="P1361" s="153"/>
      <c r="Q1361" s="116"/>
      <c r="R1361" s="116"/>
      <c r="S1361" s="191"/>
      <c r="T1361" s="179"/>
    </row>
    <row r="1362" spans="1:20" ht="45" hidden="1" customHeight="1" outlineLevel="7" x14ac:dyDescent="0.2">
      <c r="A1362" s="91"/>
      <c r="B1362" s="93"/>
      <c r="C1362" s="95"/>
      <c r="D1362" s="95"/>
      <c r="E1362" s="97"/>
      <c r="F1362" s="101"/>
      <c r="G1362" s="103"/>
      <c r="H1362" s="103"/>
      <c r="I1362" s="4" t="s">
        <v>82</v>
      </c>
      <c r="J1362" s="6"/>
      <c r="K1362" s="5">
        <f>Supervisor!K1357</f>
        <v>1</v>
      </c>
      <c r="L1362" s="5">
        <f>Supervisor!N1357</f>
        <v>0</v>
      </c>
      <c r="M1362" s="131"/>
      <c r="N1362" s="147"/>
      <c r="O1362" s="131"/>
      <c r="P1362" s="153"/>
      <c r="Q1362" s="116"/>
      <c r="R1362" s="116"/>
      <c r="S1362" s="191"/>
      <c r="T1362" s="179"/>
    </row>
    <row r="1363" spans="1:20" ht="45" hidden="1" customHeight="1" outlineLevel="7" x14ac:dyDescent="0.2">
      <c r="A1363" s="91"/>
      <c r="B1363" s="93"/>
      <c r="C1363" s="95"/>
      <c r="D1363" s="95"/>
      <c r="E1363" s="97"/>
      <c r="F1363" s="101"/>
      <c r="G1363" s="103"/>
      <c r="H1363" s="103"/>
      <c r="I1363" s="4" t="s">
        <v>293</v>
      </c>
      <c r="J1363" s="6"/>
      <c r="K1363" s="5">
        <f>Supervisor!K1358</f>
        <v>1</v>
      </c>
      <c r="L1363" s="5">
        <f>Supervisor!N1358</f>
        <v>0</v>
      </c>
      <c r="M1363" s="131"/>
      <c r="N1363" s="147"/>
      <c r="O1363" s="131"/>
      <c r="P1363" s="153"/>
      <c r="Q1363" s="116"/>
      <c r="R1363" s="116"/>
      <c r="S1363" s="191"/>
      <c r="T1363" s="179"/>
    </row>
    <row r="1364" spans="1:20" ht="45" hidden="1" customHeight="1" outlineLevel="7" x14ac:dyDescent="0.2">
      <c r="A1364" s="91"/>
      <c r="B1364" s="93"/>
      <c r="C1364" s="95"/>
      <c r="D1364" s="95"/>
      <c r="E1364" s="97"/>
      <c r="F1364" s="101"/>
      <c r="G1364" s="103"/>
      <c r="H1364" s="103"/>
      <c r="I1364" s="4" t="s">
        <v>294</v>
      </c>
      <c r="J1364" s="6"/>
      <c r="K1364" s="5">
        <f>Supervisor!K1359</f>
        <v>1</v>
      </c>
      <c r="L1364" s="5">
        <f>Supervisor!N1359</f>
        <v>0</v>
      </c>
      <c r="M1364" s="131"/>
      <c r="N1364" s="147"/>
      <c r="O1364" s="131"/>
      <c r="P1364" s="153"/>
      <c r="Q1364" s="116"/>
      <c r="R1364" s="116"/>
      <c r="S1364" s="191"/>
      <c r="T1364" s="179"/>
    </row>
    <row r="1365" spans="1:20" ht="45" hidden="1" customHeight="1" outlineLevel="5" x14ac:dyDescent="0.2">
      <c r="A1365" s="91"/>
      <c r="B1365" s="93"/>
      <c r="C1365" s="95"/>
      <c r="D1365" s="95"/>
      <c r="E1365" s="97"/>
      <c r="F1365" s="101"/>
      <c r="G1365" s="103"/>
      <c r="H1365" s="103"/>
      <c r="I1365" s="22" t="s">
        <v>199</v>
      </c>
      <c r="J1365" s="24"/>
      <c r="K1365" s="23">
        <f>Supervisor!K1360</f>
        <v>0</v>
      </c>
      <c r="L1365" s="23">
        <f>Supervisor!N1360</f>
        <v>0</v>
      </c>
      <c r="M1365" s="139"/>
      <c r="N1365" s="152"/>
      <c r="O1365" s="139"/>
      <c r="P1365" s="535"/>
      <c r="Q1365" s="115"/>
      <c r="R1365" s="115"/>
      <c r="S1365" s="190"/>
      <c r="T1365" s="179"/>
    </row>
    <row r="1366" spans="1:20" ht="45" hidden="1" customHeight="1" outlineLevel="7" x14ac:dyDescent="0.2">
      <c r="A1366" s="91"/>
      <c r="B1366" s="93"/>
      <c r="C1366" s="95"/>
      <c r="D1366" s="95"/>
      <c r="E1366" s="97"/>
      <c r="F1366" s="101"/>
      <c r="G1366" s="103"/>
      <c r="H1366" s="103"/>
      <c r="I1366" s="4" t="s">
        <v>291</v>
      </c>
      <c r="J1366" s="6"/>
      <c r="K1366" s="5">
        <f>Supervisor!K1361</f>
        <v>1</v>
      </c>
      <c r="L1366" s="5">
        <f>Supervisor!N1361</f>
        <v>0</v>
      </c>
      <c r="M1366" s="131"/>
      <c r="N1366" s="147"/>
      <c r="O1366" s="131"/>
      <c r="P1366" s="153"/>
      <c r="Q1366" s="116"/>
      <c r="R1366" s="116"/>
      <c r="S1366" s="191"/>
      <c r="T1366" s="179"/>
    </row>
    <row r="1367" spans="1:20" ht="45" hidden="1" customHeight="1" outlineLevel="7" x14ac:dyDescent="0.2">
      <c r="A1367" s="91"/>
      <c r="B1367" s="93"/>
      <c r="C1367" s="95"/>
      <c r="D1367" s="95"/>
      <c r="E1367" s="97"/>
      <c r="F1367" s="101"/>
      <c r="G1367" s="103"/>
      <c r="H1367" s="103"/>
      <c r="I1367" s="4" t="s">
        <v>292</v>
      </c>
      <c r="J1367" s="6"/>
      <c r="K1367" s="5">
        <f>Supervisor!K1362</f>
        <v>1</v>
      </c>
      <c r="L1367" s="5">
        <f>Supervisor!N1362</f>
        <v>0</v>
      </c>
      <c r="M1367" s="131"/>
      <c r="N1367" s="147"/>
      <c r="O1367" s="131"/>
      <c r="P1367" s="153"/>
      <c r="Q1367" s="116"/>
      <c r="R1367" s="116"/>
      <c r="S1367" s="191"/>
      <c r="T1367" s="179"/>
    </row>
    <row r="1368" spans="1:20" ht="45" hidden="1" customHeight="1" outlineLevel="7" x14ac:dyDescent="0.2">
      <c r="A1368" s="91"/>
      <c r="B1368" s="93"/>
      <c r="C1368" s="95"/>
      <c r="D1368" s="95"/>
      <c r="E1368" s="97"/>
      <c r="F1368" s="101"/>
      <c r="G1368" s="103"/>
      <c r="H1368" s="103"/>
      <c r="I1368" s="4" t="s">
        <v>231</v>
      </c>
      <c r="J1368" s="6"/>
      <c r="K1368" s="5">
        <f>Supervisor!K1363</f>
        <v>1</v>
      </c>
      <c r="L1368" s="5">
        <f>Supervisor!N1363</f>
        <v>0</v>
      </c>
      <c r="M1368" s="131"/>
      <c r="N1368" s="147"/>
      <c r="O1368" s="131"/>
      <c r="P1368" s="153"/>
      <c r="Q1368" s="116"/>
      <c r="R1368" s="116"/>
      <c r="S1368" s="191"/>
      <c r="T1368" s="179"/>
    </row>
    <row r="1369" spans="1:20" ht="45" hidden="1" customHeight="1" outlineLevel="7" x14ac:dyDescent="0.2">
      <c r="A1369" s="91"/>
      <c r="B1369" s="93"/>
      <c r="C1369" s="95"/>
      <c r="D1369" s="95"/>
      <c r="E1369" s="97"/>
      <c r="F1369" s="101"/>
      <c r="G1369" s="103"/>
      <c r="H1369" s="103"/>
      <c r="I1369" s="4" t="s">
        <v>80</v>
      </c>
      <c r="J1369" s="6"/>
      <c r="K1369" s="5">
        <f>Supervisor!K1364</f>
        <v>1</v>
      </c>
      <c r="L1369" s="5">
        <f>Supervisor!N1364</f>
        <v>0</v>
      </c>
      <c r="M1369" s="131"/>
      <c r="N1369" s="147"/>
      <c r="O1369" s="131"/>
      <c r="P1369" s="153"/>
      <c r="Q1369" s="116"/>
      <c r="R1369" s="116"/>
      <c r="S1369" s="191"/>
      <c r="T1369" s="179"/>
    </row>
    <row r="1370" spans="1:20" ht="45" hidden="1" customHeight="1" outlineLevel="7" x14ac:dyDescent="0.2">
      <c r="A1370" s="91"/>
      <c r="B1370" s="93"/>
      <c r="C1370" s="95"/>
      <c r="D1370" s="95"/>
      <c r="E1370" s="97"/>
      <c r="F1370" s="101"/>
      <c r="G1370" s="103"/>
      <c r="H1370" s="103"/>
      <c r="I1370" s="4" t="s">
        <v>82</v>
      </c>
      <c r="J1370" s="6"/>
      <c r="K1370" s="5">
        <f>Supervisor!K1365</f>
        <v>1</v>
      </c>
      <c r="L1370" s="5">
        <f>Supervisor!N1365</f>
        <v>0</v>
      </c>
      <c r="M1370" s="131"/>
      <c r="N1370" s="147"/>
      <c r="O1370" s="131"/>
      <c r="P1370" s="153"/>
      <c r="Q1370" s="116"/>
      <c r="R1370" s="116"/>
      <c r="S1370" s="191"/>
      <c r="T1370" s="179"/>
    </row>
    <row r="1371" spans="1:20" ht="45" hidden="1" customHeight="1" outlineLevel="7" x14ac:dyDescent="0.2">
      <c r="A1371" s="91"/>
      <c r="B1371" s="93"/>
      <c r="C1371" s="95"/>
      <c r="D1371" s="95"/>
      <c r="E1371" s="97"/>
      <c r="F1371" s="101"/>
      <c r="G1371" s="103"/>
      <c r="H1371" s="103"/>
      <c r="I1371" s="4" t="s">
        <v>293</v>
      </c>
      <c r="J1371" s="6"/>
      <c r="K1371" s="5">
        <f>Supervisor!K1366</f>
        <v>1</v>
      </c>
      <c r="L1371" s="5">
        <f>Supervisor!N1366</f>
        <v>0</v>
      </c>
      <c r="M1371" s="131"/>
      <c r="N1371" s="147"/>
      <c r="O1371" s="131"/>
      <c r="P1371" s="153"/>
      <c r="Q1371" s="116"/>
      <c r="R1371" s="116"/>
      <c r="S1371" s="191"/>
      <c r="T1371" s="179"/>
    </row>
    <row r="1372" spans="1:20" ht="45" hidden="1" customHeight="1" outlineLevel="7" x14ac:dyDescent="0.2">
      <c r="A1372" s="91"/>
      <c r="B1372" s="93"/>
      <c r="C1372" s="95"/>
      <c r="D1372" s="95"/>
      <c r="E1372" s="97"/>
      <c r="F1372" s="101"/>
      <c r="G1372" s="103"/>
      <c r="H1372" s="103"/>
      <c r="I1372" s="4" t="s">
        <v>294</v>
      </c>
      <c r="J1372" s="6"/>
      <c r="K1372" s="5">
        <f>Supervisor!K1367</f>
        <v>1</v>
      </c>
      <c r="L1372" s="5">
        <f>Supervisor!N1367</f>
        <v>0</v>
      </c>
      <c r="M1372" s="131"/>
      <c r="N1372" s="147"/>
      <c r="O1372" s="131"/>
      <c r="P1372" s="153"/>
      <c r="Q1372" s="116"/>
      <c r="R1372" s="116"/>
      <c r="S1372" s="191"/>
      <c r="T1372" s="179"/>
    </row>
    <row r="1373" spans="1:20" ht="45" hidden="1" customHeight="1" outlineLevel="5" x14ac:dyDescent="0.2">
      <c r="A1373" s="91"/>
      <c r="B1373" s="93"/>
      <c r="C1373" s="95"/>
      <c r="D1373" s="95"/>
      <c r="E1373" s="97"/>
      <c r="F1373" s="101"/>
      <c r="G1373" s="103"/>
      <c r="H1373" s="103"/>
      <c r="I1373" s="22" t="s">
        <v>200</v>
      </c>
      <c r="J1373" s="24"/>
      <c r="K1373" s="23">
        <f>Supervisor!K1368</f>
        <v>0</v>
      </c>
      <c r="L1373" s="23">
        <f>Supervisor!N1368</f>
        <v>0</v>
      </c>
      <c r="M1373" s="139"/>
      <c r="N1373" s="152"/>
      <c r="O1373" s="139"/>
      <c r="P1373" s="535"/>
      <c r="Q1373" s="115"/>
      <c r="R1373" s="115"/>
      <c r="S1373" s="190"/>
      <c r="T1373" s="179"/>
    </row>
    <row r="1374" spans="1:20" ht="45" hidden="1" customHeight="1" outlineLevel="7" x14ac:dyDescent="0.2">
      <c r="A1374" s="91"/>
      <c r="B1374" s="93"/>
      <c r="C1374" s="95"/>
      <c r="D1374" s="95"/>
      <c r="E1374" s="97"/>
      <c r="F1374" s="101"/>
      <c r="G1374" s="103"/>
      <c r="H1374" s="103"/>
      <c r="I1374" s="4" t="s">
        <v>291</v>
      </c>
      <c r="J1374" s="6"/>
      <c r="K1374" s="5">
        <f>Supervisor!K1369</f>
        <v>1</v>
      </c>
      <c r="L1374" s="5">
        <f>Supervisor!N1369</f>
        <v>0</v>
      </c>
      <c r="M1374" s="131"/>
      <c r="N1374" s="147"/>
      <c r="O1374" s="131"/>
      <c r="P1374" s="153"/>
      <c r="Q1374" s="116"/>
      <c r="R1374" s="116"/>
      <c r="S1374" s="191"/>
      <c r="T1374" s="179"/>
    </row>
    <row r="1375" spans="1:20" ht="45" hidden="1" customHeight="1" outlineLevel="7" x14ac:dyDescent="0.2">
      <c r="A1375" s="91"/>
      <c r="B1375" s="93"/>
      <c r="C1375" s="95"/>
      <c r="D1375" s="95"/>
      <c r="E1375" s="97"/>
      <c r="F1375" s="101"/>
      <c r="G1375" s="103"/>
      <c r="H1375" s="103"/>
      <c r="I1375" s="4" t="s">
        <v>292</v>
      </c>
      <c r="J1375" s="6"/>
      <c r="K1375" s="5">
        <f>Supervisor!K1370</f>
        <v>1</v>
      </c>
      <c r="L1375" s="5">
        <f>Supervisor!N1370</f>
        <v>0</v>
      </c>
      <c r="M1375" s="131"/>
      <c r="N1375" s="147"/>
      <c r="O1375" s="131"/>
      <c r="P1375" s="153"/>
      <c r="Q1375" s="116"/>
      <c r="R1375" s="116"/>
      <c r="S1375" s="191"/>
      <c r="T1375" s="179"/>
    </row>
    <row r="1376" spans="1:20" ht="45" hidden="1" customHeight="1" outlineLevel="7" x14ac:dyDescent="0.2">
      <c r="A1376" s="91"/>
      <c r="B1376" s="93"/>
      <c r="C1376" s="95"/>
      <c r="D1376" s="95"/>
      <c r="E1376" s="97"/>
      <c r="F1376" s="101"/>
      <c r="G1376" s="103"/>
      <c r="H1376" s="103"/>
      <c r="I1376" s="4" t="s">
        <v>231</v>
      </c>
      <c r="J1376" s="6"/>
      <c r="K1376" s="5">
        <f>Supervisor!K1371</f>
        <v>1</v>
      </c>
      <c r="L1376" s="5">
        <f>Supervisor!N1371</f>
        <v>0</v>
      </c>
      <c r="M1376" s="131"/>
      <c r="N1376" s="147"/>
      <c r="O1376" s="131"/>
      <c r="P1376" s="153"/>
      <c r="Q1376" s="116"/>
      <c r="R1376" s="116"/>
      <c r="S1376" s="191"/>
      <c r="T1376" s="179"/>
    </row>
    <row r="1377" spans="1:20" ht="45" hidden="1" customHeight="1" outlineLevel="7" x14ac:dyDescent="0.2">
      <c r="A1377" s="91"/>
      <c r="B1377" s="93"/>
      <c r="C1377" s="95"/>
      <c r="D1377" s="95"/>
      <c r="E1377" s="97"/>
      <c r="F1377" s="101"/>
      <c r="G1377" s="103"/>
      <c r="H1377" s="103"/>
      <c r="I1377" s="4" t="s">
        <v>80</v>
      </c>
      <c r="J1377" s="6"/>
      <c r="K1377" s="5">
        <f>Supervisor!K1372</f>
        <v>1</v>
      </c>
      <c r="L1377" s="5">
        <f>Supervisor!N1372</f>
        <v>0</v>
      </c>
      <c r="M1377" s="131"/>
      <c r="N1377" s="147"/>
      <c r="O1377" s="131"/>
      <c r="P1377" s="153"/>
      <c r="Q1377" s="116"/>
      <c r="R1377" s="116"/>
      <c r="S1377" s="191"/>
      <c r="T1377" s="179"/>
    </row>
    <row r="1378" spans="1:20" ht="45" hidden="1" customHeight="1" outlineLevel="7" x14ac:dyDescent="0.2">
      <c r="A1378" s="91"/>
      <c r="B1378" s="93"/>
      <c r="C1378" s="95"/>
      <c r="D1378" s="95"/>
      <c r="E1378" s="97"/>
      <c r="F1378" s="101"/>
      <c r="G1378" s="103"/>
      <c r="H1378" s="103"/>
      <c r="I1378" s="4" t="s">
        <v>82</v>
      </c>
      <c r="J1378" s="6"/>
      <c r="K1378" s="5">
        <f>Supervisor!K1373</f>
        <v>1</v>
      </c>
      <c r="L1378" s="5">
        <f>Supervisor!N1373</f>
        <v>0</v>
      </c>
      <c r="M1378" s="131"/>
      <c r="N1378" s="147"/>
      <c r="O1378" s="131"/>
      <c r="P1378" s="153"/>
      <c r="Q1378" s="116"/>
      <c r="R1378" s="116"/>
      <c r="S1378" s="191"/>
      <c r="T1378" s="179"/>
    </row>
    <row r="1379" spans="1:20" ht="45" hidden="1" customHeight="1" outlineLevel="7" x14ac:dyDescent="0.2">
      <c r="A1379" s="91"/>
      <c r="B1379" s="93"/>
      <c r="C1379" s="95"/>
      <c r="D1379" s="95"/>
      <c r="E1379" s="97"/>
      <c r="F1379" s="101"/>
      <c r="G1379" s="103"/>
      <c r="H1379" s="103"/>
      <c r="I1379" s="4" t="s">
        <v>293</v>
      </c>
      <c r="J1379" s="6"/>
      <c r="K1379" s="5">
        <f>Supervisor!K1374</f>
        <v>1</v>
      </c>
      <c r="L1379" s="5">
        <f>Supervisor!N1374</f>
        <v>0</v>
      </c>
      <c r="M1379" s="131"/>
      <c r="N1379" s="147"/>
      <c r="O1379" s="131"/>
      <c r="P1379" s="153"/>
      <c r="Q1379" s="116"/>
      <c r="R1379" s="116"/>
      <c r="S1379" s="191"/>
      <c r="T1379" s="179"/>
    </row>
    <row r="1380" spans="1:20" ht="45" hidden="1" customHeight="1" outlineLevel="7" x14ac:dyDescent="0.2">
      <c r="A1380" s="91"/>
      <c r="B1380" s="93"/>
      <c r="C1380" s="95"/>
      <c r="D1380" s="95"/>
      <c r="E1380" s="97"/>
      <c r="F1380" s="101"/>
      <c r="G1380" s="103"/>
      <c r="H1380" s="103"/>
      <c r="I1380" s="4" t="s">
        <v>294</v>
      </c>
      <c r="J1380" s="6"/>
      <c r="K1380" s="5">
        <f>Supervisor!K1375</f>
        <v>1</v>
      </c>
      <c r="L1380" s="5">
        <f>Supervisor!N1375</f>
        <v>0</v>
      </c>
      <c r="M1380" s="131"/>
      <c r="N1380" s="147"/>
      <c r="O1380" s="131"/>
      <c r="P1380" s="153"/>
      <c r="Q1380" s="116"/>
      <c r="R1380" s="116"/>
      <c r="S1380" s="191"/>
      <c r="T1380" s="179"/>
    </row>
    <row r="1381" spans="1:20" ht="45" hidden="1" customHeight="1" outlineLevel="5" x14ac:dyDescent="0.2">
      <c r="A1381" s="91"/>
      <c r="B1381" s="93"/>
      <c r="C1381" s="95"/>
      <c r="D1381" s="95"/>
      <c r="E1381" s="97"/>
      <c r="F1381" s="101"/>
      <c r="G1381" s="103"/>
      <c r="H1381" s="103"/>
      <c r="I1381" s="22" t="s">
        <v>201</v>
      </c>
      <c r="J1381" s="24"/>
      <c r="K1381" s="23">
        <f>Supervisor!K1376</f>
        <v>0</v>
      </c>
      <c r="L1381" s="23">
        <f>Supervisor!N1376</f>
        <v>0</v>
      </c>
      <c r="M1381" s="139"/>
      <c r="N1381" s="152"/>
      <c r="O1381" s="139"/>
      <c r="P1381" s="535"/>
      <c r="Q1381" s="115"/>
      <c r="R1381" s="115"/>
      <c r="S1381" s="190"/>
      <c r="T1381" s="179"/>
    </row>
    <row r="1382" spans="1:20" ht="45" hidden="1" customHeight="1" outlineLevel="7" x14ac:dyDescent="0.2">
      <c r="A1382" s="91"/>
      <c r="B1382" s="93"/>
      <c r="C1382" s="95"/>
      <c r="D1382" s="95"/>
      <c r="E1382" s="97"/>
      <c r="F1382" s="101"/>
      <c r="G1382" s="103"/>
      <c r="H1382" s="103"/>
      <c r="I1382" s="4" t="s">
        <v>291</v>
      </c>
      <c r="J1382" s="6"/>
      <c r="K1382" s="5">
        <f>Supervisor!K1377</f>
        <v>1</v>
      </c>
      <c r="L1382" s="5">
        <f>Supervisor!N1377</f>
        <v>0</v>
      </c>
      <c r="M1382" s="131"/>
      <c r="N1382" s="147"/>
      <c r="O1382" s="131"/>
      <c r="P1382" s="153"/>
      <c r="Q1382" s="116"/>
      <c r="R1382" s="116"/>
      <c r="S1382" s="191"/>
      <c r="T1382" s="179"/>
    </row>
    <row r="1383" spans="1:20" ht="45" hidden="1" customHeight="1" outlineLevel="7" x14ac:dyDescent="0.2">
      <c r="A1383" s="91"/>
      <c r="B1383" s="93"/>
      <c r="C1383" s="95"/>
      <c r="D1383" s="95"/>
      <c r="E1383" s="97"/>
      <c r="F1383" s="101"/>
      <c r="G1383" s="103"/>
      <c r="H1383" s="103"/>
      <c r="I1383" s="4" t="s">
        <v>292</v>
      </c>
      <c r="J1383" s="6"/>
      <c r="K1383" s="5">
        <f>Supervisor!K1378</f>
        <v>1</v>
      </c>
      <c r="L1383" s="5">
        <f>Supervisor!N1378</f>
        <v>0</v>
      </c>
      <c r="M1383" s="131"/>
      <c r="N1383" s="147"/>
      <c r="O1383" s="131"/>
      <c r="P1383" s="153"/>
      <c r="Q1383" s="116"/>
      <c r="R1383" s="116"/>
      <c r="S1383" s="191"/>
      <c r="T1383" s="179"/>
    </row>
    <row r="1384" spans="1:20" ht="45" hidden="1" customHeight="1" outlineLevel="7" x14ac:dyDescent="0.2">
      <c r="A1384" s="91"/>
      <c r="B1384" s="93"/>
      <c r="C1384" s="95"/>
      <c r="D1384" s="95"/>
      <c r="E1384" s="97"/>
      <c r="F1384" s="101"/>
      <c r="G1384" s="103"/>
      <c r="H1384" s="103"/>
      <c r="I1384" s="4" t="s">
        <v>231</v>
      </c>
      <c r="J1384" s="6"/>
      <c r="K1384" s="5">
        <f>Supervisor!K1379</f>
        <v>1</v>
      </c>
      <c r="L1384" s="5">
        <f>Supervisor!N1379</f>
        <v>0</v>
      </c>
      <c r="M1384" s="131"/>
      <c r="N1384" s="147"/>
      <c r="O1384" s="131"/>
      <c r="P1384" s="153"/>
      <c r="Q1384" s="116"/>
      <c r="R1384" s="116"/>
      <c r="S1384" s="191"/>
      <c r="T1384" s="179"/>
    </row>
    <row r="1385" spans="1:20" ht="45" hidden="1" customHeight="1" outlineLevel="7" x14ac:dyDescent="0.2">
      <c r="A1385" s="91"/>
      <c r="B1385" s="93"/>
      <c r="C1385" s="95"/>
      <c r="D1385" s="95"/>
      <c r="E1385" s="97"/>
      <c r="F1385" s="101"/>
      <c r="G1385" s="103"/>
      <c r="H1385" s="103"/>
      <c r="I1385" s="4" t="s">
        <v>80</v>
      </c>
      <c r="J1385" s="6"/>
      <c r="K1385" s="5">
        <f>Supervisor!K1380</f>
        <v>1</v>
      </c>
      <c r="L1385" s="5">
        <f>Supervisor!N1380</f>
        <v>0</v>
      </c>
      <c r="M1385" s="131"/>
      <c r="N1385" s="147"/>
      <c r="O1385" s="131"/>
      <c r="P1385" s="153"/>
      <c r="Q1385" s="116"/>
      <c r="R1385" s="116"/>
      <c r="S1385" s="191"/>
      <c r="T1385" s="179"/>
    </row>
    <row r="1386" spans="1:20" ht="45" hidden="1" customHeight="1" outlineLevel="7" x14ac:dyDescent="0.2">
      <c r="A1386" s="91"/>
      <c r="B1386" s="93"/>
      <c r="C1386" s="95"/>
      <c r="D1386" s="95"/>
      <c r="E1386" s="97"/>
      <c r="F1386" s="101"/>
      <c r="G1386" s="103"/>
      <c r="H1386" s="103"/>
      <c r="I1386" s="4" t="s">
        <v>82</v>
      </c>
      <c r="J1386" s="6"/>
      <c r="K1386" s="5">
        <f>Supervisor!K1381</f>
        <v>1</v>
      </c>
      <c r="L1386" s="5">
        <f>Supervisor!N1381</f>
        <v>0</v>
      </c>
      <c r="M1386" s="131"/>
      <c r="N1386" s="147"/>
      <c r="O1386" s="131"/>
      <c r="P1386" s="153"/>
      <c r="Q1386" s="116"/>
      <c r="R1386" s="116"/>
      <c r="S1386" s="191"/>
      <c r="T1386" s="179"/>
    </row>
    <row r="1387" spans="1:20" ht="45" hidden="1" customHeight="1" outlineLevel="7" x14ac:dyDescent="0.2">
      <c r="A1387" s="91"/>
      <c r="B1387" s="93"/>
      <c r="C1387" s="95"/>
      <c r="D1387" s="95"/>
      <c r="E1387" s="97"/>
      <c r="F1387" s="101"/>
      <c r="G1387" s="103"/>
      <c r="H1387" s="103"/>
      <c r="I1387" s="4" t="s">
        <v>293</v>
      </c>
      <c r="J1387" s="6"/>
      <c r="K1387" s="5">
        <f>Supervisor!K1382</f>
        <v>1</v>
      </c>
      <c r="L1387" s="5">
        <f>Supervisor!N1382</f>
        <v>0</v>
      </c>
      <c r="M1387" s="131"/>
      <c r="N1387" s="147"/>
      <c r="O1387" s="131"/>
      <c r="P1387" s="153"/>
      <c r="Q1387" s="116"/>
      <c r="R1387" s="116"/>
      <c r="S1387" s="191"/>
      <c r="T1387" s="179"/>
    </row>
    <row r="1388" spans="1:20" ht="45" hidden="1" customHeight="1" outlineLevel="7" x14ac:dyDescent="0.2">
      <c r="A1388" s="91"/>
      <c r="B1388" s="93"/>
      <c r="C1388" s="95"/>
      <c r="D1388" s="95"/>
      <c r="E1388" s="97"/>
      <c r="F1388" s="101"/>
      <c r="G1388" s="103"/>
      <c r="H1388" s="103"/>
      <c r="I1388" s="4" t="s">
        <v>294</v>
      </c>
      <c r="J1388" s="6"/>
      <c r="K1388" s="5">
        <f>Supervisor!K1383</f>
        <v>1</v>
      </c>
      <c r="L1388" s="5">
        <f>Supervisor!N1383</f>
        <v>0</v>
      </c>
      <c r="M1388" s="131"/>
      <c r="N1388" s="147"/>
      <c r="O1388" s="131"/>
      <c r="P1388" s="153"/>
      <c r="Q1388" s="116"/>
      <c r="R1388" s="116"/>
      <c r="S1388" s="191"/>
      <c r="T1388" s="179"/>
    </row>
    <row r="1389" spans="1:20" ht="45" hidden="1" customHeight="1" outlineLevel="5" x14ac:dyDescent="0.2">
      <c r="A1389" s="91"/>
      <c r="B1389" s="93"/>
      <c r="C1389" s="95"/>
      <c r="D1389" s="95"/>
      <c r="E1389" s="97"/>
      <c r="F1389" s="101"/>
      <c r="G1389" s="103"/>
      <c r="H1389" s="103"/>
      <c r="I1389" s="22" t="s">
        <v>202</v>
      </c>
      <c r="J1389" s="24"/>
      <c r="K1389" s="23">
        <f>Supervisor!K1384</f>
        <v>0</v>
      </c>
      <c r="L1389" s="23">
        <f>Supervisor!N1384</f>
        <v>0</v>
      </c>
      <c r="M1389" s="139"/>
      <c r="N1389" s="152"/>
      <c r="O1389" s="139"/>
      <c r="P1389" s="535"/>
      <c r="Q1389" s="115"/>
      <c r="R1389" s="115"/>
      <c r="S1389" s="190"/>
      <c r="T1389" s="179"/>
    </row>
    <row r="1390" spans="1:20" ht="45" hidden="1" customHeight="1" outlineLevel="7" x14ac:dyDescent="0.2">
      <c r="A1390" s="91"/>
      <c r="B1390" s="93"/>
      <c r="C1390" s="95"/>
      <c r="D1390" s="95"/>
      <c r="E1390" s="97"/>
      <c r="F1390" s="101"/>
      <c r="G1390" s="103"/>
      <c r="H1390" s="103"/>
      <c r="I1390" s="4" t="s">
        <v>291</v>
      </c>
      <c r="J1390" s="6"/>
      <c r="K1390" s="5">
        <f>Supervisor!K1385</f>
        <v>1</v>
      </c>
      <c r="L1390" s="5">
        <f>Supervisor!N1385</f>
        <v>0</v>
      </c>
      <c r="M1390" s="131"/>
      <c r="N1390" s="147"/>
      <c r="O1390" s="131"/>
      <c r="P1390" s="153"/>
      <c r="Q1390" s="116"/>
      <c r="R1390" s="116"/>
      <c r="S1390" s="191"/>
      <c r="T1390" s="179"/>
    </row>
    <row r="1391" spans="1:20" ht="45" hidden="1" customHeight="1" outlineLevel="7" x14ac:dyDescent="0.2">
      <c r="A1391" s="91"/>
      <c r="B1391" s="93"/>
      <c r="C1391" s="95"/>
      <c r="D1391" s="95"/>
      <c r="E1391" s="97"/>
      <c r="F1391" s="101"/>
      <c r="G1391" s="103"/>
      <c r="H1391" s="103"/>
      <c r="I1391" s="4" t="s">
        <v>292</v>
      </c>
      <c r="J1391" s="6"/>
      <c r="K1391" s="5">
        <f>Supervisor!K1386</f>
        <v>1</v>
      </c>
      <c r="L1391" s="5">
        <f>Supervisor!N1386</f>
        <v>0</v>
      </c>
      <c r="M1391" s="131"/>
      <c r="N1391" s="147"/>
      <c r="O1391" s="131"/>
      <c r="P1391" s="153"/>
      <c r="Q1391" s="116"/>
      <c r="R1391" s="116"/>
      <c r="S1391" s="191"/>
      <c r="T1391" s="179"/>
    </row>
    <row r="1392" spans="1:20" ht="45" hidden="1" customHeight="1" outlineLevel="7" x14ac:dyDescent="0.2">
      <c r="A1392" s="91"/>
      <c r="B1392" s="93"/>
      <c r="C1392" s="95"/>
      <c r="D1392" s="95"/>
      <c r="E1392" s="97"/>
      <c r="F1392" s="101"/>
      <c r="G1392" s="103"/>
      <c r="H1392" s="103"/>
      <c r="I1392" s="4" t="s">
        <v>231</v>
      </c>
      <c r="J1392" s="6"/>
      <c r="K1392" s="5">
        <f>Supervisor!K1387</f>
        <v>1</v>
      </c>
      <c r="L1392" s="5">
        <f>Supervisor!N1387</f>
        <v>0</v>
      </c>
      <c r="M1392" s="131"/>
      <c r="N1392" s="147"/>
      <c r="O1392" s="131"/>
      <c r="P1392" s="153"/>
      <c r="Q1392" s="116"/>
      <c r="R1392" s="116"/>
      <c r="S1392" s="191"/>
      <c r="T1392" s="179"/>
    </row>
    <row r="1393" spans="1:20" ht="45" hidden="1" customHeight="1" outlineLevel="7" x14ac:dyDescent="0.2">
      <c r="A1393" s="91"/>
      <c r="B1393" s="93"/>
      <c r="C1393" s="95"/>
      <c r="D1393" s="95"/>
      <c r="E1393" s="97"/>
      <c r="F1393" s="101"/>
      <c r="G1393" s="103"/>
      <c r="H1393" s="103"/>
      <c r="I1393" s="4" t="s">
        <v>80</v>
      </c>
      <c r="J1393" s="6"/>
      <c r="K1393" s="5">
        <f>Supervisor!K1388</f>
        <v>1</v>
      </c>
      <c r="L1393" s="5">
        <f>Supervisor!N1388</f>
        <v>0</v>
      </c>
      <c r="M1393" s="131"/>
      <c r="N1393" s="147"/>
      <c r="O1393" s="131"/>
      <c r="P1393" s="153"/>
      <c r="Q1393" s="116"/>
      <c r="R1393" s="116"/>
      <c r="S1393" s="191"/>
      <c r="T1393" s="179"/>
    </row>
    <row r="1394" spans="1:20" ht="45" hidden="1" customHeight="1" outlineLevel="7" x14ac:dyDescent="0.2">
      <c r="A1394" s="91"/>
      <c r="B1394" s="93"/>
      <c r="C1394" s="95"/>
      <c r="D1394" s="95"/>
      <c r="E1394" s="97"/>
      <c r="F1394" s="101"/>
      <c r="G1394" s="103"/>
      <c r="H1394" s="103"/>
      <c r="I1394" s="4" t="s">
        <v>82</v>
      </c>
      <c r="J1394" s="6"/>
      <c r="K1394" s="5">
        <f>Supervisor!K1389</f>
        <v>1</v>
      </c>
      <c r="L1394" s="5">
        <f>Supervisor!N1389</f>
        <v>0</v>
      </c>
      <c r="M1394" s="131"/>
      <c r="N1394" s="147"/>
      <c r="O1394" s="131"/>
      <c r="P1394" s="153"/>
      <c r="Q1394" s="116"/>
      <c r="R1394" s="116"/>
      <c r="S1394" s="191"/>
      <c r="T1394" s="179"/>
    </row>
    <row r="1395" spans="1:20" ht="45" hidden="1" customHeight="1" outlineLevel="7" x14ac:dyDescent="0.2">
      <c r="A1395" s="91"/>
      <c r="B1395" s="93"/>
      <c r="C1395" s="95"/>
      <c r="D1395" s="95"/>
      <c r="E1395" s="97"/>
      <c r="F1395" s="101"/>
      <c r="G1395" s="103"/>
      <c r="H1395" s="103"/>
      <c r="I1395" s="4" t="s">
        <v>293</v>
      </c>
      <c r="J1395" s="6"/>
      <c r="K1395" s="5">
        <f>Supervisor!K1390</f>
        <v>1</v>
      </c>
      <c r="L1395" s="5">
        <f>Supervisor!N1390</f>
        <v>0</v>
      </c>
      <c r="M1395" s="131"/>
      <c r="N1395" s="147"/>
      <c r="O1395" s="131"/>
      <c r="P1395" s="153"/>
      <c r="Q1395" s="116"/>
      <c r="R1395" s="116"/>
      <c r="S1395" s="191"/>
      <c r="T1395" s="179"/>
    </row>
    <row r="1396" spans="1:20" ht="45" hidden="1" customHeight="1" outlineLevel="7" x14ac:dyDescent="0.2">
      <c r="A1396" s="91"/>
      <c r="B1396" s="93"/>
      <c r="C1396" s="95"/>
      <c r="D1396" s="95"/>
      <c r="E1396" s="97"/>
      <c r="F1396" s="101"/>
      <c r="G1396" s="103"/>
      <c r="H1396" s="103"/>
      <c r="I1396" s="4" t="s">
        <v>294</v>
      </c>
      <c r="J1396" s="6"/>
      <c r="K1396" s="5">
        <f>Supervisor!K1391</f>
        <v>1</v>
      </c>
      <c r="L1396" s="5">
        <f>Supervisor!N1391</f>
        <v>0</v>
      </c>
      <c r="M1396" s="131"/>
      <c r="N1396" s="147"/>
      <c r="O1396" s="131"/>
      <c r="P1396" s="153"/>
      <c r="Q1396" s="116"/>
      <c r="R1396" s="116"/>
      <c r="S1396" s="191"/>
      <c r="T1396" s="179"/>
    </row>
    <row r="1397" spans="1:20" ht="45" hidden="1" customHeight="1" outlineLevel="5" x14ac:dyDescent="0.2">
      <c r="A1397" s="91"/>
      <c r="B1397" s="93"/>
      <c r="C1397" s="95"/>
      <c r="D1397" s="95"/>
      <c r="E1397" s="97"/>
      <c r="F1397" s="101"/>
      <c r="G1397" s="103"/>
      <c r="H1397" s="103"/>
      <c r="I1397" s="22" t="s">
        <v>203</v>
      </c>
      <c r="J1397" s="24"/>
      <c r="K1397" s="23">
        <f>Supervisor!K1392</f>
        <v>0</v>
      </c>
      <c r="L1397" s="23">
        <f>Supervisor!N1392</f>
        <v>0</v>
      </c>
      <c r="M1397" s="139"/>
      <c r="N1397" s="152"/>
      <c r="O1397" s="139"/>
      <c r="P1397" s="535"/>
      <c r="Q1397" s="115"/>
      <c r="R1397" s="115"/>
      <c r="S1397" s="190"/>
      <c r="T1397" s="179"/>
    </row>
    <row r="1398" spans="1:20" ht="45" hidden="1" customHeight="1" outlineLevel="7" x14ac:dyDescent="0.2">
      <c r="A1398" s="91"/>
      <c r="B1398" s="93"/>
      <c r="C1398" s="95"/>
      <c r="D1398" s="95"/>
      <c r="E1398" s="97"/>
      <c r="F1398" s="101"/>
      <c r="G1398" s="103"/>
      <c r="H1398" s="103"/>
      <c r="I1398" s="4" t="s">
        <v>291</v>
      </c>
      <c r="J1398" s="6"/>
      <c r="K1398" s="5">
        <f>Supervisor!K1393</f>
        <v>1</v>
      </c>
      <c r="L1398" s="5">
        <f>Supervisor!N1393</f>
        <v>0</v>
      </c>
      <c r="M1398" s="131"/>
      <c r="N1398" s="147"/>
      <c r="O1398" s="131"/>
      <c r="P1398" s="153"/>
      <c r="Q1398" s="116"/>
      <c r="R1398" s="116"/>
      <c r="S1398" s="191"/>
      <c r="T1398" s="179"/>
    </row>
    <row r="1399" spans="1:20" ht="45" hidden="1" customHeight="1" outlineLevel="7" x14ac:dyDescent="0.2">
      <c r="A1399" s="91"/>
      <c r="B1399" s="93"/>
      <c r="C1399" s="95"/>
      <c r="D1399" s="95"/>
      <c r="E1399" s="97"/>
      <c r="F1399" s="101"/>
      <c r="G1399" s="103"/>
      <c r="H1399" s="103"/>
      <c r="I1399" s="4" t="s">
        <v>292</v>
      </c>
      <c r="J1399" s="6"/>
      <c r="K1399" s="5">
        <f>Supervisor!K1394</f>
        <v>1</v>
      </c>
      <c r="L1399" s="5">
        <f>Supervisor!N1394</f>
        <v>0</v>
      </c>
      <c r="M1399" s="131"/>
      <c r="N1399" s="147"/>
      <c r="O1399" s="131"/>
      <c r="P1399" s="153"/>
      <c r="Q1399" s="116"/>
      <c r="R1399" s="116"/>
      <c r="S1399" s="191"/>
      <c r="T1399" s="179"/>
    </row>
    <row r="1400" spans="1:20" ht="45" hidden="1" customHeight="1" outlineLevel="7" x14ac:dyDescent="0.2">
      <c r="A1400" s="91"/>
      <c r="B1400" s="93"/>
      <c r="C1400" s="95"/>
      <c r="D1400" s="95"/>
      <c r="E1400" s="97"/>
      <c r="F1400" s="101"/>
      <c r="G1400" s="103"/>
      <c r="H1400" s="103"/>
      <c r="I1400" s="4" t="s">
        <v>231</v>
      </c>
      <c r="J1400" s="6"/>
      <c r="K1400" s="5">
        <f>Supervisor!K1395</f>
        <v>1</v>
      </c>
      <c r="L1400" s="5">
        <f>Supervisor!N1395</f>
        <v>0</v>
      </c>
      <c r="M1400" s="131"/>
      <c r="N1400" s="147"/>
      <c r="O1400" s="131"/>
      <c r="P1400" s="153"/>
      <c r="Q1400" s="116"/>
      <c r="R1400" s="116"/>
      <c r="S1400" s="191"/>
      <c r="T1400" s="179"/>
    </row>
    <row r="1401" spans="1:20" ht="45" hidden="1" customHeight="1" outlineLevel="7" x14ac:dyDescent="0.2">
      <c r="A1401" s="91"/>
      <c r="B1401" s="93"/>
      <c r="C1401" s="95"/>
      <c r="D1401" s="95"/>
      <c r="E1401" s="97"/>
      <c r="F1401" s="101"/>
      <c r="G1401" s="103"/>
      <c r="H1401" s="103"/>
      <c r="I1401" s="4" t="s">
        <v>80</v>
      </c>
      <c r="J1401" s="6"/>
      <c r="K1401" s="5">
        <f>Supervisor!K1396</f>
        <v>1</v>
      </c>
      <c r="L1401" s="5">
        <f>Supervisor!N1396</f>
        <v>0</v>
      </c>
      <c r="M1401" s="131"/>
      <c r="N1401" s="147"/>
      <c r="O1401" s="131"/>
      <c r="P1401" s="153"/>
      <c r="Q1401" s="116"/>
      <c r="R1401" s="116"/>
      <c r="S1401" s="191"/>
      <c r="T1401" s="179"/>
    </row>
    <row r="1402" spans="1:20" ht="45" hidden="1" customHeight="1" outlineLevel="7" x14ac:dyDescent="0.2">
      <c r="A1402" s="91"/>
      <c r="B1402" s="93"/>
      <c r="C1402" s="95"/>
      <c r="D1402" s="95"/>
      <c r="E1402" s="97"/>
      <c r="F1402" s="101"/>
      <c r="G1402" s="103"/>
      <c r="H1402" s="103"/>
      <c r="I1402" s="4" t="s">
        <v>82</v>
      </c>
      <c r="J1402" s="6"/>
      <c r="K1402" s="5">
        <f>Supervisor!K1397</f>
        <v>1</v>
      </c>
      <c r="L1402" s="5">
        <f>Supervisor!N1397</f>
        <v>0</v>
      </c>
      <c r="M1402" s="131"/>
      <c r="N1402" s="147"/>
      <c r="O1402" s="131"/>
      <c r="P1402" s="153"/>
      <c r="Q1402" s="116"/>
      <c r="R1402" s="116"/>
      <c r="S1402" s="191"/>
      <c r="T1402" s="179"/>
    </row>
    <row r="1403" spans="1:20" ht="45" hidden="1" customHeight="1" outlineLevel="7" x14ac:dyDescent="0.2">
      <c r="A1403" s="91"/>
      <c r="B1403" s="93"/>
      <c r="C1403" s="95"/>
      <c r="D1403" s="95"/>
      <c r="E1403" s="97"/>
      <c r="F1403" s="101"/>
      <c r="G1403" s="103"/>
      <c r="H1403" s="103"/>
      <c r="I1403" s="4" t="s">
        <v>293</v>
      </c>
      <c r="J1403" s="6"/>
      <c r="K1403" s="5">
        <f>Supervisor!K1398</f>
        <v>1</v>
      </c>
      <c r="L1403" s="5">
        <f>Supervisor!N1398</f>
        <v>0</v>
      </c>
      <c r="M1403" s="131"/>
      <c r="N1403" s="147"/>
      <c r="O1403" s="131"/>
      <c r="P1403" s="153"/>
      <c r="Q1403" s="116"/>
      <c r="R1403" s="116"/>
      <c r="S1403" s="191"/>
      <c r="T1403" s="179"/>
    </row>
    <row r="1404" spans="1:20" ht="45" hidden="1" customHeight="1" outlineLevel="7" x14ac:dyDescent="0.2">
      <c r="A1404" s="91"/>
      <c r="B1404" s="93"/>
      <c r="C1404" s="95"/>
      <c r="D1404" s="95"/>
      <c r="E1404" s="97"/>
      <c r="F1404" s="101"/>
      <c r="G1404" s="103"/>
      <c r="H1404" s="103"/>
      <c r="I1404" s="4" t="s">
        <v>294</v>
      </c>
      <c r="J1404" s="6"/>
      <c r="K1404" s="5">
        <f>Supervisor!K1399</f>
        <v>1</v>
      </c>
      <c r="L1404" s="5">
        <f>Supervisor!N1399</f>
        <v>0</v>
      </c>
      <c r="M1404" s="131"/>
      <c r="N1404" s="147"/>
      <c r="O1404" s="131"/>
      <c r="P1404" s="153"/>
      <c r="Q1404" s="116"/>
      <c r="R1404" s="116"/>
      <c r="S1404" s="191"/>
      <c r="T1404" s="179"/>
    </row>
    <row r="1405" spans="1:20" ht="45" hidden="1" customHeight="1" outlineLevel="5" x14ac:dyDescent="0.2">
      <c r="A1405" s="91"/>
      <c r="B1405" s="93"/>
      <c r="C1405" s="95"/>
      <c r="D1405" s="95"/>
      <c r="E1405" s="97"/>
      <c r="F1405" s="101"/>
      <c r="G1405" s="103"/>
      <c r="H1405" s="103"/>
      <c r="I1405" s="22" t="s">
        <v>204</v>
      </c>
      <c r="J1405" s="24"/>
      <c r="K1405" s="23">
        <f>Supervisor!K1400</f>
        <v>0</v>
      </c>
      <c r="L1405" s="23">
        <f>Supervisor!N1400</f>
        <v>0</v>
      </c>
      <c r="M1405" s="139"/>
      <c r="N1405" s="152"/>
      <c r="O1405" s="139"/>
      <c r="P1405" s="535"/>
      <c r="Q1405" s="115"/>
      <c r="R1405" s="115"/>
      <c r="S1405" s="190"/>
      <c r="T1405" s="179"/>
    </row>
    <row r="1406" spans="1:20" ht="45" hidden="1" customHeight="1" outlineLevel="7" x14ac:dyDescent="0.2">
      <c r="A1406" s="91"/>
      <c r="B1406" s="93"/>
      <c r="C1406" s="95"/>
      <c r="D1406" s="95"/>
      <c r="E1406" s="97"/>
      <c r="F1406" s="101"/>
      <c r="G1406" s="103"/>
      <c r="H1406" s="103"/>
      <c r="I1406" s="4" t="s">
        <v>291</v>
      </c>
      <c r="J1406" s="6"/>
      <c r="K1406" s="5">
        <f>Supervisor!K1401</f>
        <v>1</v>
      </c>
      <c r="L1406" s="5">
        <f>Supervisor!N1401</f>
        <v>0</v>
      </c>
      <c r="M1406" s="131"/>
      <c r="N1406" s="147"/>
      <c r="O1406" s="131"/>
      <c r="P1406" s="153"/>
      <c r="Q1406" s="116"/>
      <c r="R1406" s="116"/>
      <c r="S1406" s="191"/>
      <c r="T1406" s="179"/>
    </row>
    <row r="1407" spans="1:20" ht="45" hidden="1" customHeight="1" outlineLevel="7" x14ac:dyDescent="0.2">
      <c r="A1407" s="91"/>
      <c r="B1407" s="93"/>
      <c r="C1407" s="95"/>
      <c r="D1407" s="95"/>
      <c r="E1407" s="97"/>
      <c r="F1407" s="101"/>
      <c r="G1407" s="103"/>
      <c r="H1407" s="103"/>
      <c r="I1407" s="4" t="s">
        <v>292</v>
      </c>
      <c r="J1407" s="6"/>
      <c r="K1407" s="5">
        <f>Supervisor!K1402</f>
        <v>1</v>
      </c>
      <c r="L1407" s="5">
        <f>Supervisor!N1402</f>
        <v>0</v>
      </c>
      <c r="M1407" s="131"/>
      <c r="N1407" s="147"/>
      <c r="O1407" s="131"/>
      <c r="P1407" s="153"/>
      <c r="Q1407" s="116"/>
      <c r="R1407" s="116"/>
      <c r="S1407" s="191"/>
      <c r="T1407" s="179"/>
    </row>
    <row r="1408" spans="1:20" ht="45" hidden="1" customHeight="1" outlineLevel="7" x14ac:dyDescent="0.2">
      <c r="A1408" s="91"/>
      <c r="B1408" s="93"/>
      <c r="C1408" s="95"/>
      <c r="D1408" s="95"/>
      <c r="E1408" s="97"/>
      <c r="F1408" s="101"/>
      <c r="G1408" s="103"/>
      <c r="H1408" s="103"/>
      <c r="I1408" s="4" t="s">
        <v>231</v>
      </c>
      <c r="J1408" s="6"/>
      <c r="K1408" s="5">
        <f>Supervisor!K1403</f>
        <v>1</v>
      </c>
      <c r="L1408" s="5">
        <f>Supervisor!N1403</f>
        <v>0</v>
      </c>
      <c r="M1408" s="131"/>
      <c r="N1408" s="147"/>
      <c r="O1408" s="131"/>
      <c r="P1408" s="153"/>
      <c r="Q1408" s="116"/>
      <c r="R1408" s="116"/>
      <c r="S1408" s="191"/>
      <c r="T1408" s="179"/>
    </row>
    <row r="1409" spans="1:20" ht="45" hidden="1" customHeight="1" outlineLevel="7" x14ac:dyDescent="0.2">
      <c r="A1409" s="91"/>
      <c r="B1409" s="93"/>
      <c r="C1409" s="95"/>
      <c r="D1409" s="95"/>
      <c r="E1409" s="97"/>
      <c r="F1409" s="101"/>
      <c r="G1409" s="103"/>
      <c r="H1409" s="103"/>
      <c r="I1409" s="4" t="s">
        <v>80</v>
      </c>
      <c r="J1409" s="6"/>
      <c r="K1409" s="5">
        <f>Supervisor!K1404</f>
        <v>1</v>
      </c>
      <c r="L1409" s="5">
        <f>Supervisor!N1404</f>
        <v>0</v>
      </c>
      <c r="M1409" s="131"/>
      <c r="N1409" s="147"/>
      <c r="O1409" s="131"/>
      <c r="P1409" s="153"/>
      <c r="Q1409" s="116"/>
      <c r="R1409" s="116"/>
      <c r="S1409" s="191"/>
      <c r="T1409" s="179"/>
    </row>
    <row r="1410" spans="1:20" ht="45" hidden="1" customHeight="1" outlineLevel="7" x14ac:dyDescent="0.2">
      <c r="A1410" s="91"/>
      <c r="B1410" s="93"/>
      <c r="C1410" s="95"/>
      <c r="D1410" s="95"/>
      <c r="E1410" s="97"/>
      <c r="F1410" s="101"/>
      <c r="G1410" s="103"/>
      <c r="H1410" s="103"/>
      <c r="I1410" s="4" t="s">
        <v>82</v>
      </c>
      <c r="J1410" s="6"/>
      <c r="K1410" s="5">
        <f>Supervisor!K1405</f>
        <v>1</v>
      </c>
      <c r="L1410" s="5">
        <f>Supervisor!N1405</f>
        <v>0</v>
      </c>
      <c r="M1410" s="131"/>
      <c r="N1410" s="147"/>
      <c r="O1410" s="131"/>
      <c r="P1410" s="153"/>
      <c r="Q1410" s="116"/>
      <c r="R1410" s="116"/>
      <c r="S1410" s="191"/>
      <c r="T1410" s="179"/>
    </row>
    <row r="1411" spans="1:20" ht="45" hidden="1" customHeight="1" outlineLevel="7" x14ac:dyDescent="0.2">
      <c r="A1411" s="91"/>
      <c r="B1411" s="93"/>
      <c r="C1411" s="95"/>
      <c r="D1411" s="95"/>
      <c r="E1411" s="97"/>
      <c r="F1411" s="101"/>
      <c r="G1411" s="103"/>
      <c r="H1411" s="103"/>
      <c r="I1411" s="4" t="s">
        <v>293</v>
      </c>
      <c r="J1411" s="6"/>
      <c r="K1411" s="5">
        <f>Supervisor!K1406</f>
        <v>1</v>
      </c>
      <c r="L1411" s="5">
        <f>Supervisor!N1406</f>
        <v>0</v>
      </c>
      <c r="M1411" s="131"/>
      <c r="N1411" s="147"/>
      <c r="O1411" s="131"/>
      <c r="P1411" s="153"/>
      <c r="Q1411" s="116"/>
      <c r="R1411" s="116"/>
      <c r="S1411" s="191"/>
      <c r="T1411" s="179"/>
    </row>
    <row r="1412" spans="1:20" ht="45" hidden="1" customHeight="1" outlineLevel="7" x14ac:dyDescent="0.2">
      <c r="A1412" s="91"/>
      <c r="B1412" s="93"/>
      <c r="C1412" s="95"/>
      <c r="D1412" s="95"/>
      <c r="E1412" s="97"/>
      <c r="F1412" s="101"/>
      <c r="G1412" s="103"/>
      <c r="H1412" s="103"/>
      <c r="I1412" s="4" t="s">
        <v>294</v>
      </c>
      <c r="J1412" s="6"/>
      <c r="K1412" s="5">
        <f>Supervisor!K1407</f>
        <v>1</v>
      </c>
      <c r="L1412" s="5">
        <f>Supervisor!N1407</f>
        <v>0</v>
      </c>
      <c r="M1412" s="131"/>
      <c r="N1412" s="147"/>
      <c r="O1412" s="131"/>
      <c r="P1412" s="153"/>
      <c r="Q1412" s="116"/>
      <c r="R1412" s="116"/>
      <c r="S1412" s="191"/>
      <c r="T1412" s="179"/>
    </row>
    <row r="1413" spans="1:20" ht="45" hidden="1" customHeight="1" outlineLevel="5" x14ac:dyDescent="0.2">
      <c r="A1413" s="91"/>
      <c r="B1413" s="93"/>
      <c r="C1413" s="95"/>
      <c r="D1413" s="95"/>
      <c r="E1413" s="97"/>
      <c r="F1413" s="101"/>
      <c r="G1413" s="103"/>
      <c r="H1413" s="103"/>
      <c r="I1413" s="22" t="s">
        <v>205</v>
      </c>
      <c r="J1413" s="24"/>
      <c r="K1413" s="23">
        <f>Supervisor!K1408</f>
        <v>0</v>
      </c>
      <c r="L1413" s="23">
        <f>Supervisor!N1408</f>
        <v>0</v>
      </c>
      <c r="M1413" s="139"/>
      <c r="N1413" s="152"/>
      <c r="O1413" s="139"/>
      <c r="P1413" s="535"/>
      <c r="Q1413" s="115"/>
      <c r="R1413" s="115"/>
      <c r="S1413" s="190"/>
      <c r="T1413" s="179"/>
    </row>
    <row r="1414" spans="1:20" ht="45" hidden="1" customHeight="1" outlineLevel="7" x14ac:dyDescent="0.2">
      <c r="A1414" s="91"/>
      <c r="B1414" s="93"/>
      <c r="C1414" s="95"/>
      <c r="D1414" s="95"/>
      <c r="E1414" s="97"/>
      <c r="F1414" s="101"/>
      <c r="G1414" s="103"/>
      <c r="H1414" s="103"/>
      <c r="I1414" s="4" t="s">
        <v>291</v>
      </c>
      <c r="J1414" s="6"/>
      <c r="K1414" s="5">
        <f>Supervisor!K1409</f>
        <v>1</v>
      </c>
      <c r="L1414" s="5">
        <f>Supervisor!N1409</f>
        <v>0</v>
      </c>
      <c r="M1414" s="131"/>
      <c r="N1414" s="147"/>
      <c r="O1414" s="131"/>
      <c r="P1414" s="153"/>
      <c r="Q1414" s="116"/>
      <c r="R1414" s="116"/>
      <c r="S1414" s="191"/>
      <c r="T1414" s="179"/>
    </row>
    <row r="1415" spans="1:20" ht="45" hidden="1" customHeight="1" outlineLevel="7" x14ac:dyDescent="0.2">
      <c r="A1415" s="91"/>
      <c r="B1415" s="93"/>
      <c r="C1415" s="95"/>
      <c r="D1415" s="95"/>
      <c r="E1415" s="97"/>
      <c r="F1415" s="101"/>
      <c r="G1415" s="103"/>
      <c r="H1415" s="103"/>
      <c r="I1415" s="4" t="s">
        <v>292</v>
      </c>
      <c r="J1415" s="6"/>
      <c r="K1415" s="5">
        <f>Supervisor!K1410</f>
        <v>1</v>
      </c>
      <c r="L1415" s="5">
        <f>Supervisor!N1410</f>
        <v>0</v>
      </c>
      <c r="M1415" s="131"/>
      <c r="N1415" s="147"/>
      <c r="O1415" s="131"/>
      <c r="P1415" s="153"/>
      <c r="Q1415" s="116"/>
      <c r="R1415" s="116"/>
      <c r="S1415" s="191"/>
      <c r="T1415" s="179"/>
    </row>
    <row r="1416" spans="1:20" ht="45" hidden="1" customHeight="1" outlineLevel="7" x14ac:dyDescent="0.2">
      <c r="A1416" s="91"/>
      <c r="B1416" s="93"/>
      <c r="C1416" s="95"/>
      <c r="D1416" s="95"/>
      <c r="E1416" s="97"/>
      <c r="F1416" s="101"/>
      <c r="G1416" s="103"/>
      <c r="H1416" s="103"/>
      <c r="I1416" s="4" t="s">
        <v>231</v>
      </c>
      <c r="J1416" s="6"/>
      <c r="K1416" s="5">
        <f>Supervisor!K1411</f>
        <v>1</v>
      </c>
      <c r="L1416" s="5">
        <f>Supervisor!N1411</f>
        <v>0</v>
      </c>
      <c r="M1416" s="131"/>
      <c r="N1416" s="147"/>
      <c r="O1416" s="131"/>
      <c r="P1416" s="153"/>
      <c r="Q1416" s="116"/>
      <c r="R1416" s="116"/>
      <c r="S1416" s="191"/>
      <c r="T1416" s="179"/>
    </row>
    <row r="1417" spans="1:20" ht="45" hidden="1" customHeight="1" outlineLevel="7" x14ac:dyDescent="0.2">
      <c r="A1417" s="91"/>
      <c r="B1417" s="93"/>
      <c r="C1417" s="95"/>
      <c r="D1417" s="95"/>
      <c r="E1417" s="97"/>
      <c r="F1417" s="101"/>
      <c r="G1417" s="103"/>
      <c r="H1417" s="103"/>
      <c r="I1417" s="4" t="s">
        <v>80</v>
      </c>
      <c r="J1417" s="6"/>
      <c r="K1417" s="5">
        <f>Supervisor!K1412</f>
        <v>1</v>
      </c>
      <c r="L1417" s="5">
        <f>Supervisor!N1412</f>
        <v>0</v>
      </c>
      <c r="M1417" s="131"/>
      <c r="N1417" s="147"/>
      <c r="O1417" s="131"/>
      <c r="P1417" s="153"/>
      <c r="Q1417" s="116"/>
      <c r="R1417" s="116"/>
      <c r="S1417" s="191"/>
      <c r="T1417" s="179"/>
    </row>
    <row r="1418" spans="1:20" ht="45" hidden="1" customHeight="1" outlineLevel="7" x14ac:dyDescent="0.2">
      <c r="A1418" s="91"/>
      <c r="B1418" s="93"/>
      <c r="C1418" s="95"/>
      <c r="D1418" s="95"/>
      <c r="E1418" s="97"/>
      <c r="F1418" s="101"/>
      <c r="G1418" s="103"/>
      <c r="H1418" s="103"/>
      <c r="I1418" s="4" t="s">
        <v>82</v>
      </c>
      <c r="J1418" s="6"/>
      <c r="K1418" s="5">
        <f>Supervisor!K1413</f>
        <v>1</v>
      </c>
      <c r="L1418" s="5">
        <f>Supervisor!N1413</f>
        <v>0</v>
      </c>
      <c r="M1418" s="131"/>
      <c r="N1418" s="147"/>
      <c r="O1418" s="131"/>
      <c r="P1418" s="153"/>
      <c r="Q1418" s="116"/>
      <c r="R1418" s="116"/>
      <c r="S1418" s="191"/>
      <c r="T1418" s="179"/>
    </row>
    <row r="1419" spans="1:20" ht="45" hidden="1" customHeight="1" outlineLevel="7" x14ac:dyDescent="0.2">
      <c r="A1419" s="91"/>
      <c r="B1419" s="93"/>
      <c r="C1419" s="95"/>
      <c r="D1419" s="95"/>
      <c r="E1419" s="97"/>
      <c r="F1419" s="101"/>
      <c r="G1419" s="103"/>
      <c r="H1419" s="103"/>
      <c r="I1419" s="4" t="s">
        <v>293</v>
      </c>
      <c r="J1419" s="6"/>
      <c r="K1419" s="5">
        <f>Supervisor!K1414</f>
        <v>1</v>
      </c>
      <c r="L1419" s="5">
        <f>Supervisor!N1414</f>
        <v>0</v>
      </c>
      <c r="M1419" s="131"/>
      <c r="N1419" s="147"/>
      <c r="O1419" s="131"/>
      <c r="P1419" s="153"/>
      <c r="Q1419" s="116"/>
      <c r="R1419" s="116"/>
      <c r="S1419" s="191"/>
      <c r="T1419" s="179"/>
    </row>
    <row r="1420" spans="1:20" ht="45" hidden="1" customHeight="1" outlineLevel="7" x14ac:dyDescent="0.2">
      <c r="A1420" s="91"/>
      <c r="B1420" s="93"/>
      <c r="C1420" s="95"/>
      <c r="D1420" s="95"/>
      <c r="E1420" s="97"/>
      <c r="F1420" s="101"/>
      <c r="G1420" s="103"/>
      <c r="H1420" s="103"/>
      <c r="I1420" s="4" t="s">
        <v>294</v>
      </c>
      <c r="J1420" s="6"/>
      <c r="K1420" s="5">
        <f>Supervisor!K1415</f>
        <v>1</v>
      </c>
      <c r="L1420" s="5">
        <f>Supervisor!N1415</f>
        <v>0</v>
      </c>
      <c r="M1420" s="131"/>
      <c r="N1420" s="147"/>
      <c r="O1420" s="131"/>
      <c r="P1420" s="153"/>
      <c r="Q1420" s="116"/>
      <c r="R1420" s="116"/>
      <c r="S1420" s="191"/>
      <c r="T1420" s="179"/>
    </row>
    <row r="1421" spans="1:20" ht="45" hidden="1" customHeight="1" outlineLevel="5" x14ac:dyDescent="0.2">
      <c r="A1421" s="91"/>
      <c r="B1421" s="93"/>
      <c r="C1421" s="95"/>
      <c r="D1421" s="95"/>
      <c r="E1421" s="97"/>
      <c r="F1421" s="101"/>
      <c r="G1421" s="103"/>
      <c r="H1421" s="103"/>
      <c r="I1421" s="22" t="s">
        <v>206</v>
      </c>
      <c r="J1421" s="24"/>
      <c r="K1421" s="23">
        <f>Supervisor!K1416</f>
        <v>0</v>
      </c>
      <c r="L1421" s="23">
        <f>Supervisor!N1416</f>
        <v>0</v>
      </c>
      <c r="M1421" s="139"/>
      <c r="N1421" s="152"/>
      <c r="O1421" s="139"/>
      <c r="P1421" s="535"/>
      <c r="Q1421" s="115"/>
      <c r="R1421" s="115"/>
      <c r="S1421" s="190"/>
      <c r="T1421" s="179"/>
    </row>
    <row r="1422" spans="1:20" ht="45" hidden="1" customHeight="1" outlineLevel="7" x14ac:dyDescent="0.2">
      <c r="A1422" s="91"/>
      <c r="B1422" s="93"/>
      <c r="C1422" s="95"/>
      <c r="D1422" s="95"/>
      <c r="E1422" s="97"/>
      <c r="F1422" s="101"/>
      <c r="G1422" s="103"/>
      <c r="H1422" s="103"/>
      <c r="I1422" s="4" t="s">
        <v>291</v>
      </c>
      <c r="J1422" s="6"/>
      <c r="K1422" s="5">
        <f>Supervisor!K1417</f>
        <v>1</v>
      </c>
      <c r="L1422" s="5">
        <f>Supervisor!N1417</f>
        <v>0</v>
      </c>
      <c r="M1422" s="131"/>
      <c r="N1422" s="147"/>
      <c r="O1422" s="131"/>
      <c r="P1422" s="153"/>
      <c r="Q1422" s="116"/>
      <c r="R1422" s="116"/>
      <c r="S1422" s="191"/>
      <c r="T1422" s="179"/>
    </row>
    <row r="1423" spans="1:20" ht="45" hidden="1" customHeight="1" outlineLevel="7" x14ac:dyDescent="0.2">
      <c r="A1423" s="91"/>
      <c r="B1423" s="93"/>
      <c r="C1423" s="95"/>
      <c r="D1423" s="95"/>
      <c r="E1423" s="97"/>
      <c r="F1423" s="101"/>
      <c r="G1423" s="103"/>
      <c r="H1423" s="103"/>
      <c r="I1423" s="4" t="s">
        <v>292</v>
      </c>
      <c r="J1423" s="6"/>
      <c r="K1423" s="5">
        <f>Supervisor!K1418</f>
        <v>1</v>
      </c>
      <c r="L1423" s="5">
        <f>Supervisor!N1418</f>
        <v>0</v>
      </c>
      <c r="M1423" s="131"/>
      <c r="N1423" s="147"/>
      <c r="O1423" s="131"/>
      <c r="P1423" s="153"/>
      <c r="Q1423" s="116"/>
      <c r="R1423" s="116"/>
      <c r="S1423" s="191"/>
      <c r="T1423" s="179"/>
    </row>
    <row r="1424" spans="1:20" ht="45" hidden="1" customHeight="1" outlineLevel="7" x14ac:dyDescent="0.2">
      <c r="A1424" s="91"/>
      <c r="B1424" s="93"/>
      <c r="C1424" s="95"/>
      <c r="D1424" s="95"/>
      <c r="E1424" s="97"/>
      <c r="F1424" s="101"/>
      <c r="G1424" s="103"/>
      <c r="H1424" s="103"/>
      <c r="I1424" s="4" t="s">
        <v>231</v>
      </c>
      <c r="J1424" s="6"/>
      <c r="K1424" s="5">
        <f>Supervisor!K1419</f>
        <v>1</v>
      </c>
      <c r="L1424" s="5">
        <f>Supervisor!N1419</f>
        <v>0</v>
      </c>
      <c r="M1424" s="131"/>
      <c r="N1424" s="147"/>
      <c r="O1424" s="131"/>
      <c r="P1424" s="153"/>
      <c r="Q1424" s="116"/>
      <c r="R1424" s="116"/>
      <c r="S1424" s="191"/>
      <c r="T1424" s="179"/>
    </row>
    <row r="1425" spans="1:20" ht="45" hidden="1" customHeight="1" outlineLevel="7" x14ac:dyDescent="0.2">
      <c r="A1425" s="91"/>
      <c r="B1425" s="93"/>
      <c r="C1425" s="95"/>
      <c r="D1425" s="95"/>
      <c r="E1425" s="97"/>
      <c r="F1425" s="101"/>
      <c r="G1425" s="103"/>
      <c r="H1425" s="103"/>
      <c r="I1425" s="4" t="s">
        <v>80</v>
      </c>
      <c r="J1425" s="6"/>
      <c r="K1425" s="5">
        <f>Supervisor!K1420</f>
        <v>1</v>
      </c>
      <c r="L1425" s="5">
        <f>Supervisor!N1420</f>
        <v>0</v>
      </c>
      <c r="M1425" s="131"/>
      <c r="N1425" s="147"/>
      <c r="O1425" s="131"/>
      <c r="P1425" s="153"/>
      <c r="Q1425" s="116"/>
      <c r="R1425" s="116"/>
      <c r="S1425" s="191"/>
      <c r="T1425" s="179"/>
    </row>
    <row r="1426" spans="1:20" ht="45" hidden="1" customHeight="1" outlineLevel="7" x14ac:dyDescent="0.2">
      <c r="A1426" s="91"/>
      <c r="B1426" s="93"/>
      <c r="C1426" s="95"/>
      <c r="D1426" s="95"/>
      <c r="E1426" s="97"/>
      <c r="F1426" s="101"/>
      <c r="G1426" s="103"/>
      <c r="H1426" s="103"/>
      <c r="I1426" s="4" t="s">
        <v>82</v>
      </c>
      <c r="J1426" s="6"/>
      <c r="K1426" s="5">
        <f>Supervisor!K1421</f>
        <v>1</v>
      </c>
      <c r="L1426" s="5">
        <f>Supervisor!N1421</f>
        <v>0</v>
      </c>
      <c r="M1426" s="131"/>
      <c r="N1426" s="147"/>
      <c r="O1426" s="131"/>
      <c r="P1426" s="153"/>
      <c r="Q1426" s="116"/>
      <c r="R1426" s="116"/>
      <c r="S1426" s="191"/>
      <c r="T1426" s="179"/>
    </row>
    <row r="1427" spans="1:20" ht="45" hidden="1" customHeight="1" outlineLevel="7" x14ac:dyDescent="0.2">
      <c r="A1427" s="91"/>
      <c r="B1427" s="93"/>
      <c r="C1427" s="95"/>
      <c r="D1427" s="95"/>
      <c r="E1427" s="97"/>
      <c r="F1427" s="101"/>
      <c r="G1427" s="103"/>
      <c r="H1427" s="103"/>
      <c r="I1427" s="4" t="s">
        <v>293</v>
      </c>
      <c r="J1427" s="6"/>
      <c r="K1427" s="5">
        <f>Supervisor!K1422</f>
        <v>1</v>
      </c>
      <c r="L1427" s="5">
        <f>Supervisor!N1422</f>
        <v>0</v>
      </c>
      <c r="M1427" s="131"/>
      <c r="N1427" s="147"/>
      <c r="O1427" s="131"/>
      <c r="P1427" s="153"/>
      <c r="Q1427" s="116"/>
      <c r="R1427" s="116"/>
      <c r="S1427" s="191"/>
      <c r="T1427" s="179"/>
    </row>
    <row r="1428" spans="1:20" ht="45" hidden="1" customHeight="1" outlineLevel="7" x14ac:dyDescent="0.2">
      <c r="A1428" s="91"/>
      <c r="B1428" s="93"/>
      <c r="C1428" s="95"/>
      <c r="D1428" s="95"/>
      <c r="E1428" s="97"/>
      <c r="F1428" s="101"/>
      <c r="G1428" s="103"/>
      <c r="H1428" s="103"/>
      <c r="I1428" s="4" t="s">
        <v>294</v>
      </c>
      <c r="J1428" s="6"/>
      <c r="K1428" s="5">
        <f>Supervisor!K1423</f>
        <v>1</v>
      </c>
      <c r="L1428" s="5">
        <f>Supervisor!N1423</f>
        <v>0</v>
      </c>
      <c r="M1428" s="131"/>
      <c r="N1428" s="147"/>
      <c r="O1428" s="131"/>
      <c r="P1428" s="153"/>
      <c r="Q1428" s="116"/>
      <c r="R1428" s="116"/>
      <c r="S1428" s="191"/>
      <c r="T1428" s="179"/>
    </row>
    <row r="1429" spans="1:20" ht="45" hidden="1" customHeight="1" outlineLevel="5" x14ac:dyDescent="0.2">
      <c r="A1429" s="91"/>
      <c r="B1429" s="93"/>
      <c r="C1429" s="95"/>
      <c r="D1429" s="95"/>
      <c r="E1429" s="97"/>
      <c r="F1429" s="101"/>
      <c r="G1429" s="103"/>
      <c r="H1429" s="103"/>
      <c r="I1429" s="22" t="s">
        <v>207</v>
      </c>
      <c r="J1429" s="24"/>
      <c r="K1429" s="23">
        <f>Supervisor!K1424</f>
        <v>0</v>
      </c>
      <c r="L1429" s="23">
        <f>Supervisor!N1424</f>
        <v>0</v>
      </c>
      <c r="M1429" s="139"/>
      <c r="N1429" s="152"/>
      <c r="O1429" s="139"/>
      <c r="P1429" s="535"/>
      <c r="Q1429" s="115"/>
      <c r="R1429" s="115"/>
      <c r="S1429" s="190"/>
      <c r="T1429" s="179"/>
    </row>
    <row r="1430" spans="1:20" ht="45" hidden="1" customHeight="1" outlineLevel="7" x14ac:dyDescent="0.2">
      <c r="A1430" s="91"/>
      <c r="B1430" s="93"/>
      <c r="C1430" s="95"/>
      <c r="D1430" s="95"/>
      <c r="E1430" s="97"/>
      <c r="F1430" s="101"/>
      <c r="G1430" s="103"/>
      <c r="H1430" s="103"/>
      <c r="I1430" s="4" t="s">
        <v>291</v>
      </c>
      <c r="J1430" s="6"/>
      <c r="K1430" s="5">
        <f>Supervisor!K1425</f>
        <v>1</v>
      </c>
      <c r="L1430" s="5">
        <f>Supervisor!N1425</f>
        <v>0</v>
      </c>
      <c r="M1430" s="131"/>
      <c r="N1430" s="147"/>
      <c r="O1430" s="131"/>
      <c r="P1430" s="153"/>
      <c r="Q1430" s="116"/>
      <c r="R1430" s="116"/>
      <c r="S1430" s="191"/>
      <c r="T1430" s="179"/>
    </row>
    <row r="1431" spans="1:20" ht="45" hidden="1" customHeight="1" outlineLevel="7" x14ac:dyDescent="0.2">
      <c r="A1431" s="91"/>
      <c r="B1431" s="93"/>
      <c r="C1431" s="95"/>
      <c r="D1431" s="95"/>
      <c r="E1431" s="97"/>
      <c r="F1431" s="101"/>
      <c r="G1431" s="103"/>
      <c r="H1431" s="103"/>
      <c r="I1431" s="4" t="s">
        <v>292</v>
      </c>
      <c r="J1431" s="6"/>
      <c r="K1431" s="5">
        <f>Supervisor!K1426</f>
        <v>1</v>
      </c>
      <c r="L1431" s="5">
        <f>Supervisor!N1426</f>
        <v>0</v>
      </c>
      <c r="M1431" s="131"/>
      <c r="N1431" s="147"/>
      <c r="O1431" s="131"/>
      <c r="P1431" s="153"/>
      <c r="Q1431" s="116"/>
      <c r="R1431" s="116"/>
      <c r="S1431" s="191"/>
      <c r="T1431" s="179"/>
    </row>
    <row r="1432" spans="1:20" ht="45" hidden="1" customHeight="1" outlineLevel="7" x14ac:dyDescent="0.2">
      <c r="A1432" s="91"/>
      <c r="B1432" s="93"/>
      <c r="C1432" s="95"/>
      <c r="D1432" s="95"/>
      <c r="E1432" s="97"/>
      <c r="F1432" s="101"/>
      <c r="G1432" s="103"/>
      <c r="H1432" s="103"/>
      <c r="I1432" s="4" t="s">
        <v>231</v>
      </c>
      <c r="J1432" s="6"/>
      <c r="K1432" s="5">
        <f>Supervisor!K1427</f>
        <v>1</v>
      </c>
      <c r="L1432" s="5">
        <f>Supervisor!N1427</f>
        <v>0</v>
      </c>
      <c r="M1432" s="131"/>
      <c r="N1432" s="147"/>
      <c r="O1432" s="131"/>
      <c r="P1432" s="153"/>
      <c r="Q1432" s="116"/>
      <c r="R1432" s="116"/>
      <c r="S1432" s="191"/>
      <c r="T1432" s="179"/>
    </row>
    <row r="1433" spans="1:20" ht="45" hidden="1" customHeight="1" outlineLevel="7" x14ac:dyDescent="0.2">
      <c r="A1433" s="91"/>
      <c r="B1433" s="93"/>
      <c r="C1433" s="95"/>
      <c r="D1433" s="95"/>
      <c r="E1433" s="97"/>
      <c r="F1433" s="101"/>
      <c r="G1433" s="103"/>
      <c r="H1433" s="103"/>
      <c r="I1433" s="4" t="s">
        <v>80</v>
      </c>
      <c r="J1433" s="6"/>
      <c r="K1433" s="5">
        <f>Supervisor!K1428</f>
        <v>1</v>
      </c>
      <c r="L1433" s="5">
        <f>Supervisor!N1428</f>
        <v>0</v>
      </c>
      <c r="M1433" s="131"/>
      <c r="N1433" s="147"/>
      <c r="O1433" s="131"/>
      <c r="P1433" s="153"/>
      <c r="Q1433" s="116"/>
      <c r="R1433" s="116"/>
      <c r="S1433" s="191"/>
      <c r="T1433" s="179"/>
    </row>
    <row r="1434" spans="1:20" ht="45" hidden="1" customHeight="1" outlineLevel="7" x14ac:dyDescent="0.2">
      <c r="A1434" s="91"/>
      <c r="B1434" s="93"/>
      <c r="C1434" s="95"/>
      <c r="D1434" s="95"/>
      <c r="E1434" s="97"/>
      <c r="F1434" s="101"/>
      <c r="G1434" s="103"/>
      <c r="H1434" s="103"/>
      <c r="I1434" s="4" t="s">
        <v>82</v>
      </c>
      <c r="J1434" s="6"/>
      <c r="K1434" s="5">
        <f>Supervisor!K1429</f>
        <v>1</v>
      </c>
      <c r="L1434" s="5">
        <f>Supervisor!N1429</f>
        <v>0</v>
      </c>
      <c r="M1434" s="131"/>
      <c r="N1434" s="147"/>
      <c r="O1434" s="131"/>
      <c r="P1434" s="153"/>
      <c r="Q1434" s="116"/>
      <c r="R1434" s="116"/>
      <c r="S1434" s="191"/>
      <c r="T1434" s="179"/>
    </row>
    <row r="1435" spans="1:20" ht="45" hidden="1" customHeight="1" outlineLevel="7" x14ac:dyDescent="0.2">
      <c r="A1435" s="91"/>
      <c r="B1435" s="93"/>
      <c r="C1435" s="95"/>
      <c r="D1435" s="95"/>
      <c r="E1435" s="97"/>
      <c r="F1435" s="101"/>
      <c r="G1435" s="103"/>
      <c r="H1435" s="103"/>
      <c r="I1435" s="4" t="s">
        <v>293</v>
      </c>
      <c r="J1435" s="6"/>
      <c r="K1435" s="5">
        <f>Supervisor!K1430</f>
        <v>1</v>
      </c>
      <c r="L1435" s="5">
        <f>Supervisor!N1430</f>
        <v>0</v>
      </c>
      <c r="M1435" s="131"/>
      <c r="N1435" s="147"/>
      <c r="O1435" s="131"/>
      <c r="P1435" s="153"/>
      <c r="Q1435" s="116"/>
      <c r="R1435" s="116"/>
      <c r="S1435" s="191"/>
      <c r="T1435" s="179"/>
    </row>
    <row r="1436" spans="1:20" ht="45" hidden="1" customHeight="1" outlineLevel="7" x14ac:dyDescent="0.2">
      <c r="A1436" s="91"/>
      <c r="B1436" s="93"/>
      <c r="C1436" s="95"/>
      <c r="D1436" s="95"/>
      <c r="E1436" s="97"/>
      <c r="F1436" s="101"/>
      <c r="G1436" s="103"/>
      <c r="H1436" s="103"/>
      <c r="I1436" s="4" t="s">
        <v>294</v>
      </c>
      <c r="J1436" s="6"/>
      <c r="K1436" s="5">
        <f>Supervisor!K1431</f>
        <v>1</v>
      </c>
      <c r="L1436" s="5">
        <f>Supervisor!N1431</f>
        <v>0</v>
      </c>
      <c r="M1436" s="131"/>
      <c r="N1436" s="147"/>
      <c r="O1436" s="131"/>
      <c r="P1436" s="153"/>
      <c r="Q1436" s="116"/>
      <c r="R1436" s="116"/>
      <c r="S1436" s="191"/>
      <c r="T1436" s="179"/>
    </row>
    <row r="1437" spans="1:20" ht="45" hidden="1" customHeight="1" outlineLevel="5" x14ac:dyDescent="0.2">
      <c r="A1437" s="91"/>
      <c r="B1437" s="93"/>
      <c r="C1437" s="95"/>
      <c r="D1437" s="95"/>
      <c r="E1437" s="97"/>
      <c r="F1437" s="101"/>
      <c r="G1437" s="103"/>
      <c r="H1437" s="103"/>
      <c r="I1437" s="22" t="s">
        <v>208</v>
      </c>
      <c r="J1437" s="24"/>
      <c r="K1437" s="23">
        <f>Supervisor!K1432</f>
        <v>0</v>
      </c>
      <c r="L1437" s="23">
        <f>Supervisor!N1432</f>
        <v>0</v>
      </c>
      <c r="M1437" s="139"/>
      <c r="N1437" s="152"/>
      <c r="O1437" s="139"/>
      <c r="P1437" s="535"/>
      <c r="Q1437" s="115"/>
      <c r="R1437" s="115"/>
      <c r="S1437" s="190"/>
      <c r="T1437" s="179"/>
    </row>
    <row r="1438" spans="1:20" ht="45" hidden="1" customHeight="1" outlineLevel="7" x14ac:dyDescent="0.2">
      <c r="A1438" s="91"/>
      <c r="B1438" s="93"/>
      <c r="C1438" s="95"/>
      <c r="D1438" s="95"/>
      <c r="E1438" s="97"/>
      <c r="F1438" s="101"/>
      <c r="G1438" s="103"/>
      <c r="H1438" s="103"/>
      <c r="I1438" s="4" t="s">
        <v>291</v>
      </c>
      <c r="J1438" s="6"/>
      <c r="K1438" s="5">
        <f>Supervisor!K1433</f>
        <v>1</v>
      </c>
      <c r="L1438" s="5">
        <f>Supervisor!N1433</f>
        <v>0</v>
      </c>
      <c r="M1438" s="131"/>
      <c r="N1438" s="147"/>
      <c r="O1438" s="131"/>
      <c r="P1438" s="153"/>
      <c r="Q1438" s="116"/>
      <c r="R1438" s="116"/>
      <c r="S1438" s="191"/>
      <c r="T1438" s="179"/>
    </row>
    <row r="1439" spans="1:20" ht="45" hidden="1" customHeight="1" outlineLevel="7" x14ac:dyDescent="0.2">
      <c r="A1439" s="91"/>
      <c r="B1439" s="93"/>
      <c r="C1439" s="95"/>
      <c r="D1439" s="95"/>
      <c r="E1439" s="97"/>
      <c r="F1439" s="101"/>
      <c r="G1439" s="103"/>
      <c r="H1439" s="103"/>
      <c r="I1439" s="4" t="s">
        <v>292</v>
      </c>
      <c r="J1439" s="6"/>
      <c r="K1439" s="5">
        <f>Supervisor!K1434</f>
        <v>1</v>
      </c>
      <c r="L1439" s="5">
        <f>Supervisor!N1434</f>
        <v>0</v>
      </c>
      <c r="M1439" s="131"/>
      <c r="N1439" s="147"/>
      <c r="O1439" s="131"/>
      <c r="P1439" s="153"/>
      <c r="Q1439" s="116"/>
      <c r="R1439" s="116"/>
      <c r="S1439" s="191"/>
      <c r="T1439" s="179"/>
    </row>
    <row r="1440" spans="1:20" ht="45" hidden="1" customHeight="1" outlineLevel="7" x14ac:dyDescent="0.2">
      <c r="A1440" s="91"/>
      <c r="B1440" s="93"/>
      <c r="C1440" s="95"/>
      <c r="D1440" s="95"/>
      <c r="E1440" s="97"/>
      <c r="F1440" s="101"/>
      <c r="G1440" s="103"/>
      <c r="H1440" s="103"/>
      <c r="I1440" s="4" t="s">
        <v>231</v>
      </c>
      <c r="J1440" s="6"/>
      <c r="K1440" s="5">
        <f>Supervisor!K1435</f>
        <v>1</v>
      </c>
      <c r="L1440" s="5">
        <f>Supervisor!N1435</f>
        <v>0</v>
      </c>
      <c r="M1440" s="131"/>
      <c r="N1440" s="147"/>
      <c r="O1440" s="131"/>
      <c r="P1440" s="153"/>
      <c r="Q1440" s="116"/>
      <c r="R1440" s="116"/>
      <c r="S1440" s="191"/>
      <c r="T1440" s="179"/>
    </row>
    <row r="1441" spans="1:20" ht="45" hidden="1" customHeight="1" outlineLevel="7" x14ac:dyDescent="0.2">
      <c r="A1441" s="91"/>
      <c r="B1441" s="93"/>
      <c r="C1441" s="95"/>
      <c r="D1441" s="95"/>
      <c r="E1441" s="97"/>
      <c r="F1441" s="101"/>
      <c r="G1441" s="103"/>
      <c r="H1441" s="103"/>
      <c r="I1441" s="4" t="s">
        <v>80</v>
      </c>
      <c r="J1441" s="6"/>
      <c r="K1441" s="5">
        <f>Supervisor!K1436</f>
        <v>1</v>
      </c>
      <c r="L1441" s="5">
        <f>Supervisor!N1436</f>
        <v>0</v>
      </c>
      <c r="M1441" s="131"/>
      <c r="N1441" s="147"/>
      <c r="O1441" s="131"/>
      <c r="P1441" s="153"/>
      <c r="Q1441" s="116"/>
      <c r="R1441" s="116"/>
      <c r="S1441" s="191"/>
      <c r="T1441" s="179"/>
    </row>
    <row r="1442" spans="1:20" ht="45" hidden="1" customHeight="1" outlineLevel="7" x14ac:dyDescent="0.2">
      <c r="A1442" s="91"/>
      <c r="B1442" s="93"/>
      <c r="C1442" s="95"/>
      <c r="D1442" s="95"/>
      <c r="E1442" s="97"/>
      <c r="F1442" s="101"/>
      <c r="G1442" s="103"/>
      <c r="H1442" s="103"/>
      <c r="I1442" s="4" t="s">
        <v>82</v>
      </c>
      <c r="J1442" s="6"/>
      <c r="K1442" s="5">
        <f>Supervisor!K1437</f>
        <v>1</v>
      </c>
      <c r="L1442" s="5">
        <f>Supervisor!N1437</f>
        <v>0</v>
      </c>
      <c r="M1442" s="131"/>
      <c r="N1442" s="147"/>
      <c r="O1442" s="131"/>
      <c r="P1442" s="153"/>
      <c r="Q1442" s="116"/>
      <c r="R1442" s="116"/>
      <c r="S1442" s="191"/>
      <c r="T1442" s="179"/>
    </row>
    <row r="1443" spans="1:20" ht="45" hidden="1" customHeight="1" outlineLevel="7" x14ac:dyDescent="0.2">
      <c r="A1443" s="91"/>
      <c r="B1443" s="93"/>
      <c r="C1443" s="95"/>
      <c r="D1443" s="95"/>
      <c r="E1443" s="97"/>
      <c r="F1443" s="101"/>
      <c r="G1443" s="103"/>
      <c r="H1443" s="103"/>
      <c r="I1443" s="4" t="s">
        <v>293</v>
      </c>
      <c r="J1443" s="6"/>
      <c r="K1443" s="5">
        <f>Supervisor!K1438</f>
        <v>1</v>
      </c>
      <c r="L1443" s="5">
        <f>Supervisor!N1438</f>
        <v>0</v>
      </c>
      <c r="M1443" s="131"/>
      <c r="N1443" s="147"/>
      <c r="O1443" s="131"/>
      <c r="P1443" s="153"/>
      <c r="Q1443" s="116"/>
      <c r="R1443" s="116"/>
      <c r="S1443" s="191"/>
      <c r="T1443" s="179"/>
    </row>
    <row r="1444" spans="1:20" ht="45" hidden="1" customHeight="1" outlineLevel="7" x14ac:dyDescent="0.2">
      <c r="A1444" s="91"/>
      <c r="B1444" s="93"/>
      <c r="C1444" s="95"/>
      <c r="D1444" s="95"/>
      <c r="E1444" s="97"/>
      <c r="F1444" s="101"/>
      <c r="G1444" s="103"/>
      <c r="H1444" s="103"/>
      <c r="I1444" s="4" t="s">
        <v>294</v>
      </c>
      <c r="J1444" s="6"/>
      <c r="K1444" s="5">
        <f>Supervisor!K1439</f>
        <v>1</v>
      </c>
      <c r="L1444" s="5">
        <f>Supervisor!N1439</f>
        <v>0</v>
      </c>
      <c r="M1444" s="131"/>
      <c r="N1444" s="147"/>
      <c r="O1444" s="131"/>
      <c r="P1444" s="153"/>
      <c r="Q1444" s="116"/>
      <c r="R1444" s="116"/>
      <c r="S1444" s="191"/>
      <c r="T1444" s="179"/>
    </row>
    <row r="1445" spans="1:20" ht="45" hidden="1" customHeight="1" outlineLevel="5" x14ac:dyDescent="0.2">
      <c r="A1445" s="91"/>
      <c r="B1445" s="93"/>
      <c r="C1445" s="95"/>
      <c r="D1445" s="95"/>
      <c r="E1445" s="97"/>
      <c r="F1445" s="101"/>
      <c r="G1445" s="103"/>
      <c r="H1445" s="103"/>
      <c r="I1445" s="22" t="s">
        <v>209</v>
      </c>
      <c r="J1445" s="24"/>
      <c r="K1445" s="23">
        <f>Supervisor!K1440</f>
        <v>0</v>
      </c>
      <c r="L1445" s="23">
        <f>Supervisor!N1440</f>
        <v>0</v>
      </c>
      <c r="M1445" s="139"/>
      <c r="N1445" s="152"/>
      <c r="O1445" s="139"/>
      <c r="P1445" s="535"/>
      <c r="Q1445" s="115"/>
      <c r="R1445" s="115"/>
      <c r="S1445" s="190"/>
      <c r="T1445" s="179"/>
    </row>
    <row r="1446" spans="1:20" ht="45" hidden="1" customHeight="1" outlineLevel="7" x14ac:dyDescent="0.2">
      <c r="A1446" s="91"/>
      <c r="B1446" s="93"/>
      <c r="C1446" s="95"/>
      <c r="D1446" s="95"/>
      <c r="E1446" s="97"/>
      <c r="F1446" s="101"/>
      <c r="G1446" s="103"/>
      <c r="H1446" s="103"/>
      <c r="I1446" s="4" t="s">
        <v>291</v>
      </c>
      <c r="J1446" s="6"/>
      <c r="K1446" s="5">
        <f>Supervisor!K1441</f>
        <v>1</v>
      </c>
      <c r="L1446" s="5">
        <f>Supervisor!N1441</f>
        <v>0</v>
      </c>
      <c r="M1446" s="131"/>
      <c r="N1446" s="147"/>
      <c r="O1446" s="131"/>
      <c r="P1446" s="153"/>
      <c r="Q1446" s="116"/>
      <c r="R1446" s="116"/>
      <c r="S1446" s="191"/>
      <c r="T1446" s="179"/>
    </row>
    <row r="1447" spans="1:20" ht="45" hidden="1" customHeight="1" outlineLevel="7" x14ac:dyDescent="0.2">
      <c r="A1447" s="91"/>
      <c r="B1447" s="93"/>
      <c r="C1447" s="95"/>
      <c r="D1447" s="95"/>
      <c r="E1447" s="97"/>
      <c r="F1447" s="101"/>
      <c r="G1447" s="103"/>
      <c r="H1447" s="103"/>
      <c r="I1447" s="4" t="s">
        <v>292</v>
      </c>
      <c r="J1447" s="6"/>
      <c r="K1447" s="5">
        <f>Supervisor!K1442</f>
        <v>1</v>
      </c>
      <c r="L1447" s="5">
        <f>Supervisor!N1442</f>
        <v>0</v>
      </c>
      <c r="M1447" s="131"/>
      <c r="N1447" s="147"/>
      <c r="O1447" s="131"/>
      <c r="P1447" s="153"/>
      <c r="Q1447" s="116"/>
      <c r="R1447" s="116"/>
      <c r="S1447" s="191"/>
      <c r="T1447" s="179"/>
    </row>
    <row r="1448" spans="1:20" ht="45" hidden="1" customHeight="1" outlineLevel="7" x14ac:dyDescent="0.2">
      <c r="A1448" s="91"/>
      <c r="B1448" s="93"/>
      <c r="C1448" s="95"/>
      <c r="D1448" s="95"/>
      <c r="E1448" s="97"/>
      <c r="F1448" s="101"/>
      <c r="G1448" s="103"/>
      <c r="H1448" s="103"/>
      <c r="I1448" s="4" t="s">
        <v>231</v>
      </c>
      <c r="J1448" s="6"/>
      <c r="K1448" s="5">
        <f>Supervisor!K1443</f>
        <v>1</v>
      </c>
      <c r="L1448" s="5">
        <f>Supervisor!N1443</f>
        <v>0</v>
      </c>
      <c r="M1448" s="131"/>
      <c r="N1448" s="147"/>
      <c r="O1448" s="131"/>
      <c r="P1448" s="153"/>
      <c r="Q1448" s="116"/>
      <c r="R1448" s="116"/>
      <c r="S1448" s="191"/>
      <c r="T1448" s="179"/>
    </row>
    <row r="1449" spans="1:20" ht="45" hidden="1" customHeight="1" outlineLevel="7" x14ac:dyDescent="0.2">
      <c r="A1449" s="91"/>
      <c r="B1449" s="93"/>
      <c r="C1449" s="95"/>
      <c r="D1449" s="95"/>
      <c r="E1449" s="97"/>
      <c r="F1449" s="101"/>
      <c r="G1449" s="103"/>
      <c r="H1449" s="103"/>
      <c r="I1449" s="4" t="s">
        <v>80</v>
      </c>
      <c r="J1449" s="6"/>
      <c r="K1449" s="5">
        <f>Supervisor!K1444</f>
        <v>1</v>
      </c>
      <c r="L1449" s="5">
        <f>Supervisor!N1444</f>
        <v>0</v>
      </c>
      <c r="M1449" s="131"/>
      <c r="N1449" s="147"/>
      <c r="O1449" s="131"/>
      <c r="P1449" s="153"/>
      <c r="Q1449" s="116"/>
      <c r="R1449" s="116"/>
      <c r="S1449" s="191"/>
      <c r="T1449" s="179"/>
    </row>
    <row r="1450" spans="1:20" ht="45" hidden="1" customHeight="1" outlineLevel="7" x14ac:dyDescent="0.2">
      <c r="A1450" s="91"/>
      <c r="B1450" s="93"/>
      <c r="C1450" s="95"/>
      <c r="D1450" s="95"/>
      <c r="E1450" s="97"/>
      <c r="F1450" s="101"/>
      <c r="G1450" s="103"/>
      <c r="H1450" s="103"/>
      <c r="I1450" s="4" t="s">
        <v>82</v>
      </c>
      <c r="J1450" s="6"/>
      <c r="K1450" s="5">
        <f>Supervisor!K1445</f>
        <v>1</v>
      </c>
      <c r="L1450" s="5">
        <f>Supervisor!N1445</f>
        <v>0</v>
      </c>
      <c r="M1450" s="131"/>
      <c r="N1450" s="147"/>
      <c r="O1450" s="131"/>
      <c r="P1450" s="153"/>
      <c r="Q1450" s="116"/>
      <c r="R1450" s="116"/>
      <c r="S1450" s="191"/>
      <c r="T1450" s="179"/>
    </row>
    <row r="1451" spans="1:20" ht="45" hidden="1" customHeight="1" outlineLevel="7" x14ac:dyDescent="0.2">
      <c r="A1451" s="91"/>
      <c r="B1451" s="93"/>
      <c r="C1451" s="95"/>
      <c r="D1451" s="95"/>
      <c r="E1451" s="97"/>
      <c r="F1451" s="101"/>
      <c r="G1451" s="103"/>
      <c r="H1451" s="103"/>
      <c r="I1451" s="4" t="s">
        <v>293</v>
      </c>
      <c r="J1451" s="6"/>
      <c r="K1451" s="5">
        <f>Supervisor!K1446</f>
        <v>1</v>
      </c>
      <c r="L1451" s="5">
        <f>Supervisor!N1446</f>
        <v>0</v>
      </c>
      <c r="M1451" s="131"/>
      <c r="N1451" s="147"/>
      <c r="O1451" s="131"/>
      <c r="P1451" s="153"/>
      <c r="Q1451" s="116"/>
      <c r="R1451" s="116"/>
      <c r="S1451" s="191"/>
      <c r="T1451" s="179"/>
    </row>
    <row r="1452" spans="1:20" ht="45" hidden="1" customHeight="1" outlineLevel="7" x14ac:dyDescent="0.2">
      <c r="A1452" s="91"/>
      <c r="B1452" s="93"/>
      <c r="C1452" s="95"/>
      <c r="D1452" s="95"/>
      <c r="E1452" s="97"/>
      <c r="F1452" s="101"/>
      <c r="G1452" s="103"/>
      <c r="H1452" s="103"/>
      <c r="I1452" s="4" t="s">
        <v>294</v>
      </c>
      <c r="J1452" s="6"/>
      <c r="K1452" s="5">
        <f>Supervisor!K1447</f>
        <v>1</v>
      </c>
      <c r="L1452" s="5">
        <f>Supervisor!N1447</f>
        <v>0</v>
      </c>
      <c r="M1452" s="131"/>
      <c r="N1452" s="147"/>
      <c r="O1452" s="131"/>
      <c r="P1452" s="153"/>
      <c r="Q1452" s="116"/>
      <c r="R1452" s="116"/>
      <c r="S1452" s="191"/>
      <c r="T1452" s="179"/>
    </row>
    <row r="1453" spans="1:20" ht="45" hidden="1" customHeight="1" outlineLevel="5" x14ac:dyDescent="0.2">
      <c r="A1453" s="91"/>
      <c r="B1453" s="93"/>
      <c r="C1453" s="95"/>
      <c r="D1453" s="95"/>
      <c r="E1453" s="97"/>
      <c r="F1453" s="101"/>
      <c r="G1453" s="103"/>
      <c r="H1453" s="103"/>
      <c r="I1453" s="22" t="s">
        <v>210</v>
      </c>
      <c r="J1453" s="24"/>
      <c r="K1453" s="23">
        <f>Supervisor!K1448</f>
        <v>0</v>
      </c>
      <c r="L1453" s="23">
        <f>Supervisor!N1448</f>
        <v>0</v>
      </c>
      <c r="M1453" s="139"/>
      <c r="N1453" s="152"/>
      <c r="O1453" s="139"/>
      <c r="P1453" s="535"/>
      <c r="Q1453" s="115"/>
      <c r="R1453" s="115"/>
      <c r="S1453" s="190"/>
      <c r="T1453" s="179"/>
    </row>
    <row r="1454" spans="1:20" ht="45" hidden="1" customHeight="1" outlineLevel="7" x14ac:dyDescent="0.2">
      <c r="A1454" s="91"/>
      <c r="B1454" s="93"/>
      <c r="C1454" s="95"/>
      <c r="D1454" s="95"/>
      <c r="E1454" s="97"/>
      <c r="F1454" s="101"/>
      <c r="G1454" s="103"/>
      <c r="H1454" s="103"/>
      <c r="I1454" s="4" t="s">
        <v>291</v>
      </c>
      <c r="J1454" s="6"/>
      <c r="K1454" s="5">
        <f>Supervisor!K1449</f>
        <v>1</v>
      </c>
      <c r="L1454" s="5">
        <f>Supervisor!N1449</f>
        <v>0</v>
      </c>
      <c r="M1454" s="131"/>
      <c r="N1454" s="147"/>
      <c r="O1454" s="131"/>
      <c r="P1454" s="153"/>
      <c r="Q1454" s="116"/>
      <c r="R1454" s="116"/>
      <c r="S1454" s="191"/>
      <c r="T1454" s="179"/>
    </row>
    <row r="1455" spans="1:20" ht="45" hidden="1" customHeight="1" outlineLevel="7" x14ac:dyDescent="0.2">
      <c r="A1455" s="91"/>
      <c r="B1455" s="93"/>
      <c r="C1455" s="95"/>
      <c r="D1455" s="95"/>
      <c r="E1455" s="97"/>
      <c r="F1455" s="101"/>
      <c r="G1455" s="103"/>
      <c r="H1455" s="103"/>
      <c r="I1455" s="4" t="s">
        <v>292</v>
      </c>
      <c r="J1455" s="6"/>
      <c r="K1455" s="5">
        <f>Supervisor!K1450</f>
        <v>1</v>
      </c>
      <c r="L1455" s="5">
        <f>Supervisor!N1450</f>
        <v>0</v>
      </c>
      <c r="M1455" s="131"/>
      <c r="N1455" s="147"/>
      <c r="O1455" s="131"/>
      <c r="P1455" s="153"/>
      <c r="Q1455" s="116"/>
      <c r="R1455" s="116"/>
      <c r="S1455" s="191"/>
      <c r="T1455" s="179"/>
    </row>
    <row r="1456" spans="1:20" ht="45" hidden="1" customHeight="1" outlineLevel="7" x14ac:dyDescent="0.2">
      <c r="A1456" s="91"/>
      <c r="B1456" s="93"/>
      <c r="C1456" s="95"/>
      <c r="D1456" s="95"/>
      <c r="E1456" s="97"/>
      <c r="F1456" s="101"/>
      <c r="G1456" s="103"/>
      <c r="H1456" s="103"/>
      <c r="I1456" s="4" t="s">
        <v>231</v>
      </c>
      <c r="J1456" s="6"/>
      <c r="K1456" s="5">
        <f>Supervisor!K1451</f>
        <v>1</v>
      </c>
      <c r="L1456" s="5">
        <f>Supervisor!N1451</f>
        <v>0</v>
      </c>
      <c r="M1456" s="131"/>
      <c r="N1456" s="147"/>
      <c r="O1456" s="131"/>
      <c r="P1456" s="153"/>
      <c r="Q1456" s="116"/>
      <c r="R1456" s="116"/>
      <c r="S1456" s="191"/>
      <c r="T1456" s="179"/>
    </row>
    <row r="1457" spans="1:20" ht="45" hidden="1" customHeight="1" outlineLevel="7" x14ac:dyDescent="0.2">
      <c r="A1457" s="91"/>
      <c r="B1457" s="93"/>
      <c r="C1457" s="95"/>
      <c r="D1457" s="95"/>
      <c r="E1457" s="97"/>
      <c r="F1457" s="101"/>
      <c r="G1457" s="103"/>
      <c r="H1457" s="103"/>
      <c r="I1457" s="4" t="s">
        <v>80</v>
      </c>
      <c r="J1457" s="6"/>
      <c r="K1457" s="5">
        <f>Supervisor!K1452</f>
        <v>1</v>
      </c>
      <c r="L1457" s="5">
        <f>Supervisor!N1452</f>
        <v>0</v>
      </c>
      <c r="M1457" s="131"/>
      <c r="N1457" s="147"/>
      <c r="O1457" s="131"/>
      <c r="P1457" s="153"/>
      <c r="Q1457" s="116"/>
      <c r="R1457" s="116"/>
      <c r="S1457" s="191"/>
      <c r="T1457" s="179"/>
    </row>
    <row r="1458" spans="1:20" ht="45" hidden="1" customHeight="1" outlineLevel="7" x14ac:dyDescent="0.2">
      <c r="A1458" s="91"/>
      <c r="B1458" s="93"/>
      <c r="C1458" s="95"/>
      <c r="D1458" s="95"/>
      <c r="E1458" s="97"/>
      <c r="F1458" s="101"/>
      <c r="G1458" s="103"/>
      <c r="H1458" s="103"/>
      <c r="I1458" s="4" t="s">
        <v>82</v>
      </c>
      <c r="J1458" s="6"/>
      <c r="K1458" s="5">
        <f>Supervisor!K1453</f>
        <v>1</v>
      </c>
      <c r="L1458" s="5">
        <f>Supervisor!N1453</f>
        <v>0</v>
      </c>
      <c r="M1458" s="131"/>
      <c r="N1458" s="147"/>
      <c r="O1458" s="131"/>
      <c r="P1458" s="153"/>
      <c r="Q1458" s="116"/>
      <c r="R1458" s="116"/>
      <c r="S1458" s="191"/>
      <c r="T1458" s="179"/>
    </row>
    <row r="1459" spans="1:20" ht="45" hidden="1" customHeight="1" outlineLevel="7" x14ac:dyDescent="0.2">
      <c r="A1459" s="91"/>
      <c r="B1459" s="93"/>
      <c r="C1459" s="95"/>
      <c r="D1459" s="95"/>
      <c r="E1459" s="97"/>
      <c r="F1459" s="101"/>
      <c r="G1459" s="103"/>
      <c r="H1459" s="103"/>
      <c r="I1459" s="4" t="s">
        <v>293</v>
      </c>
      <c r="J1459" s="6"/>
      <c r="K1459" s="5">
        <f>Supervisor!K1454</f>
        <v>1</v>
      </c>
      <c r="L1459" s="5">
        <f>Supervisor!N1454</f>
        <v>0</v>
      </c>
      <c r="M1459" s="131"/>
      <c r="N1459" s="147"/>
      <c r="O1459" s="131"/>
      <c r="P1459" s="153"/>
      <c r="Q1459" s="116"/>
      <c r="R1459" s="116"/>
      <c r="S1459" s="191"/>
      <c r="T1459" s="179"/>
    </row>
    <row r="1460" spans="1:20" ht="45" hidden="1" customHeight="1" outlineLevel="7" x14ac:dyDescent="0.2">
      <c r="A1460" s="91"/>
      <c r="B1460" s="93"/>
      <c r="C1460" s="95"/>
      <c r="D1460" s="95"/>
      <c r="E1460" s="97"/>
      <c r="F1460" s="101"/>
      <c r="G1460" s="103"/>
      <c r="H1460" s="103"/>
      <c r="I1460" s="4" t="s">
        <v>294</v>
      </c>
      <c r="J1460" s="6"/>
      <c r="K1460" s="5">
        <f>Supervisor!K1455</f>
        <v>1</v>
      </c>
      <c r="L1460" s="5">
        <f>Supervisor!N1455</f>
        <v>0</v>
      </c>
      <c r="M1460" s="131"/>
      <c r="N1460" s="147"/>
      <c r="O1460" s="131"/>
      <c r="P1460" s="153"/>
      <c r="Q1460" s="116"/>
      <c r="R1460" s="116"/>
      <c r="S1460" s="191"/>
      <c r="T1460" s="179"/>
    </row>
    <row r="1461" spans="1:20" ht="45" hidden="1" customHeight="1" outlineLevel="5" x14ac:dyDescent="0.2">
      <c r="A1461" s="91"/>
      <c r="B1461" s="93"/>
      <c r="C1461" s="95"/>
      <c r="D1461" s="95"/>
      <c r="E1461" s="97"/>
      <c r="F1461" s="101"/>
      <c r="G1461" s="103"/>
      <c r="H1461" s="103"/>
      <c r="I1461" s="22" t="s">
        <v>211</v>
      </c>
      <c r="J1461" s="24"/>
      <c r="K1461" s="23">
        <f>Supervisor!K1456</f>
        <v>0</v>
      </c>
      <c r="L1461" s="23">
        <f>Supervisor!N1456</f>
        <v>0</v>
      </c>
      <c r="M1461" s="139"/>
      <c r="N1461" s="152"/>
      <c r="O1461" s="139"/>
      <c r="P1461" s="535"/>
      <c r="Q1461" s="115"/>
      <c r="R1461" s="115"/>
      <c r="S1461" s="190"/>
      <c r="T1461" s="179"/>
    </row>
    <row r="1462" spans="1:20" ht="45" hidden="1" customHeight="1" outlineLevel="7" x14ac:dyDescent="0.2">
      <c r="A1462" s="91"/>
      <c r="B1462" s="93"/>
      <c r="C1462" s="95"/>
      <c r="D1462" s="95"/>
      <c r="E1462" s="97"/>
      <c r="F1462" s="101"/>
      <c r="G1462" s="103"/>
      <c r="H1462" s="103"/>
      <c r="I1462" s="4" t="s">
        <v>291</v>
      </c>
      <c r="J1462" s="6"/>
      <c r="K1462" s="5">
        <f>Supervisor!K1457</f>
        <v>1</v>
      </c>
      <c r="L1462" s="5">
        <f>Supervisor!N1457</f>
        <v>0</v>
      </c>
      <c r="M1462" s="131"/>
      <c r="N1462" s="147"/>
      <c r="O1462" s="131"/>
      <c r="P1462" s="153"/>
      <c r="Q1462" s="116"/>
      <c r="R1462" s="116"/>
      <c r="S1462" s="191"/>
      <c r="T1462" s="179"/>
    </row>
    <row r="1463" spans="1:20" ht="45" hidden="1" customHeight="1" outlineLevel="7" x14ac:dyDescent="0.2">
      <c r="A1463" s="91"/>
      <c r="B1463" s="93"/>
      <c r="C1463" s="95"/>
      <c r="D1463" s="95"/>
      <c r="E1463" s="97"/>
      <c r="F1463" s="101"/>
      <c r="G1463" s="103"/>
      <c r="H1463" s="103"/>
      <c r="I1463" s="4" t="s">
        <v>292</v>
      </c>
      <c r="J1463" s="6"/>
      <c r="K1463" s="5">
        <f>Supervisor!K1458</f>
        <v>1</v>
      </c>
      <c r="L1463" s="5">
        <f>Supervisor!N1458</f>
        <v>0</v>
      </c>
      <c r="M1463" s="131"/>
      <c r="N1463" s="147"/>
      <c r="O1463" s="131"/>
      <c r="P1463" s="153"/>
      <c r="Q1463" s="116"/>
      <c r="R1463" s="116"/>
      <c r="S1463" s="191"/>
      <c r="T1463" s="179"/>
    </row>
    <row r="1464" spans="1:20" ht="45" hidden="1" customHeight="1" outlineLevel="7" x14ac:dyDescent="0.2">
      <c r="A1464" s="91"/>
      <c r="B1464" s="93"/>
      <c r="C1464" s="95"/>
      <c r="D1464" s="95"/>
      <c r="E1464" s="97"/>
      <c r="F1464" s="101"/>
      <c r="G1464" s="103"/>
      <c r="H1464" s="103"/>
      <c r="I1464" s="4" t="s">
        <v>231</v>
      </c>
      <c r="J1464" s="6"/>
      <c r="K1464" s="5">
        <f>Supervisor!K1459</f>
        <v>1</v>
      </c>
      <c r="L1464" s="5">
        <f>Supervisor!N1459</f>
        <v>0</v>
      </c>
      <c r="M1464" s="131"/>
      <c r="N1464" s="147"/>
      <c r="O1464" s="131"/>
      <c r="P1464" s="153"/>
      <c r="Q1464" s="116"/>
      <c r="R1464" s="116"/>
      <c r="S1464" s="191"/>
      <c r="T1464" s="179"/>
    </row>
    <row r="1465" spans="1:20" ht="45" hidden="1" customHeight="1" outlineLevel="7" x14ac:dyDescent="0.2">
      <c r="A1465" s="91"/>
      <c r="B1465" s="93"/>
      <c r="C1465" s="95"/>
      <c r="D1465" s="95"/>
      <c r="E1465" s="97"/>
      <c r="F1465" s="101"/>
      <c r="G1465" s="103"/>
      <c r="H1465" s="103"/>
      <c r="I1465" s="4" t="s">
        <v>80</v>
      </c>
      <c r="J1465" s="6"/>
      <c r="K1465" s="5">
        <f>Supervisor!K1460</f>
        <v>1</v>
      </c>
      <c r="L1465" s="5">
        <f>Supervisor!N1460</f>
        <v>0</v>
      </c>
      <c r="M1465" s="131"/>
      <c r="N1465" s="147"/>
      <c r="O1465" s="131"/>
      <c r="P1465" s="153"/>
      <c r="Q1465" s="116"/>
      <c r="R1465" s="116"/>
      <c r="S1465" s="191"/>
      <c r="T1465" s="179"/>
    </row>
    <row r="1466" spans="1:20" ht="45" hidden="1" customHeight="1" outlineLevel="7" x14ac:dyDescent="0.2">
      <c r="A1466" s="91"/>
      <c r="B1466" s="93"/>
      <c r="C1466" s="95"/>
      <c r="D1466" s="95"/>
      <c r="E1466" s="97"/>
      <c r="F1466" s="101"/>
      <c r="G1466" s="103"/>
      <c r="H1466" s="103"/>
      <c r="I1466" s="4" t="s">
        <v>82</v>
      </c>
      <c r="J1466" s="6"/>
      <c r="K1466" s="5">
        <f>Supervisor!K1461</f>
        <v>1</v>
      </c>
      <c r="L1466" s="5">
        <f>Supervisor!N1461</f>
        <v>0</v>
      </c>
      <c r="M1466" s="131"/>
      <c r="N1466" s="147"/>
      <c r="O1466" s="131"/>
      <c r="P1466" s="153"/>
      <c r="Q1466" s="116"/>
      <c r="R1466" s="116"/>
      <c r="S1466" s="191"/>
      <c r="T1466" s="179"/>
    </row>
    <row r="1467" spans="1:20" ht="45" hidden="1" customHeight="1" outlineLevel="7" x14ac:dyDescent="0.2">
      <c r="A1467" s="91"/>
      <c r="B1467" s="93"/>
      <c r="C1467" s="95"/>
      <c r="D1467" s="95"/>
      <c r="E1467" s="97"/>
      <c r="F1467" s="101"/>
      <c r="G1467" s="103"/>
      <c r="H1467" s="103"/>
      <c r="I1467" s="4" t="s">
        <v>293</v>
      </c>
      <c r="J1467" s="6"/>
      <c r="K1467" s="5">
        <f>Supervisor!K1462</f>
        <v>1</v>
      </c>
      <c r="L1467" s="5">
        <f>Supervisor!N1462</f>
        <v>0</v>
      </c>
      <c r="M1467" s="131"/>
      <c r="N1467" s="147"/>
      <c r="O1467" s="131"/>
      <c r="P1467" s="153"/>
      <c r="Q1467" s="116"/>
      <c r="R1467" s="116"/>
      <c r="S1467" s="191"/>
      <c r="T1467" s="179"/>
    </row>
    <row r="1468" spans="1:20" ht="45" hidden="1" customHeight="1" outlineLevel="7" x14ac:dyDescent="0.2">
      <c r="A1468" s="91"/>
      <c r="B1468" s="93"/>
      <c r="C1468" s="95"/>
      <c r="D1468" s="95"/>
      <c r="E1468" s="97"/>
      <c r="F1468" s="101"/>
      <c r="G1468" s="103"/>
      <c r="H1468" s="103"/>
      <c r="I1468" s="4" t="s">
        <v>294</v>
      </c>
      <c r="J1468" s="6"/>
      <c r="K1468" s="5">
        <f>Supervisor!K1463</f>
        <v>1</v>
      </c>
      <c r="L1468" s="5">
        <f>Supervisor!N1463</f>
        <v>0</v>
      </c>
      <c r="M1468" s="131"/>
      <c r="N1468" s="147"/>
      <c r="O1468" s="131"/>
      <c r="P1468" s="153"/>
      <c r="Q1468" s="116"/>
      <c r="R1468" s="116"/>
      <c r="S1468" s="191"/>
      <c r="T1468" s="179"/>
    </row>
    <row r="1469" spans="1:20" ht="45" hidden="1" customHeight="1" outlineLevel="5" x14ac:dyDescent="0.2">
      <c r="A1469" s="91"/>
      <c r="B1469" s="93"/>
      <c r="C1469" s="95"/>
      <c r="D1469" s="95"/>
      <c r="E1469" s="97"/>
      <c r="F1469" s="101"/>
      <c r="G1469" s="103"/>
      <c r="H1469" s="103"/>
      <c r="I1469" s="22" t="s">
        <v>212</v>
      </c>
      <c r="J1469" s="24"/>
      <c r="K1469" s="23">
        <f>Supervisor!K1464</f>
        <v>0</v>
      </c>
      <c r="L1469" s="23">
        <f>Supervisor!N1464</f>
        <v>0</v>
      </c>
      <c r="M1469" s="139"/>
      <c r="N1469" s="152"/>
      <c r="O1469" s="139"/>
      <c r="P1469" s="535"/>
      <c r="Q1469" s="115"/>
      <c r="R1469" s="115"/>
      <c r="S1469" s="190"/>
      <c r="T1469" s="179"/>
    </row>
    <row r="1470" spans="1:20" ht="45" hidden="1" customHeight="1" outlineLevel="7" x14ac:dyDescent="0.2">
      <c r="A1470" s="91"/>
      <c r="B1470" s="93"/>
      <c r="C1470" s="95"/>
      <c r="D1470" s="95"/>
      <c r="E1470" s="97"/>
      <c r="F1470" s="101"/>
      <c r="G1470" s="103"/>
      <c r="H1470" s="103"/>
      <c r="I1470" s="4" t="s">
        <v>291</v>
      </c>
      <c r="J1470" s="6"/>
      <c r="K1470" s="5">
        <f>Supervisor!K1465</f>
        <v>1</v>
      </c>
      <c r="L1470" s="5">
        <f>Supervisor!N1465</f>
        <v>0</v>
      </c>
      <c r="M1470" s="131"/>
      <c r="N1470" s="147"/>
      <c r="O1470" s="131"/>
      <c r="P1470" s="153"/>
      <c r="Q1470" s="116"/>
      <c r="R1470" s="116"/>
      <c r="S1470" s="191"/>
      <c r="T1470" s="179"/>
    </row>
    <row r="1471" spans="1:20" ht="45" hidden="1" customHeight="1" outlineLevel="7" x14ac:dyDescent="0.2">
      <c r="A1471" s="91"/>
      <c r="B1471" s="93"/>
      <c r="C1471" s="95"/>
      <c r="D1471" s="95"/>
      <c r="E1471" s="97"/>
      <c r="F1471" s="101"/>
      <c r="G1471" s="103"/>
      <c r="H1471" s="103"/>
      <c r="I1471" s="4" t="s">
        <v>292</v>
      </c>
      <c r="J1471" s="6"/>
      <c r="K1471" s="5">
        <f>Supervisor!K1466</f>
        <v>1</v>
      </c>
      <c r="L1471" s="5">
        <f>Supervisor!N1466</f>
        <v>0</v>
      </c>
      <c r="M1471" s="131"/>
      <c r="N1471" s="147"/>
      <c r="O1471" s="131"/>
      <c r="P1471" s="153"/>
      <c r="Q1471" s="116"/>
      <c r="R1471" s="116"/>
      <c r="S1471" s="191"/>
      <c r="T1471" s="179"/>
    </row>
    <row r="1472" spans="1:20" ht="45" hidden="1" customHeight="1" outlineLevel="7" x14ac:dyDescent="0.2">
      <c r="A1472" s="91"/>
      <c r="B1472" s="93"/>
      <c r="C1472" s="95"/>
      <c r="D1472" s="95"/>
      <c r="E1472" s="97"/>
      <c r="F1472" s="101"/>
      <c r="G1472" s="103"/>
      <c r="H1472" s="103"/>
      <c r="I1472" s="4" t="s">
        <v>231</v>
      </c>
      <c r="J1472" s="6"/>
      <c r="K1472" s="5">
        <f>Supervisor!K1467</f>
        <v>1</v>
      </c>
      <c r="L1472" s="5">
        <f>Supervisor!N1467</f>
        <v>0</v>
      </c>
      <c r="M1472" s="131"/>
      <c r="N1472" s="147"/>
      <c r="O1472" s="131"/>
      <c r="P1472" s="153"/>
      <c r="Q1472" s="116"/>
      <c r="R1472" s="116"/>
      <c r="S1472" s="191"/>
      <c r="T1472" s="179"/>
    </row>
    <row r="1473" spans="1:20" ht="45" hidden="1" customHeight="1" outlineLevel="7" x14ac:dyDescent="0.2">
      <c r="A1473" s="91"/>
      <c r="B1473" s="93"/>
      <c r="C1473" s="95"/>
      <c r="D1473" s="95"/>
      <c r="E1473" s="97"/>
      <c r="F1473" s="101"/>
      <c r="G1473" s="103"/>
      <c r="H1473" s="103"/>
      <c r="I1473" s="4" t="s">
        <v>80</v>
      </c>
      <c r="J1473" s="6"/>
      <c r="K1473" s="5">
        <f>Supervisor!K1468</f>
        <v>1</v>
      </c>
      <c r="L1473" s="5">
        <f>Supervisor!N1468</f>
        <v>0</v>
      </c>
      <c r="M1473" s="131"/>
      <c r="N1473" s="147"/>
      <c r="O1473" s="131"/>
      <c r="P1473" s="153"/>
      <c r="Q1473" s="116"/>
      <c r="R1473" s="116"/>
      <c r="S1473" s="191"/>
      <c r="T1473" s="179"/>
    </row>
    <row r="1474" spans="1:20" ht="45" hidden="1" customHeight="1" outlineLevel="7" x14ac:dyDescent="0.2">
      <c r="A1474" s="91"/>
      <c r="B1474" s="93"/>
      <c r="C1474" s="95"/>
      <c r="D1474" s="95"/>
      <c r="E1474" s="97"/>
      <c r="F1474" s="101"/>
      <c r="G1474" s="103"/>
      <c r="H1474" s="103"/>
      <c r="I1474" s="4" t="s">
        <v>82</v>
      </c>
      <c r="J1474" s="6"/>
      <c r="K1474" s="5">
        <f>Supervisor!K1469</f>
        <v>1</v>
      </c>
      <c r="L1474" s="5">
        <f>Supervisor!N1469</f>
        <v>0</v>
      </c>
      <c r="M1474" s="131"/>
      <c r="N1474" s="147"/>
      <c r="O1474" s="131"/>
      <c r="P1474" s="153"/>
      <c r="Q1474" s="116"/>
      <c r="R1474" s="116"/>
      <c r="S1474" s="191"/>
      <c r="T1474" s="179"/>
    </row>
    <row r="1475" spans="1:20" ht="45" hidden="1" customHeight="1" outlineLevel="7" x14ac:dyDescent="0.2">
      <c r="A1475" s="91"/>
      <c r="B1475" s="93"/>
      <c r="C1475" s="95"/>
      <c r="D1475" s="95"/>
      <c r="E1475" s="97"/>
      <c r="F1475" s="101"/>
      <c r="G1475" s="103"/>
      <c r="H1475" s="103"/>
      <c r="I1475" s="4" t="s">
        <v>293</v>
      </c>
      <c r="J1475" s="6"/>
      <c r="K1475" s="5">
        <f>Supervisor!K1470</f>
        <v>1</v>
      </c>
      <c r="L1475" s="5">
        <f>Supervisor!N1470</f>
        <v>0</v>
      </c>
      <c r="M1475" s="131"/>
      <c r="N1475" s="147"/>
      <c r="O1475" s="131"/>
      <c r="P1475" s="153"/>
      <c r="Q1475" s="116"/>
      <c r="R1475" s="116"/>
      <c r="S1475" s="191"/>
      <c r="T1475" s="179"/>
    </row>
    <row r="1476" spans="1:20" ht="45" hidden="1" customHeight="1" outlineLevel="7" x14ac:dyDescent="0.2">
      <c r="A1476" s="91"/>
      <c r="B1476" s="93"/>
      <c r="C1476" s="95"/>
      <c r="D1476" s="95"/>
      <c r="E1476" s="97"/>
      <c r="F1476" s="101"/>
      <c r="G1476" s="103"/>
      <c r="H1476" s="103"/>
      <c r="I1476" s="4" t="s">
        <v>294</v>
      </c>
      <c r="J1476" s="6"/>
      <c r="K1476" s="5">
        <f>Supervisor!K1471</f>
        <v>1</v>
      </c>
      <c r="L1476" s="5">
        <f>Supervisor!N1471</f>
        <v>0</v>
      </c>
      <c r="M1476" s="131"/>
      <c r="N1476" s="147"/>
      <c r="O1476" s="131"/>
      <c r="P1476" s="153"/>
      <c r="Q1476" s="116"/>
      <c r="R1476" s="116"/>
      <c r="S1476" s="191"/>
      <c r="T1476" s="179"/>
    </row>
    <row r="1477" spans="1:20" ht="45" hidden="1" customHeight="1" outlineLevel="5" x14ac:dyDescent="0.2">
      <c r="A1477" s="91"/>
      <c r="B1477" s="93"/>
      <c r="C1477" s="95"/>
      <c r="D1477" s="95"/>
      <c r="E1477" s="97"/>
      <c r="F1477" s="101"/>
      <c r="G1477" s="103"/>
      <c r="H1477" s="103"/>
      <c r="I1477" s="22" t="s">
        <v>213</v>
      </c>
      <c r="J1477" s="24"/>
      <c r="K1477" s="23">
        <f>Supervisor!K1472</f>
        <v>0</v>
      </c>
      <c r="L1477" s="23">
        <f>Supervisor!N1472</f>
        <v>0</v>
      </c>
      <c r="M1477" s="139"/>
      <c r="N1477" s="152"/>
      <c r="O1477" s="139"/>
      <c r="P1477" s="535"/>
      <c r="Q1477" s="115"/>
      <c r="R1477" s="115"/>
      <c r="S1477" s="190"/>
      <c r="T1477" s="179"/>
    </row>
    <row r="1478" spans="1:20" ht="45" hidden="1" customHeight="1" outlineLevel="7" x14ac:dyDescent="0.2">
      <c r="A1478" s="91"/>
      <c r="B1478" s="93"/>
      <c r="C1478" s="95"/>
      <c r="D1478" s="95"/>
      <c r="E1478" s="97"/>
      <c r="F1478" s="101"/>
      <c r="G1478" s="103"/>
      <c r="H1478" s="103"/>
      <c r="I1478" s="4" t="s">
        <v>291</v>
      </c>
      <c r="J1478" s="6"/>
      <c r="K1478" s="5">
        <f>Supervisor!K1473</f>
        <v>1</v>
      </c>
      <c r="L1478" s="5">
        <f>Supervisor!N1473</f>
        <v>0</v>
      </c>
      <c r="M1478" s="131"/>
      <c r="N1478" s="147"/>
      <c r="O1478" s="131"/>
      <c r="P1478" s="153"/>
      <c r="Q1478" s="116"/>
      <c r="R1478" s="116"/>
      <c r="S1478" s="191"/>
      <c r="T1478" s="179"/>
    </row>
    <row r="1479" spans="1:20" ht="45" hidden="1" customHeight="1" outlineLevel="7" x14ac:dyDescent="0.2">
      <c r="A1479" s="91"/>
      <c r="B1479" s="93"/>
      <c r="C1479" s="95"/>
      <c r="D1479" s="95"/>
      <c r="E1479" s="97"/>
      <c r="F1479" s="101"/>
      <c r="G1479" s="103"/>
      <c r="H1479" s="103"/>
      <c r="I1479" s="4" t="s">
        <v>292</v>
      </c>
      <c r="J1479" s="6"/>
      <c r="K1479" s="5">
        <f>Supervisor!K1474</f>
        <v>1</v>
      </c>
      <c r="L1479" s="5">
        <f>Supervisor!N1474</f>
        <v>0</v>
      </c>
      <c r="M1479" s="131"/>
      <c r="N1479" s="147"/>
      <c r="O1479" s="131"/>
      <c r="P1479" s="153"/>
      <c r="Q1479" s="116"/>
      <c r="R1479" s="116"/>
      <c r="S1479" s="191"/>
      <c r="T1479" s="179"/>
    </row>
    <row r="1480" spans="1:20" ht="45" hidden="1" customHeight="1" outlineLevel="7" x14ac:dyDescent="0.2">
      <c r="A1480" s="91"/>
      <c r="B1480" s="93"/>
      <c r="C1480" s="95"/>
      <c r="D1480" s="95"/>
      <c r="E1480" s="97"/>
      <c r="F1480" s="101"/>
      <c r="G1480" s="103"/>
      <c r="H1480" s="103"/>
      <c r="I1480" s="4" t="s">
        <v>231</v>
      </c>
      <c r="J1480" s="6"/>
      <c r="K1480" s="5">
        <f>Supervisor!K1475</f>
        <v>1</v>
      </c>
      <c r="L1480" s="5">
        <f>Supervisor!N1475</f>
        <v>0</v>
      </c>
      <c r="M1480" s="131"/>
      <c r="N1480" s="147"/>
      <c r="O1480" s="131"/>
      <c r="P1480" s="153"/>
      <c r="Q1480" s="116"/>
      <c r="R1480" s="116"/>
      <c r="S1480" s="191"/>
      <c r="T1480" s="179"/>
    </row>
    <row r="1481" spans="1:20" ht="45" hidden="1" customHeight="1" outlineLevel="7" x14ac:dyDescent="0.2">
      <c r="A1481" s="91"/>
      <c r="B1481" s="93"/>
      <c r="C1481" s="95"/>
      <c r="D1481" s="95"/>
      <c r="E1481" s="97"/>
      <c r="F1481" s="101"/>
      <c r="G1481" s="103"/>
      <c r="H1481" s="103"/>
      <c r="I1481" s="4" t="s">
        <v>80</v>
      </c>
      <c r="J1481" s="6"/>
      <c r="K1481" s="5">
        <f>Supervisor!K1476</f>
        <v>1</v>
      </c>
      <c r="L1481" s="5">
        <f>Supervisor!N1476</f>
        <v>0</v>
      </c>
      <c r="M1481" s="131"/>
      <c r="N1481" s="147"/>
      <c r="O1481" s="131"/>
      <c r="P1481" s="153"/>
      <c r="Q1481" s="116"/>
      <c r="R1481" s="116"/>
      <c r="S1481" s="191"/>
      <c r="T1481" s="179"/>
    </row>
    <row r="1482" spans="1:20" ht="45" hidden="1" customHeight="1" outlineLevel="7" x14ac:dyDescent="0.2">
      <c r="A1482" s="91"/>
      <c r="B1482" s="93"/>
      <c r="C1482" s="95"/>
      <c r="D1482" s="95"/>
      <c r="E1482" s="97"/>
      <c r="F1482" s="101"/>
      <c r="G1482" s="103"/>
      <c r="H1482" s="103"/>
      <c r="I1482" s="4" t="s">
        <v>82</v>
      </c>
      <c r="J1482" s="6"/>
      <c r="K1482" s="5">
        <f>Supervisor!K1477</f>
        <v>1</v>
      </c>
      <c r="L1482" s="5">
        <f>Supervisor!N1477</f>
        <v>0</v>
      </c>
      <c r="M1482" s="131"/>
      <c r="N1482" s="147"/>
      <c r="O1482" s="131"/>
      <c r="P1482" s="153"/>
      <c r="Q1482" s="116"/>
      <c r="R1482" s="116"/>
      <c r="S1482" s="191"/>
      <c r="T1482" s="179"/>
    </row>
    <row r="1483" spans="1:20" ht="45" hidden="1" customHeight="1" outlineLevel="7" x14ac:dyDescent="0.2">
      <c r="A1483" s="91"/>
      <c r="B1483" s="93"/>
      <c r="C1483" s="95"/>
      <c r="D1483" s="95"/>
      <c r="E1483" s="97"/>
      <c r="F1483" s="101"/>
      <c r="G1483" s="103"/>
      <c r="H1483" s="103"/>
      <c r="I1483" s="4" t="s">
        <v>293</v>
      </c>
      <c r="J1483" s="6"/>
      <c r="K1483" s="5">
        <f>Supervisor!K1478</f>
        <v>1</v>
      </c>
      <c r="L1483" s="5">
        <f>Supervisor!N1478</f>
        <v>0</v>
      </c>
      <c r="M1483" s="131"/>
      <c r="N1483" s="147"/>
      <c r="O1483" s="131"/>
      <c r="P1483" s="153"/>
      <c r="Q1483" s="116"/>
      <c r="R1483" s="116"/>
      <c r="S1483" s="191"/>
      <c r="T1483" s="179"/>
    </row>
    <row r="1484" spans="1:20" ht="45" hidden="1" customHeight="1" outlineLevel="7" x14ac:dyDescent="0.2">
      <c r="A1484" s="91"/>
      <c r="B1484" s="93"/>
      <c r="C1484" s="95"/>
      <c r="D1484" s="95"/>
      <c r="E1484" s="97"/>
      <c r="F1484" s="101"/>
      <c r="G1484" s="103"/>
      <c r="H1484" s="103"/>
      <c r="I1484" s="4" t="s">
        <v>294</v>
      </c>
      <c r="J1484" s="6"/>
      <c r="K1484" s="5">
        <f>Supervisor!K1479</f>
        <v>1</v>
      </c>
      <c r="L1484" s="5">
        <f>Supervisor!N1479</f>
        <v>0</v>
      </c>
      <c r="M1484" s="131"/>
      <c r="N1484" s="147"/>
      <c r="O1484" s="131"/>
      <c r="P1484" s="153"/>
      <c r="Q1484" s="116"/>
      <c r="R1484" s="116"/>
      <c r="S1484" s="191"/>
      <c r="T1484" s="179"/>
    </row>
    <row r="1485" spans="1:20" ht="45" hidden="1" customHeight="1" outlineLevel="5" x14ac:dyDescent="0.2">
      <c r="A1485" s="91"/>
      <c r="B1485" s="93"/>
      <c r="C1485" s="95"/>
      <c r="D1485" s="95"/>
      <c r="E1485" s="97"/>
      <c r="F1485" s="101"/>
      <c r="G1485" s="103"/>
      <c r="H1485" s="103"/>
      <c r="I1485" s="22" t="s">
        <v>214</v>
      </c>
      <c r="J1485" s="24"/>
      <c r="K1485" s="23">
        <f>Supervisor!K1480</f>
        <v>0</v>
      </c>
      <c r="L1485" s="23">
        <f>Supervisor!N1480</f>
        <v>0</v>
      </c>
      <c r="M1485" s="139"/>
      <c r="N1485" s="152"/>
      <c r="O1485" s="139"/>
      <c r="P1485" s="535"/>
      <c r="Q1485" s="115"/>
      <c r="R1485" s="115"/>
      <c r="S1485" s="190"/>
      <c r="T1485" s="179"/>
    </row>
    <row r="1486" spans="1:20" ht="45" hidden="1" customHeight="1" outlineLevel="7" x14ac:dyDescent="0.2">
      <c r="A1486" s="91"/>
      <c r="B1486" s="93"/>
      <c r="C1486" s="95"/>
      <c r="D1486" s="95"/>
      <c r="E1486" s="97"/>
      <c r="F1486" s="101"/>
      <c r="G1486" s="103"/>
      <c r="H1486" s="103"/>
      <c r="I1486" s="4" t="s">
        <v>291</v>
      </c>
      <c r="J1486" s="6"/>
      <c r="K1486" s="5">
        <f>Supervisor!K1481</f>
        <v>1</v>
      </c>
      <c r="L1486" s="5">
        <f>Supervisor!N1481</f>
        <v>0</v>
      </c>
      <c r="M1486" s="131"/>
      <c r="N1486" s="147"/>
      <c r="O1486" s="131"/>
      <c r="P1486" s="153"/>
      <c r="Q1486" s="116"/>
      <c r="R1486" s="116"/>
      <c r="S1486" s="191"/>
      <c r="T1486" s="179"/>
    </row>
    <row r="1487" spans="1:20" ht="45" hidden="1" customHeight="1" outlineLevel="7" x14ac:dyDescent="0.2">
      <c r="A1487" s="91"/>
      <c r="B1487" s="93"/>
      <c r="C1487" s="95"/>
      <c r="D1487" s="95"/>
      <c r="E1487" s="97"/>
      <c r="F1487" s="101"/>
      <c r="G1487" s="103"/>
      <c r="H1487" s="103"/>
      <c r="I1487" s="4" t="s">
        <v>292</v>
      </c>
      <c r="J1487" s="6"/>
      <c r="K1487" s="5">
        <f>Supervisor!K1482</f>
        <v>1</v>
      </c>
      <c r="L1487" s="5">
        <f>Supervisor!N1482</f>
        <v>0</v>
      </c>
      <c r="M1487" s="131"/>
      <c r="N1487" s="147"/>
      <c r="O1487" s="131"/>
      <c r="P1487" s="153"/>
      <c r="Q1487" s="116"/>
      <c r="R1487" s="116"/>
      <c r="S1487" s="191"/>
      <c r="T1487" s="179"/>
    </row>
    <row r="1488" spans="1:20" ht="45" hidden="1" customHeight="1" outlineLevel="7" x14ac:dyDescent="0.2">
      <c r="A1488" s="91"/>
      <c r="B1488" s="93"/>
      <c r="C1488" s="95"/>
      <c r="D1488" s="95"/>
      <c r="E1488" s="97"/>
      <c r="F1488" s="101"/>
      <c r="G1488" s="103"/>
      <c r="H1488" s="103"/>
      <c r="I1488" s="4" t="s">
        <v>231</v>
      </c>
      <c r="J1488" s="6"/>
      <c r="K1488" s="5">
        <f>Supervisor!K1483</f>
        <v>1</v>
      </c>
      <c r="L1488" s="5">
        <f>Supervisor!N1483</f>
        <v>0</v>
      </c>
      <c r="M1488" s="131"/>
      <c r="N1488" s="147"/>
      <c r="O1488" s="131"/>
      <c r="P1488" s="153"/>
      <c r="Q1488" s="116"/>
      <c r="R1488" s="116"/>
      <c r="S1488" s="191"/>
      <c r="T1488" s="179"/>
    </row>
    <row r="1489" spans="1:20" ht="45" hidden="1" customHeight="1" outlineLevel="7" x14ac:dyDescent="0.2">
      <c r="A1489" s="91"/>
      <c r="B1489" s="93"/>
      <c r="C1489" s="95"/>
      <c r="D1489" s="95"/>
      <c r="E1489" s="97"/>
      <c r="F1489" s="101"/>
      <c r="G1489" s="103"/>
      <c r="H1489" s="103"/>
      <c r="I1489" s="4" t="s">
        <v>80</v>
      </c>
      <c r="J1489" s="6"/>
      <c r="K1489" s="5">
        <f>Supervisor!K1484</f>
        <v>1</v>
      </c>
      <c r="L1489" s="5">
        <f>Supervisor!N1484</f>
        <v>0</v>
      </c>
      <c r="M1489" s="131"/>
      <c r="N1489" s="147"/>
      <c r="O1489" s="131"/>
      <c r="P1489" s="153"/>
      <c r="Q1489" s="116"/>
      <c r="R1489" s="116"/>
      <c r="S1489" s="191"/>
      <c r="T1489" s="179"/>
    </row>
    <row r="1490" spans="1:20" ht="45" hidden="1" customHeight="1" outlineLevel="7" x14ac:dyDescent="0.2">
      <c r="A1490" s="91"/>
      <c r="B1490" s="93"/>
      <c r="C1490" s="95"/>
      <c r="D1490" s="95"/>
      <c r="E1490" s="97"/>
      <c r="F1490" s="101"/>
      <c r="G1490" s="103"/>
      <c r="H1490" s="103"/>
      <c r="I1490" s="4" t="s">
        <v>82</v>
      </c>
      <c r="J1490" s="6"/>
      <c r="K1490" s="5">
        <f>Supervisor!K1485</f>
        <v>1</v>
      </c>
      <c r="L1490" s="5">
        <f>Supervisor!N1485</f>
        <v>0</v>
      </c>
      <c r="M1490" s="131"/>
      <c r="N1490" s="147"/>
      <c r="O1490" s="131"/>
      <c r="P1490" s="153"/>
      <c r="Q1490" s="116"/>
      <c r="R1490" s="116"/>
      <c r="S1490" s="191"/>
      <c r="T1490" s="179"/>
    </row>
    <row r="1491" spans="1:20" ht="45" hidden="1" customHeight="1" outlineLevel="7" x14ac:dyDescent="0.2">
      <c r="A1491" s="91"/>
      <c r="B1491" s="93"/>
      <c r="C1491" s="95"/>
      <c r="D1491" s="95"/>
      <c r="E1491" s="97"/>
      <c r="F1491" s="101"/>
      <c r="G1491" s="103"/>
      <c r="H1491" s="103"/>
      <c r="I1491" s="4" t="s">
        <v>293</v>
      </c>
      <c r="J1491" s="6"/>
      <c r="K1491" s="5">
        <f>Supervisor!K1486</f>
        <v>1</v>
      </c>
      <c r="L1491" s="5">
        <f>Supervisor!N1486</f>
        <v>0</v>
      </c>
      <c r="M1491" s="131"/>
      <c r="N1491" s="147"/>
      <c r="O1491" s="131"/>
      <c r="P1491" s="153"/>
      <c r="Q1491" s="116"/>
      <c r="R1491" s="116"/>
      <c r="S1491" s="191"/>
      <c r="T1491" s="179"/>
    </row>
    <row r="1492" spans="1:20" ht="45" hidden="1" customHeight="1" outlineLevel="7" x14ac:dyDescent="0.2">
      <c r="A1492" s="91"/>
      <c r="B1492" s="93"/>
      <c r="C1492" s="95"/>
      <c r="D1492" s="95"/>
      <c r="E1492" s="97"/>
      <c r="F1492" s="101"/>
      <c r="G1492" s="103"/>
      <c r="H1492" s="103"/>
      <c r="I1492" s="4" t="s">
        <v>294</v>
      </c>
      <c r="J1492" s="6"/>
      <c r="K1492" s="5">
        <f>Supervisor!K1487</f>
        <v>1</v>
      </c>
      <c r="L1492" s="5">
        <f>Supervisor!N1487</f>
        <v>0</v>
      </c>
      <c r="M1492" s="131"/>
      <c r="N1492" s="147"/>
      <c r="O1492" s="131"/>
      <c r="P1492" s="153"/>
      <c r="Q1492" s="116"/>
      <c r="R1492" s="116"/>
      <c r="S1492" s="191"/>
      <c r="T1492" s="179"/>
    </row>
    <row r="1493" spans="1:20" ht="45" hidden="1" customHeight="1" outlineLevel="5" x14ac:dyDescent="0.2">
      <c r="A1493" s="91"/>
      <c r="B1493" s="93"/>
      <c r="C1493" s="95"/>
      <c r="D1493" s="95"/>
      <c r="E1493" s="97"/>
      <c r="F1493" s="101"/>
      <c r="G1493" s="103"/>
      <c r="H1493" s="103"/>
      <c r="I1493" s="22" t="s">
        <v>215</v>
      </c>
      <c r="J1493" s="24"/>
      <c r="K1493" s="23">
        <f>Supervisor!K1488</f>
        <v>0</v>
      </c>
      <c r="L1493" s="23">
        <f>Supervisor!N1488</f>
        <v>0</v>
      </c>
      <c r="M1493" s="139"/>
      <c r="N1493" s="152"/>
      <c r="O1493" s="139"/>
      <c r="P1493" s="535"/>
      <c r="Q1493" s="115"/>
      <c r="R1493" s="115"/>
      <c r="S1493" s="190"/>
      <c r="T1493" s="179"/>
    </row>
    <row r="1494" spans="1:20" ht="45" hidden="1" customHeight="1" outlineLevel="7" x14ac:dyDescent="0.2">
      <c r="A1494" s="91"/>
      <c r="B1494" s="93"/>
      <c r="C1494" s="95"/>
      <c r="D1494" s="95"/>
      <c r="E1494" s="97"/>
      <c r="F1494" s="101"/>
      <c r="G1494" s="103"/>
      <c r="H1494" s="103"/>
      <c r="I1494" s="4" t="s">
        <v>291</v>
      </c>
      <c r="J1494" s="6"/>
      <c r="K1494" s="5">
        <f>Supervisor!K1489</f>
        <v>1</v>
      </c>
      <c r="L1494" s="5">
        <f>Supervisor!N1489</f>
        <v>0</v>
      </c>
      <c r="M1494" s="131"/>
      <c r="N1494" s="147"/>
      <c r="O1494" s="131"/>
      <c r="P1494" s="153"/>
      <c r="Q1494" s="116"/>
      <c r="R1494" s="116"/>
      <c r="S1494" s="191"/>
      <c r="T1494" s="179"/>
    </row>
    <row r="1495" spans="1:20" ht="45" hidden="1" customHeight="1" outlineLevel="7" x14ac:dyDescent="0.2">
      <c r="A1495" s="91"/>
      <c r="B1495" s="93"/>
      <c r="C1495" s="95"/>
      <c r="D1495" s="95"/>
      <c r="E1495" s="97"/>
      <c r="F1495" s="101"/>
      <c r="G1495" s="103"/>
      <c r="H1495" s="103"/>
      <c r="I1495" s="4" t="s">
        <v>292</v>
      </c>
      <c r="J1495" s="6"/>
      <c r="K1495" s="5">
        <f>Supervisor!K1490</f>
        <v>1</v>
      </c>
      <c r="L1495" s="5">
        <f>Supervisor!N1490</f>
        <v>0</v>
      </c>
      <c r="M1495" s="131"/>
      <c r="N1495" s="147"/>
      <c r="O1495" s="131"/>
      <c r="P1495" s="153"/>
      <c r="Q1495" s="116"/>
      <c r="R1495" s="116"/>
      <c r="S1495" s="191"/>
      <c r="T1495" s="179"/>
    </row>
    <row r="1496" spans="1:20" ht="45" hidden="1" customHeight="1" outlineLevel="7" x14ac:dyDescent="0.2">
      <c r="A1496" s="91"/>
      <c r="B1496" s="93"/>
      <c r="C1496" s="95"/>
      <c r="D1496" s="95"/>
      <c r="E1496" s="97"/>
      <c r="F1496" s="101"/>
      <c r="G1496" s="103"/>
      <c r="H1496" s="103"/>
      <c r="I1496" s="4" t="s">
        <v>231</v>
      </c>
      <c r="J1496" s="6"/>
      <c r="K1496" s="5">
        <f>Supervisor!K1491</f>
        <v>1</v>
      </c>
      <c r="L1496" s="5">
        <f>Supervisor!N1491</f>
        <v>0</v>
      </c>
      <c r="M1496" s="131"/>
      <c r="N1496" s="147"/>
      <c r="O1496" s="131"/>
      <c r="P1496" s="153"/>
      <c r="Q1496" s="116"/>
      <c r="R1496" s="116"/>
      <c r="S1496" s="191"/>
      <c r="T1496" s="179"/>
    </row>
    <row r="1497" spans="1:20" ht="45" hidden="1" customHeight="1" outlineLevel="7" x14ac:dyDescent="0.2">
      <c r="A1497" s="91"/>
      <c r="B1497" s="93"/>
      <c r="C1497" s="95"/>
      <c r="D1497" s="95"/>
      <c r="E1497" s="97"/>
      <c r="F1497" s="101"/>
      <c r="G1497" s="103"/>
      <c r="H1497" s="103"/>
      <c r="I1497" s="4" t="s">
        <v>80</v>
      </c>
      <c r="J1497" s="6"/>
      <c r="K1497" s="5">
        <f>Supervisor!K1492</f>
        <v>1</v>
      </c>
      <c r="L1497" s="5">
        <f>Supervisor!N1492</f>
        <v>0</v>
      </c>
      <c r="M1497" s="131"/>
      <c r="N1497" s="147"/>
      <c r="O1497" s="131"/>
      <c r="P1497" s="153"/>
      <c r="Q1497" s="116"/>
      <c r="R1497" s="116"/>
      <c r="S1497" s="191"/>
      <c r="T1497" s="179"/>
    </row>
    <row r="1498" spans="1:20" ht="45" hidden="1" customHeight="1" outlineLevel="7" x14ac:dyDescent="0.2">
      <c r="A1498" s="91"/>
      <c r="B1498" s="93"/>
      <c r="C1498" s="95"/>
      <c r="D1498" s="95"/>
      <c r="E1498" s="97"/>
      <c r="F1498" s="101"/>
      <c r="G1498" s="103"/>
      <c r="H1498" s="103"/>
      <c r="I1498" s="4" t="s">
        <v>82</v>
      </c>
      <c r="J1498" s="6"/>
      <c r="K1498" s="5">
        <f>Supervisor!K1493</f>
        <v>1</v>
      </c>
      <c r="L1498" s="5">
        <f>Supervisor!N1493</f>
        <v>0</v>
      </c>
      <c r="M1498" s="131"/>
      <c r="N1498" s="147"/>
      <c r="O1498" s="131"/>
      <c r="P1498" s="153"/>
      <c r="Q1498" s="116"/>
      <c r="R1498" s="116"/>
      <c r="S1498" s="191"/>
      <c r="T1498" s="179"/>
    </row>
    <row r="1499" spans="1:20" ht="45" hidden="1" customHeight="1" outlineLevel="7" x14ac:dyDescent="0.2">
      <c r="A1499" s="91"/>
      <c r="B1499" s="93"/>
      <c r="C1499" s="95"/>
      <c r="D1499" s="95"/>
      <c r="E1499" s="97"/>
      <c r="F1499" s="101"/>
      <c r="G1499" s="103"/>
      <c r="H1499" s="103"/>
      <c r="I1499" s="4" t="s">
        <v>293</v>
      </c>
      <c r="J1499" s="6"/>
      <c r="K1499" s="5">
        <f>Supervisor!K1494</f>
        <v>1</v>
      </c>
      <c r="L1499" s="5">
        <f>Supervisor!N1494</f>
        <v>0</v>
      </c>
      <c r="M1499" s="131"/>
      <c r="N1499" s="147"/>
      <c r="O1499" s="131"/>
      <c r="P1499" s="153"/>
      <c r="Q1499" s="116"/>
      <c r="R1499" s="116"/>
      <c r="S1499" s="191"/>
      <c r="T1499" s="179"/>
    </row>
    <row r="1500" spans="1:20" ht="45" hidden="1" customHeight="1" outlineLevel="7" x14ac:dyDescent="0.2">
      <c r="A1500" s="91"/>
      <c r="B1500" s="93"/>
      <c r="C1500" s="95"/>
      <c r="D1500" s="95"/>
      <c r="E1500" s="97"/>
      <c r="F1500" s="101"/>
      <c r="G1500" s="103"/>
      <c r="H1500" s="103"/>
      <c r="I1500" s="4" t="s">
        <v>294</v>
      </c>
      <c r="J1500" s="6"/>
      <c r="K1500" s="5">
        <f>Supervisor!K1495</f>
        <v>1</v>
      </c>
      <c r="L1500" s="5">
        <f>Supervisor!N1495</f>
        <v>0</v>
      </c>
      <c r="M1500" s="131"/>
      <c r="N1500" s="147"/>
      <c r="O1500" s="131"/>
      <c r="P1500" s="153"/>
      <c r="Q1500" s="116"/>
      <c r="R1500" s="116"/>
      <c r="S1500" s="191"/>
      <c r="T1500" s="179"/>
    </row>
    <row r="1501" spans="1:20" ht="45" hidden="1" customHeight="1" outlineLevel="5" x14ac:dyDescent="0.2">
      <c r="A1501" s="91"/>
      <c r="B1501" s="93"/>
      <c r="C1501" s="95"/>
      <c r="D1501" s="95"/>
      <c r="E1501" s="97"/>
      <c r="F1501" s="101"/>
      <c r="G1501" s="103"/>
      <c r="H1501" s="103"/>
      <c r="I1501" s="22" t="s">
        <v>216</v>
      </c>
      <c r="J1501" s="24"/>
      <c r="K1501" s="23">
        <f>Supervisor!K1496</f>
        <v>0</v>
      </c>
      <c r="L1501" s="23">
        <f>Supervisor!N1496</f>
        <v>0</v>
      </c>
      <c r="M1501" s="139"/>
      <c r="N1501" s="152"/>
      <c r="O1501" s="139"/>
      <c r="P1501" s="535"/>
      <c r="Q1501" s="115"/>
      <c r="R1501" s="115"/>
      <c r="S1501" s="190"/>
      <c r="T1501" s="179"/>
    </row>
    <row r="1502" spans="1:20" ht="45" hidden="1" customHeight="1" outlineLevel="7" x14ac:dyDescent="0.2">
      <c r="A1502" s="91"/>
      <c r="B1502" s="93"/>
      <c r="C1502" s="95"/>
      <c r="D1502" s="95"/>
      <c r="E1502" s="97"/>
      <c r="F1502" s="101"/>
      <c r="G1502" s="103"/>
      <c r="H1502" s="103"/>
      <c r="I1502" s="4" t="s">
        <v>291</v>
      </c>
      <c r="J1502" s="6"/>
      <c r="K1502" s="5">
        <f>Supervisor!K1497</f>
        <v>1</v>
      </c>
      <c r="L1502" s="5">
        <f>Supervisor!N1497</f>
        <v>0</v>
      </c>
      <c r="M1502" s="131"/>
      <c r="N1502" s="147"/>
      <c r="O1502" s="131"/>
      <c r="P1502" s="153"/>
      <c r="Q1502" s="116"/>
      <c r="R1502" s="116"/>
      <c r="S1502" s="191"/>
      <c r="T1502" s="179"/>
    </row>
    <row r="1503" spans="1:20" ht="45" hidden="1" customHeight="1" outlineLevel="7" x14ac:dyDescent="0.2">
      <c r="A1503" s="91"/>
      <c r="B1503" s="93"/>
      <c r="C1503" s="95"/>
      <c r="D1503" s="95"/>
      <c r="E1503" s="97"/>
      <c r="F1503" s="101"/>
      <c r="G1503" s="103"/>
      <c r="H1503" s="103"/>
      <c r="I1503" s="4" t="s">
        <v>292</v>
      </c>
      <c r="J1503" s="6"/>
      <c r="K1503" s="5">
        <f>Supervisor!K1498</f>
        <v>1</v>
      </c>
      <c r="L1503" s="5">
        <f>Supervisor!N1498</f>
        <v>0</v>
      </c>
      <c r="M1503" s="131"/>
      <c r="N1503" s="147"/>
      <c r="O1503" s="131"/>
      <c r="P1503" s="153"/>
      <c r="Q1503" s="116"/>
      <c r="R1503" s="116"/>
      <c r="S1503" s="191"/>
      <c r="T1503" s="179"/>
    </row>
    <row r="1504" spans="1:20" ht="45" hidden="1" customHeight="1" outlineLevel="7" x14ac:dyDescent="0.2">
      <c r="A1504" s="91"/>
      <c r="B1504" s="93"/>
      <c r="C1504" s="95"/>
      <c r="D1504" s="95"/>
      <c r="E1504" s="97"/>
      <c r="F1504" s="101"/>
      <c r="G1504" s="103"/>
      <c r="H1504" s="103"/>
      <c r="I1504" s="4" t="s">
        <v>231</v>
      </c>
      <c r="J1504" s="6"/>
      <c r="K1504" s="5">
        <f>Supervisor!K1499</f>
        <v>1</v>
      </c>
      <c r="L1504" s="5">
        <f>Supervisor!N1499</f>
        <v>0</v>
      </c>
      <c r="M1504" s="131"/>
      <c r="N1504" s="147"/>
      <c r="O1504" s="131"/>
      <c r="P1504" s="153"/>
      <c r="Q1504" s="116"/>
      <c r="R1504" s="116"/>
      <c r="S1504" s="191"/>
      <c r="T1504" s="179"/>
    </row>
    <row r="1505" spans="1:20" ht="45" hidden="1" customHeight="1" outlineLevel="7" x14ac:dyDescent="0.2">
      <c r="A1505" s="91"/>
      <c r="B1505" s="93"/>
      <c r="C1505" s="95"/>
      <c r="D1505" s="95"/>
      <c r="E1505" s="97"/>
      <c r="F1505" s="101"/>
      <c r="G1505" s="103"/>
      <c r="H1505" s="103"/>
      <c r="I1505" s="4" t="s">
        <v>80</v>
      </c>
      <c r="J1505" s="6"/>
      <c r="K1505" s="5">
        <f>Supervisor!K1500</f>
        <v>1</v>
      </c>
      <c r="L1505" s="5">
        <f>Supervisor!N1500</f>
        <v>0</v>
      </c>
      <c r="M1505" s="131"/>
      <c r="N1505" s="147"/>
      <c r="O1505" s="131"/>
      <c r="P1505" s="153"/>
      <c r="Q1505" s="116"/>
      <c r="R1505" s="116"/>
      <c r="S1505" s="191"/>
      <c r="T1505" s="179"/>
    </row>
    <row r="1506" spans="1:20" ht="45" hidden="1" customHeight="1" outlineLevel="7" x14ac:dyDescent="0.2">
      <c r="A1506" s="91"/>
      <c r="B1506" s="93"/>
      <c r="C1506" s="95"/>
      <c r="D1506" s="95"/>
      <c r="E1506" s="97"/>
      <c r="F1506" s="101"/>
      <c r="G1506" s="103"/>
      <c r="H1506" s="103"/>
      <c r="I1506" s="4" t="s">
        <v>82</v>
      </c>
      <c r="J1506" s="6"/>
      <c r="K1506" s="5">
        <f>Supervisor!K1501</f>
        <v>1</v>
      </c>
      <c r="L1506" s="5">
        <f>Supervisor!N1501</f>
        <v>0</v>
      </c>
      <c r="M1506" s="131"/>
      <c r="N1506" s="147"/>
      <c r="O1506" s="131"/>
      <c r="P1506" s="153"/>
      <c r="Q1506" s="116"/>
      <c r="R1506" s="116"/>
      <c r="S1506" s="191"/>
      <c r="T1506" s="179"/>
    </row>
    <row r="1507" spans="1:20" ht="45" hidden="1" customHeight="1" outlineLevel="7" x14ac:dyDescent="0.2">
      <c r="A1507" s="91"/>
      <c r="B1507" s="93"/>
      <c r="C1507" s="95"/>
      <c r="D1507" s="95"/>
      <c r="E1507" s="97"/>
      <c r="F1507" s="101"/>
      <c r="G1507" s="103"/>
      <c r="H1507" s="103"/>
      <c r="I1507" s="4" t="s">
        <v>293</v>
      </c>
      <c r="J1507" s="6"/>
      <c r="K1507" s="5">
        <f>Supervisor!K1502</f>
        <v>1</v>
      </c>
      <c r="L1507" s="5">
        <f>Supervisor!N1502</f>
        <v>0</v>
      </c>
      <c r="M1507" s="131"/>
      <c r="N1507" s="147"/>
      <c r="O1507" s="131"/>
      <c r="P1507" s="153"/>
      <c r="Q1507" s="116"/>
      <c r="R1507" s="116"/>
      <c r="S1507" s="191"/>
      <c r="T1507" s="179"/>
    </row>
    <row r="1508" spans="1:20" ht="45" hidden="1" customHeight="1" outlineLevel="7" x14ac:dyDescent="0.2">
      <c r="A1508" s="91"/>
      <c r="B1508" s="93"/>
      <c r="C1508" s="95"/>
      <c r="D1508" s="95"/>
      <c r="E1508" s="97"/>
      <c r="F1508" s="101"/>
      <c r="G1508" s="103"/>
      <c r="H1508" s="103"/>
      <c r="I1508" s="4" t="s">
        <v>294</v>
      </c>
      <c r="J1508" s="6"/>
      <c r="K1508" s="5">
        <f>Supervisor!K1503</f>
        <v>1</v>
      </c>
      <c r="L1508" s="5">
        <f>Supervisor!N1503</f>
        <v>0</v>
      </c>
      <c r="M1508" s="131"/>
      <c r="N1508" s="147"/>
      <c r="O1508" s="131"/>
      <c r="P1508" s="153"/>
      <c r="Q1508" s="116"/>
      <c r="R1508" s="116"/>
      <c r="S1508" s="191"/>
      <c r="T1508" s="179"/>
    </row>
    <row r="1509" spans="1:20" ht="45" hidden="1" customHeight="1" outlineLevel="5" x14ac:dyDescent="0.2">
      <c r="A1509" s="91"/>
      <c r="B1509" s="93"/>
      <c r="C1509" s="95"/>
      <c r="D1509" s="95"/>
      <c r="E1509" s="97"/>
      <c r="F1509" s="101"/>
      <c r="G1509" s="103"/>
      <c r="H1509" s="103"/>
      <c r="I1509" s="22" t="s">
        <v>217</v>
      </c>
      <c r="J1509" s="24"/>
      <c r="K1509" s="23">
        <f>Supervisor!K1504</f>
        <v>0</v>
      </c>
      <c r="L1509" s="23">
        <f>Supervisor!N1504</f>
        <v>0</v>
      </c>
      <c r="M1509" s="139"/>
      <c r="N1509" s="152"/>
      <c r="O1509" s="139"/>
      <c r="P1509" s="535"/>
      <c r="Q1509" s="115"/>
      <c r="R1509" s="115"/>
      <c r="S1509" s="190"/>
      <c r="T1509" s="179"/>
    </row>
    <row r="1510" spans="1:20" ht="45" hidden="1" customHeight="1" outlineLevel="7" x14ac:dyDescent="0.2">
      <c r="A1510" s="91"/>
      <c r="B1510" s="93"/>
      <c r="C1510" s="95"/>
      <c r="D1510" s="95"/>
      <c r="E1510" s="97"/>
      <c r="F1510" s="101"/>
      <c r="G1510" s="103"/>
      <c r="H1510" s="103"/>
      <c r="I1510" s="4" t="s">
        <v>291</v>
      </c>
      <c r="J1510" s="6"/>
      <c r="K1510" s="5">
        <f>Supervisor!K1505</f>
        <v>1</v>
      </c>
      <c r="L1510" s="5">
        <f>Supervisor!N1505</f>
        <v>0</v>
      </c>
      <c r="M1510" s="131"/>
      <c r="N1510" s="147"/>
      <c r="O1510" s="131"/>
      <c r="P1510" s="153"/>
      <c r="Q1510" s="116"/>
      <c r="R1510" s="116"/>
      <c r="S1510" s="191"/>
      <c r="T1510" s="179"/>
    </row>
    <row r="1511" spans="1:20" ht="45" hidden="1" customHeight="1" outlineLevel="7" x14ac:dyDescent="0.2">
      <c r="A1511" s="91"/>
      <c r="B1511" s="93"/>
      <c r="C1511" s="95"/>
      <c r="D1511" s="95"/>
      <c r="E1511" s="97"/>
      <c r="F1511" s="101"/>
      <c r="G1511" s="103"/>
      <c r="H1511" s="103"/>
      <c r="I1511" s="4" t="s">
        <v>292</v>
      </c>
      <c r="J1511" s="6"/>
      <c r="K1511" s="5">
        <f>Supervisor!K1506</f>
        <v>1</v>
      </c>
      <c r="L1511" s="5">
        <f>Supervisor!N1506</f>
        <v>0</v>
      </c>
      <c r="M1511" s="131"/>
      <c r="N1511" s="147"/>
      <c r="O1511" s="131"/>
      <c r="P1511" s="153"/>
      <c r="Q1511" s="116"/>
      <c r="R1511" s="116"/>
      <c r="S1511" s="191"/>
      <c r="T1511" s="179"/>
    </row>
    <row r="1512" spans="1:20" ht="45" hidden="1" customHeight="1" outlineLevel="7" x14ac:dyDescent="0.2">
      <c r="A1512" s="91"/>
      <c r="B1512" s="93"/>
      <c r="C1512" s="95"/>
      <c r="D1512" s="95"/>
      <c r="E1512" s="97"/>
      <c r="F1512" s="101"/>
      <c r="G1512" s="103"/>
      <c r="H1512" s="103"/>
      <c r="I1512" s="4" t="s">
        <v>231</v>
      </c>
      <c r="J1512" s="6"/>
      <c r="K1512" s="5">
        <f>Supervisor!K1507</f>
        <v>1</v>
      </c>
      <c r="L1512" s="5">
        <f>Supervisor!N1507</f>
        <v>0</v>
      </c>
      <c r="M1512" s="131"/>
      <c r="N1512" s="147"/>
      <c r="O1512" s="131"/>
      <c r="P1512" s="153"/>
      <c r="Q1512" s="116"/>
      <c r="R1512" s="116"/>
      <c r="S1512" s="191"/>
      <c r="T1512" s="179"/>
    </row>
    <row r="1513" spans="1:20" ht="45" hidden="1" customHeight="1" outlineLevel="7" x14ac:dyDescent="0.2">
      <c r="A1513" s="91"/>
      <c r="B1513" s="93"/>
      <c r="C1513" s="95"/>
      <c r="D1513" s="95"/>
      <c r="E1513" s="97"/>
      <c r="F1513" s="101"/>
      <c r="G1513" s="103"/>
      <c r="H1513" s="103"/>
      <c r="I1513" s="4" t="s">
        <v>80</v>
      </c>
      <c r="J1513" s="6"/>
      <c r="K1513" s="5">
        <f>Supervisor!K1508</f>
        <v>1</v>
      </c>
      <c r="L1513" s="5">
        <f>Supervisor!N1508</f>
        <v>0</v>
      </c>
      <c r="M1513" s="131"/>
      <c r="N1513" s="147"/>
      <c r="O1513" s="131"/>
      <c r="P1513" s="153"/>
      <c r="Q1513" s="116"/>
      <c r="R1513" s="116"/>
      <c r="S1513" s="191"/>
      <c r="T1513" s="179"/>
    </row>
    <row r="1514" spans="1:20" ht="45" hidden="1" customHeight="1" outlineLevel="7" x14ac:dyDescent="0.2">
      <c r="A1514" s="91"/>
      <c r="B1514" s="93"/>
      <c r="C1514" s="95"/>
      <c r="D1514" s="95"/>
      <c r="E1514" s="97"/>
      <c r="F1514" s="101"/>
      <c r="G1514" s="103"/>
      <c r="H1514" s="103"/>
      <c r="I1514" s="4" t="s">
        <v>82</v>
      </c>
      <c r="J1514" s="6"/>
      <c r="K1514" s="5">
        <f>Supervisor!K1509</f>
        <v>1</v>
      </c>
      <c r="L1514" s="5">
        <f>Supervisor!N1509</f>
        <v>0</v>
      </c>
      <c r="M1514" s="131"/>
      <c r="N1514" s="147"/>
      <c r="O1514" s="131"/>
      <c r="P1514" s="153"/>
      <c r="Q1514" s="116"/>
      <c r="R1514" s="116"/>
      <c r="S1514" s="191"/>
      <c r="T1514" s="179"/>
    </row>
    <row r="1515" spans="1:20" ht="45" hidden="1" customHeight="1" outlineLevel="7" x14ac:dyDescent="0.2">
      <c r="A1515" s="91"/>
      <c r="B1515" s="93"/>
      <c r="C1515" s="95"/>
      <c r="D1515" s="95"/>
      <c r="E1515" s="97"/>
      <c r="F1515" s="101"/>
      <c r="G1515" s="103"/>
      <c r="H1515" s="103"/>
      <c r="I1515" s="4" t="s">
        <v>293</v>
      </c>
      <c r="J1515" s="6"/>
      <c r="K1515" s="5">
        <f>Supervisor!K1510</f>
        <v>1</v>
      </c>
      <c r="L1515" s="5">
        <f>Supervisor!N1510</f>
        <v>0</v>
      </c>
      <c r="M1515" s="131"/>
      <c r="N1515" s="147"/>
      <c r="O1515" s="131"/>
      <c r="P1515" s="153"/>
      <c r="Q1515" s="116"/>
      <c r="R1515" s="116"/>
      <c r="S1515" s="191"/>
      <c r="T1515" s="179"/>
    </row>
    <row r="1516" spans="1:20" ht="45" hidden="1" customHeight="1" outlineLevel="7" x14ac:dyDescent="0.2">
      <c r="A1516" s="91"/>
      <c r="B1516" s="93"/>
      <c r="C1516" s="95"/>
      <c r="D1516" s="95"/>
      <c r="E1516" s="97"/>
      <c r="F1516" s="101"/>
      <c r="G1516" s="103"/>
      <c r="H1516" s="103"/>
      <c r="I1516" s="4" t="s">
        <v>294</v>
      </c>
      <c r="J1516" s="6"/>
      <c r="K1516" s="5">
        <f>Supervisor!K1511</f>
        <v>1</v>
      </c>
      <c r="L1516" s="5">
        <f>Supervisor!N1511</f>
        <v>0</v>
      </c>
      <c r="M1516" s="131"/>
      <c r="N1516" s="147"/>
      <c r="O1516" s="131"/>
      <c r="P1516" s="153"/>
      <c r="Q1516" s="116"/>
      <c r="R1516" s="116"/>
      <c r="S1516" s="191"/>
      <c r="T1516" s="179"/>
    </row>
    <row r="1517" spans="1:20" ht="45" hidden="1" customHeight="1" outlineLevel="5" x14ac:dyDescent="0.2">
      <c r="A1517" s="91"/>
      <c r="B1517" s="93"/>
      <c r="C1517" s="95"/>
      <c r="D1517" s="95"/>
      <c r="E1517" s="97"/>
      <c r="F1517" s="101"/>
      <c r="G1517" s="103"/>
      <c r="H1517" s="103"/>
      <c r="I1517" s="22" t="s">
        <v>218</v>
      </c>
      <c r="J1517" s="24"/>
      <c r="K1517" s="23">
        <f>Supervisor!K1512</f>
        <v>0</v>
      </c>
      <c r="L1517" s="23">
        <f>Supervisor!N1512</f>
        <v>0</v>
      </c>
      <c r="M1517" s="139"/>
      <c r="N1517" s="152"/>
      <c r="O1517" s="139"/>
      <c r="P1517" s="535"/>
      <c r="Q1517" s="115"/>
      <c r="R1517" s="115"/>
      <c r="S1517" s="190"/>
      <c r="T1517" s="179"/>
    </row>
    <row r="1518" spans="1:20" ht="45" hidden="1" customHeight="1" outlineLevel="7" x14ac:dyDescent="0.2">
      <c r="A1518" s="91"/>
      <c r="B1518" s="93"/>
      <c r="C1518" s="95"/>
      <c r="D1518" s="95"/>
      <c r="E1518" s="97"/>
      <c r="F1518" s="101"/>
      <c r="G1518" s="103"/>
      <c r="H1518" s="103"/>
      <c r="I1518" s="4" t="s">
        <v>291</v>
      </c>
      <c r="J1518" s="6"/>
      <c r="K1518" s="5">
        <f>Supervisor!K1513</f>
        <v>1</v>
      </c>
      <c r="L1518" s="5">
        <f>Supervisor!N1513</f>
        <v>0</v>
      </c>
      <c r="M1518" s="131"/>
      <c r="N1518" s="147"/>
      <c r="O1518" s="131"/>
      <c r="P1518" s="153"/>
      <c r="Q1518" s="116"/>
      <c r="R1518" s="116"/>
      <c r="S1518" s="191"/>
      <c r="T1518" s="179"/>
    </row>
    <row r="1519" spans="1:20" ht="45" hidden="1" customHeight="1" outlineLevel="7" x14ac:dyDescent="0.2">
      <c r="A1519" s="91"/>
      <c r="B1519" s="93"/>
      <c r="C1519" s="95"/>
      <c r="D1519" s="95"/>
      <c r="E1519" s="97"/>
      <c r="F1519" s="101"/>
      <c r="G1519" s="103"/>
      <c r="H1519" s="103"/>
      <c r="I1519" s="4" t="s">
        <v>292</v>
      </c>
      <c r="J1519" s="6"/>
      <c r="K1519" s="5">
        <f>Supervisor!K1514</f>
        <v>1</v>
      </c>
      <c r="L1519" s="5">
        <f>Supervisor!N1514</f>
        <v>0</v>
      </c>
      <c r="M1519" s="131"/>
      <c r="N1519" s="147"/>
      <c r="O1519" s="131"/>
      <c r="P1519" s="153"/>
      <c r="Q1519" s="116"/>
      <c r="R1519" s="116"/>
      <c r="S1519" s="191"/>
      <c r="T1519" s="179"/>
    </row>
    <row r="1520" spans="1:20" ht="45" hidden="1" customHeight="1" outlineLevel="7" x14ac:dyDescent="0.2">
      <c r="A1520" s="91"/>
      <c r="B1520" s="93"/>
      <c r="C1520" s="95"/>
      <c r="D1520" s="95"/>
      <c r="E1520" s="97"/>
      <c r="F1520" s="101"/>
      <c r="G1520" s="103"/>
      <c r="H1520" s="103"/>
      <c r="I1520" s="4" t="s">
        <v>231</v>
      </c>
      <c r="J1520" s="6"/>
      <c r="K1520" s="5">
        <f>Supervisor!K1515</f>
        <v>1</v>
      </c>
      <c r="L1520" s="5">
        <f>Supervisor!N1515</f>
        <v>0</v>
      </c>
      <c r="M1520" s="131"/>
      <c r="N1520" s="147"/>
      <c r="O1520" s="131"/>
      <c r="P1520" s="153"/>
      <c r="Q1520" s="116"/>
      <c r="R1520" s="116"/>
      <c r="S1520" s="191"/>
      <c r="T1520" s="179"/>
    </row>
    <row r="1521" spans="1:20" ht="45" hidden="1" customHeight="1" outlineLevel="7" x14ac:dyDescent="0.2">
      <c r="A1521" s="91"/>
      <c r="B1521" s="93"/>
      <c r="C1521" s="95"/>
      <c r="D1521" s="95"/>
      <c r="E1521" s="97"/>
      <c r="F1521" s="101"/>
      <c r="G1521" s="103"/>
      <c r="H1521" s="103"/>
      <c r="I1521" s="4" t="s">
        <v>80</v>
      </c>
      <c r="J1521" s="6"/>
      <c r="K1521" s="5">
        <f>Supervisor!K1516</f>
        <v>1</v>
      </c>
      <c r="L1521" s="5">
        <f>Supervisor!N1516</f>
        <v>0</v>
      </c>
      <c r="M1521" s="131"/>
      <c r="N1521" s="147"/>
      <c r="O1521" s="131"/>
      <c r="P1521" s="153"/>
      <c r="Q1521" s="116"/>
      <c r="R1521" s="116"/>
      <c r="S1521" s="191"/>
      <c r="T1521" s="179"/>
    </row>
    <row r="1522" spans="1:20" ht="45" hidden="1" customHeight="1" outlineLevel="7" x14ac:dyDescent="0.2">
      <c r="A1522" s="91"/>
      <c r="B1522" s="93"/>
      <c r="C1522" s="95"/>
      <c r="D1522" s="95"/>
      <c r="E1522" s="97"/>
      <c r="F1522" s="101"/>
      <c r="G1522" s="103"/>
      <c r="H1522" s="103"/>
      <c r="I1522" s="4" t="s">
        <v>82</v>
      </c>
      <c r="J1522" s="6"/>
      <c r="K1522" s="5">
        <f>Supervisor!K1517</f>
        <v>1</v>
      </c>
      <c r="L1522" s="5">
        <f>Supervisor!N1517</f>
        <v>0</v>
      </c>
      <c r="M1522" s="131"/>
      <c r="N1522" s="147"/>
      <c r="O1522" s="131"/>
      <c r="P1522" s="153"/>
      <c r="Q1522" s="116"/>
      <c r="R1522" s="116"/>
      <c r="S1522" s="191"/>
      <c r="T1522" s="179"/>
    </row>
    <row r="1523" spans="1:20" ht="45" hidden="1" customHeight="1" outlineLevel="7" x14ac:dyDescent="0.2">
      <c r="A1523" s="91"/>
      <c r="B1523" s="93"/>
      <c r="C1523" s="95"/>
      <c r="D1523" s="95"/>
      <c r="E1523" s="97"/>
      <c r="F1523" s="101"/>
      <c r="G1523" s="103"/>
      <c r="H1523" s="103"/>
      <c r="I1523" s="4" t="s">
        <v>293</v>
      </c>
      <c r="J1523" s="6"/>
      <c r="K1523" s="5">
        <f>Supervisor!K1518</f>
        <v>1</v>
      </c>
      <c r="L1523" s="5">
        <f>Supervisor!N1518</f>
        <v>0</v>
      </c>
      <c r="M1523" s="131"/>
      <c r="N1523" s="147"/>
      <c r="O1523" s="131"/>
      <c r="P1523" s="153"/>
      <c r="Q1523" s="116"/>
      <c r="R1523" s="116"/>
      <c r="S1523" s="191"/>
      <c r="T1523" s="179"/>
    </row>
    <row r="1524" spans="1:20" ht="45" hidden="1" customHeight="1" outlineLevel="7" x14ac:dyDescent="0.2">
      <c r="A1524" s="91"/>
      <c r="B1524" s="93"/>
      <c r="C1524" s="95"/>
      <c r="D1524" s="95"/>
      <c r="E1524" s="97"/>
      <c r="F1524" s="101"/>
      <c r="G1524" s="103"/>
      <c r="H1524" s="103"/>
      <c r="I1524" s="4" t="s">
        <v>294</v>
      </c>
      <c r="J1524" s="6"/>
      <c r="K1524" s="5">
        <f>Supervisor!K1519</f>
        <v>1</v>
      </c>
      <c r="L1524" s="5">
        <f>Supervisor!N1519</f>
        <v>0</v>
      </c>
      <c r="M1524" s="131"/>
      <c r="N1524" s="147"/>
      <c r="O1524" s="131"/>
      <c r="P1524" s="153"/>
      <c r="Q1524" s="116"/>
      <c r="R1524" s="116"/>
      <c r="S1524" s="191"/>
      <c r="T1524" s="179"/>
    </row>
    <row r="1525" spans="1:20" ht="45" hidden="1" customHeight="1" outlineLevel="5" x14ac:dyDescent="0.2">
      <c r="A1525" s="91"/>
      <c r="B1525" s="93"/>
      <c r="C1525" s="95"/>
      <c r="D1525" s="95"/>
      <c r="E1525" s="97"/>
      <c r="F1525" s="101"/>
      <c r="G1525" s="103"/>
      <c r="H1525" s="103"/>
      <c r="I1525" s="22" t="s">
        <v>219</v>
      </c>
      <c r="J1525" s="24"/>
      <c r="K1525" s="23">
        <f>Supervisor!K1520</f>
        <v>0</v>
      </c>
      <c r="L1525" s="23">
        <f>Supervisor!N1520</f>
        <v>0</v>
      </c>
      <c r="M1525" s="139"/>
      <c r="N1525" s="152"/>
      <c r="O1525" s="139"/>
      <c r="P1525" s="535"/>
      <c r="Q1525" s="115"/>
      <c r="R1525" s="115"/>
      <c r="S1525" s="190"/>
      <c r="T1525" s="179"/>
    </row>
    <row r="1526" spans="1:20" ht="45" hidden="1" customHeight="1" outlineLevel="7" x14ac:dyDescent="0.2">
      <c r="A1526" s="91"/>
      <c r="B1526" s="93"/>
      <c r="C1526" s="95"/>
      <c r="D1526" s="95"/>
      <c r="E1526" s="97"/>
      <c r="F1526" s="101"/>
      <c r="G1526" s="103"/>
      <c r="H1526" s="103"/>
      <c r="I1526" s="4" t="s">
        <v>291</v>
      </c>
      <c r="J1526" s="6"/>
      <c r="K1526" s="5">
        <f>Supervisor!K1521</f>
        <v>1</v>
      </c>
      <c r="L1526" s="5">
        <f>Supervisor!N1521</f>
        <v>0</v>
      </c>
      <c r="M1526" s="131"/>
      <c r="N1526" s="147"/>
      <c r="O1526" s="131"/>
      <c r="P1526" s="153"/>
      <c r="Q1526" s="116"/>
      <c r="R1526" s="116"/>
      <c r="S1526" s="191"/>
      <c r="T1526" s="179"/>
    </row>
    <row r="1527" spans="1:20" ht="45" hidden="1" customHeight="1" outlineLevel="7" x14ac:dyDescent="0.2">
      <c r="A1527" s="91"/>
      <c r="B1527" s="93"/>
      <c r="C1527" s="95"/>
      <c r="D1527" s="95"/>
      <c r="E1527" s="97"/>
      <c r="F1527" s="101"/>
      <c r="G1527" s="103"/>
      <c r="H1527" s="103"/>
      <c r="I1527" s="4" t="s">
        <v>292</v>
      </c>
      <c r="J1527" s="6"/>
      <c r="K1527" s="5">
        <f>Supervisor!K1522</f>
        <v>1</v>
      </c>
      <c r="L1527" s="5">
        <f>Supervisor!N1522</f>
        <v>0</v>
      </c>
      <c r="M1527" s="131"/>
      <c r="N1527" s="147"/>
      <c r="O1527" s="131"/>
      <c r="P1527" s="153"/>
      <c r="Q1527" s="116"/>
      <c r="R1527" s="116"/>
      <c r="S1527" s="191"/>
      <c r="T1527" s="179"/>
    </row>
    <row r="1528" spans="1:20" ht="45" hidden="1" customHeight="1" outlineLevel="7" x14ac:dyDescent="0.2">
      <c r="A1528" s="91"/>
      <c r="B1528" s="93"/>
      <c r="C1528" s="95"/>
      <c r="D1528" s="95"/>
      <c r="E1528" s="97"/>
      <c r="F1528" s="101"/>
      <c r="G1528" s="103"/>
      <c r="H1528" s="103"/>
      <c r="I1528" s="4" t="s">
        <v>231</v>
      </c>
      <c r="J1528" s="6"/>
      <c r="K1528" s="5">
        <f>Supervisor!K1523</f>
        <v>1</v>
      </c>
      <c r="L1528" s="5">
        <f>Supervisor!N1523</f>
        <v>0</v>
      </c>
      <c r="M1528" s="131"/>
      <c r="N1528" s="147"/>
      <c r="O1528" s="131"/>
      <c r="P1528" s="153"/>
      <c r="Q1528" s="116"/>
      <c r="R1528" s="116"/>
      <c r="S1528" s="191"/>
      <c r="T1528" s="179"/>
    </row>
    <row r="1529" spans="1:20" ht="45" hidden="1" customHeight="1" outlineLevel="7" x14ac:dyDescent="0.2">
      <c r="A1529" s="91"/>
      <c r="B1529" s="93"/>
      <c r="C1529" s="95"/>
      <c r="D1529" s="95"/>
      <c r="E1529" s="97"/>
      <c r="F1529" s="101"/>
      <c r="G1529" s="103"/>
      <c r="H1529" s="103"/>
      <c r="I1529" s="4" t="s">
        <v>80</v>
      </c>
      <c r="J1529" s="6"/>
      <c r="K1529" s="5">
        <f>Supervisor!K1524</f>
        <v>1</v>
      </c>
      <c r="L1529" s="5">
        <f>Supervisor!N1524</f>
        <v>0</v>
      </c>
      <c r="M1529" s="131"/>
      <c r="N1529" s="147"/>
      <c r="O1529" s="131"/>
      <c r="P1529" s="153"/>
      <c r="Q1529" s="116"/>
      <c r="R1529" s="116"/>
      <c r="S1529" s="191"/>
      <c r="T1529" s="179"/>
    </row>
    <row r="1530" spans="1:20" ht="45" hidden="1" customHeight="1" outlineLevel="7" x14ac:dyDescent="0.2">
      <c r="A1530" s="91"/>
      <c r="B1530" s="93"/>
      <c r="C1530" s="95"/>
      <c r="D1530" s="95"/>
      <c r="E1530" s="97"/>
      <c r="F1530" s="101"/>
      <c r="G1530" s="103"/>
      <c r="H1530" s="103"/>
      <c r="I1530" s="4" t="s">
        <v>82</v>
      </c>
      <c r="J1530" s="6"/>
      <c r="K1530" s="5">
        <f>Supervisor!K1525</f>
        <v>1</v>
      </c>
      <c r="L1530" s="5">
        <f>Supervisor!N1525</f>
        <v>0</v>
      </c>
      <c r="M1530" s="131"/>
      <c r="N1530" s="147"/>
      <c r="O1530" s="131"/>
      <c r="P1530" s="153"/>
      <c r="Q1530" s="116"/>
      <c r="R1530" s="116"/>
      <c r="S1530" s="191"/>
      <c r="T1530" s="179"/>
    </row>
    <row r="1531" spans="1:20" ht="45" hidden="1" customHeight="1" outlineLevel="7" x14ac:dyDescent="0.2">
      <c r="A1531" s="91"/>
      <c r="B1531" s="93"/>
      <c r="C1531" s="95"/>
      <c r="D1531" s="95"/>
      <c r="E1531" s="97"/>
      <c r="F1531" s="101"/>
      <c r="G1531" s="103"/>
      <c r="H1531" s="103"/>
      <c r="I1531" s="4" t="s">
        <v>293</v>
      </c>
      <c r="J1531" s="6"/>
      <c r="K1531" s="5">
        <f>Supervisor!K1526</f>
        <v>1</v>
      </c>
      <c r="L1531" s="5">
        <f>Supervisor!N1526</f>
        <v>0</v>
      </c>
      <c r="M1531" s="131"/>
      <c r="N1531" s="147"/>
      <c r="O1531" s="131"/>
      <c r="P1531" s="153"/>
      <c r="Q1531" s="116"/>
      <c r="R1531" s="116"/>
      <c r="S1531" s="191"/>
      <c r="T1531" s="179"/>
    </row>
    <row r="1532" spans="1:20" ht="45" hidden="1" customHeight="1" outlineLevel="7" thickBot="1" x14ac:dyDescent="0.25">
      <c r="A1532" s="117"/>
      <c r="B1532" s="118"/>
      <c r="C1532" s="119"/>
      <c r="D1532" s="119"/>
      <c r="E1532" s="120"/>
      <c r="F1532" s="121"/>
      <c r="G1532" s="122"/>
      <c r="H1532" s="122"/>
      <c r="I1532" s="32" t="s">
        <v>294</v>
      </c>
      <c r="J1532" s="33"/>
      <c r="K1532" s="5">
        <f>Supervisor!K1527</f>
        <v>1</v>
      </c>
      <c r="L1532" s="5">
        <f>Supervisor!N1527</f>
        <v>0</v>
      </c>
      <c r="M1532" s="131"/>
      <c r="N1532" s="147"/>
      <c r="O1532" s="131"/>
      <c r="P1532" s="536"/>
      <c r="Q1532" s="123"/>
      <c r="R1532" s="123"/>
      <c r="S1532" s="191"/>
      <c r="T1532" s="179"/>
    </row>
    <row r="1533" spans="1:20" ht="19.5" customHeight="1" x14ac:dyDescent="0.2">
      <c r="A1533" s="124"/>
      <c r="B1533" s="125"/>
      <c r="C1533" s="126"/>
      <c r="D1533" s="126"/>
    </row>
    <row r="1535" spans="1:20" ht="19.5" customHeight="1" x14ac:dyDescent="0.2">
      <c r="K1535" s="127"/>
      <c r="L1535" s="127"/>
    </row>
    <row r="1536" spans="1:20" ht="19.5" customHeight="1" x14ac:dyDescent="0.2">
      <c r="R1536" s="82">
        <f>SUM(R1537:R1541)</f>
        <v>232049999999.99994</v>
      </c>
    </row>
    <row r="1537" spans="18:18" ht="19.5" customHeight="1" x14ac:dyDescent="0.2">
      <c r="R1537" s="82">
        <v>9825103953.4883747</v>
      </c>
    </row>
    <row r="1538" spans="18:18" ht="19.5" customHeight="1" x14ac:dyDescent="0.2">
      <c r="R1538" s="82">
        <v>1761398233.3764136</v>
      </c>
    </row>
    <row r="1539" spans="18:18" ht="19.5" customHeight="1" x14ac:dyDescent="0.2">
      <c r="R1539" s="82">
        <v>120317904475.38756</v>
      </c>
    </row>
    <row r="1540" spans="18:18" ht="19.5" customHeight="1" x14ac:dyDescent="0.2">
      <c r="R1540" s="82">
        <v>40837741910.022873</v>
      </c>
    </row>
    <row r="1541" spans="18:18" ht="19.5" customHeight="1" x14ac:dyDescent="0.2">
      <c r="R1541" s="82">
        <v>59307851427.724724</v>
      </c>
    </row>
  </sheetData>
  <autoFilter ref="A5:T1532"/>
  <mergeCells count="9">
    <mergeCell ref="C7:H33"/>
    <mergeCell ref="R3:R4"/>
    <mergeCell ref="M3:N3"/>
    <mergeCell ref="O3:P3"/>
    <mergeCell ref="A1:Q1"/>
    <mergeCell ref="J2:M2"/>
    <mergeCell ref="A3:I4"/>
    <mergeCell ref="J3:L3"/>
    <mergeCell ref="Q3:Q4"/>
  </mergeCells>
  <printOptions horizontalCentered="1"/>
  <pageMargins left="0" right="0" top="0" bottom="2" header="0" footer="0"/>
  <pageSetup scale="27" fitToHeight="52" orientation="landscape" r:id="rId1"/>
  <headerFooter>
    <oddFooter>&amp;C&amp;G</oddFooter>
  </headerFooter>
  <rowBreaks count="26" manualBreakCount="26">
    <brk id="50" max="16" man="1"/>
    <brk id="75" max="16" man="1"/>
    <brk id="103" max="16" man="1"/>
    <brk id="133" max="16" man="1"/>
    <brk id="160" max="16" man="1"/>
    <brk id="187" max="16" man="1"/>
    <brk id="220" max="16" man="1"/>
    <brk id="252" max="16" man="1"/>
    <brk id="282" max="16" man="1"/>
    <brk id="320" max="16" man="1"/>
    <brk id="352" max="16" man="1"/>
    <brk id="384" max="16" man="1"/>
    <brk id="416" max="16" man="1"/>
    <brk id="448" max="16" man="1"/>
    <brk id="480" max="16" man="1"/>
    <brk id="512" max="16" man="1"/>
    <brk id="544" max="16" man="1"/>
    <brk id="576" max="16" man="1"/>
    <brk id="824" max="16" man="1"/>
    <brk id="855" max="16" man="1"/>
    <brk id="883" max="16" man="1"/>
    <brk id="913" max="16" man="1"/>
    <brk id="1011" max="16" man="1"/>
    <brk id="1037" max="16" man="1"/>
    <brk id="1066" max="16" man="1"/>
    <brk id="1096" max="16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3" shapeId="4097" r:id="rId5">
          <objectPr defaultSize="0" autoPict="0" r:id="rId6">
            <anchor moveWithCells="1" sizeWithCells="1">
              <from>
                <xdr:col>6</xdr:col>
                <xdr:colOff>47625</xdr:colOff>
                <xdr:row>0</xdr:row>
                <xdr:rowOff>276225</xdr:rowOff>
              </from>
              <to>
                <xdr:col>8</xdr:col>
                <xdr:colOff>1714500</xdr:colOff>
                <xdr:row>0</xdr:row>
                <xdr:rowOff>2057400</xdr:rowOff>
              </to>
            </anchor>
          </objectPr>
        </oleObject>
      </mc:Choice>
      <mc:Fallback>
        <oleObject progId="CorelDRAW.Graphic.13" shapeId="4097" r:id="rId5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1534"/>
  <sheetViews>
    <sheetView zoomScale="30" zoomScaleNormal="30" zoomScaleSheetLayoutView="40" zoomScalePageLayoutView="10" workbookViewId="0">
      <selection activeCell="S5" sqref="S5:S34"/>
    </sheetView>
  </sheetViews>
  <sheetFormatPr defaultColWidth="9.125" defaultRowHeight="19.5" customHeight="1" outlineLevelRow="7" x14ac:dyDescent="0.2"/>
  <cols>
    <col min="1" max="8" width="2.25" style="198" customWidth="1"/>
    <col min="9" max="9" width="74" style="198" customWidth="1"/>
    <col min="10" max="10" width="24.625" style="304" customWidth="1"/>
    <col min="11" max="11" width="31.125" style="304" customWidth="1"/>
    <col min="12" max="12" width="31.125" style="305" customWidth="1"/>
    <col min="13" max="13" width="28.375" style="306" customWidth="1"/>
    <col min="14" max="14" width="40.875" style="305" customWidth="1"/>
    <col min="15" max="15" width="24.625" style="206" customWidth="1"/>
    <col min="16" max="16" width="40.875" style="305" customWidth="1"/>
    <col min="17" max="17" width="18.75" style="306" customWidth="1"/>
    <col min="18" max="18" width="40.875" style="305" customWidth="1"/>
    <col min="19" max="19" width="25.125" style="206" customWidth="1"/>
    <col min="20" max="20" width="40.875" style="207" customWidth="1"/>
    <col min="21" max="21" width="29.375" style="426" customWidth="1"/>
    <col min="22" max="26" width="21.625" style="198" customWidth="1"/>
    <col min="27" max="27" width="9.125" style="198"/>
    <col min="28" max="29" width="24.125" style="199" customWidth="1"/>
    <col min="30" max="16384" width="9.125" style="198"/>
  </cols>
  <sheetData>
    <row r="1" spans="1:29" ht="155.25" customHeight="1" thickBot="1" x14ac:dyDescent="0.25">
      <c r="A1" s="671" t="s">
        <v>432</v>
      </c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72"/>
    </row>
    <row r="2" spans="1:29" ht="51.75" customHeight="1" thickBot="1" x14ac:dyDescent="0.25">
      <c r="A2" s="200"/>
      <c r="B2" s="201"/>
      <c r="C2" s="201"/>
      <c r="D2" s="201"/>
      <c r="E2" s="201"/>
      <c r="F2" s="201"/>
      <c r="G2" s="201"/>
      <c r="H2" s="201"/>
      <c r="I2" s="202" t="s">
        <v>433</v>
      </c>
      <c r="J2" s="673">
        <f>[17]TOTAL!A7</f>
        <v>41517</v>
      </c>
      <c r="K2" s="673"/>
      <c r="L2" s="673"/>
      <c r="M2" s="673"/>
      <c r="N2" s="203"/>
      <c r="O2" s="204"/>
      <c r="P2" s="203"/>
      <c r="Q2" s="205"/>
      <c r="R2" s="203"/>
    </row>
    <row r="3" spans="1:29" ht="61.5" customHeight="1" x14ac:dyDescent="0.2">
      <c r="A3" s="643" t="s">
        <v>221</v>
      </c>
      <c r="B3" s="644"/>
      <c r="C3" s="644"/>
      <c r="D3" s="644"/>
      <c r="E3" s="644"/>
      <c r="F3" s="644"/>
      <c r="G3" s="644"/>
      <c r="H3" s="644"/>
      <c r="I3" s="645"/>
      <c r="J3" s="674" t="s">
        <v>251</v>
      </c>
      <c r="K3" s="645" t="s">
        <v>252</v>
      </c>
      <c r="L3" s="637" t="s">
        <v>434</v>
      </c>
      <c r="M3" s="639" t="s">
        <v>435</v>
      </c>
      <c r="N3" s="676" t="s">
        <v>436</v>
      </c>
      <c r="O3" s="669" t="s">
        <v>253</v>
      </c>
      <c r="P3" s="677"/>
      <c r="Q3" s="669" t="s">
        <v>254</v>
      </c>
      <c r="R3" s="677"/>
      <c r="S3" s="669" t="s">
        <v>437</v>
      </c>
      <c r="T3" s="670"/>
    </row>
    <row r="4" spans="1:29" ht="61.5" customHeight="1" x14ac:dyDescent="0.2">
      <c r="A4" s="646"/>
      <c r="B4" s="626"/>
      <c r="C4" s="626"/>
      <c r="D4" s="626"/>
      <c r="E4" s="626"/>
      <c r="F4" s="626"/>
      <c r="G4" s="626"/>
      <c r="H4" s="626"/>
      <c r="I4" s="627"/>
      <c r="J4" s="675"/>
      <c r="K4" s="627"/>
      <c r="L4" s="638"/>
      <c r="M4" s="640"/>
      <c r="N4" s="638"/>
      <c r="O4" s="197" t="s">
        <v>438</v>
      </c>
      <c r="P4" s="208" t="s">
        <v>439</v>
      </c>
      <c r="Q4" s="209" t="s">
        <v>438</v>
      </c>
      <c r="R4" s="208" t="s">
        <v>439</v>
      </c>
      <c r="S4" s="209" t="s">
        <v>438</v>
      </c>
      <c r="T4" s="210" t="s">
        <v>439</v>
      </c>
      <c r="U4" s="650" t="s">
        <v>454</v>
      </c>
    </row>
    <row r="5" spans="1:29" s="219" customFormat="1" ht="34.5" customHeight="1" x14ac:dyDescent="0.2">
      <c r="A5" s="211"/>
      <c r="B5" s="212"/>
      <c r="C5" s="212"/>
      <c r="D5" s="212"/>
      <c r="E5" s="212"/>
      <c r="F5" s="212"/>
      <c r="G5" s="212"/>
      <c r="H5" s="212"/>
      <c r="I5" s="212" t="s">
        <v>220</v>
      </c>
      <c r="J5" s="213"/>
      <c r="K5" s="213"/>
      <c r="L5" s="214"/>
      <c r="M5" s="215">
        <v>0.99999999999999989</v>
      </c>
      <c r="N5" s="214">
        <v>273000000000</v>
      </c>
      <c r="O5" s="216">
        <f>(O6*M6+O34*M34)/M5</f>
        <v>0.27469975346582898</v>
      </c>
      <c r="P5" s="217">
        <f>O5*N5-16</f>
        <v>74993032680.17131</v>
      </c>
      <c r="Q5" s="218">
        <f>S5-O5</f>
        <v>8.1077678384860463E-3</v>
      </c>
      <c r="R5" s="214">
        <f>T5-P5</f>
        <v>2213420619.9066925</v>
      </c>
      <c r="S5" s="216">
        <f>(S6*M6+S34*M34)/M5</f>
        <v>0.28280752130431502</v>
      </c>
      <c r="T5" s="217">
        <f>S5*N5-16</f>
        <v>77206453300.078003</v>
      </c>
      <c r="U5" s="650">
        <v>0.27469975346582903</v>
      </c>
      <c r="W5" s="220">
        <f>V5-L5</f>
        <v>0</v>
      </c>
      <c r="AB5" s="199"/>
      <c r="AC5" s="199"/>
    </row>
    <row r="6" spans="1:29" s="225" customFormat="1" ht="49.5" customHeight="1" outlineLevel="1" collapsed="1" x14ac:dyDescent="0.2">
      <c r="A6" s="221"/>
      <c r="B6" s="222"/>
      <c r="C6" s="222"/>
      <c r="D6" s="222"/>
      <c r="E6" s="222"/>
      <c r="F6" s="222"/>
      <c r="G6" s="222"/>
      <c r="H6" s="222"/>
      <c r="I6" s="1" t="s">
        <v>0</v>
      </c>
      <c r="J6" s="223"/>
      <c r="K6" s="223"/>
      <c r="L6" s="2"/>
      <c r="M6" s="3">
        <v>0.15</v>
      </c>
      <c r="N6" s="2">
        <f>M6*$N$5</f>
        <v>40950000000</v>
      </c>
      <c r="O6" s="3">
        <v>0.76072610679777697</v>
      </c>
      <c r="P6" s="224">
        <f>O6*N6</f>
        <v>31151734073.368965</v>
      </c>
      <c r="Q6" s="3">
        <f t="shared" ref="Q6:R89" si="0">S6-O6</f>
        <v>0</v>
      </c>
      <c r="R6" s="2">
        <f t="shared" si="0"/>
        <v>0</v>
      </c>
      <c r="S6" s="3">
        <f>(S7*M7+S11*M11+S15*M15+S19*M19+S23*M23+S27*M27+S30*M30)/M6</f>
        <v>0.76072610679777719</v>
      </c>
      <c r="T6" s="224">
        <f t="shared" ref="T6:T89" si="1">S6*N6</f>
        <v>31151734073.368977</v>
      </c>
      <c r="U6" s="428">
        <v>0.76072610679777719</v>
      </c>
      <c r="W6" s="226">
        <f t="shared" ref="W6:W89" si="2">V6-L6</f>
        <v>0</v>
      </c>
      <c r="AB6" s="199"/>
      <c r="AC6" s="199"/>
    </row>
    <row r="7" spans="1:29" s="225" customFormat="1" ht="36" hidden="1" customHeight="1" outlineLevel="2" x14ac:dyDescent="0.2">
      <c r="A7" s="221"/>
      <c r="B7" s="227"/>
      <c r="C7" s="641"/>
      <c r="D7" s="641"/>
      <c r="E7" s="641"/>
      <c r="F7" s="641"/>
      <c r="G7" s="641"/>
      <c r="H7" s="641"/>
      <c r="I7" s="164" t="s">
        <v>1</v>
      </c>
      <c r="J7" s="228"/>
      <c r="K7" s="228"/>
      <c r="L7" s="229"/>
      <c r="M7" s="230">
        <v>1.9873909054733555E-3</v>
      </c>
      <c r="N7" s="165">
        <f t="shared" ref="N7:N90" si="3">M7*$N$5</f>
        <v>542557717.19422603</v>
      </c>
      <c r="O7" s="171">
        <v>0</v>
      </c>
      <c r="P7" s="231">
        <v>0</v>
      </c>
      <c r="Q7" s="232">
        <f t="shared" si="0"/>
        <v>0</v>
      </c>
      <c r="R7" s="229">
        <f t="shared" si="0"/>
        <v>0</v>
      </c>
      <c r="S7" s="171">
        <f>SUMPRODUCT(S8:S10,M8:M10)/M7</f>
        <v>0</v>
      </c>
      <c r="T7" s="231">
        <f t="shared" si="1"/>
        <v>0</v>
      </c>
      <c r="U7" s="428">
        <v>0</v>
      </c>
      <c r="W7" s="226">
        <f t="shared" si="2"/>
        <v>0</v>
      </c>
      <c r="AB7" s="199"/>
      <c r="AC7" s="199"/>
    </row>
    <row r="8" spans="1:29" s="225" customFormat="1" ht="36" hidden="1" customHeight="1" outlineLevel="7" x14ac:dyDescent="0.2">
      <c r="A8" s="221"/>
      <c r="B8" s="227"/>
      <c r="C8" s="642"/>
      <c r="D8" s="642"/>
      <c r="E8" s="642"/>
      <c r="F8" s="642"/>
      <c r="G8" s="642"/>
      <c r="H8" s="642"/>
      <c r="I8" s="161" t="s">
        <v>392</v>
      </c>
      <c r="J8" s="233" t="s">
        <v>259</v>
      </c>
      <c r="K8" s="233">
        <v>200</v>
      </c>
      <c r="L8" s="234"/>
      <c r="M8" s="235">
        <v>4.9684772636833887E-4</v>
      </c>
      <c r="N8" s="130">
        <f t="shared" si="3"/>
        <v>135639429.29855651</v>
      </c>
      <c r="O8" s="6">
        <v>0</v>
      </c>
      <c r="P8" s="236">
        <v>0</v>
      </c>
      <c r="Q8" s="237">
        <f t="shared" si="0"/>
        <v>0</v>
      </c>
      <c r="R8" s="234">
        <f t="shared" si="0"/>
        <v>0</v>
      </c>
      <c r="S8" s="6">
        <f>L8/K8</f>
        <v>0</v>
      </c>
      <c r="T8" s="236">
        <f t="shared" si="1"/>
        <v>0</v>
      </c>
      <c r="U8" s="428">
        <v>0</v>
      </c>
      <c r="W8" s="226"/>
      <c r="AB8" s="199"/>
      <c r="AC8" s="199"/>
    </row>
    <row r="9" spans="1:29" s="225" customFormat="1" ht="36" hidden="1" customHeight="1" outlineLevel="7" x14ac:dyDescent="0.2">
      <c r="A9" s="221"/>
      <c r="B9" s="227"/>
      <c r="C9" s="642"/>
      <c r="D9" s="642"/>
      <c r="E9" s="642"/>
      <c r="F9" s="642"/>
      <c r="G9" s="642"/>
      <c r="H9" s="642"/>
      <c r="I9" s="161" t="s">
        <v>393</v>
      </c>
      <c r="J9" s="233" t="s">
        <v>259</v>
      </c>
      <c r="K9" s="233">
        <v>200</v>
      </c>
      <c r="L9" s="234"/>
      <c r="M9" s="235">
        <v>1.1924345432840133E-3</v>
      </c>
      <c r="N9" s="130">
        <f t="shared" si="3"/>
        <v>325534630.31653565</v>
      </c>
      <c r="O9" s="6">
        <v>0</v>
      </c>
      <c r="P9" s="236">
        <v>0</v>
      </c>
      <c r="Q9" s="237">
        <f t="shared" si="0"/>
        <v>0</v>
      </c>
      <c r="R9" s="234">
        <f t="shared" si="0"/>
        <v>0</v>
      </c>
      <c r="S9" s="6">
        <f t="shared" ref="S9:S10" si="4">L9/K9</f>
        <v>0</v>
      </c>
      <c r="T9" s="236">
        <f t="shared" si="1"/>
        <v>0</v>
      </c>
      <c r="U9" s="428">
        <v>0</v>
      </c>
      <c r="W9" s="226"/>
      <c r="AB9" s="199"/>
      <c r="AC9" s="199"/>
    </row>
    <row r="10" spans="1:29" s="225" customFormat="1" ht="36" hidden="1" customHeight="1" outlineLevel="7" x14ac:dyDescent="0.2">
      <c r="A10" s="221"/>
      <c r="B10" s="227"/>
      <c r="C10" s="642"/>
      <c r="D10" s="642"/>
      <c r="E10" s="642"/>
      <c r="F10" s="642"/>
      <c r="G10" s="642"/>
      <c r="H10" s="642"/>
      <c r="I10" s="161" t="s">
        <v>394</v>
      </c>
      <c r="J10" s="233" t="s">
        <v>259</v>
      </c>
      <c r="K10" s="233">
        <v>200</v>
      </c>
      <c r="L10" s="234"/>
      <c r="M10" s="235">
        <v>2.9810863582100332E-4</v>
      </c>
      <c r="N10" s="130">
        <f t="shared" si="3"/>
        <v>81383657.579133913</v>
      </c>
      <c r="O10" s="6">
        <v>0</v>
      </c>
      <c r="P10" s="236">
        <v>0</v>
      </c>
      <c r="Q10" s="237">
        <f t="shared" si="0"/>
        <v>0</v>
      </c>
      <c r="R10" s="234">
        <f t="shared" si="0"/>
        <v>0</v>
      </c>
      <c r="S10" s="6">
        <f t="shared" si="4"/>
        <v>0</v>
      </c>
      <c r="T10" s="236">
        <f t="shared" si="1"/>
        <v>0</v>
      </c>
      <c r="U10" s="428">
        <v>0</v>
      </c>
      <c r="W10" s="226"/>
      <c r="AB10" s="199"/>
      <c r="AC10" s="199"/>
    </row>
    <row r="11" spans="1:29" s="225" customFormat="1" ht="36" hidden="1" customHeight="1" outlineLevel="2" x14ac:dyDescent="0.2">
      <c r="A11" s="221"/>
      <c r="B11" s="227"/>
      <c r="C11" s="642"/>
      <c r="D11" s="642"/>
      <c r="E11" s="642"/>
      <c r="F11" s="642"/>
      <c r="G11" s="642"/>
      <c r="H11" s="642"/>
      <c r="I11" s="169" t="s">
        <v>240</v>
      </c>
      <c r="J11" s="238"/>
      <c r="K11" s="238"/>
      <c r="L11" s="229"/>
      <c r="M11" s="239">
        <v>4.3729872894337753E-2</v>
      </c>
      <c r="N11" s="170">
        <f t="shared" si="3"/>
        <v>11938255300.154207</v>
      </c>
      <c r="O11" s="171">
        <v>0.99999999999999989</v>
      </c>
      <c r="P11" s="240">
        <v>11938255300.154205</v>
      </c>
      <c r="Q11" s="241">
        <f t="shared" si="0"/>
        <v>0</v>
      </c>
      <c r="R11" s="242">
        <f t="shared" si="0"/>
        <v>0</v>
      </c>
      <c r="S11" s="171">
        <f>SUMPRODUCT(S12:S14,M12:M14)/M11</f>
        <v>0.99999999999999989</v>
      </c>
      <c r="T11" s="240">
        <f t="shared" si="1"/>
        <v>11938255300.154205</v>
      </c>
      <c r="U11" s="428">
        <v>0.99999999999999989</v>
      </c>
      <c r="V11" s="225">
        <v>308693</v>
      </c>
      <c r="W11" s="226">
        <f t="shared" si="2"/>
        <v>308693</v>
      </c>
      <c r="AB11" s="199"/>
      <c r="AC11" s="199"/>
    </row>
    <row r="12" spans="1:29" s="225" customFormat="1" ht="36" hidden="1" customHeight="1" outlineLevel="7" x14ac:dyDescent="0.2">
      <c r="A12" s="221"/>
      <c r="B12" s="227"/>
      <c r="C12" s="642"/>
      <c r="D12" s="642"/>
      <c r="E12" s="642"/>
      <c r="F12" s="642"/>
      <c r="G12" s="642"/>
      <c r="H12" s="642"/>
      <c r="I12" s="161" t="s">
        <v>392</v>
      </c>
      <c r="J12" s="233" t="s">
        <v>256</v>
      </c>
      <c r="K12" s="233">
        <v>308693</v>
      </c>
      <c r="L12" s="234">
        <v>308693</v>
      </c>
      <c r="M12" s="235">
        <v>1.0932468223584438E-2</v>
      </c>
      <c r="N12" s="130">
        <f t="shared" si="3"/>
        <v>2984563825.0385518</v>
      </c>
      <c r="O12" s="6">
        <v>1</v>
      </c>
      <c r="P12" s="236">
        <v>2984563825.0385518</v>
      </c>
      <c r="Q12" s="237">
        <f t="shared" si="0"/>
        <v>0</v>
      </c>
      <c r="R12" s="234">
        <f t="shared" si="0"/>
        <v>0</v>
      </c>
      <c r="S12" s="6">
        <f>L12/K12</f>
        <v>1</v>
      </c>
      <c r="T12" s="236">
        <f t="shared" si="1"/>
        <v>2984563825.0385518</v>
      </c>
      <c r="U12" s="428">
        <v>1</v>
      </c>
      <c r="W12" s="226"/>
      <c r="AB12" s="199"/>
      <c r="AC12" s="199"/>
    </row>
    <row r="13" spans="1:29" s="225" customFormat="1" ht="36" hidden="1" customHeight="1" outlineLevel="7" x14ac:dyDescent="0.2">
      <c r="A13" s="221"/>
      <c r="B13" s="227"/>
      <c r="C13" s="642"/>
      <c r="D13" s="642"/>
      <c r="E13" s="642"/>
      <c r="F13" s="642"/>
      <c r="G13" s="642"/>
      <c r="H13" s="642"/>
      <c r="I13" s="161" t="s">
        <v>393</v>
      </c>
      <c r="J13" s="233" t="s">
        <v>256</v>
      </c>
      <c r="K13" s="233">
        <v>308693</v>
      </c>
      <c r="L13" s="234">
        <v>308693</v>
      </c>
      <c r="M13" s="235">
        <v>2.623792373660265E-2</v>
      </c>
      <c r="N13" s="130">
        <f t="shared" si="3"/>
        <v>7162953180.0925236</v>
      </c>
      <c r="O13" s="6">
        <v>1</v>
      </c>
      <c r="P13" s="236">
        <v>7162953180.0925236</v>
      </c>
      <c r="Q13" s="237">
        <f t="shared" si="0"/>
        <v>0</v>
      </c>
      <c r="R13" s="234">
        <f t="shared" si="0"/>
        <v>0</v>
      </c>
      <c r="S13" s="6">
        <f t="shared" ref="S13:S14" si="5">L13/K13</f>
        <v>1</v>
      </c>
      <c r="T13" s="236">
        <f t="shared" si="1"/>
        <v>7162953180.0925236</v>
      </c>
      <c r="U13" s="428">
        <v>1</v>
      </c>
      <c r="W13" s="226"/>
      <c r="AB13" s="199"/>
      <c r="AC13" s="199"/>
    </row>
    <row r="14" spans="1:29" s="225" customFormat="1" ht="36" hidden="1" customHeight="1" outlineLevel="7" x14ac:dyDescent="0.2">
      <c r="A14" s="221"/>
      <c r="B14" s="227"/>
      <c r="C14" s="642"/>
      <c r="D14" s="642"/>
      <c r="E14" s="642"/>
      <c r="F14" s="642"/>
      <c r="G14" s="642"/>
      <c r="H14" s="642"/>
      <c r="I14" s="161" t="s">
        <v>394</v>
      </c>
      <c r="J14" s="233" t="s">
        <v>256</v>
      </c>
      <c r="K14" s="233">
        <v>308693</v>
      </c>
      <c r="L14" s="234">
        <v>308693</v>
      </c>
      <c r="M14" s="235">
        <v>6.5594809341506626E-3</v>
      </c>
      <c r="N14" s="130">
        <f t="shared" si="3"/>
        <v>1790738295.0231309</v>
      </c>
      <c r="O14" s="6">
        <v>1</v>
      </c>
      <c r="P14" s="236">
        <v>1790738295.0231309</v>
      </c>
      <c r="Q14" s="237">
        <f t="shared" si="0"/>
        <v>0</v>
      </c>
      <c r="R14" s="234">
        <f t="shared" si="0"/>
        <v>0</v>
      </c>
      <c r="S14" s="6">
        <f t="shared" si="5"/>
        <v>1</v>
      </c>
      <c r="T14" s="236">
        <f t="shared" si="1"/>
        <v>1790738295.0231309</v>
      </c>
      <c r="U14" s="428">
        <v>1</v>
      </c>
      <c r="W14" s="226"/>
      <c r="AB14" s="199"/>
      <c r="AC14" s="199"/>
    </row>
    <row r="15" spans="1:29" s="225" customFormat="1" ht="36" hidden="1" customHeight="1" outlineLevel="2" x14ac:dyDescent="0.2">
      <c r="A15" s="221"/>
      <c r="B15" s="227"/>
      <c r="C15" s="642"/>
      <c r="D15" s="642"/>
      <c r="E15" s="642"/>
      <c r="F15" s="642"/>
      <c r="G15" s="642"/>
      <c r="H15" s="642"/>
      <c r="I15" s="169" t="s">
        <v>2</v>
      </c>
      <c r="J15" s="238"/>
      <c r="K15" s="238"/>
      <c r="L15" s="229"/>
      <c r="M15" s="239">
        <v>9.3397089419581681E-3</v>
      </c>
      <c r="N15" s="170">
        <f t="shared" si="3"/>
        <v>2549740541.1545801</v>
      </c>
      <c r="O15" s="171">
        <v>0.84999999999999987</v>
      </c>
      <c r="P15" s="240">
        <v>2167279459.9813929</v>
      </c>
      <c r="Q15" s="241">
        <f t="shared" si="0"/>
        <v>0</v>
      </c>
      <c r="R15" s="242">
        <f t="shared" si="0"/>
        <v>0</v>
      </c>
      <c r="S15" s="171">
        <f>SUMPRODUCT(S16:S18,M16:M18)/M15</f>
        <v>0.84999999999999987</v>
      </c>
      <c r="T15" s="240">
        <f t="shared" si="1"/>
        <v>2167279459.9813929</v>
      </c>
      <c r="U15" s="428">
        <v>0.84999999999999987</v>
      </c>
      <c r="W15" s="226">
        <f t="shared" si="2"/>
        <v>0</v>
      </c>
      <c r="AB15" s="199"/>
      <c r="AC15" s="199"/>
    </row>
    <row r="16" spans="1:29" s="225" customFormat="1" ht="36" hidden="1" customHeight="1" outlineLevel="7" x14ac:dyDescent="0.2">
      <c r="A16" s="221"/>
      <c r="B16" s="227"/>
      <c r="C16" s="642"/>
      <c r="D16" s="642"/>
      <c r="E16" s="642"/>
      <c r="F16" s="642"/>
      <c r="G16" s="642"/>
      <c r="H16" s="642"/>
      <c r="I16" s="161" t="s">
        <v>392</v>
      </c>
      <c r="J16" s="233" t="s">
        <v>256</v>
      </c>
      <c r="K16" s="233">
        <v>72000</v>
      </c>
      <c r="L16" s="234">
        <v>72000</v>
      </c>
      <c r="M16" s="235">
        <v>2.334927235489542E-3</v>
      </c>
      <c r="N16" s="130">
        <f t="shared" si="3"/>
        <v>637435135.28864503</v>
      </c>
      <c r="O16" s="6">
        <v>1</v>
      </c>
      <c r="P16" s="236">
        <v>637435135.28864503</v>
      </c>
      <c r="Q16" s="237">
        <f t="shared" si="0"/>
        <v>0</v>
      </c>
      <c r="R16" s="234">
        <f t="shared" si="0"/>
        <v>0</v>
      </c>
      <c r="S16" s="6">
        <f>L16/K16</f>
        <v>1</v>
      </c>
      <c r="T16" s="236">
        <f t="shared" si="1"/>
        <v>637435135.28864503</v>
      </c>
      <c r="U16" s="428">
        <v>1</v>
      </c>
      <c r="W16" s="226"/>
      <c r="AB16" s="199"/>
      <c r="AC16" s="199"/>
    </row>
    <row r="17" spans="1:29" s="225" customFormat="1" ht="36" hidden="1" customHeight="1" outlineLevel="7" x14ac:dyDescent="0.2">
      <c r="A17" s="221"/>
      <c r="B17" s="227"/>
      <c r="C17" s="642"/>
      <c r="D17" s="642"/>
      <c r="E17" s="642"/>
      <c r="F17" s="642"/>
      <c r="G17" s="642"/>
      <c r="H17" s="642"/>
      <c r="I17" s="161" t="s">
        <v>393</v>
      </c>
      <c r="J17" s="233" t="s">
        <v>256</v>
      </c>
      <c r="K17" s="233">
        <v>72000</v>
      </c>
      <c r="L17" s="234">
        <v>72000</v>
      </c>
      <c r="M17" s="235">
        <v>5.6038253651749005E-3</v>
      </c>
      <c r="N17" s="130">
        <f t="shared" si="3"/>
        <v>1529844324.6927478</v>
      </c>
      <c r="O17" s="6">
        <v>1</v>
      </c>
      <c r="P17" s="236">
        <v>1529844324.6927478</v>
      </c>
      <c r="Q17" s="237">
        <f t="shared" si="0"/>
        <v>0</v>
      </c>
      <c r="R17" s="234">
        <f t="shared" si="0"/>
        <v>0</v>
      </c>
      <c r="S17" s="6">
        <f t="shared" ref="S17:S18" si="6">L17/K17</f>
        <v>1</v>
      </c>
      <c r="T17" s="236">
        <f t="shared" si="1"/>
        <v>1529844324.6927478</v>
      </c>
      <c r="U17" s="428">
        <v>1</v>
      </c>
      <c r="W17" s="226"/>
      <c r="AB17" s="199"/>
      <c r="AC17" s="199"/>
    </row>
    <row r="18" spans="1:29" s="225" customFormat="1" ht="36" hidden="1" customHeight="1" outlineLevel="7" x14ac:dyDescent="0.2">
      <c r="A18" s="221"/>
      <c r="B18" s="227"/>
      <c r="C18" s="642"/>
      <c r="D18" s="642"/>
      <c r="E18" s="642"/>
      <c r="F18" s="642"/>
      <c r="G18" s="642"/>
      <c r="H18" s="642"/>
      <c r="I18" s="161" t="s">
        <v>394</v>
      </c>
      <c r="J18" s="233" t="s">
        <v>256</v>
      </c>
      <c r="K18" s="233">
        <v>72000</v>
      </c>
      <c r="L18" s="234"/>
      <c r="M18" s="235">
        <v>1.4009563412937251E-3</v>
      </c>
      <c r="N18" s="130">
        <f t="shared" si="3"/>
        <v>382461081.17318696</v>
      </c>
      <c r="O18" s="6">
        <v>0</v>
      </c>
      <c r="P18" s="236">
        <v>0</v>
      </c>
      <c r="Q18" s="237">
        <f t="shared" si="0"/>
        <v>0</v>
      </c>
      <c r="R18" s="234">
        <f t="shared" si="0"/>
        <v>0</v>
      </c>
      <c r="S18" s="6">
        <f t="shared" si="6"/>
        <v>0</v>
      </c>
      <c r="T18" s="236">
        <f t="shared" si="1"/>
        <v>0</v>
      </c>
      <c r="U18" s="428">
        <v>0</v>
      </c>
      <c r="W18" s="226"/>
      <c r="AB18" s="199"/>
      <c r="AC18" s="199"/>
    </row>
    <row r="19" spans="1:29" s="225" customFormat="1" ht="36" hidden="1" customHeight="1" outlineLevel="2" x14ac:dyDescent="0.2">
      <c r="A19" s="221"/>
      <c r="B19" s="227"/>
      <c r="C19" s="642"/>
      <c r="D19" s="642"/>
      <c r="E19" s="642"/>
      <c r="F19" s="642"/>
      <c r="G19" s="642"/>
      <c r="H19" s="642"/>
      <c r="I19" s="169" t="s">
        <v>3</v>
      </c>
      <c r="J19" s="238"/>
      <c r="K19" s="238"/>
      <c r="L19" s="229"/>
      <c r="M19" s="239">
        <v>7.7973048528643058E-3</v>
      </c>
      <c r="N19" s="170">
        <f t="shared" si="3"/>
        <v>2128664224.8319554</v>
      </c>
      <c r="O19" s="171">
        <v>0</v>
      </c>
      <c r="P19" s="240">
        <v>0</v>
      </c>
      <c r="Q19" s="241">
        <f t="shared" si="0"/>
        <v>0</v>
      </c>
      <c r="R19" s="242">
        <f t="shared" si="0"/>
        <v>0</v>
      </c>
      <c r="S19" s="171">
        <f>SUMPRODUCT(S20:S22,M20:M22)/M19</f>
        <v>0</v>
      </c>
      <c r="T19" s="240">
        <f t="shared" si="1"/>
        <v>0</v>
      </c>
      <c r="U19" s="428">
        <v>0</v>
      </c>
      <c r="W19" s="226">
        <f t="shared" si="2"/>
        <v>0</v>
      </c>
      <c r="AB19" s="199"/>
      <c r="AC19" s="199"/>
    </row>
    <row r="20" spans="1:29" s="225" customFormat="1" ht="36" hidden="1" customHeight="1" outlineLevel="7" x14ac:dyDescent="0.2">
      <c r="A20" s="221"/>
      <c r="B20" s="227"/>
      <c r="C20" s="642"/>
      <c r="D20" s="642"/>
      <c r="E20" s="642"/>
      <c r="F20" s="642"/>
      <c r="G20" s="642"/>
      <c r="H20" s="642"/>
      <c r="I20" s="161" t="s">
        <v>392</v>
      </c>
      <c r="J20" s="233" t="s">
        <v>259</v>
      </c>
      <c r="K20" s="233">
        <v>5862</v>
      </c>
      <c r="L20" s="234"/>
      <c r="M20" s="235">
        <v>1.9493262132160764E-3</v>
      </c>
      <c r="N20" s="130">
        <f t="shared" si="3"/>
        <v>532166056.20798886</v>
      </c>
      <c r="O20" s="6">
        <v>0</v>
      </c>
      <c r="P20" s="236">
        <v>0</v>
      </c>
      <c r="Q20" s="237">
        <f t="shared" si="0"/>
        <v>0</v>
      </c>
      <c r="R20" s="234">
        <f t="shared" si="0"/>
        <v>0</v>
      </c>
      <c r="S20" s="6">
        <f>L20/K20</f>
        <v>0</v>
      </c>
      <c r="T20" s="236">
        <f t="shared" si="1"/>
        <v>0</v>
      </c>
      <c r="U20" s="428">
        <v>0</v>
      </c>
      <c r="W20" s="226"/>
      <c r="AB20" s="199"/>
      <c r="AC20" s="199"/>
    </row>
    <row r="21" spans="1:29" s="225" customFormat="1" ht="36" hidden="1" customHeight="1" outlineLevel="7" x14ac:dyDescent="0.2">
      <c r="A21" s="221"/>
      <c r="B21" s="227"/>
      <c r="C21" s="642"/>
      <c r="D21" s="642"/>
      <c r="E21" s="642"/>
      <c r="F21" s="642"/>
      <c r="G21" s="642"/>
      <c r="H21" s="642"/>
      <c r="I21" s="161" t="s">
        <v>393</v>
      </c>
      <c r="J21" s="233" t="s">
        <v>259</v>
      </c>
      <c r="K21" s="233">
        <v>5862</v>
      </c>
      <c r="L21" s="234"/>
      <c r="M21" s="235">
        <v>4.6783829117185835E-3</v>
      </c>
      <c r="N21" s="130">
        <f t="shared" si="3"/>
        <v>1277198534.8991733</v>
      </c>
      <c r="O21" s="6">
        <v>0</v>
      </c>
      <c r="P21" s="236">
        <v>0</v>
      </c>
      <c r="Q21" s="237">
        <f t="shared" si="0"/>
        <v>0</v>
      </c>
      <c r="R21" s="234">
        <f t="shared" si="0"/>
        <v>0</v>
      </c>
      <c r="S21" s="6">
        <f t="shared" ref="S21:S22" si="7">L21/K21</f>
        <v>0</v>
      </c>
      <c r="T21" s="236">
        <f t="shared" si="1"/>
        <v>0</v>
      </c>
      <c r="U21" s="428">
        <v>0</v>
      </c>
      <c r="W21" s="226"/>
      <c r="AB21" s="199"/>
      <c r="AC21" s="199"/>
    </row>
    <row r="22" spans="1:29" s="225" customFormat="1" ht="36" hidden="1" customHeight="1" outlineLevel="7" x14ac:dyDescent="0.2">
      <c r="A22" s="221"/>
      <c r="B22" s="227"/>
      <c r="C22" s="642"/>
      <c r="D22" s="642"/>
      <c r="E22" s="642"/>
      <c r="F22" s="642"/>
      <c r="G22" s="642"/>
      <c r="H22" s="642"/>
      <c r="I22" s="161" t="s">
        <v>394</v>
      </c>
      <c r="J22" s="233" t="s">
        <v>259</v>
      </c>
      <c r="K22" s="233">
        <v>5862</v>
      </c>
      <c r="L22" s="234"/>
      <c r="M22" s="235">
        <v>1.1695957279296459E-3</v>
      </c>
      <c r="N22" s="130">
        <f t="shared" si="3"/>
        <v>319299633.72479331</v>
      </c>
      <c r="O22" s="6">
        <v>0</v>
      </c>
      <c r="P22" s="236">
        <v>0</v>
      </c>
      <c r="Q22" s="237">
        <f t="shared" si="0"/>
        <v>0</v>
      </c>
      <c r="R22" s="234">
        <f t="shared" si="0"/>
        <v>0</v>
      </c>
      <c r="S22" s="6">
        <f t="shared" si="7"/>
        <v>0</v>
      </c>
      <c r="T22" s="236">
        <f t="shared" si="1"/>
        <v>0</v>
      </c>
      <c r="U22" s="428">
        <v>0</v>
      </c>
      <c r="W22" s="226"/>
      <c r="AB22" s="199"/>
      <c r="AC22" s="199"/>
    </row>
    <row r="23" spans="1:29" s="225" customFormat="1" ht="36" hidden="1" customHeight="1" outlineLevel="2" x14ac:dyDescent="0.2">
      <c r="A23" s="221"/>
      <c r="B23" s="227"/>
      <c r="C23" s="642"/>
      <c r="D23" s="642"/>
      <c r="E23" s="642"/>
      <c r="F23" s="642"/>
      <c r="G23" s="642"/>
      <c r="H23" s="642"/>
      <c r="I23" s="169" t="s">
        <v>4</v>
      </c>
      <c r="J23" s="238"/>
      <c r="K23" s="238"/>
      <c r="L23" s="229"/>
      <c r="M23" s="239">
        <v>5.2088443882321095E-3</v>
      </c>
      <c r="N23" s="170">
        <f t="shared" si="3"/>
        <v>1422014517.987366</v>
      </c>
      <c r="O23" s="171">
        <v>0</v>
      </c>
      <c r="P23" s="240">
        <v>0</v>
      </c>
      <c r="Q23" s="241">
        <f t="shared" si="0"/>
        <v>0</v>
      </c>
      <c r="R23" s="242">
        <f t="shared" si="0"/>
        <v>0</v>
      </c>
      <c r="S23" s="171">
        <f>SUMPRODUCT(S24:S26,M24:M26)/M23</f>
        <v>0</v>
      </c>
      <c r="T23" s="240">
        <f t="shared" si="1"/>
        <v>0</v>
      </c>
      <c r="U23" s="428">
        <v>0</v>
      </c>
      <c r="W23" s="226">
        <f t="shared" si="2"/>
        <v>0</v>
      </c>
      <c r="AB23" s="199"/>
      <c r="AC23" s="199"/>
    </row>
    <row r="24" spans="1:29" s="225" customFormat="1" ht="36" hidden="1" customHeight="1" outlineLevel="7" x14ac:dyDescent="0.2">
      <c r="A24" s="221"/>
      <c r="B24" s="227"/>
      <c r="C24" s="642"/>
      <c r="D24" s="642"/>
      <c r="E24" s="642"/>
      <c r="F24" s="642"/>
      <c r="G24" s="642"/>
      <c r="H24" s="642"/>
      <c r="I24" s="161" t="s">
        <v>392</v>
      </c>
      <c r="J24" s="233" t="s">
        <v>259</v>
      </c>
      <c r="K24" s="233">
        <v>2937</v>
      </c>
      <c r="L24" s="234"/>
      <c r="M24" s="235">
        <v>1.3022110970580274E-3</v>
      </c>
      <c r="N24" s="130">
        <f t="shared" si="3"/>
        <v>355503629.49684149</v>
      </c>
      <c r="O24" s="6">
        <v>0</v>
      </c>
      <c r="P24" s="236">
        <v>0</v>
      </c>
      <c r="Q24" s="237">
        <f t="shared" si="0"/>
        <v>0</v>
      </c>
      <c r="R24" s="234">
        <f t="shared" si="0"/>
        <v>0</v>
      </c>
      <c r="S24" s="6">
        <f>L24/K24</f>
        <v>0</v>
      </c>
      <c r="T24" s="236">
        <f t="shared" si="1"/>
        <v>0</v>
      </c>
      <c r="U24" s="428">
        <v>0</v>
      </c>
      <c r="W24" s="226"/>
      <c r="AB24" s="199"/>
      <c r="AC24" s="199"/>
    </row>
    <row r="25" spans="1:29" s="225" customFormat="1" ht="36" hidden="1" customHeight="1" outlineLevel="7" x14ac:dyDescent="0.2">
      <c r="A25" s="221"/>
      <c r="B25" s="227"/>
      <c r="C25" s="642"/>
      <c r="D25" s="642"/>
      <c r="E25" s="642"/>
      <c r="F25" s="642"/>
      <c r="G25" s="642"/>
      <c r="H25" s="642"/>
      <c r="I25" s="161" t="s">
        <v>393</v>
      </c>
      <c r="J25" s="233" t="s">
        <v>259</v>
      </c>
      <c r="K25" s="233">
        <v>2937</v>
      </c>
      <c r="L25" s="234"/>
      <c r="M25" s="235">
        <v>3.1253066329392657E-3</v>
      </c>
      <c r="N25" s="130">
        <f t="shared" si="3"/>
        <v>853208710.79241955</v>
      </c>
      <c r="O25" s="6">
        <v>0</v>
      </c>
      <c r="P25" s="236">
        <v>0</v>
      </c>
      <c r="Q25" s="237">
        <f t="shared" si="0"/>
        <v>0</v>
      </c>
      <c r="R25" s="234">
        <f t="shared" si="0"/>
        <v>0</v>
      </c>
      <c r="S25" s="6">
        <f t="shared" ref="S25:S26" si="8">L25/K25</f>
        <v>0</v>
      </c>
      <c r="T25" s="236">
        <f t="shared" si="1"/>
        <v>0</v>
      </c>
      <c r="U25" s="428">
        <v>0</v>
      </c>
      <c r="W25" s="226"/>
      <c r="AB25" s="199"/>
      <c r="AC25" s="199"/>
    </row>
    <row r="26" spans="1:29" s="225" customFormat="1" ht="36" hidden="1" customHeight="1" outlineLevel="7" x14ac:dyDescent="0.2">
      <c r="A26" s="221"/>
      <c r="B26" s="227"/>
      <c r="C26" s="642"/>
      <c r="D26" s="642"/>
      <c r="E26" s="642"/>
      <c r="F26" s="642"/>
      <c r="G26" s="642"/>
      <c r="H26" s="642"/>
      <c r="I26" s="161" t="s">
        <v>394</v>
      </c>
      <c r="J26" s="233" t="s">
        <v>259</v>
      </c>
      <c r="K26" s="233">
        <v>2937</v>
      </c>
      <c r="L26" s="234"/>
      <c r="M26" s="235">
        <v>7.8132665823481642E-4</v>
      </c>
      <c r="N26" s="130">
        <f t="shared" si="3"/>
        <v>213302177.69810489</v>
      </c>
      <c r="O26" s="6">
        <v>0</v>
      </c>
      <c r="P26" s="236">
        <v>0</v>
      </c>
      <c r="Q26" s="237">
        <f t="shared" si="0"/>
        <v>0</v>
      </c>
      <c r="R26" s="234">
        <f t="shared" si="0"/>
        <v>0</v>
      </c>
      <c r="S26" s="6">
        <f t="shared" si="8"/>
        <v>0</v>
      </c>
      <c r="T26" s="236">
        <f t="shared" si="1"/>
        <v>0</v>
      </c>
      <c r="U26" s="428">
        <v>0</v>
      </c>
      <c r="W26" s="226"/>
      <c r="AB26" s="199"/>
      <c r="AC26" s="199"/>
    </row>
    <row r="27" spans="1:29" s="225" customFormat="1" ht="36" hidden="1" customHeight="1" outlineLevel="2" x14ac:dyDescent="0.2">
      <c r="A27" s="221"/>
      <c r="B27" s="227"/>
      <c r="C27" s="642"/>
      <c r="D27" s="642"/>
      <c r="E27" s="642"/>
      <c r="F27" s="642"/>
      <c r="G27" s="642"/>
      <c r="H27" s="642"/>
      <c r="I27" s="169" t="s">
        <v>5</v>
      </c>
      <c r="J27" s="238"/>
      <c r="K27" s="238"/>
      <c r="L27" s="229"/>
      <c r="M27" s="239">
        <v>5.5600024368769707E-2</v>
      </c>
      <c r="N27" s="170">
        <f t="shared" si="3"/>
        <v>15178806652.674129</v>
      </c>
      <c r="O27" s="171">
        <v>0.80583333333333329</v>
      </c>
      <c r="P27" s="240">
        <v>12231588360.946569</v>
      </c>
      <c r="Q27" s="241">
        <f t="shared" si="0"/>
        <v>0</v>
      </c>
      <c r="R27" s="242">
        <f t="shared" si="0"/>
        <v>0</v>
      </c>
      <c r="S27" s="171">
        <f>SUMPRODUCT(S28:S29,M28:M29)/M27</f>
        <v>0.80583333333333329</v>
      </c>
      <c r="T27" s="240">
        <f t="shared" si="1"/>
        <v>12231588360.946569</v>
      </c>
      <c r="U27" s="428">
        <v>0.80583333333333329</v>
      </c>
      <c r="V27" s="225">
        <v>13900</v>
      </c>
      <c r="W27" s="226">
        <f t="shared" si="2"/>
        <v>13900</v>
      </c>
      <c r="AB27" s="199"/>
      <c r="AC27" s="199"/>
    </row>
    <row r="28" spans="1:29" s="225" customFormat="1" ht="36" hidden="1" customHeight="1" outlineLevel="7" x14ac:dyDescent="0.2">
      <c r="A28" s="221"/>
      <c r="B28" s="227"/>
      <c r="C28" s="642"/>
      <c r="D28" s="642"/>
      <c r="E28" s="642"/>
      <c r="F28" s="642"/>
      <c r="G28" s="642"/>
      <c r="H28" s="642"/>
      <c r="I28" s="161" t="s">
        <v>392</v>
      </c>
      <c r="J28" s="233" t="s">
        <v>256</v>
      </c>
      <c r="K28" s="233">
        <v>57000</v>
      </c>
      <c r="L28" s="234">
        <v>57000</v>
      </c>
      <c r="M28" s="235">
        <v>4.170001827657728E-2</v>
      </c>
      <c r="N28" s="130">
        <f t="shared" si="3"/>
        <v>11384104989.505598</v>
      </c>
      <c r="O28" s="6">
        <v>1</v>
      </c>
      <c r="P28" s="236">
        <v>11384104989.505598</v>
      </c>
      <c r="Q28" s="237">
        <f t="shared" si="0"/>
        <v>0</v>
      </c>
      <c r="R28" s="234">
        <f t="shared" si="0"/>
        <v>0</v>
      </c>
      <c r="S28" s="6">
        <f>L28/K28</f>
        <v>1</v>
      </c>
      <c r="T28" s="236">
        <f t="shared" si="1"/>
        <v>11384104989.505598</v>
      </c>
      <c r="U28" s="428">
        <v>1</v>
      </c>
      <c r="W28" s="226"/>
      <c r="AB28" s="199"/>
      <c r="AC28" s="199"/>
    </row>
    <row r="29" spans="1:29" s="225" customFormat="1" ht="36" hidden="1" customHeight="1" outlineLevel="7" x14ac:dyDescent="0.2">
      <c r="A29" s="221"/>
      <c r="B29" s="227"/>
      <c r="C29" s="642"/>
      <c r="D29" s="642"/>
      <c r="E29" s="642"/>
      <c r="F29" s="642"/>
      <c r="G29" s="642"/>
      <c r="H29" s="642"/>
      <c r="I29" s="161" t="s">
        <v>394</v>
      </c>
      <c r="J29" s="233" t="s">
        <v>256</v>
      </c>
      <c r="K29" s="233">
        <v>57000</v>
      </c>
      <c r="L29" s="234">
        <v>12730</v>
      </c>
      <c r="M29" s="235">
        <v>1.3900006092192427E-2</v>
      </c>
      <c r="N29" s="130">
        <f t="shared" si="3"/>
        <v>3794701663.1685324</v>
      </c>
      <c r="O29" s="6">
        <v>0.22333333333333333</v>
      </c>
      <c r="P29" s="236">
        <v>847483371.44097221</v>
      </c>
      <c r="Q29" s="237">
        <f t="shared" si="0"/>
        <v>0</v>
      </c>
      <c r="R29" s="234">
        <f t="shared" si="0"/>
        <v>0</v>
      </c>
      <c r="S29" s="6">
        <f t="shared" ref="S29" si="9">L29/K29</f>
        <v>0.22333333333333333</v>
      </c>
      <c r="T29" s="236">
        <f t="shared" si="1"/>
        <v>847483371.44097221</v>
      </c>
      <c r="U29" s="428">
        <v>0.22333333333333333</v>
      </c>
      <c r="W29" s="226"/>
      <c r="AB29" s="199"/>
      <c r="AC29" s="199"/>
    </row>
    <row r="30" spans="1:29" s="225" customFormat="1" ht="36" hidden="1" customHeight="1" outlineLevel="2" x14ac:dyDescent="0.2">
      <c r="A30" s="221"/>
      <c r="B30" s="227"/>
      <c r="C30" s="642"/>
      <c r="D30" s="642"/>
      <c r="E30" s="642"/>
      <c r="F30" s="642"/>
      <c r="G30" s="642"/>
      <c r="H30" s="642"/>
      <c r="I30" s="169" t="s">
        <v>6</v>
      </c>
      <c r="J30" s="238"/>
      <c r="K30" s="238"/>
      <c r="L30" s="229"/>
      <c r="M30" s="239">
        <v>2.6336853648364595E-2</v>
      </c>
      <c r="N30" s="170">
        <f t="shared" si="3"/>
        <v>7189961046.0035343</v>
      </c>
      <c r="O30" s="171">
        <v>0.66962962962962946</v>
      </c>
      <c r="P30" s="240">
        <v>4814610952.2868099</v>
      </c>
      <c r="Q30" s="241">
        <f t="shared" si="0"/>
        <v>0</v>
      </c>
      <c r="R30" s="242">
        <f t="shared" si="0"/>
        <v>0</v>
      </c>
      <c r="S30" s="171">
        <f>SUMPRODUCT(S31:S33,M31:M33)/M30</f>
        <v>0.66962962962962946</v>
      </c>
      <c r="T30" s="240">
        <f t="shared" si="1"/>
        <v>4814610952.2868099</v>
      </c>
      <c r="U30" s="428">
        <v>0.66962962962962946</v>
      </c>
      <c r="V30" s="225">
        <v>18080</v>
      </c>
      <c r="W30" s="226">
        <f t="shared" si="2"/>
        <v>18080</v>
      </c>
      <c r="AB30" s="199"/>
      <c r="AC30" s="199"/>
    </row>
    <row r="31" spans="1:29" s="225" customFormat="1" ht="36" hidden="1" customHeight="1" outlineLevel="7" x14ac:dyDescent="0.2">
      <c r="A31" s="221"/>
      <c r="B31" s="227"/>
      <c r="C31" s="642"/>
      <c r="D31" s="642"/>
      <c r="E31" s="642"/>
      <c r="F31" s="642"/>
      <c r="G31" s="642"/>
      <c r="H31" s="642"/>
      <c r="I31" s="161" t="s">
        <v>392</v>
      </c>
      <c r="J31" s="233" t="s">
        <v>256</v>
      </c>
      <c r="K31" s="233">
        <v>27000</v>
      </c>
      <c r="L31" s="234">
        <v>18080</v>
      </c>
      <c r="M31" s="235">
        <v>6.5842134120911487E-3</v>
      </c>
      <c r="N31" s="130">
        <f t="shared" si="3"/>
        <v>1797490261.5008836</v>
      </c>
      <c r="O31" s="6">
        <v>0.66962962962962957</v>
      </c>
      <c r="P31" s="236">
        <v>1203652738.0717027</v>
      </c>
      <c r="Q31" s="237">
        <f t="shared" si="0"/>
        <v>0</v>
      </c>
      <c r="R31" s="234">
        <f t="shared" si="0"/>
        <v>0</v>
      </c>
      <c r="S31" s="6">
        <f>L31/K31</f>
        <v>0.66962962962962957</v>
      </c>
      <c r="T31" s="236">
        <f t="shared" si="1"/>
        <v>1203652738.0717027</v>
      </c>
      <c r="U31" s="428">
        <v>0.66962962962962957</v>
      </c>
      <c r="W31" s="226"/>
      <c r="AB31" s="199"/>
      <c r="AC31" s="199"/>
    </row>
    <row r="32" spans="1:29" s="225" customFormat="1" ht="36" hidden="1" customHeight="1" outlineLevel="7" x14ac:dyDescent="0.2">
      <c r="A32" s="221"/>
      <c r="B32" s="227"/>
      <c r="C32" s="642"/>
      <c r="D32" s="642"/>
      <c r="E32" s="642"/>
      <c r="F32" s="642"/>
      <c r="G32" s="642"/>
      <c r="H32" s="642"/>
      <c r="I32" s="161" t="s">
        <v>393</v>
      </c>
      <c r="J32" s="233" t="s">
        <v>256</v>
      </c>
      <c r="K32" s="233">
        <v>27000</v>
      </c>
      <c r="L32" s="234">
        <v>18080</v>
      </c>
      <c r="M32" s="235">
        <v>1.5802112189018756E-2</v>
      </c>
      <c r="N32" s="130">
        <f t="shared" si="3"/>
        <v>4313976627.6021204</v>
      </c>
      <c r="O32" s="6">
        <v>0.66962962962962957</v>
      </c>
      <c r="P32" s="236">
        <v>2888766571.3720865</v>
      </c>
      <c r="Q32" s="237">
        <f t="shared" si="0"/>
        <v>0</v>
      </c>
      <c r="R32" s="234">
        <f t="shared" si="0"/>
        <v>0</v>
      </c>
      <c r="S32" s="6">
        <f t="shared" ref="S32:S33" si="10">L32/K32</f>
        <v>0.66962962962962957</v>
      </c>
      <c r="T32" s="236">
        <f t="shared" si="1"/>
        <v>2888766571.3720865</v>
      </c>
      <c r="U32" s="428">
        <v>0.66962962962962957</v>
      </c>
      <c r="W32" s="226"/>
      <c r="AB32" s="199"/>
      <c r="AC32" s="199"/>
    </row>
    <row r="33" spans="1:29" s="225" customFormat="1" ht="36" hidden="1" customHeight="1" outlineLevel="7" x14ac:dyDescent="0.2">
      <c r="A33" s="221"/>
      <c r="B33" s="227"/>
      <c r="C33" s="642"/>
      <c r="D33" s="642"/>
      <c r="E33" s="642"/>
      <c r="F33" s="642"/>
      <c r="G33" s="642"/>
      <c r="H33" s="642"/>
      <c r="I33" s="161" t="s">
        <v>394</v>
      </c>
      <c r="J33" s="233" t="s">
        <v>256</v>
      </c>
      <c r="K33" s="233">
        <v>27000</v>
      </c>
      <c r="L33" s="234">
        <v>18080</v>
      </c>
      <c r="M33" s="235">
        <v>3.9505280472546889E-3</v>
      </c>
      <c r="N33" s="130">
        <f t="shared" si="3"/>
        <v>1078494156.9005301</v>
      </c>
      <c r="O33" s="6">
        <v>0.66962962962962957</v>
      </c>
      <c r="P33" s="236">
        <v>722191642.84302163</v>
      </c>
      <c r="Q33" s="237">
        <f t="shared" si="0"/>
        <v>0</v>
      </c>
      <c r="R33" s="234">
        <f t="shared" si="0"/>
        <v>0</v>
      </c>
      <c r="S33" s="6">
        <f t="shared" si="10"/>
        <v>0.66962962962962957</v>
      </c>
      <c r="T33" s="236">
        <f t="shared" si="1"/>
        <v>722191642.84302163</v>
      </c>
      <c r="U33" s="428">
        <v>0.66962962962962957</v>
      </c>
      <c r="W33" s="226"/>
      <c r="AB33" s="199"/>
      <c r="AC33" s="199"/>
    </row>
    <row r="34" spans="1:29" s="225" customFormat="1" ht="64.5" customHeight="1" outlineLevel="1" collapsed="1" x14ac:dyDescent="0.2">
      <c r="A34" s="221"/>
      <c r="B34" s="222"/>
      <c r="C34" s="222"/>
      <c r="D34" s="222"/>
      <c r="E34" s="222"/>
      <c r="F34" s="222"/>
      <c r="G34" s="222"/>
      <c r="H34" s="222"/>
      <c r="I34" s="7" t="s">
        <v>7</v>
      </c>
      <c r="J34" s="243"/>
      <c r="K34" s="243"/>
      <c r="L34" s="244"/>
      <c r="M34" s="245">
        <v>0.84999999999999987</v>
      </c>
      <c r="N34" s="8">
        <f>M34*$N$5</f>
        <v>232049999999.99997</v>
      </c>
      <c r="O34" s="9">
        <v>0.18893039699548517</v>
      </c>
      <c r="P34" s="246">
        <v>39867165559.102112</v>
      </c>
      <c r="Q34" s="247">
        <f t="shared" si="0"/>
        <v>9.5385503982188535E-3</v>
      </c>
      <c r="R34" s="244">
        <f t="shared" si="0"/>
        <v>6187553666.6069031</v>
      </c>
      <c r="S34" s="9">
        <f>(S35*M35+S41*M41+S60*M60+S809*M809+S1012*M1012)/M34</f>
        <v>0.19846894739370402</v>
      </c>
      <c r="T34" s="246">
        <f>S34*N34-17</f>
        <v>46054719225.709015</v>
      </c>
      <c r="U34" s="428">
        <v>0.18893039699548517</v>
      </c>
      <c r="W34" s="226">
        <f t="shared" si="2"/>
        <v>0</v>
      </c>
      <c r="AB34" s="199"/>
      <c r="AC34" s="199"/>
    </row>
    <row r="35" spans="1:29" s="225" customFormat="1" ht="36" hidden="1" customHeight="1" outlineLevel="2" x14ac:dyDescent="0.2">
      <c r="A35" s="221"/>
      <c r="B35" s="227"/>
      <c r="C35" s="248"/>
      <c r="D35" s="248"/>
      <c r="E35" s="248"/>
      <c r="F35" s="248"/>
      <c r="G35" s="248"/>
      <c r="H35" s="248"/>
      <c r="I35" s="10" t="s">
        <v>8</v>
      </c>
      <c r="J35" s="249"/>
      <c r="K35" s="249"/>
      <c r="L35" s="250"/>
      <c r="M35" s="251">
        <v>3.5989391771019688E-2</v>
      </c>
      <c r="N35" s="11">
        <f t="shared" si="3"/>
        <v>9825103953.4883747</v>
      </c>
      <c r="O35" s="12">
        <v>0.47490847322829671</v>
      </c>
      <c r="P35" s="252">
        <v>4666025117.860466</v>
      </c>
      <c r="Q35" s="253">
        <f t="shared" si="0"/>
        <v>0</v>
      </c>
      <c r="R35" s="250">
        <f t="shared" si="0"/>
        <v>0</v>
      </c>
      <c r="S35" s="12">
        <f>(S36*M36+S39*M39)/M35</f>
        <v>0.47490847322829671</v>
      </c>
      <c r="T35" s="252">
        <f t="shared" si="1"/>
        <v>4666025117.860466</v>
      </c>
      <c r="U35" s="428">
        <v>0.47490847322829671</v>
      </c>
      <c r="W35" s="226">
        <f t="shared" si="2"/>
        <v>0</v>
      </c>
      <c r="AB35" s="199"/>
      <c r="AC35" s="199"/>
    </row>
    <row r="36" spans="1:29" s="225" customFormat="1" ht="36" hidden="1" customHeight="1" outlineLevel="3" x14ac:dyDescent="0.2">
      <c r="A36" s="221"/>
      <c r="B36" s="227"/>
      <c r="C36" s="248"/>
      <c r="D36" s="254"/>
      <c r="E36" s="254"/>
      <c r="F36" s="254"/>
      <c r="G36" s="254"/>
      <c r="H36" s="254"/>
      <c r="I36" s="13" t="s">
        <v>9</v>
      </c>
      <c r="J36" s="255"/>
      <c r="K36" s="255"/>
      <c r="L36" s="256"/>
      <c r="M36" s="112">
        <v>3.2493663685152066E-2</v>
      </c>
      <c r="N36" s="14">
        <f t="shared" si="3"/>
        <v>8870770186.0465145</v>
      </c>
      <c r="O36" s="257">
        <v>0.52599999999999991</v>
      </c>
      <c r="P36" s="258">
        <v>4666025117.860466</v>
      </c>
      <c r="Q36" s="257">
        <f t="shared" si="0"/>
        <v>0</v>
      </c>
      <c r="R36" s="256">
        <f t="shared" si="0"/>
        <v>0</v>
      </c>
      <c r="S36" s="257">
        <f>(S37*M37+S38*M38)/M36</f>
        <v>0.52599999999999991</v>
      </c>
      <c r="T36" s="258">
        <f t="shared" si="1"/>
        <v>4666025117.860466</v>
      </c>
      <c r="U36" s="428">
        <v>0.52599999999999991</v>
      </c>
      <c r="W36" s="226">
        <f t="shared" si="2"/>
        <v>0</v>
      </c>
      <c r="AB36" s="199"/>
      <c r="AC36" s="199"/>
    </row>
    <row r="37" spans="1:29" s="225" customFormat="1" ht="36" hidden="1" customHeight="1" outlineLevel="7" x14ac:dyDescent="0.2">
      <c r="A37" s="221"/>
      <c r="B37" s="227"/>
      <c r="C37" s="248"/>
      <c r="D37" s="254"/>
      <c r="E37" s="254"/>
      <c r="F37" s="254"/>
      <c r="G37" s="254"/>
      <c r="H37" s="254"/>
      <c r="I37" s="4" t="s">
        <v>10</v>
      </c>
      <c r="J37" s="259" t="s">
        <v>257</v>
      </c>
      <c r="K37" s="259">
        <v>100</v>
      </c>
      <c r="L37" s="234">
        <v>100</v>
      </c>
      <c r="M37" s="116">
        <v>1.2997465474060825E-2</v>
      </c>
      <c r="N37" s="5">
        <f t="shared" si="3"/>
        <v>3548308074.4186053</v>
      </c>
      <c r="O37" s="6">
        <v>1</v>
      </c>
      <c r="P37" s="260">
        <v>3548308074.4186053</v>
      </c>
      <c r="Q37" s="261">
        <f t="shared" si="0"/>
        <v>0</v>
      </c>
      <c r="R37" s="262">
        <f t="shared" si="0"/>
        <v>0</v>
      </c>
      <c r="S37" s="6">
        <f>L37/K37</f>
        <v>1</v>
      </c>
      <c r="T37" s="260">
        <f t="shared" si="1"/>
        <v>3548308074.4186053</v>
      </c>
      <c r="U37" s="428">
        <v>1</v>
      </c>
      <c r="V37" s="225">
        <v>100</v>
      </c>
      <c r="W37" s="226">
        <f t="shared" si="2"/>
        <v>0</v>
      </c>
      <c r="AB37" s="199"/>
      <c r="AC37" s="199"/>
    </row>
    <row r="38" spans="1:29" s="225" customFormat="1" ht="36" hidden="1" customHeight="1" outlineLevel="7" x14ac:dyDescent="0.2">
      <c r="A38" s="221"/>
      <c r="B38" s="227"/>
      <c r="C38" s="248"/>
      <c r="D38" s="254"/>
      <c r="E38" s="254"/>
      <c r="F38" s="254"/>
      <c r="G38" s="254"/>
      <c r="H38" s="254"/>
      <c r="I38" s="4" t="s">
        <v>11</v>
      </c>
      <c r="J38" s="259" t="s">
        <v>257</v>
      </c>
      <c r="K38" s="259">
        <v>100</v>
      </c>
      <c r="L38" s="234">
        <v>21</v>
      </c>
      <c r="M38" s="116">
        <v>1.9496198211091238E-2</v>
      </c>
      <c r="N38" s="5">
        <f t="shared" si="3"/>
        <v>5322462111.6279078</v>
      </c>
      <c r="O38" s="6">
        <v>0.21</v>
      </c>
      <c r="P38" s="260">
        <v>1117717043.4418607</v>
      </c>
      <c r="Q38" s="261">
        <f t="shared" si="0"/>
        <v>0</v>
      </c>
      <c r="R38" s="262">
        <f t="shared" si="0"/>
        <v>0</v>
      </c>
      <c r="S38" s="6">
        <f>L38/K38</f>
        <v>0.21</v>
      </c>
      <c r="T38" s="260">
        <f t="shared" si="1"/>
        <v>1117717043.4418607</v>
      </c>
      <c r="U38" s="428">
        <v>0.21</v>
      </c>
      <c r="V38" s="225">
        <v>27</v>
      </c>
      <c r="W38" s="226">
        <f t="shared" si="2"/>
        <v>6</v>
      </c>
      <c r="AB38" s="199"/>
      <c r="AC38" s="199"/>
    </row>
    <row r="39" spans="1:29" s="225" customFormat="1" ht="36" hidden="1" customHeight="1" outlineLevel="3" x14ac:dyDescent="0.2">
      <c r="A39" s="221"/>
      <c r="B39" s="227"/>
      <c r="C39" s="248"/>
      <c r="D39" s="254"/>
      <c r="E39" s="254"/>
      <c r="F39" s="254"/>
      <c r="G39" s="254"/>
      <c r="H39" s="254"/>
      <c r="I39" s="13" t="s">
        <v>12</v>
      </c>
      <c r="J39" s="255"/>
      <c r="K39" s="255"/>
      <c r="L39" s="256"/>
      <c r="M39" s="112">
        <v>3.4957280858676212E-3</v>
      </c>
      <c r="N39" s="14">
        <f t="shared" si="3"/>
        <v>954333767.44186056</v>
      </c>
      <c r="O39" s="257">
        <v>0</v>
      </c>
      <c r="P39" s="258">
        <v>0</v>
      </c>
      <c r="Q39" s="257">
        <f t="shared" si="0"/>
        <v>0</v>
      </c>
      <c r="R39" s="256">
        <f t="shared" si="0"/>
        <v>0</v>
      </c>
      <c r="S39" s="257">
        <f>S40</f>
        <v>0</v>
      </c>
      <c r="T39" s="258">
        <f t="shared" si="1"/>
        <v>0</v>
      </c>
      <c r="U39" s="428">
        <v>0</v>
      </c>
      <c r="W39" s="226">
        <f t="shared" si="2"/>
        <v>0</v>
      </c>
      <c r="AB39" s="199"/>
      <c r="AC39" s="199"/>
    </row>
    <row r="40" spans="1:29" s="225" customFormat="1" ht="36" hidden="1" customHeight="1" outlineLevel="7" x14ac:dyDescent="0.2">
      <c r="A40" s="221"/>
      <c r="B40" s="227"/>
      <c r="C40" s="248"/>
      <c r="D40" s="254"/>
      <c r="E40" s="254"/>
      <c r="F40" s="254"/>
      <c r="G40" s="254"/>
      <c r="H40" s="254"/>
      <c r="I40" s="16" t="s">
        <v>12</v>
      </c>
      <c r="J40" s="263" t="s">
        <v>257</v>
      </c>
      <c r="K40" s="263">
        <v>100</v>
      </c>
      <c r="L40" s="234">
        <v>0</v>
      </c>
      <c r="M40" s="116">
        <v>3.4957280858676212E-3</v>
      </c>
      <c r="N40" s="5">
        <f t="shared" si="3"/>
        <v>954333767.44186056</v>
      </c>
      <c r="O40" s="6">
        <v>0</v>
      </c>
      <c r="P40" s="260">
        <v>0</v>
      </c>
      <c r="Q40" s="261">
        <f t="shared" si="0"/>
        <v>0</v>
      </c>
      <c r="R40" s="262">
        <f t="shared" si="0"/>
        <v>0</v>
      </c>
      <c r="S40" s="6">
        <f>L40/K40</f>
        <v>0</v>
      </c>
      <c r="T40" s="260">
        <f t="shared" si="1"/>
        <v>0</v>
      </c>
      <c r="U40" s="428">
        <v>0</v>
      </c>
      <c r="W40" s="226">
        <f t="shared" si="2"/>
        <v>0</v>
      </c>
      <c r="AB40" s="199"/>
      <c r="AC40" s="199"/>
    </row>
    <row r="41" spans="1:29" s="225" customFormat="1" ht="36" hidden="1" customHeight="1" outlineLevel="2" x14ac:dyDescent="0.2">
      <c r="A41" s="221"/>
      <c r="B41" s="227"/>
      <c r="C41" s="248"/>
      <c r="D41" s="248"/>
      <c r="E41" s="248"/>
      <c r="F41" s="248"/>
      <c r="G41" s="248"/>
      <c r="H41" s="248"/>
      <c r="I41" s="10" t="s">
        <v>13</v>
      </c>
      <c r="J41" s="249"/>
      <c r="K41" s="249"/>
      <c r="L41" s="250"/>
      <c r="M41" s="251">
        <v>6.452008180865984E-3</v>
      </c>
      <c r="N41" s="11">
        <f t="shared" si="3"/>
        <v>1761398233.3764136</v>
      </c>
      <c r="O41" s="253">
        <v>0.2</v>
      </c>
      <c r="P41" s="264">
        <v>352279646.67528272</v>
      </c>
      <c r="Q41" s="253">
        <f t="shared" si="0"/>
        <v>0</v>
      </c>
      <c r="R41" s="250">
        <f t="shared" si="0"/>
        <v>0</v>
      </c>
      <c r="S41" s="253">
        <f>(S42*M42+S48*M48+S51*M51+S54*M54+S56*M56+S58*M58)/M41</f>
        <v>0.2</v>
      </c>
      <c r="T41" s="264">
        <f t="shared" si="1"/>
        <v>352279646.67528272</v>
      </c>
      <c r="U41" s="428">
        <v>0.2</v>
      </c>
      <c r="W41" s="226">
        <f t="shared" si="2"/>
        <v>0</v>
      </c>
      <c r="AB41" s="199"/>
      <c r="AC41" s="199"/>
    </row>
    <row r="42" spans="1:29" s="225" customFormat="1" ht="36" hidden="1" customHeight="1" outlineLevel="3" x14ac:dyDescent="0.2">
      <c r="A42" s="221"/>
      <c r="B42" s="227"/>
      <c r="C42" s="248"/>
      <c r="D42" s="254"/>
      <c r="E42" s="254"/>
      <c r="F42" s="254"/>
      <c r="G42" s="254"/>
      <c r="H42" s="254"/>
      <c r="I42" s="13" t="s">
        <v>14</v>
      </c>
      <c r="J42" s="255"/>
      <c r="K42" s="255"/>
      <c r="L42" s="256"/>
      <c r="M42" s="112">
        <v>1.613002045216496E-3</v>
      </c>
      <c r="N42" s="14">
        <f t="shared" si="3"/>
        <v>440349558.3441034</v>
      </c>
      <c r="O42" s="257">
        <v>0.8</v>
      </c>
      <c r="P42" s="258">
        <v>352279646.67528272</v>
      </c>
      <c r="Q42" s="257">
        <f t="shared" si="0"/>
        <v>0</v>
      </c>
      <c r="R42" s="256">
        <f t="shared" si="0"/>
        <v>0</v>
      </c>
      <c r="S42" s="257">
        <f>SUMPRODUCT(S43:S47,$M$43:$M$47)/$M$42</f>
        <v>0.8</v>
      </c>
      <c r="T42" s="258">
        <f t="shared" si="1"/>
        <v>352279646.67528272</v>
      </c>
      <c r="U42" s="428">
        <v>0.8</v>
      </c>
      <c r="W42" s="226">
        <f t="shared" si="2"/>
        <v>0</v>
      </c>
      <c r="AB42" s="199"/>
      <c r="AC42" s="199"/>
    </row>
    <row r="43" spans="1:29" s="225" customFormat="1" ht="36" hidden="1" customHeight="1" outlineLevel="7" x14ac:dyDescent="0.2">
      <c r="A43" s="221"/>
      <c r="B43" s="227"/>
      <c r="C43" s="248"/>
      <c r="D43" s="254"/>
      <c r="E43" s="254" t="s">
        <v>223</v>
      </c>
      <c r="F43" s="254"/>
      <c r="G43" s="254"/>
      <c r="H43" s="254"/>
      <c r="I43" s="4" t="s">
        <v>225</v>
      </c>
      <c r="J43" s="259" t="s">
        <v>257</v>
      </c>
      <c r="K43" s="263">
        <v>100</v>
      </c>
      <c r="L43" s="234">
        <v>100</v>
      </c>
      <c r="M43" s="116">
        <v>4.8390061356494879E-4</v>
      </c>
      <c r="N43" s="5">
        <f t="shared" si="3"/>
        <v>132104867.50323102</v>
      </c>
      <c r="O43" s="6">
        <v>1</v>
      </c>
      <c r="P43" s="260">
        <v>132104867.50323102</v>
      </c>
      <c r="Q43" s="261">
        <f t="shared" si="0"/>
        <v>0</v>
      </c>
      <c r="R43" s="262">
        <f t="shared" si="0"/>
        <v>0</v>
      </c>
      <c r="S43" s="6">
        <f>L43/K43</f>
        <v>1</v>
      </c>
      <c r="T43" s="260">
        <f t="shared" si="1"/>
        <v>132104867.50323102</v>
      </c>
      <c r="U43" s="428">
        <v>1</v>
      </c>
      <c r="V43" s="225">
        <v>100</v>
      </c>
      <c r="W43" s="226">
        <f t="shared" si="2"/>
        <v>0</v>
      </c>
      <c r="AB43" s="199"/>
      <c r="AC43" s="199"/>
    </row>
    <row r="44" spans="1:29" s="225" customFormat="1" ht="36" hidden="1" customHeight="1" outlineLevel="7" x14ac:dyDescent="0.2">
      <c r="A44" s="221"/>
      <c r="B44" s="227"/>
      <c r="C44" s="248"/>
      <c r="D44" s="254"/>
      <c r="E44" s="254"/>
      <c r="F44" s="254"/>
      <c r="G44" s="254"/>
      <c r="H44" s="254"/>
      <c r="I44" s="4" t="s">
        <v>229</v>
      </c>
      <c r="J44" s="259" t="s">
        <v>257</v>
      </c>
      <c r="K44" s="263">
        <v>100</v>
      </c>
      <c r="L44" s="234">
        <v>100</v>
      </c>
      <c r="M44" s="116">
        <v>4.8390061356494879E-4</v>
      </c>
      <c r="N44" s="5">
        <f t="shared" si="3"/>
        <v>132104867.50323102</v>
      </c>
      <c r="O44" s="6">
        <v>1</v>
      </c>
      <c r="P44" s="260">
        <v>132104867.50323102</v>
      </c>
      <c r="Q44" s="261">
        <f t="shared" si="0"/>
        <v>0</v>
      </c>
      <c r="R44" s="262">
        <f t="shared" si="0"/>
        <v>0</v>
      </c>
      <c r="S44" s="6">
        <f>L44/K44</f>
        <v>1</v>
      </c>
      <c r="T44" s="260">
        <f t="shared" si="1"/>
        <v>132104867.50323102</v>
      </c>
      <c r="U44" s="428">
        <v>1</v>
      </c>
      <c r="V44" s="225">
        <v>100</v>
      </c>
      <c r="W44" s="226">
        <f t="shared" si="2"/>
        <v>0</v>
      </c>
      <c r="AB44" s="199"/>
      <c r="AC44" s="199"/>
    </row>
    <row r="45" spans="1:29" s="225" customFormat="1" ht="36" hidden="1" customHeight="1" outlineLevel="7" x14ac:dyDescent="0.2">
      <c r="A45" s="221"/>
      <c r="B45" s="227"/>
      <c r="C45" s="248"/>
      <c r="D45" s="254"/>
      <c r="E45" s="254"/>
      <c r="F45" s="254"/>
      <c r="G45" s="254"/>
      <c r="H45" s="254"/>
      <c r="I45" s="4" t="s">
        <v>228</v>
      </c>
      <c r="J45" s="259" t="s">
        <v>257</v>
      </c>
      <c r="K45" s="263">
        <v>100</v>
      </c>
      <c r="L45" s="234">
        <v>0</v>
      </c>
      <c r="M45" s="116">
        <v>1.6130020452164961E-4</v>
      </c>
      <c r="N45" s="5">
        <f t="shared" si="3"/>
        <v>44034955.83441034</v>
      </c>
      <c r="O45" s="6">
        <v>0</v>
      </c>
      <c r="P45" s="260">
        <v>0</v>
      </c>
      <c r="Q45" s="261">
        <f t="shared" si="0"/>
        <v>0</v>
      </c>
      <c r="R45" s="262">
        <f t="shared" si="0"/>
        <v>0</v>
      </c>
      <c r="S45" s="6">
        <f>L45/K45</f>
        <v>0</v>
      </c>
      <c r="T45" s="260">
        <f t="shared" si="1"/>
        <v>0</v>
      </c>
      <c r="U45" s="428">
        <v>0</v>
      </c>
      <c r="W45" s="226">
        <f t="shared" si="2"/>
        <v>0</v>
      </c>
      <c r="AB45" s="199"/>
      <c r="AC45" s="199"/>
    </row>
    <row r="46" spans="1:29" s="225" customFormat="1" ht="36" hidden="1" customHeight="1" outlineLevel="7" x14ac:dyDescent="0.2">
      <c r="A46" s="221"/>
      <c r="B46" s="227"/>
      <c r="C46" s="248"/>
      <c r="D46" s="254"/>
      <c r="E46" s="254"/>
      <c r="F46" s="254"/>
      <c r="G46" s="254"/>
      <c r="H46" s="254"/>
      <c r="I46" s="4" t="s">
        <v>226</v>
      </c>
      <c r="J46" s="259" t="s">
        <v>257</v>
      </c>
      <c r="K46" s="263">
        <v>100</v>
      </c>
      <c r="L46" s="234">
        <v>0</v>
      </c>
      <c r="M46" s="116">
        <v>1.6130020452164961E-4</v>
      </c>
      <c r="N46" s="5">
        <f t="shared" si="3"/>
        <v>44034955.83441034</v>
      </c>
      <c r="O46" s="6">
        <v>0</v>
      </c>
      <c r="P46" s="260">
        <v>0</v>
      </c>
      <c r="Q46" s="261">
        <f t="shared" si="0"/>
        <v>0</v>
      </c>
      <c r="R46" s="262">
        <f t="shared" si="0"/>
        <v>0</v>
      </c>
      <c r="S46" s="6">
        <f>L46/K46</f>
        <v>0</v>
      </c>
      <c r="T46" s="260">
        <f t="shared" si="1"/>
        <v>0</v>
      </c>
      <c r="U46" s="428">
        <v>0</v>
      </c>
      <c r="W46" s="226">
        <f t="shared" si="2"/>
        <v>0</v>
      </c>
      <c r="AB46" s="199"/>
      <c r="AC46" s="199"/>
    </row>
    <row r="47" spans="1:29" s="225" customFormat="1" ht="36" hidden="1" customHeight="1" outlineLevel="7" x14ac:dyDescent="0.2">
      <c r="A47" s="221"/>
      <c r="B47" s="227"/>
      <c r="C47" s="248"/>
      <c r="D47" s="254"/>
      <c r="E47" s="254"/>
      <c r="F47" s="254"/>
      <c r="G47" s="254"/>
      <c r="H47" s="254"/>
      <c r="I47" s="4" t="s">
        <v>227</v>
      </c>
      <c r="J47" s="259" t="s">
        <v>257</v>
      </c>
      <c r="K47" s="263">
        <v>100</v>
      </c>
      <c r="L47" s="234">
        <v>100</v>
      </c>
      <c r="M47" s="116">
        <v>3.2260040904329921E-4</v>
      </c>
      <c r="N47" s="5">
        <f t="shared" si="3"/>
        <v>88069911.668820679</v>
      </c>
      <c r="O47" s="6">
        <v>1</v>
      </c>
      <c r="P47" s="260">
        <v>88069911.668820679</v>
      </c>
      <c r="Q47" s="261">
        <f t="shared" si="0"/>
        <v>0</v>
      </c>
      <c r="R47" s="262">
        <f t="shared" si="0"/>
        <v>0</v>
      </c>
      <c r="S47" s="6">
        <f>L47/K47</f>
        <v>1</v>
      </c>
      <c r="T47" s="260">
        <f t="shared" si="1"/>
        <v>88069911.668820679</v>
      </c>
      <c r="U47" s="428">
        <v>1</v>
      </c>
      <c r="V47" s="225">
        <v>95</v>
      </c>
      <c r="W47" s="226">
        <f t="shared" si="2"/>
        <v>-5</v>
      </c>
      <c r="AB47" s="199"/>
      <c r="AC47" s="199"/>
    </row>
    <row r="48" spans="1:29" s="225" customFormat="1" ht="36" hidden="1" customHeight="1" outlineLevel="3" x14ac:dyDescent="0.2">
      <c r="A48" s="221"/>
      <c r="B48" s="227"/>
      <c r="C48" s="248"/>
      <c r="D48" s="254"/>
      <c r="E48" s="254"/>
      <c r="F48" s="254"/>
      <c r="G48" s="254"/>
      <c r="H48" s="254"/>
      <c r="I48" s="13" t="s">
        <v>15</v>
      </c>
      <c r="J48" s="255"/>
      <c r="K48" s="255"/>
      <c r="L48" s="256"/>
      <c r="M48" s="112">
        <v>6.4520081808659843E-4</v>
      </c>
      <c r="N48" s="14">
        <f t="shared" si="3"/>
        <v>176139823.33764136</v>
      </c>
      <c r="O48" s="257">
        <v>0</v>
      </c>
      <c r="P48" s="258">
        <v>0</v>
      </c>
      <c r="Q48" s="257">
        <f t="shared" si="0"/>
        <v>0</v>
      </c>
      <c r="R48" s="256">
        <f t="shared" si="0"/>
        <v>0</v>
      </c>
      <c r="S48" s="257">
        <f>(S49*M49+S50*M50)/M48</f>
        <v>0</v>
      </c>
      <c r="T48" s="258">
        <f t="shared" si="1"/>
        <v>0</v>
      </c>
      <c r="U48" s="428">
        <v>0</v>
      </c>
      <c r="W48" s="226">
        <f t="shared" si="2"/>
        <v>0</v>
      </c>
      <c r="AB48" s="199"/>
      <c r="AC48" s="199"/>
    </row>
    <row r="49" spans="1:29" s="225" customFormat="1" ht="36" hidden="1" customHeight="1" outlineLevel="7" x14ac:dyDescent="0.2">
      <c r="A49" s="221"/>
      <c r="B49" s="227"/>
      <c r="C49" s="248"/>
      <c r="D49" s="254"/>
      <c r="E49" s="254"/>
      <c r="F49" s="254"/>
      <c r="G49" s="254"/>
      <c r="H49" s="254"/>
      <c r="I49" s="4" t="s">
        <v>230</v>
      </c>
      <c r="J49" s="259" t="s">
        <v>257</v>
      </c>
      <c r="K49" s="263">
        <v>100</v>
      </c>
      <c r="L49" s="234">
        <v>0</v>
      </c>
      <c r="M49" s="116">
        <v>4.5164057266061891E-4</v>
      </c>
      <c r="N49" s="5">
        <f t="shared" si="3"/>
        <v>123297876.33634897</v>
      </c>
      <c r="O49" s="6">
        <v>0</v>
      </c>
      <c r="P49" s="260">
        <v>0</v>
      </c>
      <c r="Q49" s="261">
        <f t="shared" si="0"/>
        <v>0</v>
      </c>
      <c r="R49" s="262">
        <f t="shared" si="0"/>
        <v>0</v>
      </c>
      <c r="S49" s="6">
        <f>L49/K49</f>
        <v>0</v>
      </c>
      <c r="T49" s="260">
        <f t="shared" si="1"/>
        <v>0</v>
      </c>
      <c r="U49" s="428">
        <v>0</v>
      </c>
      <c r="W49" s="226">
        <f t="shared" si="2"/>
        <v>0</v>
      </c>
      <c r="AB49" s="199"/>
      <c r="AC49" s="199"/>
    </row>
    <row r="50" spans="1:29" s="225" customFormat="1" ht="36" hidden="1" customHeight="1" outlineLevel="7" x14ac:dyDescent="0.2">
      <c r="A50" s="221"/>
      <c r="B50" s="227"/>
      <c r="C50" s="248"/>
      <c r="D50" s="254"/>
      <c r="E50" s="254"/>
      <c r="F50" s="254"/>
      <c r="G50" s="254"/>
      <c r="H50" s="254"/>
      <c r="I50" s="4" t="s">
        <v>231</v>
      </c>
      <c r="J50" s="259" t="s">
        <v>257</v>
      </c>
      <c r="K50" s="263">
        <v>100</v>
      </c>
      <c r="L50" s="234">
        <v>0</v>
      </c>
      <c r="M50" s="116">
        <v>1.9356024542597952E-4</v>
      </c>
      <c r="N50" s="5">
        <f t="shared" si="3"/>
        <v>52841947.001292408</v>
      </c>
      <c r="O50" s="6">
        <v>0</v>
      </c>
      <c r="P50" s="260">
        <v>0</v>
      </c>
      <c r="Q50" s="261">
        <f t="shared" si="0"/>
        <v>0</v>
      </c>
      <c r="R50" s="262">
        <f t="shared" si="0"/>
        <v>0</v>
      </c>
      <c r="S50" s="6">
        <f>L50/K50</f>
        <v>0</v>
      </c>
      <c r="T50" s="260">
        <f t="shared" si="1"/>
        <v>0</v>
      </c>
      <c r="U50" s="428">
        <v>0</v>
      </c>
      <c r="W50" s="226">
        <f t="shared" si="2"/>
        <v>0</v>
      </c>
      <c r="AB50" s="199"/>
      <c r="AC50" s="199"/>
    </row>
    <row r="51" spans="1:29" s="225" customFormat="1" ht="36" hidden="1" customHeight="1" outlineLevel="3" x14ac:dyDescent="0.2">
      <c r="A51" s="221"/>
      <c r="B51" s="227"/>
      <c r="C51" s="248"/>
      <c r="D51" s="254"/>
      <c r="E51" s="254"/>
      <c r="F51" s="254"/>
      <c r="G51" s="254"/>
      <c r="H51" s="254"/>
      <c r="I51" s="13" t="s">
        <v>16</v>
      </c>
      <c r="J51" s="255"/>
      <c r="K51" s="255"/>
      <c r="L51" s="256"/>
      <c r="M51" s="112">
        <v>6.4520081808659843E-4</v>
      </c>
      <c r="N51" s="14">
        <f t="shared" si="3"/>
        <v>176139823.33764136</v>
      </c>
      <c r="O51" s="257">
        <v>0</v>
      </c>
      <c r="P51" s="258">
        <v>0</v>
      </c>
      <c r="Q51" s="257">
        <f t="shared" si="0"/>
        <v>0</v>
      </c>
      <c r="R51" s="256">
        <f t="shared" si="0"/>
        <v>0</v>
      </c>
      <c r="S51" s="257">
        <f>(S52*M52+S53*M53)/M51</f>
        <v>0</v>
      </c>
      <c r="T51" s="258">
        <f t="shared" si="1"/>
        <v>0</v>
      </c>
      <c r="U51" s="428">
        <v>0</v>
      </c>
      <c r="W51" s="226">
        <f t="shared" si="2"/>
        <v>0</v>
      </c>
      <c r="AB51" s="199"/>
      <c r="AC51" s="199"/>
    </row>
    <row r="52" spans="1:29" s="225" customFormat="1" ht="36" hidden="1" customHeight="1" outlineLevel="7" x14ac:dyDescent="0.2">
      <c r="A52" s="221"/>
      <c r="B52" s="227"/>
      <c r="C52" s="248"/>
      <c r="D52" s="254"/>
      <c r="E52" s="254"/>
      <c r="F52" s="254"/>
      <c r="G52" s="254"/>
      <c r="H52" s="254"/>
      <c r="I52" s="4" t="s">
        <v>232</v>
      </c>
      <c r="J52" s="259" t="s">
        <v>257</v>
      </c>
      <c r="K52" s="263">
        <v>100</v>
      </c>
      <c r="L52" s="234">
        <v>0</v>
      </c>
      <c r="M52" s="116">
        <v>4.5164057266061891E-4</v>
      </c>
      <c r="N52" s="5">
        <f t="shared" si="3"/>
        <v>123297876.33634897</v>
      </c>
      <c r="O52" s="6">
        <v>0</v>
      </c>
      <c r="P52" s="260">
        <v>0</v>
      </c>
      <c r="Q52" s="261">
        <f t="shared" si="0"/>
        <v>0</v>
      </c>
      <c r="R52" s="262">
        <f t="shared" si="0"/>
        <v>0</v>
      </c>
      <c r="S52" s="6">
        <f>L52/K52</f>
        <v>0</v>
      </c>
      <c r="T52" s="260">
        <f t="shared" si="1"/>
        <v>0</v>
      </c>
      <c r="U52" s="428">
        <v>0</v>
      </c>
      <c r="W52" s="226">
        <f t="shared" si="2"/>
        <v>0</v>
      </c>
      <c r="AB52" s="199"/>
      <c r="AC52" s="199"/>
    </row>
    <row r="53" spans="1:29" s="225" customFormat="1" ht="36" hidden="1" customHeight="1" outlineLevel="7" x14ac:dyDescent="0.2">
      <c r="A53" s="221"/>
      <c r="B53" s="227"/>
      <c r="C53" s="248"/>
      <c r="D53" s="254"/>
      <c r="E53" s="254"/>
      <c r="F53" s="254"/>
      <c r="G53" s="254"/>
      <c r="H53" s="254"/>
      <c r="I53" s="4" t="s">
        <v>231</v>
      </c>
      <c r="J53" s="259" t="s">
        <v>257</v>
      </c>
      <c r="K53" s="263">
        <v>100</v>
      </c>
      <c r="L53" s="234">
        <v>0</v>
      </c>
      <c r="M53" s="116">
        <v>1.9356024542597952E-4</v>
      </c>
      <c r="N53" s="5">
        <f t="shared" si="3"/>
        <v>52841947.001292408</v>
      </c>
      <c r="O53" s="6">
        <v>0</v>
      </c>
      <c r="P53" s="260">
        <v>0</v>
      </c>
      <c r="Q53" s="261">
        <f t="shared" si="0"/>
        <v>0</v>
      </c>
      <c r="R53" s="262">
        <f t="shared" si="0"/>
        <v>0</v>
      </c>
      <c r="S53" s="6">
        <f>L53/K53</f>
        <v>0</v>
      </c>
      <c r="T53" s="260">
        <f t="shared" si="1"/>
        <v>0</v>
      </c>
      <c r="U53" s="428">
        <v>0</v>
      </c>
      <c r="W53" s="226">
        <f t="shared" si="2"/>
        <v>0</v>
      </c>
      <c r="AB53" s="199"/>
      <c r="AC53" s="199"/>
    </row>
    <row r="54" spans="1:29" s="225" customFormat="1" ht="36" hidden="1" customHeight="1" outlineLevel="3" x14ac:dyDescent="0.2">
      <c r="A54" s="221"/>
      <c r="B54" s="227"/>
      <c r="C54" s="248"/>
      <c r="D54" s="254"/>
      <c r="E54" s="254"/>
      <c r="F54" s="254"/>
      <c r="G54" s="254"/>
      <c r="H54" s="254"/>
      <c r="I54" s="13" t="s">
        <v>17</v>
      </c>
      <c r="J54" s="255"/>
      <c r="K54" s="255"/>
      <c r="L54" s="256"/>
      <c r="M54" s="112">
        <v>1.2904016361731971E-3</v>
      </c>
      <c r="N54" s="14">
        <f t="shared" si="3"/>
        <v>352279646.67528278</v>
      </c>
      <c r="O54" s="257">
        <v>0</v>
      </c>
      <c r="P54" s="258">
        <v>0</v>
      </c>
      <c r="Q54" s="257">
        <f t="shared" si="0"/>
        <v>0</v>
      </c>
      <c r="R54" s="256">
        <f t="shared" si="0"/>
        <v>0</v>
      </c>
      <c r="S54" s="257">
        <f>S55</f>
        <v>0</v>
      </c>
      <c r="T54" s="258">
        <f t="shared" si="1"/>
        <v>0</v>
      </c>
      <c r="U54" s="428">
        <v>0</v>
      </c>
      <c r="W54" s="226">
        <f t="shared" si="2"/>
        <v>0</v>
      </c>
      <c r="AB54" s="199"/>
      <c r="AC54" s="199"/>
    </row>
    <row r="55" spans="1:29" s="225" customFormat="1" ht="36" hidden="1" customHeight="1" outlineLevel="7" x14ac:dyDescent="0.2">
      <c r="A55" s="221"/>
      <c r="B55" s="227"/>
      <c r="C55" s="248"/>
      <c r="D55" s="254"/>
      <c r="E55" s="254"/>
      <c r="F55" s="254"/>
      <c r="G55" s="254"/>
      <c r="H55" s="254"/>
      <c r="I55" s="4" t="s">
        <v>17</v>
      </c>
      <c r="J55" s="259" t="s">
        <v>257</v>
      </c>
      <c r="K55" s="263">
        <v>100</v>
      </c>
      <c r="L55" s="234">
        <v>0</v>
      </c>
      <c r="M55" s="116">
        <v>1.2904016361731971E-3</v>
      </c>
      <c r="N55" s="5">
        <f t="shared" si="3"/>
        <v>352279646.67528278</v>
      </c>
      <c r="O55" s="6">
        <v>0</v>
      </c>
      <c r="P55" s="260">
        <v>0</v>
      </c>
      <c r="Q55" s="261">
        <f t="shared" si="0"/>
        <v>0</v>
      </c>
      <c r="R55" s="262">
        <f t="shared" si="0"/>
        <v>0</v>
      </c>
      <c r="S55" s="6">
        <f>L55/K55</f>
        <v>0</v>
      </c>
      <c r="T55" s="260">
        <f t="shared" si="1"/>
        <v>0</v>
      </c>
      <c r="U55" s="428">
        <v>0</v>
      </c>
      <c r="W55" s="226">
        <f t="shared" si="2"/>
        <v>0</v>
      </c>
      <c r="AB55" s="199"/>
      <c r="AC55" s="199"/>
    </row>
    <row r="56" spans="1:29" s="225" customFormat="1" ht="36" hidden="1" customHeight="1" outlineLevel="3" x14ac:dyDescent="0.2">
      <c r="A56" s="221"/>
      <c r="B56" s="227"/>
      <c r="C56" s="248"/>
      <c r="D56" s="254"/>
      <c r="E56" s="254"/>
      <c r="F56" s="254"/>
      <c r="G56" s="254"/>
      <c r="H56" s="254"/>
      <c r="I56" s="13" t="s">
        <v>18</v>
      </c>
      <c r="J56" s="255"/>
      <c r="K56" s="255"/>
      <c r="L56" s="256"/>
      <c r="M56" s="112">
        <v>1.9356024542597956E-3</v>
      </c>
      <c r="N56" s="14">
        <f t="shared" si="3"/>
        <v>528419470.01292419</v>
      </c>
      <c r="O56" s="257">
        <v>0</v>
      </c>
      <c r="P56" s="258">
        <v>0</v>
      </c>
      <c r="Q56" s="257">
        <f t="shared" si="0"/>
        <v>0</v>
      </c>
      <c r="R56" s="256">
        <f t="shared" si="0"/>
        <v>0</v>
      </c>
      <c r="S56" s="257">
        <f>S57</f>
        <v>0</v>
      </c>
      <c r="T56" s="258">
        <f t="shared" si="1"/>
        <v>0</v>
      </c>
      <c r="U56" s="428">
        <v>0</v>
      </c>
      <c r="W56" s="226">
        <f t="shared" si="2"/>
        <v>0</v>
      </c>
      <c r="AB56" s="199"/>
      <c r="AC56" s="199"/>
    </row>
    <row r="57" spans="1:29" s="225" customFormat="1" ht="36" hidden="1" customHeight="1" outlineLevel="7" x14ac:dyDescent="0.2">
      <c r="A57" s="221"/>
      <c r="B57" s="227"/>
      <c r="C57" s="248"/>
      <c r="D57" s="254"/>
      <c r="E57" s="254"/>
      <c r="F57" s="254"/>
      <c r="G57" s="254"/>
      <c r="H57" s="254"/>
      <c r="I57" s="4" t="s">
        <v>18</v>
      </c>
      <c r="J57" s="259" t="s">
        <v>257</v>
      </c>
      <c r="K57" s="263">
        <v>100</v>
      </c>
      <c r="L57" s="234">
        <v>0</v>
      </c>
      <c r="M57" s="116">
        <v>1.9356024542597956E-3</v>
      </c>
      <c r="N57" s="5">
        <f t="shared" si="3"/>
        <v>528419470.01292419</v>
      </c>
      <c r="O57" s="6">
        <v>0</v>
      </c>
      <c r="P57" s="260">
        <v>0</v>
      </c>
      <c r="Q57" s="261">
        <f t="shared" si="0"/>
        <v>0</v>
      </c>
      <c r="R57" s="262">
        <f t="shared" si="0"/>
        <v>0</v>
      </c>
      <c r="S57" s="6">
        <f>L57/K57</f>
        <v>0</v>
      </c>
      <c r="T57" s="260">
        <f t="shared" si="1"/>
        <v>0</v>
      </c>
      <c r="U57" s="428">
        <v>0</v>
      </c>
      <c r="W57" s="226">
        <f t="shared" si="2"/>
        <v>0</v>
      </c>
      <c r="AB57" s="199"/>
      <c r="AC57" s="199"/>
    </row>
    <row r="58" spans="1:29" s="225" customFormat="1" ht="36" hidden="1" customHeight="1" outlineLevel="3" x14ac:dyDescent="0.2">
      <c r="A58" s="221"/>
      <c r="B58" s="227"/>
      <c r="C58" s="248"/>
      <c r="D58" s="254"/>
      <c r="E58" s="254"/>
      <c r="F58" s="254"/>
      <c r="G58" s="254"/>
      <c r="H58" s="254"/>
      <c r="I58" s="13" t="s">
        <v>19</v>
      </c>
      <c r="J58" s="255"/>
      <c r="K58" s="255"/>
      <c r="L58" s="256"/>
      <c r="M58" s="112">
        <v>3.2260040904329927E-4</v>
      </c>
      <c r="N58" s="14">
        <f t="shared" si="3"/>
        <v>88069911.668820694</v>
      </c>
      <c r="O58" s="257">
        <v>0</v>
      </c>
      <c r="P58" s="258">
        <v>0</v>
      </c>
      <c r="Q58" s="257">
        <f t="shared" si="0"/>
        <v>0</v>
      </c>
      <c r="R58" s="256">
        <f t="shared" si="0"/>
        <v>0</v>
      </c>
      <c r="S58" s="257">
        <f>S59</f>
        <v>0</v>
      </c>
      <c r="T58" s="258">
        <f t="shared" si="1"/>
        <v>0</v>
      </c>
      <c r="U58" s="428">
        <v>0</v>
      </c>
      <c r="W58" s="226">
        <f t="shared" si="2"/>
        <v>0</v>
      </c>
      <c r="AB58" s="199"/>
      <c r="AC58" s="199"/>
    </row>
    <row r="59" spans="1:29" s="225" customFormat="1" ht="36" hidden="1" customHeight="1" outlineLevel="7" x14ac:dyDescent="0.2">
      <c r="A59" s="221"/>
      <c r="B59" s="227"/>
      <c r="C59" s="248"/>
      <c r="D59" s="254"/>
      <c r="E59" s="254"/>
      <c r="F59" s="254"/>
      <c r="G59" s="254"/>
      <c r="H59" s="254"/>
      <c r="I59" s="4" t="s">
        <v>19</v>
      </c>
      <c r="J59" s="259" t="s">
        <v>257</v>
      </c>
      <c r="K59" s="263">
        <v>100</v>
      </c>
      <c r="L59" s="234">
        <v>0</v>
      </c>
      <c r="M59" s="116">
        <v>3.2260040904329927E-4</v>
      </c>
      <c r="N59" s="5">
        <f t="shared" si="3"/>
        <v>88069911.668820694</v>
      </c>
      <c r="O59" s="6">
        <v>0</v>
      </c>
      <c r="P59" s="260">
        <v>0</v>
      </c>
      <c r="Q59" s="261">
        <f t="shared" si="0"/>
        <v>0</v>
      </c>
      <c r="R59" s="262">
        <f t="shared" si="0"/>
        <v>0</v>
      </c>
      <c r="S59" s="6">
        <f>L59/K59</f>
        <v>0</v>
      </c>
      <c r="T59" s="260">
        <f t="shared" si="1"/>
        <v>0</v>
      </c>
      <c r="U59" s="428">
        <v>0</v>
      </c>
      <c r="W59" s="226">
        <f t="shared" si="2"/>
        <v>0</v>
      </c>
      <c r="AB59" s="199"/>
      <c r="AC59" s="199"/>
    </row>
    <row r="60" spans="1:29" s="225" customFormat="1" ht="36" hidden="1" customHeight="1" outlineLevel="2" x14ac:dyDescent="0.2">
      <c r="A60" s="221"/>
      <c r="B60" s="227"/>
      <c r="C60" s="248"/>
      <c r="D60" s="248"/>
      <c r="E60" s="248"/>
      <c r="F60" s="248"/>
      <c r="G60" s="248"/>
      <c r="H60" s="248"/>
      <c r="I60" s="10" t="s">
        <v>20</v>
      </c>
      <c r="J60" s="249"/>
      <c r="K60" s="249"/>
      <c r="L60" s="250"/>
      <c r="M60" s="251">
        <v>0.43738063922338838</v>
      </c>
      <c r="N60" s="11">
        <f t="shared" si="3"/>
        <v>119404914507.98503</v>
      </c>
      <c r="O60" s="253">
        <v>0.27037452794450667</v>
      </c>
      <c r="P60" s="264">
        <v>30187668673.23156</v>
      </c>
      <c r="Q60" s="253">
        <f t="shared" si="0"/>
        <v>1.8190616996436704E-2</v>
      </c>
      <c r="R60" s="250">
        <f t="shared" si="0"/>
        <v>4268427788.4260941</v>
      </c>
      <c r="S60" s="253">
        <f>(S61*M61+S76*M76+S211*M211+S296*M296+S311*M311+S579*M579+S582*M582)/M60</f>
        <v>0.28856514494094337</v>
      </c>
      <c r="T60" s="264">
        <f t="shared" si="1"/>
        <v>34456096461.657654</v>
      </c>
      <c r="U60" s="428">
        <v>0.27037452794450667</v>
      </c>
      <c r="W60" s="226">
        <f t="shared" si="2"/>
        <v>0</v>
      </c>
      <c r="AB60" s="199"/>
      <c r="AC60" s="199"/>
    </row>
    <row r="61" spans="1:29" s="225" customFormat="1" ht="36" hidden="1" customHeight="1" outlineLevel="3" x14ac:dyDescent="0.2">
      <c r="A61" s="221"/>
      <c r="B61" s="227"/>
      <c r="C61" s="248"/>
      <c r="D61" s="248"/>
      <c r="E61" s="254"/>
      <c r="F61" s="254"/>
      <c r="G61" s="254"/>
      <c r="H61" s="254"/>
      <c r="I61" s="13" t="s">
        <v>21</v>
      </c>
      <c r="J61" s="255"/>
      <c r="K61" s="255"/>
      <c r="L61" s="256"/>
      <c r="M61" s="112">
        <v>2.5269960524327492E-2</v>
      </c>
      <c r="N61" s="14">
        <f t="shared" si="3"/>
        <v>6898699223.1414051</v>
      </c>
      <c r="O61" s="257">
        <v>0.30199999999999999</v>
      </c>
      <c r="P61" s="258">
        <v>1462524235.3059783</v>
      </c>
      <c r="Q61" s="257">
        <f t="shared" si="0"/>
        <v>0.31550000000000006</v>
      </c>
      <c r="R61" s="256">
        <f t="shared" si="0"/>
        <v>2797422534.9838395</v>
      </c>
      <c r="S61" s="257">
        <f>SUMPRODUCT(S62:S75,$M$62:$M$75)/$M$61</f>
        <v>0.61750000000000005</v>
      </c>
      <c r="T61" s="258">
        <f t="shared" si="1"/>
        <v>4259946770.2898178</v>
      </c>
      <c r="U61" s="428">
        <v>0.30199999999999999</v>
      </c>
      <c r="W61" s="226">
        <f t="shared" si="2"/>
        <v>0</v>
      </c>
      <c r="AB61" s="199"/>
      <c r="AC61" s="199"/>
    </row>
    <row r="62" spans="1:29" s="225" customFormat="1" ht="36" hidden="1" customHeight="1" outlineLevel="7" x14ac:dyDescent="0.2">
      <c r="A62" s="221"/>
      <c r="B62" s="227"/>
      <c r="C62" s="248"/>
      <c r="D62" s="248"/>
      <c r="E62" s="254"/>
      <c r="F62" s="254"/>
      <c r="G62" s="254"/>
      <c r="H62" s="254"/>
      <c r="I62" s="16" t="s">
        <v>22</v>
      </c>
      <c r="J62" s="263" t="s">
        <v>257</v>
      </c>
      <c r="K62" s="263">
        <v>100</v>
      </c>
      <c r="L62" s="234">
        <v>100</v>
      </c>
      <c r="M62" s="116">
        <v>1.2634980262163749E-4</v>
      </c>
      <c r="N62" s="5">
        <f t="shared" si="3"/>
        <v>34493496.115707032</v>
      </c>
      <c r="O62" s="6">
        <v>1</v>
      </c>
      <c r="P62" s="260">
        <v>34493496.115707032</v>
      </c>
      <c r="Q62" s="261">
        <f t="shared" si="0"/>
        <v>0</v>
      </c>
      <c r="R62" s="262">
        <f t="shared" si="0"/>
        <v>0</v>
      </c>
      <c r="S62" s="6">
        <f t="shared" ref="S62:S75" si="11">L62/K62</f>
        <v>1</v>
      </c>
      <c r="T62" s="260">
        <f t="shared" si="1"/>
        <v>34493496.115707032</v>
      </c>
      <c r="U62" s="428">
        <v>1</v>
      </c>
      <c r="V62" s="225">
        <v>100</v>
      </c>
      <c r="W62" s="226">
        <f t="shared" si="2"/>
        <v>0</v>
      </c>
      <c r="AB62" s="199"/>
      <c r="AC62" s="199"/>
    </row>
    <row r="63" spans="1:29" s="225" customFormat="1" ht="36" hidden="1" customHeight="1" outlineLevel="7" x14ac:dyDescent="0.2">
      <c r="A63" s="221"/>
      <c r="B63" s="227"/>
      <c r="C63" s="248"/>
      <c r="D63" s="248"/>
      <c r="E63" s="254"/>
      <c r="F63" s="254"/>
      <c r="G63" s="254"/>
      <c r="H63" s="254"/>
      <c r="I63" s="16" t="s">
        <v>23</v>
      </c>
      <c r="J63" s="263" t="s">
        <v>257</v>
      </c>
      <c r="K63" s="263">
        <v>100</v>
      </c>
      <c r="L63" s="234">
        <v>100</v>
      </c>
      <c r="M63" s="116">
        <v>1.2634980262163749E-4</v>
      </c>
      <c r="N63" s="5">
        <f t="shared" si="3"/>
        <v>34493496.115707032</v>
      </c>
      <c r="O63" s="6">
        <v>1</v>
      </c>
      <c r="P63" s="260">
        <v>34493496.115707032</v>
      </c>
      <c r="Q63" s="261">
        <f t="shared" si="0"/>
        <v>0</v>
      </c>
      <c r="R63" s="262">
        <f t="shared" si="0"/>
        <v>0</v>
      </c>
      <c r="S63" s="6">
        <f t="shared" si="11"/>
        <v>1</v>
      </c>
      <c r="T63" s="260">
        <f t="shared" si="1"/>
        <v>34493496.115707032</v>
      </c>
      <c r="U63" s="428">
        <v>1</v>
      </c>
      <c r="V63" s="225">
        <v>100</v>
      </c>
      <c r="W63" s="226">
        <f t="shared" si="2"/>
        <v>0</v>
      </c>
      <c r="AB63" s="199"/>
      <c r="AC63" s="199"/>
    </row>
    <row r="64" spans="1:29" s="225" customFormat="1" ht="36" hidden="1" customHeight="1" outlineLevel="7" x14ac:dyDescent="0.2">
      <c r="A64" s="221"/>
      <c r="B64" s="227"/>
      <c r="C64" s="248"/>
      <c r="D64" s="248"/>
      <c r="E64" s="254"/>
      <c r="F64" s="254"/>
      <c r="G64" s="254"/>
      <c r="H64" s="254"/>
      <c r="I64" s="16" t="s">
        <v>24</v>
      </c>
      <c r="J64" s="263" t="s">
        <v>257</v>
      </c>
      <c r="K64" s="263">
        <v>100</v>
      </c>
      <c r="L64" s="234">
        <v>100</v>
      </c>
      <c r="M64" s="116">
        <v>1.2634980262163749E-4</v>
      </c>
      <c r="N64" s="5">
        <f t="shared" si="3"/>
        <v>34493496.115707032</v>
      </c>
      <c r="O64" s="6">
        <v>1</v>
      </c>
      <c r="P64" s="260">
        <v>34493496.115707032</v>
      </c>
      <c r="Q64" s="261">
        <f t="shared" si="0"/>
        <v>0</v>
      </c>
      <c r="R64" s="262">
        <f t="shared" si="0"/>
        <v>0</v>
      </c>
      <c r="S64" s="6">
        <f t="shared" si="11"/>
        <v>1</v>
      </c>
      <c r="T64" s="260">
        <f t="shared" si="1"/>
        <v>34493496.115707032</v>
      </c>
      <c r="U64" s="428">
        <v>1</v>
      </c>
      <c r="V64" s="225">
        <v>100</v>
      </c>
      <c r="W64" s="226">
        <f t="shared" si="2"/>
        <v>0</v>
      </c>
      <c r="AB64" s="199"/>
      <c r="AC64" s="199"/>
    </row>
    <row r="65" spans="1:29" s="225" customFormat="1" ht="36" hidden="1" customHeight="1" outlineLevel="7" x14ac:dyDescent="0.2">
      <c r="A65" s="221"/>
      <c r="B65" s="227"/>
      <c r="C65" s="248"/>
      <c r="D65" s="248"/>
      <c r="E65" s="254"/>
      <c r="F65" s="254"/>
      <c r="G65" s="254"/>
      <c r="H65" s="254"/>
      <c r="I65" s="16" t="s">
        <v>25</v>
      </c>
      <c r="J65" s="263" t="s">
        <v>257</v>
      </c>
      <c r="K65" s="263">
        <v>100</v>
      </c>
      <c r="L65" s="234">
        <v>100</v>
      </c>
      <c r="M65" s="116">
        <v>1.2634980262163749E-4</v>
      </c>
      <c r="N65" s="5">
        <f t="shared" si="3"/>
        <v>34493496.115707032</v>
      </c>
      <c r="O65" s="6">
        <v>1</v>
      </c>
      <c r="P65" s="260">
        <v>34493496.115707032</v>
      </c>
      <c r="Q65" s="261">
        <f t="shared" si="0"/>
        <v>0</v>
      </c>
      <c r="R65" s="262">
        <f t="shared" si="0"/>
        <v>0</v>
      </c>
      <c r="S65" s="6">
        <f t="shared" si="11"/>
        <v>1</v>
      </c>
      <c r="T65" s="260">
        <f t="shared" si="1"/>
        <v>34493496.115707032</v>
      </c>
      <c r="U65" s="428">
        <v>1</v>
      </c>
      <c r="V65" s="225">
        <v>100</v>
      </c>
      <c r="W65" s="226">
        <f t="shared" si="2"/>
        <v>0</v>
      </c>
      <c r="AB65" s="199"/>
      <c r="AC65" s="199"/>
    </row>
    <row r="66" spans="1:29" s="225" customFormat="1" ht="36" hidden="1" customHeight="1" outlineLevel="7" x14ac:dyDescent="0.2">
      <c r="A66" s="221"/>
      <c r="B66" s="227"/>
      <c r="C66" s="248"/>
      <c r="D66" s="248"/>
      <c r="E66" s="254"/>
      <c r="F66" s="254"/>
      <c r="G66" s="254"/>
      <c r="H66" s="254"/>
      <c r="I66" s="16" t="s">
        <v>26</v>
      </c>
      <c r="J66" s="263" t="s">
        <v>257</v>
      </c>
      <c r="K66" s="263">
        <v>100</v>
      </c>
      <c r="L66" s="234">
        <v>50</v>
      </c>
      <c r="M66" s="116">
        <v>1.2634980262163749E-4</v>
      </c>
      <c r="N66" s="5">
        <f t="shared" si="3"/>
        <v>34493496.115707032</v>
      </c>
      <c r="O66" s="6">
        <v>1</v>
      </c>
      <c r="P66" s="260">
        <v>34493496.115707032</v>
      </c>
      <c r="Q66" s="261">
        <f t="shared" si="0"/>
        <v>-0.5</v>
      </c>
      <c r="R66" s="262">
        <f t="shared" si="0"/>
        <v>-17246748.057853516</v>
      </c>
      <c r="S66" s="6">
        <f t="shared" si="11"/>
        <v>0.5</v>
      </c>
      <c r="T66" s="260">
        <f t="shared" si="1"/>
        <v>17246748.057853516</v>
      </c>
      <c r="U66" s="428">
        <v>1</v>
      </c>
      <c r="V66" s="225">
        <v>100</v>
      </c>
      <c r="W66" s="226">
        <f t="shared" si="2"/>
        <v>50</v>
      </c>
      <c r="AB66" s="199"/>
      <c r="AC66" s="199"/>
    </row>
    <row r="67" spans="1:29" s="225" customFormat="1" ht="36" hidden="1" customHeight="1" outlineLevel="7" x14ac:dyDescent="0.2">
      <c r="A67" s="221"/>
      <c r="B67" s="227"/>
      <c r="C67" s="248"/>
      <c r="D67" s="248"/>
      <c r="E67" s="254"/>
      <c r="F67" s="254"/>
      <c r="G67" s="254"/>
      <c r="H67" s="254"/>
      <c r="I67" s="16" t="s">
        <v>27</v>
      </c>
      <c r="J67" s="263" t="s">
        <v>257</v>
      </c>
      <c r="K67" s="263">
        <v>100</v>
      </c>
      <c r="L67" s="234">
        <v>20</v>
      </c>
      <c r="M67" s="116">
        <v>7.5809881572982477E-3</v>
      </c>
      <c r="N67" s="5">
        <f t="shared" si="3"/>
        <v>2069609766.9424217</v>
      </c>
      <c r="O67" s="6">
        <v>0.5</v>
      </c>
      <c r="P67" s="260">
        <v>413921953.38848436</v>
      </c>
      <c r="Q67" s="261">
        <f t="shared" si="0"/>
        <v>0.5</v>
      </c>
      <c r="R67" s="262">
        <f t="shared" si="0"/>
        <v>1655687813.5539374</v>
      </c>
      <c r="S67" s="6">
        <v>1</v>
      </c>
      <c r="T67" s="260">
        <f t="shared" si="1"/>
        <v>2069609766.9424217</v>
      </c>
      <c r="U67" s="428">
        <v>0.5</v>
      </c>
      <c r="W67" s="226">
        <f t="shared" si="2"/>
        <v>-20</v>
      </c>
      <c r="AB67" s="199"/>
      <c r="AC67" s="199"/>
    </row>
    <row r="68" spans="1:29" s="225" customFormat="1" ht="36" hidden="1" customHeight="1" outlineLevel="7" x14ac:dyDescent="0.2">
      <c r="A68" s="221"/>
      <c r="B68" s="227"/>
      <c r="C68" s="248"/>
      <c r="D68" s="248"/>
      <c r="E68" s="254"/>
      <c r="F68" s="254"/>
      <c r="G68" s="254"/>
      <c r="H68" s="254"/>
      <c r="I68" s="16" t="s">
        <v>28</v>
      </c>
      <c r="J68" s="263" t="s">
        <v>257</v>
      </c>
      <c r="K68" s="263">
        <v>100</v>
      </c>
      <c r="L68" s="234">
        <v>20</v>
      </c>
      <c r="M68" s="116">
        <v>1.2634980262163749E-4</v>
      </c>
      <c r="N68" s="5">
        <f t="shared" si="3"/>
        <v>34493496.115707032</v>
      </c>
      <c r="O68" s="6">
        <v>0.2</v>
      </c>
      <c r="P68" s="260">
        <v>6898699.2231414067</v>
      </c>
      <c r="Q68" s="261">
        <f t="shared" si="0"/>
        <v>0.8</v>
      </c>
      <c r="R68" s="262">
        <f t="shared" si="0"/>
        <v>27594796.892565627</v>
      </c>
      <c r="S68" s="6">
        <v>1</v>
      </c>
      <c r="T68" s="260">
        <f t="shared" si="1"/>
        <v>34493496.115707032</v>
      </c>
      <c r="U68" s="428">
        <v>0.2</v>
      </c>
      <c r="W68" s="226">
        <f t="shared" si="2"/>
        <v>-20</v>
      </c>
      <c r="AB68" s="199"/>
      <c r="AC68" s="199"/>
    </row>
    <row r="69" spans="1:29" s="225" customFormat="1" ht="36" hidden="1" customHeight="1" outlineLevel="7" x14ac:dyDescent="0.2">
      <c r="A69" s="221"/>
      <c r="B69" s="227"/>
      <c r="C69" s="248"/>
      <c r="D69" s="248"/>
      <c r="E69" s="254"/>
      <c r="F69" s="254"/>
      <c r="G69" s="254"/>
      <c r="H69" s="254"/>
      <c r="I69" s="16" t="s">
        <v>29</v>
      </c>
      <c r="J69" s="263" t="s">
        <v>257</v>
      </c>
      <c r="K69" s="263">
        <v>100</v>
      </c>
      <c r="L69" s="234">
        <v>20</v>
      </c>
      <c r="M69" s="116">
        <v>1.2634980262163749E-4</v>
      </c>
      <c r="N69" s="5">
        <f t="shared" si="3"/>
        <v>34493496.115707032</v>
      </c>
      <c r="O69" s="6">
        <v>0.2</v>
      </c>
      <c r="P69" s="260">
        <v>6898699.2231414067</v>
      </c>
      <c r="Q69" s="261">
        <f t="shared" si="0"/>
        <v>0.8</v>
      </c>
      <c r="R69" s="262">
        <f t="shared" si="0"/>
        <v>27594796.892565627</v>
      </c>
      <c r="S69" s="6">
        <v>1</v>
      </c>
      <c r="T69" s="260">
        <f t="shared" si="1"/>
        <v>34493496.115707032</v>
      </c>
      <c r="U69" s="428">
        <v>0.2</v>
      </c>
      <c r="W69" s="226">
        <f t="shared" si="2"/>
        <v>-20</v>
      </c>
      <c r="AB69" s="199"/>
      <c r="AC69" s="199"/>
    </row>
    <row r="70" spans="1:29" s="225" customFormat="1" ht="36" hidden="1" customHeight="1" outlineLevel="7" x14ac:dyDescent="0.2">
      <c r="A70" s="221"/>
      <c r="B70" s="227"/>
      <c r="C70" s="248"/>
      <c r="D70" s="248"/>
      <c r="E70" s="254"/>
      <c r="F70" s="254"/>
      <c r="G70" s="254"/>
      <c r="H70" s="254"/>
      <c r="I70" s="16" t="s">
        <v>30</v>
      </c>
      <c r="J70" s="263" t="s">
        <v>257</v>
      </c>
      <c r="K70" s="263">
        <v>100</v>
      </c>
      <c r="L70" s="234">
        <v>20</v>
      </c>
      <c r="M70" s="116">
        <v>2.0215968419461999E-3</v>
      </c>
      <c r="N70" s="5">
        <f t="shared" si="3"/>
        <v>551895937.85131252</v>
      </c>
      <c r="O70" s="6">
        <v>0.2</v>
      </c>
      <c r="P70" s="260">
        <v>110379187.57026251</v>
      </c>
      <c r="Q70" s="261">
        <f t="shared" si="0"/>
        <v>0.8</v>
      </c>
      <c r="R70" s="262">
        <f t="shared" si="0"/>
        <v>441516750.28105003</v>
      </c>
      <c r="S70" s="6">
        <v>1</v>
      </c>
      <c r="T70" s="260">
        <f t="shared" si="1"/>
        <v>551895937.85131252</v>
      </c>
      <c r="U70" s="428">
        <v>0.2</v>
      </c>
      <c r="W70" s="226">
        <f t="shared" si="2"/>
        <v>-20</v>
      </c>
      <c r="AB70" s="199"/>
      <c r="AC70" s="199"/>
    </row>
    <row r="71" spans="1:29" s="225" customFormat="1" ht="36" hidden="1" customHeight="1" outlineLevel="7" x14ac:dyDescent="0.2">
      <c r="A71" s="221"/>
      <c r="B71" s="227"/>
      <c r="C71" s="248"/>
      <c r="D71" s="248"/>
      <c r="E71" s="254"/>
      <c r="F71" s="254"/>
      <c r="G71" s="254"/>
      <c r="H71" s="254"/>
      <c r="I71" s="16" t="s">
        <v>31</v>
      </c>
      <c r="J71" s="263" t="s">
        <v>257</v>
      </c>
      <c r="K71" s="263">
        <v>100</v>
      </c>
      <c r="L71" s="234">
        <v>100</v>
      </c>
      <c r="M71" s="116">
        <v>2.0215968419461999E-3</v>
      </c>
      <c r="N71" s="5">
        <f t="shared" si="3"/>
        <v>551895937.85131252</v>
      </c>
      <c r="O71" s="6">
        <v>1</v>
      </c>
      <c r="P71" s="260">
        <v>551895937.85131252</v>
      </c>
      <c r="Q71" s="261">
        <f t="shared" si="0"/>
        <v>0</v>
      </c>
      <c r="R71" s="262">
        <f t="shared" si="0"/>
        <v>0</v>
      </c>
      <c r="S71" s="6">
        <v>1</v>
      </c>
      <c r="T71" s="260">
        <f t="shared" si="1"/>
        <v>551895937.85131252</v>
      </c>
      <c r="U71" s="428">
        <v>1</v>
      </c>
      <c r="V71" s="225">
        <v>100</v>
      </c>
      <c r="W71" s="226">
        <f t="shared" si="2"/>
        <v>0</v>
      </c>
      <c r="AB71" s="199"/>
      <c r="AC71" s="199"/>
    </row>
    <row r="72" spans="1:29" s="225" customFormat="1" ht="36" hidden="1" customHeight="1" outlineLevel="7" x14ac:dyDescent="0.2">
      <c r="A72" s="221"/>
      <c r="B72" s="227"/>
      <c r="C72" s="248"/>
      <c r="D72" s="248"/>
      <c r="E72" s="254"/>
      <c r="F72" s="254"/>
      <c r="G72" s="254"/>
      <c r="H72" s="254"/>
      <c r="I72" s="16" t="s">
        <v>32</v>
      </c>
      <c r="J72" s="263" t="s">
        <v>257</v>
      </c>
      <c r="K72" s="263">
        <v>100</v>
      </c>
      <c r="L72" s="234">
        <v>0</v>
      </c>
      <c r="M72" s="116">
        <v>6.3174901310818748E-3</v>
      </c>
      <c r="N72" s="5">
        <f t="shared" si="3"/>
        <v>1724674805.7853518</v>
      </c>
      <c r="O72" s="6">
        <v>0</v>
      </c>
      <c r="P72" s="260">
        <v>0</v>
      </c>
      <c r="Q72" s="261">
        <f t="shared" si="0"/>
        <v>0</v>
      </c>
      <c r="R72" s="262">
        <f t="shared" si="0"/>
        <v>0</v>
      </c>
      <c r="S72" s="6">
        <f t="shared" si="11"/>
        <v>0</v>
      </c>
      <c r="T72" s="260">
        <f t="shared" si="1"/>
        <v>0</v>
      </c>
      <c r="U72" s="428">
        <v>0</v>
      </c>
      <c r="W72" s="226">
        <f t="shared" si="2"/>
        <v>0</v>
      </c>
      <c r="AB72" s="199"/>
      <c r="AC72" s="199"/>
    </row>
    <row r="73" spans="1:29" s="225" customFormat="1" ht="36" hidden="1" customHeight="1" outlineLevel="7" x14ac:dyDescent="0.2">
      <c r="A73" s="221"/>
      <c r="B73" s="227"/>
      <c r="C73" s="248"/>
      <c r="D73" s="248"/>
      <c r="E73" s="254"/>
      <c r="F73" s="254"/>
      <c r="G73" s="254"/>
      <c r="H73" s="254"/>
      <c r="I73" s="16" t="s">
        <v>33</v>
      </c>
      <c r="J73" s="263" t="s">
        <v>257</v>
      </c>
      <c r="K73" s="263">
        <v>100</v>
      </c>
      <c r="L73" s="234">
        <v>0</v>
      </c>
      <c r="M73" s="116">
        <v>3.2850948681625741E-3</v>
      </c>
      <c r="N73" s="5">
        <f t="shared" si="3"/>
        <v>896830899.00838268</v>
      </c>
      <c r="O73" s="6">
        <v>0</v>
      </c>
      <c r="P73" s="260">
        <v>0</v>
      </c>
      <c r="Q73" s="261">
        <f t="shared" si="0"/>
        <v>0</v>
      </c>
      <c r="R73" s="262">
        <f t="shared" si="0"/>
        <v>0</v>
      </c>
      <c r="S73" s="6">
        <f t="shared" si="11"/>
        <v>0</v>
      </c>
      <c r="T73" s="260">
        <f t="shared" si="1"/>
        <v>0</v>
      </c>
      <c r="U73" s="428">
        <v>0</v>
      </c>
      <c r="W73" s="226">
        <f t="shared" si="2"/>
        <v>0</v>
      </c>
      <c r="AB73" s="199"/>
      <c r="AC73" s="199"/>
    </row>
    <row r="74" spans="1:29" s="225" customFormat="1" ht="36" hidden="1" customHeight="1" outlineLevel="7" x14ac:dyDescent="0.2">
      <c r="A74" s="221"/>
      <c r="B74" s="227"/>
      <c r="C74" s="248"/>
      <c r="D74" s="248"/>
      <c r="E74" s="254"/>
      <c r="F74" s="254"/>
      <c r="G74" s="254"/>
      <c r="H74" s="254"/>
      <c r="I74" s="16" t="s">
        <v>34</v>
      </c>
      <c r="J74" s="263" t="s">
        <v>257</v>
      </c>
      <c r="K74" s="263">
        <v>100</v>
      </c>
      <c r="L74" s="234">
        <v>20</v>
      </c>
      <c r="M74" s="116">
        <v>3.0323952629192994E-3</v>
      </c>
      <c r="N74" s="5">
        <f t="shared" si="3"/>
        <v>827843906.77696872</v>
      </c>
      <c r="O74" s="6">
        <v>0.2</v>
      </c>
      <c r="P74" s="260">
        <v>165568781.35539377</v>
      </c>
      <c r="Q74" s="261">
        <f t="shared" si="0"/>
        <v>0.8</v>
      </c>
      <c r="R74" s="262">
        <f t="shared" si="0"/>
        <v>662275125.42157495</v>
      </c>
      <c r="S74" s="6">
        <v>1</v>
      </c>
      <c r="T74" s="260">
        <f t="shared" si="1"/>
        <v>827843906.77696872</v>
      </c>
      <c r="U74" s="428">
        <v>0.2</v>
      </c>
      <c r="W74" s="226">
        <f t="shared" si="2"/>
        <v>-20</v>
      </c>
      <c r="AB74" s="199"/>
      <c r="AC74" s="199"/>
    </row>
    <row r="75" spans="1:29" s="225" customFormat="1" ht="36" hidden="1" customHeight="1" outlineLevel="7" x14ac:dyDescent="0.2">
      <c r="A75" s="221"/>
      <c r="B75" s="227"/>
      <c r="C75" s="248"/>
      <c r="D75" s="248"/>
      <c r="E75" s="254"/>
      <c r="F75" s="254"/>
      <c r="G75" s="254"/>
      <c r="H75" s="254"/>
      <c r="I75" s="16" t="s">
        <v>35</v>
      </c>
      <c r="J75" s="263" t="s">
        <v>257</v>
      </c>
      <c r="K75" s="263">
        <v>100</v>
      </c>
      <c r="L75" s="234">
        <v>100</v>
      </c>
      <c r="M75" s="116">
        <v>1.2634980262163749E-4</v>
      </c>
      <c r="N75" s="5">
        <f t="shared" si="3"/>
        <v>34493496.115707032</v>
      </c>
      <c r="O75" s="6">
        <v>1</v>
      </c>
      <c r="P75" s="260">
        <v>34493496.115707032</v>
      </c>
      <c r="Q75" s="261">
        <f t="shared" si="0"/>
        <v>0</v>
      </c>
      <c r="R75" s="262">
        <f t="shared" si="0"/>
        <v>0</v>
      </c>
      <c r="S75" s="6">
        <f t="shared" si="11"/>
        <v>1</v>
      </c>
      <c r="T75" s="260">
        <f t="shared" si="1"/>
        <v>34493496.115707032</v>
      </c>
      <c r="U75" s="428">
        <v>1</v>
      </c>
      <c r="V75" s="225">
        <v>100</v>
      </c>
      <c r="W75" s="226">
        <f t="shared" si="2"/>
        <v>0</v>
      </c>
      <c r="AB75" s="199"/>
      <c r="AC75" s="199"/>
    </row>
    <row r="76" spans="1:29" s="225" customFormat="1" ht="36" hidden="1" customHeight="1" outlineLevel="3" x14ac:dyDescent="0.2">
      <c r="A76" s="221"/>
      <c r="B76" s="227"/>
      <c r="C76" s="248"/>
      <c r="D76" s="248"/>
      <c r="E76" s="254"/>
      <c r="F76" s="254"/>
      <c r="G76" s="254"/>
      <c r="H76" s="254"/>
      <c r="I76" s="13" t="s">
        <v>36</v>
      </c>
      <c r="J76" s="255"/>
      <c r="K76" s="255"/>
      <c r="L76" s="256"/>
      <c r="M76" s="112">
        <v>5.5113732341915203E-2</v>
      </c>
      <c r="N76" s="14">
        <f t="shared" si="3"/>
        <v>15046048929.34285</v>
      </c>
      <c r="O76" s="257">
        <v>0.48387659909665132</v>
      </c>
      <c r="P76" s="258">
        <v>6645941968.19238</v>
      </c>
      <c r="Q76" s="257">
        <f t="shared" si="0"/>
        <v>-2.9845294370439701E-4</v>
      </c>
      <c r="R76" s="256">
        <f t="shared" si="0"/>
        <v>629998479.98576736</v>
      </c>
      <c r="S76" s="257">
        <f>(S77*M77+S138*M138)/M76</f>
        <v>0.48357814615294692</v>
      </c>
      <c r="T76" s="258">
        <f t="shared" si="1"/>
        <v>7275940448.1781473</v>
      </c>
      <c r="U76" s="428">
        <v>0.48387659909665132</v>
      </c>
      <c r="W76" s="226">
        <f t="shared" si="2"/>
        <v>0</v>
      </c>
      <c r="AB76" s="199"/>
      <c r="AC76" s="199"/>
    </row>
    <row r="77" spans="1:29" s="225" customFormat="1" ht="36" hidden="1" customHeight="1" outlineLevel="4" x14ac:dyDescent="0.2">
      <c r="A77" s="221"/>
      <c r="B77" s="227"/>
      <c r="C77" s="248"/>
      <c r="D77" s="248"/>
      <c r="E77" s="254"/>
      <c r="F77" s="265"/>
      <c r="G77" s="265"/>
      <c r="H77" s="265"/>
      <c r="I77" s="19" t="s">
        <v>282</v>
      </c>
      <c r="J77" s="266"/>
      <c r="K77" s="266"/>
      <c r="L77" s="267"/>
      <c r="M77" s="105">
        <v>2.5673951808610262E-2</v>
      </c>
      <c r="N77" s="20">
        <f t="shared" si="3"/>
        <v>7008988843.7506018</v>
      </c>
      <c r="O77" s="268">
        <v>0.81473911808880495</v>
      </c>
      <c r="P77" s="269">
        <v>5393325934.1454592</v>
      </c>
      <c r="Q77" s="268">
        <f t="shared" si="0"/>
        <v>-6.4068265682659664E-4</v>
      </c>
      <c r="R77" s="267">
        <f t="shared" si="0"/>
        <v>312680917.51209641</v>
      </c>
      <c r="S77" s="268">
        <f>(S78*M78+S93*M93+S108*M108+S123*M123)/M77</f>
        <v>0.81409843543197835</v>
      </c>
      <c r="T77" s="269">
        <f t="shared" si="1"/>
        <v>5706006851.6575556</v>
      </c>
      <c r="U77" s="428">
        <v>0.81473911808880495</v>
      </c>
      <c r="W77" s="226">
        <f t="shared" si="2"/>
        <v>0</v>
      </c>
      <c r="AB77" s="199"/>
      <c r="AC77" s="199"/>
    </row>
    <row r="78" spans="1:29" s="225" customFormat="1" ht="36" hidden="1" customHeight="1" outlineLevel="5" x14ac:dyDescent="0.2">
      <c r="A78" s="221"/>
      <c r="B78" s="227"/>
      <c r="C78" s="248"/>
      <c r="D78" s="248"/>
      <c r="E78" s="254"/>
      <c r="F78" s="265"/>
      <c r="G78" s="270"/>
      <c r="H78" s="270"/>
      <c r="I78" s="22" t="s">
        <v>37</v>
      </c>
      <c r="J78" s="271"/>
      <c r="K78" s="271"/>
      <c r="L78" s="272"/>
      <c r="M78" s="115">
        <v>1.09659037706518E-2</v>
      </c>
      <c r="N78" s="23">
        <f t="shared" si="3"/>
        <v>2993691729.3879414</v>
      </c>
      <c r="O78" s="273">
        <v>0.88903719008264492</v>
      </c>
      <c r="P78" s="274">
        <v>2606110987.0016975</v>
      </c>
      <c r="Q78" s="273">
        <f t="shared" si="0"/>
        <v>-1.5000000000001679E-3</v>
      </c>
      <c r="R78" s="272">
        <f t="shared" si="0"/>
        <v>50901758.472929478</v>
      </c>
      <c r="S78" s="273">
        <f>SUMPRODUCT(S79:S92,M79:M92)/M78</f>
        <v>0.88753719008264476</v>
      </c>
      <c r="T78" s="274">
        <f t="shared" si="1"/>
        <v>2657012745.474627</v>
      </c>
      <c r="U78" s="428">
        <v>0.88903719008264492</v>
      </c>
      <c r="W78" s="226">
        <f t="shared" si="2"/>
        <v>0</v>
      </c>
      <c r="AB78" s="199"/>
      <c r="AC78" s="199"/>
    </row>
    <row r="79" spans="1:29" s="225" customFormat="1" ht="36" hidden="1" customHeight="1" outlineLevel="7" x14ac:dyDescent="0.2">
      <c r="A79" s="221"/>
      <c r="B79" s="227"/>
      <c r="C79" s="248"/>
      <c r="D79" s="248"/>
      <c r="E79" s="254"/>
      <c r="F79" s="265"/>
      <c r="G79" s="270"/>
      <c r="H79" s="270"/>
      <c r="I79" s="16" t="s">
        <v>38</v>
      </c>
      <c r="J79" s="263" t="s">
        <v>258</v>
      </c>
      <c r="K79" s="263">
        <v>1385</v>
      </c>
      <c r="L79" s="234">
        <v>1385</v>
      </c>
      <c r="M79" s="116">
        <v>8.7727230165214403E-4</v>
      </c>
      <c r="N79" s="5">
        <f t="shared" si="3"/>
        <v>239495338.35103533</v>
      </c>
      <c r="O79" s="6">
        <v>1</v>
      </c>
      <c r="P79" s="260">
        <v>239495338.35103533</v>
      </c>
      <c r="Q79" s="261">
        <f t="shared" si="0"/>
        <v>0</v>
      </c>
      <c r="R79" s="262">
        <f t="shared" si="0"/>
        <v>0</v>
      </c>
      <c r="S79" s="6">
        <f t="shared" ref="S79:S92" si="12">L79/K79</f>
        <v>1</v>
      </c>
      <c r="T79" s="260">
        <f t="shared" si="1"/>
        <v>239495338.35103533</v>
      </c>
      <c r="U79" s="428">
        <v>1</v>
      </c>
      <c r="V79" s="225">
        <v>1385</v>
      </c>
      <c r="W79" s="226">
        <f t="shared" si="2"/>
        <v>0</v>
      </c>
      <c r="AB79" s="199"/>
      <c r="AC79" s="199"/>
    </row>
    <row r="80" spans="1:29" s="225" customFormat="1" ht="36" hidden="1" customHeight="1" outlineLevel="7" x14ac:dyDescent="0.2">
      <c r="A80" s="221"/>
      <c r="B80" s="227"/>
      <c r="C80" s="248"/>
      <c r="D80" s="248"/>
      <c r="E80" s="254"/>
      <c r="F80" s="265"/>
      <c r="G80" s="270"/>
      <c r="H80" s="270"/>
      <c r="I80" s="16" t="s">
        <v>39</v>
      </c>
      <c r="J80" s="263" t="s">
        <v>259</v>
      </c>
      <c r="K80" s="263">
        <v>588</v>
      </c>
      <c r="L80" s="234">
        <v>588</v>
      </c>
      <c r="M80" s="116">
        <v>2.1931807541303601E-4</v>
      </c>
      <c r="N80" s="5">
        <f t="shared" si="3"/>
        <v>59873834.587758832</v>
      </c>
      <c r="O80" s="6">
        <v>1</v>
      </c>
      <c r="P80" s="260">
        <v>59873834.587758832</v>
      </c>
      <c r="Q80" s="261">
        <f t="shared" si="0"/>
        <v>0</v>
      </c>
      <c r="R80" s="262">
        <f t="shared" si="0"/>
        <v>0</v>
      </c>
      <c r="S80" s="6">
        <f t="shared" si="12"/>
        <v>1</v>
      </c>
      <c r="T80" s="260">
        <f t="shared" si="1"/>
        <v>59873834.587758832</v>
      </c>
      <c r="U80" s="428">
        <v>1</v>
      </c>
      <c r="V80" s="225">
        <v>588</v>
      </c>
      <c r="W80" s="226">
        <f t="shared" si="2"/>
        <v>0</v>
      </c>
      <c r="AB80" s="199"/>
      <c r="AC80" s="199"/>
    </row>
    <row r="81" spans="1:29" s="225" customFormat="1" ht="36" hidden="1" customHeight="1" outlineLevel="7" x14ac:dyDescent="0.2">
      <c r="A81" s="221"/>
      <c r="B81" s="227"/>
      <c r="C81" s="248"/>
      <c r="D81" s="248"/>
      <c r="E81" s="254"/>
      <c r="F81" s="265"/>
      <c r="G81" s="270"/>
      <c r="H81" s="270"/>
      <c r="I81" s="16" t="s">
        <v>40</v>
      </c>
      <c r="J81" s="263" t="s">
        <v>258</v>
      </c>
      <c r="K81" s="263">
        <v>40</v>
      </c>
      <c r="L81" s="234">
        <v>40</v>
      </c>
      <c r="M81" s="116">
        <v>1.09659037706518E-4</v>
      </c>
      <c r="N81" s="5">
        <f t="shared" si="3"/>
        <v>29936917.293879416</v>
      </c>
      <c r="O81" s="6">
        <v>1</v>
      </c>
      <c r="P81" s="260">
        <v>29936917.293879416</v>
      </c>
      <c r="Q81" s="261">
        <f t="shared" si="0"/>
        <v>0</v>
      </c>
      <c r="R81" s="262">
        <f t="shared" si="0"/>
        <v>0</v>
      </c>
      <c r="S81" s="6">
        <f t="shared" si="12"/>
        <v>1</v>
      </c>
      <c r="T81" s="260">
        <f t="shared" si="1"/>
        <v>29936917.293879416</v>
      </c>
      <c r="U81" s="428">
        <v>1</v>
      </c>
      <c r="V81" s="225">
        <v>40</v>
      </c>
      <c r="W81" s="226">
        <f t="shared" si="2"/>
        <v>0</v>
      </c>
      <c r="AB81" s="199"/>
      <c r="AC81" s="199"/>
    </row>
    <row r="82" spans="1:29" s="225" customFormat="1" ht="36" hidden="1" customHeight="1" outlineLevel="7" x14ac:dyDescent="0.2">
      <c r="A82" s="221"/>
      <c r="B82" s="227"/>
      <c r="C82" s="248"/>
      <c r="D82" s="248"/>
      <c r="E82" s="254"/>
      <c r="F82" s="265"/>
      <c r="G82" s="270"/>
      <c r="H82" s="270"/>
      <c r="I82" s="16" t="s">
        <v>41</v>
      </c>
      <c r="J82" s="263" t="s">
        <v>256</v>
      </c>
      <c r="K82" s="263">
        <v>27084</v>
      </c>
      <c r="L82" s="234">
        <v>27084</v>
      </c>
      <c r="M82" s="116">
        <v>1.5352265278912522E-3</v>
      </c>
      <c r="N82" s="5">
        <f t="shared" si="3"/>
        <v>419116842.11431187</v>
      </c>
      <c r="O82" s="6">
        <v>1</v>
      </c>
      <c r="P82" s="260">
        <v>419116842.11431187</v>
      </c>
      <c r="Q82" s="261">
        <f t="shared" si="0"/>
        <v>0</v>
      </c>
      <c r="R82" s="262">
        <f t="shared" si="0"/>
        <v>0</v>
      </c>
      <c r="S82" s="6">
        <f t="shared" si="12"/>
        <v>1</v>
      </c>
      <c r="T82" s="260">
        <f t="shared" si="1"/>
        <v>419116842.11431187</v>
      </c>
      <c r="U82" s="428">
        <v>1</v>
      </c>
      <c r="V82" s="225">
        <v>25188</v>
      </c>
      <c r="W82" s="226">
        <f t="shared" si="2"/>
        <v>-1896</v>
      </c>
      <c r="AB82" s="199"/>
      <c r="AC82" s="199"/>
    </row>
    <row r="83" spans="1:29" s="225" customFormat="1" ht="36" hidden="1" customHeight="1" outlineLevel="7" x14ac:dyDescent="0.2">
      <c r="A83" s="221"/>
      <c r="B83" s="227"/>
      <c r="C83" s="248"/>
      <c r="D83" s="248"/>
      <c r="E83" s="254"/>
      <c r="F83" s="265"/>
      <c r="G83" s="270"/>
      <c r="H83" s="270"/>
      <c r="I83" s="16" t="s">
        <v>42</v>
      </c>
      <c r="J83" s="263" t="s">
        <v>259</v>
      </c>
      <c r="K83" s="263">
        <v>210</v>
      </c>
      <c r="L83" s="234">
        <v>210</v>
      </c>
      <c r="M83" s="116">
        <v>1.1514198959184391E-3</v>
      </c>
      <c r="N83" s="5">
        <f t="shared" si="3"/>
        <v>314337631.58573389</v>
      </c>
      <c r="O83" s="6">
        <v>1</v>
      </c>
      <c r="P83" s="260">
        <v>314337631.58573389</v>
      </c>
      <c r="Q83" s="261">
        <f t="shared" si="0"/>
        <v>0</v>
      </c>
      <c r="R83" s="262">
        <f t="shared" si="0"/>
        <v>0</v>
      </c>
      <c r="S83" s="6">
        <f t="shared" si="12"/>
        <v>1</v>
      </c>
      <c r="T83" s="260">
        <f t="shared" si="1"/>
        <v>314337631.58573389</v>
      </c>
      <c r="U83" s="428">
        <v>1</v>
      </c>
      <c r="V83" s="225">
        <v>195</v>
      </c>
      <c r="W83" s="226">
        <f t="shared" si="2"/>
        <v>-15</v>
      </c>
      <c r="AB83" s="199"/>
      <c r="AC83" s="199"/>
    </row>
    <row r="84" spans="1:29" s="225" customFormat="1" ht="36" hidden="1" customHeight="1" outlineLevel="7" x14ac:dyDescent="0.2">
      <c r="A84" s="221"/>
      <c r="B84" s="227"/>
      <c r="C84" s="248"/>
      <c r="D84" s="248"/>
      <c r="E84" s="254"/>
      <c r="F84" s="265"/>
      <c r="G84" s="270"/>
      <c r="H84" s="270"/>
      <c r="I84" s="16" t="s">
        <v>43</v>
      </c>
      <c r="J84" s="263" t="s">
        <v>258</v>
      </c>
      <c r="K84" s="263">
        <v>369</v>
      </c>
      <c r="L84" s="234">
        <v>369</v>
      </c>
      <c r="M84" s="116">
        <v>2.3028397918368783E-3</v>
      </c>
      <c r="N84" s="5">
        <f t="shared" si="3"/>
        <v>628675263.17146778</v>
      </c>
      <c r="O84" s="6">
        <v>1</v>
      </c>
      <c r="P84" s="260">
        <v>628675263.17146778</v>
      </c>
      <c r="Q84" s="261">
        <f t="shared" si="0"/>
        <v>0</v>
      </c>
      <c r="R84" s="262">
        <f t="shared" si="0"/>
        <v>0</v>
      </c>
      <c r="S84" s="6">
        <f t="shared" si="12"/>
        <v>1</v>
      </c>
      <c r="T84" s="260">
        <f t="shared" si="1"/>
        <v>628675263.17146778</v>
      </c>
      <c r="U84" s="428">
        <v>1</v>
      </c>
      <c r="V84" s="225">
        <v>343</v>
      </c>
      <c r="W84" s="226">
        <f t="shared" si="2"/>
        <v>-26</v>
      </c>
      <c r="AB84" s="199"/>
      <c r="AC84" s="199"/>
    </row>
    <row r="85" spans="1:29" s="225" customFormat="1" ht="36" hidden="1" customHeight="1" outlineLevel="7" x14ac:dyDescent="0.2">
      <c r="A85" s="221"/>
      <c r="B85" s="227"/>
      <c r="C85" s="248"/>
      <c r="D85" s="248"/>
      <c r="E85" s="254"/>
      <c r="F85" s="265"/>
      <c r="G85" s="270"/>
      <c r="H85" s="270"/>
      <c r="I85" s="16" t="s">
        <v>44</v>
      </c>
      <c r="J85" s="263" t="s">
        <v>256</v>
      </c>
      <c r="K85" s="263">
        <v>14583</v>
      </c>
      <c r="L85" s="234">
        <v>14583</v>
      </c>
      <c r="M85" s="116">
        <v>6.5795422623910794E-4</v>
      </c>
      <c r="N85" s="5">
        <f t="shared" si="3"/>
        <v>179621503.76327646</v>
      </c>
      <c r="O85" s="6">
        <v>1</v>
      </c>
      <c r="P85" s="260">
        <v>179621503.76327646</v>
      </c>
      <c r="Q85" s="261">
        <f t="shared" si="0"/>
        <v>0</v>
      </c>
      <c r="R85" s="262">
        <f t="shared" si="0"/>
        <v>0</v>
      </c>
      <c r="S85" s="6">
        <f t="shared" si="12"/>
        <v>1</v>
      </c>
      <c r="T85" s="260">
        <f t="shared" si="1"/>
        <v>179621503.76327646</v>
      </c>
      <c r="U85" s="428">
        <v>1</v>
      </c>
      <c r="V85" s="225">
        <v>11666</v>
      </c>
      <c r="W85" s="226">
        <f t="shared" si="2"/>
        <v>-2917</v>
      </c>
      <c r="AB85" s="199"/>
      <c r="AC85" s="199"/>
    </row>
    <row r="86" spans="1:29" s="225" customFormat="1" ht="36" hidden="1" customHeight="1" outlineLevel="7" x14ac:dyDescent="0.2">
      <c r="A86" s="221"/>
      <c r="B86" s="227"/>
      <c r="C86" s="248"/>
      <c r="D86" s="248"/>
      <c r="E86" s="254"/>
      <c r="F86" s="265"/>
      <c r="G86" s="270"/>
      <c r="H86" s="270"/>
      <c r="I86" s="16" t="s">
        <v>45</v>
      </c>
      <c r="J86" s="263" t="s">
        <v>259</v>
      </c>
      <c r="K86" s="263">
        <v>259</v>
      </c>
      <c r="L86" s="234">
        <v>259</v>
      </c>
      <c r="M86" s="116">
        <v>4.9346566967933109E-4</v>
      </c>
      <c r="N86" s="5">
        <f t="shared" si="3"/>
        <v>134716127.8224574</v>
      </c>
      <c r="O86" s="6">
        <v>1</v>
      </c>
      <c r="P86" s="260">
        <v>134716127.8224574</v>
      </c>
      <c r="Q86" s="261">
        <f t="shared" si="0"/>
        <v>0</v>
      </c>
      <c r="R86" s="262">
        <f t="shared" si="0"/>
        <v>0</v>
      </c>
      <c r="S86" s="6">
        <f t="shared" si="12"/>
        <v>1</v>
      </c>
      <c r="T86" s="260">
        <f t="shared" si="1"/>
        <v>134716127.8224574</v>
      </c>
      <c r="U86" s="428">
        <v>1</v>
      </c>
      <c r="V86" s="225">
        <v>225</v>
      </c>
      <c r="W86" s="226">
        <f t="shared" si="2"/>
        <v>-34</v>
      </c>
      <c r="AB86" s="199"/>
      <c r="AC86" s="199"/>
    </row>
    <row r="87" spans="1:29" s="225" customFormat="1" ht="36" hidden="1" customHeight="1" outlineLevel="7" x14ac:dyDescent="0.2">
      <c r="A87" s="221"/>
      <c r="B87" s="227"/>
      <c r="C87" s="248"/>
      <c r="D87" s="248"/>
      <c r="E87" s="254"/>
      <c r="F87" s="265"/>
      <c r="G87" s="270"/>
      <c r="H87" s="270"/>
      <c r="I87" s="16" t="s">
        <v>46</v>
      </c>
      <c r="J87" s="263" t="s">
        <v>260</v>
      </c>
      <c r="K87" s="263">
        <v>274</v>
      </c>
      <c r="L87" s="234">
        <v>274</v>
      </c>
      <c r="M87" s="116">
        <v>5.4829518853259001E-4</v>
      </c>
      <c r="N87" s="5">
        <f t="shared" si="3"/>
        <v>149684586.46939707</v>
      </c>
      <c r="O87" s="6">
        <v>1</v>
      </c>
      <c r="P87" s="260">
        <v>149684586.46939707</v>
      </c>
      <c r="Q87" s="261">
        <f t="shared" si="0"/>
        <v>0</v>
      </c>
      <c r="R87" s="262">
        <f t="shared" si="0"/>
        <v>0</v>
      </c>
      <c r="S87" s="6">
        <f t="shared" si="12"/>
        <v>1</v>
      </c>
      <c r="T87" s="260">
        <f t="shared" si="1"/>
        <v>149684586.46939707</v>
      </c>
      <c r="U87" s="428">
        <v>1</v>
      </c>
      <c r="V87" s="225">
        <v>98</v>
      </c>
      <c r="W87" s="226">
        <f t="shared" si="2"/>
        <v>-176</v>
      </c>
      <c r="AB87" s="199"/>
      <c r="AC87" s="199"/>
    </row>
    <row r="88" spans="1:29" s="225" customFormat="1" ht="36" hidden="1" customHeight="1" outlineLevel="7" x14ac:dyDescent="0.2">
      <c r="A88" s="221"/>
      <c r="B88" s="227"/>
      <c r="C88" s="248"/>
      <c r="D88" s="248"/>
      <c r="E88" s="254"/>
      <c r="F88" s="265"/>
      <c r="G88" s="270"/>
      <c r="H88" s="270"/>
      <c r="I88" s="16" t="s">
        <v>47</v>
      </c>
      <c r="J88" s="263" t="s">
        <v>258</v>
      </c>
      <c r="K88" s="263">
        <v>121</v>
      </c>
      <c r="L88" s="234">
        <v>115</v>
      </c>
      <c r="M88" s="116">
        <v>9.8693133935866218E-4</v>
      </c>
      <c r="N88" s="5">
        <f t="shared" si="3"/>
        <v>269432255.64491481</v>
      </c>
      <c r="O88" s="6">
        <v>0.95041322314049592</v>
      </c>
      <c r="P88" s="260">
        <v>256071978.50549755</v>
      </c>
      <c r="Q88" s="261">
        <f t="shared" si="0"/>
        <v>0</v>
      </c>
      <c r="R88" s="262">
        <f t="shared" si="0"/>
        <v>0</v>
      </c>
      <c r="S88" s="6">
        <f t="shared" si="12"/>
        <v>0.95041322314049592</v>
      </c>
      <c r="T88" s="260">
        <f t="shared" si="1"/>
        <v>256071978.50549755</v>
      </c>
      <c r="U88" s="428">
        <v>0.95041322314049592</v>
      </c>
      <c r="V88" s="225">
        <v>12</v>
      </c>
      <c r="W88" s="226">
        <f t="shared" si="2"/>
        <v>-103</v>
      </c>
      <c r="AB88" s="199"/>
      <c r="AC88" s="199"/>
    </row>
    <row r="89" spans="1:29" s="225" customFormat="1" ht="36" hidden="1" customHeight="1" outlineLevel="7" x14ac:dyDescent="0.2">
      <c r="A89" s="221"/>
      <c r="B89" s="227"/>
      <c r="C89" s="248"/>
      <c r="D89" s="248"/>
      <c r="E89" s="254"/>
      <c r="F89" s="265"/>
      <c r="G89" s="270"/>
      <c r="H89" s="270"/>
      <c r="I89" s="16" t="s">
        <v>48</v>
      </c>
      <c r="J89" s="263" t="s">
        <v>257</v>
      </c>
      <c r="K89" s="263">
        <v>100</v>
      </c>
      <c r="L89" s="234">
        <v>85</v>
      </c>
      <c r="M89" s="116">
        <v>1.09659037706518E-4</v>
      </c>
      <c r="N89" s="5">
        <f t="shared" si="3"/>
        <v>29936917.293879416</v>
      </c>
      <c r="O89" s="6">
        <v>0.85</v>
      </c>
      <c r="P89" s="260">
        <v>25446379.699797504</v>
      </c>
      <c r="Q89" s="261">
        <f t="shared" si="0"/>
        <v>0</v>
      </c>
      <c r="R89" s="262">
        <f t="shared" si="0"/>
        <v>0</v>
      </c>
      <c r="S89" s="6">
        <f t="shared" si="12"/>
        <v>0.85</v>
      </c>
      <c r="T89" s="260">
        <f t="shared" si="1"/>
        <v>25446379.699797504</v>
      </c>
      <c r="U89" s="428">
        <v>0.85</v>
      </c>
      <c r="V89" s="225">
        <v>75</v>
      </c>
      <c r="W89" s="226">
        <f t="shared" si="2"/>
        <v>-10</v>
      </c>
      <c r="AB89" s="199"/>
      <c r="AC89" s="199"/>
    </row>
    <row r="90" spans="1:29" s="225" customFormat="1" ht="36" hidden="1" customHeight="1" outlineLevel="7" x14ac:dyDescent="0.2">
      <c r="A90" s="221"/>
      <c r="B90" s="227"/>
      <c r="C90" s="248"/>
      <c r="D90" s="248"/>
      <c r="E90" s="254"/>
      <c r="F90" s="265"/>
      <c r="G90" s="270"/>
      <c r="H90" s="270"/>
      <c r="I90" s="16" t="s">
        <v>49</v>
      </c>
      <c r="J90" s="263" t="s">
        <v>259</v>
      </c>
      <c r="K90" s="263">
        <v>850</v>
      </c>
      <c r="L90" s="234">
        <v>680</v>
      </c>
      <c r="M90" s="116">
        <v>3.2897711311955397E-4</v>
      </c>
      <c r="N90" s="5">
        <f t="shared" si="3"/>
        <v>89810751.881638229</v>
      </c>
      <c r="O90" s="6">
        <v>0.85</v>
      </c>
      <c r="P90" s="260">
        <v>35924300.75265529</v>
      </c>
      <c r="Q90" s="261">
        <f t="shared" ref="Q90:R153" si="13">S90-O90</f>
        <v>-4.9999999999999933E-2</v>
      </c>
      <c r="R90" s="262">
        <f t="shared" si="13"/>
        <v>35924300.75265529</v>
      </c>
      <c r="S90" s="6">
        <f t="shared" si="12"/>
        <v>0.8</v>
      </c>
      <c r="T90" s="260">
        <f t="shared" ref="T90:T153" si="14">S90*N90</f>
        <v>71848601.50531058</v>
      </c>
      <c r="U90" s="428">
        <v>0.85</v>
      </c>
      <c r="V90" s="225">
        <v>400</v>
      </c>
      <c r="W90" s="226">
        <f t="shared" ref="W90:W153" si="15">V90-L90</f>
        <v>-280</v>
      </c>
      <c r="AB90" s="199"/>
      <c r="AC90" s="199"/>
    </row>
    <row r="91" spans="1:29" s="225" customFormat="1" ht="36" hidden="1" customHeight="1" outlineLevel="7" x14ac:dyDescent="0.2">
      <c r="A91" s="221"/>
      <c r="B91" s="227"/>
      <c r="C91" s="248"/>
      <c r="D91" s="248"/>
      <c r="E91" s="254"/>
      <c r="F91" s="265"/>
      <c r="G91" s="270"/>
      <c r="H91" s="270"/>
      <c r="I91" s="16" t="s">
        <v>50</v>
      </c>
      <c r="J91" s="263" t="s">
        <v>258</v>
      </c>
      <c r="K91" s="263">
        <v>998</v>
      </c>
      <c r="L91" s="234">
        <f>K91*S91</f>
        <v>199.60000000000002</v>
      </c>
      <c r="M91" s="116">
        <v>1.09659037706518E-3</v>
      </c>
      <c r="N91" s="5">
        <f t="shared" ref="N91:N154" si="16">M91*$N$5</f>
        <v>299369172.93879414</v>
      </c>
      <c r="O91" s="6">
        <v>0.2</v>
      </c>
      <c r="P91" s="260">
        <v>44896376.867484286</v>
      </c>
      <c r="Q91" s="261">
        <f t="shared" si="13"/>
        <v>0</v>
      </c>
      <c r="R91" s="262">
        <f t="shared" si="13"/>
        <v>14977457.720274545</v>
      </c>
      <c r="S91" s="6">
        <v>0.2</v>
      </c>
      <c r="T91" s="260">
        <f t="shared" si="14"/>
        <v>59873834.587758832</v>
      </c>
      <c r="U91" s="428">
        <v>0.2</v>
      </c>
      <c r="V91" s="225">
        <v>0</v>
      </c>
      <c r="W91" s="226">
        <f t="shared" si="15"/>
        <v>-199.60000000000002</v>
      </c>
      <c r="AB91" s="199"/>
      <c r="AC91" s="199"/>
    </row>
    <row r="92" spans="1:29" s="225" customFormat="1" ht="36" hidden="1" customHeight="1" outlineLevel="7" x14ac:dyDescent="0.2">
      <c r="A92" s="221"/>
      <c r="B92" s="227"/>
      <c r="C92" s="248"/>
      <c r="D92" s="248"/>
      <c r="E92" s="254"/>
      <c r="F92" s="265"/>
      <c r="G92" s="270"/>
      <c r="H92" s="270"/>
      <c r="I92" s="16" t="s">
        <v>51</v>
      </c>
      <c r="J92" s="263" t="s">
        <v>257</v>
      </c>
      <c r="K92" s="263">
        <v>100</v>
      </c>
      <c r="L92" s="234">
        <v>59</v>
      </c>
      <c r="M92" s="116">
        <v>5.4829518853259001E-4</v>
      </c>
      <c r="N92" s="5">
        <f t="shared" si="16"/>
        <v>149684586.46939707</v>
      </c>
      <c r="O92" s="6">
        <v>0.59</v>
      </c>
      <c r="P92" s="260">
        <v>88313906.016944259</v>
      </c>
      <c r="Q92" s="261">
        <f t="shared" si="13"/>
        <v>0</v>
      </c>
      <c r="R92" s="262">
        <f t="shared" si="13"/>
        <v>0</v>
      </c>
      <c r="S92" s="6">
        <f t="shared" si="12"/>
        <v>0.59</v>
      </c>
      <c r="T92" s="260">
        <f t="shared" si="14"/>
        <v>88313906.016944259</v>
      </c>
      <c r="U92" s="428">
        <v>0.59</v>
      </c>
      <c r="V92" s="225">
        <v>50</v>
      </c>
      <c r="W92" s="226">
        <f t="shared" si="15"/>
        <v>-9</v>
      </c>
      <c r="AB92" s="199"/>
      <c r="AC92" s="199"/>
    </row>
    <row r="93" spans="1:29" s="225" customFormat="1" ht="36" hidden="1" customHeight="1" outlineLevel="5" x14ac:dyDescent="0.2">
      <c r="A93" s="221"/>
      <c r="B93" s="227"/>
      <c r="C93" s="248"/>
      <c r="D93" s="248"/>
      <c r="E93" s="254"/>
      <c r="F93" s="265"/>
      <c r="G93" s="270"/>
      <c r="H93" s="270"/>
      <c r="I93" s="22" t="s">
        <v>52</v>
      </c>
      <c r="J93" s="271"/>
      <c r="K93" s="271"/>
      <c r="L93" s="272"/>
      <c r="M93" s="115">
        <v>1.0776428111547665E-2</v>
      </c>
      <c r="N93" s="23">
        <f t="shared" si="16"/>
        <v>2941964874.4525123</v>
      </c>
      <c r="O93" s="273">
        <v>0.8635670000000002</v>
      </c>
      <c r="P93" s="274">
        <v>2411228103.2488146</v>
      </c>
      <c r="Q93" s="273">
        <f t="shared" si="13"/>
        <v>0</v>
      </c>
      <c r="R93" s="272">
        <f t="shared" si="13"/>
        <v>129355677.48751879</v>
      </c>
      <c r="S93" s="273">
        <f>SUMPRODUCT(S94:S107,M94:M107)/M93</f>
        <v>0.8635670000000002</v>
      </c>
      <c r="T93" s="274">
        <f t="shared" si="14"/>
        <v>2540583780.7363334</v>
      </c>
      <c r="U93" s="428">
        <v>0.8635670000000002</v>
      </c>
      <c r="W93" s="226">
        <f t="shared" si="15"/>
        <v>0</v>
      </c>
      <c r="AB93" s="199"/>
      <c r="AC93" s="199"/>
    </row>
    <row r="94" spans="1:29" s="225" customFormat="1" ht="36" hidden="1" customHeight="1" outlineLevel="7" x14ac:dyDescent="0.2">
      <c r="A94" s="221"/>
      <c r="B94" s="227"/>
      <c r="C94" s="248"/>
      <c r="D94" s="248"/>
      <c r="E94" s="254"/>
      <c r="F94" s="265"/>
      <c r="G94" s="270"/>
      <c r="H94" s="270"/>
      <c r="I94" s="16" t="s">
        <v>38</v>
      </c>
      <c r="J94" s="263" t="s">
        <v>258</v>
      </c>
      <c r="K94" s="263">
        <v>1358</v>
      </c>
      <c r="L94" s="234">
        <v>1358</v>
      </c>
      <c r="M94" s="116">
        <v>8.6211424892381329E-4</v>
      </c>
      <c r="N94" s="5">
        <f t="shared" si="16"/>
        <v>235357189.95620102</v>
      </c>
      <c r="O94" s="6">
        <v>1</v>
      </c>
      <c r="P94" s="260">
        <v>235357189.95620102</v>
      </c>
      <c r="Q94" s="261">
        <f t="shared" si="13"/>
        <v>0</v>
      </c>
      <c r="R94" s="262">
        <f t="shared" si="13"/>
        <v>0</v>
      </c>
      <c r="S94" s="6">
        <f t="shared" ref="S94:S99" si="17">L94/K94</f>
        <v>1</v>
      </c>
      <c r="T94" s="260">
        <f t="shared" si="14"/>
        <v>235357189.95620102</v>
      </c>
      <c r="U94" s="428">
        <v>1</v>
      </c>
      <c r="V94" s="225">
        <v>1358</v>
      </c>
      <c r="W94" s="226">
        <f t="shared" si="15"/>
        <v>0</v>
      </c>
      <c r="AB94" s="199"/>
      <c r="AC94" s="199"/>
    </row>
    <row r="95" spans="1:29" s="225" customFormat="1" ht="36" hidden="1" customHeight="1" outlineLevel="7" x14ac:dyDescent="0.2">
      <c r="A95" s="221"/>
      <c r="B95" s="227"/>
      <c r="C95" s="248"/>
      <c r="D95" s="248"/>
      <c r="E95" s="254"/>
      <c r="F95" s="265"/>
      <c r="G95" s="270"/>
      <c r="H95" s="270"/>
      <c r="I95" s="16" t="s">
        <v>39</v>
      </c>
      <c r="J95" s="263" t="s">
        <v>259</v>
      </c>
      <c r="K95" s="263">
        <v>575</v>
      </c>
      <c r="L95" s="234">
        <v>575</v>
      </c>
      <c r="M95" s="116">
        <v>2.1552856223095332E-4</v>
      </c>
      <c r="N95" s="5">
        <f t="shared" si="16"/>
        <v>58839297.489050254</v>
      </c>
      <c r="O95" s="6">
        <v>1</v>
      </c>
      <c r="P95" s="260">
        <v>58839297.489050254</v>
      </c>
      <c r="Q95" s="261">
        <f t="shared" si="13"/>
        <v>0</v>
      </c>
      <c r="R95" s="262">
        <f t="shared" si="13"/>
        <v>0</v>
      </c>
      <c r="S95" s="6">
        <f t="shared" si="17"/>
        <v>1</v>
      </c>
      <c r="T95" s="260">
        <f t="shared" si="14"/>
        <v>58839297.489050254</v>
      </c>
      <c r="U95" s="428">
        <v>1</v>
      </c>
      <c r="V95" s="225">
        <v>575</v>
      </c>
      <c r="W95" s="226">
        <f t="shared" si="15"/>
        <v>0</v>
      </c>
      <c r="AB95" s="199"/>
      <c r="AC95" s="199"/>
    </row>
    <row r="96" spans="1:29" s="225" customFormat="1" ht="36" hidden="1" customHeight="1" outlineLevel="7" x14ac:dyDescent="0.2">
      <c r="A96" s="221"/>
      <c r="B96" s="227"/>
      <c r="C96" s="248"/>
      <c r="D96" s="248"/>
      <c r="E96" s="254"/>
      <c r="F96" s="265"/>
      <c r="G96" s="270"/>
      <c r="H96" s="270"/>
      <c r="I96" s="16" t="s">
        <v>40</v>
      </c>
      <c r="J96" s="263" t="s">
        <v>258</v>
      </c>
      <c r="K96" s="263">
        <v>39</v>
      </c>
      <c r="L96" s="234">
        <v>39</v>
      </c>
      <c r="M96" s="116">
        <v>1.0776428111547666E-4</v>
      </c>
      <c r="N96" s="5">
        <f t="shared" si="16"/>
        <v>29419648.744525127</v>
      </c>
      <c r="O96" s="6">
        <v>1</v>
      </c>
      <c r="P96" s="260">
        <v>29419648.744525127</v>
      </c>
      <c r="Q96" s="261">
        <f t="shared" si="13"/>
        <v>0</v>
      </c>
      <c r="R96" s="262">
        <f t="shared" si="13"/>
        <v>0</v>
      </c>
      <c r="S96" s="6">
        <f t="shared" si="17"/>
        <v>1</v>
      </c>
      <c r="T96" s="260">
        <f t="shared" si="14"/>
        <v>29419648.744525127</v>
      </c>
      <c r="U96" s="428">
        <v>1</v>
      </c>
      <c r="V96" s="225">
        <v>39</v>
      </c>
      <c r="W96" s="226">
        <f t="shared" si="15"/>
        <v>0</v>
      </c>
      <c r="AB96" s="199"/>
      <c r="AC96" s="199"/>
    </row>
    <row r="97" spans="1:29" s="225" customFormat="1" ht="36" hidden="1" customHeight="1" outlineLevel="7" x14ac:dyDescent="0.2">
      <c r="A97" s="221"/>
      <c r="B97" s="227"/>
      <c r="C97" s="248"/>
      <c r="D97" s="248"/>
      <c r="E97" s="254"/>
      <c r="F97" s="265"/>
      <c r="G97" s="270"/>
      <c r="H97" s="270"/>
      <c r="I97" s="16" t="s">
        <v>41</v>
      </c>
      <c r="J97" s="263" t="s">
        <v>256</v>
      </c>
      <c r="K97" s="263">
        <v>26445</v>
      </c>
      <c r="L97" s="234">
        <v>26445</v>
      </c>
      <c r="M97" s="116">
        <v>1.5086999356166738E-3</v>
      </c>
      <c r="N97" s="5">
        <f t="shared" si="16"/>
        <v>411875082.42335194</v>
      </c>
      <c r="O97" s="6">
        <v>1</v>
      </c>
      <c r="P97" s="260">
        <v>411875082.42335194</v>
      </c>
      <c r="Q97" s="261">
        <f t="shared" si="13"/>
        <v>0</v>
      </c>
      <c r="R97" s="262">
        <f t="shared" si="13"/>
        <v>0</v>
      </c>
      <c r="S97" s="6">
        <f t="shared" si="17"/>
        <v>1</v>
      </c>
      <c r="T97" s="260">
        <f t="shared" si="14"/>
        <v>411875082.42335194</v>
      </c>
      <c r="U97" s="428">
        <v>1</v>
      </c>
      <c r="V97" s="225">
        <v>26445</v>
      </c>
      <c r="W97" s="226">
        <f t="shared" si="15"/>
        <v>0</v>
      </c>
      <c r="AB97" s="199"/>
      <c r="AC97" s="199"/>
    </row>
    <row r="98" spans="1:29" s="225" customFormat="1" ht="36" hidden="1" customHeight="1" outlineLevel="7" x14ac:dyDescent="0.2">
      <c r="A98" s="221"/>
      <c r="B98" s="227"/>
      <c r="C98" s="248"/>
      <c r="D98" s="248"/>
      <c r="E98" s="254"/>
      <c r="F98" s="265"/>
      <c r="G98" s="270"/>
      <c r="H98" s="270"/>
      <c r="I98" s="16" t="s">
        <v>42</v>
      </c>
      <c r="J98" s="263" t="s">
        <v>259</v>
      </c>
      <c r="K98" s="263">
        <v>200</v>
      </c>
      <c r="L98" s="234">
        <v>200</v>
      </c>
      <c r="M98" s="116">
        <v>1.1315249517125051E-3</v>
      </c>
      <c r="N98" s="5">
        <f t="shared" si="16"/>
        <v>308906311.81751388</v>
      </c>
      <c r="O98" s="6">
        <v>1</v>
      </c>
      <c r="P98" s="260">
        <v>308906311.81751388</v>
      </c>
      <c r="Q98" s="261">
        <f t="shared" si="13"/>
        <v>0</v>
      </c>
      <c r="R98" s="262">
        <f t="shared" si="13"/>
        <v>0</v>
      </c>
      <c r="S98" s="6">
        <f t="shared" si="17"/>
        <v>1</v>
      </c>
      <c r="T98" s="260">
        <f t="shared" si="14"/>
        <v>308906311.81751388</v>
      </c>
      <c r="U98" s="428">
        <v>1</v>
      </c>
      <c r="V98" s="225">
        <v>200</v>
      </c>
      <c r="W98" s="226">
        <f t="shared" si="15"/>
        <v>0</v>
      </c>
      <c r="AB98" s="199"/>
      <c r="AC98" s="199"/>
    </row>
    <row r="99" spans="1:29" s="225" customFormat="1" ht="36" hidden="1" customHeight="1" outlineLevel="7" x14ac:dyDescent="0.2">
      <c r="A99" s="221"/>
      <c r="B99" s="227"/>
      <c r="C99" s="248"/>
      <c r="D99" s="248"/>
      <c r="E99" s="254"/>
      <c r="F99" s="265"/>
      <c r="G99" s="270"/>
      <c r="H99" s="270"/>
      <c r="I99" s="16" t="s">
        <v>43</v>
      </c>
      <c r="J99" s="263" t="s">
        <v>258</v>
      </c>
      <c r="K99" s="263">
        <v>362</v>
      </c>
      <c r="L99" s="234">
        <v>362</v>
      </c>
      <c r="M99" s="116">
        <v>2.2630499034250102E-3</v>
      </c>
      <c r="N99" s="5">
        <f t="shared" si="16"/>
        <v>617812623.63502777</v>
      </c>
      <c r="O99" s="6">
        <v>1</v>
      </c>
      <c r="P99" s="260">
        <v>617812623.63502777</v>
      </c>
      <c r="Q99" s="261">
        <f t="shared" si="13"/>
        <v>0</v>
      </c>
      <c r="R99" s="262">
        <f t="shared" si="13"/>
        <v>0</v>
      </c>
      <c r="S99" s="6">
        <f t="shared" si="17"/>
        <v>1</v>
      </c>
      <c r="T99" s="260">
        <f t="shared" si="14"/>
        <v>617812623.63502777</v>
      </c>
      <c r="U99" s="428">
        <v>1</v>
      </c>
      <c r="V99" s="225">
        <v>358</v>
      </c>
      <c r="W99" s="226">
        <f t="shared" si="15"/>
        <v>-4</v>
      </c>
      <c r="AB99" s="199"/>
      <c r="AC99" s="199"/>
    </row>
    <row r="100" spans="1:29" s="225" customFormat="1" ht="36" hidden="1" customHeight="1" outlineLevel="7" x14ac:dyDescent="0.2">
      <c r="A100" s="221"/>
      <c r="B100" s="227"/>
      <c r="C100" s="248"/>
      <c r="D100" s="248"/>
      <c r="E100" s="254"/>
      <c r="F100" s="265"/>
      <c r="G100" s="270"/>
      <c r="H100" s="270"/>
      <c r="I100" s="16" t="s">
        <v>44</v>
      </c>
      <c r="J100" s="263" t="s">
        <v>256</v>
      </c>
      <c r="K100" s="263">
        <v>14239</v>
      </c>
      <c r="L100" s="234">
        <f>S100*K100</f>
        <v>14239</v>
      </c>
      <c r="M100" s="116">
        <v>6.4658568669285999E-4</v>
      </c>
      <c r="N100" s="5">
        <f t="shared" si="16"/>
        <v>176517892.46715078</v>
      </c>
      <c r="O100" s="6">
        <v>1</v>
      </c>
      <c r="P100" s="260">
        <v>150038349.07858178</v>
      </c>
      <c r="Q100" s="261">
        <f t="shared" si="13"/>
        <v>0</v>
      </c>
      <c r="R100" s="262">
        <f t="shared" si="13"/>
        <v>26479543.388568997</v>
      </c>
      <c r="S100" s="6">
        <v>1</v>
      </c>
      <c r="T100" s="260">
        <f t="shared" si="14"/>
        <v>176517892.46715078</v>
      </c>
      <c r="U100" s="428">
        <v>1</v>
      </c>
      <c r="V100" s="225">
        <v>12103</v>
      </c>
      <c r="W100" s="226">
        <f t="shared" si="15"/>
        <v>-2136</v>
      </c>
      <c r="AB100" s="199"/>
      <c r="AC100" s="199"/>
    </row>
    <row r="101" spans="1:29" s="225" customFormat="1" ht="36" hidden="1" customHeight="1" outlineLevel="7" x14ac:dyDescent="0.2">
      <c r="A101" s="221"/>
      <c r="B101" s="227"/>
      <c r="C101" s="248"/>
      <c r="D101" s="248"/>
      <c r="E101" s="254"/>
      <c r="F101" s="265"/>
      <c r="G101" s="270"/>
      <c r="H101" s="270"/>
      <c r="I101" s="16" t="s">
        <v>45</v>
      </c>
      <c r="J101" s="263" t="s">
        <v>259</v>
      </c>
      <c r="K101" s="263">
        <v>255</v>
      </c>
      <c r="L101" s="234">
        <f t="shared" ref="L101:L102" si="18">S101*K101</f>
        <v>255</v>
      </c>
      <c r="M101" s="116">
        <v>4.8493926501964494E-4</v>
      </c>
      <c r="N101" s="5">
        <f t="shared" si="16"/>
        <v>132388419.35036308</v>
      </c>
      <c r="O101" s="6">
        <v>1</v>
      </c>
      <c r="P101" s="260">
        <v>119144385.71260715</v>
      </c>
      <c r="Q101" s="261">
        <f t="shared" si="13"/>
        <v>0</v>
      </c>
      <c r="R101" s="262">
        <f t="shared" si="13"/>
        <v>13244033.63775593</v>
      </c>
      <c r="S101" s="6">
        <v>1</v>
      </c>
      <c r="T101" s="260">
        <f t="shared" si="14"/>
        <v>132388419.35036308</v>
      </c>
      <c r="U101" s="428">
        <v>1</v>
      </c>
      <c r="V101" s="225">
        <v>235</v>
      </c>
      <c r="W101" s="226">
        <f t="shared" si="15"/>
        <v>-20</v>
      </c>
      <c r="AB101" s="199"/>
      <c r="AC101" s="199"/>
    </row>
    <row r="102" spans="1:29" s="225" customFormat="1" ht="36" hidden="1" customHeight="1" outlineLevel="7" x14ac:dyDescent="0.2">
      <c r="A102" s="221"/>
      <c r="B102" s="227"/>
      <c r="C102" s="248"/>
      <c r="D102" s="248"/>
      <c r="E102" s="254"/>
      <c r="F102" s="265"/>
      <c r="G102" s="270"/>
      <c r="H102" s="270"/>
      <c r="I102" s="16" t="s">
        <v>46</v>
      </c>
      <c r="J102" s="263" t="s">
        <v>260</v>
      </c>
      <c r="K102" s="263">
        <v>262</v>
      </c>
      <c r="L102" s="234">
        <f t="shared" si="18"/>
        <v>262</v>
      </c>
      <c r="M102" s="116">
        <v>5.3882140557738329E-4</v>
      </c>
      <c r="N102" s="5">
        <f t="shared" si="16"/>
        <v>147098243.72262564</v>
      </c>
      <c r="O102" s="6">
        <v>1</v>
      </c>
      <c r="P102" s="260">
        <v>139743331.53649437</v>
      </c>
      <c r="Q102" s="261">
        <f t="shared" si="13"/>
        <v>0</v>
      </c>
      <c r="R102" s="262">
        <f t="shared" si="13"/>
        <v>7354912.1861312687</v>
      </c>
      <c r="S102" s="6">
        <v>1</v>
      </c>
      <c r="T102" s="260">
        <f t="shared" si="14"/>
        <v>147098243.72262564</v>
      </c>
      <c r="U102" s="428">
        <v>1</v>
      </c>
      <c r="V102" s="225">
        <v>132</v>
      </c>
      <c r="W102" s="226">
        <f t="shared" si="15"/>
        <v>-130</v>
      </c>
      <c r="AB102" s="199"/>
      <c r="AC102" s="199"/>
    </row>
    <row r="103" spans="1:29" s="225" customFormat="1" ht="36" hidden="1" customHeight="1" outlineLevel="7" x14ac:dyDescent="0.2">
      <c r="A103" s="221"/>
      <c r="B103" s="227"/>
      <c r="C103" s="248"/>
      <c r="D103" s="248"/>
      <c r="E103" s="254"/>
      <c r="F103" s="265"/>
      <c r="G103" s="270"/>
      <c r="H103" s="270"/>
      <c r="I103" s="16" t="s">
        <v>47</v>
      </c>
      <c r="J103" s="263" t="s">
        <v>258</v>
      </c>
      <c r="K103" s="263">
        <v>120</v>
      </c>
      <c r="L103" s="234">
        <f>+K103*S103</f>
        <v>84.996000000000009</v>
      </c>
      <c r="M103" s="116">
        <v>9.6987853003928988E-4</v>
      </c>
      <c r="N103" s="5">
        <f t="shared" si="16"/>
        <v>264776838.70072615</v>
      </c>
      <c r="O103" s="6">
        <v>0.70830000000000004</v>
      </c>
      <c r="P103" s="260">
        <v>176517892.46715075</v>
      </c>
      <c r="Q103" s="261">
        <f t="shared" si="13"/>
        <v>0</v>
      </c>
      <c r="R103" s="262">
        <f t="shared" si="13"/>
        <v>11023542.384573609</v>
      </c>
      <c r="S103" s="6">
        <v>0.70830000000000004</v>
      </c>
      <c r="T103" s="260">
        <f t="shared" si="14"/>
        <v>187541434.85172436</v>
      </c>
      <c r="U103" s="428">
        <v>0.70830000000000004</v>
      </c>
      <c r="V103" s="225">
        <v>60</v>
      </c>
      <c r="W103" s="226">
        <f t="shared" si="15"/>
        <v>-24.996000000000009</v>
      </c>
      <c r="AB103" s="199"/>
      <c r="AC103" s="199"/>
    </row>
    <row r="104" spans="1:29" s="225" customFormat="1" ht="36" hidden="1" customHeight="1" outlineLevel="7" x14ac:dyDescent="0.2">
      <c r="A104" s="221"/>
      <c r="B104" s="227"/>
      <c r="C104" s="248"/>
      <c r="D104" s="248"/>
      <c r="E104" s="254"/>
      <c r="F104" s="265"/>
      <c r="G104" s="270"/>
      <c r="H104" s="270"/>
      <c r="I104" s="16" t="s">
        <v>48</v>
      </c>
      <c r="J104" s="263" t="s">
        <v>257</v>
      </c>
      <c r="K104" s="263">
        <v>100</v>
      </c>
      <c r="L104" s="234">
        <f>S104*K104</f>
        <v>85</v>
      </c>
      <c r="M104" s="116">
        <v>1.0776428111547666E-4</v>
      </c>
      <c r="N104" s="5">
        <f t="shared" si="16"/>
        <v>29419648.744525127</v>
      </c>
      <c r="O104" s="6">
        <v>0.85</v>
      </c>
      <c r="P104" s="260">
        <v>25006701.432846356</v>
      </c>
      <c r="Q104" s="261">
        <f t="shared" si="13"/>
        <v>0</v>
      </c>
      <c r="R104" s="262">
        <f t="shared" si="13"/>
        <v>0</v>
      </c>
      <c r="S104" s="6">
        <v>0.85</v>
      </c>
      <c r="T104" s="260">
        <f t="shared" si="14"/>
        <v>25006701.432846356</v>
      </c>
      <c r="U104" s="428">
        <v>0.85</v>
      </c>
      <c r="V104" s="225">
        <v>60</v>
      </c>
      <c r="W104" s="226">
        <f t="shared" si="15"/>
        <v>-25</v>
      </c>
      <c r="AB104" s="199"/>
      <c r="AC104" s="199"/>
    </row>
    <row r="105" spans="1:29" s="225" customFormat="1" ht="36" hidden="1" customHeight="1" outlineLevel="7" x14ac:dyDescent="0.2">
      <c r="A105" s="221"/>
      <c r="B105" s="227"/>
      <c r="C105" s="248"/>
      <c r="D105" s="248"/>
      <c r="E105" s="254"/>
      <c r="F105" s="265"/>
      <c r="G105" s="270"/>
      <c r="H105" s="270"/>
      <c r="I105" s="16" t="s">
        <v>49</v>
      </c>
      <c r="J105" s="263" t="s">
        <v>259</v>
      </c>
      <c r="K105" s="263">
        <v>830</v>
      </c>
      <c r="L105" s="234">
        <f>+K105*S105</f>
        <v>581</v>
      </c>
      <c r="M105" s="116">
        <v>3.2329284334643E-4</v>
      </c>
      <c r="N105" s="5">
        <f t="shared" si="16"/>
        <v>88258946.233575389</v>
      </c>
      <c r="O105" s="6">
        <v>0.7</v>
      </c>
      <c r="P105" s="260">
        <v>44143680.786745779</v>
      </c>
      <c r="Q105" s="261">
        <f t="shared" si="13"/>
        <v>0</v>
      </c>
      <c r="R105" s="262">
        <f t="shared" si="13"/>
        <v>17637581.576756991</v>
      </c>
      <c r="S105" s="6">
        <v>0.7</v>
      </c>
      <c r="T105" s="260">
        <f t="shared" si="14"/>
        <v>61781262.363502771</v>
      </c>
      <c r="U105" s="428">
        <v>0.7</v>
      </c>
      <c r="V105" s="225">
        <v>500</v>
      </c>
      <c r="W105" s="226">
        <f t="shared" si="15"/>
        <v>-81</v>
      </c>
      <c r="AB105" s="199"/>
      <c r="AC105" s="199"/>
    </row>
    <row r="106" spans="1:29" s="225" customFormat="1" ht="36" hidden="1" customHeight="1" outlineLevel="7" x14ac:dyDescent="0.2">
      <c r="A106" s="221"/>
      <c r="B106" s="227"/>
      <c r="C106" s="248"/>
      <c r="D106" s="248"/>
      <c r="E106" s="254"/>
      <c r="F106" s="265"/>
      <c r="G106" s="270"/>
      <c r="H106" s="270"/>
      <c r="I106" s="16" t="s">
        <v>50</v>
      </c>
      <c r="J106" s="263" t="s">
        <v>258</v>
      </c>
      <c r="K106" s="263">
        <v>976.7</v>
      </c>
      <c r="L106" s="234">
        <f>K106*S106</f>
        <v>217.99944000000002</v>
      </c>
      <c r="M106" s="116">
        <v>1.0776428111547666E-3</v>
      </c>
      <c r="N106" s="5">
        <f t="shared" si="16"/>
        <v>294196487.44525129</v>
      </c>
      <c r="O106" s="6">
        <v>0.22320000000000001</v>
      </c>
      <c r="P106" s="260">
        <v>12048591.684048379</v>
      </c>
      <c r="Q106" s="261">
        <f t="shared" si="13"/>
        <v>0</v>
      </c>
      <c r="R106" s="262">
        <f t="shared" si="13"/>
        <v>53616064.313731715</v>
      </c>
      <c r="S106" s="6">
        <v>0.22320000000000001</v>
      </c>
      <c r="T106" s="260">
        <f t="shared" si="14"/>
        <v>65664655.997780092</v>
      </c>
      <c r="U106" s="428">
        <v>0.22320000000000001</v>
      </c>
      <c r="V106" s="225">
        <v>0</v>
      </c>
      <c r="W106" s="226">
        <f t="shared" si="15"/>
        <v>-217.99944000000002</v>
      </c>
      <c r="AB106" s="199"/>
      <c r="AC106" s="199"/>
    </row>
    <row r="107" spans="1:29" s="225" customFormat="1" ht="36" hidden="1" customHeight="1" outlineLevel="7" x14ac:dyDescent="0.2">
      <c r="A107" s="221"/>
      <c r="B107" s="227"/>
      <c r="C107" s="248"/>
      <c r="D107" s="248"/>
      <c r="E107" s="254"/>
      <c r="F107" s="265"/>
      <c r="G107" s="270"/>
      <c r="H107" s="270"/>
      <c r="I107" s="16" t="s">
        <v>51</v>
      </c>
      <c r="J107" s="263" t="s">
        <v>257</v>
      </c>
      <c r="K107" s="263">
        <v>100</v>
      </c>
      <c r="L107" s="234">
        <v>56</v>
      </c>
      <c r="M107" s="116">
        <v>5.3882140557738329E-4</v>
      </c>
      <c r="N107" s="5">
        <f t="shared" si="16"/>
        <v>147098243.72262564</v>
      </c>
      <c r="O107" s="6">
        <v>0.56000000000000005</v>
      </c>
      <c r="P107" s="260">
        <v>82375016.484670371</v>
      </c>
      <c r="Q107" s="261">
        <f t="shared" si="13"/>
        <v>0</v>
      </c>
      <c r="R107" s="262">
        <f t="shared" si="13"/>
        <v>0</v>
      </c>
      <c r="S107" s="6">
        <v>0.56000000000000005</v>
      </c>
      <c r="T107" s="260">
        <f t="shared" si="14"/>
        <v>82375016.484670371</v>
      </c>
      <c r="U107" s="428">
        <v>0.56000000000000005</v>
      </c>
      <c r="V107" s="225">
        <v>52</v>
      </c>
      <c r="W107" s="226">
        <f t="shared" si="15"/>
        <v>-4</v>
      </c>
      <c r="AB107" s="199"/>
      <c r="AC107" s="199"/>
    </row>
    <row r="108" spans="1:29" s="225" customFormat="1" ht="36" hidden="1" customHeight="1" outlineLevel="5" x14ac:dyDescent="0.2">
      <c r="A108" s="221"/>
      <c r="B108" s="227"/>
      <c r="C108" s="248"/>
      <c r="D108" s="248"/>
      <c r="E108" s="254"/>
      <c r="F108" s="265"/>
      <c r="G108" s="270"/>
      <c r="H108" s="270"/>
      <c r="I108" s="22" t="s">
        <v>53</v>
      </c>
      <c r="J108" s="271"/>
      <c r="K108" s="271"/>
      <c r="L108" s="272"/>
      <c r="M108" s="115">
        <v>1.7052809319372132E-3</v>
      </c>
      <c r="N108" s="23">
        <f t="shared" si="16"/>
        <v>465541694.41885918</v>
      </c>
      <c r="O108" s="273">
        <v>0.95500000000000018</v>
      </c>
      <c r="P108" s="274">
        <v>312168836.61836165</v>
      </c>
      <c r="Q108" s="273">
        <f t="shared" si="13"/>
        <v>0</v>
      </c>
      <c r="R108" s="272">
        <f t="shared" si="13"/>
        <v>132423481.55164897</v>
      </c>
      <c r="S108" s="273">
        <f>SUMPRODUCT(S109:S122,M109:M122)/M108</f>
        <v>0.95500000000000018</v>
      </c>
      <c r="T108" s="274">
        <f t="shared" si="14"/>
        <v>444592318.17001063</v>
      </c>
      <c r="U108" s="428">
        <v>0.95500000000000018</v>
      </c>
      <c r="W108" s="226">
        <f t="shared" si="15"/>
        <v>0</v>
      </c>
      <c r="AB108" s="199"/>
      <c r="AC108" s="199"/>
    </row>
    <row r="109" spans="1:29" s="225" customFormat="1" ht="36" hidden="1" customHeight="1" outlineLevel="7" x14ac:dyDescent="0.2">
      <c r="A109" s="221"/>
      <c r="B109" s="227"/>
      <c r="C109" s="248"/>
      <c r="D109" s="248"/>
      <c r="E109" s="254"/>
      <c r="F109" s="265"/>
      <c r="G109" s="270"/>
      <c r="H109" s="270"/>
      <c r="I109" s="16" t="s">
        <v>38</v>
      </c>
      <c r="J109" s="263" t="s">
        <v>258</v>
      </c>
      <c r="K109" s="263">
        <v>145</v>
      </c>
      <c r="L109" s="234">
        <f>K109*S109</f>
        <v>145</v>
      </c>
      <c r="M109" s="116">
        <v>1.3642247455497705E-4</v>
      </c>
      <c r="N109" s="5">
        <f t="shared" si="16"/>
        <v>37243335.553508736</v>
      </c>
      <c r="O109" s="6">
        <v>1</v>
      </c>
      <c r="P109" s="260">
        <v>37243335.553508736</v>
      </c>
      <c r="Q109" s="261">
        <f t="shared" si="13"/>
        <v>0</v>
      </c>
      <c r="R109" s="262">
        <f t="shared" si="13"/>
        <v>0</v>
      </c>
      <c r="S109" s="6">
        <v>1</v>
      </c>
      <c r="T109" s="260">
        <f t="shared" si="14"/>
        <v>37243335.553508736</v>
      </c>
      <c r="U109" s="428">
        <v>1</v>
      </c>
      <c r="V109" s="225">
        <v>145</v>
      </c>
      <c r="W109" s="226">
        <f t="shared" si="15"/>
        <v>0</v>
      </c>
      <c r="AB109" s="199"/>
      <c r="AC109" s="199"/>
    </row>
    <row r="110" spans="1:29" s="225" customFormat="1" ht="36" hidden="1" customHeight="1" outlineLevel="7" x14ac:dyDescent="0.2">
      <c r="A110" s="221"/>
      <c r="B110" s="227"/>
      <c r="C110" s="248"/>
      <c r="D110" s="248"/>
      <c r="E110" s="254"/>
      <c r="F110" s="265"/>
      <c r="G110" s="270"/>
      <c r="H110" s="270"/>
      <c r="I110" s="16" t="s">
        <v>39</v>
      </c>
      <c r="J110" s="263" t="s">
        <v>259</v>
      </c>
      <c r="K110" s="263">
        <v>99</v>
      </c>
      <c r="L110" s="234">
        <f t="shared" ref="L110:L122" si="19">K110*S110</f>
        <v>99</v>
      </c>
      <c r="M110" s="116">
        <v>3.4105618638744263E-5</v>
      </c>
      <c r="N110" s="5">
        <f t="shared" si="16"/>
        <v>9310833.888377184</v>
      </c>
      <c r="O110" s="6">
        <v>1</v>
      </c>
      <c r="P110" s="260">
        <v>9310833.888377184</v>
      </c>
      <c r="Q110" s="261">
        <f t="shared" si="13"/>
        <v>0</v>
      </c>
      <c r="R110" s="262">
        <f t="shared" si="13"/>
        <v>0</v>
      </c>
      <c r="S110" s="6">
        <v>1</v>
      </c>
      <c r="T110" s="260">
        <f t="shared" si="14"/>
        <v>9310833.888377184</v>
      </c>
      <c r="U110" s="428">
        <v>1</v>
      </c>
      <c r="V110" s="225">
        <v>99</v>
      </c>
      <c r="W110" s="226">
        <f t="shared" si="15"/>
        <v>0</v>
      </c>
      <c r="AB110" s="199"/>
      <c r="AC110" s="199"/>
    </row>
    <row r="111" spans="1:29" s="225" customFormat="1" ht="36" hidden="1" customHeight="1" outlineLevel="7" x14ac:dyDescent="0.2">
      <c r="A111" s="221"/>
      <c r="B111" s="227"/>
      <c r="C111" s="248"/>
      <c r="D111" s="248"/>
      <c r="E111" s="254"/>
      <c r="F111" s="265"/>
      <c r="G111" s="270"/>
      <c r="H111" s="270"/>
      <c r="I111" s="16" t="s">
        <v>40</v>
      </c>
      <c r="J111" s="263" t="s">
        <v>258</v>
      </c>
      <c r="K111" s="263">
        <v>5</v>
      </c>
      <c r="L111" s="234">
        <f t="shared" si="19"/>
        <v>5</v>
      </c>
      <c r="M111" s="116">
        <v>1.7052809319372131E-5</v>
      </c>
      <c r="N111" s="5">
        <f t="shared" si="16"/>
        <v>4655416.944188592</v>
      </c>
      <c r="O111" s="6">
        <v>1</v>
      </c>
      <c r="P111" s="260">
        <v>4655416.944188592</v>
      </c>
      <c r="Q111" s="261">
        <f t="shared" si="13"/>
        <v>0</v>
      </c>
      <c r="R111" s="262">
        <f t="shared" si="13"/>
        <v>0</v>
      </c>
      <c r="S111" s="6">
        <v>1</v>
      </c>
      <c r="T111" s="260">
        <f t="shared" si="14"/>
        <v>4655416.944188592</v>
      </c>
      <c r="U111" s="428">
        <v>1</v>
      </c>
      <c r="V111" s="225">
        <v>5</v>
      </c>
      <c r="W111" s="226">
        <f t="shared" si="15"/>
        <v>0</v>
      </c>
      <c r="AB111" s="199"/>
      <c r="AC111" s="199"/>
    </row>
    <row r="112" spans="1:29" s="225" customFormat="1" ht="36" hidden="1" customHeight="1" outlineLevel="7" x14ac:dyDescent="0.2">
      <c r="A112" s="221"/>
      <c r="B112" s="227"/>
      <c r="C112" s="248"/>
      <c r="D112" s="248"/>
      <c r="E112" s="254"/>
      <c r="F112" s="265"/>
      <c r="G112" s="270"/>
      <c r="H112" s="270"/>
      <c r="I112" s="16" t="s">
        <v>41</v>
      </c>
      <c r="J112" s="263" t="s">
        <v>256</v>
      </c>
      <c r="K112" s="263">
        <v>7978</v>
      </c>
      <c r="L112" s="234">
        <f t="shared" si="19"/>
        <v>7978</v>
      </c>
      <c r="M112" s="116">
        <v>2.3873933047120991E-4</v>
      </c>
      <c r="N112" s="5">
        <f t="shared" si="16"/>
        <v>65175837.218640305</v>
      </c>
      <c r="O112" s="6">
        <v>1</v>
      </c>
      <c r="P112" s="260">
        <v>54751624.597559206</v>
      </c>
      <c r="Q112" s="261">
        <f t="shared" si="13"/>
        <v>0</v>
      </c>
      <c r="R112" s="262">
        <f t="shared" si="13"/>
        <v>10424212.621081099</v>
      </c>
      <c r="S112" s="6">
        <v>1</v>
      </c>
      <c r="T112" s="260">
        <f t="shared" si="14"/>
        <v>65175837.218640305</v>
      </c>
      <c r="U112" s="428">
        <v>1</v>
      </c>
      <c r="V112" s="225">
        <v>6702</v>
      </c>
      <c r="W112" s="226">
        <f t="shared" si="15"/>
        <v>-1276</v>
      </c>
      <c r="AB112" s="199"/>
      <c r="AC112" s="199"/>
    </row>
    <row r="113" spans="1:29" s="225" customFormat="1" ht="36" hidden="1" customHeight="1" outlineLevel="7" x14ac:dyDescent="0.2">
      <c r="A113" s="221"/>
      <c r="B113" s="227"/>
      <c r="C113" s="248"/>
      <c r="D113" s="248"/>
      <c r="E113" s="254"/>
      <c r="F113" s="265"/>
      <c r="G113" s="270"/>
      <c r="H113" s="270"/>
      <c r="I113" s="16" t="s">
        <v>42</v>
      </c>
      <c r="J113" s="263" t="s">
        <v>259</v>
      </c>
      <c r="K113" s="263">
        <v>77</v>
      </c>
      <c r="L113" s="234">
        <f t="shared" si="19"/>
        <v>77</v>
      </c>
      <c r="M113" s="116">
        <v>1.790544978534074E-4</v>
      </c>
      <c r="N113" s="5">
        <f t="shared" si="16"/>
        <v>48881877.913980216</v>
      </c>
      <c r="O113" s="6">
        <v>1</v>
      </c>
      <c r="P113" s="260">
        <v>45072900.414189547</v>
      </c>
      <c r="Q113" s="261">
        <f t="shared" si="13"/>
        <v>0</v>
      </c>
      <c r="R113" s="262">
        <f t="shared" si="13"/>
        <v>3808977.4997906685</v>
      </c>
      <c r="S113" s="6">
        <v>1</v>
      </c>
      <c r="T113" s="260">
        <f t="shared" si="14"/>
        <v>48881877.913980216</v>
      </c>
      <c r="U113" s="428">
        <v>1</v>
      </c>
      <c r="V113" s="225">
        <v>71</v>
      </c>
      <c r="W113" s="226">
        <f t="shared" si="15"/>
        <v>-6</v>
      </c>
      <c r="AB113" s="199"/>
      <c r="AC113" s="199"/>
    </row>
    <row r="114" spans="1:29" s="225" customFormat="1" ht="36" hidden="1" customHeight="1" outlineLevel="7" x14ac:dyDescent="0.2">
      <c r="A114" s="221"/>
      <c r="B114" s="227"/>
      <c r="C114" s="248"/>
      <c r="D114" s="248"/>
      <c r="E114" s="254"/>
      <c r="F114" s="265"/>
      <c r="G114" s="270"/>
      <c r="H114" s="270"/>
      <c r="I114" s="16" t="s">
        <v>43</v>
      </c>
      <c r="J114" s="263" t="s">
        <v>258</v>
      </c>
      <c r="K114" s="263">
        <v>48</v>
      </c>
      <c r="L114" s="234">
        <f t="shared" si="19"/>
        <v>48</v>
      </c>
      <c r="M114" s="116">
        <v>3.5810899570681479E-4</v>
      </c>
      <c r="N114" s="5">
        <f t="shared" si="16"/>
        <v>97763755.827960432</v>
      </c>
      <c r="O114" s="6">
        <v>1</v>
      </c>
      <c r="P114" s="260">
        <v>61102347.39247527</v>
      </c>
      <c r="Q114" s="261">
        <f t="shared" si="13"/>
        <v>0</v>
      </c>
      <c r="R114" s="262">
        <f t="shared" si="13"/>
        <v>36661408.435485162</v>
      </c>
      <c r="S114" s="6">
        <v>1</v>
      </c>
      <c r="T114" s="260">
        <f t="shared" si="14"/>
        <v>97763755.827960432</v>
      </c>
      <c r="U114" s="428">
        <v>1</v>
      </c>
      <c r="V114" s="225">
        <v>18</v>
      </c>
      <c r="W114" s="226">
        <f t="shared" si="15"/>
        <v>-30</v>
      </c>
      <c r="AB114" s="199"/>
      <c r="AC114" s="199"/>
    </row>
    <row r="115" spans="1:29" s="225" customFormat="1" ht="36" hidden="1" customHeight="1" outlineLevel="7" x14ac:dyDescent="0.2">
      <c r="A115" s="221"/>
      <c r="B115" s="227"/>
      <c r="C115" s="248"/>
      <c r="D115" s="248"/>
      <c r="E115" s="254"/>
      <c r="F115" s="265"/>
      <c r="G115" s="270"/>
      <c r="H115" s="270"/>
      <c r="I115" s="16" t="s">
        <v>44</v>
      </c>
      <c r="J115" s="263" t="s">
        <v>256</v>
      </c>
      <c r="K115" s="263">
        <v>4296</v>
      </c>
      <c r="L115" s="234">
        <f t="shared" si="19"/>
        <v>4296</v>
      </c>
      <c r="M115" s="116">
        <v>1.023168559162328E-4</v>
      </c>
      <c r="N115" s="5">
        <f t="shared" si="16"/>
        <v>27932501.665131554</v>
      </c>
      <c r="O115" s="6">
        <v>1</v>
      </c>
      <c r="P115" s="260">
        <v>14954551.636360005</v>
      </c>
      <c r="Q115" s="261">
        <f t="shared" si="13"/>
        <v>0</v>
      </c>
      <c r="R115" s="262">
        <f t="shared" si="13"/>
        <v>12977950.028771549</v>
      </c>
      <c r="S115" s="6">
        <v>1</v>
      </c>
      <c r="T115" s="260">
        <f t="shared" si="14"/>
        <v>27932501.665131554</v>
      </c>
      <c r="U115" s="428">
        <v>1</v>
      </c>
      <c r="V115" s="225">
        <v>2300</v>
      </c>
      <c r="W115" s="226">
        <f t="shared" si="15"/>
        <v>-1996</v>
      </c>
      <c r="AB115" s="199"/>
      <c r="AC115" s="199"/>
    </row>
    <row r="116" spans="1:29" s="225" customFormat="1" ht="36" hidden="1" customHeight="1" outlineLevel="7" x14ac:dyDescent="0.2">
      <c r="A116" s="221"/>
      <c r="B116" s="227"/>
      <c r="C116" s="248"/>
      <c r="D116" s="248"/>
      <c r="E116" s="254"/>
      <c r="F116" s="265"/>
      <c r="G116" s="270"/>
      <c r="H116" s="270"/>
      <c r="I116" s="16" t="s">
        <v>45</v>
      </c>
      <c r="J116" s="263" t="s">
        <v>259</v>
      </c>
      <c r="K116" s="263">
        <v>61</v>
      </c>
      <c r="L116" s="234">
        <f t="shared" si="19"/>
        <v>61</v>
      </c>
      <c r="M116" s="116">
        <v>7.6737641937174608E-5</v>
      </c>
      <c r="N116" s="5">
        <f t="shared" si="16"/>
        <v>20949376.248848669</v>
      </c>
      <c r="O116" s="6">
        <v>1</v>
      </c>
      <c r="P116" s="260">
        <v>14080728.298406482</v>
      </c>
      <c r="Q116" s="261">
        <f t="shared" si="13"/>
        <v>0</v>
      </c>
      <c r="R116" s="262">
        <f t="shared" si="13"/>
        <v>6868647.9504421875</v>
      </c>
      <c r="S116" s="6">
        <v>1</v>
      </c>
      <c r="T116" s="260">
        <f t="shared" si="14"/>
        <v>20949376.248848669</v>
      </c>
      <c r="U116" s="428">
        <v>1</v>
      </c>
      <c r="V116" s="225">
        <v>41</v>
      </c>
      <c r="W116" s="226">
        <f t="shared" si="15"/>
        <v>-20</v>
      </c>
      <c r="AB116" s="199"/>
      <c r="AC116" s="199"/>
    </row>
    <row r="117" spans="1:29" s="225" customFormat="1" ht="36" hidden="1" customHeight="1" outlineLevel="7" x14ac:dyDescent="0.2">
      <c r="A117" s="221"/>
      <c r="B117" s="227"/>
      <c r="C117" s="248"/>
      <c r="D117" s="248"/>
      <c r="E117" s="254"/>
      <c r="F117" s="265"/>
      <c r="G117" s="270"/>
      <c r="H117" s="270"/>
      <c r="I117" s="16" t="s">
        <v>46</v>
      </c>
      <c r="J117" s="263" t="s">
        <v>260</v>
      </c>
      <c r="K117" s="263">
        <v>72</v>
      </c>
      <c r="L117" s="234">
        <f t="shared" si="19"/>
        <v>72</v>
      </c>
      <c r="M117" s="116">
        <v>8.5264046596860677E-5</v>
      </c>
      <c r="N117" s="5">
        <f t="shared" si="16"/>
        <v>23277084.720942963</v>
      </c>
      <c r="O117" s="6">
        <v>1</v>
      </c>
      <c r="P117" s="260">
        <v>18104399.227400083</v>
      </c>
      <c r="Q117" s="261">
        <f t="shared" si="13"/>
        <v>0</v>
      </c>
      <c r="R117" s="262">
        <f t="shared" si="13"/>
        <v>5172685.4935428798</v>
      </c>
      <c r="S117" s="6">
        <v>1</v>
      </c>
      <c r="T117" s="260">
        <f t="shared" si="14"/>
        <v>23277084.720942963</v>
      </c>
      <c r="U117" s="428">
        <v>1</v>
      </c>
      <c r="V117" s="225">
        <v>29</v>
      </c>
      <c r="W117" s="226">
        <f t="shared" si="15"/>
        <v>-43</v>
      </c>
      <c r="AB117" s="199"/>
      <c r="AC117" s="199"/>
    </row>
    <row r="118" spans="1:29" s="225" customFormat="1" ht="36" hidden="1" customHeight="1" outlineLevel="7" x14ac:dyDescent="0.2">
      <c r="A118" s="221"/>
      <c r="B118" s="227"/>
      <c r="C118" s="248"/>
      <c r="D118" s="248"/>
      <c r="E118" s="254"/>
      <c r="F118" s="265"/>
      <c r="G118" s="270"/>
      <c r="H118" s="270"/>
      <c r="I118" s="16" t="s">
        <v>47</v>
      </c>
      <c r="J118" s="263" t="s">
        <v>258</v>
      </c>
      <c r="K118" s="263">
        <v>26</v>
      </c>
      <c r="L118" s="234">
        <f t="shared" si="19"/>
        <v>23.400000000000002</v>
      </c>
      <c r="M118" s="116">
        <v>1.5347528387434922E-4</v>
      </c>
      <c r="N118" s="5">
        <f t="shared" si="16"/>
        <v>41898752.497697338</v>
      </c>
      <c r="O118" s="6">
        <v>0.9</v>
      </c>
      <c r="P118" s="260">
        <v>37064281.055655338</v>
      </c>
      <c r="Q118" s="261">
        <f t="shared" si="13"/>
        <v>0</v>
      </c>
      <c r="R118" s="262">
        <f t="shared" si="13"/>
        <v>644596.19227226824</v>
      </c>
      <c r="S118" s="6">
        <v>0.9</v>
      </c>
      <c r="T118" s="260">
        <f t="shared" si="14"/>
        <v>37708877.247927606</v>
      </c>
      <c r="U118" s="428">
        <v>0.9</v>
      </c>
      <c r="V118" s="225">
        <v>21</v>
      </c>
      <c r="W118" s="226">
        <f t="shared" si="15"/>
        <v>-2.4000000000000021</v>
      </c>
      <c r="AB118" s="199"/>
      <c r="AC118" s="199"/>
    </row>
    <row r="119" spans="1:29" s="225" customFormat="1" ht="36" hidden="1" customHeight="1" outlineLevel="7" x14ac:dyDescent="0.2">
      <c r="A119" s="221"/>
      <c r="B119" s="227"/>
      <c r="C119" s="248"/>
      <c r="D119" s="248"/>
      <c r="E119" s="254"/>
      <c r="F119" s="265"/>
      <c r="G119" s="270"/>
      <c r="H119" s="270"/>
      <c r="I119" s="16" t="s">
        <v>48</v>
      </c>
      <c r="J119" s="263" t="s">
        <v>257</v>
      </c>
      <c r="K119" s="263">
        <v>100</v>
      </c>
      <c r="L119" s="234">
        <f t="shared" si="19"/>
        <v>65</v>
      </c>
      <c r="M119" s="116">
        <v>1.7052809319372131E-5</v>
      </c>
      <c r="N119" s="5">
        <f t="shared" si="16"/>
        <v>4655416.944188592</v>
      </c>
      <c r="O119" s="6">
        <v>0.65</v>
      </c>
      <c r="P119" s="260">
        <v>3026021.013722585</v>
      </c>
      <c r="Q119" s="261">
        <f t="shared" si="13"/>
        <v>0</v>
      </c>
      <c r="R119" s="262">
        <f t="shared" si="13"/>
        <v>0</v>
      </c>
      <c r="S119" s="6">
        <v>0.65</v>
      </c>
      <c r="T119" s="260">
        <f t="shared" si="14"/>
        <v>3026021.013722585</v>
      </c>
      <c r="U119" s="428">
        <v>0.65</v>
      </c>
      <c r="V119" s="225">
        <v>40</v>
      </c>
      <c r="W119" s="226">
        <f t="shared" si="15"/>
        <v>-25</v>
      </c>
      <c r="AB119" s="199"/>
      <c r="AC119" s="199"/>
    </row>
    <row r="120" spans="1:29" s="225" customFormat="1" ht="36" hidden="1" customHeight="1" outlineLevel="7" x14ac:dyDescent="0.2">
      <c r="A120" s="221"/>
      <c r="B120" s="227"/>
      <c r="C120" s="248"/>
      <c r="D120" s="248"/>
      <c r="E120" s="254"/>
      <c r="F120" s="265"/>
      <c r="G120" s="270"/>
      <c r="H120" s="270"/>
      <c r="I120" s="16" t="s">
        <v>49</v>
      </c>
      <c r="J120" s="263" t="s">
        <v>259</v>
      </c>
      <c r="K120" s="263">
        <v>181</v>
      </c>
      <c r="L120" s="234">
        <f t="shared" si="19"/>
        <v>181</v>
      </c>
      <c r="M120" s="116">
        <v>5.1158427958116401E-5</v>
      </c>
      <c r="N120" s="5">
        <f t="shared" si="16"/>
        <v>13966250.832565777</v>
      </c>
      <c r="O120" s="6">
        <v>1</v>
      </c>
      <c r="P120" s="260">
        <v>0</v>
      </c>
      <c r="Q120" s="261">
        <f t="shared" si="13"/>
        <v>0</v>
      </c>
      <c r="R120" s="262">
        <f t="shared" si="13"/>
        <v>13966250.832565777</v>
      </c>
      <c r="S120" s="6">
        <v>1</v>
      </c>
      <c r="T120" s="260">
        <f t="shared" si="14"/>
        <v>13966250.832565777</v>
      </c>
      <c r="U120" s="428">
        <v>1</v>
      </c>
      <c r="V120" s="225">
        <v>0</v>
      </c>
      <c r="W120" s="226">
        <f t="shared" si="15"/>
        <v>-181</v>
      </c>
      <c r="AB120" s="199"/>
      <c r="AC120" s="199"/>
    </row>
    <row r="121" spans="1:29" s="225" customFormat="1" ht="36" hidden="1" customHeight="1" outlineLevel="7" x14ac:dyDescent="0.2">
      <c r="A121" s="221"/>
      <c r="B121" s="227"/>
      <c r="C121" s="248"/>
      <c r="D121" s="248"/>
      <c r="E121" s="254"/>
      <c r="F121" s="265"/>
      <c r="G121" s="270"/>
      <c r="H121" s="270"/>
      <c r="I121" s="16" t="s">
        <v>50</v>
      </c>
      <c r="J121" s="263" t="s">
        <v>258</v>
      </c>
      <c r="K121" s="263">
        <v>135.9</v>
      </c>
      <c r="L121" s="234">
        <f t="shared" si="19"/>
        <v>122.31</v>
      </c>
      <c r="M121" s="116">
        <v>1.7052809319372135E-4</v>
      </c>
      <c r="N121" s="5">
        <f t="shared" si="16"/>
        <v>46554169.441885926</v>
      </c>
      <c r="O121" s="6">
        <v>0.9</v>
      </c>
      <c r="P121" s="260">
        <v>0</v>
      </c>
      <c r="Q121" s="261">
        <f t="shared" si="13"/>
        <v>0</v>
      </c>
      <c r="R121" s="262">
        <f t="shared" si="13"/>
        <v>41898752.497697331</v>
      </c>
      <c r="S121" s="6">
        <v>0.9</v>
      </c>
      <c r="T121" s="260">
        <f t="shared" si="14"/>
        <v>41898752.497697331</v>
      </c>
      <c r="U121" s="428">
        <v>0.9</v>
      </c>
      <c r="V121" s="225">
        <v>0</v>
      </c>
      <c r="W121" s="226">
        <f t="shared" si="15"/>
        <v>-122.31</v>
      </c>
      <c r="AB121" s="199"/>
      <c r="AC121" s="199"/>
    </row>
    <row r="122" spans="1:29" s="225" customFormat="1" ht="36" hidden="1" customHeight="1" outlineLevel="7" x14ac:dyDescent="0.2">
      <c r="A122" s="221"/>
      <c r="B122" s="227"/>
      <c r="C122" s="248"/>
      <c r="D122" s="248"/>
      <c r="E122" s="254"/>
      <c r="F122" s="265"/>
      <c r="G122" s="270"/>
      <c r="H122" s="270"/>
      <c r="I122" s="16" t="s">
        <v>51</v>
      </c>
      <c r="J122" s="263" t="s">
        <v>257</v>
      </c>
      <c r="K122" s="263">
        <v>100</v>
      </c>
      <c r="L122" s="234">
        <f t="shared" si="19"/>
        <v>55.000000000000007</v>
      </c>
      <c r="M122" s="116">
        <v>8.5264046596860677E-5</v>
      </c>
      <c r="N122" s="5">
        <f t="shared" si="16"/>
        <v>23277084.720942963</v>
      </c>
      <c r="O122" s="6">
        <v>0.55000000000000004</v>
      </c>
      <c r="P122" s="260">
        <v>12802396.59651863</v>
      </c>
      <c r="Q122" s="261">
        <f t="shared" si="13"/>
        <v>0</v>
      </c>
      <c r="R122" s="262">
        <f t="shared" si="13"/>
        <v>0</v>
      </c>
      <c r="S122" s="6">
        <v>0.55000000000000004</v>
      </c>
      <c r="T122" s="260">
        <f t="shared" si="14"/>
        <v>12802396.59651863</v>
      </c>
      <c r="U122" s="428">
        <v>0.55000000000000004</v>
      </c>
      <c r="V122" s="225">
        <v>39</v>
      </c>
      <c r="W122" s="226">
        <f t="shared" si="15"/>
        <v>-16.000000000000007</v>
      </c>
      <c r="AB122" s="199"/>
      <c r="AC122" s="199"/>
    </row>
    <row r="123" spans="1:29" s="225" customFormat="1" ht="36" hidden="1" customHeight="1" outlineLevel="5" x14ac:dyDescent="0.2">
      <c r="A123" s="221"/>
      <c r="B123" s="227"/>
      <c r="C123" s="248"/>
      <c r="D123" s="248"/>
      <c r="E123" s="254"/>
      <c r="F123" s="265"/>
      <c r="G123" s="270"/>
      <c r="H123" s="270"/>
      <c r="I123" s="22" t="s">
        <v>54</v>
      </c>
      <c r="J123" s="271"/>
      <c r="K123" s="271"/>
      <c r="L123" s="272"/>
      <c r="M123" s="115">
        <v>2.2263389944735838E-3</v>
      </c>
      <c r="N123" s="23">
        <f t="shared" si="16"/>
        <v>607790545.49128842</v>
      </c>
      <c r="O123" s="273">
        <v>0.105</v>
      </c>
      <c r="P123" s="274">
        <v>63818007.276585281</v>
      </c>
      <c r="Q123" s="273">
        <f t="shared" si="13"/>
        <v>0</v>
      </c>
      <c r="R123" s="272">
        <f t="shared" si="13"/>
        <v>0</v>
      </c>
      <c r="S123" s="273">
        <f>SUMPRODUCT(S124:S137,M124:M137)/M123</f>
        <v>0.105</v>
      </c>
      <c r="T123" s="274">
        <f t="shared" si="14"/>
        <v>63818007.276585281</v>
      </c>
      <c r="U123" s="428">
        <v>0.105</v>
      </c>
      <c r="W123" s="226">
        <f t="shared" si="15"/>
        <v>0</v>
      </c>
      <c r="AB123" s="199"/>
      <c r="AC123" s="199"/>
    </row>
    <row r="124" spans="1:29" s="225" customFormat="1" ht="36" hidden="1" customHeight="1" outlineLevel="7" x14ac:dyDescent="0.2">
      <c r="A124" s="221"/>
      <c r="B124" s="227"/>
      <c r="C124" s="248"/>
      <c r="D124" s="248"/>
      <c r="E124" s="254"/>
      <c r="F124" s="265"/>
      <c r="G124" s="270"/>
      <c r="H124" s="270"/>
      <c r="I124" s="16" t="s">
        <v>38</v>
      </c>
      <c r="J124" s="263" t="s">
        <v>258</v>
      </c>
      <c r="K124" s="263">
        <v>214</v>
      </c>
      <c r="L124" s="234">
        <v>214</v>
      </c>
      <c r="M124" s="116">
        <v>1.781071195578867E-4</v>
      </c>
      <c r="N124" s="5">
        <f t="shared" si="16"/>
        <v>48623243.639303066</v>
      </c>
      <c r="O124" s="6">
        <v>1</v>
      </c>
      <c r="P124" s="260">
        <v>48623243.639303066</v>
      </c>
      <c r="Q124" s="261">
        <f t="shared" si="13"/>
        <v>0</v>
      </c>
      <c r="R124" s="262">
        <f t="shared" si="13"/>
        <v>0</v>
      </c>
      <c r="S124" s="6">
        <f t="shared" ref="S124:S137" si="20">L124/K124</f>
        <v>1</v>
      </c>
      <c r="T124" s="260">
        <f t="shared" si="14"/>
        <v>48623243.639303066</v>
      </c>
      <c r="U124" s="428">
        <v>1</v>
      </c>
      <c r="V124" s="225">
        <v>214</v>
      </c>
      <c r="W124" s="226">
        <f t="shared" si="15"/>
        <v>0</v>
      </c>
      <c r="AB124" s="199"/>
      <c r="AC124" s="199"/>
    </row>
    <row r="125" spans="1:29" s="225" customFormat="1" ht="36" hidden="1" customHeight="1" outlineLevel="7" x14ac:dyDescent="0.2">
      <c r="A125" s="221"/>
      <c r="B125" s="227"/>
      <c r="C125" s="248"/>
      <c r="D125" s="248"/>
      <c r="E125" s="254"/>
      <c r="F125" s="265"/>
      <c r="G125" s="270"/>
      <c r="H125" s="270"/>
      <c r="I125" s="16" t="s">
        <v>39</v>
      </c>
      <c r="J125" s="263" t="s">
        <v>259</v>
      </c>
      <c r="K125" s="263">
        <v>138</v>
      </c>
      <c r="L125" s="234">
        <v>138</v>
      </c>
      <c r="M125" s="116">
        <v>4.4526779889471674E-5</v>
      </c>
      <c r="N125" s="5">
        <f t="shared" si="16"/>
        <v>12155810.909825766</v>
      </c>
      <c r="O125" s="6">
        <v>1</v>
      </c>
      <c r="P125" s="260">
        <v>12155810.909825766</v>
      </c>
      <c r="Q125" s="261">
        <f t="shared" si="13"/>
        <v>0</v>
      </c>
      <c r="R125" s="262">
        <f t="shared" si="13"/>
        <v>0</v>
      </c>
      <c r="S125" s="6">
        <f t="shared" si="20"/>
        <v>1</v>
      </c>
      <c r="T125" s="260">
        <f t="shared" si="14"/>
        <v>12155810.909825766</v>
      </c>
      <c r="U125" s="428">
        <v>1</v>
      </c>
      <c r="V125" s="225">
        <v>138</v>
      </c>
      <c r="W125" s="226">
        <f t="shared" si="15"/>
        <v>0</v>
      </c>
      <c r="AB125" s="199"/>
      <c r="AC125" s="199"/>
    </row>
    <row r="126" spans="1:29" s="225" customFormat="1" ht="36" hidden="1" customHeight="1" outlineLevel="7" x14ac:dyDescent="0.2">
      <c r="A126" s="221"/>
      <c r="B126" s="227"/>
      <c r="C126" s="248"/>
      <c r="D126" s="248"/>
      <c r="E126" s="254"/>
      <c r="F126" s="265"/>
      <c r="G126" s="270"/>
      <c r="H126" s="270"/>
      <c r="I126" s="16" t="s">
        <v>40</v>
      </c>
      <c r="J126" s="263" t="s">
        <v>258</v>
      </c>
      <c r="K126" s="263">
        <v>7</v>
      </c>
      <c r="L126" s="234">
        <v>0</v>
      </c>
      <c r="M126" s="116">
        <v>2.2263389944735837E-5</v>
      </c>
      <c r="N126" s="5">
        <f t="shared" si="16"/>
        <v>6077905.4549128832</v>
      </c>
      <c r="O126" s="6">
        <v>0</v>
      </c>
      <c r="P126" s="260">
        <v>0</v>
      </c>
      <c r="Q126" s="261">
        <f t="shared" si="13"/>
        <v>0</v>
      </c>
      <c r="R126" s="262">
        <f t="shared" si="13"/>
        <v>0</v>
      </c>
      <c r="S126" s="6">
        <f t="shared" si="20"/>
        <v>0</v>
      </c>
      <c r="T126" s="260">
        <f t="shared" si="14"/>
        <v>0</v>
      </c>
      <c r="U126" s="428">
        <v>0</v>
      </c>
      <c r="W126" s="226">
        <f t="shared" si="15"/>
        <v>0</v>
      </c>
      <c r="AB126" s="199"/>
      <c r="AC126" s="199"/>
    </row>
    <row r="127" spans="1:29" s="225" customFormat="1" ht="36" hidden="1" customHeight="1" outlineLevel="7" x14ac:dyDescent="0.2">
      <c r="A127" s="221"/>
      <c r="B127" s="227"/>
      <c r="C127" s="248"/>
      <c r="D127" s="248"/>
      <c r="E127" s="254"/>
      <c r="F127" s="265"/>
      <c r="G127" s="270"/>
      <c r="H127" s="270"/>
      <c r="I127" s="16" t="s">
        <v>41</v>
      </c>
      <c r="J127" s="263" t="s">
        <v>256</v>
      </c>
      <c r="K127" s="263">
        <v>9287</v>
      </c>
      <c r="L127" s="234">
        <v>0</v>
      </c>
      <c r="M127" s="116">
        <v>3.1168745922630184E-4</v>
      </c>
      <c r="N127" s="5">
        <f t="shared" si="16"/>
        <v>85090676.368780404</v>
      </c>
      <c r="O127" s="6">
        <v>0</v>
      </c>
      <c r="P127" s="260">
        <v>0</v>
      </c>
      <c r="Q127" s="261">
        <f t="shared" si="13"/>
        <v>0</v>
      </c>
      <c r="R127" s="262">
        <f t="shared" si="13"/>
        <v>0</v>
      </c>
      <c r="S127" s="6">
        <f t="shared" si="20"/>
        <v>0</v>
      </c>
      <c r="T127" s="260">
        <f t="shared" si="14"/>
        <v>0</v>
      </c>
      <c r="U127" s="428">
        <v>0</v>
      </c>
      <c r="W127" s="226">
        <f t="shared" si="15"/>
        <v>0</v>
      </c>
      <c r="AB127" s="199"/>
      <c r="AC127" s="199"/>
    </row>
    <row r="128" spans="1:29" s="225" customFormat="1" ht="36" hidden="1" customHeight="1" outlineLevel="7" x14ac:dyDescent="0.2">
      <c r="A128" s="221"/>
      <c r="B128" s="227"/>
      <c r="C128" s="248"/>
      <c r="D128" s="248"/>
      <c r="E128" s="254"/>
      <c r="F128" s="265"/>
      <c r="G128" s="270"/>
      <c r="H128" s="270"/>
      <c r="I128" s="16" t="s">
        <v>42</v>
      </c>
      <c r="J128" s="263" t="s">
        <v>259</v>
      </c>
      <c r="K128" s="263">
        <v>102</v>
      </c>
      <c r="L128" s="234">
        <v>0</v>
      </c>
      <c r="M128" s="116">
        <v>2.3376559441972629E-4</v>
      </c>
      <c r="N128" s="5">
        <f t="shared" si="16"/>
        <v>63818007.276585273</v>
      </c>
      <c r="O128" s="6">
        <v>0</v>
      </c>
      <c r="P128" s="260">
        <v>0</v>
      </c>
      <c r="Q128" s="261">
        <f t="shared" si="13"/>
        <v>0</v>
      </c>
      <c r="R128" s="262">
        <f t="shared" si="13"/>
        <v>0</v>
      </c>
      <c r="S128" s="6">
        <f t="shared" si="20"/>
        <v>0</v>
      </c>
      <c r="T128" s="260">
        <f t="shared" si="14"/>
        <v>0</v>
      </c>
      <c r="U128" s="428">
        <v>0</v>
      </c>
      <c r="W128" s="226">
        <f t="shared" si="15"/>
        <v>0</v>
      </c>
      <c r="AB128" s="199"/>
      <c r="AC128" s="199"/>
    </row>
    <row r="129" spans="1:29" s="225" customFormat="1" ht="36" hidden="1" customHeight="1" outlineLevel="7" x14ac:dyDescent="0.2">
      <c r="A129" s="221"/>
      <c r="B129" s="227"/>
      <c r="C129" s="248"/>
      <c r="D129" s="248"/>
      <c r="E129" s="254"/>
      <c r="F129" s="265"/>
      <c r="G129" s="270"/>
      <c r="H129" s="270"/>
      <c r="I129" s="16" t="s">
        <v>43</v>
      </c>
      <c r="J129" s="263" t="s">
        <v>258</v>
      </c>
      <c r="K129" s="263">
        <v>65</v>
      </c>
      <c r="L129" s="234">
        <v>0</v>
      </c>
      <c r="M129" s="116">
        <v>4.6753118883945257E-4</v>
      </c>
      <c r="N129" s="5">
        <f t="shared" si="16"/>
        <v>127636014.55317055</v>
      </c>
      <c r="O129" s="6">
        <v>0</v>
      </c>
      <c r="P129" s="260">
        <v>0</v>
      </c>
      <c r="Q129" s="261">
        <f t="shared" si="13"/>
        <v>0</v>
      </c>
      <c r="R129" s="262">
        <f t="shared" si="13"/>
        <v>0</v>
      </c>
      <c r="S129" s="6">
        <f t="shared" si="20"/>
        <v>0</v>
      </c>
      <c r="T129" s="260">
        <f t="shared" si="14"/>
        <v>0</v>
      </c>
      <c r="U129" s="428">
        <v>0</v>
      </c>
      <c r="W129" s="226">
        <f t="shared" si="15"/>
        <v>0</v>
      </c>
      <c r="AB129" s="199"/>
      <c r="AC129" s="199"/>
    </row>
    <row r="130" spans="1:29" s="225" customFormat="1" ht="36" hidden="1" customHeight="1" outlineLevel="7" x14ac:dyDescent="0.2">
      <c r="A130" s="221"/>
      <c r="B130" s="227"/>
      <c r="C130" s="248"/>
      <c r="D130" s="248"/>
      <c r="E130" s="254"/>
      <c r="F130" s="265"/>
      <c r="G130" s="270"/>
      <c r="H130" s="270"/>
      <c r="I130" s="16" t="s">
        <v>44</v>
      </c>
      <c r="J130" s="263" t="s">
        <v>256</v>
      </c>
      <c r="K130" s="263">
        <v>5000</v>
      </c>
      <c r="L130" s="234">
        <v>0</v>
      </c>
      <c r="M130" s="116">
        <v>1.3358033966841504E-4</v>
      </c>
      <c r="N130" s="5">
        <f t="shared" si="16"/>
        <v>36467432.729477301</v>
      </c>
      <c r="O130" s="6">
        <v>0</v>
      </c>
      <c r="P130" s="260">
        <v>0</v>
      </c>
      <c r="Q130" s="261">
        <f t="shared" si="13"/>
        <v>0</v>
      </c>
      <c r="R130" s="262">
        <f t="shared" si="13"/>
        <v>0</v>
      </c>
      <c r="S130" s="6">
        <f t="shared" si="20"/>
        <v>0</v>
      </c>
      <c r="T130" s="260">
        <f t="shared" si="14"/>
        <v>0</v>
      </c>
      <c r="U130" s="428">
        <v>0</v>
      </c>
      <c r="W130" s="226">
        <f t="shared" si="15"/>
        <v>0</v>
      </c>
      <c r="AB130" s="199"/>
      <c r="AC130" s="199"/>
    </row>
    <row r="131" spans="1:29" s="225" customFormat="1" ht="36" hidden="1" customHeight="1" outlineLevel="7" x14ac:dyDescent="0.2">
      <c r="A131" s="221"/>
      <c r="B131" s="227"/>
      <c r="C131" s="248"/>
      <c r="D131" s="248"/>
      <c r="E131" s="254"/>
      <c r="F131" s="265"/>
      <c r="G131" s="270"/>
      <c r="H131" s="270"/>
      <c r="I131" s="16" t="s">
        <v>45</v>
      </c>
      <c r="J131" s="263" t="s">
        <v>259</v>
      </c>
      <c r="K131" s="263">
        <v>84</v>
      </c>
      <c r="L131" s="234">
        <v>0</v>
      </c>
      <c r="M131" s="116">
        <v>1.001852547513113E-4</v>
      </c>
      <c r="N131" s="5">
        <f t="shared" si="16"/>
        <v>27350574.547107987</v>
      </c>
      <c r="O131" s="6">
        <v>0</v>
      </c>
      <c r="P131" s="260">
        <v>0</v>
      </c>
      <c r="Q131" s="261">
        <f t="shared" si="13"/>
        <v>0</v>
      </c>
      <c r="R131" s="262">
        <f t="shared" si="13"/>
        <v>0</v>
      </c>
      <c r="S131" s="6">
        <f t="shared" si="20"/>
        <v>0</v>
      </c>
      <c r="T131" s="260">
        <f t="shared" si="14"/>
        <v>0</v>
      </c>
      <c r="U131" s="428">
        <v>0</v>
      </c>
      <c r="W131" s="226">
        <f t="shared" si="15"/>
        <v>0</v>
      </c>
      <c r="AB131" s="199"/>
      <c r="AC131" s="199"/>
    </row>
    <row r="132" spans="1:29" s="225" customFormat="1" ht="36" hidden="1" customHeight="1" outlineLevel="7" x14ac:dyDescent="0.2">
      <c r="A132" s="221"/>
      <c r="B132" s="227"/>
      <c r="C132" s="248"/>
      <c r="D132" s="248"/>
      <c r="E132" s="254"/>
      <c r="F132" s="265"/>
      <c r="G132" s="270"/>
      <c r="H132" s="270"/>
      <c r="I132" s="16" t="s">
        <v>46</v>
      </c>
      <c r="J132" s="263" t="s">
        <v>260</v>
      </c>
      <c r="K132" s="263">
        <v>72</v>
      </c>
      <c r="L132" s="234">
        <v>0</v>
      </c>
      <c r="M132" s="116">
        <v>1.1131694972367921E-4</v>
      </c>
      <c r="N132" s="5">
        <f t="shared" si="16"/>
        <v>30389527.274564423</v>
      </c>
      <c r="O132" s="6">
        <v>0</v>
      </c>
      <c r="P132" s="260">
        <v>0</v>
      </c>
      <c r="Q132" s="261">
        <f t="shared" si="13"/>
        <v>0</v>
      </c>
      <c r="R132" s="262">
        <f t="shared" si="13"/>
        <v>0</v>
      </c>
      <c r="S132" s="6">
        <f t="shared" si="20"/>
        <v>0</v>
      </c>
      <c r="T132" s="260">
        <f t="shared" si="14"/>
        <v>0</v>
      </c>
      <c r="U132" s="428">
        <v>0</v>
      </c>
      <c r="W132" s="226">
        <f t="shared" si="15"/>
        <v>0</v>
      </c>
      <c r="AB132" s="199"/>
      <c r="AC132" s="199"/>
    </row>
    <row r="133" spans="1:29" s="225" customFormat="1" ht="36" hidden="1" customHeight="1" outlineLevel="7" x14ac:dyDescent="0.2">
      <c r="A133" s="221"/>
      <c r="B133" s="227"/>
      <c r="C133" s="248"/>
      <c r="D133" s="248"/>
      <c r="E133" s="254"/>
      <c r="F133" s="265"/>
      <c r="G133" s="270"/>
      <c r="H133" s="270"/>
      <c r="I133" s="16" t="s">
        <v>47</v>
      </c>
      <c r="J133" s="263" t="s">
        <v>258</v>
      </c>
      <c r="K133" s="263">
        <v>30</v>
      </c>
      <c r="L133" s="234">
        <v>0</v>
      </c>
      <c r="M133" s="116">
        <v>2.0037050950262261E-4</v>
      </c>
      <c r="N133" s="5">
        <f t="shared" si="16"/>
        <v>54701149.094215974</v>
      </c>
      <c r="O133" s="6">
        <v>0</v>
      </c>
      <c r="P133" s="260">
        <v>0</v>
      </c>
      <c r="Q133" s="261">
        <f t="shared" si="13"/>
        <v>0</v>
      </c>
      <c r="R133" s="262">
        <f t="shared" si="13"/>
        <v>0</v>
      </c>
      <c r="S133" s="6">
        <f t="shared" si="20"/>
        <v>0</v>
      </c>
      <c r="T133" s="260">
        <f t="shared" si="14"/>
        <v>0</v>
      </c>
      <c r="U133" s="428">
        <v>0</v>
      </c>
      <c r="W133" s="226">
        <f t="shared" si="15"/>
        <v>0</v>
      </c>
      <c r="AB133" s="199"/>
      <c r="AC133" s="199"/>
    </row>
    <row r="134" spans="1:29" s="225" customFormat="1" ht="36" hidden="1" customHeight="1" outlineLevel="7" x14ac:dyDescent="0.2">
      <c r="A134" s="221"/>
      <c r="B134" s="227"/>
      <c r="C134" s="248"/>
      <c r="D134" s="248"/>
      <c r="E134" s="254"/>
      <c r="F134" s="265"/>
      <c r="G134" s="270"/>
      <c r="H134" s="270"/>
      <c r="I134" s="16" t="s">
        <v>48</v>
      </c>
      <c r="J134" s="263" t="s">
        <v>257</v>
      </c>
      <c r="K134" s="263">
        <v>100</v>
      </c>
      <c r="L134" s="234">
        <v>0</v>
      </c>
      <c r="M134" s="116">
        <v>2.2263389944735837E-5</v>
      </c>
      <c r="N134" s="5">
        <f t="shared" si="16"/>
        <v>6077905.4549128832</v>
      </c>
      <c r="O134" s="6">
        <v>0</v>
      </c>
      <c r="P134" s="260">
        <v>0</v>
      </c>
      <c r="Q134" s="261">
        <f t="shared" si="13"/>
        <v>0</v>
      </c>
      <c r="R134" s="262">
        <f t="shared" si="13"/>
        <v>0</v>
      </c>
      <c r="S134" s="6">
        <f t="shared" si="20"/>
        <v>0</v>
      </c>
      <c r="T134" s="260">
        <f t="shared" si="14"/>
        <v>0</v>
      </c>
      <c r="U134" s="428">
        <v>0</v>
      </c>
      <c r="W134" s="226">
        <f t="shared" si="15"/>
        <v>0</v>
      </c>
      <c r="AB134" s="199"/>
      <c r="AC134" s="199"/>
    </row>
    <row r="135" spans="1:29" s="225" customFormat="1" ht="36" hidden="1" customHeight="1" outlineLevel="7" x14ac:dyDescent="0.2">
      <c r="A135" s="221"/>
      <c r="B135" s="227"/>
      <c r="C135" s="248"/>
      <c r="D135" s="248"/>
      <c r="E135" s="254"/>
      <c r="F135" s="265"/>
      <c r="G135" s="270"/>
      <c r="H135" s="270"/>
      <c r="I135" s="16" t="s">
        <v>49</v>
      </c>
      <c r="J135" s="263" t="s">
        <v>259</v>
      </c>
      <c r="K135" s="263">
        <v>248.02</v>
      </c>
      <c r="L135" s="234">
        <v>0</v>
      </c>
      <c r="M135" s="116">
        <v>6.6790169834207518E-5</v>
      </c>
      <c r="N135" s="5">
        <f t="shared" si="16"/>
        <v>18233716.364738651</v>
      </c>
      <c r="O135" s="6">
        <v>0</v>
      </c>
      <c r="P135" s="260">
        <v>0</v>
      </c>
      <c r="Q135" s="261">
        <f t="shared" si="13"/>
        <v>0</v>
      </c>
      <c r="R135" s="262">
        <f t="shared" si="13"/>
        <v>0</v>
      </c>
      <c r="S135" s="6">
        <f t="shared" si="20"/>
        <v>0</v>
      </c>
      <c r="T135" s="260">
        <f t="shared" si="14"/>
        <v>0</v>
      </c>
      <c r="U135" s="428">
        <v>0</v>
      </c>
      <c r="W135" s="226">
        <f t="shared" si="15"/>
        <v>0</v>
      </c>
      <c r="AB135" s="199"/>
      <c r="AC135" s="199"/>
    </row>
    <row r="136" spans="1:29" s="225" customFormat="1" ht="36" hidden="1" customHeight="1" outlineLevel="7" x14ac:dyDescent="0.2">
      <c r="A136" s="221"/>
      <c r="B136" s="227"/>
      <c r="C136" s="248"/>
      <c r="D136" s="248"/>
      <c r="E136" s="254"/>
      <c r="F136" s="265"/>
      <c r="G136" s="270"/>
      <c r="H136" s="270"/>
      <c r="I136" s="16" t="s">
        <v>50</v>
      </c>
      <c r="J136" s="263" t="s">
        <v>258</v>
      </c>
      <c r="K136" s="263">
        <v>195.4</v>
      </c>
      <c r="L136" s="234">
        <v>0</v>
      </c>
      <c r="M136" s="116">
        <v>2.2263389944735841E-4</v>
      </c>
      <c r="N136" s="5">
        <f t="shared" si="16"/>
        <v>60779054.549128845</v>
      </c>
      <c r="O136" s="6">
        <v>0</v>
      </c>
      <c r="P136" s="260">
        <v>0</v>
      </c>
      <c r="Q136" s="261">
        <f t="shared" si="13"/>
        <v>0</v>
      </c>
      <c r="R136" s="262">
        <f t="shared" si="13"/>
        <v>0</v>
      </c>
      <c r="S136" s="6">
        <f t="shared" si="20"/>
        <v>0</v>
      </c>
      <c r="T136" s="260">
        <f t="shared" si="14"/>
        <v>0</v>
      </c>
      <c r="U136" s="428">
        <v>0</v>
      </c>
      <c r="W136" s="226">
        <f t="shared" si="15"/>
        <v>0</v>
      </c>
      <c r="AB136" s="199"/>
      <c r="AC136" s="199"/>
    </row>
    <row r="137" spans="1:29" s="225" customFormat="1" ht="36" hidden="1" customHeight="1" outlineLevel="7" x14ac:dyDescent="0.2">
      <c r="A137" s="221"/>
      <c r="B137" s="227"/>
      <c r="C137" s="248"/>
      <c r="D137" s="248"/>
      <c r="E137" s="254"/>
      <c r="F137" s="265"/>
      <c r="G137" s="270"/>
      <c r="H137" s="270"/>
      <c r="I137" s="16" t="s">
        <v>51</v>
      </c>
      <c r="J137" s="263" t="s">
        <v>257</v>
      </c>
      <c r="K137" s="263">
        <v>100</v>
      </c>
      <c r="L137" s="234">
        <v>10</v>
      </c>
      <c r="M137" s="116">
        <v>1.1131694972367921E-4</v>
      </c>
      <c r="N137" s="5">
        <f t="shared" si="16"/>
        <v>30389527.274564423</v>
      </c>
      <c r="O137" s="6">
        <v>0.1</v>
      </c>
      <c r="P137" s="260">
        <v>3038952.7274564425</v>
      </c>
      <c r="Q137" s="261">
        <f t="shared" si="13"/>
        <v>0</v>
      </c>
      <c r="R137" s="262">
        <f t="shared" si="13"/>
        <v>0</v>
      </c>
      <c r="S137" s="6">
        <f t="shared" si="20"/>
        <v>0.1</v>
      </c>
      <c r="T137" s="260">
        <f t="shared" si="14"/>
        <v>3038952.7274564425</v>
      </c>
      <c r="U137" s="428">
        <v>0.1</v>
      </c>
      <c r="V137" s="225">
        <v>10</v>
      </c>
      <c r="W137" s="226">
        <f t="shared" si="15"/>
        <v>0</v>
      </c>
      <c r="AB137" s="199"/>
      <c r="AC137" s="199"/>
    </row>
    <row r="138" spans="1:29" s="225" customFormat="1" ht="36" hidden="1" customHeight="1" outlineLevel="4" x14ac:dyDescent="0.2">
      <c r="A138" s="221"/>
      <c r="B138" s="227"/>
      <c r="C138" s="248"/>
      <c r="D138" s="248"/>
      <c r="E138" s="254"/>
      <c r="F138" s="265"/>
      <c r="G138" s="265"/>
      <c r="H138" s="265"/>
      <c r="I138" s="19" t="s">
        <v>55</v>
      </c>
      <c r="J138" s="266"/>
      <c r="K138" s="266"/>
      <c r="L138" s="267"/>
      <c r="M138" s="105">
        <v>2.8489780533304941E-2</v>
      </c>
      <c r="N138" s="20">
        <f t="shared" si="16"/>
        <v>7777710085.5922489</v>
      </c>
      <c r="O138" s="268">
        <v>0.20185036202735318</v>
      </c>
      <c r="P138" s="269">
        <v>1252616034.0469208</v>
      </c>
      <c r="Q138" s="268">
        <f t="shared" si="13"/>
        <v>0</v>
      </c>
      <c r="R138" s="267">
        <f t="shared" si="13"/>
        <v>317317562.47367072</v>
      </c>
      <c r="S138" s="268">
        <f>(S139*M139+S153*M153+S167*M167+S181*M181+S195*M195)/M138</f>
        <v>0.20185036202735318</v>
      </c>
      <c r="T138" s="269">
        <f t="shared" si="14"/>
        <v>1569933596.5205915</v>
      </c>
      <c r="U138" s="428">
        <v>0.20185036202735318</v>
      </c>
      <c r="W138" s="226">
        <f t="shared" si="15"/>
        <v>0</v>
      </c>
      <c r="AB138" s="199"/>
      <c r="AC138" s="199"/>
    </row>
    <row r="139" spans="1:29" s="225" customFormat="1" ht="36" hidden="1" customHeight="1" outlineLevel="5" x14ac:dyDescent="0.2">
      <c r="A139" s="221"/>
      <c r="B139" s="227"/>
      <c r="C139" s="248"/>
      <c r="D139" s="248"/>
      <c r="E139" s="254"/>
      <c r="F139" s="265"/>
      <c r="G139" s="270"/>
      <c r="H139" s="270"/>
      <c r="I139" s="25" t="s">
        <v>242</v>
      </c>
      <c r="J139" s="271"/>
      <c r="K139" s="271"/>
      <c r="L139" s="272"/>
      <c r="M139" s="115">
        <v>1.9023747258763556E-2</v>
      </c>
      <c r="N139" s="23">
        <f t="shared" si="16"/>
        <v>5193483001.6424513</v>
      </c>
      <c r="O139" s="273">
        <v>0.04</v>
      </c>
      <c r="P139" s="274">
        <v>0</v>
      </c>
      <c r="Q139" s="273">
        <f t="shared" si="13"/>
        <v>0</v>
      </c>
      <c r="R139" s="272">
        <f t="shared" si="13"/>
        <v>207739320.06569806</v>
      </c>
      <c r="S139" s="273">
        <f>SUMPRODUCT(S140:S152,M140:M152)/M139</f>
        <v>0.04</v>
      </c>
      <c r="T139" s="274">
        <f t="shared" si="14"/>
        <v>207739320.06569806</v>
      </c>
      <c r="U139" s="428">
        <v>0.04</v>
      </c>
      <c r="W139" s="226">
        <f t="shared" si="15"/>
        <v>0</v>
      </c>
      <c r="AB139" s="199"/>
      <c r="AC139" s="199"/>
    </row>
    <row r="140" spans="1:29" s="225" customFormat="1" ht="36" hidden="1" customHeight="1" outlineLevel="7" x14ac:dyDescent="0.2">
      <c r="A140" s="221"/>
      <c r="B140" s="227"/>
      <c r="C140" s="248"/>
      <c r="D140" s="248"/>
      <c r="E140" s="254"/>
      <c r="F140" s="265"/>
      <c r="G140" s="270"/>
      <c r="H140" s="270"/>
      <c r="I140" s="26" t="s">
        <v>38</v>
      </c>
      <c r="J140" s="263" t="s">
        <v>258</v>
      </c>
      <c r="K140" s="263">
        <v>1705</v>
      </c>
      <c r="L140" s="234">
        <f>K140*S140</f>
        <v>852.5</v>
      </c>
      <c r="M140" s="116">
        <v>1.5218997807010845E-3</v>
      </c>
      <c r="N140" s="5">
        <f t="shared" si="16"/>
        <v>415478640.13139606</v>
      </c>
      <c r="O140" s="6">
        <v>0.5</v>
      </c>
      <c r="P140" s="260">
        <v>0</v>
      </c>
      <c r="Q140" s="261">
        <f t="shared" si="13"/>
        <v>0</v>
      </c>
      <c r="R140" s="262">
        <f t="shared" si="13"/>
        <v>207739320.06569803</v>
      </c>
      <c r="S140" s="6">
        <v>0.5</v>
      </c>
      <c r="T140" s="260">
        <f t="shared" si="14"/>
        <v>207739320.06569803</v>
      </c>
      <c r="U140" s="428">
        <v>0.5</v>
      </c>
      <c r="W140" s="226">
        <f t="shared" si="15"/>
        <v>-852.5</v>
      </c>
      <c r="AB140" s="199"/>
      <c r="AC140" s="199"/>
    </row>
    <row r="141" spans="1:29" s="225" customFormat="1" ht="36" hidden="1" customHeight="1" outlineLevel="7" x14ac:dyDescent="0.2">
      <c r="A141" s="221"/>
      <c r="B141" s="227"/>
      <c r="C141" s="248"/>
      <c r="D141" s="248"/>
      <c r="E141" s="254"/>
      <c r="F141" s="265"/>
      <c r="G141" s="270"/>
      <c r="H141" s="270"/>
      <c r="I141" s="26" t="s">
        <v>39</v>
      </c>
      <c r="J141" s="263" t="s">
        <v>259</v>
      </c>
      <c r="K141" s="263">
        <v>472</v>
      </c>
      <c r="L141" s="234">
        <v>0</v>
      </c>
      <c r="M141" s="116">
        <v>3.8047494517527112E-4</v>
      </c>
      <c r="N141" s="5">
        <f t="shared" si="16"/>
        <v>103869660.03284901</v>
      </c>
      <c r="O141" s="6">
        <v>0</v>
      </c>
      <c r="P141" s="260">
        <v>0</v>
      </c>
      <c r="Q141" s="261">
        <f t="shared" si="13"/>
        <v>0</v>
      </c>
      <c r="R141" s="262">
        <f t="shared" si="13"/>
        <v>0</v>
      </c>
      <c r="S141" s="6">
        <f t="shared" ref="S141:S152" si="21">L141/K141</f>
        <v>0</v>
      </c>
      <c r="T141" s="260">
        <f t="shared" si="14"/>
        <v>0</v>
      </c>
      <c r="U141" s="428">
        <v>0</v>
      </c>
      <c r="W141" s="226">
        <f t="shared" si="15"/>
        <v>0</v>
      </c>
      <c r="AB141" s="199"/>
      <c r="AC141" s="199"/>
    </row>
    <row r="142" spans="1:29" s="225" customFormat="1" ht="36" hidden="1" customHeight="1" outlineLevel="7" x14ac:dyDescent="0.2">
      <c r="A142" s="221"/>
      <c r="B142" s="227"/>
      <c r="C142" s="248"/>
      <c r="D142" s="248"/>
      <c r="E142" s="254"/>
      <c r="F142" s="265"/>
      <c r="G142" s="270"/>
      <c r="H142" s="270"/>
      <c r="I142" s="26" t="s">
        <v>40</v>
      </c>
      <c r="J142" s="263" t="s">
        <v>258</v>
      </c>
      <c r="K142" s="263">
        <v>21</v>
      </c>
      <c r="L142" s="234">
        <v>0</v>
      </c>
      <c r="M142" s="116">
        <v>1.9023747258763556E-4</v>
      </c>
      <c r="N142" s="5">
        <f t="shared" si="16"/>
        <v>51934830.016424507</v>
      </c>
      <c r="O142" s="6">
        <v>0</v>
      </c>
      <c r="P142" s="260">
        <v>0</v>
      </c>
      <c r="Q142" s="261">
        <f t="shared" si="13"/>
        <v>0</v>
      </c>
      <c r="R142" s="262">
        <f t="shared" si="13"/>
        <v>0</v>
      </c>
      <c r="S142" s="6">
        <f t="shared" si="21"/>
        <v>0</v>
      </c>
      <c r="T142" s="260">
        <f t="shared" si="14"/>
        <v>0</v>
      </c>
      <c r="U142" s="428">
        <v>0</v>
      </c>
      <c r="W142" s="226">
        <f t="shared" si="15"/>
        <v>0</v>
      </c>
      <c r="AB142" s="199"/>
      <c r="AC142" s="199"/>
    </row>
    <row r="143" spans="1:29" s="225" customFormat="1" ht="36" hidden="1" customHeight="1" outlineLevel="7" x14ac:dyDescent="0.2">
      <c r="A143" s="221"/>
      <c r="B143" s="227"/>
      <c r="C143" s="248"/>
      <c r="D143" s="248"/>
      <c r="E143" s="254"/>
      <c r="F143" s="265"/>
      <c r="G143" s="270"/>
      <c r="H143" s="270"/>
      <c r="I143" s="26" t="s">
        <v>41</v>
      </c>
      <c r="J143" s="263" t="s">
        <v>256</v>
      </c>
      <c r="K143" s="263">
        <v>36150</v>
      </c>
      <c r="L143" s="234">
        <v>0</v>
      </c>
      <c r="M143" s="116">
        <v>2.6633246162268988E-3</v>
      </c>
      <c r="N143" s="5">
        <f t="shared" si="16"/>
        <v>727087620.22994339</v>
      </c>
      <c r="O143" s="6">
        <v>0</v>
      </c>
      <c r="P143" s="260">
        <v>0</v>
      </c>
      <c r="Q143" s="261">
        <f t="shared" si="13"/>
        <v>0</v>
      </c>
      <c r="R143" s="262">
        <f t="shared" si="13"/>
        <v>0</v>
      </c>
      <c r="S143" s="6">
        <f t="shared" si="21"/>
        <v>0</v>
      </c>
      <c r="T143" s="260">
        <f t="shared" si="14"/>
        <v>0</v>
      </c>
      <c r="U143" s="428">
        <v>0</v>
      </c>
      <c r="W143" s="226">
        <f t="shared" si="15"/>
        <v>0</v>
      </c>
      <c r="AB143" s="199"/>
      <c r="AC143" s="199"/>
    </row>
    <row r="144" spans="1:29" s="225" customFormat="1" ht="36" hidden="1" customHeight="1" outlineLevel="7" x14ac:dyDescent="0.2">
      <c r="A144" s="221"/>
      <c r="B144" s="227"/>
      <c r="C144" s="248"/>
      <c r="D144" s="248"/>
      <c r="E144" s="254"/>
      <c r="F144" s="265"/>
      <c r="G144" s="270"/>
      <c r="H144" s="270"/>
      <c r="I144" s="26" t="s">
        <v>42</v>
      </c>
      <c r="J144" s="263" t="s">
        <v>259</v>
      </c>
      <c r="K144" s="263">
        <v>218</v>
      </c>
      <c r="L144" s="234">
        <v>0</v>
      </c>
      <c r="M144" s="116">
        <v>1.9974934621701732E-3</v>
      </c>
      <c r="N144" s="5">
        <f t="shared" si="16"/>
        <v>545315715.17245722</v>
      </c>
      <c r="O144" s="6">
        <v>0</v>
      </c>
      <c r="P144" s="260">
        <v>0</v>
      </c>
      <c r="Q144" s="261">
        <f t="shared" si="13"/>
        <v>0</v>
      </c>
      <c r="R144" s="262">
        <f t="shared" si="13"/>
        <v>0</v>
      </c>
      <c r="S144" s="6">
        <f t="shared" si="21"/>
        <v>0</v>
      </c>
      <c r="T144" s="260">
        <f t="shared" si="14"/>
        <v>0</v>
      </c>
      <c r="U144" s="428">
        <v>0</v>
      </c>
      <c r="W144" s="226">
        <f t="shared" si="15"/>
        <v>0</v>
      </c>
      <c r="AB144" s="199"/>
      <c r="AC144" s="199"/>
    </row>
    <row r="145" spans="1:29" s="225" customFormat="1" ht="36" hidden="1" customHeight="1" outlineLevel="7" x14ac:dyDescent="0.2">
      <c r="A145" s="221"/>
      <c r="B145" s="227"/>
      <c r="C145" s="248"/>
      <c r="D145" s="248"/>
      <c r="E145" s="254"/>
      <c r="F145" s="265"/>
      <c r="G145" s="270"/>
      <c r="H145" s="270"/>
      <c r="I145" s="26" t="s">
        <v>43</v>
      </c>
      <c r="J145" s="263" t="s">
        <v>258</v>
      </c>
      <c r="K145" s="263">
        <v>444</v>
      </c>
      <c r="L145" s="234">
        <v>0</v>
      </c>
      <c r="M145" s="116">
        <v>3.9949869243403463E-3</v>
      </c>
      <c r="N145" s="5">
        <f t="shared" si="16"/>
        <v>1090631430.3449144</v>
      </c>
      <c r="O145" s="6">
        <v>0</v>
      </c>
      <c r="P145" s="260">
        <v>0</v>
      </c>
      <c r="Q145" s="261">
        <f t="shared" si="13"/>
        <v>0</v>
      </c>
      <c r="R145" s="262">
        <f t="shared" si="13"/>
        <v>0</v>
      </c>
      <c r="S145" s="6">
        <f t="shared" si="21"/>
        <v>0</v>
      </c>
      <c r="T145" s="260">
        <f t="shared" si="14"/>
        <v>0</v>
      </c>
      <c r="U145" s="428">
        <v>0</v>
      </c>
      <c r="W145" s="226">
        <f t="shared" si="15"/>
        <v>0</v>
      </c>
      <c r="AB145" s="199"/>
      <c r="AC145" s="199"/>
    </row>
    <row r="146" spans="1:29" s="225" customFormat="1" ht="36" hidden="1" customHeight="1" outlineLevel="7" x14ac:dyDescent="0.2">
      <c r="A146" s="221"/>
      <c r="B146" s="227"/>
      <c r="C146" s="248"/>
      <c r="D146" s="248"/>
      <c r="E146" s="254"/>
      <c r="F146" s="265"/>
      <c r="G146" s="270"/>
      <c r="H146" s="270"/>
      <c r="I146" s="26" t="s">
        <v>248</v>
      </c>
      <c r="J146" s="263" t="s">
        <v>256</v>
      </c>
      <c r="K146" s="263">
        <v>36200</v>
      </c>
      <c r="L146" s="234">
        <v>0</v>
      </c>
      <c r="M146" s="116">
        <v>1.1414248355258135E-3</v>
      </c>
      <c r="N146" s="5">
        <f t="shared" si="16"/>
        <v>311608980.0985471</v>
      </c>
      <c r="O146" s="6">
        <v>0</v>
      </c>
      <c r="P146" s="260">
        <v>0</v>
      </c>
      <c r="Q146" s="261">
        <f t="shared" si="13"/>
        <v>0</v>
      </c>
      <c r="R146" s="262">
        <f t="shared" si="13"/>
        <v>0</v>
      </c>
      <c r="S146" s="6">
        <f t="shared" si="21"/>
        <v>0</v>
      </c>
      <c r="T146" s="260">
        <f t="shared" si="14"/>
        <v>0</v>
      </c>
      <c r="U146" s="428">
        <v>0</v>
      </c>
      <c r="W146" s="226">
        <f t="shared" si="15"/>
        <v>0</v>
      </c>
      <c r="AB146" s="199"/>
      <c r="AC146" s="199"/>
    </row>
    <row r="147" spans="1:29" s="225" customFormat="1" ht="36" hidden="1" customHeight="1" outlineLevel="7" x14ac:dyDescent="0.2">
      <c r="A147" s="221"/>
      <c r="B147" s="227"/>
      <c r="C147" s="248"/>
      <c r="D147" s="248"/>
      <c r="E147" s="254"/>
      <c r="F147" s="265"/>
      <c r="G147" s="270"/>
      <c r="H147" s="270"/>
      <c r="I147" s="26" t="s">
        <v>249</v>
      </c>
      <c r="J147" s="263" t="s">
        <v>259</v>
      </c>
      <c r="K147" s="263">
        <v>780</v>
      </c>
      <c r="L147" s="234">
        <v>0</v>
      </c>
      <c r="M147" s="116">
        <v>8.5606862664436029E-4</v>
      </c>
      <c r="N147" s="5">
        <f t="shared" si="16"/>
        <v>233706735.07391036</v>
      </c>
      <c r="O147" s="6">
        <v>0</v>
      </c>
      <c r="P147" s="260">
        <v>0</v>
      </c>
      <c r="Q147" s="261">
        <f t="shared" si="13"/>
        <v>0</v>
      </c>
      <c r="R147" s="262">
        <f t="shared" si="13"/>
        <v>0</v>
      </c>
      <c r="S147" s="6">
        <f t="shared" si="21"/>
        <v>0</v>
      </c>
      <c r="T147" s="260">
        <f t="shared" si="14"/>
        <v>0</v>
      </c>
      <c r="U147" s="428">
        <v>0</v>
      </c>
      <c r="W147" s="226">
        <f t="shared" si="15"/>
        <v>0</v>
      </c>
      <c r="AB147" s="199"/>
      <c r="AC147" s="199"/>
    </row>
    <row r="148" spans="1:29" s="225" customFormat="1" ht="36" hidden="1" customHeight="1" outlineLevel="7" x14ac:dyDescent="0.2">
      <c r="A148" s="221"/>
      <c r="B148" s="227"/>
      <c r="C148" s="248"/>
      <c r="D148" s="248"/>
      <c r="E148" s="254"/>
      <c r="F148" s="265"/>
      <c r="G148" s="270"/>
      <c r="H148" s="270"/>
      <c r="I148" s="26" t="s">
        <v>250</v>
      </c>
      <c r="J148" s="263" t="s">
        <v>258</v>
      </c>
      <c r="K148" s="263">
        <v>385</v>
      </c>
      <c r="L148" s="234">
        <v>0</v>
      </c>
      <c r="M148" s="116">
        <v>2.663324616226898E-3</v>
      </c>
      <c r="N148" s="5">
        <f t="shared" si="16"/>
        <v>727087620.22994316</v>
      </c>
      <c r="O148" s="6">
        <v>0</v>
      </c>
      <c r="P148" s="260">
        <v>0</v>
      </c>
      <c r="Q148" s="261">
        <f t="shared" si="13"/>
        <v>0</v>
      </c>
      <c r="R148" s="262">
        <f t="shared" si="13"/>
        <v>0</v>
      </c>
      <c r="S148" s="6">
        <f t="shared" si="21"/>
        <v>0</v>
      </c>
      <c r="T148" s="260">
        <f t="shared" si="14"/>
        <v>0</v>
      </c>
      <c r="U148" s="428">
        <v>0</v>
      </c>
      <c r="W148" s="226">
        <f t="shared" si="15"/>
        <v>0</v>
      </c>
      <c r="AB148" s="199"/>
      <c r="AC148" s="199"/>
    </row>
    <row r="149" spans="1:29" s="225" customFormat="1" ht="36" hidden="1" customHeight="1" outlineLevel="7" x14ac:dyDescent="0.2">
      <c r="A149" s="221"/>
      <c r="B149" s="227"/>
      <c r="C149" s="248"/>
      <c r="D149" s="248"/>
      <c r="E149" s="254"/>
      <c r="F149" s="265"/>
      <c r="G149" s="270"/>
      <c r="H149" s="270"/>
      <c r="I149" s="26" t="s">
        <v>48</v>
      </c>
      <c r="J149" s="263" t="s">
        <v>257</v>
      </c>
      <c r="K149" s="263">
        <v>100</v>
      </c>
      <c r="L149" s="234">
        <v>0</v>
      </c>
      <c r="M149" s="116">
        <v>1.9023747258763556E-4</v>
      </c>
      <c r="N149" s="5">
        <f t="shared" si="16"/>
        <v>51934830.016424507</v>
      </c>
      <c r="O149" s="6">
        <v>0</v>
      </c>
      <c r="P149" s="260">
        <v>0</v>
      </c>
      <c r="Q149" s="261">
        <f t="shared" si="13"/>
        <v>0</v>
      </c>
      <c r="R149" s="262">
        <f t="shared" si="13"/>
        <v>0</v>
      </c>
      <c r="S149" s="6">
        <f t="shared" si="21"/>
        <v>0</v>
      </c>
      <c r="T149" s="260">
        <f t="shared" si="14"/>
        <v>0</v>
      </c>
      <c r="U149" s="428">
        <v>0</v>
      </c>
      <c r="W149" s="226">
        <f t="shared" si="15"/>
        <v>0</v>
      </c>
      <c r="AB149" s="199"/>
      <c r="AC149" s="199"/>
    </row>
    <row r="150" spans="1:29" s="225" customFormat="1" ht="36" hidden="1" customHeight="1" outlineLevel="7" x14ac:dyDescent="0.2">
      <c r="A150" s="221"/>
      <c r="B150" s="227"/>
      <c r="C150" s="248"/>
      <c r="D150" s="248"/>
      <c r="E150" s="254"/>
      <c r="F150" s="265"/>
      <c r="G150" s="270"/>
      <c r="H150" s="270"/>
      <c r="I150" s="26" t="s">
        <v>49</v>
      </c>
      <c r="J150" s="263" t="s">
        <v>259</v>
      </c>
      <c r="K150" s="263">
        <v>1263</v>
      </c>
      <c r="L150" s="234">
        <v>0</v>
      </c>
      <c r="M150" s="116">
        <v>5.7071241776290675E-4</v>
      </c>
      <c r="N150" s="5">
        <f t="shared" si="16"/>
        <v>155804490.04927355</v>
      </c>
      <c r="O150" s="6">
        <v>0</v>
      </c>
      <c r="P150" s="260">
        <v>0</v>
      </c>
      <c r="Q150" s="261">
        <f t="shared" si="13"/>
        <v>0</v>
      </c>
      <c r="R150" s="262">
        <f t="shared" si="13"/>
        <v>0</v>
      </c>
      <c r="S150" s="6">
        <f t="shared" si="21"/>
        <v>0</v>
      </c>
      <c r="T150" s="260">
        <f t="shared" si="14"/>
        <v>0</v>
      </c>
      <c r="U150" s="428">
        <v>0</v>
      </c>
      <c r="W150" s="226">
        <f t="shared" si="15"/>
        <v>0</v>
      </c>
      <c r="AB150" s="199"/>
      <c r="AC150" s="199"/>
    </row>
    <row r="151" spans="1:29" s="225" customFormat="1" ht="36" hidden="1" customHeight="1" outlineLevel="7" x14ac:dyDescent="0.2">
      <c r="A151" s="221"/>
      <c r="B151" s="227"/>
      <c r="C151" s="248"/>
      <c r="D151" s="248"/>
      <c r="E151" s="254"/>
      <c r="F151" s="265"/>
      <c r="G151" s="270"/>
      <c r="H151" s="270"/>
      <c r="I151" s="26" t="s">
        <v>50</v>
      </c>
      <c r="J151" s="263" t="s">
        <v>258</v>
      </c>
      <c r="K151" s="263">
        <v>798</v>
      </c>
      <c r="L151" s="234">
        <v>0</v>
      </c>
      <c r="M151" s="116">
        <v>1.9023747258763561E-3</v>
      </c>
      <c r="N151" s="5">
        <f t="shared" si="16"/>
        <v>519348300.16424519</v>
      </c>
      <c r="O151" s="6">
        <v>0</v>
      </c>
      <c r="P151" s="260">
        <v>0</v>
      </c>
      <c r="Q151" s="261">
        <f t="shared" si="13"/>
        <v>0</v>
      </c>
      <c r="R151" s="262">
        <f t="shared" si="13"/>
        <v>0</v>
      </c>
      <c r="S151" s="6">
        <f t="shared" si="21"/>
        <v>0</v>
      </c>
      <c r="T151" s="260">
        <f t="shared" si="14"/>
        <v>0</v>
      </c>
      <c r="U151" s="428">
        <v>0</v>
      </c>
      <c r="W151" s="226">
        <f t="shared" si="15"/>
        <v>0</v>
      </c>
      <c r="AB151" s="199"/>
      <c r="AC151" s="199"/>
    </row>
    <row r="152" spans="1:29" s="225" customFormat="1" ht="36" hidden="1" customHeight="1" outlineLevel="7" x14ac:dyDescent="0.2">
      <c r="A152" s="221"/>
      <c r="B152" s="227"/>
      <c r="C152" s="248"/>
      <c r="D152" s="248"/>
      <c r="E152" s="254"/>
      <c r="F152" s="265"/>
      <c r="G152" s="270"/>
      <c r="H152" s="270"/>
      <c r="I152" s="26" t="s">
        <v>51</v>
      </c>
      <c r="J152" s="263" t="s">
        <v>257</v>
      </c>
      <c r="K152" s="263">
        <v>100</v>
      </c>
      <c r="L152" s="234">
        <v>0</v>
      </c>
      <c r="M152" s="116">
        <v>9.5118736293817803E-4</v>
      </c>
      <c r="N152" s="5">
        <f t="shared" si="16"/>
        <v>259674150.08212259</v>
      </c>
      <c r="O152" s="6">
        <v>0</v>
      </c>
      <c r="P152" s="260">
        <v>0</v>
      </c>
      <c r="Q152" s="261">
        <f t="shared" si="13"/>
        <v>0</v>
      </c>
      <c r="R152" s="262">
        <f t="shared" si="13"/>
        <v>0</v>
      </c>
      <c r="S152" s="6">
        <f t="shared" si="21"/>
        <v>0</v>
      </c>
      <c r="T152" s="260">
        <f t="shared" si="14"/>
        <v>0</v>
      </c>
      <c r="U152" s="428">
        <v>0</v>
      </c>
      <c r="W152" s="226">
        <f t="shared" si="15"/>
        <v>0</v>
      </c>
      <c r="AB152" s="199"/>
      <c r="AC152" s="199"/>
    </row>
    <row r="153" spans="1:29" s="225" customFormat="1" ht="36" hidden="1" customHeight="1" outlineLevel="5" x14ac:dyDescent="0.2">
      <c r="A153" s="221"/>
      <c r="B153" s="227"/>
      <c r="C153" s="248"/>
      <c r="D153" s="248"/>
      <c r="E153" s="254"/>
      <c r="F153" s="265"/>
      <c r="G153" s="270"/>
      <c r="H153" s="270"/>
      <c r="I153" s="25" t="s">
        <v>243</v>
      </c>
      <c r="J153" s="271"/>
      <c r="K153" s="271"/>
      <c r="L153" s="272"/>
      <c r="M153" s="115">
        <v>2.2920177420197056E-3</v>
      </c>
      <c r="N153" s="23">
        <f t="shared" si="16"/>
        <v>625720843.57137966</v>
      </c>
      <c r="O153" s="273">
        <v>0.86</v>
      </c>
      <c r="P153" s="274">
        <v>459984155.45287579</v>
      </c>
      <c r="Q153" s="273">
        <f t="shared" si="13"/>
        <v>0</v>
      </c>
      <c r="R153" s="272">
        <f t="shared" si="13"/>
        <v>78135770.018510759</v>
      </c>
      <c r="S153" s="273">
        <f>SUMPRODUCT(S154:S166,M154:M166)/M153</f>
        <v>0.86</v>
      </c>
      <c r="T153" s="274">
        <f t="shared" si="14"/>
        <v>538119925.47138655</v>
      </c>
      <c r="U153" s="428">
        <v>0.86</v>
      </c>
      <c r="W153" s="226">
        <f t="shared" si="15"/>
        <v>0</v>
      </c>
      <c r="AB153" s="199"/>
      <c r="AC153" s="199"/>
    </row>
    <row r="154" spans="1:29" s="225" customFormat="1" ht="36" hidden="1" customHeight="1" outlineLevel="7" x14ac:dyDescent="0.2">
      <c r="A154" s="221"/>
      <c r="B154" s="227"/>
      <c r="C154" s="248"/>
      <c r="D154" s="248"/>
      <c r="E154" s="254"/>
      <c r="F154" s="265"/>
      <c r="G154" s="270"/>
      <c r="H154" s="270"/>
      <c r="I154" s="26" t="s">
        <v>38</v>
      </c>
      <c r="J154" s="263" t="s">
        <v>258</v>
      </c>
      <c r="K154" s="263">
        <v>316</v>
      </c>
      <c r="L154" s="234">
        <v>316</v>
      </c>
      <c r="M154" s="116">
        <v>1.8336141936157644E-4</v>
      </c>
      <c r="N154" s="5">
        <f t="shared" si="16"/>
        <v>50057667.485710368</v>
      </c>
      <c r="O154" s="6">
        <v>1</v>
      </c>
      <c r="P154" s="260">
        <v>50057667.485710368</v>
      </c>
      <c r="Q154" s="261">
        <f t="shared" ref="Q154:R217" si="22">S154-O154</f>
        <v>0</v>
      </c>
      <c r="R154" s="262">
        <f t="shared" si="22"/>
        <v>0</v>
      </c>
      <c r="S154" s="6">
        <f t="shared" ref="S154:S166" si="23">L154/K154</f>
        <v>1</v>
      </c>
      <c r="T154" s="260">
        <f t="shared" ref="T154:T217" si="24">S154*N154</f>
        <v>50057667.485710368</v>
      </c>
      <c r="U154" s="428">
        <v>1</v>
      </c>
      <c r="V154" s="225">
        <v>316</v>
      </c>
      <c r="W154" s="226">
        <f t="shared" ref="W154:W217" si="25">V154-L154</f>
        <v>0</v>
      </c>
      <c r="AB154" s="199"/>
      <c r="AC154" s="199"/>
    </row>
    <row r="155" spans="1:29" s="225" customFormat="1" ht="36" hidden="1" customHeight="1" outlineLevel="7" x14ac:dyDescent="0.2">
      <c r="A155" s="221"/>
      <c r="B155" s="227"/>
      <c r="C155" s="248"/>
      <c r="D155" s="248"/>
      <c r="E155" s="254"/>
      <c r="F155" s="265"/>
      <c r="G155" s="270"/>
      <c r="H155" s="270"/>
      <c r="I155" s="26" t="s">
        <v>39</v>
      </c>
      <c r="J155" s="263" t="s">
        <v>259</v>
      </c>
      <c r="K155" s="263">
        <v>128</v>
      </c>
      <c r="L155" s="234">
        <v>128</v>
      </c>
      <c r="M155" s="116">
        <v>4.584035484039411E-5</v>
      </c>
      <c r="N155" s="5">
        <f t="shared" ref="N155:N218" si="26">M155*$N$5</f>
        <v>12514416.871427592</v>
      </c>
      <c r="O155" s="6">
        <v>1</v>
      </c>
      <c r="P155" s="260">
        <v>12514416.871427592</v>
      </c>
      <c r="Q155" s="261">
        <f t="shared" si="22"/>
        <v>0</v>
      </c>
      <c r="R155" s="262">
        <f t="shared" si="22"/>
        <v>0</v>
      </c>
      <c r="S155" s="6">
        <f t="shared" si="23"/>
        <v>1</v>
      </c>
      <c r="T155" s="260">
        <f t="shared" si="24"/>
        <v>12514416.871427592</v>
      </c>
      <c r="U155" s="428">
        <v>1</v>
      </c>
      <c r="V155" s="225">
        <v>128</v>
      </c>
      <c r="W155" s="226">
        <f t="shared" si="25"/>
        <v>0</v>
      </c>
      <c r="AB155" s="199"/>
      <c r="AC155" s="199"/>
    </row>
    <row r="156" spans="1:29" s="225" customFormat="1" ht="36" hidden="1" customHeight="1" outlineLevel="7" x14ac:dyDescent="0.2">
      <c r="A156" s="221"/>
      <c r="B156" s="227"/>
      <c r="C156" s="248"/>
      <c r="D156" s="248"/>
      <c r="E156" s="254"/>
      <c r="F156" s="265"/>
      <c r="G156" s="270"/>
      <c r="H156" s="270"/>
      <c r="I156" s="26" t="s">
        <v>40</v>
      </c>
      <c r="J156" s="263" t="s">
        <v>258</v>
      </c>
      <c r="K156" s="263">
        <v>4</v>
      </c>
      <c r="L156" s="234">
        <v>4</v>
      </c>
      <c r="M156" s="116">
        <v>2.2920177420197055E-5</v>
      </c>
      <c r="N156" s="5">
        <f t="shared" si="26"/>
        <v>6257208.4357137959</v>
      </c>
      <c r="O156" s="6">
        <v>1</v>
      </c>
      <c r="P156" s="260">
        <v>6257208.4357137959</v>
      </c>
      <c r="Q156" s="261">
        <f t="shared" si="22"/>
        <v>0</v>
      </c>
      <c r="R156" s="262">
        <f t="shared" si="22"/>
        <v>0</v>
      </c>
      <c r="S156" s="6">
        <f t="shared" si="23"/>
        <v>1</v>
      </c>
      <c r="T156" s="260">
        <f t="shared" si="24"/>
        <v>6257208.4357137959</v>
      </c>
      <c r="U156" s="428">
        <v>1</v>
      </c>
      <c r="V156" s="225">
        <v>4</v>
      </c>
      <c r="W156" s="226">
        <f t="shared" si="25"/>
        <v>0</v>
      </c>
      <c r="AB156" s="199"/>
      <c r="AC156" s="199"/>
    </row>
    <row r="157" spans="1:29" s="225" customFormat="1" ht="36" hidden="1" customHeight="1" outlineLevel="7" x14ac:dyDescent="0.2">
      <c r="A157" s="221"/>
      <c r="B157" s="227"/>
      <c r="C157" s="248"/>
      <c r="D157" s="248"/>
      <c r="E157" s="254"/>
      <c r="F157" s="265"/>
      <c r="G157" s="270"/>
      <c r="H157" s="270"/>
      <c r="I157" s="26" t="s">
        <v>41</v>
      </c>
      <c r="J157" s="263" t="s">
        <v>256</v>
      </c>
      <c r="K157" s="263">
        <v>10025</v>
      </c>
      <c r="L157" s="234">
        <v>10025</v>
      </c>
      <c r="M157" s="116">
        <v>3.2088248388275888E-4</v>
      </c>
      <c r="N157" s="5">
        <f t="shared" si="26"/>
        <v>87600918.099993169</v>
      </c>
      <c r="O157" s="6">
        <v>1</v>
      </c>
      <c r="P157" s="260">
        <v>87600918.099993169</v>
      </c>
      <c r="Q157" s="261">
        <f t="shared" si="22"/>
        <v>0</v>
      </c>
      <c r="R157" s="262">
        <f t="shared" si="22"/>
        <v>0</v>
      </c>
      <c r="S157" s="6">
        <f t="shared" si="23"/>
        <v>1</v>
      </c>
      <c r="T157" s="260">
        <f t="shared" si="24"/>
        <v>87600918.099993169</v>
      </c>
      <c r="U157" s="428">
        <v>1</v>
      </c>
      <c r="V157" s="225">
        <v>10025</v>
      </c>
      <c r="W157" s="226">
        <f t="shared" si="25"/>
        <v>0</v>
      </c>
      <c r="AB157" s="199"/>
      <c r="AC157" s="199"/>
    </row>
    <row r="158" spans="1:29" s="225" customFormat="1" ht="36" hidden="1" customHeight="1" outlineLevel="7" x14ac:dyDescent="0.2">
      <c r="A158" s="221"/>
      <c r="B158" s="227"/>
      <c r="C158" s="248"/>
      <c r="D158" s="248"/>
      <c r="E158" s="254"/>
      <c r="F158" s="265"/>
      <c r="G158" s="270"/>
      <c r="H158" s="270"/>
      <c r="I158" s="26" t="s">
        <v>42</v>
      </c>
      <c r="J158" s="263" t="s">
        <v>259</v>
      </c>
      <c r="K158" s="263">
        <v>45</v>
      </c>
      <c r="L158" s="234">
        <v>45</v>
      </c>
      <c r="M158" s="116">
        <v>2.4066186291206909E-4</v>
      </c>
      <c r="N158" s="5">
        <f t="shared" si="26"/>
        <v>65700688.574994862</v>
      </c>
      <c r="O158" s="6">
        <v>1</v>
      </c>
      <c r="P158" s="260">
        <v>65700688.574994862</v>
      </c>
      <c r="Q158" s="261">
        <f t="shared" si="22"/>
        <v>0</v>
      </c>
      <c r="R158" s="262">
        <f t="shared" si="22"/>
        <v>0</v>
      </c>
      <c r="S158" s="6">
        <f t="shared" si="23"/>
        <v>1</v>
      </c>
      <c r="T158" s="260">
        <f t="shared" si="24"/>
        <v>65700688.574994862</v>
      </c>
      <c r="U158" s="428">
        <v>1</v>
      </c>
      <c r="V158" s="225">
        <v>45</v>
      </c>
      <c r="W158" s="226">
        <f t="shared" si="25"/>
        <v>0</v>
      </c>
      <c r="AB158" s="199"/>
      <c r="AC158" s="199"/>
    </row>
    <row r="159" spans="1:29" s="225" customFormat="1" ht="36" hidden="1" customHeight="1" outlineLevel="7" x14ac:dyDescent="0.2">
      <c r="A159" s="221"/>
      <c r="B159" s="227"/>
      <c r="C159" s="248"/>
      <c r="D159" s="248"/>
      <c r="E159" s="254"/>
      <c r="F159" s="265"/>
      <c r="G159" s="270"/>
      <c r="H159" s="270"/>
      <c r="I159" s="26" t="s">
        <v>43</v>
      </c>
      <c r="J159" s="263" t="s">
        <v>258</v>
      </c>
      <c r="K159" s="263">
        <v>58</v>
      </c>
      <c r="L159" s="234">
        <v>50</v>
      </c>
      <c r="M159" s="116">
        <v>4.8132372582413818E-4</v>
      </c>
      <c r="N159" s="5">
        <f t="shared" si="26"/>
        <v>131401377.14998972</v>
      </c>
      <c r="O159" s="6">
        <v>1</v>
      </c>
      <c r="P159" s="260">
        <v>113277049.26723251</v>
      </c>
      <c r="Q159" s="261">
        <f t="shared" si="22"/>
        <v>0</v>
      </c>
      <c r="R159" s="262">
        <f t="shared" si="22"/>
        <v>18124327.882757217</v>
      </c>
      <c r="S159" s="6">
        <v>1</v>
      </c>
      <c r="T159" s="260">
        <f t="shared" si="24"/>
        <v>131401377.14998972</v>
      </c>
      <c r="U159" s="428">
        <v>1</v>
      </c>
      <c r="W159" s="226">
        <f t="shared" si="25"/>
        <v>-50</v>
      </c>
      <c r="AB159" s="199"/>
      <c r="AC159" s="199"/>
    </row>
    <row r="160" spans="1:29" s="225" customFormat="1" ht="36" hidden="1" customHeight="1" outlineLevel="7" x14ac:dyDescent="0.2">
      <c r="A160" s="221"/>
      <c r="B160" s="227"/>
      <c r="C160" s="248"/>
      <c r="D160" s="248"/>
      <c r="E160" s="254"/>
      <c r="F160" s="265"/>
      <c r="G160" s="270"/>
      <c r="H160" s="270"/>
      <c r="I160" s="26" t="s">
        <v>248</v>
      </c>
      <c r="J160" s="263" t="s">
        <v>256</v>
      </c>
      <c r="K160" s="263">
        <v>10100</v>
      </c>
      <c r="L160" s="234">
        <v>10100</v>
      </c>
      <c r="M160" s="116">
        <v>1.3752106452118236E-4</v>
      </c>
      <c r="N160" s="5">
        <f t="shared" si="26"/>
        <v>37543250.614282787</v>
      </c>
      <c r="O160" s="6">
        <v>1</v>
      </c>
      <c r="P160" s="260">
        <v>37543250.614282787</v>
      </c>
      <c r="Q160" s="261">
        <f t="shared" si="22"/>
        <v>0</v>
      </c>
      <c r="R160" s="262">
        <f t="shared" si="22"/>
        <v>0</v>
      </c>
      <c r="S160" s="6">
        <f t="shared" si="23"/>
        <v>1</v>
      </c>
      <c r="T160" s="260">
        <f t="shared" si="24"/>
        <v>37543250.614282787</v>
      </c>
      <c r="U160" s="428">
        <v>1</v>
      </c>
      <c r="W160" s="226">
        <f t="shared" si="25"/>
        <v>-10100</v>
      </c>
      <c r="AB160" s="199"/>
      <c r="AC160" s="199"/>
    </row>
    <row r="161" spans="1:29" s="225" customFormat="1" ht="36" hidden="1" customHeight="1" outlineLevel="7" x14ac:dyDescent="0.2">
      <c r="A161" s="221"/>
      <c r="B161" s="227"/>
      <c r="C161" s="248"/>
      <c r="D161" s="248"/>
      <c r="E161" s="254"/>
      <c r="F161" s="265"/>
      <c r="G161" s="270"/>
      <c r="H161" s="270"/>
      <c r="I161" s="26" t="s">
        <v>249</v>
      </c>
      <c r="J161" s="263" t="s">
        <v>259</v>
      </c>
      <c r="K161" s="263">
        <v>195</v>
      </c>
      <c r="L161" s="234">
        <v>185</v>
      </c>
      <c r="M161" s="116">
        <v>1.0314079839088677E-4</v>
      </c>
      <c r="N161" s="5">
        <f t="shared" si="26"/>
        <v>28157437.96071209</v>
      </c>
      <c r="O161" s="6">
        <v>1</v>
      </c>
      <c r="P161" s="260">
        <v>26713466.783239674</v>
      </c>
      <c r="Q161" s="261">
        <f t="shared" si="22"/>
        <v>0</v>
      </c>
      <c r="R161" s="262">
        <f t="shared" si="22"/>
        <v>1443971.1774724163</v>
      </c>
      <c r="S161" s="6">
        <v>1</v>
      </c>
      <c r="T161" s="260">
        <f t="shared" si="24"/>
        <v>28157437.96071209</v>
      </c>
      <c r="U161" s="428">
        <v>1</v>
      </c>
      <c r="W161" s="226">
        <f t="shared" si="25"/>
        <v>-185</v>
      </c>
      <c r="AB161" s="199"/>
      <c r="AC161" s="199"/>
    </row>
    <row r="162" spans="1:29" s="225" customFormat="1" ht="36" hidden="1" customHeight="1" outlineLevel="7" x14ac:dyDescent="0.2">
      <c r="A162" s="221"/>
      <c r="B162" s="227"/>
      <c r="C162" s="248"/>
      <c r="D162" s="248"/>
      <c r="E162" s="254"/>
      <c r="F162" s="265"/>
      <c r="G162" s="270"/>
      <c r="H162" s="270"/>
      <c r="I162" s="26" t="s">
        <v>250</v>
      </c>
      <c r="J162" s="263" t="s">
        <v>258</v>
      </c>
      <c r="K162" s="263">
        <v>50</v>
      </c>
      <c r="L162" s="234">
        <v>23</v>
      </c>
      <c r="M162" s="116">
        <v>3.2088248388275882E-4</v>
      </c>
      <c r="N162" s="5">
        <f t="shared" si="26"/>
        <v>87600918.099993154</v>
      </c>
      <c r="O162" s="6">
        <v>1</v>
      </c>
      <c r="P162" s="260">
        <v>40296422.325996853</v>
      </c>
      <c r="Q162" s="261">
        <f t="shared" si="22"/>
        <v>0</v>
      </c>
      <c r="R162" s="262">
        <f t="shared" si="22"/>
        <v>47304495.773996301</v>
      </c>
      <c r="S162" s="6">
        <v>1</v>
      </c>
      <c r="T162" s="260">
        <f t="shared" si="24"/>
        <v>87600918.099993154</v>
      </c>
      <c r="U162" s="428">
        <v>1</v>
      </c>
      <c r="W162" s="226">
        <f t="shared" si="25"/>
        <v>-23</v>
      </c>
      <c r="AB162" s="199"/>
      <c r="AC162" s="199"/>
    </row>
    <row r="163" spans="1:29" s="225" customFormat="1" ht="36" hidden="1" customHeight="1" outlineLevel="7" x14ac:dyDescent="0.2">
      <c r="A163" s="221"/>
      <c r="B163" s="227"/>
      <c r="C163" s="248"/>
      <c r="D163" s="248"/>
      <c r="E163" s="254"/>
      <c r="F163" s="265"/>
      <c r="G163" s="270"/>
      <c r="H163" s="270"/>
      <c r="I163" s="26" t="s">
        <v>48</v>
      </c>
      <c r="J163" s="263" t="s">
        <v>257</v>
      </c>
      <c r="K163" s="263">
        <v>100</v>
      </c>
      <c r="L163" s="234">
        <v>65</v>
      </c>
      <c r="M163" s="116">
        <v>2.2920177420197055E-5</v>
      </c>
      <c r="N163" s="5">
        <f t="shared" si="26"/>
        <v>6257208.4357137959</v>
      </c>
      <c r="O163" s="6">
        <v>0.65</v>
      </c>
      <c r="P163" s="260">
        <v>4067185.4832139676</v>
      </c>
      <c r="Q163" s="261">
        <f t="shared" si="22"/>
        <v>0</v>
      </c>
      <c r="R163" s="262">
        <f t="shared" si="22"/>
        <v>0</v>
      </c>
      <c r="S163" s="6">
        <v>0.65</v>
      </c>
      <c r="T163" s="260">
        <f t="shared" si="24"/>
        <v>4067185.4832139676</v>
      </c>
      <c r="U163" s="428">
        <v>0.65</v>
      </c>
      <c r="W163" s="226">
        <f t="shared" si="25"/>
        <v>-65</v>
      </c>
      <c r="AB163" s="199"/>
      <c r="AC163" s="199"/>
    </row>
    <row r="164" spans="1:29" s="225" customFormat="1" ht="36" hidden="1" customHeight="1" outlineLevel="7" x14ac:dyDescent="0.2">
      <c r="A164" s="221"/>
      <c r="B164" s="227"/>
      <c r="C164" s="248"/>
      <c r="D164" s="248"/>
      <c r="E164" s="254"/>
      <c r="F164" s="265"/>
      <c r="G164" s="270"/>
      <c r="H164" s="270"/>
      <c r="I164" s="26" t="s">
        <v>49</v>
      </c>
      <c r="J164" s="263" t="s">
        <v>259</v>
      </c>
      <c r="K164" s="263">
        <v>145</v>
      </c>
      <c r="L164" s="234">
        <v>0</v>
      </c>
      <c r="M164" s="116">
        <v>6.8760532260591178E-5</v>
      </c>
      <c r="N164" s="5">
        <f t="shared" si="26"/>
        <v>18771625.307141393</v>
      </c>
      <c r="O164" s="6">
        <v>0.6</v>
      </c>
      <c r="P164" s="260">
        <v>0</v>
      </c>
      <c r="Q164" s="261">
        <f t="shared" si="22"/>
        <v>0</v>
      </c>
      <c r="R164" s="262">
        <f t="shared" si="22"/>
        <v>11262975.184284836</v>
      </c>
      <c r="S164" s="6">
        <v>0.6</v>
      </c>
      <c r="T164" s="260">
        <f t="shared" si="24"/>
        <v>11262975.184284836</v>
      </c>
      <c r="U164" s="428">
        <v>0.6</v>
      </c>
      <c r="W164" s="226">
        <f t="shared" si="25"/>
        <v>0</v>
      </c>
      <c r="AB164" s="199"/>
      <c r="AC164" s="199"/>
    </row>
    <row r="165" spans="1:29" s="225" customFormat="1" ht="36" hidden="1" customHeight="1" outlineLevel="7" x14ac:dyDescent="0.2">
      <c r="A165" s="221"/>
      <c r="B165" s="227"/>
      <c r="C165" s="248"/>
      <c r="D165" s="248"/>
      <c r="E165" s="254"/>
      <c r="F165" s="265"/>
      <c r="G165" s="270"/>
      <c r="H165" s="270"/>
      <c r="I165" s="26" t="s">
        <v>50</v>
      </c>
      <c r="J165" s="263" t="s">
        <v>258</v>
      </c>
      <c r="K165" s="263">
        <v>166</v>
      </c>
      <c r="L165" s="234">
        <v>0</v>
      </c>
      <c r="M165" s="116">
        <v>2.292017742019706E-4</v>
      </c>
      <c r="N165" s="5">
        <f t="shared" si="26"/>
        <v>62572084.357137978</v>
      </c>
      <c r="O165" s="6">
        <v>0</v>
      </c>
      <c r="P165" s="260">
        <v>0</v>
      </c>
      <c r="Q165" s="261">
        <f t="shared" si="22"/>
        <v>0</v>
      </c>
      <c r="R165" s="262">
        <f t="shared" si="22"/>
        <v>0</v>
      </c>
      <c r="S165" s="6">
        <v>0</v>
      </c>
      <c r="T165" s="260">
        <f t="shared" si="24"/>
        <v>0</v>
      </c>
      <c r="U165" s="428">
        <v>0</v>
      </c>
      <c r="W165" s="226">
        <f t="shared" si="25"/>
        <v>0</v>
      </c>
      <c r="AB165" s="199"/>
      <c r="AC165" s="199"/>
    </row>
    <row r="166" spans="1:29" s="225" customFormat="1" ht="36" hidden="1" customHeight="1" outlineLevel="7" x14ac:dyDescent="0.2">
      <c r="A166" s="221"/>
      <c r="B166" s="227"/>
      <c r="C166" s="248"/>
      <c r="D166" s="248"/>
      <c r="E166" s="254"/>
      <c r="F166" s="265"/>
      <c r="G166" s="270"/>
      <c r="H166" s="270"/>
      <c r="I166" s="26" t="s">
        <v>51</v>
      </c>
      <c r="J166" s="263" t="s">
        <v>257</v>
      </c>
      <c r="K166" s="263">
        <v>100</v>
      </c>
      <c r="L166" s="234">
        <v>51</v>
      </c>
      <c r="M166" s="116">
        <v>1.146008871009853E-4</v>
      </c>
      <c r="N166" s="5">
        <f t="shared" si="26"/>
        <v>31286042.178568989</v>
      </c>
      <c r="O166" s="6">
        <v>0.51</v>
      </c>
      <c r="P166" s="260">
        <v>15955881.511070184</v>
      </c>
      <c r="Q166" s="261">
        <f t="shared" si="22"/>
        <v>0</v>
      </c>
      <c r="R166" s="262">
        <f t="shared" si="22"/>
        <v>0</v>
      </c>
      <c r="S166" s="6">
        <f t="shared" si="23"/>
        <v>0.51</v>
      </c>
      <c r="T166" s="260">
        <f t="shared" si="24"/>
        <v>15955881.511070184</v>
      </c>
      <c r="U166" s="428">
        <v>0.51</v>
      </c>
      <c r="V166" s="225">
        <v>20</v>
      </c>
      <c r="W166" s="226">
        <f t="shared" si="25"/>
        <v>-31</v>
      </c>
      <c r="AB166" s="199"/>
      <c r="AC166" s="199"/>
    </row>
    <row r="167" spans="1:29" s="225" customFormat="1" ht="36" hidden="1" customHeight="1" outlineLevel="5" x14ac:dyDescent="0.2">
      <c r="A167" s="221"/>
      <c r="B167" s="227"/>
      <c r="C167" s="248"/>
      <c r="D167" s="248"/>
      <c r="E167" s="254"/>
      <c r="F167" s="265"/>
      <c r="G167" s="270"/>
      <c r="H167" s="270"/>
      <c r="I167" s="25" t="s">
        <v>244</v>
      </c>
      <c r="J167" s="271"/>
      <c r="K167" s="271"/>
      <c r="L167" s="272"/>
      <c r="M167" s="115">
        <v>2.2920177420197056E-3</v>
      </c>
      <c r="N167" s="23">
        <f t="shared" si="26"/>
        <v>625720843.57137966</v>
      </c>
      <c r="O167" s="273">
        <v>0</v>
      </c>
      <c r="P167" s="274">
        <v>0</v>
      </c>
      <c r="Q167" s="273">
        <f t="shared" si="22"/>
        <v>0</v>
      </c>
      <c r="R167" s="272">
        <f t="shared" si="22"/>
        <v>0</v>
      </c>
      <c r="S167" s="273">
        <f>SUMPRODUCT(S168:S180,M168:M180)/M167</f>
        <v>0</v>
      </c>
      <c r="T167" s="274">
        <f t="shared" si="24"/>
        <v>0</v>
      </c>
      <c r="U167" s="428">
        <v>0</v>
      </c>
      <c r="W167" s="226">
        <f t="shared" si="25"/>
        <v>0</v>
      </c>
      <c r="AB167" s="199"/>
      <c r="AC167" s="199"/>
    </row>
    <row r="168" spans="1:29" s="225" customFormat="1" ht="36" hidden="1" customHeight="1" outlineLevel="7" x14ac:dyDescent="0.2">
      <c r="A168" s="221"/>
      <c r="B168" s="227"/>
      <c r="C168" s="248"/>
      <c r="D168" s="248"/>
      <c r="E168" s="254"/>
      <c r="F168" s="265"/>
      <c r="G168" s="270"/>
      <c r="H168" s="270"/>
      <c r="I168" s="26" t="s">
        <v>38</v>
      </c>
      <c r="J168" s="263" t="s">
        <v>258</v>
      </c>
      <c r="K168" s="263">
        <v>336</v>
      </c>
      <c r="L168" s="234">
        <v>0</v>
      </c>
      <c r="M168" s="116">
        <v>1.8336141936157644E-4</v>
      </c>
      <c r="N168" s="5">
        <f t="shared" si="26"/>
        <v>50057667.485710368</v>
      </c>
      <c r="O168" s="6">
        <v>0</v>
      </c>
      <c r="P168" s="260">
        <v>0</v>
      </c>
      <c r="Q168" s="261">
        <f t="shared" si="22"/>
        <v>0</v>
      </c>
      <c r="R168" s="262">
        <f t="shared" si="22"/>
        <v>0</v>
      </c>
      <c r="S168" s="6">
        <f t="shared" ref="S168:S180" si="27">L168/K168</f>
        <v>0</v>
      </c>
      <c r="T168" s="260">
        <f t="shared" si="24"/>
        <v>0</v>
      </c>
      <c r="U168" s="428">
        <v>0</v>
      </c>
      <c r="W168" s="226">
        <f t="shared" si="25"/>
        <v>0</v>
      </c>
      <c r="AB168" s="199"/>
      <c r="AC168" s="199"/>
    </row>
    <row r="169" spans="1:29" s="225" customFormat="1" ht="36" hidden="1" customHeight="1" outlineLevel="7" x14ac:dyDescent="0.2">
      <c r="A169" s="221"/>
      <c r="B169" s="227"/>
      <c r="C169" s="248"/>
      <c r="D169" s="248"/>
      <c r="E169" s="254"/>
      <c r="F169" s="265"/>
      <c r="G169" s="270"/>
      <c r="H169" s="270"/>
      <c r="I169" s="26" t="s">
        <v>39</v>
      </c>
      <c r="J169" s="263" t="s">
        <v>259</v>
      </c>
      <c r="K169" s="263">
        <v>88</v>
      </c>
      <c r="L169" s="234">
        <v>0</v>
      </c>
      <c r="M169" s="116">
        <v>4.584035484039411E-5</v>
      </c>
      <c r="N169" s="5">
        <f t="shared" si="26"/>
        <v>12514416.871427592</v>
      </c>
      <c r="O169" s="6">
        <v>0</v>
      </c>
      <c r="P169" s="260">
        <v>0</v>
      </c>
      <c r="Q169" s="261">
        <f t="shared" si="22"/>
        <v>0</v>
      </c>
      <c r="R169" s="262">
        <f t="shared" si="22"/>
        <v>0</v>
      </c>
      <c r="S169" s="6">
        <f t="shared" si="27"/>
        <v>0</v>
      </c>
      <c r="T169" s="260">
        <f t="shared" si="24"/>
        <v>0</v>
      </c>
      <c r="U169" s="428">
        <v>0</v>
      </c>
      <c r="W169" s="226">
        <f t="shared" si="25"/>
        <v>0</v>
      </c>
      <c r="AB169" s="199"/>
      <c r="AC169" s="199"/>
    </row>
    <row r="170" spans="1:29" s="225" customFormat="1" ht="36" hidden="1" customHeight="1" outlineLevel="7" x14ac:dyDescent="0.2">
      <c r="A170" s="221"/>
      <c r="B170" s="227"/>
      <c r="C170" s="248"/>
      <c r="D170" s="248"/>
      <c r="E170" s="254"/>
      <c r="F170" s="265"/>
      <c r="G170" s="270"/>
      <c r="H170" s="270"/>
      <c r="I170" s="26" t="s">
        <v>40</v>
      </c>
      <c r="J170" s="263" t="s">
        <v>258</v>
      </c>
      <c r="K170" s="263">
        <v>4</v>
      </c>
      <c r="L170" s="234">
        <v>0</v>
      </c>
      <c r="M170" s="116">
        <v>2.2920177420197055E-5</v>
      </c>
      <c r="N170" s="5">
        <f t="shared" si="26"/>
        <v>6257208.4357137959</v>
      </c>
      <c r="O170" s="6">
        <v>0</v>
      </c>
      <c r="P170" s="260">
        <v>0</v>
      </c>
      <c r="Q170" s="261">
        <f t="shared" si="22"/>
        <v>0</v>
      </c>
      <c r="R170" s="262">
        <f t="shared" si="22"/>
        <v>0</v>
      </c>
      <c r="S170" s="6">
        <f t="shared" si="27"/>
        <v>0</v>
      </c>
      <c r="T170" s="260">
        <f t="shared" si="24"/>
        <v>0</v>
      </c>
      <c r="U170" s="428">
        <v>0</v>
      </c>
      <c r="W170" s="226">
        <f t="shared" si="25"/>
        <v>0</v>
      </c>
      <c r="AB170" s="199"/>
      <c r="AC170" s="199"/>
    </row>
    <row r="171" spans="1:29" s="225" customFormat="1" ht="36" hidden="1" customHeight="1" outlineLevel="7" x14ac:dyDescent="0.2">
      <c r="A171" s="221"/>
      <c r="B171" s="227"/>
      <c r="C171" s="248"/>
      <c r="D171" s="248"/>
      <c r="E171" s="254"/>
      <c r="F171" s="265"/>
      <c r="G171" s="270"/>
      <c r="H171" s="270"/>
      <c r="I171" s="26" t="s">
        <v>41</v>
      </c>
      <c r="J171" s="263" t="s">
        <v>256</v>
      </c>
      <c r="K171" s="263">
        <v>5610</v>
      </c>
      <c r="L171" s="234">
        <v>0</v>
      </c>
      <c r="M171" s="116">
        <v>3.2088248388275888E-4</v>
      </c>
      <c r="N171" s="5">
        <f t="shared" si="26"/>
        <v>87600918.099993169</v>
      </c>
      <c r="O171" s="6">
        <v>0</v>
      </c>
      <c r="P171" s="260">
        <v>0</v>
      </c>
      <c r="Q171" s="261">
        <f t="shared" si="22"/>
        <v>0</v>
      </c>
      <c r="R171" s="262">
        <f t="shared" si="22"/>
        <v>0</v>
      </c>
      <c r="S171" s="6">
        <f t="shared" si="27"/>
        <v>0</v>
      </c>
      <c r="T171" s="260">
        <f t="shared" si="24"/>
        <v>0</v>
      </c>
      <c r="U171" s="428">
        <v>0</v>
      </c>
      <c r="W171" s="226">
        <f t="shared" si="25"/>
        <v>0</v>
      </c>
      <c r="AB171" s="199"/>
      <c r="AC171" s="199"/>
    </row>
    <row r="172" spans="1:29" s="225" customFormat="1" ht="36" hidden="1" customHeight="1" outlineLevel="7" x14ac:dyDescent="0.2">
      <c r="A172" s="221"/>
      <c r="B172" s="227"/>
      <c r="C172" s="248"/>
      <c r="D172" s="248"/>
      <c r="E172" s="254"/>
      <c r="F172" s="265"/>
      <c r="G172" s="270"/>
      <c r="H172" s="270"/>
      <c r="I172" s="26" t="s">
        <v>42</v>
      </c>
      <c r="J172" s="263" t="s">
        <v>259</v>
      </c>
      <c r="K172" s="263">
        <v>50</v>
      </c>
      <c r="L172" s="234">
        <v>0</v>
      </c>
      <c r="M172" s="116">
        <v>2.4066186291206909E-4</v>
      </c>
      <c r="N172" s="5">
        <f t="shared" si="26"/>
        <v>65700688.574994862</v>
      </c>
      <c r="O172" s="6">
        <v>0</v>
      </c>
      <c r="P172" s="260">
        <v>0</v>
      </c>
      <c r="Q172" s="261">
        <f t="shared" si="22"/>
        <v>0</v>
      </c>
      <c r="R172" s="262">
        <f t="shared" si="22"/>
        <v>0</v>
      </c>
      <c r="S172" s="6">
        <f t="shared" si="27"/>
        <v>0</v>
      </c>
      <c r="T172" s="260">
        <f t="shared" si="24"/>
        <v>0</v>
      </c>
      <c r="U172" s="428">
        <v>0</v>
      </c>
      <c r="W172" s="226">
        <f t="shared" si="25"/>
        <v>0</v>
      </c>
      <c r="AB172" s="199"/>
      <c r="AC172" s="199"/>
    </row>
    <row r="173" spans="1:29" s="225" customFormat="1" ht="36" hidden="1" customHeight="1" outlineLevel="7" x14ac:dyDescent="0.2">
      <c r="A173" s="221"/>
      <c r="B173" s="227"/>
      <c r="C173" s="248"/>
      <c r="D173" s="248"/>
      <c r="E173" s="254"/>
      <c r="F173" s="265"/>
      <c r="G173" s="270"/>
      <c r="H173" s="270"/>
      <c r="I173" s="26" t="s">
        <v>43</v>
      </c>
      <c r="J173" s="263" t="s">
        <v>258</v>
      </c>
      <c r="K173" s="263">
        <v>73</v>
      </c>
      <c r="L173" s="234">
        <v>0</v>
      </c>
      <c r="M173" s="116">
        <v>4.8132372582413818E-4</v>
      </c>
      <c r="N173" s="5">
        <f t="shared" si="26"/>
        <v>131401377.14998972</v>
      </c>
      <c r="O173" s="6">
        <v>0</v>
      </c>
      <c r="P173" s="260">
        <v>0</v>
      </c>
      <c r="Q173" s="261">
        <f t="shared" si="22"/>
        <v>0</v>
      </c>
      <c r="R173" s="262">
        <f t="shared" si="22"/>
        <v>0</v>
      </c>
      <c r="S173" s="6">
        <f t="shared" si="27"/>
        <v>0</v>
      </c>
      <c r="T173" s="260">
        <f t="shared" si="24"/>
        <v>0</v>
      </c>
      <c r="U173" s="428">
        <v>0</v>
      </c>
      <c r="W173" s="226">
        <f t="shared" si="25"/>
        <v>0</v>
      </c>
      <c r="AB173" s="199"/>
      <c r="AC173" s="199"/>
    </row>
    <row r="174" spans="1:29" s="225" customFormat="1" ht="36" hidden="1" customHeight="1" outlineLevel="7" x14ac:dyDescent="0.2">
      <c r="A174" s="221"/>
      <c r="B174" s="227"/>
      <c r="C174" s="248"/>
      <c r="D174" s="248"/>
      <c r="E174" s="254"/>
      <c r="F174" s="265"/>
      <c r="G174" s="270"/>
      <c r="H174" s="270"/>
      <c r="I174" s="26" t="s">
        <v>248</v>
      </c>
      <c r="J174" s="263" t="s">
        <v>256</v>
      </c>
      <c r="K174" s="263">
        <v>5240</v>
      </c>
      <c r="L174" s="234">
        <v>0</v>
      </c>
      <c r="M174" s="116">
        <v>1.3752106452118236E-4</v>
      </c>
      <c r="N174" s="5">
        <f t="shared" si="26"/>
        <v>37543250.614282787</v>
      </c>
      <c r="O174" s="6">
        <v>0</v>
      </c>
      <c r="P174" s="260">
        <v>0</v>
      </c>
      <c r="Q174" s="261">
        <f t="shared" si="22"/>
        <v>0</v>
      </c>
      <c r="R174" s="262">
        <f t="shared" si="22"/>
        <v>0</v>
      </c>
      <c r="S174" s="6">
        <f t="shared" si="27"/>
        <v>0</v>
      </c>
      <c r="T174" s="260">
        <f t="shared" si="24"/>
        <v>0</v>
      </c>
      <c r="U174" s="428">
        <v>0</v>
      </c>
      <c r="W174" s="226">
        <f t="shared" si="25"/>
        <v>0</v>
      </c>
      <c r="AB174" s="199"/>
      <c r="AC174" s="199"/>
    </row>
    <row r="175" spans="1:29" s="225" customFormat="1" ht="36" hidden="1" customHeight="1" outlineLevel="7" x14ac:dyDescent="0.2">
      <c r="A175" s="221"/>
      <c r="B175" s="227"/>
      <c r="C175" s="248"/>
      <c r="D175" s="248"/>
      <c r="E175" s="254"/>
      <c r="F175" s="265"/>
      <c r="G175" s="270"/>
      <c r="H175" s="270"/>
      <c r="I175" s="26" t="s">
        <v>249</v>
      </c>
      <c r="J175" s="263" t="s">
        <v>259</v>
      </c>
      <c r="K175" s="263">
        <v>167</v>
      </c>
      <c r="L175" s="234">
        <v>0</v>
      </c>
      <c r="M175" s="116">
        <v>1.0314079839088677E-4</v>
      </c>
      <c r="N175" s="5">
        <f t="shared" si="26"/>
        <v>28157437.96071209</v>
      </c>
      <c r="O175" s="6">
        <v>0</v>
      </c>
      <c r="P175" s="260">
        <v>0</v>
      </c>
      <c r="Q175" s="261">
        <f t="shared" si="22"/>
        <v>0</v>
      </c>
      <c r="R175" s="262">
        <f t="shared" si="22"/>
        <v>0</v>
      </c>
      <c r="S175" s="6">
        <f t="shared" si="27"/>
        <v>0</v>
      </c>
      <c r="T175" s="260">
        <f t="shared" si="24"/>
        <v>0</v>
      </c>
      <c r="U175" s="428">
        <v>0</v>
      </c>
      <c r="W175" s="226">
        <f t="shared" si="25"/>
        <v>0</v>
      </c>
      <c r="AB175" s="199"/>
      <c r="AC175" s="199"/>
    </row>
    <row r="176" spans="1:29" s="225" customFormat="1" ht="36" hidden="1" customHeight="1" outlineLevel="7" x14ac:dyDescent="0.2">
      <c r="A176" s="221"/>
      <c r="B176" s="227"/>
      <c r="C176" s="248"/>
      <c r="D176" s="248"/>
      <c r="E176" s="254"/>
      <c r="F176" s="265"/>
      <c r="G176" s="270"/>
      <c r="H176" s="270"/>
      <c r="I176" s="26" t="s">
        <v>250</v>
      </c>
      <c r="J176" s="263" t="s">
        <v>258</v>
      </c>
      <c r="K176" s="263">
        <v>76</v>
      </c>
      <c r="L176" s="234">
        <v>0</v>
      </c>
      <c r="M176" s="116">
        <v>3.2088248388275882E-4</v>
      </c>
      <c r="N176" s="5">
        <f t="shared" si="26"/>
        <v>87600918.099993154</v>
      </c>
      <c r="O176" s="6">
        <v>0</v>
      </c>
      <c r="P176" s="260">
        <v>0</v>
      </c>
      <c r="Q176" s="261">
        <f t="shared" si="22"/>
        <v>0</v>
      </c>
      <c r="R176" s="262">
        <f t="shared" si="22"/>
        <v>0</v>
      </c>
      <c r="S176" s="6">
        <f t="shared" si="27"/>
        <v>0</v>
      </c>
      <c r="T176" s="260">
        <f t="shared" si="24"/>
        <v>0</v>
      </c>
      <c r="U176" s="428">
        <v>0</v>
      </c>
      <c r="W176" s="226">
        <f t="shared" si="25"/>
        <v>0</v>
      </c>
      <c r="AB176" s="199"/>
      <c r="AC176" s="199"/>
    </row>
    <row r="177" spans="1:29" s="225" customFormat="1" ht="36" hidden="1" customHeight="1" outlineLevel="7" x14ac:dyDescent="0.2">
      <c r="A177" s="221"/>
      <c r="B177" s="227"/>
      <c r="C177" s="248"/>
      <c r="D177" s="248"/>
      <c r="E177" s="254"/>
      <c r="F177" s="265"/>
      <c r="G177" s="270"/>
      <c r="H177" s="270"/>
      <c r="I177" s="26" t="s">
        <v>48</v>
      </c>
      <c r="J177" s="263" t="s">
        <v>257</v>
      </c>
      <c r="K177" s="263">
        <v>100</v>
      </c>
      <c r="L177" s="234">
        <v>0</v>
      </c>
      <c r="M177" s="116">
        <v>2.2920177420197055E-5</v>
      </c>
      <c r="N177" s="5">
        <f t="shared" si="26"/>
        <v>6257208.4357137959</v>
      </c>
      <c r="O177" s="6">
        <v>0</v>
      </c>
      <c r="P177" s="260">
        <v>0</v>
      </c>
      <c r="Q177" s="261">
        <f t="shared" si="22"/>
        <v>0</v>
      </c>
      <c r="R177" s="262">
        <f t="shared" si="22"/>
        <v>0</v>
      </c>
      <c r="S177" s="6">
        <f t="shared" si="27"/>
        <v>0</v>
      </c>
      <c r="T177" s="260">
        <f t="shared" si="24"/>
        <v>0</v>
      </c>
      <c r="U177" s="428">
        <v>0</v>
      </c>
      <c r="W177" s="226">
        <f t="shared" si="25"/>
        <v>0</v>
      </c>
      <c r="AB177" s="199"/>
      <c r="AC177" s="199"/>
    </row>
    <row r="178" spans="1:29" s="225" customFormat="1" ht="36" hidden="1" customHeight="1" outlineLevel="7" x14ac:dyDescent="0.2">
      <c r="A178" s="221"/>
      <c r="B178" s="227"/>
      <c r="C178" s="248"/>
      <c r="D178" s="248"/>
      <c r="E178" s="254"/>
      <c r="F178" s="265"/>
      <c r="G178" s="270"/>
      <c r="H178" s="270"/>
      <c r="I178" s="26" t="s">
        <v>49</v>
      </c>
      <c r="J178" s="263" t="s">
        <v>259</v>
      </c>
      <c r="K178" s="263">
        <v>263</v>
      </c>
      <c r="L178" s="234">
        <v>0</v>
      </c>
      <c r="M178" s="116">
        <v>6.8760532260591178E-5</v>
      </c>
      <c r="N178" s="5">
        <f t="shared" si="26"/>
        <v>18771625.307141393</v>
      </c>
      <c r="O178" s="6">
        <v>0</v>
      </c>
      <c r="P178" s="260">
        <v>0</v>
      </c>
      <c r="Q178" s="261">
        <f t="shared" si="22"/>
        <v>0</v>
      </c>
      <c r="R178" s="262">
        <f t="shared" si="22"/>
        <v>0</v>
      </c>
      <c r="S178" s="6">
        <f t="shared" si="27"/>
        <v>0</v>
      </c>
      <c r="T178" s="260">
        <f t="shared" si="24"/>
        <v>0</v>
      </c>
      <c r="U178" s="428">
        <v>0</v>
      </c>
      <c r="W178" s="226">
        <f t="shared" si="25"/>
        <v>0</v>
      </c>
      <c r="AB178" s="199"/>
      <c r="AC178" s="199"/>
    </row>
    <row r="179" spans="1:29" s="225" customFormat="1" ht="36" hidden="1" customHeight="1" outlineLevel="7" x14ac:dyDescent="0.2">
      <c r="A179" s="221"/>
      <c r="B179" s="227"/>
      <c r="C179" s="248"/>
      <c r="D179" s="248"/>
      <c r="E179" s="254"/>
      <c r="F179" s="265"/>
      <c r="G179" s="270"/>
      <c r="H179" s="270"/>
      <c r="I179" s="26" t="s">
        <v>50</v>
      </c>
      <c r="J179" s="263" t="s">
        <v>258</v>
      </c>
      <c r="K179" s="263">
        <v>166</v>
      </c>
      <c r="L179" s="234">
        <v>0</v>
      </c>
      <c r="M179" s="116">
        <v>2.292017742019706E-4</v>
      </c>
      <c r="N179" s="5">
        <f t="shared" si="26"/>
        <v>62572084.357137978</v>
      </c>
      <c r="O179" s="6">
        <v>0</v>
      </c>
      <c r="P179" s="260">
        <v>0</v>
      </c>
      <c r="Q179" s="261">
        <f t="shared" si="22"/>
        <v>0</v>
      </c>
      <c r="R179" s="262">
        <f t="shared" si="22"/>
        <v>0</v>
      </c>
      <c r="S179" s="6">
        <f t="shared" si="27"/>
        <v>0</v>
      </c>
      <c r="T179" s="260">
        <f t="shared" si="24"/>
        <v>0</v>
      </c>
      <c r="U179" s="428">
        <v>0</v>
      </c>
      <c r="W179" s="226">
        <f t="shared" si="25"/>
        <v>0</v>
      </c>
      <c r="AB179" s="199"/>
      <c r="AC179" s="199"/>
    </row>
    <row r="180" spans="1:29" s="225" customFormat="1" ht="36" hidden="1" customHeight="1" outlineLevel="7" x14ac:dyDescent="0.2">
      <c r="A180" s="221"/>
      <c r="B180" s="227"/>
      <c r="C180" s="248"/>
      <c r="D180" s="248"/>
      <c r="E180" s="254"/>
      <c r="F180" s="265"/>
      <c r="G180" s="270"/>
      <c r="H180" s="270"/>
      <c r="I180" s="26" t="s">
        <v>51</v>
      </c>
      <c r="J180" s="263" t="s">
        <v>257</v>
      </c>
      <c r="K180" s="263">
        <v>100</v>
      </c>
      <c r="L180" s="234">
        <v>0</v>
      </c>
      <c r="M180" s="116">
        <v>1.146008871009853E-4</v>
      </c>
      <c r="N180" s="5">
        <f t="shared" si="26"/>
        <v>31286042.178568989</v>
      </c>
      <c r="O180" s="6">
        <v>0</v>
      </c>
      <c r="P180" s="260">
        <v>0</v>
      </c>
      <c r="Q180" s="261">
        <f t="shared" si="22"/>
        <v>0</v>
      </c>
      <c r="R180" s="262">
        <f t="shared" si="22"/>
        <v>0</v>
      </c>
      <c r="S180" s="6">
        <f t="shared" si="27"/>
        <v>0</v>
      </c>
      <c r="T180" s="260">
        <f t="shared" si="24"/>
        <v>0</v>
      </c>
      <c r="U180" s="428">
        <v>0</v>
      </c>
      <c r="W180" s="226">
        <f t="shared" si="25"/>
        <v>0</v>
      </c>
      <c r="AB180" s="199"/>
      <c r="AC180" s="199"/>
    </row>
    <row r="181" spans="1:29" s="225" customFormat="1" ht="36" hidden="1" customHeight="1" outlineLevel="5" x14ac:dyDescent="0.2">
      <c r="A181" s="221"/>
      <c r="B181" s="227"/>
      <c r="C181" s="248"/>
      <c r="D181" s="248"/>
      <c r="E181" s="254"/>
      <c r="F181" s="265"/>
      <c r="G181" s="270"/>
      <c r="H181" s="270"/>
      <c r="I181" s="25" t="s">
        <v>245</v>
      </c>
      <c r="J181" s="271"/>
      <c r="K181" s="271"/>
      <c r="L181" s="272"/>
      <c r="M181" s="115">
        <v>3.4380266130295584E-3</v>
      </c>
      <c r="N181" s="23">
        <f t="shared" si="26"/>
        <v>938581265.35706949</v>
      </c>
      <c r="O181" s="273">
        <v>0.87800000000000011</v>
      </c>
      <c r="P181" s="274">
        <v>792631878.59404528</v>
      </c>
      <c r="Q181" s="273">
        <f t="shared" si="22"/>
        <v>0</v>
      </c>
      <c r="R181" s="272">
        <f t="shared" si="22"/>
        <v>31442472.389461875</v>
      </c>
      <c r="S181" s="273">
        <f>SUMPRODUCT(S182:S194,M182:M194)/M181</f>
        <v>0.87800000000000011</v>
      </c>
      <c r="T181" s="274">
        <f t="shared" si="24"/>
        <v>824074350.98350716</v>
      </c>
      <c r="U181" s="428">
        <v>0.87800000000000011</v>
      </c>
      <c r="W181" s="226">
        <f t="shared" si="25"/>
        <v>0</v>
      </c>
      <c r="AB181" s="199"/>
      <c r="AC181" s="199"/>
    </row>
    <row r="182" spans="1:29" s="225" customFormat="1" ht="36" hidden="1" customHeight="1" outlineLevel="7" x14ac:dyDescent="0.2">
      <c r="A182" s="221"/>
      <c r="B182" s="227"/>
      <c r="C182" s="248"/>
      <c r="D182" s="248"/>
      <c r="E182" s="254"/>
      <c r="F182" s="265"/>
      <c r="G182" s="270"/>
      <c r="H182" s="270"/>
      <c r="I182" s="26" t="s">
        <v>38</v>
      </c>
      <c r="J182" s="263" t="s">
        <v>258</v>
      </c>
      <c r="K182" s="263">
        <v>316</v>
      </c>
      <c r="L182" s="275">
        <v>316</v>
      </c>
      <c r="M182" s="116">
        <v>2.7504212904236466E-4</v>
      </c>
      <c r="N182" s="5">
        <f t="shared" si="26"/>
        <v>75086501.228565559</v>
      </c>
      <c r="O182" s="6">
        <v>1</v>
      </c>
      <c r="P182" s="260">
        <v>75086501.228565559</v>
      </c>
      <c r="Q182" s="276">
        <f t="shared" si="22"/>
        <v>0</v>
      </c>
      <c r="R182" s="275">
        <f t="shared" si="22"/>
        <v>0</v>
      </c>
      <c r="S182" s="6">
        <f t="shared" ref="S182:S194" si="28">L182/K182</f>
        <v>1</v>
      </c>
      <c r="T182" s="260">
        <f t="shared" si="24"/>
        <v>75086501.228565559</v>
      </c>
      <c r="U182" s="428">
        <v>1</v>
      </c>
      <c r="V182" s="225">
        <v>316</v>
      </c>
      <c r="W182" s="226">
        <f t="shared" si="25"/>
        <v>0</v>
      </c>
      <c r="AB182" s="199"/>
      <c r="AC182" s="199"/>
    </row>
    <row r="183" spans="1:29" s="225" customFormat="1" ht="36" hidden="1" customHeight="1" outlineLevel="7" x14ac:dyDescent="0.2">
      <c r="A183" s="221"/>
      <c r="B183" s="227"/>
      <c r="C183" s="248"/>
      <c r="D183" s="248"/>
      <c r="E183" s="254"/>
      <c r="F183" s="265"/>
      <c r="G183" s="270"/>
      <c r="H183" s="270"/>
      <c r="I183" s="26" t="s">
        <v>39</v>
      </c>
      <c r="J183" s="263" t="s">
        <v>259</v>
      </c>
      <c r="K183" s="263">
        <v>128</v>
      </c>
      <c r="L183" s="275">
        <v>128</v>
      </c>
      <c r="M183" s="116">
        <v>6.8760532260591164E-5</v>
      </c>
      <c r="N183" s="5">
        <f t="shared" si="26"/>
        <v>18771625.30714139</v>
      </c>
      <c r="O183" s="6">
        <v>1</v>
      </c>
      <c r="P183" s="260">
        <v>18771625.30714139</v>
      </c>
      <c r="Q183" s="276">
        <f t="shared" si="22"/>
        <v>0</v>
      </c>
      <c r="R183" s="275">
        <f t="shared" si="22"/>
        <v>0</v>
      </c>
      <c r="S183" s="6">
        <f t="shared" si="28"/>
        <v>1</v>
      </c>
      <c r="T183" s="260">
        <f t="shared" si="24"/>
        <v>18771625.30714139</v>
      </c>
      <c r="U183" s="428">
        <v>1</v>
      </c>
      <c r="V183" s="225">
        <v>128</v>
      </c>
      <c r="W183" s="226">
        <f t="shared" si="25"/>
        <v>0</v>
      </c>
      <c r="AB183" s="199"/>
      <c r="AC183" s="199"/>
    </row>
    <row r="184" spans="1:29" s="225" customFormat="1" ht="36" hidden="1" customHeight="1" outlineLevel="7" x14ac:dyDescent="0.2">
      <c r="A184" s="221"/>
      <c r="B184" s="227"/>
      <c r="C184" s="248"/>
      <c r="D184" s="248"/>
      <c r="E184" s="254"/>
      <c r="F184" s="265"/>
      <c r="G184" s="270"/>
      <c r="H184" s="270"/>
      <c r="I184" s="26" t="s">
        <v>40</v>
      </c>
      <c r="J184" s="263" t="s">
        <v>258</v>
      </c>
      <c r="K184" s="263">
        <v>4</v>
      </c>
      <c r="L184" s="275">
        <v>4</v>
      </c>
      <c r="M184" s="116">
        <v>3.4380266130295582E-5</v>
      </c>
      <c r="N184" s="5">
        <f t="shared" si="26"/>
        <v>9385812.6535706948</v>
      </c>
      <c r="O184" s="6">
        <v>1</v>
      </c>
      <c r="P184" s="260">
        <v>9385812.6535706948</v>
      </c>
      <c r="Q184" s="276">
        <f t="shared" si="22"/>
        <v>0</v>
      </c>
      <c r="R184" s="275">
        <f t="shared" si="22"/>
        <v>0</v>
      </c>
      <c r="S184" s="6">
        <f t="shared" si="28"/>
        <v>1</v>
      </c>
      <c r="T184" s="260">
        <f t="shared" si="24"/>
        <v>9385812.6535706948</v>
      </c>
      <c r="U184" s="428">
        <v>1</v>
      </c>
      <c r="W184" s="226">
        <f t="shared" si="25"/>
        <v>-4</v>
      </c>
      <c r="AB184" s="199"/>
      <c r="AC184" s="199"/>
    </row>
    <row r="185" spans="1:29" s="225" customFormat="1" ht="36" hidden="1" customHeight="1" outlineLevel="7" x14ac:dyDescent="0.2">
      <c r="A185" s="221"/>
      <c r="B185" s="227"/>
      <c r="C185" s="248"/>
      <c r="D185" s="248"/>
      <c r="E185" s="254"/>
      <c r="F185" s="265"/>
      <c r="G185" s="270"/>
      <c r="H185" s="270"/>
      <c r="I185" s="26" t="s">
        <v>41</v>
      </c>
      <c r="J185" s="263" t="s">
        <v>256</v>
      </c>
      <c r="K185" s="263">
        <v>10025</v>
      </c>
      <c r="L185" s="275">
        <v>10025</v>
      </c>
      <c r="M185" s="116">
        <v>4.8132372582413834E-4</v>
      </c>
      <c r="N185" s="5">
        <f t="shared" si="26"/>
        <v>131401377.14998977</v>
      </c>
      <c r="O185" s="6">
        <v>1</v>
      </c>
      <c r="P185" s="260">
        <v>131401377.14998977</v>
      </c>
      <c r="Q185" s="276">
        <f t="shared" si="22"/>
        <v>0</v>
      </c>
      <c r="R185" s="275">
        <f t="shared" si="22"/>
        <v>0</v>
      </c>
      <c r="S185" s="6">
        <f t="shared" si="28"/>
        <v>1</v>
      </c>
      <c r="T185" s="260">
        <f t="shared" si="24"/>
        <v>131401377.14998977</v>
      </c>
      <c r="U185" s="428">
        <v>1</v>
      </c>
      <c r="W185" s="226">
        <f t="shared" si="25"/>
        <v>-10025</v>
      </c>
      <c r="AB185" s="199"/>
      <c r="AC185" s="199"/>
    </row>
    <row r="186" spans="1:29" s="225" customFormat="1" ht="36" hidden="1" customHeight="1" outlineLevel="7" x14ac:dyDescent="0.2">
      <c r="A186" s="221"/>
      <c r="B186" s="227"/>
      <c r="C186" s="248"/>
      <c r="D186" s="248"/>
      <c r="E186" s="254"/>
      <c r="F186" s="265"/>
      <c r="G186" s="270"/>
      <c r="H186" s="270"/>
      <c r="I186" s="26" t="s">
        <v>42</v>
      </c>
      <c r="J186" s="263" t="s">
        <v>259</v>
      </c>
      <c r="K186" s="263">
        <v>45</v>
      </c>
      <c r="L186" s="275">
        <v>45</v>
      </c>
      <c r="M186" s="116">
        <v>3.6099279436810361E-4</v>
      </c>
      <c r="N186" s="5">
        <f t="shared" si="26"/>
        <v>98551032.862492278</v>
      </c>
      <c r="O186" s="6">
        <v>1</v>
      </c>
      <c r="P186" s="260">
        <v>98551032.862492278</v>
      </c>
      <c r="Q186" s="276">
        <f t="shared" si="22"/>
        <v>0</v>
      </c>
      <c r="R186" s="275">
        <f t="shared" si="22"/>
        <v>0</v>
      </c>
      <c r="S186" s="6">
        <f t="shared" si="28"/>
        <v>1</v>
      </c>
      <c r="T186" s="260">
        <f t="shared" si="24"/>
        <v>98551032.862492278</v>
      </c>
      <c r="U186" s="428">
        <v>1</v>
      </c>
      <c r="W186" s="226">
        <f t="shared" si="25"/>
        <v>-45</v>
      </c>
      <c r="AB186" s="199"/>
      <c r="AC186" s="199"/>
    </row>
    <row r="187" spans="1:29" s="225" customFormat="1" ht="36" hidden="1" customHeight="1" outlineLevel="7" x14ac:dyDescent="0.2">
      <c r="A187" s="221"/>
      <c r="B187" s="227"/>
      <c r="C187" s="248"/>
      <c r="D187" s="248"/>
      <c r="E187" s="254"/>
      <c r="F187" s="265"/>
      <c r="G187" s="270"/>
      <c r="H187" s="270"/>
      <c r="I187" s="26" t="s">
        <v>43</v>
      </c>
      <c r="J187" s="263" t="s">
        <v>258</v>
      </c>
      <c r="K187" s="263">
        <v>50</v>
      </c>
      <c r="L187" s="275">
        <v>50</v>
      </c>
      <c r="M187" s="116">
        <v>7.2198558873620721E-4</v>
      </c>
      <c r="N187" s="5">
        <f t="shared" si="26"/>
        <v>197102065.72498456</v>
      </c>
      <c r="O187" s="6">
        <v>1</v>
      </c>
      <c r="P187" s="260">
        <v>197102065.72498456</v>
      </c>
      <c r="Q187" s="276">
        <f t="shared" si="22"/>
        <v>0</v>
      </c>
      <c r="R187" s="275">
        <f t="shared" si="22"/>
        <v>0</v>
      </c>
      <c r="S187" s="6">
        <f t="shared" si="28"/>
        <v>1</v>
      </c>
      <c r="T187" s="260">
        <f t="shared" si="24"/>
        <v>197102065.72498456</v>
      </c>
      <c r="U187" s="428">
        <v>1</v>
      </c>
      <c r="W187" s="226">
        <f t="shared" si="25"/>
        <v>-50</v>
      </c>
      <c r="AB187" s="199"/>
      <c r="AC187" s="199"/>
    </row>
    <row r="188" spans="1:29" s="225" customFormat="1" ht="36" hidden="1" customHeight="1" outlineLevel="7" x14ac:dyDescent="0.2">
      <c r="A188" s="221"/>
      <c r="B188" s="227"/>
      <c r="C188" s="248"/>
      <c r="D188" s="248"/>
      <c r="E188" s="254"/>
      <c r="F188" s="265"/>
      <c r="G188" s="270"/>
      <c r="H188" s="270"/>
      <c r="I188" s="26" t="s">
        <v>248</v>
      </c>
      <c r="J188" s="263" t="s">
        <v>256</v>
      </c>
      <c r="K188" s="263">
        <v>10100</v>
      </c>
      <c r="L188" s="275">
        <v>10100</v>
      </c>
      <c r="M188" s="116">
        <v>2.0628159678177352E-4</v>
      </c>
      <c r="N188" s="5">
        <f t="shared" si="26"/>
        <v>56314875.921424173</v>
      </c>
      <c r="O188" s="6">
        <v>1</v>
      </c>
      <c r="P188" s="260">
        <v>56314875.921424173</v>
      </c>
      <c r="Q188" s="276">
        <f t="shared" si="22"/>
        <v>0</v>
      </c>
      <c r="R188" s="275">
        <f t="shared" si="22"/>
        <v>0</v>
      </c>
      <c r="S188" s="6">
        <f t="shared" si="28"/>
        <v>1</v>
      </c>
      <c r="T188" s="260">
        <f t="shared" si="24"/>
        <v>56314875.921424173</v>
      </c>
      <c r="U188" s="428">
        <v>1</v>
      </c>
      <c r="W188" s="226">
        <f t="shared" si="25"/>
        <v>-10100</v>
      </c>
      <c r="AB188" s="199"/>
      <c r="AC188" s="199"/>
    </row>
    <row r="189" spans="1:29" s="225" customFormat="1" ht="36" hidden="1" customHeight="1" outlineLevel="7" x14ac:dyDescent="0.2">
      <c r="A189" s="221"/>
      <c r="B189" s="227"/>
      <c r="C189" s="248"/>
      <c r="D189" s="248"/>
      <c r="E189" s="254"/>
      <c r="F189" s="265"/>
      <c r="G189" s="270"/>
      <c r="H189" s="270"/>
      <c r="I189" s="26" t="s">
        <v>249</v>
      </c>
      <c r="J189" s="263" t="s">
        <v>259</v>
      </c>
      <c r="K189" s="263">
        <v>195</v>
      </c>
      <c r="L189" s="275">
        <v>195</v>
      </c>
      <c r="M189" s="116">
        <v>1.5471119758633017E-4</v>
      </c>
      <c r="N189" s="5">
        <f t="shared" si="26"/>
        <v>42236156.941068135</v>
      </c>
      <c r="O189" s="6">
        <v>1</v>
      </c>
      <c r="P189" s="260">
        <v>42236156.941068135</v>
      </c>
      <c r="Q189" s="276">
        <f t="shared" si="22"/>
        <v>0</v>
      </c>
      <c r="R189" s="275">
        <f t="shared" si="22"/>
        <v>0</v>
      </c>
      <c r="S189" s="6">
        <f t="shared" si="28"/>
        <v>1</v>
      </c>
      <c r="T189" s="260">
        <f t="shared" si="24"/>
        <v>42236156.941068135</v>
      </c>
      <c r="U189" s="428">
        <v>1</v>
      </c>
      <c r="W189" s="226">
        <f t="shared" si="25"/>
        <v>-195</v>
      </c>
      <c r="AB189" s="199"/>
      <c r="AC189" s="199"/>
    </row>
    <row r="190" spans="1:29" s="225" customFormat="1" ht="36" hidden="1" customHeight="1" outlineLevel="7" x14ac:dyDescent="0.2">
      <c r="A190" s="221"/>
      <c r="B190" s="227"/>
      <c r="C190" s="248"/>
      <c r="D190" s="248"/>
      <c r="E190" s="254"/>
      <c r="F190" s="265"/>
      <c r="G190" s="270"/>
      <c r="H190" s="270"/>
      <c r="I190" s="26" t="s">
        <v>250</v>
      </c>
      <c r="J190" s="263" t="s">
        <v>258</v>
      </c>
      <c r="K190" s="263">
        <v>50</v>
      </c>
      <c r="L190" s="275">
        <v>50</v>
      </c>
      <c r="M190" s="116">
        <v>4.8132372582413823E-4</v>
      </c>
      <c r="N190" s="5">
        <f t="shared" si="26"/>
        <v>131401377.14998974</v>
      </c>
      <c r="O190" s="6">
        <v>1</v>
      </c>
      <c r="P190" s="260">
        <v>131401377.14998974</v>
      </c>
      <c r="Q190" s="276">
        <f t="shared" si="22"/>
        <v>0</v>
      </c>
      <c r="R190" s="275">
        <f t="shared" si="22"/>
        <v>0</v>
      </c>
      <c r="S190" s="6">
        <f t="shared" si="28"/>
        <v>1</v>
      </c>
      <c r="T190" s="260">
        <f t="shared" si="24"/>
        <v>131401377.14998974</v>
      </c>
      <c r="U190" s="428">
        <v>1</v>
      </c>
      <c r="W190" s="226">
        <f t="shared" si="25"/>
        <v>-50</v>
      </c>
      <c r="AB190" s="199"/>
      <c r="AC190" s="199"/>
    </row>
    <row r="191" spans="1:29" s="225" customFormat="1" ht="36" hidden="1" customHeight="1" outlineLevel="7" x14ac:dyDescent="0.2">
      <c r="A191" s="221"/>
      <c r="B191" s="227"/>
      <c r="C191" s="248"/>
      <c r="D191" s="248"/>
      <c r="E191" s="254"/>
      <c r="F191" s="265"/>
      <c r="G191" s="270"/>
      <c r="H191" s="270"/>
      <c r="I191" s="26" t="s">
        <v>48</v>
      </c>
      <c r="J191" s="263" t="s">
        <v>257</v>
      </c>
      <c r="K191" s="263">
        <v>100</v>
      </c>
      <c r="L191" s="275">
        <f>K191*S191</f>
        <v>100</v>
      </c>
      <c r="M191" s="116">
        <v>3.4380266130295582E-5</v>
      </c>
      <c r="N191" s="5">
        <f t="shared" si="26"/>
        <v>9385812.6535706948</v>
      </c>
      <c r="O191" s="6">
        <v>1</v>
      </c>
      <c r="P191" s="260">
        <v>6100778.2248209519</v>
      </c>
      <c r="Q191" s="276">
        <f t="shared" si="22"/>
        <v>0</v>
      </c>
      <c r="R191" s="275">
        <f t="shared" si="22"/>
        <v>3285034.4287497429</v>
      </c>
      <c r="S191" s="6">
        <v>1</v>
      </c>
      <c r="T191" s="260">
        <f t="shared" si="24"/>
        <v>9385812.6535706948</v>
      </c>
      <c r="U191" s="428">
        <v>1</v>
      </c>
      <c r="W191" s="226">
        <f t="shared" si="25"/>
        <v>-100</v>
      </c>
      <c r="AB191" s="199"/>
      <c r="AC191" s="199"/>
    </row>
    <row r="192" spans="1:29" s="225" customFormat="1" ht="36" hidden="1" customHeight="1" outlineLevel="7" x14ac:dyDescent="0.2">
      <c r="A192" s="221"/>
      <c r="B192" s="227"/>
      <c r="C192" s="248"/>
      <c r="D192" s="248"/>
      <c r="E192" s="254"/>
      <c r="F192" s="265"/>
      <c r="G192" s="270"/>
      <c r="H192" s="270"/>
      <c r="I192" s="26" t="s">
        <v>49</v>
      </c>
      <c r="J192" s="263" t="s">
        <v>259</v>
      </c>
      <c r="K192" s="263">
        <v>145</v>
      </c>
      <c r="L192" s="275">
        <f>K192*S192</f>
        <v>145</v>
      </c>
      <c r="M192" s="116">
        <v>1.0314079839088676E-4</v>
      </c>
      <c r="N192" s="5">
        <f t="shared" si="26"/>
        <v>28157437.960712086</v>
      </c>
      <c r="O192" s="6">
        <v>1</v>
      </c>
      <c r="P192" s="260">
        <v>0</v>
      </c>
      <c r="Q192" s="276">
        <f t="shared" si="22"/>
        <v>0</v>
      </c>
      <c r="R192" s="275">
        <f t="shared" si="22"/>
        <v>28157437.960712086</v>
      </c>
      <c r="S192" s="6">
        <v>1</v>
      </c>
      <c r="T192" s="260">
        <f t="shared" si="24"/>
        <v>28157437.960712086</v>
      </c>
      <c r="U192" s="428">
        <v>1</v>
      </c>
      <c r="W192" s="226">
        <f t="shared" si="25"/>
        <v>-145</v>
      </c>
      <c r="AB192" s="199"/>
      <c r="AC192" s="199"/>
    </row>
    <row r="193" spans="1:29" s="225" customFormat="1" ht="36" hidden="1" customHeight="1" outlineLevel="7" x14ac:dyDescent="0.2">
      <c r="A193" s="221"/>
      <c r="B193" s="227"/>
      <c r="C193" s="248"/>
      <c r="D193" s="248"/>
      <c r="E193" s="254"/>
      <c r="F193" s="265"/>
      <c r="G193" s="270"/>
      <c r="H193" s="270"/>
      <c r="I193" s="26" t="s">
        <v>50</v>
      </c>
      <c r="J193" s="263" t="s">
        <v>258</v>
      </c>
      <c r="K193" s="263">
        <v>166</v>
      </c>
      <c r="L193" s="275">
        <v>0</v>
      </c>
      <c r="M193" s="116">
        <v>3.438026613029559E-4</v>
      </c>
      <c r="N193" s="5">
        <f t="shared" si="26"/>
        <v>93858126.535706967</v>
      </c>
      <c r="O193" s="6">
        <v>0</v>
      </c>
      <c r="P193" s="260">
        <v>0</v>
      </c>
      <c r="Q193" s="276">
        <f t="shared" si="22"/>
        <v>0</v>
      </c>
      <c r="R193" s="275">
        <f t="shared" si="22"/>
        <v>0</v>
      </c>
      <c r="S193" s="6">
        <f t="shared" si="28"/>
        <v>0</v>
      </c>
      <c r="T193" s="260">
        <f t="shared" si="24"/>
        <v>0</v>
      </c>
      <c r="U193" s="428">
        <v>0</v>
      </c>
      <c r="W193" s="226">
        <f t="shared" si="25"/>
        <v>0</v>
      </c>
      <c r="AB193" s="199"/>
      <c r="AC193" s="199"/>
    </row>
    <row r="194" spans="1:29" s="225" customFormat="1" ht="36" hidden="1" customHeight="1" outlineLevel="7" x14ac:dyDescent="0.2">
      <c r="A194" s="221"/>
      <c r="B194" s="227"/>
      <c r="C194" s="248"/>
      <c r="D194" s="248"/>
      <c r="E194" s="254"/>
      <c r="F194" s="265"/>
      <c r="G194" s="270"/>
      <c r="H194" s="270"/>
      <c r="I194" s="26" t="s">
        <v>51</v>
      </c>
      <c r="J194" s="263" t="s">
        <v>257</v>
      </c>
      <c r="K194" s="263">
        <v>100</v>
      </c>
      <c r="L194" s="275">
        <v>56</v>
      </c>
      <c r="M194" s="116">
        <v>1.7190133065147795E-4</v>
      </c>
      <c r="N194" s="5">
        <f t="shared" si="26"/>
        <v>46929063.267853484</v>
      </c>
      <c r="O194" s="6">
        <v>0.56000000000000005</v>
      </c>
      <c r="P194" s="260">
        <v>26280275.429997955</v>
      </c>
      <c r="Q194" s="276">
        <f t="shared" si="22"/>
        <v>0</v>
      </c>
      <c r="R194" s="275">
        <f t="shared" si="22"/>
        <v>0</v>
      </c>
      <c r="S194" s="6">
        <f t="shared" si="28"/>
        <v>0.56000000000000005</v>
      </c>
      <c r="T194" s="260">
        <f t="shared" si="24"/>
        <v>26280275.429997955</v>
      </c>
      <c r="U194" s="428">
        <v>0.56000000000000005</v>
      </c>
      <c r="V194" s="225">
        <v>8</v>
      </c>
      <c r="W194" s="226">
        <f t="shared" si="25"/>
        <v>-48</v>
      </c>
      <c r="AB194" s="199"/>
      <c r="AC194" s="199"/>
    </row>
    <row r="195" spans="1:29" s="225" customFormat="1" ht="36" hidden="1" customHeight="1" outlineLevel="5" x14ac:dyDescent="0.2">
      <c r="A195" s="221"/>
      <c r="B195" s="227"/>
      <c r="C195" s="248"/>
      <c r="D195" s="248"/>
      <c r="E195" s="254"/>
      <c r="F195" s="265"/>
      <c r="G195" s="270"/>
      <c r="H195" s="270"/>
      <c r="I195" s="25" t="s">
        <v>246</v>
      </c>
      <c r="J195" s="271"/>
      <c r="K195" s="271"/>
      <c r="L195" s="272"/>
      <c r="M195" s="115">
        <v>1.4439711774724146E-3</v>
      </c>
      <c r="N195" s="23">
        <f t="shared" si="26"/>
        <v>394204131.44996917</v>
      </c>
      <c r="O195" s="273">
        <v>0</v>
      </c>
      <c r="P195" s="274">
        <v>0</v>
      </c>
      <c r="Q195" s="273">
        <f t="shared" si="22"/>
        <v>0</v>
      </c>
      <c r="R195" s="272">
        <f t="shared" si="22"/>
        <v>0</v>
      </c>
      <c r="S195" s="273">
        <f>SUMPRODUCT(S196:S208,M196:M208)/M195</f>
        <v>0</v>
      </c>
      <c r="T195" s="274">
        <f t="shared" si="24"/>
        <v>0</v>
      </c>
      <c r="U195" s="428">
        <v>0</v>
      </c>
      <c r="W195" s="226">
        <f t="shared" si="25"/>
        <v>0</v>
      </c>
      <c r="AB195" s="199"/>
      <c r="AC195" s="199"/>
    </row>
    <row r="196" spans="1:29" s="225" customFormat="1" ht="36" hidden="1" customHeight="1" outlineLevel="7" x14ac:dyDescent="0.2">
      <c r="A196" s="221"/>
      <c r="B196" s="227"/>
      <c r="C196" s="248"/>
      <c r="D196" s="248"/>
      <c r="E196" s="254"/>
      <c r="F196" s="265"/>
      <c r="G196" s="270"/>
      <c r="H196" s="270"/>
      <c r="I196" s="16" t="s">
        <v>38</v>
      </c>
      <c r="J196" s="263" t="s">
        <v>258</v>
      </c>
      <c r="K196" s="263">
        <v>180</v>
      </c>
      <c r="L196" s="234">
        <v>0</v>
      </c>
      <c r="M196" s="116">
        <v>1.1551769419779317E-4</v>
      </c>
      <c r="N196" s="5">
        <f t="shared" si="26"/>
        <v>31536330.515997536</v>
      </c>
      <c r="O196" s="6">
        <v>0</v>
      </c>
      <c r="P196" s="260">
        <v>0</v>
      </c>
      <c r="Q196" s="261">
        <f t="shared" si="22"/>
        <v>0</v>
      </c>
      <c r="R196" s="262">
        <f t="shared" si="22"/>
        <v>0</v>
      </c>
      <c r="S196" s="6">
        <f t="shared" ref="S196:S208" si="29">L196/K196</f>
        <v>0</v>
      </c>
      <c r="T196" s="260">
        <f t="shared" si="24"/>
        <v>0</v>
      </c>
      <c r="U196" s="428">
        <v>0</v>
      </c>
      <c r="W196" s="226">
        <f t="shared" si="25"/>
        <v>0</v>
      </c>
      <c r="AB196" s="199"/>
      <c r="AC196" s="199"/>
    </row>
    <row r="197" spans="1:29" s="225" customFormat="1" ht="36" hidden="1" customHeight="1" outlineLevel="7" x14ac:dyDescent="0.2">
      <c r="A197" s="221"/>
      <c r="B197" s="227"/>
      <c r="C197" s="248"/>
      <c r="D197" s="248"/>
      <c r="E197" s="254"/>
      <c r="F197" s="265"/>
      <c r="G197" s="270"/>
      <c r="H197" s="270"/>
      <c r="I197" s="16" t="s">
        <v>39</v>
      </c>
      <c r="J197" s="263" t="s">
        <v>259</v>
      </c>
      <c r="K197" s="263">
        <v>72</v>
      </c>
      <c r="L197" s="234">
        <v>0</v>
      </c>
      <c r="M197" s="116">
        <v>2.8879423549448294E-5</v>
      </c>
      <c r="N197" s="5">
        <f t="shared" si="26"/>
        <v>7884082.6289993841</v>
      </c>
      <c r="O197" s="6">
        <v>0</v>
      </c>
      <c r="P197" s="260">
        <v>0</v>
      </c>
      <c r="Q197" s="261">
        <f t="shared" si="22"/>
        <v>0</v>
      </c>
      <c r="R197" s="262">
        <f t="shared" si="22"/>
        <v>0</v>
      </c>
      <c r="S197" s="6">
        <f t="shared" si="29"/>
        <v>0</v>
      </c>
      <c r="T197" s="260">
        <f t="shared" si="24"/>
        <v>0</v>
      </c>
      <c r="U197" s="428">
        <v>0</v>
      </c>
      <c r="W197" s="226">
        <f t="shared" si="25"/>
        <v>0</v>
      </c>
      <c r="AB197" s="199"/>
      <c r="AC197" s="199"/>
    </row>
    <row r="198" spans="1:29" s="225" customFormat="1" ht="36" hidden="1" customHeight="1" outlineLevel="7" x14ac:dyDescent="0.2">
      <c r="A198" s="221"/>
      <c r="B198" s="227"/>
      <c r="C198" s="248"/>
      <c r="D198" s="248"/>
      <c r="E198" s="254"/>
      <c r="F198" s="265"/>
      <c r="G198" s="270"/>
      <c r="H198" s="270"/>
      <c r="I198" s="16" t="s">
        <v>40</v>
      </c>
      <c r="J198" s="263" t="s">
        <v>258</v>
      </c>
      <c r="K198" s="263">
        <v>3</v>
      </c>
      <c r="L198" s="234">
        <v>0</v>
      </c>
      <c r="M198" s="116">
        <v>1.4439711774724147E-5</v>
      </c>
      <c r="N198" s="5">
        <f t="shared" si="26"/>
        <v>3942041.3144996921</v>
      </c>
      <c r="O198" s="6">
        <v>0</v>
      </c>
      <c r="P198" s="260">
        <v>0</v>
      </c>
      <c r="Q198" s="261">
        <f t="shared" si="22"/>
        <v>0</v>
      </c>
      <c r="R198" s="262">
        <f t="shared" si="22"/>
        <v>0</v>
      </c>
      <c r="S198" s="6">
        <f t="shared" si="29"/>
        <v>0</v>
      </c>
      <c r="T198" s="260">
        <f t="shared" si="24"/>
        <v>0</v>
      </c>
      <c r="U198" s="428">
        <v>0</v>
      </c>
      <c r="W198" s="226">
        <f t="shared" si="25"/>
        <v>0</v>
      </c>
      <c r="AB198" s="199"/>
      <c r="AC198" s="199"/>
    </row>
    <row r="199" spans="1:29" s="225" customFormat="1" ht="36" hidden="1" customHeight="1" outlineLevel="7" x14ac:dyDescent="0.2">
      <c r="A199" s="221"/>
      <c r="B199" s="227"/>
      <c r="C199" s="248"/>
      <c r="D199" s="248"/>
      <c r="E199" s="254"/>
      <c r="F199" s="265"/>
      <c r="G199" s="270"/>
      <c r="H199" s="270"/>
      <c r="I199" s="16" t="s">
        <v>41</v>
      </c>
      <c r="J199" s="263" t="s">
        <v>256</v>
      </c>
      <c r="K199" s="263">
        <v>4520</v>
      </c>
      <c r="L199" s="234">
        <v>0</v>
      </c>
      <c r="M199" s="116">
        <v>2.021559648461381E-4</v>
      </c>
      <c r="N199" s="5">
        <f t="shared" si="26"/>
        <v>55188578.402995706</v>
      </c>
      <c r="O199" s="6">
        <v>0</v>
      </c>
      <c r="P199" s="260">
        <v>0</v>
      </c>
      <c r="Q199" s="261">
        <f t="shared" si="22"/>
        <v>0</v>
      </c>
      <c r="R199" s="262">
        <f t="shared" si="22"/>
        <v>0</v>
      </c>
      <c r="S199" s="6">
        <f t="shared" si="29"/>
        <v>0</v>
      </c>
      <c r="T199" s="260">
        <f t="shared" si="24"/>
        <v>0</v>
      </c>
      <c r="U199" s="428">
        <v>0</v>
      </c>
      <c r="W199" s="226">
        <f t="shared" si="25"/>
        <v>0</v>
      </c>
      <c r="AB199" s="199"/>
      <c r="AC199" s="199"/>
    </row>
    <row r="200" spans="1:29" s="225" customFormat="1" ht="36" hidden="1" customHeight="1" outlineLevel="7" x14ac:dyDescent="0.2">
      <c r="A200" s="221"/>
      <c r="B200" s="227"/>
      <c r="C200" s="248"/>
      <c r="D200" s="248"/>
      <c r="E200" s="254"/>
      <c r="F200" s="265"/>
      <c r="G200" s="270"/>
      <c r="H200" s="270"/>
      <c r="I200" s="16" t="s">
        <v>42</v>
      </c>
      <c r="J200" s="263" t="s">
        <v>259</v>
      </c>
      <c r="K200" s="263">
        <v>30</v>
      </c>
      <c r="L200" s="234">
        <v>0</v>
      </c>
      <c r="M200" s="116">
        <v>1.5161697363460353E-4</v>
      </c>
      <c r="N200" s="5">
        <f t="shared" si="26"/>
        <v>41391433.802246764</v>
      </c>
      <c r="O200" s="6">
        <v>0</v>
      </c>
      <c r="P200" s="260">
        <v>0</v>
      </c>
      <c r="Q200" s="261">
        <f t="shared" si="22"/>
        <v>0</v>
      </c>
      <c r="R200" s="262">
        <f t="shared" si="22"/>
        <v>0</v>
      </c>
      <c r="S200" s="6">
        <f t="shared" si="29"/>
        <v>0</v>
      </c>
      <c r="T200" s="260">
        <f t="shared" si="24"/>
        <v>0</v>
      </c>
      <c r="U200" s="428">
        <v>0</v>
      </c>
      <c r="W200" s="226">
        <f t="shared" si="25"/>
        <v>0</v>
      </c>
      <c r="AB200" s="199"/>
      <c r="AC200" s="199"/>
    </row>
    <row r="201" spans="1:29" s="225" customFormat="1" ht="36" hidden="1" customHeight="1" outlineLevel="7" x14ac:dyDescent="0.2">
      <c r="A201" s="221"/>
      <c r="B201" s="227"/>
      <c r="C201" s="248"/>
      <c r="D201" s="248"/>
      <c r="E201" s="254"/>
      <c r="F201" s="265"/>
      <c r="G201" s="270"/>
      <c r="H201" s="270"/>
      <c r="I201" s="16" t="s">
        <v>43</v>
      </c>
      <c r="J201" s="263" t="s">
        <v>258</v>
      </c>
      <c r="K201" s="263">
        <v>35</v>
      </c>
      <c r="L201" s="234">
        <v>0</v>
      </c>
      <c r="M201" s="116">
        <v>3.0323394726920706E-4</v>
      </c>
      <c r="N201" s="5">
        <f t="shared" si="26"/>
        <v>82782867.604493529</v>
      </c>
      <c r="O201" s="6">
        <v>0</v>
      </c>
      <c r="P201" s="260">
        <v>0</v>
      </c>
      <c r="Q201" s="261">
        <f t="shared" si="22"/>
        <v>0</v>
      </c>
      <c r="R201" s="262">
        <f t="shared" si="22"/>
        <v>0</v>
      </c>
      <c r="S201" s="6">
        <f t="shared" si="29"/>
        <v>0</v>
      </c>
      <c r="T201" s="260">
        <f t="shared" si="24"/>
        <v>0</v>
      </c>
      <c r="U201" s="428">
        <v>0</v>
      </c>
      <c r="W201" s="226">
        <f t="shared" si="25"/>
        <v>0</v>
      </c>
      <c r="AB201" s="199"/>
      <c r="AC201" s="199"/>
    </row>
    <row r="202" spans="1:29" s="225" customFormat="1" ht="36" hidden="1" customHeight="1" outlineLevel="7" x14ac:dyDescent="0.2">
      <c r="A202" s="221"/>
      <c r="B202" s="227"/>
      <c r="C202" s="248"/>
      <c r="D202" s="248"/>
      <c r="E202" s="254"/>
      <c r="F202" s="265"/>
      <c r="G202" s="270"/>
      <c r="H202" s="270"/>
      <c r="I202" s="16" t="s">
        <v>248</v>
      </c>
      <c r="J202" s="263" t="s">
        <v>256</v>
      </c>
      <c r="K202" s="263">
        <v>4280</v>
      </c>
      <c r="L202" s="234">
        <v>0</v>
      </c>
      <c r="M202" s="116">
        <v>8.6638270648344888E-5</v>
      </c>
      <c r="N202" s="5">
        <f t="shared" si="26"/>
        <v>23652247.886998154</v>
      </c>
      <c r="O202" s="6">
        <v>0</v>
      </c>
      <c r="P202" s="260">
        <v>0</v>
      </c>
      <c r="Q202" s="261">
        <f t="shared" si="22"/>
        <v>0</v>
      </c>
      <c r="R202" s="262">
        <f t="shared" si="22"/>
        <v>0</v>
      </c>
      <c r="S202" s="6">
        <f t="shared" si="29"/>
        <v>0</v>
      </c>
      <c r="T202" s="260">
        <f t="shared" si="24"/>
        <v>0</v>
      </c>
      <c r="U202" s="428">
        <v>0</v>
      </c>
      <c r="W202" s="226">
        <f t="shared" si="25"/>
        <v>0</v>
      </c>
      <c r="AB202" s="199"/>
      <c r="AC202" s="199"/>
    </row>
    <row r="203" spans="1:29" s="225" customFormat="1" ht="36" hidden="1" customHeight="1" outlineLevel="7" x14ac:dyDescent="0.2">
      <c r="A203" s="221"/>
      <c r="B203" s="227"/>
      <c r="C203" s="248"/>
      <c r="D203" s="248"/>
      <c r="E203" s="254"/>
      <c r="F203" s="265"/>
      <c r="G203" s="270"/>
      <c r="H203" s="270"/>
      <c r="I203" s="16" t="s">
        <v>249</v>
      </c>
      <c r="J203" s="263" t="s">
        <v>259</v>
      </c>
      <c r="K203" s="263">
        <v>103</v>
      </c>
      <c r="L203" s="234">
        <v>0</v>
      </c>
      <c r="M203" s="116">
        <v>6.4978702986258683E-5</v>
      </c>
      <c r="N203" s="5">
        <f t="shared" si="26"/>
        <v>17739185.915248621</v>
      </c>
      <c r="O203" s="6">
        <v>0</v>
      </c>
      <c r="P203" s="260">
        <v>0</v>
      </c>
      <c r="Q203" s="261">
        <f t="shared" si="22"/>
        <v>0</v>
      </c>
      <c r="R203" s="262">
        <f t="shared" si="22"/>
        <v>0</v>
      </c>
      <c r="S203" s="6">
        <f t="shared" si="29"/>
        <v>0</v>
      </c>
      <c r="T203" s="260">
        <f t="shared" si="24"/>
        <v>0</v>
      </c>
      <c r="U203" s="428">
        <v>0</v>
      </c>
      <c r="W203" s="226">
        <f t="shared" si="25"/>
        <v>0</v>
      </c>
      <c r="AB203" s="199"/>
      <c r="AC203" s="199"/>
    </row>
    <row r="204" spans="1:29" s="225" customFormat="1" ht="36" hidden="1" customHeight="1" outlineLevel="7" x14ac:dyDescent="0.2">
      <c r="A204" s="221"/>
      <c r="B204" s="227"/>
      <c r="C204" s="248"/>
      <c r="D204" s="248"/>
      <c r="E204" s="254"/>
      <c r="F204" s="265"/>
      <c r="G204" s="270"/>
      <c r="H204" s="270"/>
      <c r="I204" s="16" t="s">
        <v>250</v>
      </c>
      <c r="J204" s="263" t="s">
        <v>258</v>
      </c>
      <c r="K204" s="263">
        <v>28</v>
      </c>
      <c r="L204" s="234">
        <v>0</v>
      </c>
      <c r="M204" s="116">
        <v>2.0215596484613808E-4</v>
      </c>
      <c r="N204" s="5">
        <f t="shared" si="26"/>
        <v>55188578.402995698</v>
      </c>
      <c r="O204" s="6">
        <v>0</v>
      </c>
      <c r="P204" s="260">
        <v>0</v>
      </c>
      <c r="Q204" s="261">
        <f t="shared" si="22"/>
        <v>0</v>
      </c>
      <c r="R204" s="262">
        <f t="shared" si="22"/>
        <v>0</v>
      </c>
      <c r="S204" s="6">
        <f t="shared" si="29"/>
        <v>0</v>
      </c>
      <c r="T204" s="260">
        <f t="shared" si="24"/>
        <v>0</v>
      </c>
      <c r="U204" s="428">
        <v>0</v>
      </c>
      <c r="W204" s="226">
        <f t="shared" si="25"/>
        <v>0</v>
      </c>
      <c r="AB204" s="199"/>
      <c r="AC204" s="199"/>
    </row>
    <row r="205" spans="1:29" s="225" customFormat="1" ht="36" hidden="1" customHeight="1" outlineLevel="7" x14ac:dyDescent="0.2">
      <c r="A205" s="221"/>
      <c r="B205" s="227"/>
      <c r="C205" s="248"/>
      <c r="D205" s="248"/>
      <c r="E205" s="254"/>
      <c r="F205" s="265"/>
      <c r="G205" s="270"/>
      <c r="H205" s="270"/>
      <c r="I205" s="16" t="s">
        <v>48</v>
      </c>
      <c r="J205" s="263" t="s">
        <v>257</v>
      </c>
      <c r="K205" s="263">
        <v>100</v>
      </c>
      <c r="L205" s="234">
        <v>0</v>
      </c>
      <c r="M205" s="116">
        <v>1.4439711774724147E-5</v>
      </c>
      <c r="N205" s="5">
        <f t="shared" si="26"/>
        <v>3942041.3144996921</v>
      </c>
      <c r="O205" s="6">
        <v>0</v>
      </c>
      <c r="P205" s="260">
        <v>0</v>
      </c>
      <c r="Q205" s="261">
        <f t="shared" si="22"/>
        <v>0</v>
      </c>
      <c r="R205" s="262">
        <f t="shared" si="22"/>
        <v>0</v>
      </c>
      <c r="S205" s="6">
        <f t="shared" si="29"/>
        <v>0</v>
      </c>
      <c r="T205" s="260">
        <f t="shared" si="24"/>
        <v>0</v>
      </c>
      <c r="U205" s="428">
        <v>0</v>
      </c>
      <c r="W205" s="226">
        <f t="shared" si="25"/>
        <v>0</v>
      </c>
      <c r="AB205" s="199"/>
      <c r="AC205" s="199"/>
    </row>
    <row r="206" spans="1:29" s="225" customFormat="1" ht="36" hidden="1" customHeight="1" outlineLevel="7" x14ac:dyDescent="0.2">
      <c r="A206" s="221"/>
      <c r="B206" s="227"/>
      <c r="C206" s="248"/>
      <c r="D206" s="248"/>
      <c r="E206" s="254"/>
      <c r="F206" s="265"/>
      <c r="G206" s="270"/>
      <c r="H206" s="270"/>
      <c r="I206" s="16" t="s">
        <v>49</v>
      </c>
      <c r="J206" s="263" t="s">
        <v>259</v>
      </c>
      <c r="K206" s="263">
        <v>170</v>
      </c>
      <c r="L206" s="234">
        <v>0</v>
      </c>
      <c r="M206" s="116">
        <v>4.3319135324172444E-5</v>
      </c>
      <c r="N206" s="5">
        <f t="shared" si="26"/>
        <v>11826123.943499077</v>
      </c>
      <c r="O206" s="6">
        <v>0</v>
      </c>
      <c r="P206" s="260">
        <v>0</v>
      </c>
      <c r="Q206" s="261">
        <f t="shared" si="22"/>
        <v>0</v>
      </c>
      <c r="R206" s="262">
        <f t="shared" si="22"/>
        <v>0</v>
      </c>
      <c r="S206" s="6">
        <f t="shared" si="29"/>
        <v>0</v>
      </c>
      <c r="T206" s="260">
        <f t="shared" si="24"/>
        <v>0</v>
      </c>
      <c r="U206" s="428">
        <v>0</v>
      </c>
      <c r="W206" s="226">
        <f t="shared" si="25"/>
        <v>0</v>
      </c>
      <c r="AB206" s="199"/>
      <c r="AC206" s="199"/>
    </row>
    <row r="207" spans="1:29" s="225" customFormat="1" ht="36" hidden="1" customHeight="1" outlineLevel="7" x14ac:dyDescent="0.2">
      <c r="A207" s="221"/>
      <c r="B207" s="227"/>
      <c r="C207" s="248"/>
      <c r="D207" s="248"/>
      <c r="E207" s="254"/>
      <c r="F207" s="265"/>
      <c r="G207" s="270"/>
      <c r="H207" s="270"/>
      <c r="I207" s="16" t="s">
        <v>50</v>
      </c>
      <c r="J207" s="263" t="s">
        <v>258</v>
      </c>
      <c r="K207" s="263">
        <v>95</v>
      </c>
      <c r="L207" s="234">
        <v>0</v>
      </c>
      <c r="M207" s="116">
        <v>1.443971177472415E-4</v>
      </c>
      <c r="N207" s="5">
        <f t="shared" si="26"/>
        <v>39420413.144996934</v>
      </c>
      <c r="O207" s="6">
        <v>0</v>
      </c>
      <c r="P207" s="260">
        <v>0</v>
      </c>
      <c r="Q207" s="261">
        <f t="shared" si="22"/>
        <v>0</v>
      </c>
      <c r="R207" s="262">
        <f t="shared" si="22"/>
        <v>0</v>
      </c>
      <c r="S207" s="6">
        <f t="shared" si="29"/>
        <v>0</v>
      </c>
      <c r="T207" s="260">
        <f t="shared" si="24"/>
        <v>0</v>
      </c>
      <c r="U207" s="428">
        <v>0</v>
      </c>
      <c r="W207" s="226">
        <f t="shared" si="25"/>
        <v>0</v>
      </c>
      <c r="AB207" s="199"/>
      <c r="AC207" s="199"/>
    </row>
    <row r="208" spans="1:29" s="225" customFormat="1" ht="36" hidden="1" customHeight="1" outlineLevel="7" x14ac:dyDescent="0.2">
      <c r="A208" s="221"/>
      <c r="B208" s="227"/>
      <c r="C208" s="248"/>
      <c r="D208" s="248"/>
      <c r="E208" s="254"/>
      <c r="F208" s="265"/>
      <c r="G208" s="270"/>
      <c r="H208" s="270"/>
      <c r="I208" s="16" t="s">
        <v>51</v>
      </c>
      <c r="J208" s="263" t="s">
        <v>257</v>
      </c>
      <c r="K208" s="263">
        <v>100</v>
      </c>
      <c r="L208" s="234">
        <v>0</v>
      </c>
      <c r="M208" s="116">
        <v>7.2198558873620751E-5</v>
      </c>
      <c r="N208" s="5">
        <f t="shared" si="26"/>
        <v>19710206.572498467</v>
      </c>
      <c r="O208" s="6">
        <v>0</v>
      </c>
      <c r="P208" s="260">
        <v>0</v>
      </c>
      <c r="Q208" s="261">
        <f t="shared" si="22"/>
        <v>0</v>
      </c>
      <c r="R208" s="262">
        <f t="shared" si="22"/>
        <v>0</v>
      </c>
      <c r="S208" s="6">
        <f t="shared" si="29"/>
        <v>0</v>
      </c>
      <c r="T208" s="260">
        <f t="shared" si="24"/>
        <v>0</v>
      </c>
      <c r="U208" s="428">
        <v>0</v>
      </c>
      <c r="W208" s="226">
        <f t="shared" si="25"/>
        <v>0</v>
      </c>
      <c r="AB208" s="199"/>
      <c r="AC208" s="199"/>
    </row>
    <row r="209" spans="1:29" s="225" customFormat="1" ht="36" hidden="1" customHeight="1" outlineLevel="5" x14ac:dyDescent="0.2">
      <c r="A209" s="221"/>
      <c r="B209" s="227"/>
      <c r="C209" s="248"/>
      <c r="D209" s="248"/>
      <c r="E209" s="254"/>
      <c r="F209" s="265"/>
      <c r="G209" s="265"/>
      <c r="H209" s="265"/>
      <c r="I209" s="19" t="s">
        <v>283</v>
      </c>
      <c r="J209" s="266"/>
      <c r="K209" s="266"/>
      <c r="L209" s="20"/>
      <c r="M209" s="105">
        <v>9.5E-4</v>
      </c>
      <c r="N209" s="20">
        <f t="shared" si="26"/>
        <v>259350000</v>
      </c>
      <c r="O209" s="21">
        <v>0</v>
      </c>
      <c r="P209" s="277">
        <v>0</v>
      </c>
      <c r="Q209" s="21">
        <f t="shared" si="22"/>
        <v>0</v>
      </c>
      <c r="R209" s="20">
        <f t="shared" si="22"/>
        <v>0</v>
      </c>
      <c r="S209" s="21">
        <f>S210</f>
        <v>0</v>
      </c>
      <c r="T209" s="277">
        <f t="shared" si="24"/>
        <v>0</v>
      </c>
      <c r="U209" s="428">
        <v>0</v>
      </c>
      <c r="W209" s="226">
        <f t="shared" si="25"/>
        <v>0</v>
      </c>
      <c r="AB209" s="199"/>
      <c r="AC209" s="199"/>
    </row>
    <row r="210" spans="1:29" s="225" customFormat="1" ht="36" hidden="1" customHeight="1" outlineLevel="7" x14ac:dyDescent="0.2">
      <c r="A210" s="221"/>
      <c r="B210" s="227"/>
      <c r="C210" s="248"/>
      <c r="D210" s="248"/>
      <c r="E210" s="254"/>
      <c r="F210" s="265"/>
      <c r="G210" s="265"/>
      <c r="H210" s="265"/>
      <c r="I210" s="16" t="s">
        <v>283</v>
      </c>
      <c r="J210" s="263" t="s">
        <v>258</v>
      </c>
      <c r="K210" s="263">
        <v>560</v>
      </c>
      <c r="L210" s="234">
        <v>0</v>
      </c>
      <c r="M210" s="116">
        <v>9.5E-4</v>
      </c>
      <c r="N210" s="5">
        <f t="shared" si="26"/>
        <v>259350000</v>
      </c>
      <c r="O210" s="6">
        <v>0</v>
      </c>
      <c r="P210" s="260">
        <v>0</v>
      </c>
      <c r="Q210" s="261">
        <f t="shared" si="22"/>
        <v>0</v>
      </c>
      <c r="R210" s="262">
        <f t="shared" si="22"/>
        <v>0</v>
      </c>
      <c r="S210" s="6">
        <f>L210/K210</f>
        <v>0</v>
      </c>
      <c r="T210" s="260">
        <f t="shared" si="24"/>
        <v>0</v>
      </c>
      <c r="U210" s="428">
        <v>0</v>
      </c>
      <c r="W210" s="226">
        <f t="shared" si="25"/>
        <v>0</v>
      </c>
      <c r="AB210" s="199"/>
      <c r="AC210" s="199"/>
    </row>
    <row r="211" spans="1:29" s="225" customFormat="1" ht="36" hidden="1" customHeight="1" outlineLevel="3" x14ac:dyDescent="0.2">
      <c r="A211" s="221"/>
      <c r="B211" s="227"/>
      <c r="C211" s="248"/>
      <c r="D211" s="248"/>
      <c r="E211" s="254"/>
      <c r="F211" s="254"/>
      <c r="G211" s="254"/>
      <c r="H211" s="254"/>
      <c r="I211" s="13" t="s">
        <v>56</v>
      </c>
      <c r="J211" s="255"/>
      <c r="K211" s="255"/>
      <c r="L211" s="14"/>
      <c r="M211" s="112">
        <v>0.19523466623978397</v>
      </c>
      <c r="N211" s="14">
        <f t="shared" si="26"/>
        <v>53299063883.461021</v>
      </c>
      <c r="O211" s="257">
        <v>0.11334961064026035</v>
      </c>
      <c r="P211" s="258">
        <v>5272513442.4227247</v>
      </c>
      <c r="Q211" s="15">
        <f t="shared" si="22"/>
        <v>0</v>
      </c>
      <c r="R211" s="14">
        <f t="shared" si="22"/>
        <v>768914696.25794506</v>
      </c>
      <c r="S211" s="257">
        <f>(S212*M212+S283*M283)/M211</f>
        <v>0.11334961064026035</v>
      </c>
      <c r="T211" s="258">
        <f t="shared" si="24"/>
        <v>6041428138.6806698</v>
      </c>
      <c r="U211" s="428">
        <v>0.11334961064026035</v>
      </c>
      <c r="W211" s="226">
        <f t="shared" si="25"/>
        <v>0</v>
      </c>
      <c r="AB211" s="199"/>
      <c r="AC211" s="199"/>
    </row>
    <row r="212" spans="1:29" s="225" customFormat="1" ht="36" hidden="1" customHeight="1" outlineLevel="4" x14ac:dyDescent="0.2">
      <c r="A212" s="221"/>
      <c r="B212" s="227"/>
      <c r="C212" s="248"/>
      <c r="D212" s="248"/>
      <c r="E212" s="254"/>
      <c r="F212" s="265"/>
      <c r="G212" s="265"/>
      <c r="H212" s="265"/>
      <c r="I212" s="19" t="s">
        <v>57</v>
      </c>
      <c r="J212" s="266"/>
      <c r="K212" s="266"/>
      <c r="L212" s="20"/>
      <c r="M212" s="106">
        <v>0.193239686486848</v>
      </c>
      <c r="N212" s="20">
        <f t="shared" si="26"/>
        <v>52754434410.909508</v>
      </c>
      <c r="O212" s="268">
        <v>0.1145198163176841</v>
      </c>
      <c r="P212" s="269">
        <v>5272513442.4227257</v>
      </c>
      <c r="Q212" s="21">
        <f t="shared" si="22"/>
        <v>0</v>
      </c>
      <c r="R212" s="20">
        <f t="shared" si="22"/>
        <v>768914696.25794411</v>
      </c>
      <c r="S212" s="268">
        <f>(S213*M213+S242*M242)/M212</f>
        <v>0.1145198163176841</v>
      </c>
      <c r="T212" s="269">
        <f t="shared" si="24"/>
        <v>6041428138.6806698</v>
      </c>
      <c r="U212" s="428">
        <v>0.1145198163176841</v>
      </c>
      <c r="W212" s="226">
        <f t="shared" si="25"/>
        <v>0</v>
      </c>
      <c r="AB212" s="199"/>
      <c r="AC212" s="199"/>
    </row>
    <row r="213" spans="1:29" s="225" customFormat="1" ht="36" hidden="1" customHeight="1" outlineLevel="5" x14ac:dyDescent="0.2">
      <c r="A213" s="221"/>
      <c r="B213" s="227"/>
      <c r="C213" s="248"/>
      <c r="D213" s="248"/>
      <c r="E213" s="254"/>
      <c r="F213" s="265"/>
      <c r="G213" s="270"/>
      <c r="H213" s="270"/>
      <c r="I213" s="22" t="s">
        <v>58</v>
      </c>
      <c r="J213" s="271"/>
      <c r="K213" s="271"/>
      <c r="L213" s="23"/>
      <c r="M213" s="115">
        <v>6.763389027039679E-2</v>
      </c>
      <c r="N213" s="23">
        <f t="shared" si="26"/>
        <v>18464052043.818325</v>
      </c>
      <c r="O213" s="273">
        <v>4.9303505845225172E-2</v>
      </c>
      <c r="P213" s="274">
        <v>691691624.46583951</v>
      </c>
      <c r="Q213" s="24">
        <f t="shared" si="22"/>
        <v>0</v>
      </c>
      <c r="R213" s="23">
        <f t="shared" si="22"/>
        <v>218650873.40309906</v>
      </c>
      <c r="S213" s="273">
        <f>(S214*M214+S221*M221+S228*M228+S235*M235)/M213</f>
        <v>4.9303505845225172E-2</v>
      </c>
      <c r="T213" s="274">
        <f t="shared" si="24"/>
        <v>910342497.86893857</v>
      </c>
      <c r="U213" s="428">
        <v>4.9303505845225172E-2</v>
      </c>
      <c r="W213" s="226">
        <f t="shared" si="25"/>
        <v>0</v>
      </c>
      <c r="AB213" s="199"/>
      <c r="AC213" s="199"/>
    </row>
    <row r="214" spans="1:29" s="225" customFormat="1" ht="36" hidden="1" customHeight="1" outlineLevel="6" x14ac:dyDescent="0.2">
      <c r="A214" s="221"/>
      <c r="B214" s="227"/>
      <c r="C214" s="248"/>
      <c r="D214" s="248"/>
      <c r="E214" s="254"/>
      <c r="F214" s="265"/>
      <c r="G214" s="270"/>
      <c r="H214" s="278"/>
      <c r="I214" s="27" t="s">
        <v>59</v>
      </c>
      <c r="J214" s="279"/>
      <c r="K214" s="279"/>
      <c r="L214" s="28"/>
      <c r="M214" s="280">
        <v>3.4885001901667927E-2</v>
      </c>
      <c r="N214" s="28">
        <f t="shared" si="26"/>
        <v>9523605519.155344</v>
      </c>
      <c r="O214" s="29">
        <v>6.7425000000000013E-2</v>
      </c>
      <c r="P214" s="281">
        <v>423478228.72595024</v>
      </c>
      <c r="Q214" s="29">
        <f t="shared" si="22"/>
        <v>0</v>
      </c>
      <c r="R214" s="28">
        <f t="shared" si="22"/>
        <v>218650873.40309894</v>
      </c>
      <c r="S214" s="29">
        <f>SUMPRODUCT(S215:S220,M215:M220)/M214</f>
        <v>6.7425000000000013E-2</v>
      </c>
      <c r="T214" s="281">
        <f t="shared" si="24"/>
        <v>642129102.12904918</v>
      </c>
      <c r="U214" s="428">
        <v>6.7425000000000013E-2</v>
      </c>
      <c r="W214" s="226">
        <f t="shared" si="25"/>
        <v>0</v>
      </c>
      <c r="AB214" s="199"/>
      <c r="AC214" s="199"/>
    </row>
    <row r="215" spans="1:29" s="225" customFormat="1" ht="36" hidden="1" customHeight="1" outlineLevel="7" x14ac:dyDescent="0.2">
      <c r="A215" s="221"/>
      <c r="B215" s="227"/>
      <c r="C215" s="248"/>
      <c r="D215" s="248"/>
      <c r="E215" s="254"/>
      <c r="F215" s="265"/>
      <c r="G215" s="270"/>
      <c r="H215" s="278"/>
      <c r="I215" s="16" t="s">
        <v>60</v>
      </c>
      <c r="J215" s="263" t="s">
        <v>261</v>
      </c>
      <c r="K215" s="263">
        <v>56511</v>
      </c>
      <c r="L215" s="234">
        <v>9850</v>
      </c>
      <c r="M215" s="108">
        <v>1.7442500950833964E-3</v>
      </c>
      <c r="N215" s="17">
        <f t="shared" si="26"/>
        <v>476180275.95776719</v>
      </c>
      <c r="O215" s="6">
        <v>0.34250000000000003</v>
      </c>
      <c r="P215" s="260">
        <v>82999340.27329205</v>
      </c>
      <c r="Q215" s="261">
        <f t="shared" si="22"/>
        <v>0</v>
      </c>
      <c r="R215" s="262">
        <f t="shared" si="22"/>
        <v>80092404.242243215</v>
      </c>
      <c r="S215" s="6">
        <v>0.34250000000000003</v>
      </c>
      <c r="T215" s="260">
        <f t="shared" si="24"/>
        <v>163091744.51553527</v>
      </c>
      <c r="U215" s="428">
        <v>0.34250000000000003</v>
      </c>
      <c r="V215" s="225">
        <v>3390</v>
      </c>
      <c r="W215" s="226">
        <f t="shared" si="25"/>
        <v>-6460</v>
      </c>
      <c r="AB215" s="199"/>
      <c r="AC215" s="199"/>
    </row>
    <row r="216" spans="1:29" s="225" customFormat="1" ht="36" hidden="1" customHeight="1" outlineLevel="7" x14ac:dyDescent="0.2">
      <c r="A216" s="221"/>
      <c r="B216" s="227"/>
      <c r="C216" s="248"/>
      <c r="D216" s="248"/>
      <c r="E216" s="254"/>
      <c r="F216" s="265"/>
      <c r="G216" s="270"/>
      <c r="H216" s="278"/>
      <c r="I216" s="16" t="s">
        <v>61</v>
      </c>
      <c r="J216" s="263" t="s">
        <v>261</v>
      </c>
      <c r="K216" s="263">
        <v>19779</v>
      </c>
      <c r="L216" s="234">
        <v>226</v>
      </c>
      <c r="M216" s="108">
        <v>1.2209750665583774E-2</v>
      </c>
      <c r="N216" s="17">
        <f t="shared" si="26"/>
        <v>3333261931.7043705</v>
      </c>
      <c r="O216" s="6">
        <v>4.0599999999999997E-2</v>
      </c>
      <c r="P216" s="260">
        <v>38086718.062853925</v>
      </c>
      <c r="Q216" s="261">
        <f t="shared" si="22"/>
        <v>0</v>
      </c>
      <c r="R216" s="262">
        <f t="shared" si="22"/>
        <v>97243716.364343494</v>
      </c>
      <c r="S216" s="6">
        <v>4.0599999999999997E-2</v>
      </c>
      <c r="T216" s="260">
        <f t="shared" si="24"/>
        <v>135330434.42719743</v>
      </c>
      <c r="U216" s="428">
        <v>4.0599999999999997E-2</v>
      </c>
      <c r="W216" s="226">
        <f t="shared" si="25"/>
        <v>-226</v>
      </c>
      <c r="AB216" s="199"/>
      <c r="AC216" s="199"/>
    </row>
    <row r="217" spans="1:29" s="225" customFormat="1" ht="36" hidden="1" customHeight="1" outlineLevel="7" x14ac:dyDescent="0.2">
      <c r="A217" s="221"/>
      <c r="B217" s="227"/>
      <c r="C217" s="248"/>
      <c r="D217" s="248"/>
      <c r="E217" s="254"/>
      <c r="F217" s="265"/>
      <c r="G217" s="270"/>
      <c r="H217" s="278"/>
      <c r="I217" s="4" t="s">
        <v>62</v>
      </c>
      <c r="J217" s="259" t="s">
        <v>261</v>
      </c>
      <c r="K217" s="259">
        <v>19779</v>
      </c>
      <c r="L217" s="234">
        <v>99</v>
      </c>
      <c r="M217" s="108">
        <v>1.2209750665583774E-2</v>
      </c>
      <c r="N217" s="17">
        <f t="shared" si="26"/>
        <v>3333261931.7043705</v>
      </c>
      <c r="O217" s="6">
        <v>1.7399999999999999E-2</v>
      </c>
      <c r="P217" s="260">
        <v>16684004.815143974</v>
      </c>
      <c r="Q217" s="261">
        <f t="shared" si="22"/>
        <v>0</v>
      </c>
      <c r="R217" s="262">
        <f t="shared" si="22"/>
        <v>41314752.796512067</v>
      </c>
      <c r="S217" s="6">
        <v>1.7399999999999999E-2</v>
      </c>
      <c r="T217" s="260">
        <f t="shared" si="24"/>
        <v>57998757.61165604</v>
      </c>
      <c r="U217" s="428">
        <v>1.7399999999999999E-2</v>
      </c>
      <c r="W217" s="226">
        <f t="shared" si="25"/>
        <v>-99</v>
      </c>
      <c r="AB217" s="199"/>
      <c r="AC217" s="199"/>
    </row>
    <row r="218" spans="1:29" s="225" customFormat="1" ht="36" hidden="1" customHeight="1" outlineLevel="7" x14ac:dyDescent="0.2">
      <c r="A218" s="221"/>
      <c r="B218" s="227"/>
      <c r="C218" s="248"/>
      <c r="D218" s="248"/>
      <c r="E218" s="254"/>
      <c r="F218" s="265"/>
      <c r="G218" s="270"/>
      <c r="H218" s="278"/>
      <c r="I218" s="4" t="s">
        <v>63</v>
      </c>
      <c r="J218" s="259" t="s">
        <v>261</v>
      </c>
      <c r="K218" s="259">
        <v>19779</v>
      </c>
      <c r="L218" s="234">
        <v>0</v>
      </c>
      <c r="M218" s="108">
        <v>1.7442500950833964E-3</v>
      </c>
      <c r="N218" s="17">
        <f t="shared" si="26"/>
        <v>476180275.95776719</v>
      </c>
      <c r="O218" s="6">
        <v>0</v>
      </c>
      <c r="P218" s="260">
        <v>0</v>
      </c>
      <c r="Q218" s="261">
        <f t="shared" ref="Q218:R281" si="30">S218-O218</f>
        <v>0</v>
      </c>
      <c r="R218" s="262">
        <f t="shared" si="30"/>
        <v>0</v>
      </c>
      <c r="S218" s="6">
        <v>0</v>
      </c>
      <c r="T218" s="260">
        <f t="shared" ref="T218:T281" si="31">S218*N218</f>
        <v>0</v>
      </c>
      <c r="U218" s="428">
        <v>0</v>
      </c>
      <c r="W218" s="226">
        <f t="shared" ref="W218:W281" si="32">V218-L218</f>
        <v>0</v>
      </c>
      <c r="AB218" s="199"/>
      <c r="AC218" s="199"/>
    </row>
    <row r="219" spans="1:29" s="225" customFormat="1" ht="36" hidden="1" customHeight="1" outlineLevel="7" x14ac:dyDescent="0.2">
      <c r="A219" s="221"/>
      <c r="B219" s="227"/>
      <c r="C219" s="248"/>
      <c r="D219" s="248"/>
      <c r="E219" s="254"/>
      <c r="F219" s="265"/>
      <c r="G219" s="270"/>
      <c r="H219" s="278"/>
      <c r="I219" s="4" t="s">
        <v>64</v>
      </c>
      <c r="J219" s="259" t="s">
        <v>261</v>
      </c>
      <c r="K219" s="259">
        <v>19779</v>
      </c>
      <c r="L219" s="234">
        <v>0</v>
      </c>
      <c r="M219" s="108">
        <v>1.7442500950833964E-3</v>
      </c>
      <c r="N219" s="17">
        <f t="shared" ref="N219:N282" si="33">M219*$N$5</f>
        <v>476180275.95776719</v>
      </c>
      <c r="O219" s="6">
        <v>0</v>
      </c>
      <c r="P219" s="260">
        <v>0</v>
      </c>
      <c r="Q219" s="261">
        <f t="shared" si="30"/>
        <v>0</v>
      </c>
      <c r="R219" s="262">
        <f t="shared" si="30"/>
        <v>0</v>
      </c>
      <c r="S219" s="6">
        <v>0</v>
      </c>
      <c r="T219" s="260">
        <f t="shared" si="31"/>
        <v>0</v>
      </c>
      <c r="U219" s="428">
        <v>0</v>
      </c>
      <c r="W219" s="226">
        <f t="shared" si="32"/>
        <v>0</v>
      </c>
      <c r="AB219" s="199"/>
      <c r="AC219" s="199"/>
    </row>
    <row r="220" spans="1:29" s="225" customFormat="1" ht="36" hidden="1" customHeight="1" outlineLevel="7" x14ac:dyDescent="0.2">
      <c r="A220" s="221"/>
      <c r="B220" s="227"/>
      <c r="C220" s="248"/>
      <c r="D220" s="248"/>
      <c r="E220" s="254"/>
      <c r="F220" s="265"/>
      <c r="G220" s="270"/>
      <c r="H220" s="278"/>
      <c r="I220" s="4" t="s">
        <v>51</v>
      </c>
      <c r="J220" s="259" t="s">
        <v>257</v>
      </c>
      <c r="K220" s="259">
        <v>100</v>
      </c>
      <c r="L220" s="234">
        <v>20</v>
      </c>
      <c r="M220" s="108">
        <v>5.2327502852501885E-3</v>
      </c>
      <c r="N220" s="17">
        <f t="shared" si="33"/>
        <v>1428540827.8733015</v>
      </c>
      <c r="O220" s="6">
        <v>0.2</v>
      </c>
      <c r="P220" s="260">
        <v>285708165.5746603</v>
      </c>
      <c r="Q220" s="261">
        <f t="shared" si="30"/>
        <v>0</v>
      </c>
      <c r="R220" s="262">
        <f t="shared" si="30"/>
        <v>0</v>
      </c>
      <c r="S220" s="6">
        <v>0.2</v>
      </c>
      <c r="T220" s="260">
        <f t="shared" si="31"/>
        <v>285708165.5746603</v>
      </c>
      <c r="U220" s="428">
        <v>0.2</v>
      </c>
      <c r="V220" s="225">
        <v>20</v>
      </c>
      <c r="W220" s="226">
        <f t="shared" si="32"/>
        <v>0</v>
      </c>
      <c r="AB220" s="199"/>
      <c r="AC220" s="199"/>
    </row>
    <row r="221" spans="1:29" s="225" customFormat="1" ht="36" hidden="1" customHeight="1" outlineLevel="6" x14ac:dyDescent="0.2">
      <c r="A221" s="221"/>
      <c r="B221" s="227"/>
      <c r="C221" s="248"/>
      <c r="D221" s="248"/>
      <c r="E221" s="254"/>
      <c r="F221" s="265"/>
      <c r="G221" s="270"/>
      <c r="H221" s="278"/>
      <c r="I221" s="27" t="s">
        <v>65</v>
      </c>
      <c r="J221" s="279"/>
      <c r="K221" s="279"/>
      <c r="L221" s="282"/>
      <c r="M221" s="280">
        <v>1.9933648470405199E-2</v>
      </c>
      <c r="N221" s="28">
        <f t="shared" si="33"/>
        <v>5441886032.420619</v>
      </c>
      <c r="O221" s="29">
        <v>3.0000000000000002E-2</v>
      </c>
      <c r="P221" s="281">
        <v>163256580.97261858</v>
      </c>
      <c r="Q221" s="283">
        <f t="shared" si="30"/>
        <v>0</v>
      </c>
      <c r="R221" s="282">
        <f t="shared" si="30"/>
        <v>0</v>
      </c>
      <c r="S221" s="29">
        <f>SUMPRODUCT(S222:S227,M222:M227)/M221</f>
        <v>3.0000000000000002E-2</v>
      </c>
      <c r="T221" s="281">
        <f t="shared" si="31"/>
        <v>163256580.97261858</v>
      </c>
      <c r="U221" s="428">
        <v>3.0000000000000002E-2</v>
      </c>
      <c r="W221" s="226">
        <f t="shared" si="32"/>
        <v>0</v>
      </c>
      <c r="AB221" s="199"/>
      <c r="AC221" s="199"/>
    </row>
    <row r="222" spans="1:29" s="225" customFormat="1" ht="36" hidden="1" customHeight="1" outlineLevel="7" x14ac:dyDescent="0.2">
      <c r="A222" s="221"/>
      <c r="B222" s="227"/>
      <c r="C222" s="248"/>
      <c r="D222" s="248"/>
      <c r="E222" s="254"/>
      <c r="F222" s="265"/>
      <c r="G222" s="270"/>
      <c r="H222" s="278"/>
      <c r="I222" s="16" t="s">
        <v>60</v>
      </c>
      <c r="J222" s="263" t="s">
        <v>261</v>
      </c>
      <c r="K222" s="263">
        <v>1</v>
      </c>
      <c r="L222" s="234">
        <v>0</v>
      </c>
      <c r="M222" s="108">
        <v>9.9668242352025991E-4</v>
      </c>
      <c r="N222" s="17">
        <f t="shared" si="33"/>
        <v>272094301.62103099</v>
      </c>
      <c r="O222" s="6">
        <v>0</v>
      </c>
      <c r="P222" s="260">
        <v>0</v>
      </c>
      <c r="Q222" s="261">
        <f t="shared" si="30"/>
        <v>0</v>
      </c>
      <c r="R222" s="262">
        <f t="shared" si="30"/>
        <v>0</v>
      </c>
      <c r="S222" s="6">
        <f t="shared" ref="S222:S227" si="34">L222/K222</f>
        <v>0</v>
      </c>
      <c r="T222" s="260">
        <f t="shared" si="31"/>
        <v>0</v>
      </c>
      <c r="U222" s="428">
        <v>0</v>
      </c>
      <c r="W222" s="226">
        <f t="shared" si="32"/>
        <v>0</v>
      </c>
      <c r="AB222" s="199"/>
      <c r="AC222" s="199"/>
    </row>
    <row r="223" spans="1:29" s="225" customFormat="1" ht="36" hidden="1" customHeight="1" outlineLevel="7" x14ac:dyDescent="0.2">
      <c r="A223" s="221"/>
      <c r="B223" s="227"/>
      <c r="C223" s="248"/>
      <c r="D223" s="248"/>
      <c r="E223" s="254"/>
      <c r="F223" s="265"/>
      <c r="G223" s="270"/>
      <c r="H223" s="278"/>
      <c r="I223" s="16" t="s">
        <v>61</v>
      </c>
      <c r="J223" s="263" t="s">
        <v>261</v>
      </c>
      <c r="K223" s="263">
        <v>1</v>
      </c>
      <c r="L223" s="234">
        <v>0</v>
      </c>
      <c r="M223" s="108">
        <v>6.9767769646418192E-3</v>
      </c>
      <c r="N223" s="17">
        <f t="shared" si="33"/>
        <v>1904660111.3472166</v>
      </c>
      <c r="O223" s="6">
        <v>0</v>
      </c>
      <c r="P223" s="260">
        <v>0</v>
      </c>
      <c r="Q223" s="261">
        <f t="shared" si="30"/>
        <v>0</v>
      </c>
      <c r="R223" s="262">
        <f t="shared" si="30"/>
        <v>0</v>
      </c>
      <c r="S223" s="6">
        <f t="shared" si="34"/>
        <v>0</v>
      </c>
      <c r="T223" s="260">
        <f t="shared" si="31"/>
        <v>0</v>
      </c>
      <c r="U223" s="428">
        <v>0</v>
      </c>
      <c r="W223" s="226">
        <f t="shared" si="32"/>
        <v>0</v>
      </c>
      <c r="AB223" s="199"/>
      <c r="AC223" s="199"/>
    </row>
    <row r="224" spans="1:29" s="225" customFormat="1" ht="36" hidden="1" customHeight="1" outlineLevel="7" x14ac:dyDescent="0.2">
      <c r="A224" s="221"/>
      <c r="B224" s="227"/>
      <c r="C224" s="248"/>
      <c r="D224" s="248"/>
      <c r="E224" s="254"/>
      <c r="F224" s="265"/>
      <c r="G224" s="270"/>
      <c r="H224" s="278"/>
      <c r="I224" s="4" t="s">
        <v>62</v>
      </c>
      <c r="J224" s="259" t="s">
        <v>261</v>
      </c>
      <c r="K224" s="259">
        <v>1</v>
      </c>
      <c r="L224" s="234">
        <v>0</v>
      </c>
      <c r="M224" s="108">
        <v>6.9767769646418192E-3</v>
      </c>
      <c r="N224" s="17">
        <f t="shared" si="33"/>
        <v>1904660111.3472166</v>
      </c>
      <c r="O224" s="6">
        <v>0</v>
      </c>
      <c r="P224" s="260">
        <v>0</v>
      </c>
      <c r="Q224" s="261">
        <f t="shared" si="30"/>
        <v>0</v>
      </c>
      <c r="R224" s="262">
        <f t="shared" si="30"/>
        <v>0</v>
      </c>
      <c r="S224" s="6">
        <f t="shared" si="34"/>
        <v>0</v>
      </c>
      <c r="T224" s="260">
        <f t="shared" si="31"/>
        <v>0</v>
      </c>
      <c r="U224" s="428">
        <v>0</v>
      </c>
      <c r="W224" s="226">
        <f t="shared" si="32"/>
        <v>0</v>
      </c>
      <c r="AB224" s="199"/>
      <c r="AC224" s="199"/>
    </row>
    <row r="225" spans="1:29" s="225" customFormat="1" ht="36" hidden="1" customHeight="1" outlineLevel="7" x14ac:dyDescent="0.2">
      <c r="A225" s="221"/>
      <c r="B225" s="227"/>
      <c r="C225" s="248"/>
      <c r="D225" s="248"/>
      <c r="E225" s="254"/>
      <c r="F225" s="265"/>
      <c r="G225" s="270"/>
      <c r="H225" s="278"/>
      <c r="I225" s="4" t="s">
        <v>63</v>
      </c>
      <c r="J225" s="259" t="s">
        <v>261</v>
      </c>
      <c r="K225" s="259">
        <v>1</v>
      </c>
      <c r="L225" s="234">
        <v>0</v>
      </c>
      <c r="M225" s="108">
        <v>9.9668242352025991E-4</v>
      </c>
      <c r="N225" s="17">
        <f t="shared" si="33"/>
        <v>272094301.62103099</v>
      </c>
      <c r="O225" s="6">
        <v>0</v>
      </c>
      <c r="P225" s="260">
        <v>0</v>
      </c>
      <c r="Q225" s="261">
        <f t="shared" si="30"/>
        <v>0</v>
      </c>
      <c r="R225" s="262">
        <f t="shared" si="30"/>
        <v>0</v>
      </c>
      <c r="S225" s="6">
        <f t="shared" si="34"/>
        <v>0</v>
      </c>
      <c r="T225" s="260">
        <f t="shared" si="31"/>
        <v>0</v>
      </c>
      <c r="U225" s="428">
        <v>0</v>
      </c>
      <c r="W225" s="226">
        <f t="shared" si="32"/>
        <v>0</v>
      </c>
      <c r="AB225" s="199"/>
      <c r="AC225" s="199"/>
    </row>
    <row r="226" spans="1:29" s="225" customFormat="1" ht="36" hidden="1" customHeight="1" outlineLevel="7" x14ac:dyDescent="0.2">
      <c r="A226" s="221"/>
      <c r="B226" s="227"/>
      <c r="C226" s="248"/>
      <c r="D226" s="248"/>
      <c r="E226" s="254"/>
      <c r="F226" s="265"/>
      <c r="G226" s="270"/>
      <c r="H226" s="278"/>
      <c r="I226" s="4" t="s">
        <v>64</v>
      </c>
      <c r="J226" s="259" t="s">
        <v>261</v>
      </c>
      <c r="K226" s="259">
        <v>1</v>
      </c>
      <c r="L226" s="234">
        <v>0</v>
      </c>
      <c r="M226" s="108">
        <v>9.9668242352025991E-4</v>
      </c>
      <c r="N226" s="17">
        <f t="shared" si="33"/>
        <v>272094301.62103099</v>
      </c>
      <c r="O226" s="6">
        <v>0</v>
      </c>
      <c r="P226" s="260">
        <v>0</v>
      </c>
      <c r="Q226" s="261">
        <f t="shared" si="30"/>
        <v>0</v>
      </c>
      <c r="R226" s="262">
        <f t="shared" si="30"/>
        <v>0</v>
      </c>
      <c r="S226" s="6">
        <f t="shared" si="34"/>
        <v>0</v>
      </c>
      <c r="T226" s="260">
        <f t="shared" si="31"/>
        <v>0</v>
      </c>
      <c r="U226" s="428">
        <v>0</v>
      </c>
      <c r="W226" s="226">
        <f t="shared" si="32"/>
        <v>0</v>
      </c>
      <c r="AB226" s="199"/>
      <c r="AC226" s="199"/>
    </row>
    <row r="227" spans="1:29" s="225" customFormat="1" ht="36" hidden="1" customHeight="1" outlineLevel="7" x14ac:dyDescent="0.2">
      <c r="A227" s="221"/>
      <c r="B227" s="227"/>
      <c r="C227" s="248"/>
      <c r="D227" s="248"/>
      <c r="E227" s="254"/>
      <c r="F227" s="265"/>
      <c r="G227" s="270"/>
      <c r="H227" s="278"/>
      <c r="I227" s="4" t="s">
        <v>51</v>
      </c>
      <c r="J227" s="259" t="s">
        <v>257</v>
      </c>
      <c r="K227" s="259">
        <v>100</v>
      </c>
      <c r="L227" s="234">
        <v>20</v>
      </c>
      <c r="M227" s="108">
        <v>2.99004727056078E-3</v>
      </c>
      <c r="N227" s="17">
        <f t="shared" si="33"/>
        <v>816282904.8630929</v>
      </c>
      <c r="O227" s="6">
        <v>0.2</v>
      </c>
      <c r="P227" s="260">
        <v>163256580.97261858</v>
      </c>
      <c r="Q227" s="261">
        <f t="shared" si="30"/>
        <v>0</v>
      </c>
      <c r="R227" s="262">
        <f t="shared" si="30"/>
        <v>0</v>
      </c>
      <c r="S227" s="6">
        <f t="shared" si="34"/>
        <v>0.2</v>
      </c>
      <c r="T227" s="260">
        <f t="shared" si="31"/>
        <v>163256580.97261858</v>
      </c>
      <c r="U227" s="428">
        <v>0.2</v>
      </c>
      <c r="V227" s="225">
        <v>20</v>
      </c>
      <c r="W227" s="226">
        <f t="shared" si="32"/>
        <v>0</v>
      </c>
      <c r="AB227" s="199"/>
      <c r="AC227" s="199"/>
    </row>
    <row r="228" spans="1:29" s="225" customFormat="1" ht="36" hidden="1" customHeight="1" outlineLevel="6" x14ac:dyDescent="0.2">
      <c r="A228" s="221"/>
      <c r="B228" s="227"/>
      <c r="C228" s="248"/>
      <c r="D228" s="248"/>
      <c r="E228" s="254"/>
      <c r="F228" s="265"/>
      <c r="G228" s="270"/>
      <c r="H228" s="278"/>
      <c r="I228" s="27" t="s">
        <v>66</v>
      </c>
      <c r="J228" s="279"/>
      <c r="K228" s="279"/>
      <c r="L228" s="282"/>
      <c r="M228" s="280">
        <v>1.1665257133881637E-2</v>
      </c>
      <c r="N228" s="28">
        <f t="shared" si="33"/>
        <v>3184615197.5496869</v>
      </c>
      <c r="O228" s="29">
        <v>3.0000000000000002E-2</v>
      </c>
      <c r="P228" s="281">
        <v>95538455.92649062</v>
      </c>
      <c r="Q228" s="283">
        <f t="shared" si="30"/>
        <v>0</v>
      </c>
      <c r="R228" s="282">
        <f t="shared" si="30"/>
        <v>0</v>
      </c>
      <c r="S228" s="29">
        <f>SUMPRODUCT(S229:S234,M229:M234)/M228</f>
        <v>3.0000000000000002E-2</v>
      </c>
      <c r="T228" s="281">
        <f t="shared" si="31"/>
        <v>95538455.92649062</v>
      </c>
      <c r="U228" s="428">
        <v>3.0000000000000002E-2</v>
      </c>
      <c r="W228" s="226">
        <f t="shared" si="32"/>
        <v>0</v>
      </c>
      <c r="AB228" s="199"/>
      <c r="AC228" s="199"/>
    </row>
    <row r="229" spans="1:29" s="225" customFormat="1" ht="36" hidden="1" customHeight="1" outlineLevel="7" x14ac:dyDescent="0.2">
      <c r="A229" s="221"/>
      <c r="B229" s="227"/>
      <c r="C229" s="248"/>
      <c r="D229" s="248"/>
      <c r="E229" s="254"/>
      <c r="F229" s="265"/>
      <c r="G229" s="270"/>
      <c r="H229" s="278"/>
      <c r="I229" s="16" t="s">
        <v>60</v>
      </c>
      <c r="J229" s="263" t="s">
        <v>261</v>
      </c>
      <c r="K229" s="263">
        <v>1</v>
      </c>
      <c r="L229" s="234">
        <v>0</v>
      </c>
      <c r="M229" s="108">
        <v>5.8326285669408186E-4</v>
      </c>
      <c r="N229" s="17">
        <f t="shared" si="33"/>
        <v>159230759.87748435</v>
      </c>
      <c r="O229" s="6">
        <v>0</v>
      </c>
      <c r="P229" s="260">
        <v>0</v>
      </c>
      <c r="Q229" s="261">
        <f t="shared" si="30"/>
        <v>0</v>
      </c>
      <c r="R229" s="262">
        <f t="shared" si="30"/>
        <v>0</v>
      </c>
      <c r="S229" s="6">
        <f t="shared" ref="S229:S234" si="35">L229/K229</f>
        <v>0</v>
      </c>
      <c r="T229" s="260">
        <f t="shared" si="31"/>
        <v>0</v>
      </c>
      <c r="U229" s="428">
        <v>0</v>
      </c>
      <c r="W229" s="226">
        <f t="shared" si="32"/>
        <v>0</v>
      </c>
      <c r="AB229" s="199"/>
      <c r="AC229" s="199"/>
    </row>
    <row r="230" spans="1:29" s="225" customFormat="1" ht="36" hidden="1" customHeight="1" outlineLevel="7" x14ac:dyDescent="0.2">
      <c r="A230" s="221"/>
      <c r="B230" s="227"/>
      <c r="C230" s="248"/>
      <c r="D230" s="248"/>
      <c r="E230" s="254"/>
      <c r="F230" s="265"/>
      <c r="G230" s="270"/>
      <c r="H230" s="278"/>
      <c r="I230" s="16" t="s">
        <v>61</v>
      </c>
      <c r="J230" s="263" t="s">
        <v>261</v>
      </c>
      <c r="K230" s="263">
        <v>1</v>
      </c>
      <c r="L230" s="234">
        <v>0</v>
      </c>
      <c r="M230" s="108">
        <v>4.0828399968585727E-3</v>
      </c>
      <c r="N230" s="17">
        <f t="shared" si="33"/>
        <v>1114615319.1423903</v>
      </c>
      <c r="O230" s="6">
        <v>0</v>
      </c>
      <c r="P230" s="260">
        <v>0</v>
      </c>
      <c r="Q230" s="261">
        <f t="shared" si="30"/>
        <v>0</v>
      </c>
      <c r="R230" s="262">
        <f t="shared" si="30"/>
        <v>0</v>
      </c>
      <c r="S230" s="6">
        <f t="shared" si="35"/>
        <v>0</v>
      </c>
      <c r="T230" s="260">
        <f t="shared" si="31"/>
        <v>0</v>
      </c>
      <c r="U230" s="428">
        <v>0</v>
      </c>
      <c r="W230" s="226">
        <f t="shared" si="32"/>
        <v>0</v>
      </c>
      <c r="AB230" s="199"/>
      <c r="AC230" s="199"/>
    </row>
    <row r="231" spans="1:29" s="225" customFormat="1" ht="36" hidden="1" customHeight="1" outlineLevel="7" x14ac:dyDescent="0.2">
      <c r="A231" s="221"/>
      <c r="B231" s="227"/>
      <c r="C231" s="248"/>
      <c r="D231" s="248"/>
      <c r="E231" s="254"/>
      <c r="F231" s="265"/>
      <c r="G231" s="270"/>
      <c r="H231" s="278"/>
      <c r="I231" s="4" t="s">
        <v>62</v>
      </c>
      <c r="J231" s="259" t="s">
        <v>261</v>
      </c>
      <c r="K231" s="259">
        <v>1</v>
      </c>
      <c r="L231" s="234">
        <v>0</v>
      </c>
      <c r="M231" s="108">
        <v>4.0828399968585727E-3</v>
      </c>
      <c r="N231" s="17">
        <f t="shared" si="33"/>
        <v>1114615319.1423903</v>
      </c>
      <c r="O231" s="6">
        <v>0</v>
      </c>
      <c r="P231" s="260">
        <v>0</v>
      </c>
      <c r="Q231" s="261">
        <f t="shared" si="30"/>
        <v>0</v>
      </c>
      <c r="R231" s="262">
        <f t="shared" si="30"/>
        <v>0</v>
      </c>
      <c r="S231" s="6">
        <f t="shared" si="35"/>
        <v>0</v>
      </c>
      <c r="T231" s="260">
        <f t="shared" si="31"/>
        <v>0</v>
      </c>
      <c r="U231" s="428">
        <v>0</v>
      </c>
      <c r="W231" s="226">
        <f t="shared" si="32"/>
        <v>0</v>
      </c>
      <c r="AB231" s="199"/>
      <c r="AC231" s="199"/>
    </row>
    <row r="232" spans="1:29" s="225" customFormat="1" ht="36" hidden="1" customHeight="1" outlineLevel="7" x14ac:dyDescent="0.2">
      <c r="A232" s="221"/>
      <c r="B232" s="227"/>
      <c r="C232" s="248"/>
      <c r="D232" s="248"/>
      <c r="E232" s="254"/>
      <c r="F232" s="265"/>
      <c r="G232" s="270"/>
      <c r="H232" s="278"/>
      <c r="I232" s="4" t="s">
        <v>63</v>
      </c>
      <c r="J232" s="259" t="s">
        <v>261</v>
      </c>
      <c r="K232" s="259">
        <v>1</v>
      </c>
      <c r="L232" s="234">
        <v>0</v>
      </c>
      <c r="M232" s="108">
        <v>5.8326285669408186E-4</v>
      </c>
      <c r="N232" s="17">
        <f t="shared" si="33"/>
        <v>159230759.87748435</v>
      </c>
      <c r="O232" s="6">
        <v>0</v>
      </c>
      <c r="P232" s="260">
        <v>0</v>
      </c>
      <c r="Q232" s="261">
        <f t="shared" si="30"/>
        <v>0</v>
      </c>
      <c r="R232" s="262">
        <f t="shared" si="30"/>
        <v>0</v>
      </c>
      <c r="S232" s="6">
        <f t="shared" si="35"/>
        <v>0</v>
      </c>
      <c r="T232" s="260">
        <f t="shared" si="31"/>
        <v>0</v>
      </c>
      <c r="U232" s="428">
        <v>0</v>
      </c>
      <c r="W232" s="226">
        <f t="shared" si="32"/>
        <v>0</v>
      </c>
      <c r="AB232" s="199"/>
      <c r="AC232" s="199"/>
    </row>
    <row r="233" spans="1:29" s="225" customFormat="1" ht="36" hidden="1" customHeight="1" outlineLevel="7" x14ac:dyDescent="0.2">
      <c r="A233" s="221"/>
      <c r="B233" s="227"/>
      <c r="C233" s="248"/>
      <c r="D233" s="248"/>
      <c r="E233" s="254"/>
      <c r="F233" s="265"/>
      <c r="G233" s="270"/>
      <c r="H233" s="278"/>
      <c r="I233" s="4" t="s">
        <v>64</v>
      </c>
      <c r="J233" s="259" t="s">
        <v>261</v>
      </c>
      <c r="K233" s="259">
        <v>1</v>
      </c>
      <c r="L233" s="234">
        <v>0</v>
      </c>
      <c r="M233" s="108">
        <v>5.8326285669408186E-4</v>
      </c>
      <c r="N233" s="17">
        <f t="shared" si="33"/>
        <v>159230759.87748435</v>
      </c>
      <c r="O233" s="6">
        <v>0</v>
      </c>
      <c r="P233" s="260">
        <v>0</v>
      </c>
      <c r="Q233" s="261">
        <f t="shared" si="30"/>
        <v>0</v>
      </c>
      <c r="R233" s="262">
        <f t="shared" si="30"/>
        <v>0</v>
      </c>
      <c r="S233" s="6">
        <f t="shared" si="35"/>
        <v>0</v>
      </c>
      <c r="T233" s="260">
        <f t="shared" si="31"/>
        <v>0</v>
      </c>
      <c r="U233" s="428">
        <v>0</v>
      </c>
      <c r="W233" s="226">
        <f t="shared" si="32"/>
        <v>0</v>
      </c>
      <c r="AB233" s="199"/>
      <c r="AC233" s="199"/>
    </row>
    <row r="234" spans="1:29" s="225" customFormat="1" ht="36" hidden="1" customHeight="1" outlineLevel="7" x14ac:dyDescent="0.2">
      <c r="A234" s="221"/>
      <c r="B234" s="227"/>
      <c r="C234" s="248"/>
      <c r="D234" s="248"/>
      <c r="E234" s="254"/>
      <c r="F234" s="265"/>
      <c r="G234" s="270"/>
      <c r="H234" s="278"/>
      <c r="I234" s="4" t="s">
        <v>51</v>
      </c>
      <c r="J234" s="259" t="s">
        <v>257</v>
      </c>
      <c r="K234" s="259">
        <v>100</v>
      </c>
      <c r="L234" s="234">
        <v>20</v>
      </c>
      <c r="M234" s="108">
        <v>1.7497885700822455E-3</v>
      </c>
      <c r="N234" s="17">
        <f t="shared" si="33"/>
        <v>477692279.63245302</v>
      </c>
      <c r="O234" s="6">
        <v>0.2</v>
      </c>
      <c r="P234" s="260">
        <v>95538455.926490605</v>
      </c>
      <c r="Q234" s="261">
        <f t="shared" si="30"/>
        <v>0</v>
      </c>
      <c r="R234" s="262">
        <f t="shared" si="30"/>
        <v>0</v>
      </c>
      <c r="S234" s="6">
        <f t="shared" si="35"/>
        <v>0.2</v>
      </c>
      <c r="T234" s="260">
        <f t="shared" si="31"/>
        <v>95538455.926490605</v>
      </c>
      <c r="U234" s="428">
        <v>0.2</v>
      </c>
      <c r="V234" s="225">
        <v>20</v>
      </c>
      <c r="W234" s="226">
        <f t="shared" si="32"/>
        <v>0</v>
      </c>
      <c r="AB234" s="199"/>
      <c r="AC234" s="199"/>
    </row>
    <row r="235" spans="1:29" s="225" customFormat="1" ht="36" hidden="1" customHeight="1" outlineLevel="6" x14ac:dyDescent="0.2">
      <c r="A235" s="221"/>
      <c r="B235" s="227"/>
      <c r="C235" s="248"/>
      <c r="D235" s="248"/>
      <c r="E235" s="254"/>
      <c r="F235" s="265"/>
      <c r="G235" s="270"/>
      <c r="H235" s="278"/>
      <c r="I235" s="27" t="s">
        <v>233</v>
      </c>
      <c r="J235" s="279"/>
      <c r="K235" s="279"/>
      <c r="L235" s="282"/>
      <c r="M235" s="280">
        <v>1.1499827644420239E-3</v>
      </c>
      <c r="N235" s="28">
        <f t="shared" si="33"/>
        <v>313945294.69267255</v>
      </c>
      <c r="O235" s="29">
        <v>2.9999999999999995E-2</v>
      </c>
      <c r="P235" s="281">
        <v>9418358.8407801744</v>
      </c>
      <c r="Q235" s="283">
        <f t="shared" si="30"/>
        <v>0</v>
      </c>
      <c r="R235" s="282">
        <f t="shared" si="30"/>
        <v>0</v>
      </c>
      <c r="S235" s="29">
        <f>SUMPRODUCT(S236:S241,M236:M241)/M235</f>
        <v>2.9999999999999995E-2</v>
      </c>
      <c r="T235" s="281">
        <f t="shared" si="31"/>
        <v>9418358.8407801744</v>
      </c>
      <c r="U235" s="428">
        <v>2.9999999999999995E-2</v>
      </c>
      <c r="W235" s="226">
        <f t="shared" si="32"/>
        <v>0</v>
      </c>
      <c r="AB235" s="199"/>
      <c r="AC235" s="199"/>
    </row>
    <row r="236" spans="1:29" s="225" customFormat="1" ht="36" hidden="1" customHeight="1" outlineLevel="7" x14ac:dyDescent="0.2">
      <c r="A236" s="221"/>
      <c r="B236" s="227"/>
      <c r="C236" s="248"/>
      <c r="D236" s="248"/>
      <c r="E236" s="254"/>
      <c r="F236" s="265"/>
      <c r="G236" s="270"/>
      <c r="H236" s="278"/>
      <c r="I236" s="16" t="s">
        <v>60</v>
      </c>
      <c r="J236" s="263" t="s">
        <v>261</v>
      </c>
      <c r="K236" s="263">
        <v>1</v>
      </c>
      <c r="L236" s="234">
        <v>0</v>
      </c>
      <c r="M236" s="108">
        <v>5.7499138222101197E-5</v>
      </c>
      <c r="N236" s="17">
        <f t="shared" si="33"/>
        <v>15697264.734633626</v>
      </c>
      <c r="O236" s="6">
        <v>0</v>
      </c>
      <c r="P236" s="260">
        <v>0</v>
      </c>
      <c r="Q236" s="261">
        <f t="shared" si="30"/>
        <v>0</v>
      </c>
      <c r="R236" s="262">
        <f t="shared" si="30"/>
        <v>0</v>
      </c>
      <c r="S236" s="6">
        <f t="shared" ref="S236:S241" si="36">L236/K236</f>
        <v>0</v>
      </c>
      <c r="T236" s="260">
        <f t="shared" si="31"/>
        <v>0</v>
      </c>
      <c r="U236" s="428">
        <v>0</v>
      </c>
      <c r="W236" s="226">
        <f t="shared" si="32"/>
        <v>0</v>
      </c>
      <c r="AB236" s="199"/>
      <c r="AC236" s="199"/>
    </row>
    <row r="237" spans="1:29" s="225" customFormat="1" ht="36" hidden="1" customHeight="1" outlineLevel="7" x14ac:dyDescent="0.2">
      <c r="A237" s="221"/>
      <c r="B237" s="227"/>
      <c r="C237" s="248"/>
      <c r="D237" s="248"/>
      <c r="E237" s="254"/>
      <c r="F237" s="265"/>
      <c r="G237" s="270"/>
      <c r="H237" s="278"/>
      <c r="I237" s="16" t="s">
        <v>61</v>
      </c>
      <c r="J237" s="263" t="s">
        <v>261</v>
      </c>
      <c r="K237" s="263">
        <v>1</v>
      </c>
      <c r="L237" s="234">
        <v>0</v>
      </c>
      <c r="M237" s="108">
        <v>4.0249396755470836E-4</v>
      </c>
      <c r="N237" s="17">
        <f t="shared" si="33"/>
        <v>109880853.14243539</v>
      </c>
      <c r="O237" s="6">
        <v>0</v>
      </c>
      <c r="P237" s="260">
        <v>0</v>
      </c>
      <c r="Q237" s="261">
        <f t="shared" si="30"/>
        <v>0</v>
      </c>
      <c r="R237" s="262">
        <f t="shared" si="30"/>
        <v>0</v>
      </c>
      <c r="S237" s="6">
        <f t="shared" si="36"/>
        <v>0</v>
      </c>
      <c r="T237" s="260">
        <f t="shared" si="31"/>
        <v>0</v>
      </c>
      <c r="U237" s="428">
        <v>0</v>
      </c>
      <c r="W237" s="226">
        <f t="shared" si="32"/>
        <v>0</v>
      </c>
      <c r="AB237" s="199"/>
      <c r="AC237" s="199"/>
    </row>
    <row r="238" spans="1:29" s="225" customFormat="1" ht="36" hidden="1" customHeight="1" outlineLevel="7" x14ac:dyDescent="0.2">
      <c r="A238" s="221"/>
      <c r="B238" s="227"/>
      <c r="C238" s="248"/>
      <c r="D238" s="248"/>
      <c r="E238" s="254"/>
      <c r="F238" s="265"/>
      <c r="G238" s="270"/>
      <c r="H238" s="278"/>
      <c r="I238" s="4" t="s">
        <v>62</v>
      </c>
      <c r="J238" s="259" t="s">
        <v>261</v>
      </c>
      <c r="K238" s="259">
        <v>1</v>
      </c>
      <c r="L238" s="234">
        <v>0</v>
      </c>
      <c r="M238" s="108">
        <v>4.0249396755470836E-4</v>
      </c>
      <c r="N238" s="17">
        <f t="shared" si="33"/>
        <v>109880853.14243539</v>
      </c>
      <c r="O238" s="6">
        <v>0</v>
      </c>
      <c r="P238" s="260">
        <v>0</v>
      </c>
      <c r="Q238" s="261">
        <f t="shared" si="30"/>
        <v>0</v>
      </c>
      <c r="R238" s="262">
        <f t="shared" si="30"/>
        <v>0</v>
      </c>
      <c r="S238" s="6">
        <f t="shared" si="36"/>
        <v>0</v>
      </c>
      <c r="T238" s="260">
        <f t="shared" si="31"/>
        <v>0</v>
      </c>
      <c r="U238" s="428">
        <v>0</v>
      </c>
      <c r="W238" s="226">
        <f t="shared" si="32"/>
        <v>0</v>
      </c>
      <c r="AB238" s="199"/>
      <c r="AC238" s="199"/>
    </row>
    <row r="239" spans="1:29" s="225" customFormat="1" ht="36" hidden="1" customHeight="1" outlineLevel="7" x14ac:dyDescent="0.2">
      <c r="A239" s="221"/>
      <c r="B239" s="227"/>
      <c r="C239" s="248"/>
      <c r="D239" s="248"/>
      <c r="E239" s="254"/>
      <c r="F239" s="265"/>
      <c r="G239" s="270"/>
      <c r="H239" s="278"/>
      <c r="I239" s="4" t="s">
        <v>63</v>
      </c>
      <c r="J239" s="259" t="s">
        <v>261</v>
      </c>
      <c r="K239" s="259">
        <v>1</v>
      </c>
      <c r="L239" s="234">
        <v>0</v>
      </c>
      <c r="M239" s="108">
        <v>5.7499138222101197E-5</v>
      </c>
      <c r="N239" s="17">
        <f t="shared" si="33"/>
        <v>15697264.734633626</v>
      </c>
      <c r="O239" s="6">
        <v>0</v>
      </c>
      <c r="P239" s="260">
        <v>0</v>
      </c>
      <c r="Q239" s="261">
        <f t="shared" si="30"/>
        <v>0</v>
      </c>
      <c r="R239" s="262">
        <f t="shared" si="30"/>
        <v>0</v>
      </c>
      <c r="S239" s="6">
        <f t="shared" si="36"/>
        <v>0</v>
      </c>
      <c r="T239" s="260">
        <f t="shared" si="31"/>
        <v>0</v>
      </c>
      <c r="U239" s="428">
        <v>0</v>
      </c>
      <c r="W239" s="226">
        <f t="shared" si="32"/>
        <v>0</v>
      </c>
      <c r="AB239" s="199"/>
      <c r="AC239" s="199"/>
    </row>
    <row r="240" spans="1:29" s="225" customFormat="1" ht="36" hidden="1" customHeight="1" outlineLevel="7" x14ac:dyDescent="0.2">
      <c r="A240" s="221"/>
      <c r="B240" s="227"/>
      <c r="C240" s="248"/>
      <c r="D240" s="248"/>
      <c r="E240" s="254"/>
      <c r="F240" s="265"/>
      <c r="G240" s="270"/>
      <c r="H240" s="278"/>
      <c r="I240" s="4" t="s">
        <v>64</v>
      </c>
      <c r="J240" s="259" t="s">
        <v>261</v>
      </c>
      <c r="K240" s="259">
        <v>1</v>
      </c>
      <c r="L240" s="234">
        <v>0</v>
      </c>
      <c r="M240" s="108">
        <v>5.7499138222101197E-5</v>
      </c>
      <c r="N240" s="17">
        <f t="shared" si="33"/>
        <v>15697264.734633626</v>
      </c>
      <c r="O240" s="6">
        <v>0</v>
      </c>
      <c r="P240" s="260">
        <v>0</v>
      </c>
      <c r="Q240" s="261">
        <f t="shared" si="30"/>
        <v>0</v>
      </c>
      <c r="R240" s="262">
        <f t="shared" si="30"/>
        <v>0</v>
      </c>
      <c r="S240" s="6">
        <f t="shared" si="36"/>
        <v>0</v>
      </c>
      <c r="T240" s="260">
        <f t="shared" si="31"/>
        <v>0</v>
      </c>
      <c r="U240" s="428">
        <v>0</v>
      </c>
      <c r="W240" s="226">
        <f t="shared" si="32"/>
        <v>0</v>
      </c>
      <c r="AB240" s="199"/>
      <c r="AC240" s="199"/>
    </row>
    <row r="241" spans="1:29" s="225" customFormat="1" ht="36" hidden="1" customHeight="1" outlineLevel="7" x14ac:dyDescent="0.2">
      <c r="A241" s="221"/>
      <c r="B241" s="227"/>
      <c r="C241" s="248"/>
      <c r="D241" s="248"/>
      <c r="E241" s="254"/>
      <c r="F241" s="265"/>
      <c r="G241" s="270"/>
      <c r="H241" s="278"/>
      <c r="I241" s="4" t="s">
        <v>51</v>
      </c>
      <c r="J241" s="259" t="s">
        <v>257</v>
      </c>
      <c r="K241" s="259">
        <v>100</v>
      </c>
      <c r="L241" s="234">
        <v>20</v>
      </c>
      <c r="M241" s="108">
        <v>1.7249741466630357E-4</v>
      </c>
      <c r="N241" s="17">
        <f t="shared" si="33"/>
        <v>47091794.203900874</v>
      </c>
      <c r="O241" s="6">
        <v>0.2</v>
      </c>
      <c r="P241" s="260">
        <v>9418358.8407801744</v>
      </c>
      <c r="Q241" s="261">
        <f t="shared" si="30"/>
        <v>0</v>
      </c>
      <c r="R241" s="262">
        <f t="shared" si="30"/>
        <v>0</v>
      </c>
      <c r="S241" s="6">
        <f t="shared" si="36"/>
        <v>0.2</v>
      </c>
      <c r="T241" s="260">
        <f t="shared" si="31"/>
        <v>9418358.8407801744</v>
      </c>
      <c r="U241" s="428">
        <v>0.2</v>
      </c>
      <c r="V241" s="225">
        <v>20</v>
      </c>
      <c r="W241" s="226">
        <f t="shared" si="32"/>
        <v>0</v>
      </c>
      <c r="AB241" s="199"/>
      <c r="AC241" s="199"/>
    </row>
    <row r="242" spans="1:29" s="225" customFormat="1" ht="36" hidden="1" customHeight="1" outlineLevel="5" x14ac:dyDescent="0.2">
      <c r="A242" s="221"/>
      <c r="B242" s="227"/>
      <c r="C242" s="248"/>
      <c r="D242" s="248"/>
      <c r="E242" s="254"/>
      <c r="F242" s="265"/>
      <c r="G242" s="270"/>
      <c r="H242" s="270"/>
      <c r="I242" s="22" t="s">
        <v>67</v>
      </c>
      <c r="J242" s="271"/>
      <c r="K242" s="271"/>
      <c r="L242" s="272"/>
      <c r="M242" s="115">
        <v>0.12560579621645121</v>
      </c>
      <c r="N242" s="23">
        <f t="shared" si="33"/>
        <v>34290382367.091179</v>
      </c>
      <c r="O242" s="273">
        <v>0.14963629118746968</v>
      </c>
      <c r="P242" s="274">
        <v>4580821817.9568853</v>
      </c>
      <c r="Q242" s="273">
        <f t="shared" si="30"/>
        <v>0</v>
      </c>
      <c r="R242" s="272">
        <f t="shared" si="30"/>
        <v>550263822.854846</v>
      </c>
      <c r="S242" s="273">
        <f>(S243*M243+S253*M253+S263*M263+S273*M273)/M242</f>
        <v>0.14963629118746968</v>
      </c>
      <c r="T242" s="274">
        <f t="shared" si="31"/>
        <v>5131085640.8117313</v>
      </c>
      <c r="U242" s="428">
        <v>0.14963629118746968</v>
      </c>
      <c r="W242" s="226">
        <f t="shared" si="32"/>
        <v>0</v>
      </c>
      <c r="AB242" s="199"/>
      <c r="AC242" s="199"/>
    </row>
    <row r="243" spans="1:29" s="225" customFormat="1" ht="36" hidden="1" customHeight="1" outlineLevel="6" x14ac:dyDescent="0.2">
      <c r="A243" s="221"/>
      <c r="B243" s="227"/>
      <c r="C243" s="248"/>
      <c r="D243" s="248"/>
      <c r="E243" s="254"/>
      <c r="F243" s="265"/>
      <c r="G243" s="270"/>
      <c r="H243" s="278"/>
      <c r="I243" s="27" t="s">
        <v>59</v>
      </c>
      <c r="J243" s="279"/>
      <c r="K243" s="279"/>
      <c r="L243" s="282"/>
      <c r="M243" s="280">
        <v>6.4784978470571547E-2</v>
      </c>
      <c r="N243" s="28">
        <f t="shared" si="33"/>
        <v>17686299122.466034</v>
      </c>
      <c r="O243" s="29">
        <v>0.17254800000000001</v>
      </c>
      <c r="P243" s="281">
        <v>2501471718.1284223</v>
      </c>
      <c r="Q243" s="283">
        <f t="shared" si="30"/>
        <v>0</v>
      </c>
      <c r="R243" s="282">
        <f t="shared" si="30"/>
        <v>550263822.85484695</v>
      </c>
      <c r="S243" s="29">
        <f>SUMPRODUCT(S244:S252,M244:M252)/M243</f>
        <v>0.17254800000000001</v>
      </c>
      <c r="T243" s="281">
        <f t="shared" si="31"/>
        <v>3051735540.9832692</v>
      </c>
      <c r="U243" s="428">
        <v>0.17254800000000001</v>
      </c>
      <c r="W243" s="226">
        <f t="shared" si="32"/>
        <v>0</v>
      </c>
      <c r="AB243" s="199"/>
      <c r="AC243" s="199"/>
    </row>
    <row r="244" spans="1:29" s="225" customFormat="1" ht="36" hidden="1" customHeight="1" outlineLevel="7" x14ac:dyDescent="0.2">
      <c r="A244" s="221"/>
      <c r="B244" s="227"/>
      <c r="C244" s="248"/>
      <c r="D244" s="248"/>
      <c r="E244" s="254"/>
      <c r="F244" s="265"/>
      <c r="G244" s="270"/>
      <c r="H244" s="278"/>
      <c r="I244" s="16" t="s">
        <v>68</v>
      </c>
      <c r="J244" s="263" t="s">
        <v>261</v>
      </c>
      <c r="K244" s="263">
        <v>56511</v>
      </c>
      <c r="L244" s="234">
        <v>4391</v>
      </c>
      <c r="M244" s="108">
        <v>3.2392489235285775E-3</v>
      </c>
      <c r="N244" s="17">
        <f t="shared" si="33"/>
        <v>884314956.12330163</v>
      </c>
      <c r="O244" s="6">
        <v>7.9399999999999998E-2</v>
      </c>
      <c r="P244" s="260">
        <v>68712763.397168994</v>
      </c>
      <c r="Q244" s="261">
        <f t="shared" si="30"/>
        <v>0</v>
      </c>
      <c r="R244" s="262">
        <f t="shared" si="30"/>
        <v>1501844.1190211475</v>
      </c>
      <c r="S244" s="6">
        <v>7.9399999999999998E-2</v>
      </c>
      <c r="T244" s="260">
        <f t="shared" si="31"/>
        <v>70214607.516190141</v>
      </c>
      <c r="U244" s="428">
        <v>7.9399999999999998E-2</v>
      </c>
      <c r="V244" s="225">
        <v>452</v>
      </c>
      <c r="W244" s="226">
        <f t="shared" si="32"/>
        <v>-3939</v>
      </c>
      <c r="AB244" s="199"/>
      <c r="AC244" s="199"/>
    </row>
    <row r="245" spans="1:29" s="225" customFormat="1" ht="36" hidden="1" customHeight="1" outlineLevel="7" x14ac:dyDescent="0.2">
      <c r="A245" s="221"/>
      <c r="B245" s="227"/>
      <c r="C245" s="248"/>
      <c r="D245" s="248"/>
      <c r="E245" s="254"/>
      <c r="F245" s="265"/>
      <c r="G245" s="270"/>
      <c r="H245" s="278"/>
      <c r="I245" s="16" t="s">
        <v>247</v>
      </c>
      <c r="J245" s="263" t="s">
        <v>259</v>
      </c>
      <c r="K245" s="263">
        <v>8000</v>
      </c>
      <c r="L245" s="234">
        <v>5245</v>
      </c>
      <c r="M245" s="108">
        <v>8.4220472011743014E-3</v>
      </c>
      <c r="N245" s="17">
        <f t="shared" si="33"/>
        <v>2299218885.9205842</v>
      </c>
      <c r="O245" s="6">
        <v>0.83079999999999998</v>
      </c>
      <c r="P245" s="260">
        <v>1507425382.0816832</v>
      </c>
      <c r="Q245" s="261">
        <f t="shared" si="30"/>
        <v>0</v>
      </c>
      <c r="R245" s="262">
        <f t="shared" si="30"/>
        <v>402765668.34113812</v>
      </c>
      <c r="S245" s="6">
        <v>0.83079999999999998</v>
      </c>
      <c r="T245" s="260">
        <f t="shared" si="31"/>
        <v>1910191050.4228213</v>
      </c>
      <c r="U245" s="428">
        <v>0.83079999999999998</v>
      </c>
      <c r="V245" s="225">
        <v>2350</v>
      </c>
      <c r="W245" s="226">
        <f t="shared" si="32"/>
        <v>-2895</v>
      </c>
      <c r="AB245" s="199"/>
      <c r="AC245" s="199"/>
    </row>
    <row r="246" spans="1:29" s="225" customFormat="1" ht="36" hidden="1" customHeight="1" outlineLevel="7" x14ac:dyDescent="0.2">
      <c r="A246" s="221"/>
      <c r="B246" s="227"/>
      <c r="C246" s="248"/>
      <c r="D246" s="248"/>
      <c r="E246" s="254"/>
      <c r="F246" s="265"/>
      <c r="G246" s="270"/>
      <c r="H246" s="278"/>
      <c r="I246" s="4" t="s">
        <v>69</v>
      </c>
      <c r="J246" s="259" t="s">
        <v>261</v>
      </c>
      <c r="K246" s="259">
        <v>36732</v>
      </c>
      <c r="L246" s="234">
        <v>947</v>
      </c>
      <c r="M246" s="108">
        <v>1.2309145909408592E-2</v>
      </c>
      <c r="N246" s="17">
        <f t="shared" si="33"/>
        <v>3360396833.2685456</v>
      </c>
      <c r="O246" s="6">
        <v>5.3400000000000003E-2</v>
      </c>
      <c r="P246" s="260">
        <v>86635516.745761529</v>
      </c>
      <c r="Q246" s="261">
        <f t="shared" si="30"/>
        <v>0</v>
      </c>
      <c r="R246" s="262">
        <f t="shared" si="30"/>
        <v>92809674.150778815</v>
      </c>
      <c r="S246" s="6">
        <v>5.3400000000000003E-2</v>
      </c>
      <c r="T246" s="260">
        <f t="shared" si="31"/>
        <v>179445190.89654034</v>
      </c>
      <c r="U246" s="428">
        <v>5.3400000000000003E-2</v>
      </c>
      <c r="V246" s="225">
        <v>452</v>
      </c>
      <c r="W246" s="226">
        <f t="shared" si="32"/>
        <v>-495</v>
      </c>
      <c r="AB246" s="199"/>
      <c r="AC246" s="199"/>
    </row>
    <row r="247" spans="1:29" s="225" customFormat="1" ht="36" hidden="1" customHeight="1" outlineLevel="7" x14ac:dyDescent="0.2">
      <c r="A247" s="221"/>
      <c r="B247" s="227"/>
      <c r="C247" s="248"/>
      <c r="D247" s="248"/>
      <c r="E247" s="254"/>
      <c r="F247" s="265"/>
      <c r="G247" s="270"/>
      <c r="H247" s="278"/>
      <c r="I247" s="4" t="s">
        <v>70</v>
      </c>
      <c r="J247" s="259" t="s">
        <v>261</v>
      </c>
      <c r="K247" s="259">
        <v>1</v>
      </c>
      <c r="L247" s="234">
        <v>0</v>
      </c>
      <c r="M247" s="108">
        <v>3.2392489235285775E-3</v>
      </c>
      <c r="N247" s="17">
        <f t="shared" si="33"/>
        <v>884314956.12330163</v>
      </c>
      <c r="O247" s="6">
        <v>0</v>
      </c>
      <c r="P247" s="260">
        <v>0</v>
      </c>
      <c r="Q247" s="261">
        <f t="shared" si="30"/>
        <v>0</v>
      </c>
      <c r="R247" s="262">
        <f t="shared" si="30"/>
        <v>0</v>
      </c>
      <c r="S247" s="6">
        <f t="shared" ref="S247:S252" si="37">L247/K247</f>
        <v>0</v>
      </c>
      <c r="T247" s="260">
        <f t="shared" si="31"/>
        <v>0</v>
      </c>
      <c r="U247" s="428">
        <v>0</v>
      </c>
      <c r="W247" s="226">
        <f t="shared" si="32"/>
        <v>0</v>
      </c>
      <c r="AB247" s="199"/>
      <c r="AC247" s="199"/>
    </row>
    <row r="248" spans="1:29" s="225" customFormat="1" ht="36" hidden="1" customHeight="1" outlineLevel="7" x14ac:dyDescent="0.2">
      <c r="A248" s="221"/>
      <c r="B248" s="227"/>
      <c r="C248" s="248"/>
      <c r="D248" s="248"/>
      <c r="E248" s="254"/>
      <c r="F248" s="265"/>
      <c r="G248" s="270"/>
      <c r="H248" s="278"/>
      <c r="I248" s="4" t="s">
        <v>62</v>
      </c>
      <c r="J248" s="259" t="s">
        <v>261</v>
      </c>
      <c r="K248" s="259">
        <v>36732</v>
      </c>
      <c r="L248" s="234">
        <v>826</v>
      </c>
      <c r="M248" s="108">
        <v>2.1379042895288611E-2</v>
      </c>
      <c r="N248" s="17">
        <f t="shared" si="33"/>
        <v>5836478710.4137907</v>
      </c>
      <c r="O248" s="6">
        <v>3.1600000000000003E-2</v>
      </c>
      <c r="P248" s="260">
        <v>131246091.0051669</v>
      </c>
      <c r="Q248" s="261">
        <f t="shared" si="30"/>
        <v>0</v>
      </c>
      <c r="R248" s="262">
        <f t="shared" si="30"/>
        <v>53186636.243908897</v>
      </c>
      <c r="S248" s="6">
        <v>3.1600000000000003E-2</v>
      </c>
      <c r="T248" s="260">
        <f t="shared" si="31"/>
        <v>184432727.2490758</v>
      </c>
      <c r="U248" s="428">
        <v>3.1600000000000003E-2</v>
      </c>
      <c r="V248" s="225">
        <v>408</v>
      </c>
      <c r="W248" s="226">
        <f t="shared" si="32"/>
        <v>-418</v>
      </c>
      <c r="AB248" s="199"/>
      <c r="AC248" s="199"/>
    </row>
    <row r="249" spans="1:29" s="225" customFormat="1" ht="36" hidden="1" customHeight="1" outlineLevel="7" x14ac:dyDescent="0.2">
      <c r="A249" s="221"/>
      <c r="B249" s="227"/>
      <c r="C249" s="248"/>
      <c r="D249" s="248"/>
      <c r="E249" s="254"/>
      <c r="F249" s="265"/>
      <c r="G249" s="270"/>
      <c r="H249" s="278"/>
      <c r="I249" s="4" t="s">
        <v>63</v>
      </c>
      <c r="J249" s="259" t="s">
        <v>261</v>
      </c>
      <c r="K249" s="259">
        <v>36732</v>
      </c>
      <c r="L249" s="234">
        <v>0</v>
      </c>
      <c r="M249" s="108">
        <v>1.6196244617642888E-3</v>
      </c>
      <c r="N249" s="17">
        <f t="shared" si="33"/>
        <v>442157478.06165081</v>
      </c>
      <c r="O249" s="6">
        <v>0</v>
      </c>
      <c r="P249" s="260">
        <v>0</v>
      </c>
      <c r="Q249" s="261">
        <f t="shared" si="30"/>
        <v>0</v>
      </c>
      <c r="R249" s="262">
        <f t="shared" si="30"/>
        <v>0</v>
      </c>
      <c r="S249" s="6">
        <f t="shared" si="37"/>
        <v>0</v>
      </c>
      <c r="T249" s="260">
        <f t="shared" si="31"/>
        <v>0</v>
      </c>
      <c r="U249" s="428">
        <v>0</v>
      </c>
      <c r="W249" s="226">
        <f t="shared" si="32"/>
        <v>0</v>
      </c>
      <c r="AB249" s="199"/>
      <c r="AC249" s="199"/>
    </row>
    <row r="250" spans="1:29" s="225" customFormat="1" ht="36" hidden="1" customHeight="1" outlineLevel="7" x14ac:dyDescent="0.2">
      <c r="A250" s="221"/>
      <c r="B250" s="227"/>
      <c r="C250" s="248"/>
      <c r="D250" s="248"/>
      <c r="E250" s="254"/>
      <c r="F250" s="265"/>
      <c r="G250" s="270"/>
      <c r="H250" s="278"/>
      <c r="I250" s="4" t="s">
        <v>64</v>
      </c>
      <c r="J250" s="259" t="s">
        <v>261</v>
      </c>
      <c r="K250" s="259">
        <v>36732</v>
      </c>
      <c r="L250" s="234">
        <v>0</v>
      </c>
      <c r="M250" s="108">
        <v>1.9435493541171463E-3</v>
      </c>
      <c r="N250" s="17">
        <f t="shared" si="33"/>
        <v>530588973.67398095</v>
      </c>
      <c r="O250" s="6">
        <v>0</v>
      </c>
      <c r="P250" s="260">
        <v>0</v>
      </c>
      <c r="Q250" s="261">
        <f t="shared" si="30"/>
        <v>0</v>
      </c>
      <c r="R250" s="262">
        <f t="shared" si="30"/>
        <v>0</v>
      </c>
      <c r="S250" s="6">
        <f t="shared" si="37"/>
        <v>0</v>
      </c>
      <c r="T250" s="260">
        <f t="shared" si="31"/>
        <v>0</v>
      </c>
      <c r="U250" s="428">
        <v>0</v>
      </c>
      <c r="W250" s="226">
        <f t="shared" si="32"/>
        <v>0</v>
      </c>
      <c r="AB250" s="199"/>
      <c r="AC250" s="199"/>
    </row>
    <row r="251" spans="1:29" s="225" customFormat="1" ht="36" hidden="1" customHeight="1" outlineLevel="7" x14ac:dyDescent="0.2">
      <c r="A251" s="221"/>
      <c r="B251" s="227"/>
      <c r="C251" s="248"/>
      <c r="D251" s="248"/>
      <c r="E251" s="254"/>
      <c r="F251" s="265"/>
      <c r="G251" s="270"/>
      <c r="H251" s="278"/>
      <c r="I251" s="4" t="s">
        <v>71</v>
      </c>
      <c r="J251" s="259" t="s">
        <v>261</v>
      </c>
      <c r="K251" s="259">
        <v>36732</v>
      </c>
      <c r="L251" s="234">
        <v>0</v>
      </c>
      <c r="M251" s="108">
        <v>6.1545729547042962E-3</v>
      </c>
      <c r="N251" s="17">
        <f t="shared" si="33"/>
        <v>1680198416.6342728</v>
      </c>
      <c r="O251" s="6">
        <v>0</v>
      </c>
      <c r="P251" s="260">
        <v>0</v>
      </c>
      <c r="Q251" s="261">
        <f t="shared" si="30"/>
        <v>0</v>
      </c>
      <c r="R251" s="262">
        <f t="shared" si="30"/>
        <v>0</v>
      </c>
      <c r="S251" s="6">
        <f t="shared" si="37"/>
        <v>0</v>
      </c>
      <c r="T251" s="260">
        <f t="shared" si="31"/>
        <v>0</v>
      </c>
      <c r="U251" s="428">
        <v>0</v>
      </c>
      <c r="W251" s="226">
        <f t="shared" si="32"/>
        <v>0</v>
      </c>
      <c r="AB251" s="199"/>
      <c r="AC251" s="199"/>
    </row>
    <row r="252" spans="1:29" s="225" customFormat="1" ht="36" hidden="1" customHeight="1" outlineLevel="7" x14ac:dyDescent="0.2">
      <c r="A252" s="221"/>
      <c r="B252" s="227"/>
      <c r="C252" s="248"/>
      <c r="D252" s="248"/>
      <c r="E252" s="254"/>
      <c r="F252" s="265"/>
      <c r="G252" s="270"/>
      <c r="H252" s="278"/>
      <c r="I252" s="4" t="s">
        <v>51</v>
      </c>
      <c r="J252" s="259" t="s">
        <v>257</v>
      </c>
      <c r="K252" s="259">
        <v>100</v>
      </c>
      <c r="L252" s="234">
        <v>40</v>
      </c>
      <c r="M252" s="108">
        <v>6.478497847057155E-3</v>
      </c>
      <c r="N252" s="17">
        <f t="shared" si="33"/>
        <v>1768629912.2466033</v>
      </c>
      <c r="O252" s="6">
        <v>0.4</v>
      </c>
      <c r="P252" s="260">
        <v>707451964.89864135</v>
      </c>
      <c r="Q252" s="261">
        <f t="shared" si="30"/>
        <v>0</v>
      </c>
      <c r="R252" s="262">
        <f t="shared" si="30"/>
        <v>0</v>
      </c>
      <c r="S252" s="6">
        <f t="shared" si="37"/>
        <v>0.4</v>
      </c>
      <c r="T252" s="260">
        <f t="shared" si="31"/>
        <v>707451964.89864135</v>
      </c>
      <c r="U252" s="428">
        <v>0.4</v>
      </c>
      <c r="V252" s="225">
        <v>40</v>
      </c>
      <c r="W252" s="226">
        <f t="shared" si="32"/>
        <v>0</v>
      </c>
      <c r="AB252" s="199"/>
      <c r="AC252" s="199"/>
    </row>
    <row r="253" spans="1:29" s="225" customFormat="1" ht="36" hidden="1" customHeight="1" outlineLevel="6" x14ac:dyDescent="0.2">
      <c r="A253" s="221"/>
      <c r="B253" s="227"/>
      <c r="C253" s="248"/>
      <c r="D253" s="248"/>
      <c r="E253" s="254"/>
      <c r="F253" s="265"/>
      <c r="G253" s="270"/>
      <c r="H253" s="278"/>
      <c r="I253" s="27" t="s">
        <v>65</v>
      </c>
      <c r="J253" s="279"/>
      <c r="K253" s="279"/>
      <c r="L253" s="282"/>
      <c r="M253" s="280">
        <v>3.7020521354504683E-2</v>
      </c>
      <c r="N253" s="28">
        <f t="shared" si="33"/>
        <v>10106602329.779779</v>
      </c>
      <c r="O253" s="29">
        <v>0.12523125000000002</v>
      </c>
      <c r="P253" s="281">
        <v>1265662443.0112343</v>
      </c>
      <c r="Q253" s="283">
        <f t="shared" si="30"/>
        <v>0</v>
      </c>
      <c r="R253" s="282">
        <f t="shared" si="30"/>
        <v>0</v>
      </c>
      <c r="S253" s="29">
        <f>SUMPRODUCT(S254:S262,M254:M262)/M253</f>
        <v>0.12523125000000002</v>
      </c>
      <c r="T253" s="281">
        <f t="shared" si="31"/>
        <v>1265662443.0112343</v>
      </c>
      <c r="U253" s="428">
        <v>0.12523125000000002</v>
      </c>
      <c r="W253" s="226">
        <f t="shared" si="32"/>
        <v>0</v>
      </c>
      <c r="AB253" s="199"/>
      <c r="AC253" s="199"/>
    </row>
    <row r="254" spans="1:29" s="225" customFormat="1" ht="36" hidden="1" customHeight="1" outlineLevel="7" x14ac:dyDescent="0.2">
      <c r="A254" s="221"/>
      <c r="B254" s="227"/>
      <c r="C254" s="248"/>
      <c r="D254" s="248"/>
      <c r="E254" s="254"/>
      <c r="F254" s="265"/>
      <c r="G254" s="270"/>
      <c r="H254" s="278"/>
      <c r="I254" s="16" t="s">
        <v>68</v>
      </c>
      <c r="J254" s="263" t="s">
        <v>261</v>
      </c>
      <c r="K254" s="263">
        <v>1</v>
      </c>
      <c r="L254" s="234">
        <v>0</v>
      </c>
      <c r="M254" s="108">
        <v>1.8510260677252342E-3</v>
      </c>
      <c r="N254" s="17">
        <f t="shared" si="33"/>
        <v>505330116.48898894</v>
      </c>
      <c r="O254" s="6">
        <v>0</v>
      </c>
      <c r="P254" s="260">
        <v>0</v>
      </c>
      <c r="Q254" s="261">
        <f t="shared" si="30"/>
        <v>0</v>
      </c>
      <c r="R254" s="262">
        <f t="shared" si="30"/>
        <v>0</v>
      </c>
      <c r="S254" s="6">
        <f t="shared" ref="S254:S262" si="38">L254/K254</f>
        <v>0</v>
      </c>
      <c r="T254" s="260">
        <f t="shared" si="31"/>
        <v>0</v>
      </c>
      <c r="U254" s="428">
        <v>0</v>
      </c>
      <c r="W254" s="226">
        <f t="shared" si="32"/>
        <v>0</v>
      </c>
      <c r="AB254" s="199"/>
      <c r="AC254" s="199"/>
    </row>
    <row r="255" spans="1:29" s="225" customFormat="1" ht="36" hidden="1" customHeight="1" outlineLevel="7" x14ac:dyDescent="0.2">
      <c r="A255" s="221"/>
      <c r="B255" s="227"/>
      <c r="C255" s="248"/>
      <c r="D255" s="248"/>
      <c r="E255" s="254"/>
      <c r="F255" s="265"/>
      <c r="G255" s="270"/>
      <c r="H255" s="278"/>
      <c r="I255" s="16" t="s">
        <v>247</v>
      </c>
      <c r="J255" s="263" t="s">
        <v>259</v>
      </c>
      <c r="K255" s="263">
        <v>8000</v>
      </c>
      <c r="L255" s="234">
        <v>5245</v>
      </c>
      <c r="M255" s="108">
        <v>4.8126677760856086E-3</v>
      </c>
      <c r="N255" s="17">
        <f t="shared" si="33"/>
        <v>1313858302.8713713</v>
      </c>
      <c r="O255" s="6">
        <v>0.65562500000000001</v>
      </c>
      <c r="P255" s="260">
        <v>861398349.82004285</v>
      </c>
      <c r="Q255" s="261">
        <f t="shared" si="30"/>
        <v>0</v>
      </c>
      <c r="R255" s="262">
        <f t="shared" si="30"/>
        <v>0</v>
      </c>
      <c r="S255" s="6">
        <f t="shared" si="38"/>
        <v>0.65562500000000001</v>
      </c>
      <c r="T255" s="260">
        <f t="shared" si="31"/>
        <v>861398349.82004285</v>
      </c>
      <c r="U255" s="428">
        <v>0.65562500000000001</v>
      </c>
      <c r="V255" s="225">
        <v>2350</v>
      </c>
      <c r="W255" s="226">
        <f t="shared" si="32"/>
        <v>-2895</v>
      </c>
      <c r="AB255" s="199"/>
      <c r="AC255" s="199"/>
    </row>
    <row r="256" spans="1:29" s="225" customFormat="1" ht="36" hidden="1" customHeight="1" outlineLevel="7" x14ac:dyDescent="0.2">
      <c r="A256" s="221"/>
      <c r="B256" s="227"/>
      <c r="C256" s="248"/>
      <c r="D256" s="248"/>
      <c r="E256" s="254"/>
      <c r="F256" s="265"/>
      <c r="G256" s="270"/>
      <c r="H256" s="278"/>
      <c r="I256" s="4" t="s">
        <v>69</v>
      </c>
      <c r="J256" s="259" t="s">
        <v>261</v>
      </c>
      <c r="K256" s="259">
        <v>1</v>
      </c>
      <c r="L256" s="234">
        <v>0</v>
      </c>
      <c r="M256" s="108">
        <v>7.0338990573558888E-3</v>
      </c>
      <c r="N256" s="17">
        <f t="shared" si="33"/>
        <v>1920254442.6581576</v>
      </c>
      <c r="O256" s="6">
        <v>0</v>
      </c>
      <c r="P256" s="260">
        <v>0</v>
      </c>
      <c r="Q256" s="261">
        <f t="shared" si="30"/>
        <v>0</v>
      </c>
      <c r="R256" s="262">
        <f t="shared" si="30"/>
        <v>0</v>
      </c>
      <c r="S256" s="6">
        <f t="shared" si="38"/>
        <v>0</v>
      </c>
      <c r="T256" s="260">
        <f t="shared" si="31"/>
        <v>0</v>
      </c>
      <c r="U256" s="428">
        <v>0</v>
      </c>
      <c r="W256" s="226">
        <f t="shared" si="32"/>
        <v>0</v>
      </c>
      <c r="AB256" s="199"/>
      <c r="AC256" s="199"/>
    </row>
    <row r="257" spans="1:29" s="225" customFormat="1" ht="36" hidden="1" customHeight="1" outlineLevel="7" x14ac:dyDescent="0.2">
      <c r="A257" s="221"/>
      <c r="B257" s="227"/>
      <c r="C257" s="248"/>
      <c r="D257" s="248"/>
      <c r="E257" s="254"/>
      <c r="F257" s="265"/>
      <c r="G257" s="270"/>
      <c r="H257" s="278"/>
      <c r="I257" s="4" t="s">
        <v>70</v>
      </c>
      <c r="J257" s="259" t="s">
        <v>261</v>
      </c>
      <c r="K257" s="259">
        <v>1</v>
      </c>
      <c r="L257" s="234">
        <v>0</v>
      </c>
      <c r="M257" s="108">
        <v>1.8510260677252342E-3</v>
      </c>
      <c r="N257" s="17">
        <f t="shared" si="33"/>
        <v>505330116.48898894</v>
      </c>
      <c r="O257" s="6">
        <v>0</v>
      </c>
      <c r="P257" s="260">
        <v>0</v>
      </c>
      <c r="Q257" s="261">
        <f t="shared" si="30"/>
        <v>0</v>
      </c>
      <c r="R257" s="262">
        <f t="shared" si="30"/>
        <v>0</v>
      </c>
      <c r="S257" s="6">
        <f t="shared" si="38"/>
        <v>0</v>
      </c>
      <c r="T257" s="260">
        <f t="shared" si="31"/>
        <v>0</v>
      </c>
      <c r="U257" s="428">
        <v>0</v>
      </c>
      <c r="W257" s="226">
        <f t="shared" si="32"/>
        <v>0</v>
      </c>
      <c r="AB257" s="199"/>
      <c r="AC257" s="199"/>
    </row>
    <row r="258" spans="1:29" s="225" customFormat="1" ht="36" hidden="1" customHeight="1" outlineLevel="7" x14ac:dyDescent="0.2">
      <c r="A258" s="221"/>
      <c r="B258" s="227"/>
      <c r="C258" s="248"/>
      <c r="D258" s="248"/>
      <c r="E258" s="254"/>
      <c r="F258" s="265"/>
      <c r="G258" s="270"/>
      <c r="H258" s="278"/>
      <c r="I258" s="4" t="s">
        <v>62</v>
      </c>
      <c r="J258" s="259" t="s">
        <v>261</v>
      </c>
      <c r="K258" s="259">
        <v>1</v>
      </c>
      <c r="L258" s="234">
        <v>0</v>
      </c>
      <c r="M258" s="108">
        <v>1.2216772046986546E-2</v>
      </c>
      <c r="N258" s="17">
        <f t="shared" si="33"/>
        <v>3335178768.8273268</v>
      </c>
      <c r="O258" s="6">
        <v>0</v>
      </c>
      <c r="P258" s="260">
        <v>0</v>
      </c>
      <c r="Q258" s="261">
        <f t="shared" si="30"/>
        <v>0</v>
      </c>
      <c r="R258" s="262">
        <f t="shared" si="30"/>
        <v>0</v>
      </c>
      <c r="S258" s="6">
        <f t="shared" si="38"/>
        <v>0</v>
      </c>
      <c r="T258" s="260">
        <f t="shared" si="31"/>
        <v>0</v>
      </c>
      <c r="U258" s="428">
        <v>0</v>
      </c>
      <c r="W258" s="226">
        <f t="shared" si="32"/>
        <v>0</v>
      </c>
      <c r="AB258" s="199"/>
      <c r="AC258" s="199"/>
    </row>
    <row r="259" spans="1:29" s="225" customFormat="1" ht="36" hidden="1" customHeight="1" outlineLevel="7" x14ac:dyDescent="0.2">
      <c r="A259" s="221"/>
      <c r="B259" s="227"/>
      <c r="C259" s="248"/>
      <c r="D259" s="248"/>
      <c r="E259" s="254"/>
      <c r="F259" s="265"/>
      <c r="G259" s="270"/>
      <c r="H259" s="278"/>
      <c r="I259" s="4" t="s">
        <v>63</v>
      </c>
      <c r="J259" s="259" t="s">
        <v>261</v>
      </c>
      <c r="K259" s="259">
        <v>1</v>
      </c>
      <c r="L259" s="234">
        <v>0</v>
      </c>
      <c r="M259" s="108">
        <v>9.2551303386261712E-4</v>
      </c>
      <c r="N259" s="17">
        <f t="shared" si="33"/>
        <v>252665058.24449447</v>
      </c>
      <c r="O259" s="6">
        <v>0</v>
      </c>
      <c r="P259" s="260">
        <v>0</v>
      </c>
      <c r="Q259" s="261">
        <f t="shared" si="30"/>
        <v>0</v>
      </c>
      <c r="R259" s="262">
        <f t="shared" si="30"/>
        <v>0</v>
      </c>
      <c r="S259" s="6">
        <f t="shared" si="38"/>
        <v>0</v>
      </c>
      <c r="T259" s="260">
        <f t="shared" si="31"/>
        <v>0</v>
      </c>
      <c r="U259" s="428">
        <v>0</v>
      </c>
      <c r="W259" s="226">
        <f t="shared" si="32"/>
        <v>0</v>
      </c>
      <c r="AB259" s="199"/>
      <c r="AC259" s="199"/>
    </row>
    <row r="260" spans="1:29" s="225" customFormat="1" ht="36" hidden="1" customHeight="1" outlineLevel="7" x14ac:dyDescent="0.2">
      <c r="A260" s="221"/>
      <c r="B260" s="227"/>
      <c r="C260" s="248"/>
      <c r="D260" s="248"/>
      <c r="E260" s="254"/>
      <c r="F260" s="265"/>
      <c r="G260" s="270"/>
      <c r="H260" s="278"/>
      <c r="I260" s="4" t="s">
        <v>64</v>
      </c>
      <c r="J260" s="259" t="s">
        <v>261</v>
      </c>
      <c r="K260" s="259">
        <v>1</v>
      </c>
      <c r="L260" s="234">
        <v>0</v>
      </c>
      <c r="M260" s="108">
        <v>1.1106156406351405E-3</v>
      </c>
      <c r="N260" s="17">
        <f t="shared" si="33"/>
        <v>303198069.8933934</v>
      </c>
      <c r="O260" s="6">
        <v>0</v>
      </c>
      <c r="P260" s="260">
        <v>0</v>
      </c>
      <c r="Q260" s="261">
        <f t="shared" si="30"/>
        <v>0</v>
      </c>
      <c r="R260" s="262">
        <f t="shared" si="30"/>
        <v>0</v>
      </c>
      <c r="S260" s="6">
        <f t="shared" si="38"/>
        <v>0</v>
      </c>
      <c r="T260" s="260">
        <f t="shared" si="31"/>
        <v>0</v>
      </c>
      <c r="U260" s="428">
        <v>0</v>
      </c>
      <c r="W260" s="226">
        <f t="shared" si="32"/>
        <v>0</v>
      </c>
      <c r="AB260" s="199"/>
      <c r="AC260" s="199"/>
    </row>
    <row r="261" spans="1:29" s="225" customFormat="1" ht="36" hidden="1" customHeight="1" outlineLevel="7" x14ac:dyDescent="0.2">
      <c r="A261" s="221"/>
      <c r="B261" s="227"/>
      <c r="C261" s="248"/>
      <c r="D261" s="248"/>
      <c r="E261" s="254"/>
      <c r="F261" s="265"/>
      <c r="G261" s="270"/>
      <c r="H261" s="278"/>
      <c r="I261" s="4" t="s">
        <v>71</v>
      </c>
      <c r="J261" s="259" t="s">
        <v>261</v>
      </c>
      <c r="K261" s="259">
        <v>1</v>
      </c>
      <c r="L261" s="234">
        <v>0</v>
      </c>
      <c r="M261" s="108">
        <v>3.5169495286779444E-3</v>
      </c>
      <c r="N261" s="17">
        <f t="shared" si="33"/>
        <v>960127221.32907879</v>
      </c>
      <c r="O261" s="6">
        <v>0</v>
      </c>
      <c r="P261" s="260">
        <v>0</v>
      </c>
      <c r="Q261" s="261">
        <f t="shared" si="30"/>
        <v>0</v>
      </c>
      <c r="R261" s="262">
        <f t="shared" si="30"/>
        <v>0</v>
      </c>
      <c r="S261" s="6">
        <f t="shared" si="38"/>
        <v>0</v>
      </c>
      <c r="T261" s="260">
        <f t="shared" si="31"/>
        <v>0</v>
      </c>
      <c r="U261" s="428">
        <v>0</v>
      </c>
      <c r="W261" s="226">
        <f t="shared" si="32"/>
        <v>0</v>
      </c>
      <c r="AB261" s="199"/>
      <c r="AC261" s="199"/>
    </row>
    <row r="262" spans="1:29" s="225" customFormat="1" ht="36" hidden="1" customHeight="1" outlineLevel="7" x14ac:dyDescent="0.2">
      <c r="A262" s="221"/>
      <c r="B262" s="227"/>
      <c r="C262" s="248"/>
      <c r="D262" s="248"/>
      <c r="E262" s="254"/>
      <c r="F262" s="265"/>
      <c r="G262" s="270"/>
      <c r="H262" s="278"/>
      <c r="I262" s="4" t="s">
        <v>51</v>
      </c>
      <c r="J262" s="259" t="s">
        <v>257</v>
      </c>
      <c r="K262" s="259">
        <v>100</v>
      </c>
      <c r="L262" s="234">
        <v>40</v>
      </c>
      <c r="M262" s="108">
        <v>3.7020521354504685E-3</v>
      </c>
      <c r="N262" s="17">
        <f t="shared" si="33"/>
        <v>1010660232.9779779</v>
      </c>
      <c r="O262" s="6">
        <v>0.4</v>
      </c>
      <c r="P262" s="260">
        <v>404264093.1911912</v>
      </c>
      <c r="Q262" s="261">
        <f t="shared" si="30"/>
        <v>0</v>
      </c>
      <c r="R262" s="262">
        <f t="shared" si="30"/>
        <v>0</v>
      </c>
      <c r="S262" s="6">
        <f t="shared" si="38"/>
        <v>0.4</v>
      </c>
      <c r="T262" s="260">
        <f t="shared" si="31"/>
        <v>404264093.1911912</v>
      </c>
      <c r="U262" s="428">
        <v>0.4</v>
      </c>
      <c r="V262" s="225">
        <v>40</v>
      </c>
      <c r="W262" s="226">
        <f t="shared" si="32"/>
        <v>0</v>
      </c>
      <c r="AB262" s="199"/>
      <c r="AC262" s="199"/>
    </row>
    <row r="263" spans="1:29" s="225" customFormat="1" ht="36" hidden="1" customHeight="1" outlineLevel="6" x14ac:dyDescent="0.2">
      <c r="A263" s="221"/>
      <c r="B263" s="227"/>
      <c r="C263" s="248"/>
      <c r="D263" s="248"/>
      <c r="E263" s="254"/>
      <c r="F263" s="265"/>
      <c r="G263" s="270"/>
      <c r="H263" s="278"/>
      <c r="I263" s="27" t="s">
        <v>66</v>
      </c>
      <c r="J263" s="279"/>
      <c r="K263" s="279"/>
      <c r="L263" s="282"/>
      <c r="M263" s="280">
        <v>2.1664563146334546E-2</v>
      </c>
      <c r="N263" s="28">
        <f t="shared" si="33"/>
        <v>5914425738.9493313</v>
      </c>
      <c r="O263" s="29">
        <v>0.12523125000000002</v>
      </c>
      <c r="P263" s="281">
        <v>740670928.32079852</v>
      </c>
      <c r="Q263" s="283">
        <f t="shared" si="30"/>
        <v>0</v>
      </c>
      <c r="R263" s="282">
        <f t="shared" si="30"/>
        <v>0</v>
      </c>
      <c r="S263" s="29">
        <f>SUMPRODUCT(S264:S272,M264:M272)/M263</f>
        <v>0.12523125000000002</v>
      </c>
      <c r="T263" s="281">
        <f t="shared" si="31"/>
        <v>740670928.32079852</v>
      </c>
      <c r="U263" s="428">
        <v>0.12523125000000002</v>
      </c>
      <c r="W263" s="226">
        <f t="shared" si="32"/>
        <v>0</v>
      </c>
      <c r="AB263" s="199"/>
      <c r="AC263" s="199"/>
    </row>
    <row r="264" spans="1:29" s="225" customFormat="1" ht="36" hidden="1" customHeight="1" outlineLevel="7" x14ac:dyDescent="0.2">
      <c r="A264" s="221"/>
      <c r="B264" s="227"/>
      <c r="C264" s="248"/>
      <c r="D264" s="248"/>
      <c r="E264" s="254"/>
      <c r="F264" s="265"/>
      <c r="G264" s="270"/>
      <c r="H264" s="278"/>
      <c r="I264" s="16" t="s">
        <v>68</v>
      </c>
      <c r="J264" s="263" t="s">
        <v>261</v>
      </c>
      <c r="K264" s="263">
        <v>1</v>
      </c>
      <c r="L264" s="234">
        <v>0</v>
      </c>
      <c r="M264" s="108">
        <v>1.0832281573167275E-3</v>
      </c>
      <c r="N264" s="17">
        <f t="shared" si="33"/>
        <v>295721286.94746661</v>
      </c>
      <c r="O264" s="6">
        <v>0</v>
      </c>
      <c r="P264" s="260">
        <v>0</v>
      </c>
      <c r="Q264" s="261">
        <f t="shared" si="30"/>
        <v>0</v>
      </c>
      <c r="R264" s="262">
        <f t="shared" si="30"/>
        <v>0</v>
      </c>
      <c r="S264" s="6">
        <f t="shared" ref="S264:S272" si="39">L264/K264</f>
        <v>0</v>
      </c>
      <c r="T264" s="260">
        <f t="shared" si="31"/>
        <v>0</v>
      </c>
      <c r="U264" s="428">
        <v>0</v>
      </c>
      <c r="W264" s="226">
        <f t="shared" si="32"/>
        <v>0</v>
      </c>
      <c r="AB264" s="199"/>
      <c r="AC264" s="199"/>
    </row>
    <row r="265" spans="1:29" s="225" customFormat="1" ht="36" hidden="1" customHeight="1" outlineLevel="7" x14ac:dyDescent="0.2">
      <c r="A265" s="221"/>
      <c r="B265" s="227"/>
      <c r="C265" s="248"/>
      <c r="D265" s="248"/>
      <c r="E265" s="254"/>
      <c r="F265" s="265"/>
      <c r="G265" s="270"/>
      <c r="H265" s="278"/>
      <c r="I265" s="16" t="s">
        <v>247</v>
      </c>
      <c r="J265" s="263" t="s">
        <v>259</v>
      </c>
      <c r="K265" s="263">
        <v>8000</v>
      </c>
      <c r="L265" s="234">
        <v>5245</v>
      </c>
      <c r="M265" s="108">
        <v>2.8163932090234912E-3</v>
      </c>
      <c r="N265" s="17">
        <f t="shared" si="33"/>
        <v>768875346.06341314</v>
      </c>
      <c r="O265" s="6">
        <v>0.65562500000000001</v>
      </c>
      <c r="P265" s="260">
        <v>504093898.76282525</v>
      </c>
      <c r="Q265" s="261">
        <f t="shared" si="30"/>
        <v>0</v>
      </c>
      <c r="R265" s="262">
        <f t="shared" si="30"/>
        <v>0</v>
      </c>
      <c r="S265" s="6">
        <f t="shared" si="39"/>
        <v>0.65562500000000001</v>
      </c>
      <c r="T265" s="260">
        <f t="shared" si="31"/>
        <v>504093898.76282525</v>
      </c>
      <c r="U265" s="428">
        <v>0.65562500000000001</v>
      </c>
      <c r="V265" s="225">
        <v>2350</v>
      </c>
      <c r="W265" s="226">
        <f t="shared" si="32"/>
        <v>-2895</v>
      </c>
      <c r="AB265" s="199"/>
      <c r="AC265" s="199"/>
    </row>
    <row r="266" spans="1:29" s="225" customFormat="1" ht="36" hidden="1" customHeight="1" outlineLevel="7" x14ac:dyDescent="0.2">
      <c r="A266" s="221"/>
      <c r="B266" s="227"/>
      <c r="C266" s="248"/>
      <c r="D266" s="248"/>
      <c r="E266" s="254"/>
      <c r="F266" s="265"/>
      <c r="G266" s="270"/>
      <c r="H266" s="278"/>
      <c r="I266" s="4" t="s">
        <v>69</v>
      </c>
      <c r="J266" s="259" t="s">
        <v>261</v>
      </c>
      <c r="K266" s="259">
        <v>1</v>
      </c>
      <c r="L266" s="234">
        <v>0</v>
      </c>
      <c r="M266" s="108">
        <v>4.1162669978035632E-3</v>
      </c>
      <c r="N266" s="17">
        <f t="shared" si="33"/>
        <v>1123740890.4003727</v>
      </c>
      <c r="O266" s="6">
        <v>0</v>
      </c>
      <c r="P266" s="260">
        <v>0</v>
      </c>
      <c r="Q266" s="261">
        <f t="shared" si="30"/>
        <v>0</v>
      </c>
      <c r="R266" s="262">
        <f t="shared" si="30"/>
        <v>0</v>
      </c>
      <c r="S266" s="6">
        <f t="shared" si="39"/>
        <v>0</v>
      </c>
      <c r="T266" s="260">
        <f t="shared" si="31"/>
        <v>0</v>
      </c>
      <c r="U266" s="428">
        <v>0</v>
      </c>
      <c r="W266" s="226">
        <f t="shared" si="32"/>
        <v>0</v>
      </c>
      <c r="AB266" s="199"/>
      <c r="AC266" s="199"/>
    </row>
    <row r="267" spans="1:29" s="225" customFormat="1" ht="36" hidden="1" customHeight="1" outlineLevel="7" x14ac:dyDescent="0.2">
      <c r="A267" s="221"/>
      <c r="B267" s="227"/>
      <c r="C267" s="248"/>
      <c r="D267" s="248"/>
      <c r="E267" s="254"/>
      <c r="F267" s="265"/>
      <c r="G267" s="270"/>
      <c r="H267" s="278"/>
      <c r="I267" s="4" t="s">
        <v>70</v>
      </c>
      <c r="J267" s="259" t="s">
        <v>261</v>
      </c>
      <c r="K267" s="259">
        <v>1</v>
      </c>
      <c r="L267" s="234">
        <v>0</v>
      </c>
      <c r="M267" s="108">
        <v>1.0832281573167275E-3</v>
      </c>
      <c r="N267" s="17">
        <f t="shared" si="33"/>
        <v>295721286.94746661</v>
      </c>
      <c r="O267" s="6">
        <v>0</v>
      </c>
      <c r="P267" s="260">
        <v>0</v>
      </c>
      <c r="Q267" s="261">
        <f t="shared" si="30"/>
        <v>0</v>
      </c>
      <c r="R267" s="262">
        <f t="shared" si="30"/>
        <v>0</v>
      </c>
      <c r="S267" s="6">
        <f t="shared" si="39"/>
        <v>0</v>
      </c>
      <c r="T267" s="260">
        <f t="shared" si="31"/>
        <v>0</v>
      </c>
      <c r="U267" s="428">
        <v>0</v>
      </c>
      <c r="W267" s="226">
        <f t="shared" si="32"/>
        <v>0</v>
      </c>
      <c r="AB267" s="199"/>
      <c r="AC267" s="199"/>
    </row>
    <row r="268" spans="1:29" s="225" customFormat="1" ht="36" hidden="1" customHeight="1" outlineLevel="7" x14ac:dyDescent="0.2">
      <c r="A268" s="221"/>
      <c r="B268" s="227"/>
      <c r="C268" s="248"/>
      <c r="D268" s="248"/>
      <c r="E268" s="254"/>
      <c r="F268" s="265"/>
      <c r="G268" s="270"/>
      <c r="H268" s="278"/>
      <c r="I268" s="4" t="s">
        <v>62</v>
      </c>
      <c r="J268" s="259" t="s">
        <v>261</v>
      </c>
      <c r="K268" s="259">
        <v>1</v>
      </c>
      <c r="L268" s="234">
        <v>0</v>
      </c>
      <c r="M268" s="108">
        <v>7.1493058382904005E-3</v>
      </c>
      <c r="N268" s="17">
        <f t="shared" si="33"/>
        <v>1951760493.8532794</v>
      </c>
      <c r="O268" s="6">
        <v>0</v>
      </c>
      <c r="P268" s="260">
        <v>0</v>
      </c>
      <c r="Q268" s="261">
        <f t="shared" si="30"/>
        <v>0</v>
      </c>
      <c r="R268" s="262">
        <f t="shared" si="30"/>
        <v>0</v>
      </c>
      <c r="S268" s="6">
        <f t="shared" si="39"/>
        <v>0</v>
      </c>
      <c r="T268" s="260">
        <f t="shared" si="31"/>
        <v>0</v>
      </c>
      <c r="U268" s="428">
        <v>0</v>
      </c>
      <c r="W268" s="226">
        <f t="shared" si="32"/>
        <v>0</v>
      </c>
      <c r="AB268" s="199"/>
      <c r="AC268" s="199"/>
    </row>
    <row r="269" spans="1:29" s="225" customFormat="1" ht="36" hidden="1" customHeight="1" outlineLevel="7" x14ac:dyDescent="0.2">
      <c r="A269" s="221"/>
      <c r="B269" s="227"/>
      <c r="C269" s="248"/>
      <c r="D269" s="248"/>
      <c r="E269" s="254"/>
      <c r="F269" s="265"/>
      <c r="G269" s="270"/>
      <c r="H269" s="278"/>
      <c r="I269" s="4" t="s">
        <v>63</v>
      </c>
      <c r="J269" s="259" t="s">
        <v>261</v>
      </c>
      <c r="K269" s="259">
        <v>1</v>
      </c>
      <c r="L269" s="234">
        <v>0</v>
      </c>
      <c r="M269" s="108">
        <v>5.4161407865836373E-4</v>
      </c>
      <c r="N269" s="17">
        <f t="shared" si="33"/>
        <v>147860643.47373331</v>
      </c>
      <c r="O269" s="6">
        <v>0</v>
      </c>
      <c r="P269" s="260">
        <v>0</v>
      </c>
      <c r="Q269" s="261">
        <f t="shared" si="30"/>
        <v>0</v>
      </c>
      <c r="R269" s="262">
        <f t="shared" si="30"/>
        <v>0</v>
      </c>
      <c r="S269" s="6">
        <f t="shared" si="39"/>
        <v>0</v>
      </c>
      <c r="T269" s="260">
        <f t="shared" si="31"/>
        <v>0</v>
      </c>
      <c r="U269" s="428">
        <v>0</v>
      </c>
      <c r="W269" s="226">
        <f t="shared" si="32"/>
        <v>0</v>
      </c>
      <c r="AB269" s="199"/>
      <c r="AC269" s="199"/>
    </row>
    <row r="270" spans="1:29" s="225" customFormat="1" ht="36" hidden="1" customHeight="1" outlineLevel="7" x14ac:dyDescent="0.2">
      <c r="A270" s="221"/>
      <c r="B270" s="227"/>
      <c r="C270" s="248"/>
      <c r="D270" s="248"/>
      <c r="E270" s="254"/>
      <c r="F270" s="265"/>
      <c r="G270" s="270"/>
      <c r="H270" s="278"/>
      <c r="I270" s="4" t="s">
        <v>64</v>
      </c>
      <c r="J270" s="259" t="s">
        <v>261</v>
      </c>
      <c r="K270" s="259">
        <v>1</v>
      </c>
      <c r="L270" s="234">
        <v>0</v>
      </c>
      <c r="M270" s="108">
        <v>6.4993689439003636E-4</v>
      </c>
      <c r="N270" s="17">
        <f t="shared" si="33"/>
        <v>177432772.16847992</v>
      </c>
      <c r="O270" s="6">
        <v>0</v>
      </c>
      <c r="P270" s="260">
        <v>0</v>
      </c>
      <c r="Q270" s="261">
        <f t="shared" si="30"/>
        <v>0</v>
      </c>
      <c r="R270" s="262">
        <f t="shared" si="30"/>
        <v>0</v>
      </c>
      <c r="S270" s="6">
        <f t="shared" si="39"/>
        <v>0</v>
      </c>
      <c r="T270" s="260">
        <f t="shared" si="31"/>
        <v>0</v>
      </c>
      <c r="U270" s="428">
        <v>0</v>
      </c>
      <c r="W270" s="226">
        <f t="shared" si="32"/>
        <v>0</v>
      </c>
      <c r="AB270" s="199"/>
      <c r="AC270" s="199"/>
    </row>
    <row r="271" spans="1:29" s="225" customFormat="1" ht="36" hidden="1" customHeight="1" outlineLevel="7" x14ac:dyDescent="0.2">
      <c r="A271" s="221"/>
      <c r="B271" s="227"/>
      <c r="C271" s="248"/>
      <c r="D271" s="248"/>
      <c r="E271" s="254"/>
      <c r="F271" s="265"/>
      <c r="G271" s="270"/>
      <c r="H271" s="278"/>
      <c r="I271" s="4" t="s">
        <v>71</v>
      </c>
      <c r="J271" s="259" t="s">
        <v>261</v>
      </c>
      <c r="K271" s="259">
        <v>1</v>
      </c>
      <c r="L271" s="234">
        <v>0</v>
      </c>
      <c r="M271" s="108">
        <v>2.0581334989017816E-3</v>
      </c>
      <c r="N271" s="17">
        <f t="shared" si="33"/>
        <v>561870445.20018637</v>
      </c>
      <c r="O271" s="6">
        <v>0</v>
      </c>
      <c r="P271" s="260">
        <v>0</v>
      </c>
      <c r="Q271" s="261">
        <f t="shared" si="30"/>
        <v>0</v>
      </c>
      <c r="R271" s="262">
        <f t="shared" si="30"/>
        <v>0</v>
      </c>
      <c r="S271" s="6">
        <f t="shared" si="39"/>
        <v>0</v>
      </c>
      <c r="T271" s="260">
        <f t="shared" si="31"/>
        <v>0</v>
      </c>
      <c r="U271" s="428">
        <v>0</v>
      </c>
      <c r="W271" s="226">
        <f t="shared" si="32"/>
        <v>0</v>
      </c>
      <c r="AB271" s="199"/>
      <c r="AC271" s="199"/>
    </row>
    <row r="272" spans="1:29" s="225" customFormat="1" ht="36" hidden="1" customHeight="1" outlineLevel="7" x14ac:dyDescent="0.2">
      <c r="A272" s="221"/>
      <c r="B272" s="227"/>
      <c r="C272" s="248"/>
      <c r="D272" s="248"/>
      <c r="E272" s="254"/>
      <c r="F272" s="265"/>
      <c r="G272" s="270"/>
      <c r="H272" s="278"/>
      <c r="I272" s="4" t="s">
        <v>51</v>
      </c>
      <c r="J272" s="259" t="s">
        <v>257</v>
      </c>
      <c r="K272" s="259">
        <v>100</v>
      </c>
      <c r="L272" s="234">
        <v>40</v>
      </c>
      <c r="M272" s="108">
        <v>2.1664563146334549E-3</v>
      </c>
      <c r="N272" s="17">
        <f t="shared" si="33"/>
        <v>591442573.89493322</v>
      </c>
      <c r="O272" s="6">
        <v>0.4</v>
      </c>
      <c r="P272" s="260">
        <v>236577029.5579733</v>
      </c>
      <c r="Q272" s="261">
        <f t="shared" si="30"/>
        <v>0</v>
      </c>
      <c r="R272" s="262">
        <f t="shared" si="30"/>
        <v>0</v>
      </c>
      <c r="S272" s="6">
        <f t="shared" si="39"/>
        <v>0.4</v>
      </c>
      <c r="T272" s="260">
        <f t="shared" si="31"/>
        <v>236577029.5579733</v>
      </c>
      <c r="U272" s="428">
        <v>0.4</v>
      </c>
      <c r="V272" s="225">
        <v>40</v>
      </c>
      <c r="W272" s="226">
        <f t="shared" si="32"/>
        <v>0</v>
      </c>
      <c r="AB272" s="199"/>
      <c r="AC272" s="199"/>
    </row>
    <row r="273" spans="1:29" s="225" customFormat="1" ht="36" hidden="1" customHeight="1" outlineLevel="6" x14ac:dyDescent="0.2">
      <c r="A273" s="221"/>
      <c r="B273" s="227"/>
      <c r="C273" s="248"/>
      <c r="D273" s="248"/>
      <c r="E273" s="254"/>
      <c r="F273" s="265"/>
      <c r="G273" s="270"/>
      <c r="H273" s="278"/>
      <c r="I273" s="27" t="s">
        <v>233</v>
      </c>
      <c r="J273" s="279"/>
      <c r="K273" s="279"/>
      <c r="L273" s="282"/>
      <c r="M273" s="280">
        <v>2.1357332450404162E-3</v>
      </c>
      <c r="N273" s="28">
        <f t="shared" si="33"/>
        <v>583055175.89603364</v>
      </c>
      <c r="O273" s="29">
        <v>0.12523125000000002</v>
      </c>
      <c r="P273" s="281">
        <v>73016728.496430174</v>
      </c>
      <c r="Q273" s="283">
        <f t="shared" si="30"/>
        <v>0</v>
      </c>
      <c r="R273" s="282">
        <f t="shared" si="30"/>
        <v>0</v>
      </c>
      <c r="S273" s="29">
        <f>SUMPRODUCT(S274:S282,M274:M282)/M273</f>
        <v>0.12523125000000002</v>
      </c>
      <c r="T273" s="281">
        <f t="shared" si="31"/>
        <v>73016728.496430174</v>
      </c>
      <c r="U273" s="428">
        <v>0.12523125000000002</v>
      </c>
      <c r="W273" s="226">
        <f t="shared" si="32"/>
        <v>0</v>
      </c>
      <c r="AB273" s="199"/>
      <c r="AC273" s="199"/>
    </row>
    <row r="274" spans="1:29" s="225" customFormat="1" ht="36" hidden="1" customHeight="1" outlineLevel="7" x14ac:dyDescent="0.2">
      <c r="A274" s="221"/>
      <c r="B274" s="227"/>
      <c r="C274" s="248"/>
      <c r="D274" s="248"/>
      <c r="E274" s="254"/>
      <c r="F274" s="265"/>
      <c r="G274" s="270"/>
      <c r="H274" s="278"/>
      <c r="I274" s="16" t="s">
        <v>68</v>
      </c>
      <c r="J274" s="263" t="s">
        <v>261</v>
      </c>
      <c r="K274" s="263">
        <v>1</v>
      </c>
      <c r="L274" s="234">
        <v>0</v>
      </c>
      <c r="M274" s="108">
        <v>1.0678666225202082E-4</v>
      </c>
      <c r="N274" s="17">
        <f t="shared" si="33"/>
        <v>29152758.794801682</v>
      </c>
      <c r="O274" s="6">
        <v>0</v>
      </c>
      <c r="P274" s="260">
        <v>0</v>
      </c>
      <c r="Q274" s="261">
        <f t="shared" si="30"/>
        <v>0</v>
      </c>
      <c r="R274" s="262">
        <f t="shared" si="30"/>
        <v>0</v>
      </c>
      <c r="S274" s="6">
        <f t="shared" ref="S274:S282" si="40">L274/K274</f>
        <v>0</v>
      </c>
      <c r="T274" s="260">
        <f t="shared" si="31"/>
        <v>0</v>
      </c>
      <c r="U274" s="428">
        <v>0</v>
      </c>
      <c r="W274" s="226">
        <f t="shared" si="32"/>
        <v>0</v>
      </c>
      <c r="AB274" s="199"/>
      <c r="AC274" s="199"/>
    </row>
    <row r="275" spans="1:29" s="225" customFormat="1" ht="36" hidden="1" customHeight="1" outlineLevel="7" x14ac:dyDescent="0.2">
      <c r="A275" s="221"/>
      <c r="B275" s="227"/>
      <c r="C275" s="248"/>
      <c r="D275" s="248"/>
      <c r="E275" s="254"/>
      <c r="F275" s="265"/>
      <c r="G275" s="270"/>
      <c r="H275" s="278"/>
      <c r="I275" s="16" t="s">
        <v>247</v>
      </c>
      <c r="J275" s="263" t="s">
        <v>259</v>
      </c>
      <c r="K275" s="263">
        <v>8000</v>
      </c>
      <c r="L275" s="234">
        <v>5245</v>
      </c>
      <c r="M275" s="108">
        <v>2.7764532185525412E-4</v>
      </c>
      <c r="N275" s="17">
        <f t="shared" si="33"/>
        <v>75797172.866484374</v>
      </c>
      <c r="O275" s="6">
        <v>0.65562500000000001</v>
      </c>
      <c r="P275" s="260">
        <v>49694521.46058882</v>
      </c>
      <c r="Q275" s="261">
        <f t="shared" si="30"/>
        <v>0</v>
      </c>
      <c r="R275" s="262">
        <f t="shared" si="30"/>
        <v>0</v>
      </c>
      <c r="S275" s="6">
        <f t="shared" si="40"/>
        <v>0.65562500000000001</v>
      </c>
      <c r="T275" s="260">
        <f t="shared" si="31"/>
        <v>49694521.46058882</v>
      </c>
      <c r="U275" s="428">
        <v>0.65562500000000001</v>
      </c>
      <c r="V275" s="225">
        <v>2350</v>
      </c>
      <c r="W275" s="226">
        <f t="shared" si="32"/>
        <v>-2895</v>
      </c>
      <c r="AB275" s="199"/>
      <c r="AC275" s="199"/>
    </row>
    <row r="276" spans="1:29" s="225" customFormat="1" ht="36" hidden="1" customHeight="1" outlineLevel="7" x14ac:dyDescent="0.2">
      <c r="A276" s="221"/>
      <c r="B276" s="227"/>
      <c r="C276" s="248"/>
      <c r="D276" s="248"/>
      <c r="E276" s="254"/>
      <c r="F276" s="265"/>
      <c r="G276" s="270"/>
      <c r="H276" s="278"/>
      <c r="I276" s="4" t="s">
        <v>69</v>
      </c>
      <c r="J276" s="259" t="s">
        <v>261</v>
      </c>
      <c r="K276" s="259">
        <v>1</v>
      </c>
      <c r="L276" s="234">
        <v>0</v>
      </c>
      <c r="M276" s="108">
        <v>4.0578931655767904E-4</v>
      </c>
      <c r="N276" s="17">
        <f t="shared" si="33"/>
        <v>110780483.42024638</v>
      </c>
      <c r="O276" s="6">
        <v>0</v>
      </c>
      <c r="P276" s="260">
        <v>0</v>
      </c>
      <c r="Q276" s="261">
        <f t="shared" si="30"/>
        <v>0</v>
      </c>
      <c r="R276" s="262">
        <f t="shared" si="30"/>
        <v>0</v>
      </c>
      <c r="S276" s="6">
        <f t="shared" si="40"/>
        <v>0</v>
      </c>
      <c r="T276" s="260">
        <f t="shared" si="31"/>
        <v>0</v>
      </c>
      <c r="U276" s="428">
        <v>0</v>
      </c>
      <c r="W276" s="226">
        <f t="shared" si="32"/>
        <v>0</v>
      </c>
      <c r="AB276" s="199"/>
      <c r="AC276" s="199"/>
    </row>
    <row r="277" spans="1:29" s="225" customFormat="1" ht="36" hidden="1" customHeight="1" outlineLevel="7" x14ac:dyDescent="0.2">
      <c r="A277" s="221"/>
      <c r="B277" s="227"/>
      <c r="C277" s="248"/>
      <c r="D277" s="248"/>
      <c r="E277" s="254"/>
      <c r="F277" s="265"/>
      <c r="G277" s="270"/>
      <c r="H277" s="278"/>
      <c r="I277" s="4" t="s">
        <v>70</v>
      </c>
      <c r="J277" s="259" t="s">
        <v>261</v>
      </c>
      <c r="K277" s="259">
        <v>1</v>
      </c>
      <c r="L277" s="234">
        <v>0</v>
      </c>
      <c r="M277" s="108">
        <v>1.0678666225202082E-4</v>
      </c>
      <c r="N277" s="17">
        <f t="shared" si="33"/>
        <v>29152758.794801682</v>
      </c>
      <c r="O277" s="6">
        <v>0</v>
      </c>
      <c r="P277" s="260">
        <v>0</v>
      </c>
      <c r="Q277" s="261">
        <f t="shared" si="30"/>
        <v>0</v>
      </c>
      <c r="R277" s="262">
        <f t="shared" si="30"/>
        <v>0</v>
      </c>
      <c r="S277" s="6">
        <f t="shared" si="40"/>
        <v>0</v>
      </c>
      <c r="T277" s="260">
        <f t="shared" si="31"/>
        <v>0</v>
      </c>
      <c r="U277" s="428">
        <v>0</v>
      </c>
      <c r="W277" s="226">
        <f t="shared" si="32"/>
        <v>0</v>
      </c>
      <c r="AB277" s="199"/>
      <c r="AC277" s="199"/>
    </row>
    <row r="278" spans="1:29" s="225" customFormat="1" ht="36" hidden="1" customHeight="1" outlineLevel="7" x14ac:dyDescent="0.2">
      <c r="A278" s="221"/>
      <c r="B278" s="227"/>
      <c r="C278" s="248"/>
      <c r="D278" s="248"/>
      <c r="E278" s="254"/>
      <c r="F278" s="265"/>
      <c r="G278" s="270"/>
      <c r="H278" s="278"/>
      <c r="I278" s="4" t="s">
        <v>62</v>
      </c>
      <c r="J278" s="259" t="s">
        <v>261</v>
      </c>
      <c r="K278" s="259">
        <v>1</v>
      </c>
      <c r="L278" s="234">
        <v>0</v>
      </c>
      <c r="M278" s="108">
        <v>7.0479197086333739E-4</v>
      </c>
      <c r="N278" s="17">
        <f t="shared" si="33"/>
        <v>192408208.0456911</v>
      </c>
      <c r="O278" s="6">
        <v>0</v>
      </c>
      <c r="P278" s="260">
        <v>0</v>
      </c>
      <c r="Q278" s="261">
        <f t="shared" si="30"/>
        <v>0</v>
      </c>
      <c r="R278" s="262">
        <f t="shared" si="30"/>
        <v>0</v>
      </c>
      <c r="S278" s="6">
        <f t="shared" si="40"/>
        <v>0</v>
      </c>
      <c r="T278" s="260">
        <f t="shared" si="31"/>
        <v>0</v>
      </c>
      <c r="U278" s="428">
        <v>0</v>
      </c>
      <c r="W278" s="226">
        <f t="shared" si="32"/>
        <v>0</v>
      </c>
      <c r="AB278" s="199"/>
      <c r="AC278" s="199"/>
    </row>
    <row r="279" spans="1:29" s="225" customFormat="1" ht="36" hidden="1" customHeight="1" outlineLevel="7" x14ac:dyDescent="0.2">
      <c r="A279" s="221"/>
      <c r="B279" s="227"/>
      <c r="C279" s="248"/>
      <c r="D279" s="248"/>
      <c r="E279" s="254"/>
      <c r="F279" s="265"/>
      <c r="G279" s="270"/>
      <c r="H279" s="278"/>
      <c r="I279" s="4" t="s">
        <v>63</v>
      </c>
      <c r="J279" s="259" t="s">
        <v>261</v>
      </c>
      <c r="K279" s="259">
        <v>1</v>
      </c>
      <c r="L279" s="234">
        <v>0</v>
      </c>
      <c r="M279" s="108">
        <v>5.3393331126010409E-5</v>
      </c>
      <c r="N279" s="17">
        <f t="shared" si="33"/>
        <v>14576379.397400841</v>
      </c>
      <c r="O279" s="6">
        <v>0</v>
      </c>
      <c r="P279" s="260">
        <v>0</v>
      </c>
      <c r="Q279" s="261">
        <f t="shared" si="30"/>
        <v>0</v>
      </c>
      <c r="R279" s="262">
        <f t="shared" si="30"/>
        <v>0</v>
      </c>
      <c r="S279" s="6">
        <f t="shared" si="40"/>
        <v>0</v>
      </c>
      <c r="T279" s="260">
        <f t="shared" si="31"/>
        <v>0</v>
      </c>
      <c r="U279" s="428">
        <v>0</v>
      </c>
      <c r="W279" s="226">
        <f t="shared" si="32"/>
        <v>0</v>
      </c>
      <c r="AB279" s="199"/>
      <c r="AC279" s="199"/>
    </row>
    <row r="280" spans="1:29" s="225" customFormat="1" ht="36" hidden="1" customHeight="1" outlineLevel="7" x14ac:dyDescent="0.2">
      <c r="A280" s="221"/>
      <c r="B280" s="227"/>
      <c r="C280" s="248"/>
      <c r="D280" s="248"/>
      <c r="E280" s="254"/>
      <c r="F280" s="265"/>
      <c r="G280" s="270"/>
      <c r="H280" s="278"/>
      <c r="I280" s="4" t="s">
        <v>64</v>
      </c>
      <c r="J280" s="259" t="s">
        <v>261</v>
      </c>
      <c r="K280" s="259">
        <v>1</v>
      </c>
      <c r="L280" s="234">
        <v>0</v>
      </c>
      <c r="M280" s="108">
        <v>6.4071997351212485E-5</v>
      </c>
      <c r="N280" s="17">
        <f t="shared" si="33"/>
        <v>17491655.276881009</v>
      </c>
      <c r="O280" s="6">
        <v>0</v>
      </c>
      <c r="P280" s="260">
        <v>0</v>
      </c>
      <c r="Q280" s="261">
        <f t="shared" si="30"/>
        <v>0</v>
      </c>
      <c r="R280" s="262">
        <f t="shared" si="30"/>
        <v>0</v>
      </c>
      <c r="S280" s="6">
        <f t="shared" si="40"/>
        <v>0</v>
      </c>
      <c r="T280" s="260">
        <f t="shared" si="31"/>
        <v>0</v>
      </c>
      <c r="U280" s="428">
        <v>0</v>
      </c>
      <c r="W280" s="226">
        <f t="shared" si="32"/>
        <v>0</v>
      </c>
      <c r="AB280" s="199"/>
      <c r="AC280" s="199"/>
    </row>
    <row r="281" spans="1:29" s="225" customFormat="1" ht="36" hidden="1" customHeight="1" outlineLevel="7" x14ac:dyDescent="0.2">
      <c r="A281" s="221"/>
      <c r="B281" s="227"/>
      <c r="C281" s="248"/>
      <c r="D281" s="248"/>
      <c r="E281" s="254"/>
      <c r="F281" s="265"/>
      <c r="G281" s="270"/>
      <c r="H281" s="278"/>
      <c r="I281" s="4" t="s">
        <v>71</v>
      </c>
      <c r="J281" s="259" t="s">
        <v>261</v>
      </c>
      <c r="K281" s="259">
        <v>1</v>
      </c>
      <c r="L281" s="234">
        <v>0</v>
      </c>
      <c r="M281" s="108">
        <v>2.0289465827883952E-4</v>
      </c>
      <c r="N281" s="17">
        <f t="shared" si="33"/>
        <v>55390241.710123189</v>
      </c>
      <c r="O281" s="6">
        <v>0</v>
      </c>
      <c r="P281" s="260">
        <v>0</v>
      </c>
      <c r="Q281" s="261">
        <f t="shared" si="30"/>
        <v>0</v>
      </c>
      <c r="R281" s="262">
        <f t="shared" si="30"/>
        <v>0</v>
      </c>
      <c r="S281" s="6">
        <f t="shared" si="40"/>
        <v>0</v>
      </c>
      <c r="T281" s="260">
        <f t="shared" si="31"/>
        <v>0</v>
      </c>
      <c r="U281" s="428">
        <v>0</v>
      </c>
      <c r="W281" s="226">
        <f t="shared" si="32"/>
        <v>0</v>
      </c>
      <c r="AB281" s="199"/>
      <c r="AC281" s="199"/>
    </row>
    <row r="282" spans="1:29" s="225" customFormat="1" ht="36" hidden="1" customHeight="1" outlineLevel="7" x14ac:dyDescent="0.2">
      <c r="A282" s="221"/>
      <c r="B282" s="227"/>
      <c r="C282" s="248"/>
      <c r="D282" s="248"/>
      <c r="E282" s="254"/>
      <c r="F282" s="265"/>
      <c r="G282" s="270"/>
      <c r="H282" s="278"/>
      <c r="I282" s="4" t="s">
        <v>51</v>
      </c>
      <c r="J282" s="259" t="s">
        <v>257</v>
      </c>
      <c r="K282" s="259">
        <v>100</v>
      </c>
      <c r="L282" s="234">
        <v>40</v>
      </c>
      <c r="M282" s="108">
        <v>2.1357332450404164E-4</v>
      </c>
      <c r="N282" s="17">
        <f t="shared" si="33"/>
        <v>58305517.589603364</v>
      </c>
      <c r="O282" s="6">
        <v>0.4</v>
      </c>
      <c r="P282" s="260">
        <v>23322207.035841346</v>
      </c>
      <c r="Q282" s="261">
        <f t="shared" ref="Q282:R345" si="41">S282-O282</f>
        <v>0</v>
      </c>
      <c r="R282" s="262">
        <f t="shared" si="41"/>
        <v>0</v>
      </c>
      <c r="S282" s="6">
        <f t="shared" si="40"/>
        <v>0.4</v>
      </c>
      <c r="T282" s="260">
        <f t="shared" ref="T282:T345" si="42">S282*N282</f>
        <v>23322207.035841346</v>
      </c>
      <c r="U282" s="428">
        <v>0.4</v>
      </c>
      <c r="V282" s="225">
        <v>40</v>
      </c>
      <c r="W282" s="226">
        <f t="shared" ref="W282:W345" si="43">V282-L282</f>
        <v>0</v>
      </c>
      <c r="AB282" s="199"/>
      <c r="AC282" s="199"/>
    </row>
    <row r="283" spans="1:29" s="225" customFormat="1" ht="36" hidden="1" customHeight="1" outlineLevel="4" x14ac:dyDescent="0.2">
      <c r="A283" s="221"/>
      <c r="B283" s="227"/>
      <c r="C283" s="248"/>
      <c r="D283" s="248"/>
      <c r="E283" s="254"/>
      <c r="F283" s="265"/>
      <c r="G283" s="265"/>
      <c r="H283" s="265"/>
      <c r="I283" s="19" t="s">
        <v>224</v>
      </c>
      <c r="J283" s="266"/>
      <c r="K283" s="266"/>
      <c r="L283" s="20"/>
      <c r="M283" s="105">
        <v>1.9949797529359597E-3</v>
      </c>
      <c r="N283" s="20">
        <f t="shared" ref="N283:N346" si="44">M283*$N$5</f>
        <v>544629472.55151701</v>
      </c>
      <c r="O283" s="268">
        <v>0</v>
      </c>
      <c r="P283" s="269">
        <v>0</v>
      </c>
      <c r="Q283" s="21">
        <f t="shared" si="41"/>
        <v>0</v>
      </c>
      <c r="R283" s="20">
        <f t="shared" si="41"/>
        <v>0</v>
      </c>
      <c r="S283" s="268">
        <f>(S284*M284+S290*M290)/M283</f>
        <v>0</v>
      </c>
      <c r="T283" s="269">
        <f t="shared" si="42"/>
        <v>0</v>
      </c>
      <c r="U283" s="428">
        <v>0</v>
      </c>
      <c r="W283" s="226">
        <f t="shared" si="43"/>
        <v>0</v>
      </c>
      <c r="AB283" s="199"/>
      <c r="AC283" s="199"/>
    </row>
    <row r="284" spans="1:29" s="225" customFormat="1" ht="36" hidden="1" customHeight="1" outlineLevel="5" x14ac:dyDescent="0.2">
      <c r="A284" s="221"/>
      <c r="B284" s="227"/>
      <c r="C284" s="248"/>
      <c r="D284" s="248"/>
      <c r="E284" s="254"/>
      <c r="F284" s="265"/>
      <c r="G284" s="270"/>
      <c r="H284" s="270"/>
      <c r="I284" s="22" t="s">
        <v>58</v>
      </c>
      <c r="J284" s="271"/>
      <c r="K284" s="271"/>
      <c r="L284" s="23"/>
      <c r="M284" s="115">
        <v>6.9824291352758589E-4</v>
      </c>
      <c r="N284" s="23">
        <f t="shared" si="44"/>
        <v>190620315.39303094</v>
      </c>
      <c r="O284" s="273">
        <v>0</v>
      </c>
      <c r="P284" s="274">
        <v>0</v>
      </c>
      <c r="Q284" s="24">
        <f t="shared" si="41"/>
        <v>0</v>
      </c>
      <c r="R284" s="23">
        <f t="shared" si="41"/>
        <v>0</v>
      </c>
      <c r="S284" s="273">
        <f>SUMPRODUCT(S285:S289,M285:M289)/M284</f>
        <v>0</v>
      </c>
      <c r="T284" s="274">
        <f t="shared" si="42"/>
        <v>0</v>
      </c>
      <c r="U284" s="428">
        <v>0</v>
      </c>
      <c r="W284" s="226">
        <f t="shared" si="43"/>
        <v>0</v>
      </c>
      <c r="AB284" s="199"/>
      <c r="AC284" s="199"/>
    </row>
    <row r="285" spans="1:29" s="225" customFormat="1" ht="36" hidden="1" customHeight="1" outlineLevel="7" x14ac:dyDescent="0.2">
      <c r="A285" s="221"/>
      <c r="B285" s="227"/>
      <c r="C285" s="248"/>
      <c r="D285" s="248"/>
      <c r="E285" s="254"/>
      <c r="F285" s="265"/>
      <c r="G285" s="270"/>
      <c r="H285" s="270"/>
      <c r="I285" s="4" t="s">
        <v>72</v>
      </c>
      <c r="J285" s="259" t="s">
        <v>256</v>
      </c>
      <c r="K285" s="259">
        <v>1</v>
      </c>
      <c r="L285" s="234">
        <v>0</v>
      </c>
      <c r="M285" s="116">
        <v>7.6806720488034451E-5</v>
      </c>
      <c r="N285" s="5">
        <f t="shared" si="44"/>
        <v>20968234.693233404</v>
      </c>
      <c r="O285" s="6">
        <v>0</v>
      </c>
      <c r="P285" s="260">
        <v>0</v>
      </c>
      <c r="Q285" s="261">
        <f t="shared" si="41"/>
        <v>0</v>
      </c>
      <c r="R285" s="262">
        <f t="shared" si="41"/>
        <v>0</v>
      </c>
      <c r="S285" s="6">
        <f>L285/K285</f>
        <v>0</v>
      </c>
      <c r="T285" s="260">
        <f t="shared" si="42"/>
        <v>0</v>
      </c>
      <c r="U285" s="428">
        <v>0</v>
      </c>
      <c r="W285" s="226">
        <f t="shared" si="43"/>
        <v>0</v>
      </c>
      <c r="AB285" s="199"/>
      <c r="AC285" s="199"/>
    </row>
    <row r="286" spans="1:29" s="225" customFormat="1" ht="36" hidden="1" customHeight="1" outlineLevel="7" x14ac:dyDescent="0.2">
      <c r="A286" s="221"/>
      <c r="B286" s="227"/>
      <c r="C286" s="248"/>
      <c r="D286" s="248"/>
      <c r="E286" s="254"/>
      <c r="F286" s="265"/>
      <c r="G286" s="270"/>
      <c r="H286" s="270"/>
      <c r="I286" s="4" t="s">
        <v>73</v>
      </c>
      <c r="J286" s="259" t="s">
        <v>256</v>
      </c>
      <c r="K286" s="259">
        <v>1</v>
      </c>
      <c r="L286" s="234">
        <v>0</v>
      </c>
      <c r="M286" s="116">
        <v>1.1171886616441374E-4</v>
      </c>
      <c r="N286" s="5">
        <f t="shared" si="44"/>
        <v>30499250.462884951</v>
      </c>
      <c r="O286" s="6">
        <v>0</v>
      </c>
      <c r="P286" s="260">
        <v>0</v>
      </c>
      <c r="Q286" s="261">
        <f t="shared" si="41"/>
        <v>0</v>
      </c>
      <c r="R286" s="262">
        <f t="shared" si="41"/>
        <v>0</v>
      </c>
      <c r="S286" s="6">
        <f>L286/K286</f>
        <v>0</v>
      </c>
      <c r="T286" s="260">
        <f t="shared" si="42"/>
        <v>0</v>
      </c>
      <c r="U286" s="428">
        <v>0</v>
      </c>
      <c r="W286" s="226">
        <f t="shared" si="43"/>
        <v>0</v>
      </c>
      <c r="AB286" s="199"/>
      <c r="AC286" s="199"/>
    </row>
    <row r="287" spans="1:29" s="225" customFormat="1" ht="36" hidden="1" customHeight="1" outlineLevel="7" x14ac:dyDescent="0.2">
      <c r="A287" s="221"/>
      <c r="B287" s="227"/>
      <c r="C287" s="248"/>
      <c r="D287" s="248"/>
      <c r="E287" s="254"/>
      <c r="F287" s="265"/>
      <c r="G287" s="270"/>
      <c r="H287" s="270"/>
      <c r="I287" s="4" t="s">
        <v>74</v>
      </c>
      <c r="J287" s="259" t="s">
        <v>256</v>
      </c>
      <c r="K287" s="259">
        <v>1</v>
      </c>
      <c r="L287" s="234">
        <v>0</v>
      </c>
      <c r="M287" s="116">
        <v>1.536134409760689E-4</v>
      </c>
      <c r="N287" s="5">
        <f t="shared" si="44"/>
        <v>41936469.386466809</v>
      </c>
      <c r="O287" s="6">
        <v>0</v>
      </c>
      <c r="P287" s="260">
        <v>0</v>
      </c>
      <c r="Q287" s="261">
        <f t="shared" si="41"/>
        <v>0</v>
      </c>
      <c r="R287" s="262">
        <f t="shared" si="41"/>
        <v>0</v>
      </c>
      <c r="S287" s="6">
        <f>L287/K287</f>
        <v>0</v>
      </c>
      <c r="T287" s="260">
        <f t="shared" si="42"/>
        <v>0</v>
      </c>
      <c r="U287" s="428">
        <v>0</v>
      </c>
      <c r="W287" s="226">
        <f t="shared" si="43"/>
        <v>0</v>
      </c>
      <c r="AB287" s="199"/>
      <c r="AC287" s="199"/>
    </row>
    <row r="288" spans="1:29" s="225" customFormat="1" ht="36" hidden="1" customHeight="1" outlineLevel="7" x14ac:dyDescent="0.2">
      <c r="A288" s="221"/>
      <c r="B288" s="227"/>
      <c r="C288" s="248"/>
      <c r="D288" s="248"/>
      <c r="E288" s="254"/>
      <c r="F288" s="265"/>
      <c r="G288" s="270"/>
      <c r="H288" s="270"/>
      <c r="I288" s="4" t="s">
        <v>62</v>
      </c>
      <c r="J288" s="259" t="s">
        <v>256</v>
      </c>
      <c r="K288" s="259">
        <v>1</v>
      </c>
      <c r="L288" s="234">
        <v>0</v>
      </c>
      <c r="M288" s="116">
        <v>3.2119174022268954E-4</v>
      </c>
      <c r="N288" s="5">
        <f t="shared" si="44"/>
        <v>87685345.080794245</v>
      </c>
      <c r="O288" s="6">
        <v>0</v>
      </c>
      <c r="P288" s="260">
        <v>0</v>
      </c>
      <c r="Q288" s="261">
        <f t="shared" si="41"/>
        <v>0</v>
      </c>
      <c r="R288" s="262">
        <f t="shared" si="41"/>
        <v>0</v>
      </c>
      <c r="S288" s="6">
        <f>L288/K288</f>
        <v>0</v>
      </c>
      <c r="T288" s="260">
        <f t="shared" si="42"/>
        <v>0</v>
      </c>
      <c r="U288" s="428">
        <v>0</v>
      </c>
      <c r="W288" s="226">
        <f t="shared" si="43"/>
        <v>0</v>
      </c>
      <c r="AB288" s="199"/>
      <c r="AC288" s="199"/>
    </row>
    <row r="289" spans="1:29" s="225" customFormat="1" ht="36" hidden="1" customHeight="1" outlineLevel="7" x14ac:dyDescent="0.2">
      <c r="A289" s="221"/>
      <c r="B289" s="227"/>
      <c r="C289" s="248"/>
      <c r="D289" s="248"/>
      <c r="E289" s="254"/>
      <c r="F289" s="265"/>
      <c r="G289" s="270"/>
      <c r="H289" s="270"/>
      <c r="I289" s="4" t="s">
        <v>51</v>
      </c>
      <c r="J289" s="259" t="s">
        <v>257</v>
      </c>
      <c r="K289" s="259">
        <v>100</v>
      </c>
      <c r="L289" s="234">
        <v>0</v>
      </c>
      <c r="M289" s="116">
        <v>3.4912145676379299E-5</v>
      </c>
      <c r="N289" s="5">
        <f t="shared" si="44"/>
        <v>9531015.7696515489</v>
      </c>
      <c r="O289" s="6">
        <v>0</v>
      </c>
      <c r="P289" s="260">
        <v>0</v>
      </c>
      <c r="Q289" s="261">
        <f t="shared" si="41"/>
        <v>0</v>
      </c>
      <c r="R289" s="262">
        <f t="shared" si="41"/>
        <v>0</v>
      </c>
      <c r="S289" s="6">
        <f>L289/K289</f>
        <v>0</v>
      </c>
      <c r="T289" s="260">
        <f t="shared" si="42"/>
        <v>0</v>
      </c>
      <c r="U289" s="428">
        <v>0</v>
      </c>
      <c r="W289" s="226">
        <f t="shared" si="43"/>
        <v>0</v>
      </c>
      <c r="AB289" s="199"/>
      <c r="AC289" s="199"/>
    </row>
    <row r="290" spans="1:29" s="225" customFormat="1" ht="36" hidden="1" customHeight="1" outlineLevel="5" x14ac:dyDescent="0.2">
      <c r="A290" s="221"/>
      <c r="B290" s="227"/>
      <c r="C290" s="248"/>
      <c r="D290" s="248"/>
      <c r="E290" s="254"/>
      <c r="F290" s="265"/>
      <c r="G290" s="270"/>
      <c r="H290" s="270"/>
      <c r="I290" s="22" t="s">
        <v>67</v>
      </c>
      <c r="J290" s="271"/>
      <c r="K290" s="271"/>
      <c r="L290" s="23"/>
      <c r="M290" s="115">
        <v>1.2967368394083739E-3</v>
      </c>
      <c r="N290" s="23">
        <f t="shared" si="44"/>
        <v>354009157.15848607</v>
      </c>
      <c r="O290" s="273">
        <v>0</v>
      </c>
      <c r="P290" s="274">
        <v>0</v>
      </c>
      <c r="Q290" s="24">
        <f t="shared" si="41"/>
        <v>0</v>
      </c>
      <c r="R290" s="23">
        <f t="shared" si="41"/>
        <v>0</v>
      </c>
      <c r="S290" s="273">
        <f>SUMPRODUCT(S291:S295,M291:M295)/M290</f>
        <v>0</v>
      </c>
      <c r="T290" s="274">
        <f t="shared" si="42"/>
        <v>0</v>
      </c>
      <c r="U290" s="428">
        <v>0</v>
      </c>
      <c r="W290" s="226">
        <f t="shared" si="43"/>
        <v>0</v>
      </c>
      <c r="AB290" s="199"/>
      <c r="AC290" s="199"/>
    </row>
    <row r="291" spans="1:29" s="225" customFormat="1" ht="36" hidden="1" customHeight="1" outlineLevel="7" x14ac:dyDescent="0.2">
      <c r="A291" s="221"/>
      <c r="B291" s="227"/>
      <c r="C291" s="248"/>
      <c r="D291" s="248"/>
      <c r="E291" s="254"/>
      <c r="F291" s="265"/>
      <c r="G291" s="270"/>
      <c r="H291" s="270"/>
      <c r="I291" s="4" t="s">
        <v>68</v>
      </c>
      <c r="J291" s="259" t="s">
        <v>256</v>
      </c>
      <c r="K291" s="259">
        <v>1</v>
      </c>
      <c r="L291" s="234">
        <v>0</v>
      </c>
      <c r="M291" s="116">
        <v>1.4264105233492114E-4</v>
      </c>
      <c r="N291" s="5">
        <f t="shared" si="44"/>
        <v>38941007.287433468</v>
      </c>
      <c r="O291" s="6">
        <v>0</v>
      </c>
      <c r="P291" s="260">
        <v>0</v>
      </c>
      <c r="Q291" s="261">
        <f t="shared" si="41"/>
        <v>0</v>
      </c>
      <c r="R291" s="262">
        <f t="shared" si="41"/>
        <v>0</v>
      </c>
      <c r="S291" s="6">
        <f>L291/K291</f>
        <v>0</v>
      </c>
      <c r="T291" s="260">
        <f t="shared" si="42"/>
        <v>0</v>
      </c>
      <c r="U291" s="428">
        <v>0</v>
      </c>
      <c r="W291" s="226">
        <f t="shared" si="43"/>
        <v>0</v>
      </c>
      <c r="AB291" s="199"/>
      <c r="AC291" s="199"/>
    </row>
    <row r="292" spans="1:29" s="225" customFormat="1" ht="36" hidden="1" customHeight="1" outlineLevel="7" x14ac:dyDescent="0.2">
      <c r="A292" s="221"/>
      <c r="B292" s="227"/>
      <c r="C292" s="248"/>
      <c r="D292" s="248"/>
      <c r="E292" s="254"/>
      <c r="F292" s="265"/>
      <c r="G292" s="270"/>
      <c r="H292" s="270"/>
      <c r="I292" s="4" t="s">
        <v>75</v>
      </c>
      <c r="J292" s="259" t="s">
        <v>256</v>
      </c>
      <c r="K292" s="259">
        <v>1</v>
      </c>
      <c r="L292" s="234">
        <v>0</v>
      </c>
      <c r="M292" s="116">
        <v>2.7231473627575852E-4</v>
      </c>
      <c r="N292" s="5">
        <f t="shared" si="44"/>
        <v>74341923.00328207</v>
      </c>
      <c r="O292" s="6">
        <v>0</v>
      </c>
      <c r="P292" s="260">
        <v>0</v>
      </c>
      <c r="Q292" s="261">
        <f t="shared" si="41"/>
        <v>0</v>
      </c>
      <c r="R292" s="262">
        <f t="shared" si="41"/>
        <v>0</v>
      </c>
      <c r="S292" s="6">
        <f>L292/K292</f>
        <v>0</v>
      </c>
      <c r="T292" s="260">
        <f t="shared" si="42"/>
        <v>0</v>
      </c>
      <c r="U292" s="428">
        <v>0</v>
      </c>
      <c r="W292" s="226">
        <f t="shared" si="43"/>
        <v>0</v>
      </c>
      <c r="AB292" s="199"/>
      <c r="AC292" s="199"/>
    </row>
    <row r="293" spans="1:29" s="225" customFormat="1" ht="36" hidden="1" customHeight="1" outlineLevel="7" x14ac:dyDescent="0.2">
      <c r="A293" s="221"/>
      <c r="B293" s="227"/>
      <c r="C293" s="248"/>
      <c r="D293" s="248"/>
      <c r="E293" s="254"/>
      <c r="F293" s="265"/>
      <c r="G293" s="270"/>
      <c r="H293" s="270"/>
      <c r="I293" s="4" t="s">
        <v>62</v>
      </c>
      <c r="J293" s="259" t="s">
        <v>256</v>
      </c>
      <c r="K293" s="259">
        <v>1</v>
      </c>
      <c r="L293" s="234">
        <v>0</v>
      </c>
      <c r="M293" s="116">
        <v>6.7430315649235446E-4</v>
      </c>
      <c r="N293" s="5">
        <f t="shared" si="44"/>
        <v>184084761.72241277</v>
      </c>
      <c r="O293" s="6">
        <v>0</v>
      </c>
      <c r="P293" s="260">
        <v>0</v>
      </c>
      <c r="Q293" s="261">
        <f t="shared" si="41"/>
        <v>0</v>
      </c>
      <c r="R293" s="262">
        <f t="shared" si="41"/>
        <v>0</v>
      </c>
      <c r="S293" s="6">
        <f>L293/K293</f>
        <v>0</v>
      </c>
      <c r="T293" s="260">
        <f t="shared" si="42"/>
        <v>0</v>
      </c>
      <c r="U293" s="428">
        <v>0</v>
      </c>
      <c r="W293" s="226">
        <f t="shared" si="43"/>
        <v>0</v>
      </c>
      <c r="AB293" s="199"/>
      <c r="AC293" s="199"/>
    </row>
    <row r="294" spans="1:29" s="225" customFormat="1" ht="36" hidden="1" customHeight="1" outlineLevel="7" x14ac:dyDescent="0.2">
      <c r="A294" s="221"/>
      <c r="B294" s="227"/>
      <c r="C294" s="248"/>
      <c r="D294" s="248"/>
      <c r="E294" s="254"/>
      <c r="F294" s="265"/>
      <c r="G294" s="270"/>
      <c r="H294" s="270"/>
      <c r="I294" s="4" t="s">
        <v>63</v>
      </c>
      <c r="J294" s="259" t="s">
        <v>256</v>
      </c>
      <c r="K294" s="259">
        <v>1</v>
      </c>
      <c r="L294" s="234">
        <v>0</v>
      </c>
      <c r="M294" s="116">
        <v>1.4264105233492114E-4</v>
      </c>
      <c r="N294" s="5">
        <f t="shared" si="44"/>
        <v>38941007.287433468</v>
      </c>
      <c r="O294" s="6">
        <v>0</v>
      </c>
      <c r="P294" s="260">
        <v>0</v>
      </c>
      <c r="Q294" s="261">
        <f t="shared" si="41"/>
        <v>0</v>
      </c>
      <c r="R294" s="262">
        <f t="shared" si="41"/>
        <v>0</v>
      </c>
      <c r="S294" s="6">
        <f>L294/K294</f>
        <v>0</v>
      </c>
      <c r="T294" s="260">
        <f t="shared" si="42"/>
        <v>0</v>
      </c>
      <c r="U294" s="428">
        <v>0</v>
      </c>
      <c r="W294" s="226">
        <f t="shared" si="43"/>
        <v>0</v>
      </c>
      <c r="AB294" s="199"/>
      <c r="AC294" s="199"/>
    </row>
    <row r="295" spans="1:29" s="225" customFormat="1" ht="36" hidden="1" customHeight="1" outlineLevel="7" x14ac:dyDescent="0.2">
      <c r="A295" s="221"/>
      <c r="B295" s="227"/>
      <c r="C295" s="248"/>
      <c r="D295" s="248"/>
      <c r="E295" s="254"/>
      <c r="F295" s="265"/>
      <c r="G295" s="270"/>
      <c r="H295" s="270"/>
      <c r="I295" s="4" t="s">
        <v>51</v>
      </c>
      <c r="J295" s="259" t="s">
        <v>257</v>
      </c>
      <c r="K295" s="259">
        <v>100</v>
      </c>
      <c r="L295" s="234">
        <v>0</v>
      </c>
      <c r="M295" s="116">
        <v>6.4836841970418693E-5</v>
      </c>
      <c r="N295" s="5">
        <f t="shared" si="44"/>
        <v>17700457.857924305</v>
      </c>
      <c r="O295" s="6">
        <v>0</v>
      </c>
      <c r="P295" s="260">
        <v>0</v>
      </c>
      <c r="Q295" s="261">
        <f t="shared" si="41"/>
        <v>0</v>
      </c>
      <c r="R295" s="262">
        <f t="shared" si="41"/>
        <v>0</v>
      </c>
      <c r="S295" s="6">
        <f>L295/K295</f>
        <v>0</v>
      </c>
      <c r="T295" s="260">
        <f t="shared" si="42"/>
        <v>0</v>
      </c>
      <c r="U295" s="428">
        <v>0</v>
      </c>
      <c r="W295" s="226">
        <f t="shared" si="43"/>
        <v>0</v>
      </c>
      <c r="AB295" s="199"/>
      <c r="AC295" s="199"/>
    </row>
    <row r="296" spans="1:29" s="225" customFormat="1" ht="36" hidden="1" customHeight="1" outlineLevel="3" x14ac:dyDescent="0.2">
      <c r="A296" s="221"/>
      <c r="B296" s="227"/>
      <c r="C296" s="248"/>
      <c r="D296" s="248"/>
      <c r="E296" s="254"/>
      <c r="F296" s="254"/>
      <c r="G296" s="254"/>
      <c r="H296" s="254"/>
      <c r="I296" s="13" t="s">
        <v>76</v>
      </c>
      <c r="J296" s="255"/>
      <c r="K296" s="255"/>
      <c r="L296" s="14"/>
      <c r="M296" s="112">
        <v>2.5572386348849407E-2</v>
      </c>
      <c r="N296" s="14">
        <f t="shared" si="44"/>
        <v>6981261473.2358885</v>
      </c>
      <c r="O296" s="257">
        <v>7.62131856297108E-2</v>
      </c>
      <c r="P296" s="258">
        <v>459972099.39072841</v>
      </c>
      <c r="Q296" s="15">
        <f t="shared" si="41"/>
        <v>0</v>
      </c>
      <c r="R296" s="14">
        <f t="shared" si="41"/>
        <v>72092077.198546648</v>
      </c>
      <c r="S296" s="257">
        <f>(S297*M297+S304*M304)/M296</f>
        <v>7.62131856297108E-2</v>
      </c>
      <c r="T296" s="258">
        <f t="shared" si="42"/>
        <v>532064176.58927506</v>
      </c>
      <c r="U296" s="428">
        <v>7.62131856297108E-2</v>
      </c>
      <c r="W296" s="226">
        <f t="shared" si="43"/>
        <v>0</v>
      </c>
      <c r="AB296" s="199"/>
      <c r="AC296" s="199"/>
    </row>
    <row r="297" spans="1:29" s="225" customFormat="1" ht="36" hidden="1" customHeight="1" outlineLevel="4" x14ac:dyDescent="0.2">
      <c r="A297" s="221"/>
      <c r="B297" s="227"/>
      <c r="C297" s="248"/>
      <c r="D297" s="248"/>
      <c r="E297" s="254"/>
      <c r="F297" s="265"/>
      <c r="G297" s="265"/>
      <c r="H297" s="265"/>
      <c r="I297" s="19" t="s">
        <v>284</v>
      </c>
      <c r="J297" s="266"/>
      <c r="K297" s="266"/>
      <c r="L297" s="20"/>
      <c r="M297" s="105">
        <v>2.5311078283110942E-2</v>
      </c>
      <c r="N297" s="20">
        <f t="shared" si="44"/>
        <v>6909924371.2892866</v>
      </c>
      <c r="O297" s="268">
        <v>7.6999999999999999E-2</v>
      </c>
      <c r="P297" s="269">
        <v>459972099.39072829</v>
      </c>
      <c r="Q297" s="21">
        <f t="shared" si="41"/>
        <v>0</v>
      </c>
      <c r="R297" s="20">
        <f t="shared" si="41"/>
        <v>72092077.198546767</v>
      </c>
      <c r="S297" s="268">
        <f>SUMPRODUCT(S298:S303,M298:M303)/M297</f>
        <v>7.6999999999999999E-2</v>
      </c>
      <c r="T297" s="269">
        <f t="shared" si="42"/>
        <v>532064176.58927506</v>
      </c>
      <c r="U297" s="428">
        <v>7.6999999999999999E-2</v>
      </c>
      <c r="W297" s="226">
        <f t="shared" si="43"/>
        <v>0</v>
      </c>
      <c r="AB297" s="199"/>
      <c r="AC297" s="199"/>
    </row>
    <row r="298" spans="1:29" s="225" customFormat="1" ht="36" hidden="1" customHeight="1" outlineLevel="7" x14ac:dyDescent="0.2">
      <c r="A298" s="221"/>
      <c r="B298" s="227"/>
      <c r="C298" s="248"/>
      <c r="D298" s="248"/>
      <c r="E298" s="254"/>
      <c r="F298" s="265"/>
      <c r="G298" s="265"/>
      <c r="H298" s="265"/>
      <c r="I298" s="4" t="s">
        <v>285</v>
      </c>
      <c r="J298" s="259" t="s">
        <v>259</v>
      </c>
      <c r="K298" s="259">
        <v>39250</v>
      </c>
      <c r="L298" s="234">
        <v>7465</v>
      </c>
      <c r="M298" s="116">
        <v>3.7966617424666409E-3</v>
      </c>
      <c r="N298" s="5">
        <f t="shared" si="44"/>
        <v>1036488655.693393</v>
      </c>
      <c r="O298" s="6">
        <v>0.22</v>
      </c>
      <c r="P298" s="260">
        <v>197130899.73888353</v>
      </c>
      <c r="Q298" s="261">
        <f t="shared" si="41"/>
        <v>0</v>
      </c>
      <c r="R298" s="262">
        <f t="shared" si="41"/>
        <v>30896604.513662934</v>
      </c>
      <c r="S298" s="6">
        <v>0.22</v>
      </c>
      <c r="T298" s="260">
        <f t="shared" si="42"/>
        <v>228027504.25254646</v>
      </c>
      <c r="U298" s="428">
        <v>0.22</v>
      </c>
      <c r="V298" s="225">
        <v>1886</v>
      </c>
      <c r="W298" s="226">
        <f t="shared" si="43"/>
        <v>-5579</v>
      </c>
      <c r="AB298" s="199"/>
      <c r="AC298" s="199"/>
    </row>
    <row r="299" spans="1:29" s="225" customFormat="1" ht="36" hidden="1" customHeight="1" outlineLevel="7" x14ac:dyDescent="0.2">
      <c r="A299" s="221"/>
      <c r="B299" s="227"/>
      <c r="C299" s="248"/>
      <c r="D299" s="248"/>
      <c r="E299" s="254"/>
      <c r="F299" s="265"/>
      <c r="G299" s="265"/>
      <c r="H299" s="265"/>
      <c r="I299" s="4" t="s">
        <v>286</v>
      </c>
      <c r="J299" s="259" t="s">
        <v>259</v>
      </c>
      <c r="K299" s="259">
        <v>39250</v>
      </c>
      <c r="L299" s="234">
        <v>7465</v>
      </c>
      <c r="M299" s="116">
        <v>5.062215656622189E-3</v>
      </c>
      <c r="N299" s="5">
        <f t="shared" si="44"/>
        <v>1381984874.2578576</v>
      </c>
      <c r="O299" s="6">
        <v>0.22</v>
      </c>
      <c r="P299" s="260">
        <v>262841199.65184474</v>
      </c>
      <c r="Q299" s="261">
        <f t="shared" si="41"/>
        <v>0</v>
      </c>
      <c r="R299" s="262">
        <f t="shared" si="41"/>
        <v>41195472.684883952</v>
      </c>
      <c r="S299" s="6">
        <v>0.22</v>
      </c>
      <c r="T299" s="260">
        <f t="shared" si="42"/>
        <v>304036672.33672869</v>
      </c>
      <c r="U299" s="428">
        <v>0.22</v>
      </c>
      <c r="V299" s="225">
        <v>1886</v>
      </c>
      <c r="W299" s="226">
        <f t="shared" si="43"/>
        <v>-5579</v>
      </c>
      <c r="AB299" s="199"/>
      <c r="AC299" s="199"/>
    </row>
    <row r="300" spans="1:29" s="225" customFormat="1" ht="36" hidden="1" customHeight="1" outlineLevel="7" x14ac:dyDescent="0.2">
      <c r="A300" s="221"/>
      <c r="B300" s="227"/>
      <c r="C300" s="248"/>
      <c r="D300" s="248"/>
      <c r="E300" s="254"/>
      <c r="F300" s="265"/>
      <c r="G300" s="265"/>
      <c r="H300" s="265"/>
      <c r="I300" s="4" t="s">
        <v>287</v>
      </c>
      <c r="J300" s="259" t="s">
        <v>259</v>
      </c>
      <c r="K300" s="259">
        <v>39250</v>
      </c>
      <c r="L300" s="234">
        <v>0</v>
      </c>
      <c r="M300" s="116">
        <v>8.8588773990888291E-3</v>
      </c>
      <c r="N300" s="5">
        <f t="shared" si="44"/>
        <v>2418473529.9512506</v>
      </c>
      <c r="O300" s="6">
        <v>0</v>
      </c>
      <c r="P300" s="260">
        <v>0</v>
      </c>
      <c r="Q300" s="261">
        <f t="shared" si="41"/>
        <v>0</v>
      </c>
      <c r="R300" s="262">
        <f t="shared" si="41"/>
        <v>0</v>
      </c>
      <c r="S300" s="6">
        <f t="shared" ref="S300:S303" si="45">L300/K300</f>
        <v>0</v>
      </c>
      <c r="T300" s="260">
        <f t="shared" si="42"/>
        <v>0</v>
      </c>
      <c r="U300" s="428">
        <v>0</v>
      </c>
      <c r="W300" s="226">
        <f t="shared" si="43"/>
        <v>0</v>
      </c>
      <c r="AB300" s="199"/>
      <c r="AC300" s="199"/>
    </row>
    <row r="301" spans="1:29" s="225" customFormat="1" ht="36" hidden="1" customHeight="1" outlineLevel="7" x14ac:dyDescent="0.2">
      <c r="A301" s="221"/>
      <c r="B301" s="227"/>
      <c r="C301" s="248"/>
      <c r="D301" s="248"/>
      <c r="E301" s="254"/>
      <c r="F301" s="265"/>
      <c r="G301" s="265"/>
      <c r="H301" s="265"/>
      <c r="I301" s="4" t="s">
        <v>288</v>
      </c>
      <c r="J301" s="259" t="s">
        <v>259</v>
      </c>
      <c r="K301" s="259">
        <v>39250</v>
      </c>
      <c r="L301" s="234">
        <v>0</v>
      </c>
      <c r="M301" s="116">
        <v>5.062215656622189E-3</v>
      </c>
      <c r="N301" s="5">
        <f t="shared" si="44"/>
        <v>1381984874.2578576</v>
      </c>
      <c r="O301" s="6">
        <v>0</v>
      </c>
      <c r="P301" s="260">
        <v>0</v>
      </c>
      <c r="Q301" s="261">
        <f t="shared" si="41"/>
        <v>0</v>
      </c>
      <c r="R301" s="262">
        <f t="shared" si="41"/>
        <v>0</v>
      </c>
      <c r="S301" s="6">
        <f t="shared" si="45"/>
        <v>0</v>
      </c>
      <c r="T301" s="260">
        <f t="shared" si="42"/>
        <v>0</v>
      </c>
      <c r="U301" s="428">
        <v>0</v>
      </c>
      <c r="W301" s="226">
        <f t="shared" si="43"/>
        <v>0</v>
      </c>
      <c r="AB301" s="199"/>
      <c r="AC301" s="199"/>
    </row>
    <row r="302" spans="1:29" s="225" customFormat="1" ht="36" hidden="1" customHeight="1" outlineLevel="7" x14ac:dyDescent="0.2">
      <c r="A302" s="221"/>
      <c r="B302" s="227"/>
      <c r="C302" s="248"/>
      <c r="D302" s="248"/>
      <c r="E302" s="254"/>
      <c r="F302" s="265"/>
      <c r="G302" s="265"/>
      <c r="H302" s="265"/>
      <c r="I302" s="4" t="s">
        <v>289</v>
      </c>
      <c r="J302" s="259" t="s">
        <v>259</v>
      </c>
      <c r="K302" s="259">
        <v>39250</v>
      </c>
      <c r="L302" s="234">
        <v>0</v>
      </c>
      <c r="M302" s="116">
        <v>1.2655539141555473E-3</v>
      </c>
      <c r="N302" s="5">
        <f t="shared" si="44"/>
        <v>345496218.56446439</v>
      </c>
      <c r="O302" s="6">
        <v>0</v>
      </c>
      <c r="P302" s="260">
        <v>0</v>
      </c>
      <c r="Q302" s="261">
        <f t="shared" si="41"/>
        <v>0</v>
      </c>
      <c r="R302" s="262">
        <f t="shared" si="41"/>
        <v>0</v>
      </c>
      <c r="S302" s="6">
        <f t="shared" si="45"/>
        <v>0</v>
      </c>
      <c r="T302" s="260">
        <f t="shared" si="42"/>
        <v>0</v>
      </c>
      <c r="U302" s="428">
        <v>0</v>
      </c>
      <c r="W302" s="226">
        <f t="shared" si="43"/>
        <v>0</v>
      </c>
      <c r="AB302" s="199"/>
      <c r="AC302" s="199"/>
    </row>
    <row r="303" spans="1:29" s="225" customFormat="1" ht="36" hidden="1" customHeight="1" outlineLevel="7" x14ac:dyDescent="0.2">
      <c r="A303" s="221"/>
      <c r="B303" s="227"/>
      <c r="C303" s="248"/>
      <c r="D303" s="248"/>
      <c r="E303" s="254"/>
      <c r="F303" s="265"/>
      <c r="G303" s="265"/>
      <c r="H303" s="265"/>
      <c r="I303" s="4" t="s">
        <v>51</v>
      </c>
      <c r="J303" s="259" t="s">
        <v>257</v>
      </c>
      <c r="K303" s="259">
        <v>100</v>
      </c>
      <c r="L303" s="234">
        <v>0</v>
      </c>
      <c r="M303" s="116">
        <v>1.2655539141555473E-3</v>
      </c>
      <c r="N303" s="5">
        <f t="shared" si="44"/>
        <v>345496218.56446439</v>
      </c>
      <c r="O303" s="6">
        <v>0</v>
      </c>
      <c r="P303" s="260">
        <v>0</v>
      </c>
      <c r="Q303" s="261">
        <f t="shared" si="41"/>
        <v>0</v>
      </c>
      <c r="R303" s="262">
        <f t="shared" si="41"/>
        <v>0</v>
      </c>
      <c r="S303" s="6">
        <f t="shared" si="45"/>
        <v>0</v>
      </c>
      <c r="T303" s="260">
        <f t="shared" si="42"/>
        <v>0</v>
      </c>
      <c r="U303" s="428">
        <v>0</v>
      </c>
      <c r="W303" s="226">
        <f t="shared" si="43"/>
        <v>0</v>
      </c>
      <c r="AB303" s="199"/>
      <c r="AC303" s="199"/>
    </row>
    <row r="304" spans="1:29" s="225" customFormat="1" ht="36" hidden="1" customHeight="1" outlineLevel="4" x14ac:dyDescent="0.2">
      <c r="A304" s="221"/>
      <c r="B304" s="227"/>
      <c r="C304" s="248"/>
      <c r="D304" s="248"/>
      <c r="E304" s="254"/>
      <c r="F304" s="265"/>
      <c r="G304" s="265"/>
      <c r="H304" s="265"/>
      <c r="I304" s="19" t="s">
        <v>290</v>
      </c>
      <c r="J304" s="266"/>
      <c r="K304" s="266"/>
      <c r="L304" s="20"/>
      <c r="M304" s="105">
        <v>2.613080657384535E-4</v>
      </c>
      <c r="N304" s="20">
        <f t="shared" si="44"/>
        <v>71337101.9465978</v>
      </c>
      <c r="O304" s="268">
        <v>0</v>
      </c>
      <c r="P304" s="269">
        <v>0</v>
      </c>
      <c r="Q304" s="21">
        <f t="shared" si="41"/>
        <v>0</v>
      </c>
      <c r="R304" s="20">
        <f t="shared" si="41"/>
        <v>0</v>
      </c>
      <c r="S304" s="268">
        <f>SUMPRODUCT(S305:S310,M305:M310)/M304</f>
        <v>0</v>
      </c>
      <c r="T304" s="269">
        <f t="shared" si="42"/>
        <v>0</v>
      </c>
      <c r="U304" s="428">
        <v>0</v>
      </c>
      <c r="W304" s="226">
        <f t="shared" si="43"/>
        <v>0</v>
      </c>
      <c r="X304" s="284"/>
      <c r="AB304" s="199"/>
      <c r="AC304" s="199"/>
    </row>
    <row r="305" spans="1:29" s="225" customFormat="1" ht="36" hidden="1" customHeight="1" outlineLevel="7" x14ac:dyDescent="0.2">
      <c r="A305" s="221"/>
      <c r="B305" s="227"/>
      <c r="C305" s="248"/>
      <c r="D305" s="248"/>
      <c r="E305" s="254"/>
      <c r="F305" s="265"/>
      <c r="G305" s="265"/>
      <c r="H305" s="265"/>
      <c r="I305" s="4" t="s">
        <v>285</v>
      </c>
      <c r="J305" s="259" t="s">
        <v>259</v>
      </c>
      <c r="K305" s="259">
        <v>1</v>
      </c>
      <c r="L305" s="234">
        <v>0</v>
      </c>
      <c r="M305" s="116">
        <v>3.9196209860768021E-5</v>
      </c>
      <c r="N305" s="5">
        <f t="shared" si="44"/>
        <v>10700565.291989669</v>
      </c>
      <c r="O305" s="6">
        <v>0</v>
      </c>
      <c r="P305" s="260">
        <v>0</v>
      </c>
      <c r="Q305" s="261">
        <f t="shared" si="41"/>
        <v>0</v>
      </c>
      <c r="R305" s="262">
        <f t="shared" si="41"/>
        <v>0</v>
      </c>
      <c r="S305" s="6">
        <f t="shared" ref="S305:S310" si="46">L305/K305</f>
        <v>0</v>
      </c>
      <c r="T305" s="260">
        <f t="shared" si="42"/>
        <v>0</v>
      </c>
      <c r="U305" s="428">
        <v>0</v>
      </c>
      <c r="W305" s="226">
        <f t="shared" si="43"/>
        <v>0</v>
      </c>
      <c r="AB305" s="199"/>
      <c r="AC305" s="199"/>
    </row>
    <row r="306" spans="1:29" s="225" customFormat="1" ht="36" hidden="1" customHeight="1" outlineLevel="7" x14ac:dyDescent="0.2">
      <c r="A306" s="221"/>
      <c r="B306" s="227"/>
      <c r="C306" s="248"/>
      <c r="D306" s="248"/>
      <c r="E306" s="254"/>
      <c r="F306" s="265"/>
      <c r="G306" s="265"/>
      <c r="H306" s="265"/>
      <c r="I306" s="4" t="s">
        <v>286</v>
      </c>
      <c r="J306" s="259" t="s">
        <v>259</v>
      </c>
      <c r="K306" s="259">
        <v>1</v>
      </c>
      <c r="L306" s="234">
        <v>0</v>
      </c>
      <c r="M306" s="116">
        <v>5.2261613147690701E-5</v>
      </c>
      <c r="N306" s="5">
        <f t="shared" si="44"/>
        <v>14267420.389319561</v>
      </c>
      <c r="O306" s="6">
        <v>0</v>
      </c>
      <c r="P306" s="260">
        <v>0</v>
      </c>
      <c r="Q306" s="261">
        <f t="shared" si="41"/>
        <v>0</v>
      </c>
      <c r="R306" s="262">
        <f t="shared" si="41"/>
        <v>0</v>
      </c>
      <c r="S306" s="6">
        <f t="shared" si="46"/>
        <v>0</v>
      </c>
      <c r="T306" s="260">
        <f t="shared" si="42"/>
        <v>0</v>
      </c>
      <c r="U306" s="428">
        <v>0</v>
      </c>
      <c r="W306" s="226">
        <f t="shared" si="43"/>
        <v>0</v>
      </c>
      <c r="AB306" s="199"/>
      <c r="AC306" s="199"/>
    </row>
    <row r="307" spans="1:29" s="225" customFormat="1" ht="36" hidden="1" customHeight="1" outlineLevel="7" x14ac:dyDescent="0.2">
      <c r="A307" s="221"/>
      <c r="B307" s="227"/>
      <c r="C307" s="248"/>
      <c r="D307" s="248"/>
      <c r="E307" s="254"/>
      <c r="F307" s="265"/>
      <c r="G307" s="265"/>
      <c r="H307" s="265"/>
      <c r="I307" s="4" t="s">
        <v>287</v>
      </c>
      <c r="J307" s="259" t="s">
        <v>259</v>
      </c>
      <c r="K307" s="259">
        <v>1</v>
      </c>
      <c r="L307" s="234">
        <v>0</v>
      </c>
      <c r="M307" s="116">
        <v>9.1457823008458722E-5</v>
      </c>
      <c r="N307" s="5">
        <f t="shared" si="44"/>
        <v>24967985.681309231</v>
      </c>
      <c r="O307" s="6">
        <v>0</v>
      </c>
      <c r="P307" s="260">
        <v>0</v>
      </c>
      <c r="Q307" s="261">
        <f t="shared" si="41"/>
        <v>0</v>
      </c>
      <c r="R307" s="262">
        <f t="shared" si="41"/>
        <v>0</v>
      </c>
      <c r="S307" s="6">
        <f t="shared" si="46"/>
        <v>0</v>
      </c>
      <c r="T307" s="260">
        <f t="shared" si="42"/>
        <v>0</v>
      </c>
      <c r="U307" s="428">
        <v>0</v>
      </c>
      <c r="W307" s="226">
        <f t="shared" si="43"/>
        <v>0</v>
      </c>
      <c r="AB307" s="199"/>
      <c r="AC307" s="199"/>
    </row>
    <row r="308" spans="1:29" s="225" customFormat="1" ht="36" hidden="1" customHeight="1" outlineLevel="7" x14ac:dyDescent="0.2">
      <c r="A308" s="221"/>
      <c r="B308" s="227"/>
      <c r="C308" s="248"/>
      <c r="D308" s="248"/>
      <c r="E308" s="254"/>
      <c r="F308" s="265"/>
      <c r="G308" s="265"/>
      <c r="H308" s="265"/>
      <c r="I308" s="4" t="s">
        <v>288</v>
      </c>
      <c r="J308" s="259" t="s">
        <v>259</v>
      </c>
      <c r="K308" s="259">
        <v>1</v>
      </c>
      <c r="L308" s="234">
        <v>0</v>
      </c>
      <c r="M308" s="116">
        <v>5.2261613147690701E-5</v>
      </c>
      <c r="N308" s="5">
        <f t="shared" si="44"/>
        <v>14267420.389319561</v>
      </c>
      <c r="O308" s="6">
        <v>0</v>
      </c>
      <c r="P308" s="260">
        <v>0</v>
      </c>
      <c r="Q308" s="261">
        <f t="shared" si="41"/>
        <v>0</v>
      </c>
      <c r="R308" s="262">
        <f t="shared" si="41"/>
        <v>0</v>
      </c>
      <c r="S308" s="6">
        <f t="shared" si="46"/>
        <v>0</v>
      </c>
      <c r="T308" s="260">
        <f t="shared" si="42"/>
        <v>0</v>
      </c>
      <c r="U308" s="428">
        <v>0</v>
      </c>
      <c r="W308" s="226">
        <f t="shared" si="43"/>
        <v>0</v>
      </c>
      <c r="AB308" s="199"/>
      <c r="AC308" s="199"/>
    </row>
    <row r="309" spans="1:29" s="225" customFormat="1" ht="36" hidden="1" customHeight="1" outlineLevel="7" x14ac:dyDescent="0.2">
      <c r="A309" s="221"/>
      <c r="B309" s="227"/>
      <c r="C309" s="248"/>
      <c r="D309" s="248"/>
      <c r="E309" s="254"/>
      <c r="F309" s="265"/>
      <c r="G309" s="265"/>
      <c r="H309" s="265"/>
      <c r="I309" s="4" t="s">
        <v>289</v>
      </c>
      <c r="J309" s="259" t="s">
        <v>259</v>
      </c>
      <c r="K309" s="259">
        <v>1</v>
      </c>
      <c r="L309" s="234">
        <v>0</v>
      </c>
      <c r="M309" s="116">
        <v>1.3065403286922675E-5</v>
      </c>
      <c r="N309" s="5">
        <f t="shared" si="44"/>
        <v>3566855.0973298904</v>
      </c>
      <c r="O309" s="6">
        <v>0</v>
      </c>
      <c r="P309" s="260">
        <v>0</v>
      </c>
      <c r="Q309" s="261">
        <f t="shared" si="41"/>
        <v>0</v>
      </c>
      <c r="R309" s="262">
        <f t="shared" si="41"/>
        <v>0</v>
      </c>
      <c r="S309" s="6">
        <f t="shared" si="46"/>
        <v>0</v>
      </c>
      <c r="T309" s="260">
        <f t="shared" si="42"/>
        <v>0</v>
      </c>
      <c r="U309" s="428">
        <v>0</v>
      </c>
      <c r="W309" s="226">
        <f t="shared" si="43"/>
        <v>0</v>
      </c>
      <c r="AB309" s="199"/>
      <c r="AC309" s="199"/>
    </row>
    <row r="310" spans="1:29" s="225" customFormat="1" ht="36" hidden="1" customHeight="1" outlineLevel="7" x14ac:dyDescent="0.2">
      <c r="A310" s="221"/>
      <c r="B310" s="227"/>
      <c r="C310" s="248"/>
      <c r="D310" s="248"/>
      <c r="E310" s="254"/>
      <c r="F310" s="265"/>
      <c r="G310" s="265"/>
      <c r="H310" s="265"/>
      <c r="I310" s="4" t="s">
        <v>51</v>
      </c>
      <c r="J310" s="259" t="s">
        <v>257</v>
      </c>
      <c r="K310" s="259">
        <v>100</v>
      </c>
      <c r="L310" s="234">
        <v>0</v>
      </c>
      <c r="M310" s="116">
        <v>1.3065403286922675E-5</v>
      </c>
      <c r="N310" s="5">
        <f t="shared" si="44"/>
        <v>3566855.0973298904</v>
      </c>
      <c r="O310" s="6">
        <v>0</v>
      </c>
      <c r="P310" s="260">
        <v>0</v>
      </c>
      <c r="Q310" s="261">
        <f t="shared" si="41"/>
        <v>0</v>
      </c>
      <c r="R310" s="262">
        <f t="shared" si="41"/>
        <v>0</v>
      </c>
      <c r="S310" s="6">
        <f t="shared" si="46"/>
        <v>0</v>
      </c>
      <c r="T310" s="260">
        <f t="shared" si="42"/>
        <v>0</v>
      </c>
      <c r="U310" s="428">
        <v>0</v>
      </c>
      <c r="W310" s="226">
        <f t="shared" si="43"/>
        <v>0</v>
      </c>
      <c r="AB310" s="199"/>
      <c r="AC310" s="199"/>
    </row>
    <row r="311" spans="1:29" s="225" customFormat="1" ht="36" hidden="1" customHeight="1" outlineLevel="3" x14ac:dyDescent="0.2">
      <c r="A311" s="221"/>
      <c r="B311" s="227"/>
      <c r="C311" s="248"/>
      <c r="D311" s="248"/>
      <c r="E311" s="254"/>
      <c r="F311" s="254"/>
      <c r="G311" s="254"/>
      <c r="H311" s="254"/>
      <c r="I311" s="13" t="s">
        <v>77</v>
      </c>
      <c r="J311" s="255"/>
      <c r="K311" s="255"/>
      <c r="L311" s="14"/>
      <c r="M311" s="112">
        <v>7.4659932473441298E-2</v>
      </c>
      <c r="N311" s="14">
        <f t="shared" si="44"/>
        <v>20382161565.249474</v>
      </c>
      <c r="O311" s="257">
        <v>0.80201095823860269</v>
      </c>
      <c r="P311" s="258">
        <v>16346716927.919748</v>
      </c>
      <c r="Q311" s="15">
        <f t="shared" si="41"/>
        <v>0</v>
      </c>
      <c r="R311" s="14">
        <f t="shared" si="41"/>
        <v>0</v>
      </c>
      <c r="S311" s="257">
        <f>(S312*M312+S577*M577)/M311</f>
        <v>0.80201095823860269</v>
      </c>
      <c r="T311" s="258">
        <f t="shared" si="42"/>
        <v>16346716927.919748</v>
      </c>
      <c r="U311" s="428">
        <v>0.80201095823860269</v>
      </c>
      <c r="W311" s="226">
        <f t="shared" si="43"/>
        <v>0</v>
      </c>
      <c r="AB311" s="199"/>
      <c r="AC311" s="199"/>
    </row>
    <row r="312" spans="1:29" s="225" customFormat="1" ht="36" hidden="1" customHeight="1" outlineLevel="4" x14ac:dyDescent="0.2">
      <c r="A312" s="221"/>
      <c r="B312" s="227"/>
      <c r="C312" s="248"/>
      <c r="D312" s="248"/>
      <c r="E312" s="254"/>
      <c r="F312" s="265"/>
      <c r="G312" s="265"/>
      <c r="H312" s="265"/>
      <c r="I312" s="19" t="s">
        <v>78</v>
      </c>
      <c r="J312" s="266"/>
      <c r="K312" s="266"/>
      <c r="L312" s="20"/>
      <c r="M312" s="105">
        <v>7.3989356217745342E-2</v>
      </c>
      <c r="N312" s="20">
        <f t="shared" si="44"/>
        <v>20199094247.444477</v>
      </c>
      <c r="O312" s="268">
        <v>0.80927969975623448</v>
      </c>
      <c r="P312" s="269">
        <v>16346716927.91975</v>
      </c>
      <c r="Q312" s="21">
        <f t="shared" si="41"/>
        <v>0</v>
      </c>
      <c r="R312" s="20">
        <f t="shared" si="41"/>
        <v>0</v>
      </c>
      <c r="S312" s="268">
        <f>(S313*$M$313+S321*$M$321+S329*$M$329+S337*$M$337+S345*$M$345+S353*$M$353+S361*$M$361+S369*$M$369+S377*$M$377+S385*$M$385+S393*$M$393+S401*$M$401+S409*$M$409+S417*$M$417+S425*$M$425+S433*$M$433+S441*$M$441+S449*$M$449+S457*$M$457+S465*$M$465+S473*$M$473+S481*$M$481+S489*$M$489+S497*$M$497+S505*$M$505+S513*$M$513+S521*$M$521+S529*$M$529+S537*$M$537+S545*$M$545+S553*$M$553+S561*$M$561+S569*$M$569)/$M$312</f>
        <v>0.80927969975623448</v>
      </c>
      <c r="T312" s="269">
        <f t="shared" si="42"/>
        <v>16346716927.91975</v>
      </c>
      <c r="U312" s="428">
        <v>0.80927969975623448</v>
      </c>
      <c r="W312" s="226">
        <f t="shared" si="43"/>
        <v>0</v>
      </c>
      <c r="AB312" s="199"/>
      <c r="AC312" s="199"/>
    </row>
    <row r="313" spans="1:29" s="225" customFormat="1" ht="36" hidden="1" customHeight="1" outlineLevel="5" x14ac:dyDescent="0.2">
      <c r="A313" s="221"/>
      <c r="B313" s="227"/>
      <c r="C313" s="248"/>
      <c r="D313" s="248"/>
      <c r="E313" s="254"/>
      <c r="F313" s="265"/>
      <c r="G313" s="270"/>
      <c r="H313" s="270"/>
      <c r="I313" s="22" t="s">
        <v>79</v>
      </c>
      <c r="J313" s="271"/>
      <c r="K313" s="271"/>
      <c r="L313" s="23"/>
      <c r="M313" s="115">
        <v>2.473524258496286E-3</v>
      </c>
      <c r="N313" s="23">
        <f t="shared" si="44"/>
        <v>675272122.56948602</v>
      </c>
      <c r="O313" s="273">
        <v>0.95050000000000001</v>
      </c>
      <c r="P313" s="274">
        <v>641846152.50229645</v>
      </c>
      <c r="Q313" s="24">
        <f t="shared" si="41"/>
        <v>0</v>
      </c>
      <c r="R313" s="23">
        <f t="shared" si="41"/>
        <v>0</v>
      </c>
      <c r="S313" s="273">
        <f>SUMPRODUCT(S314:S320,M314:M320)/M313</f>
        <v>0.95050000000000001</v>
      </c>
      <c r="T313" s="274">
        <f t="shared" si="42"/>
        <v>641846152.50229645</v>
      </c>
      <c r="U313" s="428">
        <v>0.95050000000000001</v>
      </c>
      <c r="W313" s="226">
        <f t="shared" si="43"/>
        <v>0</v>
      </c>
      <c r="AB313" s="199"/>
      <c r="AC313" s="199"/>
    </row>
    <row r="314" spans="1:29" s="225" customFormat="1" ht="36" hidden="1" customHeight="1" outlineLevel="7" x14ac:dyDescent="0.2">
      <c r="A314" s="221"/>
      <c r="B314" s="227"/>
      <c r="C314" s="248"/>
      <c r="D314" s="248"/>
      <c r="E314" s="254"/>
      <c r="F314" s="265"/>
      <c r="G314" s="270"/>
      <c r="H314" s="270"/>
      <c r="I314" s="4" t="s">
        <v>72</v>
      </c>
      <c r="J314" s="259" t="s">
        <v>256</v>
      </c>
      <c r="K314" s="259">
        <v>94004</v>
      </c>
      <c r="L314" s="234">
        <v>94004</v>
      </c>
      <c r="M314" s="116">
        <v>2.4735242584962862E-4</v>
      </c>
      <c r="N314" s="5">
        <f t="shared" si="44"/>
        <v>67527212.256948605</v>
      </c>
      <c r="O314" s="6">
        <v>1</v>
      </c>
      <c r="P314" s="260">
        <v>67527212.256948605</v>
      </c>
      <c r="Q314" s="261">
        <f t="shared" si="41"/>
        <v>0</v>
      </c>
      <c r="R314" s="262">
        <f t="shared" si="41"/>
        <v>0</v>
      </c>
      <c r="S314" s="6">
        <f t="shared" ref="S314:S320" si="47">L314/K314</f>
        <v>1</v>
      </c>
      <c r="T314" s="260">
        <f t="shared" si="42"/>
        <v>67527212.256948605</v>
      </c>
      <c r="U314" s="428">
        <v>1</v>
      </c>
      <c r="V314" s="225">
        <v>94004</v>
      </c>
      <c r="W314" s="226">
        <f t="shared" si="43"/>
        <v>0</v>
      </c>
      <c r="AB314" s="199"/>
      <c r="AC314" s="199"/>
    </row>
    <row r="315" spans="1:29" s="225" customFormat="1" ht="36" hidden="1" customHeight="1" outlineLevel="7" x14ac:dyDescent="0.2">
      <c r="A315" s="221"/>
      <c r="B315" s="227"/>
      <c r="C315" s="248"/>
      <c r="D315" s="248"/>
      <c r="E315" s="254"/>
      <c r="F315" s="265"/>
      <c r="G315" s="270"/>
      <c r="H315" s="270"/>
      <c r="I315" s="4" t="s">
        <v>239</v>
      </c>
      <c r="J315" s="259" t="s">
        <v>263</v>
      </c>
      <c r="K315" s="259">
        <v>14</v>
      </c>
      <c r="L315" s="234">
        <v>14</v>
      </c>
      <c r="M315" s="116">
        <v>1.2367621292481428E-4</v>
      </c>
      <c r="N315" s="5">
        <f t="shared" si="44"/>
        <v>33763606.128474303</v>
      </c>
      <c r="O315" s="6">
        <v>1</v>
      </c>
      <c r="P315" s="260">
        <v>33763606.128474303</v>
      </c>
      <c r="Q315" s="261">
        <f t="shared" si="41"/>
        <v>0</v>
      </c>
      <c r="R315" s="262">
        <f t="shared" si="41"/>
        <v>0</v>
      </c>
      <c r="S315" s="6">
        <f t="shared" si="47"/>
        <v>1</v>
      </c>
      <c r="T315" s="260">
        <f t="shared" si="42"/>
        <v>33763606.128474303</v>
      </c>
      <c r="U315" s="428">
        <v>1</v>
      </c>
      <c r="V315" s="225">
        <v>14</v>
      </c>
      <c r="W315" s="226">
        <f t="shared" si="43"/>
        <v>0</v>
      </c>
      <c r="AB315" s="199"/>
      <c r="AC315" s="199"/>
    </row>
    <row r="316" spans="1:29" s="225" customFormat="1" ht="36" hidden="1" customHeight="1" outlineLevel="7" x14ac:dyDescent="0.2">
      <c r="A316" s="221"/>
      <c r="B316" s="227"/>
      <c r="C316" s="248"/>
      <c r="D316" s="248"/>
      <c r="E316" s="254"/>
      <c r="F316" s="265"/>
      <c r="G316" s="270"/>
      <c r="H316" s="270"/>
      <c r="I316" s="4" t="s">
        <v>75</v>
      </c>
      <c r="J316" s="259" t="s">
        <v>256</v>
      </c>
      <c r="K316" s="259">
        <v>94004</v>
      </c>
      <c r="L316" s="234">
        <v>94004</v>
      </c>
      <c r="M316" s="116">
        <v>9.8940970339851447E-4</v>
      </c>
      <c r="N316" s="5">
        <f t="shared" si="44"/>
        <v>270108849.02779442</v>
      </c>
      <c r="O316" s="6">
        <v>1</v>
      </c>
      <c r="P316" s="260">
        <v>270108849.02779442</v>
      </c>
      <c r="Q316" s="261">
        <f t="shared" si="41"/>
        <v>0</v>
      </c>
      <c r="R316" s="262">
        <f t="shared" si="41"/>
        <v>0</v>
      </c>
      <c r="S316" s="6">
        <f t="shared" si="47"/>
        <v>1</v>
      </c>
      <c r="T316" s="260">
        <f t="shared" si="42"/>
        <v>270108849.02779442</v>
      </c>
      <c r="U316" s="428">
        <v>1</v>
      </c>
      <c r="V316" s="225">
        <v>94004</v>
      </c>
      <c r="W316" s="226">
        <f t="shared" si="43"/>
        <v>0</v>
      </c>
      <c r="AB316" s="199"/>
      <c r="AC316" s="199"/>
    </row>
    <row r="317" spans="1:29" s="225" customFormat="1" ht="36" hidden="1" customHeight="1" outlineLevel="7" x14ac:dyDescent="0.2">
      <c r="A317" s="221"/>
      <c r="B317" s="227"/>
      <c r="C317" s="248"/>
      <c r="D317" s="248"/>
      <c r="E317" s="254"/>
      <c r="F317" s="265"/>
      <c r="G317" s="270"/>
      <c r="H317" s="270"/>
      <c r="I317" s="4" t="s">
        <v>80</v>
      </c>
      <c r="J317" s="259" t="s">
        <v>256</v>
      </c>
      <c r="K317" s="259">
        <v>94004</v>
      </c>
      <c r="L317" s="234">
        <v>94004</v>
      </c>
      <c r="M317" s="116">
        <v>2.9682291101955431E-4</v>
      </c>
      <c r="N317" s="5">
        <f t="shared" si="44"/>
        <v>81032654.70833832</v>
      </c>
      <c r="O317" s="6">
        <v>1</v>
      </c>
      <c r="P317" s="260">
        <v>81032654.70833832</v>
      </c>
      <c r="Q317" s="261">
        <f t="shared" si="41"/>
        <v>0</v>
      </c>
      <c r="R317" s="262">
        <f t="shared" si="41"/>
        <v>0</v>
      </c>
      <c r="S317" s="6">
        <f t="shared" si="47"/>
        <v>1</v>
      </c>
      <c r="T317" s="260">
        <f t="shared" si="42"/>
        <v>81032654.70833832</v>
      </c>
      <c r="U317" s="428">
        <v>1</v>
      </c>
      <c r="V317" s="225">
        <v>94004</v>
      </c>
      <c r="W317" s="226">
        <f t="shared" si="43"/>
        <v>0</v>
      </c>
      <c r="AB317" s="199"/>
      <c r="AC317" s="199"/>
    </row>
    <row r="318" spans="1:29" s="225" customFormat="1" ht="36" hidden="1" customHeight="1" outlineLevel="7" x14ac:dyDescent="0.2">
      <c r="A318" s="221"/>
      <c r="B318" s="227"/>
      <c r="C318" s="248"/>
      <c r="D318" s="248"/>
      <c r="E318" s="254"/>
      <c r="F318" s="265"/>
      <c r="G318" s="270"/>
      <c r="H318" s="270"/>
      <c r="I318" s="4" t="s">
        <v>81</v>
      </c>
      <c r="J318" s="259" t="s">
        <v>256</v>
      </c>
      <c r="K318" s="259">
        <v>94004</v>
      </c>
      <c r="L318" s="234">
        <v>94004</v>
      </c>
      <c r="M318" s="116">
        <v>1.9788194067970287E-4</v>
      </c>
      <c r="N318" s="5">
        <f t="shared" si="44"/>
        <v>54021769.805558883</v>
      </c>
      <c r="O318" s="6">
        <v>1</v>
      </c>
      <c r="P318" s="260">
        <v>54021769.805558883</v>
      </c>
      <c r="Q318" s="261">
        <f t="shared" si="41"/>
        <v>0</v>
      </c>
      <c r="R318" s="262">
        <f t="shared" si="41"/>
        <v>0</v>
      </c>
      <c r="S318" s="6">
        <f t="shared" si="47"/>
        <v>1</v>
      </c>
      <c r="T318" s="260">
        <f t="shared" si="42"/>
        <v>54021769.805558883</v>
      </c>
      <c r="U318" s="428">
        <v>1</v>
      </c>
      <c r="V318" s="225">
        <v>94004</v>
      </c>
      <c r="W318" s="226">
        <f t="shared" si="43"/>
        <v>0</v>
      </c>
      <c r="AB318" s="199"/>
      <c r="AC318" s="199"/>
    </row>
    <row r="319" spans="1:29" s="225" customFormat="1" ht="36" hidden="1" customHeight="1" outlineLevel="7" x14ac:dyDescent="0.2">
      <c r="A319" s="221"/>
      <c r="B319" s="227"/>
      <c r="C319" s="248"/>
      <c r="D319" s="248"/>
      <c r="E319" s="254"/>
      <c r="F319" s="265"/>
      <c r="G319" s="270"/>
      <c r="H319" s="270"/>
      <c r="I319" s="4" t="s">
        <v>82</v>
      </c>
      <c r="J319" s="259" t="s">
        <v>263</v>
      </c>
      <c r="K319" s="259">
        <v>14</v>
      </c>
      <c r="L319" s="234">
        <v>14</v>
      </c>
      <c r="M319" s="116">
        <v>2.4735242584962862E-4</v>
      </c>
      <c r="N319" s="5">
        <f t="shared" si="44"/>
        <v>67527212.256948605</v>
      </c>
      <c r="O319" s="6">
        <v>1</v>
      </c>
      <c r="P319" s="260">
        <v>67527212.256948605</v>
      </c>
      <c r="Q319" s="261">
        <f t="shared" si="41"/>
        <v>0</v>
      </c>
      <c r="R319" s="262">
        <f t="shared" si="41"/>
        <v>0</v>
      </c>
      <c r="S319" s="6">
        <f t="shared" si="47"/>
        <v>1</v>
      </c>
      <c r="T319" s="260">
        <f t="shared" si="42"/>
        <v>67527212.256948605</v>
      </c>
      <c r="U319" s="428">
        <v>1</v>
      </c>
      <c r="V319" s="225">
        <v>14</v>
      </c>
      <c r="W319" s="226">
        <f t="shared" si="43"/>
        <v>0</v>
      </c>
      <c r="AB319" s="199"/>
      <c r="AC319" s="199"/>
    </row>
    <row r="320" spans="1:29" s="225" customFormat="1" ht="36" hidden="1" customHeight="1" outlineLevel="7" x14ac:dyDescent="0.2">
      <c r="A320" s="221"/>
      <c r="B320" s="227"/>
      <c r="C320" s="248"/>
      <c r="D320" s="248"/>
      <c r="E320" s="254"/>
      <c r="F320" s="265"/>
      <c r="G320" s="270"/>
      <c r="H320" s="270"/>
      <c r="I320" s="4" t="s">
        <v>83</v>
      </c>
      <c r="J320" s="259" t="s">
        <v>257</v>
      </c>
      <c r="K320" s="259">
        <v>100</v>
      </c>
      <c r="L320" s="234">
        <v>67</v>
      </c>
      <c r="M320" s="116">
        <v>3.7102863877444293E-4</v>
      </c>
      <c r="N320" s="5">
        <f t="shared" si="44"/>
        <v>101290818.38542292</v>
      </c>
      <c r="O320" s="6">
        <v>0.67</v>
      </c>
      <c r="P320" s="260">
        <v>67864848.318233356</v>
      </c>
      <c r="Q320" s="261">
        <f t="shared" si="41"/>
        <v>0</v>
      </c>
      <c r="R320" s="262">
        <f t="shared" si="41"/>
        <v>0</v>
      </c>
      <c r="S320" s="6">
        <f t="shared" si="47"/>
        <v>0.67</v>
      </c>
      <c r="T320" s="260">
        <f t="shared" si="42"/>
        <v>67864848.318233356</v>
      </c>
      <c r="U320" s="428">
        <v>0.67</v>
      </c>
      <c r="V320" s="225">
        <v>62</v>
      </c>
      <c r="W320" s="226">
        <f t="shared" si="43"/>
        <v>-5</v>
      </c>
      <c r="AB320" s="199"/>
      <c r="AC320" s="199"/>
    </row>
    <row r="321" spans="1:29" s="225" customFormat="1" ht="36" hidden="1" customHeight="1" outlineLevel="5" x14ac:dyDescent="0.2">
      <c r="A321" s="221"/>
      <c r="B321" s="227"/>
      <c r="C321" s="248"/>
      <c r="D321" s="248"/>
      <c r="E321" s="254"/>
      <c r="F321" s="265"/>
      <c r="G321" s="270"/>
      <c r="H321" s="270"/>
      <c r="I321" s="22" t="s">
        <v>84</v>
      </c>
      <c r="J321" s="271"/>
      <c r="K321" s="271"/>
      <c r="L321" s="272"/>
      <c r="M321" s="115">
        <v>3.5945356408280736E-3</v>
      </c>
      <c r="N321" s="23">
        <f t="shared" si="44"/>
        <v>981308229.94606411</v>
      </c>
      <c r="O321" s="273">
        <v>0.95050000000000001</v>
      </c>
      <c r="P321" s="274">
        <v>932733472.56373394</v>
      </c>
      <c r="Q321" s="273">
        <f t="shared" si="41"/>
        <v>0</v>
      </c>
      <c r="R321" s="272">
        <f t="shared" si="41"/>
        <v>0</v>
      </c>
      <c r="S321" s="273">
        <f>SUMPRODUCT(S322:S328,M322:M328)/M321</f>
        <v>0.95050000000000001</v>
      </c>
      <c r="T321" s="274">
        <f t="shared" si="42"/>
        <v>932733472.56373394</v>
      </c>
      <c r="U321" s="428">
        <v>0.95050000000000001</v>
      </c>
      <c r="W321" s="226">
        <f t="shared" si="43"/>
        <v>0</v>
      </c>
      <c r="AB321" s="199"/>
      <c r="AC321" s="199"/>
    </row>
    <row r="322" spans="1:29" s="225" customFormat="1" ht="36" hidden="1" customHeight="1" outlineLevel="7" x14ac:dyDescent="0.2">
      <c r="A322" s="221"/>
      <c r="B322" s="227"/>
      <c r="C322" s="248"/>
      <c r="D322" s="248"/>
      <c r="E322" s="254"/>
      <c r="F322" s="265"/>
      <c r="G322" s="270"/>
      <c r="H322" s="270"/>
      <c r="I322" s="4" t="s">
        <v>72</v>
      </c>
      <c r="J322" s="259" t="s">
        <v>256</v>
      </c>
      <c r="K322" s="259">
        <v>136607</v>
      </c>
      <c r="L322" s="234">
        <v>136607</v>
      </c>
      <c r="M322" s="116">
        <v>3.594535640828074E-4</v>
      </c>
      <c r="N322" s="5">
        <f t="shared" si="44"/>
        <v>98130822.99460642</v>
      </c>
      <c r="O322" s="6">
        <v>1</v>
      </c>
      <c r="P322" s="260">
        <v>98130822.99460642</v>
      </c>
      <c r="Q322" s="261">
        <f t="shared" si="41"/>
        <v>0</v>
      </c>
      <c r="R322" s="262">
        <f t="shared" si="41"/>
        <v>0</v>
      </c>
      <c r="S322" s="6">
        <f t="shared" ref="S322:S328" si="48">L322/K322</f>
        <v>1</v>
      </c>
      <c r="T322" s="260">
        <f t="shared" si="42"/>
        <v>98130822.99460642</v>
      </c>
      <c r="U322" s="428">
        <v>1</v>
      </c>
      <c r="V322" s="225">
        <v>136607</v>
      </c>
      <c r="W322" s="226">
        <f t="shared" si="43"/>
        <v>0</v>
      </c>
      <c r="AB322" s="199"/>
      <c r="AC322" s="199"/>
    </row>
    <row r="323" spans="1:29" s="225" customFormat="1" ht="36" hidden="1" customHeight="1" outlineLevel="7" x14ac:dyDescent="0.2">
      <c r="A323" s="221"/>
      <c r="B323" s="227"/>
      <c r="C323" s="248"/>
      <c r="D323" s="248"/>
      <c r="E323" s="254"/>
      <c r="F323" s="265"/>
      <c r="G323" s="270"/>
      <c r="H323" s="270"/>
      <c r="I323" s="4" t="s">
        <v>239</v>
      </c>
      <c r="J323" s="259" t="s">
        <v>263</v>
      </c>
      <c r="K323" s="259">
        <v>16</v>
      </c>
      <c r="L323" s="234">
        <v>16</v>
      </c>
      <c r="M323" s="116">
        <v>1.7972678204140367E-4</v>
      </c>
      <c r="N323" s="5">
        <f t="shared" si="44"/>
        <v>49065411.497303203</v>
      </c>
      <c r="O323" s="6">
        <v>1</v>
      </c>
      <c r="P323" s="260">
        <v>49065411.497303203</v>
      </c>
      <c r="Q323" s="261">
        <f t="shared" si="41"/>
        <v>0</v>
      </c>
      <c r="R323" s="262">
        <f t="shared" si="41"/>
        <v>0</v>
      </c>
      <c r="S323" s="6">
        <f t="shared" si="48"/>
        <v>1</v>
      </c>
      <c r="T323" s="260">
        <f t="shared" si="42"/>
        <v>49065411.497303203</v>
      </c>
      <c r="U323" s="428">
        <v>1</v>
      </c>
      <c r="V323" s="225">
        <v>16</v>
      </c>
      <c r="W323" s="226">
        <f t="shared" si="43"/>
        <v>0</v>
      </c>
      <c r="AB323" s="199"/>
      <c r="AC323" s="199"/>
    </row>
    <row r="324" spans="1:29" s="225" customFormat="1" ht="36" hidden="1" customHeight="1" outlineLevel="7" x14ac:dyDescent="0.2">
      <c r="A324" s="221"/>
      <c r="B324" s="227"/>
      <c r="C324" s="248"/>
      <c r="D324" s="248"/>
      <c r="E324" s="254"/>
      <c r="F324" s="265"/>
      <c r="G324" s="270"/>
      <c r="H324" s="270"/>
      <c r="I324" s="4" t="s">
        <v>75</v>
      </c>
      <c r="J324" s="259" t="s">
        <v>256</v>
      </c>
      <c r="K324" s="259">
        <v>136607</v>
      </c>
      <c r="L324" s="234">
        <v>136607</v>
      </c>
      <c r="M324" s="116">
        <v>1.4378142563312296E-3</v>
      </c>
      <c r="N324" s="5">
        <f t="shared" si="44"/>
        <v>392523291.97842568</v>
      </c>
      <c r="O324" s="6">
        <v>1</v>
      </c>
      <c r="P324" s="260">
        <v>392523291.97842568</v>
      </c>
      <c r="Q324" s="261">
        <f t="shared" si="41"/>
        <v>0</v>
      </c>
      <c r="R324" s="262">
        <f t="shared" si="41"/>
        <v>0</v>
      </c>
      <c r="S324" s="6">
        <f t="shared" si="48"/>
        <v>1</v>
      </c>
      <c r="T324" s="260">
        <f t="shared" si="42"/>
        <v>392523291.97842568</v>
      </c>
      <c r="U324" s="428">
        <v>1</v>
      </c>
      <c r="V324" s="225">
        <v>136607</v>
      </c>
      <c r="W324" s="226">
        <f t="shared" si="43"/>
        <v>0</v>
      </c>
      <c r="AB324" s="199"/>
      <c r="AC324" s="199"/>
    </row>
    <row r="325" spans="1:29" s="225" customFormat="1" ht="36" hidden="1" customHeight="1" outlineLevel="7" x14ac:dyDescent="0.2">
      <c r="A325" s="221"/>
      <c r="B325" s="227"/>
      <c r="C325" s="248"/>
      <c r="D325" s="248"/>
      <c r="E325" s="254"/>
      <c r="F325" s="265"/>
      <c r="G325" s="270"/>
      <c r="H325" s="270"/>
      <c r="I325" s="4" t="s">
        <v>80</v>
      </c>
      <c r="J325" s="259" t="s">
        <v>256</v>
      </c>
      <c r="K325" s="259">
        <v>136607</v>
      </c>
      <c r="L325" s="234">
        <v>136607</v>
      </c>
      <c r="M325" s="116">
        <v>4.3134427689936873E-4</v>
      </c>
      <c r="N325" s="5">
        <f t="shared" si="44"/>
        <v>117756987.59352766</v>
      </c>
      <c r="O325" s="6">
        <v>1</v>
      </c>
      <c r="P325" s="260">
        <v>117756987.59352766</v>
      </c>
      <c r="Q325" s="261">
        <f t="shared" si="41"/>
        <v>0</v>
      </c>
      <c r="R325" s="262">
        <f t="shared" si="41"/>
        <v>0</v>
      </c>
      <c r="S325" s="6">
        <f t="shared" si="48"/>
        <v>1</v>
      </c>
      <c r="T325" s="260">
        <f t="shared" si="42"/>
        <v>117756987.59352766</v>
      </c>
      <c r="U325" s="428">
        <v>1</v>
      </c>
      <c r="V325" s="225">
        <v>136607</v>
      </c>
      <c r="W325" s="226">
        <f t="shared" si="43"/>
        <v>0</v>
      </c>
      <c r="AB325" s="199"/>
      <c r="AC325" s="199"/>
    </row>
    <row r="326" spans="1:29" s="225" customFormat="1" ht="36" hidden="1" customHeight="1" outlineLevel="7" x14ac:dyDescent="0.2">
      <c r="A326" s="221"/>
      <c r="B326" s="227"/>
      <c r="C326" s="248"/>
      <c r="D326" s="248"/>
      <c r="E326" s="254"/>
      <c r="F326" s="265"/>
      <c r="G326" s="270"/>
      <c r="H326" s="270"/>
      <c r="I326" s="4" t="s">
        <v>81</v>
      </c>
      <c r="J326" s="259" t="s">
        <v>256</v>
      </c>
      <c r="K326" s="259">
        <v>136607</v>
      </c>
      <c r="L326" s="234">
        <v>136607</v>
      </c>
      <c r="M326" s="116">
        <v>2.8756285126624586E-4</v>
      </c>
      <c r="N326" s="5">
        <f t="shared" si="44"/>
        <v>78504658.395685121</v>
      </c>
      <c r="O326" s="6">
        <v>1</v>
      </c>
      <c r="P326" s="260">
        <v>78504658.395685121</v>
      </c>
      <c r="Q326" s="261">
        <f t="shared" si="41"/>
        <v>0</v>
      </c>
      <c r="R326" s="262">
        <f t="shared" si="41"/>
        <v>0</v>
      </c>
      <c r="S326" s="6">
        <f t="shared" si="48"/>
        <v>1</v>
      </c>
      <c r="T326" s="260">
        <f t="shared" si="42"/>
        <v>78504658.395685121</v>
      </c>
      <c r="U326" s="428">
        <v>1</v>
      </c>
      <c r="V326" s="225">
        <v>136607</v>
      </c>
      <c r="W326" s="226">
        <f t="shared" si="43"/>
        <v>0</v>
      </c>
      <c r="AB326" s="199"/>
      <c r="AC326" s="199"/>
    </row>
    <row r="327" spans="1:29" s="225" customFormat="1" ht="36" hidden="1" customHeight="1" outlineLevel="7" x14ac:dyDescent="0.2">
      <c r="A327" s="221"/>
      <c r="B327" s="227"/>
      <c r="C327" s="248"/>
      <c r="D327" s="248"/>
      <c r="E327" s="254"/>
      <c r="F327" s="265"/>
      <c r="G327" s="270"/>
      <c r="H327" s="270"/>
      <c r="I327" s="4" t="s">
        <v>82</v>
      </c>
      <c r="J327" s="259" t="s">
        <v>263</v>
      </c>
      <c r="K327" s="259">
        <v>16</v>
      </c>
      <c r="L327" s="234">
        <v>16</v>
      </c>
      <c r="M327" s="116">
        <v>3.594535640828074E-4</v>
      </c>
      <c r="N327" s="5">
        <f t="shared" si="44"/>
        <v>98130822.99460642</v>
      </c>
      <c r="O327" s="6">
        <v>1</v>
      </c>
      <c r="P327" s="260">
        <v>98130822.99460642</v>
      </c>
      <c r="Q327" s="261">
        <f t="shared" si="41"/>
        <v>0</v>
      </c>
      <c r="R327" s="262">
        <f t="shared" si="41"/>
        <v>0</v>
      </c>
      <c r="S327" s="6">
        <f t="shared" si="48"/>
        <v>1</v>
      </c>
      <c r="T327" s="260">
        <f t="shared" si="42"/>
        <v>98130822.99460642</v>
      </c>
      <c r="U327" s="428">
        <v>1</v>
      </c>
      <c r="V327" s="225">
        <v>16</v>
      </c>
      <c r="W327" s="226">
        <f t="shared" si="43"/>
        <v>0</v>
      </c>
      <c r="AB327" s="199"/>
      <c r="AC327" s="199"/>
    </row>
    <row r="328" spans="1:29" s="225" customFormat="1" ht="36" hidden="1" customHeight="1" outlineLevel="7" x14ac:dyDescent="0.2">
      <c r="A328" s="221"/>
      <c r="B328" s="227"/>
      <c r="C328" s="248"/>
      <c r="D328" s="248"/>
      <c r="E328" s="254"/>
      <c r="F328" s="265"/>
      <c r="G328" s="270"/>
      <c r="H328" s="270"/>
      <c r="I328" s="4" t="s">
        <v>83</v>
      </c>
      <c r="J328" s="259" t="s">
        <v>257</v>
      </c>
      <c r="K328" s="259">
        <v>100</v>
      </c>
      <c r="L328" s="234">
        <v>67</v>
      </c>
      <c r="M328" s="116">
        <v>5.391803461242111E-4</v>
      </c>
      <c r="N328" s="5">
        <f t="shared" si="44"/>
        <v>147196234.49190962</v>
      </c>
      <c r="O328" s="6">
        <v>0.67</v>
      </c>
      <c r="P328" s="260">
        <v>98621477.109579459</v>
      </c>
      <c r="Q328" s="261">
        <f t="shared" si="41"/>
        <v>0</v>
      </c>
      <c r="R328" s="262">
        <f t="shared" si="41"/>
        <v>0</v>
      </c>
      <c r="S328" s="6">
        <f t="shared" si="48"/>
        <v>0.67</v>
      </c>
      <c r="T328" s="260">
        <f t="shared" si="42"/>
        <v>98621477.109579459</v>
      </c>
      <c r="U328" s="428">
        <v>0.67</v>
      </c>
      <c r="V328" s="225">
        <v>63</v>
      </c>
      <c r="W328" s="226">
        <f t="shared" si="43"/>
        <v>-4</v>
      </c>
      <c r="AB328" s="199"/>
      <c r="AC328" s="199"/>
    </row>
    <row r="329" spans="1:29" s="225" customFormat="1" ht="36" hidden="1" customHeight="1" outlineLevel="5" x14ac:dyDescent="0.2">
      <c r="A329" s="221"/>
      <c r="B329" s="227"/>
      <c r="C329" s="248"/>
      <c r="D329" s="248"/>
      <c r="E329" s="254"/>
      <c r="F329" s="265"/>
      <c r="G329" s="270"/>
      <c r="H329" s="270"/>
      <c r="I329" s="22" t="s">
        <v>85</v>
      </c>
      <c r="J329" s="271"/>
      <c r="K329" s="271"/>
      <c r="L329" s="272"/>
      <c r="M329" s="115">
        <v>2.1260878269701287E-3</v>
      </c>
      <c r="N329" s="23">
        <f t="shared" si="44"/>
        <v>580421976.76284516</v>
      </c>
      <c r="O329" s="273">
        <v>0.95050000000000012</v>
      </c>
      <c r="P329" s="274">
        <v>551691088.91308439</v>
      </c>
      <c r="Q329" s="273">
        <f t="shared" si="41"/>
        <v>0</v>
      </c>
      <c r="R329" s="272">
        <f t="shared" si="41"/>
        <v>0</v>
      </c>
      <c r="S329" s="273">
        <f>SUMPRODUCT(S330:S336,M330:M336)/M329</f>
        <v>0.95050000000000012</v>
      </c>
      <c r="T329" s="274">
        <f t="shared" si="42"/>
        <v>551691088.91308439</v>
      </c>
      <c r="U329" s="428">
        <v>0.95050000000000012</v>
      </c>
      <c r="W329" s="226">
        <f t="shared" si="43"/>
        <v>0</v>
      </c>
      <c r="AB329" s="199"/>
      <c r="AC329" s="199"/>
    </row>
    <row r="330" spans="1:29" s="225" customFormat="1" ht="36" hidden="1" customHeight="1" outlineLevel="7" x14ac:dyDescent="0.2">
      <c r="A330" s="221"/>
      <c r="B330" s="227"/>
      <c r="C330" s="248"/>
      <c r="D330" s="248"/>
      <c r="E330" s="254"/>
      <c r="F330" s="265"/>
      <c r="G330" s="270"/>
      <c r="H330" s="270"/>
      <c r="I330" s="4" t="s">
        <v>72</v>
      </c>
      <c r="J330" s="259" t="s">
        <v>256</v>
      </c>
      <c r="K330" s="259">
        <v>80800</v>
      </c>
      <c r="L330" s="234">
        <v>80800</v>
      </c>
      <c r="M330" s="116">
        <v>2.1260878269701287E-4</v>
      </c>
      <c r="N330" s="5">
        <f t="shared" si="44"/>
        <v>58042197.676284514</v>
      </c>
      <c r="O330" s="6">
        <v>1</v>
      </c>
      <c r="P330" s="260">
        <v>58042197.676284514</v>
      </c>
      <c r="Q330" s="261">
        <f t="shared" si="41"/>
        <v>0</v>
      </c>
      <c r="R330" s="262">
        <f t="shared" si="41"/>
        <v>0</v>
      </c>
      <c r="S330" s="6">
        <f t="shared" ref="S330:S336" si="49">L330/K330</f>
        <v>1</v>
      </c>
      <c r="T330" s="260">
        <f t="shared" si="42"/>
        <v>58042197.676284514</v>
      </c>
      <c r="U330" s="428">
        <v>1</v>
      </c>
      <c r="V330" s="225">
        <v>80800</v>
      </c>
      <c r="W330" s="226">
        <f t="shared" si="43"/>
        <v>0</v>
      </c>
      <c r="AB330" s="199"/>
      <c r="AC330" s="199"/>
    </row>
    <row r="331" spans="1:29" s="225" customFormat="1" ht="36" hidden="1" customHeight="1" outlineLevel="7" x14ac:dyDescent="0.2">
      <c r="A331" s="221"/>
      <c r="B331" s="227"/>
      <c r="C331" s="248"/>
      <c r="D331" s="248"/>
      <c r="E331" s="254"/>
      <c r="F331" s="265"/>
      <c r="G331" s="270"/>
      <c r="H331" s="270"/>
      <c r="I331" s="4" t="s">
        <v>239</v>
      </c>
      <c r="J331" s="259" t="s">
        <v>263</v>
      </c>
      <c r="K331" s="259">
        <v>16</v>
      </c>
      <c r="L331" s="234">
        <v>16</v>
      </c>
      <c r="M331" s="116">
        <v>1.0630439134850641E-4</v>
      </c>
      <c r="N331" s="5">
        <f t="shared" si="44"/>
        <v>29021098.83814225</v>
      </c>
      <c r="O331" s="6">
        <v>1</v>
      </c>
      <c r="P331" s="260">
        <v>29021098.83814225</v>
      </c>
      <c r="Q331" s="261">
        <f t="shared" si="41"/>
        <v>0</v>
      </c>
      <c r="R331" s="262">
        <f t="shared" si="41"/>
        <v>0</v>
      </c>
      <c r="S331" s="6">
        <f t="shared" si="49"/>
        <v>1</v>
      </c>
      <c r="T331" s="260">
        <f t="shared" si="42"/>
        <v>29021098.83814225</v>
      </c>
      <c r="U331" s="428">
        <v>1</v>
      </c>
      <c r="V331" s="225">
        <v>16</v>
      </c>
      <c r="W331" s="226">
        <f t="shared" si="43"/>
        <v>0</v>
      </c>
      <c r="AB331" s="199"/>
      <c r="AC331" s="199"/>
    </row>
    <row r="332" spans="1:29" s="225" customFormat="1" ht="36" hidden="1" customHeight="1" outlineLevel="7" x14ac:dyDescent="0.2">
      <c r="A332" s="221"/>
      <c r="B332" s="227"/>
      <c r="C332" s="248"/>
      <c r="D332" s="248"/>
      <c r="E332" s="254"/>
      <c r="F332" s="265"/>
      <c r="G332" s="270"/>
      <c r="H332" s="270"/>
      <c r="I332" s="4" t="s">
        <v>75</v>
      </c>
      <c r="J332" s="259" t="s">
        <v>256</v>
      </c>
      <c r="K332" s="259">
        <v>80800</v>
      </c>
      <c r="L332" s="234">
        <v>80800</v>
      </c>
      <c r="M332" s="116">
        <v>8.5043513078805148E-4</v>
      </c>
      <c r="N332" s="5">
        <f t="shared" si="44"/>
        <v>232168790.70513806</v>
      </c>
      <c r="O332" s="6">
        <v>1</v>
      </c>
      <c r="P332" s="260">
        <v>232168790.70513806</v>
      </c>
      <c r="Q332" s="261">
        <f t="shared" si="41"/>
        <v>0</v>
      </c>
      <c r="R332" s="262">
        <f t="shared" si="41"/>
        <v>0</v>
      </c>
      <c r="S332" s="6">
        <f t="shared" si="49"/>
        <v>1</v>
      </c>
      <c r="T332" s="260">
        <f t="shared" si="42"/>
        <v>232168790.70513806</v>
      </c>
      <c r="U332" s="428">
        <v>1</v>
      </c>
      <c r="V332" s="225">
        <v>80800</v>
      </c>
      <c r="W332" s="226">
        <f t="shared" si="43"/>
        <v>0</v>
      </c>
      <c r="AB332" s="199"/>
      <c r="AC332" s="199"/>
    </row>
    <row r="333" spans="1:29" s="225" customFormat="1" ht="36" hidden="1" customHeight="1" outlineLevel="7" x14ac:dyDescent="0.2">
      <c r="A333" s="221"/>
      <c r="B333" s="227"/>
      <c r="C333" s="248"/>
      <c r="D333" s="248"/>
      <c r="E333" s="254"/>
      <c r="F333" s="265"/>
      <c r="G333" s="270"/>
      <c r="H333" s="270"/>
      <c r="I333" s="4" t="s">
        <v>80</v>
      </c>
      <c r="J333" s="259" t="s">
        <v>256</v>
      </c>
      <c r="K333" s="259">
        <v>80800</v>
      </c>
      <c r="L333" s="234">
        <v>80800</v>
      </c>
      <c r="M333" s="116">
        <v>2.5513053923641535E-4</v>
      </c>
      <c r="N333" s="5">
        <f t="shared" si="44"/>
        <v>69650637.211541384</v>
      </c>
      <c r="O333" s="6">
        <v>1</v>
      </c>
      <c r="P333" s="260">
        <v>69650637.211541384</v>
      </c>
      <c r="Q333" s="261">
        <f t="shared" si="41"/>
        <v>0</v>
      </c>
      <c r="R333" s="262">
        <f t="shared" si="41"/>
        <v>0</v>
      </c>
      <c r="S333" s="6">
        <f t="shared" si="49"/>
        <v>1</v>
      </c>
      <c r="T333" s="260">
        <f t="shared" si="42"/>
        <v>69650637.211541384</v>
      </c>
      <c r="U333" s="428">
        <v>1</v>
      </c>
      <c r="V333" s="225">
        <v>80800</v>
      </c>
      <c r="W333" s="226">
        <f t="shared" si="43"/>
        <v>0</v>
      </c>
      <c r="AB333" s="199"/>
      <c r="AC333" s="199"/>
    </row>
    <row r="334" spans="1:29" s="225" customFormat="1" ht="36" hidden="1" customHeight="1" outlineLevel="7" x14ac:dyDescent="0.2">
      <c r="A334" s="221"/>
      <c r="B334" s="227"/>
      <c r="C334" s="248"/>
      <c r="D334" s="248"/>
      <c r="E334" s="254"/>
      <c r="F334" s="265"/>
      <c r="G334" s="270"/>
      <c r="H334" s="270"/>
      <c r="I334" s="4" t="s">
        <v>81</v>
      </c>
      <c r="J334" s="259" t="s">
        <v>256</v>
      </c>
      <c r="K334" s="259">
        <v>80800</v>
      </c>
      <c r="L334" s="234">
        <v>80800</v>
      </c>
      <c r="M334" s="116">
        <v>1.7008702615761031E-4</v>
      </c>
      <c r="N334" s="5">
        <f t="shared" si="44"/>
        <v>46433758.141027614</v>
      </c>
      <c r="O334" s="6">
        <v>1</v>
      </c>
      <c r="P334" s="260">
        <v>46433758.141027614</v>
      </c>
      <c r="Q334" s="261">
        <f t="shared" si="41"/>
        <v>0</v>
      </c>
      <c r="R334" s="262">
        <f t="shared" si="41"/>
        <v>0</v>
      </c>
      <c r="S334" s="6">
        <f t="shared" si="49"/>
        <v>1</v>
      </c>
      <c r="T334" s="260">
        <f t="shared" si="42"/>
        <v>46433758.141027614</v>
      </c>
      <c r="U334" s="428">
        <v>1</v>
      </c>
      <c r="V334" s="225">
        <v>80800</v>
      </c>
      <c r="W334" s="226">
        <f t="shared" si="43"/>
        <v>0</v>
      </c>
      <c r="AB334" s="199"/>
      <c r="AC334" s="199"/>
    </row>
    <row r="335" spans="1:29" s="225" customFormat="1" ht="36" hidden="1" customHeight="1" outlineLevel="7" x14ac:dyDescent="0.2">
      <c r="A335" s="221"/>
      <c r="B335" s="227"/>
      <c r="C335" s="248"/>
      <c r="D335" s="248"/>
      <c r="E335" s="254"/>
      <c r="F335" s="265"/>
      <c r="G335" s="270"/>
      <c r="H335" s="270"/>
      <c r="I335" s="4" t="s">
        <v>82</v>
      </c>
      <c r="J335" s="259" t="s">
        <v>263</v>
      </c>
      <c r="K335" s="259">
        <v>16</v>
      </c>
      <c r="L335" s="234">
        <v>16</v>
      </c>
      <c r="M335" s="116">
        <v>2.1260878269701287E-4</v>
      </c>
      <c r="N335" s="5">
        <f t="shared" si="44"/>
        <v>58042197.676284514</v>
      </c>
      <c r="O335" s="6">
        <v>1</v>
      </c>
      <c r="P335" s="260">
        <v>58042197.676284514</v>
      </c>
      <c r="Q335" s="261">
        <f t="shared" si="41"/>
        <v>0</v>
      </c>
      <c r="R335" s="262">
        <f t="shared" si="41"/>
        <v>0</v>
      </c>
      <c r="S335" s="6">
        <f t="shared" si="49"/>
        <v>1</v>
      </c>
      <c r="T335" s="260">
        <f t="shared" si="42"/>
        <v>58042197.676284514</v>
      </c>
      <c r="U335" s="428">
        <v>1</v>
      </c>
      <c r="V335" s="225">
        <v>16</v>
      </c>
      <c r="W335" s="226">
        <f t="shared" si="43"/>
        <v>0</v>
      </c>
      <c r="AB335" s="199"/>
      <c r="AC335" s="199"/>
    </row>
    <row r="336" spans="1:29" s="225" customFormat="1" ht="36" hidden="1" customHeight="1" outlineLevel="7" x14ac:dyDescent="0.2">
      <c r="A336" s="221"/>
      <c r="B336" s="227"/>
      <c r="C336" s="248"/>
      <c r="D336" s="248"/>
      <c r="E336" s="254"/>
      <c r="F336" s="265"/>
      <c r="G336" s="270"/>
      <c r="H336" s="270"/>
      <c r="I336" s="4" t="s">
        <v>83</v>
      </c>
      <c r="J336" s="259" t="s">
        <v>257</v>
      </c>
      <c r="K336" s="259">
        <v>100</v>
      </c>
      <c r="L336" s="234">
        <v>67</v>
      </c>
      <c r="M336" s="116">
        <v>3.189131740455193E-4</v>
      </c>
      <c r="N336" s="5">
        <f t="shared" si="44"/>
        <v>87063296.514426768</v>
      </c>
      <c r="O336" s="6">
        <v>0.67</v>
      </c>
      <c r="P336" s="260">
        <v>58332408.664665937</v>
      </c>
      <c r="Q336" s="261">
        <f t="shared" si="41"/>
        <v>0</v>
      </c>
      <c r="R336" s="262">
        <f t="shared" si="41"/>
        <v>0</v>
      </c>
      <c r="S336" s="6">
        <f t="shared" si="49"/>
        <v>0.67</v>
      </c>
      <c r="T336" s="260">
        <f t="shared" si="42"/>
        <v>58332408.664665937</v>
      </c>
      <c r="U336" s="428">
        <v>0.67</v>
      </c>
      <c r="V336" s="225">
        <v>63</v>
      </c>
      <c r="W336" s="226">
        <f t="shared" si="43"/>
        <v>-4</v>
      </c>
      <c r="AB336" s="199"/>
      <c r="AC336" s="199"/>
    </row>
    <row r="337" spans="1:29" s="225" customFormat="1" ht="36" hidden="1" customHeight="1" outlineLevel="5" x14ac:dyDescent="0.2">
      <c r="A337" s="221"/>
      <c r="B337" s="227"/>
      <c r="C337" s="248"/>
      <c r="D337" s="248"/>
      <c r="E337" s="254"/>
      <c r="F337" s="265"/>
      <c r="G337" s="270"/>
      <c r="H337" s="270"/>
      <c r="I337" s="22" t="s">
        <v>86</v>
      </c>
      <c r="J337" s="271"/>
      <c r="K337" s="271"/>
      <c r="L337" s="272"/>
      <c r="M337" s="115">
        <v>1.6485600808828279E-3</v>
      </c>
      <c r="N337" s="23">
        <f t="shared" si="44"/>
        <v>450056902.08101201</v>
      </c>
      <c r="O337" s="273">
        <v>0.95050000000000012</v>
      </c>
      <c r="P337" s="274">
        <v>427779085.428002</v>
      </c>
      <c r="Q337" s="273">
        <f t="shared" si="41"/>
        <v>0</v>
      </c>
      <c r="R337" s="272">
        <f t="shared" si="41"/>
        <v>0</v>
      </c>
      <c r="S337" s="273">
        <f>SUMPRODUCT(S338:S344,M338:M344)/M337</f>
        <v>0.95050000000000012</v>
      </c>
      <c r="T337" s="274">
        <f t="shared" si="42"/>
        <v>427779085.428002</v>
      </c>
      <c r="U337" s="428">
        <v>0.95050000000000012</v>
      </c>
      <c r="W337" s="226">
        <f t="shared" si="43"/>
        <v>0</v>
      </c>
      <c r="AB337" s="199"/>
      <c r="AC337" s="199"/>
    </row>
    <row r="338" spans="1:29" s="225" customFormat="1" ht="36" hidden="1" customHeight="1" outlineLevel="7" x14ac:dyDescent="0.2">
      <c r="A338" s="221"/>
      <c r="B338" s="227"/>
      <c r="C338" s="248"/>
      <c r="D338" s="248"/>
      <c r="E338" s="254"/>
      <c r="F338" s="265"/>
      <c r="G338" s="270"/>
      <c r="H338" s="270"/>
      <c r="I338" s="4" t="s">
        <v>72</v>
      </c>
      <c r="J338" s="259" t="s">
        <v>256</v>
      </c>
      <c r="K338" s="259">
        <v>62652</v>
      </c>
      <c r="L338" s="234">
        <v>62652</v>
      </c>
      <c r="M338" s="116">
        <v>1.6485600808828282E-4</v>
      </c>
      <c r="N338" s="5">
        <f t="shared" si="44"/>
        <v>45005690.208101213</v>
      </c>
      <c r="O338" s="6">
        <v>1</v>
      </c>
      <c r="P338" s="260">
        <v>45005690.208101213</v>
      </c>
      <c r="Q338" s="261">
        <f t="shared" si="41"/>
        <v>0</v>
      </c>
      <c r="R338" s="262">
        <f t="shared" si="41"/>
        <v>0</v>
      </c>
      <c r="S338" s="6">
        <f t="shared" ref="S338:S344" si="50">L338/K338</f>
        <v>1</v>
      </c>
      <c r="T338" s="260">
        <f t="shared" si="42"/>
        <v>45005690.208101213</v>
      </c>
      <c r="U338" s="428">
        <v>1</v>
      </c>
      <c r="V338" s="225">
        <v>62652</v>
      </c>
      <c r="W338" s="226">
        <f t="shared" si="43"/>
        <v>0</v>
      </c>
      <c r="AB338" s="199"/>
      <c r="AC338" s="199"/>
    </row>
    <row r="339" spans="1:29" s="225" customFormat="1" ht="36" hidden="1" customHeight="1" outlineLevel="7" x14ac:dyDescent="0.2">
      <c r="A339" s="221"/>
      <c r="B339" s="227"/>
      <c r="C339" s="248"/>
      <c r="D339" s="248"/>
      <c r="E339" s="254"/>
      <c r="F339" s="265"/>
      <c r="G339" s="270"/>
      <c r="H339" s="270"/>
      <c r="I339" s="4" t="s">
        <v>239</v>
      </c>
      <c r="J339" s="259" t="s">
        <v>263</v>
      </c>
      <c r="K339" s="259">
        <v>14</v>
      </c>
      <c r="L339" s="234">
        <v>14</v>
      </c>
      <c r="M339" s="116">
        <v>8.2428004044141396E-5</v>
      </c>
      <c r="N339" s="5">
        <f t="shared" si="44"/>
        <v>22502845.104050603</v>
      </c>
      <c r="O339" s="6">
        <v>1</v>
      </c>
      <c r="P339" s="260">
        <v>22502845.104050603</v>
      </c>
      <c r="Q339" s="261">
        <f t="shared" si="41"/>
        <v>0</v>
      </c>
      <c r="R339" s="262">
        <f t="shared" si="41"/>
        <v>0</v>
      </c>
      <c r="S339" s="6">
        <f t="shared" si="50"/>
        <v>1</v>
      </c>
      <c r="T339" s="260">
        <f t="shared" si="42"/>
        <v>22502845.104050603</v>
      </c>
      <c r="U339" s="428">
        <v>1</v>
      </c>
      <c r="V339" s="225">
        <v>14</v>
      </c>
      <c r="W339" s="226">
        <f t="shared" si="43"/>
        <v>0</v>
      </c>
      <c r="AB339" s="199"/>
      <c r="AC339" s="199"/>
    </row>
    <row r="340" spans="1:29" s="225" customFormat="1" ht="36" hidden="1" customHeight="1" outlineLevel="7" x14ac:dyDescent="0.2">
      <c r="A340" s="221"/>
      <c r="B340" s="227"/>
      <c r="C340" s="248"/>
      <c r="D340" s="248"/>
      <c r="E340" s="254"/>
      <c r="F340" s="265"/>
      <c r="G340" s="270"/>
      <c r="H340" s="270"/>
      <c r="I340" s="4" t="s">
        <v>75</v>
      </c>
      <c r="J340" s="259" t="s">
        <v>256</v>
      </c>
      <c r="K340" s="259">
        <v>62652</v>
      </c>
      <c r="L340" s="234">
        <v>62652</v>
      </c>
      <c r="M340" s="116">
        <v>6.5942403235313128E-4</v>
      </c>
      <c r="N340" s="5">
        <f t="shared" si="44"/>
        <v>180022760.83240485</v>
      </c>
      <c r="O340" s="6">
        <v>1</v>
      </c>
      <c r="P340" s="260">
        <v>180022760.83240485</v>
      </c>
      <c r="Q340" s="261">
        <f t="shared" si="41"/>
        <v>0</v>
      </c>
      <c r="R340" s="262">
        <f t="shared" si="41"/>
        <v>0</v>
      </c>
      <c r="S340" s="6">
        <f t="shared" si="50"/>
        <v>1</v>
      </c>
      <c r="T340" s="260">
        <f t="shared" si="42"/>
        <v>180022760.83240485</v>
      </c>
      <c r="U340" s="428">
        <v>1</v>
      </c>
      <c r="V340" s="225">
        <v>62652</v>
      </c>
      <c r="W340" s="226">
        <f t="shared" si="43"/>
        <v>0</v>
      </c>
      <c r="AB340" s="199"/>
      <c r="AC340" s="199"/>
    </row>
    <row r="341" spans="1:29" s="225" customFormat="1" ht="36" hidden="1" customHeight="1" outlineLevel="7" x14ac:dyDescent="0.2">
      <c r="A341" s="221"/>
      <c r="B341" s="227"/>
      <c r="C341" s="248"/>
      <c r="D341" s="248"/>
      <c r="E341" s="254"/>
      <c r="F341" s="265"/>
      <c r="G341" s="270"/>
      <c r="H341" s="270"/>
      <c r="I341" s="4" t="s">
        <v>80</v>
      </c>
      <c r="J341" s="259" t="s">
        <v>256</v>
      </c>
      <c r="K341" s="259">
        <v>62652</v>
      </c>
      <c r="L341" s="234">
        <v>62652</v>
      </c>
      <c r="M341" s="116">
        <v>1.9782720970593933E-4</v>
      </c>
      <c r="N341" s="5">
        <f t="shared" si="44"/>
        <v>54006828.249721438</v>
      </c>
      <c r="O341" s="6">
        <v>1</v>
      </c>
      <c r="P341" s="260">
        <v>54006828.249721438</v>
      </c>
      <c r="Q341" s="261">
        <f t="shared" si="41"/>
        <v>0</v>
      </c>
      <c r="R341" s="262">
        <f t="shared" si="41"/>
        <v>0</v>
      </c>
      <c r="S341" s="6">
        <f t="shared" si="50"/>
        <v>1</v>
      </c>
      <c r="T341" s="260">
        <f t="shared" si="42"/>
        <v>54006828.249721438</v>
      </c>
      <c r="U341" s="428">
        <v>1</v>
      </c>
      <c r="V341" s="225">
        <v>62652</v>
      </c>
      <c r="W341" s="226">
        <f t="shared" si="43"/>
        <v>0</v>
      </c>
      <c r="AB341" s="199"/>
      <c r="AC341" s="199"/>
    </row>
    <row r="342" spans="1:29" s="225" customFormat="1" ht="36" hidden="1" customHeight="1" outlineLevel="7" x14ac:dyDescent="0.2">
      <c r="A342" s="221"/>
      <c r="B342" s="227"/>
      <c r="C342" s="248"/>
      <c r="D342" s="248"/>
      <c r="E342" s="254"/>
      <c r="F342" s="265"/>
      <c r="G342" s="270"/>
      <c r="H342" s="270"/>
      <c r="I342" s="4" t="s">
        <v>81</v>
      </c>
      <c r="J342" s="259" t="s">
        <v>256</v>
      </c>
      <c r="K342" s="259">
        <v>62652</v>
      </c>
      <c r="L342" s="234">
        <v>62652</v>
      </c>
      <c r="M342" s="116">
        <v>1.3188480647062623E-4</v>
      </c>
      <c r="N342" s="5">
        <f t="shared" si="44"/>
        <v>36004552.166480958</v>
      </c>
      <c r="O342" s="6">
        <v>1</v>
      </c>
      <c r="P342" s="260">
        <v>36004552.166480958</v>
      </c>
      <c r="Q342" s="261">
        <f t="shared" si="41"/>
        <v>0</v>
      </c>
      <c r="R342" s="262">
        <f t="shared" si="41"/>
        <v>0</v>
      </c>
      <c r="S342" s="6">
        <f t="shared" si="50"/>
        <v>1</v>
      </c>
      <c r="T342" s="260">
        <f t="shared" si="42"/>
        <v>36004552.166480958</v>
      </c>
      <c r="U342" s="428">
        <v>1</v>
      </c>
      <c r="V342" s="225">
        <v>62652</v>
      </c>
      <c r="W342" s="226">
        <f t="shared" si="43"/>
        <v>0</v>
      </c>
      <c r="AB342" s="199"/>
      <c r="AC342" s="199"/>
    </row>
    <row r="343" spans="1:29" s="225" customFormat="1" ht="36" hidden="1" customHeight="1" outlineLevel="7" x14ac:dyDescent="0.2">
      <c r="A343" s="221"/>
      <c r="B343" s="227"/>
      <c r="C343" s="248"/>
      <c r="D343" s="248"/>
      <c r="E343" s="254"/>
      <c r="F343" s="265"/>
      <c r="G343" s="270"/>
      <c r="H343" s="270"/>
      <c r="I343" s="4" t="s">
        <v>82</v>
      </c>
      <c r="J343" s="259" t="s">
        <v>263</v>
      </c>
      <c r="K343" s="259">
        <v>14</v>
      </c>
      <c r="L343" s="234">
        <v>14</v>
      </c>
      <c r="M343" s="116">
        <v>1.6485600808828282E-4</v>
      </c>
      <c r="N343" s="5">
        <f t="shared" si="44"/>
        <v>45005690.208101213</v>
      </c>
      <c r="O343" s="6">
        <v>1</v>
      </c>
      <c r="P343" s="260">
        <v>45005690.208101213</v>
      </c>
      <c r="Q343" s="261">
        <f t="shared" si="41"/>
        <v>0</v>
      </c>
      <c r="R343" s="262">
        <f t="shared" si="41"/>
        <v>0</v>
      </c>
      <c r="S343" s="6">
        <f t="shared" si="50"/>
        <v>1</v>
      </c>
      <c r="T343" s="260">
        <f t="shared" si="42"/>
        <v>45005690.208101213</v>
      </c>
      <c r="U343" s="428">
        <v>1</v>
      </c>
      <c r="V343" s="225">
        <v>14</v>
      </c>
      <c r="W343" s="226">
        <f t="shared" si="43"/>
        <v>0</v>
      </c>
      <c r="AB343" s="199"/>
      <c r="AC343" s="199"/>
    </row>
    <row r="344" spans="1:29" s="225" customFormat="1" ht="36" hidden="1" customHeight="1" outlineLevel="7" x14ac:dyDescent="0.2">
      <c r="A344" s="221"/>
      <c r="B344" s="227"/>
      <c r="C344" s="248"/>
      <c r="D344" s="248"/>
      <c r="E344" s="254"/>
      <c r="F344" s="265"/>
      <c r="G344" s="270"/>
      <c r="H344" s="270"/>
      <c r="I344" s="4" t="s">
        <v>83</v>
      </c>
      <c r="J344" s="259" t="s">
        <v>257</v>
      </c>
      <c r="K344" s="259">
        <v>100</v>
      </c>
      <c r="L344" s="234">
        <v>67</v>
      </c>
      <c r="M344" s="116">
        <v>2.472840121324242E-4</v>
      </c>
      <c r="N344" s="5">
        <f t="shared" si="44"/>
        <v>67508535.312151805</v>
      </c>
      <c r="O344" s="6">
        <v>0.67</v>
      </c>
      <c r="P344" s="260">
        <v>45230718.659141712</v>
      </c>
      <c r="Q344" s="261">
        <f t="shared" si="41"/>
        <v>0</v>
      </c>
      <c r="R344" s="262">
        <f t="shared" si="41"/>
        <v>0</v>
      </c>
      <c r="S344" s="6">
        <f t="shared" si="50"/>
        <v>0.67</v>
      </c>
      <c r="T344" s="260">
        <f t="shared" si="42"/>
        <v>45230718.659141712</v>
      </c>
      <c r="U344" s="428">
        <v>0.67</v>
      </c>
      <c r="V344" s="225">
        <v>62</v>
      </c>
      <c r="W344" s="226">
        <f t="shared" si="43"/>
        <v>-5</v>
      </c>
      <c r="AB344" s="199"/>
      <c r="AC344" s="199"/>
    </row>
    <row r="345" spans="1:29" s="225" customFormat="1" ht="36" hidden="1" customHeight="1" outlineLevel="5" x14ac:dyDescent="0.2">
      <c r="A345" s="221"/>
      <c r="B345" s="227"/>
      <c r="C345" s="248"/>
      <c r="D345" s="248"/>
      <c r="E345" s="254"/>
      <c r="F345" s="265"/>
      <c r="G345" s="270"/>
      <c r="H345" s="270"/>
      <c r="I345" s="22" t="s">
        <v>87</v>
      </c>
      <c r="J345" s="271"/>
      <c r="K345" s="271"/>
      <c r="L345" s="272"/>
      <c r="M345" s="115">
        <v>4.7291245147281355E-3</v>
      </c>
      <c r="N345" s="23">
        <f t="shared" si="44"/>
        <v>1291050992.520781</v>
      </c>
      <c r="O345" s="273">
        <v>0.9504999999999999</v>
      </c>
      <c r="P345" s="274">
        <v>1227143968.3910022</v>
      </c>
      <c r="Q345" s="273">
        <f t="shared" si="41"/>
        <v>0</v>
      </c>
      <c r="R345" s="272">
        <f t="shared" si="41"/>
        <v>0</v>
      </c>
      <c r="S345" s="273">
        <f>SUMPRODUCT(S346:S352,M346:M352)/M345</f>
        <v>0.9504999999999999</v>
      </c>
      <c r="T345" s="274">
        <f t="shared" si="42"/>
        <v>1227143968.3910022</v>
      </c>
      <c r="U345" s="428">
        <v>0.9504999999999999</v>
      </c>
      <c r="W345" s="226">
        <f t="shared" si="43"/>
        <v>0</v>
      </c>
      <c r="AB345" s="199"/>
      <c r="AC345" s="199"/>
    </row>
    <row r="346" spans="1:29" s="225" customFormat="1" ht="36" hidden="1" customHeight="1" outlineLevel="7" x14ac:dyDescent="0.2">
      <c r="A346" s="221"/>
      <c r="B346" s="227"/>
      <c r="C346" s="248"/>
      <c r="D346" s="248"/>
      <c r="E346" s="254"/>
      <c r="F346" s="265"/>
      <c r="G346" s="270"/>
      <c r="H346" s="270"/>
      <c r="I346" s="4" t="s">
        <v>72</v>
      </c>
      <c r="J346" s="259" t="s">
        <v>256</v>
      </c>
      <c r="K346" s="259">
        <v>179726</v>
      </c>
      <c r="L346" s="234">
        <v>179726</v>
      </c>
      <c r="M346" s="116">
        <v>4.7291245147281354E-4</v>
      </c>
      <c r="N346" s="5">
        <f t="shared" si="44"/>
        <v>129105099.2520781</v>
      </c>
      <c r="O346" s="6">
        <v>1</v>
      </c>
      <c r="P346" s="260">
        <v>129105099.2520781</v>
      </c>
      <c r="Q346" s="261">
        <f t="shared" ref="Q346:R409" si="51">S346-O346</f>
        <v>0</v>
      </c>
      <c r="R346" s="262">
        <f t="shared" si="51"/>
        <v>0</v>
      </c>
      <c r="S346" s="6">
        <f t="shared" ref="S346:S352" si="52">L346/K346</f>
        <v>1</v>
      </c>
      <c r="T346" s="260">
        <f t="shared" ref="T346:T409" si="53">S346*N346</f>
        <v>129105099.2520781</v>
      </c>
      <c r="U346" s="428">
        <v>1</v>
      </c>
      <c r="V346" s="225">
        <v>179726</v>
      </c>
      <c r="W346" s="226">
        <f t="shared" ref="W346:W409" si="54">V346-L346</f>
        <v>0</v>
      </c>
      <c r="AB346" s="199"/>
      <c r="AC346" s="199"/>
    </row>
    <row r="347" spans="1:29" s="225" customFormat="1" ht="36" hidden="1" customHeight="1" outlineLevel="7" x14ac:dyDescent="0.2">
      <c r="A347" s="221"/>
      <c r="B347" s="227"/>
      <c r="C347" s="248"/>
      <c r="D347" s="248"/>
      <c r="E347" s="254"/>
      <c r="F347" s="265"/>
      <c r="G347" s="270"/>
      <c r="H347" s="270"/>
      <c r="I347" s="4" t="s">
        <v>239</v>
      </c>
      <c r="J347" s="259" t="s">
        <v>263</v>
      </c>
      <c r="K347" s="259">
        <v>32</v>
      </c>
      <c r="L347" s="234">
        <v>32</v>
      </c>
      <c r="M347" s="116">
        <v>2.3645622573640671E-4</v>
      </c>
      <c r="N347" s="5">
        <f t="shared" ref="N347:N410" si="55">M347*$N$5</f>
        <v>64552549.626039036</v>
      </c>
      <c r="O347" s="6">
        <v>1</v>
      </c>
      <c r="P347" s="260">
        <v>64552549.626039036</v>
      </c>
      <c r="Q347" s="261">
        <f t="shared" si="51"/>
        <v>0</v>
      </c>
      <c r="R347" s="262">
        <f t="shared" si="51"/>
        <v>0</v>
      </c>
      <c r="S347" s="6">
        <f t="shared" si="52"/>
        <v>1</v>
      </c>
      <c r="T347" s="260">
        <f t="shared" si="53"/>
        <v>64552549.626039036</v>
      </c>
      <c r="U347" s="428">
        <v>1</v>
      </c>
      <c r="V347" s="225">
        <v>32</v>
      </c>
      <c r="W347" s="226">
        <f t="shared" si="54"/>
        <v>0</v>
      </c>
      <c r="AB347" s="199"/>
      <c r="AC347" s="199"/>
    </row>
    <row r="348" spans="1:29" s="225" customFormat="1" ht="36" hidden="1" customHeight="1" outlineLevel="7" x14ac:dyDescent="0.2">
      <c r="A348" s="221"/>
      <c r="B348" s="227"/>
      <c r="C348" s="248"/>
      <c r="D348" s="248"/>
      <c r="E348" s="254"/>
      <c r="F348" s="265"/>
      <c r="G348" s="270"/>
      <c r="H348" s="270"/>
      <c r="I348" s="4" t="s">
        <v>75</v>
      </c>
      <c r="J348" s="259" t="s">
        <v>256</v>
      </c>
      <c r="K348" s="259">
        <v>179726</v>
      </c>
      <c r="L348" s="234">
        <v>179726</v>
      </c>
      <c r="M348" s="116">
        <v>1.8916498058912541E-3</v>
      </c>
      <c r="N348" s="5">
        <f t="shared" si="55"/>
        <v>516420397.0083124</v>
      </c>
      <c r="O348" s="6">
        <v>1</v>
      </c>
      <c r="P348" s="260">
        <v>516420397.0083124</v>
      </c>
      <c r="Q348" s="261">
        <f t="shared" si="51"/>
        <v>0</v>
      </c>
      <c r="R348" s="262">
        <f t="shared" si="51"/>
        <v>0</v>
      </c>
      <c r="S348" s="6">
        <f t="shared" si="52"/>
        <v>1</v>
      </c>
      <c r="T348" s="260">
        <f t="shared" si="53"/>
        <v>516420397.0083124</v>
      </c>
      <c r="U348" s="428">
        <v>1</v>
      </c>
      <c r="V348" s="225">
        <v>179726</v>
      </c>
      <c r="W348" s="226">
        <f t="shared" si="54"/>
        <v>0</v>
      </c>
      <c r="AB348" s="199"/>
      <c r="AC348" s="199"/>
    </row>
    <row r="349" spans="1:29" s="225" customFormat="1" ht="36" hidden="1" customHeight="1" outlineLevel="7" x14ac:dyDescent="0.2">
      <c r="A349" s="221"/>
      <c r="B349" s="227"/>
      <c r="C349" s="248"/>
      <c r="D349" s="248"/>
      <c r="E349" s="254"/>
      <c r="F349" s="265"/>
      <c r="G349" s="270"/>
      <c r="H349" s="270"/>
      <c r="I349" s="4" t="s">
        <v>80</v>
      </c>
      <c r="J349" s="259" t="s">
        <v>256</v>
      </c>
      <c r="K349" s="259">
        <v>179726</v>
      </c>
      <c r="L349" s="234">
        <v>179726</v>
      </c>
      <c r="M349" s="116">
        <v>5.6749494176737609E-4</v>
      </c>
      <c r="N349" s="5">
        <f t="shared" si="55"/>
        <v>154926119.10249367</v>
      </c>
      <c r="O349" s="6">
        <v>1</v>
      </c>
      <c r="P349" s="260">
        <v>154926119.10249367</v>
      </c>
      <c r="Q349" s="261">
        <f t="shared" si="51"/>
        <v>0</v>
      </c>
      <c r="R349" s="262">
        <f t="shared" si="51"/>
        <v>0</v>
      </c>
      <c r="S349" s="6">
        <f t="shared" si="52"/>
        <v>1</v>
      </c>
      <c r="T349" s="260">
        <f t="shared" si="53"/>
        <v>154926119.10249367</v>
      </c>
      <c r="U349" s="428">
        <v>1</v>
      </c>
      <c r="V349" s="225">
        <v>179726</v>
      </c>
      <c r="W349" s="226">
        <f t="shared" si="54"/>
        <v>0</v>
      </c>
      <c r="AB349" s="199"/>
      <c r="AC349" s="199"/>
    </row>
    <row r="350" spans="1:29" s="225" customFormat="1" ht="36" hidden="1" customHeight="1" outlineLevel="7" x14ac:dyDescent="0.2">
      <c r="A350" s="221"/>
      <c r="B350" s="227"/>
      <c r="C350" s="248"/>
      <c r="D350" s="248"/>
      <c r="E350" s="254"/>
      <c r="F350" s="265"/>
      <c r="G350" s="270"/>
      <c r="H350" s="270"/>
      <c r="I350" s="4" t="s">
        <v>81</v>
      </c>
      <c r="J350" s="259" t="s">
        <v>256</v>
      </c>
      <c r="K350" s="259">
        <v>179726</v>
      </c>
      <c r="L350" s="234">
        <v>179726</v>
      </c>
      <c r="M350" s="116">
        <v>3.7832996117825071E-4</v>
      </c>
      <c r="N350" s="5">
        <f t="shared" si="55"/>
        <v>103284079.40166244</v>
      </c>
      <c r="O350" s="6">
        <v>1</v>
      </c>
      <c r="P350" s="260">
        <v>103284079.40166244</v>
      </c>
      <c r="Q350" s="261">
        <f t="shared" si="51"/>
        <v>0</v>
      </c>
      <c r="R350" s="262">
        <f t="shared" si="51"/>
        <v>0</v>
      </c>
      <c r="S350" s="6">
        <f t="shared" si="52"/>
        <v>1</v>
      </c>
      <c r="T350" s="260">
        <f t="shared" si="53"/>
        <v>103284079.40166244</v>
      </c>
      <c r="U350" s="428">
        <v>1</v>
      </c>
      <c r="V350" s="225">
        <v>179726</v>
      </c>
      <c r="W350" s="226">
        <f t="shared" si="54"/>
        <v>0</v>
      </c>
      <c r="AB350" s="199"/>
      <c r="AC350" s="199"/>
    </row>
    <row r="351" spans="1:29" s="225" customFormat="1" ht="36" hidden="1" customHeight="1" outlineLevel="7" x14ac:dyDescent="0.2">
      <c r="A351" s="221"/>
      <c r="B351" s="227"/>
      <c r="C351" s="248"/>
      <c r="D351" s="248"/>
      <c r="E351" s="254"/>
      <c r="F351" s="265"/>
      <c r="G351" s="270"/>
      <c r="H351" s="270"/>
      <c r="I351" s="4" t="s">
        <v>82</v>
      </c>
      <c r="J351" s="259" t="s">
        <v>263</v>
      </c>
      <c r="K351" s="259">
        <v>32</v>
      </c>
      <c r="L351" s="234">
        <v>32</v>
      </c>
      <c r="M351" s="116">
        <v>4.7291245147281354E-4</v>
      </c>
      <c r="N351" s="5">
        <f t="shared" si="55"/>
        <v>129105099.2520781</v>
      </c>
      <c r="O351" s="6">
        <v>1</v>
      </c>
      <c r="P351" s="260">
        <v>129105099.2520781</v>
      </c>
      <c r="Q351" s="261">
        <f t="shared" si="51"/>
        <v>0</v>
      </c>
      <c r="R351" s="262">
        <f t="shared" si="51"/>
        <v>0</v>
      </c>
      <c r="S351" s="6">
        <f t="shared" si="52"/>
        <v>1</v>
      </c>
      <c r="T351" s="260">
        <f t="shared" si="53"/>
        <v>129105099.2520781</v>
      </c>
      <c r="U351" s="428">
        <v>1</v>
      </c>
      <c r="V351" s="225">
        <v>32</v>
      </c>
      <c r="W351" s="226">
        <f t="shared" si="54"/>
        <v>0</v>
      </c>
      <c r="AB351" s="199"/>
      <c r="AC351" s="199"/>
    </row>
    <row r="352" spans="1:29" s="225" customFormat="1" ht="36" hidden="1" customHeight="1" outlineLevel="7" x14ac:dyDescent="0.2">
      <c r="A352" s="221"/>
      <c r="B352" s="227"/>
      <c r="C352" s="248"/>
      <c r="D352" s="248"/>
      <c r="E352" s="254"/>
      <c r="F352" s="265"/>
      <c r="G352" s="270"/>
      <c r="H352" s="270"/>
      <c r="I352" s="4" t="s">
        <v>83</v>
      </c>
      <c r="J352" s="259" t="s">
        <v>257</v>
      </c>
      <c r="K352" s="259">
        <v>100</v>
      </c>
      <c r="L352" s="234">
        <v>67</v>
      </c>
      <c r="M352" s="116">
        <v>7.0936867720922028E-4</v>
      </c>
      <c r="N352" s="5">
        <f t="shared" si="55"/>
        <v>193657648.87811714</v>
      </c>
      <c r="O352" s="6">
        <v>0.67</v>
      </c>
      <c r="P352" s="260">
        <v>129750624.74833849</v>
      </c>
      <c r="Q352" s="261">
        <f t="shared" si="51"/>
        <v>0</v>
      </c>
      <c r="R352" s="262">
        <f t="shared" si="51"/>
        <v>0</v>
      </c>
      <c r="S352" s="6">
        <f t="shared" si="52"/>
        <v>0.67</v>
      </c>
      <c r="T352" s="260">
        <f t="shared" si="53"/>
        <v>129750624.74833849</v>
      </c>
      <c r="U352" s="428">
        <v>0.67</v>
      </c>
      <c r="V352" s="225">
        <v>64</v>
      </c>
      <c r="W352" s="226">
        <f t="shared" si="54"/>
        <v>-3</v>
      </c>
      <c r="AB352" s="199"/>
      <c r="AC352" s="199"/>
    </row>
    <row r="353" spans="1:29" s="225" customFormat="1" ht="36" hidden="1" customHeight="1" outlineLevel="5" x14ac:dyDescent="0.2">
      <c r="A353" s="221"/>
      <c r="B353" s="227"/>
      <c r="C353" s="248"/>
      <c r="D353" s="248"/>
      <c r="E353" s="254"/>
      <c r="F353" s="265"/>
      <c r="G353" s="270"/>
      <c r="H353" s="270"/>
      <c r="I353" s="22" t="s">
        <v>440</v>
      </c>
      <c r="J353" s="271"/>
      <c r="K353" s="271"/>
      <c r="L353" s="272"/>
      <c r="M353" s="115">
        <v>3.5674069706596806E-3</v>
      </c>
      <c r="N353" s="23">
        <f t="shared" si="55"/>
        <v>973902102.99009275</v>
      </c>
      <c r="O353" s="273">
        <v>0.94855865344898826</v>
      </c>
      <c r="P353" s="274">
        <v>923803267.40342033</v>
      </c>
      <c r="Q353" s="273">
        <f t="shared" si="51"/>
        <v>0</v>
      </c>
      <c r="R353" s="272">
        <f t="shared" si="51"/>
        <v>0</v>
      </c>
      <c r="S353" s="273">
        <f>SUMPRODUCT(S354:S360,M354:M360)/M353</f>
        <v>0.94855865344898826</v>
      </c>
      <c r="T353" s="274">
        <f t="shared" si="53"/>
        <v>923803267.40342033</v>
      </c>
      <c r="U353" s="428">
        <v>0.94855865344898826</v>
      </c>
      <c r="W353" s="226">
        <f t="shared" si="54"/>
        <v>0</v>
      </c>
      <c r="AB353" s="199"/>
      <c r="AC353" s="199"/>
    </row>
    <row r="354" spans="1:29" s="225" customFormat="1" ht="36" hidden="1" customHeight="1" outlineLevel="7" x14ac:dyDescent="0.2">
      <c r="A354" s="221"/>
      <c r="B354" s="227"/>
      <c r="C354" s="248"/>
      <c r="D354" s="248"/>
      <c r="E354" s="254"/>
      <c r="F354" s="265"/>
      <c r="G354" s="270"/>
      <c r="H354" s="270"/>
      <c r="I354" s="4" t="s">
        <v>72</v>
      </c>
      <c r="J354" s="259" t="s">
        <v>256</v>
      </c>
      <c r="K354" s="259">
        <v>135576</v>
      </c>
      <c r="L354" s="234">
        <v>135200</v>
      </c>
      <c r="M354" s="116">
        <v>3.5674069706596807E-4</v>
      </c>
      <c r="N354" s="5">
        <f t="shared" si="55"/>
        <v>97390210.299009278</v>
      </c>
      <c r="O354" s="6">
        <v>0.99722664778426862</v>
      </c>
      <c r="P354" s="260">
        <v>97120112.943485975</v>
      </c>
      <c r="Q354" s="261">
        <f t="shared" si="51"/>
        <v>0</v>
      </c>
      <c r="R354" s="262">
        <f t="shared" si="51"/>
        <v>0</v>
      </c>
      <c r="S354" s="6">
        <f t="shared" ref="S354:S360" si="56">L354/K354</f>
        <v>0.99722664778426862</v>
      </c>
      <c r="T354" s="260">
        <f t="shared" si="53"/>
        <v>97120112.943485975</v>
      </c>
      <c r="U354" s="428">
        <v>0.99722664778426862</v>
      </c>
      <c r="V354" s="225">
        <v>135200</v>
      </c>
      <c r="W354" s="226">
        <f t="shared" si="54"/>
        <v>0</v>
      </c>
      <c r="AB354" s="199"/>
      <c r="AC354" s="199"/>
    </row>
    <row r="355" spans="1:29" s="225" customFormat="1" ht="36" hidden="1" customHeight="1" outlineLevel="7" x14ac:dyDescent="0.2">
      <c r="A355" s="221"/>
      <c r="B355" s="227"/>
      <c r="C355" s="248"/>
      <c r="D355" s="248"/>
      <c r="E355" s="254"/>
      <c r="F355" s="265"/>
      <c r="G355" s="270"/>
      <c r="H355" s="270"/>
      <c r="I355" s="4" t="s">
        <v>239</v>
      </c>
      <c r="J355" s="259" t="s">
        <v>263</v>
      </c>
      <c r="K355" s="259">
        <v>33</v>
      </c>
      <c r="L355" s="234">
        <v>33</v>
      </c>
      <c r="M355" s="116">
        <v>1.7837034853298398E-4</v>
      </c>
      <c r="N355" s="5">
        <f t="shared" si="55"/>
        <v>48695105.149504624</v>
      </c>
      <c r="O355" s="6">
        <v>1</v>
      </c>
      <c r="P355" s="260">
        <v>48695105.149504624</v>
      </c>
      <c r="Q355" s="261">
        <f t="shared" si="51"/>
        <v>0</v>
      </c>
      <c r="R355" s="262">
        <f t="shared" si="51"/>
        <v>0</v>
      </c>
      <c r="S355" s="6">
        <f t="shared" si="56"/>
        <v>1</v>
      </c>
      <c r="T355" s="260">
        <f t="shared" si="53"/>
        <v>48695105.149504624</v>
      </c>
      <c r="U355" s="428">
        <v>1</v>
      </c>
      <c r="V355" s="225">
        <v>33</v>
      </c>
      <c r="W355" s="226">
        <f t="shared" si="54"/>
        <v>0</v>
      </c>
      <c r="AB355" s="199"/>
      <c r="AC355" s="199"/>
    </row>
    <row r="356" spans="1:29" s="225" customFormat="1" ht="36" hidden="1" customHeight="1" outlineLevel="7" x14ac:dyDescent="0.2">
      <c r="A356" s="221"/>
      <c r="B356" s="227"/>
      <c r="C356" s="248"/>
      <c r="D356" s="248"/>
      <c r="E356" s="254"/>
      <c r="F356" s="265"/>
      <c r="G356" s="270"/>
      <c r="H356" s="270"/>
      <c r="I356" s="4" t="s">
        <v>75</v>
      </c>
      <c r="J356" s="259" t="s">
        <v>256</v>
      </c>
      <c r="K356" s="259">
        <v>135576</v>
      </c>
      <c r="L356" s="234">
        <v>135200</v>
      </c>
      <c r="M356" s="116">
        <v>1.4269627882638723E-3</v>
      </c>
      <c r="N356" s="5">
        <f t="shared" si="55"/>
        <v>389560841.19603711</v>
      </c>
      <c r="O356" s="6">
        <v>0.99722664778426862</v>
      </c>
      <c r="P356" s="260">
        <v>388480451.7739439</v>
      </c>
      <c r="Q356" s="261">
        <f t="shared" si="51"/>
        <v>0</v>
      </c>
      <c r="R356" s="262">
        <f t="shared" si="51"/>
        <v>0</v>
      </c>
      <c r="S356" s="6">
        <f t="shared" si="56"/>
        <v>0.99722664778426862</v>
      </c>
      <c r="T356" s="260">
        <f t="shared" si="53"/>
        <v>388480451.7739439</v>
      </c>
      <c r="U356" s="428">
        <v>0.99722664778426862</v>
      </c>
      <c r="V356" s="225">
        <v>135199</v>
      </c>
      <c r="W356" s="226">
        <f t="shared" si="54"/>
        <v>-1</v>
      </c>
      <c r="AB356" s="199"/>
      <c r="AC356" s="199"/>
    </row>
    <row r="357" spans="1:29" s="225" customFormat="1" ht="36" hidden="1" customHeight="1" outlineLevel="7" x14ac:dyDescent="0.2">
      <c r="A357" s="221"/>
      <c r="B357" s="227"/>
      <c r="C357" s="248"/>
      <c r="D357" s="248"/>
      <c r="E357" s="254"/>
      <c r="F357" s="265"/>
      <c r="G357" s="270"/>
      <c r="H357" s="270"/>
      <c r="I357" s="4" t="s">
        <v>80</v>
      </c>
      <c r="J357" s="259" t="s">
        <v>256</v>
      </c>
      <c r="K357" s="259">
        <v>135576</v>
      </c>
      <c r="L357" s="234">
        <v>135200</v>
      </c>
      <c r="M357" s="116">
        <v>4.2808883647916162E-4</v>
      </c>
      <c r="N357" s="5">
        <f t="shared" si="55"/>
        <v>116868252.35881113</v>
      </c>
      <c r="O357" s="6">
        <v>0.99722664778426862</v>
      </c>
      <c r="P357" s="260">
        <v>116544135.53218316</v>
      </c>
      <c r="Q357" s="261">
        <f t="shared" si="51"/>
        <v>0</v>
      </c>
      <c r="R357" s="262">
        <f t="shared" si="51"/>
        <v>0</v>
      </c>
      <c r="S357" s="6">
        <f t="shared" si="56"/>
        <v>0.99722664778426862</v>
      </c>
      <c r="T357" s="260">
        <f t="shared" si="53"/>
        <v>116544135.53218316</v>
      </c>
      <c r="U357" s="428">
        <v>0.99722664778426862</v>
      </c>
      <c r="V357" s="225">
        <v>135199</v>
      </c>
      <c r="W357" s="226">
        <f t="shared" si="54"/>
        <v>-1</v>
      </c>
      <c r="AB357" s="199"/>
      <c r="AC357" s="199"/>
    </row>
    <row r="358" spans="1:29" s="225" customFormat="1" ht="36" hidden="1" customHeight="1" outlineLevel="7" x14ac:dyDescent="0.2">
      <c r="A358" s="221"/>
      <c r="B358" s="227"/>
      <c r="C358" s="248"/>
      <c r="D358" s="248"/>
      <c r="E358" s="254"/>
      <c r="F358" s="265"/>
      <c r="G358" s="270"/>
      <c r="H358" s="270"/>
      <c r="I358" s="4" t="s">
        <v>81</v>
      </c>
      <c r="J358" s="259" t="s">
        <v>256</v>
      </c>
      <c r="K358" s="259">
        <v>135576</v>
      </c>
      <c r="L358" s="234">
        <v>135200</v>
      </c>
      <c r="M358" s="116">
        <v>2.8539255765277442E-4</v>
      </c>
      <c r="N358" s="5">
        <f t="shared" si="55"/>
        <v>77912168.239207417</v>
      </c>
      <c r="O358" s="6">
        <v>0.99722664778426862</v>
      </c>
      <c r="P358" s="260">
        <v>77696090.35478878</v>
      </c>
      <c r="Q358" s="261">
        <f t="shared" si="51"/>
        <v>0</v>
      </c>
      <c r="R358" s="262">
        <f t="shared" si="51"/>
        <v>0</v>
      </c>
      <c r="S358" s="6">
        <f t="shared" si="56"/>
        <v>0.99722664778426862</v>
      </c>
      <c r="T358" s="260">
        <f t="shared" si="53"/>
        <v>77696090.35478878</v>
      </c>
      <c r="U358" s="428">
        <v>0.99722664778426862</v>
      </c>
      <c r="V358" s="225">
        <v>135199</v>
      </c>
      <c r="W358" s="226">
        <f t="shared" si="54"/>
        <v>-1</v>
      </c>
      <c r="AB358" s="199"/>
      <c r="AC358" s="199"/>
    </row>
    <row r="359" spans="1:29" s="225" customFormat="1" ht="36" hidden="1" customHeight="1" outlineLevel="7" x14ac:dyDescent="0.2">
      <c r="A359" s="221"/>
      <c r="B359" s="227"/>
      <c r="C359" s="248"/>
      <c r="D359" s="248"/>
      <c r="E359" s="254"/>
      <c r="F359" s="265"/>
      <c r="G359" s="270"/>
      <c r="H359" s="270"/>
      <c r="I359" s="4" t="s">
        <v>82</v>
      </c>
      <c r="J359" s="259" t="s">
        <v>263</v>
      </c>
      <c r="K359" s="259">
        <v>33</v>
      </c>
      <c r="L359" s="234">
        <v>33</v>
      </c>
      <c r="M359" s="116">
        <v>3.5674069706596807E-4</v>
      </c>
      <c r="N359" s="5">
        <f t="shared" si="55"/>
        <v>97390210.299009278</v>
      </c>
      <c r="O359" s="6">
        <v>1</v>
      </c>
      <c r="P359" s="260">
        <v>97390210.299009278</v>
      </c>
      <c r="Q359" s="261">
        <f t="shared" si="51"/>
        <v>0</v>
      </c>
      <c r="R359" s="262">
        <f t="shared" si="51"/>
        <v>0</v>
      </c>
      <c r="S359" s="6">
        <f t="shared" si="56"/>
        <v>1</v>
      </c>
      <c r="T359" s="260">
        <f t="shared" si="53"/>
        <v>97390210.299009278</v>
      </c>
      <c r="U359" s="428">
        <v>1</v>
      </c>
      <c r="V359" s="225">
        <v>33</v>
      </c>
      <c r="W359" s="226">
        <f t="shared" si="54"/>
        <v>0</v>
      </c>
      <c r="AB359" s="199"/>
      <c r="AC359" s="199"/>
    </row>
    <row r="360" spans="1:29" s="225" customFormat="1" ht="36" hidden="1" customHeight="1" outlineLevel="7" x14ac:dyDescent="0.2">
      <c r="A360" s="221"/>
      <c r="B360" s="227"/>
      <c r="C360" s="248"/>
      <c r="D360" s="248"/>
      <c r="E360" s="254"/>
      <c r="F360" s="265"/>
      <c r="G360" s="270"/>
      <c r="H360" s="270"/>
      <c r="I360" s="4" t="s">
        <v>83</v>
      </c>
      <c r="J360" s="259" t="s">
        <v>257</v>
      </c>
      <c r="K360" s="259">
        <v>100</v>
      </c>
      <c r="L360" s="234">
        <v>67</v>
      </c>
      <c r="M360" s="116">
        <v>5.3511104559895203E-4</v>
      </c>
      <c r="N360" s="5">
        <f t="shared" si="55"/>
        <v>146085315.4485139</v>
      </c>
      <c r="O360" s="6">
        <v>0.67</v>
      </c>
      <c r="P360" s="260">
        <v>97877161.350504309</v>
      </c>
      <c r="Q360" s="261">
        <f t="shared" si="51"/>
        <v>0</v>
      </c>
      <c r="R360" s="262">
        <f t="shared" si="51"/>
        <v>0</v>
      </c>
      <c r="S360" s="6">
        <f t="shared" si="56"/>
        <v>0.67</v>
      </c>
      <c r="T360" s="260">
        <f t="shared" si="53"/>
        <v>97877161.350504309</v>
      </c>
      <c r="U360" s="428">
        <v>0.67</v>
      </c>
      <c r="V360" s="225">
        <v>64</v>
      </c>
      <c r="W360" s="226">
        <f t="shared" si="54"/>
        <v>-3</v>
      </c>
      <c r="AB360" s="199"/>
      <c r="AC360" s="199"/>
    </row>
    <row r="361" spans="1:29" s="225" customFormat="1" ht="36" hidden="1" customHeight="1" outlineLevel="5" x14ac:dyDescent="0.2">
      <c r="A361" s="221"/>
      <c r="B361" s="227"/>
      <c r="C361" s="248"/>
      <c r="D361" s="248"/>
      <c r="E361" s="254"/>
      <c r="F361" s="265"/>
      <c r="G361" s="270"/>
      <c r="H361" s="270"/>
      <c r="I361" s="22" t="s">
        <v>88</v>
      </c>
      <c r="J361" s="271"/>
      <c r="K361" s="271"/>
      <c r="L361" s="272"/>
      <c r="M361" s="115">
        <v>1.5378877368204973E-3</v>
      </c>
      <c r="N361" s="23">
        <f t="shared" si="55"/>
        <v>419843352.15199578</v>
      </c>
      <c r="O361" s="273">
        <v>0.13999999999999999</v>
      </c>
      <c r="P361" s="274">
        <v>58778069.301279403</v>
      </c>
      <c r="Q361" s="273">
        <f t="shared" si="51"/>
        <v>0</v>
      </c>
      <c r="R361" s="272">
        <f t="shared" si="51"/>
        <v>0</v>
      </c>
      <c r="S361" s="273">
        <f>SUMPRODUCT(S362:S368,M362:M368)/M361</f>
        <v>0.13999999999999999</v>
      </c>
      <c r="T361" s="274">
        <f t="shared" si="53"/>
        <v>58778069.301279403</v>
      </c>
      <c r="U361" s="428">
        <v>0.13999999999999999</v>
      </c>
      <c r="W361" s="226">
        <f t="shared" si="54"/>
        <v>0</v>
      </c>
      <c r="AB361" s="199"/>
      <c r="AC361" s="199"/>
    </row>
    <row r="362" spans="1:29" s="225" customFormat="1" ht="36" hidden="1" customHeight="1" outlineLevel="7" x14ac:dyDescent="0.2">
      <c r="A362" s="221"/>
      <c r="B362" s="227"/>
      <c r="C362" s="248"/>
      <c r="D362" s="248"/>
      <c r="E362" s="254"/>
      <c r="F362" s="265"/>
      <c r="G362" s="270"/>
      <c r="H362" s="270"/>
      <c r="I362" s="4" t="s">
        <v>72</v>
      </c>
      <c r="J362" s="259" t="s">
        <v>256</v>
      </c>
      <c r="K362" s="259">
        <v>58446</v>
      </c>
      <c r="L362" s="234">
        <v>58446</v>
      </c>
      <c r="M362" s="116">
        <v>1.5378877368204971E-4</v>
      </c>
      <c r="N362" s="5">
        <f t="shared" si="55"/>
        <v>41984335.215199575</v>
      </c>
      <c r="O362" s="6">
        <v>1</v>
      </c>
      <c r="P362" s="260">
        <v>41984335.215199575</v>
      </c>
      <c r="Q362" s="261">
        <f t="shared" si="51"/>
        <v>0</v>
      </c>
      <c r="R362" s="262">
        <f t="shared" si="51"/>
        <v>0</v>
      </c>
      <c r="S362" s="6">
        <f t="shared" ref="S362:S368" si="57">L362/K362</f>
        <v>1</v>
      </c>
      <c r="T362" s="260">
        <f t="shared" si="53"/>
        <v>41984335.215199575</v>
      </c>
      <c r="U362" s="428">
        <v>1</v>
      </c>
      <c r="V362" s="225">
        <v>58446</v>
      </c>
      <c r="W362" s="226">
        <f t="shared" si="54"/>
        <v>0</v>
      </c>
      <c r="AB362" s="199"/>
      <c r="AC362" s="199"/>
    </row>
    <row r="363" spans="1:29" s="225" customFormat="1" ht="36" hidden="1" customHeight="1" outlineLevel="7" x14ac:dyDescent="0.2">
      <c r="A363" s="221"/>
      <c r="B363" s="227"/>
      <c r="C363" s="248"/>
      <c r="D363" s="248"/>
      <c r="E363" s="254"/>
      <c r="F363" s="265"/>
      <c r="G363" s="270"/>
      <c r="H363" s="270"/>
      <c r="I363" s="4" t="s">
        <v>239</v>
      </c>
      <c r="J363" s="259" t="s">
        <v>263</v>
      </c>
      <c r="K363" s="259">
        <v>16</v>
      </c>
      <c r="L363" s="234">
        <v>8</v>
      </c>
      <c r="M363" s="116">
        <v>7.6894386841024843E-5</v>
      </c>
      <c r="N363" s="5">
        <f t="shared" si="55"/>
        <v>20992167.607599784</v>
      </c>
      <c r="O363" s="6">
        <v>0.5</v>
      </c>
      <c r="P363" s="260">
        <v>10496083.803799892</v>
      </c>
      <c r="Q363" s="261">
        <f t="shared" si="51"/>
        <v>0</v>
      </c>
      <c r="R363" s="262">
        <f t="shared" si="51"/>
        <v>0</v>
      </c>
      <c r="S363" s="6">
        <f t="shared" si="57"/>
        <v>0.5</v>
      </c>
      <c r="T363" s="260">
        <f t="shared" si="53"/>
        <v>10496083.803799892</v>
      </c>
      <c r="U363" s="428">
        <v>0.5</v>
      </c>
      <c r="V363" s="225">
        <v>8</v>
      </c>
      <c r="W363" s="226">
        <f t="shared" si="54"/>
        <v>0</v>
      </c>
      <c r="AB363" s="199"/>
      <c r="AC363" s="199"/>
    </row>
    <row r="364" spans="1:29" s="225" customFormat="1" ht="36" hidden="1" customHeight="1" outlineLevel="7" x14ac:dyDescent="0.2">
      <c r="A364" s="221"/>
      <c r="B364" s="227"/>
      <c r="C364" s="248"/>
      <c r="D364" s="248"/>
      <c r="E364" s="254"/>
      <c r="F364" s="265"/>
      <c r="G364" s="270"/>
      <c r="H364" s="270"/>
      <c r="I364" s="4" t="s">
        <v>75</v>
      </c>
      <c r="J364" s="259" t="s">
        <v>256</v>
      </c>
      <c r="K364" s="259">
        <v>58446</v>
      </c>
      <c r="L364" s="234">
        <v>0</v>
      </c>
      <c r="M364" s="116">
        <v>6.1515509472819885E-4</v>
      </c>
      <c r="N364" s="5">
        <f t="shared" si="55"/>
        <v>167937340.8607983</v>
      </c>
      <c r="O364" s="6">
        <v>0</v>
      </c>
      <c r="P364" s="260">
        <v>0</v>
      </c>
      <c r="Q364" s="261">
        <f t="shared" si="51"/>
        <v>0</v>
      </c>
      <c r="R364" s="262">
        <f t="shared" si="51"/>
        <v>0</v>
      </c>
      <c r="S364" s="6">
        <f t="shared" si="57"/>
        <v>0</v>
      </c>
      <c r="T364" s="260">
        <f t="shared" si="53"/>
        <v>0</v>
      </c>
      <c r="U364" s="428">
        <v>0</v>
      </c>
      <c r="V364" s="225">
        <v>0</v>
      </c>
      <c r="W364" s="226">
        <f t="shared" si="54"/>
        <v>0</v>
      </c>
      <c r="AB364" s="199"/>
      <c r="AC364" s="199"/>
    </row>
    <row r="365" spans="1:29" s="225" customFormat="1" ht="36" hidden="1" customHeight="1" outlineLevel="7" x14ac:dyDescent="0.2">
      <c r="A365" s="221"/>
      <c r="B365" s="227"/>
      <c r="C365" s="248"/>
      <c r="D365" s="248"/>
      <c r="E365" s="254"/>
      <c r="F365" s="265"/>
      <c r="G365" s="270"/>
      <c r="H365" s="270"/>
      <c r="I365" s="4" t="s">
        <v>80</v>
      </c>
      <c r="J365" s="259" t="s">
        <v>256</v>
      </c>
      <c r="K365" s="259">
        <v>58446</v>
      </c>
      <c r="L365" s="234">
        <v>0</v>
      </c>
      <c r="M365" s="116">
        <v>1.845465284184596E-4</v>
      </c>
      <c r="N365" s="5">
        <f t="shared" si="55"/>
        <v>50381202.25823947</v>
      </c>
      <c r="O365" s="6">
        <v>0</v>
      </c>
      <c r="P365" s="260">
        <v>0</v>
      </c>
      <c r="Q365" s="261">
        <f t="shared" si="51"/>
        <v>0</v>
      </c>
      <c r="R365" s="262">
        <f t="shared" si="51"/>
        <v>0</v>
      </c>
      <c r="S365" s="6">
        <f t="shared" si="57"/>
        <v>0</v>
      </c>
      <c r="T365" s="260">
        <f t="shared" si="53"/>
        <v>0</v>
      </c>
      <c r="U365" s="428">
        <v>0</v>
      </c>
      <c r="V365" s="225">
        <v>0</v>
      </c>
      <c r="W365" s="226">
        <f t="shared" si="54"/>
        <v>0</v>
      </c>
      <c r="AB365" s="199"/>
      <c r="AC365" s="199"/>
    </row>
    <row r="366" spans="1:29" s="225" customFormat="1" ht="36" hidden="1" customHeight="1" outlineLevel="7" x14ac:dyDescent="0.2">
      <c r="A366" s="221"/>
      <c r="B366" s="227"/>
      <c r="C366" s="248"/>
      <c r="D366" s="248"/>
      <c r="E366" s="254"/>
      <c r="F366" s="265"/>
      <c r="G366" s="270"/>
      <c r="H366" s="270"/>
      <c r="I366" s="4" t="s">
        <v>81</v>
      </c>
      <c r="J366" s="259" t="s">
        <v>256</v>
      </c>
      <c r="K366" s="259">
        <v>58446</v>
      </c>
      <c r="L366" s="234">
        <v>0</v>
      </c>
      <c r="M366" s="116">
        <v>1.2303101894563972E-4</v>
      </c>
      <c r="N366" s="5">
        <f t="shared" si="55"/>
        <v>33587468.172159642</v>
      </c>
      <c r="O366" s="6">
        <v>0</v>
      </c>
      <c r="P366" s="260">
        <v>0</v>
      </c>
      <c r="Q366" s="261">
        <f t="shared" si="51"/>
        <v>0</v>
      </c>
      <c r="R366" s="262">
        <f t="shared" si="51"/>
        <v>0</v>
      </c>
      <c r="S366" s="6">
        <f t="shared" si="57"/>
        <v>0</v>
      </c>
      <c r="T366" s="260">
        <f t="shared" si="53"/>
        <v>0</v>
      </c>
      <c r="U366" s="428">
        <v>0</v>
      </c>
      <c r="V366" s="225">
        <v>0</v>
      </c>
      <c r="W366" s="226">
        <f t="shared" si="54"/>
        <v>0</v>
      </c>
      <c r="AB366" s="199"/>
      <c r="AC366" s="199"/>
    </row>
    <row r="367" spans="1:29" s="225" customFormat="1" ht="36" hidden="1" customHeight="1" outlineLevel="7" x14ac:dyDescent="0.2">
      <c r="A367" s="221"/>
      <c r="B367" s="227"/>
      <c r="C367" s="248"/>
      <c r="D367" s="248"/>
      <c r="E367" s="254"/>
      <c r="F367" s="265"/>
      <c r="G367" s="270"/>
      <c r="H367" s="270"/>
      <c r="I367" s="4" t="s">
        <v>82</v>
      </c>
      <c r="J367" s="259" t="s">
        <v>263</v>
      </c>
      <c r="K367" s="259">
        <v>16</v>
      </c>
      <c r="L367" s="234">
        <v>0</v>
      </c>
      <c r="M367" s="116">
        <v>1.5378877368204971E-4</v>
      </c>
      <c r="N367" s="5">
        <f t="shared" si="55"/>
        <v>41984335.215199575</v>
      </c>
      <c r="O367" s="6">
        <v>0</v>
      </c>
      <c r="P367" s="260">
        <v>0</v>
      </c>
      <c r="Q367" s="261">
        <f t="shared" si="51"/>
        <v>0</v>
      </c>
      <c r="R367" s="262">
        <f t="shared" si="51"/>
        <v>0</v>
      </c>
      <c r="S367" s="6">
        <f t="shared" si="57"/>
        <v>0</v>
      </c>
      <c r="T367" s="260">
        <f t="shared" si="53"/>
        <v>0</v>
      </c>
      <c r="U367" s="428">
        <v>0</v>
      </c>
      <c r="V367" s="225">
        <v>0</v>
      </c>
      <c r="W367" s="226">
        <f t="shared" si="54"/>
        <v>0</v>
      </c>
      <c r="AB367" s="199"/>
      <c r="AC367" s="199"/>
    </row>
    <row r="368" spans="1:29" s="225" customFormat="1" ht="36" hidden="1" customHeight="1" outlineLevel="7" x14ac:dyDescent="0.2">
      <c r="A368" s="221"/>
      <c r="B368" s="227"/>
      <c r="C368" s="248"/>
      <c r="D368" s="248"/>
      <c r="E368" s="254"/>
      <c r="F368" s="265"/>
      <c r="G368" s="270"/>
      <c r="H368" s="270"/>
      <c r="I368" s="4" t="s">
        <v>83</v>
      </c>
      <c r="J368" s="259" t="s">
        <v>257</v>
      </c>
      <c r="K368" s="259">
        <v>100</v>
      </c>
      <c r="L368" s="234">
        <v>10</v>
      </c>
      <c r="M368" s="116">
        <v>2.3068316052307457E-4</v>
      </c>
      <c r="N368" s="5">
        <f t="shared" si="55"/>
        <v>62976502.822799355</v>
      </c>
      <c r="O368" s="6">
        <v>0.1</v>
      </c>
      <c r="P368" s="260">
        <v>6297650.2822799357</v>
      </c>
      <c r="Q368" s="261">
        <f t="shared" si="51"/>
        <v>0</v>
      </c>
      <c r="R368" s="262">
        <f t="shared" si="51"/>
        <v>0</v>
      </c>
      <c r="S368" s="6">
        <f t="shared" si="57"/>
        <v>0.1</v>
      </c>
      <c r="T368" s="260">
        <f t="shared" si="53"/>
        <v>6297650.2822799357</v>
      </c>
      <c r="U368" s="428">
        <v>0.1</v>
      </c>
      <c r="V368" s="225">
        <v>10</v>
      </c>
      <c r="W368" s="226">
        <f t="shared" si="54"/>
        <v>0</v>
      </c>
      <c r="AB368" s="199"/>
      <c r="AC368" s="199"/>
    </row>
    <row r="369" spans="1:29" s="225" customFormat="1" ht="36" hidden="1" customHeight="1" outlineLevel="5" x14ac:dyDescent="0.2">
      <c r="A369" s="221"/>
      <c r="B369" s="227"/>
      <c r="C369" s="248"/>
      <c r="D369" s="248"/>
      <c r="E369" s="254"/>
      <c r="F369" s="265"/>
      <c r="G369" s="270"/>
      <c r="H369" s="270"/>
      <c r="I369" s="22" t="s">
        <v>89</v>
      </c>
      <c r="J369" s="271"/>
      <c r="K369" s="271"/>
      <c r="L369" s="272"/>
      <c r="M369" s="115">
        <v>1.7577062727921365E-3</v>
      </c>
      <c r="N369" s="23">
        <f t="shared" si="55"/>
        <v>479853812.47225326</v>
      </c>
      <c r="O369" s="273">
        <v>9.6004491017964072E-2</v>
      </c>
      <c r="P369" s="274">
        <v>46068121.029428251</v>
      </c>
      <c r="Q369" s="273">
        <f t="shared" si="51"/>
        <v>0</v>
      </c>
      <c r="R369" s="272">
        <f t="shared" si="51"/>
        <v>0</v>
      </c>
      <c r="S369" s="273">
        <f>SUMPRODUCT(S370:S376,M370:M376)/M369</f>
        <v>9.6004491017964072E-2</v>
      </c>
      <c r="T369" s="274">
        <f t="shared" si="53"/>
        <v>46068121.029428251</v>
      </c>
      <c r="U369" s="428">
        <v>9.6004491017964072E-2</v>
      </c>
      <c r="W369" s="226">
        <f t="shared" si="54"/>
        <v>0</v>
      </c>
      <c r="AB369" s="199"/>
      <c r="AC369" s="199"/>
    </row>
    <row r="370" spans="1:29" s="225" customFormat="1" ht="36" hidden="1" customHeight="1" outlineLevel="7" x14ac:dyDescent="0.2">
      <c r="A370" s="221"/>
      <c r="B370" s="227"/>
      <c r="C370" s="248"/>
      <c r="D370" s="248"/>
      <c r="E370" s="254"/>
      <c r="F370" s="265"/>
      <c r="G370" s="270"/>
      <c r="H370" s="270"/>
      <c r="I370" s="4" t="s">
        <v>72</v>
      </c>
      <c r="J370" s="259" t="s">
        <v>256</v>
      </c>
      <c r="K370" s="259">
        <v>66800</v>
      </c>
      <c r="L370" s="234">
        <v>64131</v>
      </c>
      <c r="M370" s="116">
        <v>1.7577062727921366E-4</v>
      </c>
      <c r="N370" s="5">
        <f t="shared" si="55"/>
        <v>47985381.247225329</v>
      </c>
      <c r="O370" s="6">
        <v>0.96004491017964066</v>
      </c>
      <c r="P370" s="260">
        <v>46068121.029428251</v>
      </c>
      <c r="Q370" s="261">
        <f t="shared" si="51"/>
        <v>0</v>
      </c>
      <c r="R370" s="262">
        <f t="shared" si="51"/>
        <v>0</v>
      </c>
      <c r="S370" s="6">
        <f t="shared" ref="S370:S376" si="58">L370/K370</f>
        <v>0.96004491017964066</v>
      </c>
      <c r="T370" s="260">
        <f t="shared" si="53"/>
        <v>46068121.029428251</v>
      </c>
      <c r="U370" s="428">
        <v>0.96004491017964066</v>
      </c>
      <c r="V370" s="225">
        <v>64131</v>
      </c>
      <c r="W370" s="226">
        <f t="shared" si="54"/>
        <v>0</v>
      </c>
      <c r="AB370" s="199"/>
      <c r="AC370" s="199"/>
    </row>
    <row r="371" spans="1:29" s="225" customFormat="1" ht="36" hidden="1" customHeight="1" outlineLevel="7" x14ac:dyDescent="0.2">
      <c r="A371" s="221"/>
      <c r="B371" s="227"/>
      <c r="C371" s="248"/>
      <c r="D371" s="248"/>
      <c r="E371" s="254"/>
      <c r="F371" s="265"/>
      <c r="G371" s="270"/>
      <c r="H371" s="270"/>
      <c r="I371" s="4" t="s">
        <v>239</v>
      </c>
      <c r="J371" s="259" t="s">
        <v>263</v>
      </c>
      <c r="K371" s="259">
        <v>10</v>
      </c>
      <c r="L371" s="234">
        <v>0</v>
      </c>
      <c r="M371" s="116">
        <v>8.7885313639606829E-5</v>
      </c>
      <c r="N371" s="5">
        <f t="shared" si="55"/>
        <v>23992690.623612665</v>
      </c>
      <c r="O371" s="6">
        <v>0</v>
      </c>
      <c r="P371" s="260">
        <v>0</v>
      </c>
      <c r="Q371" s="261">
        <f t="shared" si="51"/>
        <v>0</v>
      </c>
      <c r="R371" s="262">
        <f t="shared" si="51"/>
        <v>0</v>
      </c>
      <c r="S371" s="6">
        <f t="shared" si="58"/>
        <v>0</v>
      </c>
      <c r="T371" s="260">
        <f t="shared" si="53"/>
        <v>0</v>
      </c>
      <c r="U371" s="428">
        <v>0</v>
      </c>
      <c r="V371" s="225">
        <v>0</v>
      </c>
      <c r="W371" s="226">
        <f t="shared" si="54"/>
        <v>0</v>
      </c>
      <c r="AB371" s="199"/>
      <c r="AC371" s="199"/>
    </row>
    <row r="372" spans="1:29" s="225" customFormat="1" ht="36" hidden="1" customHeight="1" outlineLevel="7" x14ac:dyDescent="0.2">
      <c r="A372" s="221"/>
      <c r="B372" s="227"/>
      <c r="C372" s="248"/>
      <c r="D372" s="248"/>
      <c r="E372" s="254"/>
      <c r="F372" s="265"/>
      <c r="G372" s="270"/>
      <c r="H372" s="270"/>
      <c r="I372" s="4" t="s">
        <v>75</v>
      </c>
      <c r="J372" s="259" t="s">
        <v>256</v>
      </c>
      <c r="K372" s="259">
        <v>66800</v>
      </c>
      <c r="L372" s="234">
        <v>0</v>
      </c>
      <c r="M372" s="116">
        <v>7.0308250911685463E-4</v>
      </c>
      <c r="N372" s="5">
        <f t="shared" si="55"/>
        <v>191941524.98890132</v>
      </c>
      <c r="O372" s="6">
        <v>0</v>
      </c>
      <c r="P372" s="260">
        <v>0</v>
      </c>
      <c r="Q372" s="261">
        <f t="shared" si="51"/>
        <v>0</v>
      </c>
      <c r="R372" s="262">
        <f t="shared" si="51"/>
        <v>0</v>
      </c>
      <c r="S372" s="6">
        <f t="shared" si="58"/>
        <v>0</v>
      </c>
      <c r="T372" s="260">
        <f t="shared" si="53"/>
        <v>0</v>
      </c>
      <c r="U372" s="428">
        <v>0</v>
      </c>
      <c r="V372" s="225">
        <v>0</v>
      </c>
      <c r="W372" s="226">
        <f t="shared" si="54"/>
        <v>0</v>
      </c>
      <c r="AB372" s="199"/>
      <c r="AC372" s="199"/>
    </row>
    <row r="373" spans="1:29" s="225" customFormat="1" ht="36" hidden="1" customHeight="1" outlineLevel="7" x14ac:dyDescent="0.2">
      <c r="A373" s="221"/>
      <c r="B373" s="227"/>
      <c r="C373" s="248"/>
      <c r="D373" s="248"/>
      <c r="E373" s="254"/>
      <c r="F373" s="265"/>
      <c r="G373" s="270"/>
      <c r="H373" s="270"/>
      <c r="I373" s="4" t="s">
        <v>80</v>
      </c>
      <c r="J373" s="259" t="s">
        <v>256</v>
      </c>
      <c r="K373" s="259">
        <v>66800</v>
      </c>
      <c r="L373" s="234">
        <v>0</v>
      </c>
      <c r="M373" s="116">
        <v>2.1092475273505636E-4</v>
      </c>
      <c r="N373" s="5">
        <f t="shared" si="55"/>
        <v>57582457.496670388</v>
      </c>
      <c r="O373" s="6">
        <v>0</v>
      </c>
      <c r="P373" s="260">
        <v>0</v>
      </c>
      <c r="Q373" s="261">
        <f t="shared" si="51"/>
        <v>0</v>
      </c>
      <c r="R373" s="262">
        <f t="shared" si="51"/>
        <v>0</v>
      </c>
      <c r="S373" s="6">
        <f t="shared" si="58"/>
        <v>0</v>
      </c>
      <c r="T373" s="260">
        <f t="shared" si="53"/>
        <v>0</v>
      </c>
      <c r="U373" s="428">
        <v>0</v>
      </c>
      <c r="V373" s="225">
        <v>0</v>
      </c>
      <c r="W373" s="226">
        <f t="shared" si="54"/>
        <v>0</v>
      </c>
      <c r="AB373" s="199"/>
      <c r="AC373" s="199"/>
    </row>
    <row r="374" spans="1:29" s="225" customFormat="1" ht="36" hidden="1" customHeight="1" outlineLevel="7" x14ac:dyDescent="0.2">
      <c r="A374" s="221"/>
      <c r="B374" s="227"/>
      <c r="C374" s="248"/>
      <c r="D374" s="248"/>
      <c r="E374" s="254"/>
      <c r="F374" s="265"/>
      <c r="G374" s="270"/>
      <c r="H374" s="270"/>
      <c r="I374" s="4" t="s">
        <v>81</v>
      </c>
      <c r="J374" s="259" t="s">
        <v>256</v>
      </c>
      <c r="K374" s="259">
        <v>66800</v>
      </c>
      <c r="L374" s="234">
        <v>0</v>
      </c>
      <c r="M374" s="116">
        <v>1.406165018233709E-4</v>
      </c>
      <c r="N374" s="5">
        <f t="shared" si="55"/>
        <v>38388304.997780256</v>
      </c>
      <c r="O374" s="6">
        <v>0</v>
      </c>
      <c r="P374" s="260">
        <v>0</v>
      </c>
      <c r="Q374" s="261">
        <f t="shared" si="51"/>
        <v>0</v>
      </c>
      <c r="R374" s="262">
        <f t="shared" si="51"/>
        <v>0</v>
      </c>
      <c r="S374" s="6">
        <f t="shared" si="58"/>
        <v>0</v>
      </c>
      <c r="T374" s="260">
        <f t="shared" si="53"/>
        <v>0</v>
      </c>
      <c r="U374" s="428">
        <v>0</v>
      </c>
      <c r="V374" s="225">
        <v>0</v>
      </c>
      <c r="W374" s="226">
        <f t="shared" si="54"/>
        <v>0</v>
      </c>
      <c r="AB374" s="199"/>
      <c r="AC374" s="199"/>
    </row>
    <row r="375" spans="1:29" s="225" customFormat="1" ht="36" hidden="1" customHeight="1" outlineLevel="7" x14ac:dyDescent="0.2">
      <c r="A375" s="221"/>
      <c r="B375" s="227"/>
      <c r="C375" s="248"/>
      <c r="D375" s="248"/>
      <c r="E375" s="254"/>
      <c r="F375" s="265"/>
      <c r="G375" s="270"/>
      <c r="H375" s="270"/>
      <c r="I375" s="4" t="s">
        <v>82</v>
      </c>
      <c r="J375" s="259" t="s">
        <v>263</v>
      </c>
      <c r="K375" s="259">
        <v>10</v>
      </c>
      <c r="L375" s="234">
        <v>0</v>
      </c>
      <c r="M375" s="116">
        <v>1.7577062727921366E-4</v>
      </c>
      <c r="N375" s="5">
        <f t="shared" si="55"/>
        <v>47985381.247225329</v>
      </c>
      <c r="O375" s="6">
        <v>0</v>
      </c>
      <c r="P375" s="260">
        <v>0</v>
      </c>
      <c r="Q375" s="261">
        <f t="shared" si="51"/>
        <v>0</v>
      </c>
      <c r="R375" s="262">
        <f t="shared" si="51"/>
        <v>0</v>
      </c>
      <c r="S375" s="6">
        <f t="shared" si="58"/>
        <v>0</v>
      </c>
      <c r="T375" s="260">
        <f t="shared" si="53"/>
        <v>0</v>
      </c>
      <c r="U375" s="428">
        <v>0</v>
      </c>
      <c r="V375" s="225">
        <v>0</v>
      </c>
      <c r="W375" s="226">
        <f t="shared" si="54"/>
        <v>0</v>
      </c>
      <c r="AB375" s="199"/>
      <c r="AC375" s="199"/>
    </row>
    <row r="376" spans="1:29" s="225" customFormat="1" ht="36" hidden="1" customHeight="1" outlineLevel="7" x14ac:dyDescent="0.2">
      <c r="A376" s="221"/>
      <c r="B376" s="227"/>
      <c r="C376" s="248"/>
      <c r="D376" s="248"/>
      <c r="E376" s="254"/>
      <c r="F376" s="265"/>
      <c r="G376" s="270"/>
      <c r="H376" s="270"/>
      <c r="I376" s="4" t="s">
        <v>83</v>
      </c>
      <c r="J376" s="259" t="s">
        <v>257</v>
      </c>
      <c r="K376" s="259">
        <v>100</v>
      </c>
      <c r="L376" s="234">
        <v>0</v>
      </c>
      <c r="M376" s="116">
        <v>2.6365594091882046E-4</v>
      </c>
      <c r="N376" s="5">
        <f t="shared" si="55"/>
        <v>71978071.870837986</v>
      </c>
      <c r="O376" s="6">
        <v>0</v>
      </c>
      <c r="P376" s="260">
        <v>0</v>
      </c>
      <c r="Q376" s="261">
        <f t="shared" si="51"/>
        <v>0</v>
      </c>
      <c r="R376" s="262">
        <f t="shared" si="51"/>
        <v>0</v>
      </c>
      <c r="S376" s="6">
        <f t="shared" si="58"/>
        <v>0</v>
      </c>
      <c r="T376" s="260">
        <f t="shared" si="53"/>
        <v>0</v>
      </c>
      <c r="U376" s="428">
        <v>0</v>
      </c>
      <c r="V376" s="225">
        <v>7</v>
      </c>
      <c r="W376" s="226">
        <f t="shared" si="54"/>
        <v>7</v>
      </c>
      <c r="AB376" s="199"/>
      <c r="AC376" s="199"/>
    </row>
    <row r="377" spans="1:29" s="225" customFormat="1" ht="36" hidden="1" customHeight="1" outlineLevel="5" x14ac:dyDescent="0.2">
      <c r="A377" s="221"/>
      <c r="B377" s="227"/>
      <c r="C377" s="248"/>
      <c r="D377" s="248"/>
      <c r="E377" s="254"/>
      <c r="F377" s="265"/>
      <c r="G377" s="270"/>
      <c r="H377" s="270"/>
      <c r="I377" s="22" t="s">
        <v>90</v>
      </c>
      <c r="J377" s="271"/>
      <c r="K377" s="271"/>
      <c r="L377" s="272"/>
      <c r="M377" s="115">
        <v>4.5177787545025916E-3</v>
      </c>
      <c r="N377" s="23">
        <f t="shared" si="55"/>
        <v>1233353599.9792075</v>
      </c>
      <c r="O377" s="273">
        <v>9.9444942746980083E-2</v>
      </c>
      <c r="P377" s="274">
        <v>122650778.13671407</v>
      </c>
      <c r="Q377" s="273">
        <f t="shared" si="51"/>
        <v>0</v>
      </c>
      <c r="R377" s="272">
        <f t="shared" si="51"/>
        <v>0</v>
      </c>
      <c r="S377" s="273">
        <f>SUMPRODUCT(S378:S384,M378:M384)/M377</f>
        <v>9.9444942746980083E-2</v>
      </c>
      <c r="T377" s="274">
        <f t="shared" si="53"/>
        <v>122650778.13671407</v>
      </c>
      <c r="U377" s="428">
        <v>9.9444942746980083E-2</v>
      </c>
      <c r="W377" s="226">
        <f t="shared" si="54"/>
        <v>0</v>
      </c>
      <c r="AB377" s="199"/>
      <c r="AC377" s="199"/>
    </row>
    <row r="378" spans="1:29" s="225" customFormat="1" ht="36" hidden="1" customHeight="1" outlineLevel="7" x14ac:dyDescent="0.2">
      <c r="A378" s="221"/>
      <c r="B378" s="227"/>
      <c r="C378" s="248"/>
      <c r="D378" s="248"/>
      <c r="E378" s="254"/>
      <c r="F378" s="265"/>
      <c r="G378" s="270"/>
      <c r="H378" s="270"/>
      <c r="I378" s="4" t="s">
        <v>72</v>
      </c>
      <c r="J378" s="259" t="s">
        <v>256</v>
      </c>
      <c r="K378" s="259">
        <v>171694</v>
      </c>
      <c r="L378" s="234">
        <v>170741</v>
      </c>
      <c r="M378" s="116">
        <v>4.517778754502591E-4</v>
      </c>
      <c r="N378" s="5">
        <f t="shared" si="55"/>
        <v>123335359.99792074</v>
      </c>
      <c r="O378" s="6">
        <v>0.99444942746980092</v>
      </c>
      <c r="P378" s="260">
        <v>122650778.13671406</v>
      </c>
      <c r="Q378" s="261">
        <f t="shared" si="51"/>
        <v>0</v>
      </c>
      <c r="R378" s="262">
        <f t="shared" si="51"/>
        <v>0</v>
      </c>
      <c r="S378" s="6">
        <f t="shared" ref="S378:S384" si="59">L378/K378</f>
        <v>0.99444942746980092</v>
      </c>
      <c r="T378" s="260">
        <f t="shared" si="53"/>
        <v>122650778.13671406</v>
      </c>
      <c r="U378" s="428">
        <v>0.99444942746980092</v>
      </c>
      <c r="V378" s="225">
        <v>170741</v>
      </c>
      <c r="W378" s="226">
        <f t="shared" si="54"/>
        <v>0</v>
      </c>
      <c r="AB378" s="199"/>
      <c r="AC378" s="199"/>
    </row>
    <row r="379" spans="1:29" s="225" customFormat="1" ht="36" hidden="1" customHeight="1" outlineLevel="7" x14ac:dyDescent="0.2">
      <c r="A379" s="221"/>
      <c r="B379" s="227"/>
      <c r="C379" s="248"/>
      <c r="D379" s="248"/>
      <c r="E379" s="254"/>
      <c r="F379" s="265"/>
      <c r="G379" s="270"/>
      <c r="H379" s="270"/>
      <c r="I379" s="4" t="s">
        <v>239</v>
      </c>
      <c r="J379" s="259" t="s">
        <v>263</v>
      </c>
      <c r="K379" s="259">
        <v>12</v>
      </c>
      <c r="L379" s="234">
        <v>0</v>
      </c>
      <c r="M379" s="116">
        <v>2.258889377251295E-4</v>
      </c>
      <c r="N379" s="5">
        <f t="shared" si="55"/>
        <v>61667679.998960353</v>
      </c>
      <c r="O379" s="6">
        <v>0</v>
      </c>
      <c r="P379" s="260">
        <v>0</v>
      </c>
      <c r="Q379" s="261">
        <f t="shared" si="51"/>
        <v>0</v>
      </c>
      <c r="R379" s="262">
        <f t="shared" si="51"/>
        <v>0</v>
      </c>
      <c r="S379" s="6">
        <f t="shared" si="59"/>
        <v>0</v>
      </c>
      <c r="T379" s="260">
        <f t="shared" si="53"/>
        <v>0</v>
      </c>
      <c r="U379" s="428">
        <v>0</v>
      </c>
      <c r="V379" s="225">
        <v>0</v>
      </c>
      <c r="W379" s="226">
        <f t="shared" si="54"/>
        <v>0</v>
      </c>
      <c r="AB379" s="199"/>
      <c r="AC379" s="199"/>
    </row>
    <row r="380" spans="1:29" s="225" customFormat="1" ht="36" hidden="1" customHeight="1" outlineLevel="7" x14ac:dyDescent="0.2">
      <c r="A380" s="221"/>
      <c r="B380" s="227"/>
      <c r="C380" s="248"/>
      <c r="D380" s="248"/>
      <c r="E380" s="254"/>
      <c r="F380" s="265"/>
      <c r="G380" s="270"/>
      <c r="H380" s="270"/>
      <c r="I380" s="4" t="s">
        <v>75</v>
      </c>
      <c r="J380" s="259" t="s">
        <v>256</v>
      </c>
      <c r="K380" s="259">
        <v>171694</v>
      </c>
      <c r="L380" s="234">
        <v>0</v>
      </c>
      <c r="M380" s="116">
        <v>1.8071115018010364E-3</v>
      </c>
      <c r="N380" s="5">
        <f t="shared" si="55"/>
        <v>493341439.99168295</v>
      </c>
      <c r="O380" s="6">
        <v>0</v>
      </c>
      <c r="P380" s="260">
        <v>0</v>
      </c>
      <c r="Q380" s="261">
        <f t="shared" si="51"/>
        <v>0</v>
      </c>
      <c r="R380" s="262">
        <f t="shared" si="51"/>
        <v>0</v>
      </c>
      <c r="S380" s="6">
        <f t="shared" si="59"/>
        <v>0</v>
      </c>
      <c r="T380" s="260">
        <f t="shared" si="53"/>
        <v>0</v>
      </c>
      <c r="U380" s="428">
        <v>0</v>
      </c>
      <c r="V380" s="225">
        <v>0</v>
      </c>
      <c r="W380" s="226">
        <f t="shared" si="54"/>
        <v>0</v>
      </c>
      <c r="AB380" s="199"/>
      <c r="AC380" s="199"/>
    </row>
    <row r="381" spans="1:29" s="225" customFormat="1" ht="36" hidden="1" customHeight="1" outlineLevel="7" x14ac:dyDescent="0.2">
      <c r="A381" s="221"/>
      <c r="B381" s="227"/>
      <c r="C381" s="248"/>
      <c r="D381" s="248"/>
      <c r="E381" s="254"/>
      <c r="F381" s="265"/>
      <c r="G381" s="270"/>
      <c r="H381" s="270"/>
      <c r="I381" s="4" t="s">
        <v>80</v>
      </c>
      <c r="J381" s="259" t="s">
        <v>256</v>
      </c>
      <c r="K381" s="259">
        <v>171694</v>
      </c>
      <c r="L381" s="234">
        <v>0</v>
      </c>
      <c r="M381" s="116">
        <v>5.4213345054031077E-4</v>
      </c>
      <c r="N381" s="5">
        <f t="shared" si="55"/>
        <v>148002431.99750483</v>
      </c>
      <c r="O381" s="6">
        <v>0</v>
      </c>
      <c r="P381" s="260">
        <v>0</v>
      </c>
      <c r="Q381" s="261">
        <f t="shared" si="51"/>
        <v>0</v>
      </c>
      <c r="R381" s="262">
        <f t="shared" si="51"/>
        <v>0</v>
      </c>
      <c r="S381" s="6">
        <f t="shared" si="59"/>
        <v>0</v>
      </c>
      <c r="T381" s="260">
        <f t="shared" si="53"/>
        <v>0</v>
      </c>
      <c r="U381" s="428">
        <v>0</v>
      </c>
      <c r="V381" s="225">
        <v>0</v>
      </c>
      <c r="W381" s="226">
        <f t="shared" si="54"/>
        <v>0</v>
      </c>
      <c r="AB381" s="199"/>
      <c r="AC381" s="199"/>
    </row>
    <row r="382" spans="1:29" s="225" customFormat="1" ht="36" hidden="1" customHeight="1" outlineLevel="7" x14ac:dyDescent="0.2">
      <c r="A382" s="221"/>
      <c r="B382" s="227"/>
      <c r="C382" s="248"/>
      <c r="D382" s="248"/>
      <c r="E382" s="254"/>
      <c r="F382" s="265"/>
      <c r="G382" s="270"/>
      <c r="H382" s="270"/>
      <c r="I382" s="4" t="s">
        <v>81</v>
      </c>
      <c r="J382" s="259" t="s">
        <v>256</v>
      </c>
      <c r="K382" s="259">
        <v>171694</v>
      </c>
      <c r="L382" s="234">
        <v>0</v>
      </c>
      <c r="M382" s="116">
        <v>3.6142230036020716E-4</v>
      </c>
      <c r="N382" s="5">
        <f t="shared" si="55"/>
        <v>98668287.998336554</v>
      </c>
      <c r="O382" s="6">
        <v>0</v>
      </c>
      <c r="P382" s="260">
        <v>0</v>
      </c>
      <c r="Q382" s="261">
        <f t="shared" si="51"/>
        <v>0</v>
      </c>
      <c r="R382" s="262">
        <f t="shared" si="51"/>
        <v>0</v>
      </c>
      <c r="S382" s="6">
        <f t="shared" si="59"/>
        <v>0</v>
      </c>
      <c r="T382" s="260">
        <f t="shared" si="53"/>
        <v>0</v>
      </c>
      <c r="U382" s="428">
        <v>0</v>
      </c>
      <c r="V382" s="225">
        <v>0</v>
      </c>
      <c r="W382" s="226">
        <f t="shared" si="54"/>
        <v>0</v>
      </c>
      <c r="AB382" s="199"/>
      <c r="AC382" s="199"/>
    </row>
    <row r="383" spans="1:29" s="225" customFormat="1" ht="36" hidden="1" customHeight="1" outlineLevel="7" x14ac:dyDescent="0.2">
      <c r="A383" s="221"/>
      <c r="B383" s="227"/>
      <c r="C383" s="248"/>
      <c r="D383" s="248"/>
      <c r="E383" s="254"/>
      <c r="F383" s="265"/>
      <c r="G383" s="270"/>
      <c r="H383" s="270"/>
      <c r="I383" s="4" t="s">
        <v>82</v>
      </c>
      <c r="J383" s="259" t="s">
        <v>263</v>
      </c>
      <c r="K383" s="259">
        <v>12</v>
      </c>
      <c r="L383" s="234">
        <v>0</v>
      </c>
      <c r="M383" s="116">
        <v>4.517778754502591E-4</v>
      </c>
      <c r="N383" s="5">
        <f t="shared" si="55"/>
        <v>123335359.99792074</v>
      </c>
      <c r="O383" s="6">
        <v>0</v>
      </c>
      <c r="P383" s="260">
        <v>0</v>
      </c>
      <c r="Q383" s="261">
        <f t="shared" si="51"/>
        <v>0</v>
      </c>
      <c r="R383" s="262">
        <f t="shared" si="51"/>
        <v>0</v>
      </c>
      <c r="S383" s="6">
        <f t="shared" si="59"/>
        <v>0</v>
      </c>
      <c r="T383" s="260">
        <f t="shared" si="53"/>
        <v>0</v>
      </c>
      <c r="U383" s="428">
        <v>0</v>
      </c>
      <c r="V383" s="225">
        <v>0</v>
      </c>
      <c r="W383" s="226">
        <f t="shared" si="54"/>
        <v>0</v>
      </c>
      <c r="AB383" s="199"/>
      <c r="AC383" s="199"/>
    </row>
    <row r="384" spans="1:29" s="225" customFormat="1" ht="36" hidden="1" customHeight="1" outlineLevel="7" x14ac:dyDescent="0.2">
      <c r="A384" s="221"/>
      <c r="B384" s="227"/>
      <c r="C384" s="248"/>
      <c r="D384" s="248"/>
      <c r="E384" s="254"/>
      <c r="F384" s="265"/>
      <c r="G384" s="270"/>
      <c r="H384" s="270"/>
      <c r="I384" s="4" t="s">
        <v>83</v>
      </c>
      <c r="J384" s="259" t="s">
        <v>257</v>
      </c>
      <c r="K384" s="259">
        <v>100</v>
      </c>
      <c r="L384" s="234">
        <v>0</v>
      </c>
      <c r="M384" s="116">
        <v>6.7766681317538862E-4</v>
      </c>
      <c r="N384" s="5">
        <f t="shared" si="55"/>
        <v>185003039.9968811</v>
      </c>
      <c r="O384" s="6">
        <v>0</v>
      </c>
      <c r="P384" s="260">
        <v>0</v>
      </c>
      <c r="Q384" s="261">
        <f t="shared" si="51"/>
        <v>0</v>
      </c>
      <c r="R384" s="262">
        <f t="shared" si="51"/>
        <v>0</v>
      </c>
      <c r="S384" s="6">
        <f t="shared" si="59"/>
        <v>0</v>
      </c>
      <c r="T384" s="260">
        <f t="shared" si="53"/>
        <v>0</v>
      </c>
      <c r="U384" s="428">
        <v>0</v>
      </c>
      <c r="V384" s="225">
        <v>7</v>
      </c>
      <c r="W384" s="226">
        <f t="shared" si="54"/>
        <v>7</v>
      </c>
      <c r="AB384" s="199"/>
      <c r="AC384" s="199"/>
    </row>
    <row r="385" spans="1:29" s="225" customFormat="1" ht="36" hidden="1" customHeight="1" outlineLevel="5" x14ac:dyDescent="0.2">
      <c r="A385" s="221"/>
      <c r="B385" s="227"/>
      <c r="C385" s="248"/>
      <c r="D385" s="248"/>
      <c r="E385" s="254"/>
      <c r="F385" s="265"/>
      <c r="G385" s="270"/>
      <c r="H385" s="270"/>
      <c r="I385" s="22" t="s">
        <v>91</v>
      </c>
      <c r="J385" s="271"/>
      <c r="K385" s="271"/>
      <c r="L385" s="272"/>
      <c r="M385" s="115">
        <v>4.4531804176806637E-3</v>
      </c>
      <c r="N385" s="23">
        <f t="shared" si="55"/>
        <v>1215718254.0268211</v>
      </c>
      <c r="O385" s="273">
        <v>0.93699905459143584</v>
      </c>
      <c r="P385" s="274">
        <v>1139126854.6726825</v>
      </c>
      <c r="Q385" s="273">
        <f t="shared" si="51"/>
        <v>0</v>
      </c>
      <c r="R385" s="272">
        <f t="shared" si="51"/>
        <v>0</v>
      </c>
      <c r="S385" s="273">
        <f>SUMPRODUCT(S386:S392,M386:M392)/M385</f>
        <v>0.93699905459143584</v>
      </c>
      <c r="T385" s="274">
        <f t="shared" si="53"/>
        <v>1139126854.6726825</v>
      </c>
      <c r="U385" s="428">
        <v>0.93699905459143584</v>
      </c>
      <c r="W385" s="226">
        <f t="shared" si="54"/>
        <v>0</v>
      </c>
      <c r="AB385" s="199"/>
      <c r="AC385" s="199"/>
    </row>
    <row r="386" spans="1:29" s="225" customFormat="1" ht="36" hidden="1" customHeight="1" outlineLevel="7" x14ac:dyDescent="0.2">
      <c r="A386" s="221"/>
      <c r="B386" s="227"/>
      <c r="C386" s="248"/>
      <c r="D386" s="248"/>
      <c r="E386" s="254"/>
      <c r="F386" s="265"/>
      <c r="G386" s="270"/>
      <c r="H386" s="270"/>
      <c r="I386" s="4" t="s">
        <v>72</v>
      </c>
      <c r="J386" s="259" t="s">
        <v>256</v>
      </c>
      <c r="K386" s="259">
        <v>169239</v>
      </c>
      <c r="L386" s="234">
        <v>169239</v>
      </c>
      <c r="M386" s="116">
        <v>4.4531804176806643E-4</v>
      </c>
      <c r="N386" s="5">
        <f t="shared" si="55"/>
        <v>121571825.40268214</v>
      </c>
      <c r="O386" s="6">
        <v>1</v>
      </c>
      <c r="P386" s="260">
        <v>121571825.40268214</v>
      </c>
      <c r="Q386" s="261">
        <f t="shared" si="51"/>
        <v>0</v>
      </c>
      <c r="R386" s="262">
        <f t="shared" si="51"/>
        <v>0</v>
      </c>
      <c r="S386" s="6">
        <f t="shared" ref="S386:S392" si="60">L386/K386</f>
        <v>1</v>
      </c>
      <c r="T386" s="260">
        <f t="shared" si="53"/>
        <v>121571825.40268214</v>
      </c>
      <c r="U386" s="428">
        <v>1</v>
      </c>
      <c r="V386" s="225">
        <v>167795</v>
      </c>
      <c r="W386" s="226">
        <f t="shared" si="54"/>
        <v>-1444</v>
      </c>
      <c r="AB386" s="199"/>
      <c r="AC386" s="199"/>
    </row>
    <row r="387" spans="1:29" s="225" customFormat="1" ht="36" hidden="1" customHeight="1" outlineLevel="7" x14ac:dyDescent="0.2">
      <c r="A387" s="221"/>
      <c r="B387" s="227"/>
      <c r="C387" s="248"/>
      <c r="D387" s="248"/>
      <c r="E387" s="254"/>
      <c r="F387" s="265"/>
      <c r="G387" s="270"/>
      <c r="H387" s="270"/>
      <c r="I387" s="4" t="s">
        <v>239</v>
      </c>
      <c r="J387" s="259" t="s">
        <v>263</v>
      </c>
      <c r="K387" s="259">
        <v>28</v>
      </c>
      <c r="L387" s="234">
        <v>28</v>
      </c>
      <c r="M387" s="116">
        <v>2.2265902088403316E-4</v>
      </c>
      <c r="N387" s="5">
        <f t="shared" si="55"/>
        <v>60785912.701341055</v>
      </c>
      <c r="O387" s="6">
        <v>1</v>
      </c>
      <c r="P387" s="260">
        <v>60785912.701341055</v>
      </c>
      <c r="Q387" s="261">
        <f t="shared" si="51"/>
        <v>0</v>
      </c>
      <c r="R387" s="262">
        <f t="shared" si="51"/>
        <v>0</v>
      </c>
      <c r="S387" s="6">
        <f t="shared" si="60"/>
        <v>1</v>
      </c>
      <c r="T387" s="260">
        <f t="shared" si="53"/>
        <v>60785912.701341055</v>
      </c>
      <c r="U387" s="428">
        <v>1</v>
      </c>
      <c r="V387" s="225">
        <v>28</v>
      </c>
      <c r="W387" s="226">
        <f t="shared" si="54"/>
        <v>0</v>
      </c>
      <c r="AB387" s="199"/>
      <c r="AC387" s="199"/>
    </row>
    <row r="388" spans="1:29" s="225" customFormat="1" ht="36" hidden="1" customHeight="1" outlineLevel="7" x14ac:dyDescent="0.2">
      <c r="A388" s="221"/>
      <c r="B388" s="227"/>
      <c r="C388" s="248"/>
      <c r="D388" s="248"/>
      <c r="E388" s="254"/>
      <c r="F388" s="265"/>
      <c r="G388" s="270"/>
      <c r="H388" s="270"/>
      <c r="I388" s="4" t="s">
        <v>75</v>
      </c>
      <c r="J388" s="259" t="s">
        <v>256</v>
      </c>
      <c r="K388" s="259">
        <v>169239</v>
      </c>
      <c r="L388" s="234">
        <v>169238.6</v>
      </c>
      <c r="M388" s="116">
        <v>1.7812721670722657E-3</v>
      </c>
      <c r="N388" s="5">
        <f t="shared" si="55"/>
        <v>486287301.61072856</v>
      </c>
      <c r="O388" s="6">
        <v>0.99999763647858952</v>
      </c>
      <c r="P388" s="260">
        <v>486286152.26027954</v>
      </c>
      <c r="Q388" s="261">
        <f t="shared" si="51"/>
        <v>0</v>
      </c>
      <c r="R388" s="262">
        <v>0</v>
      </c>
      <c r="S388" s="6">
        <f t="shared" si="60"/>
        <v>0.99999763647858952</v>
      </c>
      <c r="T388" s="260">
        <f t="shared" si="53"/>
        <v>486286152.26027954</v>
      </c>
      <c r="U388" s="428">
        <v>0.99999763647858952</v>
      </c>
      <c r="V388" s="225">
        <v>167795</v>
      </c>
      <c r="W388" s="226">
        <f t="shared" si="54"/>
        <v>-1443.6000000000058</v>
      </c>
      <c r="AB388" s="199"/>
      <c r="AC388" s="199"/>
    </row>
    <row r="389" spans="1:29" s="225" customFormat="1" ht="36" hidden="1" customHeight="1" outlineLevel="7" x14ac:dyDescent="0.2">
      <c r="A389" s="221"/>
      <c r="B389" s="227"/>
      <c r="C389" s="248"/>
      <c r="D389" s="248"/>
      <c r="E389" s="254"/>
      <c r="F389" s="265"/>
      <c r="G389" s="270"/>
      <c r="H389" s="270"/>
      <c r="I389" s="4" t="s">
        <v>80</v>
      </c>
      <c r="J389" s="259" t="s">
        <v>256</v>
      </c>
      <c r="K389" s="259">
        <v>169239</v>
      </c>
      <c r="L389" s="234">
        <v>169239</v>
      </c>
      <c r="M389" s="116">
        <v>5.3438165012167959E-4</v>
      </c>
      <c r="N389" s="5">
        <f t="shared" si="55"/>
        <v>145886190.48321852</v>
      </c>
      <c r="O389" s="6">
        <v>1</v>
      </c>
      <c r="P389" s="260">
        <v>145886190.48321852</v>
      </c>
      <c r="Q389" s="261">
        <f t="shared" si="51"/>
        <v>0</v>
      </c>
      <c r="R389" s="262">
        <f t="shared" si="51"/>
        <v>0</v>
      </c>
      <c r="S389" s="6">
        <f t="shared" si="60"/>
        <v>1</v>
      </c>
      <c r="T389" s="260">
        <f t="shared" si="53"/>
        <v>145886190.48321852</v>
      </c>
      <c r="U389" s="428">
        <v>1</v>
      </c>
      <c r="V389" s="225">
        <v>167795</v>
      </c>
      <c r="W389" s="226">
        <f t="shared" si="54"/>
        <v>-1444</v>
      </c>
      <c r="AB389" s="199"/>
      <c r="AC389" s="199"/>
    </row>
    <row r="390" spans="1:29" s="225" customFormat="1" ht="36" hidden="1" customHeight="1" outlineLevel="7" x14ac:dyDescent="0.2">
      <c r="A390" s="221"/>
      <c r="B390" s="227"/>
      <c r="C390" s="248"/>
      <c r="D390" s="248"/>
      <c r="E390" s="254"/>
      <c r="F390" s="265"/>
      <c r="G390" s="270"/>
      <c r="H390" s="270"/>
      <c r="I390" s="4" t="s">
        <v>81</v>
      </c>
      <c r="J390" s="259" t="s">
        <v>256</v>
      </c>
      <c r="K390" s="259">
        <v>169239</v>
      </c>
      <c r="L390" s="234">
        <v>169239</v>
      </c>
      <c r="M390" s="116">
        <v>3.5625443341445306E-4</v>
      </c>
      <c r="N390" s="5">
        <f t="shared" si="55"/>
        <v>97257460.322145686</v>
      </c>
      <c r="O390" s="6">
        <v>1</v>
      </c>
      <c r="P390" s="260">
        <v>97257460.322145686</v>
      </c>
      <c r="Q390" s="261">
        <f t="shared" si="51"/>
        <v>0</v>
      </c>
      <c r="R390" s="262">
        <f t="shared" si="51"/>
        <v>0</v>
      </c>
      <c r="S390" s="6">
        <f t="shared" si="60"/>
        <v>1</v>
      </c>
      <c r="T390" s="260">
        <f t="shared" si="53"/>
        <v>97257460.322145686</v>
      </c>
      <c r="U390" s="428">
        <v>1</v>
      </c>
      <c r="V390" s="225">
        <v>0</v>
      </c>
      <c r="W390" s="226">
        <f t="shared" si="54"/>
        <v>-169239</v>
      </c>
      <c r="AB390" s="199"/>
      <c r="AC390" s="199"/>
    </row>
    <row r="391" spans="1:29" s="225" customFormat="1" ht="36" hidden="1" customHeight="1" outlineLevel="7" x14ac:dyDescent="0.2">
      <c r="A391" s="221"/>
      <c r="B391" s="227"/>
      <c r="C391" s="248"/>
      <c r="D391" s="248"/>
      <c r="E391" s="254"/>
      <c r="F391" s="265"/>
      <c r="G391" s="270"/>
      <c r="H391" s="270"/>
      <c r="I391" s="4" t="s">
        <v>82</v>
      </c>
      <c r="J391" s="259" t="s">
        <v>263</v>
      </c>
      <c r="K391" s="259">
        <v>28</v>
      </c>
      <c r="L391" s="234">
        <v>28</v>
      </c>
      <c r="M391" s="116">
        <v>4.4531804176806643E-4</v>
      </c>
      <c r="N391" s="5">
        <f t="shared" si="55"/>
        <v>121571825.40268214</v>
      </c>
      <c r="O391" s="6">
        <v>1</v>
      </c>
      <c r="P391" s="260">
        <v>121571825.40268214</v>
      </c>
      <c r="Q391" s="261">
        <f t="shared" si="51"/>
        <v>0</v>
      </c>
      <c r="R391" s="262">
        <f t="shared" si="51"/>
        <v>0</v>
      </c>
      <c r="S391" s="6">
        <f t="shared" si="60"/>
        <v>1</v>
      </c>
      <c r="T391" s="260">
        <f t="shared" si="53"/>
        <v>121571825.40268214</v>
      </c>
      <c r="U391" s="428">
        <v>1</v>
      </c>
      <c r="V391" s="225">
        <v>0</v>
      </c>
      <c r="W391" s="226">
        <f t="shared" si="54"/>
        <v>-28</v>
      </c>
      <c r="AB391" s="199"/>
      <c r="AC391" s="199"/>
    </row>
    <row r="392" spans="1:29" s="225" customFormat="1" ht="36" hidden="1" customHeight="1" outlineLevel="7" x14ac:dyDescent="0.2">
      <c r="A392" s="221"/>
      <c r="B392" s="227"/>
      <c r="C392" s="248"/>
      <c r="D392" s="248"/>
      <c r="E392" s="254"/>
      <c r="F392" s="265"/>
      <c r="G392" s="270"/>
      <c r="H392" s="270"/>
      <c r="I392" s="4" t="s">
        <v>83</v>
      </c>
      <c r="J392" s="259" t="s">
        <v>257</v>
      </c>
      <c r="K392" s="259">
        <v>100</v>
      </c>
      <c r="L392" s="234">
        <v>58</v>
      </c>
      <c r="M392" s="116">
        <v>6.6797706265209948E-4</v>
      </c>
      <c r="N392" s="5">
        <f t="shared" si="55"/>
        <v>182357738.10402316</v>
      </c>
      <c r="O392" s="6">
        <v>0.57999999999999996</v>
      </c>
      <c r="P392" s="260">
        <v>105767488.10033342</v>
      </c>
      <c r="Q392" s="261">
        <f t="shared" si="51"/>
        <v>0</v>
      </c>
      <c r="R392" s="262">
        <f t="shared" si="51"/>
        <v>0</v>
      </c>
      <c r="S392" s="6">
        <f t="shared" si="60"/>
        <v>0.57999999999999996</v>
      </c>
      <c r="T392" s="260">
        <f t="shared" si="53"/>
        <v>105767488.10033342</v>
      </c>
      <c r="U392" s="428">
        <v>0.57999999999999996</v>
      </c>
      <c r="V392" s="225">
        <v>48</v>
      </c>
      <c r="W392" s="226">
        <f t="shared" si="54"/>
        <v>-10</v>
      </c>
      <c r="AB392" s="199"/>
      <c r="AC392" s="199"/>
    </row>
    <row r="393" spans="1:29" s="225" customFormat="1" ht="36" hidden="1" customHeight="1" outlineLevel="5" x14ac:dyDescent="0.2">
      <c r="A393" s="221"/>
      <c r="B393" s="227"/>
      <c r="C393" s="248"/>
      <c r="D393" s="248"/>
      <c r="E393" s="254"/>
      <c r="F393" s="265"/>
      <c r="G393" s="270"/>
      <c r="H393" s="270"/>
      <c r="I393" s="22" t="s">
        <v>92</v>
      </c>
      <c r="J393" s="271"/>
      <c r="K393" s="271"/>
      <c r="L393" s="272"/>
      <c r="M393" s="115">
        <v>3.0277279937889214E-3</v>
      </c>
      <c r="N393" s="23">
        <f t="shared" si="55"/>
        <v>826569742.30437553</v>
      </c>
      <c r="O393" s="273">
        <v>0.94389895364399545</v>
      </c>
      <c r="P393" s="274">
        <v>780198314.87488699</v>
      </c>
      <c r="Q393" s="273">
        <f t="shared" si="51"/>
        <v>0</v>
      </c>
      <c r="R393" s="272">
        <f t="shared" si="51"/>
        <v>0</v>
      </c>
      <c r="S393" s="273">
        <f>SUMPRODUCT(S394:S400,M394:M400)/M393</f>
        <v>0.94389895364399545</v>
      </c>
      <c r="T393" s="274">
        <f t="shared" si="53"/>
        <v>780198314.87488699</v>
      </c>
      <c r="U393" s="428">
        <v>0.94389895364399545</v>
      </c>
      <c r="W393" s="226">
        <f t="shared" si="54"/>
        <v>0</v>
      </c>
      <c r="AB393" s="199"/>
      <c r="AC393" s="199"/>
    </row>
    <row r="394" spans="1:29" s="225" customFormat="1" ht="36" hidden="1" customHeight="1" outlineLevel="7" x14ac:dyDescent="0.2">
      <c r="A394" s="221"/>
      <c r="B394" s="227"/>
      <c r="C394" s="248"/>
      <c r="D394" s="248"/>
      <c r="E394" s="254"/>
      <c r="F394" s="265"/>
      <c r="G394" s="270"/>
      <c r="H394" s="270"/>
      <c r="I394" s="4" t="s">
        <v>72</v>
      </c>
      <c r="J394" s="259" t="s">
        <v>256</v>
      </c>
      <c r="K394" s="259">
        <v>115066</v>
      </c>
      <c r="L394" s="234">
        <v>115066</v>
      </c>
      <c r="M394" s="116">
        <v>3.0277279937889211E-4</v>
      </c>
      <c r="N394" s="5">
        <f t="shared" si="55"/>
        <v>82656974.230437547</v>
      </c>
      <c r="O394" s="6">
        <v>1</v>
      </c>
      <c r="P394" s="260">
        <v>82656974.230437547</v>
      </c>
      <c r="Q394" s="261">
        <f t="shared" si="51"/>
        <v>0</v>
      </c>
      <c r="R394" s="262">
        <f t="shared" si="51"/>
        <v>0</v>
      </c>
      <c r="S394" s="6">
        <f t="shared" ref="S394:S400" si="61">L394/K394</f>
        <v>1</v>
      </c>
      <c r="T394" s="260">
        <f t="shared" si="53"/>
        <v>82656974.230437547</v>
      </c>
      <c r="U394" s="428">
        <v>1</v>
      </c>
      <c r="V394" s="225">
        <v>115066</v>
      </c>
      <c r="W394" s="226">
        <f t="shared" si="54"/>
        <v>0</v>
      </c>
      <c r="AB394" s="199"/>
      <c r="AC394" s="199"/>
    </row>
    <row r="395" spans="1:29" s="225" customFormat="1" ht="36" hidden="1" customHeight="1" outlineLevel="7" x14ac:dyDescent="0.2">
      <c r="A395" s="221"/>
      <c r="B395" s="227"/>
      <c r="C395" s="248"/>
      <c r="D395" s="248"/>
      <c r="E395" s="254"/>
      <c r="F395" s="265"/>
      <c r="G395" s="270"/>
      <c r="H395" s="270"/>
      <c r="I395" s="4" t="s">
        <v>239</v>
      </c>
      <c r="J395" s="259" t="s">
        <v>263</v>
      </c>
      <c r="K395" s="259">
        <v>20</v>
      </c>
      <c r="L395" s="234">
        <v>20</v>
      </c>
      <c r="M395" s="116">
        <v>1.5138639968944605E-4</v>
      </c>
      <c r="N395" s="5">
        <f t="shared" si="55"/>
        <v>41328487.115218773</v>
      </c>
      <c r="O395" s="6">
        <v>1</v>
      </c>
      <c r="P395" s="260">
        <v>41328487.115218773</v>
      </c>
      <c r="Q395" s="261">
        <f t="shared" si="51"/>
        <v>0</v>
      </c>
      <c r="R395" s="262">
        <f t="shared" si="51"/>
        <v>0</v>
      </c>
      <c r="S395" s="6">
        <f t="shared" si="61"/>
        <v>1</v>
      </c>
      <c r="T395" s="260">
        <f t="shared" si="53"/>
        <v>41328487.115218773</v>
      </c>
      <c r="U395" s="428">
        <v>1</v>
      </c>
      <c r="V395" s="225">
        <v>20</v>
      </c>
      <c r="W395" s="226">
        <f t="shared" si="54"/>
        <v>0</v>
      </c>
      <c r="AB395" s="199"/>
      <c r="AC395" s="199"/>
    </row>
    <row r="396" spans="1:29" s="225" customFormat="1" ht="36" hidden="1" customHeight="1" outlineLevel="7" x14ac:dyDescent="0.2">
      <c r="A396" s="221"/>
      <c r="B396" s="227"/>
      <c r="C396" s="248"/>
      <c r="D396" s="248"/>
      <c r="E396" s="254"/>
      <c r="F396" s="265"/>
      <c r="G396" s="270"/>
      <c r="H396" s="270"/>
      <c r="I396" s="4" t="s">
        <v>75</v>
      </c>
      <c r="J396" s="259" t="s">
        <v>256</v>
      </c>
      <c r="K396" s="259">
        <v>115066</v>
      </c>
      <c r="L396" s="234">
        <v>114950.6</v>
      </c>
      <c r="M396" s="116">
        <v>1.2110911975155684E-3</v>
      </c>
      <c r="N396" s="5">
        <f t="shared" si="55"/>
        <v>330627896.92175019</v>
      </c>
      <c r="O396" s="6">
        <v>0.99899709731806097</v>
      </c>
      <c r="P396" s="260">
        <v>330296309.31720352</v>
      </c>
      <c r="Q396" s="261">
        <f t="shared" si="51"/>
        <v>0</v>
      </c>
      <c r="R396" s="262">
        <f t="shared" si="51"/>
        <v>0</v>
      </c>
      <c r="S396" s="6">
        <f t="shared" si="61"/>
        <v>0.99899709731806097</v>
      </c>
      <c r="T396" s="260">
        <f t="shared" si="53"/>
        <v>330296309.31720352</v>
      </c>
      <c r="U396" s="428">
        <v>0.99899709731806097</v>
      </c>
      <c r="V396" s="225">
        <v>113646</v>
      </c>
      <c r="W396" s="226">
        <f t="shared" si="54"/>
        <v>-1304.6000000000058</v>
      </c>
      <c r="AB396" s="199"/>
      <c r="AC396" s="199"/>
    </row>
    <row r="397" spans="1:29" s="225" customFormat="1" ht="36" hidden="1" customHeight="1" outlineLevel="7" x14ac:dyDescent="0.2">
      <c r="A397" s="221"/>
      <c r="B397" s="227"/>
      <c r="C397" s="248"/>
      <c r="D397" s="248"/>
      <c r="E397" s="254"/>
      <c r="F397" s="265"/>
      <c r="G397" s="270"/>
      <c r="H397" s="270"/>
      <c r="I397" s="4" t="s">
        <v>80</v>
      </c>
      <c r="J397" s="259" t="s">
        <v>256</v>
      </c>
      <c r="K397" s="259">
        <v>115066</v>
      </c>
      <c r="L397" s="234">
        <v>114951</v>
      </c>
      <c r="M397" s="116">
        <v>3.6332735925467043E-4</v>
      </c>
      <c r="N397" s="5">
        <f t="shared" si="55"/>
        <v>99188369.076525033</v>
      </c>
      <c r="O397" s="6">
        <v>0.99900057358385619</v>
      </c>
      <c r="P397" s="260">
        <v>99089237.600295737</v>
      </c>
      <c r="Q397" s="261">
        <f t="shared" si="51"/>
        <v>0</v>
      </c>
      <c r="R397" s="262">
        <f t="shared" si="51"/>
        <v>0</v>
      </c>
      <c r="S397" s="6">
        <f t="shared" si="61"/>
        <v>0.99900057358385619</v>
      </c>
      <c r="T397" s="260">
        <f t="shared" si="53"/>
        <v>99089237.600295737</v>
      </c>
      <c r="U397" s="428">
        <v>0.99900057358385619</v>
      </c>
      <c r="V397" s="225">
        <v>113646</v>
      </c>
      <c r="W397" s="226">
        <f t="shared" si="54"/>
        <v>-1305</v>
      </c>
      <c r="AB397" s="199"/>
      <c r="AC397" s="199"/>
    </row>
    <row r="398" spans="1:29" s="225" customFormat="1" ht="36" hidden="1" customHeight="1" outlineLevel="7" x14ac:dyDescent="0.2">
      <c r="A398" s="221"/>
      <c r="B398" s="227"/>
      <c r="C398" s="248"/>
      <c r="D398" s="248"/>
      <c r="E398" s="254"/>
      <c r="F398" s="265"/>
      <c r="G398" s="270"/>
      <c r="H398" s="270"/>
      <c r="I398" s="4" t="s">
        <v>81</v>
      </c>
      <c r="J398" s="259" t="s">
        <v>256</v>
      </c>
      <c r="K398" s="259">
        <v>115066</v>
      </c>
      <c r="L398" s="234">
        <v>114951</v>
      </c>
      <c r="M398" s="116">
        <v>2.4221823950311362E-4</v>
      </c>
      <c r="N398" s="5">
        <f t="shared" si="55"/>
        <v>66125579.384350017</v>
      </c>
      <c r="O398" s="6">
        <v>0.99900057358385619</v>
      </c>
      <c r="P398" s="260">
        <v>66059491.733530484</v>
      </c>
      <c r="Q398" s="261">
        <f t="shared" si="51"/>
        <v>0</v>
      </c>
      <c r="R398" s="262">
        <f t="shared" si="51"/>
        <v>0</v>
      </c>
      <c r="S398" s="6">
        <f t="shared" si="61"/>
        <v>0.99900057358385619</v>
      </c>
      <c r="T398" s="260">
        <f t="shared" si="53"/>
        <v>66059491.733530484</v>
      </c>
      <c r="U398" s="428">
        <v>0.99900057358385619</v>
      </c>
      <c r="V398" s="225">
        <v>113646</v>
      </c>
      <c r="W398" s="226">
        <f t="shared" si="54"/>
        <v>-1305</v>
      </c>
      <c r="AB398" s="199"/>
      <c r="AC398" s="199"/>
    </row>
    <row r="399" spans="1:29" s="225" customFormat="1" ht="36" hidden="1" customHeight="1" outlineLevel="7" x14ac:dyDescent="0.2">
      <c r="A399" s="221"/>
      <c r="B399" s="227"/>
      <c r="C399" s="248"/>
      <c r="D399" s="248"/>
      <c r="E399" s="254"/>
      <c r="F399" s="265"/>
      <c r="G399" s="270"/>
      <c r="H399" s="270"/>
      <c r="I399" s="4" t="s">
        <v>82</v>
      </c>
      <c r="J399" s="259" t="s">
        <v>263</v>
      </c>
      <c r="K399" s="259">
        <v>20</v>
      </c>
      <c r="L399" s="234">
        <v>20</v>
      </c>
      <c r="M399" s="116">
        <v>3.0277279937889211E-4</v>
      </c>
      <c r="N399" s="5">
        <f t="shared" si="55"/>
        <v>82656974.230437547</v>
      </c>
      <c r="O399" s="6">
        <v>1</v>
      </c>
      <c r="P399" s="260">
        <v>82656974.230437547</v>
      </c>
      <c r="Q399" s="261">
        <f t="shared" si="51"/>
        <v>0</v>
      </c>
      <c r="R399" s="262">
        <f t="shared" si="51"/>
        <v>0</v>
      </c>
      <c r="S399" s="6">
        <f t="shared" si="61"/>
        <v>1</v>
      </c>
      <c r="T399" s="260">
        <f t="shared" si="53"/>
        <v>82656974.230437547</v>
      </c>
      <c r="U399" s="428">
        <v>1</v>
      </c>
      <c r="V399" s="225">
        <v>20</v>
      </c>
      <c r="W399" s="226">
        <f t="shared" si="54"/>
        <v>0</v>
      </c>
      <c r="AB399" s="199"/>
      <c r="AC399" s="199"/>
    </row>
    <row r="400" spans="1:29" s="225" customFormat="1" ht="36" hidden="1" customHeight="1" outlineLevel="7" x14ac:dyDescent="0.2">
      <c r="A400" s="221"/>
      <c r="B400" s="227"/>
      <c r="C400" s="248"/>
      <c r="D400" s="248"/>
      <c r="E400" s="254"/>
      <c r="F400" s="265"/>
      <c r="G400" s="270"/>
      <c r="H400" s="270"/>
      <c r="I400" s="4" t="s">
        <v>83</v>
      </c>
      <c r="J400" s="259" t="s">
        <v>257</v>
      </c>
      <c r="K400" s="259">
        <v>100</v>
      </c>
      <c r="L400" s="234">
        <v>63</v>
      </c>
      <c r="M400" s="116">
        <v>4.5415919906833813E-4</v>
      </c>
      <c r="N400" s="5">
        <f t="shared" si="55"/>
        <v>123985461.34565631</v>
      </c>
      <c r="O400" s="6">
        <v>0.63</v>
      </c>
      <c r="P400" s="260">
        <v>78110840.647763476</v>
      </c>
      <c r="Q400" s="261">
        <f t="shared" si="51"/>
        <v>0</v>
      </c>
      <c r="R400" s="262">
        <f t="shared" si="51"/>
        <v>0</v>
      </c>
      <c r="S400" s="6">
        <f t="shared" si="61"/>
        <v>0.63</v>
      </c>
      <c r="T400" s="260">
        <f t="shared" si="53"/>
        <v>78110840.647763476</v>
      </c>
      <c r="U400" s="428">
        <v>0.63</v>
      </c>
      <c r="V400" s="225">
        <v>62</v>
      </c>
      <c r="W400" s="226">
        <f t="shared" si="54"/>
        <v>-1</v>
      </c>
      <c r="AB400" s="199"/>
      <c r="AC400" s="199"/>
    </row>
    <row r="401" spans="1:29" s="225" customFormat="1" ht="36" hidden="1" customHeight="1" outlineLevel="5" x14ac:dyDescent="0.2">
      <c r="A401" s="221"/>
      <c r="B401" s="227"/>
      <c r="C401" s="248"/>
      <c r="D401" s="248"/>
      <c r="E401" s="254"/>
      <c r="F401" s="265"/>
      <c r="G401" s="270"/>
      <c r="H401" s="270"/>
      <c r="I401" s="22" t="s">
        <v>93</v>
      </c>
      <c r="J401" s="271"/>
      <c r="K401" s="271"/>
      <c r="L401" s="272"/>
      <c r="M401" s="115">
        <v>1.894691585010038E-3</v>
      </c>
      <c r="N401" s="23">
        <f t="shared" si="55"/>
        <v>517250802.70774037</v>
      </c>
      <c r="O401" s="273">
        <v>0.94120361366352157</v>
      </c>
      <c r="P401" s="274">
        <v>486838324.67888248</v>
      </c>
      <c r="Q401" s="273">
        <f t="shared" si="51"/>
        <v>0</v>
      </c>
      <c r="R401" s="272">
        <f t="shared" si="51"/>
        <v>0</v>
      </c>
      <c r="S401" s="273">
        <f>SUMPRODUCT(S402:S408,M402:M408)/M401</f>
        <v>0.94120361366352157</v>
      </c>
      <c r="T401" s="274">
        <f t="shared" si="53"/>
        <v>486838324.67888248</v>
      </c>
      <c r="U401" s="428">
        <v>0.94120361366352157</v>
      </c>
      <c r="W401" s="226">
        <f t="shared" si="54"/>
        <v>0</v>
      </c>
      <c r="AB401" s="199"/>
      <c r="AC401" s="199"/>
    </row>
    <row r="402" spans="1:29" s="225" customFormat="1" ht="36" hidden="1" customHeight="1" outlineLevel="7" x14ac:dyDescent="0.2">
      <c r="A402" s="221"/>
      <c r="B402" s="227"/>
      <c r="C402" s="248"/>
      <c r="D402" s="248"/>
      <c r="E402" s="254"/>
      <c r="F402" s="265"/>
      <c r="G402" s="270"/>
      <c r="H402" s="270"/>
      <c r="I402" s="4" t="s">
        <v>72</v>
      </c>
      <c r="J402" s="259" t="s">
        <v>256</v>
      </c>
      <c r="K402" s="259">
        <v>72807</v>
      </c>
      <c r="L402" s="234">
        <v>72807</v>
      </c>
      <c r="M402" s="116">
        <v>1.8946915850100382E-4</v>
      </c>
      <c r="N402" s="5">
        <f t="shared" si="55"/>
        <v>51725080.270774044</v>
      </c>
      <c r="O402" s="6">
        <v>1</v>
      </c>
      <c r="P402" s="260">
        <v>51725080.270774044</v>
      </c>
      <c r="Q402" s="261">
        <f t="shared" si="51"/>
        <v>0</v>
      </c>
      <c r="R402" s="262">
        <f t="shared" si="51"/>
        <v>0</v>
      </c>
      <c r="S402" s="6">
        <f t="shared" ref="S402:S408" si="62">L402/K402</f>
        <v>1</v>
      </c>
      <c r="T402" s="260">
        <f t="shared" si="53"/>
        <v>51725080.270774044</v>
      </c>
      <c r="U402" s="428">
        <v>1</v>
      </c>
      <c r="V402" s="225">
        <v>72293</v>
      </c>
      <c r="W402" s="226">
        <f t="shared" si="54"/>
        <v>-514</v>
      </c>
      <c r="AB402" s="199"/>
      <c r="AC402" s="199"/>
    </row>
    <row r="403" spans="1:29" s="225" customFormat="1" ht="36" hidden="1" customHeight="1" outlineLevel="7" x14ac:dyDescent="0.2">
      <c r="A403" s="221"/>
      <c r="B403" s="227"/>
      <c r="C403" s="248"/>
      <c r="D403" s="248"/>
      <c r="E403" s="254"/>
      <c r="F403" s="265"/>
      <c r="G403" s="270"/>
      <c r="H403" s="270"/>
      <c r="I403" s="4" t="s">
        <v>239</v>
      </c>
      <c r="J403" s="259" t="s">
        <v>263</v>
      </c>
      <c r="K403" s="259">
        <v>10</v>
      </c>
      <c r="L403" s="234">
        <v>10</v>
      </c>
      <c r="M403" s="116">
        <v>9.4734579250501912E-5</v>
      </c>
      <c r="N403" s="5">
        <f t="shared" si="55"/>
        <v>25862540.135387022</v>
      </c>
      <c r="O403" s="6">
        <v>1</v>
      </c>
      <c r="P403" s="260">
        <v>25862540.135387022</v>
      </c>
      <c r="Q403" s="261">
        <f t="shared" si="51"/>
        <v>0</v>
      </c>
      <c r="R403" s="262">
        <f t="shared" si="51"/>
        <v>0</v>
      </c>
      <c r="S403" s="6">
        <f t="shared" si="62"/>
        <v>1</v>
      </c>
      <c r="T403" s="260">
        <f t="shared" si="53"/>
        <v>25862540.135387022</v>
      </c>
      <c r="U403" s="428">
        <v>1</v>
      </c>
      <c r="V403" s="225">
        <v>10</v>
      </c>
      <c r="W403" s="226">
        <f t="shared" si="54"/>
        <v>0</v>
      </c>
      <c r="AB403" s="199"/>
      <c r="AC403" s="199"/>
    </row>
    <row r="404" spans="1:29" s="225" customFormat="1" ht="36" hidden="1" customHeight="1" outlineLevel="7" x14ac:dyDescent="0.2">
      <c r="A404" s="221"/>
      <c r="B404" s="227"/>
      <c r="C404" s="248"/>
      <c r="D404" s="248"/>
      <c r="E404" s="254"/>
      <c r="F404" s="265"/>
      <c r="G404" s="270"/>
      <c r="H404" s="270"/>
      <c r="I404" s="4" t="s">
        <v>75</v>
      </c>
      <c r="J404" s="259" t="s">
        <v>256</v>
      </c>
      <c r="K404" s="259">
        <v>72807</v>
      </c>
      <c r="L404" s="234">
        <v>72407</v>
      </c>
      <c r="M404" s="116">
        <v>7.578766340040153E-4</v>
      </c>
      <c r="N404" s="5">
        <f t="shared" si="55"/>
        <v>206900321.08309618</v>
      </c>
      <c r="O404" s="6">
        <v>0.99450602277253564</v>
      </c>
      <c r="P404" s="260">
        <v>205763615.43071058</v>
      </c>
      <c r="Q404" s="261">
        <f t="shared" si="51"/>
        <v>0</v>
      </c>
      <c r="R404" s="262">
        <f t="shared" si="51"/>
        <v>0</v>
      </c>
      <c r="S404" s="6">
        <f t="shared" si="62"/>
        <v>0.99450602277253564</v>
      </c>
      <c r="T404" s="260">
        <f t="shared" si="53"/>
        <v>205763615.43071058</v>
      </c>
      <c r="U404" s="428">
        <v>0.99450602277253564</v>
      </c>
      <c r="V404" s="225">
        <v>72293</v>
      </c>
      <c r="W404" s="226">
        <f t="shared" si="54"/>
        <v>-114</v>
      </c>
      <c r="AB404" s="199"/>
      <c r="AC404" s="199"/>
    </row>
    <row r="405" spans="1:29" s="225" customFormat="1" ht="36" hidden="1" customHeight="1" outlineLevel="7" x14ac:dyDescent="0.2">
      <c r="A405" s="221"/>
      <c r="B405" s="227"/>
      <c r="C405" s="248"/>
      <c r="D405" s="248"/>
      <c r="E405" s="254"/>
      <c r="F405" s="265"/>
      <c r="G405" s="270"/>
      <c r="H405" s="270"/>
      <c r="I405" s="4" t="s">
        <v>80</v>
      </c>
      <c r="J405" s="259" t="s">
        <v>256</v>
      </c>
      <c r="K405" s="259">
        <v>72807</v>
      </c>
      <c r="L405" s="234">
        <v>72407</v>
      </c>
      <c r="M405" s="116">
        <v>2.2736299020120453E-4</v>
      </c>
      <c r="N405" s="5">
        <f t="shared" si="55"/>
        <v>62070096.324928835</v>
      </c>
      <c r="O405" s="6">
        <v>0.99450602277253564</v>
      </c>
      <c r="P405" s="260">
        <v>61729084.629213154</v>
      </c>
      <c r="Q405" s="261">
        <f t="shared" si="51"/>
        <v>0</v>
      </c>
      <c r="R405" s="262">
        <f t="shared" si="51"/>
        <v>0</v>
      </c>
      <c r="S405" s="6">
        <f t="shared" si="62"/>
        <v>0.99450602277253564</v>
      </c>
      <c r="T405" s="260">
        <f t="shared" si="53"/>
        <v>61729084.629213154</v>
      </c>
      <c r="U405" s="428">
        <v>0.99450602277253564</v>
      </c>
      <c r="V405" s="225">
        <v>72293</v>
      </c>
      <c r="W405" s="226">
        <f t="shared" si="54"/>
        <v>-114</v>
      </c>
      <c r="AB405" s="199"/>
      <c r="AC405" s="199"/>
    </row>
    <row r="406" spans="1:29" s="225" customFormat="1" ht="36" hidden="1" customHeight="1" outlineLevel="7" x14ac:dyDescent="0.2">
      <c r="A406" s="221"/>
      <c r="B406" s="227"/>
      <c r="C406" s="248"/>
      <c r="D406" s="248"/>
      <c r="E406" s="254"/>
      <c r="F406" s="265"/>
      <c r="G406" s="270"/>
      <c r="H406" s="270"/>
      <c r="I406" s="4" t="s">
        <v>81</v>
      </c>
      <c r="J406" s="259" t="s">
        <v>256</v>
      </c>
      <c r="K406" s="259">
        <v>72807</v>
      </c>
      <c r="L406" s="234">
        <v>72407</v>
      </c>
      <c r="M406" s="116">
        <v>1.5157532680080304E-4</v>
      </c>
      <c r="N406" s="5">
        <f t="shared" si="55"/>
        <v>41380064.216619231</v>
      </c>
      <c r="O406" s="6">
        <v>0.99450602277253564</v>
      </c>
      <c r="P406" s="260">
        <v>41152723.086142115</v>
      </c>
      <c r="Q406" s="261">
        <f t="shared" si="51"/>
        <v>0</v>
      </c>
      <c r="R406" s="262">
        <f t="shared" si="51"/>
        <v>0</v>
      </c>
      <c r="S406" s="6">
        <f t="shared" si="62"/>
        <v>0.99450602277253564</v>
      </c>
      <c r="T406" s="260">
        <f t="shared" si="53"/>
        <v>41152723.086142115</v>
      </c>
      <c r="U406" s="428">
        <v>0.99450602277253564</v>
      </c>
      <c r="V406" s="225">
        <v>72293</v>
      </c>
      <c r="W406" s="226">
        <f t="shared" si="54"/>
        <v>-114</v>
      </c>
      <c r="AB406" s="199"/>
      <c r="AC406" s="199"/>
    </row>
    <row r="407" spans="1:29" s="225" customFormat="1" ht="36" hidden="1" customHeight="1" outlineLevel="7" x14ac:dyDescent="0.2">
      <c r="A407" s="221"/>
      <c r="B407" s="227"/>
      <c r="C407" s="248"/>
      <c r="D407" s="248"/>
      <c r="E407" s="254"/>
      <c r="F407" s="265"/>
      <c r="G407" s="270"/>
      <c r="H407" s="270"/>
      <c r="I407" s="4" t="s">
        <v>82</v>
      </c>
      <c r="J407" s="259" t="s">
        <v>263</v>
      </c>
      <c r="K407" s="259">
        <v>10</v>
      </c>
      <c r="L407" s="234">
        <v>10</v>
      </c>
      <c r="M407" s="116">
        <v>1.8946915850100382E-4</v>
      </c>
      <c r="N407" s="5">
        <f t="shared" si="55"/>
        <v>51725080.270774044</v>
      </c>
      <c r="O407" s="6">
        <v>1</v>
      </c>
      <c r="P407" s="260">
        <v>51725080.270774044</v>
      </c>
      <c r="Q407" s="261">
        <f t="shared" si="51"/>
        <v>0</v>
      </c>
      <c r="R407" s="262">
        <f t="shared" si="51"/>
        <v>0</v>
      </c>
      <c r="S407" s="6">
        <f t="shared" si="62"/>
        <v>1</v>
      </c>
      <c r="T407" s="260">
        <f t="shared" si="53"/>
        <v>51725080.270774044</v>
      </c>
      <c r="U407" s="428">
        <v>1</v>
      </c>
      <c r="V407" s="225">
        <v>10</v>
      </c>
      <c r="W407" s="226">
        <f t="shared" si="54"/>
        <v>0</v>
      </c>
      <c r="AB407" s="199"/>
      <c r="AC407" s="199"/>
    </row>
    <row r="408" spans="1:29" s="225" customFormat="1" ht="36" hidden="1" customHeight="1" outlineLevel="7" x14ac:dyDescent="0.2">
      <c r="A408" s="221"/>
      <c r="B408" s="227"/>
      <c r="C408" s="248"/>
      <c r="D408" s="248"/>
      <c r="E408" s="254"/>
      <c r="F408" s="265"/>
      <c r="G408" s="270"/>
      <c r="H408" s="270"/>
      <c r="I408" s="4" t="s">
        <v>83</v>
      </c>
      <c r="J408" s="259" t="s">
        <v>257</v>
      </c>
      <c r="K408" s="259">
        <v>100</v>
      </c>
      <c r="L408" s="234">
        <v>63</v>
      </c>
      <c r="M408" s="116">
        <v>2.8420373775150574E-4</v>
      </c>
      <c r="N408" s="5">
        <f t="shared" si="55"/>
        <v>77587620.40616107</v>
      </c>
      <c r="O408" s="6">
        <v>0.63</v>
      </c>
      <c r="P408" s="260">
        <v>48880200.855881475</v>
      </c>
      <c r="Q408" s="261">
        <f t="shared" si="51"/>
        <v>0</v>
      </c>
      <c r="R408" s="262">
        <f t="shared" si="51"/>
        <v>0</v>
      </c>
      <c r="S408" s="6">
        <f t="shared" si="62"/>
        <v>0.63</v>
      </c>
      <c r="T408" s="260">
        <f t="shared" si="53"/>
        <v>48880200.855881475</v>
      </c>
      <c r="U408" s="428">
        <v>0.63</v>
      </c>
      <c r="V408" s="225">
        <v>62</v>
      </c>
      <c r="W408" s="226">
        <f t="shared" si="54"/>
        <v>-1</v>
      </c>
      <c r="AB408" s="199"/>
      <c r="AC408" s="199"/>
    </row>
    <row r="409" spans="1:29" s="225" customFormat="1" ht="36" hidden="1" customHeight="1" outlineLevel="5" x14ac:dyDescent="0.2">
      <c r="A409" s="221"/>
      <c r="B409" s="227"/>
      <c r="C409" s="248"/>
      <c r="D409" s="248"/>
      <c r="E409" s="254"/>
      <c r="F409" s="265"/>
      <c r="G409" s="270"/>
      <c r="H409" s="270"/>
      <c r="I409" s="22" t="s">
        <v>94</v>
      </c>
      <c r="J409" s="271"/>
      <c r="K409" s="271"/>
      <c r="L409" s="272"/>
      <c r="M409" s="115">
        <v>4.2566751714948597E-3</v>
      </c>
      <c r="N409" s="23">
        <f t="shared" si="55"/>
        <v>1162072321.8180966</v>
      </c>
      <c r="O409" s="273">
        <v>0.94365881091172077</v>
      </c>
      <c r="P409" s="274">
        <v>1096599785.4002876</v>
      </c>
      <c r="Q409" s="273">
        <f t="shared" si="51"/>
        <v>0</v>
      </c>
      <c r="R409" s="272">
        <f t="shared" si="51"/>
        <v>0</v>
      </c>
      <c r="S409" s="273">
        <f>SUMPRODUCT(S410:S416,M410:M416)/M409</f>
        <v>0.94365881091172077</v>
      </c>
      <c r="T409" s="274">
        <f t="shared" si="53"/>
        <v>1096599785.4002876</v>
      </c>
      <c r="U409" s="428">
        <v>0.94365881091172077</v>
      </c>
      <c r="W409" s="226">
        <f t="shared" si="54"/>
        <v>0</v>
      </c>
      <c r="AB409" s="199"/>
      <c r="AC409" s="199"/>
    </row>
    <row r="410" spans="1:29" s="225" customFormat="1" ht="36" hidden="1" customHeight="1" outlineLevel="7" x14ac:dyDescent="0.2">
      <c r="A410" s="221"/>
      <c r="B410" s="227"/>
      <c r="C410" s="248"/>
      <c r="D410" s="248"/>
      <c r="E410" s="254"/>
      <c r="F410" s="265"/>
      <c r="G410" s="270"/>
      <c r="H410" s="270"/>
      <c r="I410" s="4" t="s">
        <v>72</v>
      </c>
      <c r="J410" s="259" t="s">
        <v>256</v>
      </c>
      <c r="K410" s="259">
        <v>161771</v>
      </c>
      <c r="L410" s="234">
        <v>161771</v>
      </c>
      <c r="M410" s="116">
        <v>4.2566751714948596E-4</v>
      </c>
      <c r="N410" s="5">
        <f t="shared" si="55"/>
        <v>116207232.18180966</v>
      </c>
      <c r="O410" s="6">
        <v>1</v>
      </c>
      <c r="P410" s="260">
        <v>116207232.18180966</v>
      </c>
      <c r="Q410" s="261">
        <f t="shared" ref="Q410:R473" si="63">S410-O410</f>
        <v>0</v>
      </c>
      <c r="R410" s="262">
        <f t="shared" si="63"/>
        <v>0</v>
      </c>
      <c r="S410" s="6">
        <f t="shared" ref="S410:S416" si="64">L410/K410</f>
        <v>1</v>
      </c>
      <c r="T410" s="260">
        <f t="shared" ref="T410:T473" si="65">S410*N410</f>
        <v>116207232.18180966</v>
      </c>
      <c r="U410" s="428">
        <v>1</v>
      </c>
      <c r="V410" s="225">
        <v>161544</v>
      </c>
      <c r="W410" s="226">
        <f t="shared" ref="W410:W473" si="66">V410-L410</f>
        <v>-227</v>
      </c>
      <c r="AB410" s="199"/>
      <c r="AC410" s="199"/>
    </row>
    <row r="411" spans="1:29" s="225" customFormat="1" ht="36" hidden="1" customHeight="1" outlineLevel="7" x14ac:dyDescent="0.2">
      <c r="A411" s="221"/>
      <c r="B411" s="227"/>
      <c r="C411" s="248"/>
      <c r="D411" s="248"/>
      <c r="E411" s="254"/>
      <c r="F411" s="265"/>
      <c r="G411" s="270"/>
      <c r="H411" s="270"/>
      <c r="I411" s="4" t="s">
        <v>239</v>
      </c>
      <c r="J411" s="259" t="s">
        <v>263</v>
      </c>
      <c r="K411" s="259">
        <v>26</v>
      </c>
      <c r="L411" s="234">
        <v>26</v>
      </c>
      <c r="M411" s="116">
        <v>2.1283375857474298E-4</v>
      </c>
      <c r="N411" s="5">
        <f t="shared" ref="N411:N474" si="67">M411*$N$5</f>
        <v>58103616.090904832</v>
      </c>
      <c r="O411" s="6">
        <v>1</v>
      </c>
      <c r="P411" s="260">
        <v>58103616.090904832</v>
      </c>
      <c r="Q411" s="261">
        <f t="shared" si="63"/>
        <v>0</v>
      </c>
      <c r="R411" s="262">
        <f t="shared" si="63"/>
        <v>0</v>
      </c>
      <c r="S411" s="6">
        <f t="shared" si="64"/>
        <v>1</v>
      </c>
      <c r="T411" s="260">
        <f t="shared" si="65"/>
        <v>58103616.090904832</v>
      </c>
      <c r="U411" s="428">
        <v>1</v>
      </c>
      <c r="V411" s="225">
        <v>26</v>
      </c>
      <c r="W411" s="226">
        <f t="shared" si="66"/>
        <v>0</v>
      </c>
      <c r="AB411" s="199"/>
      <c r="AC411" s="199"/>
    </row>
    <row r="412" spans="1:29" s="225" customFormat="1" ht="36" hidden="1" customHeight="1" outlineLevel="7" x14ac:dyDescent="0.2">
      <c r="A412" s="221"/>
      <c r="B412" s="227"/>
      <c r="C412" s="248"/>
      <c r="D412" s="248"/>
      <c r="E412" s="254"/>
      <c r="F412" s="265"/>
      <c r="G412" s="270"/>
      <c r="H412" s="270"/>
      <c r="I412" s="4" t="s">
        <v>75</v>
      </c>
      <c r="J412" s="259" t="s">
        <v>256</v>
      </c>
      <c r="K412" s="259">
        <v>161771</v>
      </c>
      <c r="L412" s="234">
        <v>161544.29999999996</v>
      </c>
      <c r="M412" s="116">
        <v>1.7026700685979438E-3</v>
      </c>
      <c r="N412" s="5">
        <f t="shared" si="67"/>
        <v>464828928.72723866</v>
      </c>
      <c r="O412" s="6">
        <v>0.99859863634396751</v>
      </c>
      <c r="P412" s="260">
        <v>464177534.36024779</v>
      </c>
      <c r="Q412" s="261">
        <f t="shared" si="63"/>
        <v>0</v>
      </c>
      <c r="R412" s="262">
        <f t="shared" si="63"/>
        <v>0</v>
      </c>
      <c r="S412" s="6">
        <f t="shared" si="64"/>
        <v>0.99859863634396751</v>
      </c>
      <c r="T412" s="260">
        <f t="shared" si="65"/>
        <v>464177534.36024779</v>
      </c>
      <c r="U412" s="428">
        <v>0.99859863634396751</v>
      </c>
      <c r="V412" s="225">
        <v>161544</v>
      </c>
      <c r="W412" s="226">
        <f t="shared" si="66"/>
        <v>-0.29999999995925464</v>
      </c>
      <c r="AB412" s="199"/>
      <c r="AC412" s="199"/>
    </row>
    <row r="413" spans="1:29" s="225" customFormat="1" ht="36" hidden="1" customHeight="1" outlineLevel="7" x14ac:dyDescent="0.2">
      <c r="A413" s="221"/>
      <c r="B413" s="227"/>
      <c r="C413" s="248"/>
      <c r="D413" s="248"/>
      <c r="E413" s="254"/>
      <c r="F413" s="265"/>
      <c r="G413" s="270"/>
      <c r="H413" s="270"/>
      <c r="I413" s="4" t="s">
        <v>80</v>
      </c>
      <c r="J413" s="259" t="s">
        <v>256</v>
      </c>
      <c r="K413" s="259">
        <v>161771</v>
      </c>
      <c r="L413" s="234">
        <v>161544</v>
      </c>
      <c r="M413" s="116">
        <v>5.108010205793831E-4</v>
      </c>
      <c r="N413" s="5">
        <f t="shared" si="67"/>
        <v>139448678.61817157</v>
      </c>
      <c r="O413" s="6">
        <v>0.99859678187066903</v>
      </c>
      <c r="P413" s="260">
        <v>139253001.7042233</v>
      </c>
      <c r="Q413" s="261">
        <f t="shared" si="63"/>
        <v>0</v>
      </c>
      <c r="R413" s="262">
        <f t="shared" si="63"/>
        <v>0</v>
      </c>
      <c r="S413" s="6">
        <f t="shared" si="64"/>
        <v>0.99859678187066903</v>
      </c>
      <c r="T413" s="260">
        <f t="shared" si="65"/>
        <v>139253001.7042233</v>
      </c>
      <c r="U413" s="428">
        <v>0.99859678187066903</v>
      </c>
      <c r="V413" s="225">
        <v>161544</v>
      </c>
      <c r="W413" s="226">
        <f t="shared" si="66"/>
        <v>0</v>
      </c>
      <c r="AB413" s="199"/>
      <c r="AC413" s="199"/>
    </row>
    <row r="414" spans="1:29" s="225" customFormat="1" ht="36" hidden="1" customHeight="1" outlineLevel="7" x14ac:dyDescent="0.2">
      <c r="A414" s="221"/>
      <c r="B414" s="227"/>
      <c r="C414" s="248"/>
      <c r="D414" s="248"/>
      <c r="E414" s="254"/>
      <c r="F414" s="265"/>
      <c r="G414" s="270"/>
      <c r="H414" s="270"/>
      <c r="I414" s="4" t="s">
        <v>81</v>
      </c>
      <c r="J414" s="259" t="s">
        <v>256</v>
      </c>
      <c r="K414" s="259">
        <v>161771</v>
      </c>
      <c r="L414" s="234">
        <v>161544</v>
      </c>
      <c r="M414" s="116">
        <v>3.405340137195887E-4</v>
      </c>
      <c r="N414" s="5">
        <f t="shared" si="67"/>
        <v>92965785.74544771</v>
      </c>
      <c r="O414" s="6">
        <v>0.99859678187066903</v>
      </c>
      <c r="P414" s="260">
        <v>92835334.469482198</v>
      </c>
      <c r="Q414" s="261">
        <f t="shared" si="63"/>
        <v>0</v>
      </c>
      <c r="R414" s="262">
        <f t="shared" si="63"/>
        <v>0</v>
      </c>
      <c r="S414" s="6">
        <f t="shared" si="64"/>
        <v>0.99859678187066903</v>
      </c>
      <c r="T414" s="260">
        <f t="shared" si="65"/>
        <v>92835334.469482198</v>
      </c>
      <c r="U414" s="428">
        <v>0.99859678187066903</v>
      </c>
      <c r="V414" s="225">
        <v>161544</v>
      </c>
      <c r="W414" s="226">
        <f t="shared" si="66"/>
        <v>0</v>
      </c>
      <c r="AB414" s="199"/>
      <c r="AC414" s="199"/>
    </row>
    <row r="415" spans="1:29" s="225" customFormat="1" ht="36" hidden="1" customHeight="1" outlineLevel="7" x14ac:dyDescent="0.2">
      <c r="A415" s="221"/>
      <c r="B415" s="227"/>
      <c r="C415" s="248"/>
      <c r="D415" s="248"/>
      <c r="E415" s="254"/>
      <c r="F415" s="265"/>
      <c r="G415" s="270"/>
      <c r="H415" s="270"/>
      <c r="I415" s="4" t="s">
        <v>82</v>
      </c>
      <c r="J415" s="259" t="s">
        <v>263</v>
      </c>
      <c r="K415" s="259">
        <v>26</v>
      </c>
      <c r="L415" s="234">
        <v>26</v>
      </c>
      <c r="M415" s="116">
        <v>4.2566751714948596E-4</v>
      </c>
      <c r="N415" s="5">
        <f t="shared" si="67"/>
        <v>116207232.18180966</v>
      </c>
      <c r="O415" s="6">
        <v>1</v>
      </c>
      <c r="P415" s="260">
        <v>116207232.18180966</v>
      </c>
      <c r="Q415" s="261">
        <f t="shared" si="63"/>
        <v>0</v>
      </c>
      <c r="R415" s="262">
        <f t="shared" si="63"/>
        <v>0</v>
      </c>
      <c r="S415" s="6">
        <f t="shared" si="64"/>
        <v>1</v>
      </c>
      <c r="T415" s="260">
        <f t="shared" si="65"/>
        <v>116207232.18180966</v>
      </c>
      <c r="U415" s="428">
        <v>1</v>
      </c>
      <c r="V415" s="225">
        <v>26</v>
      </c>
      <c r="W415" s="226">
        <f t="shared" si="66"/>
        <v>0</v>
      </c>
      <c r="AB415" s="199"/>
      <c r="AC415" s="199"/>
    </row>
    <row r="416" spans="1:29" s="225" customFormat="1" ht="36" hidden="1" customHeight="1" outlineLevel="7" x14ac:dyDescent="0.2">
      <c r="A416" s="221"/>
      <c r="B416" s="227"/>
      <c r="C416" s="248"/>
      <c r="D416" s="248"/>
      <c r="E416" s="254"/>
      <c r="F416" s="265"/>
      <c r="G416" s="270"/>
      <c r="H416" s="270"/>
      <c r="I416" s="4" t="s">
        <v>83</v>
      </c>
      <c r="J416" s="259" t="s">
        <v>257</v>
      </c>
      <c r="K416" s="259">
        <v>100</v>
      </c>
      <c r="L416" s="234">
        <v>63</v>
      </c>
      <c r="M416" s="116">
        <v>6.3850127572422902E-4</v>
      </c>
      <c r="N416" s="5">
        <f t="shared" si="67"/>
        <v>174310848.27271453</v>
      </c>
      <c r="O416" s="6">
        <v>0.63</v>
      </c>
      <c r="P416" s="260">
        <v>109815834.41181014</v>
      </c>
      <c r="Q416" s="261">
        <f t="shared" si="63"/>
        <v>0</v>
      </c>
      <c r="R416" s="262">
        <f t="shared" si="63"/>
        <v>0</v>
      </c>
      <c r="S416" s="6">
        <f t="shared" si="64"/>
        <v>0.63</v>
      </c>
      <c r="T416" s="260">
        <f t="shared" si="65"/>
        <v>109815834.41181014</v>
      </c>
      <c r="U416" s="428">
        <v>0.63</v>
      </c>
      <c r="V416" s="225">
        <v>62</v>
      </c>
      <c r="W416" s="226">
        <f t="shared" si="66"/>
        <v>-1</v>
      </c>
      <c r="AB416" s="199"/>
      <c r="AC416" s="199"/>
    </row>
    <row r="417" spans="1:29" s="225" customFormat="1" ht="36" hidden="1" customHeight="1" outlineLevel="5" x14ac:dyDescent="0.2">
      <c r="A417" s="221"/>
      <c r="B417" s="227"/>
      <c r="C417" s="248"/>
      <c r="D417" s="248"/>
      <c r="E417" s="254"/>
      <c r="F417" s="265"/>
      <c r="G417" s="270"/>
      <c r="H417" s="270"/>
      <c r="I417" s="22" t="s">
        <v>95</v>
      </c>
      <c r="J417" s="271"/>
      <c r="K417" s="271"/>
      <c r="L417" s="272"/>
      <c r="M417" s="115">
        <v>2.2623100631115195E-3</v>
      </c>
      <c r="N417" s="23">
        <f t="shared" si="67"/>
        <v>617610647.22944486</v>
      </c>
      <c r="O417" s="273">
        <v>0.94380074322202445</v>
      </c>
      <c r="P417" s="274">
        <v>582901387.87698567</v>
      </c>
      <c r="Q417" s="273">
        <f t="shared" si="63"/>
        <v>0</v>
      </c>
      <c r="R417" s="272">
        <f t="shared" si="63"/>
        <v>0</v>
      </c>
      <c r="S417" s="273">
        <f>SUMPRODUCT(S418:S424,M418:M424)/M417</f>
        <v>0.94380074322202445</v>
      </c>
      <c r="T417" s="274">
        <f t="shared" si="65"/>
        <v>582901387.87698567</v>
      </c>
      <c r="U417" s="428">
        <v>0.94380074322202445</v>
      </c>
      <c r="W417" s="226">
        <f t="shared" si="66"/>
        <v>0</v>
      </c>
      <c r="AB417" s="199"/>
      <c r="AC417" s="199"/>
    </row>
    <row r="418" spans="1:29" s="225" customFormat="1" ht="36" hidden="1" customHeight="1" outlineLevel="7" x14ac:dyDescent="0.2">
      <c r="A418" s="221"/>
      <c r="B418" s="227"/>
      <c r="C418" s="248"/>
      <c r="D418" s="248"/>
      <c r="E418" s="254"/>
      <c r="F418" s="265"/>
      <c r="G418" s="270"/>
      <c r="H418" s="270"/>
      <c r="I418" s="4" t="s">
        <v>72</v>
      </c>
      <c r="J418" s="259" t="s">
        <v>256</v>
      </c>
      <c r="K418" s="259">
        <v>85977</v>
      </c>
      <c r="L418" s="234">
        <v>85977</v>
      </c>
      <c r="M418" s="116">
        <v>2.2623100631115196E-4</v>
      </c>
      <c r="N418" s="5">
        <f t="shared" si="67"/>
        <v>61761064.722944483</v>
      </c>
      <c r="O418" s="6">
        <v>1</v>
      </c>
      <c r="P418" s="260">
        <v>61761064.722944483</v>
      </c>
      <c r="Q418" s="261">
        <f t="shared" si="63"/>
        <v>0</v>
      </c>
      <c r="R418" s="262">
        <f t="shared" si="63"/>
        <v>0</v>
      </c>
      <c r="S418" s="6">
        <f t="shared" ref="S418:S424" si="68">L418/K418</f>
        <v>1</v>
      </c>
      <c r="T418" s="260">
        <f t="shared" si="65"/>
        <v>61761064.722944483</v>
      </c>
      <c r="U418" s="428">
        <v>1</v>
      </c>
      <c r="V418" s="225">
        <v>85857</v>
      </c>
      <c r="W418" s="226">
        <f t="shared" si="66"/>
        <v>-120</v>
      </c>
      <c r="AB418" s="199"/>
      <c r="AC418" s="199"/>
    </row>
    <row r="419" spans="1:29" s="225" customFormat="1" ht="36" hidden="1" customHeight="1" outlineLevel="7" x14ac:dyDescent="0.2">
      <c r="A419" s="221"/>
      <c r="B419" s="227"/>
      <c r="C419" s="248"/>
      <c r="D419" s="248"/>
      <c r="E419" s="254"/>
      <c r="F419" s="265"/>
      <c r="G419" s="270"/>
      <c r="H419" s="270"/>
      <c r="I419" s="4" t="s">
        <v>239</v>
      </c>
      <c r="J419" s="259" t="s">
        <v>263</v>
      </c>
      <c r="K419" s="259">
        <v>12</v>
      </c>
      <c r="L419" s="234">
        <v>12</v>
      </c>
      <c r="M419" s="116">
        <v>1.1311550315557595E-4</v>
      </c>
      <c r="N419" s="5">
        <f t="shared" si="67"/>
        <v>30880532.361472234</v>
      </c>
      <c r="O419" s="6">
        <v>1</v>
      </c>
      <c r="P419" s="260">
        <v>30880532.361472234</v>
      </c>
      <c r="Q419" s="261">
        <f t="shared" si="63"/>
        <v>0</v>
      </c>
      <c r="R419" s="262">
        <f t="shared" si="63"/>
        <v>0</v>
      </c>
      <c r="S419" s="6">
        <f t="shared" si="68"/>
        <v>1</v>
      </c>
      <c r="T419" s="260">
        <f t="shared" si="65"/>
        <v>30880532.361472234</v>
      </c>
      <c r="U419" s="428">
        <v>1</v>
      </c>
      <c r="V419" s="225">
        <v>12</v>
      </c>
      <c r="W419" s="226">
        <f t="shared" si="66"/>
        <v>0</v>
      </c>
      <c r="AB419" s="199"/>
      <c r="AC419" s="199"/>
    </row>
    <row r="420" spans="1:29" s="225" customFormat="1" ht="36" hidden="1" customHeight="1" outlineLevel="7" x14ac:dyDescent="0.2">
      <c r="A420" s="221"/>
      <c r="B420" s="227"/>
      <c r="C420" s="248"/>
      <c r="D420" s="248"/>
      <c r="E420" s="254"/>
      <c r="F420" s="265"/>
      <c r="G420" s="270"/>
      <c r="H420" s="270"/>
      <c r="I420" s="4" t="s">
        <v>75</v>
      </c>
      <c r="J420" s="259" t="s">
        <v>256</v>
      </c>
      <c r="K420" s="259">
        <v>85977</v>
      </c>
      <c r="L420" s="234">
        <v>85876.7</v>
      </c>
      <c r="M420" s="116">
        <v>9.0492402524460782E-4</v>
      </c>
      <c r="N420" s="5">
        <f t="shared" si="67"/>
        <v>247044258.89177793</v>
      </c>
      <c r="O420" s="6">
        <v>0.99883340893494765</v>
      </c>
      <c r="P420" s="260">
        <v>246756059.2666823</v>
      </c>
      <c r="Q420" s="261">
        <f t="shared" si="63"/>
        <v>0</v>
      </c>
      <c r="R420" s="262">
        <f t="shared" si="63"/>
        <v>0</v>
      </c>
      <c r="S420" s="6">
        <f t="shared" si="68"/>
        <v>0.99883340893494765</v>
      </c>
      <c r="T420" s="260">
        <f t="shared" si="65"/>
        <v>246756059.2666823</v>
      </c>
      <c r="U420" s="428">
        <v>0.99883340893494765</v>
      </c>
      <c r="V420" s="225">
        <v>83375</v>
      </c>
      <c r="W420" s="226">
        <f t="shared" si="66"/>
        <v>-2501.6999999999971</v>
      </c>
      <c r="AB420" s="199"/>
      <c r="AC420" s="199"/>
    </row>
    <row r="421" spans="1:29" s="225" customFormat="1" ht="36" hidden="1" customHeight="1" outlineLevel="7" x14ac:dyDescent="0.2">
      <c r="A421" s="221"/>
      <c r="B421" s="227"/>
      <c r="C421" s="248"/>
      <c r="D421" s="248"/>
      <c r="E421" s="254"/>
      <c r="F421" s="265"/>
      <c r="G421" s="270"/>
      <c r="H421" s="270"/>
      <c r="I421" s="4" t="s">
        <v>80</v>
      </c>
      <c r="J421" s="259" t="s">
        <v>256</v>
      </c>
      <c r="K421" s="259">
        <v>85977</v>
      </c>
      <c r="L421" s="234">
        <v>85877</v>
      </c>
      <c r="M421" s="116">
        <v>2.7147720757338226E-4</v>
      </c>
      <c r="N421" s="5">
        <f t="shared" si="67"/>
        <v>74113277.667533353</v>
      </c>
      <c r="O421" s="6">
        <v>0.99883689824022703</v>
      </c>
      <c r="P421" s="260">
        <v>74027076.3838557</v>
      </c>
      <c r="Q421" s="261">
        <f t="shared" si="63"/>
        <v>0</v>
      </c>
      <c r="R421" s="262">
        <f t="shared" si="63"/>
        <v>0</v>
      </c>
      <c r="S421" s="6">
        <f t="shared" si="68"/>
        <v>0.99883689824022703</v>
      </c>
      <c r="T421" s="260">
        <f t="shared" si="65"/>
        <v>74027076.3838557</v>
      </c>
      <c r="U421" s="428">
        <v>0.99883689824022703</v>
      </c>
      <c r="V421" s="225">
        <v>83375</v>
      </c>
      <c r="W421" s="226">
        <f t="shared" si="66"/>
        <v>-2502</v>
      </c>
      <c r="AB421" s="199"/>
      <c r="AC421" s="199"/>
    </row>
    <row r="422" spans="1:29" s="225" customFormat="1" ht="36" hidden="1" customHeight="1" outlineLevel="7" x14ac:dyDescent="0.2">
      <c r="A422" s="221"/>
      <c r="B422" s="227"/>
      <c r="C422" s="248"/>
      <c r="D422" s="248"/>
      <c r="E422" s="254"/>
      <c r="F422" s="265"/>
      <c r="G422" s="270"/>
      <c r="H422" s="270"/>
      <c r="I422" s="4" t="s">
        <v>81</v>
      </c>
      <c r="J422" s="259" t="s">
        <v>256</v>
      </c>
      <c r="K422" s="259">
        <v>85977</v>
      </c>
      <c r="L422" s="234">
        <v>85877</v>
      </c>
      <c r="M422" s="116">
        <v>1.8098480504892149E-4</v>
      </c>
      <c r="N422" s="5">
        <f t="shared" si="67"/>
        <v>49408851.778355569</v>
      </c>
      <c r="O422" s="6">
        <v>0.99883689824022703</v>
      </c>
      <c r="P422" s="260">
        <v>49351384.255903803</v>
      </c>
      <c r="Q422" s="261">
        <f t="shared" si="63"/>
        <v>0</v>
      </c>
      <c r="R422" s="262">
        <f t="shared" si="63"/>
        <v>0</v>
      </c>
      <c r="S422" s="6">
        <f t="shared" si="68"/>
        <v>0.99883689824022703</v>
      </c>
      <c r="T422" s="260">
        <f t="shared" si="65"/>
        <v>49351384.255903803</v>
      </c>
      <c r="U422" s="428">
        <v>0.99883689824022703</v>
      </c>
      <c r="V422" s="225">
        <v>83375</v>
      </c>
      <c r="W422" s="226">
        <f t="shared" si="66"/>
        <v>-2502</v>
      </c>
      <c r="AB422" s="199"/>
      <c r="AC422" s="199"/>
    </row>
    <row r="423" spans="1:29" s="225" customFormat="1" ht="36" hidden="1" customHeight="1" outlineLevel="7" x14ac:dyDescent="0.2">
      <c r="A423" s="221"/>
      <c r="B423" s="227"/>
      <c r="C423" s="248"/>
      <c r="D423" s="248"/>
      <c r="E423" s="254"/>
      <c r="F423" s="265"/>
      <c r="G423" s="270"/>
      <c r="H423" s="270"/>
      <c r="I423" s="4" t="s">
        <v>82</v>
      </c>
      <c r="J423" s="259" t="s">
        <v>263</v>
      </c>
      <c r="K423" s="259">
        <v>12</v>
      </c>
      <c r="L423" s="234">
        <v>12</v>
      </c>
      <c r="M423" s="116">
        <v>2.2623100631115196E-4</v>
      </c>
      <c r="N423" s="5">
        <f t="shared" si="67"/>
        <v>61761064.722944483</v>
      </c>
      <c r="O423" s="6">
        <v>1</v>
      </c>
      <c r="P423" s="260">
        <v>61761064.722944483</v>
      </c>
      <c r="Q423" s="261">
        <f t="shared" si="63"/>
        <v>0</v>
      </c>
      <c r="R423" s="262">
        <f t="shared" si="63"/>
        <v>0</v>
      </c>
      <c r="S423" s="6">
        <f t="shared" si="68"/>
        <v>1</v>
      </c>
      <c r="T423" s="260">
        <f t="shared" si="65"/>
        <v>61761064.722944483</v>
      </c>
      <c r="U423" s="428">
        <v>1</v>
      </c>
      <c r="V423" s="225">
        <v>12</v>
      </c>
      <c r="W423" s="226">
        <f t="shared" si="66"/>
        <v>0</v>
      </c>
      <c r="AB423" s="199"/>
      <c r="AC423" s="199"/>
    </row>
    <row r="424" spans="1:29" s="225" customFormat="1" ht="36" hidden="1" customHeight="1" outlineLevel="7" x14ac:dyDescent="0.2">
      <c r="A424" s="221"/>
      <c r="B424" s="227"/>
      <c r="C424" s="248"/>
      <c r="D424" s="248"/>
      <c r="E424" s="254"/>
      <c r="F424" s="265"/>
      <c r="G424" s="270"/>
      <c r="H424" s="270"/>
      <c r="I424" s="4" t="s">
        <v>83</v>
      </c>
      <c r="J424" s="259" t="s">
        <v>257</v>
      </c>
      <c r="K424" s="259">
        <v>100</v>
      </c>
      <c r="L424" s="234">
        <v>63</v>
      </c>
      <c r="M424" s="116">
        <v>3.3934650946672789E-4</v>
      </c>
      <c r="N424" s="5">
        <f t="shared" si="67"/>
        <v>92641597.084416717</v>
      </c>
      <c r="O424" s="6">
        <v>0.63</v>
      </c>
      <c r="P424" s="260">
        <v>58364206.163182534</v>
      </c>
      <c r="Q424" s="261">
        <f t="shared" si="63"/>
        <v>0</v>
      </c>
      <c r="R424" s="262">
        <f t="shared" si="63"/>
        <v>0</v>
      </c>
      <c r="S424" s="6">
        <f t="shared" si="68"/>
        <v>0.63</v>
      </c>
      <c r="T424" s="260">
        <f t="shared" si="65"/>
        <v>58364206.163182534</v>
      </c>
      <c r="U424" s="428">
        <v>0.63</v>
      </c>
      <c r="V424" s="225">
        <v>61</v>
      </c>
      <c r="W424" s="226">
        <f t="shared" si="66"/>
        <v>-2</v>
      </c>
      <c r="AB424" s="199"/>
      <c r="AC424" s="199"/>
    </row>
    <row r="425" spans="1:29" s="225" customFormat="1" ht="36" hidden="1" customHeight="1" outlineLevel="5" x14ac:dyDescent="0.2">
      <c r="A425" s="221"/>
      <c r="B425" s="227"/>
      <c r="C425" s="248"/>
      <c r="D425" s="248"/>
      <c r="E425" s="254"/>
      <c r="F425" s="265"/>
      <c r="G425" s="270"/>
      <c r="H425" s="270"/>
      <c r="I425" s="22" t="s">
        <v>96</v>
      </c>
      <c r="J425" s="271"/>
      <c r="K425" s="271"/>
      <c r="L425" s="272"/>
      <c r="M425" s="115">
        <v>2.5790129478319708E-3</v>
      </c>
      <c r="N425" s="23">
        <f t="shared" si="67"/>
        <v>704070534.75812805</v>
      </c>
      <c r="O425" s="273">
        <v>0.94566963055921149</v>
      </c>
      <c r="P425" s="274">
        <v>665818122.49234545</v>
      </c>
      <c r="Q425" s="273">
        <f t="shared" si="63"/>
        <v>0</v>
      </c>
      <c r="R425" s="272">
        <f t="shared" si="63"/>
        <v>0</v>
      </c>
      <c r="S425" s="273">
        <f>SUMPRODUCT(S426:S432,M426:M432)/M425</f>
        <v>0.94566963055921149</v>
      </c>
      <c r="T425" s="274">
        <f t="shared" si="65"/>
        <v>665818122.49234545</v>
      </c>
      <c r="U425" s="428">
        <v>0.94566963055921149</v>
      </c>
      <c r="W425" s="226">
        <f t="shared" si="66"/>
        <v>0</v>
      </c>
      <c r="AB425" s="199"/>
      <c r="AC425" s="199"/>
    </row>
    <row r="426" spans="1:29" s="225" customFormat="1" ht="36" hidden="1" customHeight="1" outlineLevel="7" x14ac:dyDescent="0.2">
      <c r="A426" s="221"/>
      <c r="B426" s="227"/>
      <c r="C426" s="248"/>
      <c r="D426" s="248"/>
      <c r="E426" s="254"/>
      <c r="F426" s="265"/>
      <c r="G426" s="270"/>
      <c r="H426" s="270"/>
      <c r="I426" s="4" t="s">
        <v>72</v>
      </c>
      <c r="J426" s="259" t="s">
        <v>256</v>
      </c>
      <c r="K426" s="259">
        <v>98013</v>
      </c>
      <c r="L426" s="234">
        <v>98013</v>
      </c>
      <c r="M426" s="116">
        <v>2.5790129478319709E-4</v>
      </c>
      <c r="N426" s="5">
        <f t="shared" si="67"/>
        <v>70407053.475812808</v>
      </c>
      <c r="O426" s="6">
        <v>1</v>
      </c>
      <c r="P426" s="260">
        <v>70407053.475812808</v>
      </c>
      <c r="Q426" s="261">
        <f t="shared" si="63"/>
        <v>0</v>
      </c>
      <c r="R426" s="262">
        <f t="shared" si="63"/>
        <v>0</v>
      </c>
      <c r="S426" s="6">
        <f t="shared" ref="S426:S432" si="69">L426/K426</f>
        <v>1</v>
      </c>
      <c r="T426" s="260">
        <f t="shared" si="65"/>
        <v>70407053.475812808</v>
      </c>
      <c r="U426" s="428">
        <v>1</v>
      </c>
      <c r="V426" s="225">
        <v>97681</v>
      </c>
      <c r="W426" s="226">
        <f t="shared" si="66"/>
        <v>-332</v>
      </c>
      <c r="AB426" s="199"/>
      <c r="AC426" s="199"/>
    </row>
    <row r="427" spans="1:29" s="225" customFormat="1" ht="36" hidden="1" customHeight="1" outlineLevel="7" x14ac:dyDescent="0.2">
      <c r="A427" s="221"/>
      <c r="B427" s="227"/>
      <c r="C427" s="248"/>
      <c r="D427" s="248"/>
      <c r="E427" s="254"/>
      <c r="F427" s="265"/>
      <c r="G427" s="270"/>
      <c r="H427" s="270"/>
      <c r="I427" s="4" t="s">
        <v>239</v>
      </c>
      <c r="J427" s="259" t="s">
        <v>263</v>
      </c>
      <c r="K427" s="259">
        <v>12</v>
      </c>
      <c r="L427" s="234">
        <v>12</v>
      </c>
      <c r="M427" s="116">
        <v>1.2895064739159852E-4</v>
      </c>
      <c r="N427" s="5">
        <f t="shared" si="67"/>
        <v>35203526.737906396</v>
      </c>
      <c r="O427" s="6">
        <v>1</v>
      </c>
      <c r="P427" s="260">
        <v>35203526.737906396</v>
      </c>
      <c r="Q427" s="261">
        <f t="shared" si="63"/>
        <v>0</v>
      </c>
      <c r="R427" s="262">
        <f t="shared" si="63"/>
        <v>0</v>
      </c>
      <c r="S427" s="6">
        <f t="shared" si="69"/>
        <v>1</v>
      </c>
      <c r="T427" s="260">
        <f t="shared" si="65"/>
        <v>35203526.737906396</v>
      </c>
      <c r="U427" s="428">
        <v>1</v>
      </c>
      <c r="V427" s="225">
        <v>12</v>
      </c>
      <c r="W427" s="226">
        <f t="shared" si="66"/>
        <v>0</v>
      </c>
      <c r="AB427" s="199"/>
      <c r="AC427" s="199"/>
    </row>
    <row r="428" spans="1:29" s="225" customFormat="1" ht="36" hidden="1" customHeight="1" outlineLevel="7" x14ac:dyDescent="0.2">
      <c r="A428" s="221"/>
      <c r="B428" s="227"/>
      <c r="C428" s="248"/>
      <c r="D428" s="248"/>
      <c r="E428" s="254"/>
      <c r="F428" s="265"/>
      <c r="G428" s="270"/>
      <c r="H428" s="270"/>
      <c r="I428" s="4" t="s">
        <v>75</v>
      </c>
      <c r="J428" s="259" t="s">
        <v>256</v>
      </c>
      <c r="K428" s="259">
        <v>98013</v>
      </c>
      <c r="L428" s="234">
        <v>97714</v>
      </c>
      <c r="M428" s="116">
        <v>1.0316051791327884E-3</v>
      </c>
      <c r="N428" s="5">
        <f t="shared" si="67"/>
        <v>281628213.90325123</v>
      </c>
      <c r="O428" s="6">
        <v>0.99694938426535251</v>
      </c>
      <c r="P428" s="260">
        <v>280769074.44259733</v>
      </c>
      <c r="Q428" s="261">
        <f t="shared" si="63"/>
        <v>0</v>
      </c>
      <c r="R428" s="262">
        <f t="shared" si="63"/>
        <v>0</v>
      </c>
      <c r="S428" s="6">
        <f t="shared" si="69"/>
        <v>0.99694938426535251</v>
      </c>
      <c r="T428" s="260">
        <f t="shared" si="65"/>
        <v>280769074.44259733</v>
      </c>
      <c r="U428" s="428">
        <v>0.99694938426535251</v>
      </c>
      <c r="V428" s="225">
        <v>97320</v>
      </c>
      <c r="W428" s="226">
        <f t="shared" si="66"/>
        <v>-394</v>
      </c>
      <c r="AB428" s="199"/>
      <c r="AC428" s="199"/>
    </row>
    <row r="429" spans="1:29" s="225" customFormat="1" ht="36" hidden="1" customHeight="1" outlineLevel="7" x14ac:dyDescent="0.2">
      <c r="A429" s="221"/>
      <c r="B429" s="227"/>
      <c r="C429" s="248"/>
      <c r="D429" s="248"/>
      <c r="E429" s="254"/>
      <c r="F429" s="265"/>
      <c r="G429" s="270"/>
      <c r="H429" s="270"/>
      <c r="I429" s="4" t="s">
        <v>80</v>
      </c>
      <c r="J429" s="259" t="s">
        <v>256</v>
      </c>
      <c r="K429" s="259">
        <v>98013</v>
      </c>
      <c r="L429" s="234">
        <v>97714</v>
      </c>
      <c r="M429" s="116">
        <v>3.0948155373983633E-4</v>
      </c>
      <c r="N429" s="5">
        <f t="shared" si="67"/>
        <v>84488464.170975313</v>
      </c>
      <c r="O429" s="6">
        <v>0.99694938426535251</v>
      </c>
      <c r="P429" s="260">
        <v>84230722.332779139</v>
      </c>
      <c r="Q429" s="261">
        <f t="shared" si="63"/>
        <v>0</v>
      </c>
      <c r="R429" s="262">
        <f t="shared" si="63"/>
        <v>0</v>
      </c>
      <c r="S429" s="6">
        <f t="shared" si="69"/>
        <v>0.99694938426535251</v>
      </c>
      <c r="T429" s="260">
        <f t="shared" si="65"/>
        <v>84230722.332779139</v>
      </c>
      <c r="U429" s="428">
        <v>0.99694938426535251</v>
      </c>
      <c r="V429" s="225">
        <v>97320</v>
      </c>
      <c r="W429" s="226">
        <f t="shared" si="66"/>
        <v>-394</v>
      </c>
      <c r="AB429" s="199"/>
      <c r="AC429" s="199"/>
    </row>
    <row r="430" spans="1:29" s="225" customFormat="1" ht="36" hidden="1" customHeight="1" outlineLevel="7" x14ac:dyDescent="0.2">
      <c r="A430" s="221"/>
      <c r="B430" s="227"/>
      <c r="C430" s="248"/>
      <c r="D430" s="248"/>
      <c r="E430" s="254"/>
      <c r="F430" s="265"/>
      <c r="G430" s="270"/>
      <c r="H430" s="270"/>
      <c r="I430" s="4" t="s">
        <v>81</v>
      </c>
      <c r="J430" s="259" t="s">
        <v>256</v>
      </c>
      <c r="K430" s="259">
        <v>98013</v>
      </c>
      <c r="L430" s="234">
        <v>97714</v>
      </c>
      <c r="M430" s="116">
        <v>2.0632103582655763E-4</v>
      </c>
      <c r="N430" s="5">
        <f t="shared" si="67"/>
        <v>56325642.780650236</v>
      </c>
      <c r="O430" s="6">
        <v>0.99694938426535251</v>
      </c>
      <c r="P430" s="260">
        <v>56153814.888519451</v>
      </c>
      <c r="Q430" s="261">
        <f t="shared" si="63"/>
        <v>0</v>
      </c>
      <c r="R430" s="262">
        <f t="shared" si="63"/>
        <v>0</v>
      </c>
      <c r="S430" s="6">
        <f t="shared" si="69"/>
        <v>0.99694938426535251</v>
      </c>
      <c r="T430" s="260">
        <f t="shared" si="65"/>
        <v>56153814.888519451</v>
      </c>
      <c r="U430" s="428">
        <v>0.99694938426535251</v>
      </c>
      <c r="V430" s="225">
        <v>97320</v>
      </c>
      <c r="W430" s="226">
        <f t="shared" si="66"/>
        <v>-394</v>
      </c>
      <c r="AB430" s="199"/>
      <c r="AC430" s="199"/>
    </row>
    <row r="431" spans="1:29" s="225" customFormat="1" ht="36" hidden="1" customHeight="1" outlineLevel="7" x14ac:dyDescent="0.2">
      <c r="A431" s="221"/>
      <c r="B431" s="227"/>
      <c r="C431" s="248"/>
      <c r="D431" s="248"/>
      <c r="E431" s="254"/>
      <c r="F431" s="265"/>
      <c r="G431" s="270"/>
      <c r="H431" s="270"/>
      <c r="I431" s="4" t="s">
        <v>82</v>
      </c>
      <c r="J431" s="259" t="s">
        <v>263</v>
      </c>
      <c r="K431" s="259">
        <v>12</v>
      </c>
      <c r="L431" s="234">
        <v>12</v>
      </c>
      <c r="M431" s="116">
        <v>2.5790129478319709E-4</v>
      </c>
      <c r="N431" s="5">
        <f t="shared" si="67"/>
        <v>70407053.475812808</v>
      </c>
      <c r="O431" s="6">
        <v>1</v>
      </c>
      <c r="P431" s="260">
        <v>70407053.475812808</v>
      </c>
      <c r="Q431" s="261">
        <f t="shared" si="63"/>
        <v>0</v>
      </c>
      <c r="R431" s="262">
        <f t="shared" si="63"/>
        <v>0</v>
      </c>
      <c r="S431" s="6">
        <f t="shared" si="69"/>
        <v>1</v>
      </c>
      <c r="T431" s="260">
        <f t="shared" si="65"/>
        <v>70407053.475812808</v>
      </c>
      <c r="U431" s="428">
        <v>1</v>
      </c>
      <c r="V431" s="225">
        <v>12</v>
      </c>
      <c r="W431" s="226">
        <f t="shared" si="66"/>
        <v>0</v>
      </c>
      <c r="AB431" s="199"/>
      <c r="AC431" s="199"/>
    </row>
    <row r="432" spans="1:29" s="225" customFormat="1" ht="36" hidden="1" customHeight="1" outlineLevel="7" x14ac:dyDescent="0.2">
      <c r="A432" s="221"/>
      <c r="B432" s="227"/>
      <c r="C432" s="248"/>
      <c r="D432" s="248"/>
      <c r="E432" s="254"/>
      <c r="F432" s="265"/>
      <c r="G432" s="270"/>
      <c r="H432" s="270"/>
      <c r="I432" s="4" t="s">
        <v>83</v>
      </c>
      <c r="J432" s="259" t="s">
        <v>257</v>
      </c>
      <c r="K432" s="259">
        <v>100</v>
      </c>
      <c r="L432" s="234">
        <v>65</v>
      </c>
      <c r="M432" s="116">
        <v>3.8685194217479561E-4</v>
      </c>
      <c r="N432" s="5">
        <f t="shared" si="67"/>
        <v>105610580.2137192</v>
      </c>
      <c r="O432" s="6">
        <v>0.65</v>
      </c>
      <c r="P432" s="260">
        <v>68646877.138917491</v>
      </c>
      <c r="Q432" s="261">
        <f t="shared" si="63"/>
        <v>0</v>
      </c>
      <c r="R432" s="262">
        <f t="shared" si="63"/>
        <v>0</v>
      </c>
      <c r="S432" s="6">
        <f t="shared" si="69"/>
        <v>0.65</v>
      </c>
      <c r="T432" s="260">
        <f t="shared" si="65"/>
        <v>68646877.138917491</v>
      </c>
      <c r="U432" s="428">
        <v>0.65</v>
      </c>
      <c r="V432" s="225">
        <v>62</v>
      </c>
      <c r="W432" s="226">
        <f t="shared" si="66"/>
        <v>-3</v>
      </c>
      <c r="AB432" s="199"/>
      <c r="AC432" s="199"/>
    </row>
    <row r="433" spans="1:29" s="225" customFormat="1" ht="36" hidden="1" customHeight="1" outlineLevel="5" x14ac:dyDescent="0.2">
      <c r="A433" s="221"/>
      <c r="B433" s="227"/>
      <c r="C433" s="248"/>
      <c r="D433" s="248"/>
      <c r="E433" s="254"/>
      <c r="F433" s="265"/>
      <c r="G433" s="270"/>
      <c r="H433" s="270"/>
      <c r="I433" s="22" t="s">
        <v>97</v>
      </c>
      <c r="J433" s="271"/>
      <c r="K433" s="271"/>
      <c r="L433" s="272"/>
      <c r="M433" s="115">
        <v>1.565621605256469E-3</v>
      </c>
      <c r="N433" s="23">
        <f t="shared" si="67"/>
        <v>427414698.23501605</v>
      </c>
      <c r="O433" s="273">
        <v>0.94450000000000001</v>
      </c>
      <c r="P433" s="274">
        <v>403693182.48297268</v>
      </c>
      <c r="Q433" s="273">
        <f t="shared" si="63"/>
        <v>0</v>
      </c>
      <c r="R433" s="272">
        <f t="shared" si="63"/>
        <v>0</v>
      </c>
      <c r="S433" s="273">
        <f>SUMPRODUCT(S434:S440,M434:M440)/M433</f>
        <v>0.94450000000000001</v>
      </c>
      <c r="T433" s="274">
        <f t="shared" si="65"/>
        <v>403693182.48297268</v>
      </c>
      <c r="U433" s="428">
        <v>0.94450000000000001</v>
      </c>
      <c r="W433" s="226">
        <f t="shared" si="66"/>
        <v>0</v>
      </c>
      <c r="AB433" s="199"/>
      <c r="AC433" s="199"/>
    </row>
    <row r="434" spans="1:29" s="225" customFormat="1" ht="36" hidden="1" customHeight="1" outlineLevel="7" x14ac:dyDescent="0.2">
      <c r="A434" s="221"/>
      <c r="B434" s="227"/>
      <c r="C434" s="248"/>
      <c r="D434" s="248"/>
      <c r="E434" s="254"/>
      <c r="F434" s="265"/>
      <c r="G434" s="270"/>
      <c r="H434" s="270"/>
      <c r="I434" s="4" t="s">
        <v>72</v>
      </c>
      <c r="J434" s="259" t="s">
        <v>256</v>
      </c>
      <c r="K434" s="259">
        <v>59500</v>
      </c>
      <c r="L434" s="234">
        <v>59500</v>
      </c>
      <c r="M434" s="116">
        <v>1.5656216052564693E-4</v>
      </c>
      <c r="N434" s="5">
        <f t="shared" si="67"/>
        <v>42741469.823501609</v>
      </c>
      <c r="O434" s="6">
        <v>1</v>
      </c>
      <c r="P434" s="260">
        <v>42741469.823501609</v>
      </c>
      <c r="Q434" s="261">
        <f t="shared" si="63"/>
        <v>0</v>
      </c>
      <c r="R434" s="262">
        <f t="shared" si="63"/>
        <v>0</v>
      </c>
      <c r="S434" s="6">
        <f t="shared" ref="S434:S440" si="70">L434/K434</f>
        <v>1</v>
      </c>
      <c r="T434" s="260">
        <f t="shared" si="65"/>
        <v>42741469.823501609</v>
      </c>
      <c r="U434" s="428">
        <v>1</v>
      </c>
      <c r="V434" s="225">
        <v>59500</v>
      </c>
      <c r="W434" s="226">
        <f t="shared" si="66"/>
        <v>0</v>
      </c>
      <c r="AB434" s="199"/>
      <c r="AC434" s="199"/>
    </row>
    <row r="435" spans="1:29" s="225" customFormat="1" ht="36" hidden="1" customHeight="1" outlineLevel="7" x14ac:dyDescent="0.2">
      <c r="A435" s="221"/>
      <c r="B435" s="227"/>
      <c r="C435" s="248"/>
      <c r="D435" s="248"/>
      <c r="E435" s="254"/>
      <c r="F435" s="265"/>
      <c r="G435" s="270"/>
      <c r="H435" s="270"/>
      <c r="I435" s="4" t="s">
        <v>239</v>
      </c>
      <c r="J435" s="259" t="s">
        <v>263</v>
      </c>
      <c r="K435" s="259">
        <v>8</v>
      </c>
      <c r="L435" s="234">
        <v>8</v>
      </c>
      <c r="M435" s="116">
        <v>7.8281080262823438E-5</v>
      </c>
      <c r="N435" s="5">
        <f t="shared" si="67"/>
        <v>21370734.911750797</v>
      </c>
      <c r="O435" s="6">
        <v>1</v>
      </c>
      <c r="P435" s="260">
        <v>21370734.911750797</v>
      </c>
      <c r="Q435" s="261">
        <f t="shared" si="63"/>
        <v>0</v>
      </c>
      <c r="R435" s="262">
        <f t="shared" si="63"/>
        <v>0</v>
      </c>
      <c r="S435" s="6">
        <f t="shared" si="70"/>
        <v>1</v>
      </c>
      <c r="T435" s="260">
        <f t="shared" si="65"/>
        <v>21370734.911750797</v>
      </c>
      <c r="U435" s="428">
        <v>1</v>
      </c>
      <c r="V435" s="225">
        <v>8</v>
      </c>
      <c r="W435" s="226">
        <f t="shared" si="66"/>
        <v>0</v>
      </c>
      <c r="AB435" s="199"/>
      <c r="AC435" s="199"/>
    </row>
    <row r="436" spans="1:29" s="225" customFormat="1" ht="36" hidden="1" customHeight="1" outlineLevel="7" x14ac:dyDescent="0.2">
      <c r="A436" s="221"/>
      <c r="B436" s="227"/>
      <c r="C436" s="248"/>
      <c r="D436" s="248"/>
      <c r="E436" s="254"/>
      <c r="F436" s="265"/>
      <c r="G436" s="270"/>
      <c r="H436" s="270"/>
      <c r="I436" s="4" t="s">
        <v>75</v>
      </c>
      <c r="J436" s="259" t="s">
        <v>256</v>
      </c>
      <c r="K436" s="259">
        <v>59500</v>
      </c>
      <c r="L436" s="234">
        <v>59500</v>
      </c>
      <c r="M436" s="116">
        <v>6.2624864210258772E-4</v>
      </c>
      <c r="N436" s="5">
        <f t="shared" si="67"/>
        <v>170965879.29400644</v>
      </c>
      <c r="O436" s="6">
        <v>1</v>
      </c>
      <c r="P436" s="260">
        <v>170965879.29400644</v>
      </c>
      <c r="Q436" s="261">
        <f t="shared" si="63"/>
        <v>0</v>
      </c>
      <c r="R436" s="262">
        <f t="shared" si="63"/>
        <v>0</v>
      </c>
      <c r="S436" s="6">
        <f t="shared" si="70"/>
        <v>1</v>
      </c>
      <c r="T436" s="260">
        <f t="shared" si="65"/>
        <v>170965879.29400644</v>
      </c>
      <c r="U436" s="428">
        <v>1</v>
      </c>
      <c r="V436" s="225">
        <v>59500</v>
      </c>
      <c r="W436" s="226">
        <f t="shared" si="66"/>
        <v>0</v>
      </c>
      <c r="AB436" s="199"/>
      <c r="AC436" s="199"/>
    </row>
    <row r="437" spans="1:29" s="225" customFormat="1" ht="36" hidden="1" customHeight="1" outlineLevel="7" x14ac:dyDescent="0.2">
      <c r="A437" s="221"/>
      <c r="B437" s="227"/>
      <c r="C437" s="248"/>
      <c r="D437" s="248"/>
      <c r="E437" s="254"/>
      <c r="F437" s="265"/>
      <c r="G437" s="270"/>
      <c r="H437" s="270"/>
      <c r="I437" s="4" t="s">
        <v>80</v>
      </c>
      <c r="J437" s="259" t="s">
        <v>256</v>
      </c>
      <c r="K437" s="259">
        <v>59500</v>
      </c>
      <c r="L437" s="234">
        <v>59500</v>
      </c>
      <c r="M437" s="116">
        <v>1.8787459263077625E-4</v>
      </c>
      <c r="N437" s="5">
        <f t="shared" si="67"/>
        <v>51289763.788201913</v>
      </c>
      <c r="O437" s="6">
        <v>1</v>
      </c>
      <c r="P437" s="260">
        <v>51289763.788201913</v>
      </c>
      <c r="Q437" s="261">
        <f t="shared" si="63"/>
        <v>0</v>
      </c>
      <c r="R437" s="262">
        <f t="shared" si="63"/>
        <v>0</v>
      </c>
      <c r="S437" s="6">
        <f t="shared" si="70"/>
        <v>1</v>
      </c>
      <c r="T437" s="260">
        <f t="shared" si="65"/>
        <v>51289763.788201913</v>
      </c>
      <c r="U437" s="428">
        <v>1</v>
      </c>
      <c r="V437" s="225">
        <v>59500</v>
      </c>
      <c r="W437" s="226">
        <f t="shared" si="66"/>
        <v>0</v>
      </c>
      <c r="AB437" s="199"/>
      <c r="AC437" s="199"/>
    </row>
    <row r="438" spans="1:29" s="225" customFormat="1" ht="36" hidden="1" customHeight="1" outlineLevel="7" x14ac:dyDescent="0.2">
      <c r="A438" s="221"/>
      <c r="B438" s="227"/>
      <c r="C438" s="248"/>
      <c r="D438" s="248"/>
      <c r="E438" s="254"/>
      <c r="F438" s="265"/>
      <c r="G438" s="270"/>
      <c r="H438" s="270"/>
      <c r="I438" s="4" t="s">
        <v>81</v>
      </c>
      <c r="J438" s="259" t="s">
        <v>256</v>
      </c>
      <c r="K438" s="259">
        <v>59500</v>
      </c>
      <c r="L438" s="234">
        <v>59500</v>
      </c>
      <c r="M438" s="116">
        <v>1.2524972842051747E-4</v>
      </c>
      <c r="N438" s="5">
        <f t="shared" si="67"/>
        <v>34193175.858801268</v>
      </c>
      <c r="O438" s="6">
        <v>1</v>
      </c>
      <c r="P438" s="260">
        <v>34193175.858801268</v>
      </c>
      <c r="Q438" s="261">
        <f t="shared" si="63"/>
        <v>0</v>
      </c>
      <c r="R438" s="262">
        <f t="shared" si="63"/>
        <v>0</v>
      </c>
      <c r="S438" s="6">
        <f t="shared" si="70"/>
        <v>1</v>
      </c>
      <c r="T438" s="260">
        <f t="shared" si="65"/>
        <v>34193175.858801268</v>
      </c>
      <c r="U438" s="428">
        <v>1</v>
      </c>
      <c r="V438" s="225">
        <v>59500</v>
      </c>
      <c r="W438" s="226">
        <f t="shared" si="66"/>
        <v>0</v>
      </c>
      <c r="AB438" s="199"/>
      <c r="AC438" s="199"/>
    </row>
    <row r="439" spans="1:29" s="225" customFormat="1" ht="36" hidden="1" customHeight="1" outlineLevel="7" x14ac:dyDescent="0.2">
      <c r="A439" s="221"/>
      <c r="B439" s="227"/>
      <c r="C439" s="248"/>
      <c r="D439" s="248"/>
      <c r="E439" s="254"/>
      <c r="F439" s="265"/>
      <c r="G439" s="270"/>
      <c r="H439" s="270"/>
      <c r="I439" s="4" t="s">
        <v>82</v>
      </c>
      <c r="J439" s="259" t="s">
        <v>263</v>
      </c>
      <c r="K439" s="259">
        <v>8</v>
      </c>
      <c r="L439" s="234">
        <v>8</v>
      </c>
      <c r="M439" s="116">
        <v>1.5656216052564693E-4</v>
      </c>
      <c r="N439" s="5">
        <f t="shared" si="67"/>
        <v>42741469.823501609</v>
      </c>
      <c r="O439" s="6">
        <v>1</v>
      </c>
      <c r="P439" s="260">
        <v>42741469.823501609</v>
      </c>
      <c r="Q439" s="261">
        <f t="shared" si="63"/>
        <v>0</v>
      </c>
      <c r="R439" s="262">
        <f t="shared" si="63"/>
        <v>0</v>
      </c>
      <c r="S439" s="6">
        <f t="shared" si="70"/>
        <v>1</v>
      </c>
      <c r="T439" s="260">
        <f t="shared" si="65"/>
        <v>42741469.823501609</v>
      </c>
      <c r="U439" s="428">
        <v>1</v>
      </c>
      <c r="V439" s="225">
        <v>8</v>
      </c>
      <c r="W439" s="226">
        <f t="shared" si="66"/>
        <v>0</v>
      </c>
      <c r="AB439" s="199"/>
      <c r="AC439" s="199"/>
    </row>
    <row r="440" spans="1:29" s="225" customFormat="1" ht="36" hidden="1" customHeight="1" outlineLevel="7" x14ac:dyDescent="0.2">
      <c r="A440" s="221"/>
      <c r="B440" s="227"/>
      <c r="C440" s="248"/>
      <c r="D440" s="248"/>
      <c r="E440" s="254"/>
      <c r="F440" s="265"/>
      <c r="G440" s="270"/>
      <c r="H440" s="270"/>
      <c r="I440" s="4" t="s">
        <v>83</v>
      </c>
      <c r="J440" s="259" t="s">
        <v>257</v>
      </c>
      <c r="K440" s="259">
        <v>100</v>
      </c>
      <c r="L440" s="234">
        <v>63</v>
      </c>
      <c r="M440" s="116">
        <v>2.3484324078847026E-4</v>
      </c>
      <c r="N440" s="5">
        <f t="shared" si="67"/>
        <v>64112204.73525238</v>
      </c>
      <c r="O440" s="6">
        <v>0.63</v>
      </c>
      <c r="P440" s="260">
        <v>40390688.983208999</v>
      </c>
      <c r="Q440" s="261">
        <f t="shared" si="63"/>
        <v>0</v>
      </c>
      <c r="R440" s="262">
        <f t="shared" si="63"/>
        <v>0</v>
      </c>
      <c r="S440" s="6">
        <f t="shared" si="70"/>
        <v>0.63</v>
      </c>
      <c r="T440" s="260">
        <f t="shared" si="65"/>
        <v>40390688.983208999</v>
      </c>
      <c r="U440" s="428">
        <v>0.63</v>
      </c>
      <c r="V440" s="225">
        <v>62</v>
      </c>
      <c r="W440" s="226">
        <f t="shared" si="66"/>
        <v>-1</v>
      </c>
      <c r="AB440" s="199"/>
      <c r="AC440" s="199"/>
    </row>
    <row r="441" spans="1:29" s="225" customFormat="1" ht="36" hidden="1" customHeight="1" outlineLevel="5" x14ac:dyDescent="0.2">
      <c r="A441" s="221"/>
      <c r="B441" s="227"/>
      <c r="C441" s="248"/>
      <c r="D441" s="248"/>
      <c r="E441" s="254"/>
      <c r="F441" s="265"/>
      <c r="G441" s="270"/>
      <c r="H441" s="270"/>
      <c r="I441" s="22" t="s">
        <v>98</v>
      </c>
      <c r="J441" s="271"/>
      <c r="K441" s="271"/>
      <c r="L441" s="272"/>
      <c r="M441" s="115">
        <v>2.6760288614215608E-3</v>
      </c>
      <c r="N441" s="23">
        <f t="shared" si="67"/>
        <v>730555879.16808605</v>
      </c>
      <c r="O441" s="273">
        <v>0.73892074729596857</v>
      </c>
      <c r="P441" s="274">
        <v>539822896.17634547</v>
      </c>
      <c r="Q441" s="273">
        <f t="shared" si="63"/>
        <v>0</v>
      </c>
      <c r="R441" s="272">
        <f t="shared" si="63"/>
        <v>0</v>
      </c>
      <c r="S441" s="273">
        <f>SUMPRODUCT(S442:S448,M442:M448)/M441</f>
        <v>0.73892074729596857</v>
      </c>
      <c r="T441" s="274">
        <f t="shared" si="65"/>
        <v>539822896.17634547</v>
      </c>
      <c r="U441" s="428">
        <v>0.73892074729596857</v>
      </c>
      <c r="W441" s="226">
        <f t="shared" si="66"/>
        <v>0</v>
      </c>
      <c r="AB441" s="199"/>
      <c r="AC441" s="199"/>
    </row>
    <row r="442" spans="1:29" s="225" customFormat="1" ht="36" hidden="1" customHeight="1" outlineLevel="7" x14ac:dyDescent="0.2">
      <c r="A442" s="221"/>
      <c r="B442" s="227"/>
      <c r="C442" s="248"/>
      <c r="D442" s="248"/>
      <c r="E442" s="254"/>
      <c r="F442" s="265"/>
      <c r="G442" s="270"/>
      <c r="H442" s="270"/>
      <c r="I442" s="4" t="s">
        <v>72</v>
      </c>
      <c r="J442" s="259" t="s">
        <v>256</v>
      </c>
      <c r="K442" s="259">
        <v>101700</v>
      </c>
      <c r="L442" s="234">
        <v>101700</v>
      </c>
      <c r="M442" s="116">
        <v>2.676028861421561E-4</v>
      </c>
      <c r="N442" s="5">
        <f t="shared" si="67"/>
        <v>73055587.91680862</v>
      </c>
      <c r="O442" s="6">
        <v>1</v>
      </c>
      <c r="P442" s="260">
        <v>73055587.91680862</v>
      </c>
      <c r="Q442" s="261">
        <f t="shared" si="63"/>
        <v>0</v>
      </c>
      <c r="R442" s="262">
        <f t="shared" si="63"/>
        <v>0</v>
      </c>
      <c r="S442" s="6">
        <f t="shared" ref="S442:S448" si="71">L442/K442</f>
        <v>1</v>
      </c>
      <c r="T442" s="260">
        <f t="shared" si="65"/>
        <v>73055587.91680862</v>
      </c>
      <c r="U442" s="428">
        <v>1</v>
      </c>
      <c r="V442" s="225">
        <v>101700</v>
      </c>
      <c r="W442" s="226">
        <f t="shared" si="66"/>
        <v>0</v>
      </c>
      <c r="AB442" s="199"/>
      <c r="AC442" s="199"/>
    </row>
    <row r="443" spans="1:29" s="225" customFormat="1" ht="36" hidden="1" customHeight="1" outlineLevel="7" x14ac:dyDescent="0.2">
      <c r="A443" s="221"/>
      <c r="B443" s="227"/>
      <c r="C443" s="248"/>
      <c r="D443" s="248"/>
      <c r="E443" s="254"/>
      <c r="F443" s="265"/>
      <c r="G443" s="270"/>
      <c r="H443" s="270"/>
      <c r="I443" s="4" t="s">
        <v>239</v>
      </c>
      <c r="J443" s="259" t="s">
        <v>263</v>
      </c>
      <c r="K443" s="259">
        <v>12</v>
      </c>
      <c r="L443" s="234">
        <v>12</v>
      </c>
      <c r="M443" s="116">
        <v>1.33801443071078E-4</v>
      </c>
      <c r="N443" s="5">
        <f t="shared" si="67"/>
        <v>36527793.958404295</v>
      </c>
      <c r="O443" s="6">
        <v>1</v>
      </c>
      <c r="P443" s="260">
        <v>36527793.958404295</v>
      </c>
      <c r="Q443" s="261">
        <f t="shared" si="63"/>
        <v>0</v>
      </c>
      <c r="R443" s="262">
        <f t="shared" si="63"/>
        <v>0</v>
      </c>
      <c r="S443" s="6">
        <f t="shared" si="71"/>
        <v>1</v>
      </c>
      <c r="T443" s="260">
        <f t="shared" si="65"/>
        <v>36527793.958404295</v>
      </c>
      <c r="U443" s="428">
        <v>1</v>
      </c>
      <c r="V443" s="225">
        <v>12</v>
      </c>
      <c r="W443" s="226">
        <f t="shared" si="66"/>
        <v>0</v>
      </c>
      <c r="AB443" s="199"/>
      <c r="AC443" s="199"/>
    </row>
    <row r="444" spans="1:29" s="225" customFormat="1" ht="36" hidden="1" customHeight="1" outlineLevel="7" x14ac:dyDescent="0.2">
      <c r="A444" s="221"/>
      <c r="B444" s="227"/>
      <c r="C444" s="248"/>
      <c r="D444" s="248"/>
      <c r="E444" s="254"/>
      <c r="F444" s="265"/>
      <c r="G444" s="270"/>
      <c r="H444" s="270"/>
      <c r="I444" s="4" t="s">
        <v>75</v>
      </c>
      <c r="J444" s="259" t="s">
        <v>256</v>
      </c>
      <c r="K444" s="259">
        <v>101700</v>
      </c>
      <c r="L444" s="234">
        <v>80400</v>
      </c>
      <c r="M444" s="116">
        <v>1.0704115445686244E-3</v>
      </c>
      <c r="N444" s="5">
        <f t="shared" si="67"/>
        <v>292222351.66723448</v>
      </c>
      <c r="O444" s="6">
        <v>0.79056047197640122</v>
      </c>
      <c r="P444" s="260">
        <v>231019440.2561028</v>
      </c>
      <c r="Q444" s="261">
        <f t="shared" si="63"/>
        <v>0</v>
      </c>
      <c r="R444" s="262">
        <f t="shared" si="63"/>
        <v>0</v>
      </c>
      <c r="S444" s="6">
        <f t="shared" si="71"/>
        <v>0.79056047197640122</v>
      </c>
      <c r="T444" s="260">
        <f t="shared" si="65"/>
        <v>231019440.2561028</v>
      </c>
      <c r="U444" s="428">
        <v>0.79056047197640122</v>
      </c>
      <c r="V444" s="225">
        <v>80400</v>
      </c>
      <c r="W444" s="226">
        <f t="shared" si="66"/>
        <v>0</v>
      </c>
      <c r="AB444" s="199"/>
      <c r="AC444" s="199"/>
    </row>
    <row r="445" spans="1:29" s="225" customFormat="1" ht="36" hidden="1" customHeight="1" outlineLevel="7" x14ac:dyDescent="0.2">
      <c r="A445" s="221"/>
      <c r="B445" s="227"/>
      <c r="C445" s="248"/>
      <c r="D445" s="248"/>
      <c r="E445" s="254"/>
      <c r="F445" s="265"/>
      <c r="G445" s="270"/>
      <c r="H445" s="270"/>
      <c r="I445" s="4" t="s">
        <v>80</v>
      </c>
      <c r="J445" s="259" t="s">
        <v>256</v>
      </c>
      <c r="K445" s="259">
        <v>101700</v>
      </c>
      <c r="L445" s="234">
        <v>80400</v>
      </c>
      <c r="M445" s="116">
        <v>3.2112346337058716E-4</v>
      </c>
      <c r="N445" s="5">
        <f t="shared" si="67"/>
        <v>87666705.50017029</v>
      </c>
      <c r="O445" s="6">
        <v>0.79056047197640122</v>
      </c>
      <c r="P445" s="260">
        <v>69305832.076830789</v>
      </c>
      <c r="Q445" s="261">
        <f t="shared" si="63"/>
        <v>0</v>
      </c>
      <c r="R445" s="262">
        <f t="shared" si="63"/>
        <v>0</v>
      </c>
      <c r="S445" s="6">
        <f t="shared" si="71"/>
        <v>0.79056047197640122</v>
      </c>
      <c r="T445" s="260">
        <f t="shared" si="65"/>
        <v>69305832.076830789</v>
      </c>
      <c r="U445" s="428">
        <v>0.79056047197640122</v>
      </c>
      <c r="V445" s="225">
        <v>80400</v>
      </c>
      <c r="W445" s="226">
        <f t="shared" si="66"/>
        <v>0</v>
      </c>
      <c r="AB445" s="199"/>
      <c r="AC445" s="199"/>
    </row>
    <row r="446" spans="1:29" s="225" customFormat="1" ht="36" hidden="1" customHeight="1" outlineLevel="7" x14ac:dyDescent="0.2">
      <c r="A446" s="221"/>
      <c r="B446" s="227"/>
      <c r="C446" s="248"/>
      <c r="D446" s="248"/>
      <c r="E446" s="254"/>
      <c r="F446" s="265"/>
      <c r="G446" s="270"/>
      <c r="H446" s="270"/>
      <c r="I446" s="4" t="s">
        <v>81</v>
      </c>
      <c r="J446" s="259" t="s">
        <v>256</v>
      </c>
      <c r="K446" s="259">
        <v>101700</v>
      </c>
      <c r="L446" s="234">
        <v>64193</v>
      </c>
      <c r="M446" s="116">
        <v>2.1408230891372483E-4</v>
      </c>
      <c r="N446" s="5">
        <f t="shared" si="67"/>
        <v>58444470.333446875</v>
      </c>
      <c r="O446" s="6">
        <v>0.63119960668633235</v>
      </c>
      <c r="P446" s="260">
        <v>36890126.687462687</v>
      </c>
      <c r="Q446" s="261">
        <f t="shared" si="63"/>
        <v>0</v>
      </c>
      <c r="R446" s="262">
        <f t="shared" si="63"/>
        <v>0</v>
      </c>
      <c r="S446" s="6">
        <f t="shared" si="71"/>
        <v>0.63119960668633235</v>
      </c>
      <c r="T446" s="260">
        <f t="shared" si="65"/>
        <v>36890126.687462687</v>
      </c>
      <c r="U446" s="428">
        <v>0.63119960668633235</v>
      </c>
      <c r="V446" s="225">
        <v>0</v>
      </c>
      <c r="W446" s="226">
        <f t="shared" si="66"/>
        <v>-64193</v>
      </c>
      <c r="AB446" s="199"/>
      <c r="AC446" s="199"/>
    </row>
    <row r="447" spans="1:29" s="225" customFormat="1" ht="36" hidden="1" customHeight="1" outlineLevel="7" x14ac:dyDescent="0.2">
      <c r="A447" s="221"/>
      <c r="B447" s="227"/>
      <c r="C447" s="248"/>
      <c r="D447" s="248"/>
      <c r="E447" s="254"/>
      <c r="F447" s="265"/>
      <c r="G447" s="270"/>
      <c r="H447" s="270"/>
      <c r="I447" s="4" t="s">
        <v>82</v>
      </c>
      <c r="J447" s="259" t="s">
        <v>263</v>
      </c>
      <c r="K447" s="259">
        <v>12</v>
      </c>
      <c r="L447" s="234">
        <v>7</v>
      </c>
      <c r="M447" s="116">
        <v>2.676028861421561E-4</v>
      </c>
      <c r="N447" s="5">
        <f t="shared" si="67"/>
        <v>73055587.91680862</v>
      </c>
      <c r="O447" s="6">
        <v>0.58333333333333337</v>
      </c>
      <c r="P447" s="260">
        <v>42615759.618138365</v>
      </c>
      <c r="Q447" s="261">
        <f t="shared" si="63"/>
        <v>0</v>
      </c>
      <c r="R447" s="262">
        <f t="shared" si="63"/>
        <v>0</v>
      </c>
      <c r="S447" s="6">
        <f t="shared" si="71"/>
        <v>0.58333333333333337</v>
      </c>
      <c r="T447" s="260">
        <f t="shared" si="65"/>
        <v>42615759.618138365</v>
      </c>
      <c r="U447" s="428">
        <v>0.58333333333333337</v>
      </c>
      <c r="V447" s="225">
        <v>0</v>
      </c>
      <c r="W447" s="226">
        <f t="shared" si="66"/>
        <v>-7</v>
      </c>
      <c r="AB447" s="199"/>
      <c r="AC447" s="199"/>
    </row>
    <row r="448" spans="1:29" s="225" customFormat="1" ht="36" hidden="1" customHeight="1" outlineLevel="7" x14ac:dyDescent="0.2">
      <c r="A448" s="221"/>
      <c r="B448" s="227"/>
      <c r="C448" s="248"/>
      <c r="D448" s="248"/>
      <c r="E448" s="254"/>
      <c r="F448" s="265"/>
      <c r="G448" s="270"/>
      <c r="H448" s="270"/>
      <c r="I448" s="4" t="s">
        <v>83</v>
      </c>
      <c r="J448" s="259" t="s">
        <v>257</v>
      </c>
      <c r="K448" s="259">
        <v>100</v>
      </c>
      <c r="L448" s="234">
        <v>46</v>
      </c>
      <c r="M448" s="116">
        <v>4.014043292132341E-4</v>
      </c>
      <c r="N448" s="5">
        <f t="shared" si="67"/>
        <v>109583381.87521291</v>
      </c>
      <c r="O448" s="6">
        <v>0.46</v>
      </c>
      <c r="P448" s="260">
        <v>50408355.662597939</v>
      </c>
      <c r="Q448" s="261">
        <f t="shared" si="63"/>
        <v>0</v>
      </c>
      <c r="R448" s="262">
        <f t="shared" si="63"/>
        <v>0</v>
      </c>
      <c r="S448" s="6">
        <f t="shared" si="71"/>
        <v>0.46</v>
      </c>
      <c r="T448" s="260">
        <f t="shared" si="65"/>
        <v>50408355.662597939</v>
      </c>
      <c r="U448" s="428">
        <v>0.46</v>
      </c>
      <c r="V448" s="225">
        <v>42</v>
      </c>
      <c r="W448" s="226">
        <f t="shared" si="66"/>
        <v>-4</v>
      </c>
      <c r="AB448" s="199"/>
      <c r="AC448" s="199"/>
    </row>
    <row r="449" spans="1:29" s="225" customFormat="1" ht="36" hidden="1" customHeight="1" outlineLevel="5" x14ac:dyDescent="0.2">
      <c r="A449" s="221"/>
      <c r="B449" s="227"/>
      <c r="C449" s="248"/>
      <c r="D449" s="248"/>
      <c r="E449" s="254"/>
      <c r="F449" s="265"/>
      <c r="G449" s="270"/>
      <c r="H449" s="270"/>
      <c r="I449" s="22" t="s">
        <v>99</v>
      </c>
      <c r="J449" s="271"/>
      <c r="K449" s="271"/>
      <c r="L449" s="272"/>
      <c r="M449" s="115">
        <v>3.7570445321568799E-3</v>
      </c>
      <c r="N449" s="23">
        <f t="shared" si="67"/>
        <v>1025673157.2788283</v>
      </c>
      <c r="O449" s="273">
        <v>0.94450000000000001</v>
      </c>
      <c r="P449" s="274">
        <v>968748297.04985332</v>
      </c>
      <c r="Q449" s="273">
        <f t="shared" si="63"/>
        <v>0</v>
      </c>
      <c r="R449" s="272">
        <f t="shared" si="63"/>
        <v>0</v>
      </c>
      <c r="S449" s="273">
        <f>SUMPRODUCT(S450:S456,M450:M456)/M449</f>
        <v>0.94450000000000001</v>
      </c>
      <c r="T449" s="274">
        <f t="shared" si="65"/>
        <v>968748297.04985332</v>
      </c>
      <c r="U449" s="428">
        <v>0.94450000000000001</v>
      </c>
      <c r="W449" s="226">
        <f t="shared" si="66"/>
        <v>0</v>
      </c>
      <c r="AB449" s="199"/>
      <c r="AC449" s="199"/>
    </row>
    <row r="450" spans="1:29" s="225" customFormat="1" ht="36" hidden="1" customHeight="1" outlineLevel="7" x14ac:dyDescent="0.2">
      <c r="A450" s="221"/>
      <c r="B450" s="227"/>
      <c r="C450" s="248"/>
      <c r="D450" s="248"/>
      <c r="E450" s="254"/>
      <c r="F450" s="265"/>
      <c r="G450" s="270"/>
      <c r="H450" s="270"/>
      <c r="I450" s="4" t="s">
        <v>72</v>
      </c>
      <c r="J450" s="259" t="s">
        <v>256</v>
      </c>
      <c r="K450" s="259">
        <v>142783</v>
      </c>
      <c r="L450" s="234">
        <v>142783</v>
      </c>
      <c r="M450" s="116">
        <v>3.7570445321568799E-4</v>
      </c>
      <c r="N450" s="5">
        <f t="shared" si="67"/>
        <v>102567315.72788282</v>
      </c>
      <c r="O450" s="6">
        <v>1</v>
      </c>
      <c r="P450" s="260">
        <v>102567315.72788282</v>
      </c>
      <c r="Q450" s="261">
        <f t="shared" si="63"/>
        <v>0</v>
      </c>
      <c r="R450" s="262">
        <f t="shared" si="63"/>
        <v>0</v>
      </c>
      <c r="S450" s="6">
        <f t="shared" ref="S450:S456" si="72">L450/K450</f>
        <v>1</v>
      </c>
      <c r="T450" s="260">
        <f t="shared" si="65"/>
        <v>102567315.72788282</v>
      </c>
      <c r="U450" s="428">
        <v>1</v>
      </c>
      <c r="V450" s="225">
        <v>142783</v>
      </c>
      <c r="W450" s="226">
        <f t="shared" si="66"/>
        <v>0</v>
      </c>
      <c r="AB450" s="199"/>
      <c r="AC450" s="199"/>
    </row>
    <row r="451" spans="1:29" s="225" customFormat="1" ht="36" hidden="1" customHeight="1" outlineLevel="7" x14ac:dyDescent="0.2">
      <c r="A451" s="221"/>
      <c r="B451" s="227"/>
      <c r="C451" s="248"/>
      <c r="D451" s="248"/>
      <c r="E451" s="254"/>
      <c r="F451" s="265"/>
      <c r="G451" s="270"/>
      <c r="H451" s="270"/>
      <c r="I451" s="4" t="s">
        <v>239</v>
      </c>
      <c r="J451" s="259" t="s">
        <v>263</v>
      </c>
      <c r="K451" s="259">
        <v>24</v>
      </c>
      <c r="L451" s="234">
        <v>24</v>
      </c>
      <c r="M451" s="116">
        <v>1.8785222660784394E-4</v>
      </c>
      <c r="N451" s="5">
        <f t="shared" si="67"/>
        <v>51283657.863941394</v>
      </c>
      <c r="O451" s="6">
        <v>1</v>
      </c>
      <c r="P451" s="260">
        <v>51283657.863941394</v>
      </c>
      <c r="Q451" s="261">
        <f t="shared" si="63"/>
        <v>0</v>
      </c>
      <c r="R451" s="262">
        <f t="shared" si="63"/>
        <v>0</v>
      </c>
      <c r="S451" s="6">
        <f t="shared" si="72"/>
        <v>1</v>
      </c>
      <c r="T451" s="260">
        <f t="shared" si="65"/>
        <v>51283657.863941394</v>
      </c>
      <c r="U451" s="428">
        <v>1</v>
      </c>
      <c r="V451" s="225">
        <v>24</v>
      </c>
      <c r="W451" s="226">
        <f t="shared" si="66"/>
        <v>0</v>
      </c>
      <c r="AB451" s="199"/>
      <c r="AC451" s="199"/>
    </row>
    <row r="452" spans="1:29" s="225" customFormat="1" ht="36" hidden="1" customHeight="1" outlineLevel="7" x14ac:dyDescent="0.2">
      <c r="A452" s="221"/>
      <c r="B452" s="227"/>
      <c r="C452" s="248"/>
      <c r="D452" s="248"/>
      <c r="E452" s="254"/>
      <c r="F452" s="265"/>
      <c r="G452" s="270"/>
      <c r="H452" s="270"/>
      <c r="I452" s="4" t="s">
        <v>75</v>
      </c>
      <c r="J452" s="259" t="s">
        <v>256</v>
      </c>
      <c r="K452" s="259">
        <v>142783</v>
      </c>
      <c r="L452" s="234">
        <v>142783</v>
      </c>
      <c r="M452" s="116">
        <v>1.502817812862752E-3</v>
      </c>
      <c r="N452" s="5">
        <f t="shared" si="67"/>
        <v>410269262.91153127</v>
      </c>
      <c r="O452" s="6">
        <v>1</v>
      </c>
      <c r="P452" s="260">
        <v>410269262.91153127</v>
      </c>
      <c r="Q452" s="261">
        <f t="shared" si="63"/>
        <v>0</v>
      </c>
      <c r="R452" s="262">
        <f t="shared" si="63"/>
        <v>0</v>
      </c>
      <c r="S452" s="6">
        <f t="shared" si="72"/>
        <v>1</v>
      </c>
      <c r="T452" s="260">
        <f t="shared" si="65"/>
        <v>410269262.91153127</v>
      </c>
      <c r="U452" s="428">
        <v>1</v>
      </c>
      <c r="V452" s="225">
        <v>142783</v>
      </c>
      <c r="W452" s="226">
        <f t="shared" si="66"/>
        <v>0</v>
      </c>
      <c r="AB452" s="199"/>
      <c r="AC452" s="199"/>
    </row>
    <row r="453" spans="1:29" s="225" customFormat="1" ht="36" hidden="1" customHeight="1" outlineLevel="7" x14ac:dyDescent="0.2">
      <c r="A453" s="221"/>
      <c r="B453" s="227"/>
      <c r="C453" s="248"/>
      <c r="D453" s="248"/>
      <c r="E453" s="254"/>
      <c r="F453" s="265"/>
      <c r="G453" s="270"/>
      <c r="H453" s="270"/>
      <c r="I453" s="4" t="s">
        <v>80</v>
      </c>
      <c r="J453" s="259" t="s">
        <v>256</v>
      </c>
      <c r="K453" s="259">
        <v>142783</v>
      </c>
      <c r="L453" s="234">
        <v>142783</v>
      </c>
      <c r="M453" s="116">
        <v>4.5084534385882538E-4</v>
      </c>
      <c r="N453" s="5">
        <f t="shared" si="67"/>
        <v>123080778.87345932</v>
      </c>
      <c r="O453" s="6">
        <v>1</v>
      </c>
      <c r="P453" s="260">
        <v>123080778.87345932</v>
      </c>
      <c r="Q453" s="261">
        <f t="shared" si="63"/>
        <v>0</v>
      </c>
      <c r="R453" s="262">
        <f t="shared" si="63"/>
        <v>0</v>
      </c>
      <c r="S453" s="6">
        <f t="shared" si="72"/>
        <v>1</v>
      </c>
      <c r="T453" s="260">
        <f t="shared" si="65"/>
        <v>123080778.87345932</v>
      </c>
      <c r="U453" s="428">
        <v>1</v>
      </c>
      <c r="V453" s="225">
        <v>142783</v>
      </c>
      <c r="W453" s="226">
        <f t="shared" si="66"/>
        <v>0</v>
      </c>
      <c r="AB453" s="199"/>
      <c r="AC453" s="199"/>
    </row>
    <row r="454" spans="1:29" s="225" customFormat="1" ht="36" hidden="1" customHeight="1" outlineLevel="7" x14ac:dyDescent="0.2">
      <c r="A454" s="221"/>
      <c r="B454" s="227"/>
      <c r="C454" s="248"/>
      <c r="D454" s="248"/>
      <c r="E454" s="254"/>
      <c r="F454" s="265"/>
      <c r="G454" s="270"/>
      <c r="H454" s="270"/>
      <c r="I454" s="4" t="s">
        <v>81</v>
      </c>
      <c r="J454" s="259" t="s">
        <v>256</v>
      </c>
      <c r="K454" s="259">
        <v>142783</v>
      </c>
      <c r="L454" s="234">
        <v>142783</v>
      </c>
      <c r="M454" s="116">
        <v>3.0056356257255034E-4</v>
      </c>
      <c r="N454" s="5">
        <f t="shared" si="67"/>
        <v>82053852.582306236</v>
      </c>
      <c r="O454" s="6">
        <v>1</v>
      </c>
      <c r="P454" s="260">
        <v>82053852.582306236</v>
      </c>
      <c r="Q454" s="261">
        <f t="shared" si="63"/>
        <v>0</v>
      </c>
      <c r="R454" s="262">
        <f t="shared" si="63"/>
        <v>0</v>
      </c>
      <c r="S454" s="6">
        <f t="shared" si="72"/>
        <v>1</v>
      </c>
      <c r="T454" s="260">
        <f t="shared" si="65"/>
        <v>82053852.582306236</v>
      </c>
      <c r="U454" s="428">
        <v>1</v>
      </c>
      <c r="V454" s="225">
        <v>142783</v>
      </c>
      <c r="W454" s="226">
        <f t="shared" si="66"/>
        <v>0</v>
      </c>
      <c r="AB454" s="199"/>
      <c r="AC454" s="199"/>
    </row>
    <row r="455" spans="1:29" s="225" customFormat="1" ht="36" hidden="1" customHeight="1" outlineLevel="7" x14ac:dyDescent="0.2">
      <c r="A455" s="221"/>
      <c r="B455" s="227"/>
      <c r="C455" s="248"/>
      <c r="D455" s="248"/>
      <c r="E455" s="254"/>
      <c r="F455" s="265"/>
      <c r="G455" s="270"/>
      <c r="H455" s="270"/>
      <c r="I455" s="4" t="s">
        <v>82</v>
      </c>
      <c r="J455" s="259" t="s">
        <v>263</v>
      </c>
      <c r="K455" s="259">
        <v>24</v>
      </c>
      <c r="L455" s="234">
        <v>24</v>
      </c>
      <c r="M455" s="116">
        <v>3.7570445321568799E-4</v>
      </c>
      <c r="N455" s="5">
        <f t="shared" si="67"/>
        <v>102567315.72788282</v>
      </c>
      <c r="O455" s="6">
        <v>1</v>
      </c>
      <c r="P455" s="260">
        <v>102567315.72788282</v>
      </c>
      <c r="Q455" s="261">
        <f t="shared" si="63"/>
        <v>0</v>
      </c>
      <c r="R455" s="262">
        <f t="shared" si="63"/>
        <v>0</v>
      </c>
      <c r="S455" s="6">
        <f t="shared" si="72"/>
        <v>1</v>
      </c>
      <c r="T455" s="260">
        <f t="shared" si="65"/>
        <v>102567315.72788282</v>
      </c>
      <c r="U455" s="428">
        <v>1</v>
      </c>
      <c r="V455" s="225">
        <v>24</v>
      </c>
      <c r="W455" s="226">
        <f t="shared" si="66"/>
        <v>0</v>
      </c>
      <c r="AB455" s="199"/>
      <c r="AC455" s="199"/>
    </row>
    <row r="456" spans="1:29" s="225" customFormat="1" ht="36" hidden="1" customHeight="1" outlineLevel="7" x14ac:dyDescent="0.2">
      <c r="A456" s="221"/>
      <c r="B456" s="227"/>
      <c r="C456" s="248"/>
      <c r="D456" s="248"/>
      <c r="E456" s="254"/>
      <c r="F456" s="265"/>
      <c r="G456" s="270"/>
      <c r="H456" s="270"/>
      <c r="I456" s="4" t="s">
        <v>83</v>
      </c>
      <c r="J456" s="259" t="s">
        <v>257</v>
      </c>
      <c r="K456" s="259">
        <v>100</v>
      </c>
      <c r="L456" s="234">
        <v>63</v>
      </c>
      <c r="M456" s="116">
        <v>5.6355667982353199E-4</v>
      </c>
      <c r="N456" s="5">
        <f t="shared" si="67"/>
        <v>153850973.59182423</v>
      </c>
      <c r="O456" s="6">
        <v>0.63</v>
      </c>
      <c r="P456" s="260">
        <v>96926113.362849265</v>
      </c>
      <c r="Q456" s="261">
        <f t="shared" si="63"/>
        <v>0</v>
      </c>
      <c r="R456" s="262">
        <f t="shared" si="63"/>
        <v>0</v>
      </c>
      <c r="S456" s="6">
        <f t="shared" si="72"/>
        <v>0.63</v>
      </c>
      <c r="T456" s="260">
        <f t="shared" si="65"/>
        <v>96926113.362849265</v>
      </c>
      <c r="U456" s="428">
        <v>0.63</v>
      </c>
      <c r="V456" s="225">
        <v>57</v>
      </c>
      <c r="W456" s="226">
        <f t="shared" si="66"/>
        <v>-6</v>
      </c>
      <c r="AB456" s="199"/>
      <c r="AC456" s="199"/>
    </row>
    <row r="457" spans="1:29" s="225" customFormat="1" ht="36" hidden="1" customHeight="1" outlineLevel="5" x14ac:dyDescent="0.2">
      <c r="A457" s="221"/>
      <c r="B457" s="227"/>
      <c r="C457" s="248"/>
      <c r="D457" s="248"/>
      <c r="E457" s="254"/>
      <c r="F457" s="265"/>
      <c r="G457" s="270"/>
      <c r="H457" s="270"/>
      <c r="I457" s="22" t="s">
        <v>100</v>
      </c>
      <c r="J457" s="271"/>
      <c r="K457" s="271"/>
      <c r="L457" s="272"/>
      <c r="M457" s="115">
        <v>2.1550320919412566E-3</v>
      </c>
      <c r="N457" s="23">
        <f t="shared" si="67"/>
        <v>588323761.09996307</v>
      </c>
      <c r="O457" s="273">
        <v>0.61150000000000015</v>
      </c>
      <c r="P457" s="274">
        <v>359759979.91262752</v>
      </c>
      <c r="Q457" s="273">
        <f t="shared" si="63"/>
        <v>0</v>
      </c>
      <c r="R457" s="272">
        <f t="shared" si="63"/>
        <v>0</v>
      </c>
      <c r="S457" s="273">
        <f>SUMPRODUCT(S458:S464,M458:M464)/M457</f>
        <v>0.61150000000000015</v>
      </c>
      <c r="T457" s="274">
        <f t="shared" si="65"/>
        <v>359759979.91262752</v>
      </c>
      <c r="U457" s="428">
        <v>0.61150000000000015</v>
      </c>
      <c r="W457" s="226">
        <f t="shared" si="66"/>
        <v>0</v>
      </c>
      <c r="AB457" s="199"/>
      <c r="AC457" s="199"/>
    </row>
    <row r="458" spans="1:29" s="225" customFormat="1" ht="36" hidden="1" customHeight="1" outlineLevel="7" x14ac:dyDescent="0.2">
      <c r="A458" s="221"/>
      <c r="B458" s="227"/>
      <c r="C458" s="248"/>
      <c r="D458" s="248"/>
      <c r="E458" s="254"/>
      <c r="F458" s="265"/>
      <c r="G458" s="270"/>
      <c r="H458" s="270"/>
      <c r="I458" s="4" t="s">
        <v>72</v>
      </c>
      <c r="J458" s="259" t="s">
        <v>256</v>
      </c>
      <c r="K458" s="259">
        <v>81227</v>
      </c>
      <c r="L458" s="234">
        <v>81227</v>
      </c>
      <c r="M458" s="116">
        <v>2.155032091941257E-4</v>
      </c>
      <c r="N458" s="5">
        <f t="shared" si="67"/>
        <v>58832376.109996319</v>
      </c>
      <c r="O458" s="6">
        <v>1</v>
      </c>
      <c r="P458" s="260">
        <v>58832376.109996319</v>
      </c>
      <c r="Q458" s="261">
        <f t="shared" si="63"/>
        <v>0</v>
      </c>
      <c r="R458" s="262">
        <f t="shared" si="63"/>
        <v>0</v>
      </c>
      <c r="S458" s="6">
        <f t="shared" ref="S458:S464" si="73">L458/K458</f>
        <v>1</v>
      </c>
      <c r="T458" s="260">
        <f t="shared" si="65"/>
        <v>58832376.109996319</v>
      </c>
      <c r="U458" s="428">
        <v>1</v>
      </c>
      <c r="V458" s="225">
        <v>81169</v>
      </c>
      <c r="W458" s="226">
        <f t="shared" si="66"/>
        <v>-58</v>
      </c>
      <c r="AB458" s="199"/>
      <c r="AC458" s="199"/>
    </row>
    <row r="459" spans="1:29" s="225" customFormat="1" ht="36" hidden="1" customHeight="1" outlineLevel="7" x14ac:dyDescent="0.2">
      <c r="A459" s="221"/>
      <c r="B459" s="227"/>
      <c r="C459" s="248"/>
      <c r="D459" s="248"/>
      <c r="E459" s="254"/>
      <c r="F459" s="265"/>
      <c r="G459" s="270"/>
      <c r="H459" s="270"/>
      <c r="I459" s="4" t="s">
        <v>239</v>
      </c>
      <c r="J459" s="259" t="s">
        <v>263</v>
      </c>
      <c r="K459" s="259">
        <v>6</v>
      </c>
      <c r="L459" s="234">
        <v>6</v>
      </c>
      <c r="M459" s="116">
        <v>1.0775160459706282E-4</v>
      </c>
      <c r="N459" s="5">
        <f t="shared" si="67"/>
        <v>29416188.054998152</v>
      </c>
      <c r="O459" s="6">
        <v>1</v>
      </c>
      <c r="P459" s="260">
        <v>29416188.054998152</v>
      </c>
      <c r="Q459" s="261">
        <f t="shared" si="63"/>
        <v>0</v>
      </c>
      <c r="R459" s="262">
        <f t="shared" si="63"/>
        <v>0</v>
      </c>
      <c r="S459" s="6">
        <f t="shared" si="73"/>
        <v>1</v>
      </c>
      <c r="T459" s="260">
        <f t="shared" si="65"/>
        <v>29416188.054998152</v>
      </c>
      <c r="U459" s="428">
        <v>1</v>
      </c>
      <c r="V459" s="225">
        <v>6</v>
      </c>
      <c r="W459" s="226">
        <f t="shared" si="66"/>
        <v>0</v>
      </c>
      <c r="AB459" s="199"/>
      <c r="AC459" s="199"/>
    </row>
    <row r="460" spans="1:29" s="225" customFormat="1" ht="36" hidden="1" customHeight="1" outlineLevel="7" x14ac:dyDescent="0.2">
      <c r="A460" s="221"/>
      <c r="B460" s="227"/>
      <c r="C460" s="248"/>
      <c r="D460" s="248"/>
      <c r="E460" s="254"/>
      <c r="F460" s="265"/>
      <c r="G460" s="270"/>
      <c r="H460" s="270"/>
      <c r="I460" s="4" t="s">
        <v>75</v>
      </c>
      <c r="J460" s="259" t="s">
        <v>256</v>
      </c>
      <c r="K460" s="259">
        <v>81227</v>
      </c>
      <c r="L460" s="234">
        <v>81227</v>
      </c>
      <c r="M460" s="116">
        <v>8.620128367765028E-4</v>
      </c>
      <c r="N460" s="5">
        <f t="shared" si="67"/>
        <v>235329504.43998528</v>
      </c>
      <c r="O460" s="6">
        <v>1</v>
      </c>
      <c r="P460" s="260">
        <v>235329504.43998528</v>
      </c>
      <c r="Q460" s="261">
        <f t="shared" si="63"/>
        <v>0</v>
      </c>
      <c r="R460" s="262">
        <f t="shared" si="63"/>
        <v>0</v>
      </c>
      <c r="S460" s="6">
        <f t="shared" si="73"/>
        <v>1</v>
      </c>
      <c r="T460" s="260">
        <f t="shared" si="65"/>
        <v>235329504.43998528</v>
      </c>
      <c r="U460" s="428">
        <v>1</v>
      </c>
      <c r="V460" s="225">
        <v>81000</v>
      </c>
      <c r="W460" s="226">
        <f t="shared" si="66"/>
        <v>-227</v>
      </c>
      <c r="AB460" s="199"/>
      <c r="AC460" s="199"/>
    </row>
    <row r="461" spans="1:29" s="225" customFormat="1" ht="36" hidden="1" customHeight="1" outlineLevel="7" x14ac:dyDescent="0.2">
      <c r="A461" s="221"/>
      <c r="B461" s="227"/>
      <c r="C461" s="248"/>
      <c r="D461" s="248"/>
      <c r="E461" s="254"/>
      <c r="F461" s="265"/>
      <c r="G461" s="270"/>
      <c r="H461" s="270"/>
      <c r="I461" s="4" t="s">
        <v>80</v>
      </c>
      <c r="J461" s="259" t="s">
        <v>256</v>
      </c>
      <c r="K461" s="259">
        <v>81227</v>
      </c>
      <c r="L461" s="234">
        <v>0</v>
      </c>
      <c r="M461" s="116">
        <v>2.5860385103295075E-4</v>
      </c>
      <c r="N461" s="5">
        <f t="shared" si="67"/>
        <v>70598851.331995562</v>
      </c>
      <c r="O461" s="6">
        <v>0</v>
      </c>
      <c r="P461" s="260">
        <v>0</v>
      </c>
      <c r="Q461" s="261">
        <f t="shared" si="63"/>
        <v>0</v>
      </c>
      <c r="R461" s="262">
        <f t="shared" si="63"/>
        <v>0</v>
      </c>
      <c r="S461" s="6">
        <f t="shared" si="73"/>
        <v>0</v>
      </c>
      <c r="T461" s="260">
        <f t="shared" si="65"/>
        <v>0</v>
      </c>
      <c r="U461" s="428">
        <v>0</v>
      </c>
      <c r="V461" s="225">
        <v>0</v>
      </c>
      <c r="W461" s="226">
        <f t="shared" si="66"/>
        <v>0</v>
      </c>
      <c r="AB461" s="199"/>
      <c r="AC461" s="199"/>
    </row>
    <row r="462" spans="1:29" s="225" customFormat="1" ht="36" hidden="1" customHeight="1" outlineLevel="7" x14ac:dyDescent="0.2">
      <c r="A462" s="221"/>
      <c r="B462" s="227"/>
      <c r="C462" s="248"/>
      <c r="D462" s="248"/>
      <c r="E462" s="254"/>
      <c r="F462" s="265"/>
      <c r="G462" s="270"/>
      <c r="H462" s="270"/>
      <c r="I462" s="4" t="s">
        <v>81</v>
      </c>
      <c r="J462" s="259" t="s">
        <v>256</v>
      </c>
      <c r="K462" s="259">
        <v>81227</v>
      </c>
      <c r="L462" s="234">
        <v>0</v>
      </c>
      <c r="M462" s="116">
        <v>1.7240256735530048E-4</v>
      </c>
      <c r="N462" s="5">
        <f t="shared" si="67"/>
        <v>47065900.887997031</v>
      </c>
      <c r="O462" s="6">
        <v>0</v>
      </c>
      <c r="P462" s="260">
        <v>0</v>
      </c>
      <c r="Q462" s="261">
        <f t="shared" si="63"/>
        <v>0</v>
      </c>
      <c r="R462" s="262">
        <f t="shared" si="63"/>
        <v>0</v>
      </c>
      <c r="S462" s="6">
        <f t="shared" si="73"/>
        <v>0</v>
      </c>
      <c r="T462" s="260">
        <f t="shared" si="65"/>
        <v>0</v>
      </c>
      <c r="U462" s="428">
        <v>0</v>
      </c>
      <c r="V462" s="225">
        <v>0</v>
      </c>
      <c r="W462" s="226">
        <f t="shared" si="66"/>
        <v>0</v>
      </c>
      <c r="AB462" s="199"/>
      <c r="AC462" s="199"/>
    </row>
    <row r="463" spans="1:29" s="225" customFormat="1" ht="36" hidden="1" customHeight="1" outlineLevel="7" x14ac:dyDescent="0.2">
      <c r="A463" s="221"/>
      <c r="B463" s="227"/>
      <c r="C463" s="248"/>
      <c r="D463" s="248"/>
      <c r="E463" s="254"/>
      <c r="F463" s="265"/>
      <c r="G463" s="270"/>
      <c r="H463" s="270"/>
      <c r="I463" s="4" t="s">
        <v>82</v>
      </c>
      <c r="J463" s="259" t="s">
        <v>263</v>
      </c>
      <c r="K463" s="259">
        <v>6</v>
      </c>
      <c r="L463" s="234">
        <v>0</v>
      </c>
      <c r="M463" s="116">
        <v>2.155032091941257E-4</v>
      </c>
      <c r="N463" s="5">
        <f t="shared" si="67"/>
        <v>58832376.109996319</v>
      </c>
      <c r="O463" s="6">
        <v>0</v>
      </c>
      <c r="P463" s="260">
        <v>0</v>
      </c>
      <c r="Q463" s="261">
        <f t="shared" si="63"/>
        <v>0</v>
      </c>
      <c r="R463" s="262">
        <f t="shared" si="63"/>
        <v>0</v>
      </c>
      <c r="S463" s="6">
        <f t="shared" si="73"/>
        <v>0</v>
      </c>
      <c r="T463" s="260">
        <f t="shared" si="65"/>
        <v>0</v>
      </c>
      <c r="U463" s="428">
        <v>0</v>
      </c>
      <c r="V463" s="225">
        <v>0</v>
      </c>
      <c r="W463" s="226">
        <f t="shared" si="66"/>
        <v>0</v>
      </c>
      <c r="AB463" s="199"/>
      <c r="AC463" s="199"/>
    </row>
    <row r="464" spans="1:29" s="225" customFormat="1" ht="36" hidden="1" customHeight="1" outlineLevel="7" x14ac:dyDescent="0.2">
      <c r="A464" s="221"/>
      <c r="B464" s="227"/>
      <c r="C464" s="248"/>
      <c r="D464" s="248"/>
      <c r="E464" s="254"/>
      <c r="F464" s="265"/>
      <c r="G464" s="270"/>
      <c r="H464" s="270"/>
      <c r="I464" s="4" t="s">
        <v>83</v>
      </c>
      <c r="J464" s="259" t="s">
        <v>257</v>
      </c>
      <c r="K464" s="259">
        <v>100</v>
      </c>
      <c r="L464" s="234">
        <v>41</v>
      </c>
      <c r="M464" s="116">
        <v>3.2325481379118849E-4</v>
      </c>
      <c r="N464" s="5">
        <f t="shared" si="67"/>
        <v>88248564.164994463</v>
      </c>
      <c r="O464" s="6">
        <v>0.41</v>
      </c>
      <c r="P464" s="260">
        <v>36181911.307647727</v>
      </c>
      <c r="Q464" s="261">
        <f t="shared" si="63"/>
        <v>0</v>
      </c>
      <c r="R464" s="262">
        <f t="shared" si="63"/>
        <v>0</v>
      </c>
      <c r="S464" s="6">
        <f t="shared" si="73"/>
        <v>0.41</v>
      </c>
      <c r="T464" s="260">
        <f t="shared" si="65"/>
        <v>36181911.307647727</v>
      </c>
      <c r="U464" s="428">
        <v>0.41</v>
      </c>
      <c r="V464" s="225">
        <v>41</v>
      </c>
      <c r="W464" s="226">
        <f t="shared" si="66"/>
        <v>0</v>
      </c>
      <c r="AB464" s="199"/>
      <c r="AC464" s="199"/>
    </row>
    <row r="465" spans="1:29" s="225" customFormat="1" ht="36" hidden="1" customHeight="1" outlineLevel="5" x14ac:dyDescent="0.2">
      <c r="A465" s="221"/>
      <c r="B465" s="227"/>
      <c r="C465" s="248"/>
      <c r="D465" s="248"/>
      <c r="E465" s="254"/>
      <c r="F465" s="265"/>
      <c r="G465" s="270"/>
      <c r="H465" s="270"/>
      <c r="I465" s="22" t="s">
        <v>101</v>
      </c>
      <c r="J465" s="271"/>
      <c r="K465" s="271"/>
      <c r="L465" s="272"/>
      <c r="M465" s="115">
        <v>3.0269649177124104E-3</v>
      </c>
      <c r="N465" s="23">
        <f t="shared" si="67"/>
        <v>826361422.53548801</v>
      </c>
      <c r="O465" s="273">
        <v>0.4600951911124247</v>
      </c>
      <c r="P465" s="274">
        <v>380204916.62940049</v>
      </c>
      <c r="Q465" s="273">
        <f t="shared" si="63"/>
        <v>0</v>
      </c>
      <c r="R465" s="272">
        <f t="shared" si="63"/>
        <v>0</v>
      </c>
      <c r="S465" s="273">
        <f>SUMPRODUCT(S466:S472,M466:M472)/M465</f>
        <v>0.4600951911124247</v>
      </c>
      <c r="T465" s="274">
        <f t="shared" si="65"/>
        <v>380204916.62940049</v>
      </c>
      <c r="U465" s="428">
        <v>0.4600951911124247</v>
      </c>
      <c r="W465" s="226">
        <f t="shared" si="66"/>
        <v>0</v>
      </c>
      <c r="AB465" s="199"/>
      <c r="AC465" s="199"/>
    </row>
    <row r="466" spans="1:29" s="225" customFormat="1" ht="36" hidden="1" customHeight="1" outlineLevel="7" x14ac:dyDescent="0.2">
      <c r="A466" s="221"/>
      <c r="B466" s="227"/>
      <c r="C466" s="248"/>
      <c r="D466" s="248"/>
      <c r="E466" s="254"/>
      <c r="F466" s="265"/>
      <c r="G466" s="270"/>
      <c r="H466" s="270"/>
      <c r="I466" s="4" t="s">
        <v>72</v>
      </c>
      <c r="J466" s="259" t="s">
        <v>256</v>
      </c>
      <c r="K466" s="259">
        <v>115037</v>
      </c>
      <c r="L466" s="234">
        <v>115037</v>
      </c>
      <c r="M466" s="116">
        <v>3.0269649177124106E-4</v>
      </c>
      <c r="N466" s="5">
        <f t="shared" si="67"/>
        <v>82636142.253548801</v>
      </c>
      <c r="O466" s="6">
        <v>1</v>
      </c>
      <c r="P466" s="260">
        <v>82636142.253548801</v>
      </c>
      <c r="Q466" s="261">
        <f t="shared" si="63"/>
        <v>0</v>
      </c>
      <c r="R466" s="262">
        <f t="shared" si="63"/>
        <v>0</v>
      </c>
      <c r="S466" s="6">
        <f t="shared" ref="S466:S472" si="74">L466/K466</f>
        <v>1</v>
      </c>
      <c r="T466" s="260">
        <f t="shared" si="65"/>
        <v>82636142.253548801</v>
      </c>
      <c r="U466" s="428">
        <v>1</v>
      </c>
      <c r="V466" s="225">
        <v>114739</v>
      </c>
      <c r="W466" s="226">
        <f t="shared" si="66"/>
        <v>-298</v>
      </c>
      <c r="AB466" s="199"/>
      <c r="AC466" s="199"/>
    </row>
    <row r="467" spans="1:29" s="225" customFormat="1" ht="36" hidden="1" customHeight="1" outlineLevel="7" x14ac:dyDescent="0.2">
      <c r="A467" s="221"/>
      <c r="B467" s="227"/>
      <c r="C467" s="248"/>
      <c r="D467" s="248"/>
      <c r="E467" s="254"/>
      <c r="F467" s="265"/>
      <c r="G467" s="270"/>
      <c r="H467" s="270"/>
      <c r="I467" s="4" t="s">
        <v>239</v>
      </c>
      <c r="J467" s="259" t="s">
        <v>263</v>
      </c>
      <c r="K467" s="259">
        <v>14</v>
      </c>
      <c r="L467" s="234">
        <v>14</v>
      </c>
      <c r="M467" s="116">
        <v>1.5134824588562047E-4</v>
      </c>
      <c r="N467" s="5">
        <f t="shared" si="67"/>
        <v>41318071.126774386</v>
      </c>
      <c r="O467" s="6">
        <v>1</v>
      </c>
      <c r="P467" s="260">
        <v>41318071.126774386</v>
      </c>
      <c r="Q467" s="261">
        <f t="shared" si="63"/>
        <v>0</v>
      </c>
      <c r="R467" s="262">
        <f t="shared" si="63"/>
        <v>0</v>
      </c>
      <c r="S467" s="6">
        <f t="shared" si="74"/>
        <v>1</v>
      </c>
      <c r="T467" s="260">
        <f t="shared" si="65"/>
        <v>41318071.126774386</v>
      </c>
      <c r="U467" s="428">
        <v>1</v>
      </c>
      <c r="V467" s="225">
        <v>14</v>
      </c>
      <c r="W467" s="226">
        <f t="shared" si="66"/>
        <v>0</v>
      </c>
      <c r="AB467" s="199"/>
      <c r="AC467" s="199"/>
    </row>
    <row r="468" spans="1:29" s="225" customFormat="1" ht="36" hidden="1" customHeight="1" outlineLevel="7" x14ac:dyDescent="0.2">
      <c r="A468" s="221"/>
      <c r="B468" s="227"/>
      <c r="C468" s="248"/>
      <c r="D468" s="248"/>
      <c r="E468" s="254"/>
      <c r="F468" s="265"/>
      <c r="G468" s="270"/>
      <c r="H468" s="270"/>
      <c r="I468" s="4" t="s">
        <v>75</v>
      </c>
      <c r="J468" s="259" t="s">
        <v>256</v>
      </c>
      <c r="K468" s="259">
        <v>115037</v>
      </c>
      <c r="L468" s="234">
        <v>75808</v>
      </c>
      <c r="M468" s="116">
        <v>1.2107859670849642E-3</v>
      </c>
      <c r="N468" s="5">
        <f t="shared" si="67"/>
        <v>330544569.0141952</v>
      </c>
      <c r="O468" s="6">
        <v>0.65898797778106177</v>
      </c>
      <c r="P468" s="260">
        <v>217824897.1011771</v>
      </c>
      <c r="Q468" s="261">
        <f t="shared" si="63"/>
        <v>0</v>
      </c>
      <c r="R468" s="262">
        <f t="shared" si="63"/>
        <v>0</v>
      </c>
      <c r="S468" s="6">
        <f t="shared" si="74"/>
        <v>0.65898797778106177</v>
      </c>
      <c r="T468" s="260">
        <f t="shared" si="65"/>
        <v>217824897.1011771</v>
      </c>
      <c r="U468" s="428">
        <v>0.65898797778106177</v>
      </c>
      <c r="V468" s="225">
        <v>75656</v>
      </c>
      <c r="W468" s="226">
        <f t="shared" si="66"/>
        <v>-152</v>
      </c>
      <c r="AB468" s="199"/>
      <c r="AC468" s="199"/>
    </row>
    <row r="469" spans="1:29" s="225" customFormat="1" ht="36" hidden="1" customHeight="1" outlineLevel="7" x14ac:dyDescent="0.2">
      <c r="A469" s="221"/>
      <c r="B469" s="227"/>
      <c r="C469" s="248"/>
      <c r="D469" s="248"/>
      <c r="E469" s="254"/>
      <c r="F469" s="265"/>
      <c r="G469" s="270"/>
      <c r="H469" s="270"/>
      <c r="I469" s="4" t="s">
        <v>80</v>
      </c>
      <c r="J469" s="259" t="s">
        <v>256</v>
      </c>
      <c r="K469" s="259">
        <v>115037</v>
      </c>
      <c r="L469" s="234">
        <v>0</v>
      </c>
      <c r="M469" s="116">
        <v>3.6323579012548913E-4</v>
      </c>
      <c r="N469" s="5">
        <f t="shared" si="67"/>
        <v>99163370.704258531</v>
      </c>
      <c r="O469" s="6">
        <v>0</v>
      </c>
      <c r="P469" s="260">
        <v>0</v>
      </c>
      <c r="Q469" s="261">
        <f t="shared" si="63"/>
        <v>0</v>
      </c>
      <c r="R469" s="262">
        <f t="shared" si="63"/>
        <v>0</v>
      </c>
      <c r="S469" s="6">
        <f t="shared" si="74"/>
        <v>0</v>
      </c>
      <c r="T469" s="260">
        <f t="shared" si="65"/>
        <v>0</v>
      </c>
      <c r="U469" s="428">
        <v>0</v>
      </c>
      <c r="V469" s="225">
        <v>0</v>
      </c>
      <c r="W469" s="226">
        <f t="shared" si="66"/>
        <v>0</v>
      </c>
      <c r="AB469" s="199"/>
      <c r="AC469" s="199"/>
    </row>
    <row r="470" spans="1:29" s="225" customFormat="1" ht="36" hidden="1" customHeight="1" outlineLevel="7" x14ac:dyDescent="0.2">
      <c r="A470" s="221"/>
      <c r="B470" s="227"/>
      <c r="C470" s="248"/>
      <c r="D470" s="248"/>
      <c r="E470" s="254"/>
      <c r="F470" s="265"/>
      <c r="G470" s="270"/>
      <c r="H470" s="270"/>
      <c r="I470" s="4" t="s">
        <v>81</v>
      </c>
      <c r="J470" s="259" t="s">
        <v>256</v>
      </c>
      <c r="K470" s="259">
        <v>115037</v>
      </c>
      <c r="L470" s="234">
        <v>0</v>
      </c>
      <c r="M470" s="116">
        <v>2.4215719341699277E-4</v>
      </c>
      <c r="N470" s="5">
        <f t="shared" si="67"/>
        <v>66108913.802839026</v>
      </c>
      <c r="O470" s="6">
        <v>0</v>
      </c>
      <c r="P470" s="260">
        <v>0</v>
      </c>
      <c r="Q470" s="261">
        <f t="shared" si="63"/>
        <v>0</v>
      </c>
      <c r="R470" s="262">
        <f t="shared" si="63"/>
        <v>0</v>
      </c>
      <c r="S470" s="6">
        <f t="shared" si="74"/>
        <v>0</v>
      </c>
      <c r="T470" s="260">
        <f t="shared" si="65"/>
        <v>0</v>
      </c>
      <c r="U470" s="428">
        <v>0</v>
      </c>
      <c r="V470" s="225">
        <v>0</v>
      </c>
      <c r="W470" s="226">
        <f t="shared" si="66"/>
        <v>0</v>
      </c>
      <c r="AB470" s="199"/>
      <c r="AC470" s="199"/>
    </row>
    <row r="471" spans="1:29" s="225" customFormat="1" ht="36" hidden="1" customHeight="1" outlineLevel="7" x14ac:dyDescent="0.2">
      <c r="A471" s="221"/>
      <c r="B471" s="227"/>
      <c r="C471" s="248"/>
      <c r="D471" s="248"/>
      <c r="E471" s="254"/>
      <c r="F471" s="265"/>
      <c r="G471" s="270"/>
      <c r="H471" s="270"/>
      <c r="I471" s="4" t="s">
        <v>82</v>
      </c>
      <c r="J471" s="259" t="s">
        <v>263</v>
      </c>
      <c r="K471" s="259">
        <v>14</v>
      </c>
      <c r="L471" s="234">
        <v>0</v>
      </c>
      <c r="M471" s="116">
        <v>3.0269649177124106E-4</v>
      </c>
      <c r="N471" s="5">
        <f t="shared" si="67"/>
        <v>82636142.253548801</v>
      </c>
      <c r="O471" s="6">
        <v>0</v>
      </c>
      <c r="P471" s="260">
        <v>0</v>
      </c>
      <c r="Q471" s="261">
        <f t="shared" si="63"/>
        <v>0</v>
      </c>
      <c r="R471" s="262">
        <f t="shared" si="63"/>
        <v>0</v>
      </c>
      <c r="S471" s="6">
        <f t="shared" si="74"/>
        <v>0</v>
      </c>
      <c r="T471" s="260">
        <f t="shared" si="65"/>
        <v>0</v>
      </c>
      <c r="U471" s="428">
        <v>0</v>
      </c>
      <c r="V471" s="225">
        <v>0</v>
      </c>
      <c r="W471" s="226">
        <f t="shared" si="66"/>
        <v>0</v>
      </c>
      <c r="AB471" s="199"/>
      <c r="AC471" s="199"/>
    </row>
    <row r="472" spans="1:29" s="225" customFormat="1" ht="36" hidden="1" customHeight="1" outlineLevel="7" x14ac:dyDescent="0.2">
      <c r="A472" s="221"/>
      <c r="B472" s="227"/>
      <c r="C472" s="248"/>
      <c r="D472" s="248"/>
      <c r="E472" s="254"/>
      <c r="F472" s="265"/>
      <c r="G472" s="270"/>
      <c r="H472" s="270"/>
      <c r="I472" s="4" t="s">
        <v>83</v>
      </c>
      <c r="J472" s="259" t="s">
        <v>257</v>
      </c>
      <c r="K472" s="259">
        <v>100</v>
      </c>
      <c r="L472" s="234">
        <v>31</v>
      </c>
      <c r="M472" s="116">
        <v>4.5404473765686145E-4</v>
      </c>
      <c r="N472" s="5">
        <f t="shared" si="67"/>
        <v>123954213.38032317</v>
      </c>
      <c r="O472" s="6">
        <v>0.31</v>
      </c>
      <c r="P472" s="260">
        <v>38425806.147900186</v>
      </c>
      <c r="Q472" s="261">
        <f t="shared" si="63"/>
        <v>0</v>
      </c>
      <c r="R472" s="262">
        <f t="shared" si="63"/>
        <v>0</v>
      </c>
      <c r="S472" s="6">
        <f t="shared" si="74"/>
        <v>0.31</v>
      </c>
      <c r="T472" s="260">
        <f t="shared" si="65"/>
        <v>38425806.147900186</v>
      </c>
      <c r="U472" s="428">
        <v>0.31</v>
      </c>
      <c r="V472" s="225">
        <v>31</v>
      </c>
      <c r="W472" s="226">
        <f t="shared" si="66"/>
        <v>0</v>
      </c>
      <c r="AB472" s="199"/>
      <c r="AC472" s="199"/>
    </row>
    <row r="473" spans="1:29" s="225" customFormat="1" ht="36" hidden="1" customHeight="1" outlineLevel="5" x14ac:dyDescent="0.2">
      <c r="A473" s="221"/>
      <c r="B473" s="227"/>
      <c r="C473" s="248"/>
      <c r="D473" s="248"/>
      <c r="E473" s="254"/>
      <c r="F473" s="265"/>
      <c r="G473" s="270"/>
      <c r="H473" s="270"/>
      <c r="I473" s="22" t="s">
        <v>102</v>
      </c>
      <c r="J473" s="271"/>
      <c r="K473" s="271"/>
      <c r="L473" s="272"/>
      <c r="M473" s="115">
        <v>8.7885313639606824E-4</v>
      </c>
      <c r="N473" s="23">
        <f t="shared" si="67"/>
        <v>239926906.23612663</v>
      </c>
      <c r="O473" s="273">
        <v>0.93399520958083826</v>
      </c>
      <c r="P473" s="274">
        <v>224090581.07409322</v>
      </c>
      <c r="Q473" s="273">
        <f t="shared" si="63"/>
        <v>0</v>
      </c>
      <c r="R473" s="272">
        <f t="shared" si="63"/>
        <v>0</v>
      </c>
      <c r="S473" s="273">
        <f>SUMPRODUCT(S474:S480,M474:M480)/M473</f>
        <v>0.93399520958083826</v>
      </c>
      <c r="T473" s="274">
        <f t="shared" si="65"/>
        <v>224090581.07409322</v>
      </c>
      <c r="U473" s="428">
        <v>0.93399520958083826</v>
      </c>
      <c r="W473" s="226">
        <f t="shared" si="66"/>
        <v>0</v>
      </c>
      <c r="AB473" s="199"/>
      <c r="AC473" s="199"/>
    </row>
    <row r="474" spans="1:29" s="225" customFormat="1" ht="36" hidden="1" customHeight="1" outlineLevel="7" x14ac:dyDescent="0.2">
      <c r="A474" s="221"/>
      <c r="B474" s="227"/>
      <c r="C474" s="248"/>
      <c r="D474" s="248"/>
      <c r="E474" s="254"/>
      <c r="F474" s="265"/>
      <c r="G474" s="270"/>
      <c r="H474" s="270"/>
      <c r="I474" s="4" t="s">
        <v>72</v>
      </c>
      <c r="J474" s="259" t="s">
        <v>256</v>
      </c>
      <c r="K474" s="259">
        <v>33400</v>
      </c>
      <c r="L474" s="234">
        <v>33400</v>
      </c>
      <c r="M474" s="116">
        <v>8.7885313639606829E-5</v>
      </c>
      <c r="N474" s="5">
        <f t="shared" si="67"/>
        <v>23992690.623612665</v>
      </c>
      <c r="O474" s="6">
        <v>1</v>
      </c>
      <c r="P474" s="260">
        <v>23992690.623612665</v>
      </c>
      <c r="Q474" s="261">
        <f t="shared" ref="Q474:R537" si="75">S474-O474</f>
        <v>0</v>
      </c>
      <c r="R474" s="262">
        <f t="shared" si="75"/>
        <v>0</v>
      </c>
      <c r="S474" s="6">
        <f t="shared" ref="S474:S480" si="76">L474/K474</f>
        <v>1</v>
      </c>
      <c r="T474" s="260">
        <f t="shared" ref="T474:T537" si="77">S474*N474</f>
        <v>23992690.623612665</v>
      </c>
      <c r="U474" s="428">
        <v>1</v>
      </c>
      <c r="V474" s="225">
        <v>33400</v>
      </c>
      <c r="W474" s="226">
        <f t="shared" ref="W474:W537" si="78">V474-L474</f>
        <v>0</v>
      </c>
      <c r="AB474" s="199"/>
      <c r="AC474" s="199"/>
    </row>
    <row r="475" spans="1:29" s="225" customFormat="1" ht="36" hidden="1" customHeight="1" outlineLevel="7" x14ac:dyDescent="0.2">
      <c r="A475" s="221"/>
      <c r="B475" s="227"/>
      <c r="C475" s="248"/>
      <c r="D475" s="248"/>
      <c r="E475" s="254"/>
      <c r="F475" s="265"/>
      <c r="G475" s="270"/>
      <c r="H475" s="270"/>
      <c r="I475" s="4" t="s">
        <v>239</v>
      </c>
      <c r="J475" s="259" t="s">
        <v>263</v>
      </c>
      <c r="K475" s="259">
        <v>12</v>
      </c>
      <c r="L475" s="234">
        <v>12</v>
      </c>
      <c r="M475" s="116">
        <v>4.3942656819803415E-5</v>
      </c>
      <c r="N475" s="5">
        <f t="shared" ref="N475:N538" si="79">M475*$N$5</f>
        <v>11996345.311806332</v>
      </c>
      <c r="O475" s="6">
        <v>1</v>
      </c>
      <c r="P475" s="260">
        <v>11996345.311806332</v>
      </c>
      <c r="Q475" s="261">
        <f t="shared" si="75"/>
        <v>0</v>
      </c>
      <c r="R475" s="262">
        <f t="shared" si="75"/>
        <v>0</v>
      </c>
      <c r="S475" s="6">
        <f t="shared" si="76"/>
        <v>1</v>
      </c>
      <c r="T475" s="260">
        <f t="shared" si="77"/>
        <v>11996345.311806332</v>
      </c>
      <c r="U475" s="428">
        <v>1</v>
      </c>
      <c r="V475" s="225">
        <v>12</v>
      </c>
      <c r="W475" s="226">
        <f t="shared" si="78"/>
        <v>0</v>
      </c>
      <c r="AB475" s="199"/>
      <c r="AC475" s="199"/>
    </row>
    <row r="476" spans="1:29" s="225" customFormat="1" ht="36" hidden="1" customHeight="1" outlineLevel="7" x14ac:dyDescent="0.2">
      <c r="A476" s="221"/>
      <c r="B476" s="227"/>
      <c r="C476" s="248"/>
      <c r="D476" s="248"/>
      <c r="E476" s="254"/>
      <c r="F476" s="265"/>
      <c r="G476" s="270"/>
      <c r="H476" s="270"/>
      <c r="I476" s="4" t="s">
        <v>75</v>
      </c>
      <c r="J476" s="259" t="s">
        <v>256</v>
      </c>
      <c r="K476" s="259">
        <v>33400</v>
      </c>
      <c r="L476" s="234">
        <v>33399.599999999999</v>
      </c>
      <c r="M476" s="116">
        <v>3.5154125455842732E-4</v>
      </c>
      <c r="N476" s="5">
        <f t="shared" si="79"/>
        <v>95970762.494450659</v>
      </c>
      <c r="O476" s="6">
        <v>0.99998802395209574</v>
      </c>
      <c r="P476" s="260">
        <v>95969613.144001618</v>
      </c>
      <c r="Q476" s="261">
        <f t="shared" si="75"/>
        <v>0</v>
      </c>
      <c r="R476" s="262">
        <v>0</v>
      </c>
      <c r="S476" s="6">
        <f t="shared" si="76"/>
        <v>0.99998802395209574</v>
      </c>
      <c r="T476" s="260">
        <f t="shared" si="77"/>
        <v>95969613.144001618</v>
      </c>
      <c r="U476" s="428">
        <v>0.99998802395209574</v>
      </c>
      <c r="V476" s="225">
        <v>33400</v>
      </c>
      <c r="W476" s="226">
        <f t="shared" si="78"/>
        <v>0.40000000000145519</v>
      </c>
      <c r="AB476" s="199"/>
      <c r="AC476" s="199"/>
    </row>
    <row r="477" spans="1:29" s="225" customFormat="1" ht="36" hidden="1" customHeight="1" outlineLevel="7" x14ac:dyDescent="0.2">
      <c r="A477" s="221"/>
      <c r="B477" s="227"/>
      <c r="C477" s="248"/>
      <c r="D477" s="248"/>
      <c r="E477" s="254"/>
      <c r="F477" s="265"/>
      <c r="G477" s="270"/>
      <c r="H477" s="270"/>
      <c r="I477" s="4" t="s">
        <v>80</v>
      </c>
      <c r="J477" s="259" t="s">
        <v>256</v>
      </c>
      <c r="K477" s="259">
        <v>33400</v>
      </c>
      <c r="L477" s="234">
        <v>33400</v>
      </c>
      <c r="M477" s="116">
        <v>1.0546237636752818E-4</v>
      </c>
      <c r="N477" s="5">
        <f t="shared" si="79"/>
        <v>28791228.748335194</v>
      </c>
      <c r="O477" s="6">
        <v>1</v>
      </c>
      <c r="P477" s="260">
        <v>28791228.748335194</v>
      </c>
      <c r="Q477" s="261">
        <f t="shared" si="75"/>
        <v>0</v>
      </c>
      <c r="R477" s="262">
        <f t="shared" si="75"/>
        <v>0</v>
      </c>
      <c r="S477" s="6">
        <f t="shared" si="76"/>
        <v>1</v>
      </c>
      <c r="T477" s="260">
        <f t="shared" si="77"/>
        <v>28791228.748335194</v>
      </c>
      <c r="U477" s="428">
        <v>1</v>
      </c>
      <c r="V477" s="225">
        <v>0</v>
      </c>
      <c r="W477" s="226">
        <f t="shared" si="78"/>
        <v>-33400</v>
      </c>
      <c r="AB477" s="199"/>
      <c r="AC477" s="199"/>
    </row>
    <row r="478" spans="1:29" s="225" customFormat="1" ht="36" hidden="1" customHeight="1" outlineLevel="7" x14ac:dyDescent="0.2">
      <c r="A478" s="221"/>
      <c r="B478" s="227"/>
      <c r="C478" s="248"/>
      <c r="D478" s="248"/>
      <c r="E478" s="254"/>
      <c r="F478" s="265"/>
      <c r="G478" s="270"/>
      <c r="H478" s="270"/>
      <c r="I478" s="4" t="s">
        <v>81</v>
      </c>
      <c r="J478" s="259" t="s">
        <v>256</v>
      </c>
      <c r="K478" s="259">
        <v>33400</v>
      </c>
      <c r="L478" s="234">
        <v>33400</v>
      </c>
      <c r="M478" s="116">
        <v>7.030825091168545E-5</v>
      </c>
      <c r="N478" s="5">
        <f t="shared" si="79"/>
        <v>19194152.498890128</v>
      </c>
      <c r="O478" s="6">
        <v>1</v>
      </c>
      <c r="P478" s="260">
        <v>19194152.498890128</v>
      </c>
      <c r="Q478" s="261">
        <f t="shared" si="75"/>
        <v>0</v>
      </c>
      <c r="R478" s="262">
        <f t="shared" si="75"/>
        <v>0</v>
      </c>
      <c r="S478" s="6">
        <f t="shared" si="76"/>
        <v>1</v>
      </c>
      <c r="T478" s="260">
        <f t="shared" si="77"/>
        <v>19194152.498890128</v>
      </c>
      <c r="U478" s="428">
        <v>1</v>
      </c>
      <c r="V478" s="225">
        <v>0</v>
      </c>
      <c r="W478" s="226">
        <f t="shared" si="78"/>
        <v>-33400</v>
      </c>
      <c r="AB478" s="199"/>
      <c r="AC478" s="199"/>
    </row>
    <row r="479" spans="1:29" s="225" customFormat="1" ht="36" hidden="1" customHeight="1" outlineLevel="7" x14ac:dyDescent="0.2">
      <c r="A479" s="221"/>
      <c r="B479" s="227"/>
      <c r="C479" s="248"/>
      <c r="D479" s="248"/>
      <c r="E479" s="254"/>
      <c r="F479" s="265"/>
      <c r="G479" s="270"/>
      <c r="H479" s="270"/>
      <c r="I479" s="4" t="s">
        <v>82</v>
      </c>
      <c r="J479" s="259" t="s">
        <v>263</v>
      </c>
      <c r="K479" s="259">
        <v>12</v>
      </c>
      <c r="L479" s="234">
        <v>12</v>
      </c>
      <c r="M479" s="116">
        <v>8.7885313639606829E-5</v>
      </c>
      <c r="N479" s="5">
        <f t="shared" si="79"/>
        <v>23992690.623612665</v>
      </c>
      <c r="O479" s="6">
        <v>1</v>
      </c>
      <c r="P479" s="260">
        <v>23992690.623612665</v>
      </c>
      <c r="Q479" s="261">
        <f t="shared" si="75"/>
        <v>0</v>
      </c>
      <c r="R479" s="262">
        <f t="shared" si="75"/>
        <v>0</v>
      </c>
      <c r="S479" s="6">
        <f t="shared" si="76"/>
        <v>1</v>
      </c>
      <c r="T479" s="260">
        <f t="shared" si="77"/>
        <v>23992690.623612665</v>
      </c>
      <c r="U479" s="428">
        <v>1</v>
      </c>
      <c r="V479" s="225">
        <v>0</v>
      </c>
      <c r="W479" s="226">
        <f t="shared" si="78"/>
        <v>-12</v>
      </c>
      <c r="AB479" s="199"/>
      <c r="AC479" s="199"/>
    </row>
    <row r="480" spans="1:29" s="225" customFormat="1" ht="36" hidden="1" customHeight="1" outlineLevel="7" x14ac:dyDescent="0.2">
      <c r="A480" s="221"/>
      <c r="B480" s="227"/>
      <c r="C480" s="248"/>
      <c r="D480" s="248"/>
      <c r="E480" s="254"/>
      <c r="F480" s="265"/>
      <c r="G480" s="270"/>
      <c r="H480" s="270"/>
      <c r="I480" s="4" t="s">
        <v>83</v>
      </c>
      <c r="J480" s="259" t="s">
        <v>257</v>
      </c>
      <c r="K480" s="259">
        <v>100</v>
      </c>
      <c r="L480" s="234">
        <v>56</v>
      </c>
      <c r="M480" s="116">
        <v>1.3182797045941023E-4</v>
      </c>
      <c r="N480" s="5">
        <f t="shared" si="79"/>
        <v>35989035.935418993</v>
      </c>
      <c r="O480" s="6">
        <v>0.56000000000000005</v>
      </c>
      <c r="P480" s="260">
        <v>20153860.12383464</v>
      </c>
      <c r="Q480" s="261">
        <f t="shared" si="75"/>
        <v>0</v>
      </c>
      <c r="R480" s="262">
        <f t="shared" si="75"/>
        <v>0</v>
      </c>
      <c r="S480" s="6">
        <f t="shared" si="76"/>
        <v>0.56000000000000005</v>
      </c>
      <c r="T480" s="260">
        <f t="shared" si="77"/>
        <v>20153860.12383464</v>
      </c>
      <c r="U480" s="428">
        <v>0.56000000000000005</v>
      </c>
      <c r="V480" s="225">
        <v>41</v>
      </c>
      <c r="W480" s="226">
        <f t="shared" si="78"/>
        <v>-15</v>
      </c>
      <c r="AB480" s="199"/>
      <c r="AC480" s="199"/>
    </row>
    <row r="481" spans="1:29" s="225" customFormat="1" ht="36" hidden="1" customHeight="1" outlineLevel="5" x14ac:dyDescent="0.2">
      <c r="A481" s="221"/>
      <c r="B481" s="227"/>
      <c r="C481" s="248"/>
      <c r="D481" s="248"/>
      <c r="E481" s="254"/>
      <c r="F481" s="265"/>
      <c r="G481" s="270"/>
      <c r="H481" s="270"/>
      <c r="I481" s="22" t="s">
        <v>103</v>
      </c>
      <c r="J481" s="271"/>
      <c r="K481" s="271"/>
      <c r="L481" s="272"/>
      <c r="M481" s="115">
        <v>1.6577169938009669E-3</v>
      </c>
      <c r="N481" s="23">
        <f t="shared" si="79"/>
        <v>452556739.30766398</v>
      </c>
      <c r="O481" s="273">
        <v>0.94450000000000001</v>
      </c>
      <c r="P481" s="274">
        <v>427439840.27608865</v>
      </c>
      <c r="Q481" s="273">
        <f t="shared" si="75"/>
        <v>0</v>
      </c>
      <c r="R481" s="272">
        <f t="shared" si="75"/>
        <v>0</v>
      </c>
      <c r="S481" s="273">
        <f>SUMPRODUCT(S482:S488,M482:M488)/M481</f>
        <v>0.94450000000000001</v>
      </c>
      <c r="T481" s="274">
        <f t="shared" si="77"/>
        <v>427439840.27608865</v>
      </c>
      <c r="U481" s="428">
        <v>0.94450000000000001</v>
      </c>
      <c r="W481" s="226">
        <f t="shared" si="78"/>
        <v>0</v>
      </c>
      <c r="AB481" s="199"/>
      <c r="AC481" s="199"/>
    </row>
    <row r="482" spans="1:29" s="225" customFormat="1" ht="36" hidden="1" customHeight="1" outlineLevel="7" x14ac:dyDescent="0.2">
      <c r="A482" s="221"/>
      <c r="B482" s="227"/>
      <c r="C482" s="248"/>
      <c r="D482" s="248"/>
      <c r="E482" s="254"/>
      <c r="F482" s="265"/>
      <c r="G482" s="270"/>
      <c r="H482" s="270"/>
      <c r="I482" s="4" t="s">
        <v>72</v>
      </c>
      <c r="J482" s="259" t="s">
        <v>256</v>
      </c>
      <c r="K482" s="259">
        <v>63000</v>
      </c>
      <c r="L482" s="234">
        <v>63000</v>
      </c>
      <c r="M482" s="116">
        <v>1.6577169938009669E-4</v>
      </c>
      <c r="N482" s="5">
        <f t="shared" si="79"/>
        <v>45255673.930766396</v>
      </c>
      <c r="O482" s="6">
        <v>1</v>
      </c>
      <c r="P482" s="260">
        <v>45255673.930766396</v>
      </c>
      <c r="Q482" s="261">
        <f t="shared" si="75"/>
        <v>0</v>
      </c>
      <c r="R482" s="262">
        <f t="shared" si="75"/>
        <v>0</v>
      </c>
      <c r="S482" s="6">
        <f t="shared" ref="S482:S488" si="80">L482/K482</f>
        <v>1</v>
      </c>
      <c r="T482" s="260">
        <f t="shared" si="77"/>
        <v>45255673.930766396</v>
      </c>
      <c r="U482" s="428">
        <v>1</v>
      </c>
      <c r="V482" s="225">
        <v>63000</v>
      </c>
      <c r="W482" s="226">
        <f t="shared" si="78"/>
        <v>0</v>
      </c>
      <c r="AB482" s="199"/>
      <c r="AC482" s="199"/>
    </row>
    <row r="483" spans="1:29" s="225" customFormat="1" ht="36" hidden="1" customHeight="1" outlineLevel="7" x14ac:dyDescent="0.2">
      <c r="A483" s="221"/>
      <c r="B483" s="227"/>
      <c r="C483" s="248"/>
      <c r="D483" s="248"/>
      <c r="E483" s="254"/>
      <c r="F483" s="265"/>
      <c r="G483" s="270"/>
      <c r="H483" s="270"/>
      <c r="I483" s="4" t="s">
        <v>239</v>
      </c>
      <c r="J483" s="259" t="s">
        <v>263</v>
      </c>
      <c r="K483" s="259">
        <v>22</v>
      </c>
      <c r="L483" s="234">
        <v>22</v>
      </c>
      <c r="M483" s="116">
        <v>8.2885849690048346E-5</v>
      </c>
      <c r="N483" s="5">
        <f t="shared" si="79"/>
        <v>22627836.965383198</v>
      </c>
      <c r="O483" s="6">
        <v>1</v>
      </c>
      <c r="P483" s="260">
        <v>22627836.965383198</v>
      </c>
      <c r="Q483" s="261">
        <f t="shared" si="75"/>
        <v>0</v>
      </c>
      <c r="R483" s="262">
        <f t="shared" si="75"/>
        <v>0</v>
      </c>
      <c r="S483" s="6">
        <f t="shared" si="80"/>
        <v>1</v>
      </c>
      <c r="T483" s="260">
        <f t="shared" si="77"/>
        <v>22627836.965383198</v>
      </c>
      <c r="U483" s="428">
        <v>1</v>
      </c>
      <c r="V483" s="225">
        <v>22</v>
      </c>
      <c r="W483" s="226">
        <f t="shared" si="78"/>
        <v>0</v>
      </c>
      <c r="AB483" s="199"/>
      <c r="AC483" s="199"/>
    </row>
    <row r="484" spans="1:29" s="225" customFormat="1" ht="36" hidden="1" customHeight="1" outlineLevel="7" x14ac:dyDescent="0.2">
      <c r="A484" s="221"/>
      <c r="B484" s="227"/>
      <c r="C484" s="248"/>
      <c r="D484" s="248"/>
      <c r="E484" s="254"/>
      <c r="F484" s="265"/>
      <c r="G484" s="270"/>
      <c r="H484" s="270"/>
      <c r="I484" s="4" t="s">
        <v>75</v>
      </c>
      <c r="J484" s="259" t="s">
        <v>256</v>
      </c>
      <c r="K484" s="259">
        <v>63000</v>
      </c>
      <c r="L484" s="234">
        <v>63000</v>
      </c>
      <c r="M484" s="116">
        <v>6.6308679752038677E-4</v>
      </c>
      <c r="N484" s="5">
        <f t="shared" si="79"/>
        <v>181022695.72306558</v>
      </c>
      <c r="O484" s="6">
        <v>1</v>
      </c>
      <c r="P484" s="260">
        <v>181022695.72306558</v>
      </c>
      <c r="Q484" s="261">
        <f t="shared" si="75"/>
        <v>0</v>
      </c>
      <c r="R484" s="262">
        <f t="shared" si="75"/>
        <v>0</v>
      </c>
      <c r="S484" s="6">
        <f t="shared" si="80"/>
        <v>1</v>
      </c>
      <c r="T484" s="260">
        <f t="shared" si="77"/>
        <v>181022695.72306558</v>
      </c>
      <c r="U484" s="428">
        <v>1</v>
      </c>
      <c r="V484" s="225">
        <v>61847</v>
      </c>
      <c r="W484" s="226">
        <f t="shared" si="78"/>
        <v>-1153</v>
      </c>
      <c r="AB484" s="199"/>
      <c r="AC484" s="199"/>
    </row>
    <row r="485" spans="1:29" s="225" customFormat="1" ht="36" hidden="1" customHeight="1" outlineLevel="7" x14ac:dyDescent="0.2">
      <c r="A485" s="221"/>
      <c r="B485" s="227"/>
      <c r="C485" s="248"/>
      <c r="D485" s="248"/>
      <c r="E485" s="254"/>
      <c r="F485" s="265"/>
      <c r="G485" s="270"/>
      <c r="H485" s="270"/>
      <c r="I485" s="4" t="s">
        <v>80</v>
      </c>
      <c r="J485" s="259" t="s">
        <v>256</v>
      </c>
      <c r="K485" s="259">
        <v>63000</v>
      </c>
      <c r="L485" s="234">
        <v>63000</v>
      </c>
      <c r="M485" s="116">
        <v>1.98926039256116E-4</v>
      </c>
      <c r="N485" s="5">
        <f t="shared" si="79"/>
        <v>54306808.716919668</v>
      </c>
      <c r="O485" s="6">
        <v>1</v>
      </c>
      <c r="P485" s="260">
        <v>54306808.716919668</v>
      </c>
      <c r="Q485" s="261">
        <f t="shared" si="75"/>
        <v>0</v>
      </c>
      <c r="R485" s="262">
        <f t="shared" si="75"/>
        <v>0</v>
      </c>
      <c r="S485" s="6">
        <f t="shared" si="80"/>
        <v>1</v>
      </c>
      <c r="T485" s="260">
        <f t="shared" si="77"/>
        <v>54306808.716919668</v>
      </c>
      <c r="U485" s="428">
        <v>1</v>
      </c>
      <c r="V485" s="225">
        <v>0</v>
      </c>
      <c r="W485" s="226">
        <f t="shared" si="78"/>
        <v>-63000</v>
      </c>
      <c r="AB485" s="199"/>
      <c r="AC485" s="199"/>
    </row>
    <row r="486" spans="1:29" s="225" customFormat="1" ht="36" hidden="1" customHeight="1" outlineLevel="7" x14ac:dyDescent="0.2">
      <c r="A486" s="221"/>
      <c r="B486" s="227"/>
      <c r="C486" s="248"/>
      <c r="D486" s="248"/>
      <c r="E486" s="254"/>
      <c r="F486" s="265"/>
      <c r="G486" s="270"/>
      <c r="H486" s="270"/>
      <c r="I486" s="4" t="s">
        <v>81</v>
      </c>
      <c r="J486" s="259" t="s">
        <v>256</v>
      </c>
      <c r="K486" s="259">
        <v>63000</v>
      </c>
      <c r="L486" s="234">
        <v>63000</v>
      </c>
      <c r="M486" s="116">
        <v>1.3261735950407735E-4</v>
      </c>
      <c r="N486" s="5">
        <f t="shared" si="79"/>
        <v>36204539.144613117</v>
      </c>
      <c r="O486" s="6">
        <v>1</v>
      </c>
      <c r="P486" s="260">
        <v>36204539.144613117</v>
      </c>
      <c r="Q486" s="261">
        <f t="shared" si="75"/>
        <v>0</v>
      </c>
      <c r="R486" s="262">
        <f t="shared" si="75"/>
        <v>0</v>
      </c>
      <c r="S486" s="6">
        <f t="shared" si="80"/>
        <v>1</v>
      </c>
      <c r="T486" s="260">
        <f t="shared" si="77"/>
        <v>36204539.144613117</v>
      </c>
      <c r="U486" s="428">
        <v>1</v>
      </c>
      <c r="V486" s="225">
        <v>0</v>
      </c>
      <c r="W486" s="226">
        <f t="shared" si="78"/>
        <v>-63000</v>
      </c>
      <c r="AB486" s="199"/>
      <c r="AC486" s="199"/>
    </row>
    <row r="487" spans="1:29" s="225" customFormat="1" ht="36" hidden="1" customHeight="1" outlineLevel="7" x14ac:dyDescent="0.2">
      <c r="A487" s="221"/>
      <c r="B487" s="227"/>
      <c r="C487" s="248"/>
      <c r="D487" s="248"/>
      <c r="E487" s="254"/>
      <c r="F487" s="265"/>
      <c r="G487" s="270"/>
      <c r="H487" s="270"/>
      <c r="I487" s="4" t="s">
        <v>82</v>
      </c>
      <c r="J487" s="259" t="s">
        <v>263</v>
      </c>
      <c r="K487" s="259">
        <v>22</v>
      </c>
      <c r="L487" s="234">
        <v>22</v>
      </c>
      <c r="M487" s="116">
        <v>1.6577169938009669E-4</v>
      </c>
      <c r="N487" s="5">
        <f t="shared" si="79"/>
        <v>45255673.930766396</v>
      </c>
      <c r="O487" s="6">
        <v>1</v>
      </c>
      <c r="P487" s="260">
        <v>45255673.930766396</v>
      </c>
      <c r="Q487" s="261">
        <f t="shared" si="75"/>
        <v>0</v>
      </c>
      <c r="R487" s="262">
        <f t="shared" si="75"/>
        <v>0</v>
      </c>
      <c r="S487" s="6">
        <f t="shared" si="80"/>
        <v>1</v>
      </c>
      <c r="T487" s="260">
        <f t="shared" si="77"/>
        <v>45255673.930766396</v>
      </c>
      <c r="U487" s="428">
        <v>1</v>
      </c>
      <c r="V487" s="225">
        <v>0</v>
      </c>
      <c r="W487" s="226">
        <f t="shared" si="78"/>
        <v>-22</v>
      </c>
      <c r="AB487" s="199"/>
      <c r="AC487" s="199"/>
    </row>
    <row r="488" spans="1:29" s="225" customFormat="1" ht="36" hidden="1" customHeight="1" outlineLevel="7" x14ac:dyDescent="0.2">
      <c r="A488" s="221"/>
      <c r="B488" s="227"/>
      <c r="C488" s="248"/>
      <c r="D488" s="248"/>
      <c r="E488" s="254"/>
      <c r="F488" s="265"/>
      <c r="G488" s="270"/>
      <c r="H488" s="270"/>
      <c r="I488" s="4" t="s">
        <v>83</v>
      </c>
      <c r="J488" s="259" t="s">
        <v>257</v>
      </c>
      <c r="K488" s="259">
        <v>100</v>
      </c>
      <c r="L488" s="234">
        <v>63</v>
      </c>
      <c r="M488" s="116">
        <v>2.4865754907014504E-4</v>
      </c>
      <c r="N488" s="5">
        <f t="shared" si="79"/>
        <v>67883510.896149591</v>
      </c>
      <c r="O488" s="6">
        <v>0.63</v>
      </c>
      <c r="P488" s="260">
        <v>42766611.864574246</v>
      </c>
      <c r="Q488" s="261">
        <f t="shared" si="75"/>
        <v>0</v>
      </c>
      <c r="R488" s="262">
        <f t="shared" si="75"/>
        <v>0</v>
      </c>
      <c r="S488" s="6">
        <f t="shared" si="80"/>
        <v>0.63</v>
      </c>
      <c r="T488" s="260">
        <f t="shared" si="77"/>
        <v>42766611.864574246</v>
      </c>
      <c r="U488" s="428">
        <v>0.63</v>
      </c>
      <c r="V488" s="225">
        <v>41</v>
      </c>
      <c r="W488" s="226">
        <f t="shared" si="78"/>
        <v>-22</v>
      </c>
      <c r="AB488" s="199"/>
      <c r="AC488" s="199"/>
    </row>
    <row r="489" spans="1:29" s="225" customFormat="1" ht="36" hidden="1" customHeight="1" outlineLevel="5" x14ac:dyDescent="0.2">
      <c r="A489" s="221"/>
      <c r="B489" s="227"/>
      <c r="C489" s="248"/>
      <c r="D489" s="248"/>
      <c r="E489" s="254"/>
      <c r="F489" s="265"/>
      <c r="G489" s="270"/>
      <c r="H489" s="270"/>
      <c r="I489" s="22" t="s">
        <v>104</v>
      </c>
      <c r="J489" s="271"/>
      <c r="K489" s="271"/>
      <c r="L489" s="272"/>
      <c r="M489" s="115">
        <v>8.3675238734715453E-4</v>
      </c>
      <c r="N489" s="23">
        <f t="shared" si="79"/>
        <v>228433401.7457732</v>
      </c>
      <c r="O489" s="273">
        <v>0.94450000000000012</v>
      </c>
      <c r="P489" s="274">
        <v>215755347.94888282</v>
      </c>
      <c r="Q489" s="273">
        <f t="shared" si="75"/>
        <v>0</v>
      </c>
      <c r="R489" s="272">
        <f t="shared" si="75"/>
        <v>0</v>
      </c>
      <c r="S489" s="273">
        <f>SUMPRODUCT(S490:S496,M490:M496)/M489</f>
        <v>0.94450000000000012</v>
      </c>
      <c r="T489" s="274">
        <f t="shared" si="77"/>
        <v>215755347.94888282</v>
      </c>
      <c r="U489" s="428">
        <v>0.94450000000000012</v>
      </c>
      <c r="W489" s="226">
        <f t="shared" si="78"/>
        <v>0</v>
      </c>
      <c r="AB489" s="199"/>
      <c r="AC489" s="199"/>
    </row>
    <row r="490" spans="1:29" s="225" customFormat="1" ht="36" hidden="1" customHeight="1" outlineLevel="7" x14ac:dyDescent="0.2">
      <c r="A490" s="221"/>
      <c r="B490" s="227"/>
      <c r="C490" s="248"/>
      <c r="D490" s="248"/>
      <c r="E490" s="254"/>
      <c r="F490" s="265"/>
      <c r="G490" s="270"/>
      <c r="H490" s="270"/>
      <c r="I490" s="4" t="s">
        <v>72</v>
      </c>
      <c r="J490" s="259" t="s">
        <v>256</v>
      </c>
      <c r="K490" s="259">
        <v>31800</v>
      </c>
      <c r="L490" s="234">
        <v>31800</v>
      </c>
      <c r="M490" s="116">
        <v>8.3675238734715456E-5</v>
      </c>
      <c r="N490" s="5">
        <f t="shared" si="79"/>
        <v>22843340.174577318</v>
      </c>
      <c r="O490" s="6">
        <v>1</v>
      </c>
      <c r="P490" s="260">
        <v>22843340.174577318</v>
      </c>
      <c r="Q490" s="261">
        <f t="shared" si="75"/>
        <v>0</v>
      </c>
      <c r="R490" s="262">
        <f t="shared" si="75"/>
        <v>0</v>
      </c>
      <c r="S490" s="6">
        <f t="shared" ref="S490:S496" si="81">L490/K490</f>
        <v>1</v>
      </c>
      <c r="T490" s="260">
        <f t="shared" si="77"/>
        <v>22843340.174577318</v>
      </c>
      <c r="U490" s="428">
        <v>1</v>
      </c>
      <c r="V490" s="225">
        <v>31800</v>
      </c>
      <c r="W490" s="226">
        <f t="shared" si="78"/>
        <v>0</v>
      </c>
      <c r="AB490" s="199"/>
      <c r="AC490" s="199"/>
    </row>
    <row r="491" spans="1:29" s="225" customFormat="1" ht="36" hidden="1" customHeight="1" outlineLevel="7" x14ac:dyDescent="0.2">
      <c r="A491" s="221"/>
      <c r="B491" s="227"/>
      <c r="C491" s="248"/>
      <c r="D491" s="248"/>
      <c r="E491" s="254"/>
      <c r="F491" s="265"/>
      <c r="G491" s="270"/>
      <c r="H491" s="270"/>
      <c r="I491" s="4" t="s">
        <v>239</v>
      </c>
      <c r="J491" s="259" t="s">
        <v>263</v>
      </c>
      <c r="K491" s="259">
        <v>12</v>
      </c>
      <c r="L491" s="234">
        <v>12</v>
      </c>
      <c r="M491" s="116">
        <v>4.1837619367357721E-5</v>
      </c>
      <c r="N491" s="5">
        <f t="shared" si="79"/>
        <v>11421670.087288657</v>
      </c>
      <c r="O491" s="6">
        <v>1</v>
      </c>
      <c r="P491" s="260">
        <v>11421670.087288657</v>
      </c>
      <c r="Q491" s="261">
        <f t="shared" si="75"/>
        <v>0</v>
      </c>
      <c r="R491" s="262">
        <f t="shared" si="75"/>
        <v>0</v>
      </c>
      <c r="S491" s="6">
        <f t="shared" si="81"/>
        <v>1</v>
      </c>
      <c r="T491" s="260">
        <f t="shared" si="77"/>
        <v>11421670.087288657</v>
      </c>
      <c r="U491" s="428">
        <v>1</v>
      </c>
      <c r="V491" s="225">
        <v>12</v>
      </c>
      <c r="W491" s="226">
        <f t="shared" si="78"/>
        <v>0</v>
      </c>
      <c r="AB491" s="199"/>
      <c r="AC491" s="199"/>
    </row>
    <row r="492" spans="1:29" s="225" customFormat="1" ht="36" hidden="1" customHeight="1" outlineLevel="7" x14ac:dyDescent="0.2">
      <c r="A492" s="221"/>
      <c r="B492" s="227"/>
      <c r="C492" s="248"/>
      <c r="D492" s="248"/>
      <c r="E492" s="254"/>
      <c r="F492" s="265"/>
      <c r="G492" s="270"/>
      <c r="H492" s="270"/>
      <c r="I492" s="4" t="s">
        <v>75</v>
      </c>
      <c r="J492" s="259" t="s">
        <v>256</v>
      </c>
      <c r="K492" s="259">
        <v>31800</v>
      </c>
      <c r="L492" s="234">
        <v>31800</v>
      </c>
      <c r="M492" s="116">
        <v>3.3470095493886182E-4</v>
      </c>
      <c r="N492" s="5">
        <f t="shared" si="79"/>
        <v>91373360.698309273</v>
      </c>
      <c r="O492" s="6">
        <v>1</v>
      </c>
      <c r="P492" s="260">
        <v>91373360.698309273</v>
      </c>
      <c r="Q492" s="261">
        <f t="shared" si="75"/>
        <v>0</v>
      </c>
      <c r="R492" s="262">
        <f t="shared" si="75"/>
        <v>0</v>
      </c>
      <c r="S492" s="6">
        <f t="shared" si="81"/>
        <v>1</v>
      </c>
      <c r="T492" s="260">
        <f t="shared" si="77"/>
        <v>91373360.698309273</v>
      </c>
      <c r="U492" s="428">
        <v>1</v>
      </c>
      <c r="V492" s="225">
        <v>31800</v>
      </c>
      <c r="W492" s="226">
        <f t="shared" si="78"/>
        <v>0</v>
      </c>
      <c r="AB492" s="199"/>
      <c r="AC492" s="199"/>
    </row>
    <row r="493" spans="1:29" s="225" customFormat="1" ht="36" hidden="1" customHeight="1" outlineLevel="7" x14ac:dyDescent="0.2">
      <c r="A493" s="221"/>
      <c r="B493" s="227"/>
      <c r="C493" s="248"/>
      <c r="D493" s="248"/>
      <c r="E493" s="254"/>
      <c r="F493" s="265"/>
      <c r="G493" s="270"/>
      <c r="H493" s="270"/>
      <c r="I493" s="4" t="s">
        <v>80</v>
      </c>
      <c r="J493" s="259" t="s">
        <v>256</v>
      </c>
      <c r="K493" s="259">
        <v>31800</v>
      </c>
      <c r="L493" s="234">
        <v>31800</v>
      </c>
      <c r="M493" s="116">
        <v>1.004102864816585E-4</v>
      </c>
      <c r="N493" s="5">
        <f t="shared" si="79"/>
        <v>27412008.209492769</v>
      </c>
      <c r="O493" s="6">
        <v>1</v>
      </c>
      <c r="P493" s="260">
        <v>27412008.209492769</v>
      </c>
      <c r="Q493" s="261">
        <f t="shared" si="75"/>
        <v>0</v>
      </c>
      <c r="R493" s="262">
        <f t="shared" si="75"/>
        <v>0</v>
      </c>
      <c r="S493" s="6">
        <f t="shared" si="81"/>
        <v>1</v>
      </c>
      <c r="T493" s="260">
        <f t="shared" si="77"/>
        <v>27412008.209492769</v>
      </c>
      <c r="U493" s="428">
        <v>1</v>
      </c>
      <c r="V493" s="225">
        <v>0</v>
      </c>
      <c r="W493" s="226">
        <f t="shared" si="78"/>
        <v>-31800</v>
      </c>
      <c r="AB493" s="199"/>
      <c r="AC493" s="199"/>
    </row>
    <row r="494" spans="1:29" s="225" customFormat="1" ht="36" hidden="1" customHeight="1" outlineLevel="7" x14ac:dyDescent="0.2">
      <c r="A494" s="221"/>
      <c r="B494" s="227"/>
      <c r="C494" s="248"/>
      <c r="D494" s="248"/>
      <c r="E494" s="254"/>
      <c r="F494" s="265"/>
      <c r="G494" s="270"/>
      <c r="H494" s="270"/>
      <c r="I494" s="4" t="s">
        <v>81</v>
      </c>
      <c r="J494" s="259" t="s">
        <v>256</v>
      </c>
      <c r="K494" s="259">
        <v>31800</v>
      </c>
      <c r="L494" s="234">
        <v>31800</v>
      </c>
      <c r="M494" s="116">
        <v>6.6940190987772343E-5</v>
      </c>
      <c r="N494" s="5">
        <f t="shared" si="79"/>
        <v>18274672.139661849</v>
      </c>
      <c r="O494" s="6">
        <v>1</v>
      </c>
      <c r="P494" s="260">
        <v>18274672.139661849</v>
      </c>
      <c r="Q494" s="261">
        <f t="shared" si="75"/>
        <v>0</v>
      </c>
      <c r="R494" s="262">
        <f t="shared" si="75"/>
        <v>0</v>
      </c>
      <c r="S494" s="6">
        <f t="shared" si="81"/>
        <v>1</v>
      </c>
      <c r="T494" s="260">
        <f t="shared" si="77"/>
        <v>18274672.139661849</v>
      </c>
      <c r="U494" s="428">
        <v>1</v>
      </c>
      <c r="V494" s="225">
        <v>0</v>
      </c>
      <c r="W494" s="226">
        <f t="shared" si="78"/>
        <v>-31800</v>
      </c>
      <c r="AB494" s="199"/>
      <c r="AC494" s="199"/>
    </row>
    <row r="495" spans="1:29" s="225" customFormat="1" ht="36" hidden="1" customHeight="1" outlineLevel="7" x14ac:dyDescent="0.2">
      <c r="A495" s="221"/>
      <c r="B495" s="227"/>
      <c r="C495" s="248"/>
      <c r="D495" s="248"/>
      <c r="E495" s="254"/>
      <c r="F495" s="265"/>
      <c r="G495" s="270"/>
      <c r="H495" s="270"/>
      <c r="I495" s="4" t="s">
        <v>82</v>
      </c>
      <c r="J495" s="259" t="s">
        <v>263</v>
      </c>
      <c r="K495" s="259">
        <v>12</v>
      </c>
      <c r="L495" s="234">
        <v>12</v>
      </c>
      <c r="M495" s="116">
        <v>8.3675238734715456E-5</v>
      </c>
      <c r="N495" s="5">
        <f t="shared" si="79"/>
        <v>22843340.174577318</v>
      </c>
      <c r="O495" s="6">
        <v>1</v>
      </c>
      <c r="P495" s="260">
        <v>22843340.174577318</v>
      </c>
      <c r="Q495" s="261">
        <f t="shared" si="75"/>
        <v>0</v>
      </c>
      <c r="R495" s="262">
        <f t="shared" si="75"/>
        <v>0</v>
      </c>
      <c r="S495" s="6">
        <f t="shared" si="81"/>
        <v>1</v>
      </c>
      <c r="T495" s="260">
        <f t="shared" si="77"/>
        <v>22843340.174577318</v>
      </c>
      <c r="U495" s="428">
        <v>1</v>
      </c>
      <c r="V495" s="225">
        <v>0</v>
      </c>
      <c r="W495" s="226">
        <f t="shared" si="78"/>
        <v>-12</v>
      </c>
      <c r="AB495" s="199"/>
      <c r="AC495" s="199"/>
    </row>
    <row r="496" spans="1:29" s="225" customFormat="1" ht="36" hidden="1" customHeight="1" outlineLevel="7" x14ac:dyDescent="0.2">
      <c r="A496" s="221"/>
      <c r="B496" s="227"/>
      <c r="C496" s="248"/>
      <c r="D496" s="248"/>
      <c r="E496" s="254"/>
      <c r="F496" s="265"/>
      <c r="G496" s="270"/>
      <c r="H496" s="270"/>
      <c r="I496" s="4" t="s">
        <v>83</v>
      </c>
      <c r="J496" s="259" t="s">
        <v>257</v>
      </c>
      <c r="K496" s="259">
        <v>100</v>
      </c>
      <c r="L496" s="234">
        <v>63</v>
      </c>
      <c r="M496" s="116">
        <v>1.2551285810207319E-4</v>
      </c>
      <c r="N496" s="5">
        <f t="shared" si="79"/>
        <v>34265010.261865981</v>
      </c>
      <c r="O496" s="6">
        <v>0.63</v>
      </c>
      <c r="P496" s="260">
        <v>21586956.464975569</v>
      </c>
      <c r="Q496" s="261">
        <f t="shared" si="75"/>
        <v>0</v>
      </c>
      <c r="R496" s="262">
        <f t="shared" si="75"/>
        <v>0</v>
      </c>
      <c r="S496" s="6">
        <f t="shared" si="81"/>
        <v>0.63</v>
      </c>
      <c r="T496" s="260">
        <f t="shared" si="77"/>
        <v>21586956.464975569</v>
      </c>
      <c r="U496" s="428">
        <v>0.63</v>
      </c>
      <c r="V496" s="225">
        <v>41</v>
      </c>
      <c r="W496" s="226">
        <f t="shared" si="78"/>
        <v>-22</v>
      </c>
      <c r="AB496" s="199"/>
      <c r="AC496" s="199"/>
    </row>
    <row r="497" spans="1:29" s="225" customFormat="1" ht="36" hidden="1" customHeight="1" outlineLevel="5" x14ac:dyDescent="0.2">
      <c r="A497" s="221"/>
      <c r="B497" s="227"/>
      <c r="C497" s="248"/>
      <c r="D497" s="248"/>
      <c r="E497" s="254"/>
      <c r="F497" s="265"/>
      <c r="G497" s="270"/>
      <c r="H497" s="270"/>
      <c r="I497" s="22" t="s">
        <v>105</v>
      </c>
      <c r="J497" s="271"/>
      <c r="K497" s="271"/>
      <c r="L497" s="272"/>
      <c r="M497" s="115">
        <v>1.5143902562575725E-3</v>
      </c>
      <c r="N497" s="23">
        <f t="shared" si="79"/>
        <v>413428539.95831728</v>
      </c>
      <c r="O497" s="273">
        <v>0.95050000000000012</v>
      </c>
      <c r="P497" s="274">
        <v>392963827.23038065</v>
      </c>
      <c r="Q497" s="273">
        <f t="shared" si="75"/>
        <v>0</v>
      </c>
      <c r="R497" s="272">
        <f t="shared" si="75"/>
        <v>0</v>
      </c>
      <c r="S497" s="273">
        <f>SUMPRODUCT(S498:S504,M498:M504)/M497</f>
        <v>0.95050000000000012</v>
      </c>
      <c r="T497" s="274">
        <f t="shared" si="77"/>
        <v>392963827.23038065</v>
      </c>
      <c r="U497" s="428">
        <v>0.95050000000000012</v>
      </c>
      <c r="W497" s="226">
        <f t="shared" si="78"/>
        <v>0</v>
      </c>
      <c r="AB497" s="199"/>
      <c r="AC497" s="199"/>
    </row>
    <row r="498" spans="1:29" s="225" customFormat="1" ht="36" hidden="1" customHeight="1" outlineLevel="7" x14ac:dyDescent="0.2">
      <c r="A498" s="221"/>
      <c r="B498" s="227"/>
      <c r="C498" s="248"/>
      <c r="D498" s="248"/>
      <c r="E498" s="254"/>
      <c r="F498" s="265"/>
      <c r="G498" s="270"/>
      <c r="H498" s="270"/>
      <c r="I498" s="4" t="s">
        <v>72</v>
      </c>
      <c r="J498" s="259" t="s">
        <v>256</v>
      </c>
      <c r="K498" s="259">
        <v>57553</v>
      </c>
      <c r="L498" s="234">
        <v>57553</v>
      </c>
      <c r="M498" s="116">
        <v>1.5143902562575725E-4</v>
      </c>
      <c r="N498" s="5">
        <f t="shared" si="79"/>
        <v>41342853.995831728</v>
      </c>
      <c r="O498" s="6">
        <v>1</v>
      </c>
      <c r="P498" s="260">
        <v>41342853.995831728</v>
      </c>
      <c r="Q498" s="261">
        <f t="shared" si="75"/>
        <v>0</v>
      </c>
      <c r="R498" s="262">
        <f t="shared" si="75"/>
        <v>0</v>
      </c>
      <c r="S498" s="6">
        <f t="shared" ref="S498:S504" si="82">L498/K498</f>
        <v>1</v>
      </c>
      <c r="T498" s="260">
        <f t="shared" si="77"/>
        <v>41342853.995831728</v>
      </c>
      <c r="U498" s="428">
        <v>1</v>
      </c>
      <c r="V498" s="225">
        <v>57553</v>
      </c>
      <c r="W498" s="226">
        <f t="shared" si="78"/>
        <v>0</v>
      </c>
      <c r="AB498" s="199"/>
      <c r="AC498" s="199"/>
    </row>
    <row r="499" spans="1:29" s="225" customFormat="1" ht="36" hidden="1" customHeight="1" outlineLevel="7" x14ac:dyDescent="0.2">
      <c r="A499" s="221"/>
      <c r="B499" s="227"/>
      <c r="C499" s="248"/>
      <c r="D499" s="248"/>
      <c r="E499" s="254"/>
      <c r="F499" s="265"/>
      <c r="G499" s="270"/>
      <c r="H499" s="270"/>
      <c r="I499" s="4" t="s">
        <v>239</v>
      </c>
      <c r="J499" s="259" t="s">
        <v>263</v>
      </c>
      <c r="K499" s="259">
        <v>18</v>
      </c>
      <c r="L499" s="234">
        <v>18</v>
      </c>
      <c r="M499" s="116">
        <v>7.5719512812878612E-5</v>
      </c>
      <c r="N499" s="5">
        <f t="shared" si="79"/>
        <v>20671426.99791586</v>
      </c>
      <c r="O499" s="6">
        <v>1</v>
      </c>
      <c r="P499" s="260">
        <v>20671426.99791586</v>
      </c>
      <c r="Q499" s="261">
        <f t="shared" si="75"/>
        <v>0</v>
      </c>
      <c r="R499" s="262">
        <f t="shared" si="75"/>
        <v>0</v>
      </c>
      <c r="S499" s="6">
        <f t="shared" si="82"/>
        <v>1</v>
      </c>
      <c r="T499" s="260">
        <f t="shared" si="77"/>
        <v>20671426.99791586</v>
      </c>
      <c r="U499" s="428">
        <v>1</v>
      </c>
      <c r="V499" s="225">
        <v>18</v>
      </c>
      <c r="W499" s="226">
        <f t="shared" si="78"/>
        <v>0</v>
      </c>
      <c r="AB499" s="199"/>
      <c r="AC499" s="199"/>
    </row>
    <row r="500" spans="1:29" s="225" customFormat="1" ht="36" hidden="1" customHeight="1" outlineLevel="7" x14ac:dyDescent="0.2">
      <c r="A500" s="221"/>
      <c r="B500" s="227"/>
      <c r="C500" s="248"/>
      <c r="D500" s="248"/>
      <c r="E500" s="254"/>
      <c r="F500" s="265"/>
      <c r="G500" s="270"/>
      <c r="H500" s="270"/>
      <c r="I500" s="4" t="s">
        <v>75</v>
      </c>
      <c r="J500" s="259" t="s">
        <v>256</v>
      </c>
      <c r="K500" s="259">
        <v>57553</v>
      </c>
      <c r="L500" s="234">
        <v>57553</v>
      </c>
      <c r="M500" s="116">
        <v>6.0575610250302901E-4</v>
      </c>
      <c r="N500" s="5">
        <f t="shared" si="79"/>
        <v>165371415.98332691</v>
      </c>
      <c r="O500" s="6">
        <v>1</v>
      </c>
      <c r="P500" s="260">
        <v>165371415.98332691</v>
      </c>
      <c r="Q500" s="261">
        <f t="shared" si="75"/>
        <v>0</v>
      </c>
      <c r="R500" s="262">
        <f t="shared" si="75"/>
        <v>0</v>
      </c>
      <c r="S500" s="6">
        <f t="shared" si="82"/>
        <v>1</v>
      </c>
      <c r="T500" s="260">
        <f t="shared" si="77"/>
        <v>165371415.98332691</v>
      </c>
      <c r="U500" s="428">
        <v>1</v>
      </c>
      <c r="V500" s="225">
        <v>57553</v>
      </c>
      <c r="W500" s="226">
        <f t="shared" si="78"/>
        <v>0</v>
      </c>
      <c r="AB500" s="199"/>
      <c r="AC500" s="199"/>
    </row>
    <row r="501" spans="1:29" s="225" customFormat="1" ht="36" hidden="1" customHeight="1" outlineLevel="7" x14ac:dyDescent="0.2">
      <c r="A501" s="221"/>
      <c r="B501" s="227"/>
      <c r="C501" s="248"/>
      <c r="D501" s="248"/>
      <c r="E501" s="254"/>
      <c r="F501" s="265"/>
      <c r="G501" s="270"/>
      <c r="H501" s="270"/>
      <c r="I501" s="4" t="s">
        <v>80</v>
      </c>
      <c r="J501" s="259" t="s">
        <v>256</v>
      </c>
      <c r="K501" s="259">
        <v>57553</v>
      </c>
      <c r="L501" s="234">
        <v>57553</v>
      </c>
      <c r="M501" s="116">
        <v>1.8172683075090869E-4</v>
      </c>
      <c r="N501" s="5">
        <f t="shared" si="79"/>
        <v>49611424.794998072</v>
      </c>
      <c r="O501" s="6">
        <v>1</v>
      </c>
      <c r="P501" s="260">
        <v>49611424.794998072</v>
      </c>
      <c r="Q501" s="261">
        <f t="shared" si="75"/>
        <v>0</v>
      </c>
      <c r="R501" s="262">
        <f t="shared" si="75"/>
        <v>0</v>
      </c>
      <c r="S501" s="6">
        <f t="shared" si="82"/>
        <v>1</v>
      </c>
      <c r="T501" s="260">
        <f t="shared" si="77"/>
        <v>49611424.794998072</v>
      </c>
      <c r="U501" s="428">
        <v>1</v>
      </c>
      <c r="V501" s="225">
        <v>57553</v>
      </c>
      <c r="W501" s="226">
        <f t="shared" si="78"/>
        <v>0</v>
      </c>
      <c r="AB501" s="199"/>
      <c r="AC501" s="199"/>
    </row>
    <row r="502" spans="1:29" s="225" customFormat="1" ht="36" hidden="1" customHeight="1" outlineLevel="7" x14ac:dyDescent="0.2">
      <c r="A502" s="221"/>
      <c r="B502" s="227"/>
      <c r="C502" s="248"/>
      <c r="D502" s="248"/>
      <c r="E502" s="254"/>
      <c r="F502" s="265"/>
      <c r="G502" s="270"/>
      <c r="H502" s="270"/>
      <c r="I502" s="4" t="s">
        <v>81</v>
      </c>
      <c r="J502" s="259" t="s">
        <v>256</v>
      </c>
      <c r="K502" s="259">
        <v>57553</v>
      </c>
      <c r="L502" s="234">
        <v>57553</v>
      </c>
      <c r="M502" s="116">
        <v>1.2115122050060575E-4</v>
      </c>
      <c r="N502" s="5">
        <f t="shared" si="79"/>
        <v>33074283.196665369</v>
      </c>
      <c r="O502" s="6">
        <v>1</v>
      </c>
      <c r="P502" s="260">
        <v>33074283.196665369</v>
      </c>
      <c r="Q502" s="261">
        <f t="shared" si="75"/>
        <v>0</v>
      </c>
      <c r="R502" s="262">
        <f t="shared" si="75"/>
        <v>0</v>
      </c>
      <c r="S502" s="6">
        <f t="shared" si="82"/>
        <v>1</v>
      </c>
      <c r="T502" s="260">
        <f t="shared" si="77"/>
        <v>33074283.196665369</v>
      </c>
      <c r="U502" s="428">
        <v>1</v>
      </c>
      <c r="V502" s="225">
        <v>57533</v>
      </c>
      <c r="W502" s="226">
        <f t="shared" si="78"/>
        <v>-20</v>
      </c>
      <c r="AB502" s="199"/>
      <c r="AC502" s="199"/>
    </row>
    <row r="503" spans="1:29" s="225" customFormat="1" ht="36" hidden="1" customHeight="1" outlineLevel="7" x14ac:dyDescent="0.2">
      <c r="A503" s="221"/>
      <c r="B503" s="227"/>
      <c r="C503" s="248"/>
      <c r="D503" s="248"/>
      <c r="E503" s="254"/>
      <c r="F503" s="265"/>
      <c r="G503" s="270"/>
      <c r="H503" s="270"/>
      <c r="I503" s="4" t="s">
        <v>82</v>
      </c>
      <c r="J503" s="259" t="s">
        <v>263</v>
      </c>
      <c r="K503" s="259">
        <v>18</v>
      </c>
      <c r="L503" s="234">
        <v>18</v>
      </c>
      <c r="M503" s="116">
        <v>1.5143902562575725E-4</v>
      </c>
      <c r="N503" s="5">
        <f t="shared" si="79"/>
        <v>41342853.995831728</v>
      </c>
      <c r="O503" s="6">
        <v>1</v>
      </c>
      <c r="P503" s="260">
        <v>41342853.995831728</v>
      </c>
      <c r="Q503" s="261">
        <f t="shared" si="75"/>
        <v>0</v>
      </c>
      <c r="R503" s="262">
        <f t="shared" si="75"/>
        <v>0</v>
      </c>
      <c r="S503" s="6">
        <f t="shared" si="82"/>
        <v>1</v>
      </c>
      <c r="T503" s="260">
        <f t="shared" si="77"/>
        <v>41342853.995831728</v>
      </c>
      <c r="U503" s="428">
        <v>1</v>
      </c>
      <c r="V503" s="225">
        <v>18</v>
      </c>
      <c r="W503" s="226">
        <f t="shared" si="78"/>
        <v>0</v>
      </c>
      <c r="AB503" s="199"/>
      <c r="AC503" s="199"/>
    </row>
    <row r="504" spans="1:29" s="225" customFormat="1" ht="36" hidden="1" customHeight="1" outlineLevel="7" x14ac:dyDescent="0.2">
      <c r="A504" s="221"/>
      <c r="B504" s="227"/>
      <c r="C504" s="248"/>
      <c r="D504" s="248"/>
      <c r="E504" s="254"/>
      <c r="F504" s="265"/>
      <c r="G504" s="270"/>
      <c r="H504" s="270"/>
      <c r="I504" s="4" t="s">
        <v>83</v>
      </c>
      <c r="J504" s="259" t="s">
        <v>257</v>
      </c>
      <c r="K504" s="259">
        <v>100</v>
      </c>
      <c r="L504" s="234">
        <v>67</v>
      </c>
      <c r="M504" s="116">
        <v>2.2715853843863586E-4</v>
      </c>
      <c r="N504" s="5">
        <f t="shared" si="79"/>
        <v>62014280.993747592</v>
      </c>
      <c r="O504" s="6">
        <v>0.67</v>
      </c>
      <c r="P504" s="260">
        <v>41549568.265810892</v>
      </c>
      <c r="Q504" s="261">
        <f t="shared" si="75"/>
        <v>0</v>
      </c>
      <c r="R504" s="262">
        <f t="shared" si="75"/>
        <v>0</v>
      </c>
      <c r="S504" s="6">
        <f t="shared" si="82"/>
        <v>0.67</v>
      </c>
      <c r="T504" s="260">
        <f t="shared" si="77"/>
        <v>41549568.265810892</v>
      </c>
      <c r="U504" s="428">
        <v>0.67</v>
      </c>
      <c r="V504" s="225">
        <v>61</v>
      </c>
      <c r="W504" s="226">
        <f t="shared" si="78"/>
        <v>-6</v>
      </c>
      <c r="AB504" s="199"/>
      <c r="AC504" s="199"/>
    </row>
    <row r="505" spans="1:29" s="225" customFormat="1" ht="36" hidden="1" customHeight="1" outlineLevel="5" x14ac:dyDescent="0.2">
      <c r="A505" s="221"/>
      <c r="B505" s="227"/>
      <c r="C505" s="248"/>
      <c r="D505" s="248"/>
      <c r="E505" s="254"/>
      <c r="F505" s="265"/>
      <c r="G505" s="270"/>
      <c r="H505" s="270"/>
      <c r="I505" s="22" t="s">
        <v>106</v>
      </c>
      <c r="J505" s="271"/>
      <c r="K505" s="271"/>
      <c r="L505" s="272"/>
      <c r="M505" s="115">
        <v>1.3423560704564498E-3</v>
      </c>
      <c r="N505" s="23">
        <f t="shared" si="79"/>
        <v>366463207.2346108</v>
      </c>
      <c r="O505" s="273">
        <v>0.95050000000000001</v>
      </c>
      <c r="P505" s="274">
        <v>348323278.47649759</v>
      </c>
      <c r="Q505" s="273">
        <f t="shared" si="75"/>
        <v>0</v>
      </c>
      <c r="R505" s="272">
        <f t="shared" si="75"/>
        <v>0</v>
      </c>
      <c r="S505" s="273">
        <f>SUMPRODUCT(S506:S512,M506:M512)/M505</f>
        <v>0.95050000000000001</v>
      </c>
      <c r="T505" s="274">
        <f t="shared" si="77"/>
        <v>348323278.47649759</v>
      </c>
      <c r="U505" s="428">
        <v>0.95050000000000001</v>
      </c>
      <c r="W505" s="226">
        <f t="shared" si="78"/>
        <v>0</v>
      </c>
      <c r="AB505" s="199"/>
      <c r="AC505" s="199"/>
    </row>
    <row r="506" spans="1:29" s="225" customFormat="1" ht="36" hidden="1" customHeight="1" outlineLevel="7" x14ac:dyDescent="0.2">
      <c r="A506" s="221"/>
      <c r="B506" s="227"/>
      <c r="C506" s="248"/>
      <c r="D506" s="248"/>
      <c r="E506" s="254"/>
      <c r="F506" s="265"/>
      <c r="G506" s="270"/>
      <c r="H506" s="270"/>
      <c r="I506" s="4" t="s">
        <v>72</v>
      </c>
      <c r="J506" s="259" t="s">
        <v>256</v>
      </c>
      <c r="K506" s="259">
        <v>51015</v>
      </c>
      <c r="L506" s="234">
        <v>51015</v>
      </c>
      <c r="M506" s="116">
        <v>1.3423560704564497E-4</v>
      </c>
      <c r="N506" s="5">
        <f t="shared" si="79"/>
        <v>36646320.723461077</v>
      </c>
      <c r="O506" s="6">
        <v>1</v>
      </c>
      <c r="P506" s="260">
        <v>36646320.723461077</v>
      </c>
      <c r="Q506" s="261">
        <f t="shared" si="75"/>
        <v>0</v>
      </c>
      <c r="R506" s="262">
        <f t="shared" si="75"/>
        <v>0</v>
      </c>
      <c r="S506" s="6">
        <f t="shared" ref="S506:S512" si="83">L506/K506</f>
        <v>1</v>
      </c>
      <c r="T506" s="260">
        <f t="shared" si="77"/>
        <v>36646320.723461077</v>
      </c>
      <c r="U506" s="428">
        <v>1</v>
      </c>
      <c r="V506" s="225">
        <v>50938</v>
      </c>
      <c r="W506" s="226">
        <f t="shared" si="78"/>
        <v>-77</v>
      </c>
      <c r="AB506" s="199"/>
      <c r="AC506" s="199"/>
    </row>
    <row r="507" spans="1:29" s="225" customFormat="1" ht="36" hidden="1" customHeight="1" outlineLevel="7" x14ac:dyDescent="0.2">
      <c r="A507" s="221"/>
      <c r="B507" s="227"/>
      <c r="C507" s="248"/>
      <c r="D507" s="248"/>
      <c r="E507" s="254"/>
      <c r="F507" s="265"/>
      <c r="G507" s="270"/>
      <c r="H507" s="270"/>
      <c r="I507" s="4" t="s">
        <v>239</v>
      </c>
      <c r="J507" s="259" t="s">
        <v>263</v>
      </c>
      <c r="K507" s="259">
        <v>16</v>
      </c>
      <c r="L507" s="234">
        <v>16</v>
      </c>
      <c r="M507" s="116">
        <v>6.7117803522822472E-5</v>
      </c>
      <c r="N507" s="5">
        <f t="shared" si="79"/>
        <v>18323160.361730535</v>
      </c>
      <c r="O507" s="6">
        <v>1</v>
      </c>
      <c r="P507" s="260">
        <v>18323160.361730535</v>
      </c>
      <c r="Q507" s="261">
        <f t="shared" si="75"/>
        <v>0</v>
      </c>
      <c r="R507" s="262">
        <f t="shared" si="75"/>
        <v>0</v>
      </c>
      <c r="S507" s="6">
        <f t="shared" si="83"/>
        <v>1</v>
      </c>
      <c r="T507" s="260">
        <f t="shared" si="77"/>
        <v>18323160.361730535</v>
      </c>
      <c r="U507" s="428">
        <v>1</v>
      </c>
      <c r="V507" s="225">
        <v>16</v>
      </c>
      <c r="W507" s="226">
        <f t="shared" si="78"/>
        <v>0</v>
      </c>
      <c r="AB507" s="199"/>
      <c r="AC507" s="199"/>
    </row>
    <row r="508" spans="1:29" s="225" customFormat="1" ht="36" hidden="1" customHeight="1" outlineLevel="7" x14ac:dyDescent="0.2">
      <c r="A508" s="221"/>
      <c r="B508" s="227"/>
      <c r="C508" s="248"/>
      <c r="D508" s="248"/>
      <c r="E508" s="254"/>
      <c r="F508" s="265"/>
      <c r="G508" s="270"/>
      <c r="H508" s="270"/>
      <c r="I508" s="4" t="s">
        <v>75</v>
      </c>
      <c r="J508" s="259" t="s">
        <v>256</v>
      </c>
      <c r="K508" s="259">
        <v>51015</v>
      </c>
      <c r="L508" s="234">
        <v>51015</v>
      </c>
      <c r="M508" s="116">
        <v>5.3694242818257988E-4</v>
      </c>
      <c r="N508" s="5">
        <f t="shared" si="79"/>
        <v>146585282.89384431</v>
      </c>
      <c r="O508" s="6">
        <v>1</v>
      </c>
      <c r="P508" s="260">
        <v>146585282.89384431</v>
      </c>
      <c r="Q508" s="261">
        <f t="shared" si="75"/>
        <v>0</v>
      </c>
      <c r="R508" s="262">
        <f t="shared" si="75"/>
        <v>0</v>
      </c>
      <c r="S508" s="6">
        <f t="shared" si="83"/>
        <v>1</v>
      </c>
      <c r="T508" s="260">
        <f t="shared" si="77"/>
        <v>146585282.89384431</v>
      </c>
      <c r="U508" s="428">
        <v>1</v>
      </c>
      <c r="V508" s="225">
        <v>50588</v>
      </c>
      <c r="W508" s="226">
        <f t="shared" si="78"/>
        <v>-427</v>
      </c>
      <c r="AB508" s="199"/>
      <c r="AC508" s="199"/>
    </row>
    <row r="509" spans="1:29" s="225" customFormat="1" ht="36" hidden="1" customHeight="1" outlineLevel="7" x14ac:dyDescent="0.2">
      <c r="A509" s="221"/>
      <c r="B509" s="227"/>
      <c r="C509" s="248"/>
      <c r="D509" s="248"/>
      <c r="E509" s="254"/>
      <c r="F509" s="265"/>
      <c r="G509" s="270"/>
      <c r="H509" s="270"/>
      <c r="I509" s="4" t="s">
        <v>80</v>
      </c>
      <c r="J509" s="259" t="s">
        <v>256</v>
      </c>
      <c r="K509" s="259">
        <v>51015</v>
      </c>
      <c r="L509" s="234">
        <v>51015</v>
      </c>
      <c r="M509" s="116">
        <v>1.6108272845477396E-4</v>
      </c>
      <c r="N509" s="5">
        <f t="shared" si="79"/>
        <v>43975584.868153289</v>
      </c>
      <c r="O509" s="6">
        <v>1</v>
      </c>
      <c r="P509" s="260">
        <v>43975584.868153289</v>
      </c>
      <c r="Q509" s="261">
        <f t="shared" si="75"/>
        <v>0</v>
      </c>
      <c r="R509" s="262">
        <f t="shared" si="75"/>
        <v>0</v>
      </c>
      <c r="S509" s="6">
        <f t="shared" si="83"/>
        <v>1</v>
      </c>
      <c r="T509" s="260">
        <f t="shared" si="77"/>
        <v>43975584.868153289</v>
      </c>
      <c r="U509" s="428">
        <v>1</v>
      </c>
      <c r="V509" s="225">
        <v>50588</v>
      </c>
      <c r="W509" s="226">
        <f t="shared" si="78"/>
        <v>-427</v>
      </c>
      <c r="AB509" s="199"/>
      <c r="AC509" s="199"/>
    </row>
    <row r="510" spans="1:29" s="225" customFormat="1" ht="36" hidden="1" customHeight="1" outlineLevel="7" x14ac:dyDescent="0.2">
      <c r="A510" s="221"/>
      <c r="B510" s="227"/>
      <c r="C510" s="248"/>
      <c r="D510" s="248"/>
      <c r="E510" s="254"/>
      <c r="F510" s="265"/>
      <c r="G510" s="270"/>
      <c r="H510" s="270"/>
      <c r="I510" s="4" t="s">
        <v>81</v>
      </c>
      <c r="J510" s="259" t="s">
        <v>256</v>
      </c>
      <c r="K510" s="259">
        <v>51015</v>
      </c>
      <c r="L510" s="234">
        <v>51015</v>
      </c>
      <c r="M510" s="116">
        <v>1.0738848563651596E-4</v>
      </c>
      <c r="N510" s="5">
        <f t="shared" si="79"/>
        <v>29317056.578768857</v>
      </c>
      <c r="O510" s="6">
        <v>1</v>
      </c>
      <c r="P510" s="260">
        <v>29317056.578768857</v>
      </c>
      <c r="Q510" s="261">
        <f t="shared" si="75"/>
        <v>0</v>
      </c>
      <c r="R510" s="262">
        <f t="shared" si="75"/>
        <v>0</v>
      </c>
      <c r="S510" s="6">
        <f t="shared" si="83"/>
        <v>1</v>
      </c>
      <c r="T510" s="260">
        <f t="shared" si="77"/>
        <v>29317056.578768857</v>
      </c>
      <c r="U510" s="428">
        <v>1</v>
      </c>
      <c r="V510" s="225">
        <v>50588</v>
      </c>
      <c r="W510" s="226">
        <f t="shared" si="78"/>
        <v>-427</v>
      </c>
      <c r="AB510" s="199"/>
      <c r="AC510" s="199"/>
    </row>
    <row r="511" spans="1:29" s="225" customFormat="1" ht="36" hidden="1" customHeight="1" outlineLevel="7" x14ac:dyDescent="0.2">
      <c r="A511" s="221"/>
      <c r="B511" s="227"/>
      <c r="C511" s="248"/>
      <c r="D511" s="248"/>
      <c r="E511" s="254"/>
      <c r="F511" s="265"/>
      <c r="G511" s="270"/>
      <c r="H511" s="270"/>
      <c r="I511" s="4" t="s">
        <v>82</v>
      </c>
      <c r="J511" s="259" t="s">
        <v>263</v>
      </c>
      <c r="K511" s="259">
        <v>16</v>
      </c>
      <c r="L511" s="234">
        <v>16</v>
      </c>
      <c r="M511" s="116">
        <v>1.3423560704564497E-4</v>
      </c>
      <c r="N511" s="5">
        <f t="shared" si="79"/>
        <v>36646320.723461077</v>
      </c>
      <c r="O511" s="6">
        <v>1</v>
      </c>
      <c r="P511" s="260">
        <v>36646320.723461077</v>
      </c>
      <c r="Q511" s="261">
        <f t="shared" si="75"/>
        <v>0</v>
      </c>
      <c r="R511" s="262">
        <f t="shared" si="75"/>
        <v>0</v>
      </c>
      <c r="S511" s="6">
        <f t="shared" si="83"/>
        <v>1</v>
      </c>
      <c r="T511" s="260">
        <f t="shared" si="77"/>
        <v>36646320.723461077</v>
      </c>
      <c r="U511" s="428">
        <v>1</v>
      </c>
      <c r="V511" s="225">
        <v>16</v>
      </c>
      <c r="W511" s="226">
        <f t="shared" si="78"/>
        <v>0</v>
      </c>
      <c r="AB511" s="199"/>
      <c r="AC511" s="199"/>
    </row>
    <row r="512" spans="1:29" s="225" customFormat="1" ht="36" hidden="1" customHeight="1" outlineLevel="7" x14ac:dyDescent="0.2">
      <c r="A512" s="221"/>
      <c r="B512" s="227"/>
      <c r="C512" s="248"/>
      <c r="D512" s="248"/>
      <c r="E512" s="254"/>
      <c r="F512" s="265"/>
      <c r="G512" s="270"/>
      <c r="H512" s="270"/>
      <c r="I512" s="4" t="s">
        <v>83</v>
      </c>
      <c r="J512" s="259" t="s">
        <v>257</v>
      </c>
      <c r="K512" s="259">
        <v>100</v>
      </c>
      <c r="L512" s="234">
        <v>67</v>
      </c>
      <c r="M512" s="116">
        <v>2.0135341056846747E-4</v>
      </c>
      <c r="N512" s="5">
        <f t="shared" si="79"/>
        <v>54969481.085191622</v>
      </c>
      <c r="O512" s="6">
        <v>0.67</v>
      </c>
      <c r="P512" s="260">
        <v>36829552.327078387</v>
      </c>
      <c r="Q512" s="261">
        <f t="shared" si="75"/>
        <v>0</v>
      </c>
      <c r="R512" s="262">
        <f t="shared" si="75"/>
        <v>0</v>
      </c>
      <c r="S512" s="6">
        <f t="shared" si="83"/>
        <v>0.67</v>
      </c>
      <c r="T512" s="260">
        <f t="shared" si="77"/>
        <v>36829552.327078387</v>
      </c>
      <c r="U512" s="428">
        <v>0.67</v>
      </c>
      <c r="V512" s="225">
        <v>62</v>
      </c>
      <c r="W512" s="226">
        <f t="shared" si="78"/>
        <v>-5</v>
      </c>
      <c r="AB512" s="199"/>
      <c r="AC512" s="199"/>
    </row>
    <row r="513" spans="1:29" s="225" customFormat="1" ht="36" hidden="1" customHeight="1" outlineLevel="5" x14ac:dyDescent="0.2">
      <c r="A513" s="221"/>
      <c r="B513" s="227"/>
      <c r="C513" s="248"/>
      <c r="D513" s="248"/>
      <c r="E513" s="254"/>
      <c r="F513" s="265"/>
      <c r="G513" s="270"/>
      <c r="H513" s="270"/>
      <c r="I513" s="22" t="s">
        <v>107</v>
      </c>
      <c r="J513" s="271"/>
      <c r="K513" s="271"/>
      <c r="L513" s="272"/>
      <c r="M513" s="115">
        <v>1.7802827994696162E-3</v>
      </c>
      <c r="N513" s="23">
        <f t="shared" si="79"/>
        <v>486017204.25520521</v>
      </c>
      <c r="O513" s="273">
        <v>0.9504999999999999</v>
      </c>
      <c r="P513" s="274">
        <v>461959352.6445725</v>
      </c>
      <c r="Q513" s="273">
        <f t="shared" si="75"/>
        <v>0</v>
      </c>
      <c r="R513" s="272">
        <f t="shared" si="75"/>
        <v>0</v>
      </c>
      <c r="S513" s="273">
        <f>SUMPRODUCT(S514:S520,M514:M520)/M513</f>
        <v>0.9504999999999999</v>
      </c>
      <c r="T513" s="274">
        <f t="shared" si="77"/>
        <v>461959352.6445725</v>
      </c>
      <c r="U513" s="428">
        <v>0.9504999999999999</v>
      </c>
      <c r="W513" s="226">
        <f t="shared" si="78"/>
        <v>0</v>
      </c>
      <c r="AB513" s="199"/>
      <c r="AC513" s="199"/>
    </row>
    <row r="514" spans="1:29" s="225" customFormat="1" ht="36" hidden="1" customHeight="1" outlineLevel="7" x14ac:dyDescent="0.2">
      <c r="A514" s="221"/>
      <c r="B514" s="227"/>
      <c r="C514" s="248"/>
      <c r="D514" s="248"/>
      <c r="E514" s="254"/>
      <c r="F514" s="265"/>
      <c r="G514" s="270"/>
      <c r="H514" s="270"/>
      <c r="I514" s="4" t="s">
        <v>72</v>
      </c>
      <c r="J514" s="259" t="s">
        <v>256</v>
      </c>
      <c r="K514" s="259">
        <v>67658</v>
      </c>
      <c r="L514" s="234">
        <v>67658</v>
      </c>
      <c r="M514" s="116">
        <v>1.7802827994696161E-4</v>
      </c>
      <c r="N514" s="5">
        <f t="shared" si="79"/>
        <v>48601720.425520517</v>
      </c>
      <c r="O514" s="6">
        <v>1</v>
      </c>
      <c r="P514" s="260">
        <v>48601720.425520517</v>
      </c>
      <c r="Q514" s="261">
        <f t="shared" si="75"/>
        <v>0</v>
      </c>
      <c r="R514" s="262">
        <f t="shared" si="75"/>
        <v>0</v>
      </c>
      <c r="S514" s="6">
        <f t="shared" ref="S514:S520" si="84">L514/K514</f>
        <v>1</v>
      </c>
      <c r="T514" s="260">
        <f t="shared" si="77"/>
        <v>48601720.425520517</v>
      </c>
      <c r="U514" s="428">
        <v>1</v>
      </c>
      <c r="V514" s="225">
        <v>67658</v>
      </c>
      <c r="W514" s="226">
        <f t="shared" si="78"/>
        <v>0</v>
      </c>
      <c r="AB514" s="199"/>
      <c r="AC514" s="199"/>
    </row>
    <row r="515" spans="1:29" s="225" customFormat="1" ht="36" hidden="1" customHeight="1" outlineLevel="7" x14ac:dyDescent="0.2">
      <c r="A515" s="221"/>
      <c r="B515" s="227"/>
      <c r="C515" s="248"/>
      <c r="D515" s="248"/>
      <c r="E515" s="254"/>
      <c r="F515" s="265"/>
      <c r="G515" s="270"/>
      <c r="H515" s="270"/>
      <c r="I515" s="4" t="s">
        <v>239</v>
      </c>
      <c r="J515" s="259" t="s">
        <v>263</v>
      </c>
      <c r="K515" s="259">
        <v>26</v>
      </c>
      <c r="L515" s="234">
        <v>26</v>
      </c>
      <c r="M515" s="116">
        <v>8.9014139973480776E-5</v>
      </c>
      <c r="N515" s="5">
        <f t="shared" si="79"/>
        <v>24300860.212760251</v>
      </c>
      <c r="O515" s="6">
        <v>1</v>
      </c>
      <c r="P515" s="260">
        <v>24300860.212760251</v>
      </c>
      <c r="Q515" s="261">
        <f t="shared" si="75"/>
        <v>0</v>
      </c>
      <c r="R515" s="262">
        <f t="shared" si="75"/>
        <v>0</v>
      </c>
      <c r="S515" s="6">
        <f t="shared" si="84"/>
        <v>1</v>
      </c>
      <c r="T515" s="260">
        <f t="shared" si="77"/>
        <v>24300860.212760251</v>
      </c>
      <c r="U515" s="428">
        <v>1</v>
      </c>
      <c r="V515" s="225">
        <v>26</v>
      </c>
      <c r="W515" s="226">
        <f t="shared" si="78"/>
        <v>0</v>
      </c>
      <c r="AB515" s="199"/>
      <c r="AC515" s="199"/>
    </row>
    <row r="516" spans="1:29" s="225" customFormat="1" ht="36" hidden="1" customHeight="1" outlineLevel="7" x14ac:dyDescent="0.2">
      <c r="A516" s="221"/>
      <c r="B516" s="227"/>
      <c r="C516" s="248"/>
      <c r="D516" s="248"/>
      <c r="E516" s="254"/>
      <c r="F516" s="265"/>
      <c r="G516" s="270"/>
      <c r="H516" s="270"/>
      <c r="I516" s="4" t="s">
        <v>75</v>
      </c>
      <c r="J516" s="259" t="s">
        <v>256</v>
      </c>
      <c r="K516" s="259">
        <v>67658</v>
      </c>
      <c r="L516" s="234">
        <v>67658</v>
      </c>
      <c r="M516" s="116">
        <v>7.1211311978784642E-4</v>
      </c>
      <c r="N516" s="5">
        <f t="shared" si="79"/>
        <v>194406881.70208207</v>
      </c>
      <c r="O516" s="6">
        <v>1</v>
      </c>
      <c r="P516" s="260">
        <v>194406881.70208207</v>
      </c>
      <c r="Q516" s="261">
        <f t="shared" si="75"/>
        <v>0</v>
      </c>
      <c r="R516" s="262">
        <f t="shared" si="75"/>
        <v>0</v>
      </c>
      <c r="S516" s="6">
        <f t="shared" si="84"/>
        <v>1</v>
      </c>
      <c r="T516" s="260">
        <f t="shared" si="77"/>
        <v>194406881.70208207</v>
      </c>
      <c r="U516" s="428">
        <v>1</v>
      </c>
      <c r="V516" s="225">
        <v>67658</v>
      </c>
      <c r="W516" s="226">
        <f t="shared" si="78"/>
        <v>0</v>
      </c>
      <c r="AB516" s="199"/>
      <c r="AC516" s="199"/>
    </row>
    <row r="517" spans="1:29" s="225" customFormat="1" ht="36" hidden="1" customHeight="1" outlineLevel="7" x14ac:dyDescent="0.2">
      <c r="A517" s="221"/>
      <c r="B517" s="227"/>
      <c r="C517" s="248"/>
      <c r="D517" s="248"/>
      <c r="E517" s="254"/>
      <c r="F517" s="265"/>
      <c r="G517" s="270"/>
      <c r="H517" s="270"/>
      <c r="I517" s="4" t="s">
        <v>80</v>
      </c>
      <c r="J517" s="259" t="s">
        <v>256</v>
      </c>
      <c r="K517" s="259">
        <v>67658</v>
      </c>
      <c r="L517" s="234">
        <v>67658</v>
      </c>
      <c r="M517" s="116">
        <v>2.1363393593635388E-4</v>
      </c>
      <c r="N517" s="5">
        <f t="shared" si="79"/>
        <v>58322064.51062461</v>
      </c>
      <c r="O517" s="6">
        <v>1</v>
      </c>
      <c r="P517" s="260">
        <v>58322064.51062461</v>
      </c>
      <c r="Q517" s="261">
        <f t="shared" si="75"/>
        <v>0</v>
      </c>
      <c r="R517" s="262">
        <f t="shared" si="75"/>
        <v>0</v>
      </c>
      <c r="S517" s="6">
        <f t="shared" si="84"/>
        <v>1</v>
      </c>
      <c r="T517" s="260">
        <f t="shared" si="77"/>
        <v>58322064.51062461</v>
      </c>
      <c r="U517" s="428">
        <v>1</v>
      </c>
      <c r="V517" s="225">
        <v>67658</v>
      </c>
      <c r="W517" s="226">
        <f t="shared" si="78"/>
        <v>0</v>
      </c>
      <c r="AB517" s="199"/>
      <c r="AC517" s="199"/>
    </row>
    <row r="518" spans="1:29" s="225" customFormat="1" ht="36" hidden="1" customHeight="1" outlineLevel="7" x14ac:dyDescent="0.2">
      <c r="A518" s="221"/>
      <c r="B518" s="227"/>
      <c r="C518" s="248"/>
      <c r="D518" s="248"/>
      <c r="E518" s="254"/>
      <c r="F518" s="265"/>
      <c r="G518" s="270"/>
      <c r="H518" s="270"/>
      <c r="I518" s="4" t="s">
        <v>81</v>
      </c>
      <c r="J518" s="259" t="s">
        <v>256</v>
      </c>
      <c r="K518" s="259">
        <v>67658</v>
      </c>
      <c r="L518" s="234">
        <v>67658</v>
      </c>
      <c r="M518" s="116">
        <v>1.4242262395756925E-4</v>
      </c>
      <c r="N518" s="5">
        <f t="shared" si="79"/>
        <v>38881376.340416402</v>
      </c>
      <c r="O518" s="6">
        <v>1</v>
      </c>
      <c r="P518" s="260">
        <v>38881376.340416402</v>
      </c>
      <c r="Q518" s="261">
        <f t="shared" si="75"/>
        <v>0</v>
      </c>
      <c r="R518" s="262">
        <f t="shared" si="75"/>
        <v>0</v>
      </c>
      <c r="S518" s="6">
        <f t="shared" si="84"/>
        <v>1</v>
      </c>
      <c r="T518" s="260">
        <f t="shared" si="77"/>
        <v>38881376.340416402</v>
      </c>
      <c r="U518" s="428">
        <v>1</v>
      </c>
      <c r="V518" s="225">
        <v>67658</v>
      </c>
      <c r="W518" s="226">
        <f t="shared" si="78"/>
        <v>0</v>
      </c>
      <c r="AB518" s="199"/>
      <c r="AC518" s="199"/>
    </row>
    <row r="519" spans="1:29" s="225" customFormat="1" ht="36" hidden="1" customHeight="1" outlineLevel="7" x14ac:dyDescent="0.2">
      <c r="A519" s="221"/>
      <c r="B519" s="227"/>
      <c r="C519" s="248"/>
      <c r="D519" s="248"/>
      <c r="E519" s="254"/>
      <c r="F519" s="265"/>
      <c r="G519" s="270"/>
      <c r="H519" s="270"/>
      <c r="I519" s="4" t="s">
        <v>82</v>
      </c>
      <c r="J519" s="259" t="s">
        <v>263</v>
      </c>
      <c r="K519" s="259">
        <v>26</v>
      </c>
      <c r="L519" s="234">
        <v>26</v>
      </c>
      <c r="M519" s="116">
        <v>1.7802827994696161E-4</v>
      </c>
      <c r="N519" s="5">
        <f t="shared" si="79"/>
        <v>48601720.425520517</v>
      </c>
      <c r="O519" s="6">
        <v>1</v>
      </c>
      <c r="P519" s="260">
        <v>48601720.425520517</v>
      </c>
      <c r="Q519" s="261">
        <f t="shared" si="75"/>
        <v>0</v>
      </c>
      <c r="R519" s="262">
        <f t="shared" si="75"/>
        <v>0</v>
      </c>
      <c r="S519" s="6">
        <f t="shared" si="84"/>
        <v>1</v>
      </c>
      <c r="T519" s="260">
        <f t="shared" si="77"/>
        <v>48601720.425520517</v>
      </c>
      <c r="U519" s="428">
        <v>1</v>
      </c>
      <c r="V519" s="225">
        <v>26</v>
      </c>
      <c r="W519" s="226">
        <f t="shared" si="78"/>
        <v>0</v>
      </c>
      <c r="AB519" s="199"/>
      <c r="AC519" s="199"/>
    </row>
    <row r="520" spans="1:29" s="225" customFormat="1" ht="36" hidden="1" customHeight="1" outlineLevel="7" x14ac:dyDescent="0.2">
      <c r="A520" s="221"/>
      <c r="B520" s="227"/>
      <c r="C520" s="248"/>
      <c r="D520" s="248"/>
      <c r="E520" s="254"/>
      <c r="F520" s="265"/>
      <c r="G520" s="270"/>
      <c r="H520" s="270"/>
      <c r="I520" s="4" t="s">
        <v>83</v>
      </c>
      <c r="J520" s="259" t="s">
        <v>257</v>
      </c>
      <c r="K520" s="259">
        <v>100</v>
      </c>
      <c r="L520" s="234">
        <v>67</v>
      </c>
      <c r="M520" s="116">
        <v>2.6704241992044238E-4</v>
      </c>
      <c r="N520" s="5">
        <f t="shared" si="79"/>
        <v>72902580.638280764</v>
      </c>
      <c r="O520" s="6">
        <v>0.67</v>
      </c>
      <c r="P520" s="260">
        <v>48844729.027648114</v>
      </c>
      <c r="Q520" s="261">
        <f t="shared" si="75"/>
        <v>0</v>
      </c>
      <c r="R520" s="262">
        <f t="shared" si="75"/>
        <v>0</v>
      </c>
      <c r="S520" s="6">
        <f t="shared" si="84"/>
        <v>0.67</v>
      </c>
      <c r="T520" s="260">
        <f t="shared" si="77"/>
        <v>48844729.027648114</v>
      </c>
      <c r="U520" s="428">
        <v>0.67</v>
      </c>
      <c r="V520" s="225">
        <v>61</v>
      </c>
      <c r="W520" s="226">
        <f t="shared" si="78"/>
        <v>-6</v>
      </c>
      <c r="AB520" s="199"/>
      <c r="AC520" s="199"/>
    </row>
    <row r="521" spans="1:29" s="225" customFormat="1" ht="36" hidden="1" customHeight="1" outlineLevel="5" x14ac:dyDescent="0.2">
      <c r="A521" s="221"/>
      <c r="B521" s="227"/>
      <c r="C521" s="248"/>
      <c r="D521" s="248"/>
      <c r="E521" s="254"/>
      <c r="F521" s="265"/>
      <c r="G521" s="270"/>
      <c r="H521" s="270"/>
      <c r="I521" s="22" t="s">
        <v>108</v>
      </c>
      <c r="J521" s="271"/>
      <c r="K521" s="271"/>
      <c r="L521" s="272"/>
      <c r="M521" s="115">
        <v>1.5444396658912337E-3</v>
      </c>
      <c r="N521" s="23">
        <f t="shared" si="79"/>
        <v>421632028.78830683</v>
      </c>
      <c r="O521" s="273">
        <v>0.93400000000000005</v>
      </c>
      <c r="P521" s="274">
        <v>393804314.8882786</v>
      </c>
      <c r="Q521" s="273">
        <f t="shared" si="75"/>
        <v>0</v>
      </c>
      <c r="R521" s="272">
        <f t="shared" si="75"/>
        <v>0</v>
      </c>
      <c r="S521" s="273">
        <f>SUMPRODUCT(S522:S528,M522:M528)/M521</f>
        <v>0.93400000000000005</v>
      </c>
      <c r="T521" s="274">
        <f t="shared" si="77"/>
        <v>393804314.8882786</v>
      </c>
      <c r="U521" s="428">
        <v>0.93400000000000005</v>
      </c>
      <c r="W521" s="226">
        <f t="shared" si="78"/>
        <v>0</v>
      </c>
      <c r="AB521" s="199"/>
      <c r="AC521" s="199"/>
    </row>
    <row r="522" spans="1:29" s="225" customFormat="1" ht="36" hidden="1" customHeight="1" outlineLevel="7" x14ac:dyDescent="0.2">
      <c r="A522" s="221"/>
      <c r="B522" s="227"/>
      <c r="C522" s="248"/>
      <c r="D522" s="248"/>
      <c r="E522" s="254"/>
      <c r="F522" s="265"/>
      <c r="G522" s="270"/>
      <c r="H522" s="270"/>
      <c r="I522" s="4" t="s">
        <v>72</v>
      </c>
      <c r="J522" s="259" t="s">
        <v>256</v>
      </c>
      <c r="K522" s="259">
        <v>58695</v>
      </c>
      <c r="L522" s="234">
        <v>58695</v>
      </c>
      <c r="M522" s="116">
        <v>1.544439665891234E-4</v>
      </c>
      <c r="N522" s="5">
        <f t="shared" si="79"/>
        <v>42163202.878830686</v>
      </c>
      <c r="O522" s="6">
        <v>1</v>
      </c>
      <c r="P522" s="260">
        <v>42163202.878830686</v>
      </c>
      <c r="Q522" s="261">
        <f t="shared" si="75"/>
        <v>0</v>
      </c>
      <c r="R522" s="262">
        <f t="shared" si="75"/>
        <v>0</v>
      </c>
      <c r="S522" s="6">
        <f t="shared" ref="S522:S528" si="85">L522/K522</f>
        <v>1</v>
      </c>
      <c r="T522" s="260">
        <f t="shared" si="77"/>
        <v>42163202.878830686</v>
      </c>
      <c r="U522" s="428">
        <v>1</v>
      </c>
      <c r="V522" s="225">
        <v>58695</v>
      </c>
      <c r="W522" s="226">
        <f t="shared" si="78"/>
        <v>0</v>
      </c>
      <c r="AB522" s="199"/>
      <c r="AC522" s="199"/>
    </row>
    <row r="523" spans="1:29" s="225" customFormat="1" ht="36" hidden="1" customHeight="1" outlineLevel="7" x14ac:dyDescent="0.2">
      <c r="A523" s="221"/>
      <c r="B523" s="227"/>
      <c r="C523" s="248"/>
      <c r="D523" s="248"/>
      <c r="E523" s="254"/>
      <c r="F523" s="265"/>
      <c r="G523" s="270"/>
      <c r="H523" s="270"/>
      <c r="I523" s="4" t="s">
        <v>239</v>
      </c>
      <c r="J523" s="259" t="s">
        <v>263</v>
      </c>
      <c r="K523" s="259">
        <v>18</v>
      </c>
      <c r="L523" s="234">
        <v>18</v>
      </c>
      <c r="M523" s="116">
        <v>7.7221983294561698E-5</v>
      </c>
      <c r="N523" s="5">
        <f t="shared" si="79"/>
        <v>21081601.439415343</v>
      </c>
      <c r="O523" s="6">
        <v>1</v>
      </c>
      <c r="P523" s="260">
        <v>21081601.439415343</v>
      </c>
      <c r="Q523" s="261">
        <f t="shared" si="75"/>
        <v>0</v>
      </c>
      <c r="R523" s="262">
        <f t="shared" si="75"/>
        <v>0</v>
      </c>
      <c r="S523" s="6">
        <f t="shared" si="85"/>
        <v>1</v>
      </c>
      <c r="T523" s="260">
        <f t="shared" si="77"/>
        <v>21081601.439415343</v>
      </c>
      <c r="U523" s="428">
        <v>1</v>
      </c>
      <c r="V523" s="225">
        <v>18</v>
      </c>
      <c r="W523" s="226">
        <f t="shared" si="78"/>
        <v>0</v>
      </c>
      <c r="AB523" s="199"/>
      <c r="AC523" s="199"/>
    </row>
    <row r="524" spans="1:29" s="225" customFormat="1" ht="36" hidden="1" customHeight="1" outlineLevel="7" x14ac:dyDescent="0.2">
      <c r="A524" s="221"/>
      <c r="B524" s="227"/>
      <c r="C524" s="248"/>
      <c r="D524" s="248"/>
      <c r="E524" s="254"/>
      <c r="F524" s="265"/>
      <c r="G524" s="270"/>
      <c r="H524" s="270"/>
      <c r="I524" s="4" t="s">
        <v>75</v>
      </c>
      <c r="J524" s="259" t="s">
        <v>256</v>
      </c>
      <c r="K524" s="259">
        <v>58695</v>
      </c>
      <c r="L524" s="234">
        <v>58695</v>
      </c>
      <c r="M524" s="116">
        <v>6.1777586635649358E-4</v>
      </c>
      <c r="N524" s="5">
        <f t="shared" si="79"/>
        <v>168652811.51532274</v>
      </c>
      <c r="O524" s="6">
        <v>1</v>
      </c>
      <c r="P524" s="260">
        <v>168652811.51532274</v>
      </c>
      <c r="Q524" s="261">
        <f t="shared" si="75"/>
        <v>0</v>
      </c>
      <c r="R524" s="262">
        <f t="shared" si="75"/>
        <v>0</v>
      </c>
      <c r="S524" s="6">
        <f t="shared" si="85"/>
        <v>1</v>
      </c>
      <c r="T524" s="260">
        <f t="shared" si="77"/>
        <v>168652811.51532274</v>
      </c>
      <c r="U524" s="428">
        <v>1</v>
      </c>
      <c r="V524" s="225">
        <v>58695</v>
      </c>
      <c r="W524" s="226">
        <f t="shared" si="78"/>
        <v>0</v>
      </c>
      <c r="AB524" s="199"/>
      <c r="AC524" s="199"/>
    </row>
    <row r="525" spans="1:29" s="225" customFormat="1" ht="36" hidden="1" customHeight="1" outlineLevel="7" x14ac:dyDescent="0.2">
      <c r="A525" s="221"/>
      <c r="B525" s="227"/>
      <c r="C525" s="248"/>
      <c r="D525" s="248"/>
      <c r="E525" s="254"/>
      <c r="F525" s="265"/>
      <c r="G525" s="270"/>
      <c r="H525" s="270"/>
      <c r="I525" s="4" t="s">
        <v>80</v>
      </c>
      <c r="J525" s="259" t="s">
        <v>256</v>
      </c>
      <c r="K525" s="259">
        <v>58695</v>
      </c>
      <c r="L525" s="234">
        <v>58695</v>
      </c>
      <c r="M525" s="116">
        <v>1.8533275990694804E-4</v>
      </c>
      <c r="N525" s="5">
        <f t="shared" si="79"/>
        <v>50595843.454596817</v>
      </c>
      <c r="O525" s="6">
        <v>1</v>
      </c>
      <c r="P525" s="260">
        <v>50595843.454596817</v>
      </c>
      <c r="Q525" s="261">
        <f t="shared" si="75"/>
        <v>0</v>
      </c>
      <c r="R525" s="262">
        <f t="shared" si="75"/>
        <v>0</v>
      </c>
      <c r="S525" s="6">
        <f t="shared" si="85"/>
        <v>1</v>
      </c>
      <c r="T525" s="260">
        <f t="shared" si="77"/>
        <v>50595843.454596817</v>
      </c>
      <c r="U525" s="428">
        <v>1</v>
      </c>
      <c r="V525" s="225">
        <v>0</v>
      </c>
      <c r="W525" s="226">
        <f t="shared" si="78"/>
        <v>-58695</v>
      </c>
      <c r="AB525" s="199"/>
      <c r="AC525" s="199"/>
    </row>
    <row r="526" spans="1:29" s="225" customFormat="1" ht="36" hidden="1" customHeight="1" outlineLevel="7" x14ac:dyDescent="0.2">
      <c r="A526" s="221"/>
      <c r="B526" s="227"/>
      <c r="C526" s="248"/>
      <c r="D526" s="248"/>
      <c r="E526" s="254"/>
      <c r="F526" s="265"/>
      <c r="G526" s="270"/>
      <c r="H526" s="270"/>
      <c r="I526" s="4" t="s">
        <v>81</v>
      </c>
      <c r="J526" s="259" t="s">
        <v>256</v>
      </c>
      <c r="K526" s="259">
        <v>58695</v>
      </c>
      <c r="L526" s="234">
        <v>58695</v>
      </c>
      <c r="M526" s="116">
        <v>1.235551732712987E-4</v>
      </c>
      <c r="N526" s="5">
        <f t="shared" si="79"/>
        <v>33730562.303064547</v>
      </c>
      <c r="O526" s="6">
        <v>1</v>
      </c>
      <c r="P526" s="260">
        <v>33730562.303064547</v>
      </c>
      <c r="Q526" s="261">
        <f t="shared" si="75"/>
        <v>0</v>
      </c>
      <c r="R526" s="262">
        <f t="shared" si="75"/>
        <v>0</v>
      </c>
      <c r="S526" s="6">
        <f t="shared" si="85"/>
        <v>1</v>
      </c>
      <c r="T526" s="260">
        <f t="shared" si="77"/>
        <v>33730562.303064547</v>
      </c>
      <c r="U526" s="428">
        <v>1</v>
      </c>
      <c r="V526" s="225">
        <v>0</v>
      </c>
      <c r="W526" s="226">
        <f t="shared" si="78"/>
        <v>-58695</v>
      </c>
      <c r="AB526" s="199"/>
      <c r="AC526" s="199"/>
    </row>
    <row r="527" spans="1:29" s="225" customFormat="1" ht="36" hidden="1" customHeight="1" outlineLevel="7" x14ac:dyDescent="0.2">
      <c r="A527" s="221"/>
      <c r="B527" s="227"/>
      <c r="C527" s="248"/>
      <c r="D527" s="248"/>
      <c r="E527" s="254"/>
      <c r="F527" s="265"/>
      <c r="G527" s="270"/>
      <c r="H527" s="270"/>
      <c r="I527" s="4" t="s">
        <v>82</v>
      </c>
      <c r="J527" s="259" t="s">
        <v>263</v>
      </c>
      <c r="K527" s="259">
        <v>18</v>
      </c>
      <c r="L527" s="234">
        <v>18</v>
      </c>
      <c r="M527" s="116">
        <v>1.544439665891234E-4</v>
      </c>
      <c r="N527" s="5">
        <f t="shared" si="79"/>
        <v>42163202.878830686</v>
      </c>
      <c r="O527" s="6">
        <v>1</v>
      </c>
      <c r="P527" s="260">
        <v>42163202.878830686</v>
      </c>
      <c r="Q527" s="261">
        <f t="shared" si="75"/>
        <v>0</v>
      </c>
      <c r="R527" s="262">
        <f t="shared" si="75"/>
        <v>0</v>
      </c>
      <c r="S527" s="6">
        <f t="shared" si="85"/>
        <v>1</v>
      </c>
      <c r="T527" s="260">
        <f t="shared" si="77"/>
        <v>42163202.878830686</v>
      </c>
      <c r="U527" s="428">
        <v>1</v>
      </c>
      <c r="V527" s="225">
        <v>0</v>
      </c>
      <c r="W527" s="226">
        <f t="shared" si="78"/>
        <v>-18</v>
      </c>
      <c r="AB527" s="199"/>
      <c r="AC527" s="199"/>
    </row>
    <row r="528" spans="1:29" s="225" customFormat="1" ht="36" hidden="1" customHeight="1" outlineLevel="7" x14ac:dyDescent="0.2">
      <c r="A528" s="221"/>
      <c r="B528" s="227"/>
      <c r="C528" s="248"/>
      <c r="D528" s="248"/>
      <c r="E528" s="254"/>
      <c r="F528" s="265"/>
      <c r="G528" s="270"/>
      <c r="H528" s="270"/>
      <c r="I528" s="4" t="s">
        <v>83</v>
      </c>
      <c r="J528" s="259" t="s">
        <v>257</v>
      </c>
      <c r="K528" s="259">
        <v>100</v>
      </c>
      <c r="L528" s="234">
        <v>56</v>
      </c>
      <c r="M528" s="116">
        <v>2.3166594988368507E-4</v>
      </c>
      <c r="N528" s="5">
        <f t="shared" si="79"/>
        <v>63244804.318246022</v>
      </c>
      <c r="O528" s="6">
        <v>0.56000000000000005</v>
      </c>
      <c r="P528" s="260">
        <v>35417090.418217778</v>
      </c>
      <c r="Q528" s="261">
        <f t="shared" si="75"/>
        <v>0</v>
      </c>
      <c r="R528" s="262">
        <f t="shared" si="75"/>
        <v>0</v>
      </c>
      <c r="S528" s="6">
        <f t="shared" si="85"/>
        <v>0.56000000000000005</v>
      </c>
      <c r="T528" s="260">
        <f t="shared" si="77"/>
        <v>35417090.418217778</v>
      </c>
      <c r="U528" s="428">
        <v>0.56000000000000005</v>
      </c>
      <c r="V528" s="225">
        <v>41</v>
      </c>
      <c r="W528" s="226">
        <f t="shared" si="78"/>
        <v>-15</v>
      </c>
      <c r="AB528" s="199"/>
      <c r="AC528" s="199"/>
    </row>
    <row r="529" spans="1:29" s="225" customFormat="1" ht="36" hidden="1" customHeight="1" outlineLevel="5" x14ac:dyDescent="0.2">
      <c r="A529" s="221"/>
      <c r="B529" s="227"/>
      <c r="C529" s="248"/>
      <c r="D529" s="248"/>
      <c r="E529" s="254"/>
      <c r="F529" s="265"/>
      <c r="G529" s="270"/>
      <c r="H529" s="270"/>
      <c r="I529" s="22" t="s">
        <v>109</v>
      </c>
      <c r="J529" s="271"/>
      <c r="K529" s="271"/>
      <c r="L529" s="272"/>
      <c r="M529" s="115">
        <v>1.3288048918563304E-3</v>
      </c>
      <c r="N529" s="23">
        <f t="shared" si="79"/>
        <v>362763735.47677821</v>
      </c>
      <c r="O529" s="273">
        <v>0.72121584158415852</v>
      </c>
      <c r="P529" s="274">
        <v>261630952.77809766</v>
      </c>
      <c r="Q529" s="273">
        <f t="shared" si="75"/>
        <v>0</v>
      </c>
      <c r="R529" s="272">
        <f t="shared" si="75"/>
        <v>0</v>
      </c>
      <c r="S529" s="273">
        <f>SUMPRODUCT(S530:S536,M530:M536)/M529</f>
        <v>0.72121584158415852</v>
      </c>
      <c r="T529" s="274">
        <f t="shared" si="77"/>
        <v>261630952.77809766</v>
      </c>
      <c r="U529" s="428">
        <v>0.72121584158415852</v>
      </c>
      <c r="W529" s="226">
        <f t="shared" si="78"/>
        <v>0</v>
      </c>
      <c r="AB529" s="199"/>
      <c r="AC529" s="199"/>
    </row>
    <row r="530" spans="1:29" s="225" customFormat="1" ht="36" hidden="1" customHeight="1" outlineLevel="7" x14ac:dyDescent="0.2">
      <c r="A530" s="221"/>
      <c r="B530" s="227"/>
      <c r="C530" s="248"/>
      <c r="D530" s="248"/>
      <c r="E530" s="254"/>
      <c r="F530" s="265"/>
      <c r="G530" s="270"/>
      <c r="H530" s="270"/>
      <c r="I530" s="4" t="s">
        <v>72</v>
      </c>
      <c r="J530" s="259" t="s">
        <v>256</v>
      </c>
      <c r="K530" s="259">
        <v>50500</v>
      </c>
      <c r="L530" s="234">
        <v>50500</v>
      </c>
      <c r="M530" s="116">
        <v>1.3288048918563304E-4</v>
      </c>
      <c r="N530" s="5">
        <f t="shared" si="79"/>
        <v>36276373.547677822</v>
      </c>
      <c r="O530" s="6">
        <v>1</v>
      </c>
      <c r="P530" s="260">
        <v>36276373.547677822</v>
      </c>
      <c r="Q530" s="261">
        <f t="shared" si="75"/>
        <v>0</v>
      </c>
      <c r="R530" s="262">
        <f t="shared" si="75"/>
        <v>0</v>
      </c>
      <c r="S530" s="6">
        <f t="shared" ref="S530:S536" si="86">L530/K530</f>
        <v>1</v>
      </c>
      <c r="T530" s="260">
        <f t="shared" si="77"/>
        <v>36276373.547677822</v>
      </c>
      <c r="U530" s="428">
        <v>1</v>
      </c>
      <c r="V530" s="225">
        <v>50500</v>
      </c>
      <c r="W530" s="226">
        <f t="shared" si="78"/>
        <v>0</v>
      </c>
      <c r="AB530" s="199"/>
      <c r="AC530" s="199"/>
    </row>
    <row r="531" spans="1:29" s="225" customFormat="1" ht="36" hidden="1" customHeight="1" outlineLevel="7" x14ac:dyDescent="0.2">
      <c r="A531" s="221"/>
      <c r="B531" s="227"/>
      <c r="C531" s="248"/>
      <c r="D531" s="248"/>
      <c r="E531" s="254"/>
      <c r="F531" s="265"/>
      <c r="G531" s="270"/>
      <c r="H531" s="270"/>
      <c r="I531" s="4" t="s">
        <v>239</v>
      </c>
      <c r="J531" s="259" t="s">
        <v>263</v>
      </c>
      <c r="K531" s="259">
        <v>20</v>
      </c>
      <c r="L531" s="234">
        <v>20</v>
      </c>
      <c r="M531" s="116">
        <v>6.6440244592816508E-5</v>
      </c>
      <c r="N531" s="5">
        <f t="shared" si="79"/>
        <v>18138186.773838907</v>
      </c>
      <c r="O531" s="6">
        <v>1</v>
      </c>
      <c r="P531" s="260">
        <v>18138186.773838907</v>
      </c>
      <c r="Q531" s="261">
        <f t="shared" si="75"/>
        <v>0</v>
      </c>
      <c r="R531" s="262">
        <f t="shared" si="75"/>
        <v>0</v>
      </c>
      <c r="S531" s="6">
        <f t="shared" si="86"/>
        <v>1</v>
      </c>
      <c r="T531" s="260">
        <f t="shared" si="77"/>
        <v>18138186.773838907</v>
      </c>
      <c r="U531" s="428">
        <v>1</v>
      </c>
      <c r="V531" s="225">
        <v>20</v>
      </c>
      <c r="W531" s="226">
        <f t="shared" si="78"/>
        <v>0</v>
      </c>
      <c r="AB531" s="199"/>
      <c r="AC531" s="199"/>
    </row>
    <row r="532" spans="1:29" s="225" customFormat="1" ht="36" hidden="1" customHeight="1" outlineLevel="7" x14ac:dyDescent="0.2">
      <c r="A532" s="221"/>
      <c r="B532" s="227"/>
      <c r="C532" s="248"/>
      <c r="D532" s="248"/>
      <c r="E532" s="254"/>
      <c r="F532" s="265"/>
      <c r="G532" s="270"/>
      <c r="H532" s="270"/>
      <c r="I532" s="4" t="s">
        <v>75</v>
      </c>
      <c r="J532" s="259" t="s">
        <v>256</v>
      </c>
      <c r="K532" s="259">
        <v>50500</v>
      </c>
      <c r="L532" s="234">
        <v>40451</v>
      </c>
      <c r="M532" s="116">
        <v>5.3152195674253217E-4</v>
      </c>
      <c r="N532" s="5">
        <f t="shared" si="79"/>
        <v>145105494.19071129</v>
      </c>
      <c r="O532" s="6">
        <v>0.80100990099009906</v>
      </c>
      <c r="P532" s="260">
        <v>116230937.53482105</v>
      </c>
      <c r="Q532" s="261">
        <f t="shared" si="75"/>
        <v>0</v>
      </c>
      <c r="R532" s="262">
        <f t="shared" si="75"/>
        <v>0</v>
      </c>
      <c r="S532" s="6">
        <f t="shared" si="86"/>
        <v>0.80100990099009906</v>
      </c>
      <c r="T532" s="260">
        <f t="shared" si="77"/>
        <v>116230937.53482105</v>
      </c>
      <c r="U532" s="428">
        <v>0.80100990099009906</v>
      </c>
      <c r="V532" s="225">
        <v>35264</v>
      </c>
      <c r="W532" s="226">
        <f t="shared" si="78"/>
        <v>-5187</v>
      </c>
      <c r="AB532" s="199"/>
      <c r="AC532" s="199"/>
    </row>
    <row r="533" spans="1:29" s="225" customFormat="1" ht="36" hidden="1" customHeight="1" outlineLevel="7" x14ac:dyDescent="0.2">
      <c r="A533" s="221"/>
      <c r="B533" s="227"/>
      <c r="C533" s="248"/>
      <c r="D533" s="248"/>
      <c r="E533" s="254"/>
      <c r="F533" s="265"/>
      <c r="G533" s="270"/>
      <c r="H533" s="270"/>
      <c r="I533" s="4" t="s">
        <v>80</v>
      </c>
      <c r="J533" s="259" t="s">
        <v>256</v>
      </c>
      <c r="K533" s="259">
        <v>50500</v>
      </c>
      <c r="L533" s="234">
        <v>30000</v>
      </c>
      <c r="M533" s="116">
        <v>1.5945658702275962E-4</v>
      </c>
      <c r="N533" s="5">
        <f t="shared" si="79"/>
        <v>43531648.257213376</v>
      </c>
      <c r="O533" s="6">
        <v>0.59405940594059403</v>
      </c>
      <c r="P533" s="260">
        <v>25860385.103295073</v>
      </c>
      <c r="Q533" s="261">
        <f t="shared" si="75"/>
        <v>0</v>
      </c>
      <c r="R533" s="262">
        <f t="shared" si="75"/>
        <v>0</v>
      </c>
      <c r="S533" s="6">
        <f t="shared" si="86"/>
        <v>0.59405940594059403</v>
      </c>
      <c r="T533" s="260">
        <f t="shared" si="77"/>
        <v>25860385.103295073</v>
      </c>
      <c r="U533" s="428">
        <v>0.59405940594059403</v>
      </c>
      <c r="V533" s="225">
        <v>0</v>
      </c>
      <c r="W533" s="226">
        <f t="shared" si="78"/>
        <v>-30000</v>
      </c>
      <c r="AB533" s="199"/>
      <c r="AC533" s="199"/>
    </row>
    <row r="534" spans="1:29" s="225" customFormat="1" ht="36" hidden="1" customHeight="1" outlineLevel="7" x14ac:dyDescent="0.2">
      <c r="A534" s="221"/>
      <c r="B534" s="227"/>
      <c r="C534" s="248"/>
      <c r="D534" s="248"/>
      <c r="E534" s="254"/>
      <c r="F534" s="265"/>
      <c r="G534" s="270"/>
      <c r="H534" s="270"/>
      <c r="I534" s="4" t="s">
        <v>81</v>
      </c>
      <c r="J534" s="259" t="s">
        <v>256</v>
      </c>
      <c r="K534" s="259">
        <v>50500</v>
      </c>
      <c r="L534" s="234">
        <v>30000</v>
      </c>
      <c r="M534" s="116">
        <v>1.0630439134850641E-4</v>
      </c>
      <c r="N534" s="5">
        <f t="shared" si="79"/>
        <v>29021098.83814225</v>
      </c>
      <c r="O534" s="6">
        <v>0.59405940594059403</v>
      </c>
      <c r="P534" s="260">
        <v>17240256.735530049</v>
      </c>
      <c r="Q534" s="261">
        <f t="shared" si="75"/>
        <v>0</v>
      </c>
      <c r="R534" s="262">
        <f t="shared" si="75"/>
        <v>0</v>
      </c>
      <c r="S534" s="6">
        <f t="shared" si="86"/>
        <v>0.59405940594059403</v>
      </c>
      <c r="T534" s="260">
        <f t="shared" si="77"/>
        <v>17240256.735530049</v>
      </c>
      <c r="U534" s="428">
        <v>0.59405940594059403</v>
      </c>
      <c r="V534" s="225">
        <v>0</v>
      </c>
      <c r="W534" s="226">
        <f t="shared" si="78"/>
        <v>-30000</v>
      </c>
      <c r="AB534" s="199"/>
      <c r="AC534" s="199"/>
    </row>
    <row r="535" spans="1:29" s="225" customFormat="1" ht="36" hidden="1" customHeight="1" outlineLevel="7" x14ac:dyDescent="0.2">
      <c r="A535" s="221"/>
      <c r="B535" s="227"/>
      <c r="C535" s="248"/>
      <c r="D535" s="248"/>
      <c r="E535" s="254"/>
      <c r="F535" s="265"/>
      <c r="G535" s="270"/>
      <c r="H535" s="270"/>
      <c r="I535" s="4" t="s">
        <v>82</v>
      </c>
      <c r="J535" s="259" t="s">
        <v>263</v>
      </c>
      <c r="K535" s="259">
        <v>20</v>
      </c>
      <c r="L535" s="234">
        <v>12</v>
      </c>
      <c r="M535" s="116">
        <v>1.3288048918563304E-4</v>
      </c>
      <c r="N535" s="5">
        <f t="shared" si="79"/>
        <v>36276373.547677822</v>
      </c>
      <c r="O535" s="6">
        <v>0.6</v>
      </c>
      <c r="P535" s="260">
        <v>21765824.128606692</v>
      </c>
      <c r="Q535" s="261">
        <f t="shared" si="75"/>
        <v>0</v>
      </c>
      <c r="R535" s="262">
        <f t="shared" si="75"/>
        <v>0</v>
      </c>
      <c r="S535" s="6">
        <f t="shared" si="86"/>
        <v>0.6</v>
      </c>
      <c r="T535" s="260">
        <f t="shared" si="77"/>
        <v>21765824.128606692</v>
      </c>
      <c r="U535" s="428">
        <v>0.6</v>
      </c>
      <c r="V535" s="225">
        <v>0</v>
      </c>
      <c r="W535" s="226">
        <f t="shared" si="78"/>
        <v>-12</v>
      </c>
      <c r="AB535" s="199"/>
      <c r="AC535" s="199"/>
    </row>
    <row r="536" spans="1:29" s="225" customFormat="1" ht="36" hidden="1" customHeight="1" outlineLevel="7" x14ac:dyDescent="0.2">
      <c r="A536" s="221"/>
      <c r="B536" s="227"/>
      <c r="C536" s="248"/>
      <c r="D536" s="248"/>
      <c r="E536" s="254"/>
      <c r="F536" s="265"/>
      <c r="G536" s="270"/>
      <c r="H536" s="270"/>
      <c r="I536" s="4" t="s">
        <v>83</v>
      </c>
      <c r="J536" s="259" t="s">
        <v>257</v>
      </c>
      <c r="K536" s="259">
        <v>100</v>
      </c>
      <c r="L536" s="234">
        <v>48</v>
      </c>
      <c r="M536" s="116">
        <v>1.9932073377844958E-4</v>
      </c>
      <c r="N536" s="5">
        <f t="shared" si="79"/>
        <v>54414560.321516737</v>
      </c>
      <c r="O536" s="6">
        <v>0.48</v>
      </c>
      <c r="P536" s="260">
        <v>26118988.954328034</v>
      </c>
      <c r="Q536" s="261">
        <f t="shared" si="75"/>
        <v>0</v>
      </c>
      <c r="R536" s="262">
        <f t="shared" si="75"/>
        <v>0</v>
      </c>
      <c r="S536" s="6">
        <f t="shared" si="86"/>
        <v>0.48</v>
      </c>
      <c r="T536" s="260">
        <f t="shared" si="77"/>
        <v>26118988.954328034</v>
      </c>
      <c r="U536" s="428">
        <v>0.48</v>
      </c>
      <c r="V536" s="225">
        <v>40</v>
      </c>
      <c r="W536" s="226">
        <f t="shared" si="78"/>
        <v>-8</v>
      </c>
      <c r="AB536" s="199"/>
      <c r="AC536" s="199"/>
    </row>
    <row r="537" spans="1:29" s="225" customFormat="1" ht="36" hidden="1" customHeight="1" outlineLevel="5" x14ac:dyDescent="0.2">
      <c r="A537" s="221"/>
      <c r="B537" s="227"/>
      <c r="C537" s="248"/>
      <c r="D537" s="248"/>
      <c r="E537" s="254"/>
      <c r="F537" s="265"/>
      <c r="G537" s="270"/>
      <c r="H537" s="270"/>
      <c r="I537" s="22" t="s">
        <v>110</v>
      </c>
      <c r="J537" s="271"/>
      <c r="K537" s="271"/>
      <c r="L537" s="272"/>
      <c r="M537" s="115">
        <v>1.7018964673341705E-3</v>
      </c>
      <c r="N537" s="23">
        <f t="shared" si="79"/>
        <v>464617735.58222854</v>
      </c>
      <c r="O537" s="273">
        <v>0.95050000000000012</v>
      </c>
      <c r="P537" s="274">
        <v>441619157.67090827</v>
      </c>
      <c r="Q537" s="273">
        <f t="shared" si="75"/>
        <v>0</v>
      </c>
      <c r="R537" s="272">
        <f t="shared" si="75"/>
        <v>0</v>
      </c>
      <c r="S537" s="273">
        <f>SUMPRODUCT(S538:S544,M538:M544)/M537</f>
        <v>0.95050000000000012</v>
      </c>
      <c r="T537" s="274">
        <f t="shared" si="77"/>
        <v>441619157.67090827</v>
      </c>
      <c r="U537" s="428">
        <v>0.95050000000000012</v>
      </c>
      <c r="W537" s="226">
        <f t="shared" si="78"/>
        <v>0</v>
      </c>
      <c r="AB537" s="199"/>
      <c r="AC537" s="199"/>
    </row>
    <row r="538" spans="1:29" s="225" customFormat="1" ht="36" hidden="1" customHeight="1" outlineLevel="7" x14ac:dyDescent="0.2">
      <c r="A538" s="221"/>
      <c r="B538" s="227"/>
      <c r="C538" s="248"/>
      <c r="D538" s="248"/>
      <c r="E538" s="254"/>
      <c r="F538" s="265"/>
      <c r="G538" s="270"/>
      <c r="H538" s="270"/>
      <c r="I538" s="4" t="s">
        <v>72</v>
      </c>
      <c r="J538" s="259" t="s">
        <v>256</v>
      </c>
      <c r="K538" s="259">
        <v>64679</v>
      </c>
      <c r="L538" s="234">
        <v>64679</v>
      </c>
      <c r="M538" s="116">
        <v>1.7018964673341707E-4</v>
      </c>
      <c r="N538" s="5">
        <f t="shared" si="79"/>
        <v>46461773.55822286</v>
      </c>
      <c r="O538" s="6">
        <v>1</v>
      </c>
      <c r="P538" s="260">
        <v>46461773.55822286</v>
      </c>
      <c r="Q538" s="261">
        <f t="shared" ref="Q538:R601" si="87">S538-O538</f>
        <v>0</v>
      </c>
      <c r="R538" s="262">
        <f t="shared" si="87"/>
        <v>0</v>
      </c>
      <c r="S538" s="6">
        <f t="shared" ref="S538:S544" si="88">L538/K538</f>
        <v>1</v>
      </c>
      <c r="T538" s="260">
        <f t="shared" ref="T538:T601" si="89">S538*N538</f>
        <v>46461773.55822286</v>
      </c>
      <c r="U538" s="428">
        <v>1</v>
      </c>
      <c r="V538" s="225">
        <v>64431</v>
      </c>
      <c r="W538" s="226">
        <f t="shared" ref="W538:W601" si="90">V538-L538</f>
        <v>-248</v>
      </c>
      <c r="AB538" s="199"/>
      <c r="AC538" s="199"/>
    </row>
    <row r="539" spans="1:29" s="225" customFormat="1" ht="36" hidden="1" customHeight="1" outlineLevel="7" x14ac:dyDescent="0.2">
      <c r="A539" s="221"/>
      <c r="B539" s="227"/>
      <c r="C539" s="248"/>
      <c r="D539" s="248"/>
      <c r="E539" s="254"/>
      <c r="F539" s="265"/>
      <c r="G539" s="270"/>
      <c r="H539" s="270"/>
      <c r="I539" s="4" t="s">
        <v>239</v>
      </c>
      <c r="J539" s="259" t="s">
        <v>263</v>
      </c>
      <c r="K539" s="259">
        <v>26</v>
      </c>
      <c r="L539" s="234">
        <v>26</v>
      </c>
      <c r="M539" s="116">
        <v>8.5094823366708508E-5</v>
      </c>
      <c r="N539" s="5">
        <f t="shared" ref="N539:N602" si="91">M539*$N$5</f>
        <v>23230886.779111423</v>
      </c>
      <c r="O539" s="6">
        <v>1</v>
      </c>
      <c r="P539" s="260">
        <v>23230886.779111423</v>
      </c>
      <c r="Q539" s="261">
        <f t="shared" si="87"/>
        <v>0</v>
      </c>
      <c r="R539" s="262">
        <f t="shared" si="87"/>
        <v>0</v>
      </c>
      <c r="S539" s="6">
        <f t="shared" si="88"/>
        <v>1</v>
      </c>
      <c r="T539" s="260">
        <f t="shared" si="89"/>
        <v>23230886.779111423</v>
      </c>
      <c r="U539" s="428">
        <v>1</v>
      </c>
      <c r="V539" s="225">
        <v>26</v>
      </c>
      <c r="W539" s="226">
        <f t="shared" si="90"/>
        <v>0</v>
      </c>
      <c r="AB539" s="199"/>
      <c r="AC539" s="199"/>
    </row>
    <row r="540" spans="1:29" s="225" customFormat="1" ht="36" hidden="1" customHeight="1" outlineLevel="7" x14ac:dyDescent="0.2">
      <c r="A540" s="221"/>
      <c r="B540" s="227"/>
      <c r="C540" s="248"/>
      <c r="D540" s="248"/>
      <c r="E540" s="254"/>
      <c r="F540" s="265"/>
      <c r="G540" s="270"/>
      <c r="H540" s="270"/>
      <c r="I540" s="4" t="s">
        <v>75</v>
      </c>
      <c r="J540" s="259" t="s">
        <v>256</v>
      </c>
      <c r="K540" s="259">
        <v>64679</v>
      </c>
      <c r="L540" s="234">
        <v>64679</v>
      </c>
      <c r="M540" s="116">
        <v>6.8075858693366828E-4</v>
      </c>
      <c r="N540" s="5">
        <f t="shared" si="91"/>
        <v>185847094.23289144</v>
      </c>
      <c r="O540" s="6">
        <v>1</v>
      </c>
      <c r="P540" s="260">
        <v>185847094.23289144</v>
      </c>
      <c r="Q540" s="261">
        <f t="shared" si="87"/>
        <v>0</v>
      </c>
      <c r="R540" s="262">
        <f t="shared" si="87"/>
        <v>0</v>
      </c>
      <c r="S540" s="6">
        <f t="shared" si="88"/>
        <v>1</v>
      </c>
      <c r="T540" s="260">
        <f t="shared" si="89"/>
        <v>185847094.23289144</v>
      </c>
      <c r="U540" s="428">
        <v>1</v>
      </c>
      <c r="V540" s="225">
        <v>63845</v>
      </c>
      <c r="W540" s="226">
        <f t="shared" si="90"/>
        <v>-834</v>
      </c>
      <c r="AB540" s="199"/>
      <c r="AC540" s="199"/>
    </row>
    <row r="541" spans="1:29" s="225" customFormat="1" ht="36" hidden="1" customHeight="1" outlineLevel="7" x14ac:dyDescent="0.2">
      <c r="A541" s="221"/>
      <c r="B541" s="227"/>
      <c r="C541" s="248"/>
      <c r="D541" s="248"/>
      <c r="E541" s="254"/>
      <c r="F541" s="265"/>
      <c r="G541" s="270"/>
      <c r="H541" s="270"/>
      <c r="I541" s="4" t="s">
        <v>80</v>
      </c>
      <c r="J541" s="259" t="s">
        <v>256</v>
      </c>
      <c r="K541" s="259">
        <v>64679</v>
      </c>
      <c r="L541" s="234">
        <v>64679</v>
      </c>
      <c r="M541" s="116">
        <v>2.0422757608010042E-4</v>
      </c>
      <c r="N541" s="5">
        <f t="shared" si="91"/>
        <v>55754128.269867413</v>
      </c>
      <c r="O541" s="6">
        <v>1</v>
      </c>
      <c r="P541" s="260">
        <v>55754128.269867413</v>
      </c>
      <c r="Q541" s="261">
        <f t="shared" si="87"/>
        <v>0</v>
      </c>
      <c r="R541" s="262">
        <f t="shared" si="87"/>
        <v>0</v>
      </c>
      <c r="S541" s="6">
        <f t="shared" si="88"/>
        <v>1</v>
      </c>
      <c r="T541" s="260">
        <f t="shared" si="89"/>
        <v>55754128.269867413</v>
      </c>
      <c r="U541" s="428">
        <v>1</v>
      </c>
      <c r="V541" s="225">
        <v>63845</v>
      </c>
      <c r="W541" s="226">
        <f t="shared" si="90"/>
        <v>-834</v>
      </c>
      <c r="AB541" s="199"/>
      <c r="AC541" s="199"/>
    </row>
    <row r="542" spans="1:29" s="225" customFormat="1" ht="36" hidden="1" customHeight="1" outlineLevel="7" x14ac:dyDescent="0.2">
      <c r="A542" s="221"/>
      <c r="B542" s="227"/>
      <c r="C542" s="248"/>
      <c r="D542" s="248"/>
      <c r="E542" s="254"/>
      <c r="F542" s="265"/>
      <c r="G542" s="270"/>
      <c r="H542" s="270"/>
      <c r="I542" s="4" t="s">
        <v>81</v>
      </c>
      <c r="J542" s="259" t="s">
        <v>256</v>
      </c>
      <c r="K542" s="259">
        <v>64679</v>
      </c>
      <c r="L542" s="234">
        <v>64679</v>
      </c>
      <c r="M542" s="116">
        <v>1.3615171738673364E-4</v>
      </c>
      <c r="N542" s="5">
        <f t="shared" si="91"/>
        <v>37169418.846578285</v>
      </c>
      <c r="O542" s="6">
        <v>1</v>
      </c>
      <c r="P542" s="260">
        <v>37169418.846578285</v>
      </c>
      <c r="Q542" s="261">
        <f t="shared" si="87"/>
        <v>0</v>
      </c>
      <c r="R542" s="262">
        <f t="shared" si="87"/>
        <v>0</v>
      </c>
      <c r="S542" s="6">
        <f t="shared" si="88"/>
        <v>1</v>
      </c>
      <c r="T542" s="260">
        <f t="shared" si="89"/>
        <v>37169418.846578285</v>
      </c>
      <c r="U542" s="428">
        <v>1</v>
      </c>
      <c r="V542" s="225">
        <v>63845</v>
      </c>
      <c r="W542" s="226">
        <f t="shared" si="90"/>
        <v>-834</v>
      </c>
      <c r="AB542" s="199"/>
      <c r="AC542" s="199"/>
    </row>
    <row r="543" spans="1:29" s="225" customFormat="1" ht="36" hidden="1" customHeight="1" outlineLevel="7" x14ac:dyDescent="0.2">
      <c r="A543" s="221"/>
      <c r="B543" s="227"/>
      <c r="C543" s="248"/>
      <c r="D543" s="248"/>
      <c r="E543" s="254"/>
      <c r="F543" s="265"/>
      <c r="G543" s="270"/>
      <c r="H543" s="270"/>
      <c r="I543" s="4" t="s">
        <v>82</v>
      </c>
      <c r="J543" s="259" t="s">
        <v>263</v>
      </c>
      <c r="K543" s="259">
        <v>26</v>
      </c>
      <c r="L543" s="234">
        <v>26</v>
      </c>
      <c r="M543" s="116">
        <v>1.7018964673341707E-4</v>
      </c>
      <c r="N543" s="5">
        <f t="shared" si="91"/>
        <v>46461773.55822286</v>
      </c>
      <c r="O543" s="6">
        <v>1</v>
      </c>
      <c r="P543" s="260">
        <v>46461773.55822286</v>
      </c>
      <c r="Q543" s="261">
        <f t="shared" si="87"/>
        <v>0</v>
      </c>
      <c r="R543" s="262">
        <f t="shared" si="87"/>
        <v>0</v>
      </c>
      <c r="S543" s="6">
        <f t="shared" si="88"/>
        <v>1</v>
      </c>
      <c r="T543" s="260">
        <f t="shared" si="89"/>
        <v>46461773.55822286</v>
      </c>
      <c r="U543" s="428">
        <v>1</v>
      </c>
      <c r="V543" s="225">
        <v>26</v>
      </c>
      <c r="W543" s="226">
        <f t="shared" si="90"/>
        <v>0</v>
      </c>
      <c r="AB543" s="199"/>
      <c r="AC543" s="199"/>
    </row>
    <row r="544" spans="1:29" s="225" customFormat="1" ht="36" hidden="1" customHeight="1" outlineLevel="7" x14ac:dyDescent="0.2">
      <c r="A544" s="221"/>
      <c r="B544" s="227"/>
      <c r="C544" s="248"/>
      <c r="D544" s="248"/>
      <c r="E544" s="254"/>
      <c r="F544" s="265"/>
      <c r="G544" s="270"/>
      <c r="H544" s="270"/>
      <c r="I544" s="4" t="s">
        <v>83</v>
      </c>
      <c r="J544" s="259" t="s">
        <v>257</v>
      </c>
      <c r="K544" s="259">
        <v>100</v>
      </c>
      <c r="L544" s="234">
        <v>67</v>
      </c>
      <c r="M544" s="116">
        <v>2.5528447010012554E-4</v>
      </c>
      <c r="N544" s="5">
        <f t="shared" si="91"/>
        <v>69692660.337334275</v>
      </c>
      <c r="O544" s="6">
        <v>0.67</v>
      </c>
      <c r="P544" s="260">
        <v>46694082.426013969</v>
      </c>
      <c r="Q544" s="261">
        <f t="shared" si="87"/>
        <v>0</v>
      </c>
      <c r="R544" s="262">
        <f t="shared" si="87"/>
        <v>0</v>
      </c>
      <c r="S544" s="6">
        <f t="shared" si="88"/>
        <v>0.67</v>
      </c>
      <c r="T544" s="260">
        <f t="shared" si="89"/>
        <v>46694082.426013969</v>
      </c>
      <c r="U544" s="428">
        <v>0.67</v>
      </c>
      <c r="V544" s="225">
        <v>62</v>
      </c>
      <c r="W544" s="226">
        <f t="shared" si="90"/>
        <v>-5</v>
      </c>
      <c r="AB544" s="199"/>
      <c r="AC544" s="199"/>
    </row>
    <row r="545" spans="1:29" s="225" customFormat="1" ht="36" hidden="1" customHeight="1" outlineLevel="5" x14ac:dyDescent="0.2">
      <c r="A545" s="221"/>
      <c r="B545" s="227"/>
      <c r="C545" s="248"/>
      <c r="D545" s="248"/>
      <c r="E545" s="254"/>
      <c r="F545" s="265"/>
      <c r="G545" s="270"/>
      <c r="H545" s="270"/>
      <c r="I545" s="22" t="s">
        <v>111</v>
      </c>
      <c r="J545" s="271"/>
      <c r="K545" s="271"/>
      <c r="L545" s="272"/>
      <c r="M545" s="115">
        <v>1.0525187262228357E-3</v>
      </c>
      <c r="N545" s="23">
        <f t="shared" si="91"/>
        <v>287337612.25883412</v>
      </c>
      <c r="O545" s="273">
        <v>0.791825</v>
      </c>
      <c r="P545" s="274">
        <v>227521104.82685134</v>
      </c>
      <c r="Q545" s="273">
        <f t="shared" si="87"/>
        <v>0</v>
      </c>
      <c r="R545" s="272">
        <f t="shared" si="87"/>
        <v>0</v>
      </c>
      <c r="S545" s="273">
        <f>SUMPRODUCT(S546:S552,M546:M552)/M545</f>
        <v>0.791825</v>
      </c>
      <c r="T545" s="274">
        <f t="shared" si="89"/>
        <v>227521104.82685134</v>
      </c>
      <c r="U545" s="428">
        <v>0.791825</v>
      </c>
      <c r="W545" s="226">
        <f t="shared" si="90"/>
        <v>0</v>
      </c>
      <c r="AB545" s="199"/>
      <c r="AC545" s="199"/>
    </row>
    <row r="546" spans="1:29" s="225" customFormat="1" ht="36" hidden="1" customHeight="1" outlineLevel="7" x14ac:dyDescent="0.2">
      <c r="A546" s="221"/>
      <c r="B546" s="227"/>
      <c r="C546" s="248"/>
      <c r="D546" s="248"/>
      <c r="E546" s="254"/>
      <c r="F546" s="265"/>
      <c r="G546" s="270"/>
      <c r="H546" s="270"/>
      <c r="I546" s="4" t="s">
        <v>72</v>
      </c>
      <c r="J546" s="259" t="s">
        <v>256</v>
      </c>
      <c r="K546" s="259">
        <v>40000</v>
      </c>
      <c r="L546" s="234">
        <v>40000</v>
      </c>
      <c r="M546" s="116">
        <v>1.0525187262228358E-4</v>
      </c>
      <c r="N546" s="5">
        <f t="shared" si="91"/>
        <v>28733761.225883417</v>
      </c>
      <c r="O546" s="6">
        <v>1</v>
      </c>
      <c r="P546" s="260">
        <v>28733761.225883417</v>
      </c>
      <c r="Q546" s="261">
        <f t="shared" si="87"/>
        <v>0</v>
      </c>
      <c r="R546" s="262">
        <f t="shared" si="87"/>
        <v>0</v>
      </c>
      <c r="S546" s="6">
        <f t="shared" ref="S546:S552" si="92">L546/K546</f>
        <v>1</v>
      </c>
      <c r="T546" s="260">
        <f t="shared" si="89"/>
        <v>28733761.225883417</v>
      </c>
      <c r="U546" s="428">
        <v>1</v>
      </c>
      <c r="V546" s="225">
        <v>38834</v>
      </c>
      <c r="W546" s="226">
        <f t="shared" si="90"/>
        <v>-1166</v>
      </c>
      <c r="AB546" s="199">
        <v>0.75870000000000004</v>
      </c>
      <c r="AC546" s="199">
        <f>AB546*67%</f>
        <v>0.50832900000000003</v>
      </c>
    </row>
    <row r="547" spans="1:29" s="225" customFormat="1" ht="36" hidden="1" customHeight="1" outlineLevel="7" x14ac:dyDescent="0.2">
      <c r="A547" s="221"/>
      <c r="B547" s="227"/>
      <c r="C547" s="248"/>
      <c r="D547" s="248"/>
      <c r="E547" s="254"/>
      <c r="F547" s="265"/>
      <c r="G547" s="270"/>
      <c r="H547" s="270"/>
      <c r="I547" s="4" t="s">
        <v>239</v>
      </c>
      <c r="J547" s="259" t="s">
        <v>263</v>
      </c>
      <c r="K547" s="259">
        <v>16</v>
      </c>
      <c r="L547" s="234">
        <v>16</v>
      </c>
      <c r="M547" s="116">
        <v>5.2625936311141784E-5</v>
      </c>
      <c r="N547" s="5">
        <f t="shared" si="91"/>
        <v>14366880.612941707</v>
      </c>
      <c r="O547" s="6">
        <v>1</v>
      </c>
      <c r="P547" s="260">
        <v>14366880.612941707</v>
      </c>
      <c r="Q547" s="261">
        <f t="shared" si="87"/>
        <v>0</v>
      </c>
      <c r="R547" s="262">
        <f t="shared" si="87"/>
        <v>0</v>
      </c>
      <c r="S547" s="6">
        <f t="shared" si="92"/>
        <v>1</v>
      </c>
      <c r="T547" s="260">
        <f t="shared" si="89"/>
        <v>14366880.612941707</v>
      </c>
      <c r="U547" s="428">
        <v>1</v>
      </c>
      <c r="V547" s="225">
        <v>16</v>
      </c>
      <c r="W547" s="226">
        <f t="shared" si="90"/>
        <v>0</v>
      </c>
      <c r="AB547" s="199">
        <v>0.82850000000000001</v>
      </c>
      <c r="AC547" s="199">
        <f t="shared" ref="AC547:AC584" si="93">AB547*67%</f>
        <v>0.55509500000000001</v>
      </c>
    </row>
    <row r="548" spans="1:29" s="225" customFormat="1" ht="36" hidden="1" customHeight="1" outlineLevel="7" x14ac:dyDescent="0.2">
      <c r="A548" s="221"/>
      <c r="B548" s="227"/>
      <c r="C548" s="248"/>
      <c r="D548" s="248"/>
      <c r="E548" s="254"/>
      <c r="F548" s="265"/>
      <c r="G548" s="270"/>
      <c r="H548" s="270"/>
      <c r="I548" s="4" t="s">
        <v>75</v>
      </c>
      <c r="J548" s="259" t="s">
        <v>256</v>
      </c>
      <c r="K548" s="259">
        <v>40000</v>
      </c>
      <c r="L548" s="234">
        <v>39525</v>
      </c>
      <c r="M548" s="116">
        <v>4.2100749048913432E-4</v>
      </c>
      <c r="N548" s="5">
        <f t="shared" si="91"/>
        <v>114935044.90353367</v>
      </c>
      <c r="O548" s="6">
        <v>0.98812500000000003</v>
      </c>
      <c r="P548" s="260">
        <v>113570191.24530421</v>
      </c>
      <c r="Q548" s="261">
        <f t="shared" si="87"/>
        <v>0</v>
      </c>
      <c r="R548" s="262">
        <f t="shared" si="87"/>
        <v>0</v>
      </c>
      <c r="S548" s="6">
        <f t="shared" si="92"/>
        <v>0.98812500000000003</v>
      </c>
      <c r="T548" s="260">
        <f t="shared" si="89"/>
        <v>113570191.24530421</v>
      </c>
      <c r="U548" s="428">
        <v>0.98812500000000003</v>
      </c>
      <c r="V548" s="225">
        <v>37088</v>
      </c>
      <c r="W548" s="226">
        <f t="shared" si="90"/>
        <v>-2437</v>
      </c>
      <c r="AB548" s="199">
        <v>0.87360000000000004</v>
      </c>
      <c r="AC548" s="199">
        <f t="shared" si="93"/>
        <v>0.58531200000000005</v>
      </c>
    </row>
    <row r="549" spans="1:29" s="225" customFormat="1" ht="36" hidden="1" customHeight="1" outlineLevel="7" x14ac:dyDescent="0.2">
      <c r="A549" s="221"/>
      <c r="B549" s="227"/>
      <c r="C549" s="248"/>
      <c r="D549" s="248"/>
      <c r="E549" s="254"/>
      <c r="F549" s="265"/>
      <c r="G549" s="270"/>
      <c r="H549" s="270"/>
      <c r="I549" s="4" t="s">
        <v>80</v>
      </c>
      <c r="J549" s="259" t="s">
        <v>256</v>
      </c>
      <c r="K549" s="259">
        <v>40000</v>
      </c>
      <c r="L549" s="234">
        <v>39525</v>
      </c>
      <c r="M549" s="116">
        <v>1.2630224714674029E-4</v>
      </c>
      <c r="N549" s="5">
        <f t="shared" si="91"/>
        <v>34480513.471060097</v>
      </c>
      <c r="O549" s="6">
        <v>0.98812500000000003</v>
      </c>
      <c r="P549" s="260">
        <v>34071057.373591259</v>
      </c>
      <c r="Q549" s="261">
        <f t="shared" si="87"/>
        <v>0</v>
      </c>
      <c r="R549" s="262">
        <f t="shared" si="87"/>
        <v>0</v>
      </c>
      <c r="S549" s="6">
        <f t="shared" si="92"/>
        <v>0.98812500000000003</v>
      </c>
      <c r="T549" s="260">
        <f t="shared" si="89"/>
        <v>34071057.373591259</v>
      </c>
      <c r="U549" s="428">
        <v>0.98812500000000003</v>
      </c>
      <c r="V549" s="225">
        <v>37088</v>
      </c>
      <c r="W549" s="226">
        <f t="shared" si="90"/>
        <v>-2437</v>
      </c>
      <c r="AB549" s="199">
        <v>0.83840000000000003</v>
      </c>
      <c r="AC549" s="199">
        <f t="shared" si="93"/>
        <v>0.56172800000000001</v>
      </c>
    </row>
    <row r="550" spans="1:29" s="225" customFormat="1" ht="36" hidden="1" customHeight="1" outlineLevel="7" x14ac:dyDescent="0.2">
      <c r="A550" s="221"/>
      <c r="B550" s="227"/>
      <c r="C550" s="248"/>
      <c r="D550" s="248"/>
      <c r="E550" s="254"/>
      <c r="F550" s="265"/>
      <c r="G550" s="270"/>
      <c r="H550" s="270"/>
      <c r="I550" s="4" t="s">
        <v>81</v>
      </c>
      <c r="J550" s="259" t="s">
        <v>256</v>
      </c>
      <c r="K550" s="259">
        <v>40000</v>
      </c>
      <c r="L550" s="234">
        <v>25000</v>
      </c>
      <c r="M550" s="116">
        <v>8.4201498097826848E-5</v>
      </c>
      <c r="N550" s="5">
        <f t="shared" si="91"/>
        <v>22987008.980706729</v>
      </c>
      <c r="O550" s="6">
        <v>0.625</v>
      </c>
      <c r="P550" s="260">
        <v>14366880.612941705</v>
      </c>
      <c r="Q550" s="261">
        <f t="shared" si="87"/>
        <v>0</v>
      </c>
      <c r="R550" s="262">
        <f t="shared" si="87"/>
        <v>0</v>
      </c>
      <c r="S550" s="6">
        <f t="shared" si="92"/>
        <v>0.625</v>
      </c>
      <c r="T550" s="260">
        <f t="shared" si="89"/>
        <v>14366880.612941705</v>
      </c>
      <c r="U550" s="428">
        <v>0.625</v>
      </c>
      <c r="V550" s="225">
        <v>37088</v>
      </c>
      <c r="W550" s="226">
        <f t="shared" si="90"/>
        <v>12088</v>
      </c>
      <c r="AB550" s="199">
        <v>0.82199999999999995</v>
      </c>
      <c r="AC550" s="199">
        <f t="shared" si="93"/>
        <v>0.55074000000000001</v>
      </c>
    </row>
    <row r="551" spans="1:29" s="225" customFormat="1" ht="36" hidden="1" customHeight="1" outlineLevel="7" x14ac:dyDescent="0.2">
      <c r="A551" s="221"/>
      <c r="B551" s="227"/>
      <c r="C551" s="248"/>
      <c r="D551" s="248"/>
      <c r="E551" s="254"/>
      <c r="F551" s="265"/>
      <c r="G551" s="270"/>
      <c r="H551" s="270"/>
      <c r="I551" s="4" t="s">
        <v>82</v>
      </c>
      <c r="J551" s="259" t="s">
        <v>263</v>
      </c>
      <c r="K551" s="259">
        <v>16</v>
      </c>
      <c r="L551" s="234">
        <v>0</v>
      </c>
      <c r="M551" s="116">
        <v>1.0525187262228358E-4</v>
      </c>
      <c r="N551" s="5">
        <f t="shared" si="91"/>
        <v>28733761.225883417</v>
      </c>
      <c r="O551" s="6">
        <v>0</v>
      </c>
      <c r="P551" s="260">
        <v>0</v>
      </c>
      <c r="Q551" s="261">
        <f t="shared" si="87"/>
        <v>0</v>
      </c>
      <c r="R551" s="262">
        <f t="shared" si="87"/>
        <v>0</v>
      </c>
      <c r="S551" s="6">
        <f t="shared" si="92"/>
        <v>0</v>
      </c>
      <c r="T551" s="260">
        <f t="shared" si="89"/>
        <v>0</v>
      </c>
      <c r="U551" s="428">
        <v>0</v>
      </c>
      <c r="V551" s="225">
        <v>0</v>
      </c>
      <c r="W551" s="226">
        <f t="shared" si="90"/>
        <v>0</v>
      </c>
      <c r="AB551" s="199">
        <v>0.105</v>
      </c>
      <c r="AC551" s="199">
        <f t="shared" si="93"/>
        <v>7.0349999999999996E-2</v>
      </c>
    </row>
    <row r="552" spans="1:29" s="225" customFormat="1" ht="36" hidden="1" customHeight="1" outlineLevel="7" x14ac:dyDescent="0.2">
      <c r="A552" s="221"/>
      <c r="B552" s="227"/>
      <c r="C552" s="248"/>
      <c r="D552" s="248"/>
      <c r="E552" s="254"/>
      <c r="F552" s="265"/>
      <c r="G552" s="270"/>
      <c r="H552" s="270"/>
      <c r="I552" s="4" t="s">
        <v>83</v>
      </c>
      <c r="J552" s="259" t="s">
        <v>257</v>
      </c>
      <c r="K552" s="259">
        <v>100</v>
      </c>
      <c r="L552" s="234">
        <v>52</v>
      </c>
      <c r="M552" s="116">
        <v>1.5787780893342535E-4</v>
      </c>
      <c r="N552" s="5">
        <f t="shared" si="91"/>
        <v>43100641.838825122</v>
      </c>
      <c r="O552" s="6">
        <v>0.52</v>
      </c>
      <c r="P552" s="260">
        <v>22412333.756189063</v>
      </c>
      <c r="Q552" s="261">
        <f t="shared" si="87"/>
        <v>0</v>
      </c>
      <c r="R552" s="262">
        <f t="shared" si="87"/>
        <v>0</v>
      </c>
      <c r="S552" s="6">
        <f t="shared" si="92"/>
        <v>0.52</v>
      </c>
      <c r="T552" s="260">
        <f t="shared" si="89"/>
        <v>22412333.756189063</v>
      </c>
      <c r="U552" s="428">
        <v>0.52</v>
      </c>
      <c r="V552" s="225">
        <v>52</v>
      </c>
      <c r="W552" s="226">
        <f t="shared" si="90"/>
        <v>0</v>
      </c>
      <c r="AB552" s="199">
        <v>0.95050000000000001</v>
      </c>
      <c r="AC552" s="199">
        <f t="shared" si="93"/>
        <v>0.63683500000000004</v>
      </c>
    </row>
    <row r="553" spans="1:29" s="225" customFormat="1" ht="36" hidden="1" customHeight="1" outlineLevel="5" x14ac:dyDescent="0.2">
      <c r="A553" s="221"/>
      <c r="B553" s="227"/>
      <c r="C553" s="248"/>
      <c r="D553" s="248"/>
      <c r="E553" s="254"/>
      <c r="F553" s="265"/>
      <c r="G553" s="270"/>
      <c r="H553" s="270"/>
      <c r="I553" s="22" t="s">
        <v>112</v>
      </c>
      <c r="J553" s="271"/>
      <c r="K553" s="271"/>
      <c r="L553" s="272"/>
      <c r="M553" s="115">
        <v>3.7364414780910682E-4</v>
      </c>
      <c r="N553" s="23">
        <f t="shared" si="91"/>
        <v>102004852.35188617</v>
      </c>
      <c r="O553" s="273">
        <v>0.83027183098591539</v>
      </c>
      <c r="P553" s="274">
        <v>84691755.531648487</v>
      </c>
      <c r="Q553" s="273">
        <f t="shared" si="87"/>
        <v>0</v>
      </c>
      <c r="R553" s="272">
        <f t="shared" si="87"/>
        <v>0</v>
      </c>
      <c r="S553" s="273">
        <f>SUMPRODUCT(S554:S560,M554:M560)/M553</f>
        <v>0.83027183098591539</v>
      </c>
      <c r="T553" s="274">
        <f t="shared" si="89"/>
        <v>84691755.531648487</v>
      </c>
      <c r="U553" s="428">
        <v>0.83027183098591539</v>
      </c>
      <c r="W553" s="226">
        <f t="shared" si="90"/>
        <v>0</v>
      </c>
      <c r="AB553" s="199">
        <v>0.95</v>
      </c>
      <c r="AC553" s="199">
        <f t="shared" si="93"/>
        <v>0.63649999999999995</v>
      </c>
    </row>
    <row r="554" spans="1:29" s="225" customFormat="1" ht="36" hidden="1" customHeight="1" outlineLevel="7" x14ac:dyDescent="0.2">
      <c r="A554" s="221"/>
      <c r="B554" s="227"/>
      <c r="C554" s="248"/>
      <c r="D554" s="248"/>
      <c r="E554" s="254"/>
      <c r="F554" s="265"/>
      <c r="G554" s="270"/>
      <c r="H554" s="270"/>
      <c r="I554" s="4" t="s">
        <v>72</v>
      </c>
      <c r="J554" s="259" t="s">
        <v>256</v>
      </c>
      <c r="K554" s="259">
        <v>14200</v>
      </c>
      <c r="L554" s="234">
        <v>14165</v>
      </c>
      <c r="M554" s="116">
        <v>3.7364414780910685E-5</v>
      </c>
      <c r="N554" s="5">
        <f t="shared" si="91"/>
        <v>10200485.235188616</v>
      </c>
      <c r="O554" s="6">
        <v>0.99753521126760558</v>
      </c>
      <c r="P554" s="260">
        <v>10175343.194115968</v>
      </c>
      <c r="Q554" s="261">
        <f t="shared" si="87"/>
        <v>0</v>
      </c>
      <c r="R554" s="262">
        <f t="shared" si="87"/>
        <v>0</v>
      </c>
      <c r="S554" s="6">
        <f t="shared" ref="S554:S560" si="94">L554/K554</f>
        <v>0.99753521126760558</v>
      </c>
      <c r="T554" s="260">
        <f t="shared" si="89"/>
        <v>10175343.194115968</v>
      </c>
      <c r="U554" s="428">
        <v>0.99753521126760558</v>
      </c>
      <c r="V554" s="225">
        <v>14200</v>
      </c>
      <c r="W554" s="226">
        <f t="shared" si="90"/>
        <v>35</v>
      </c>
      <c r="AB554" s="199">
        <v>0.95</v>
      </c>
      <c r="AC554" s="199">
        <f t="shared" si="93"/>
        <v>0.63649999999999995</v>
      </c>
    </row>
    <row r="555" spans="1:29" s="225" customFormat="1" ht="36" hidden="1" customHeight="1" outlineLevel="7" x14ac:dyDescent="0.2">
      <c r="A555" s="221"/>
      <c r="B555" s="227"/>
      <c r="C555" s="248"/>
      <c r="D555" s="248"/>
      <c r="E555" s="254"/>
      <c r="F555" s="265"/>
      <c r="G555" s="270"/>
      <c r="H555" s="270"/>
      <c r="I555" s="4" t="s">
        <v>239</v>
      </c>
      <c r="J555" s="259" t="s">
        <v>263</v>
      </c>
      <c r="K555" s="259">
        <v>6</v>
      </c>
      <c r="L555" s="234">
        <v>6</v>
      </c>
      <c r="M555" s="116">
        <v>1.8682207390455336E-5</v>
      </c>
      <c r="N555" s="5">
        <f t="shared" si="91"/>
        <v>5100242.6175943064</v>
      </c>
      <c r="O555" s="6">
        <v>1</v>
      </c>
      <c r="P555" s="260">
        <v>5100242.6175943064</v>
      </c>
      <c r="Q555" s="261">
        <f t="shared" si="87"/>
        <v>0</v>
      </c>
      <c r="R555" s="262">
        <f t="shared" si="87"/>
        <v>0</v>
      </c>
      <c r="S555" s="6">
        <f t="shared" si="94"/>
        <v>1</v>
      </c>
      <c r="T555" s="260">
        <f t="shared" si="89"/>
        <v>5100242.6175943064</v>
      </c>
      <c r="U555" s="428">
        <v>1</v>
      </c>
      <c r="V555" s="225">
        <v>6</v>
      </c>
      <c r="W555" s="226">
        <f t="shared" si="90"/>
        <v>0</v>
      </c>
      <c r="AB555" s="199">
        <v>0.95</v>
      </c>
      <c r="AC555" s="199">
        <f t="shared" si="93"/>
        <v>0.63649999999999995</v>
      </c>
    </row>
    <row r="556" spans="1:29" s="225" customFormat="1" ht="36" hidden="1" customHeight="1" outlineLevel="7" x14ac:dyDescent="0.2">
      <c r="A556" s="221"/>
      <c r="B556" s="227"/>
      <c r="C556" s="248"/>
      <c r="D556" s="248"/>
      <c r="E556" s="254"/>
      <c r="F556" s="265"/>
      <c r="G556" s="270"/>
      <c r="H556" s="270"/>
      <c r="I556" s="4" t="s">
        <v>75</v>
      </c>
      <c r="J556" s="259" t="s">
        <v>256</v>
      </c>
      <c r="K556" s="259">
        <v>14200</v>
      </c>
      <c r="L556" s="234">
        <v>14200.4</v>
      </c>
      <c r="M556" s="116">
        <v>1.4945765912364274E-4</v>
      </c>
      <c r="N556" s="5">
        <f t="shared" si="91"/>
        <v>40801940.940754466</v>
      </c>
      <c r="O556" s="6">
        <v>1.0000281690140844</v>
      </c>
      <c r="P556" s="260">
        <v>40803090.291203499</v>
      </c>
      <c r="Q556" s="261">
        <f t="shared" si="87"/>
        <v>0</v>
      </c>
      <c r="R556" s="262">
        <f t="shared" si="87"/>
        <v>0</v>
      </c>
      <c r="S556" s="6">
        <f t="shared" si="94"/>
        <v>1.0000281690140844</v>
      </c>
      <c r="T556" s="260">
        <f t="shared" si="89"/>
        <v>40803090.291203499</v>
      </c>
      <c r="U556" s="428">
        <v>1.0000281690140844</v>
      </c>
      <c r="V556" s="225">
        <v>14200</v>
      </c>
      <c r="W556" s="226">
        <f t="shared" si="90"/>
        <v>-0.3999999999996362</v>
      </c>
      <c r="AB556" s="199">
        <v>0.95</v>
      </c>
      <c r="AC556" s="199">
        <f t="shared" si="93"/>
        <v>0.63649999999999995</v>
      </c>
    </row>
    <row r="557" spans="1:29" s="225" customFormat="1" ht="36" hidden="1" customHeight="1" outlineLevel="7" x14ac:dyDescent="0.2">
      <c r="A557" s="221"/>
      <c r="B557" s="227"/>
      <c r="C557" s="248"/>
      <c r="D557" s="248"/>
      <c r="E557" s="254"/>
      <c r="F557" s="265"/>
      <c r="G557" s="270"/>
      <c r="H557" s="270"/>
      <c r="I557" s="4" t="s">
        <v>80</v>
      </c>
      <c r="J557" s="259" t="s">
        <v>256</v>
      </c>
      <c r="K557" s="259">
        <v>14200</v>
      </c>
      <c r="L557" s="234">
        <v>14165</v>
      </c>
      <c r="M557" s="116">
        <v>4.4837297737092797E-5</v>
      </c>
      <c r="N557" s="5">
        <f t="shared" si="91"/>
        <v>12240582.282226333</v>
      </c>
      <c r="O557" s="6">
        <v>0.99753521126760558</v>
      </c>
      <c r="P557" s="260">
        <v>12210411.832939155</v>
      </c>
      <c r="Q557" s="261">
        <f t="shared" si="87"/>
        <v>0</v>
      </c>
      <c r="R557" s="262">
        <f t="shared" si="87"/>
        <v>0</v>
      </c>
      <c r="S557" s="6">
        <f t="shared" si="94"/>
        <v>0.99753521126760558</v>
      </c>
      <c r="T557" s="260">
        <f t="shared" si="89"/>
        <v>12210411.832939155</v>
      </c>
      <c r="U557" s="428">
        <v>0.99753521126760558</v>
      </c>
      <c r="V557" s="225">
        <v>14200</v>
      </c>
      <c r="W557" s="226">
        <f t="shared" si="90"/>
        <v>35</v>
      </c>
      <c r="AB557" s="199">
        <v>0.95</v>
      </c>
      <c r="AC557" s="199">
        <f t="shared" si="93"/>
        <v>0.63649999999999995</v>
      </c>
    </row>
    <row r="558" spans="1:29" s="225" customFormat="1" ht="36" hidden="1" customHeight="1" outlineLevel="7" x14ac:dyDescent="0.2">
      <c r="A558" s="221"/>
      <c r="B558" s="227"/>
      <c r="C558" s="248"/>
      <c r="D558" s="248"/>
      <c r="E558" s="254"/>
      <c r="F558" s="265"/>
      <c r="G558" s="270"/>
      <c r="H558" s="270"/>
      <c r="I558" s="4" t="s">
        <v>81</v>
      </c>
      <c r="J558" s="259" t="s">
        <v>256</v>
      </c>
      <c r="K558" s="259">
        <v>14200</v>
      </c>
      <c r="L558" s="234">
        <v>14165</v>
      </c>
      <c r="M558" s="116">
        <v>2.9891531824728542E-5</v>
      </c>
      <c r="N558" s="5">
        <f t="shared" si="91"/>
        <v>8160388.188150892</v>
      </c>
      <c r="O558" s="6">
        <v>0.99753521126760558</v>
      </c>
      <c r="P558" s="260">
        <v>8140274.5552927731</v>
      </c>
      <c r="Q558" s="261">
        <f t="shared" si="87"/>
        <v>0</v>
      </c>
      <c r="R558" s="262">
        <f t="shared" si="87"/>
        <v>0</v>
      </c>
      <c r="S558" s="6">
        <f t="shared" si="94"/>
        <v>0.99753521126760558</v>
      </c>
      <c r="T558" s="260">
        <f t="shared" si="89"/>
        <v>8140274.5552927731</v>
      </c>
      <c r="U558" s="428">
        <v>0.99753521126760558</v>
      </c>
      <c r="V558" s="225">
        <v>14200</v>
      </c>
      <c r="W558" s="226">
        <f t="shared" si="90"/>
        <v>35</v>
      </c>
      <c r="AB558" s="199">
        <v>0.14000000000000001</v>
      </c>
      <c r="AC558" s="199">
        <f t="shared" si="93"/>
        <v>9.3800000000000008E-2</v>
      </c>
    </row>
    <row r="559" spans="1:29" s="225" customFormat="1" ht="36" hidden="1" customHeight="1" outlineLevel="7" x14ac:dyDescent="0.2">
      <c r="A559" s="221"/>
      <c r="B559" s="227"/>
      <c r="C559" s="248"/>
      <c r="D559" s="248"/>
      <c r="E559" s="254"/>
      <c r="F559" s="265"/>
      <c r="G559" s="270"/>
      <c r="H559" s="270"/>
      <c r="I559" s="4" t="s">
        <v>82</v>
      </c>
      <c r="J559" s="259" t="s">
        <v>263</v>
      </c>
      <c r="K559" s="259">
        <v>6</v>
      </c>
      <c r="L559" s="234">
        <v>0</v>
      </c>
      <c r="M559" s="116">
        <v>3.7364414780910685E-5</v>
      </c>
      <c r="N559" s="5">
        <f t="shared" si="91"/>
        <v>10200485.235188616</v>
      </c>
      <c r="O559" s="6">
        <v>0</v>
      </c>
      <c r="P559" s="260">
        <v>0</v>
      </c>
      <c r="Q559" s="261">
        <f t="shared" si="87"/>
        <v>0</v>
      </c>
      <c r="R559" s="262">
        <f t="shared" si="87"/>
        <v>0</v>
      </c>
      <c r="S559" s="6">
        <f t="shared" si="94"/>
        <v>0</v>
      </c>
      <c r="T559" s="260">
        <f t="shared" si="89"/>
        <v>0</v>
      </c>
      <c r="U559" s="428">
        <v>0</v>
      </c>
      <c r="V559" s="225">
        <v>0</v>
      </c>
      <c r="W559" s="226">
        <f t="shared" si="90"/>
        <v>0</v>
      </c>
      <c r="AB559" s="199">
        <v>0.11</v>
      </c>
      <c r="AC559" s="199">
        <f t="shared" si="93"/>
        <v>7.3700000000000002E-2</v>
      </c>
    </row>
    <row r="560" spans="1:29" s="225" customFormat="1" ht="36" hidden="1" customHeight="1" outlineLevel="7" x14ac:dyDescent="0.2">
      <c r="A560" s="221"/>
      <c r="B560" s="227"/>
      <c r="C560" s="248"/>
      <c r="D560" s="248"/>
      <c r="E560" s="254"/>
      <c r="F560" s="265"/>
      <c r="G560" s="270"/>
      <c r="H560" s="270"/>
      <c r="I560" s="4" t="s">
        <v>83</v>
      </c>
      <c r="J560" s="259" t="s">
        <v>257</v>
      </c>
      <c r="K560" s="259">
        <v>100</v>
      </c>
      <c r="L560" s="234">
        <v>54</v>
      </c>
      <c r="M560" s="116">
        <v>5.6046622171366014E-5</v>
      </c>
      <c r="N560" s="5">
        <f t="shared" si="91"/>
        <v>15300727.852782922</v>
      </c>
      <c r="O560" s="6">
        <v>0.54</v>
      </c>
      <c r="P560" s="260">
        <v>8262393.0405027783</v>
      </c>
      <c r="Q560" s="261">
        <f t="shared" si="87"/>
        <v>0</v>
      </c>
      <c r="R560" s="262">
        <f t="shared" si="87"/>
        <v>0</v>
      </c>
      <c r="S560" s="6">
        <f t="shared" si="94"/>
        <v>0.54</v>
      </c>
      <c r="T560" s="260">
        <f t="shared" si="89"/>
        <v>8262393.0405027783</v>
      </c>
      <c r="U560" s="428">
        <v>0.54</v>
      </c>
      <c r="V560" s="225">
        <v>54</v>
      </c>
      <c r="W560" s="226">
        <f t="shared" si="90"/>
        <v>0</v>
      </c>
      <c r="AB560" s="199">
        <v>0.11</v>
      </c>
      <c r="AC560" s="199">
        <f t="shared" si="93"/>
        <v>7.3700000000000002E-2</v>
      </c>
    </row>
    <row r="561" spans="1:29" s="225" customFormat="1" ht="36" hidden="1" customHeight="1" outlineLevel="5" x14ac:dyDescent="0.2">
      <c r="A561" s="221"/>
      <c r="B561" s="227"/>
      <c r="C561" s="248"/>
      <c r="D561" s="248"/>
      <c r="E561" s="254"/>
      <c r="F561" s="265"/>
      <c r="G561" s="270"/>
      <c r="H561" s="270"/>
      <c r="I561" s="22" t="s">
        <v>113</v>
      </c>
      <c r="J561" s="271"/>
      <c r="K561" s="271"/>
      <c r="L561" s="272"/>
      <c r="M561" s="115">
        <v>9.420042599694381E-4</v>
      </c>
      <c r="N561" s="23">
        <f t="shared" si="91"/>
        <v>257167162.97165659</v>
      </c>
      <c r="O561" s="273">
        <v>0.62200223463687154</v>
      </c>
      <c r="P561" s="274">
        <v>159958550.04359493</v>
      </c>
      <c r="Q561" s="273">
        <f t="shared" si="87"/>
        <v>0</v>
      </c>
      <c r="R561" s="272">
        <f t="shared" si="87"/>
        <v>0</v>
      </c>
      <c r="S561" s="273">
        <f>SUMPRODUCT(S562:S568,M562:M568)/M561</f>
        <v>0.62200223463687154</v>
      </c>
      <c r="T561" s="274">
        <f t="shared" si="89"/>
        <v>159958550.04359493</v>
      </c>
      <c r="U561" s="428">
        <v>0.62200223463687154</v>
      </c>
      <c r="W561" s="226">
        <f t="shared" si="90"/>
        <v>0</v>
      </c>
      <c r="AB561" s="199">
        <v>0.95</v>
      </c>
      <c r="AC561" s="199">
        <f t="shared" si="93"/>
        <v>0.63649999999999995</v>
      </c>
    </row>
    <row r="562" spans="1:29" s="225" customFormat="1" ht="36" hidden="1" customHeight="1" outlineLevel="7" x14ac:dyDescent="0.2">
      <c r="A562" s="221"/>
      <c r="B562" s="227"/>
      <c r="C562" s="248"/>
      <c r="D562" s="248"/>
      <c r="E562" s="254"/>
      <c r="F562" s="265"/>
      <c r="G562" s="270"/>
      <c r="H562" s="270"/>
      <c r="I562" s="4" t="s">
        <v>72</v>
      </c>
      <c r="J562" s="259" t="s">
        <v>256</v>
      </c>
      <c r="K562" s="259">
        <v>35800</v>
      </c>
      <c r="L562" s="234">
        <v>35800</v>
      </c>
      <c r="M562" s="116">
        <v>9.4200425996943815E-5</v>
      </c>
      <c r="N562" s="5">
        <f t="shared" si="91"/>
        <v>25716716.297165662</v>
      </c>
      <c r="O562" s="6">
        <v>1</v>
      </c>
      <c r="P562" s="260">
        <v>25716716.297165662</v>
      </c>
      <c r="Q562" s="261">
        <f t="shared" si="87"/>
        <v>0</v>
      </c>
      <c r="R562" s="262">
        <f t="shared" si="87"/>
        <v>0</v>
      </c>
      <c r="S562" s="6">
        <f t="shared" ref="S562:S568" si="95">L562/K562</f>
        <v>1</v>
      </c>
      <c r="T562" s="260">
        <f t="shared" si="89"/>
        <v>25716716.297165662</v>
      </c>
      <c r="U562" s="428">
        <v>1</v>
      </c>
      <c r="V562" s="225">
        <v>35800</v>
      </c>
      <c r="W562" s="226">
        <f t="shared" si="90"/>
        <v>0</v>
      </c>
      <c r="AB562" s="199">
        <v>0.95</v>
      </c>
      <c r="AC562" s="199">
        <f t="shared" si="93"/>
        <v>0.63649999999999995</v>
      </c>
    </row>
    <row r="563" spans="1:29" s="225" customFormat="1" ht="36" hidden="1" customHeight="1" outlineLevel="7" x14ac:dyDescent="0.2">
      <c r="A563" s="221"/>
      <c r="B563" s="227"/>
      <c r="C563" s="248"/>
      <c r="D563" s="248"/>
      <c r="E563" s="254"/>
      <c r="F563" s="265"/>
      <c r="G563" s="270"/>
      <c r="H563" s="270"/>
      <c r="I563" s="4" t="s">
        <v>239</v>
      </c>
      <c r="J563" s="259" t="s">
        <v>263</v>
      </c>
      <c r="K563" s="259">
        <v>20</v>
      </c>
      <c r="L563" s="234">
        <v>20</v>
      </c>
      <c r="M563" s="116">
        <v>4.7100212998471908E-5</v>
      </c>
      <c r="N563" s="5">
        <f t="shared" si="91"/>
        <v>12858358.148582831</v>
      </c>
      <c r="O563" s="6">
        <v>1</v>
      </c>
      <c r="P563" s="260">
        <v>12858358.148582831</v>
      </c>
      <c r="Q563" s="261">
        <f t="shared" si="87"/>
        <v>0</v>
      </c>
      <c r="R563" s="262">
        <f t="shared" si="87"/>
        <v>0</v>
      </c>
      <c r="S563" s="6">
        <f t="shared" si="95"/>
        <v>1</v>
      </c>
      <c r="T563" s="260">
        <f t="shared" si="89"/>
        <v>12858358.148582831</v>
      </c>
      <c r="U563" s="428">
        <v>1</v>
      </c>
      <c r="V563" s="225">
        <v>20</v>
      </c>
      <c r="W563" s="226">
        <f t="shared" si="90"/>
        <v>0</v>
      </c>
      <c r="AB563" s="199">
        <v>0.95</v>
      </c>
      <c r="AC563" s="199">
        <f t="shared" si="93"/>
        <v>0.63649999999999995</v>
      </c>
    </row>
    <row r="564" spans="1:29" s="225" customFormat="1" ht="36" hidden="1" customHeight="1" outlineLevel="7" x14ac:dyDescent="0.2">
      <c r="A564" s="221"/>
      <c r="B564" s="227"/>
      <c r="C564" s="248"/>
      <c r="D564" s="248"/>
      <c r="E564" s="254"/>
      <c r="F564" s="265"/>
      <c r="G564" s="270"/>
      <c r="H564" s="270"/>
      <c r="I564" s="4" t="s">
        <v>75</v>
      </c>
      <c r="J564" s="259" t="s">
        <v>256</v>
      </c>
      <c r="K564" s="259">
        <v>35800</v>
      </c>
      <c r="L564" s="234">
        <v>35800.199999999997</v>
      </c>
      <c r="M564" s="116">
        <v>3.7680170398777526E-4</v>
      </c>
      <c r="N564" s="5">
        <f t="shared" si="91"/>
        <v>102866865.18866265</v>
      </c>
      <c r="O564" s="6">
        <v>1.0000055865921786</v>
      </c>
      <c r="P564" s="260">
        <v>102867439.86388715</v>
      </c>
      <c r="Q564" s="261">
        <f t="shared" si="87"/>
        <v>0</v>
      </c>
      <c r="R564" s="262">
        <f t="shared" si="87"/>
        <v>0</v>
      </c>
      <c r="S564" s="6">
        <f t="shared" si="95"/>
        <v>1.0000055865921786</v>
      </c>
      <c r="T564" s="260">
        <f t="shared" si="89"/>
        <v>102867439.86388715</v>
      </c>
      <c r="U564" s="428">
        <v>1.0000055865921786</v>
      </c>
      <c r="V564" s="225">
        <v>34945</v>
      </c>
      <c r="W564" s="226">
        <f t="shared" si="90"/>
        <v>-855.19999999999709</v>
      </c>
      <c r="AB564" s="199">
        <v>0.95</v>
      </c>
      <c r="AC564" s="199">
        <f t="shared" si="93"/>
        <v>0.63649999999999995</v>
      </c>
    </row>
    <row r="565" spans="1:29" s="225" customFormat="1" ht="36" hidden="1" customHeight="1" outlineLevel="7" x14ac:dyDescent="0.2">
      <c r="A565" s="221"/>
      <c r="B565" s="227"/>
      <c r="C565" s="248"/>
      <c r="D565" s="248"/>
      <c r="E565" s="254"/>
      <c r="F565" s="265"/>
      <c r="G565" s="270"/>
      <c r="H565" s="270"/>
      <c r="I565" s="4" t="s">
        <v>80</v>
      </c>
      <c r="J565" s="259" t="s">
        <v>256</v>
      </c>
      <c r="K565" s="259">
        <v>35800</v>
      </c>
      <c r="L565" s="234">
        <v>0</v>
      </c>
      <c r="M565" s="116">
        <v>1.1304051119633255E-4</v>
      </c>
      <c r="N565" s="5">
        <f t="shared" si="91"/>
        <v>30860059.556598786</v>
      </c>
      <c r="O565" s="6">
        <v>0</v>
      </c>
      <c r="P565" s="260">
        <v>0</v>
      </c>
      <c r="Q565" s="261">
        <f t="shared" si="87"/>
        <v>0</v>
      </c>
      <c r="R565" s="262">
        <f t="shared" si="87"/>
        <v>0</v>
      </c>
      <c r="S565" s="6">
        <f t="shared" si="95"/>
        <v>0</v>
      </c>
      <c r="T565" s="260">
        <f t="shared" si="89"/>
        <v>0</v>
      </c>
      <c r="U565" s="428">
        <v>0</v>
      </c>
      <c r="V565" s="225">
        <v>0</v>
      </c>
      <c r="W565" s="226">
        <f t="shared" si="90"/>
        <v>0</v>
      </c>
      <c r="AB565" s="199">
        <v>0.95</v>
      </c>
      <c r="AC565" s="199">
        <f t="shared" si="93"/>
        <v>0.63649999999999995</v>
      </c>
    </row>
    <row r="566" spans="1:29" s="225" customFormat="1" ht="36" hidden="1" customHeight="1" outlineLevel="7" x14ac:dyDescent="0.2">
      <c r="A566" s="221"/>
      <c r="B566" s="227"/>
      <c r="C566" s="248"/>
      <c r="D566" s="248"/>
      <c r="E566" s="254"/>
      <c r="F566" s="265"/>
      <c r="G566" s="270"/>
      <c r="H566" s="270"/>
      <c r="I566" s="4" t="s">
        <v>81</v>
      </c>
      <c r="J566" s="259" t="s">
        <v>256</v>
      </c>
      <c r="K566" s="259">
        <v>35800</v>
      </c>
      <c r="L566" s="234">
        <v>0</v>
      </c>
      <c r="M566" s="116">
        <v>7.5360340797555049E-5</v>
      </c>
      <c r="N566" s="5">
        <f t="shared" si="91"/>
        <v>20573373.037732527</v>
      </c>
      <c r="O566" s="6">
        <v>0</v>
      </c>
      <c r="P566" s="260">
        <v>0</v>
      </c>
      <c r="Q566" s="261">
        <f t="shared" si="87"/>
        <v>0</v>
      </c>
      <c r="R566" s="262">
        <f t="shared" si="87"/>
        <v>0</v>
      </c>
      <c r="S566" s="6">
        <f t="shared" si="95"/>
        <v>0</v>
      </c>
      <c r="T566" s="260">
        <f t="shared" si="89"/>
        <v>0</v>
      </c>
      <c r="U566" s="428">
        <v>0</v>
      </c>
      <c r="V566" s="225">
        <v>0</v>
      </c>
      <c r="W566" s="226">
        <f t="shared" si="90"/>
        <v>0</v>
      </c>
      <c r="AB566" s="199">
        <v>0.95</v>
      </c>
      <c r="AC566" s="199">
        <f t="shared" si="93"/>
        <v>0.63649999999999995</v>
      </c>
    </row>
    <row r="567" spans="1:29" s="225" customFormat="1" ht="36" hidden="1" customHeight="1" outlineLevel="7" x14ac:dyDescent="0.2">
      <c r="A567" s="221"/>
      <c r="B567" s="227"/>
      <c r="C567" s="248"/>
      <c r="D567" s="248"/>
      <c r="E567" s="254"/>
      <c r="F567" s="265"/>
      <c r="G567" s="270"/>
      <c r="H567" s="270"/>
      <c r="I567" s="4" t="s">
        <v>82</v>
      </c>
      <c r="J567" s="259" t="s">
        <v>263</v>
      </c>
      <c r="K567" s="259">
        <v>20</v>
      </c>
      <c r="L567" s="234">
        <v>0</v>
      </c>
      <c r="M567" s="116">
        <v>9.4200425996943815E-5</v>
      </c>
      <c r="N567" s="5">
        <f t="shared" si="91"/>
        <v>25716716.297165662</v>
      </c>
      <c r="O567" s="6">
        <v>0</v>
      </c>
      <c r="P567" s="260">
        <v>0</v>
      </c>
      <c r="Q567" s="261">
        <f t="shared" si="87"/>
        <v>0</v>
      </c>
      <c r="R567" s="262">
        <f t="shared" si="87"/>
        <v>0</v>
      </c>
      <c r="S567" s="6">
        <f t="shared" si="95"/>
        <v>0</v>
      </c>
      <c r="T567" s="260">
        <f t="shared" si="89"/>
        <v>0</v>
      </c>
      <c r="U567" s="428">
        <v>0</v>
      </c>
      <c r="V567" s="225">
        <v>0</v>
      </c>
      <c r="W567" s="226">
        <f t="shared" si="90"/>
        <v>0</v>
      </c>
      <c r="AB567" s="199">
        <v>0.95</v>
      </c>
      <c r="AC567" s="199">
        <f t="shared" si="93"/>
        <v>0.63649999999999995</v>
      </c>
    </row>
    <row r="568" spans="1:29" s="225" customFormat="1" ht="36" hidden="1" customHeight="1" outlineLevel="7" x14ac:dyDescent="0.2">
      <c r="A568" s="221"/>
      <c r="B568" s="227"/>
      <c r="C568" s="248"/>
      <c r="D568" s="248"/>
      <c r="E568" s="254"/>
      <c r="F568" s="265"/>
      <c r="G568" s="270"/>
      <c r="H568" s="270"/>
      <c r="I568" s="4" t="s">
        <v>83</v>
      </c>
      <c r="J568" s="259" t="s">
        <v>257</v>
      </c>
      <c r="K568" s="259">
        <v>100</v>
      </c>
      <c r="L568" s="234">
        <v>48</v>
      </c>
      <c r="M568" s="116">
        <v>1.4130063899541571E-4</v>
      </c>
      <c r="N568" s="5">
        <f t="shared" si="91"/>
        <v>38575074.445748486</v>
      </c>
      <c r="O568" s="6">
        <v>0.48</v>
      </c>
      <c r="P568" s="260">
        <v>18516035.733959273</v>
      </c>
      <c r="Q568" s="261">
        <f t="shared" si="87"/>
        <v>0</v>
      </c>
      <c r="R568" s="262">
        <f t="shared" si="87"/>
        <v>0</v>
      </c>
      <c r="S568" s="6">
        <f t="shared" si="95"/>
        <v>0.48</v>
      </c>
      <c r="T568" s="260">
        <f t="shared" si="89"/>
        <v>18516035.733959273</v>
      </c>
      <c r="U568" s="428">
        <v>0.48</v>
      </c>
      <c r="V568" s="225">
        <v>48</v>
      </c>
      <c r="W568" s="226">
        <f t="shared" si="90"/>
        <v>0</v>
      </c>
      <c r="AB568" s="199">
        <v>0.79</v>
      </c>
      <c r="AC568" s="199">
        <f t="shared" si="93"/>
        <v>0.5293000000000001</v>
      </c>
    </row>
    <row r="569" spans="1:29" s="225" customFormat="1" ht="36" hidden="1" customHeight="1" outlineLevel="5" x14ac:dyDescent="0.2">
      <c r="A569" s="221"/>
      <c r="B569" s="227"/>
      <c r="C569" s="248"/>
      <c r="D569" s="248"/>
      <c r="E569" s="254"/>
      <c r="F569" s="265"/>
      <c r="G569" s="270"/>
      <c r="H569" s="270"/>
      <c r="I569" s="22" t="s">
        <v>114</v>
      </c>
      <c r="J569" s="271"/>
      <c r="K569" s="271"/>
      <c r="L569" s="272"/>
      <c r="M569" s="115">
        <v>1.4287941708474997E-3</v>
      </c>
      <c r="N569" s="23">
        <f t="shared" si="91"/>
        <v>390060808.64136744</v>
      </c>
      <c r="O569" s="273">
        <v>0.95050000000000001</v>
      </c>
      <c r="P569" s="274">
        <v>370752798.61361974</v>
      </c>
      <c r="Q569" s="273">
        <f t="shared" si="87"/>
        <v>0</v>
      </c>
      <c r="R569" s="272">
        <f t="shared" si="87"/>
        <v>0</v>
      </c>
      <c r="S569" s="273">
        <f>SUMPRODUCT(S570:S576,M570:M576)/M569</f>
        <v>0.95050000000000001</v>
      </c>
      <c r="T569" s="274">
        <f t="shared" si="89"/>
        <v>370752798.61361974</v>
      </c>
      <c r="U569" s="428">
        <v>0.95050000000000001</v>
      </c>
      <c r="W569" s="226">
        <f t="shared" si="90"/>
        <v>0</v>
      </c>
      <c r="AB569" s="199">
        <v>0.95</v>
      </c>
      <c r="AC569" s="199">
        <f t="shared" si="93"/>
        <v>0.63649999999999995</v>
      </c>
    </row>
    <row r="570" spans="1:29" s="225" customFormat="1" ht="36" hidden="1" customHeight="1" outlineLevel="7" x14ac:dyDescent="0.2">
      <c r="A570" s="221"/>
      <c r="B570" s="227"/>
      <c r="C570" s="248"/>
      <c r="D570" s="248"/>
      <c r="E570" s="254"/>
      <c r="F570" s="265"/>
      <c r="G570" s="270"/>
      <c r="H570" s="270"/>
      <c r="I570" s="4" t="s">
        <v>72</v>
      </c>
      <c r="J570" s="259" t="s">
        <v>256</v>
      </c>
      <c r="K570" s="259">
        <v>54300</v>
      </c>
      <c r="L570" s="234">
        <v>54300</v>
      </c>
      <c r="M570" s="116">
        <v>1.4287941708474998E-4</v>
      </c>
      <c r="N570" s="5">
        <f t="shared" si="91"/>
        <v>39006080.864136748</v>
      </c>
      <c r="O570" s="6">
        <v>1</v>
      </c>
      <c r="P570" s="260">
        <v>39006080.864136748</v>
      </c>
      <c r="Q570" s="261">
        <f t="shared" si="87"/>
        <v>0</v>
      </c>
      <c r="R570" s="262">
        <f t="shared" si="87"/>
        <v>0</v>
      </c>
      <c r="S570" s="6">
        <f t="shared" ref="S570:S576" si="96">L570/K570</f>
        <v>1</v>
      </c>
      <c r="T570" s="260">
        <f t="shared" si="89"/>
        <v>39006080.864136748</v>
      </c>
      <c r="U570" s="428">
        <v>1</v>
      </c>
      <c r="V570" s="225">
        <v>54300</v>
      </c>
      <c r="W570" s="226">
        <f t="shared" si="90"/>
        <v>0</v>
      </c>
      <c r="AB570" s="199">
        <v>0.68</v>
      </c>
      <c r="AC570" s="199">
        <f t="shared" si="93"/>
        <v>0.45560000000000006</v>
      </c>
    </row>
    <row r="571" spans="1:29" s="225" customFormat="1" ht="36" hidden="1" customHeight="1" outlineLevel="7" x14ac:dyDescent="0.2">
      <c r="A571" s="221"/>
      <c r="B571" s="227"/>
      <c r="C571" s="248"/>
      <c r="D571" s="248"/>
      <c r="E571" s="254"/>
      <c r="F571" s="265"/>
      <c r="G571" s="270"/>
      <c r="H571" s="270"/>
      <c r="I571" s="4" t="s">
        <v>239</v>
      </c>
      <c r="J571" s="259" t="s">
        <v>263</v>
      </c>
      <c r="K571" s="259">
        <v>22</v>
      </c>
      <c r="L571" s="234">
        <v>22</v>
      </c>
      <c r="M571" s="116">
        <v>7.1439708542374978E-5</v>
      </c>
      <c r="N571" s="5">
        <f t="shared" si="91"/>
        <v>19503040.43206837</v>
      </c>
      <c r="O571" s="6">
        <v>1</v>
      </c>
      <c r="P571" s="260">
        <v>19503040.43206837</v>
      </c>
      <c r="Q571" s="261">
        <f t="shared" si="87"/>
        <v>0</v>
      </c>
      <c r="R571" s="262">
        <f t="shared" si="87"/>
        <v>0</v>
      </c>
      <c r="S571" s="6">
        <f t="shared" si="96"/>
        <v>1</v>
      </c>
      <c r="T571" s="260">
        <f t="shared" si="89"/>
        <v>19503040.43206837</v>
      </c>
      <c r="U571" s="428">
        <v>1</v>
      </c>
      <c r="V571" s="225">
        <v>22</v>
      </c>
      <c r="W571" s="226">
        <f t="shared" si="90"/>
        <v>0</v>
      </c>
      <c r="AB571" s="199">
        <v>0.5</v>
      </c>
      <c r="AC571" s="199">
        <f t="shared" si="93"/>
        <v>0.33500000000000002</v>
      </c>
    </row>
    <row r="572" spans="1:29" s="225" customFormat="1" ht="36" hidden="1" customHeight="1" outlineLevel="7" x14ac:dyDescent="0.2">
      <c r="A572" s="221"/>
      <c r="B572" s="227"/>
      <c r="C572" s="248"/>
      <c r="D572" s="248"/>
      <c r="E572" s="254"/>
      <c r="F572" s="265"/>
      <c r="G572" s="270"/>
      <c r="H572" s="270"/>
      <c r="I572" s="4" t="s">
        <v>75</v>
      </c>
      <c r="J572" s="259" t="s">
        <v>256</v>
      </c>
      <c r="K572" s="259">
        <v>54300</v>
      </c>
      <c r="L572" s="234">
        <v>54300</v>
      </c>
      <c r="M572" s="116">
        <v>5.7151766833899993E-4</v>
      </c>
      <c r="N572" s="5">
        <f t="shared" si="91"/>
        <v>156024323.45654699</v>
      </c>
      <c r="O572" s="6">
        <v>1</v>
      </c>
      <c r="P572" s="260">
        <v>156024323.45654699</v>
      </c>
      <c r="Q572" s="261">
        <f t="shared" si="87"/>
        <v>0</v>
      </c>
      <c r="R572" s="262">
        <f t="shared" si="87"/>
        <v>0</v>
      </c>
      <c r="S572" s="6">
        <f t="shared" si="96"/>
        <v>1</v>
      </c>
      <c r="T572" s="260">
        <f t="shared" si="89"/>
        <v>156024323.45654699</v>
      </c>
      <c r="U572" s="428">
        <v>1</v>
      </c>
      <c r="V572" s="225">
        <v>54300</v>
      </c>
      <c r="W572" s="226">
        <f t="shared" si="90"/>
        <v>0</v>
      </c>
      <c r="AB572" s="199">
        <v>0.93</v>
      </c>
      <c r="AC572" s="199">
        <f t="shared" si="93"/>
        <v>0.6231000000000001</v>
      </c>
    </row>
    <row r="573" spans="1:29" s="225" customFormat="1" ht="36" hidden="1" customHeight="1" outlineLevel="7" x14ac:dyDescent="0.2">
      <c r="A573" s="221"/>
      <c r="B573" s="227"/>
      <c r="C573" s="248"/>
      <c r="D573" s="248"/>
      <c r="E573" s="254"/>
      <c r="F573" s="265"/>
      <c r="G573" s="270"/>
      <c r="H573" s="270"/>
      <c r="I573" s="4" t="s">
        <v>80</v>
      </c>
      <c r="J573" s="259" t="s">
        <v>256</v>
      </c>
      <c r="K573" s="259">
        <v>54300</v>
      </c>
      <c r="L573" s="234">
        <v>54300</v>
      </c>
      <c r="M573" s="116">
        <v>1.7145530050169996E-4</v>
      </c>
      <c r="N573" s="5">
        <f t="shared" si="91"/>
        <v>46807297.036964089</v>
      </c>
      <c r="O573" s="6">
        <v>1</v>
      </c>
      <c r="P573" s="260">
        <v>46807297.036964089</v>
      </c>
      <c r="Q573" s="261">
        <f t="shared" si="87"/>
        <v>0</v>
      </c>
      <c r="R573" s="262">
        <f t="shared" si="87"/>
        <v>0</v>
      </c>
      <c r="S573" s="6">
        <f t="shared" si="96"/>
        <v>1</v>
      </c>
      <c r="T573" s="260">
        <f t="shared" si="89"/>
        <v>46807297.036964089</v>
      </c>
      <c r="U573" s="428">
        <v>1</v>
      </c>
      <c r="V573" s="225">
        <v>0</v>
      </c>
      <c r="W573" s="226">
        <f t="shared" si="90"/>
        <v>-54300</v>
      </c>
      <c r="AB573" s="199">
        <v>0.95</v>
      </c>
      <c r="AC573" s="199">
        <f t="shared" si="93"/>
        <v>0.63649999999999995</v>
      </c>
    </row>
    <row r="574" spans="1:29" s="225" customFormat="1" ht="36" hidden="1" customHeight="1" outlineLevel="7" x14ac:dyDescent="0.2">
      <c r="A574" s="221"/>
      <c r="B574" s="227"/>
      <c r="C574" s="248"/>
      <c r="D574" s="248"/>
      <c r="E574" s="254"/>
      <c r="F574" s="265"/>
      <c r="G574" s="270"/>
      <c r="H574" s="270"/>
      <c r="I574" s="4" t="s">
        <v>81</v>
      </c>
      <c r="J574" s="259" t="s">
        <v>256</v>
      </c>
      <c r="K574" s="259">
        <v>54300</v>
      </c>
      <c r="L574" s="234">
        <v>54300</v>
      </c>
      <c r="M574" s="116">
        <v>1.1430353366779995E-4</v>
      </c>
      <c r="N574" s="5">
        <f t="shared" si="91"/>
        <v>31204864.691309389</v>
      </c>
      <c r="O574" s="6">
        <v>1</v>
      </c>
      <c r="P574" s="260">
        <v>31204864.691309389</v>
      </c>
      <c r="Q574" s="261">
        <f t="shared" si="87"/>
        <v>0</v>
      </c>
      <c r="R574" s="262">
        <f t="shared" si="87"/>
        <v>0</v>
      </c>
      <c r="S574" s="6">
        <f t="shared" si="96"/>
        <v>1</v>
      </c>
      <c r="T574" s="260">
        <f t="shared" si="89"/>
        <v>31204864.691309389</v>
      </c>
      <c r="U574" s="428">
        <v>1</v>
      </c>
      <c r="V574" s="225">
        <v>0</v>
      </c>
      <c r="W574" s="226">
        <f t="shared" si="90"/>
        <v>-54300</v>
      </c>
      <c r="AB574" s="199">
        <v>0.95</v>
      </c>
      <c r="AC574" s="199">
        <f t="shared" si="93"/>
        <v>0.63649999999999995</v>
      </c>
    </row>
    <row r="575" spans="1:29" s="225" customFormat="1" ht="42" hidden="1" customHeight="1" outlineLevel="7" x14ac:dyDescent="0.2">
      <c r="A575" s="221"/>
      <c r="B575" s="227"/>
      <c r="C575" s="248"/>
      <c r="D575" s="248"/>
      <c r="E575" s="254"/>
      <c r="F575" s="265"/>
      <c r="G575" s="270"/>
      <c r="H575" s="270"/>
      <c r="I575" s="4" t="s">
        <v>82</v>
      </c>
      <c r="J575" s="259" t="s">
        <v>263</v>
      </c>
      <c r="K575" s="259">
        <v>22</v>
      </c>
      <c r="L575" s="234">
        <v>22</v>
      </c>
      <c r="M575" s="116">
        <v>1.4287941708474998E-4</v>
      </c>
      <c r="N575" s="5">
        <f t="shared" si="91"/>
        <v>39006080.864136748</v>
      </c>
      <c r="O575" s="6">
        <v>1</v>
      </c>
      <c r="P575" s="260">
        <v>39006080.864136748</v>
      </c>
      <c r="Q575" s="261">
        <f t="shared" si="87"/>
        <v>0</v>
      </c>
      <c r="R575" s="262">
        <f t="shared" si="87"/>
        <v>0</v>
      </c>
      <c r="S575" s="6">
        <f t="shared" si="96"/>
        <v>1</v>
      </c>
      <c r="T575" s="260">
        <f t="shared" si="89"/>
        <v>39006080.864136748</v>
      </c>
      <c r="U575" s="428">
        <v>1</v>
      </c>
      <c r="V575" s="225">
        <v>0</v>
      </c>
      <c r="W575" s="226">
        <f t="shared" si="90"/>
        <v>-22</v>
      </c>
      <c r="AB575" s="199">
        <v>0.95</v>
      </c>
      <c r="AC575" s="199">
        <f t="shared" si="93"/>
        <v>0.63649999999999995</v>
      </c>
    </row>
    <row r="576" spans="1:29" s="225" customFormat="1" ht="42" hidden="1" customHeight="1" outlineLevel="7" x14ac:dyDescent="0.2">
      <c r="A576" s="221"/>
      <c r="B576" s="227"/>
      <c r="C576" s="248"/>
      <c r="D576" s="248"/>
      <c r="E576" s="254"/>
      <c r="F576" s="265"/>
      <c r="G576" s="270"/>
      <c r="H576" s="270"/>
      <c r="I576" s="4" t="s">
        <v>83</v>
      </c>
      <c r="J576" s="259" t="s">
        <v>257</v>
      </c>
      <c r="K576" s="259">
        <v>100</v>
      </c>
      <c r="L576" s="234">
        <v>67</v>
      </c>
      <c r="M576" s="116">
        <v>2.1431912562712495E-4</v>
      </c>
      <c r="N576" s="5">
        <f t="shared" si="91"/>
        <v>58509121.296205111</v>
      </c>
      <c r="O576" s="6">
        <v>0.67</v>
      </c>
      <c r="P576" s="260">
        <v>39201111.268457428</v>
      </c>
      <c r="Q576" s="261">
        <f t="shared" si="87"/>
        <v>0</v>
      </c>
      <c r="R576" s="262">
        <f t="shared" si="87"/>
        <v>0</v>
      </c>
      <c r="S576" s="6">
        <f t="shared" si="96"/>
        <v>0.67</v>
      </c>
      <c r="T576" s="260">
        <f t="shared" si="89"/>
        <v>39201111.268457428</v>
      </c>
      <c r="U576" s="428">
        <v>0.67</v>
      </c>
      <c r="V576" s="225">
        <v>55</v>
      </c>
      <c r="W576" s="226">
        <f t="shared" si="90"/>
        <v>-12</v>
      </c>
      <c r="AB576" s="199">
        <v>0.95</v>
      </c>
      <c r="AC576" s="199">
        <f t="shared" si="93"/>
        <v>0.63649999999999995</v>
      </c>
    </row>
    <row r="577" spans="1:29" s="225" customFormat="1" ht="42" hidden="1" customHeight="1" outlineLevel="4" x14ac:dyDescent="0.2">
      <c r="A577" s="221"/>
      <c r="B577" s="227"/>
      <c r="C577" s="248"/>
      <c r="D577" s="248"/>
      <c r="E577" s="254"/>
      <c r="F577" s="265"/>
      <c r="G577" s="265"/>
      <c r="H577" s="265"/>
      <c r="I577" s="19" t="s">
        <v>115</v>
      </c>
      <c r="J577" s="266"/>
      <c r="K577" s="266"/>
      <c r="L577" s="267"/>
      <c r="M577" s="105">
        <v>6.7057625569595007E-4</v>
      </c>
      <c r="N577" s="20">
        <f t="shared" si="91"/>
        <v>183067317.80499437</v>
      </c>
      <c r="O577" s="268">
        <v>0</v>
      </c>
      <c r="P577" s="269">
        <v>0</v>
      </c>
      <c r="Q577" s="268">
        <f t="shared" si="87"/>
        <v>0</v>
      </c>
      <c r="R577" s="267">
        <f t="shared" si="87"/>
        <v>0</v>
      </c>
      <c r="S577" s="268">
        <f>S578</f>
        <v>0</v>
      </c>
      <c r="T577" s="269">
        <f t="shared" si="89"/>
        <v>0</v>
      </c>
      <c r="U577" s="428">
        <v>0</v>
      </c>
      <c r="W577" s="226">
        <f t="shared" si="90"/>
        <v>0</v>
      </c>
      <c r="AB577" s="199">
        <v>0.95</v>
      </c>
      <c r="AC577" s="199">
        <f t="shared" si="93"/>
        <v>0.63649999999999995</v>
      </c>
    </row>
    <row r="578" spans="1:29" s="225" customFormat="1" ht="42" hidden="1" customHeight="1" outlineLevel="7" x14ac:dyDescent="0.2">
      <c r="A578" s="221"/>
      <c r="B578" s="227"/>
      <c r="C578" s="248"/>
      <c r="D578" s="248"/>
      <c r="E578" s="254"/>
      <c r="F578" s="265"/>
      <c r="G578" s="265"/>
      <c r="H578" s="265"/>
      <c r="I578" s="4" t="s">
        <v>115</v>
      </c>
      <c r="J578" s="259" t="s">
        <v>259</v>
      </c>
      <c r="K578" s="259">
        <v>200</v>
      </c>
      <c r="L578" s="234">
        <v>0</v>
      </c>
      <c r="M578" s="116">
        <v>6.7057625569595007E-4</v>
      </c>
      <c r="N578" s="5">
        <f t="shared" si="91"/>
        <v>183067317.80499437</v>
      </c>
      <c r="O578" s="6">
        <v>0</v>
      </c>
      <c r="P578" s="260">
        <v>0</v>
      </c>
      <c r="Q578" s="261">
        <f t="shared" si="87"/>
        <v>0</v>
      </c>
      <c r="R578" s="262">
        <f t="shared" si="87"/>
        <v>0</v>
      </c>
      <c r="S578" s="6">
        <f>L578/K578</f>
        <v>0</v>
      </c>
      <c r="T578" s="260">
        <f t="shared" si="89"/>
        <v>0</v>
      </c>
      <c r="U578" s="428">
        <v>0</v>
      </c>
      <c r="W578" s="226">
        <f t="shared" si="90"/>
        <v>0</v>
      </c>
      <c r="AB578" s="199">
        <v>0.94</v>
      </c>
      <c r="AC578" s="199">
        <f t="shared" si="93"/>
        <v>0.62980000000000003</v>
      </c>
    </row>
    <row r="579" spans="1:29" s="225" customFormat="1" ht="42" hidden="1" customHeight="1" outlineLevel="3" x14ac:dyDescent="0.2">
      <c r="A579" s="221"/>
      <c r="B579" s="227"/>
      <c r="C579" s="248"/>
      <c r="D579" s="248"/>
      <c r="E579" s="254"/>
      <c r="F579" s="254"/>
      <c r="G579" s="254"/>
      <c r="H579" s="254"/>
      <c r="I579" s="13" t="s">
        <v>116</v>
      </c>
      <c r="J579" s="255"/>
      <c r="K579" s="255"/>
      <c r="L579" s="14"/>
      <c r="M579" s="112">
        <v>2.1203259900412458E-3</v>
      </c>
      <c r="N579" s="14">
        <f t="shared" si="91"/>
        <v>578848995.28126013</v>
      </c>
      <c r="O579" s="257">
        <v>0</v>
      </c>
      <c r="P579" s="258">
        <v>0</v>
      </c>
      <c r="Q579" s="15">
        <f t="shared" si="87"/>
        <v>0</v>
      </c>
      <c r="R579" s="14">
        <f t="shared" si="87"/>
        <v>0</v>
      </c>
      <c r="S579" s="257">
        <f>(S580*M580+S581*M581)/M579</f>
        <v>0</v>
      </c>
      <c r="T579" s="258">
        <f t="shared" si="89"/>
        <v>0</v>
      </c>
      <c r="U579" s="428">
        <v>0</v>
      </c>
      <c r="W579" s="226">
        <f t="shared" si="90"/>
        <v>0</v>
      </c>
      <c r="AB579" s="199">
        <v>0.82</v>
      </c>
      <c r="AC579" s="199">
        <f t="shared" si="93"/>
        <v>0.5494</v>
      </c>
    </row>
    <row r="580" spans="1:29" s="225" customFormat="1" ht="42" hidden="1" customHeight="1" outlineLevel="7" x14ac:dyDescent="0.2">
      <c r="A580" s="221"/>
      <c r="B580" s="227"/>
      <c r="C580" s="248"/>
      <c r="D580" s="248"/>
      <c r="E580" s="254"/>
      <c r="F580" s="254"/>
      <c r="G580" s="254"/>
      <c r="H580" s="254"/>
      <c r="I580" s="4" t="s">
        <v>117</v>
      </c>
      <c r="J580" s="259" t="s">
        <v>259</v>
      </c>
      <c r="K580" s="259">
        <v>1</v>
      </c>
      <c r="L580" s="234">
        <v>0</v>
      </c>
      <c r="M580" s="116">
        <v>1.0601629950206229E-3</v>
      </c>
      <c r="N580" s="5">
        <f t="shared" si="91"/>
        <v>289424497.64063007</v>
      </c>
      <c r="O580" s="6">
        <v>0</v>
      </c>
      <c r="P580" s="260">
        <v>0</v>
      </c>
      <c r="Q580" s="261">
        <f t="shared" si="87"/>
        <v>0</v>
      </c>
      <c r="R580" s="262">
        <f t="shared" si="87"/>
        <v>0</v>
      </c>
      <c r="S580" s="6">
        <f>L580/K580</f>
        <v>0</v>
      </c>
      <c r="T580" s="260">
        <f t="shared" si="89"/>
        <v>0</v>
      </c>
      <c r="U580" s="428">
        <v>0</v>
      </c>
      <c r="W580" s="226">
        <f t="shared" si="90"/>
        <v>0</v>
      </c>
      <c r="AB580" s="199">
        <v>0.95</v>
      </c>
      <c r="AC580" s="199">
        <f t="shared" si="93"/>
        <v>0.63649999999999995</v>
      </c>
    </row>
    <row r="581" spans="1:29" s="225" customFormat="1" ht="42" hidden="1" customHeight="1" outlineLevel="7" x14ac:dyDescent="0.2">
      <c r="A581" s="221"/>
      <c r="B581" s="227"/>
      <c r="C581" s="248"/>
      <c r="D581" s="248"/>
      <c r="E581" s="254"/>
      <c r="F581" s="254"/>
      <c r="G581" s="254"/>
      <c r="H581" s="254"/>
      <c r="I581" s="4" t="s">
        <v>118</v>
      </c>
      <c r="J581" s="259" t="s">
        <v>259</v>
      </c>
      <c r="K581" s="259">
        <v>1</v>
      </c>
      <c r="L581" s="234">
        <v>0</v>
      </c>
      <c r="M581" s="116">
        <v>1.0601629950206229E-3</v>
      </c>
      <c r="N581" s="5">
        <f t="shared" si="91"/>
        <v>289424497.64063007</v>
      </c>
      <c r="O581" s="6">
        <v>0</v>
      </c>
      <c r="P581" s="260">
        <v>0</v>
      </c>
      <c r="Q581" s="261">
        <f t="shared" si="87"/>
        <v>0</v>
      </c>
      <c r="R581" s="262">
        <f t="shared" si="87"/>
        <v>0</v>
      </c>
      <c r="S581" s="6">
        <f>L581/K581</f>
        <v>0</v>
      </c>
      <c r="T581" s="260">
        <f t="shared" si="89"/>
        <v>0</v>
      </c>
      <c r="U581" s="428">
        <v>0</v>
      </c>
      <c r="W581" s="226">
        <f t="shared" si="90"/>
        <v>0</v>
      </c>
      <c r="AB581" s="199">
        <v>0.8</v>
      </c>
      <c r="AC581" s="199">
        <f t="shared" si="93"/>
        <v>0.53600000000000003</v>
      </c>
    </row>
    <row r="582" spans="1:29" s="225" customFormat="1" ht="42" hidden="1" customHeight="1" outlineLevel="3" x14ac:dyDescent="0.2">
      <c r="A582" s="221"/>
      <c r="B582" s="227"/>
      <c r="C582" s="248"/>
      <c r="D582" s="248"/>
      <c r="E582" s="254"/>
      <c r="F582" s="254"/>
      <c r="G582" s="254"/>
      <c r="H582" s="254"/>
      <c r="I582" s="13" t="s">
        <v>119</v>
      </c>
      <c r="J582" s="255"/>
      <c r="K582" s="255"/>
      <c r="L582" s="14"/>
      <c r="M582" s="112">
        <v>5.9409635305029761E-2</v>
      </c>
      <c r="N582" s="14">
        <f t="shared" si="91"/>
        <v>16218830438.273125</v>
      </c>
      <c r="O582" s="257">
        <v>0</v>
      </c>
      <c r="P582" s="258">
        <v>0</v>
      </c>
      <c r="Q582" s="15">
        <f t="shared" si="87"/>
        <v>0</v>
      </c>
      <c r="R582" s="14">
        <f t="shared" si="87"/>
        <v>0</v>
      </c>
      <c r="S582" s="257">
        <f>(S583*M583+S712*M712)/M582</f>
        <v>0</v>
      </c>
      <c r="T582" s="258">
        <f t="shared" si="89"/>
        <v>0</v>
      </c>
      <c r="U582" s="428">
        <v>0</v>
      </c>
      <c r="W582" s="226">
        <f t="shared" si="90"/>
        <v>0</v>
      </c>
      <c r="AB582" s="199">
        <v>0.83</v>
      </c>
      <c r="AC582" s="199">
        <f t="shared" si="93"/>
        <v>0.55610000000000004</v>
      </c>
    </row>
    <row r="583" spans="1:29" s="225" customFormat="1" ht="42" hidden="1" customHeight="1" outlineLevel="4" x14ac:dyDescent="0.2">
      <c r="A583" s="221"/>
      <c r="B583" s="227"/>
      <c r="C583" s="248"/>
      <c r="D583" s="248"/>
      <c r="E583" s="254"/>
      <c r="F583" s="265"/>
      <c r="G583" s="265"/>
      <c r="H583" s="265"/>
      <c r="I583" s="19" t="s">
        <v>120</v>
      </c>
      <c r="J583" s="266"/>
      <c r="K583" s="266"/>
      <c r="L583" s="20"/>
      <c r="M583" s="105">
        <v>3.2680150533520962E-2</v>
      </c>
      <c r="N583" s="20">
        <f t="shared" si="91"/>
        <v>8921681095.6512222</v>
      </c>
      <c r="O583" s="268">
        <v>0</v>
      </c>
      <c r="P583" s="269">
        <v>0</v>
      </c>
      <c r="Q583" s="21">
        <f t="shared" si="87"/>
        <v>0</v>
      </c>
      <c r="R583" s="20">
        <f t="shared" si="87"/>
        <v>0</v>
      </c>
      <c r="S583" s="268">
        <f>(S584*$M$584+S592*$M$592+S600*$M$600+S608*$M$608+S616*$M$616+S624*$M$624+S632*$M$632+S640*$M$640+S648*$M$648+S656*$M$656+S664*$M$664+S672*$M$672+S680*$M$680+S688*$M$688+S696*$M$696+S704*$M$704)/$M$583</f>
        <v>0</v>
      </c>
      <c r="T583" s="269">
        <f t="shared" si="89"/>
        <v>0</v>
      </c>
      <c r="U583" s="428">
        <v>0</v>
      </c>
      <c r="W583" s="226">
        <f t="shared" si="90"/>
        <v>0</v>
      </c>
      <c r="AB583" s="199">
        <v>0.83</v>
      </c>
      <c r="AC583" s="199">
        <f t="shared" si="93"/>
        <v>0.55610000000000004</v>
      </c>
    </row>
    <row r="584" spans="1:29" s="225" customFormat="1" ht="42" hidden="1" customHeight="1" outlineLevel="5" x14ac:dyDescent="0.2">
      <c r="A584" s="221"/>
      <c r="B584" s="227"/>
      <c r="C584" s="248"/>
      <c r="D584" s="248"/>
      <c r="E584" s="254"/>
      <c r="F584" s="265"/>
      <c r="G584" s="270"/>
      <c r="H584" s="270"/>
      <c r="I584" s="22" t="s">
        <v>121</v>
      </c>
      <c r="J584" s="271"/>
      <c r="K584" s="271"/>
      <c r="L584" s="23"/>
      <c r="M584" s="115">
        <v>7.275240489304868E-3</v>
      </c>
      <c r="N584" s="23">
        <f t="shared" si="91"/>
        <v>1986140653.580229</v>
      </c>
      <c r="O584" s="273">
        <v>0</v>
      </c>
      <c r="P584" s="274">
        <v>0</v>
      </c>
      <c r="Q584" s="24">
        <f t="shared" si="87"/>
        <v>0</v>
      </c>
      <c r="R584" s="23">
        <f t="shared" si="87"/>
        <v>0</v>
      </c>
      <c r="S584" s="273">
        <f>SUMPRODUCT(S585:S591,M585:M591)/M584</f>
        <v>0</v>
      </c>
      <c r="T584" s="274">
        <f t="shared" si="89"/>
        <v>0</v>
      </c>
      <c r="U584" s="428">
        <v>0</v>
      </c>
      <c r="W584" s="226">
        <f t="shared" si="90"/>
        <v>0</v>
      </c>
      <c r="AB584" s="199">
        <v>0.95</v>
      </c>
      <c r="AC584" s="199">
        <f t="shared" si="93"/>
        <v>0.63649999999999995</v>
      </c>
    </row>
    <row r="585" spans="1:29" s="225" customFormat="1" ht="42" hidden="1" customHeight="1" outlineLevel="7" x14ac:dyDescent="0.2">
      <c r="A585" s="221"/>
      <c r="B585" s="227"/>
      <c r="C585" s="248"/>
      <c r="D585" s="248"/>
      <c r="E585" s="254"/>
      <c r="F585" s="265"/>
      <c r="G585" s="270"/>
      <c r="H585" s="270"/>
      <c r="I585" s="4" t="s">
        <v>291</v>
      </c>
      <c r="J585" s="259" t="s">
        <v>256</v>
      </c>
      <c r="K585" s="259">
        <v>1</v>
      </c>
      <c r="L585" s="234">
        <v>0</v>
      </c>
      <c r="M585" s="116">
        <v>3.6376202446524342E-4</v>
      </c>
      <c r="N585" s="5">
        <f t="shared" si="91"/>
        <v>99307032.679011449</v>
      </c>
      <c r="O585" s="6">
        <v>0</v>
      </c>
      <c r="P585" s="260">
        <v>0</v>
      </c>
      <c r="Q585" s="261">
        <f t="shared" si="87"/>
        <v>0</v>
      </c>
      <c r="R585" s="262">
        <f t="shared" si="87"/>
        <v>0</v>
      </c>
      <c r="S585" s="6">
        <f t="shared" ref="S585:S591" si="97">L585/K585</f>
        <v>0</v>
      </c>
      <c r="T585" s="260">
        <f t="shared" si="89"/>
        <v>0</v>
      </c>
      <c r="U585" s="428">
        <v>0</v>
      </c>
      <c r="W585" s="226">
        <f t="shared" si="90"/>
        <v>0</v>
      </c>
      <c r="AB585" s="199"/>
      <c r="AC585" s="199"/>
    </row>
    <row r="586" spans="1:29" s="225" customFormat="1" ht="42" hidden="1" customHeight="1" outlineLevel="7" x14ac:dyDescent="0.2">
      <c r="A586" s="221"/>
      <c r="B586" s="227"/>
      <c r="C586" s="248"/>
      <c r="D586" s="248"/>
      <c r="E586" s="254"/>
      <c r="F586" s="265"/>
      <c r="G586" s="270"/>
      <c r="H586" s="270"/>
      <c r="I586" s="4" t="s">
        <v>292</v>
      </c>
      <c r="J586" s="259" t="s">
        <v>257</v>
      </c>
      <c r="K586" s="259">
        <v>1</v>
      </c>
      <c r="L586" s="234">
        <v>0</v>
      </c>
      <c r="M586" s="116">
        <v>3.6376202446524342E-4</v>
      </c>
      <c r="N586" s="5">
        <f t="shared" si="91"/>
        <v>99307032.679011449</v>
      </c>
      <c r="O586" s="6">
        <v>0</v>
      </c>
      <c r="P586" s="260">
        <v>0</v>
      </c>
      <c r="Q586" s="261">
        <f t="shared" si="87"/>
        <v>0</v>
      </c>
      <c r="R586" s="262">
        <f t="shared" si="87"/>
        <v>0</v>
      </c>
      <c r="S586" s="6">
        <f t="shared" si="97"/>
        <v>0</v>
      </c>
      <c r="T586" s="260">
        <f t="shared" si="89"/>
        <v>0</v>
      </c>
      <c r="U586" s="428">
        <v>0</v>
      </c>
      <c r="W586" s="226">
        <f t="shared" si="90"/>
        <v>0</v>
      </c>
      <c r="AB586" s="199"/>
      <c r="AC586" s="199"/>
    </row>
    <row r="587" spans="1:29" s="225" customFormat="1" ht="42" hidden="1" customHeight="1" outlineLevel="7" x14ac:dyDescent="0.2">
      <c r="A587" s="221"/>
      <c r="B587" s="227"/>
      <c r="C587" s="248"/>
      <c r="D587" s="248"/>
      <c r="E587" s="254"/>
      <c r="F587" s="265"/>
      <c r="G587" s="270"/>
      <c r="H587" s="270"/>
      <c r="I587" s="4" t="s">
        <v>231</v>
      </c>
      <c r="J587" s="259" t="s">
        <v>256</v>
      </c>
      <c r="K587" s="259">
        <v>1</v>
      </c>
      <c r="L587" s="234">
        <v>0</v>
      </c>
      <c r="M587" s="116">
        <v>2.5463341712567036E-3</v>
      </c>
      <c r="N587" s="5">
        <f t="shared" si="91"/>
        <v>695149228.75308013</v>
      </c>
      <c r="O587" s="6">
        <v>0</v>
      </c>
      <c r="P587" s="260">
        <v>0</v>
      </c>
      <c r="Q587" s="261">
        <f t="shared" si="87"/>
        <v>0</v>
      </c>
      <c r="R587" s="262">
        <f t="shared" si="87"/>
        <v>0</v>
      </c>
      <c r="S587" s="6">
        <f t="shared" si="97"/>
        <v>0</v>
      </c>
      <c r="T587" s="260">
        <f t="shared" si="89"/>
        <v>0</v>
      </c>
      <c r="U587" s="428">
        <v>0</v>
      </c>
      <c r="W587" s="226">
        <f t="shared" si="90"/>
        <v>0</v>
      </c>
      <c r="AB587" s="199"/>
      <c r="AC587" s="199"/>
    </row>
    <row r="588" spans="1:29" s="225" customFormat="1" ht="42" hidden="1" customHeight="1" outlineLevel="7" x14ac:dyDescent="0.2">
      <c r="A588" s="221"/>
      <c r="B588" s="227"/>
      <c r="C588" s="248"/>
      <c r="D588" s="248"/>
      <c r="E588" s="254"/>
      <c r="F588" s="265"/>
      <c r="G588" s="270"/>
      <c r="H588" s="270"/>
      <c r="I588" s="4" t="s">
        <v>80</v>
      </c>
      <c r="J588" s="259" t="s">
        <v>256</v>
      </c>
      <c r="K588" s="259">
        <v>1</v>
      </c>
      <c r="L588" s="234">
        <v>0</v>
      </c>
      <c r="M588" s="116">
        <v>1.0912860733957302E-3</v>
      </c>
      <c r="N588" s="5">
        <f t="shared" si="91"/>
        <v>297921098.03703433</v>
      </c>
      <c r="O588" s="6">
        <v>0</v>
      </c>
      <c r="P588" s="260">
        <v>0</v>
      </c>
      <c r="Q588" s="261">
        <f t="shared" si="87"/>
        <v>0</v>
      </c>
      <c r="R588" s="262">
        <f t="shared" si="87"/>
        <v>0</v>
      </c>
      <c r="S588" s="6">
        <f t="shared" si="97"/>
        <v>0</v>
      </c>
      <c r="T588" s="260">
        <f t="shared" si="89"/>
        <v>0</v>
      </c>
      <c r="U588" s="428">
        <v>0</v>
      </c>
      <c r="W588" s="226">
        <f t="shared" si="90"/>
        <v>0</v>
      </c>
      <c r="AB588" s="199"/>
      <c r="AC588" s="199"/>
    </row>
    <row r="589" spans="1:29" s="225" customFormat="1" ht="42" hidden="1" customHeight="1" outlineLevel="7" x14ac:dyDescent="0.2">
      <c r="A589" s="221"/>
      <c r="B589" s="227"/>
      <c r="C589" s="248"/>
      <c r="D589" s="248"/>
      <c r="E589" s="254"/>
      <c r="F589" s="265"/>
      <c r="G589" s="270"/>
      <c r="H589" s="270"/>
      <c r="I589" s="4" t="s">
        <v>82</v>
      </c>
      <c r="J589" s="259" t="s">
        <v>257</v>
      </c>
      <c r="K589" s="259">
        <v>1</v>
      </c>
      <c r="L589" s="234">
        <v>0</v>
      </c>
      <c r="M589" s="116">
        <v>1.0912860733957302E-3</v>
      </c>
      <c r="N589" s="5">
        <f t="shared" si="91"/>
        <v>297921098.03703433</v>
      </c>
      <c r="O589" s="6">
        <v>0</v>
      </c>
      <c r="P589" s="260">
        <v>0</v>
      </c>
      <c r="Q589" s="261">
        <f t="shared" si="87"/>
        <v>0</v>
      </c>
      <c r="R589" s="262">
        <f t="shared" si="87"/>
        <v>0</v>
      </c>
      <c r="S589" s="6">
        <f t="shared" si="97"/>
        <v>0</v>
      </c>
      <c r="T589" s="260">
        <f t="shared" si="89"/>
        <v>0</v>
      </c>
      <c r="U589" s="428">
        <v>0</v>
      </c>
      <c r="W589" s="226">
        <f t="shared" si="90"/>
        <v>0</v>
      </c>
      <c r="AB589" s="199"/>
      <c r="AC589" s="199"/>
    </row>
    <row r="590" spans="1:29" s="225" customFormat="1" ht="42" hidden="1" customHeight="1" outlineLevel="7" x14ac:dyDescent="0.2">
      <c r="A590" s="221"/>
      <c r="B590" s="227"/>
      <c r="C590" s="248"/>
      <c r="D590" s="248"/>
      <c r="E590" s="254"/>
      <c r="F590" s="265"/>
      <c r="G590" s="270"/>
      <c r="H590" s="270"/>
      <c r="I590" s="4" t="s">
        <v>293</v>
      </c>
      <c r="J590" s="259" t="s">
        <v>256</v>
      </c>
      <c r="K590" s="259">
        <v>1</v>
      </c>
      <c r="L590" s="234">
        <v>0</v>
      </c>
      <c r="M590" s="116">
        <v>1.4550480978609737E-3</v>
      </c>
      <c r="N590" s="5">
        <f t="shared" si="91"/>
        <v>397228130.7160458</v>
      </c>
      <c r="O590" s="6">
        <v>0</v>
      </c>
      <c r="P590" s="260">
        <v>0</v>
      </c>
      <c r="Q590" s="261">
        <f t="shared" si="87"/>
        <v>0</v>
      </c>
      <c r="R590" s="262">
        <f t="shared" si="87"/>
        <v>0</v>
      </c>
      <c r="S590" s="6">
        <f t="shared" si="97"/>
        <v>0</v>
      </c>
      <c r="T590" s="260">
        <f t="shared" si="89"/>
        <v>0</v>
      </c>
      <c r="U590" s="428">
        <v>0</v>
      </c>
      <c r="W590" s="226">
        <f t="shared" si="90"/>
        <v>0</v>
      </c>
      <c r="AB590" s="199"/>
      <c r="AC590" s="199"/>
    </row>
    <row r="591" spans="1:29" s="225" customFormat="1" ht="42" hidden="1" customHeight="1" outlineLevel="7" x14ac:dyDescent="0.2">
      <c r="A591" s="221"/>
      <c r="B591" s="227"/>
      <c r="C591" s="248"/>
      <c r="D591" s="248"/>
      <c r="E591" s="254"/>
      <c r="F591" s="265"/>
      <c r="G591" s="270"/>
      <c r="H591" s="270"/>
      <c r="I591" s="4" t="s">
        <v>294</v>
      </c>
      <c r="J591" s="259" t="s">
        <v>257</v>
      </c>
      <c r="K591" s="259">
        <v>1</v>
      </c>
      <c r="L591" s="234">
        <v>0</v>
      </c>
      <c r="M591" s="116">
        <v>3.6376202446524342E-4</v>
      </c>
      <c r="N591" s="5">
        <f t="shared" si="91"/>
        <v>99307032.679011449</v>
      </c>
      <c r="O591" s="6">
        <v>0</v>
      </c>
      <c r="P591" s="260">
        <v>0</v>
      </c>
      <c r="Q591" s="261">
        <f t="shared" si="87"/>
        <v>0</v>
      </c>
      <c r="R591" s="262">
        <f t="shared" si="87"/>
        <v>0</v>
      </c>
      <c r="S591" s="6">
        <f t="shared" si="97"/>
        <v>0</v>
      </c>
      <c r="T591" s="260">
        <f t="shared" si="89"/>
        <v>0</v>
      </c>
      <c r="U591" s="428">
        <v>0</v>
      </c>
      <c r="W591" s="226">
        <f t="shared" si="90"/>
        <v>0</v>
      </c>
      <c r="AB591" s="199"/>
      <c r="AC591" s="199"/>
    </row>
    <row r="592" spans="1:29" s="225" customFormat="1" ht="42" hidden="1" customHeight="1" outlineLevel="5" x14ac:dyDescent="0.2">
      <c r="A592" s="221"/>
      <c r="B592" s="227"/>
      <c r="C592" s="248"/>
      <c r="D592" s="248"/>
      <c r="E592" s="254"/>
      <c r="F592" s="265"/>
      <c r="G592" s="270"/>
      <c r="H592" s="270"/>
      <c r="I592" s="22" t="s">
        <v>122</v>
      </c>
      <c r="J592" s="271"/>
      <c r="K592" s="271"/>
      <c r="L592" s="23"/>
      <c r="M592" s="115">
        <v>7.275240489304868E-3</v>
      </c>
      <c r="N592" s="23">
        <f t="shared" si="91"/>
        <v>1986140653.580229</v>
      </c>
      <c r="O592" s="273">
        <v>0</v>
      </c>
      <c r="P592" s="274">
        <v>0</v>
      </c>
      <c r="Q592" s="24">
        <f t="shared" si="87"/>
        <v>0</v>
      </c>
      <c r="R592" s="23">
        <f t="shared" si="87"/>
        <v>0</v>
      </c>
      <c r="S592" s="273">
        <f>SUMPRODUCT(S593:S599,M593:M599)/M592</f>
        <v>0</v>
      </c>
      <c r="T592" s="274">
        <f t="shared" si="89"/>
        <v>0</v>
      </c>
      <c r="U592" s="428">
        <v>0</v>
      </c>
      <c r="W592" s="226">
        <f t="shared" si="90"/>
        <v>0</v>
      </c>
      <c r="AB592" s="199"/>
      <c r="AC592" s="199"/>
    </row>
    <row r="593" spans="1:29" s="225" customFormat="1" ht="42" hidden="1" customHeight="1" outlineLevel="7" x14ac:dyDescent="0.2">
      <c r="A593" s="221"/>
      <c r="B593" s="227"/>
      <c r="C593" s="248"/>
      <c r="D593" s="248"/>
      <c r="E593" s="254"/>
      <c r="F593" s="265"/>
      <c r="G593" s="270"/>
      <c r="H593" s="270"/>
      <c r="I593" s="4" t="s">
        <v>291</v>
      </c>
      <c r="J593" s="259" t="s">
        <v>256</v>
      </c>
      <c r="K593" s="259">
        <v>1</v>
      </c>
      <c r="L593" s="234">
        <v>0</v>
      </c>
      <c r="M593" s="116">
        <v>3.6376202446524342E-4</v>
      </c>
      <c r="N593" s="5">
        <f t="shared" si="91"/>
        <v>99307032.679011449</v>
      </c>
      <c r="O593" s="6">
        <v>0</v>
      </c>
      <c r="P593" s="260">
        <v>0</v>
      </c>
      <c r="Q593" s="261">
        <f t="shared" si="87"/>
        <v>0</v>
      </c>
      <c r="R593" s="262">
        <f t="shared" si="87"/>
        <v>0</v>
      </c>
      <c r="S593" s="6">
        <f t="shared" ref="S593:S599" si="98">L593/K593</f>
        <v>0</v>
      </c>
      <c r="T593" s="260">
        <f t="shared" si="89"/>
        <v>0</v>
      </c>
      <c r="U593" s="428">
        <v>0</v>
      </c>
      <c r="W593" s="226">
        <f t="shared" si="90"/>
        <v>0</v>
      </c>
      <c r="AB593" s="199"/>
      <c r="AC593" s="199"/>
    </row>
    <row r="594" spans="1:29" s="225" customFormat="1" ht="42" hidden="1" customHeight="1" outlineLevel="7" x14ac:dyDescent="0.2">
      <c r="A594" s="221"/>
      <c r="B594" s="227"/>
      <c r="C594" s="248"/>
      <c r="D594" s="248"/>
      <c r="E594" s="254"/>
      <c r="F594" s="265"/>
      <c r="G594" s="270"/>
      <c r="H594" s="270"/>
      <c r="I594" s="4" t="s">
        <v>292</v>
      </c>
      <c r="J594" s="259" t="s">
        <v>257</v>
      </c>
      <c r="K594" s="259">
        <v>1</v>
      </c>
      <c r="L594" s="234">
        <v>0</v>
      </c>
      <c r="M594" s="116">
        <v>3.6376202446524342E-4</v>
      </c>
      <c r="N594" s="5">
        <f t="shared" si="91"/>
        <v>99307032.679011449</v>
      </c>
      <c r="O594" s="6">
        <v>0</v>
      </c>
      <c r="P594" s="260">
        <v>0</v>
      </c>
      <c r="Q594" s="261">
        <f t="shared" si="87"/>
        <v>0</v>
      </c>
      <c r="R594" s="262">
        <f t="shared" si="87"/>
        <v>0</v>
      </c>
      <c r="S594" s="6">
        <f t="shared" si="98"/>
        <v>0</v>
      </c>
      <c r="T594" s="260">
        <f t="shared" si="89"/>
        <v>0</v>
      </c>
      <c r="U594" s="428">
        <v>0</v>
      </c>
      <c r="W594" s="226">
        <f t="shared" si="90"/>
        <v>0</v>
      </c>
      <c r="AB594" s="199"/>
      <c r="AC594" s="199"/>
    </row>
    <row r="595" spans="1:29" s="225" customFormat="1" ht="42" hidden="1" customHeight="1" outlineLevel="7" x14ac:dyDescent="0.2">
      <c r="A595" s="221"/>
      <c r="B595" s="227"/>
      <c r="C595" s="248"/>
      <c r="D595" s="248"/>
      <c r="E595" s="254"/>
      <c r="F595" s="265"/>
      <c r="G595" s="270"/>
      <c r="H595" s="270"/>
      <c r="I595" s="4" t="s">
        <v>231</v>
      </c>
      <c r="J595" s="259" t="s">
        <v>256</v>
      </c>
      <c r="K595" s="259">
        <v>1</v>
      </c>
      <c r="L595" s="234">
        <v>0</v>
      </c>
      <c r="M595" s="116">
        <v>2.5463341712567036E-3</v>
      </c>
      <c r="N595" s="5">
        <f t="shared" si="91"/>
        <v>695149228.75308013</v>
      </c>
      <c r="O595" s="6">
        <v>0</v>
      </c>
      <c r="P595" s="260">
        <v>0</v>
      </c>
      <c r="Q595" s="261">
        <f t="shared" si="87"/>
        <v>0</v>
      </c>
      <c r="R595" s="262">
        <f t="shared" si="87"/>
        <v>0</v>
      </c>
      <c r="S595" s="6">
        <f t="shared" si="98"/>
        <v>0</v>
      </c>
      <c r="T595" s="260">
        <f t="shared" si="89"/>
        <v>0</v>
      </c>
      <c r="U595" s="428">
        <v>0</v>
      </c>
      <c r="W595" s="226">
        <f t="shared" si="90"/>
        <v>0</v>
      </c>
      <c r="AB595" s="199"/>
      <c r="AC595" s="199"/>
    </row>
    <row r="596" spans="1:29" s="225" customFormat="1" ht="42" hidden="1" customHeight="1" outlineLevel="7" x14ac:dyDescent="0.2">
      <c r="A596" s="221"/>
      <c r="B596" s="227"/>
      <c r="C596" s="248"/>
      <c r="D596" s="248"/>
      <c r="E596" s="254"/>
      <c r="F596" s="265"/>
      <c r="G596" s="270"/>
      <c r="H596" s="270"/>
      <c r="I596" s="4" t="s">
        <v>80</v>
      </c>
      <c r="J596" s="259" t="s">
        <v>256</v>
      </c>
      <c r="K596" s="259">
        <v>1</v>
      </c>
      <c r="L596" s="234">
        <v>0</v>
      </c>
      <c r="M596" s="116">
        <v>1.0912860733957302E-3</v>
      </c>
      <c r="N596" s="5">
        <f t="shared" si="91"/>
        <v>297921098.03703433</v>
      </c>
      <c r="O596" s="6">
        <v>0</v>
      </c>
      <c r="P596" s="260">
        <v>0</v>
      </c>
      <c r="Q596" s="261">
        <f t="shared" si="87"/>
        <v>0</v>
      </c>
      <c r="R596" s="262">
        <f t="shared" si="87"/>
        <v>0</v>
      </c>
      <c r="S596" s="6">
        <f t="shared" si="98"/>
        <v>0</v>
      </c>
      <c r="T596" s="260">
        <f t="shared" si="89"/>
        <v>0</v>
      </c>
      <c r="U596" s="428">
        <v>0</v>
      </c>
      <c r="W596" s="226">
        <f t="shared" si="90"/>
        <v>0</v>
      </c>
      <c r="AB596" s="199"/>
      <c r="AC596" s="199"/>
    </row>
    <row r="597" spans="1:29" s="225" customFormat="1" ht="42" hidden="1" customHeight="1" outlineLevel="7" x14ac:dyDescent="0.2">
      <c r="A597" s="221"/>
      <c r="B597" s="227"/>
      <c r="C597" s="248"/>
      <c r="D597" s="248"/>
      <c r="E597" s="254"/>
      <c r="F597" s="265"/>
      <c r="G597" s="270"/>
      <c r="H597" s="270"/>
      <c r="I597" s="4" t="s">
        <v>82</v>
      </c>
      <c r="J597" s="259" t="s">
        <v>257</v>
      </c>
      <c r="K597" s="259">
        <v>1</v>
      </c>
      <c r="L597" s="234">
        <v>0</v>
      </c>
      <c r="M597" s="116">
        <v>1.0912860733957302E-3</v>
      </c>
      <c r="N597" s="5">
        <f t="shared" si="91"/>
        <v>297921098.03703433</v>
      </c>
      <c r="O597" s="6">
        <v>0</v>
      </c>
      <c r="P597" s="260">
        <v>0</v>
      </c>
      <c r="Q597" s="261">
        <f t="shared" si="87"/>
        <v>0</v>
      </c>
      <c r="R597" s="262">
        <f t="shared" si="87"/>
        <v>0</v>
      </c>
      <c r="S597" s="6">
        <f t="shared" si="98"/>
        <v>0</v>
      </c>
      <c r="T597" s="260">
        <f t="shared" si="89"/>
        <v>0</v>
      </c>
      <c r="U597" s="428">
        <v>0</v>
      </c>
      <c r="W597" s="226">
        <f t="shared" si="90"/>
        <v>0</v>
      </c>
      <c r="AB597" s="199"/>
      <c r="AC597" s="199"/>
    </row>
    <row r="598" spans="1:29" s="225" customFormat="1" ht="42" hidden="1" customHeight="1" outlineLevel="7" x14ac:dyDescent="0.2">
      <c r="A598" s="221"/>
      <c r="B598" s="227"/>
      <c r="C598" s="248"/>
      <c r="D598" s="248"/>
      <c r="E598" s="254"/>
      <c r="F598" s="265"/>
      <c r="G598" s="270"/>
      <c r="H598" s="270"/>
      <c r="I598" s="4" t="s">
        <v>293</v>
      </c>
      <c r="J598" s="259" t="s">
        <v>256</v>
      </c>
      <c r="K598" s="259">
        <v>1</v>
      </c>
      <c r="L598" s="234">
        <v>0</v>
      </c>
      <c r="M598" s="116">
        <v>1.4550480978609737E-3</v>
      </c>
      <c r="N598" s="5">
        <f t="shared" si="91"/>
        <v>397228130.7160458</v>
      </c>
      <c r="O598" s="6">
        <v>0</v>
      </c>
      <c r="P598" s="260">
        <v>0</v>
      </c>
      <c r="Q598" s="261">
        <f t="shared" si="87"/>
        <v>0</v>
      </c>
      <c r="R598" s="262">
        <f t="shared" si="87"/>
        <v>0</v>
      </c>
      <c r="S598" s="6">
        <f t="shared" si="98"/>
        <v>0</v>
      </c>
      <c r="T598" s="260">
        <f t="shared" si="89"/>
        <v>0</v>
      </c>
      <c r="U598" s="428">
        <v>0</v>
      </c>
      <c r="W598" s="226">
        <f t="shared" si="90"/>
        <v>0</v>
      </c>
      <c r="AB598" s="199"/>
      <c r="AC598" s="199"/>
    </row>
    <row r="599" spans="1:29" s="225" customFormat="1" ht="42" hidden="1" customHeight="1" outlineLevel="7" x14ac:dyDescent="0.2">
      <c r="A599" s="221"/>
      <c r="B599" s="227"/>
      <c r="C599" s="248"/>
      <c r="D599" s="248"/>
      <c r="E599" s="254"/>
      <c r="F599" s="265"/>
      <c r="G599" s="270"/>
      <c r="H599" s="270"/>
      <c r="I599" s="4" t="s">
        <v>294</v>
      </c>
      <c r="J599" s="259" t="s">
        <v>257</v>
      </c>
      <c r="K599" s="259">
        <v>1</v>
      </c>
      <c r="L599" s="234">
        <v>0</v>
      </c>
      <c r="M599" s="116">
        <v>3.6376202446524342E-4</v>
      </c>
      <c r="N599" s="5">
        <f t="shared" si="91"/>
        <v>99307032.679011449</v>
      </c>
      <c r="O599" s="6">
        <v>0</v>
      </c>
      <c r="P599" s="260">
        <v>0</v>
      </c>
      <c r="Q599" s="261">
        <f t="shared" si="87"/>
        <v>0</v>
      </c>
      <c r="R599" s="262">
        <f t="shared" si="87"/>
        <v>0</v>
      </c>
      <c r="S599" s="6">
        <f t="shared" si="98"/>
        <v>0</v>
      </c>
      <c r="T599" s="260">
        <f t="shared" si="89"/>
        <v>0</v>
      </c>
      <c r="U599" s="428">
        <v>0</v>
      </c>
      <c r="W599" s="226">
        <f t="shared" si="90"/>
        <v>0</v>
      </c>
      <c r="AB599" s="199"/>
      <c r="AC599" s="199"/>
    </row>
    <row r="600" spans="1:29" s="225" customFormat="1" ht="42" hidden="1" customHeight="1" outlineLevel="5" x14ac:dyDescent="0.2">
      <c r="A600" s="221"/>
      <c r="B600" s="227"/>
      <c r="C600" s="248"/>
      <c r="D600" s="248"/>
      <c r="E600" s="254"/>
      <c r="F600" s="265"/>
      <c r="G600" s="270"/>
      <c r="H600" s="270"/>
      <c r="I600" s="22" t="s">
        <v>123</v>
      </c>
      <c r="J600" s="271"/>
      <c r="K600" s="271"/>
      <c r="L600" s="23"/>
      <c r="M600" s="115">
        <v>8.4239626718266903E-4</v>
      </c>
      <c r="N600" s="23">
        <f t="shared" si="91"/>
        <v>229974180.94086865</v>
      </c>
      <c r="O600" s="273">
        <v>0</v>
      </c>
      <c r="P600" s="274">
        <v>0</v>
      </c>
      <c r="Q600" s="24">
        <f t="shared" si="87"/>
        <v>0</v>
      </c>
      <c r="R600" s="23">
        <f t="shared" si="87"/>
        <v>0</v>
      </c>
      <c r="S600" s="273">
        <f>SUMPRODUCT(S601:S607,M601:M607)/M600</f>
        <v>0</v>
      </c>
      <c r="T600" s="274">
        <f t="shared" si="89"/>
        <v>0</v>
      </c>
      <c r="U600" s="428">
        <v>0</v>
      </c>
      <c r="W600" s="226">
        <f t="shared" si="90"/>
        <v>0</v>
      </c>
      <c r="AB600" s="199"/>
      <c r="AC600" s="199"/>
    </row>
    <row r="601" spans="1:29" s="225" customFormat="1" ht="42" hidden="1" customHeight="1" outlineLevel="7" x14ac:dyDescent="0.2">
      <c r="A601" s="221"/>
      <c r="B601" s="227"/>
      <c r="C601" s="248"/>
      <c r="D601" s="248"/>
      <c r="E601" s="254"/>
      <c r="F601" s="265"/>
      <c r="G601" s="270"/>
      <c r="H601" s="270"/>
      <c r="I601" s="4" t="s">
        <v>291</v>
      </c>
      <c r="J601" s="259" t="s">
        <v>256</v>
      </c>
      <c r="K601" s="259">
        <v>1</v>
      </c>
      <c r="L601" s="234">
        <v>0</v>
      </c>
      <c r="M601" s="116">
        <v>4.2119813359133457E-5</v>
      </c>
      <c r="N601" s="5">
        <f t="shared" si="91"/>
        <v>11498709.047043433</v>
      </c>
      <c r="O601" s="6">
        <v>0</v>
      </c>
      <c r="P601" s="260">
        <v>0</v>
      </c>
      <c r="Q601" s="261">
        <f t="shared" si="87"/>
        <v>0</v>
      </c>
      <c r="R601" s="262">
        <f t="shared" si="87"/>
        <v>0</v>
      </c>
      <c r="S601" s="6">
        <f t="shared" ref="S601:S607" si="99">L601/K601</f>
        <v>0</v>
      </c>
      <c r="T601" s="260">
        <f t="shared" si="89"/>
        <v>0</v>
      </c>
      <c r="U601" s="428">
        <v>0</v>
      </c>
      <c r="W601" s="226">
        <f t="shared" si="90"/>
        <v>0</v>
      </c>
      <c r="AB601" s="199"/>
      <c r="AC601" s="199"/>
    </row>
    <row r="602" spans="1:29" s="225" customFormat="1" ht="42" hidden="1" customHeight="1" outlineLevel="7" x14ac:dyDescent="0.2">
      <c r="A602" s="221"/>
      <c r="B602" s="227"/>
      <c r="C602" s="248"/>
      <c r="D602" s="248"/>
      <c r="E602" s="254"/>
      <c r="F602" s="265"/>
      <c r="G602" s="270"/>
      <c r="H602" s="270"/>
      <c r="I602" s="4" t="s">
        <v>292</v>
      </c>
      <c r="J602" s="259" t="s">
        <v>257</v>
      </c>
      <c r="K602" s="259">
        <v>1</v>
      </c>
      <c r="L602" s="234">
        <v>0</v>
      </c>
      <c r="M602" s="116">
        <v>4.2119813359133457E-5</v>
      </c>
      <c r="N602" s="5">
        <f t="shared" si="91"/>
        <v>11498709.047043433</v>
      </c>
      <c r="O602" s="6">
        <v>0</v>
      </c>
      <c r="P602" s="260">
        <v>0</v>
      </c>
      <c r="Q602" s="261">
        <f t="shared" ref="Q602:R665" si="100">S602-O602</f>
        <v>0</v>
      </c>
      <c r="R602" s="262">
        <f t="shared" si="100"/>
        <v>0</v>
      </c>
      <c r="S602" s="6">
        <f t="shared" si="99"/>
        <v>0</v>
      </c>
      <c r="T602" s="260">
        <f t="shared" ref="T602:T665" si="101">S602*N602</f>
        <v>0</v>
      </c>
      <c r="U602" s="428">
        <v>0</v>
      </c>
      <c r="W602" s="226">
        <f t="shared" ref="W602:W665" si="102">V602-L602</f>
        <v>0</v>
      </c>
      <c r="AB602" s="199"/>
      <c r="AC602" s="199"/>
    </row>
    <row r="603" spans="1:29" s="225" customFormat="1" ht="42" hidden="1" customHeight="1" outlineLevel="7" x14ac:dyDescent="0.2">
      <c r="A603" s="221"/>
      <c r="B603" s="227"/>
      <c r="C603" s="248"/>
      <c r="D603" s="248"/>
      <c r="E603" s="254"/>
      <c r="F603" s="265"/>
      <c r="G603" s="270"/>
      <c r="H603" s="270"/>
      <c r="I603" s="4" t="s">
        <v>231</v>
      </c>
      <c r="J603" s="259" t="s">
        <v>256</v>
      </c>
      <c r="K603" s="259">
        <v>1</v>
      </c>
      <c r="L603" s="234">
        <v>0</v>
      </c>
      <c r="M603" s="116">
        <v>2.9483869351393412E-4</v>
      </c>
      <c r="N603" s="5">
        <f t="shared" ref="N603:N666" si="103">M603*$N$5</f>
        <v>80490963.32930401</v>
      </c>
      <c r="O603" s="6">
        <v>0</v>
      </c>
      <c r="P603" s="260">
        <v>0</v>
      </c>
      <c r="Q603" s="261">
        <f t="shared" si="100"/>
        <v>0</v>
      </c>
      <c r="R603" s="262">
        <f t="shared" si="100"/>
        <v>0</v>
      </c>
      <c r="S603" s="6">
        <f t="shared" si="99"/>
        <v>0</v>
      </c>
      <c r="T603" s="260">
        <f t="shared" si="101"/>
        <v>0</v>
      </c>
      <c r="U603" s="428">
        <v>0</v>
      </c>
      <c r="W603" s="226">
        <f t="shared" si="102"/>
        <v>0</v>
      </c>
      <c r="AB603" s="199"/>
      <c r="AC603" s="199"/>
    </row>
    <row r="604" spans="1:29" s="225" customFormat="1" ht="42" hidden="1" customHeight="1" outlineLevel="7" x14ac:dyDescent="0.2">
      <c r="A604" s="221"/>
      <c r="B604" s="227"/>
      <c r="C604" s="248"/>
      <c r="D604" s="248"/>
      <c r="E604" s="254"/>
      <c r="F604" s="265"/>
      <c r="G604" s="270"/>
      <c r="H604" s="270"/>
      <c r="I604" s="4" t="s">
        <v>80</v>
      </c>
      <c r="J604" s="259" t="s">
        <v>256</v>
      </c>
      <c r="K604" s="259">
        <v>1</v>
      </c>
      <c r="L604" s="234">
        <v>0</v>
      </c>
      <c r="M604" s="116">
        <v>1.2635944007740034E-4</v>
      </c>
      <c r="N604" s="5">
        <f t="shared" si="103"/>
        <v>34496127.141130291</v>
      </c>
      <c r="O604" s="6">
        <v>0</v>
      </c>
      <c r="P604" s="260">
        <v>0</v>
      </c>
      <c r="Q604" s="261">
        <f t="shared" si="100"/>
        <v>0</v>
      </c>
      <c r="R604" s="262">
        <f t="shared" si="100"/>
        <v>0</v>
      </c>
      <c r="S604" s="6">
        <f t="shared" si="99"/>
        <v>0</v>
      </c>
      <c r="T604" s="260">
        <f t="shared" si="101"/>
        <v>0</v>
      </c>
      <c r="U604" s="428">
        <v>0</v>
      </c>
      <c r="W604" s="226">
        <f t="shared" si="102"/>
        <v>0</v>
      </c>
      <c r="AB604" s="199"/>
      <c r="AC604" s="199"/>
    </row>
    <row r="605" spans="1:29" s="225" customFormat="1" ht="42" hidden="1" customHeight="1" outlineLevel="7" x14ac:dyDescent="0.2">
      <c r="A605" s="221"/>
      <c r="B605" s="227"/>
      <c r="C605" s="248"/>
      <c r="D605" s="248"/>
      <c r="E605" s="254"/>
      <c r="F605" s="265"/>
      <c r="G605" s="270"/>
      <c r="H605" s="270"/>
      <c r="I605" s="4" t="s">
        <v>82</v>
      </c>
      <c r="J605" s="259" t="s">
        <v>257</v>
      </c>
      <c r="K605" s="259">
        <v>1</v>
      </c>
      <c r="L605" s="234">
        <v>0</v>
      </c>
      <c r="M605" s="116">
        <v>1.2635944007740034E-4</v>
      </c>
      <c r="N605" s="5">
        <f t="shared" si="103"/>
        <v>34496127.141130291</v>
      </c>
      <c r="O605" s="6">
        <v>0</v>
      </c>
      <c r="P605" s="260">
        <v>0</v>
      </c>
      <c r="Q605" s="261">
        <f t="shared" si="100"/>
        <v>0</v>
      </c>
      <c r="R605" s="262">
        <f t="shared" si="100"/>
        <v>0</v>
      </c>
      <c r="S605" s="6">
        <f t="shared" si="99"/>
        <v>0</v>
      </c>
      <c r="T605" s="260">
        <f t="shared" si="101"/>
        <v>0</v>
      </c>
      <c r="U605" s="428">
        <v>0</v>
      </c>
      <c r="W605" s="226">
        <f t="shared" si="102"/>
        <v>0</v>
      </c>
      <c r="AB605" s="199"/>
      <c r="AC605" s="199"/>
    </row>
    <row r="606" spans="1:29" s="225" customFormat="1" ht="42" hidden="1" customHeight="1" outlineLevel="7" x14ac:dyDescent="0.2">
      <c r="A606" s="221"/>
      <c r="B606" s="227"/>
      <c r="C606" s="248"/>
      <c r="D606" s="248"/>
      <c r="E606" s="254"/>
      <c r="F606" s="265"/>
      <c r="G606" s="270"/>
      <c r="H606" s="270"/>
      <c r="I606" s="4" t="s">
        <v>293</v>
      </c>
      <c r="J606" s="259" t="s">
        <v>256</v>
      </c>
      <c r="K606" s="259">
        <v>1</v>
      </c>
      <c r="L606" s="234">
        <v>0</v>
      </c>
      <c r="M606" s="116">
        <v>1.6847925343653383E-4</v>
      </c>
      <c r="N606" s="5">
        <f t="shared" si="103"/>
        <v>45994836.188173734</v>
      </c>
      <c r="O606" s="6">
        <v>0</v>
      </c>
      <c r="P606" s="260">
        <v>0</v>
      </c>
      <c r="Q606" s="261">
        <f t="shared" si="100"/>
        <v>0</v>
      </c>
      <c r="R606" s="262">
        <f t="shared" si="100"/>
        <v>0</v>
      </c>
      <c r="S606" s="6">
        <f t="shared" si="99"/>
        <v>0</v>
      </c>
      <c r="T606" s="260">
        <f t="shared" si="101"/>
        <v>0</v>
      </c>
      <c r="U606" s="428">
        <v>0</v>
      </c>
      <c r="W606" s="226">
        <f t="shared" si="102"/>
        <v>0</v>
      </c>
      <c r="AB606" s="199"/>
      <c r="AC606" s="199"/>
    </row>
    <row r="607" spans="1:29" s="225" customFormat="1" ht="42" hidden="1" customHeight="1" outlineLevel="7" x14ac:dyDescent="0.2">
      <c r="A607" s="221"/>
      <c r="B607" s="227"/>
      <c r="C607" s="248"/>
      <c r="D607" s="248"/>
      <c r="E607" s="254"/>
      <c r="F607" s="265"/>
      <c r="G607" s="270"/>
      <c r="H607" s="270"/>
      <c r="I607" s="4" t="s">
        <v>294</v>
      </c>
      <c r="J607" s="259" t="s">
        <v>257</v>
      </c>
      <c r="K607" s="259">
        <v>1</v>
      </c>
      <c r="L607" s="234">
        <v>0</v>
      </c>
      <c r="M607" s="116">
        <v>4.2119813359133457E-5</v>
      </c>
      <c r="N607" s="5">
        <f t="shared" si="103"/>
        <v>11498709.047043433</v>
      </c>
      <c r="O607" s="6">
        <v>0</v>
      </c>
      <c r="P607" s="260">
        <v>0</v>
      </c>
      <c r="Q607" s="261">
        <f t="shared" si="100"/>
        <v>0</v>
      </c>
      <c r="R607" s="262">
        <f t="shared" si="100"/>
        <v>0</v>
      </c>
      <c r="S607" s="6">
        <f t="shared" si="99"/>
        <v>0</v>
      </c>
      <c r="T607" s="260">
        <f t="shared" si="101"/>
        <v>0</v>
      </c>
      <c r="U607" s="428">
        <v>0</v>
      </c>
      <c r="W607" s="226">
        <f t="shared" si="102"/>
        <v>0</v>
      </c>
      <c r="AB607" s="199"/>
      <c r="AC607" s="199"/>
    </row>
    <row r="608" spans="1:29" s="225" customFormat="1" ht="42" hidden="1" customHeight="1" outlineLevel="5" x14ac:dyDescent="0.2">
      <c r="A608" s="221"/>
      <c r="B608" s="227"/>
      <c r="C608" s="248"/>
      <c r="D608" s="248"/>
      <c r="E608" s="254"/>
      <c r="F608" s="265"/>
      <c r="G608" s="270"/>
      <c r="H608" s="270"/>
      <c r="I608" s="22" t="s">
        <v>124</v>
      </c>
      <c r="J608" s="271"/>
      <c r="K608" s="271"/>
      <c r="L608" s="23"/>
      <c r="M608" s="115">
        <v>8.4239626718266903E-4</v>
      </c>
      <c r="N608" s="23">
        <f t="shared" si="103"/>
        <v>229974180.94086865</v>
      </c>
      <c r="O608" s="273">
        <v>0</v>
      </c>
      <c r="P608" s="274">
        <v>0</v>
      </c>
      <c r="Q608" s="24">
        <f t="shared" si="100"/>
        <v>0</v>
      </c>
      <c r="R608" s="23">
        <f t="shared" si="100"/>
        <v>0</v>
      </c>
      <c r="S608" s="273">
        <f>SUMPRODUCT(S609:S615,M609:M615)/M608</f>
        <v>0</v>
      </c>
      <c r="T608" s="274">
        <f t="shared" si="101"/>
        <v>0</v>
      </c>
      <c r="U608" s="428">
        <v>0</v>
      </c>
      <c r="W608" s="226">
        <f t="shared" si="102"/>
        <v>0</v>
      </c>
      <c r="AB608" s="199"/>
      <c r="AC608" s="199"/>
    </row>
    <row r="609" spans="1:29" s="225" customFormat="1" ht="42" hidden="1" customHeight="1" outlineLevel="7" x14ac:dyDescent="0.2">
      <c r="A609" s="221"/>
      <c r="B609" s="227"/>
      <c r="C609" s="248"/>
      <c r="D609" s="248"/>
      <c r="E609" s="254"/>
      <c r="F609" s="265"/>
      <c r="G609" s="270"/>
      <c r="H609" s="270"/>
      <c r="I609" s="4" t="s">
        <v>291</v>
      </c>
      <c r="J609" s="259" t="s">
        <v>256</v>
      </c>
      <c r="K609" s="259">
        <v>1</v>
      </c>
      <c r="L609" s="234">
        <v>0</v>
      </c>
      <c r="M609" s="116">
        <v>4.2119813359133457E-5</v>
      </c>
      <c r="N609" s="5">
        <f t="shared" si="103"/>
        <v>11498709.047043433</v>
      </c>
      <c r="O609" s="6">
        <v>0</v>
      </c>
      <c r="P609" s="260">
        <v>0</v>
      </c>
      <c r="Q609" s="261">
        <f t="shared" si="100"/>
        <v>0</v>
      </c>
      <c r="R609" s="262">
        <f t="shared" si="100"/>
        <v>0</v>
      </c>
      <c r="S609" s="6">
        <f t="shared" ref="S609:S615" si="104">L609/K609</f>
        <v>0</v>
      </c>
      <c r="T609" s="260">
        <f t="shared" si="101"/>
        <v>0</v>
      </c>
      <c r="U609" s="428">
        <v>0</v>
      </c>
      <c r="W609" s="226">
        <f t="shared" si="102"/>
        <v>0</v>
      </c>
      <c r="AB609" s="199"/>
      <c r="AC609" s="199"/>
    </row>
    <row r="610" spans="1:29" s="225" customFormat="1" ht="42" hidden="1" customHeight="1" outlineLevel="7" x14ac:dyDescent="0.2">
      <c r="A610" s="221"/>
      <c r="B610" s="227"/>
      <c r="C610" s="248"/>
      <c r="D610" s="248"/>
      <c r="E610" s="254"/>
      <c r="F610" s="265"/>
      <c r="G610" s="270"/>
      <c r="H610" s="270"/>
      <c r="I610" s="4" t="s">
        <v>292</v>
      </c>
      <c r="J610" s="259" t="s">
        <v>257</v>
      </c>
      <c r="K610" s="259">
        <v>1</v>
      </c>
      <c r="L610" s="234">
        <v>0</v>
      </c>
      <c r="M610" s="116">
        <v>4.2119813359133457E-5</v>
      </c>
      <c r="N610" s="5">
        <f t="shared" si="103"/>
        <v>11498709.047043433</v>
      </c>
      <c r="O610" s="6">
        <v>0</v>
      </c>
      <c r="P610" s="260">
        <v>0</v>
      </c>
      <c r="Q610" s="261">
        <f t="shared" si="100"/>
        <v>0</v>
      </c>
      <c r="R610" s="262">
        <f t="shared" si="100"/>
        <v>0</v>
      </c>
      <c r="S610" s="6">
        <f t="shared" si="104"/>
        <v>0</v>
      </c>
      <c r="T610" s="260">
        <f t="shared" si="101"/>
        <v>0</v>
      </c>
      <c r="U610" s="428">
        <v>0</v>
      </c>
      <c r="W610" s="226">
        <f t="shared" si="102"/>
        <v>0</v>
      </c>
      <c r="AB610" s="199"/>
      <c r="AC610" s="199"/>
    </row>
    <row r="611" spans="1:29" s="225" customFormat="1" ht="42" hidden="1" customHeight="1" outlineLevel="7" x14ac:dyDescent="0.2">
      <c r="A611" s="221"/>
      <c r="B611" s="227"/>
      <c r="C611" s="248"/>
      <c r="D611" s="248"/>
      <c r="E611" s="254"/>
      <c r="F611" s="265"/>
      <c r="G611" s="270"/>
      <c r="H611" s="270"/>
      <c r="I611" s="4" t="s">
        <v>231</v>
      </c>
      <c r="J611" s="259" t="s">
        <v>256</v>
      </c>
      <c r="K611" s="259">
        <v>1</v>
      </c>
      <c r="L611" s="234">
        <v>0</v>
      </c>
      <c r="M611" s="116">
        <v>2.9483869351393412E-4</v>
      </c>
      <c r="N611" s="5">
        <f t="shared" si="103"/>
        <v>80490963.32930401</v>
      </c>
      <c r="O611" s="6">
        <v>0</v>
      </c>
      <c r="P611" s="260">
        <v>0</v>
      </c>
      <c r="Q611" s="261">
        <f t="shared" si="100"/>
        <v>0</v>
      </c>
      <c r="R611" s="262">
        <f t="shared" si="100"/>
        <v>0</v>
      </c>
      <c r="S611" s="6">
        <f t="shared" si="104"/>
        <v>0</v>
      </c>
      <c r="T611" s="260">
        <f t="shared" si="101"/>
        <v>0</v>
      </c>
      <c r="U611" s="428">
        <v>0</v>
      </c>
      <c r="W611" s="226">
        <f t="shared" si="102"/>
        <v>0</v>
      </c>
      <c r="AB611" s="199"/>
      <c r="AC611" s="199"/>
    </row>
    <row r="612" spans="1:29" s="225" customFormat="1" ht="42" hidden="1" customHeight="1" outlineLevel="7" x14ac:dyDescent="0.2">
      <c r="A612" s="221"/>
      <c r="B612" s="227"/>
      <c r="C612" s="248"/>
      <c r="D612" s="248"/>
      <c r="E612" s="254"/>
      <c r="F612" s="265"/>
      <c r="G612" s="270"/>
      <c r="H612" s="270"/>
      <c r="I612" s="4" t="s">
        <v>80</v>
      </c>
      <c r="J612" s="259" t="s">
        <v>256</v>
      </c>
      <c r="K612" s="259">
        <v>1</v>
      </c>
      <c r="L612" s="234">
        <v>0</v>
      </c>
      <c r="M612" s="116">
        <v>1.2635944007740034E-4</v>
      </c>
      <c r="N612" s="5">
        <f t="shared" si="103"/>
        <v>34496127.141130291</v>
      </c>
      <c r="O612" s="6">
        <v>0</v>
      </c>
      <c r="P612" s="260">
        <v>0</v>
      </c>
      <c r="Q612" s="261">
        <f t="shared" si="100"/>
        <v>0</v>
      </c>
      <c r="R612" s="262">
        <f t="shared" si="100"/>
        <v>0</v>
      </c>
      <c r="S612" s="6">
        <f t="shared" si="104"/>
        <v>0</v>
      </c>
      <c r="T612" s="260">
        <f t="shared" si="101"/>
        <v>0</v>
      </c>
      <c r="U612" s="428">
        <v>0</v>
      </c>
      <c r="W612" s="226">
        <f t="shared" si="102"/>
        <v>0</v>
      </c>
      <c r="AB612" s="199"/>
      <c r="AC612" s="199"/>
    </row>
    <row r="613" spans="1:29" s="225" customFormat="1" ht="42" hidden="1" customHeight="1" outlineLevel="7" x14ac:dyDescent="0.2">
      <c r="A613" s="221"/>
      <c r="B613" s="227"/>
      <c r="C613" s="248"/>
      <c r="D613" s="248"/>
      <c r="E613" s="254"/>
      <c r="F613" s="265"/>
      <c r="G613" s="270"/>
      <c r="H613" s="270"/>
      <c r="I613" s="4" t="s">
        <v>82</v>
      </c>
      <c r="J613" s="259" t="s">
        <v>257</v>
      </c>
      <c r="K613" s="259">
        <v>1</v>
      </c>
      <c r="L613" s="234">
        <v>0</v>
      </c>
      <c r="M613" s="116">
        <v>1.2635944007740034E-4</v>
      </c>
      <c r="N613" s="5">
        <f t="shared" si="103"/>
        <v>34496127.141130291</v>
      </c>
      <c r="O613" s="6">
        <v>0</v>
      </c>
      <c r="P613" s="260">
        <v>0</v>
      </c>
      <c r="Q613" s="261">
        <f t="shared" si="100"/>
        <v>0</v>
      </c>
      <c r="R613" s="262">
        <f t="shared" si="100"/>
        <v>0</v>
      </c>
      <c r="S613" s="6">
        <f t="shared" si="104"/>
        <v>0</v>
      </c>
      <c r="T613" s="260">
        <f t="shared" si="101"/>
        <v>0</v>
      </c>
      <c r="U613" s="428">
        <v>0</v>
      </c>
      <c r="W613" s="226">
        <f t="shared" si="102"/>
        <v>0</v>
      </c>
      <c r="AB613" s="199"/>
      <c r="AC613" s="199"/>
    </row>
    <row r="614" spans="1:29" s="225" customFormat="1" ht="42" hidden="1" customHeight="1" outlineLevel="7" x14ac:dyDescent="0.2">
      <c r="A614" s="221"/>
      <c r="B614" s="227"/>
      <c r="C614" s="248"/>
      <c r="D614" s="248"/>
      <c r="E614" s="254"/>
      <c r="F614" s="265"/>
      <c r="G614" s="270"/>
      <c r="H614" s="270"/>
      <c r="I614" s="4" t="s">
        <v>293</v>
      </c>
      <c r="J614" s="259" t="s">
        <v>256</v>
      </c>
      <c r="K614" s="259">
        <v>1</v>
      </c>
      <c r="L614" s="234">
        <v>0</v>
      </c>
      <c r="M614" s="116">
        <v>1.6847925343653383E-4</v>
      </c>
      <c r="N614" s="5">
        <f t="shared" si="103"/>
        <v>45994836.188173734</v>
      </c>
      <c r="O614" s="6">
        <v>0</v>
      </c>
      <c r="P614" s="260">
        <v>0</v>
      </c>
      <c r="Q614" s="261">
        <f t="shared" si="100"/>
        <v>0</v>
      </c>
      <c r="R614" s="262">
        <f t="shared" si="100"/>
        <v>0</v>
      </c>
      <c r="S614" s="6">
        <f t="shared" si="104"/>
        <v>0</v>
      </c>
      <c r="T614" s="260">
        <f t="shared" si="101"/>
        <v>0</v>
      </c>
      <c r="U614" s="428">
        <v>0</v>
      </c>
      <c r="W614" s="226">
        <f t="shared" si="102"/>
        <v>0</v>
      </c>
      <c r="AB614" s="199"/>
      <c r="AC614" s="199"/>
    </row>
    <row r="615" spans="1:29" s="225" customFormat="1" ht="42" hidden="1" customHeight="1" outlineLevel="7" x14ac:dyDescent="0.2">
      <c r="A615" s="221"/>
      <c r="B615" s="227"/>
      <c r="C615" s="248"/>
      <c r="D615" s="248"/>
      <c r="E615" s="254"/>
      <c r="F615" s="265"/>
      <c r="G615" s="270"/>
      <c r="H615" s="270"/>
      <c r="I615" s="4" t="s">
        <v>294</v>
      </c>
      <c r="J615" s="259" t="s">
        <v>257</v>
      </c>
      <c r="K615" s="259">
        <v>1</v>
      </c>
      <c r="L615" s="234">
        <v>0</v>
      </c>
      <c r="M615" s="116">
        <v>4.2119813359133457E-5</v>
      </c>
      <c r="N615" s="5">
        <f t="shared" si="103"/>
        <v>11498709.047043433</v>
      </c>
      <c r="O615" s="6">
        <v>0</v>
      </c>
      <c r="P615" s="260">
        <v>0</v>
      </c>
      <c r="Q615" s="261">
        <f t="shared" si="100"/>
        <v>0</v>
      </c>
      <c r="R615" s="262">
        <f t="shared" si="100"/>
        <v>0</v>
      </c>
      <c r="S615" s="6">
        <f t="shared" si="104"/>
        <v>0</v>
      </c>
      <c r="T615" s="260">
        <f t="shared" si="101"/>
        <v>0</v>
      </c>
      <c r="U615" s="428">
        <v>0</v>
      </c>
      <c r="W615" s="226">
        <f t="shared" si="102"/>
        <v>0</v>
      </c>
      <c r="AB615" s="199"/>
      <c r="AC615" s="199"/>
    </row>
    <row r="616" spans="1:29" s="225" customFormat="1" ht="42" hidden="1" customHeight="1" outlineLevel="5" x14ac:dyDescent="0.2">
      <c r="A616" s="221"/>
      <c r="B616" s="227"/>
      <c r="C616" s="248"/>
      <c r="D616" s="248"/>
      <c r="E616" s="254"/>
      <c r="F616" s="265"/>
      <c r="G616" s="270"/>
      <c r="H616" s="270"/>
      <c r="I616" s="22" t="s">
        <v>125</v>
      </c>
      <c r="J616" s="271"/>
      <c r="K616" s="271"/>
      <c r="L616" s="23"/>
      <c r="M616" s="115">
        <v>7.275240489304868E-3</v>
      </c>
      <c r="N616" s="23">
        <f t="shared" si="103"/>
        <v>1986140653.580229</v>
      </c>
      <c r="O616" s="273">
        <v>0</v>
      </c>
      <c r="P616" s="274">
        <v>0</v>
      </c>
      <c r="Q616" s="24">
        <f t="shared" si="100"/>
        <v>0</v>
      </c>
      <c r="R616" s="23">
        <f t="shared" si="100"/>
        <v>0</v>
      </c>
      <c r="S616" s="273">
        <f>SUMPRODUCT(S617:S623,M617:M623)/M616</f>
        <v>0</v>
      </c>
      <c r="T616" s="274">
        <f t="shared" si="101"/>
        <v>0</v>
      </c>
      <c r="U616" s="428">
        <v>0</v>
      </c>
      <c r="W616" s="226">
        <f t="shared" si="102"/>
        <v>0</v>
      </c>
      <c r="AB616" s="199"/>
      <c r="AC616" s="199"/>
    </row>
    <row r="617" spans="1:29" s="225" customFormat="1" ht="36" hidden="1" customHeight="1" outlineLevel="7" x14ac:dyDescent="0.2">
      <c r="A617" s="221"/>
      <c r="B617" s="227"/>
      <c r="C617" s="248"/>
      <c r="D617" s="248"/>
      <c r="E617" s="254"/>
      <c r="F617" s="265"/>
      <c r="G617" s="270"/>
      <c r="H617" s="270"/>
      <c r="I617" s="4" t="s">
        <v>291</v>
      </c>
      <c r="J617" s="259" t="s">
        <v>256</v>
      </c>
      <c r="K617" s="259">
        <v>1</v>
      </c>
      <c r="L617" s="234">
        <v>0</v>
      </c>
      <c r="M617" s="116">
        <v>3.6376202446524342E-4</v>
      </c>
      <c r="N617" s="5">
        <f t="shared" si="103"/>
        <v>99307032.679011449</v>
      </c>
      <c r="O617" s="6">
        <v>0</v>
      </c>
      <c r="P617" s="260">
        <v>0</v>
      </c>
      <c r="Q617" s="261">
        <f t="shared" si="100"/>
        <v>0</v>
      </c>
      <c r="R617" s="262">
        <f t="shared" si="100"/>
        <v>0</v>
      </c>
      <c r="S617" s="6">
        <f t="shared" ref="S617:S623" si="105">L617/K617</f>
        <v>0</v>
      </c>
      <c r="T617" s="260">
        <f t="shared" si="101"/>
        <v>0</v>
      </c>
      <c r="U617" s="428">
        <v>0</v>
      </c>
      <c r="W617" s="226">
        <f t="shared" si="102"/>
        <v>0</v>
      </c>
      <c r="AB617" s="199"/>
      <c r="AC617" s="199"/>
    </row>
    <row r="618" spans="1:29" s="225" customFormat="1" ht="36" hidden="1" customHeight="1" outlineLevel="7" x14ac:dyDescent="0.2">
      <c r="A618" s="221"/>
      <c r="B618" s="227"/>
      <c r="C618" s="248"/>
      <c r="D618" s="248"/>
      <c r="E618" s="254"/>
      <c r="F618" s="265"/>
      <c r="G618" s="270"/>
      <c r="H618" s="270"/>
      <c r="I618" s="4" t="s">
        <v>292</v>
      </c>
      <c r="J618" s="259" t="s">
        <v>257</v>
      </c>
      <c r="K618" s="259">
        <v>1</v>
      </c>
      <c r="L618" s="234">
        <v>0</v>
      </c>
      <c r="M618" s="116">
        <v>3.6376202446524342E-4</v>
      </c>
      <c r="N618" s="5">
        <f t="shared" si="103"/>
        <v>99307032.679011449</v>
      </c>
      <c r="O618" s="6">
        <v>0</v>
      </c>
      <c r="P618" s="260">
        <v>0</v>
      </c>
      <c r="Q618" s="261">
        <f t="shared" si="100"/>
        <v>0</v>
      </c>
      <c r="R618" s="262">
        <f t="shared" si="100"/>
        <v>0</v>
      </c>
      <c r="S618" s="6">
        <f t="shared" si="105"/>
        <v>0</v>
      </c>
      <c r="T618" s="260">
        <f t="shared" si="101"/>
        <v>0</v>
      </c>
      <c r="U618" s="428">
        <v>0</v>
      </c>
      <c r="W618" s="226">
        <f t="shared" si="102"/>
        <v>0</v>
      </c>
      <c r="AB618" s="199"/>
      <c r="AC618" s="199"/>
    </row>
    <row r="619" spans="1:29" s="225" customFormat="1" ht="36" hidden="1" customHeight="1" outlineLevel="7" x14ac:dyDescent="0.2">
      <c r="A619" s="221"/>
      <c r="B619" s="227"/>
      <c r="C619" s="248"/>
      <c r="D619" s="248"/>
      <c r="E619" s="254"/>
      <c r="F619" s="265"/>
      <c r="G619" s="270"/>
      <c r="H619" s="270"/>
      <c r="I619" s="4" t="s">
        <v>231</v>
      </c>
      <c r="J619" s="259" t="s">
        <v>256</v>
      </c>
      <c r="K619" s="259">
        <v>1</v>
      </c>
      <c r="L619" s="234">
        <v>0</v>
      </c>
      <c r="M619" s="116">
        <v>2.5463341712567036E-3</v>
      </c>
      <c r="N619" s="5">
        <f t="shared" si="103"/>
        <v>695149228.75308013</v>
      </c>
      <c r="O619" s="6">
        <v>0</v>
      </c>
      <c r="P619" s="260">
        <v>0</v>
      </c>
      <c r="Q619" s="261">
        <f t="shared" si="100"/>
        <v>0</v>
      </c>
      <c r="R619" s="262">
        <f t="shared" si="100"/>
        <v>0</v>
      </c>
      <c r="S619" s="6">
        <f t="shared" si="105"/>
        <v>0</v>
      </c>
      <c r="T619" s="260">
        <f t="shared" si="101"/>
        <v>0</v>
      </c>
      <c r="U619" s="428">
        <v>0</v>
      </c>
      <c r="W619" s="226">
        <f t="shared" si="102"/>
        <v>0</v>
      </c>
      <c r="AB619" s="199"/>
      <c r="AC619" s="199"/>
    </row>
    <row r="620" spans="1:29" s="225" customFormat="1" ht="36" hidden="1" customHeight="1" outlineLevel="7" x14ac:dyDescent="0.2">
      <c r="A620" s="221"/>
      <c r="B620" s="227"/>
      <c r="C620" s="248"/>
      <c r="D620" s="248"/>
      <c r="E620" s="254"/>
      <c r="F620" s="265"/>
      <c r="G620" s="270"/>
      <c r="H620" s="270"/>
      <c r="I620" s="4" t="s">
        <v>80</v>
      </c>
      <c r="J620" s="259" t="s">
        <v>256</v>
      </c>
      <c r="K620" s="259">
        <v>1</v>
      </c>
      <c r="L620" s="234">
        <v>0</v>
      </c>
      <c r="M620" s="116">
        <v>1.0912860733957302E-3</v>
      </c>
      <c r="N620" s="5">
        <f t="shared" si="103"/>
        <v>297921098.03703433</v>
      </c>
      <c r="O620" s="6">
        <v>0</v>
      </c>
      <c r="P620" s="260">
        <v>0</v>
      </c>
      <c r="Q620" s="261">
        <f t="shared" si="100"/>
        <v>0</v>
      </c>
      <c r="R620" s="262">
        <f t="shared" si="100"/>
        <v>0</v>
      </c>
      <c r="S620" s="6">
        <f t="shared" si="105"/>
        <v>0</v>
      </c>
      <c r="T620" s="260">
        <f t="shared" si="101"/>
        <v>0</v>
      </c>
      <c r="U620" s="428">
        <v>0</v>
      </c>
      <c r="W620" s="226">
        <f t="shared" si="102"/>
        <v>0</v>
      </c>
      <c r="AB620" s="199"/>
      <c r="AC620" s="199"/>
    </row>
    <row r="621" spans="1:29" s="225" customFormat="1" ht="36" hidden="1" customHeight="1" outlineLevel="7" x14ac:dyDescent="0.2">
      <c r="A621" s="221"/>
      <c r="B621" s="227"/>
      <c r="C621" s="248"/>
      <c r="D621" s="248"/>
      <c r="E621" s="254"/>
      <c r="F621" s="265"/>
      <c r="G621" s="270"/>
      <c r="H621" s="270"/>
      <c r="I621" s="4" t="s">
        <v>82</v>
      </c>
      <c r="J621" s="259" t="s">
        <v>257</v>
      </c>
      <c r="K621" s="259">
        <v>1</v>
      </c>
      <c r="L621" s="234">
        <v>0</v>
      </c>
      <c r="M621" s="116">
        <v>1.0912860733957302E-3</v>
      </c>
      <c r="N621" s="5">
        <f t="shared" si="103"/>
        <v>297921098.03703433</v>
      </c>
      <c r="O621" s="6">
        <v>0</v>
      </c>
      <c r="P621" s="260">
        <v>0</v>
      </c>
      <c r="Q621" s="261">
        <f t="shared" si="100"/>
        <v>0</v>
      </c>
      <c r="R621" s="262">
        <f t="shared" si="100"/>
        <v>0</v>
      </c>
      <c r="S621" s="6">
        <f t="shared" si="105"/>
        <v>0</v>
      </c>
      <c r="T621" s="260">
        <f t="shared" si="101"/>
        <v>0</v>
      </c>
      <c r="U621" s="428">
        <v>0</v>
      </c>
      <c r="W621" s="226">
        <f t="shared" si="102"/>
        <v>0</v>
      </c>
      <c r="AB621" s="199"/>
      <c r="AC621" s="199"/>
    </row>
    <row r="622" spans="1:29" s="225" customFormat="1" ht="36" hidden="1" customHeight="1" outlineLevel="7" x14ac:dyDescent="0.2">
      <c r="A622" s="221"/>
      <c r="B622" s="227"/>
      <c r="C622" s="248"/>
      <c r="D622" s="248"/>
      <c r="E622" s="254"/>
      <c r="F622" s="265"/>
      <c r="G622" s="270"/>
      <c r="H622" s="270"/>
      <c r="I622" s="4" t="s">
        <v>293</v>
      </c>
      <c r="J622" s="259" t="s">
        <v>256</v>
      </c>
      <c r="K622" s="259">
        <v>1</v>
      </c>
      <c r="L622" s="234">
        <v>0</v>
      </c>
      <c r="M622" s="116">
        <v>1.4550480978609737E-3</v>
      </c>
      <c r="N622" s="5">
        <f t="shared" si="103"/>
        <v>397228130.7160458</v>
      </c>
      <c r="O622" s="6">
        <v>0</v>
      </c>
      <c r="P622" s="260">
        <v>0</v>
      </c>
      <c r="Q622" s="261">
        <f t="shared" si="100"/>
        <v>0</v>
      </c>
      <c r="R622" s="262">
        <f t="shared" si="100"/>
        <v>0</v>
      </c>
      <c r="S622" s="6">
        <f t="shared" si="105"/>
        <v>0</v>
      </c>
      <c r="T622" s="260">
        <f t="shared" si="101"/>
        <v>0</v>
      </c>
      <c r="U622" s="428">
        <v>0</v>
      </c>
      <c r="W622" s="226">
        <f t="shared" si="102"/>
        <v>0</v>
      </c>
      <c r="AB622" s="199"/>
      <c r="AC622" s="199"/>
    </row>
    <row r="623" spans="1:29" s="225" customFormat="1" ht="36" hidden="1" customHeight="1" outlineLevel="7" x14ac:dyDescent="0.2">
      <c r="A623" s="221"/>
      <c r="B623" s="227"/>
      <c r="C623" s="248"/>
      <c r="D623" s="248"/>
      <c r="E623" s="254"/>
      <c r="F623" s="265"/>
      <c r="G623" s="270"/>
      <c r="H623" s="270"/>
      <c r="I623" s="4" t="s">
        <v>294</v>
      </c>
      <c r="J623" s="259" t="s">
        <v>257</v>
      </c>
      <c r="K623" s="259">
        <v>1</v>
      </c>
      <c r="L623" s="234">
        <v>0</v>
      </c>
      <c r="M623" s="116">
        <v>3.6376202446524342E-4</v>
      </c>
      <c r="N623" s="5">
        <f t="shared" si="103"/>
        <v>99307032.679011449</v>
      </c>
      <c r="O623" s="6">
        <v>0</v>
      </c>
      <c r="P623" s="260">
        <v>0</v>
      </c>
      <c r="Q623" s="261">
        <f t="shared" si="100"/>
        <v>0</v>
      </c>
      <c r="R623" s="262">
        <f t="shared" si="100"/>
        <v>0</v>
      </c>
      <c r="S623" s="6">
        <f t="shared" si="105"/>
        <v>0</v>
      </c>
      <c r="T623" s="260">
        <f t="shared" si="101"/>
        <v>0</v>
      </c>
      <c r="U623" s="428">
        <v>0</v>
      </c>
      <c r="W623" s="226">
        <f t="shared" si="102"/>
        <v>0</v>
      </c>
      <c r="AB623" s="199"/>
      <c r="AC623" s="199"/>
    </row>
    <row r="624" spans="1:29" s="225" customFormat="1" ht="36" hidden="1" customHeight="1" outlineLevel="5" x14ac:dyDescent="0.2">
      <c r="A624" s="221"/>
      <c r="B624" s="227"/>
      <c r="C624" s="248"/>
      <c r="D624" s="248"/>
      <c r="E624" s="254"/>
      <c r="F624" s="265"/>
      <c r="G624" s="270"/>
      <c r="H624" s="270"/>
      <c r="I624" s="22" t="s">
        <v>126</v>
      </c>
      <c r="J624" s="271"/>
      <c r="K624" s="271"/>
      <c r="L624" s="23"/>
      <c r="M624" s="115">
        <v>7.275240489304868E-3</v>
      </c>
      <c r="N624" s="23">
        <f t="shared" si="103"/>
        <v>1986140653.580229</v>
      </c>
      <c r="O624" s="273">
        <v>0</v>
      </c>
      <c r="P624" s="274">
        <v>0</v>
      </c>
      <c r="Q624" s="24">
        <f t="shared" si="100"/>
        <v>0</v>
      </c>
      <c r="R624" s="23">
        <f t="shared" si="100"/>
        <v>0</v>
      </c>
      <c r="S624" s="273">
        <f>SUMPRODUCT(S625:S631,M625:M631)/M624</f>
        <v>0</v>
      </c>
      <c r="T624" s="274">
        <f t="shared" si="101"/>
        <v>0</v>
      </c>
      <c r="U624" s="428">
        <v>0</v>
      </c>
      <c r="W624" s="226">
        <f t="shared" si="102"/>
        <v>0</v>
      </c>
      <c r="AB624" s="199"/>
      <c r="AC624" s="199"/>
    </row>
    <row r="625" spans="1:29" s="225" customFormat="1" ht="36" hidden="1" customHeight="1" outlineLevel="7" x14ac:dyDescent="0.2">
      <c r="A625" s="221"/>
      <c r="B625" s="227"/>
      <c r="C625" s="248"/>
      <c r="D625" s="248"/>
      <c r="E625" s="254"/>
      <c r="F625" s="265"/>
      <c r="G625" s="270"/>
      <c r="H625" s="270"/>
      <c r="I625" s="4" t="s">
        <v>291</v>
      </c>
      <c r="J625" s="259" t="s">
        <v>256</v>
      </c>
      <c r="K625" s="259">
        <v>1</v>
      </c>
      <c r="L625" s="234">
        <v>0</v>
      </c>
      <c r="M625" s="116">
        <v>3.6376202446524342E-4</v>
      </c>
      <c r="N625" s="5">
        <f t="shared" si="103"/>
        <v>99307032.679011449</v>
      </c>
      <c r="O625" s="6">
        <v>0</v>
      </c>
      <c r="P625" s="260">
        <v>0</v>
      </c>
      <c r="Q625" s="261">
        <f t="shared" si="100"/>
        <v>0</v>
      </c>
      <c r="R625" s="262">
        <f t="shared" si="100"/>
        <v>0</v>
      </c>
      <c r="S625" s="6">
        <f t="shared" ref="S625:S631" si="106">L625/K625</f>
        <v>0</v>
      </c>
      <c r="T625" s="260">
        <f t="shared" si="101"/>
        <v>0</v>
      </c>
      <c r="U625" s="428">
        <v>0</v>
      </c>
      <c r="W625" s="226">
        <f t="shared" si="102"/>
        <v>0</v>
      </c>
      <c r="AB625" s="199"/>
      <c r="AC625" s="199"/>
    </row>
    <row r="626" spans="1:29" s="225" customFormat="1" ht="36" hidden="1" customHeight="1" outlineLevel="7" x14ac:dyDescent="0.2">
      <c r="A626" s="221"/>
      <c r="B626" s="227"/>
      <c r="C626" s="248"/>
      <c r="D626" s="248"/>
      <c r="E626" s="254"/>
      <c r="F626" s="265"/>
      <c r="G626" s="270"/>
      <c r="H626" s="270"/>
      <c r="I626" s="4" t="s">
        <v>292</v>
      </c>
      <c r="J626" s="259" t="s">
        <v>257</v>
      </c>
      <c r="K626" s="259">
        <v>1</v>
      </c>
      <c r="L626" s="234">
        <v>0</v>
      </c>
      <c r="M626" s="116">
        <v>3.6376202446524342E-4</v>
      </c>
      <c r="N626" s="5">
        <f t="shared" si="103"/>
        <v>99307032.679011449</v>
      </c>
      <c r="O626" s="6">
        <v>0</v>
      </c>
      <c r="P626" s="260">
        <v>0</v>
      </c>
      <c r="Q626" s="261">
        <f t="shared" si="100"/>
        <v>0</v>
      </c>
      <c r="R626" s="262">
        <f t="shared" si="100"/>
        <v>0</v>
      </c>
      <c r="S626" s="6">
        <f t="shared" si="106"/>
        <v>0</v>
      </c>
      <c r="T626" s="260">
        <f t="shared" si="101"/>
        <v>0</v>
      </c>
      <c r="U626" s="428">
        <v>0</v>
      </c>
      <c r="W626" s="226">
        <f t="shared" si="102"/>
        <v>0</v>
      </c>
      <c r="AB626" s="199"/>
      <c r="AC626" s="199"/>
    </row>
    <row r="627" spans="1:29" s="225" customFormat="1" ht="36" hidden="1" customHeight="1" outlineLevel="7" x14ac:dyDescent="0.2">
      <c r="A627" s="221"/>
      <c r="B627" s="227"/>
      <c r="C627" s="248"/>
      <c r="D627" s="248"/>
      <c r="E627" s="254"/>
      <c r="F627" s="265"/>
      <c r="G627" s="270"/>
      <c r="H627" s="270"/>
      <c r="I627" s="4" t="s">
        <v>231</v>
      </c>
      <c r="J627" s="259" t="s">
        <v>256</v>
      </c>
      <c r="K627" s="259">
        <v>1</v>
      </c>
      <c r="L627" s="234">
        <v>0</v>
      </c>
      <c r="M627" s="116">
        <v>2.5463341712567036E-3</v>
      </c>
      <c r="N627" s="5">
        <f t="shared" si="103"/>
        <v>695149228.75308013</v>
      </c>
      <c r="O627" s="6">
        <v>0</v>
      </c>
      <c r="P627" s="260">
        <v>0</v>
      </c>
      <c r="Q627" s="261">
        <f t="shared" si="100"/>
        <v>0</v>
      </c>
      <c r="R627" s="262">
        <f t="shared" si="100"/>
        <v>0</v>
      </c>
      <c r="S627" s="6">
        <f t="shared" si="106"/>
        <v>0</v>
      </c>
      <c r="T627" s="260">
        <f t="shared" si="101"/>
        <v>0</v>
      </c>
      <c r="U627" s="428">
        <v>0</v>
      </c>
      <c r="W627" s="226">
        <f t="shared" si="102"/>
        <v>0</v>
      </c>
      <c r="AB627" s="199"/>
      <c r="AC627" s="199"/>
    </row>
    <row r="628" spans="1:29" s="225" customFormat="1" ht="36" hidden="1" customHeight="1" outlineLevel="7" x14ac:dyDescent="0.2">
      <c r="A628" s="221"/>
      <c r="B628" s="227"/>
      <c r="C628" s="248"/>
      <c r="D628" s="248"/>
      <c r="E628" s="254"/>
      <c r="F628" s="265"/>
      <c r="G628" s="270"/>
      <c r="H628" s="270"/>
      <c r="I628" s="4" t="s">
        <v>80</v>
      </c>
      <c r="J628" s="259" t="s">
        <v>256</v>
      </c>
      <c r="K628" s="259">
        <v>1</v>
      </c>
      <c r="L628" s="234">
        <v>0</v>
      </c>
      <c r="M628" s="116">
        <v>1.0912860733957302E-3</v>
      </c>
      <c r="N628" s="5">
        <f t="shared" si="103"/>
        <v>297921098.03703433</v>
      </c>
      <c r="O628" s="6">
        <v>0</v>
      </c>
      <c r="P628" s="260">
        <v>0</v>
      </c>
      <c r="Q628" s="261">
        <f t="shared" si="100"/>
        <v>0</v>
      </c>
      <c r="R628" s="262">
        <f t="shared" si="100"/>
        <v>0</v>
      </c>
      <c r="S628" s="6">
        <f t="shared" si="106"/>
        <v>0</v>
      </c>
      <c r="T628" s="260">
        <f t="shared" si="101"/>
        <v>0</v>
      </c>
      <c r="U628" s="428">
        <v>0</v>
      </c>
      <c r="W628" s="226">
        <f t="shared" si="102"/>
        <v>0</v>
      </c>
      <c r="AB628" s="199"/>
      <c r="AC628" s="199"/>
    </row>
    <row r="629" spans="1:29" s="225" customFormat="1" ht="36" hidden="1" customHeight="1" outlineLevel="7" x14ac:dyDescent="0.2">
      <c r="A629" s="221"/>
      <c r="B629" s="227"/>
      <c r="C629" s="248"/>
      <c r="D629" s="248"/>
      <c r="E629" s="254"/>
      <c r="F629" s="265"/>
      <c r="G629" s="270"/>
      <c r="H629" s="270"/>
      <c r="I629" s="4" t="s">
        <v>82</v>
      </c>
      <c r="J629" s="259" t="s">
        <v>257</v>
      </c>
      <c r="K629" s="259">
        <v>1</v>
      </c>
      <c r="L629" s="234">
        <v>0</v>
      </c>
      <c r="M629" s="116">
        <v>1.0912860733957302E-3</v>
      </c>
      <c r="N629" s="5">
        <f t="shared" si="103"/>
        <v>297921098.03703433</v>
      </c>
      <c r="O629" s="6">
        <v>0</v>
      </c>
      <c r="P629" s="260">
        <v>0</v>
      </c>
      <c r="Q629" s="261">
        <f t="shared" si="100"/>
        <v>0</v>
      </c>
      <c r="R629" s="262">
        <f t="shared" si="100"/>
        <v>0</v>
      </c>
      <c r="S629" s="6">
        <f t="shared" si="106"/>
        <v>0</v>
      </c>
      <c r="T629" s="260">
        <f t="shared" si="101"/>
        <v>0</v>
      </c>
      <c r="U629" s="428">
        <v>0</v>
      </c>
      <c r="W629" s="226">
        <f t="shared" si="102"/>
        <v>0</v>
      </c>
      <c r="AB629" s="199"/>
      <c r="AC629" s="199"/>
    </row>
    <row r="630" spans="1:29" s="225" customFormat="1" ht="36" hidden="1" customHeight="1" outlineLevel="7" x14ac:dyDescent="0.2">
      <c r="A630" s="221"/>
      <c r="B630" s="227"/>
      <c r="C630" s="248"/>
      <c r="D630" s="248"/>
      <c r="E630" s="254"/>
      <c r="F630" s="265"/>
      <c r="G630" s="270"/>
      <c r="H630" s="270"/>
      <c r="I630" s="4" t="s">
        <v>293</v>
      </c>
      <c r="J630" s="259" t="s">
        <v>256</v>
      </c>
      <c r="K630" s="259">
        <v>1</v>
      </c>
      <c r="L630" s="234">
        <v>0</v>
      </c>
      <c r="M630" s="116">
        <v>1.4550480978609737E-3</v>
      </c>
      <c r="N630" s="5">
        <f t="shared" si="103"/>
        <v>397228130.7160458</v>
      </c>
      <c r="O630" s="6">
        <v>0</v>
      </c>
      <c r="P630" s="260">
        <v>0</v>
      </c>
      <c r="Q630" s="261">
        <f t="shared" si="100"/>
        <v>0</v>
      </c>
      <c r="R630" s="262">
        <f t="shared" si="100"/>
        <v>0</v>
      </c>
      <c r="S630" s="6">
        <f t="shared" si="106"/>
        <v>0</v>
      </c>
      <c r="T630" s="260">
        <f t="shared" si="101"/>
        <v>0</v>
      </c>
      <c r="U630" s="428">
        <v>0</v>
      </c>
      <c r="W630" s="226">
        <f t="shared" si="102"/>
        <v>0</v>
      </c>
      <c r="AB630" s="199"/>
      <c r="AC630" s="199"/>
    </row>
    <row r="631" spans="1:29" s="225" customFormat="1" ht="36" hidden="1" customHeight="1" outlineLevel="7" x14ac:dyDescent="0.2">
      <c r="A631" s="221"/>
      <c r="B631" s="227"/>
      <c r="C631" s="248"/>
      <c r="D631" s="248"/>
      <c r="E631" s="254"/>
      <c r="F631" s="265"/>
      <c r="G631" s="270"/>
      <c r="H631" s="270"/>
      <c r="I631" s="4" t="s">
        <v>294</v>
      </c>
      <c r="J631" s="259" t="s">
        <v>257</v>
      </c>
      <c r="K631" s="259">
        <v>1</v>
      </c>
      <c r="L631" s="234">
        <v>0</v>
      </c>
      <c r="M631" s="116">
        <v>3.6376202446524342E-4</v>
      </c>
      <c r="N631" s="5">
        <f t="shared" si="103"/>
        <v>99307032.679011449</v>
      </c>
      <c r="O631" s="6">
        <v>0</v>
      </c>
      <c r="P631" s="260">
        <v>0</v>
      </c>
      <c r="Q631" s="261">
        <f t="shared" si="100"/>
        <v>0</v>
      </c>
      <c r="R631" s="262">
        <f t="shared" si="100"/>
        <v>0</v>
      </c>
      <c r="S631" s="6">
        <f t="shared" si="106"/>
        <v>0</v>
      </c>
      <c r="T631" s="260">
        <f t="shared" si="101"/>
        <v>0</v>
      </c>
      <c r="U631" s="428">
        <v>0</v>
      </c>
      <c r="W631" s="226">
        <f t="shared" si="102"/>
        <v>0</v>
      </c>
      <c r="AB631" s="199"/>
      <c r="AC631" s="199"/>
    </row>
    <row r="632" spans="1:29" s="225" customFormat="1" ht="36" hidden="1" customHeight="1" outlineLevel="5" x14ac:dyDescent="0.2">
      <c r="A632" s="221"/>
      <c r="B632" s="227"/>
      <c r="C632" s="248"/>
      <c r="D632" s="248"/>
      <c r="E632" s="254"/>
      <c r="F632" s="265"/>
      <c r="G632" s="270"/>
      <c r="H632" s="270"/>
      <c r="I632" s="22" t="s">
        <v>127</v>
      </c>
      <c r="J632" s="271"/>
      <c r="K632" s="271"/>
      <c r="L632" s="23"/>
      <c r="M632" s="115">
        <v>9.3429404178441457E-6</v>
      </c>
      <c r="N632" s="23">
        <f t="shared" si="103"/>
        <v>2550622.7340714517</v>
      </c>
      <c r="O632" s="273">
        <v>0</v>
      </c>
      <c r="P632" s="274">
        <v>0</v>
      </c>
      <c r="Q632" s="24">
        <f t="shared" si="100"/>
        <v>0</v>
      </c>
      <c r="R632" s="23">
        <f t="shared" si="100"/>
        <v>0</v>
      </c>
      <c r="S632" s="273">
        <f>SUMPRODUCT(S633:S639,M633:M639)/M632</f>
        <v>0</v>
      </c>
      <c r="T632" s="274">
        <f t="shared" si="101"/>
        <v>0</v>
      </c>
      <c r="U632" s="428">
        <v>0</v>
      </c>
      <c r="W632" s="226">
        <f t="shared" si="102"/>
        <v>0</v>
      </c>
      <c r="AB632" s="199"/>
      <c r="AC632" s="199"/>
    </row>
    <row r="633" spans="1:29" s="225" customFormat="1" ht="36" hidden="1" customHeight="1" outlineLevel="7" x14ac:dyDescent="0.2">
      <c r="A633" s="221"/>
      <c r="B633" s="227"/>
      <c r="C633" s="248"/>
      <c r="D633" s="248"/>
      <c r="E633" s="254"/>
      <c r="F633" s="265"/>
      <c r="G633" s="270"/>
      <c r="H633" s="270"/>
      <c r="I633" s="4" t="s">
        <v>291</v>
      </c>
      <c r="J633" s="259" t="s">
        <v>256</v>
      </c>
      <c r="K633" s="259">
        <v>1</v>
      </c>
      <c r="L633" s="234">
        <v>0</v>
      </c>
      <c r="M633" s="116">
        <v>4.6714702089220732E-7</v>
      </c>
      <c r="N633" s="5">
        <f t="shared" si="103"/>
        <v>127531.1367035726</v>
      </c>
      <c r="O633" s="6">
        <v>0</v>
      </c>
      <c r="P633" s="260">
        <v>0</v>
      </c>
      <c r="Q633" s="261">
        <f t="shared" si="100"/>
        <v>0</v>
      </c>
      <c r="R633" s="262">
        <f t="shared" si="100"/>
        <v>0</v>
      </c>
      <c r="S633" s="6">
        <f t="shared" ref="S633:S639" si="107">L633/K633</f>
        <v>0</v>
      </c>
      <c r="T633" s="260">
        <f t="shared" si="101"/>
        <v>0</v>
      </c>
      <c r="U633" s="428">
        <v>0</v>
      </c>
      <c r="W633" s="226">
        <f t="shared" si="102"/>
        <v>0</v>
      </c>
      <c r="AB633" s="199"/>
      <c r="AC633" s="199"/>
    </row>
    <row r="634" spans="1:29" s="225" customFormat="1" ht="36" hidden="1" customHeight="1" outlineLevel="7" x14ac:dyDescent="0.2">
      <c r="A634" s="221"/>
      <c r="B634" s="227"/>
      <c r="C634" s="248"/>
      <c r="D634" s="248"/>
      <c r="E634" s="254"/>
      <c r="F634" s="265"/>
      <c r="G634" s="270"/>
      <c r="H634" s="270"/>
      <c r="I634" s="4" t="s">
        <v>292</v>
      </c>
      <c r="J634" s="259" t="s">
        <v>257</v>
      </c>
      <c r="K634" s="259">
        <v>1</v>
      </c>
      <c r="L634" s="234">
        <v>0</v>
      </c>
      <c r="M634" s="116">
        <v>4.6714702089220732E-7</v>
      </c>
      <c r="N634" s="5">
        <f t="shared" si="103"/>
        <v>127531.1367035726</v>
      </c>
      <c r="O634" s="6">
        <v>0</v>
      </c>
      <c r="P634" s="260">
        <v>0</v>
      </c>
      <c r="Q634" s="261">
        <f t="shared" si="100"/>
        <v>0</v>
      </c>
      <c r="R634" s="262">
        <f t="shared" si="100"/>
        <v>0</v>
      </c>
      <c r="S634" s="6">
        <f t="shared" si="107"/>
        <v>0</v>
      </c>
      <c r="T634" s="260">
        <f t="shared" si="101"/>
        <v>0</v>
      </c>
      <c r="U634" s="428">
        <v>0</v>
      </c>
      <c r="W634" s="226">
        <f t="shared" si="102"/>
        <v>0</v>
      </c>
      <c r="AB634" s="199"/>
      <c r="AC634" s="199"/>
    </row>
    <row r="635" spans="1:29" s="225" customFormat="1" ht="36" hidden="1" customHeight="1" outlineLevel="7" x14ac:dyDescent="0.2">
      <c r="A635" s="221"/>
      <c r="B635" s="227"/>
      <c r="C635" s="248"/>
      <c r="D635" s="248"/>
      <c r="E635" s="254"/>
      <c r="F635" s="265"/>
      <c r="G635" s="270"/>
      <c r="H635" s="270"/>
      <c r="I635" s="4" t="s">
        <v>231</v>
      </c>
      <c r="J635" s="259" t="s">
        <v>256</v>
      </c>
      <c r="K635" s="259">
        <v>1</v>
      </c>
      <c r="L635" s="234">
        <v>0</v>
      </c>
      <c r="M635" s="116">
        <v>3.2700291462454508E-6</v>
      </c>
      <c r="N635" s="5">
        <f t="shared" si="103"/>
        <v>892717.9569250081</v>
      </c>
      <c r="O635" s="6">
        <v>0</v>
      </c>
      <c r="P635" s="260">
        <v>0</v>
      </c>
      <c r="Q635" s="261">
        <f t="shared" si="100"/>
        <v>0</v>
      </c>
      <c r="R635" s="262">
        <f t="shared" si="100"/>
        <v>0</v>
      </c>
      <c r="S635" s="6">
        <f t="shared" si="107"/>
        <v>0</v>
      </c>
      <c r="T635" s="260">
        <f t="shared" si="101"/>
        <v>0</v>
      </c>
      <c r="U635" s="428">
        <v>0</v>
      </c>
      <c r="W635" s="226">
        <f t="shared" si="102"/>
        <v>0</v>
      </c>
      <c r="AB635" s="199"/>
      <c r="AC635" s="199"/>
    </row>
    <row r="636" spans="1:29" s="225" customFormat="1" ht="36" hidden="1" customHeight="1" outlineLevel="7" x14ac:dyDescent="0.2">
      <c r="A636" s="221"/>
      <c r="B636" s="227"/>
      <c r="C636" s="248"/>
      <c r="D636" s="248"/>
      <c r="E636" s="254"/>
      <c r="F636" s="265"/>
      <c r="G636" s="270"/>
      <c r="H636" s="270"/>
      <c r="I636" s="4" t="s">
        <v>80</v>
      </c>
      <c r="J636" s="259" t="s">
        <v>256</v>
      </c>
      <c r="K636" s="259">
        <v>1</v>
      </c>
      <c r="L636" s="234">
        <v>0</v>
      </c>
      <c r="M636" s="116">
        <v>1.4014410626766219E-6</v>
      </c>
      <c r="N636" s="5">
        <f t="shared" si="103"/>
        <v>382593.41011071776</v>
      </c>
      <c r="O636" s="6">
        <v>0</v>
      </c>
      <c r="P636" s="260">
        <v>0</v>
      </c>
      <c r="Q636" s="261">
        <f t="shared" si="100"/>
        <v>0</v>
      </c>
      <c r="R636" s="262">
        <f t="shared" si="100"/>
        <v>0</v>
      </c>
      <c r="S636" s="6">
        <f t="shared" si="107"/>
        <v>0</v>
      </c>
      <c r="T636" s="260">
        <f t="shared" si="101"/>
        <v>0</v>
      </c>
      <c r="U636" s="428">
        <v>0</v>
      </c>
      <c r="W636" s="226">
        <f t="shared" si="102"/>
        <v>0</v>
      </c>
      <c r="AB636" s="199"/>
      <c r="AC636" s="199"/>
    </row>
    <row r="637" spans="1:29" s="225" customFormat="1" ht="36" hidden="1" customHeight="1" outlineLevel="7" x14ac:dyDescent="0.2">
      <c r="A637" s="221"/>
      <c r="B637" s="227"/>
      <c r="C637" s="248"/>
      <c r="D637" s="248"/>
      <c r="E637" s="254"/>
      <c r="F637" s="265"/>
      <c r="G637" s="270"/>
      <c r="H637" s="270"/>
      <c r="I637" s="4" t="s">
        <v>82</v>
      </c>
      <c r="J637" s="259" t="s">
        <v>257</v>
      </c>
      <c r="K637" s="259">
        <v>1</v>
      </c>
      <c r="L637" s="234">
        <v>0</v>
      </c>
      <c r="M637" s="116">
        <v>1.4014410626766219E-6</v>
      </c>
      <c r="N637" s="5">
        <f t="shared" si="103"/>
        <v>382593.41011071776</v>
      </c>
      <c r="O637" s="6">
        <v>0</v>
      </c>
      <c r="P637" s="260">
        <v>0</v>
      </c>
      <c r="Q637" s="261">
        <f t="shared" si="100"/>
        <v>0</v>
      </c>
      <c r="R637" s="262">
        <f t="shared" si="100"/>
        <v>0</v>
      </c>
      <c r="S637" s="6">
        <f t="shared" si="107"/>
        <v>0</v>
      </c>
      <c r="T637" s="260">
        <f t="shared" si="101"/>
        <v>0</v>
      </c>
      <c r="U637" s="428">
        <v>0</v>
      </c>
      <c r="W637" s="226">
        <f t="shared" si="102"/>
        <v>0</v>
      </c>
      <c r="AB637" s="199"/>
      <c r="AC637" s="199"/>
    </row>
    <row r="638" spans="1:29" s="225" customFormat="1" ht="36" hidden="1" customHeight="1" outlineLevel="7" x14ac:dyDescent="0.2">
      <c r="A638" s="221"/>
      <c r="B638" s="227"/>
      <c r="C638" s="248"/>
      <c r="D638" s="248"/>
      <c r="E638" s="254"/>
      <c r="F638" s="265"/>
      <c r="G638" s="270"/>
      <c r="H638" s="270"/>
      <c r="I638" s="4" t="s">
        <v>293</v>
      </c>
      <c r="J638" s="259" t="s">
        <v>256</v>
      </c>
      <c r="K638" s="259">
        <v>1</v>
      </c>
      <c r="L638" s="234">
        <v>0</v>
      </c>
      <c r="M638" s="116">
        <v>1.8685880835688293E-6</v>
      </c>
      <c r="N638" s="5">
        <f t="shared" si="103"/>
        <v>510124.5468142904</v>
      </c>
      <c r="O638" s="6">
        <v>0</v>
      </c>
      <c r="P638" s="260">
        <v>0</v>
      </c>
      <c r="Q638" s="261">
        <f t="shared" si="100"/>
        <v>0</v>
      </c>
      <c r="R638" s="262">
        <f t="shared" si="100"/>
        <v>0</v>
      </c>
      <c r="S638" s="6">
        <f t="shared" si="107"/>
        <v>0</v>
      </c>
      <c r="T638" s="260">
        <f t="shared" si="101"/>
        <v>0</v>
      </c>
      <c r="U638" s="428">
        <v>0</v>
      </c>
      <c r="W638" s="226">
        <f t="shared" si="102"/>
        <v>0</v>
      </c>
      <c r="AB638" s="199"/>
      <c r="AC638" s="199"/>
    </row>
    <row r="639" spans="1:29" s="225" customFormat="1" ht="36" hidden="1" customHeight="1" outlineLevel="7" x14ac:dyDescent="0.2">
      <c r="A639" s="221"/>
      <c r="B639" s="227"/>
      <c r="C639" s="248"/>
      <c r="D639" s="248"/>
      <c r="E639" s="254"/>
      <c r="F639" s="265"/>
      <c r="G639" s="270"/>
      <c r="H639" s="270"/>
      <c r="I639" s="4" t="s">
        <v>294</v>
      </c>
      <c r="J639" s="259" t="s">
        <v>257</v>
      </c>
      <c r="K639" s="259">
        <v>1</v>
      </c>
      <c r="L639" s="234">
        <v>0</v>
      </c>
      <c r="M639" s="116">
        <v>4.6714702089220732E-7</v>
      </c>
      <c r="N639" s="5">
        <f t="shared" si="103"/>
        <v>127531.1367035726</v>
      </c>
      <c r="O639" s="6">
        <v>0</v>
      </c>
      <c r="P639" s="260">
        <v>0</v>
      </c>
      <c r="Q639" s="261">
        <f t="shared" si="100"/>
        <v>0</v>
      </c>
      <c r="R639" s="262">
        <f t="shared" si="100"/>
        <v>0</v>
      </c>
      <c r="S639" s="6">
        <f t="shared" si="107"/>
        <v>0</v>
      </c>
      <c r="T639" s="260">
        <f t="shared" si="101"/>
        <v>0</v>
      </c>
      <c r="U639" s="428">
        <v>0</v>
      </c>
      <c r="W639" s="226">
        <f t="shared" si="102"/>
        <v>0</v>
      </c>
      <c r="AB639" s="199"/>
      <c r="AC639" s="199"/>
    </row>
    <row r="640" spans="1:29" s="225" customFormat="1" ht="36" hidden="1" customHeight="1" outlineLevel="5" x14ac:dyDescent="0.2">
      <c r="A640" s="221"/>
      <c r="B640" s="227"/>
      <c r="C640" s="248"/>
      <c r="D640" s="248"/>
      <c r="E640" s="254"/>
      <c r="F640" s="265"/>
      <c r="G640" s="270"/>
      <c r="H640" s="270"/>
      <c r="I640" s="22" t="s">
        <v>128</v>
      </c>
      <c r="J640" s="271"/>
      <c r="K640" s="271"/>
      <c r="L640" s="23"/>
      <c r="M640" s="115">
        <v>9.3429404178441457E-6</v>
      </c>
      <c r="N640" s="23">
        <f t="shared" si="103"/>
        <v>2550622.7340714517</v>
      </c>
      <c r="O640" s="273">
        <v>0</v>
      </c>
      <c r="P640" s="274">
        <v>0</v>
      </c>
      <c r="Q640" s="24">
        <f t="shared" si="100"/>
        <v>0</v>
      </c>
      <c r="R640" s="23">
        <f t="shared" si="100"/>
        <v>0</v>
      </c>
      <c r="S640" s="273">
        <f>SUMPRODUCT(S641:S647,M641:M647)/M640</f>
        <v>0</v>
      </c>
      <c r="T640" s="274">
        <f t="shared" si="101"/>
        <v>0</v>
      </c>
      <c r="U640" s="428">
        <v>0</v>
      </c>
      <c r="W640" s="226">
        <f t="shared" si="102"/>
        <v>0</v>
      </c>
      <c r="AB640" s="199"/>
      <c r="AC640" s="199"/>
    </row>
    <row r="641" spans="1:29" s="225" customFormat="1" ht="36" hidden="1" customHeight="1" outlineLevel="7" x14ac:dyDescent="0.2">
      <c r="A641" s="221"/>
      <c r="B641" s="227"/>
      <c r="C641" s="248"/>
      <c r="D641" s="248"/>
      <c r="E641" s="254"/>
      <c r="F641" s="265"/>
      <c r="G641" s="270"/>
      <c r="H641" s="270"/>
      <c r="I641" s="4" t="s">
        <v>291</v>
      </c>
      <c r="J641" s="259" t="s">
        <v>256</v>
      </c>
      <c r="K641" s="259">
        <v>1</v>
      </c>
      <c r="L641" s="234">
        <v>0</v>
      </c>
      <c r="M641" s="116">
        <v>4.6714702089220732E-7</v>
      </c>
      <c r="N641" s="5">
        <f t="shared" si="103"/>
        <v>127531.1367035726</v>
      </c>
      <c r="O641" s="6">
        <v>0</v>
      </c>
      <c r="P641" s="260">
        <v>0</v>
      </c>
      <c r="Q641" s="261">
        <f t="shared" si="100"/>
        <v>0</v>
      </c>
      <c r="R641" s="262">
        <f t="shared" si="100"/>
        <v>0</v>
      </c>
      <c r="S641" s="6">
        <f t="shared" ref="S641:S647" si="108">L641/K641</f>
        <v>0</v>
      </c>
      <c r="T641" s="260">
        <f t="shared" si="101"/>
        <v>0</v>
      </c>
      <c r="U641" s="428">
        <v>0</v>
      </c>
      <c r="W641" s="226">
        <f t="shared" si="102"/>
        <v>0</v>
      </c>
      <c r="AB641" s="199"/>
      <c r="AC641" s="199"/>
    </row>
    <row r="642" spans="1:29" s="225" customFormat="1" ht="36" hidden="1" customHeight="1" outlineLevel="7" x14ac:dyDescent="0.2">
      <c r="A642" s="221"/>
      <c r="B642" s="227"/>
      <c r="C642" s="248"/>
      <c r="D642" s="248"/>
      <c r="E642" s="254"/>
      <c r="F642" s="265"/>
      <c r="G642" s="270"/>
      <c r="H642" s="270"/>
      <c r="I642" s="4" t="s">
        <v>292</v>
      </c>
      <c r="J642" s="259" t="s">
        <v>257</v>
      </c>
      <c r="K642" s="259">
        <v>1</v>
      </c>
      <c r="L642" s="234">
        <v>0</v>
      </c>
      <c r="M642" s="116">
        <v>4.6714702089220732E-7</v>
      </c>
      <c r="N642" s="5">
        <f t="shared" si="103"/>
        <v>127531.1367035726</v>
      </c>
      <c r="O642" s="6">
        <v>0</v>
      </c>
      <c r="P642" s="260">
        <v>0</v>
      </c>
      <c r="Q642" s="261">
        <f t="shared" si="100"/>
        <v>0</v>
      </c>
      <c r="R642" s="262">
        <f t="shared" si="100"/>
        <v>0</v>
      </c>
      <c r="S642" s="6">
        <f t="shared" si="108"/>
        <v>0</v>
      </c>
      <c r="T642" s="260">
        <f t="shared" si="101"/>
        <v>0</v>
      </c>
      <c r="U642" s="428">
        <v>0</v>
      </c>
      <c r="W642" s="226">
        <f t="shared" si="102"/>
        <v>0</v>
      </c>
      <c r="AB642" s="199"/>
      <c r="AC642" s="199"/>
    </row>
    <row r="643" spans="1:29" s="225" customFormat="1" ht="36" hidden="1" customHeight="1" outlineLevel="7" x14ac:dyDescent="0.2">
      <c r="A643" s="221"/>
      <c r="B643" s="227"/>
      <c r="C643" s="248"/>
      <c r="D643" s="248"/>
      <c r="E643" s="254"/>
      <c r="F643" s="265"/>
      <c r="G643" s="270"/>
      <c r="H643" s="270"/>
      <c r="I643" s="4" t="s">
        <v>231</v>
      </c>
      <c r="J643" s="259" t="s">
        <v>256</v>
      </c>
      <c r="K643" s="259">
        <v>1</v>
      </c>
      <c r="L643" s="234">
        <v>0</v>
      </c>
      <c r="M643" s="116">
        <v>3.2700291462454508E-6</v>
      </c>
      <c r="N643" s="5">
        <f t="shared" si="103"/>
        <v>892717.9569250081</v>
      </c>
      <c r="O643" s="6">
        <v>0</v>
      </c>
      <c r="P643" s="260">
        <v>0</v>
      </c>
      <c r="Q643" s="261">
        <f t="shared" si="100"/>
        <v>0</v>
      </c>
      <c r="R643" s="262">
        <f t="shared" si="100"/>
        <v>0</v>
      </c>
      <c r="S643" s="6">
        <f t="shared" si="108"/>
        <v>0</v>
      </c>
      <c r="T643" s="260">
        <f t="shared" si="101"/>
        <v>0</v>
      </c>
      <c r="U643" s="428">
        <v>0</v>
      </c>
      <c r="W643" s="226">
        <f t="shared" si="102"/>
        <v>0</v>
      </c>
      <c r="AB643" s="199"/>
      <c r="AC643" s="199"/>
    </row>
    <row r="644" spans="1:29" s="225" customFormat="1" ht="36" hidden="1" customHeight="1" outlineLevel="7" x14ac:dyDescent="0.2">
      <c r="A644" s="221"/>
      <c r="B644" s="227"/>
      <c r="C644" s="248"/>
      <c r="D644" s="248"/>
      <c r="E644" s="254"/>
      <c r="F644" s="265"/>
      <c r="G644" s="270"/>
      <c r="H644" s="270"/>
      <c r="I644" s="4" t="s">
        <v>80</v>
      </c>
      <c r="J644" s="259" t="s">
        <v>256</v>
      </c>
      <c r="K644" s="259">
        <v>1</v>
      </c>
      <c r="L644" s="234">
        <v>0</v>
      </c>
      <c r="M644" s="116">
        <v>1.4014410626766219E-6</v>
      </c>
      <c r="N644" s="5">
        <f t="shared" si="103"/>
        <v>382593.41011071776</v>
      </c>
      <c r="O644" s="6">
        <v>0</v>
      </c>
      <c r="P644" s="260">
        <v>0</v>
      </c>
      <c r="Q644" s="261">
        <f t="shared" si="100"/>
        <v>0</v>
      </c>
      <c r="R644" s="262">
        <f t="shared" si="100"/>
        <v>0</v>
      </c>
      <c r="S644" s="6">
        <f t="shared" si="108"/>
        <v>0</v>
      </c>
      <c r="T644" s="260">
        <f t="shared" si="101"/>
        <v>0</v>
      </c>
      <c r="U644" s="428">
        <v>0</v>
      </c>
      <c r="W644" s="226">
        <f t="shared" si="102"/>
        <v>0</v>
      </c>
      <c r="AB644" s="199"/>
      <c r="AC644" s="199"/>
    </row>
    <row r="645" spans="1:29" s="225" customFormat="1" ht="36" hidden="1" customHeight="1" outlineLevel="7" x14ac:dyDescent="0.2">
      <c r="A645" s="221"/>
      <c r="B645" s="227"/>
      <c r="C645" s="248"/>
      <c r="D645" s="248"/>
      <c r="E645" s="254"/>
      <c r="F645" s="265"/>
      <c r="G645" s="270"/>
      <c r="H645" s="270"/>
      <c r="I645" s="4" t="s">
        <v>82</v>
      </c>
      <c r="J645" s="259" t="s">
        <v>257</v>
      </c>
      <c r="K645" s="259">
        <v>1</v>
      </c>
      <c r="L645" s="234">
        <v>0</v>
      </c>
      <c r="M645" s="116">
        <v>1.4014410626766219E-6</v>
      </c>
      <c r="N645" s="5">
        <f t="shared" si="103"/>
        <v>382593.41011071776</v>
      </c>
      <c r="O645" s="6">
        <v>0</v>
      </c>
      <c r="P645" s="260">
        <v>0</v>
      </c>
      <c r="Q645" s="261">
        <f t="shared" si="100"/>
        <v>0</v>
      </c>
      <c r="R645" s="262">
        <f t="shared" si="100"/>
        <v>0</v>
      </c>
      <c r="S645" s="6">
        <f t="shared" si="108"/>
        <v>0</v>
      </c>
      <c r="T645" s="260">
        <f t="shared" si="101"/>
        <v>0</v>
      </c>
      <c r="U645" s="428">
        <v>0</v>
      </c>
      <c r="W645" s="226">
        <f t="shared" si="102"/>
        <v>0</v>
      </c>
      <c r="AB645" s="199"/>
      <c r="AC645" s="199"/>
    </row>
    <row r="646" spans="1:29" s="225" customFormat="1" ht="36" hidden="1" customHeight="1" outlineLevel="7" x14ac:dyDescent="0.2">
      <c r="A646" s="221"/>
      <c r="B646" s="227"/>
      <c r="C646" s="248"/>
      <c r="D646" s="248"/>
      <c r="E646" s="254"/>
      <c r="F646" s="265"/>
      <c r="G646" s="270"/>
      <c r="H646" s="270"/>
      <c r="I646" s="4" t="s">
        <v>293</v>
      </c>
      <c r="J646" s="259" t="s">
        <v>256</v>
      </c>
      <c r="K646" s="259">
        <v>1</v>
      </c>
      <c r="L646" s="234">
        <v>0</v>
      </c>
      <c r="M646" s="116">
        <v>1.8685880835688293E-6</v>
      </c>
      <c r="N646" s="5">
        <f t="shared" si="103"/>
        <v>510124.5468142904</v>
      </c>
      <c r="O646" s="6">
        <v>0</v>
      </c>
      <c r="P646" s="260">
        <v>0</v>
      </c>
      <c r="Q646" s="261">
        <f t="shared" si="100"/>
        <v>0</v>
      </c>
      <c r="R646" s="262">
        <f t="shared" si="100"/>
        <v>0</v>
      </c>
      <c r="S646" s="6">
        <f t="shared" si="108"/>
        <v>0</v>
      </c>
      <c r="T646" s="260">
        <f t="shared" si="101"/>
        <v>0</v>
      </c>
      <c r="U646" s="428">
        <v>0</v>
      </c>
      <c r="W646" s="226">
        <f t="shared" si="102"/>
        <v>0</v>
      </c>
      <c r="AB646" s="199"/>
      <c r="AC646" s="199"/>
    </row>
    <row r="647" spans="1:29" s="225" customFormat="1" ht="36" hidden="1" customHeight="1" outlineLevel="7" x14ac:dyDescent="0.2">
      <c r="A647" s="221"/>
      <c r="B647" s="227"/>
      <c r="C647" s="248"/>
      <c r="D647" s="248"/>
      <c r="E647" s="254"/>
      <c r="F647" s="265"/>
      <c r="G647" s="270"/>
      <c r="H647" s="270"/>
      <c r="I647" s="4" t="s">
        <v>294</v>
      </c>
      <c r="J647" s="259" t="s">
        <v>257</v>
      </c>
      <c r="K647" s="259">
        <v>1</v>
      </c>
      <c r="L647" s="234">
        <v>0</v>
      </c>
      <c r="M647" s="116">
        <v>4.6714702089220732E-7</v>
      </c>
      <c r="N647" s="5">
        <f t="shared" si="103"/>
        <v>127531.1367035726</v>
      </c>
      <c r="O647" s="6">
        <v>0</v>
      </c>
      <c r="P647" s="260">
        <v>0</v>
      </c>
      <c r="Q647" s="261">
        <f t="shared" si="100"/>
        <v>0</v>
      </c>
      <c r="R647" s="262">
        <f t="shared" si="100"/>
        <v>0</v>
      </c>
      <c r="S647" s="6">
        <f t="shared" si="108"/>
        <v>0</v>
      </c>
      <c r="T647" s="260">
        <f t="shared" si="101"/>
        <v>0</v>
      </c>
      <c r="U647" s="428">
        <v>0</v>
      </c>
      <c r="W647" s="226">
        <f t="shared" si="102"/>
        <v>0</v>
      </c>
      <c r="AB647" s="199"/>
      <c r="AC647" s="199"/>
    </row>
    <row r="648" spans="1:29" s="225" customFormat="1" ht="36" hidden="1" customHeight="1" outlineLevel="5" x14ac:dyDescent="0.2">
      <c r="A648" s="221"/>
      <c r="B648" s="227"/>
      <c r="C648" s="248"/>
      <c r="D648" s="248"/>
      <c r="E648" s="254"/>
      <c r="F648" s="265"/>
      <c r="G648" s="270"/>
      <c r="H648" s="270"/>
      <c r="I648" s="22" t="s">
        <v>129</v>
      </c>
      <c r="J648" s="271"/>
      <c r="K648" s="271"/>
      <c r="L648" s="23"/>
      <c r="M648" s="115">
        <v>9.5343941149311172E-6</v>
      </c>
      <c r="N648" s="23">
        <f t="shared" si="103"/>
        <v>2602889.5933761951</v>
      </c>
      <c r="O648" s="273">
        <v>0</v>
      </c>
      <c r="P648" s="274">
        <v>0</v>
      </c>
      <c r="Q648" s="24">
        <f t="shared" si="100"/>
        <v>0</v>
      </c>
      <c r="R648" s="23">
        <f t="shared" si="100"/>
        <v>0</v>
      </c>
      <c r="S648" s="273">
        <f>SUMPRODUCT(S649:S655,M649:M655)/M648</f>
        <v>0</v>
      </c>
      <c r="T648" s="274">
        <f t="shared" si="101"/>
        <v>0</v>
      </c>
      <c r="U648" s="428">
        <v>0</v>
      </c>
      <c r="W648" s="226">
        <f t="shared" si="102"/>
        <v>0</v>
      </c>
      <c r="AB648" s="199"/>
      <c r="AC648" s="199"/>
    </row>
    <row r="649" spans="1:29" s="225" customFormat="1" ht="36" hidden="1" customHeight="1" outlineLevel="7" x14ac:dyDescent="0.2">
      <c r="A649" s="221"/>
      <c r="B649" s="227"/>
      <c r="C649" s="248"/>
      <c r="D649" s="248"/>
      <c r="E649" s="254"/>
      <c r="F649" s="265"/>
      <c r="G649" s="270"/>
      <c r="H649" s="270"/>
      <c r="I649" s="4" t="s">
        <v>291</v>
      </c>
      <c r="J649" s="259" t="s">
        <v>256</v>
      </c>
      <c r="K649" s="259">
        <v>1</v>
      </c>
      <c r="L649" s="234">
        <v>0</v>
      </c>
      <c r="M649" s="116">
        <v>4.7671970574655587E-7</v>
      </c>
      <c r="N649" s="5">
        <f t="shared" si="103"/>
        <v>130144.47966880976</v>
      </c>
      <c r="O649" s="6">
        <v>0</v>
      </c>
      <c r="P649" s="260">
        <v>0</v>
      </c>
      <c r="Q649" s="261">
        <f t="shared" si="100"/>
        <v>0</v>
      </c>
      <c r="R649" s="262">
        <f t="shared" si="100"/>
        <v>0</v>
      </c>
      <c r="S649" s="6">
        <f t="shared" ref="S649:S655" si="109">L649/K649</f>
        <v>0</v>
      </c>
      <c r="T649" s="260">
        <f t="shared" si="101"/>
        <v>0</v>
      </c>
      <c r="U649" s="428">
        <v>0</v>
      </c>
      <c r="W649" s="226">
        <f t="shared" si="102"/>
        <v>0</v>
      </c>
      <c r="AB649" s="199"/>
      <c r="AC649" s="199"/>
    </row>
    <row r="650" spans="1:29" s="225" customFormat="1" ht="36" hidden="1" customHeight="1" outlineLevel="7" x14ac:dyDescent="0.2">
      <c r="A650" s="221"/>
      <c r="B650" s="227"/>
      <c r="C650" s="248"/>
      <c r="D650" s="248"/>
      <c r="E650" s="254"/>
      <c r="F650" s="265"/>
      <c r="G650" s="270"/>
      <c r="H650" s="270"/>
      <c r="I650" s="4" t="s">
        <v>292</v>
      </c>
      <c r="J650" s="259" t="s">
        <v>257</v>
      </c>
      <c r="K650" s="259">
        <v>1</v>
      </c>
      <c r="L650" s="234">
        <v>0</v>
      </c>
      <c r="M650" s="116">
        <v>4.7671970574655587E-7</v>
      </c>
      <c r="N650" s="5">
        <f t="shared" si="103"/>
        <v>130144.47966880976</v>
      </c>
      <c r="O650" s="6">
        <v>0</v>
      </c>
      <c r="P650" s="260">
        <v>0</v>
      </c>
      <c r="Q650" s="261">
        <f t="shared" si="100"/>
        <v>0</v>
      </c>
      <c r="R650" s="262">
        <f t="shared" si="100"/>
        <v>0</v>
      </c>
      <c r="S650" s="6">
        <f t="shared" si="109"/>
        <v>0</v>
      </c>
      <c r="T650" s="260">
        <f t="shared" si="101"/>
        <v>0</v>
      </c>
      <c r="U650" s="428">
        <v>0</v>
      </c>
      <c r="W650" s="226">
        <f t="shared" si="102"/>
        <v>0</v>
      </c>
      <c r="AB650" s="199"/>
      <c r="AC650" s="199"/>
    </row>
    <row r="651" spans="1:29" s="225" customFormat="1" ht="36" hidden="1" customHeight="1" outlineLevel="7" x14ac:dyDescent="0.2">
      <c r="A651" s="221"/>
      <c r="B651" s="227"/>
      <c r="C651" s="248"/>
      <c r="D651" s="248"/>
      <c r="E651" s="254"/>
      <c r="F651" s="265"/>
      <c r="G651" s="270"/>
      <c r="H651" s="270"/>
      <c r="I651" s="4" t="s">
        <v>231</v>
      </c>
      <c r="J651" s="259" t="s">
        <v>256</v>
      </c>
      <c r="K651" s="259">
        <v>1</v>
      </c>
      <c r="L651" s="234">
        <v>0</v>
      </c>
      <c r="M651" s="116">
        <v>3.3370379402258909E-6</v>
      </c>
      <c r="N651" s="5">
        <f t="shared" si="103"/>
        <v>911011.35768166825</v>
      </c>
      <c r="O651" s="6">
        <v>0</v>
      </c>
      <c r="P651" s="260">
        <v>0</v>
      </c>
      <c r="Q651" s="261">
        <f t="shared" si="100"/>
        <v>0</v>
      </c>
      <c r="R651" s="262">
        <f t="shared" si="100"/>
        <v>0</v>
      </c>
      <c r="S651" s="6">
        <f t="shared" si="109"/>
        <v>0</v>
      </c>
      <c r="T651" s="260">
        <f t="shared" si="101"/>
        <v>0</v>
      </c>
      <c r="U651" s="428">
        <v>0</v>
      </c>
      <c r="W651" s="226">
        <f t="shared" si="102"/>
        <v>0</v>
      </c>
      <c r="AB651" s="199"/>
      <c r="AC651" s="199"/>
    </row>
    <row r="652" spans="1:29" s="225" customFormat="1" ht="36" hidden="1" customHeight="1" outlineLevel="7" x14ac:dyDescent="0.2">
      <c r="A652" s="221"/>
      <c r="B652" s="227"/>
      <c r="C652" s="248"/>
      <c r="D652" s="248"/>
      <c r="E652" s="254"/>
      <c r="F652" s="265"/>
      <c r="G652" s="270"/>
      <c r="H652" s="270"/>
      <c r="I652" s="4" t="s">
        <v>80</v>
      </c>
      <c r="J652" s="259" t="s">
        <v>256</v>
      </c>
      <c r="K652" s="259">
        <v>1</v>
      </c>
      <c r="L652" s="234">
        <v>0</v>
      </c>
      <c r="M652" s="116">
        <v>1.4301591172396675E-6</v>
      </c>
      <c r="N652" s="5">
        <f t="shared" si="103"/>
        <v>390433.43900642922</v>
      </c>
      <c r="O652" s="6">
        <v>0</v>
      </c>
      <c r="P652" s="260">
        <v>0</v>
      </c>
      <c r="Q652" s="261">
        <f t="shared" si="100"/>
        <v>0</v>
      </c>
      <c r="R652" s="262">
        <f t="shared" si="100"/>
        <v>0</v>
      </c>
      <c r="S652" s="6">
        <f t="shared" si="109"/>
        <v>0</v>
      </c>
      <c r="T652" s="260">
        <f t="shared" si="101"/>
        <v>0</v>
      </c>
      <c r="U652" s="428">
        <v>0</v>
      </c>
      <c r="W652" s="226">
        <f t="shared" si="102"/>
        <v>0</v>
      </c>
      <c r="AB652" s="199"/>
      <c r="AC652" s="199"/>
    </row>
    <row r="653" spans="1:29" s="225" customFormat="1" ht="36" hidden="1" customHeight="1" outlineLevel="7" x14ac:dyDescent="0.2">
      <c r="A653" s="221"/>
      <c r="B653" s="227"/>
      <c r="C653" s="248"/>
      <c r="D653" s="248"/>
      <c r="E653" s="254"/>
      <c r="F653" s="265"/>
      <c r="G653" s="270"/>
      <c r="H653" s="270"/>
      <c r="I653" s="4" t="s">
        <v>82</v>
      </c>
      <c r="J653" s="259" t="s">
        <v>257</v>
      </c>
      <c r="K653" s="259">
        <v>1</v>
      </c>
      <c r="L653" s="234">
        <v>0</v>
      </c>
      <c r="M653" s="116">
        <v>1.4301591172396675E-6</v>
      </c>
      <c r="N653" s="5">
        <f t="shared" si="103"/>
        <v>390433.43900642922</v>
      </c>
      <c r="O653" s="6">
        <v>0</v>
      </c>
      <c r="P653" s="260">
        <v>0</v>
      </c>
      <c r="Q653" s="261">
        <f t="shared" si="100"/>
        <v>0</v>
      </c>
      <c r="R653" s="262">
        <f t="shared" si="100"/>
        <v>0</v>
      </c>
      <c r="S653" s="6">
        <f t="shared" si="109"/>
        <v>0</v>
      </c>
      <c r="T653" s="260">
        <f t="shared" si="101"/>
        <v>0</v>
      </c>
      <c r="U653" s="428">
        <v>0</v>
      </c>
      <c r="W653" s="226">
        <f t="shared" si="102"/>
        <v>0</v>
      </c>
      <c r="AB653" s="199"/>
      <c r="AC653" s="199"/>
    </row>
    <row r="654" spans="1:29" s="225" customFormat="1" ht="36" hidden="1" customHeight="1" outlineLevel="7" x14ac:dyDescent="0.2">
      <c r="A654" s="221"/>
      <c r="B654" s="227"/>
      <c r="C654" s="248"/>
      <c r="D654" s="248"/>
      <c r="E654" s="254"/>
      <c r="F654" s="265"/>
      <c r="G654" s="270"/>
      <c r="H654" s="270"/>
      <c r="I654" s="4" t="s">
        <v>293</v>
      </c>
      <c r="J654" s="259" t="s">
        <v>256</v>
      </c>
      <c r="K654" s="259">
        <v>1</v>
      </c>
      <c r="L654" s="234">
        <v>0</v>
      </c>
      <c r="M654" s="116">
        <v>1.9068788229862235E-6</v>
      </c>
      <c r="N654" s="5">
        <f t="shared" si="103"/>
        <v>520577.91867523902</v>
      </c>
      <c r="O654" s="6">
        <v>0</v>
      </c>
      <c r="P654" s="260">
        <v>0</v>
      </c>
      <c r="Q654" s="261">
        <f t="shared" si="100"/>
        <v>0</v>
      </c>
      <c r="R654" s="262">
        <f t="shared" si="100"/>
        <v>0</v>
      </c>
      <c r="S654" s="6">
        <f t="shared" si="109"/>
        <v>0</v>
      </c>
      <c r="T654" s="260">
        <f t="shared" si="101"/>
        <v>0</v>
      </c>
      <c r="U654" s="428">
        <v>0</v>
      </c>
      <c r="W654" s="226">
        <f t="shared" si="102"/>
        <v>0</v>
      </c>
      <c r="AB654" s="199"/>
      <c r="AC654" s="199"/>
    </row>
    <row r="655" spans="1:29" s="225" customFormat="1" ht="36" hidden="1" customHeight="1" outlineLevel="7" x14ac:dyDescent="0.2">
      <c r="A655" s="221"/>
      <c r="B655" s="227"/>
      <c r="C655" s="248"/>
      <c r="D655" s="248"/>
      <c r="E655" s="254"/>
      <c r="F655" s="265"/>
      <c r="G655" s="270"/>
      <c r="H655" s="270"/>
      <c r="I655" s="4" t="s">
        <v>294</v>
      </c>
      <c r="J655" s="259" t="s">
        <v>257</v>
      </c>
      <c r="K655" s="259">
        <v>1</v>
      </c>
      <c r="L655" s="234">
        <v>0</v>
      </c>
      <c r="M655" s="116">
        <v>4.7671970574655587E-7</v>
      </c>
      <c r="N655" s="5">
        <f t="shared" si="103"/>
        <v>130144.47966880976</v>
      </c>
      <c r="O655" s="6">
        <v>0</v>
      </c>
      <c r="P655" s="260">
        <v>0</v>
      </c>
      <c r="Q655" s="261">
        <f t="shared" si="100"/>
        <v>0</v>
      </c>
      <c r="R655" s="262">
        <f t="shared" si="100"/>
        <v>0</v>
      </c>
      <c r="S655" s="6">
        <f t="shared" si="109"/>
        <v>0</v>
      </c>
      <c r="T655" s="260">
        <f t="shared" si="101"/>
        <v>0</v>
      </c>
      <c r="U655" s="428">
        <v>0</v>
      </c>
      <c r="W655" s="226">
        <f t="shared" si="102"/>
        <v>0</v>
      </c>
      <c r="AB655" s="199"/>
      <c r="AC655" s="199"/>
    </row>
    <row r="656" spans="1:29" s="225" customFormat="1" ht="36" hidden="1" customHeight="1" outlineLevel="5" x14ac:dyDescent="0.2">
      <c r="A656" s="221"/>
      <c r="B656" s="227"/>
      <c r="C656" s="248"/>
      <c r="D656" s="248"/>
      <c r="E656" s="254"/>
      <c r="F656" s="265"/>
      <c r="G656" s="270"/>
      <c r="H656" s="270"/>
      <c r="I656" s="22" t="s">
        <v>130</v>
      </c>
      <c r="J656" s="271"/>
      <c r="K656" s="271"/>
      <c r="L656" s="23"/>
      <c r="M656" s="115">
        <v>9.3429404178441457E-6</v>
      </c>
      <c r="N656" s="23">
        <f t="shared" si="103"/>
        <v>2550622.7340714517</v>
      </c>
      <c r="O656" s="273">
        <v>0</v>
      </c>
      <c r="P656" s="274">
        <v>0</v>
      </c>
      <c r="Q656" s="24">
        <f t="shared" si="100"/>
        <v>0</v>
      </c>
      <c r="R656" s="23">
        <f t="shared" si="100"/>
        <v>0</v>
      </c>
      <c r="S656" s="273">
        <f>SUMPRODUCT(S657:S663,M657:M663)/M656</f>
        <v>0</v>
      </c>
      <c r="T656" s="274">
        <f t="shared" si="101"/>
        <v>0</v>
      </c>
      <c r="U656" s="428">
        <v>0</v>
      </c>
      <c r="W656" s="226">
        <f t="shared" si="102"/>
        <v>0</v>
      </c>
      <c r="AB656" s="199"/>
      <c r="AC656" s="199"/>
    </row>
    <row r="657" spans="1:29" s="225" customFormat="1" ht="36" hidden="1" customHeight="1" outlineLevel="7" x14ac:dyDescent="0.2">
      <c r="A657" s="221"/>
      <c r="B657" s="227"/>
      <c r="C657" s="248"/>
      <c r="D657" s="248"/>
      <c r="E657" s="254"/>
      <c r="F657" s="265"/>
      <c r="G657" s="270"/>
      <c r="H657" s="270"/>
      <c r="I657" s="4" t="s">
        <v>291</v>
      </c>
      <c r="J657" s="259" t="s">
        <v>256</v>
      </c>
      <c r="K657" s="259">
        <v>1</v>
      </c>
      <c r="L657" s="234">
        <v>0</v>
      </c>
      <c r="M657" s="116">
        <v>4.6714702089220732E-7</v>
      </c>
      <c r="N657" s="5">
        <f t="shared" si="103"/>
        <v>127531.1367035726</v>
      </c>
      <c r="O657" s="6">
        <v>0</v>
      </c>
      <c r="P657" s="260">
        <v>0</v>
      </c>
      <c r="Q657" s="261">
        <f t="shared" si="100"/>
        <v>0</v>
      </c>
      <c r="R657" s="262">
        <f t="shared" si="100"/>
        <v>0</v>
      </c>
      <c r="S657" s="6">
        <f t="shared" ref="S657:S663" si="110">L657/K657</f>
        <v>0</v>
      </c>
      <c r="T657" s="260">
        <f t="shared" si="101"/>
        <v>0</v>
      </c>
      <c r="U657" s="428">
        <v>0</v>
      </c>
      <c r="W657" s="226">
        <f t="shared" si="102"/>
        <v>0</v>
      </c>
      <c r="AB657" s="199"/>
      <c r="AC657" s="199"/>
    </row>
    <row r="658" spans="1:29" s="225" customFormat="1" ht="36" hidden="1" customHeight="1" outlineLevel="7" x14ac:dyDescent="0.2">
      <c r="A658" s="221"/>
      <c r="B658" s="227"/>
      <c r="C658" s="248"/>
      <c r="D658" s="248"/>
      <c r="E658" s="254"/>
      <c r="F658" s="265"/>
      <c r="G658" s="270"/>
      <c r="H658" s="270"/>
      <c r="I658" s="4" t="s">
        <v>292</v>
      </c>
      <c r="J658" s="259" t="s">
        <v>257</v>
      </c>
      <c r="K658" s="259">
        <v>1</v>
      </c>
      <c r="L658" s="234">
        <v>0</v>
      </c>
      <c r="M658" s="116">
        <v>4.6714702089220732E-7</v>
      </c>
      <c r="N658" s="5">
        <f t="shared" si="103"/>
        <v>127531.1367035726</v>
      </c>
      <c r="O658" s="6">
        <v>0</v>
      </c>
      <c r="P658" s="260">
        <v>0</v>
      </c>
      <c r="Q658" s="261">
        <f t="shared" si="100"/>
        <v>0</v>
      </c>
      <c r="R658" s="262">
        <f t="shared" si="100"/>
        <v>0</v>
      </c>
      <c r="S658" s="6">
        <f t="shared" si="110"/>
        <v>0</v>
      </c>
      <c r="T658" s="260">
        <f t="shared" si="101"/>
        <v>0</v>
      </c>
      <c r="U658" s="428">
        <v>0</v>
      </c>
      <c r="W658" s="226">
        <f t="shared" si="102"/>
        <v>0</v>
      </c>
      <c r="AB658" s="199"/>
      <c r="AC658" s="199"/>
    </row>
    <row r="659" spans="1:29" s="225" customFormat="1" ht="36" hidden="1" customHeight="1" outlineLevel="7" x14ac:dyDescent="0.2">
      <c r="A659" s="221"/>
      <c r="B659" s="227"/>
      <c r="C659" s="248"/>
      <c r="D659" s="248"/>
      <c r="E659" s="254"/>
      <c r="F659" s="265"/>
      <c r="G659" s="270"/>
      <c r="H659" s="270"/>
      <c r="I659" s="4" t="s">
        <v>231</v>
      </c>
      <c r="J659" s="259" t="s">
        <v>256</v>
      </c>
      <c r="K659" s="259">
        <v>1</v>
      </c>
      <c r="L659" s="234">
        <v>0</v>
      </c>
      <c r="M659" s="116">
        <v>3.2700291462454508E-6</v>
      </c>
      <c r="N659" s="5">
        <f t="shared" si="103"/>
        <v>892717.9569250081</v>
      </c>
      <c r="O659" s="6">
        <v>0</v>
      </c>
      <c r="P659" s="260">
        <v>0</v>
      </c>
      <c r="Q659" s="261">
        <f t="shared" si="100"/>
        <v>0</v>
      </c>
      <c r="R659" s="262">
        <f t="shared" si="100"/>
        <v>0</v>
      </c>
      <c r="S659" s="6">
        <f t="shared" si="110"/>
        <v>0</v>
      </c>
      <c r="T659" s="260">
        <f t="shared" si="101"/>
        <v>0</v>
      </c>
      <c r="U659" s="428">
        <v>0</v>
      </c>
      <c r="W659" s="226">
        <f t="shared" si="102"/>
        <v>0</v>
      </c>
      <c r="AB659" s="199"/>
      <c r="AC659" s="199"/>
    </row>
    <row r="660" spans="1:29" s="225" customFormat="1" ht="36" hidden="1" customHeight="1" outlineLevel="7" x14ac:dyDescent="0.2">
      <c r="A660" s="221"/>
      <c r="B660" s="227"/>
      <c r="C660" s="248"/>
      <c r="D660" s="248"/>
      <c r="E660" s="254"/>
      <c r="F660" s="265"/>
      <c r="G660" s="270"/>
      <c r="H660" s="270"/>
      <c r="I660" s="4" t="s">
        <v>80</v>
      </c>
      <c r="J660" s="259" t="s">
        <v>256</v>
      </c>
      <c r="K660" s="259">
        <v>1</v>
      </c>
      <c r="L660" s="234">
        <v>0</v>
      </c>
      <c r="M660" s="116">
        <v>1.4014410626766219E-6</v>
      </c>
      <c r="N660" s="5">
        <f t="shared" si="103"/>
        <v>382593.41011071776</v>
      </c>
      <c r="O660" s="6">
        <v>0</v>
      </c>
      <c r="P660" s="260">
        <v>0</v>
      </c>
      <c r="Q660" s="261">
        <f t="shared" si="100"/>
        <v>0</v>
      </c>
      <c r="R660" s="262">
        <f t="shared" si="100"/>
        <v>0</v>
      </c>
      <c r="S660" s="6">
        <f t="shared" si="110"/>
        <v>0</v>
      </c>
      <c r="T660" s="260">
        <f t="shared" si="101"/>
        <v>0</v>
      </c>
      <c r="U660" s="428">
        <v>0</v>
      </c>
      <c r="W660" s="226">
        <f t="shared" si="102"/>
        <v>0</v>
      </c>
      <c r="AB660" s="199"/>
      <c r="AC660" s="199"/>
    </row>
    <row r="661" spans="1:29" s="225" customFormat="1" ht="36" hidden="1" customHeight="1" outlineLevel="7" x14ac:dyDescent="0.2">
      <c r="A661" s="221"/>
      <c r="B661" s="227"/>
      <c r="C661" s="248"/>
      <c r="D661" s="248"/>
      <c r="E661" s="254"/>
      <c r="F661" s="265"/>
      <c r="G661" s="270"/>
      <c r="H661" s="270"/>
      <c r="I661" s="4" t="s">
        <v>82</v>
      </c>
      <c r="J661" s="259" t="s">
        <v>257</v>
      </c>
      <c r="K661" s="259">
        <v>1</v>
      </c>
      <c r="L661" s="234">
        <v>0</v>
      </c>
      <c r="M661" s="116">
        <v>1.4014410626766219E-6</v>
      </c>
      <c r="N661" s="5">
        <f t="shared" si="103"/>
        <v>382593.41011071776</v>
      </c>
      <c r="O661" s="6">
        <v>0</v>
      </c>
      <c r="P661" s="260">
        <v>0</v>
      </c>
      <c r="Q661" s="261">
        <f t="shared" si="100"/>
        <v>0</v>
      </c>
      <c r="R661" s="262">
        <f t="shared" si="100"/>
        <v>0</v>
      </c>
      <c r="S661" s="6">
        <f t="shared" si="110"/>
        <v>0</v>
      </c>
      <c r="T661" s="260">
        <f t="shared" si="101"/>
        <v>0</v>
      </c>
      <c r="U661" s="428">
        <v>0</v>
      </c>
      <c r="W661" s="226">
        <f t="shared" si="102"/>
        <v>0</v>
      </c>
      <c r="AB661" s="199"/>
      <c r="AC661" s="199"/>
    </row>
    <row r="662" spans="1:29" s="225" customFormat="1" ht="36" hidden="1" customHeight="1" outlineLevel="7" x14ac:dyDescent="0.2">
      <c r="A662" s="221"/>
      <c r="B662" s="227"/>
      <c r="C662" s="248"/>
      <c r="D662" s="248"/>
      <c r="E662" s="254"/>
      <c r="F662" s="265"/>
      <c r="G662" s="270"/>
      <c r="H662" s="270"/>
      <c r="I662" s="4" t="s">
        <v>293</v>
      </c>
      <c r="J662" s="259" t="s">
        <v>256</v>
      </c>
      <c r="K662" s="259">
        <v>1</v>
      </c>
      <c r="L662" s="234">
        <v>0</v>
      </c>
      <c r="M662" s="116">
        <v>1.8685880835688293E-6</v>
      </c>
      <c r="N662" s="5">
        <f t="shared" si="103"/>
        <v>510124.5468142904</v>
      </c>
      <c r="O662" s="6">
        <v>0</v>
      </c>
      <c r="P662" s="260">
        <v>0</v>
      </c>
      <c r="Q662" s="261">
        <f t="shared" si="100"/>
        <v>0</v>
      </c>
      <c r="R662" s="262">
        <f t="shared" si="100"/>
        <v>0</v>
      </c>
      <c r="S662" s="6">
        <f t="shared" si="110"/>
        <v>0</v>
      </c>
      <c r="T662" s="260">
        <f t="shared" si="101"/>
        <v>0</v>
      </c>
      <c r="U662" s="428">
        <v>0</v>
      </c>
      <c r="W662" s="226">
        <f t="shared" si="102"/>
        <v>0</v>
      </c>
      <c r="AB662" s="199"/>
      <c r="AC662" s="199"/>
    </row>
    <row r="663" spans="1:29" s="225" customFormat="1" ht="36" hidden="1" customHeight="1" outlineLevel="7" x14ac:dyDescent="0.2">
      <c r="A663" s="221"/>
      <c r="B663" s="227"/>
      <c r="C663" s="248"/>
      <c r="D663" s="248"/>
      <c r="E663" s="254"/>
      <c r="F663" s="265"/>
      <c r="G663" s="270"/>
      <c r="H663" s="270"/>
      <c r="I663" s="4" t="s">
        <v>294</v>
      </c>
      <c r="J663" s="259" t="s">
        <v>257</v>
      </c>
      <c r="K663" s="259">
        <v>1</v>
      </c>
      <c r="L663" s="234">
        <v>0</v>
      </c>
      <c r="M663" s="116">
        <v>4.6714702089220732E-7</v>
      </c>
      <c r="N663" s="5">
        <f t="shared" si="103"/>
        <v>127531.1367035726</v>
      </c>
      <c r="O663" s="6">
        <v>0</v>
      </c>
      <c r="P663" s="260">
        <v>0</v>
      </c>
      <c r="Q663" s="261">
        <f t="shared" si="100"/>
        <v>0</v>
      </c>
      <c r="R663" s="262">
        <f t="shared" si="100"/>
        <v>0</v>
      </c>
      <c r="S663" s="6">
        <f t="shared" si="110"/>
        <v>0</v>
      </c>
      <c r="T663" s="260">
        <f t="shared" si="101"/>
        <v>0</v>
      </c>
      <c r="U663" s="428">
        <v>0</v>
      </c>
      <c r="W663" s="226">
        <f t="shared" si="102"/>
        <v>0</v>
      </c>
      <c r="AB663" s="199"/>
      <c r="AC663" s="199"/>
    </row>
    <row r="664" spans="1:29" s="225" customFormat="1" ht="36" hidden="1" customHeight="1" outlineLevel="5" x14ac:dyDescent="0.2">
      <c r="A664" s="221"/>
      <c r="B664" s="227"/>
      <c r="C664" s="248"/>
      <c r="D664" s="248"/>
      <c r="E664" s="254"/>
      <c r="F664" s="265"/>
      <c r="G664" s="270"/>
      <c r="H664" s="270"/>
      <c r="I664" s="22" t="s">
        <v>131</v>
      </c>
      <c r="J664" s="271"/>
      <c r="K664" s="271"/>
      <c r="L664" s="23"/>
      <c r="M664" s="115">
        <v>9.3429404178441457E-6</v>
      </c>
      <c r="N664" s="23">
        <f t="shared" si="103"/>
        <v>2550622.7340714517</v>
      </c>
      <c r="O664" s="273">
        <v>0</v>
      </c>
      <c r="P664" s="274">
        <v>0</v>
      </c>
      <c r="Q664" s="24">
        <f t="shared" si="100"/>
        <v>0</v>
      </c>
      <c r="R664" s="23">
        <f t="shared" si="100"/>
        <v>0</v>
      </c>
      <c r="S664" s="273">
        <f>SUMPRODUCT(S665:S671,M665:M671)/M664</f>
        <v>0</v>
      </c>
      <c r="T664" s="274">
        <f t="shared" si="101"/>
        <v>0</v>
      </c>
      <c r="U664" s="428">
        <v>0</v>
      </c>
      <c r="W664" s="226">
        <f t="shared" si="102"/>
        <v>0</v>
      </c>
      <c r="AB664" s="199"/>
      <c r="AC664" s="199"/>
    </row>
    <row r="665" spans="1:29" s="225" customFormat="1" ht="36" hidden="1" customHeight="1" outlineLevel="7" x14ac:dyDescent="0.2">
      <c r="A665" s="221"/>
      <c r="B665" s="227"/>
      <c r="C665" s="248"/>
      <c r="D665" s="248"/>
      <c r="E665" s="254"/>
      <c r="F665" s="265"/>
      <c r="G665" s="270"/>
      <c r="H665" s="270"/>
      <c r="I665" s="4" t="s">
        <v>291</v>
      </c>
      <c r="J665" s="259" t="s">
        <v>256</v>
      </c>
      <c r="K665" s="259">
        <v>1</v>
      </c>
      <c r="L665" s="234">
        <v>0</v>
      </c>
      <c r="M665" s="116">
        <v>4.6714702089220732E-7</v>
      </c>
      <c r="N665" s="5">
        <f t="shared" si="103"/>
        <v>127531.1367035726</v>
      </c>
      <c r="O665" s="6">
        <v>0</v>
      </c>
      <c r="P665" s="260">
        <v>0</v>
      </c>
      <c r="Q665" s="261">
        <f t="shared" si="100"/>
        <v>0</v>
      </c>
      <c r="R665" s="262">
        <f t="shared" si="100"/>
        <v>0</v>
      </c>
      <c r="S665" s="6">
        <f t="shared" ref="S665:S671" si="111">L665/K665</f>
        <v>0</v>
      </c>
      <c r="T665" s="260">
        <f t="shared" si="101"/>
        <v>0</v>
      </c>
      <c r="U665" s="428">
        <v>0</v>
      </c>
      <c r="W665" s="226">
        <f t="shared" si="102"/>
        <v>0</v>
      </c>
      <c r="AB665" s="199"/>
      <c r="AC665" s="199"/>
    </row>
    <row r="666" spans="1:29" s="225" customFormat="1" ht="36" hidden="1" customHeight="1" outlineLevel="7" x14ac:dyDescent="0.2">
      <c r="A666" s="221"/>
      <c r="B666" s="227"/>
      <c r="C666" s="248"/>
      <c r="D666" s="248"/>
      <c r="E666" s="254"/>
      <c r="F666" s="265"/>
      <c r="G666" s="270"/>
      <c r="H666" s="270"/>
      <c r="I666" s="4" t="s">
        <v>292</v>
      </c>
      <c r="J666" s="259" t="s">
        <v>257</v>
      </c>
      <c r="K666" s="259">
        <v>1</v>
      </c>
      <c r="L666" s="234">
        <v>0</v>
      </c>
      <c r="M666" s="116">
        <v>4.6714702089220732E-7</v>
      </c>
      <c r="N666" s="5">
        <f t="shared" si="103"/>
        <v>127531.1367035726</v>
      </c>
      <c r="O666" s="6">
        <v>0</v>
      </c>
      <c r="P666" s="260">
        <v>0</v>
      </c>
      <c r="Q666" s="261">
        <f t="shared" ref="Q666:R729" si="112">S666-O666</f>
        <v>0</v>
      </c>
      <c r="R666" s="262">
        <f t="shared" si="112"/>
        <v>0</v>
      </c>
      <c r="S666" s="6">
        <f t="shared" si="111"/>
        <v>0</v>
      </c>
      <c r="T666" s="260">
        <f t="shared" ref="T666:T729" si="113">S666*N666</f>
        <v>0</v>
      </c>
      <c r="U666" s="428">
        <v>0</v>
      </c>
      <c r="W666" s="226">
        <f t="shared" ref="W666:W729" si="114">V666-L666</f>
        <v>0</v>
      </c>
      <c r="AB666" s="199"/>
      <c r="AC666" s="199"/>
    </row>
    <row r="667" spans="1:29" s="225" customFormat="1" ht="36" hidden="1" customHeight="1" outlineLevel="7" x14ac:dyDescent="0.2">
      <c r="A667" s="221"/>
      <c r="B667" s="227"/>
      <c r="C667" s="248"/>
      <c r="D667" s="248"/>
      <c r="E667" s="254"/>
      <c r="F667" s="265"/>
      <c r="G667" s="270"/>
      <c r="H667" s="270"/>
      <c r="I667" s="4" t="s">
        <v>231</v>
      </c>
      <c r="J667" s="259" t="s">
        <v>256</v>
      </c>
      <c r="K667" s="259">
        <v>1</v>
      </c>
      <c r="L667" s="234">
        <v>0</v>
      </c>
      <c r="M667" s="116">
        <v>3.2700291462454508E-6</v>
      </c>
      <c r="N667" s="5">
        <f t="shared" ref="N667:N730" si="115">M667*$N$5</f>
        <v>892717.9569250081</v>
      </c>
      <c r="O667" s="6">
        <v>0</v>
      </c>
      <c r="P667" s="260">
        <v>0</v>
      </c>
      <c r="Q667" s="261">
        <f t="shared" si="112"/>
        <v>0</v>
      </c>
      <c r="R667" s="262">
        <f t="shared" si="112"/>
        <v>0</v>
      </c>
      <c r="S667" s="6">
        <f t="shared" si="111"/>
        <v>0</v>
      </c>
      <c r="T667" s="260">
        <f t="shared" si="113"/>
        <v>0</v>
      </c>
      <c r="U667" s="428">
        <v>0</v>
      </c>
      <c r="W667" s="226">
        <f t="shared" si="114"/>
        <v>0</v>
      </c>
      <c r="AB667" s="199"/>
      <c r="AC667" s="199"/>
    </row>
    <row r="668" spans="1:29" s="225" customFormat="1" ht="36" hidden="1" customHeight="1" outlineLevel="7" x14ac:dyDescent="0.2">
      <c r="A668" s="221"/>
      <c r="B668" s="227"/>
      <c r="C668" s="248"/>
      <c r="D668" s="248"/>
      <c r="E668" s="254"/>
      <c r="F668" s="265"/>
      <c r="G668" s="270"/>
      <c r="H668" s="270"/>
      <c r="I668" s="4" t="s">
        <v>80</v>
      </c>
      <c r="J668" s="259" t="s">
        <v>256</v>
      </c>
      <c r="K668" s="259">
        <v>1</v>
      </c>
      <c r="L668" s="234">
        <v>0</v>
      </c>
      <c r="M668" s="116">
        <v>1.4014410626766219E-6</v>
      </c>
      <c r="N668" s="5">
        <f t="shared" si="115"/>
        <v>382593.41011071776</v>
      </c>
      <c r="O668" s="6">
        <v>0</v>
      </c>
      <c r="P668" s="260">
        <v>0</v>
      </c>
      <c r="Q668" s="261">
        <f t="shared" si="112"/>
        <v>0</v>
      </c>
      <c r="R668" s="262">
        <f t="shared" si="112"/>
        <v>0</v>
      </c>
      <c r="S668" s="6">
        <f t="shared" si="111"/>
        <v>0</v>
      </c>
      <c r="T668" s="260">
        <f t="shared" si="113"/>
        <v>0</v>
      </c>
      <c r="U668" s="428">
        <v>0</v>
      </c>
      <c r="W668" s="226">
        <f t="shared" si="114"/>
        <v>0</v>
      </c>
      <c r="AB668" s="199"/>
      <c r="AC668" s="199"/>
    </row>
    <row r="669" spans="1:29" s="225" customFormat="1" ht="36" hidden="1" customHeight="1" outlineLevel="7" x14ac:dyDescent="0.2">
      <c r="A669" s="221"/>
      <c r="B669" s="227"/>
      <c r="C669" s="248"/>
      <c r="D669" s="248"/>
      <c r="E669" s="254"/>
      <c r="F669" s="265"/>
      <c r="G669" s="270"/>
      <c r="H669" s="270"/>
      <c r="I669" s="4" t="s">
        <v>82</v>
      </c>
      <c r="J669" s="259" t="s">
        <v>257</v>
      </c>
      <c r="K669" s="259">
        <v>1</v>
      </c>
      <c r="L669" s="234">
        <v>0</v>
      </c>
      <c r="M669" s="116">
        <v>1.4014410626766219E-6</v>
      </c>
      <c r="N669" s="5">
        <f t="shared" si="115"/>
        <v>382593.41011071776</v>
      </c>
      <c r="O669" s="6">
        <v>0</v>
      </c>
      <c r="P669" s="260">
        <v>0</v>
      </c>
      <c r="Q669" s="261">
        <f t="shared" si="112"/>
        <v>0</v>
      </c>
      <c r="R669" s="262">
        <f t="shared" si="112"/>
        <v>0</v>
      </c>
      <c r="S669" s="6">
        <f t="shared" si="111"/>
        <v>0</v>
      </c>
      <c r="T669" s="260">
        <f t="shared" si="113"/>
        <v>0</v>
      </c>
      <c r="U669" s="428">
        <v>0</v>
      </c>
      <c r="W669" s="226">
        <f t="shared" si="114"/>
        <v>0</v>
      </c>
      <c r="AB669" s="199"/>
      <c r="AC669" s="199"/>
    </row>
    <row r="670" spans="1:29" s="225" customFormat="1" ht="36" hidden="1" customHeight="1" outlineLevel="7" x14ac:dyDescent="0.2">
      <c r="A670" s="221"/>
      <c r="B670" s="227"/>
      <c r="C670" s="248"/>
      <c r="D670" s="248"/>
      <c r="E670" s="254"/>
      <c r="F670" s="265"/>
      <c r="G670" s="270"/>
      <c r="H670" s="270"/>
      <c r="I670" s="4" t="s">
        <v>293</v>
      </c>
      <c r="J670" s="259" t="s">
        <v>256</v>
      </c>
      <c r="K670" s="259">
        <v>1</v>
      </c>
      <c r="L670" s="234">
        <v>0</v>
      </c>
      <c r="M670" s="116">
        <v>1.8685880835688293E-6</v>
      </c>
      <c r="N670" s="5">
        <f t="shared" si="115"/>
        <v>510124.5468142904</v>
      </c>
      <c r="O670" s="6">
        <v>0</v>
      </c>
      <c r="P670" s="260">
        <v>0</v>
      </c>
      <c r="Q670" s="261">
        <f t="shared" si="112"/>
        <v>0</v>
      </c>
      <c r="R670" s="262">
        <f t="shared" si="112"/>
        <v>0</v>
      </c>
      <c r="S670" s="6">
        <f t="shared" si="111"/>
        <v>0</v>
      </c>
      <c r="T670" s="260">
        <f t="shared" si="113"/>
        <v>0</v>
      </c>
      <c r="U670" s="428">
        <v>0</v>
      </c>
      <c r="W670" s="226">
        <f t="shared" si="114"/>
        <v>0</v>
      </c>
      <c r="AB670" s="199"/>
      <c r="AC670" s="199"/>
    </row>
    <row r="671" spans="1:29" s="225" customFormat="1" ht="36" hidden="1" customHeight="1" outlineLevel="7" x14ac:dyDescent="0.2">
      <c r="A671" s="221"/>
      <c r="B671" s="227"/>
      <c r="C671" s="248"/>
      <c r="D671" s="248"/>
      <c r="E671" s="254"/>
      <c r="F671" s="265"/>
      <c r="G671" s="270"/>
      <c r="H671" s="270"/>
      <c r="I671" s="4" t="s">
        <v>294</v>
      </c>
      <c r="J671" s="259" t="s">
        <v>257</v>
      </c>
      <c r="K671" s="259">
        <v>1</v>
      </c>
      <c r="L671" s="234">
        <v>0</v>
      </c>
      <c r="M671" s="116">
        <v>4.6714702089220732E-7</v>
      </c>
      <c r="N671" s="5">
        <f t="shared" si="115"/>
        <v>127531.1367035726</v>
      </c>
      <c r="O671" s="6">
        <v>0</v>
      </c>
      <c r="P671" s="260">
        <v>0</v>
      </c>
      <c r="Q671" s="261">
        <f t="shared" si="112"/>
        <v>0</v>
      </c>
      <c r="R671" s="262">
        <f t="shared" si="112"/>
        <v>0</v>
      </c>
      <c r="S671" s="6">
        <f t="shared" si="111"/>
        <v>0</v>
      </c>
      <c r="T671" s="260">
        <f t="shared" si="113"/>
        <v>0</v>
      </c>
      <c r="U671" s="428">
        <v>0</v>
      </c>
      <c r="W671" s="226">
        <f t="shared" si="114"/>
        <v>0</v>
      </c>
      <c r="AB671" s="199"/>
      <c r="AC671" s="199"/>
    </row>
    <row r="672" spans="1:29" s="225" customFormat="1" ht="36" hidden="1" customHeight="1" outlineLevel="5" x14ac:dyDescent="0.2">
      <c r="A672" s="221"/>
      <c r="B672" s="227"/>
      <c r="C672" s="248"/>
      <c r="D672" s="248"/>
      <c r="E672" s="254"/>
      <c r="F672" s="265"/>
      <c r="G672" s="270"/>
      <c r="H672" s="270"/>
      <c r="I672" s="22" t="s">
        <v>132</v>
      </c>
      <c r="J672" s="271"/>
      <c r="K672" s="271"/>
      <c r="L672" s="23"/>
      <c r="M672" s="115">
        <v>9.5343941149311172E-6</v>
      </c>
      <c r="N672" s="23">
        <f t="shared" si="115"/>
        <v>2602889.5933761951</v>
      </c>
      <c r="O672" s="273">
        <v>0</v>
      </c>
      <c r="P672" s="274">
        <v>0</v>
      </c>
      <c r="Q672" s="24">
        <f t="shared" si="112"/>
        <v>0</v>
      </c>
      <c r="R672" s="23">
        <f t="shared" si="112"/>
        <v>0</v>
      </c>
      <c r="S672" s="273">
        <f>SUMPRODUCT(S673:S679,M673:M679)/M672</f>
        <v>0</v>
      </c>
      <c r="T672" s="274">
        <f t="shared" si="113"/>
        <v>0</v>
      </c>
      <c r="U672" s="428">
        <v>0</v>
      </c>
      <c r="W672" s="226">
        <f t="shared" si="114"/>
        <v>0</v>
      </c>
      <c r="AB672" s="199"/>
      <c r="AC672" s="199"/>
    </row>
    <row r="673" spans="1:29" s="225" customFormat="1" ht="36" hidden="1" customHeight="1" outlineLevel="7" x14ac:dyDescent="0.2">
      <c r="A673" s="221"/>
      <c r="B673" s="227"/>
      <c r="C673" s="248"/>
      <c r="D673" s="248"/>
      <c r="E673" s="254"/>
      <c r="F673" s="265"/>
      <c r="G673" s="270"/>
      <c r="H673" s="270"/>
      <c r="I673" s="4" t="s">
        <v>291</v>
      </c>
      <c r="J673" s="259" t="s">
        <v>256</v>
      </c>
      <c r="K673" s="259">
        <v>1</v>
      </c>
      <c r="L673" s="234">
        <v>0</v>
      </c>
      <c r="M673" s="116">
        <v>4.7671970574655587E-7</v>
      </c>
      <c r="N673" s="5">
        <f t="shared" si="115"/>
        <v>130144.47966880976</v>
      </c>
      <c r="O673" s="6">
        <v>0</v>
      </c>
      <c r="P673" s="260">
        <v>0</v>
      </c>
      <c r="Q673" s="261">
        <f t="shared" si="112"/>
        <v>0</v>
      </c>
      <c r="R673" s="262">
        <f t="shared" si="112"/>
        <v>0</v>
      </c>
      <c r="S673" s="6">
        <f t="shared" ref="S673:S679" si="116">L673/K673</f>
        <v>0</v>
      </c>
      <c r="T673" s="260">
        <f t="shared" si="113"/>
        <v>0</v>
      </c>
      <c r="U673" s="428">
        <v>0</v>
      </c>
      <c r="W673" s="226">
        <f t="shared" si="114"/>
        <v>0</v>
      </c>
      <c r="AB673" s="199"/>
      <c r="AC673" s="199"/>
    </row>
    <row r="674" spans="1:29" s="225" customFormat="1" ht="36" hidden="1" customHeight="1" outlineLevel="7" x14ac:dyDescent="0.2">
      <c r="A674" s="221"/>
      <c r="B674" s="227"/>
      <c r="C674" s="248"/>
      <c r="D674" s="248"/>
      <c r="E674" s="254"/>
      <c r="F674" s="265"/>
      <c r="G674" s="270"/>
      <c r="H674" s="270"/>
      <c r="I674" s="4" t="s">
        <v>292</v>
      </c>
      <c r="J674" s="259" t="s">
        <v>257</v>
      </c>
      <c r="K674" s="259">
        <v>1</v>
      </c>
      <c r="L674" s="234">
        <v>0</v>
      </c>
      <c r="M674" s="116">
        <v>4.7671970574655587E-7</v>
      </c>
      <c r="N674" s="5">
        <f t="shared" si="115"/>
        <v>130144.47966880976</v>
      </c>
      <c r="O674" s="6">
        <v>0</v>
      </c>
      <c r="P674" s="260">
        <v>0</v>
      </c>
      <c r="Q674" s="261">
        <f t="shared" si="112"/>
        <v>0</v>
      </c>
      <c r="R674" s="262">
        <f t="shared" si="112"/>
        <v>0</v>
      </c>
      <c r="S674" s="6">
        <f t="shared" si="116"/>
        <v>0</v>
      </c>
      <c r="T674" s="260">
        <f t="shared" si="113"/>
        <v>0</v>
      </c>
      <c r="U674" s="428">
        <v>0</v>
      </c>
      <c r="W674" s="226">
        <f t="shared" si="114"/>
        <v>0</v>
      </c>
      <c r="AB674" s="199"/>
      <c r="AC674" s="199"/>
    </row>
    <row r="675" spans="1:29" s="225" customFormat="1" ht="36" hidden="1" customHeight="1" outlineLevel="7" x14ac:dyDescent="0.2">
      <c r="A675" s="221"/>
      <c r="B675" s="227"/>
      <c r="C675" s="248"/>
      <c r="D675" s="248"/>
      <c r="E675" s="254"/>
      <c r="F675" s="265"/>
      <c r="G675" s="270"/>
      <c r="H675" s="270"/>
      <c r="I675" s="4" t="s">
        <v>231</v>
      </c>
      <c r="J675" s="259" t="s">
        <v>256</v>
      </c>
      <c r="K675" s="259">
        <v>1</v>
      </c>
      <c r="L675" s="234">
        <v>0</v>
      </c>
      <c r="M675" s="116">
        <v>3.3370379402258909E-6</v>
      </c>
      <c r="N675" s="5">
        <f t="shared" si="115"/>
        <v>911011.35768166825</v>
      </c>
      <c r="O675" s="6">
        <v>0</v>
      </c>
      <c r="P675" s="260">
        <v>0</v>
      </c>
      <c r="Q675" s="261">
        <f t="shared" si="112"/>
        <v>0</v>
      </c>
      <c r="R675" s="262">
        <f t="shared" si="112"/>
        <v>0</v>
      </c>
      <c r="S675" s="6">
        <f t="shared" si="116"/>
        <v>0</v>
      </c>
      <c r="T675" s="260">
        <f t="shared" si="113"/>
        <v>0</v>
      </c>
      <c r="U675" s="428">
        <v>0</v>
      </c>
      <c r="W675" s="226">
        <f t="shared" si="114"/>
        <v>0</v>
      </c>
      <c r="AB675" s="199"/>
      <c r="AC675" s="199"/>
    </row>
    <row r="676" spans="1:29" s="225" customFormat="1" ht="36" hidden="1" customHeight="1" outlineLevel="7" x14ac:dyDescent="0.2">
      <c r="A676" s="221"/>
      <c r="B676" s="227"/>
      <c r="C676" s="248"/>
      <c r="D676" s="248"/>
      <c r="E676" s="254"/>
      <c r="F676" s="265"/>
      <c r="G676" s="270"/>
      <c r="H676" s="270"/>
      <c r="I676" s="4" t="s">
        <v>80</v>
      </c>
      <c r="J676" s="259" t="s">
        <v>256</v>
      </c>
      <c r="K676" s="259">
        <v>1</v>
      </c>
      <c r="L676" s="234">
        <v>0</v>
      </c>
      <c r="M676" s="116">
        <v>1.4301591172396675E-6</v>
      </c>
      <c r="N676" s="5">
        <f t="shared" si="115"/>
        <v>390433.43900642922</v>
      </c>
      <c r="O676" s="6">
        <v>0</v>
      </c>
      <c r="P676" s="260">
        <v>0</v>
      </c>
      <c r="Q676" s="261">
        <f t="shared" si="112"/>
        <v>0</v>
      </c>
      <c r="R676" s="262">
        <f t="shared" si="112"/>
        <v>0</v>
      </c>
      <c r="S676" s="6">
        <f t="shared" si="116"/>
        <v>0</v>
      </c>
      <c r="T676" s="260">
        <f t="shared" si="113"/>
        <v>0</v>
      </c>
      <c r="U676" s="428">
        <v>0</v>
      </c>
      <c r="W676" s="226">
        <f t="shared" si="114"/>
        <v>0</v>
      </c>
      <c r="AB676" s="199"/>
      <c r="AC676" s="199"/>
    </row>
    <row r="677" spans="1:29" s="225" customFormat="1" ht="36" hidden="1" customHeight="1" outlineLevel="7" x14ac:dyDescent="0.2">
      <c r="A677" s="221"/>
      <c r="B677" s="227"/>
      <c r="C677" s="248"/>
      <c r="D677" s="248"/>
      <c r="E677" s="254"/>
      <c r="F677" s="265"/>
      <c r="G677" s="270"/>
      <c r="H677" s="270"/>
      <c r="I677" s="4" t="s">
        <v>82</v>
      </c>
      <c r="J677" s="259" t="s">
        <v>257</v>
      </c>
      <c r="K677" s="259">
        <v>1</v>
      </c>
      <c r="L677" s="234">
        <v>0</v>
      </c>
      <c r="M677" s="116">
        <v>1.4301591172396675E-6</v>
      </c>
      <c r="N677" s="5">
        <f t="shared" si="115"/>
        <v>390433.43900642922</v>
      </c>
      <c r="O677" s="6">
        <v>0</v>
      </c>
      <c r="P677" s="260">
        <v>0</v>
      </c>
      <c r="Q677" s="261">
        <f t="shared" si="112"/>
        <v>0</v>
      </c>
      <c r="R677" s="262">
        <f t="shared" si="112"/>
        <v>0</v>
      </c>
      <c r="S677" s="6">
        <f t="shared" si="116"/>
        <v>0</v>
      </c>
      <c r="T677" s="260">
        <f t="shared" si="113"/>
        <v>0</v>
      </c>
      <c r="U677" s="428">
        <v>0</v>
      </c>
      <c r="W677" s="226">
        <f t="shared" si="114"/>
        <v>0</v>
      </c>
      <c r="AB677" s="199"/>
      <c r="AC677" s="199"/>
    </row>
    <row r="678" spans="1:29" s="225" customFormat="1" ht="36" hidden="1" customHeight="1" outlineLevel="7" x14ac:dyDescent="0.2">
      <c r="A678" s="221"/>
      <c r="B678" s="227"/>
      <c r="C678" s="248"/>
      <c r="D678" s="248"/>
      <c r="E678" s="254"/>
      <c r="F678" s="265"/>
      <c r="G678" s="270"/>
      <c r="H678" s="270"/>
      <c r="I678" s="4" t="s">
        <v>293</v>
      </c>
      <c r="J678" s="259" t="s">
        <v>256</v>
      </c>
      <c r="K678" s="259">
        <v>1</v>
      </c>
      <c r="L678" s="234">
        <v>0</v>
      </c>
      <c r="M678" s="116">
        <v>1.9068788229862235E-6</v>
      </c>
      <c r="N678" s="5">
        <f t="shared" si="115"/>
        <v>520577.91867523902</v>
      </c>
      <c r="O678" s="6">
        <v>0</v>
      </c>
      <c r="P678" s="260">
        <v>0</v>
      </c>
      <c r="Q678" s="261">
        <f t="shared" si="112"/>
        <v>0</v>
      </c>
      <c r="R678" s="262">
        <f t="shared" si="112"/>
        <v>0</v>
      </c>
      <c r="S678" s="6">
        <f t="shared" si="116"/>
        <v>0</v>
      </c>
      <c r="T678" s="260">
        <f t="shared" si="113"/>
        <v>0</v>
      </c>
      <c r="U678" s="428">
        <v>0</v>
      </c>
      <c r="W678" s="226">
        <f t="shared" si="114"/>
        <v>0</v>
      </c>
      <c r="AB678" s="199"/>
      <c r="AC678" s="199"/>
    </row>
    <row r="679" spans="1:29" s="225" customFormat="1" ht="36" hidden="1" customHeight="1" outlineLevel="7" x14ac:dyDescent="0.2">
      <c r="A679" s="221"/>
      <c r="B679" s="227"/>
      <c r="C679" s="248"/>
      <c r="D679" s="248"/>
      <c r="E679" s="254"/>
      <c r="F679" s="265"/>
      <c r="G679" s="270"/>
      <c r="H679" s="270"/>
      <c r="I679" s="4" t="s">
        <v>294</v>
      </c>
      <c r="J679" s="259" t="s">
        <v>257</v>
      </c>
      <c r="K679" s="259">
        <v>1</v>
      </c>
      <c r="L679" s="234">
        <v>0</v>
      </c>
      <c r="M679" s="116">
        <v>4.7671970574655587E-7</v>
      </c>
      <c r="N679" s="5">
        <f t="shared" si="115"/>
        <v>130144.47966880976</v>
      </c>
      <c r="O679" s="6">
        <v>0</v>
      </c>
      <c r="P679" s="260">
        <v>0</v>
      </c>
      <c r="Q679" s="261">
        <f t="shared" si="112"/>
        <v>0</v>
      </c>
      <c r="R679" s="262">
        <f t="shared" si="112"/>
        <v>0</v>
      </c>
      <c r="S679" s="6">
        <f t="shared" si="116"/>
        <v>0</v>
      </c>
      <c r="T679" s="260">
        <f t="shared" si="113"/>
        <v>0</v>
      </c>
      <c r="U679" s="428">
        <v>0</v>
      </c>
      <c r="W679" s="226">
        <f t="shared" si="114"/>
        <v>0</v>
      </c>
      <c r="AB679" s="199"/>
      <c r="AC679" s="199"/>
    </row>
    <row r="680" spans="1:29" s="225" customFormat="1" ht="36" hidden="1" customHeight="1" outlineLevel="5" x14ac:dyDescent="0.2">
      <c r="A680" s="221"/>
      <c r="B680" s="227"/>
      <c r="C680" s="248"/>
      <c r="D680" s="248"/>
      <c r="E680" s="254"/>
      <c r="F680" s="265"/>
      <c r="G680" s="270"/>
      <c r="H680" s="270"/>
      <c r="I680" s="22" t="s">
        <v>133</v>
      </c>
      <c r="J680" s="271"/>
      <c r="K680" s="271"/>
      <c r="L680" s="23"/>
      <c r="M680" s="115">
        <v>4.5948887300872854E-4</v>
      </c>
      <c r="N680" s="23">
        <f t="shared" si="115"/>
        <v>125440462.33138289</v>
      </c>
      <c r="O680" s="273">
        <v>0</v>
      </c>
      <c r="P680" s="274">
        <v>0</v>
      </c>
      <c r="Q680" s="24">
        <f t="shared" si="112"/>
        <v>0</v>
      </c>
      <c r="R680" s="23">
        <f t="shared" si="112"/>
        <v>0</v>
      </c>
      <c r="S680" s="273">
        <f>SUMPRODUCT(S681:S687,M681:M687)/M680</f>
        <v>0</v>
      </c>
      <c r="T680" s="274">
        <f t="shared" si="113"/>
        <v>0</v>
      </c>
      <c r="U680" s="428">
        <v>0</v>
      </c>
      <c r="W680" s="226">
        <f t="shared" si="114"/>
        <v>0</v>
      </c>
      <c r="AB680" s="199"/>
      <c r="AC680" s="199"/>
    </row>
    <row r="681" spans="1:29" s="225" customFormat="1" ht="36" hidden="1" customHeight="1" outlineLevel="7" x14ac:dyDescent="0.2">
      <c r="A681" s="221"/>
      <c r="B681" s="227"/>
      <c r="C681" s="248"/>
      <c r="D681" s="248"/>
      <c r="E681" s="254"/>
      <c r="F681" s="265"/>
      <c r="G681" s="270"/>
      <c r="H681" s="270"/>
      <c r="I681" s="4" t="s">
        <v>291</v>
      </c>
      <c r="J681" s="259" t="s">
        <v>256</v>
      </c>
      <c r="K681" s="259">
        <v>1</v>
      </c>
      <c r="L681" s="234">
        <v>0</v>
      </c>
      <c r="M681" s="116">
        <v>2.297444365043643E-5</v>
      </c>
      <c r="N681" s="5">
        <f t="shared" si="115"/>
        <v>6272023.1165691456</v>
      </c>
      <c r="O681" s="6">
        <v>0</v>
      </c>
      <c r="P681" s="260">
        <v>0</v>
      </c>
      <c r="Q681" s="261">
        <f t="shared" si="112"/>
        <v>0</v>
      </c>
      <c r="R681" s="262">
        <f t="shared" si="112"/>
        <v>0</v>
      </c>
      <c r="S681" s="6">
        <f t="shared" ref="S681:S687" si="117">L681/K681</f>
        <v>0</v>
      </c>
      <c r="T681" s="260">
        <f t="shared" si="113"/>
        <v>0</v>
      </c>
      <c r="U681" s="428">
        <v>0</v>
      </c>
      <c r="W681" s="226">
        <f t="shared" si="114"/>
        <v>0</v>
      </c>
      <c r="AB681" s="199"/>
      <c r="AC681" s="199"/>
    </row>
    <row r="682" spans="1:29" s="225" customFormat="1" ht="36" hidden="1" customHeight="1" outlineLevel="7" x14ac:dyDescent="0.2">
      <c r="A682" s="221"/>
      <c r="B682" s="227"/>
      <c r="C682" s="248"/>
      <c r="D682" s="248"/>
      <c r="E682" s="254"/>
      <c r="F682" s="265"/>
      <c r="G682" s="270"/>
      <c r="H682" s="270"/>
      <c r="I682" s="4" t="s">
        <v>292</v>
      </c>
      <c r="J682" s="259" t="s">
        <v>257</v>
      </c>
      <c r="K682" s="259">
        <v>1</v>
      </c>
      <c r="L682" s="234">
        <v>0</v>
      </c>
      <c r="M682" s="116">
        <v>2.297444365043643E-5</v>
      </c>
      <c r="N682" s="5">
        <f t="shared" si="115"/>
        <v>6272023.1165691456</v>
      </c>
      <c r="O682" s="6">
        <v>0</v>
      </c>
      <c r="P682" s="260">
        <v>0</v>
      </c>
      <c r="Q682" s="261">
        <f t="shared" si="112"/>
        <v>0</v>
      </c>
      <c r="R682" s="262">
        <f t="shared" si="112"/>
        <v>0</v>
      </c>
      <c r="S682" s="6">
        <f t="shared" si="117"/>
        <v>0</v>
      </c>
      <c r="T682" s="260">
        <f t="shared" si="113"/>
        <v>0</v>
      </c>
      <c r="U682" s="428">
        <v>0</v>
      </c>
      <c r="W682" s="226">
        <f t="shared" si="114"/>
        <v>0</v>
      </c>
      <c r="AB682" s="199"/>
      <c r="AC682" s="199"/>
    </row>
    <row r="683" spans="1:29" s="225" customFormat="1" ht="36" hidden="1" customHeight="1" outlineLevel="7" x14ac:dyDescent="0.2">
      <c r="A683" s="221"/>
      <c r="B683" s="227"/>
      <c r="C683" s="248"/>
      <c r="D683" s="248"/>
      <c r="E683" s="254"/>
      <c r="F683" s="265"/>
      <c r="G683" s="270"/>
      <c r="H683" s="270"/>
      <c r="I683" s="4" t="s">
        <v>231</v>
      </c>
      <c r="J683" s="259" t="s">
        <v>256</v>
      </c>
      <c r="K683" s="259">
        <v>1</v>
      </c>
      <c r="L683" s="234">
        <v>0</v>
      </c>
      <c r="M683" s="116">
        <v>1.6082110555305497E-4</v>
      </c>
      <c r="N683" s="5">
        <f t="shared" si="115"/>
        <v>43904161.815984003</v>
      </c>
      <c r="O683" s="6">
        <v>0</v>
      </c>
      <c r="P683" s="260">
        <v>0</v>
      </c>
      <c r="Q683" s="261">
        <f t="shared" si="112"/>
        <v>0</v>
      </c>
      <c r="R683" s="262">
        <f t="shared" si="112"/>
        <v>0</v>
      </c>
      <c r="S683" s="6">
        <f t="shared" si="117"/>
        <v>0</v>
      </c>
      <c r="T683" s="260">
        <f t="shared" si="113"/>
        <v>0</v>
      </c>
      <c r="U683" s="428">
        <v>0</v>
      </c>
      <c r="W683" s="226">
        <f t="shared" si="114"/>
        <v>0</v>
      </c>
      <c r="AB683" s="199"/>
      <c r="AC683" s="199"/>
    </row>
    <row r="684" spans="1:29" s="225" customFormat="1" ht="36" hidden="1" customHeight="1" outlineLevel="7" x14ac:dyDescent="0.2">
      <c r="A684" s="221"/>
      <c r="B684" s="227"/>
      <c r="C684" s="248"/>
      <c r="D684" s="248"/>
      <c r="E684" s="254"/>
      <c r="F684" s="265"/>
      <c r="G684" s="270"/>
      <c r="H684" s="270"/>
      <c r="I684" s="4" t="s">
        <v>80</v>
      </c>
      <c r="J684" s="259" t="s">
        <v>256</v>
      </c>
      <c r="K684" s="259">
        <v>1</v>
      </c>
      <c r="L684" s="234">
        <v>0</v>
      </c>
      <c r="M684" s="116">
        <v>6.8923330951309276E-5</v>
      </c>
      <c r="N684" s="5">
        <f t="shared" si="115"/>
        <v>18816069.349707432</v>
      </c>
      <c r="O684" s="6">
        <v>0</v>
      </c>
      <c r="P684" s="260">
        <v>0</v>
      </c>
      <c r="Q684" s="261">
        <f t="shared" si="112"/>
        <v>0</v>
      </c>
      <c r="R684" s="262">
        <f t="shared" si="112"/>
        <v>0</v>
      </c>
      <c r="S684" s="6">
        <f t="shared" si="117"/>
        <v>0</v>
      </c>
      <c r="T684" s="260">
        <f t="shared" si="113"/>
        <v>0</v>
      </c>
      <c r="U684" s="428">
        <v>0</v>
      </c>
      <c r="W684" s="226">
        <f t="shared" si="114"/>
        <v>0</v>
      </c>
      <c r="AB684" s="199"/>
      <c r="AC684" s="199"/>
    </row>
    <row r="685" spans="1:29" s="225" customFormat="1" ht="36" hidden="1" customHeight="1" outlineLevel="7" x14ac:dyDescent="0.2">
      <c r="A685" s="221"/>
      <c r="B685" s="227"/>
      <c r="C685" s="248"/>
      <c r="D685" s="248"/>
      <c r="E685" s="254"/>
      <c r="F685" s="265"/>
      <c r="G685" s="270"/>
      <c r="H685" s="270"/>
      <c r="I685" s="4" t="s">
        <v>82</v>
      </c>
      <c r="J685" s="259" t="s">
        <v>257</v>
      </c>
      <c r="K685" s="259">
        <v>1</v>
      </c>
      <c r="L685" s="234">
        <v>0</v>
      </c>
      <c r="M685" s="116">
        <v>6.8923330951309276E-5</v>
      </c>
      <c r="N685" s="5">
        <f t="shared" si="115"/>
        <v>18816069.349707432</v>
      </c>
      <c r="O685" s="6">
        <v>0</v>
      </c>
      <c r="P685" s="260">
        <v>0</v>
      </c>
      <c r="Q685" s="261">
        <f t="shared" si="112"/>
        <v>0</v>
      </c>
      <c r="R685" s="262">
        <f t="shared" si="112"/>
        <v>0</v>
      </c>
      <c r="S685" s="6">
        <f t="shared" si="117"/>
        <v>0</v>
      </c>
      <c r="T685" s="260">
        <f t="shared" si="113"/>
        <v>0</v>
      </c>
      <c r="U685" s="428">
        <v>0</v>
      </c>
      <c r="W685" s="226">
        <f t="shared" si="114"/>
        <v>0</v>
      </c>
      <c r="AB685" s="199"/>
      <c r="AC685" s="199"/>
    </row>
    <row r="686" spans="1:29" s="225" customFormat="1" ht="36" hidden="1" customHeight="1" outlineLevel="7" x14ac:dyDescent="0.2">
      <c r="A686" s="221"/>
      <c r="B686" s="227"/>
      <c r="C686" s="248"/>
      <c r="D686" s="248"/>
      <c r="E686" s="254"/>
      <c r="F686" s="265"/>
      <c r="G686" s="270"/>
      <c r="H686" s="270"/>
      <c r="I686" s="4" t="s">
        <v>293</v>
      </c>
      <c r="J686" s="259" t="s">
        <v>256</v>
      </c>
      <c r="K686" s="259">
        <v>1</v>
      </c>
      <c r="L686" s="234">
        <v>0</v>
      </c>
      <c r="M686" s="116">
        <v>9.1897774601745719E-5</v>
      </c>
      <c r="N686" s="5">
        <f t="shared" si="115"/>
        <v>25088092.466276582</v>
      </c>
      <c r="O686" s="6">
        <v>0</v>
      </c>
      <c r="P686" s="260">
        <v>0</v>
      </c>
      <c r="Q686" s="261">
        <f t="shared" si="112"/>
        <v>0</v>
      </c>
      <c r="R686" s="262">
        <f t="shared" si="112"/>
        <v>0</v>
      </c>
      <c r="S686" s="6">
        <f t="shared" si="117"/>
        <v>0</v>
      </c>
      <c r="T686" s="260">
        <f t="shared" si="113"/>
        <v>0</v>
      </c>
      <c r="U686" s="428">
        <v>0</v>
      </c>
      <c r="W686" s="226">
        <f t="shared" si="114"/>
        <v>0</v>
      </c>
      <c r="AB686" s="199"/>
      <c r="AC686" s="199"/>
    </row>
    <row r="687" spans="1:29" s="225" customFormat="1" ht="36" hidden="1" customHeight="1" outlineLevel="7" x14ac:dyDescent="0.2">
      <c r="A687" s="221"/>
      <c r="B687" s="227"/>
      <c r="C687" s="248"/>
      <c r="D687" s="248"/>
      <c r="E687" s="254"/>
      <c r="F687" s="265"/>
      <c r="G687" s="270"/>
      <c r="H687" s="270"/>
      <c r="I687" s="4" t="s">
        <v>294</v>
      </c>
      <c r="J687" s="259" t="s">
        <v>257</v>
      </c>
      <c r="K687" s="259">
        <v>1</v>
      </c>
      <c r="L687" s="234">
        <v>0</v>
      </c>
      <c r="M687" s="116">
        <v>2.297444365043643E-5</v>
      </c>
      <c r="N687" s="5">
        <f t="shared" si="115"/>
        <v>6272023.1165691456</v>
      </c>
      <c r="O687" s="6">
        <v>0</v>
      </c>
      <c r="P687" s="260">
        <v>0</v>
      </c>
      <c r="Q687" s="261">
        <f t="shared" si="112"/>
        <v>0</v>
      </c>
      <c r="R687" s="262">
        <f t="shared" si="112"/>
        <v>0</v>
      </c>
      <c r="S687" s="6">
        <f t="shared" si="117"/>
        <v>0</v>
      </c>
      <c r="T687" s="260">
        <f t="shared" si="113"/>
        <v>0</v>
      </c>
      <c r="U687" s="428">
        <v>0</v>
      </c>
      <c r="W687" s="226">
        <f t="shared" si="114"/>
        <v>0</v>
      </c>
      <c r="AB687" s="199"/>
      <c r="AC687" s="199"/>
    </row>
    <row r="688" spans="1:29" s="225" customFormat="1" ht="36" hidden="1" customHeight="1" outlineLevel="5" x14ac:dyDescent="0.2">
      <c r="A688" s="221"/>
      <c r="B688" s="227"/>
      <c r="C688" s="248"/>
      <c r="D688" s="248"/>
      <c r="E688" s="254"/>
      <c r="F688" s="265"/>
      <c r="G688" s="270"/>
      <c r="H688" s="270"/>
      <c r="I688" s="22" t="s">
        <v>134</v>
      </c>
      <c r="J688" s="271"/>
      <c r="K688" s="271"/>
      <c r="L688" s="23"/>
      <c r="M688" s="115">
        <v>4.5948887300872854E-4</v>
      </c>
      <c r="N688" s="23">
        <f t="shared" si="115"/>
        <v>125440462.33138289</v>
      </c>
      <c r="O688" s="273">
        <v>0</v>
      </c>
      <c r="P688" s="274">
        <v>0</v>
      </c>
      <c r="Q688" s="24">
        <f t="shared" si="112"/>
        <v>0</v>
      </c>
      <c r="R688" s="23">
        <f t="shared" si="112"/>
        <v>0</v>
      </c>
      <c r="S688" s="273">
        <f>SUMPRODUCT(S689:S695,M689:M695)/M688</f>
        <v>0</v>
      </c>
      <c r="T688" s="274">
        <f t="shared" si="113"/>
        <v>0</v>
      </c>
      <c r="U688" s="428">
        <v>0</v>
      </c>
      <c r="W688" s="226">
        <f t="shared" si="114"/>
        <v>0</v>
      </c>
      <c r="AB688" s="199"/>
      <c r="AC688" s="199"/>
    </row>
    <row r="689" spans="1:29" s="225" customFormat="1" ht="36" hidden="1" customHeight="1" outlineLevel="7" x14ac:dyDescent="0.2">
      <c r="A689" s="221"/>
      <c r="B689" s="227"/>
      <c r="C689" s="248"/>
      <c r="D689" s="248"/>
      <c r="E689" s="254"/>
      <c r="F689" s="265"/>
      <c r="G689" s="270"/>
      <c r="H689" s="270"/>
      <c r="I689" s="4" t="s">
        <v>291</v>
      </c>
      <c r="J689" s="259" t="s">
        <v>256</v>
      </c>
      <c r="K689" s="259">
        <v>1</v>
      </c>
      <c r="L689" s="234">
        <v>0</v>
      </c>
      <c r="M689" s="116">
        <v>2.297444365043643E-5</v>
      </c>
      <c r="N689" s="5">
        <f t="shared" si="115"/>
        <v>6272023.1165691456</v>
      </c>
      <c r="O689" s="6">
        <v>0</v>
      </c>
      <c r="P689" s="260">
        <v>0</v>
      </c>
      <c r="Q689" s="261">
        <f t="shared" si="112"/>
        <v>0</v>
      </c>
      <c r="R689" s="262">
        <f t="shared" si="112"/>
        <v>0</v>
      </c>
      <c r="S689" s="6">
        <f t="shared" ref="S689:S695" si="118">L689/K689</f>
        <v>0</v>
      </c>
      <c r="T689" s="260">
        <f t="shared" si="113"/>
        <v>0</v>
      </c>
      <c r="U689" s="428">
        <v>0</v>
      </c>
      <c r="W689" s="226">
        <f t="shared" si="114"/>
        <v>0</v>
      </c>
      <c r="AB689" s="199"/>
      <c r="AC689" s="199"/>
    </row>
    <row r="690" spans="1:29" s="225" customFormat="1" ht="36" hidden="1" customHeight="1" outlineLevel="7" x14ac:dyDescent="0.2">
      <c r="A690" s="221"/>
      <c r="B690" s="227"/>
      <c r="C690" s="248"/>
      <c r="D690" s="248"/>
      <c r="E690" s="254"/>
      <c r="F690" s="265"/>
      <c r="G690" s="270"/>
      <c r="H690" s="270"/>
      <c r="I690" s="4" t="s">
        <v>292</v>
      </c>
      <c r="J690" s="259" t="s">
        <v>257</v>
      </c>
      <c r="K690" s="259">
        <v>1</v>
      </c>
      <c r="L690" s="234">
        <v>0</v>
      </c>
      <c r="M690" s="116">
        <v>2.297444365043643E-5</v>
      </c>
      <c r="N690" s="5">
        <f t="shared" si="115"/>
        <v>6272023.1165691456</v>
      </c>
      <c r="O690" s="6">
        <v>0</v>
      </c>
      <c r="P690" s="260">
        <v>0</v>
      </c>
      <c r="Q690" s="261">
        <f t="shared" si="112"/>
        <v>0</v>
      </c>
      <c r="R690" s="262">
        <f t="shared" si="112"/>
        <v>0</v>
      </c>
      <c r="S690" s="6">
        <f t="shared" si="118"/>
        <v>0</v>
      </c>
      <c r="T690" s="260">
        <f t="shared" si="113"/>
        <v>0</v>
      </c>
      <c r="U690" s="428">
        <v>0</v>
      </c>
      <c r="W690" s="226">
        <f t="shared" si="114"/>
        <v>0</v>
      </c>
      <c r="AB690" s="199"/>
      <c r="AC690" s="199"/>
    </row>
    <row r="691" spans="1:29" s="225" customFormat="1" ht="36" hidden="1" customHeight="1" outlineLevel="7" x14ac:dyDescent="0.2">
      <c r="A691" s="221"/>
      <c r="B691" s="227"/>
      <c r="C691" s="248"/>
      <c r="D691" s="248"/>
      <c r="E691" s="254"/>
      <c r="F691" s="265"/>
      <c r="G691" s="270"/>
      <c r="H691" s="270"/>
      <c r="I691" s="4" t="s">
        <v>231</v>
      </c>
      <c r="J691" s="259" t="s">
        <v>256</v>
      </c>
      <c r="K691" s="259">
        <v>1</v>
      </c>
      <c r="L691" s="234">
        <v>0</v>
      </c>
      <c r="M691" s="116">
        <v>1.6082110555305497E-4</v>
      </c>
      <c r="N691" s="5">
        <f t="shared" si="115"/>
        <v>43904161.815984003</v>
      </c>
      <c r="O691" s="6">
        <v>0</v>
      </c>
      <c r="P691" s="260">
        <v>0</v>
      </c>
      <c r="Q691" s="261">
        <f t="shared" si="112"/>
        <v>0</v>
      </c>
      <c r="R691" s="262">
        <f t="shared" si="112"/>
        <v>0</v>
      </c>
      <c r="S691" s="6">
        <f t="shared" si="118"/>
        <v>0</v>
      </c>
      <c r="T691" s="260">
        <f t="shared" si="113"/>
        <v>0</v>
      </c>
      <c r="U691" s="428">
        <v>0</v>
      </c>
      <c r="W691" s="226">
        <f t="shared" si="114"/>
        <v>0</v>
      </c>
      <c r="AB691" s="199"/>
      <c r="AC691" s="199"/>
    </row>
    <row r="692" spans="1:29" s="225" customFormat="1" ht="36" hidden="1" customHeight="1" outlineLevel="7" x14ac:dyDescent="0.2">
      <c r="A692" s="221"/>
      <c r="B692" s="227"/>
      <c r="C692" s="248"/>
      <c r="D692" s="248"/>
      <c r="E692" s="254"/>
      <c r="F692" s="265"/>
      <c r="G692" s="270"/>
      <c r="H692" s="270"/>
      <c r="I692" s="4" t="s">
        <v>80</v>
      </c>
      <c r="J692" s="259" t="s">
        <v>256</v>
      </c>
      <c r="K692" s="259">
        <v>1</v>
      </c>
      <c r="L692" s="234">
        <v>0</v>
      </c>
      <c r="M692" s="116">
        <v>6.8923330951309276E-5</v>
      </c>
      <c r="N692" s="5">
        <f t="shared" si="115"/>
        <v>18816069.349707432</v>
      </c>
      <c r="O692" s="6">
        <v>0</v>
      </c>
      <c r="P692" s="260">
        <v>0</v>
      </c>
      <c r="Q692" s="261">
        <f t="shared" si="112"/>
        <v>0</v>
      </c>
      <c r="R692" s="262">
        <f t="shared" si="112"/>
        <v>0</v>
      </c>
      <c r="S692" s="6">
        <f t="shared" si="118"/>
        <v>0</v>
      </c>
      <c r="T692" s="260">
        <f t="shared" si="113"/>
        <v>0</v>
      </c>
      <c r="U692" s="428">
        <v>0</v>
      </c>
      <c r="W692" s="226">
        <f t="shared" si="114"/>
        <v>0</v>
      </c>
      <c r="AB692" s="199"/>
      <c r="AC692" s="199"/>
    </row>
    <row r="693" spans="1:29" s="225" customFormat="1" ht="36" hidden="1" customHeight="1" outlineLevel="7" x14ac:dyDescent="0.2">
      <c r="A693" s="221"/>
      <c r="B693" s="227"/>
      <c r="C693" s="248"/>
      <c r="D693" s="248"/>
      <c r="E693" s="254"/>
      <c r="F693" s="265"/>
      <c r="G693" s="270"/>
      <c r="H693" s="270"/>
      <c r="I693" s="4" t="s">
        <v>82</v>
      </c>
      <c r="J693" s="259" t="s">
        <v>257</v>
      </c>
      <c r="K693" s="259">
        <v>1</v>
      </c>
      <c r="L693" s="234">
        <v>0</v>
      </c>
      <c r="M693" s="116">
        <v>6.8923330951309276E-5</v>
      </c>
      <c r="N693" s="5">
        <f t="shared" si="115"/>
        <v>18816069.349707432</v>
      </c>
      <c r="O693" s="6">
        <v>0</v>
      </c>
      <c r="P693" s="260">
        <v>0</v>
      </c>
      <c r="Q693" s="261">
        <f t="shared" si="112"/>
        <v>0</v>
      </c>
      <c r="R693" s="262">
        <f t="shared" si="112"/>
        <v>0</v>
      </c>
      <c r="S693" s="6">
        <f t="shared" si="118"/>
        <v>0</v>
      </c>
      <c r="T693" s="260">
        <f t="shared" si="113"/>
        <v>0</v>
      </c>
      <c r="U693" s="428">
        <v>0</v>
      </c>
      <c r="W693" s="226">
        <f t="shared" si="114"/>
        <v>0</v>
      </c>
      <c r="AB693" s="199"/>
      <c r="AC693" s="199"/>
    </row>
    <row r="694" spans="1:29" s="225" customFormat="1" ht="36" hidden="1" customHeight="1" outlineLevel="7" x14ac:dyDescent="0.2">
      <c r="A694" s="221"/>
      <c r="B694" s="227"/>
      <c r="C694" s="248"/>
      <c r="D694" s="248"/>
      <c r="E694" s="254"/>
      <c r="F694" s="265"/>
      <c r="G694" s="270"/>
      <c r="H694" s="270"/>
      <c r="I694" s="4" t="s">
        <v>293</v>
      </c>
      <c r="J694" s="259" t="s">
        <v>256</v>
      </c>
      <c r="K694" s="259">
        <v>1</v>
      </c>
      <c r="L694" s="234">
        <v>0</v>
      </c>
      <c r="M694" s="116">
        <v>9.1897774601745719E-5</v>
      </c>
      <c r="N694" s="5">
        <f t="shared" si="115"/>
        <v>25088092.466276582</v>
      </c>
      <c r="O694" s="6">
        <v>0</v>
      </c>
      <c r="P694" s="260">
        <v>0</v>
      </c>
      <c r="Q694" s="261">
        <f t="shared" si="112"/>
        <v>0</v>
      </c>
      <c r="R694" s="262">
        <f t="shared" si="112"/>
        <v>0</v>
      </c>
      <c r="S694" s="6">
        <f t="shared" si="118"/>
        <v>0</v>
      </c>
      <c r="T694" s="260">
        <f t="shared" si="113"/>
        <v>0</v>
      </c>
      <c r="U694" s="428">
        <v>0</v>
      </c>
      <c r="W694" s="226">
        <f t="shared" si="114"/>
        <v>0</v>
      </c>
      <c r="AB694" s="199"/>
      <c r="AC694" s="199"/>
    </row>
    <row r="695" spans="1:29" s="225" customFormat="1" ht="36" hidden="1" customHeight="1" outlineLevel="7" x14ac:dyDescent="0.2">
      <c r="A695" s="221"/>
      <c r="B695" s="227"/>
      <c r="C695" s="248"/>
      <c r="D695" s="248"/>
      <c r="E695" s="254"/>
      <c r="F695" s="265"/>
      <c r="G695" s="270"/>
      <c r="H695" s="270"/>
      <c r="I695" s="4" t="s">
        <v>294</v>
      </c>
      <c r="J695" s="259" t="s">
        <v>257</v>
      </c>
      <c r="K695" s="259">
        <v>1</v>
      </c>
      <c r="L695" s="234">
        <v>0</v>
      </c>
      <c r="M695" s="116">
        <v>2.297444365043643E-5</v>
      </c>
      <c r="N695" s="5">
        <f t="shared" si="115"/>
        <v>6272023.1165691456</v>
      </c>
      <c r="O695" s="6">
        <v>0</v>
      </c>
      <c r="P695" s="260">
        <v>0</v>
      </c>
      <c r="Q695" s="261">
        <f t="shared" si="112"/>
        <v>0</v>
      </c>
      <c r="R695" s="262">
        <f t="shared" si="112"/>
        <v>0</v>
      </c>
      <c r="S695" s="6">
        <f t="shared" si="118"/>
        <v>0</v>
      </c>
      <c r="T695" s="260">
        <f t="shared" si="113"/>
        <v>0</v>
      </c>
      <c r="U695" s="428">
        <v>0</v>
      </c>
      <c r="W695" s="226">
        <f t="shared" si="114"/>
        <v>0</v>
      </c>
      <c r="AB695" s="199"/>
      <c r="AC695" s="199"/>
    </row>
    <row r="696" spans="1:29" s="225" customFormat="1" ht="36" hidden="1" customHeight="1" outlineLevel="5" x14ac:dyDescent="0.2">
      <c r="A696" s="221"/>
      <c r="B696" s="227"/>
      <c r="C696" s="248"/>
      <c r="D696" s="248"/>
      <c r="E696" s="254"/>
      <c r="F696" s="265"/>
      <c r="G696" s="270"/>
      <c r="H696" s="270"/>
      <c r="I696" s="22" t="s">
        <v>135</v>
      </c>
      <c r="J696" s="271"/>
      <c r="K696" s="271"/>
      <c r="L696" s="23"/>
      <c r="M696" s="115">
        <v>4.5948887300872854E-4</v>
      </c>
      <c r="N696" s="23">
        <f t="shared" si="115"/>
        <v>125440462.33138289</v>
      </c>
      <c r="O696" s="273">
        <v>0</v>
      </c>
      <c r="P696" s="274">
        <v>0</v>
      </c>
      <c r="Q696" s="24">
        <f t="shared" si="112"/>
        <v>0</v>
      </c>
      <c r="R696" s="23">
        <f t="shared" si="112"/>
        <v>0</v>
      </c>
      <c r="S696" s="273">
        <f>SUMPRODUCT(S697:S703,M697:M703)/M696</f>
        <v>0</v>
      </c>
      <c r="T696" s="274">
        <f t="shared" si="113"/>
        <v>0</v>
      </c>
      <c r="U696" s="428">
        <v>0</v>
      </c>
      <c r="W696" s="226">
        <f t="shared" si="114"/>
        <v>0</v>
      </c>
      <c r="AB696" s="199"/>
      <c r="AC696" s="199"/>
    </row>
    <row r="697" spans="1:29" s="225" customFormat="1" ht="36" hidden="1" customHeight="1" outlineLevel="7" x14ac:dyDescent="0.2">
      <c r="A697" s="221"/>
      <c r="B697" s="227"/>
      <c r="C697" s="248"/>
      <c r="D697" s="248"/>
      <c r="E697" s="254"/>
      <c r="F697" s="265"/>
      <c r="G697" s="270"/>
      <c r="H697" s="270"/>
      <c r="I697" s="4" t="s">
        <v>291</v>
      </c>
      <c r="J697" s="259" t="s">
        <v>256</v>
      </c>
      <c r="K697" s="259">
        <v>1</v>
      </c>
      <c r="L697" s="234">
        <v>0</v>
      </c>
      <c r="M697" s="116">
        <v>2.297444365043643E-5</v>
      </c>
      <c r="N697" s="5">
        <f t="shared" si="115"/>
        <v>6272023.1165691456</v>
      </c>
      <c r="O697" s="6">
        <v>0</v>
      </c>
      <c r="P697" s="260">
        <v>0</v>
      </c>
      <c r="Q697" s="261">
        <f t="shared" si="112"/>
        <v>0</v>
      </c>
      <c r="R697" s="262">
        <f t="shared" si="112"/>
        <v>0</v>
      </c>
      <c r="S697" s="6">
        <f t="shared" ref="S697:S703" si="119">L697/K697</f>
        <v>0</v>
      </c>
      <c r="T697" s="260">
        <f t="shared" si="113"/>
        <v>0</v>
      </c>
      <c r="U697" s="428">
        <v>0</v>
      </c>
      <c r="W697" s="226">
        <f t="shared" si="114"/>
        <v>0</v>
      </c>
      <c r="AB697" s="199"/>
      <c r="AC697" s="199"/>
    </row>
    <row r="698" spans="1:29" s="225" customFormat="1" ht="36" hidden="1" customHeight="1" outlineLevel="7" x14ac:dyDescent="0.2">
      <c r="A698" s="221"/>
      <c r="B698" s="227"/>
      <c r="C698" s="248"/>
      <c r="D698" s="248"/>
      <c r="E698" s="254"/>
      <c r="F698" s="265"/>
      <c r="G698" s="270"/>
      <c r="H698" s="270"/>
      <c r="I698" s="4" t="s">
        <v>292</v>
      </c>
      <c r="J698" s="259" t="s">
        <v>257</v>
      </c>
      <c r="K698" s="259">
        <v>1</v>
      </c>
      <c r="L698" s="234">
        <v>0</v>
      </c>
      <c r="M698" s="116">
        <v>2.297444365043643E-5</v>
      </c>
      <c r="N698" s="5">
        <f t="shared" si="115"/>
        <v>6272023.1165691456</v>
      </c>
      <c r="O698" s="6">
        <v>0</v>
      </c>
      <c r="P698" s="260">
        <v>0</v>
      </c>
      <c r="Q698" s="261">
        <f t="shared" si="112"/>
        <v>0</v>
      </c>
      <c r="R698" s="262">
        <f t="shared" si="112"/>
        <v>0</v>
      </c>
      <c r="S698" s="6">
        <f t="shared" si="119"/>
        <v>0</v>
      </c>
      <c r="T698" s="260">
        <f t="shared" si="113"/>
        <v>0</v>
      </c>
      <c r="U698" s="428">
        <v>0</v>
      </c>
      <c r="W698" s="226">
        <f t="shared" si="114"/>
        <v>0</v>
      </c>
      <c r="AB698" s="199"/>
      <c r="AC698" s="199"/>
    </row>
    <row r="699" spans="1:29" s="225" customFormat="1" ht="36" hidden="1" customHeight="1" outlineLevel="7" x14ac:dyDescent="0.2">
      <c r="A699" s="221"/>
      <c r="B699" s="227"/>
      <c r="C699" s="248"/>
      <c r="D699" s="248"/>
      <c r="E699" s="254"/>
      <c r="F699" s="265"/>
      <c r="G699" s="270"/>
      <c r="H699" s="270"/>
      <c r="I699" s="4" t="s">
        <v>231</v>
      </c>
      <c r="J699" s="259" t="s">
        <v>256</v>
      </c>
      <c r="K699" s="259">
        <v>1</v>
      </c>
      <c r="L699" s="234">
        <v>0</v>
      </c>
      <c r="M699" s="116">
        <v>1.6082110555305497E-4</v>
      </c>
      <c r="N699" s="5">
        <f t="shared" si="115"/>
        <v>43904161.815984003</v>
      </c>
      <c r="O699" s="6">
        <v>0</v>
      </c>
      <c r="P699" s="260">
        <v>0</v>
      </c>
      <c r="Q699" s="261">
        <f t="shared" si="112"/>
        <v>0</v>
      </c>
      <c r="R699" s="262">
        <f t="shared" si="112"/>
        <v>0</v>
      </c>
      <c r="S699" s="6">
        <f t="shared" si="119"/>
        <v>0</v>
      </c>
      <c r="T699" s="260">
        <f t="shared" si="113"/>
        <v>0</v>
      </c>
      <c r="U699" s="428">
        <v>0</v>
      </c>
      <c r="W699" s="226">
        <f t="shared" si="114"/>
        <v>0</v>
      </c>
      <c r="AB699" s="199"/>
      <c r="AC699" s="199"/>
    </row>
    <row r="700" spans="1:29" s="225" customFormat="1" ht="36" hidden="1" customHeight="1" outlineLevel="7" x14ac:dyDescent="0.2">
      <c r="A700" s="221"/>
      <c r="B700" s="227"/>
      <c r="C700" s="248"/>
      <c r="D700" s="248"/>
      <c r="E700" s="254"/>
      <c r="F700" s="265"/>
      <c r="G700" s="270"/>
      <c r="H700" s="270"/>
      <c r="I700" s="4" t="s">
        <v>80</v>
      </c>
      <c r="J700" s="259" t="s">
        <v>256</v>
      </c>
      <c r="K700" s="259">
        <v>1</v>
      </c>
      <c r="L700" s="234">
        <v>0</v>
      </c>
      <c r="M700" s="116">
        <v>6.8923330951309276E-5</v>
      </c>
      <c r="N700" s="5">
        <f t="shared" si="115"/>
        <v>18816069.349707432</v>
      </c>
      <c r="O700" s="6">
        <v>0</v>
      </c>
      <c r="P700" s="260">
        <v>0</v>
      </c>
      <c r="Q700" s="261">
        <f t="shared" si="112"/>
        <v>0</v>
      </c>
      <c r="R700" s="262">
        <f t="shared" si="112"/>
        <v>0</v>
      </c>
      <c r="S700" s="6">
        <f t="shared" si="119"/>
        <v>0</v>
      </c>
      <c r="T700" s="260">
        <f t="shared" si="113"/>
        <v>0</v>
      </c>
      <c r="U700" s="428">
        <v>0</v>
      </c>
      <c r="W700" s="226">
        <f t="shared" si="114"/>
        <v>0</v>
      </c>
      <c r="AB700" s="199"/>
      <c r="AC700" s="199"/>
    </row>
    <row r="701" spans="1:29" s="225" customFormat="1" ht="36" hidden="1" customHeight="1" outlineLevel="7" x14ac:dyDescent="0.2">
      <c r="A701" s="221"/>
      <c r="B701" s="227"/>
      <c r="C701" s="248"/>
      <c r="D701" s="248"/>
      <c r="E701" s="254"/>
      <c r="F701" s="265"/>
      <c r="G701" s="270"/>
      <c r="H701" s="270"/>
      <c r="I701" s="4" t="s">
        <v>82</v>
      </c>
      <c r="J701" s="259" t="s">
        <v>257</v>
      </c>
      <c r="K701" s="259">
        <v>1</v>
      </c>
      <c r="L701" s="234">
        <v>0</v>
      </c>
      <c r="M701" s="116">
        <v>6.8923330951309276E-5</v>
      </c>
      <c r="N701" s="5">
        <f t="shared" si="115"/>
        <v>18816069.349707432</v>
      </c>
      <c r="O701" s="6">
        <v>0</v>
      </c>
      <c r="P701" s="260">
        <v>0</v>
      </c>
      <c r="Q701" s="261">
        <f t="shared" si="112"/>
        <v>0</v>
      </c>
      <c r="R701" s="262">
        <f t="shared" si="112"/>
        <v>0</v>
      </c>
      <c r="S701" s="6">
        <f t="shared" si="119"/>
        <v>0</v>
      </c>
      <c r="T701" s="260">
        <f t="shared" si="113"/>
        <v>0</v>
      </c>
      <c r="U701" s="428">
        <v>0</v>
      </c>
      <c r="W701" s="226">
        <f t="shared" si="114"/>
        <v>0</v>
      </c>
      <c r="AB701" s="199"/>
      <c r="AC701" s="199"/>
    </row>
    <row r="702" spans="1:29" s="225" customFormat="1" ht="36" hidden="1" customHeight="1" outlineLevel="7" x14ac:dyDescent="0.2">
      <c r="A702" s="221"/>
      <c r="B702" s="227"/>
      <c r="C702" s="248"/>
      <c r="D702" s="248"/>
      <c r="E702" s="254"/>
      <c r="F702" s="265"/>
      <c r="G702" s="270"/>
      <c r="H702" s="270"/>
      <c r="I702" s="4" t="s">
        <v>293</v>
      </c>
      <c r="J702" s="259" t="s">
        <v>256</v>
      </c>
      <c r="K702" s="259">
        <v>1</v>
      </c>
      <c r="L702" s="234">
        <v>0</v>
      </c>
      <c r="M702" s="116">
        <v>9.1897774601745719E-5</v>
      </c>
      <c r="N702" s="5">
        <f t="shared" si="115"/>
        <v>25088092.466276582</v>
      </c>
      <c r="O702" s="6">
        <v>0</v>
      </c>
      <c r="P702" s="260">
        <v>0</v>
      </c>
      <c r="Q702" s="261">
        <f t="shared" si="112"/>
        <v>0</v>
      </c>
      <c r="R702" s="262">
        <f t="shared" si="112"/>
        <v>0</v>
      </c>
      <c r="S702" s="6">
        <f t="shared" si="119"/>
        <v>0</v>
      </c>
      <c r="T702" s="260">
        <f t="shared" si="113"/>
        <v>0</v>
      </c>
      <c r="U702" s="428">
        <v>0</v>
      </c>
      <c r="W702" s="226">
        <f t="shared" si="114"/>
        <v>0</v>
      </c>
      <c r="AB702" s="199"/>
      <c r="AC702" s="199"/>
    </row>
    <row r="703" spans="1:29" s="225" customFormat="1" ht="36" hidden="1" customHeight="1" outlineLevel="7" x14ac:dyDescent="0.2">
      <c r="A703" s="221"/>
      <c r="B703" s="227"/>
      <c r="C703" s="248"/>
      <c r="D703" s="248"/>
      <c r="E703" s="254"/>
      <c r="F703" s="265"/>
      <c r="G703" s="270"/>
      <c r="H703" s="270"/>
      <c r="I703" s="4" t="s">
        <v>294</v>
      </c>
      <c r="J703" s="259" t="s">
        <v>257</v>
      </c>
      <c r="K703" s="259">
        <v>1</v>
      </c>
      <c r="L703" s="234">
        <v>0</v>
      </c>
      <c r="M703" s="116">
        <v>2.297444365043643E-5</v>
      </c>
      <c r="N703" s="5">
        <f t="shared" si="115"/>
        <v>6272023.1165691456</v>
      </c>
      <c r="O703" s="6">
        <v>0</v>
      </c>
      <c r="P703" s="260">
        <v>0</v>
      </c>
      <c r="Q703" s="261">
        <f t="shared" si="112"/>
        <v>0</v>
      </c>
      <c r="R703" s="262">
        <f t="shared" si="112"/>
        <v>0</v>
      </c>
      <c r="S703" s="6">
        <f t="shared" si="119"/>
        <v>0</v>
      </c>
      <c r="T703" s="260">
        <f t="shared" si="113"/>
        <v>0</v>
      </c>
      <c r="U703" s="428">
        <v>0</v>
      </c>
      <c r="W703" s="226">
        <f t="shared" si="114"/>
        <v>0</v>
      </c>
      <c r="AB703" s="199"/>
      <c r="AC703" s="199"/>
    </row>
    <row r="704" spans="1:29" s="225" customFormat="1" ht="36" hidden="1" customHeight="1" outlineLevel="5" x14ac:dyDescent="0.2">
      <c r="A704" s="221"/>
      <c r="B704" s="227"/>
      <c r="C704" s="248"/>
      <c r="D704" s="248"/>
      <c r="E704" s="254"/>
      <c r="F704" s="265"/>
      <c r="G704" s="270"/>
      <c r="H704" s="270"/>
      <c r="I704" s="22" t="s">
        <v>136</v>
      </c>
      <c r="J704" s="271"/>
      <c r="K704" s="271"/>
      <c r="L704" s="23"/>
      <c r="M704" s="115">
        <v>4.5948887300872854E-4</v>
      </c>
      <c r="N704" s="23">
        <f t="shared" si="115"/>
        <v>125440462.33138289</v>
      </c>
      <c r="O704" s="273">
        <v>0</v>
      </c>
      <c r="P704" s="274">
        <v>0</v>
      </c>
      <c r="Q704" s="24">
        <f t="shared" si="112"/>
        <v>0</v>
      </c>
      <c r="R704" s="23">
        <f t="shared" si="112"/>
        <v>0</v>
      </c>
      <c r="S704" s="273">
        <f>SUMPRODUCT(S705:S711,M705:M711)/M704</f>
        <v>0</v>
      </c>
      <c r="T704" s="274">
        <f t="shared" si="113"/>
        <v>0</v>
      </c>
      <c r="U704" s="428">
        <v>0</v>
      </c>
      <c r="W704" s="226">
        <f t="shared" si="114"/>
        <v>0</v>
      </c>
      <c r="AB704" s="199"/>
      <c r="AC704" s="199"/>
    </row>
    <row r="705" spans="1:29" s="225" customFormat="1" ht="36" hidden="1" customHeight="1" outlineLevel="7" x14ac:dyDescent="0.2">
      <c r="A705" s="221"/>
      <c r="B705" s="227"/>
      <c r="C705" s="248"/>
      <c r="D705" s="248"/>
      <c r="E705" s="254"/>
      <c r="F705" s="265"/>
      <c r="G705" s="270"/>
      <c r="H705" s="270"/>
      <c r="I705" s="4" t="s">
        <v>291</v>
      </c>
      <c r="J705" s="259" t="s">
        <v>256</v>
      </c>
      <c r="K705" s="259">
        <v>1</v>
      </c>
      <c r="L705" s="234">
        <v>0</v>
      </c>
      <c r="M705" s="116">
        <v>2.297444365043643E-5</v>
      </c>
      <c r="N705" s="5">
        <f t="shared" si="115"/>
        <v>6272023.1165691456</v>
      </c>
      <c r="O705" s="6">
        <v>0</v>
      </c>
      <c r="P705" s="260">
        <v>0</v>
      </c>
      <c r="Q705" s="261">
        <f t="shared" si="112"/>
        <v>0</v>
      </c>
      <c r="R705" s="262">
        <f t="shared" si="112"/>
        <v>0</v>
      </c>
      <c r="S705" s="6">
        <f t="shared" ref="S705:S711" si="120">L705/K705</f>
        <v>0</v>
      </c>
      <c r="T705" s="260">
        <f t="shared" si="113"/>
        <v>0</v>
      </c>
      <c r="U705" s="428">
        <v>0</v>
      </c>
      <c r="W705" s="226">
        <f t="shared" si="114"/>
        <v>0</v>
      </c>
      <c r="AB705" s="199"/>
      <c r="AC705" s="199"/>
    </row>
    <row r="706" spans="1:29" s="225" customFormat="1" ht="36" hidden="1" customHeight="1" outlineLevel="7" x14ac:dyDescent="0.2">
      <c r="A706" s="221"/>
      <c r="B706" s="227"/>
      <c r="C706" s="248"/>
      <c r="D706" s="248"/>
      <c r="E706" s="254"/>
      <c r="F706" s="265"/>
      <c r="G706" s="270"/>
      <c r="H706" s="270"/>
      <c r="I706" s="4" t="s">
        <v>292</v>
      </c>
      <c r="J706" s="259" t="s">
        <v>257</v>
      </c>
      <c r="K706" s="259">
        <v>1</v>
      </c>
      <c r="L706" s="234">
        <v>0</v>
      </c>
      <c r="M706" s="116">
        <v>2.297444365043643E-5</v>
      </c>
      <c r="N706" s="5">
        <f t="shared" si="115"/>
        <v>6272023.1165691456</v>
      </c>
      <c r="O706" s="6">
        <v>0</v>
      </c>
      <c r="P706" s="260">
        <v>0</v>
      </c>
      <c r="Q706" s="261">
        <f t="shared" si="112"/>
        <v>0</v>
      </c>
      <c r="R706" s="262">
        <f t="shared" si="112"/>
        <v>0</v>
      </c>
      <c r="S706" s="6">
        <f t="shared" si="120"/>
        <v>0</v>
      </c>
      <c r="T706" s="260">
        <f t="shared" si="113"/>
        <v>0</v>
      </c>
      <c r="U706" s="428">
        <v>0</v>
      </c>
      <c r="W706" s="226">
        <f t="shared" si="114"/>
        <v>0</v>
      </c>
      <c r="AB706" s="199"/>
      <c r="AC706" s="199"/>
    </row>
    <row r="707" spans="1:29" s="225" customFormat="1" ht="36" hidden="1" customHeight="1" outlineLevel="7" x14ac:dyDescent="0.2">
      <c r="A707" s="221"/>
      <c r="B707" s="227"/>
      <c r="C707" s="248"/>
      <c r="D707" s="248"/>
      <c r="E707" s="254"/>
      <c r="F707" s="265"/>
      <c r="G707" s="270"/>
      <c r="H707" s="270"/>
      <c r="I707" s="4" t="s">
        <v>231</v>
      </c>
      <c r="J707" s="259" t="s">
        <v>256</v>
      </c>
      <c r="K707" s="259">
        <v>1</v>
      </c>
      <c r="L707" s="234">
        <v>0</v>
      </c>
      <c r="M707" s="116">
        <v>1.6082110555305497E-4</v>
      </c>
      <c r="N707" s="5">
        <f t="shared" si="115"/>
        <v>43904161.815984003</v>
      </c>
      <c r="O707" s="6">
        <v>0</v>
      </c>
      <c r="P707" s="260">
        <v>0</v>
      </c>
      <c r="Q707" s="261">
        <f t="shared" si="112"/>
        <v>0</v>
      </c>
      <c r="R707" s="262">
        <f t="shared" si="112"/>
        <v>0</v>
      </c>
      <c r="S707" s="6">
        <f t="shared" si="120"/>
        <v>0</v>
      </c>
      <c r="T707" s="260">
        <f t="shared" si="113"/>
        <v>0</v>
      </c>
      <c r="U707" s="428">
        <v>0</v>
      </c>
      <c r="W707" s="226">
        <f t="shared" si="114"/>
        <v>0</v>
      </c>
      <c r="AB707" s="199"/>
      <c r="AC707" s="199"/>
    </row>
    <row r="708" spans="1:29" s="225" customFormat="1" ht="36" hidden="1" customHeight="1" outlineLevel="7" x14ac:dyDescent="0.2">
      <c r="A708" s="221"/>
      <c r="B708" s="227"/>
      <c r="C708" s="248"/>
      <c r="D708" s="248"/>
      <c r="E708" s="254"/>
      <c r="F708" s="265"/>
      <c r="G708" s="270"/>
      <c r="H708" s="270"/>
      <c r="I708" s="4" t="s">
        <v>80</v>
      </c>
      <c r="J708" s="259" t="s">
        <v>256</v>
      </c>
      <c r="K708" s="259">
        <v>1</v>
      </c>
      <c r="L708" s="234">
        <v>0</v>
      </c>
      <c r="M708" s="116">
        <v>6.8923330951309276E-5</v>
      </c>
      <c r="N708" s="5">
        <f t="shared" si="115"/>
        <v>18816069.349707432</v>
      </c>
      <c r="O708" s="6">
        <v>0</v>
      </c>
      <c r="P708" s="260">
        <v>0</v>
      </c>
      <c r="Q708" s="261">
        <f t="shared" si="112"/>
        <v>0</v>
      </c>
      <c r="R708" s="262">
        <f t="shared" si="112"/>
        <v>0</v>
      </c>
      <c r="S708" s="6">
        <f t="shared" si="120"/>
        <v>0</v>
      </c>
      <c r="T708" s="260">
        <f t="shared" si="113"/>
        <v>0</v>
      </c>
      <c r="U708" s="428">
        <v>0</v>
      </c>
      <c r="W708" s="226">
        <f t="shared" si="114"/>
        <v>0</v>
      </c>
      <c r="AB708" s="199"/>
      <c r="AC708" s="199"/>
    </row>
    <row r="709" spans="1:29" s="225" customFormat="1" ht="36" hidden="1" customHeight="1" outlineLevel="7" x14ac:dyDescent="0.2">
      <c r="A709" s="221"/>
      <c r="B709" s="227"/>
      <c r="C709" s="248"/>
      <c r="D709" s="248"/>
      <c r="E709" s="254"/>
      <c r="F709" s="265"/>
      <c r="G709" s="270"/>
      <c r="H709" s="270"/>
      <c r="I709" s="4" t="s">
        <v>82</v>
      </c>
      <c r="J709" s="259" t="s">
        <v>257</v>
      </c>
      <c r="K709" s="259">
        <v>1</v>
      </c>
      <c r="L709" s="234">
        <v>0</v>
      </c>
      <c r="M709" s="116">
        <v>6.8923330951309276E-5</v>
      </c>
      <c r="N709" s="5">
        <f t="shared" si="115"/>
        <v>18816069.349707432</v>
      </c>
      <c r="O709" s="6">
        <v>0</v>
      </c>
      <c r="P709" s="260">
        <v>0</v>
      </c>
      <c r="Q709" s="261">
        <f t="shared" si="112"/>
        <v>0</v>
      </c>
      <c r="R709" s="262">
        <f t="shared" si="112"/>
        <v>0</v>
      </c>
      <c r="S709" s="6">
        <f t="shared" si="120"/>
        <v>0</v>
      </c>
      <c r="T709" s="260">
        <f t="shared" si="113"/>
        <v>0</v>
      </c>
      <c r="U709" s="428">
        <v>0</v>
      </c>
      <c r="W709" s="226">
        <f t="shared" si="114"/>
        <v>0</v>
      </c>
      <c r="AB709" s="199"/>
      <c r="AC709" s="199"/>
    </row>
    <row r="710" spans="1:29" s="225" customFormat="1" ht="36" hidden="1" customHeight="1" outlineLevel="7" x14ac:dyDescent="0.2">
      <c r="A710" s="221"/>
      <c r="B710" s="227"/>
      <c r="C710" s="248"/>
      <c r="D710" s="248"/>
      <c r="E710" s="254"/>
      <c r="F710" s="265"/>
      <c r="G710" s="270"/>
      <c r="H710" s="270"/>
      <c r="I710" s="4" t="s">
        <v>293</v>
      </c>
      <c r="J710" s="259" t="s">
        <v>256</v>
      </c>
      <c r="K710" s="259">
        <v>1</v>
      </c>
      <c r="L710" s="234">
        <v>0</v>
      </c>
      <c r="M710" s="116">
        <v>9.1897774601745719E-5</v>
      </c>
      <c r="N710" s="5">
        <f t="shared" si="115"/>
        <v>25088092.466276582</v>
      </c>
      <c r="O710" s="6">
        <v>0</v>
      </c>
      <c r="P710" s="260">
        <v>0</v>
      </c>
      <c r="Q710" s="261">
        <f t="shared" si="112"/>
        <v>0</v>
      </c>
      <c r="R710" s="262">
        <f t="shared" si="112"/>
        <v>0</v>
      </c>
      <c r="S710" s="6">
        <f t="shared" si="120"/>
        <v>0</v>
      </c>
      <c r="T710" s="260">
        <f t="shared" si="113"/>
        <v>0</v>
      </c>
      <c r="U710" s="428">
        <v>0</v>
      </c>
      <c r="W710" s="226">
        <f t="shared" si="114"/>
        <v>0</v>
      </c>
      <c r="AB710" s="199"/>
      <c r="AC710" s="199"/>
    </row>
    <row r="711" spans="1:29" s="225" customFormat="1" ht="36" hidden="1" customHeight="1" outlineLevel="7" x14ac:dyDescent="0.2">
      <c r="A711" s="221"/>
      <c r="B711" s="227"/>
      <c r="C711" s="248"/>
      <c r="D711" s="248"/>
      <c r="E711" s="254"/>
      <c r="F711" s="265"/>
      <c r="G711" s="270"/>
      <c r="H711" s="270"/>
      <c r="I711" s="4" t="s">
        <v>294</v>
      </c>
      <c r="J711" s="259" t="s">
        <v>257</v>
      </c>
      <c r="K711" s="259">
        <v>1</v>
      </c>
      <c r="L711" s="234">
        <v>0</v>
      </c>
      <c r="M711" s="116">
        <v>2.297444365043643E-5</v>
      </c>
      <c r="N711" s="5">
        <f t="shared" si="115"/>
        <v>6272023.1165691456</v>
      </c>
      <c r="O711" s="6">
        <v>0</v>
      </c>
      <c r="P711" s="260">
        <v>0</v>
      </c>
      <c r="Q711" s="261">
        <f t="shared" si="112"/>
        <v>0</v>
      </c>
      <c r="R711" s="262">
        <f t="shared" si="112"/>
        <v>0</v>
      </c>
      <c r="S711" s="6">
        <f t="shared" si="120"/>
        <v>0</v>
      </c>
      <c r="T711" s="260">
        <f t="shared" si="113"/>
        <v>0</v>
      </c>
      <c r="U711" s="428">
        <v>0</v>
      </c>
      <c r="W711" s="226">
        <f t="shared" si="114"/>
        <v>0</v>
      </c>
      <c r="AB711" s="199"/>
      <c r="AC711" s="199"/>
    </row>
    <row r="712" spans="1:29" s="225" customFormat="1" ht="36" hidden="1" customHeight="1" outlineLevel="4" x14ac:dyDescent="0.2">
      <c r="A712" s="221"/>
      <c r="B712" s="227"/>
      <c r="C712" s="248"/>
      <c r="D712" s="248"/>
      <c r="E712" s="254"/>
      <c r="F712" s="265"/>
      <c r="G712" s="265"/>
      <c r="H712" s="265"/>
      <c r="I712" s="19" t="s">
        <v>137</v>
      </c>
      <c r="J712" s="266"/>
      <c r="K712" s="266"/>
      <c r="L712" s="20"/>
      <c r="M712" s="105">
        <v>2.6729484771508799E-2</v>
      </c>
      <c r="N712" s="20">
        <f t="shared" si="115"/>
        <v>7297149342.6219025</v>
      </c>
      <c r="O712" s="268">
        <v>0</v>
      </c>
      <c r="P712" s="269">
        <v>0</v>
      </c>
      <c r="Q712" s="21">
        <f t="shared" si="112"/>
        <v>0</v>
      </c>
      <c r="R712" s="20">
        <f t="shared" si="112"/>
        <v>0</v>
      </c>
      <c r="S712" s="268">
        <f>(S713*$M$713+S721*$M$721+S729*$M$729+S737*$M$737+S745*$M$745+S753*$M$753+S761*$M$761+S769*$M$769+S777*$M$777+S785*$M$785+S793*$M$793+S801*$M$801)/$M$712</f>
        <v>0</v>
      </c>
      <c r="T712" s="269">
        <f t="shared" si="113"/>
        <v>0</v>
      </c>
      <c r="U712" s="428">
        <v>0</v>
      </c>
      <c r="W712" s="226">
        <f t="shared" si="114"/>
        <v>0</v>
      </c>
      <c r="AB712" s="199"/>
      <c r="AC712" s="199"/>
    </row>
    <row r="713" spans="1:29" s="225" customFormat="1" ht="36" hidden="1" customHeight="1" outlineLevel="5" x14ac:dyDescent="0.2">
      <c r="A713" s="221"/>
      <c r="B713" s="227"/>
      <c r="C713" s="248"/>
      <c r="D713" s="248"/>
      <c r="E713" s="254"/>
      <c r="F713" s="265"/>
      <c r="G713" s="270"/>
      <c r="H713" s="270"/>
      <c r="I713" s="22" t="s">
        <v>138</v>
      </c>
      <c r="J713" s="271"/>
      <c r="K713" s="271"/>
      <c r="L713" s="23"/>
      <c r="M713" s="115">
        <v>2.2274570642923999E-3</v>
      </c>
      <c r="N713" s="23">
        <f t="shared" si="115"/>
        <v>608095778.55182517</v>
      </c>
      <c r="O713" s="273">
        <v>0</v>
      </c>
      <c r="P713" s="274">
        <v>0</v>
      </c>
      <c r="Q713" s="24">
        <f t="shared" si="112"/>
        <v>0</v>
      </c>
      <c r="R713" s="23">
        <f t="shared" si="112"/>
        <v>0</v>
      </c>
      <c r="S713" s="273">
        <f>SUMPRODUCT(S714:S720,M714:M720)/M713</f>
        <v>0</v>
      </c>
      <c r="T713" s="274">
        <f t="shared" si="113"/>
        <v>0</v>
      </c>
      <c r="U713" s="428">
        <v>0</v>
      </c>
      <c r="W713" s="226">
        <f t="shared" si="114"/>
        <v>0</v>
      </c>
      <c r="AB713" s="199"/>
      <c r="AC713" s="199"/>
    </row>
    <row r="714" spans="1:29" s="225" customFormat="1" ht="36" hidden="1" customHeight="1" outlineLevel="7" x14ac:dyDescent="0.2">
      <c r="A714" s="221"/>
      <c r="B714" s="227"/>
      <c r="C714" s="248"/>
      <c r="D714" s="248"/>
      <c r="E714" s="254"/>
      <c r="F714" s="265"/>
      <c r="G714" s="270"/>
      <c r="H714" s="270"/>
      <c r="I714" s="4" t="s">
        <v>291</v>
      </c>
      <c r="J714" s="259" t="s">
        <v>256</v>
      </c>
      <c r="K714" s="259">
        <v>1</v>
      </c>
      <c r="L714" s="234">
        <v>0</v>
      </c>
      <c r="M714" s="116">
        <v>1.1137285321462E-4</v>
      </c>
      <c r="N714" s="5">
        <f t="shared" si="115"/>
        <v>30404788.927591261</v>
      </c>
      <c r="O714" s="6">
        <v>0</v>
      </c>
      <c r="P714" s="260">
        <v>0</v>
      </c>
      <c r="Q714" s="261">
        <f t="shared" si="112"/>
        <v>0</v>
      </c>
      <c r="R714" s="262">
        <f t="shared" si="112"/>
        <v>0</v>
      </c>
      <c r="S714" s="6">
        <f t="shared" ref="S714:S720" si="121">L714/K714</f>
        <v>0</v>
      </c>
      <c r="T714" s="260">
        <f t="shared" si="113"/>
        <v>0</v>
      </c>
      <c r="U714" s="428">
        <v>0</v>
      </c>
      <c r="W714" s="226">
        <f t="shared" si="114"/>
        <v>0</v>
      </c>
      <c r="AB714" s="199"/>
      <c r="AC714" s="199"/>
    </row>
    <row r="715" spans="1:29" s="225" customFormat="1" ht="36" hidden="1" customHeight="1" outlineLevel="7" x14ac:dyDescent="0.2">
      <c r="A715" s="221"/>
      <c r="B715" s="227"/>
      <c r="C715" s="248"/>
      <c r="D715" s="248"/>
      <c r="E715" s="254"/>
      <c r="F715" s="265"/>
      <c r="G715" s="270"/>
      <c r="H715" s="270"/>
      <c r="I715" s="4" t="s">
        <v>292</v>
      </c>
      <c r="J715" s="259" t="s">
        <v>257</v>
      </c>
      <c r="K715" s="259">
        <v>1</v>
      </c>
      <c r="L715" s="234">
        <v>0</v>
      </c>
      <c r="M715" s="116">
        <v>1.1137285321462E-4</v>
      </c>
      <c r="N715" s="5">
        <f t="shared" si="115"/>
        <v>30404788.927591261</v>
      </c>
      <c r="O715" s="6">
        <v>0</v>
      </c>
      <c r="P715" s="260">
        <v>0</v>
      </c>
      <c r="Q715" s="261">
        <f t="shared" si="112"/>
        <v>0</v>
      </c>
      <c r="R715" s="262">
        <f t="shared" si="112"/>
        <v>0</v>
      </c>
      <c r="S715" s="6">
        <f t="shared" si="121"/>
        <v>0</v>
      </c>
      <c r="T715" s="260">
        <f t="shared" si="113"/>
        <v>0</v>
      </c>
      <c r="U715" s="428">
        <v>0</v>
      </c>
      <c r="W715" s="226">
        <f t="shared" si="114"/>
        <v>0</v>
      </c>
      <c r="AB715" s="199"/>
      <c r="AC715" s="199"/>
    </row>
    <row r="716" spans="1:29" s="225" customFormat="1" ht="36" hidden="1" customHeight="1" outlineLevel="7" x14ac:dyDescent="0.2">
      <c r="A716" s="221"/>
      <c r="B716" s="227"/>
      <c r="C716" s="248"/>
      <c r="D716" s="248"/>
      <c r="E716" s="254"/>
      <c r="F716" s="265"/>
      <c r="G716" s="270"/>
      <c r="H716" s="270"/>
      <c r="I716" s="4" t="s">
        <v>231</v>
      </c>
      <c r="J716" s="259" t="s">
        <v>256</v>
      </c>
      <c r="K716" s="259">
        <v>1</v>
      </c>
      <c r="L716" s="234">
        <v>0</v>
      </c>
      <c r="M716" s="116">
        <v>7.7960997250233995E-4</v>
      </c>
      <c r="N716" s="5">
        <f t="shared" si="115"/>
        <v>212833522.49313882</v>
      </c>
      <c r="O716" s="6">
        <v>0</v>
      </c>
      <c r="P716" s="260">
        <v>0</v>
      </c>
      <c r="Q716" s="261">
        <f t="shared" si="112"/>
        <v>0</v>
      </c>
      <c r="R716" s="262">
        <f t="shared" si="112"/>
        <v>0</v>
      </c>
      <c r="S716" s="6">
        <f t="shared" si="121"/>
        <v>0</v>
      </c>
      <c r="T716" s="260">
        <f t="shared" si="113"/>
        <v>0</v>
      </c>
      <c r="U716" s="428">
        <v>0</v>
      </c>
      <c r="W716" s="226">
        <f t="shared" si="114"/>
        <v>0</v>
      </c>
      <c r="AB716" s="199"/>
      <c r="AC716" s="199"/>
    </row>
    <row r="717" spans="1:29" s="225" customFormat="1" ht="36" hidden="1" customHeight="1" outlineLevel="7" x14ac:dyDescent="0.2">
      <c r="A717" s="221"/>
      <c r="B717" s="227"/>
      <c r="C717" s="248"/>
      <c r="D717" s="248"/>
      <c r="E717" s="254"/>
      <c r="F717" s="265"/>
      <c r="G717" s="270"/>
      <c r="H717" s="270"/>
      <c r="I717" s="4" t="s">
        <v>80</v>
      </c>
      <c r="J717" s="259" t="s">
        <v>256</v>
      </c>
      <c r="K717" s="259">
        <v>1</v>
      </c>
      <c r="L717" s="234">
        <v>0</v>
      </c>
      <c r="M717" s="116">
        <v>3.3411855964385996E-4</v>
      </c>
      <c r="N717" s="5">
        <f t="shared" si="115"/>
        <v>91214366.782773763</v>
      </c>
      <c r="O717" s="6">
        <v>0</v>
      </c>
      <c r="P717" s="260">
        <v>0</v>
      </c>
      <c r="Q717" s="261">
        <f t="shared" si="112"/>
        <v>0</v>
      </c>
      <c r="R717" s="262">
        <f t="shared" si="112"/>
        <v>0</v>
      </c>
      <c r="S717" s="6">
        <f t="shared" si="121"/>
        <v>0</v>
      </c>
      <c r="T717" s="260">
        <f t="shared" si="113"/>
        <v>0</v>
      </c>
      <c r="U717" s="428">
        <v>0</v>
      </c>
      <c r="W717" s="226">
        <f t="shared" si="114"/>
        <v>0</v>
      </c>
      <c r="AB717" s="199"/>
      <c r="AC717" s="199"/>
    </row>
    <row r="718" spans="1:29" s="225" customFormat="1" ht="36" hidden="1" customHeight="1" outlineLevel="7" x14ac:dyDescent="0.2">
      <c r="A718" s="221"/>
      <c r="B718" s="227"/>
      <c r="C718" s="248"/>
      <c r="D718" s="248"/>
      <c r="E718" s="254"/>
      <c r="F718" s="265"/>
      <c r="G718" s="270"/>
      <c r="H718" s="270"/>
      <c r="I718" s="4" t="s">
        <v>82</v>
      </c>
      <c r="J718" s="259" t="s">
        <v>257</v>
      </c>
      <c r="K718" s="259">
        <v>1</v>
      </c>
      <c r="L718" s="234">
        <v>0</v>
      </c>
      <c r="M718" s="116">
        <v>3.3411855964385996E-4</v>
      </c>
      <c r="N718" s="5">
        <f t="shared" si="115"/>
        <v>91214366.782773763</v>
      </c>
      <c r="O718" s="6">
        <v>0</v>
      </c>
      <c r="P718" s="260">
        <v>0</v>
      </c>
      <c r="Q718" s="261">
        <f t="shared" si="112"/>
        <v>0</v>
      </c>
      <c r="R718" s="262">
        <f t="shared" si="112"/>
        <v>0</v>
      </c>
      <c r="S718" s="6">
        <f t="shared" si="121"/>
        <v>0</v>
      </c>
      <c r="T718" s="260">
        <f t="shared" si="113"/>
        <v>0</v>
      </c>
      <c r="U718" s="428">
        <v>0</v>
      </c>
      <c r="W718" s="226">
        <f t="shared" si="114"/>
        <v>0</v>
      </c>
      <c r="AB718" s="199"/>
      <c r="AC718" s="199"/>
    </row>
    <row r="719" spans="1:29" s="225" customFormat="1" ht="36" hidden="1" customHeight="1" outlineLevel="7" x14ac:dyDescent="0.2">
      <c r="A719" s="221"/>
      <c r="B719" s="227"/>
      <c r="C719" s="248"/>
      <c r="D719" s="248"/>
      <c r="E719" s="254"/>
      <c r="F719" s="265"/>
      <c r="G719" s="270"/>
      <c r="H719" s="270"/>
      <c r="I719" s="4" t="s">
        <v>293</v>
      </c>
      <c r="J719" s="259" t="s">
        <v>256</v>
      </c>
      <c r="K719" s="259">
        <v>1</v>
      </c>
      <c r="L719" s="234">
        <v>0</v>
      </c>
      <c r="M719" s="116">
        <v>4.4549141285848E-4</v>
      </c>
      <c r="N719" s="5">
        <f t="shared" si="115"/>
        <v>121619155.71036504</v>
      </c>
      <c r="O719" s="6">
        <v>0</v>
      </c>
      <c r="P719" s="260">
        <v>0</v>
      </c>
      <c r="Q719" s="261">
        <f t="shared" si="112"/>
        <v>0</v>
      </c>
      <c r="R719" s="262">
        <f t="shared" si="112"/>
        <v>0</v>
      </c>
      <c r="S719" s="6">
        <f t="shared" si="121"/>
        <v>0</v>
      </c>
      <c r="T719" s="260">
        <f t="shared" si="113"/>
        <v>0</v>
      </c>
      <c r="U719" s="428">
        <v>0</v>
      </c>
      <c r="W719" s="226">
        <f t="shared" si="114"/>
        <v>0</v>
      </c>
      <c r="AB719" s="199"/>
      <c r="AC719" s="199"/>
    </row>
    <row r="720" spans="1:29" s="225" customFormat="1" ht="36" hidden="1" customHeight="1" outlineLevel="7" x14ac:dyDescent="0.2">
      <c r="A720" s="221"/>
      <c r="B720" s="227"/>
      <c r="C720" s="248"/>
      <c r="D720" s="248"/>
      <c r="E720" s="254"/>
      <c r="F720" s="265"/>
      <c r="G720" s="270"/>
      <c r="H720" s="270"/>
      <c r="I720" s="4" t="s">
        <v>294</v>
      </c>
      <c r="J720" s="259" t="s">
        <v>257</v>
      </c>
      <c r="K720" s="259">
        <v>1</v>
      </c>
      <c r="L720" s="234">
        <v>0</v>
      </c>
      <c r="M720" s="116">
        <v>1.1137285321462E-4</v>
      </c>
      <c r="N720" s="5">
        <f t="shared" si="115"/>
        <v>30404788.927591261</v>
      </c>
      <c r="O720" s="6">
        <v>0</v>
      </c>
      <c r="P720" s="260">
        <v>0</v>
      </c>
      <c r="Q720" s="261">
        <f t="shared" si="112"/>
        <v>0</v>
      </c>
      <c r="R720" s="262">
        <f t="shared" si="112"/>
        <v>0</v>
      </c>
      <c r="S720" s="6">
        <f t="shared" si="121"/>
        <v>0</v>
      </c>
      <c r="T720" s="260">
        <f t="shared" si="113"/>
        <v>0</v>
      </c>
      <c r="U720" s="428">
        <v>0</v>
      </c>
      <c r="W720" s="226">
        <f t="shared" si="114"/>
        <v>0</v>
      </c>
      <c r="AB720" s="199"/>
      <c r="AC720" s="199"/>
    </row>
    <row r="721" spans="1:29" s="225" customFormat="1" ht="36" hidden="1" customHeight="1" outlineLevel="5" x14ac:dyDescent="0.2">
      <c r="A721" s="221"/>
      <c r="B721" s="227"/>
      <c r="C721" s="248"/>
      <c r="D721" s="248"/>
      <c r="E721" s="254"/>
      <c r="F721" s="265"/>
      <c r="G721" s="270"/>
      <c r="H721" s="270"/>
      <c r="I721" s="22" t="s">
        <v>139</v>
      </c>
      <c r="J721" s="271"/>
      <c r="K721" s="271"/>
      <c r="L721" s="23"/>
      <c r="M721" s="115">
        <v>2.2274570642923999E-3</v>
      </c>
      <c r="N721" s="23">
        <f t="shared" si="115"/>
        <v>608095778.55182517</v>
      </c>
      <c r="O721" s="273">
        <v>0</v>
      </c>
      <c r="P721" s="274">
        <v>0</v>
      </c>
      <c r="Q721" s="24">
        <f t="shared" si="112"/>
        <v>0</v>
      </c>
      <c r="R721" s="23">
        <f t="shared" si="112"/>
        <v>0</v>
      </c>
      <c r="S721" s="273">
        <f>SUMPRODUCT(S722:S728,M722:M728)/M721</f>
        <v>0</v>
      </c>
      <c r="T721" s="274">
        <f t="shared" si="113"/>
        <v>0</v>
      </c>
      <c r="U721" s="428">
        <v>0</v>
      </c>
      <c r="W721" s="226">
        <f t="shared" si="114"/>
        <v>0</v>
      </c>
      <c r="AB721" s="199"/>
      <c r="AC721" s="199"/>
    </row>
    <row r="722" spans="1:29" s="225" customFormat="1" ht="36" hidden="1" customHeight="1" outlineLevel="7" x14ac:dyDescent="0.2">
      <c r="A722" s="221"/>
      <c r="B722" s="227"/>
      <c r="C722" s="248"/>
      <c r="D722" s="248"/>
      <c r="E722" s="254"/>
      <c r="F722" s="265"/>
      <c r="G722" s="270"/>
      <c r="H722" s="270"/>
      <c r="I722" s="4" t="s">
        <v>291</v>
      </c>
      <c r="J722" s="259" t="s">
        <v>256</v>
      </c>
      <c r="K722" s="259">
        <v>1</v>
      </c>
      <c r="L722" s="234">
        <v>0</v>
      </c>
      <c r="M722" s="116">
        <v>1.1137285321462E-4</v>
      </c>
      <c r="N722" s="5">
        <f t="shared" si="115"/>
        <v>30404788.927591261</v>
      </c>
      <c r="O722" s="6">
        <v>0</v>
      </c>
      <c r="P722" s="260">
        <v>0</v>
      </c>
      <c r="Q722" s="261">
        <f t="shared" si="112"/>
        <v>0</v>
      </c>
      <c r="R722" s="262">
        <f t="shared" si="112"/>
        <v>0</v>
      </c>
      <c r="S722" s="6">
        <f t="shared" ref="S722:S728" si="122">L722/K722</f>
        <v>0</v>
      </c>
      <c r="T722" s="260">
        <f t="shared" si="113"/>
        <v>0</v>
      </c>
      <c r="U722" s="428">
        <v>0</v>
      </c>
      <c r="W722" s="226">
        <f t="shared" si="114"/>
        <v>0</v>
      </c>
      <c r="AB722" s="199"/>
      <c r="AC722" s="199"/>
    </row>
    <row r="723" spans="1:29" s="225" customFormat="1" ht="36" hidden="1" customHeight="1" outlineLevel="7" x14ac:dyDescent="0.2">
      <c r="A723" s="221"/>
      <c r="B723" s="227"/>
      <c r="C723" s="248"/>
      <c r="D723" s="248"/>
      <c r="E723" s="254"/>
      <c r="F723" s="265"/>
      <c r="G723" s="270"/>
      <c r="H723" s="270"/>
      <c r="I723" s="4" t="s">
        <v>292</v>
      </c>
      <c r="J723" s="259" t="s">
        <v>257</v>
      </c>
      <c r="K723" s="259">
        <v>1</v>
      </c>
      <c r="L723" s="234">
        <v>0</v>
      </c>
      <c r="M723" s="116">
        <v>1.1137285321462E-4</v>
      </c>
      <c r="N723" s="5">
        <f t="shared" si="115"/>
        <v>30404788.927591261</v>
      </c>
      <c r="O723" s="6">
        <v>0</v>
      </c>
      <c r="P723" s="260">
        <v>0</v>
      </c>
      <c r="Q723" s="261">
        <f t="shared" si="112"/>
        <v>0</v>
      </c>
      <c r="R723" s="262">
        <f t="shared" si="112"/>
        <v>0</v>
      </c>
      <c r="S723" s="6">
        <f t="shared" si="122"/>
        <v>0</v>
      </c>
      <c r="T723" s="260">
        <f t="shared" si="113"/>
        <v>0</v>
      </c>
      <c r="U723" s="428">
        <v>0</v>
      </c>
      <c r="W723" s="226">
        <f t="shared" si="114"/>
        <v>0</v>
      </c>
      <c r="AB723" s="199"/>
      <c r="AC723" s="199"/>
    </row>
    <row r="724" spans="1:29" s="225" customFormat="1" ht="36" hidden="1" customHeight="1" outlineLevel="7" x14ac:dyDescent="0.2">
      <c r="A724" s="221"/>
      <c r="B724" s="227"/>
      <c r="C724" s="248"/>
      <c r="D724" s="248"/>
      <c r="E724" s="254"/>
      <c r="F724" s="265"/>
      <c r="G724" s="270"/>
      <c r="H724" s="270"/>
      <c r="I724" s="4" t="s">
        <v>231</v>
      </c>
      <c r="J724" s="259" t="s">
        <v>256</v>
      </c>
      <c r="K724" s="259">
        <v>1</v>
      </c>
      <c r="L724" s="234">
        <v>0</v>
      </c>
      <c r="M724" s="116">
        <v>7.7960997250233995E-4</v>
      </c>
      <c r="N724" s="5">
        <f t="shared" si="115"/>
        <v>212833522.49313882</v>
      </c>
      <c r="O724" s="6">
        <v>0</v>
      </c>
      <c r="P724" s="260">
        <v>0</v>
      </c>
      <c r="Q724" s="261">
        <f t="shared" si="112"/>
        <v>0</v>
      </c>
      <c r="R724" s="262">
        <f t="shared" si="112"/>
        <v>0</v>
      </c>
      <c r="S724" s="6">
        <f t="shared" si="122"/>
        <v>0</v>
      </c>
      <c r="T724" s="260">
        <f t="shared" si="113"/>
        <v>0</v>
      </c>
      <c r="U724" s="428">
        <v>0</v>
      </c>
      <c r="W724" s="226">
        <f t="shared" si="114"/>
        <v>0</v>
      </c>
      <c r="AB724" s="199"/>
      <c r="AC724" s="199"/>
    </row>
    <row r="725" spans="1:29" s="225" customFormat="1" ht="36" hidden="1" customHeight="1" outlineLevel="7" x14ac:dyDescent="0.2">
      <c r="A725" s="221"/>
      <c r="B725" s="227"/>
      <c r="C725" s="248"/>
      <c r="D725" s="248"/>
      <c r="E725" s="254"/>
      <c r="F725" s="265"/>
      <c r="G725" s="270"/>
      <c r="H725" s="270"/>
      <c r="I725" s="4" t="s">
        <v>80</v>
      </c>
      <c r="J725" s="259" t="s">
        <v>256</v>
      </c>
      <c r="K725" s="259">
        <v>1</v>
      </c>
      <c r="L725" s="234">
        <v>0</v>
      </c>
      <c r="M725" s="116">
        <v>3.3411855964385996E-4</v>
      </c>
      <c r="N725" s="5">
        <f t="shared" si="115"/>
        <v>91214366.782773763</v>
      </c>
      <c r="O725" s="6">
        <v>0</v>
      </c>
      <c r="P725" s="260">
        <v>0</v>
      </c>
      <c r="Q725" s="261">
        <f t="shared" si="112"/>
        <v>0</v>
      </c>
      <c r="R725" s="262">
        <f t="shared" si="112"/>
        <v>0</v>
      </c>
      <c r="S725" s="6">
        <f t="shared" si="122"/>
        <v>0</v>
      </c>
      <c r="T725" s="260">
        <f t="shared" si="113"/>
        <v>0</v>
      </c>
      <c r="U725" s="428">
        <v>0</v>
      </c>
      <c r="W725" s="226">
        <f t="shared" si="114"/>
        <v>0</v>
      </c>
      <c r="AB725" s="199"/>
      <c r="AC725" s="199"/>
    </row>
    <row r="726" spans="1:29" s="225" customFormat="1" ht="36" hidden="1" customHeight="1" outlineLevel="7" x14ac:dyDescent="0.2">
      <c r="A726" s="221"/>
      <c r="B726" s="227"/>
      <c r="C726" s="248"/>
      <c r="D726" s="248"/>
      <c r="E726" s="254"/>
      <c r="F726" s="265"/>
      <c r="G726" s="270"/>
      <c r="H726" s="270"/>
      <c r="I726" s="4" t="s">
        <v>82</v>
      </c>
      <c r="J726" s="259" t="s">
        <v>257</v>
      </c>
      <c r="K726" s="259">
        <v>1</v>
      </c>
      <c r="L726" s="234">
        <v>0</v>
      </c>
      <c r="M726" s="116">
        <v>3.3411855964385996E-4</v>
      </c>
      <c r="N726" s="5">
        <f t="shared" si="115"/>
        <v>91214366.782773763</v>
      </c>
      <c r="O726" s="6">
        <v>0</v>
      </c>
      <c r="P726" s="260">
        <v>0</v>
      </c>
      <c r="Q726" s="261">
        <f t="shared" si="112"/>
        <v>0</v>
      </c>
      <c r="R726" s="262">
        <f t="shared" si="112"/>
        <v>0</v>
      </c>
      <c r="S726" s="6">
        <f t="shared" si="122"/>
        <v>0</v>
      </c>
      <c r="T726" s="260">
        <f t="shared" si="113"/>
        <v>0</v>
      </c>
      <c r="U726" s="428">
        <v>0</v>
      </c>
      <c r="W726" s="226">
        <f t="shared" si="114"/>
        <v>0</v>
      </c>
      <c r="AB726" s="199"/>
      <c r="AC726" s="199"/>
    </row>
    <row r="727" spans="1:29" s="225" customFormat="1" ht="36" hidden="1" customHeight="1" outlineLevel="7" x14ac:dyDescent="0.2">
      <c r="A727" s="221"/>
      <c r="B727" s="227"/>
      <c r="C727" s="248"/>
      <c r="D727" s="248"/>
      <c r="E727" s="254"/>
      <c r="F727" s="265"/>
      <c r="G727" s="270"/>
      <c r="H727" s="270"/>
      <c r="I727" s="4" t="s">
        <v>293</v>
      </c>
      <c r="J727" s="259" t="s">
        <v>256</v>
      </c>
      <c r="K727" s="259">
        <v>1</v>
      </c>
      <c r="L727" s="234">
        <v>0</v>
      </c>
      <c r="M727" s="116">
        <v>4.4549141285848E-4</v>
      </c>
      <c r="N727" s="5">
        <f t="shared" si="115"/>
        <v>121619155.71036504</v>
      </c>
      <c r="O727" s="6">
        <v>0</v>
      </c>
      <c r="P727" s="260">
        <v>0</v>
      </c>
      <c r="Q727" s="261">
        <f t="shared" si="112"/>
        <v>0</v>
      </c>
      <c r="R727" s="262">
        <f t="shared" si="112"/>
        <v>0</v>
      </c>
      <c r="S727" s="6">
        <f t="shared" si="122"/>
        <v>0</v>
      </c>
      <c r="T727" s="260">
        <f t="shared" si="113"/>
        <v>0</v>
      </c>
      <c r="U727" s="428">
        <v>0</v>
      </c>
      <c r="W727" s="226">
        <f t="shared" si="114"/>
        <v>0</v>
      </c>
      <c r="AB727" s="199"/>
      <c r="AC727" s="199"/>
    </row>
    <row r="728" spans="1:29" s="225" customFormat="1" ht="36" hidden="1" customHeight="1" outlineLevel="7" x14ac:dyDescent="0.2">
      <c r="A728" s="221"/>
      <c r="B728" s="227"/>
      <c r="C728" s="248"/>
      <c r="D728" s="248"/>
      <c r="E728" s="254"/>
      <c r="F728" s="265"/>
      <c r="G728" s="270"/>
      <c r="H728" s="270"/>
      <c r="I728" s="4" t="s">
        <v>294</v>
      </c>
      <c r="J728" s="259" t="s">
        <v>257</v>
      </c>
      <c r="K728" s="259">
        <v>1</v>
      </c>
      <c r="L728" s="234">
        <v>0</v>
      </c>
      <c r="M728" s="116">
        <v>1.1137285321462E-4</v>
      </c>
      <c r="N728" s="5">
        <f t="shared" si="115"/>
        <v>30404788.927591261</v>
      </c>
      <c r="O728" s="6">
        <v>0</v>
      </c>
      <c r="P728" s="260">
        <v>0</v>
      </c>
      <c r="Q728" s="261">
        <f t="shared" si="112"/>
        <v>0</v>
      </c>
      <c r="R728" s="262">
        <f t="shared" si="112"/>
        <v>0</v>
      </c>
      <c r="S728" s="6">
        <f t="shared" si="122"/>
        <v>0</v>
      </c>
      <c r="T728" s="260">
        <f t="shared" si="113"/>
        <v>0</v>
      </c>
      <c r="U728" s="428">
        <v>0</v>
      </c>
      <c r="W728" s="226">
        <f t="shared" si="114"/>
        <v>0</v>
      </c>
      <c r="AB728" s="199"/>
      <c r="AC728" s="199"/>
    </row>
    <row r="729" spans="1:29" s="225" customFormat="1" ht="36" hidden="1" customHeight="1" outlineLevel="5" x14ac:dyDescent="0.2">
      <c r="A729" s="221"/>
      <c r="B729" s="227"/>
      <c r="C729" s="248"/>
      <c r="D729" s="248"/>
      <c r="E729" s="254"/>
      <c r="F729" s="265"/>
      <c r="G729" s="270"/>
      <c r="H729" s="270"/>
      <c r="I729" s="22" t="s">
        <v>140</v>
      </c>
      <c r="J729" s="271"/>
      <c r="K729" s="271"/>
      <c r="L729" s="23"/>
      <c r="M729" s="115">
        <v>2.2274570642923999E-3</v>
      </c>
      <c r="N729" s="23">
        <f t="shared" si="115"/>
        <v>608095778.55182517</v>
      </c>
      <c r="O729" s="273">
        <v>0</v>
      </c>
      <c r="P729" s="274">
        <v>0</v>
      </c>
      <c r="Q729" s="24">
        <f t="shared" si="112"/>
        <v>0</v>
      </c>
      <c r="R729" s="23">
        <f t="shared" si="112"/>
        <v>0</v>
      </c>
      <c r="S729" s="273">
        <f>SUMPRODUCT(S730:S736,M730:M736)/M729</f>
        <v>0</v>
      </c>
      <c r="T729" s="274">
        <f t="shared" si="113"/>
        <v>0</v>
      </c>
      <c r="U729" s="428">
        <v>0</v>
      </c>
      <c r="W729" s="226">
        <f t="shared" si="114"/>
        <v>0</v>
      </c>
      <c r="AB729" s="199"/>
      <c r="AC729" s="199"/>
    </row>
    <row r="730" spans="1:29" s="225" customFormat="1" ht="36" hidden="1" customHeight="1" outlineLevel="7" x14ac:dyDescent="0.2">
      <c r="A730" s="221"/>
      <c r="B730" s="227"/>
      <c r="C730" s="248"/>
      <c r="D730" s="248"/>
      <c r="E730" s="254"/>
      <c r="F730" s="265"/>
      <c r="G730" s="270"/>
      <c r="H730" s="270"/>
      <c r="I730" s="4" t="s">
        <v>291</v>
      </c>
      <c r="J730" s="259" t="s">
        <v>256</v>
      </c>
      <c r="K730" s="259">
        <v>1</v>
      </c>
      <c r="L730" s="234">
        <v>0</v>
      </c>
      <c r="M730" s="116">
        <v>1.1137285321462E-4</v>
      </c>
      <c r="N730" s="5">
        <f t="shared" si="115"/>
        <v>30404788.927591261</v>
      </c>
      <c r="O730" s="6">
        <v>0</v>
      </c>
      <c r="P730" s="260">
        <v>0</v>
      </c>
      <c r="Q730" s="261">
        <f t="shared" ref="Q730:R793" si="123">S730-O730</f>
        <v>0</v>
      </c>
      <c r="R730" s="262">
        <f t="shared" si="123"/>
        <v>0</v>
      </c>
      <c r="S730" s="6">
        <f t="shared" ref="S730:S736" si="124">L730/K730</f>
        <v>0</v>
      </c>
      <c r="T730" s="260">
        <f t="shared" ref="T730:T793" si="125">S730*N730</f>
        <v>0</v>
      </c>
      <c r="U730" s="428">
        <v>0</v>
      </c>
      <c r="W730" s="226">
        <f t="shared" ref="W730:W793" si="126">V730-L730</f>
        <v>0</v>
      </c>
      <c r="AB730" s="199"/>
      <c r="AC730" s="199"/>
    </row>
    <row r="731" spans="1:29" s="225" customFormat="1" ht="36" hidden="1" customHeight="1" outlineLevel="7" x14ac:dyDescent="0.2">
      <c r="A731" s="221"/>
      <c r="B731" s="227"/>
      <c r="C731" s="248"/>
      <c r="D731" s="248"/>
      <c r="E731" s="254"/>
      <c r="F731" s="265"/>
      <c r="G731" s="270"/>
      <c r="H731" s="270"/>
      <c r="I731" s="4" t="s">
        <v>292</v>
      </c>
      <c r="J731" s="259" t="s">
        <v>257</v>
      </c>
      <c r="K731" s="259">
        <v>1</v>
      </c>
      <c r="L731" s="234">
        <v>0</v>
      </c>
      <c r="M731" s="116">
        <v>1.1137285321462E-4</v>
      </c>
      <c r="N731" s="5">
        <f t="shared" ref="N731:N794" si="127">M731*$N$5</f>
        <v>30404788.927591261</v>
      </c>
      <c r="O731" s="6">
        <v>0</v>
      </c>
      <c r="P731" s="260">
        <v>0</v>
      </c>
      <c r="Q731" s="261">
        <f t="shared" si="123"/>
        <v>0</v>
      </c>
      <c r="R731" s="262">
        <f t="shared" si="123"/>
        <v>0</v>
      </c>
      <c r="S731" s="6">
        <f t="shared" si="124"/>
        <v>0</v>
      </c>
      <c r="T731" s="260">
        <f t="shared" si="125"/>
        <v>0</v>
      </c>
      <c r="U731" s="428">
        <v>0</v>
      </c>
      <c r="W731" s="226">
        <f t="shared" si="126"/>
        <v>0</v>
      </c>
      <c r="AB731" s="199"/>
      <c r="AC731" s="199"/>
    </row>
    <row r="732" spans="1:29" s="225" customFormat="1" ht="36" hidden="1" customHeight="1" outlineLevel="7" x14ac:dyDescent="0.2">
      <c r="A732" s="221"/>
      <c r="B732" s="227"/>
      <c r="C732" s="248"/>
      <c r="D732" s="248"/>
      <c r="E732" s="254"/>
      <c r="F732" s="265"/>
      <c r="G732" s="270"/>
      <c r="H732" s="270"/>
      <c r="I732" s="4" t="s">
        <v>231</v>
      </c>
      <c r="J732" s="259" t="s">
        <v>256</v>
      </c>
      <c r="K732" s="259">
        <v>1</v>
      </c>
      <c r="L732" s="234">
        <v>0</v>
      </c>
      <c r="M732" s="116">
        <v>7.7960997250233995E-4</v>
      </c>
      <c r="N732" s="5">
        <f t="shared" si="127"/>
        <v>212833522.49313882</v>
      </c>
      <c r="O732" s="6">
        <v>0</v>
      </c>
      <c r="P732" s="260">
        <v>0</v>
      </c>
      <c r="Q732" s="261">
        <f t="shared" si="123"/>
        <v>0</v>
      </c>
      <c r="R732" s="262">
        <f t="shared" si="123"/>
        <v>0</v>
      </c>
      <c r="S732" s="6">
        <f t="shared" si="124"/>
        <v>0</v>
      </c>
      <c r="T732" s="260">
        <f t="shared" si="125"/>
        <v>0</v>
      </c>
      <c r="U732" s="428">
        <v>0</v>
      </c>
      <c r="W732" s="226">
        <f t="shared" si="126"/>
        <v>0</v>
      </c>
      <c r="AB732" s="199"/>
      <c r="AC732" s="199"/>
    </row>
    <row r="733" spans="1:29" s="225" customFormat="1" ht="36" hidden="1" customHeight="1" outlineLevel="7" x14ac:dyDescent="0.2">
      <c r="A733" s="221"/>
      <c r="B733" s="227"/>
      <c r="C733" s="248"/>
      <c r="D733" s="248"/>
      <c r="E733" s="254"/>
      <c r="F733" s="265"/>
      <c r="G733" s="270"/>
      <c r="H733" s="270"/>
      <c r="I733" s="4" t="s">
        <v>80</v>
      </c>
      <c r="J733" s="259" t="s">
        <v>256</v>
      </c>
      <c r="K733" s="259">
        <v>1</v>
      </c>
      <c r="L733" s="234">
        <v>0</v>
      </c>
      <c r="M733" s="116">
        <v>3.3411855964385996E-4</v>
      </c>
      <c r="N733" s="5">
        <f t="shared" si="127"/>
        <v>91214366.782773763</v>
      </c>
      <c r="O733" s="6">
        <v>0</v>
      </c>
      <c r="P733" s="260">
        <v>0</v>
      </c>
      <c r="Q733" s="261">
        <f t="shared" si="123"/>
        <v>0</v>
      </c>
      <c r="R733" s="262">
        <f t="shared" si="123"/>
        <v>0</v>
      </c>
      <c r="S733" s="6">
        <f t="shared" si="124"/>
        <v>0</v>
      </c>
      <c r="T733" s="260">
        <f t="shared" si="125"/>
        <v>0</v>
      </c>
      <c r="U733" s="428">
        <v>0</v>
      </c>
      <c r="W733" s="226">
        <f t="shared" si="126"/>
        <v>0</v>
      </c>
      <c r="AB733" s="199"/>
      <c r="AC733" s="199"/>
    </row>
    <row r="734" spans="1:29" s="225" customFormat="1" ht="36" hidden="1" customHeight="1" outlineLevel="7" x14ac:dyDescent="0.2">
      <c r="A734" s="221"/>
      <c r="B734" s="227"/>
      <c r="C734" s="248"/>
      <c r="D734" s="248"/>
      <c r="E734" s="254"/>
      <c r="F734" s="265"/>
      <c r="G734" s="270"/>
      <c r="H734" s="270"/>
      <c r="I734" s="4" t="s">
        <v>82</v>
      </c>
      <c r="J734" s="259" t="s">
        <v>257</v>
      </c>
      <c r="K734" s="259">
        <v>1</v>
      </c>
      <c r="L734" s="234">
        <v>0</v>
      </c>
      <c r="M734" s="116">
        <v>3.3411855964385996E-4</v>
      </c>
      <c r="N734" s="5">
        <f t="shared" si="127"/>
        <v>91214366.782773763</v>
      </c>
      <c r="O734" s="6">
        <v>0</v>
      </c>
      <c r="P734" s="260">
        <v>0</v>
      </c>
      <c r="Q734" s="261">
        <f t="shared" si="123"/>
        <v>0</v>
      </c>
      <c r="R734" s="262">
        <f t="shared" si="123"/>
        <v>0</v>
      </c>
      <c r="S734" s="6">
        <f t="shared" si="124"/>
        <v>0</v>
      </c>
      <c r="T734" s="260">
        <f t="shared" si="125"/>
        <v>0</v>
      </c>
      <c r="U734" s="428">
        <v>0</v>
      </c>
      <c r="W734" s="226">
        <f t="shared" si="126"/>
        <v>0</v>
      </c>
      <c r="AB734" s="199"/>
      <c r="AC734" s="199"/>
    </row>
    <row r="735" spans="1:29" s="225" customFormat="1" ht="36" hidden="1" customHeight="1" outlineLevel="7" x14ac:dyDescent="0.2">
      <c r="A735" s="221"/>
      <c r="B735" s="227"/>
      <c r="C735" s="248"/>
      <c r="D735" s="248"/>
      <c r="E735" s="254"/>
      <c r="F735" s="265"/>
      <c r="G735" s="270"/>
      <c r="H735" s="270"/>
      <c r="I735" s="4" t="s">
        <v>293</v>
      </c>
      <c r="J735" s="259" t="s">
        <v>256</v>
      </c>
      <c r="K735" s="259">
        <v>1</v>
      </c>
      <c r="L735" s="234">
        <v>0</v>
      </c>
      <c r="M735" s="116">
        <v>4.4549141285848E-4</v>
      </c>
      <c r="N735" s="5">
        <f t="shared" si="127"/>
        <v>121619155.71036504</v>
      </c>
      <c r="O735" s="6">
        <v>0</v>
      </c>
      <c r="P735" s="260">
        <v>0</v>
      </c>
      <c r="Q735" s="261">
        <f t="shared" si="123"/>
        <v>0</v>
      </c>
      <c r="R735" s="262">
        <f t="shared" si="123"/>
        <v>0</v>
      </c>
      <c r="S735" s="6">
        <f t="shared" si="124"/>
        <v>0</v>
      </c>
      <c r="T735" s="260">
        <f t="shared" si="125"/>
        <v>0</v>
      </c>
      <c r="U735" s="428">
        <v>0</v>
      </c>
      <c r="W735" s="226">
        <f t="shared" si="126"/>
        <v>0</v>
      </c>
      <c r="AB735" s="199"/>
      <c r="AC735" s="199"/>
    </row>
    <row r="736" spans="1:29" s="225" customFormat="1" ht="36" hidden="1" customHeight="1" outlineLevel="7" x14ac:dyDescent="0.2">
      <c r="A736" s="221"/>
      <c r="B736" s="227"/>
      <c r="C736" s="248"/>
      <c r="D736" s="248"/>
      <c r="E736" s="254"/>
      <c r="F736" s="265"/>
      <c r="G736" s="270"/>
      <c r="H736" s="270"/>
      <c r="I736" s="4" t="s">
        <v>294</v>
      </c>
      <c r="J736" s="259" t="s">
        <v>257</v>
      </c>
      <c r="K736" s="259">
        <v>1</v>
      </c>
      <c r="L736" s="234">
        <v>0</v>
      </c>
      <c r="M736" s="116">
        <v>1.1137285321462E-4</v>
      </c>
      <c r="N736" s="5">
        <f t="shared" si="127"/>
        <v>30404788.927591261</v>
      </c>
      <c r="O736" s="6">
        <v>0</v>
      </c>
      <c r="P736" s="260">
        <v>0</v>
      </c>
      <c r="Q736" s="261">
        <f t="shared" si="123"/>
        <v>0</v>
      </c>
      <c r="R736" s="262">
        <f t="shared" si="123"/>
        <v>0</v>
      </c>
      <c r="S736" s="6">
        <f t="shared" si="124"/>
        <v>0</v>
      </c>
      <c r="T736" s="260">
        <f t="shared" si="125"/>
        <v>0</v>
      </c>
      <c r="U736" s="428">
        <v>0</v>
      </c>
      <c r="W736" s="226">
        <f t="shared" si="126"/>
        <v>0</v>
      </c>
      <c r="AB736" s="199"/>
      <c r="AC736" s="199"/>
    </row>
    <row r="737" spans="1:29" s="225" customFormat="1" ht="36" hidden="1" customHeight="1" outlineLevel="5" x14ac:dyDescent="0.2">
      <c r="A737" s="221"/>
      <c r="B737" s="227"/>
      <c r="C737" s="248"/>
      <c r="D737" s="248"/>
      <c r="E737" s="254"/>
      <c r="F737" s="265"/>
      <c r="G737" s="270"/>
      <c r="H737" s="270"/>
      <c r="I737" s="22" t="s">
        <v>141</v>
      </c>
      <c r="J737" s="271"/>
      <c r="K737" s="271"/>
      <c r="L737" s="23"/>
      <c r="M737" s="115">
        <v>2.2274570642923999E-3</v>
      </c>
      <c r="N737" s="23">
        <f t="shared" si="127"/>
        <v>608095778.55182517</v>
      </c>
      <c r="O737" s="273">
        <v>0</v>
      </c>
      <c r="P737" s="274">
        <v>0</v>
      </c>
      <c r="Q737" s="24">
        <f t="shared" si="123"/>
        <v>0</v>
      </c>
      <c r="R737" s="23">
        <f t="shared" si="123"/>
        <v>0</v>
      </c>
      <c r="S737" s="273">
        <f>SUMPRODUCT(S738:S744,M738:M744)/M737</f>
        <v>0</v>
      </c>
      <c r="T737" s="274">
        <f t="shared" si="125"/>
        <v>0</v>
      </c>
      <c r="U737" s="428">
        <v>0</v>
      </c>
      <c r="W737" s="226">
        <f t="shared" si="126"/>
        <v>0</v>
      </c>
      <c r="AB737" s="199"/>
      <c r="AC737" s="199"/>
    </row>
    <row r="738" spans="1:29" s="225" customFormat="1" ht="36" hidden="1" customHeight="1" outlineLevel="7" x14ac:dyDescent="0.2">
      <c r="A738" s="221"/>
      <c r="B738" s="227"/>
      <c r="C738" s="248"/>
      <c r="D738" s="248"/>
      <c r="E738" s="254"/>
      <c r="F738" s="265"/>
      <c r="G738" s="270"/>
      <c r="H738" s="270"/>
      <c r="I738" s="4" t="s">
        <v>291</v>
      </c>
      <c r="J738" s="259" t="s">
        <v>256</v>
      </c>
      <c r="K738" s="259">
        <v>1</v>
      </c>
      <c r="L738" s="234">
        <v>0</v>
      </c>
      <c r="M738" s="116">
        <v>1.1137285321462E-4</v>
      </c>
      <c r="N738" s="5">
        <f t="shared" si="127"/>
        <v>30404788.927591261</v>
      </c>
      <c r="O738" s="6">
        <v>0</v>
      </c>
      <c r="P738" s="260">
        <v>0</v>
      </c>
      <c r="Q738" s="261">
        <f t="shared" si="123"/>
        <v>0</v>
      </c>
      <c r="R738" s="262">
        <f t="shared" si="123"/>
        <v>0</v>
      </c>
      <c r="S738" s="6">
        <f t="shared" ref="S738:S744" si="128">L738/K738</f>
        <v>0</v>
      </c>
      <c r="T738" s="260">
        <f t="shared" si="125"/>
        <v>0</v>
      </c>
      <c r="U738" s="428">
        <v>0</v>
      </c>
      <c r="W738" s="226">
        <f t="shared" si="126"/>
        <v>0</v>
      </c>
      <c r="AB738" s="199"/>
      <c r="AC738" s="199"/>
    </row>
    <row r="739" spans="1:29" s="225" customFormat="1" ht="36" hidden="1" customHeight="1" outlineLevel="7" x14ac:dyDescent="0.2">
      <c r="A739" s="221"/>
      <c r="B739" s="227"/>
      <c r="C739" s="248"/>
      <c r="D739" s="248"/>
      <c r="E739" s="254"/>
      <c r="F739" s="265"/>
      <c r="G739" s="270"/>
      <c r="H739" s="270"/>
      <c r="I739" s="4" t="s">
        <v>292</v>
      </c>
      <c r="J739" s="259" t="s">
        <v>257</v>
      </c>
      <c r="K739" s="259">
        <v>1</v>
      </c>
      <c r="L739" s="234">
        <v>0</v>
      </c>
      <c r="M739" s="116">
        <v>1.1137285321462E-4</v>
      </c>
      <c r="N739" s="5">
        <f t="shared" si="127"/>
        <v>30404788.927591261</v>
      </c>
      <c r="O739" s="6">
        <v>0</v>
      </c>
      <c r="P739" s="260">
        <v>0</v>
      </c>
      <c r="Q739" s="261">
        <f t="shared" si="123"/>
        <v>0</v>
      </c>
      <c r="R739" s="262">
        <f t="shared" si="123"/>
        <v>0</v>
      </c>
      <c r="S739" s="6">
        <f t="shared" si="128"/>
        <v>0</v>
      </c>
      <c r="T739" s="260">
        <f t="shared" si="125"/>
        <v>0</v>
      </c>
      <c r="U739" s="428">
        <v>0</v>
      </c>
      <c r="W739" s="226">
        <f t="shared" si="126"/>
        <v>0</v>
      </c>
      <c r="AB739" s="199"/>
      <c r="AC739" s="199"/>
    </row>
    <row r="740" spans="1:29" s="225" customFormat="1" ht="36" hidden="1" customHeight="1" outlineLevel="7" x14ac:dyDescent="0.2">
      <c r="A740" s="221"/>
      <c r="B740" s="227"/>
      <c r="C740" s="248"/>
      <c r="D740" s="248"/>
      <c r="E740" s="254"/>
      <c r="F740" s="265"/>
      <c r="G740" s="270"/>
      <c r="H740" s="270"/>
      <c r="I740" s="4" t="s">
        <v>231</v>
      </c>
      <c r="J740" s="259" t="s">
        <v>256</v>
      </c>
      <c r="K740" s="259">
        <v>1</v>
      </c>
      <c r="L740" s="234">
        <v>0</v>
      </c>
      <c r="M740" s="116">
        <v>7.7960997250233995E-4</v>
      </c>
      <c r="N740" s="5">
        <f t="shared" si="127"/>
        <v>212833522.49313882</v>
      </c>
      <c r="O740" s="6">
        <v>0</v>
      </c>
      <c r="P740" s="260">
        <v>0</v>
      </c>
      <c r="Q740" s="261">
        <f t="shared" si="123"/>
        <v>0</v>
      </c>
      <c r="R740" s="262">
        <f t="shared" si="123"/>
        <v>0</v>
      </c>
      <c r="S740" s="6">
        <f t="shared" si="128"/>
        <v>0</v>
      </c>
      <c r="T740" s="260">
        <f t="shared" si="125"/>
        <v>0</v>
      </c>
      <c r="U740" s="428">
        <v>0</v>
      </c>
      <c r="W740" s="226">
        <f t="shared" si="126"/>
        <v>0</v>
      </c>
      <c r="AB740" s="199"/>
      <c r="AC740" s="199"/>
    </row>
    <row r="741" spans="1:29" s="225" customFormat="1" ht="36" hidden="1" customHeight="1" outlineLevel="7" x14ac:dyDescent="0.2">
      <c r="A741" s="221"/>
      <c r="B741" s="227"/>
      <c r="C741" s="248"/>
      <c r="D741" s="248"/>
      <c r="E741" s="254"/>
      <c r="F741" s="265"/>
      <c r="G741" s="270"/>
      <c r="H741" s="270"/>
      <c r="I741" s="4" t="s">
        <v>80</v>
      </c>
      <c r="J741" s="259" t="s">
        <v>256</v>
      </c>
      <c r="K741" s="259">
        <v>1</v>
      </c>
      <c r="L741" s="234">
        <v>0</v>
      </c>
      <c r="M741" s="116">
        <v>3.3411855964385996E-4</v>
      </c>
      <c r="N741" s="5">
        <f t="shared" si="127"/>
        <v>91214366.782773763</v>
      </c>
      <c r="O741" s="6">
        <v>0</v>
      </c>
      <c r="P741" s="260">
        <v>0</v>
      </c>
      <c r="Q741" s="261">
        <f t="shared" si="123"/>
        <v>0</v>
      </c>
      <c r="R741" s="262">
        <f t="shared" si="123"/>
        <v>0</v>
      </c>
      <c r="S741" s="6">
        <f t="shared" si="128"/>
        <v>0</v>
      </c>
      <c r="T741" s="260">
        <f t="shared" si="125"/>
        <v>0</v>
      </c>
      <c r="U741" s="428">
        <v>0</v>
      </c>
      <c r="W741" s="226">
        <f t="shared" si="126"/>
        <v>0</v>
      </c>
      <c r="AB741" s="199"/>
      <c r="AC741" s="199"/>
    </row>
    <row r="742" spans="1:29" s="225" customFormat="1" ht="36" hidden="1" customHeight="1" outlineLevel="7" x14ac:dyDescent="0.2">
      <c r="A742" s="221"/>
      <c r="B742" s="227"/>
      <c r="C742" s="248"/>
      <c r="D742" s="248"/>
      <c r="E742" s="254"/>
      <c r="F742" s="265"/>
      <c r="G742" s="270"/>
      <c r="H742" s="270"/>
      <c r="I742" s="4" t="s">
        <v>82</v>
      </c>
      <c r="J742" s="259" t="s">
        <v>257</v>
      </c>
      <c r="K742" s="259">
        <v>1</v>
      </c>
      <c r="L742" s="234">
        <v>0</v>
      </c>
      <c r="M742" s="116">
        <v>3.3411855964385996E-4</v>
      </c>
      <c r="N742" s="5">
        <f t="shared" si="127"/>
        <v>91214366.782773763</v>
      </c>
      <c r="O742" s="6">
        <v>0</v>
      </c>
      <c r="P742" s="260">
        <v>0</v>
      </c>
      <c r="Q742" s="261">
        <f t="shared" si="123"/>
        <v>0</v>
      </c>
      <c r="R742" s="262">
        <f t="shared" si="123"/>
        <v>0</v>
      </c>
      <c r="S742" s="6">
        <f t="shared" si="128"/>
        <v>0</v>
      </c>
      <c r="T742" s="260">
        <f t="shared" si="125"/>
        <v>0</v>
      </c>
      <c r="U742" s="428">
        <v>0</v>
      </c>
      <c r="W742" s="226">
        <f t="shared" si="126"/>
        <v>0</v>
      </c>
      <c r="AB742" s="199"/>
      <c r="AC742" s="199"/>
    </row>
    <row r="743" spans="1:29" s="225" customFormat="1" ht="36" hidden="1" customHeight="1" outlineLevel="7" x14ac:dyDescent="0.2">
      <c r="A743" s="221"/>
      <c r="B743" s="227"/>
      <c r="C743" s="248"/>
      <c r="D743" s="248"/>
      <c r="E743" s="254"/>
      <c r="F743" s="265"/>
      <c r="G743" s="270"/>
      <c r="H743" s="270"/>
      <c r="I743" s="4" t="s">
        <v>293</v>
      </c>
      <c r="J743" s="259" t="s">
        <v>256</v>
      </c>
      <c r="K743" s="259">
        <v>1</v>
      </c>
      <c r="L743" s="234">
        <v>0</v>
      </c>
      <c r="M743" s="116">
        <v>4.4549141285848E-4</v>
      </c>
      <c r="N743" s="5">
        <f t="shared" si="127"/>
        <v>121619155.71036504</v>
      </c>
      <c r="O743" s="6">
        <v>0</v>
      </c>
      <c r="P743" s="260">
        <v>0</v>
      </c>
      <c r="Q743" s="261">
        <f t="shared" si="123"/>
        <v>0</v>
      </c>
      <c r="R743" s="262">
        <f t="shared" si="123"/>
        <v>0</v>
      </c>
      <c r="S743" s="6">
        <f t="shared" si="128"/>
        <v>0</v>
      </c>
      <c r="T743" s="260">
        <f t="shared" si="125"/>
        <v>0</v>
      </c>
      <c r="U743" s="428">
        <v>0</v>
      </c>
      <c r="W743" s="226">
        <f t="shared" si="126"/>
        <v>0</v>
      </c>
      <c r="AB743" s="199"/>
      <c r="AC743" s="199"/>
    </row>
    <row r="744" spans="1:29" s="225" customFormat="1" ht="36" hidden="1" customHeight="1" outlineLevel="7" x14ac:dyDescent="0.2">
      <c r="A744" s="221"/>
      <c r="B744" s="227"/>
      <c r="C744" s="248"/>
      <c r="D744" s="248"/>
      <c r="E744" s="254"/>
      <c r="F744" s="265"/>
      <c r="G744" s="270"/>
      <c r="H744" s="270"/>
      <c r="I744" s="4" t="s">
        <v>294</v>
      </c>
      <c r="J744" s="259" t="s">
        <v>257</v>
      </c>
      <c r="K744" s="259">
        <v>1</v>
      </c>
      <c r="L744" s="234">
        <v>0</v>
      </c>
      <c r="M744" s="116">
        <v>1.1137285321462E-4</v>
      </c>
      <c r="N744" s="5">
        <f t="shared" si="127"/>
        <v>30404788.927591261</v>
      </c>
      <c r="O744" s="6">
        <v>0</v>
      </c>
      <c r="P744" s="260">
        <v>0</v>
      </c>
      <c r="Q744" s="261">
        <f t="shared" si="123"/>
        <v>0</v>
      </c>
      <c r="R744" s="262">
        <f t="shared" si="123"/>
        <v>0</v>
      </c>
      <c r="S744" s="6">
        <f t="shared" si="128"/>
        <v>0</v>
      </c>
      <c r="T744" s="260">
        <f t="shared" si="125"/>
        <v>0</v>
      </c>
      <c r="U744" s="428">
        <v>0</v>
      </c>
      <c r="W744" s="226">
        <f t="shared" si="126"/>
        <v>0</v>
      </c>
      <c r="AB744" s="199"/>
      <c r="AC744" s="199"/>
    </row>
    <row r="745" spans="1:29" s="225" customFormat="1" ht="36" hidden="1" customHeight="1" outlineLevel="5" x14ac:dyDescent="0.2">
      <c r="A745" s="221"/>
      <c r="B745" s="227"/>
      <c r="C745" s="248"/>
      <c r="D745" s="248"/>
      <c r="E745" s="254"/>
      <c r="F745" s="265"/>
      <c r="G745" s="270"/>
      <c r="H745" s="270"/>
      <c r="I745" s="22" t="s">
        <v>142</v>
      </c>
      <c r="J745" s="271"/>
      <c r="K745" s="271"/>
      <c r="L745" s="23"/>
      <c r="M745" s="115">
        <v>2.2274570642923999E-3</v>
      </c>
      <c r="N745" s="23">
        <f t="shared" si="127"/>
        <v>608095778.55182517</v>
      </c>
      <c r="O745" s="273">
        <v>0</v>
      </c>
      <c r="P745" s="274">
        <v>0</v>
      </c>
      <c r="Q745" s="24">
        <f t="shared" si="123"/>
        <v>0</v>
      </c>
      <c r="R745" s="23">
        <f t="shared" si="123"/>
        <v>0</v>
      </c>
      <c r="S745" s="273">
        <f>SUMPRODUCT(S746:S752,M746:M752)/M745</f>
        <v>0</v>
      </c>
      <c r="T745" s="274">
        <f t="shared" si="125"/>
        <v>0</v>
      </c>
      <c r="U745" s="428">
        <v>0</v>
      </c>
      <c r="W745" s="226">
        <f t="shared" si="126"/>
        <v>0</v>
      </c>
      <c r="AB745" s="199"/>
      <c r="AC745" s="199"/>
    </row>
    <row r="746" spans="1:29" s="225" customFormat="1" ht="36" hidden="1" customHeight="1" outlineLevel="7" x14ac:dyDescent="0.2">
      <c r="A746" s="221"/>
      <c r="B746" s="227"/>
      <c r="C746" s="248"/>
      <c r="D746" s="248"/>
      <c r="E746" s="254"/>
      <c r="F746" s="265"/>
      <c r="G746" s="270"/>
      <c r="H746" s="270"/>
      <c r="I746" s="4" t="s">
        <v>291</v>
      </c>
      <c r="J746" s="259" t="s">
        <v>256</v>
      </c>
      <c r="K746" s="259">
        <v>1</v>
      </c>
      <c r="L746" s="234">
        <v>0</v>
      </c>
      <c r="M746" s="116">
        <v>1.1137285321462E-4</v>
      </c>
      <c r="N746" s="5">
        <f t="shared" si="127"/>
        <v>30404788.927591261</v>
      </c>
      <c r="O746" s="6">
        <v>0</v>
      </c>
      <c r="P746" s="260">
        <v>0</v>
      </c>
      <c r="Q746" s="261">
        <f t="shared" si="123"/>
        <v>0</v>
      </c>
      <c r="R746" s="262">
        <f t="shared" si="123"/>
        <v>0</v>
      </c>
      <c r="S746" s="6">
        <f t="shared" ref="S746:S752" si="129">L746/K746</f>
        <v>0</v>
      </c>
      <c r="T746" s="260">
        <f t="shared" si="125"/>
        <v>0</v>
      </c>
      <c r="U746" s="428">
        <v>0</v>
      </c>
      <c r="W746" s="226">
        <f t="shared" si="126"/>
        <v>0</v>
      </c>
      <c r="AB746" s="199"/>
      <c r="AC746" s="199"/>
    </row>
    <row r="747" spans="1:29" s="225" customFormat="1" ht="36" hidden="1" customHeight="1" outlineLevel="7" x14ac:dyDescent="0.2">
      <c r="A747" s="221"/>
      <c r="B747" s="227"/>
      <c r="C747" s="248"/>
      <c r="D747" s="248"/>
      <c r="E747" s="254"/>
      <c r="F747" s="265"/>
      <c r="G747" s="270"/>
      <c r="H747" s="270"/>
      <c r="I747" s="4" t="s">
        <v>292</v>
      </c>
      <c r="J747" s="259" t="s">
        <v>257</v>
      </c>
      <c r="K747" s="259">
        <v>1</v>
      </c>
      <c r="L747" s="234">
        <v>0</v>
      </c>
      <c r="M747" s="116">
        <v>1.1137285321462E-4</v>
      </c>
      <c r="N747" s="5">
        <f t="shared" si="127"/>
        <v>30404788.927591261</v>
      </c>
      <c r="O747" s="6">
        <v>0</v>
      </c>
      <c r="P747" s="260">
        <v>0</v>
      </c>
      <c r="Q747" s="261">
        <f t="shared" si="123"/>
        <v>0</v>
      </c>
      <c r="R747" s="262">
        <f t="shared" si="123"/>
        <v>0</v>
      </c>
      <c r="S747" s="6">
        <f t="shared" si="129"/>
        <v>0</v>
      </c>
      <c r="T747" s="260">
        <f t="shared" si="125"/>
        <v>0</v>
      </c>
      <c r="U747" s="428">
        <v>0</v>
      </c>
      <c r="W747" s="226">
        <f t="shared" si="126"/>
        <v>0</v>
      </c>
      <c r="AB747" s="199"/>
      <c r="AC747" s="199"/>
    </row>
    <row r="748" spans="1:29" s="225" customFormat="1" ht="36" hidden="1" customHeight="1" outlineLevel="7" x14ac:dyDescent="0.2">
      <c r="A748" s="221"/>
      <c r="B748" s="227"/>
      <c r="C748" s="248"/>
      <c r="D748" s="248"/>
      <c r="E748" s="254"/>
      <c r="F748" s="265"/>
      <c r="G748" s="270"/>
      <c r="H748" s="270"/>
      <c r="I748" s="4" t="s">
        <v>231</v>
      </c>
      <c r="J748" s="259" t="s">
        <v>256</v>
      </c>
      <c r="K748" s="259">
        <v>1</v>
      </c>
      <c r="L748" s="234">
        <v>0</v>
      </c>
      <c r="M748" s="116">
        <v>7.7960997250233995E-4</v>
      </c>
      <c r="N748" s="5">
        <f t="shared" si="127"/>
        <v>212833522.49313882</v>
      </c>
      <c r="O748" s="6">
        <v>0</v>
      </c>
      <c r="P748" s="260">
        <v>0</v>
      </c>
      <c r="Q748" s="261">
        <f t="shared" si="123"/>
        <v>0</v>
      </c>
      <c r="R748" s="262">
        <f t="shared" si="123"/>
        <v>0</v>
      </c>
      <c r="S748" s="6">
        <f t="shared" si="129"/>
        <v>0</v>
      </c>
      <c r="T748" s="260">
        <f t="shared" si="125"/>
        <v>0</v>
      </c>
      <c r="U748" s="428">
        <v>0</v>
      </c>
      <c r="W748" s="226">
        <f t="shared" si="126"/>
        <v>0</v>
      </c>
      <c r="AB748" s="199"/>
      <c r="AC748" s="199"/>
    </row>
    <row r="749" spans="1:29" s="225" customFormat="1" ht="36" hidden="1" customHeight="1" outlineLevel="7" x14ac:dyDescent="0.2">
      <c r="A749" s="221"/>
      <c r="B749" s="227"/>
      <c r="C749" s="248"/>
      <c r="D749" s="248"/>
      <c r="E749" s="254"/>
      <c r="F749" s="265"/>
      <c r="G749" s="270"/>
      <c r="H749" s="270"/>
      <c r="I749" s="4" t="s">
        <v>80</v>
      </c>
      <c r="J749" s="259" t="s">
        <v>256</v>
      </c>
      <c r="K749" s="259">
        <v>1</v>
      </c>
      <c r="L749" s="234">
        <v>0</v>
      </c>
      <c r="M749" s="116">
        <v>3.3411855964385996E-4</v>
      </c>
      <c r="N749" s="5">
        <f t="shared" si="127"/>
        <v>91214366.782773763</v>
      </c>
      <c r="O749" s="6">
        <v>0</v>
      </c>
      <c r="P749" s="260">
        <v>0</v>
      </c>
      <c r="Q749" s="261">
        <f t="shared" si="123"/>
        <v>0</v>
      </c>
      <c r="R749" s="262">
        <f t="shared" si="123"/>
        <v>0</v>
      </c>
      <c r="S749" s="6">
        <f t="shared" si="129"/>
        <v>0</v>
      </c>
      <c r="T749" s="260">
        <f t="shared" si="125"/>
        <v>0</v>
      </c>
      <c r="U749" s="428">
        <v>0</v>
      </c>
      <c r="W749" s="226">
        <f t="shared" si="126"/>
        <v>0</v>
      </c>
      <c r="AB749" s="199"/>
      <c r="AC749" s="199"/>
    </row>
    <row r="750" spans="1:29" s="225" customFormat="1" ht="36" hidden="1" customHeight="1" outlineLevel="7" x14ac:dyDescent="0.2">
      <c r="A750" s="221"/>
      <c r="B750" s="227"/>
      <c r="C750" s="248"/>
      <c r="D750" s="248"/>
      <c r="E750" s="254"/>
      <c r="F750" s="265"/>
      <c r="G750" s="270"/>
      <c r="H750" s="270"/>
      <c r="I750" s="4" t="s">
        <v>82</v>
      </c>
      <c r="J750" s="259" t="s">
        <v>257</v>
      </c>
      <c r="K750" s="259">
        <v>1</v>
      </c>
      <c r="L750" s="234">
        <v>0</v>
      </c>
      <c r="M750" s="116">
        <v>3.3411855964385996E-4</v>
      </c>
      <c r="N750" s="5">
        <f t="shared" si="127"/>
        <v>91214366.782773763</v>
      </c>
      <c r="O750" s="6">
        <v>0</v>
      </c>
      <c r="P750" s="260">
        <v>0</v>
      </c>
      <c r="Q750" s="261">
        <f t="shared" si="123"/>
        <v>0</v>
      </c>
      <c r="R750" s="262">
        <f t="shared" si="123"/>
        <v>0</v>
      </c>
      <c r="S750" s="6">
        <f t="shared" si="129"/>
        <v>0</v>
      </c>
      <c r="T750" s="260">
        <f t="shared" si="125"/>
        <v>0</v>
      </c>
      <c r="U750" s="428">
        <v>0</v>
      </c>
      <c r="W750" s="226">
        <f t="shared" si="126"/>
        <v>0</v>
      </c>
      <c r="AB750" s="199"/>
      <c r="AC750" s="199"/>
    </row>
    <row r="751" spans="1:29" s="225" customFormat="1" ht="36" hidden="1" customHeight="1" outlineLevel="7" x14ac:dyDescent="0.2">
      <c r="A751" s="221"/>
      <c r="B751" s="227"/>
      <c r="C751" s="248"/>
      <c r="D751" s="248"/>
      <c r="E751" s="254"/>
      <c r="F751" s="265"/>
      <c r="G751" s="270"/>
      <c r="H751" s="270"/>
      <c r="I751" s="4" t="s">
        <v>293</v>
      </c>
      <c r="J751" s="259" t="s">
        <v>256</v>
      </c>
      <c r="K751" s="259">
        <v>1</v>
      </c>
      <c r="L751" s="234">
        <v>0</v>
      </c>
      <c r="M751" s="116">
        <v>4.4549141285848E-4</v>
      </c>
      <c r="N751" s="5">
        <f t="shared" si="127"/>
        <v>121619155.71036504</v>
      </c>
      <c r="O751" s="6">
        <v>0</v>
      </c>
      <c r="P751" s="260">
        <v>0</v>
      </c>
      <c r="Q751" s="261">
        <f t="shared" si="123"/>
        <v>0</v>
      </c>
      <c r="R751" s="262">
        <f t="shared" si="123"/>
        <v>0</v>
      </c>
      <c r="S751" s="6">
        <f t="shared" si="129"/>
        <v>0</v>
      </c>
      <c r="T751" s="260">
        <f t="shared" si="125"/>
        <v>0</v>
      </c>
      <c r="U751" s="428">
        <v>0</v>
      </c>
      <c r="W751" s="226">
        <f t="shared" si="126"/>
        <v>0</v>
      </c>
      <c r="AB751" s="199"/>
      <c r="AC751" s="199"/>
    </row>
    <row r="752" spans="1:29" s="225" customFormat="1" ht="36" hidden="1" customHeight="1" outlineLevel="7" x14ac:dyDescent="0.2">
      <c r="A752" s="221"/>
      <c r="B752" s="227"/>
      <c r="C752" s="248"/>
      <c r="D752" s="248"/>
      <c r="E752" s="254"/>
      <c r="F752" s="265"/>
      <c r="G752" s="270"/>
      <c r="H752" s="270"/>
      <c r="I752" s="4" t="s">
        <v>294</v>
      </c>
      <c r="J752" s="259" t="s">
        <v>257</v>
      </c>
      <c r="K752" s="259">
        <v>1</v>
      </c>
      <c r="L752" s="234">
        <v>0</v>
      </c>
      <c r="M752" s="116">
        <v>1.1137285321462E-4</v>
      </c>
      <c r="N752" s="5">
        <f t="shared" si="127"/>
        <v>30404788.927591261</v>
      </c>
      <c r="O752" s="6">
        <v>0</v>
      </c>
      <c r="P752" s="260">
        <v>0</v>
      </c>
      <c r="Q752" s="261">
        <f t="shared" si="123"/>
        <v>0</v>
      </c>
      <c r="R752" s="262">
        <f t="shared" si="123"/>
        <v>0</v>
      </c>
      <c r="S752" s="6">
        <f t="shared" si="129"/>
        <v>0</v>
      </c>
      <c r="T752" s="260">
        <f t="shared" si="125"/>
        <v>0</v>
      </c>
      <c r="U752" s="428">
        <v>0</v>
      </c>
      <c r="W752" s="226">
        <f t="shared" si="126"/>
        <v>0</v>
      </c>
      <c r="AB752" s="199"/>
      <c r="AC752" s="199"/>
    </row>
    <row r="753" spans="1:29" s="225" customFormat="1" ht="36" hidden="1" customHeight="1" outlineLevel="5" x14ac:dyDescent="0.2">
      <c r="A753" s="221"/>
      <c r="B753" s="227"/>
      <c r="C753" s="248"/>
      <c r="D753" s="248"/>
      <c r="E753" s="254"/>
      <c r="F753" s="265"/>
      <c r="G753" s="270"/>
      <c r="H753" s="270"/>
      <c r="I753" s="22" t="s">
        <v>143</v>
      </c>
      <c r="J753" s="271"/>
      <c r="K753" s="271"/>
      <c r="L753" s="23"/>
      <c r="M753" s="115">
        <v>2.2274570642923999E-3</v>
      </c>
      <c r="N753" s="23">
        <f t="shared" si="127"/>
        <v>608095778.55182517</v>
      </c>
      <c r="O753" s="273">
        <v>0</v>
      </c>
      <c r="P753" s="274">
        <v>0</v>
      </c>
      <c r="Q753" s="24">
        <f t="shared" si="123"/>
        <v>0</v>
      </c>
      <c r="R753" s="23">
        <f t="shared" si="123"/>
        <v>0</v>
      </c>
      <c r="S753" s="273">
        <f>SUMPRODUCT(S754:S760,M754:M760)/M753</f>
        <v>0</v>
      </c>
      <c r="T753" s="274">
        <f t="shared" si="125"/>
        <v>0</v>
      </c>
      <c r="U753" s="428">
        <v>0</v>
      </c>
      <c r="W753" s="226">
        <f t="shared" si="126"/>
        <v>0</v>
      </c>
      <c r="AB753" s="199"/>
      <c r="AC753" s="199"/>
    </row>
    <row r="754" spans="1:29" s="225" customFormat="1" ht="36" hidden="1" customHeight="1" outlineLevel="7" x14ac:dyDescent="0.2">
      <c r="A754" s="221"/>
      <c r="B754" s="227"/>
      <c r="C754" s="248"/>
      <c r="D754" s="248"/>
      <c r="E754" s="254"/>
      <c r="F754" s="265"/>
      <c r="G754" s="270"/>
      <c r="H754" s="270"/>
      <c r="I754" s="4" t="s">
        <v>291</v>
      </c>
      <c r="J754" s="259" t="s">
        <v>256</v>
      </c>
      <c r="K754" s="259">
        <v>1</v>
      </c>
      <c r="L754" s="234">
        <v>0</v>
      </c>
      <c r="M754" s="116">
        <v>1.1137285321462E-4</v>
      </c>
      <c r="N754" s="5">
        <f t="shared" si="127"/>
        <v>30404788.927591261</v>
      </c>
      <c r="O754" s="6">
        <v>0</v>
      </c>
      <c r="P754" s="260">
        <v>0</v>
      </c>
      <c r="Q754" s="261">
        <f t="shared" si="123"/>
        <v>0</v>
      </c>
      <c r="R754" s="262">
        <f t="shared" si="123"/>
        <v>0</v>
      </c>
      <c r="S754" s="6">
        <f t="shared" ref="S754:S760" si="130">L754/K754</f>
        <v>0</v>
      </c>
      <c r="T754" s="260">
        <f t="shared" si="125"/>
        <v>0</v>
      </c>
      <c r="U754" s="428">
        <v>0</v>
      </c>
      <c r="W754" s="226">
        <f t="shared" si="126"/>
        <v>0</v>
      </c>
      <c r="AB754" s="199"/>
      <c r="AC754" s="199"/>
    </row>
    <row r="755" spans="1:29" s="225" customFormat="1" ht="36" hidden="1" customHeight="1" outlineLevel="7" x14ac:dyDescent="0.2">
      <c r="A755" s="221"/>
      <c r="B755" s="227"/>
      <c r="C755" s="248"/>
      <c r="D755" s="248"/>
      <c r="E755" s="254"/>
      <c r="F755" s="265"/>
      <c r="G755" s="270"/>
      <c r="H755" s="270"/>
      <c r="I755" s="4" t="s">
        <v>292</v>
      </c>
      <c r="J755" s="259" t="s">
        <v>257</v>
      </c>
      <c r="K755" s="259">
        <v>1</v>
      </c>
      <c r="L755" s="234">
        <v>0</v>
      </c>
      <c r="M755" s="116">
        <v>1.1137285321462E-4</v>
      </c>
      <c r="N755" s="5">
        <f t="shared" si="127"/>
        <v>30404788.927591261</v>
      </c>
      <c r="O755" s="6">
        <v>0</v>
      </c>
      <c r="P755" s="260">
        <v>0</v>
      </c>
      <c r="Q755" s="261">
        <f t="shared" si="123"/>
        <v>0</v>
      </c>
      <c r="R755" s="262">
        <f t="shared" si="123"/>
        <v>0</v>
      </c>
      <c r="S755" s="6">
        <f t="shared" si="130"/>
        <v>0</v>
      </c>
      <c r="T755" s="260">
        <f t="shared" si="125"/>
        <v>0</v>
      </c>
      <c r="U755" s="428">
        <v>0</v>
      </c>
      <c r="W755" s="226">
        <f t="shared" si="126"/>
        <v>0</v>
      </c>
      <c r="AB755" s="199"/>
      <c r="AC755" s="199"/>
    </row>
    <row r="756" spans="1:29" s="225" customFormat="1" ht="36" hidden="1" customHeight="1" outlineLevel="7" x14ac:dyDescent="0.2">
      <c r="A756" s="221"/>
      <c r="B756" s="227"/>
      <c r="C756" s="248"/>
      <c r="D756" s="248"/>
      <c r="E756" s="254"/>
      <c r="F756" s="265"/>
      <c r="G756" s="270"/>
      <c r="H756" s="270"/>
      <c r="I756" s="4" t="s">
        <v>231</v>
      </c>
      <c r="J756" s="259" t="s">
        <v>256</v>
      </c>
      <c r="K756" s="259">
        <v>1</v>
      </c>
      <c r="L756" s="234">
        <v>0</v>
      </c>
      <c r="M756" s="116">
        <v>7.7960997250233995E-4</v>
      </c>
      <c r="N756" s="5">
        <f t="shared" si="127"/>
        <v>212833522.49313882</v>
      </c>
      <c r="O756" s="6">
        <v>0</v>
      </c>
      <c r="P756" s="260">
        <v>0</v>
      </c>
      <c r="Q756" s="261">
        <f t="shared" si="123"/>
        <v>0</v>
      </c>
      <c r="R756" s="262">
        <f t="shared" si="123"/>
        <v>0</v>
      </c>
      <c r="S756" s="6">
        <f t="shared" si="130"/>
        <v>0</v>
      </c>
      <c r="T756" s="260">
        <f t="shared" si="125"/>
        <v>0</v>
      </c>
      <c r="U756" s="428">
        <v>0</v>
      </c>
      <c r="W756" s="226">
        <f t="shared" si="126"/>
        <v>0</v>
      </c>
      <c r="AB756" s="199"/>
      <c r="AC756" s="199"/>
    </row>
    <row r="757" spans="1:29" s="225" customFormat="1" ht="36" hidden="1" customHeight="1" outlineLevel="7" x14ac:dyDescent="0.2">
      <c r="A757" s="221"/>
      <c r="B757" s="227"/>
      <c r="C757" s="248"/>
      <c r="D757" s="248"/>
      <c r="E757" s="254"/>
      <c r="F757" s="265"/>
      <c r="G757" s="270"/>
      <c r="H757" s="270"/>
      <c r="I757" s="4" t="s">
        <v>80</v>
      </c>
      <c r="J757" s="259" t="s">
        <v>256</v>
      </c>
      <c r="K757" s="259">
        <v>1</v>
      </c>
      <c r="L757" s="234">
        <v>0</v>
      </c>
      <c r="M757" s="116">
        <v>3.3411855964385996E-4</v>
      </c>
      <c r="N757" s="5">
        <f t="shared" si="127"/>
        <v>91214366.782773763</v>
      </c>
      <c r="O757" s="6">
        <v>0</v>
      </c>
      <c r="P757" s="260">
        <v>0</v>
      </c>
      <c r="Q757" s="261">
        <f t="shared" si="123"/>
        <v>0</v>
      </c>
      <c r="R757" s="262">
        <f t="shared" si="123"/>
        <v>0</v>
      </c>
      <c r="S757" s="6">
        <f t="shared" si="130"/>
        <v>0</v>
      </c>
      <c r="T757" s="260">
        <f t="shared" si="125"/>
        <v>0</v>
      </c>
      <c r="U757" s="428">
        <v>0</v>
      </c>
      <c r="W757" s="226">
        <f t="shared" si="126"/>
        <v>0</v>
      </c>
      <c r="AB757" s="199"/>
      <c r="AC757" s="199"/>
    </row>
    <row r="758" spans="1:29" s="225" customFormat="1" ht="36" hidden="1" customHeight="1" outlineLevel="7" x14ac:dyDescent="0.2">
      <c r="A758" s="221"/>
      <c r="B758" s="227"/>
      <c r="C758" s="248"/>
      <c r="D758" s="248"/>
      <c r="E758" s="254"/>
      <c r="F758" s="265"/>
      <c r="G758" s="270"/>
      <c r="H758" s="270"/>
      <c r="I758" s="4" t="s">
        <v>82</v>
      </c>
      <c r="J758" s="259" t="s">
        <v>257</v>
      </c>
      <c r="K758" s="259">
        <v>1</v>
      </c>
      <c r="L758" s="234">
        <v>0</v>
      </c>
      <c r="M758" s="116">
        <v>3.3411855964385996E-4</v>
      </c>
      <c r="N758" s="5">
        <f t="shared" si="127"/>
        <v>91214366.782773763</v>
      </c>
      <c r="O758" s="6">
        <v>0</v>
      </c>
      <c r="P758" s="260">
        <v>0</v>
      </c>
      <c r="Q758" s="261">
        <f t="shared" si="123"/>
        <v>0</v>
      </c>
      <c r="R758" s="262">
        <f t="shared" si="123"/>
        <v>0</v>
      </c>
      <c r="S758" s="6">
        <f t="shared" si="130"/>
        <v>0</v>
      </c>
      <c r="T758" s="260">
        <f t="shared" si="125"/>
        <v>0</v>
      </c>
      <c r="U758" s="428">
        <v>0</v>
      </c>
      <c r="W758" s="226">
        <f t="shared" si="126"/>
        <v>0</v>
      </c>
      <c r="AB758" s="199"/>
      <c r="AC758" s="199"/>
    </row>
    <row r="759" spans="1:29" s="225" customFormat="1" ht="36" hidden="1" customHeight="1" outlineLevel="7" x14ac:dyDescent="0.2">
      <c r="A759" s="221"/>
      <c r="B759" s="227"/>
      <c r="C759" s="248"/>
      <c r="D759" s="248"/>
      <c r="E759" s="254"/>
      <c r="F759" s="265"/>
      <c r="G759" s="270"/>
      <c r="H759" s="270"/>
      <c r="I759" s="4" t="s">
        <v>293</v>
      </c>
      <c r="J759" s="259" t="s">
        <v>256</v>
      </c>
      <c r="K759" s="259">
        <v>1</v>
      </c>
      <c r="L759" s="234">
        <v>0</v>
      </c>
      <c r="M759" s="116">
        <v>4.4549141285848E-4</v>
      </c>
      <c r="N759" s="5">
        <f t="shared" si="127"/>
        <v>121619155.71036504</v>
      </c>
      <c r="O759" s="6">
        <v>0</v>
      </c>
      <c r="P759" s="260">
        <v>0</v>
      </c>
      <c r="Q759" s="261">
        <f t="shared" si="123"/>
        <v>0</v>
      </c>
      <c r="R759" s="262">
        <f t="shared" si="123"/>
        <v>0</v>
      </c>
      <c r="S759" s="6">
        <f t="shared" si="130"/>
        <v>0</v>
      </c>
      <c r="T759" s="260">
        <f t="shared" si="125"/>
        <v>0</v>
      </c>
      <c r="U759" s="428">
        <v>0</v>
      </c>
      <c r="W759" s="226">
        <f t="shared" si="126"/>
        <v>0</v>
      </c>
      <c r="AB759" s="199"/>
      <c r="AC759" s="199"/>
    </row>
    <row r="760" spans="1:29" s="225" customFormat="1" ht="36" hidden="1" customHeight="1" outlineLevel="7" x14ac:dyDescent="0.2">
      <c r="A760" s="221"/>
      <c r="B760" s="227"/>
      <c r="C760" s="248"/>
      <c r="D760" s="248"/>
      <c r="E760" s="254"/>
      <c r="F760" s="265"/>
      <c r="G760" s="270"/>
      <c r="H760" s="270"/>
      <c r="I760" s="4" t="s">
        <v>294</v>
      </c>
      <c r="J760" s="259" t="s">
        <v>257</v>
      </c>
      <c r="K760" s="259">
        <v>1</v>
      </c>
      <c r="L760" s="234">
        <v>0</v>
      </c>
      <c r="M760" s="116">
        <v>1.1137285321462E-4</v>
      </c>
      <c r="N760" s="5">
        <f t="shared" si="127"/>
        <v>30404788.927591261</v>
      </c>
      <c r="O760" s="6">
        <v>0</v>
      </c>
      <c r="P760" s="260">
        <v>0</v>
      </c>
      <c r="Q760" s="261">
        <f t="shared" si="123"/>
        <v>0</v>
      </c>
      <c r="R760" s="262">
        <f t="shared" si="123"/>
        <v>0</v>
      </c>
      <c r="S760" s="6">
        <f t="shared" si="130"/>
        <v>0</v>
      </c>
      <c r="T760" s="260">
        <f t="shared" si="125"/>
        <v>0</v>
      </c>
      <c r="U760" s="428">
        <v>0</v>
      </c>
      <c r="W760" s="226">
        <f t="shared" si="126"/>
        <v>0</v>
      </c>
      <c r="AB760" s="199"/>
      <c r="AC760" s="199"/>
    </row>
    <row r="761" spans="1:29" s="225" customFormat="1" ht="36" hidden="1" customHeight="1" outlineLevel="5" x14ac:dyDescent="0.2">
      <c r="A761" s="221"/>
      <c r="B761" s="227"/>
      <c r="C761" s="248"/>
      <c r="D761" s="248"/>
      <c r="E761" s="254"/>
      <c r="F761" s="265"/>
      <c r="G761" s="270"/>
      <c r="H761" s="270"/>
      <c r="I761" s="22" t="s">
        <v>144</v>
      </c>
      <c r="J761" s="271"/>
      <c r="K761" s="271"/>
      <c r="L761" s="23"/>
      <c r="M761" s="115">
        <v>2.2274570642923999E-3</v>
      </c>
      <c r="N761" s="23">
        <f t="shared" si="127"/>
        <v>608095778.55182517</v>
      </c>
      <c r="O761" s="273">
        <v>0</v>
      </c>
      <c r="P761" s="274">
        <v>0</v>
      </c>
      <c r="Q761" s="24">
        <f t="shared" si="123"/>
        <v>0</v>
      </c>
      <c r="R761" s="23">
        <f t="shared" si="123"/>
        <v>0</v>
      </c>
      <c r="S761" s="273">
        <f>SUMPRODUCT(S762:S768,M762:M768)/M761</f>
        <v>0</v>
      </c>
      <c r="T761" s="274">
        <f t="shared" si="125"/>
        <v>0</v>
      </c>
      <c r="U761" s="428">
        <v>0</v>
      </c>
      <c r="W761" s="226">
        <f t="shared" si="126"/>
        <v>0</v>
      </c>
      <c r="AB761" s="199"/>
      <c r="AC761" s="199"/>
    </row>
    <row r="762" spans="1:29" s="225" customFormat="1" ht="36" hidden="1" customHeight="1" outlineLevel="7" x14ac:dyDescent="0.2">
      <c r="A762" s="221"/>
      <c r="B762" s="227"/>
      <c r="C762" s="248"/>
      <c r="D762" s="248"/>
      <c r="E762" s="254"/>
      <c r="F762" s="265"/>
      <c r="G762" s="270"/>
      <c r="H762" s="270"/>
      <c r="I762" s="4" t="s">
        <v>291</v>
      </c>
      <c r="J762" s="259" t="s">
        <v>256</v>
      </c>
      <c r="K762" s="259">
        <v>1</v>
      </c>
      <c r="L762" s="234">
        <v>0</v>
      </c>
      <c r="M762" s="116">
        <v>1.1137285321462E-4</v>
      </c>
      <c r="N762" s="5">
        <f t="shared" si="127"/>
        <v>30404788.927591261</v>
      </c>
      <c r="O762" s="6">
        <v>0</v>
      </c>
      <c r="P762" s="260">
        <v>0</v>
      </c>
      <c r="Q762" s="261">
        <f t="shared" si="123"/>
        <v>0</v>
      </c>
      <c r="R762" s="262">
        <f t="shared" si="123"/>
        <v>0</v>
      </c>
      <c r="S762" s="6">
        <f t="shared" ref="S762:S768" si="131">L762/K762</f>
        <v>0</v>
      </c>
      <c r="T762" s="260">
        <f t="shared" si="125"/>
        <v>0</v>
      </c>
      <c r="U762" s="428">
        <v>0</v>
      </c>
      <c r="W762" s="226">
        <f t="shared" si="126"/>
        <v>0</v>
      </c>
      <c r="AB762" s="199"/>
      <c r="AC762" s="199"/>
    </row>
    <row r="763" spans="1:29" s="225" customFormat="1" ht="36" hidden="1" customHeight="1" outlineLevel="7" x14ac:dyDescent="0.2">
      <c r="A763" s="221"/>
      <c r="B763" s="227"/>
      <c r="C763" s="248"/>
      <c r="D763" s="248"/>
      <c r="E763" s="254"/>
      <c r="F763" s="265"/>
      <c r="G763" s="270"/>
      <c r="H763" s="270"/>
      <c r="I763" s="4" t="s">
        <v>292</v>
      </c>
      <c r="J763" s="259" t="s">
        <v>257</v>
      </c>
      <c r="K763" s="259">
        <v>1</v>
      </c>
      <c r="L763" s="234">
        <v>0</v>
      </c>
      <c r="M763" s="116">
        <v>1.1137285321462E-4</v>
      </c>
      <c r="N763" s="5">
        <f t="shared" si="127"/>
        <v>30404788.927591261</v>
      </c>
      <c r="O763" s="6">
        <v>0</v>
      </c>
      <c r="P763" s="260">
        <v>0</v>
      </c>
      <c r="Q763" s="261">
        <f t="shared" si="123"/>
        <v>0</v>
      </c>
      <c r="R763" s="262">
        <f t="shared" si="123"/>
        <v>0</v>
      </c>
      <c r="S763" s="6">
        <f t="shared" si="131"/>
        <v>0</v>
      </c>
      <c r="T763" s="260">
        <f t="shared" si="125"/>
        <v>0</v>
      </c>
      <c r="U763" s="428">
        <v>0</v>
      </c>
      <c r="W763" s="226">
        <f t="shared" si="126"/>
        <v>0</v>
      </c>
      <c r="AB763" s="199"/>
      <c r="AC763" s="199"/>
    </row>
    <row r="764" spans="1:29" s="225" customFormat="1" ht="36" hidden="1" customHeight="1" outlineLevel="7" x14ac:dyDescent="0.2">
      <c r="A764" s="221"/>
      <c r="B764" s="227"/>
      <c r="C764" s="248"/>
      <c r="D764" s="248"/>
      <c r="E764" s="254"/>
      <c r="F764" s="265"/>
      <c r="G764" s="270"/>
      <c r="H764" s="270"/>
      <c r="I764" s="4" t="s">
        <v>231</v>
      </c>
      <c r="J764" s="259" t="s">
        <v>256</v>
      </c>
      <c r="K764" s="259">
        <v>1</v>
      </c>
      <c r="L764" s="234">
        <v>0</v>
      </c>
      <c r="M764" s="116">
        <v>7.7960997250233995E-4</v>
      </c>
      <c r="N764" s="5">
        <f t="shared" si="127"/>
        <v>212833522.49313882</v>
      </c>
      <c r="O764" s="6">
        <v>0</v>
      </c>
      <c r="P764" s="260">
        <v>0</v>
      </c>
      <c r="Q764" s="261">
        <f t="shared" si="123"/>
        <v>0</v>
      </c>
      <c r="R764" s="262">
        <f t="shared" si="123"/>
        <v>0</v>
      </c>
      <c r="S764" s="6">
        <f t="shared" si="131"/>
        <v>0</v>
      </c>
      <c r="T764" s="260">
        <f t="shared" si="125"/>
        <v>0</v>
      </c>
      <c r="U764" s="428">
        <v>0</v>
      </c>
      <c r="W764" s="226">
        <f t="shared" si="126"/>
        <v>0</v>
      </c>
      <c r="AB764" s="199"/>
      <c r="AC764" s="199"/>
    </row>
    <row r="765" spans="1:29" s="225" customFormat="1" ht="36" hidden="1" customHeight="1" outlineLevel="7" x14ac:dyDescent="0.2">
      <c r="A765" s="221"/>
      <c r="B765" s="227"/>
      <c r="C765" s="248"/>
      <c r="D765" s="248"/>
      <c r="E765" s="254"/>
      <c r="F765" s="265"/>
      <c r="G765" s="270"/>
      <c r="H765" s="270"/>
      <c r="I765" s="4" t="s">
        <v>80</v>
      </c>
      <c r="J765" s="259" t="s">
        <v>256</v>
      </c>
      <c r="K765" s="259">
        <v>1</v>
      </c>
      <c r="L765" s="234">
        <v>0</v>
      </c>
      <c r="M765" s="116">
        <v>3.3411855964385996E-4</v>
      </c>
      <c r="N765" s="5">
        <f t="shared" si="127"/>
        <v>91214366.782773763</v>
      </c>
      <c r="O765" s="6">
        <v>0</v>
      </c>
      <c r="P765" s="260">
        <v>0</v>
      </c>
      <c r="Q765" s="261">
        <f t="shared" si="123"/>
        <v>0</v>
      </c>
      <c r="R765" s="262">
        <f t="shared" si="123"/>
        <v>0</v>
      </c>
      <c r="S765" s="6">
        <f t="shared" si="131"/>
        <v>0</v>
      </c>
      <c r="T765" s="260">
        <f t="shared" si="125"/>
        <v>0</v>
      </c>
      <c r="U765" s="428">
        <v>0</v>
      </c>
      <c r="W765" s="226">
        <f t="shared" si="126"/>
        <v>0</v>
      </c>
      <c r="AB765" s="199"/>
      <c r="AC765" s="199"/>
    </row>
    <row r="766" spans="1:29" s="225" customFormat="1" ht="36" hidden="1" customHeight="1" outlineLevel="7" x14ac:dyDescent="0.2">
      <c r="A766" s="221"/>
      <c r="B766" s="227"/>
      <c r="C766" s="248"/>
      <c r="D766" s="248"/>
      <c r="E766" s="254"/>
      <c r="F766" s="265"/>
      <c r="G766" s="270"/>
      <c r="H766" s="270"/>
      <c r="I766" s="4" t="s">
        <v>82</v>
      </c>
      <c r="J766" s="259" t="s">
        <v>257</v>
      </c>
      <c r="K766" s="259">
        <v>1</v>
      </c>
      <c r="L766" s="234">
        <v>0</v>
      </c>
      <c r="M766" s="116">
        <v>3.3411855964385996E-4</v>
      </c>
      <c r="N766" s="5">
        <f t="shared" si="127"/>
        <v>91214366.782773763</v>
      </c>
      <c r="O766" s="6">
        <v>0</v>
      </c>
      <c r="P766" s="260">
        <v>0</v>
      </c>
      <c r="Q766" s="261">
        <f t="shared" si="123"/>
        <v>0</v>
      </c>
      <c r="R766" s="262">
        <f t="shared" si="123"/>
        <v>0</v>
      </c>
      <c r="S766" s="6">
        <f t="shared" si="131"/>
        <v>0</v>
      </c>
      <c r="T766" s="260">
        <f t="shared" si="125"/>
        <v>0</v>
      </c>
      <c r="U766" s="428">
        <v>0</v>
      </c>
      <c r="W766" s="226">
        <f t="shared" si="126"/>
        <v>0</v>
      </c>
      <c r="AB766" s="199"/>
      <c r="AC766" s="199"/>
    </row>
    <row r="767" spans="1:29" s="225" customFormat="1" ht="36" hidden="1" customHeight="1" outlineLevel="7" x14ac:dyDescent="0.2">
      <c r="A767" s="221"/>
      <c r="B767" s="227"/>
      <c r="C767" s="248"/>
      <c r="D767" s="248"/>
      <c r="E767" s="254"/>
      <c r="F767" s="265"/>
      <c r="G767" s="270"/>
      <c r="H767" s="270"/>
      <c r="I767" s="4" t="s">
        <v>293</v>
      </c>
      <c r="J767" s="259" t="s">
        <v>256</v>
      </c>
      <c r="K767" s="259">
        <v>1</v>
      </c>
      <c r="L767" s="234">
        <v>0</v>
      </c>
      <c r="M767" s="116">
        <v>4.4549141285848E-4</v>
      </c>
      <c r="N767" s="5">
        <f t="shared" si="127"/>
        <v>121619155.71036504</v>
      </c>
      <c r="O767" s="6">
        <v>0</v>
      </c>
      <c r="P767" s="260">
        <v>0</v>
      </c>
      <c r="Q767" s="261">
        <f t="shared" si="123"/>
        <v>0</v>
      </c>
      <c r="R767" s="262">
        <f t="shared" si="123"/>
        <v>0</v>
      </c>
      <c r="S767" s="6">
        <f t="shared" si="131"/>
        <v>0</v>
      </c>
      <c r="T767" s="260">
        <f t="shared" si="125"/>
        <v>0</v>
      </c>
      <c r="U767" s="428">
        <v>0</v>
      </c>
      <c r="W767" s="226">
        <f t="shared" si="126"/>
        <v>0</v>
      </c>
      <c r="AB767" s="199"/>
      <c r="AC767" s="199"/>
    </row>
    <row r="768" spans="1:29" s="225" customFormat="1" ht="36" hidden="1" customHeight="1" outlineLevel="7" x14ac:dyDescent="0.2">
      <c r="A768" s="221"/>
      <c r="B768" s="227"/>
      <c r="C768" s="248"/>
      <c r="D768" s="248"/>
      <c r="E768" s="254"/>
      <c r="F768" s="265"/>
      <c r="G768" s="270"/>
      <c r="H768" s="270"/>
      <c r="I768" s="4" t="s">
        <v>294</v>
      </c>
      <c r="J768" s="259" t="s">
        <v>257</v>
      </c>
      <c r="K768" s="259">
        <v>1</v>
      </c>
      <c r="L768" s="234">
        <v>0</v>
      </c>
      <c r="M768" s="116">
        <v>1.1137285321462E-4</v>
      </c>
      <c r="N768" s="5">
        <f t="shared" si="127"/>
        <v>30404788.927591261</v>
      </c>
      <c r="O768" s="6">
        <v>0</v>
      </c>
      <c r="P768" s="260">
        <v>0</v>
      </c>
      <c r="Q768" s="261">
        <f t="shared" si="123"/>
        <v>0</v>
      </c>
      <c r="R768" s="262">
        <f t="shared" si="123"/>
        <v>0</v>
      </c>
      <c r="S768" s="6">
        <f t="shared" si="131"/>
        <v>0</v>
      </c>
      <c r="T768" s="260">
        <f t="shared" si="125"/>
        <v>0</v>
      </c>
      <c r="U768" s="428">
        <v>0</v>
      </c>
      <c r="W768" s="226">
        <f t="shared" si="126"/>
        <v>0</v>
      </c>
      <c r="AB768" s="199"/>
      <c r="AC768" s="199"/>
    </row>
    <row r="769" spans="1:29" s="225" customFormat="1" ht="36" hidden="1" customHeight="1" outlineLevel="5" x14ac:dyDescent="0.2">
      <c r="A769" s="221"/>
      <c r="B769" s="227"/>
      <c r="C769" s="248"/>
      <c r="D769" s="248"/>
      <c r="E769" s="254"/>
      <c r="F769" s="265"/>
      <c r="G769" s="270"/>
      <c r="H769" s="270"/>
      <c r="I769" s="22" t="s">
        <v>145</v>
      </c>
      <c r="J769" s="271"/>
      <c r="K769" s="271"/>
      <c r="L769" s="23"/>
      <c r="M769" s="115">
        <v>2.2274570642923999E-3</v>
      </c>
      <c r="N769" s="23">
        <f t="shared" si="127"/>
        <v>608095778.55182517</v>
      </c>
      <c r="O769" s="273">
        <v>0</v>
      </c>
      <c r="P769" s="274">
        <v>0</v>
      </c>
      <c r="Q769" s="24">
        <f t="shared" si="123"/>
        <v>0</v>
      </c>
      <c r="R769" s="23">
        <f t="shared" si="123"/>
        <v>0</v>
      </c>
      <c r="S769" s="273">
        <f>SUMPRODUCT(S770:S776,M770:M776)/M769</f>
        <v>0</v>
      </c>
      <c r="T769" s="274">
        <f t="shared" si="125"/>
        <v>0</v>
      </c>
      <c r="U769" s="428">
        <v>0</v>
      </c>
      <c r="W769" s="226">
        <f t="shared" si="126"/>
        <v>0</v>
      </c>
      <c r="AB769" s="199"/>
      <c r="AC769" s="199"/>
    </row>
    <row r="770" spans="1:29" s="225" customFormat="1" ht="36" hidden="1" customHeight="1" outlineLevel="7" x14ac:dyDescent="0.2">
      <c r="A770" s="221"/>
      <c r="B770" s="227"/>
      <c r="C770" s="248"/>
      <c r="D770" s="248"/>
      <c r="E770" s="254"/>
      <c r="F770" s="265"/>
      <c r="G770" s="270"/>
      <c r="H770" s="270"/>
      <c r="I770" s="4" t="s">
        <v>291</v>
      </c>
      <c r="J770" s="259" t="s">
        <v>256</v>
      </c>
      <c r="K770" s="259">
        <v>1</v>
      </c>
      <c r="L770" s="234">
        <v>0</v>
      </c>
      <c r="M770" s="116">
        <v>1.1137285321462E-4</v>
      </c>
      <c r="N770" s="5">
        <f t="shared" si="127"/>
        <v>30404788.927591261</v>
      </c>
      <c r="O770" s="6">
        <v>0</v>
      </c>
      <c r="P770" s="260">
        <v>0</v>
      </c>
      <c r="Q770" s="261">
        <f t="shared" si="123"/>
        <v>0</v>
      </c>
      <c r="R770" s="262">
        <f t="shared" si="123"/>
        <v>0</v>
      </c>
      <c r="S770" s="6">
        <f t="shared" ref="S770:S776" si="132">L770/K770</f>
        <v>0</v>
      </c>
      <c r="T770" s="260">
        <f t="shared" si="125"/>
        <v>0</v>
      </c>
      <c r="U770" s="428">
        <v>0</v>
      </c>
      <c r="W770" s="226">
        <f t="shared" si="126"/>
        <v>0</v>
      </c>
      <c r="AB770" s="199"/>
      <c r="AC770" s="199"/>
    </row>
    <row r="771" spans="1:29" s="225" customFormat="1" ht="36" hidden="1" customHeight="1" outlineLevel="7" x14ac:dyDescent="0.2">
      <c r="A771" s="221"/>
      <c r="B771" s="227"/>
      <c r="C771" s="248"/>
      <c r="D771" s="248"/>
      <c r="E771" s="254"/>
      <c r="F771" s="265"/>
      <c r="G771" s="270"/>
      <c r="H771" s="270"/>
      <c r="I771" s="4" t="s">
        <v>292</v>
      </c>
      <c r="J771" s="259" t="s">
        <v>257</v>
      </c>
      <c r="K771" s="259">
        <v>1</v>
      </c>
      <c r="L771" s="234">
        <v>0</v>
      </c>
      <c r="M771" s="116">
        <v>1.1137285321462E-4</v>
      </c>
      <c r="N771" s="5">
        <f t="shared" si="127"/>
        <v>30404788.927591261</v>
      </c>
      <c r="O771" s="6">
        <v>0</v>
      </c>
      <c r="P771" s="260">
        <v>0</v>
      </c>
      <c r="Q771" s="261">
        <f t="shared" si="123"/>
        <v>0</v>
      </c>
      <c r="R771" s="262">
        <f t="shared" si="123"/>
        <v>0</v>
      </c>
      <c r="S771" s="6">
        <f t="shared" si="132"/>
        <v>0</v>
      </c>
      <c r="T771" s="260">
        <f t="shared" si="125"/>
        <v>0</v>
      </c>
      <c r="U771" s="428">
        <v>0</v>
      </c>
      <c r="W771" s="226">
        <f t="shared" si="126"/>
        <v>0</v>
      </c>
      <c r="AB771" s="199"/>
      <c r="AC771" s="199"/>
    </row>
    <row r="772" spans="1:29" s="225" customFormat="1" ht="36" hidden="1" customHeight="1" outlineLevel="7" x14ac:dyDescent="0.2">
      <c r="A772" s="221"/>
      <c r="B772" s="227"/>
      <c r="C772" s="248"/>
      <c r="D772" s="248"/>
      <c r="E772" s="254"/>
      <c r="F772" s="265"/>
      <c r="G772" s="270"/>
      <c r="H772" s="270"/>
      <c r="I772" s="4" t="s">
        <v>231</v>
      </c>
      <c r="J772" s="259" t="s">
        <v>256</v>
      </c>
      <c r="K772" s="259">
        <v>1</v>
      </c>
      <c r="L772" s="234">
        <v>0</v>
      </c>
      <c r="M772" s="116">
        <v>7.7960997250233995E-4</v>
      </c>
      <c r="N772" s="5">
        <f t="shared" si="127"/>
        <v>212833522.49313882</v>
      </c>
      <c r="O772" s="6">
        <v>0</v>
      </c>
      <c r="P772" s="260">
        <v>0</v>
      </c>
      <c r="Q772" s="261">
        <f t="shared" si="123"/>
        <v>0</v>
      </c>
      <c r="R772" s="262">
        <f t="shared" si="123"/>
        <v>0</v>
      </c>
      <c r="S772" s="6">
        <f t="shared" si="132"/>
        <v>0</v>
      </c>
      <c r="T772" s="260">
        <f t="shared" si="125"/>
        <v>0</v>
      </c>
      <c r="U772" s="428">
        <v>0</v>
      </c>
      <c r="W772" s="226">
        <f t="shared" si="126"/>
        <v>0</v>
      </c>
      <c r="AB772" s="199"/>
      <c r="AC772" s="199"/>
    </row>
    <row r="773" spans="1:29" s="225" customFormat="1" ht="36" hidden="1" customHeight="1" outlineLevel="7" x14ac:dyDescent="0.2">
      <c r="A773" s="221"/>
      <c r="B773" s="227"/>
      <c r="C773" s="248"/>
      <c r="D773" s="248"/>
      <c r="E773" s="254"/>
      <c r="F773" s="265"/>
      <c r="G773" s="270"/>
      <c r="H773" s="270"/>
      <c r="I773" s="4" t="s">
        <v>80</v>
      </c>
      <c r="J773" s="259" t="s">
        <v>256</v>
      </c>
      <c r="K773" s="259">
        <v>1</v>
      </c>
      <c r="L773" s="234">
        <v>0</v>
      </c>
      <c r="M773" s="116">
        <v>3.3411855964385996E-4</v>
      </c>
      <c r="N773" s="5">
        <f t="shared" si="127"/>
        <v>91214366.782773763</v>
      </c>
      <c r="O773" s="6">
        <v>0</v>
      </c>
      <c r="P773" s="260">
        <v>0</v>
      </c>
      <c r="Q773" s="261">
        <f t="shared" si="123"/>
        <v>0</v>
      </c>
      <c r="R773" s="262">
        <f t="shared" si="123"/>
        <v>0</v>
      </c>
      <c r="S773" s="6">
        <f t="shared" si="132"/>
        <v>0</v>
      </c>
      <c r="T773" s="260">
        <f t="shared" si="125"/>
        <v>0</v>
      </c>
      <c r="U773" s="428">
        <v>0</v>
      </c>
      <c r="W773" s="226">
        <f t="shared" si="126"/>
        <v>0</v>
      </c>
      <c r="AB773" s="199"/>
      <c r="AC773" s="199"/>
    </row>
    <row r="774" spans="1:29" s="225" customFormat="1" ht="36" hidden="1" customHeight="1" outlineLevel="7" x14ac:dyDescent="0.2">
      <c r="A774" s="221"/>
      <c r="B774" s="227"/>
      <c r="C774" s="248"/>
      <c r="D774" s="248"/>
      <c r="E774" s="254"/>
      <c r="F774" s="265"/>
      <c r="G774" s="270"/>
      <c r="H774" s="270"/>
      <c r="I774" s="4" t="s">
        <v>82</v>
      </c>
      <c r="J774" s="259" t="s">
        <v>257</v>
      </c>
      <c r="K774" s="259">
        <v>1</v>
      </c>
      <c r="L774" s="234">
        <v>0</v>
      </c>
      <c r="M774" s="116">
        <v>3.3411855964385996E-4</v>
      </c>
      <c r="N774" s="5">
        <f t="shared" si="127"/>
        <v>91214366.782773763</v>
      </c>
      <c r="O774" s="6">
        <v>0</v>
      </c>
      <c r="P774" s="260">
        <v>0</v>
      </c>
      <c r="Q774" s="261">
        <f t="shared" si="123"/>
        <v>0</v>
      </c>
      <c r="R774" s="262">
        <f t="shared" si="123"/>
        <v>0</v>
      </c>
      <c r="S774" s="6">
        <f t="shared" si="132"/>
        <v>0</v>
      </c>
      <c r="T774" s="260">
        <f t="shared" si="125"/>
        <v>0</v>
      </c>
      <c r="U774" s="428">
        <v>0</v>
      </c>
      <c r="W774" s="226">
        <f t="shared" si="126"/>
        <v>0</v>
      </c>
      <c r="AB774" s="199"/>
      <c r="AC774" s="199"/>
    </row>
    <row r="775" spans="1:29" s="225" customFormat="1" ht="36" hidden="1" customHeight="1" outlineLevel="7" x14ac:dyDescent="0.2">
      <c r="A775" s="221"/>
      <c r="B775" s="227"/>
      <c r="C775" s="248"/>
      <c r="D775" s="248"/>
      <c r="E775" s="254"/>
      <c r="F775" s="265"/>
      <c r="G775" s="270"/>
      <c r="H775" s="270"/>
      <c r="I775" s="4" t="s">
        <v>293</v>
      </c>
      <c r="J775" s="259" t="s">
        <v>256</v>
      </c>
      <c r="K775" s="259">
        <v>1</v>
      </c>
      <c r="L775" s="234">
        <v>0</v>
      </c>
      <c r="M775" s="116">
        <v>4.4549141285848E-4</v>
      </c>
      <c r="N775" s="5">
        <f t="shared" si="127"/>
        <v>121619155.71036504</v>
      </c>
      <c r="O775" s="6">
        <v>0</v>
      </c>
      <c r="P775" s="260">
        <v>0</v>
      </c>
      <c r="Q775" s="261">
        <f t="shared" si="123"/>
        <v>0</v>
      </c>
      <c r="R775" s="262">
        <f t="shared" si="123"/>
        <v>0</v>
      </c>
      <c r="S775" s="6">
        <f t="shared" si="132"/>
        <v>0</v>
      </c>
      <c r="T775" s="260">
        <f t="shared" si="125"/>
        <v>0</v>
      </c>
      <c r="U775" s="428">
        <v>0</v>
      </c>
      <c r="W775" s="226">
        <f t="shared" si="126"/>
        <v>0</v>
      </c>
      <c r="AB775" s="199"/>
      <c r="AC775" s="199"/>
    </row>
    <row r="776" spans="1:29" s="225" customFormat="1" ht="36" hidden="1" customHeight="1" outlineLevel="7" x14ac:dyDescent="0.2">
      <c r="A776" s="221"/>
      <c r="B776" s="227"/>
      <c r="C776" s="248"/>
      <c r="D776" s="248"/>
      <c r="E776" s="254"/>
      <c r="F776" s="265"/>
      <c r="G776" s="270"/>
      <c r="H776" s="270"/>
      <c r="I776" s="4" t="s">
        <v>294</v>
      </c>
      <c r="J776" s="259" t="s">
        <v>257</v>
      </c>
      <c r="K776" s="259">
        <v>1</v>
      </c>
      <c r="L776" s="234">
        <v>0</v>
      </c>
      <c r="M776" s="116">
        <v>1.1137285321462E-4</v>
      </c>
      <c r="N776" s="5">
        <f t="shared" si="127"/>
        <v>30404788.927591261</v>
      </c>
      <c r="O776" s="6">
        <v>0</v>
      </c>
      <c r="P776" s="260">
        <v>0</v>
      </c>
      <c r="Q776" s="261">
        <f t="shared" si="123"/>
        <v>0</v>
      </c>
      <c r="R776" s="262">
        <f t="shared" si="123"/>
        <v>0</v>
      </c>
      <c r="S776" s="6">
        <f t="shared" si="132"/>
        <v>0</v>
      </c>
      <c r="T776" s="260">
        <f t="shared" si="125"/>
        <v>0</v>
      </c>
      <c r="U776" s="428">
        <v>0</v>
      </c>
      <c r="W776" s="226">
        <f t="shared" si="126"/>
        <v>0</v>
      </c>
      <c r="AB776" s="199"/>
      <c r="AC776" s="199"/>
    </row>
    <row r="777" spans="1:29" s="225" customFormat="1" ht="36" hidden="1" customHeight="1" outlineLevel="5" x14ac:dyDescent="0.2">
      <c r="A777" s="221"/>
      <c r="B777" s="227"/>
      <c r="C777" s="248"/>
      <c r="D777" s="248"/>
      <c r="E777" s="254"/>
      <c r="F777" s="265"/>
      <c r="G777" s="270"/>
      <c r="H777" s="270"/>
      <c r="I777" s="22" t="s">
        <v>146</v>
      </c>
      <c r="J777" s="271"/>
      <c r="K777" s="271"/>
      <c r="L777" s="23"/>
      <c r="M777" s="115">
        <v>2.2274570642923999E-3</v>
      </c>
      <c r="N777" s="23">
        <f t="shared" si="127"/>
        <v>608095778.55182517</v>
      </c>
      <c r="O777" s="273">
        <v>0</v>
      </c>
      <c r="P777" s="274">
        <v>0</v>
      </c>
      <c r="Q777" s="24">
        <f t="shared" si="123"/>
        <v>0</v>
      </c>
      <c r="R777" s="23">
        <f t="shared" si="123"/>
        <v>0</v>
      </c>
      <c r="S777" s="273">
        <f>SUMPRODUCT(S778:S784,M778:M784)/M777</f>
        <v>0</v>
      </c>
      <c r="T777" s="274">
        <f t="shared" si="125"/>
        <v>0</v>
      </c>
      <c r="U777" s="428">
        <v>0</v>
      </c>
      <c r="W777" s="226">
        <f t="shared" si="126"/>
        <v>0</v>
      </c>
      <c r="AB777" s="199"/>
      <c r="AC777" s="199"/>
    </row>
    <row r="778" spans="1:29" s="225" customFormat="1" ht="36" hidden="1" customHeight="1" outlineLevel="7" x14ac:dyDescent="0.2">
      <c r="A778" s="221"/>
      <c r="B778" s="227"/>
      <c r="C778" s="248"/>
      <c r="D778" s="248"/>
      <c r="E778" s="254"/>
      <c r="F778" s="265"/>
      <c r="G778" s="270"/>
      <c r="H778" s="270"/>
      <c r="I778" s="4" t="s">
        <v>291</v>
      </c>
      <c r="J778" s="259" t="s">
        <v>256</v>
      </c>
      <c r="K778" s="259">
        <v>1</v>
      </c>
      <c r="L778" s="234">
        <v>0</v>
      </c>
      <c r="M778" s="116">
        <v>1.1137285321462E-4</v>
      </c>
      <c r="N778" s="5">
        <f t="shared" si="127"/>
        <v>30404788.927591261</v>
      </c>
      <c r="O778" s="6">
        <v>0</v>
      </c>
      <c r="P778" s="260">
        <v>0</v>
      </c>
      <c r="Q778" s="261">
        <f t="shared" si="123"/>
        <v>0</v>
      </c>
      <c r="R778" s="262">
        <f t="shared" si="123"/>
        <v>0</v>
      </c>
      <c r="S778" s="6">
        <f t="shared" ref="S778:S784" si="133">L778/K778</f>
        <v>0</v>
      </c>
      <c r="T778" s="260">
        <f t="shared" si="125"/>
        <v>0</v>
      </c>
      <c r="U778" s="428">
        <v>0</v>
      </c>
      <c r="W778" s="226">
        <f t="shared" si="126"/>
        <v>0</v>
      </c>
      <c r="AB778" s="199"/>
      <c r="AC778" s="199"/>
    </row>
    <row r="779" spans="1:29" s="225" customFormat="1" ht="36" hidden="1" customHeight="1" outlineLevel="7" x14ac:dyDescent="0.2">
      <c r="A779" s="221"/>
      <c r="B779" s="227"/>
      <c r="C779" s="248"/>
      <c r="D779" s="248"/>
      <c r="E779" s="254"/>
      <c r="F779" s="265"/>
      <c r="G779" s="270"/>
      <c r="H779" s="270"/>
      <c r="I779" s="4" t="s">
        <v>292</v>
      </c>
      <c r="J779" s="259" t="s">
        <v>257</v>
      </c>
      <c r="K779" s="259">
        <v>1</v>
      </c>
      <c r="L779" s="234">
        <v>0</v>
      </c>
      <c r="M779" s="116">
        <v>1.1137285321462E-4</v>
      </c>
      <c r="N779" s="5">
        <f t="shared" si="127"/>
        <v>30404788.927591261</v>
      </c>
      <c r="O779" s="6">
        <v>0</v>
      </c>
      <c r="P779" s="260">
        <v>0</v>
      </c>
      <c r="Q779" s="261">
        <f t="shared" si="123"/>
        <v>0</v>
      </c>
      <c r="R779" s="262">
        <f t="shared" si="123"/>
        <v>0</v>
      </c>
      <c r="S779" s="6">
        <f t="shared" si="133"/>
        <v>0</v>
      </c>
      <c r="T779" s="260">
        <f t="shared" si="125"/>
        <v>0</v>
      </c>
      <c r="U779" s="428">
        <v>0</v>
      </c>
      <c r="W779" s="226">
        <f t="shared" si="126"/>
        <v>0</v>
      </c>
      <c r="AB779" s="199"/>
      <c r="AC779" s="199"/>
    </row>
    <row r="780" spans="1:29" s="225" customFormat="1" ht="36" hidden="1" customHeight="1" outlineLevel="7" x14ac:dyDescent="0.2">
      <c r="A780" s="221"/>
      <c r="B780" s="227"/>
      <c r="C780" s="248"/>
      <c r="D780" s="248"/>
      <c r="E780" s="254"/>
      <c r="F780" s="265"/>
      <c r="G780" s="270"/>
      <c r="H780" s="270"/>
      <c r="I780" s="4" t="s">
        <v>231</v>
      </c>
      <c r="J780" s="259" t="s">
        <v>256</v>
      </c>
      <c r="K780" s="259">
        <v>1</v>
      </c>
      <c r="L780" s="234">
        <v>0</v>
      </c>
      <c r="M780" s="116">
        <v>7.7960997250233995E-4</v>
      </c>
      <c r="N780" s="5">
        <f t="shared" si="127"/>
        <v>212833522.49313882</v>
      </c>
      <c r="O780" s="6">
        <v>0</v>
      </c>
      <c r="P780" s="260">
        <v>0</v>
      </c>
      <c r="Q780" s="261">
        <f t="shared" si="123"/>
        <v>0</v>
      </c>
      <c r="R780" s="262">
        <f t="shared" si="123"/>
        <v>0</v>
      </c>
      <c r="S780" s="6">
        <f t="shared" si="133"/>
        <v>0</v>
      </c>
      <c r="T780" s="260">
        <f t="shared" si="125"/>
        <v>0</v>
      </c>
      <c r="U780" s="428">
        <v>0</v>
      </c>
      <c r="W780" s="226">
        <f t="shared" si="126"/>
        <v>0</v>
      </c>
      <c r="AB780" s="199"/>
      <c r="AC780" s="199"/>
    </row>
    <row r="781" spans="1:29" s="225" customFormat="1" ht="36" hidden="1" customHeight="1" outlineLevel="7" x14ac:dyDescent="0.2">
      <c r="A781" s="221"/>
      <c r="B781" s="227"/>
      <c r="C781" s="248"/>
      <c r="D781" s="248"/>
      <c r="E781" s="254"/>
      <c r="F781" s="265"/>
      <c r="G781" s="270"/>
      <c r="H781" s="270"/>
      <c r="I781" s="4" t="s">
        <v>80</v>
      </c>
      <c r="J781" s="259" t="s">
        <v>256</v>
      </c>
      <c r="K781" s="259">
        <v>1</v>
      </c>
      <c r="L781" s="234">
        <v>0</v>
      </c>
      <c r="M781" s="116">
        <v>3.3411855964385996E-4</v>
      </c>
      <c r="N781" s="5">
        <f t="shared" si="127"/>
        <v>91214366.782773763</v>
      </c>
      <c r="O781" s="6">
        <v>0</v>
      </c>
      <c r="P781" s="260">
        <v>0</v>
      </c>
      <c r="Q781" s="261">
        <f t="shared" si="123"/>
        <v>0</v>
      </c>
      <c r="R781" s="262">
        <f t="shared" si="123"/>
        <v>0</v>
      </c>
      <c r="S781" s="6">
        <f t="shared" si="133"/>
        <v>0</v>
      </c>
      <c r="T781" s="260">
        <f t="shared" si="125"/>
        <v>0</v>
      </c>
      <c r="U781" s="428">
        <v>0</v>
      </c>
      <c r="W781" s="226">
        <f t="shared" si="126"/>
        <v>0</v>
      </c>
      <c r="AB781" s="199"/>
      <c r="AC781" s="199"/>
    </row>
    <row r="782" spans="1:29" s="225" customFormat="1" ht="36" hidden="1" customHeight="1" outlineLevel="7" x14ac:dyDescent="0.2">
      <c r="A782" s="221"/>
      <c r="B782" s="227"/>
      <c r="C782" s="248"/>
      <c r="D782" s="248"/>
      <c r="E782" s="254"/>
      <c r="F782" s="265"/>
      <c r="G782" s="270"/>
      <c r="H782" s="270"/>
      <c r="I782" s="4" t="s">
        <v>82</v>
      </c>
      <c r="J782" s="259" t="s">
        <v>257</v>
      </c>
      <c r="K782" s="259">
        <v>1</v>
      </c>
      <c r="L782" s="234">
        <v>0</v>
      </c>
      <c r="M782" s="116">
        <v>3.3411855964385996E-4</v>
      </c>
      <c r="N782" s="5">
        <f t="shared" si="127"/>
        <v>91214366.782773763</v>
      </c>
      <c r="O782" s="6">
        <v>0</v>
      </c>
      <c r="P782" s="260">
        <v>0</v>
      </c>
      <c r="Q782" s="261">
        <f t="shared" si="123"/>
        <v>0</v>
      </c>
      <c r="R782" s="262">
        <f t="shared" si="123"/>
        <v>0</v>
      </c>
      <c r="S782" s="6">
        <f t="shared" si="133"/>
        <v>0</v>
      </c>
      <c r="T782" s="260">
        <f t="shared" si="125"/>
        <v>0</v>
      </c>
      <c r="U782" s="428">
        <v>0</v>
      </c>
      <c r="W782" s="226">
        <f t="shared" si="126"/>
        <v>0</v>
      </c>
      <c r="AB782" s="199"/>
      <c r="AC782" s="199"/>
    </row>
    <row r="783" spans="1:29" s="225" customFormat="1" ht="36" hidden="1" customHeight="1" outlineLevel="7" x14ac:dyDescent="0.2">
      <c r="A783" s="221"/>
      <c r="B783" s="227"/>
      <c r="C783" s="248"/>
      <c r="D783" s="248"/>
      <c r="E783" s="254"/>
      <c r="F783" s="265"/>
      <c r="G783" s="270"/>
      <c r="H783" s="270"/>
      <c r="I783" s="4" t="s">
        <v>293</v>
      </c>
      <c r="J783" s="259" t="s">
        <v>256</v>
      </c>
      <c r="K783" s="259">
        <v>1</v>
      </c>
      <c r="L783" s="234">
        <v>0</v>
      </c>
      <c r="M783" s="116">
        <v>4.4549141285848E-4</v>
      </c>
      <c r="N783" s="5">
        <f t="shared" si="127"/>
        <v>121619155.71036504</v>
      </c>
      <c r="O783" s="6">
        <v>0</v>
      </c>
      <c r="P783" s="260">
        <v>0</v>
      </c>
      <c r="Q783" s="261">
        <f t="shared" si="123"/>
        <v>0</v>
      </c>
      <c r="R783" s="262">
        <f t="shared" si="123"/>
        <v>0</v>
      </c>
      <c r="S783" s="6">
        <f t="shared" si="133"/>
        <v>0</v>
      </c>
      <c r="T783" s="260">
        <f t="shared" si="125"/>
        <v>0</v>
      </c>
      <c r="U783" s="428">
        <v>0</v>
      </c>
      <c r="W783" s="226">
        <f t="shared" si="126"/>
        <v>0</v>
      </c>
      <c r="AB783" s="199"/>
      <c r="AC783" s="199"/>
    </row>
    <row r="784" spans="1:29" s="225" customFormat="1" ht="36" hidden="1" customHeight="1" outlineLevel="7" x14ac:dyDescent="0.2">
      <c r="A784" s="221"/>
      <c r="B784" s="227"/>
      <c r="C784" s="248"/>
      <c r="D784" s="248"/>
      <c r="E784" s="254"/>
      <c r="F784" s="265"/>
      <c r="G784" s="270"/>
      <c r="H784" s="270"/>
      <c r="I784" s="4" t="s">
        <v>294</v>
      </c>
      <c r="J784" s="259" t="s">
        <v>257</v>
      </c>
      <c r="K784" s="259">
        <v>1</v>
      </c>
      <c r="L784" s="234">
        <v>0</v>
      </c>
      <c r="M784" s="116">
        <v>1.1137285321462E-4</v>
      </c>
      <c r="N784" s="5">
        <f t="shared" si="127"/>
        <v>30404788.927591261</v>
      </c>
      <c r="O784" s="6">
        <v>0</v>
      </c>
      <c r="P784" s="260">
        <v>0</v>
      </c>
      <c r="Q784" s="261">
        <f t="shared" si="123"/>
        <v>0</v>
      </c>
      <c r="R784" s="262">
        <f t="shared" si="123"/>
        <v>0</v>
      </c>
      <c r="S784" s="6">
        <f t="shared" si="133"/>
        <v>0</v>
      </c>
      <c r="T784" s="260">
        <f t="shared" si="125"/>
        <v>0</v>
      </c>
      <c r="U784" s="428">
        <v>0</v>
      </c>
      <c r="W784" s="226">
        <f t="shared" si="126"/>
        <v>0</v>
      </c>
      <c r="AB784" s="199"/>
      <c r="AC784" s="199"/>
    </row>
    <row r="785" spans="1:29" s="225" customFormat="1" ht="36" hidden="1" customHeight="1" outlineLevel="5" x14ac:dyDescent="0.2">
      <c r="A785" s="221"/>
      <c r="B785" s="227"/>
      <c r="C785" s="248"/>
      <c r="D785" s="248"/>
      <c r="E785" s="254"/>
      <c r="F785" s="265"/>
      <c r="G785" s="270"/>
      <c r="H785" s="270"/>
      <c r="I785" s="22" t="s">
        <v>147</v>
      </c>
      <c r="J785" s="271"/>
      <c r="K785" s="271"/>
      <c r="L785" s="23"/>
      <c r="M785" s="115">
        <v>2.2274570642923999E-3</v>
      </c>
      <c r="N785" s="23">
        <f t="shared" si="127"/>
        <v>608095778.55182517</v>
      </c>
      <c r="O785" s="273">
        <v>0</v>
      </c>
      <c r="P785" s="274">
        <v>0</v>
      </c>
      <c r="Q785" s="24">
        <f t="shared" si="123"/>
        <v>0</v>
      </c>
      <c r="R785" s="23">
        <f t="shared" si="123"/>
        <v>0</v>
      </c>
      <c r="S785" s="273">
        <f>SUMPRODUCT(S786:S792,M786:M792)/M785</f>
        <v>0</v>
      </c>
      <c r="T785" s="274">
        <f t="shared" si="125"/>
        <v>0</v>
      </c>
      <c r="U785" s="428">
        <v>0</v>
      </c>
      <c r="W785" s="226">
        <f t="shared" si="126"/>
        <v>0</v>
      </c>
      <c r="AB785" s="199"/>
      <c r="AC785" s="199"/>
    </row>
    <row r="786" spans="1:29" s="225" customFormat="1" ht="36" hidden="1" customHeight="1" outlineLevel="7" x14ac:dyDescent="0.2">
      <c r="A786" s="221"/>
      <c r="B786" s="227"/>
      <c r="C786" s="248"/>
      <c r="D786" s="248"/>
      <c r="E786" s="254"/>
      <c r="F786" s="265"/>
      <c r="G786" s="270"/>
      <c r="H786" s="270"/>
      <c r="I786" s="4" t="s">
        <v>291</v>
      </c>
      <c r="J786" s="259" t="s">
        <v>256</v>
      </c>
      <c r="K786" s="259">
        <v>1</v>
      </c>
      <c r="L786" s="234">
        <v>0</v>
      </c>
      <c r="M786" s="116">
        <v>1.1137285321462E-4</v>
      </c>
      <c r="N786" s="5">
        <f t="shared" si="127"/>
        <v>30404788.927591261</v>
      </c>
      <c r="O786" s="6">
        <v>0</v>
      </c>
      <c r="P786" s="260">
        <v>0</v>
      </c>
      <c r="Q786" s="261">
        <f t="shared" si="123"/>
        <v>0</v>
      </c>
      <c r="R786" s="262">
        <f t="shared" si="123"/>
        <v>0</v>
      </c>
      <c r="S786" s="6">
        <f t="shared" ref="S786:S792" si="134">L786/K786</f>
        <v>0</v>
      </c>
      <c r="T786" s="260">
        <f t="shared" si="125"/>
        <v>0</v>
      </c>
      <c r="U786" s="428">
        <v>0</v>
      </c>
      <c r="W786" s="226">
        <f t="shared" si="126"/>
        <v>0</v>
      </c>
      <c r="AB786" s="199"/>
      <c r="AC786" s="199"/>
    </row>
    <row r="787" spans="1:29" s="225" customFormat="1" ht="36" hidden="1" customHeight="1" outlineLevel="7" x14ac:dyDescent="0.2">
      <c r="A787" s="221"/>
      <c r="B787" s="227"/>
      <c r="C787" s="248"/>
      <c r="D787" s="248"/>
      <c r="E787" s="254"/>
      <c r="F787" s="265"/>
      <c r="G787" s="270"/>
      <c r="H787" s="270"/>
      <c r="I787" s="4" t="s">
        <v>292</v>
      </c>
      <c r="J787" s="259" t="s">
        <v>257</v>
      </c>
      <c r="K787" s="259">
        <v>1</v>
      </c>
      <c r="L787" s="234">
        <v>0</v>
      </c>
      <c r="M787" s="116">
        <v>1.1137285321462E-4</v>
      </c>
      <c r="N787" s="5">
        <f t="shared" si="127"/>
        <v>30404788.927591261</v>
      </c>
      <c r="O787" s="6">
        <v>0</v>
      </c>
      <c r="P787" s="260">
        <v>0</v>
      </c>
      <c r="Q787" s="261">
        <f t="shared" si="123"/>
        <v>0</v>
      </c>
      <c r="R787" s="262">
        <f t="shared" si="123"/>
        <v>0</v>
      </c>
      <c r="S787" s="6">
        <f t="shared" si="134"/>
        <v>0</v>
      </c>
      <c r="T787" s="260">
        <f t="shared" si="125"/>
        <v>0</v>
      </c>
      <c r="U787" s="428">
        <v>0</v>
      </c>
      <c r="W787" s="226">
        <f t="shared" si="126"/>
        <v>0</v>
      </c>
      <c r="AB787" s="199"/>
      <c r="AC787" s="199"/>
    </row>
    <row r="788" spans="1:29" s="225" customFormat="1" ht="36" hidden="1" customHeight="1" outlineLevel="7" x14ac:dyDescent="0.2">
      <c r="A788" s="221"/>
      <c r="B788" s="227"/>
      <c r="C788" s="248"/>
      <c r="D788" s="248"/>
      <c r="E788" s="254"/>
      <c r="F788" s="265"/>
      <c r="G788" s="270"/>
      <c r="H788" s="270"/>
      <c r="I788" s="4" t="s">
        <v>231</v>
      </c>
      <c r="J788" s="259" t="s">
        <v>256</v>
      </c>
      <c r="K788" s="259">
        <v>1</v>
      </c>
      <c r="L788" s="234">
        <v>0</v>
      </c>
      <c r="M788" s="116">
        <v>7.7960997250233995E-4</v>
      </c>
      <c r="N788" s="5">
        <f t="shared" si="127"/>
        <v>212833522.49313882</v>
      </c>
      <c r="O788" s="6">
        <v>0</v>
      </c>
      <c r="P788" s="260">
        <v>0</v>
      </c>
      <c r="Q788" s="261">
        <f t="shared" si="123"/>
        <v>0</v>
      </c>
      <c r="R788" s="262">
        <f t="shared" si="123"/>
        <v>0</v>
      </c>
      <c r="S788" s="6">
        <f t="shared" si="134"/>
        <v>0</v>
      </c>
      <c r="T788" s="260">
        <f t="shared" si="125"/>
        <v>0</v>
      </c>
      <c r="U788" s="428">
        <v>0</v>
      </c>
      <c r="W788" s="226">
        <f t="shared" si="126"/>
        <v>0</v>
      </c>
      <c r="AB788" s="199"/>
      <c r="AC788" s="199"/>
    </row>
    <row r="789" spans="1:29" s="225" customFormat="1" ht="36" hidden="1" customHeight="1" outlineLevel="7" x14ac:dyDescent="0.2">
      <c r="A789" s="221"/>
      <c r="B789" s="227"/>
      <c r="C789" s="248"/>
      <c r="D789" s="248"/>
      <c r="E789" s="254"/>
      <c r="F789" s="265"/>
      <c r="G789" s="270"/>
      <c r="H789" s="270"/>
      <c r="I789" s="4" t="s">
        <v>80</v>
      </c>
      <c r="J789" s="259" t="s">
        <v>256</v>
      </c>
      <c r="K789" s="259">
        <v>1</v>
      </c>
      <c r="L789" s="234">
        <v>0</v>
      </c>
      <c r="M789" s="116">
        <v>3.3411855964385996E-4</v>
      </c>
      <c r="N789" s="5">
        <f t="shared" si="127"/>
        <v>91214366.782773763</v>
      </c>
      <c r="O789" s="6">
        <v>0</v>
      </c>
      <c r="P789" s="260">
        <v>0</v>
      </c>
      <c r="Q789" s="261">
        <f t="shared" si="123"/>
        <v>0</v>
      </c>
      <c r="R789" s="262">
        <f t="shared" si="123"/>
        <v>0</v>
      </c>
      <c r="S789" s="6">
        <f t="shared" si="134"/>
        <v>0</v>
      </c>
      <c r="T789" s="260">
        <f t="shared" si="125"/>
        <v>0</v>
      </c>
      <c r="U789" s="428">
        <v>0</v>
      </c>
      <c r="W789" s="226">
        <f t="shared" si="126"/>
        <v>0</v>
      </c>
      <c r="AB789" s="199"/>
      <c r="AC789" s="199"/>
    </row>
    <row r="790" spans="1:29" s="225" customFormat="1" ht="36" hidden="1" customHeight="1" outlineLevel="7" x14ac:dyDescent="0.2">
      <c r="A790" s="221"/>
      <c r="B790" s="227"/>
      <c r="C790" s="248"/>
      <c r="D790" s="248"/>
      <c r="E790" s="254"/>
      <c r="F790" s="265"/>
      <c r="G790" s="270"/>
      <c r="H790" s="270"/>
      <c r="I790" s="4" t="s">
        <v>82</v>
      </c>
      <c r="J790" s="259" t="s">
        <v>257</v>
      </c>
      <c r="K790" s="259">
        <v>1</v>
      </c>
      <c r="L790" s="234">
        <v>0</v>
      </c>
      <c r="M790" s="116">
        <v>3.3411855964385996E-4</v>
      </c>
      <c r="N790" s="5">
        <f t="shared" si="127"/>
        <v>91214366.782773763</v>
      </c>
      <c r="O790" s="6">
        <v>0</v>
      </c>
      <c r="P790" s="260">
        <v>0</v>
      </c>
      <c r="Q790" s="261">
        <f t="shared" si="123"/>
        <v>0</v>
      </c>
      <c r="R790" s="262">
        <f t="shared" si="123"/>
        <v>0</v>
      </c>
      <c r="S790" s="6">
        <f t="shared" si="134"/>
        <v>0</v>
      </c>
      <c r="T790" s="260">
        <f t="shared" si="125"/>
        <v>0</v>
      </c>
      <c r="U790" s="428">
        <v>0</v>
      </c>
      <c r="W790" s="226">
        <f t="shared" si="126"/>
        <v>0</v>
      </c>
      <c r="AB790" s="199"/>
      <c r="AC790" s="199"/>
    </row>
    <row r="791" spans="1:29" s="225" customFormat="1" ht="36" hidden="1" customHeight="1" outlineLevel="7" x14ac:dyDescent="0.2">
      <c r="A791" s="221"/>
      <c r="B791" s="227"/>
      <c r="C791" s="248"/>
      <c r="D791" s="248"/>
      <c r="E791" s="254"/>
      <c r="F791" s="265"/>
      <c r="G791" s="270"/>
      <c r="H791" s="270"/>
      <c r="I791" s="4" t="s">
        <v>293</v>
      </c>
      <c r="J791" s="259" t="s">
        <v>256</v>
      </c>
      <c r="K791" s="259">
        <v>1</v>
      </c>
      <c r="L791" s="234">
        <v>0</v>
      </c>
      <c r="M791" s="116">
        <v>4.4549141285848E-4</v>
      </c>
      <c r="N791" s="5">
        <f t="shared" si="127"/>
        <v>121619155.71036504</v>
      </c>
      <c r="O791" s="6">
        <v>0</v>
      </c>
      <c r="P791" s="260">
        <v>0</v>
      </c>
      <c r="Q791" s="261">
        <f t="shared" si="123"/>
        <v>0</v>
      </c>
      <c r="R791" s="262">
        <f t="shared" si="123"/>
        <v>0</v>
      </c>
      <c r="S791" s="6">
        <f t="shared" si="134"/>
        <v>0</v>
      </c>
      <c r="T791" s="260">
        <f t="shared" si="125"/>
        <v>0</v>
      </c>
      <c r="U791" s="428">
        <v>0</v>
      </c>
      <c r="W791" s="226">
        <f t="shared" si="126"/>
        <v>0</v>
      </c>
      <c r="AB791" s="199"/>
      <c r="AC791" s="199"/>
    </row>
    <row r="792" spans="1:29" s="225" customFormat="1" ht="36" hidden="1" customHeight="1" outlineLevel="7" x14ac:dyDescent="0.2">
      <c r="A792" s="221"/>
      <c r="B792" s="227"/>
      <c r="C792" s="248"/>
      <c r="D792" s="248"/>
      <c r="E792" s="254"/>
      <c r="F792" s="265"/>
      <c r="G792" s="270"/>
      <c r="H792" s="270"/>
      <c r="I792" s="4" t="s">
        <v>294</v>
      </c>
      <c r="J792" s="259" t="s">
        <v>257</v>
      </c>
      <c r="K792" s="259">
        <v>1</v>
      </c>
      <c r="L792" s="234">
        <v>0</v>
      </c>
      <c r="M792" s="116">
        <v>1.1137285321462E-4</v>
      </c>
      <c r="N792" s="5">
        <f t="shared" si="127"/>
        <v>30404788.927591261</v>
      </c>
      <c r="O792" s="6">
        <v>0</v>
      </c>
      <c r="P792" s="260">
        <v>0</v>
      </c>
      <c r="Q792" s="261">
        <f t="shared" si="123"/>
        <v>0</v>
      </c>
      <c r="R792" s="262">
        <f t="shared" si="123"/>
        <v>0</v>
      </c>
      <c r="S792" s="6">
        <f t="shared" si="134"/>
        <v>0</v>
      </c>
      <c r="T792" s="260">
        <f t="shared" si="125"/>
        <v>0</v>
      </c>
      <c r="U792" s="428">
        <v>0</v>
      </c>
      <c r="W792" s="226">
        <f t="shared" si="126"/>
        <v>0</v>
      </c>
      <c r="AB792" s="199"/>
      <c r="AC792" s="199"/>
    </row>
    <row r="793" spans="1:29" s="225" customFormat="1" ht="36" hidden="1" customHeight="1" outlineLevel="5" x14ac:dyDescent="0.2">
      <c r="A793" s="221"/>
      <c r="B793" s="227"/>
      <c r="C793" s="248"/>
      <c r="D793" s="248"/>
      <c r="E793" s="254"/>
      <c r="F793" s="265"/>
      <c r="G793" s="270"/>
      <c r="H793" s="270"/>
      <c r="I793" s="22" t="s">
        <v>148</v>
      </c>
      <c r="J793" s="271"/>
      <c r="K793" s="271"/>
      <c r="L793" s="23"/>
      <c r="M793" s="115">
        <v>2.2274570642923999E-3</v>
      </c>
      <c r="N793" s="23">
        <f t="shared" si="127"/>
        <v>608095778.55182517</v>
      </c>
      <c r="O793" s="273">
        <v>0</v>
      </c>
      <c r="P793" s="274">
        <v>0</v>
      </c>
      <c r="Q793" s="24">
        <f t="shared" si="123"/>
        <v>0</v>
      </c>
      <c r="R793" s="23">
        <f t="shared" si="123"/>
        <v>0</v>
      </c>
      <c r="S793" s="273">
        <f>SUMPRODUCT(S794:S800,M794:M800)/M793</f>
        <v>0</v>
      </c>
      <c r="T793" s="274">
        <f t="shared" si="125"/>
        <v>0</v>
      </c>
      <c r="U793" s="428">
        <v>0</v>
      </c>
      <c r="W793" s="226">
        <f t="shared" si="126"/>
        <v>0</v>
      </c>
      <c r="AB793" s="199"/>
      <c r="AC793" s="199"/>
    </row>
    <row r="794" spans="1:29" s="225" customFormat="1" ht="36" hidden="1" customHeight="1" outlineLevel="7" x14ac:dyDescent="0.2">
      <c r="A794" s="221"/>
      <c r="B794" s="227"/>
      <c r="C794" s="248"/>
      <c r="D794" s="248"/>
      <c r="E794" s="254"/>
      <c r="F794" s="265"/>
      <c r="G794" s="270"/>
      <c r="H794" s="270"/>
      <c r="I794" s="4" t="s">
        <v>291</v>
      </c>
      <c r="J794" s="259" t="s">
        <v>256</v>
      </c>
      <c r="K794" s="259">
        <v>1</v>
      </c>
      <c r="L794" s="234">
        <v>0</v>
      </c>
      <c r="M794" s="116">
        <v>1.1137285321462E-4</v>
      </c>
      <c r="N794" s="5">
        <f t="shared" si="127"/>
        <v>30404788.927591261</v>
      </c>
      <c r="O794" s="6">
        <v>0</v>
      </c>
      <c r="P794" s="260">
        <v>0</v>
      </c>
      <c r="Q794" s="261">
        <f t="shared" ref="Q794:R857" si="135">S794-O794</f>
        <v>0</v>
      </c>
      <c r="R794" s="262">
        <f t="shared" si="135"/>
        <v>0</v>
      </c>
      <c r="S794" s="6">
        <f t="shared" ref="S794:S800" si="136">L794/K794</f>
        <v>0</v>
      </c>
      <c r="T794" s="260">
        <f t="shared" ref="T794:T857" si="137">S794*N794</f>
        <v>0</v>
      </c>
      <c r="U794" s="428">
        <v>0</v>
      </c>
      <c r="W794" s="226">
        <f t="shared" ref="W794:W857" si="138">V794-L794</f>
        <v>0</v>
      </c>
      <c r="AB794" s="199"/>
      <c r="AC794" s="199"/>
    </row>
    <row r="795" spans="1:29" s="225" customFormat="1" ht="36" hidden="1" customHeight="1" outlineLevel="7" x14ac:dyDescent="0.2">
      <c r="A795" s="221"/>
      <c r="B795" s="227"/>
      <c r="C795" s="248"/>
      <c r="D795" s="248"/>
      <c r="E795" s="254"/>
      <c r="F795" s="265"/>
      <c r="G795" s="270"/>
      <c r="H795" s="270"/>
      <c r="I795" s="4" t="s">
        <v>292</v>
      </c>
      <c r="J795" s="259" t="s">
        <v>257</v>
      </c>
      <c r="K795" s="259">
        <v>1</v>
      </c>
      <c r="L795" s="234">
        <v>0</v>
      </c>
      <c r="M795" s="116">
        <v>1.1137285321462E-4</v>
      </c>
      <c r="N795" s="5">
        <f t="shared" ref="N795:N858" si="139">M795*$N$5</f>
        <v>30404788.927591261</v>
      </c>
      <c r="O795" s="6">
        <v>0</v>
      </c>
      <c r="P795" s="260">
        <v>0</v>
      </c>
      <c r="Q795" s="261">
        <f t="shared" si="135"/>
        <v>0</v>
      </c>
      <c r="R795" s="262">
        <f t="shared" si="135"/>
        <v>0</v>
      </c>
      <c r="S795" s="6">
        <f t="shared" si="136"/>
        <v>0</v>
      </c>
      <c r="T795" s="260">
        <f t="shared" si="137"/>
        <v>0</v>
      </c>
      <c r="U795" s="428">
        <v>0</v>
      </c>
      <c r="W795" s="226">
        <f t="shared" si="138"/>
        <v>0</v>
      </c>
      <c r="AB795" s="199"/>
      <c r="AC795" s="199"/>
    </row>
    <row r="796" spans="1:29" s="225" customFormat="1" ht="36" hidden="1" customHeight="1" outlineLevel="7" x14ac:dyDescent="0.2">
      <c r="A796" s="221"/>
      <c r="B796" s="227"/>
      <c r="C796" s="248"/>
      <c r="D796" s="248"/>
      <c r="E796" s="254"/>
      <c r="F796" s="265"/>
      <c r="G796" s="270"/>
      <c r="H796" s="270"/>
      <c r="I796" s="4" t="s">
        <v>231</v>
      </c>
      <c r="J796" s="259" t="s">
        <v>256</v>
      </c>
      <c r="K796" s="259">
        <v>1</v>
      </c>
      <c r="L796" s="234">
        <v>0</v>
      </c>
      <c r="M796" s="116">
        <v>7.7960997250233995E-4</v>
      </c>
      <c r="N796" s="5">
        <f t="shared" si="139"/>
        <v>212833522.49313882</v>
      </c>
      <c r="O796" s="6">
        <v>0</v>
      </c>
      <c r="P796" s="260">
        <v>0</v>
      </c>
      <c r="Q796" s="261">
        <f t="shared" si="135"/>
        <v>0</v>
      </c>
      <c r="R796" s="262">
        <f t="shared" si="135"/>
        <v>0</v>
      </c>
      <c r="S796" s="6">
        <f t="shared" si="136"/>
        <v>0</v>
      </c>
      <c r="T796" s="260">
        <f t="shared" si="137"/>
        <v>0</v>
      </c>
      <c r="U796" s="428">
        <v>0</v>
      </c>
      <c r="W796" s="226">
        <f t="shared" si="138"/>
        <v>0</v>
      </c>
      <c r="AB796" s="199"/>
      <c r="AC796" s="199"/>
    </row>
    <row r="797" spans="1:29" s="225" customFormat="1" ht="36" hidden="1" customHeight="1" outlineLevel="7" x14ac:dyDescent="0.2">
      <c r="A797" s="221"/>
      <c r="B797" s="227"/>
      <c r="C797" s="248"/>
      <c r="D797" s="248"/>
      <c r="E797" s="254"/>
      <c r="F797" s="265"/>
      <c r="G797" s="270"/>
      <c r="H797" s="270"/>
      <c r="I797" s="4" t="s">
        <v>80</v>
      </c>
      <c r="J797" s="259" t="s">
        <v>256</v>
      </c>
      <c r="K797" s="259">
        <v>1</v>
      </c>
      <c r="L797" s="234">
        <v>0</v>
      </c>
      <c r="M797" s="116">
        <v>3.3411855964385996E-4</v>
      </c>
      <c r="N797" s="5">
        <f t="shared" si="139"/>
        <v>91214366.782773763</v>
      </c>
      <c r="O797" s="6">
        <v>0</v>
      </c>
      <c r="P797" s="260">
        <v>0</v>
      </c>
      <c r="Q797" s="261">
        <f t="shared" si="135"/>
        <v>0</v>
      </c>
      <c r="R797" s="262">
        <f t="shared" si="135"/>
        <v>0</v>
      </c>
      <c r="S797" s="6">
        <f t="shared" si="136"/>
        <v>0</v>
      </c>
      <c r="T797" s="260">
        <f t="shared" si="137"/>
        <v>0</v>
      </c>
      <c r="U797" s="428">
        <v>0</v>
      </c>
      <c r="W797" s="226">
        <f t="shared" si="138"/>
        <v>0</v>
      </c>
      <c r="AB797" s="199"/>
      <c r="AC797" s="199"/>
    </row>
    <row r="798" spans="1:29" s="225" customFormat="1" ht="36" hidden="1" customHeight="1" outlineLevel="7" x14ac:dyDescent="0.2">
      <c r="A798" s="221"/>
      <c r="B798" s="227"/>
      <c r="C798" s="248"/>
      <c r="D798" s="248"/>
      <c r="E798" s="254"/>
      <c r="F798" s="265"/>
      <c r="G798" s="270"/>
      <c r="H798" s="270"/>
      <c r="I798" s="4" t="s">
        <v>82</v>
      </c>
      <c r="J798" s="259" t="s">
        <v>257</v>
      </c>
      <c r="K798" s="259">
        <v>1</v>
      </c>
      <c r="L798" s="234">
        <v>0</v>
      </c>
      <c r="M798" s="116">
        <v>3.3411855964385996E-4</v>
      </c>
      <c r="N798" s="5">
        <f t="shared" si="139"/>
        <v>91214366.782773763</v>
      </c>
      <c r="O798" s="6">
        <v>0</v>
      </c>
      <c r="P798" s="260">
        <v>0</v>
      </c>
      <c r="Q798" s="261">
        <f t="shared" si="135"/>
        <v>0</v>
      </c>
      <c r="R798" s="262">
        <f t="shared" si="135"/>
        <v>0</v>
      </c>
      <c r="S798" s="6">
        <f t="shared" si="136"/>
        <v>0</v>
      </c>
      <c r="T798" s="260">
        <f t="shared" si="137"/>
        <v>0</v>
      </c>
      <c r="U798" s="428">
        <v>0</v>
      </c>
      <c r="W798" s="226">
        <f t="shared" si="138"/>
        <v>0</v>
      </c>
      <c r="AB798" s="199"/>
      <c r="AC798" s="199"/>
    </row>
    <row r="799" spans="1:29" s="225" customFormat="1" ht="36" hidden="1" customHeight="1" outlineLevel="7" x14ac:dyDescent="0.2">
      <c r="A799" s="221"/>
      <c r="B799" s="227"/>
      <c r="C799" s="248"/>
      <c r="D799" s="248"/>
      <c r="E799" s="254"/>
      <c r="F799" s="265"/>
      <c r="G799" s="270"/>
      <c r="H799" s="270"/>
      <c r="I799" s="4" t="s">
        <v>293</v>
      </c>
      <c r="J799" s="259" t="s">
        <v>256</v>
      </c>
      <c r="K799" s="259">
        <v>1</v>
      </c>
      <c r="L799" s="234">
        <v>0</v>
      </c>
      <c r="M799" s="116">
        <v>4.4549141285848E-4</v>
      </c>
      <c r="N799" s="5">
        <f t="shared" si="139"/>
        <v>121619155.71036504</v>
      </c>
      <c r="O799" s="6">
        <v>0</v>
      </c>
      <c r="P799" s="260">
        <v>0</v>
      </c>
      <c r="Q799" s="261">
        <f t="shared" si="135"/>
        <v>0</v>
      </c>
      <c r="R799" s="262">
        <f t="shared" si="135"/>
        <v>0</v>
      </c>
      <c r="S799" s="6">
        <f t="shared" si="136"/>
        <v>0</v>
      </c>
      <c r="T799" s="260">
        <f t="shared" si="137"/>
        <v>0</v>
      </c>
      <c r="U799" s="428">
        <v>0</v>
      </c>
      <c r="W799" s="226">
        <f t="shared" si="138"/>
        <v>0</v>
      </c>
      <c r="AB799" s="199"/>
      <c r="AC799" s="199"/>
    </row>
    <row r="800" spans="1:29" s="225" customFormat="1" ht="36" hidden="1" customHeight="1" outlineLevel="7" x14ac:dyDescent="0.2">
      <c r="A800" s="221"/>
      <c r="B800" s="227"/>
      <c r="C800" s="248"/>
      <c r="D800" s="248"/>
      <c r="E800" s="254"/>
      <c r="F800" s="265"/>
      <c r="G800" s="270"/>
      <c r="H800" s="270"/>
      <c r="I800" s="4" t="s">
        <v>294</v>
      </c>
      <c r="J800" s="259" t="s">
        <v>257</v>
      </c>
      <c r="K800" s="259">
        <v>1</v>
      </c>
      <c r="L800" s="234">
        <v>0</v>
      </c>
      <c r="M800" s="116">
        <v>1.1137285321462E-4</v>
      </c>
      <c r="N800" s="5">
        <f t="shared" si="139"/>
        <v>30404788.927591261</v>
      </c>
      <c r="O800" s="6">
        <v>0</v>
      </c>
      <c r="P800" s="260">
        <v>0</v>
      </c>
      <c r="Q800" s="261">
        <f t="shared" si="135"/>
        <v>0</v>
      </c>
      <c r="R800" s="262">
        <f t="shared" si="135"/>
        <v>0</v>
      </c>
      <c r="S800" s="6">
        <f t="shared" si="136"/>
        <v>0</v>
      </c>
      <c r="T800" s="260">
        <f t="shared" si="137"/>
        <v>0</v>
      </c>
      <c r="U800" s="428">
        <v>0</v>
      </c>
      <c r="W800" s="226">
        <f t="shared" si="138"/>
        <v>0</v>
      </c>
      <c r="AB800" s="199"/>
      <c r="AC800" s="199"/>
    </row>
    <row r="801" spans="1:29" s="225" customFormat="1" ht="36" hidden="1" customHeight="1" outlineLevel="5" x14ac:dyDescent="0.2">
      <c r="A801" s="221"/>
      <c r="B801" s="227"/>
      <c r="C801" s="248"/>
      <c r="D801" s="248"/>
      <c r="E801" s="254"/>
      <c r="F801" s="265"/>
      <c r="G801" s="270"/>
      <c r="H801" s="270"/>
      <c r="I801" s="22" t="s">
        <v>149</v>
      </c>
      <c r="J801" s="271"/>
      <c r="K801" s="271"/>
      <c r="L801" s="23"/>
      <c r="M801" s="115">
        <v>2.2274570642923999E-3</v>
      </c>
      <c r="N801" s="23">
        <f t="shared" si="139"/>
        <v>608095778.55182517</v>
      </c>
      <c r="O801" s="273">
        <v>0</v>
      </c>
      <c r="P801" s="274">
        <v>0</v>
      </c>
      <c r="Q801" s="24">
        <f t="shared" si="135"/>
        <v>0</v>
      </c>
      <c r="R801" s="23">
        <f t="shared" si="135"/>
        <v>0</v>
      </c>
      <c r="S801" s="273">
        <f>SUMPRODUCT(S802:S808,M802:M808)/M801</f>
        <v>0</v>
      </c>
      <c r="T801" s="274">
        <f t="shared" si="137"/>
        <v>0</v>
      </c>
      <c r="U801" s="428">
        <v>0</v>
      </c>
      <c r="W801" s="226">
        <f t="shared" si="138"/>
        <v>0</v>
      </c>
      <c r="AB801" s="199"/>
      <c r="AC801" s="199"/>
    </row>
    <row r="802" spans="1:29" s="225" customFormat="1" ht="36" hidden="1" customHeight="1" outlineLevel="7" x14ac:dyDescent="0.2">
      <c r="A802" s="221"/>
      <c r="B802" s="227"/>
      <c r="C802" s="248"/>
      <c r="D802" s="248"/>
      <c r="E802" s="254"/>
      <c r="F802" s="265"/>
      <c r="G802" s="270"/>
      <c r="H802" s="270"/>
      <c r="I802" s="4" t="s">
        <v>291</v>
      </c>
      <c r="J802" s="259" t="s">
        <v>256</v>
      </c>
      <c r="K802" s="259">
        <v>1</v>
      </c>
      <c r="L802" s="234">
        <v>0</v>
      </c>
      <c r="M802" s="116">
        <v>1.1137285321462E-4</v>
      </c>
      <c r="N802" s="5">
        <f t="shared" si="139"/>
        <v>30404788.927591261</v>
      </c>
      <c r="O802" s="6">
        <v>0</v>
      </c>
      <c r="P802" s="260">
        <v>0</v>
      </c>
      <c r="Q802" s="261">
        <f t="shared" si="135"/>
        <v>0</v>
      </c>
      <c r="R802" s="262">
        <f t="shared" si="135"/>
        <v>0</v>
      </c>
      <c r="S802" s="6">
        <f t="shared" ref="S802:S808" si="140">L802/K802</f>
        <v>0</v>
      </c>
      <c r="T802" s="260">
        <f t="shared" si="137"/>
        <v>0</v>
      </c>
      <c r="U802" s="428">
        <v>0</v>
      </c>
      <c r="W802" s="226">
        <f t="shared" si="138"/>
        <v>0</v>
      </c>
      <c r="AB802" s="199"/>
      <c r="AC802" s="199"/>
    </row>
    <row r="803" spans="1:29" s="225" customFormat="1" ht="36" hidden="1" customHeight="1" outlineLevel="7" x14ac:dyDescent="0.2">
      <c r="A803" s="221"/>
      <c r="B803" s="227"/>
      <c r="C803" s="248"/>
      <c r="D803" s="248"/>
      <c r="E803" s="254"/>
      <c r="F803" s="265"/>
      <c r="G803" s="270"/>
      <c r="H803" s="270"/>
      <c r="I803" s="4" t="s">
        <v>292</v>
      </c>
      <c r="J803" s="259" t="s">
        <v>257</v>
      </c>
      <c r="K803" s="259">
        <v>1</v>
      </c>
      <c r="L803" s="234">
        <v>0</v>
      </c>
      <c r="M803" s="116">
        <v>1.1137285321462E-4</v>
      </c>
      <c r="N803" s="5">
        <f t="shared" si="139"/>
        <v>30404788.927591261</v>
      </c>
      <c r="O803" s="6">
        <v>0</v>
      </c>
      <c r="P803" s="260">
        <v>0</v>
      </c>
      <c r="Q803" s="261">
        <f t="shared" si="135"/>
        <v>0</v>
      </c>
      <c r="R803" s="262">
        <f t="shared" si="135"/>
        <v>0</v>
      </c>
      <c r="S803" s="6">
        <f t="shared" si="140"/>
        <v>0</v>
      </c>
      <c r="T803" s="260">
        <f t="shared" si="137"/>
        <v>0</v>
      </c>
      <c r="U803" s="428">
        <v>0</v>
      </c>
      <c r="W803" s="226">
        <f t="shared" si="138"/>
        <v>0</v>
      </c>
      <c r="AB803" s="199"/>
      <c r="AC803" s="199"/>
    </row>
    <row r="804" spans="1:29" s="225" customFormat="1" ht="36" hidden="1" customHeight="1" outlineLevel="7" x14ac:dyDescent="0.2">
      <c r="A804" s="221"/>
      <c r="B804" s="227"/>
      <c r="C804" s="248"/>
      <c r="D804" s="248"/>
      <c r="E804" s="254"/>
      <c r="F804" s="265"/>
      <c r="G804" s="270"/>
      <c r="H804" s="270"/>
      <c r="I804" s="4" t="s">
        <v>231</v>
      </c>
      <c r="J804" s="259" t="s">
        <v>256</v>
      </c>
      <c r="K804" s="259">
        <v>1</v>
      </c>
      <c r="L804" s="234">
        <v>0</v>
      </c>
      <c r="M804" s="116">
        <v>7.7960997250233995E-4</v>
      </c>
      <c r="N804" s="5">
        <f t="shared" si="139"/>
        <v>212833522.49313882</v>
      </c>
      <c r="O804" s="6">
        <v>0</v>
      </c>
      <c r="P804" s="260">
        <v>0</v>
      </c>
      <c r="Q804" s="261">
        <f t="shared" si="135"/>
        <v>0</v>
      </c>
      <c r="R804" s="262">
        <f t="shared" si="135"/>
        <v>0</v>
      </c>
      <c r="S804" s="6">
        <f t="shared" si="140"/>
        <v>0</v>
      </c>
      <c r="T804" s="260">
        <f t="shared" si="137"/>
        <v>0</v>
      </c>
      <c r="U804" s="428">
        <v>0</v>
      </c>
      <c r="W804" s="226">
        <f t="shared" si="138"/>
        <v>0</v>
      </c>
      <c r="AB804" s="199"/>
      <c r="AC804" s="199"/>
    </row>
    <row r="805" spans="1:29" s="225" customFormat="1" ht="36" hidden="1" customHeight="1" outlineLevel="7" x14ac:dyDescent="0.2">
      <c r="A805" s="221"/>
      <c r="B805" s="227"/>
      <c r="C805" s="248"/>
      <c r="D805" s="248"/>
      <c r="E805" s="254"/>
      <c r="F805" s="265"/>
      <c r="G805" s="270"/>
      <c r="H805" s="270"/>
      <c r="I805" s="4" t="s">
        <v>80</v>
      </c>
      <c r="J805" s="259" t="s">
        <v>256</v>
      </c>
      <c r="K805" s="259">
        <v>1</v>
      </c>
      <c r="L805" s="234">
        <v>0</v>
      </c>
      <c r="M805" s="116">
        <v>3.3411855964385996E-4</v>
      </c>
      <c r="N805" s="5">
        <f t="shared" si="139"/>
        <v>91214366.782773763</v>
      </c>
      <c r="O805" s="6">
        <v>0</v>
      </c>
      <c r="P805" s="260">
        <v>0</v>
      </c>
      <c r="Q805" s="261">
        <f t="shared" si="135"/>
        <v>0</v>
      </c>
      <c r="R805" s="262">
        <f t="shared" si="135"/>
        <v>0</v>
      </c>
      <c r="S805" s="6">
        <f t="shared" si="140"/>
        <v>0</v>
      </c>
      <c r="T805" s="260">
        <f t="shared" si="137"/>
        <v>0</v>
      </c>
      <c r="U805" s="428">
        <v>0</v>
      </c>
      <c r="W805" s="226">
        <f t="shared" si="138"/>
        <v>0</v>
      </c>
      <c r="AB805" s="199"/>
      <c r="AC805" s="199"/>
    </row>
    <row r="806" spans="1:29" s="225" customFormat="1" ht="36" hidden="1" customHeight="1" outlineLevel="7" x14ac:dyDescent="0.2">
      <c r="A806" s="221"/>
      <c r="B806" s="227"/>
      <c r="C806" s="248"/>
      <c r="D806" s="248"/>
      <c r="E806" s="254"/>
      <c r="F806" s="265"/>
      <c r="G806" s="270"/>
      <c r="H806" s="270"/>
      <c r="I806" s="4" t="s">
        <v>82</v>
      </c>
      <c r="J806" s="259" t="s">
        <v>257</v>
      </c>
      <c r="K806" s="259">
        <v>1</v>
      </c>
      <c r="L806" s="234">
        <v>0</v>
      </c>
      <c r="M806" s="116">
        <v>3.3411855964385996E-4</v>
      </c>
      <c r="N806" s="5">
        <f t="shared" si="139"/>
        <v>91214366.782773763</v>
      </c>
      <c r="O806" s="6">
        <v>0</v>
      </c>
      <c r="P806" s="260">
        <v>0</v>
      </c>
      <c r="Q806" s="261">
        <f t="shared" si="135"/>
        <v>0</v>
      </c>
      <c r="R806" s="262">
        <f t="shared" si="135"/>
        <v>0</v>
      </c>
      <c r="S806" s="6">
        <f t="shared" si="140"/>
        <v>0</v>
      </c>
      <c r="T806" s="260">
        <f t="shared" si="137"/>
        <v>0</v>
      </c>
      <c r="U806" s="428">
        <v>0</v>
      </c>
      <c r="W806" s="226">
        <f t="shared" si="138"/>
        <v>0</v>
      </c>
      <c r="AB806" s="199"/>
      <c r="AC806" s="199"/>
    </row>
    <row r="807" spans="1:29" s="225" customFormat="1" ht="36" hidden="1" customHeight="1" outlineLevel="7" x14ac:dyDescent="0.2">
      <c r="A807" s="221"/>
      <c r="B807" s="227"/>
      <c r="C807" s="248"/>
      <c r="D807" s="248"/>
      <c r="E807" s="254"/>
      <c r="F807" s="265"/>
      <c r="G807" s="270"/>
      <c r="H807" s="270"/>
      <c r="I807" s="4" t="s">
        <v>293</v>
      </c>
      <c r="J807" s="259" t="s">
        <v>256</v>
      </c>
      <c r="K807" s="259">
        <v>1</v>
      </c>
      <c r="L807" s="234">
        <v>0</v>
      </c>
      <c r="M807" s="116">
        <v>4.4549141285848E-4</v>
      </c>
      <c r="N807" s="5">
        <f t="shared" si="139"/>
        <v>121619155.71036504</v>
      </c>
      <c r="O807" s="6">
        <v>0</v>
      </c>
      <c r="P807" s="260">
        <v>0</v>
      </c>
      <c r="Q807" s="261">
        <f t="shared" si="135"/>
        <v>0</v>
      </c>
      <c r="R807" s="262">
        <f t="shared" si="135"/>
        <v>0</v>
      </c>
      <c r="S807" s="6">
        <f t="shared" si="140"/>
        <v>0</v>
      </c>
      <c r="T807" s="260">
        <f t="shared" si="137"/>
        <v>0</v>
      </c>
      <c r="U807" s="428">
        <v>0</v>
      </c>
      <c r="W807" s="226">
        <f t="shared" si="138"/>
        <v>0</v>
      </c>
      <c r="AB807" s="199"/>
      <c r="AC807" s="199"/>
    </row>
    <row r="808" spans="1:29" s="225" customFormat="1" ht="36" hidden="1" customHeight="1" outlineLevel="7" x14ac:dyDescent="0.2">
      <c r="A808" s="221"/>
      <c r="B808" s="227"/>
      <c r="C808" s="248"/>
      <c r="D808" s="248"/>
      <c r="E808" s="254"/>
      <c r="F808" s="265"/>
      <c r="G808" s="270"/>
      <c r="H808" s="270"/>
      <c r="I808" s="4" t="s">
        <v>294</v>
      </c>
      <c r="J808" s="259" t="s">
        <v>257</v>
      </c>
      <c r="K808" s="259">
        <v>1</v>
      </c>
      <c r="L808" s="234">
        <v>0</v>
      </c>
      <c r="M808" s="116">
        <v>1.1137285321462E-4</v>
      </c>
      <c r="N808" s="5">
        <f t="shared" si="139"/>
        <v>30404788.927591261</v>
      </c>
      <c r="O808" s="6">
        <v>0</v>
      </c>
      <c r="P808" s="260">
        <v>0</v>
      </c>
      <c r="Q808" s="261">
        <f t="shared" si="135"/>
        <v>0</v>
      </c>
      <c r="R808" s="262">
        <f t="shared" si="135"/>
        <v>0</v>
      </c>
      <c r="S808" s="6">
        <f t="shared" si="140"/>
        <v>0</v>
      </c>
      <c r="T808" s="260">
        <f t="shared" si="137"/>
        <v>0</v>
      </c>
      <c r="U808" s="428">
        <v>0</v>
      </c>
      <c r="W808" s="226">
        <f t="shared" si="138"/>
        <v>0</v>
      </c>
      <c r="AB808" s="199"/>
      <c r="AC808" s="199"/>
    </row>
    <row r="809" spans="1:29" s="225" customFormat="1" ht="36" hidden="1" customHeight="1" outlineLevel="2" x14ac:dyDescent="0.2">
      <c r="A809" s="221"/>
      <c r="B809" s="227"/>
      <c r="C809" s="248"/>
      <c r="D809" s="248"/>
      <c r="E809" s="248"/>
      <c r="F809" s="248"/>
      <c r="G809" s="248"/>
      <c r="H809" s="248"/>
      <c r="I809" s="10" t="s">
        <v>150</v>
      </c>
      <c r="J809" s="249"/>
      <c r="K809" s="249"/>
      <c r="L809" s="11"/>
      <c r="M809" s="251">
        <v>0.15143429693626376</v>
      </c>
      <c r="N809" s="11">
        <f t="shared" si="139"/>
        <v>41341563063.600006</v>
      </c>
      <c r="O809" s="253">
        <v>8.2981019095408379E-2</v>
      </c>
      <c r="P809" s="264">
        <v>2460970448.6631274</v>
      </c>
      <c r="Q809" s="12">
        <f t="shared" si="135"/>
        <v>-5.8984442761617073E-6</v>
      </c>
      <c r="R809" s="11">
        <f t="shared" si="135"/>
        <v>969350734.44547415</v>
      </c>
      <c r="S809" s="253">
        <f>(S810*M810+S825*M825+S927*M927+S942*M942+S945*M945)/M809</f>
        <v>8.2975120651132217E-2</v>
      </c>
      <c r="T809" s="264">
        <f t="shared" si="137"/>
        <v>3430321183.1086016</v>
      </c>
      <c r="U809" s="428">
        <v>8.2981019095408379E-2</v>
      </c>
      <c r="W809" s="226">
        <f t="shared" si="138"/>
        <v>0</v>
      </c>
      <c r="AB809" s="199"/>
      <c r="AC809" s="199"/>
    </row>
    <row r="810" spans="1:29" s="225" customFormat="1" ht="36" hidden="1" customHeight="1" outlineLevel="3" x14ac:dyDescent="0.2">
      <c r="A810" s="221"/>
      <c r="B810" s="227"/>
      <c r="C810" s="248"/>
      <c r="D810" s="248"/>
      <c r="E810" s="254"/>
      <c r="F810" s="254"/>
      <c r="G810" s="254"/>
      <c r="H810" s="254"/>
      <c r="I810" s="13" t="s">
        <v>21</v>
      </c>
      <c r="J810" s="255"/>
      <c r="K810" s="255"/>
      <c r="L810" s="14"/>
      <c r="M810" s="112">
        <v>1.150009387430842E-2</v>
      </c>
      <c r="N810" s="14">
        <f t="shared" si="139"/>
        <v>3139525627.6861987</v>
      </c>
      <c r="O810" s="257">
        <v>0.45199999999999996</v>
      </c>
      <c r="P810" s="258">
        <v>665579433.06947422</v>
      </c>
      <c r="Q810" s="15">
        <f t="shared" si="135"/>
        <v>0</v>
      </c>
      <c r="R810" s="14">
        <f t="shared" si="135"/>
        <v>753486150.64468741</v>
      </c>
      <c r="S810" s="257">
        <f>SUMPRODUCT(S811:S824,M811:M824)/M810</f>
        <v>0.45199999999999996</v>
      </c>
      <c r="T810" s="258">
        <f t="shared" si="137"/>
        <v>1419065583.7141616</v>
      </c>
      <c r="U810" s="428">
        <v>0.45199999999999996</v>
      </c>
      <c r="W810" s="226">
        <f t="shared" si="138"/>
        <v>0</v>
      </c>
      <c r="AB810" s="199"/>
      <c r="AC810" s="199"/>
    </row>
    <row r="811" spans="1:29" s="225" customFormat="1" ht="36" hidden="1" customHeight="1" outlineLevel="7" x14ac:dyDescent="0.2">
      <c r="A811" s="221"/>
      <c r="B811" s="227"/>
      <c r="C811" s="248"/>
      <c r="D811" s="248"/>
      <c r="E811" s="254"/>
      <c r="F811" s="254"/>
      <c r="G811" s="254"/>
      <c r="H811" s="254"/>
      <c r="I811" s="4" t="s">
        <v>151</v>
      </c>
      <c r="J811" s="259" t="s">
        <v>257</v>
      </c>
      <c r="K811" s="259">
        <v>100</v>
      </c>
      <c r="L811" s="234">
        <v>100</v>
      </c>
      <c r="M811" s="116">
        <v>5.7500469371542103E-5</v>
      </c>
      <c r="N811" s="5">
        <f t="shared" si="139"/>
        <v>15697628.138430994</v>
      </c>
      <c r="O811" s="6">
        <v>1</v>
      </c>
      <c r="P811" s="260">
        <v>15697628.138430994</v>
      </c>
      <c r="Q811" s="261">
        <f t="shared" si="135"/>
        <v>0</v>
      </c>
      <c r="R811" s="262">
        <f t="shared" si="135"/>
        <v>0</v>
      </c>
      <c r="S811" s="6">
        <f t="shared" ref="S811:S824" si="141">L811/K811</f>
        <v>1</v>
      </c>
      <c r="T811" s="260">
        <f t="shared" si="137"/>
        <v>15697628.138430994</v>
      </c>
      <c r="U811" s="428">
        <v>1</v>
      </c>
      <c r="V811" s="225">
        <v>100</v>
      </c>
      <c r="W811" s="226">
        <f t="shared" si="138"/>
        <v>0</v>
      </c>
      <c r="AB811" s="199"/>
      <c r="AC811" s="199"/>
    </row>
    <row r="812" spans="1:29" s="225" customFormat="1" ht="36" hidden="1" customHeight="1" outlineLevel="7" x14ac:dyDescent="0.2">
      <c r="A812" s="221"/>
      <c r="B812" s="227"/>
      <c r="C812" s="248"/>
      <c r="D812" s="248"/>
      <c r="E812" s="254"/>
      <c r="F812" s="254"/>
      <c r="G812" s="254"/>
      <c r="H812" s="254"/>
      <c r="I812" s="4" t="s">
        <v>152</v>
      </c>
      <c r="J812" s="259" t="s">
        <v>257</v>
      </c>
      <c r="K812" s="259">
        <v>100</v>
      </c>
      <c r="L812" s="234">
        <v>100</v>
      </c>
      <c r="M812" s="116">
        <v>5.7500469371542103E-5</v>
      </c>
      <c r="N812" s="5">
        <f t="shared" si="139"/>
        <v>15697628.138430994</v>
      </c>
      <c r="O812" s="6">
        <v>1</v>
      </c>
      <c r="P812" s="260">
        <v>15697628.138430994</v>
      </c>
      <c r="Q812" s="261">
        <f t="shared" si="135"/>
        <v>0</v>
      </c>
      <c r="R812" s="262">
        <f t="shared" si="135"/>
        <v>0</v>
      </c>
      <c r="S812" s="6">
        <f t="shared" si="141"/>
        <v>1</v>
      </c>
      <c r="T812" s="260">
        <f t="shared" si="137"/>
        <v>15697628.138430994</v>
      </c>
      <c r="U812" s="428">
        <v>1</v>
      </c>
      <c r="V812" s="225">
        <v>100</v>
      </c>
      <c r="W812" s="226">
        <f t="shared" si="138"/>
        <v>0</v>
      </c>
      <c r="AB812" s="199"/>
      <c r="AC812" s="199"/>
    </row>
    <row r="813" spans="1:29" s="225" customFormat="1" ht="36" hidden="1" customHeight="1" outlineLevel="7" x14ac:dyDescent="0.2">
      <c r="A813" s="221"/>
      <c r="B813" s="227"/>
      <c r="C813" s="248"/>
      <c r="D813" s="248"/>
      <c r="E813" s="254"/>
      <c r="F813" s="254"/>
      <c r="G813" s="254"/>
      <c r="H813" s="254"/>
      <c r="I813" s="4" t="s">
        <v>153</v>
      </c>
      <c r="J813" s="259" t="s">
        <v>257</v>
      </c>
      <c r="K813" s="259">
        <v>100</v>
      </c>
      <c r="L813" s="234">
        <v>100</v>
      </c>
      <c r="M813" s="116">
        <v>5.7500469371542103E-5</v>
      </c>
      <c r="N813" s="5">
        <f t="shared" si="139"/>
        <v>15697628.138430994</v>
      </c>
      <c r="O813" s="6">
        <v>1</v>
      </c>
      <c r="P813" s="260">
        <v>15697628.138430994</v>
      </c>
      <c r="Q813" s="261">
        <f t="shared" si="135"/>
        <v>0</v>
      </c>
      <c r="R813" s="262">
        <f t="shared" si="135"/>
        <v>0</v>
      </c>
      <c r="S813" s="6">
        <f t="shared" si="141"/>
        <v>1</v>
      </c>
      <c r="T813" s="260">
        <f t="shared" si="137"/>
        <v>15697628.138430994</v>
      </c>
      <c r="U813" s="428">
        <v>1</v>
      </c>
      <c r="V813" s="225">
        <v>100</v>
      </c>
      <c r="W813" s="226">
        <f t="shared" si="138"/>
        <v>0</v>
      </c>
      <c r="AB813" s="199"/>
      <c r="AC813" s="199"/>
    </row>
    <row r="814" spans="1:29" s="225" customFormat="1" ht="36" hidden="1" customHeight="1" outlineLevel="7" x14ac:dyDescent="0.2">
      <c r="A814" s="221"/>
      <c r="B814" s="227"/>
      <c r="C814" s="248"/>
      <c r="D814" s="248"/>
      <c r="E814" s="254"/>
      <c r="F814" s="254"/>
      <c r="G814" s="254"/>
      <c r="H814" s="254"/>
      <c r="I814" s="4" t="s">
        <v>154</v>
      </c>
      <c r="J814" s="259" t="s">
        <v>257</v>
      </c>
      <c r="K814" s="259">
        <v>100</v>
      </c>
      <c r="L814" s="234">
        <v>100</v>
      </c>
      <c r="M814" s="116">
        <v>5.7500469371542103E-5</v>
      </c>
      <c r="N814" s="5">
        <f t="shared" si="139"/>
        <v>15697628.138430994</v>
      </c>
      <c r="O814" s="6">
        <v>1</v>
      </c>
      <c r="P814" s="260">
        <v>15697628.138430994</v>
      </c>
      <c r="Q814" s="261">
        <f t="shared" si="135"/>
        <v>0</v>
      </c>
      <c r="R814" s="262">
        <f t="shared" si="135"/>
        <v>0</v>
      </c>
      <c r="S814" s="6">
        <f t="shared" si="141"/>
        <v>1</v>
      </c>
      <c r="T814" s="260">
        <f t="shared" si="137"/>
        <v>15697628.138430994</v>
      </c>
      <c r="U814" s="428">
        <v>1</v>
      </c>
      <c r="V814" s="225">
        <v>100</v>
      </c>
      <c r="W814" s="226">
        <f t="shared" si="138"/>
        <v>0</v>
      </c>
      <c r="AB814" s="199"/>
      <c r="AC814" s="199"/>
    </row>
    <row r="815" spans="1:29" s="225" customFormat="1" ht="36" hidden="1" customHeight="1" outlineLevel="7" x14ac:dyDescent="0.2">
      <c r="A815" s="221"/>
      <c r="B815" s="227"/>
      <c r="C815" s="248"/>
      <c r="D815" s="248"/>
      <c r="E815" s="254"/>
      <c r="F815" s="254"/>
      <c r="G815" s="254"/>
      <c r="H815" s="254"/>
      <c r="I815" s="4" t="s">
        <v>155</v>
      </c>
      <c r="J815" s="259" t="s">
        <v>257</v>
      </c>
      <c r="K815" s="259">
        <v>100</v>
      </c>
      <c r="L815" s="234">
        <v>100</v>
      </c>
      <c r="M815" s="116">
        <v>5.7500469371542103E-5</v>
      </c>
      <c r="N815" s="5">
        <f t="shared" si="139"/>
        <v>15697628.138430994</v>
      </c>
      <c r="O815" s="6">
        <v>1</v>
      </c>
      <c r="P815" s="260">
        <v>15697628.138430994</v>
      </c>
      <c r="Q815" s="261">
        <f t="shared" si="135"/>
        <v>0</v>
      </c>
      <c r="R815" s="262">
        <f t="shared" si="135"/>
        <v>0</v>
      </c>
      <c r="S815" s="6">
        <f t="shared" si="141"/>
        <v>1</v>
      </c>
      <c r="T815" s="260">
        <f t="shared" si="137"/>
        <v>15697628.138430994</v>
      </c>
      <c r="U815" s="428">
        <v>1</v>
      </c>
      <c r="V815" s="225">
        <v>100</v>
      </c>
      <c r="W815" s="226">
        <f t="shared" si="138"/>
        <v>0</v>
      </c>
      <c r="AB815" s="199"/>
      <c r="AC815" s="199"/>
    </row>
    <row r="816" spans="1:29" s="225" customFormat="1" ht="36" hidden="1" customHeight="1" outlineLevel="7" x14ac:dyDescent="0.2">
      <c r="A816" s="221"/>
      <c r="B816" s="227"/>
      <c r="C816" s="248"/>
      <c r="D816" s="248"/>
      <c r="E816" s="254"/>
      <c r="F816" s="254"/>
      <c r="G816" s="254"/>
      <c r="H816" s="254"/>
      <c r="I816" s="4" t="s">
        <v>156</v>
      </c>
      <c r="J816" s="259" t="s">
        <v>257</v>
      </c>
      <c r="K816" s="259">
        <v>100</v>
      </c>
      <c r="L816" s="234">
        <v>20</v>
      </c>
      <c r="M816" s="116">
        <v>3.4500281622925253E-3</v>
      </c>
      <c r="N816" s="5">
        <f t="shared" si="139"/>
        <v>941857688.30585945</v>
      </c>
      <c r="O816" s="6">
        <v>1</v>
      </c>
      <c r="P816" s="260">
        <v>188371537.66117191</v>
      </c>
      <c r="Q816" s="261">
        <f t="shared" si="135"/>
        <v>0</v>
      </c>
      <c r="R816" s="262">
        <f t="shared" si="135"/>
        <v>753486150.64468753</v>
      </c>
      <c r="S816" s="6">
        <v>1</v>
      </c>
      <c r="T816" s="260">
        <f t="shared" si="137"/>
        <v>941857688.30585945</v>
      </c>
      <c r="U816" s="428">
        <v>1</v>
      </c>
      <c r="W816" s="226">
        <f t="shared" si="138"/>
        <v>-20</v>
      </c>
      <c r="AB816" s="199"/>
      <c r="AC816" s="199"/>
    </row>
    <row r="817" spans="1:29" s="225" customFormat="1" ht="36" hidden="1" customHeight="1" outlineLevel="7" x14ac:dyDescent="0.2">
      <c r="A817" s="221"/>
      <c r="B817" s="227"/>
      <c r="C817" s="248"/>
      <c r="D817" s="248"/>
      <c r="E817" s="254"/>
      <c r="F817" s="254"/>
      <c r="G817" s="254"/>
      <c r="H817" s="254"/>
      <c r="I817" s="4" t="s">
        <v>157</v>
      </c>
      <c r="J817" s="259" t="s">
        <v>257</v>
      </c>
      <c r="K817" s="259">
        <v>100</v>
      </c>
      <c r="L817" s="234">
        <v>20</v>
      </c>
      <c r="M817" s="116">
        <v>5.7500469371542103E-5</v>
      </c>
      <c r="N817" s="5">
        <f t="shared" si="139"/>
        <v>15697628.138430994</v>
      </c>
      <c r="O817" s="6">
        <v>0.2</v>
      </c>
      <c r="P817" s="260">
        <v>3139525.6276861988</v>
      </c>
      <c r="Q817" s="261">
        <f t="shared" si="135"/>
        <v>0</v>
      </c>
      <c r="R817" s="262">
        <f t="shared" si="135"/>
        <v>0</v>
      </c>
      <c r="S817" s="6">
        <v>0.2</v>
      </c>
      <c r="T817" s="260">
        <f t="shared" si="137"/>
        <v>3139525.6276861988</v>
      </c>
      <c r="U817" s="428">
        <v>0.2</v>
      </c>
      <c r="W817" s="226">
        <f t="shared" si="138"/>
        <v>-20</v>
      </c>
      <c r="AB817" s="199"/>
      <c r="AC817" s="199"/>
    </row>
    <row r="818" spans="1:29" s="225" customFormat="1" ht="36" hidden="1" customHeight="1" outlineLevel="7" x14ac:dyDescent="0.2">
      <c r="A818" s="221"/>
      <c r="B818" s="227"/>
      <c r="C818" s="248"/>
      <c r="D818" s="248"/>
      <c r="E818" s="254"/>
      <c r="F818" s="254"/>
      <c r="G818" s="254"/>
      <c r="H818" s="254"/>
      <c r="I818" s="4" t="s">
        <v>158</v>
      </c>
      <c r="J818" s="259" t="s">
        <v>257</v>
      </c>
      <c r="K818" s="259">
        <v>100</v>
      </c>
      <c r="L818" s="234">
        <v>20</v>
      </c>
      <c r="M818" s="116">
        <v>5.7500469371542103E-5</v>
      </c>
      <c r="N818" s="5">
        <f t="shared" si="139"/>
        <v>15697628.138430994</v>
      </c>
      <c r="O818" s="6">
        <v>0.2</v>
      </c>
      <c r="P818" s="260">
        <v>3139525.6276861988</v>
      </c>
      <c r="Q818" s="261">
        <f t="shared" si="135"/>
        <v>0</v>
      </c>
      <c r="R818" s="262">
        <f t="shared" si="135"/>
        <v>0</v>
      </c>
      <c r="S818" s="6">
        <v>0.2</v>
      </c>
      <c r="T818" s="260">
        <f t="shared" si="137"/>
        <v>3139525.6276861988</v>
      </c>
      <c r="U818" s="428">
        <v>0.2</v>
      </c>
      <c r="W818" s="226">
        <f t="shared" si="138"/>
        <v>-20</v>
      </c>
      <c r="AB818" s="199"/>
      <c r="AC818" s="199"/>
    </row>
    <row r="819" spans="1:29" s="225" customFormat="1" ht="36" hidden="1" customHeight="1" outlineLevel="7" x14ac:dyDescent="0.2">
      <c r="A819" s="221"/>
      <c r="B819" s="227"/>
      <c r="C819" s="248"/>
      <c r="D819" s="248"/>
      <c r="E819" s="254"/>
      <c r="F819" s="254"/>
      <c r="G819" s="254"/>
      <c r="H819" s="254"/>
      <c r="I819" s="4" t="s">
        <v>159</v>
      </c>
      <c r="J819" s="259" t="s">
        <v>257</v>
      </c>
      <c r="K819" s="259">
        <v>100</v>
      </c>
      <c r="L819" s="234">
        <v>20</v>
      </c>
      <c r="M819" s="116">
        <v>9.2000750994467365E-4</v>
      </c>
      <c r="N819" s="5">
        <f t="shared" si="139"/>
        <v>251162050.2148959</v>
      </c>
      <c r="O819" s="6">
        <v>0.2</v>
      </c>
      <c r="P819" s="260">
        <v>50232410.042979181</v>
      </c>
      <c r="Q819" s="261">
        <f t="shared" si="135"/>
        <v>0</v>
      </c>
      <c r="R819" s="262">
        <f t="shared" si="135"/>
        <v>0</v>
      </c>
      <c r="S819" s="6">
        <v>0.2</v>
      </c>
      <c r="T819" s="260">
        <f t="shared" si="137"/>
        <v>50232410.042979181</v>
      </c>
      <c r="U819" s="428">
        <v>0.2</v>
      </c>
      <c r="W819" s="226">
        <f t="shared" si="138"/>
        <v>-20</v>
      </c>
      <c r="AB819" s="199"/>
      <c r="AC819" s="199"/>
    </row>
    <row r="820" spans="1:29" s="225" customFormat="1" ht="36" hidden="1" customHeight="1" outlineLevel="7" x14ac:dyDescent="0.2">
      <c r="A820" s="221"/>
      <c r="B820" s="227"/>
      <c r="C820" s="248"/>
      <c r="D820" s="248"/>
      <c r="E820" s="254"/>
      <c r="F820" s="254"/>
      <c r="G820" s="254"/>
      <c r="H820" s="254"/>
      <c r="I820" s="4" t="s">
        <v>160</v>
      </c>
      <c r="J820" s="259" t="s">
        <v>257</v>
      </c>
      <c r="K820" s="259">
        <v>100</v>
      </c>
      <c r="L820" s="234">
        <v>100</v>
      </c>
      <c r="M820" s="116">
        <v>9.2000750994467365E-4</v>
      </c>
      <c r="N820" s="5">
        <f t="shared" si="139"/>
        <v>251162050.2148959</v>
      </c>
      <c r="O820" s="6">
        <v>1</v>
      </c>
      <c r="P820" s="260">
        <v>251162050.2148959</v>
      </c>
      <c r="Q820" s="261">
        <f t="shared" si="135"/>
        <v>0</v>
      </c>
      <c r="R820" s="262">
        <f t="shared" si="135"/>
        <v>0</v>
      </c>
      <c r="S820" s="6">
        <f t="shared" si="141"/>
        <v>1</v>
      </c>
      <c r="T820" s="260">
        <f t="shared" si="137"/>
        <v>251162050.2148959</v>
      </c>
      <c r="U820" s="428">
        <v>1</v>
      </c>
      <c r="V820" s="225">
        <v>100</v>
      </c>
      <c r="W820" s="226">
        <f t="shared" si="138"/>
        <v>0</v>
      </c>
      <c r="AB820" s="199"/>
      <c r="AC820" s="199"/>
    </row>
    <row r="821" spans="1:29" s="225" customFormat="1" ht="36" hidden="1" customHeight="1" outlineLevel="7" x14ac:dyDescent="0.2">
      <c r="A821" s="221"/>
      <c r="B821" s="227"/>
      <c r="C821" s="248"/>
      <c r="D821" s="248"/>
      <c r="E821" s="254"/>
      <c r="F821" s="254"/>
      <c r="G821" s="254"/>
      <c r="H821" s="254"/>
      <c r="I821" s="4" t="s">
        <v>161</v>
      </c>
      <c r="J821" s="259" t="s">
        <v>257</v>
      </c>
      <c r="K821" s="259">
        <v>100</v>
      </c>
      <c r="L821" s="234">
        <v>0</v>
      </c>
      <c r="M821" s="116">
        <v>2.8750234685771051E-3</v>
      </c>
      <c r="N821" s="5">
        <f t="shared" si="139"/>
        <v>784881406.92154968</v>
      </c>
      <c r="O821" s="6">
        <v>0</v>
      </c>
      <c r="P821" s="260">
        <v>0</v>
      </c>
      <c r="Q821" s="261">
        <f t="shared" si="135"/>
        <v>0</v>
      </c>
      <c r="R821" s="262">
        <f t="shared" si="135"/>
        <v>0</v>
      </c>
      <c r="S821" s="6">
        <f t="shared" si="141"/>
        <v>0</v>
      </c>
      <c r="T821" s="260">
        <f t="shared" si="137"/>
        <v>0</v>
      </c>
      <c r="U821" s="428">
        <v>0</v>
      </c>
      <c r="W821" s="226">
        <f t="shared" si="138"/>
        <v>0</v>
      </c>
      <c r="AB821" s="199"/>
      <c r="AC821" s="199"/>
    </row>
    <row r="822" spans="1:29" s="225" customFormat="1" ht="36" hidden="1" customHeight="1" outlineLevel="7" x14ac:dyDescent="0.2">
      <c r="A822" s="221"/>
      <c r="B822" s="227"/>
      <c r="C822" s="248"/>
      <c r="D822" s="248"/>
      <c r="E822" s="254"/>
      <c r="F822" s="254"/>
      <c r="G822" s="254"/>
      <c r="H822" s="254"/>
      <c r="I822" s="4" t="s">
        <v>162</v>
      </c>
      <c r="J822" s="259" t="s">
        <v>257</v>
      </c>
      <c r="K822" s="259">
        <v>100</v>
      </c>
      <c r="L822" s="234">
        <v>0</v>
      </c>
      <c r="M822" s="116">
        <v>1.4950122036600946E-3</v>
      </c>
      <c r="N822" s="5">
        <f t="shared" si="139"/>
        <v>408138331.59920585</v>
      </c>
      <c r="O822" s="6">
        <v>0</v>
      </c>
      <c r="P822" s="260">
        <v>0</v>
      </c>
      <c r="Q822" s="261">
        <f t="shared" si="135"/>
        <v>0</v>
      </c>
      <c r="R822" s="262">
        <f t="shared" si="135"/>
        <v>0</v>
      </c>
      <c r="S822" s="6">
        <f t="shared" si="141"/>
        <v>0</v>
      </c>
      <c r="T822" s="260">
        <f t="shared" si="137"/>
        <v>0</v>
      </c>
      <c r="U822" s="428">
        <v>0</v>
      </c>
      <c r="W822" s="226">
        <f t="shared" si="138"/>
        <v>0</v>
      </c>
      <c r="AB822" s="199"/>
      <c r="AC822" s="199"/>
    </row>
    <row r="823" spans="1:29" s="225" customFormat="1" ht="36" hidden="1" customHeight="1" outlineLevel="7" x14ac:dyDescent="0.2">
      <c r="A823" s="221"/>
      <c r="B823" s="227"/>
      <c r="C823" s="248"/>
      <c r="D823" s="248"/>
      <c r="E823" s="254"/>
      <c r="F823" s="254"/>
      <c r="G823" s="254"/>
      <c r="H823" s="254"/>
      <c r="I823" s="4" t="s">
        <v>34</v>
      </c>
      <c r="J823" s="259" t="s">
        <v>257</v>
      </c>
      <c r="K823" s="259">
        <v>100</v>
      </c>
      <c r="L823" s="234">
        <v>20</v>
      </c>
      <c r="M823" s="116">
        <v>1.3800112649170102E-3</v>
      </c>
      <c r="N823" s="5">
        <f t="shared" si="139"/>
        <v>376743075.32234377</v>
      </c>
      <c r="O823" s="6">
        <v>0.2</v>
      </c>
      <c r="P823" s="260">
        <v>75348615.064468756</v>
      </c>
      <c r="Q823" s="261">
        <f t="shared" si="135"/>
        <v>0</v>
      </c>
      <c r="R823" s="262">
        <f t="shared" si="135"/>
        <v>0</v>
      </c>
      <c r="S823" s="6">
        <v>0.2</v>
      </c>
      <c r="T823" s="260">
        <f t="shared" si="137"/>
        <v>75348615.064468756</v>
      </c>
      <c r="U823" s="428">
        <v>0.2</v>
      </c>
      <c r="W823" s="226">
        <f t="shared" si="138"/>
        <v>-20</v>
      </c>
      <c r="AB823" s="199"/>
      <c r="AC823" s="199"/>
    </row>
    <row r="824" spans="1:29" s="225" customFormat="1" ht="36" hidden="1" customHeight="1" outlineLevel="7" x14ac:dyDescent="0.2">
      <c r="A824" s="221"/>
      <c r="B824" s="227"/>
      <c r="C824" s="248"/>
      <c r="D824" s="248"/>
      <c r="E824" s="254"/>
      <c r="F824" s="254"/>
      <c r="G824" s="254"/>
      <c r="H824" s="254"/>
      <c r="I824" s="4" t="s">
        <v>35</v>
      </c>
      <c r="J824" s="259" t="s">
        <v>257</v>
      </c>
      <c r="K824" s="259">
        <v>100</v>
      </c>
      <c r="L824" s="234">
        <v>100</v>
      </c>
      <c r="M824" s="116">
        <v>5.7500469371542103E-5</v>
      </c>
      <c r="N824" s="5">
        <f t="shared" si="139"/>
        <v>15697628.138430994</v>
      </c>
      <c r="O824" s="6">
        <v>1</v>
      </c>
      <c r="P824" s="260">
        <v>15697628.138430994</v>
      </c>
      <c r="Q824" s="261">
        <f t="shared" si="135"/>
        <v>0</v>
      </c>
      <c r="R824" s="262">
        <f t="shared" si="135"/>
        <v>0</v>
      </c>
      <c r="S824" s="6">
        <f t="shared" si="141"/>
        <v>1</v>
      </c>
      <c r="T824" s="260">
        <f t="shared" si="137"/>
        <v>15697628.138430994</v>
      </c>
      <c r="U824" s="428">
        <v>1</v>
      </c>
      <c r="V824" s="225">
        <v>100</v>
      </c>
      <c r="W824" s="226">
        <f t="shared" si="138"/>
        <v>0</v>
      </c>
      <c r="AB824" s="199"/>
      <c r="AC824" s="199"/>
    </row>
    <row r="825" spans="1:29" s="225" customFormat="1" ht="36" hidden="1" customHeight="1" outlineLevel="3" x14ac:dyDescent="0.2">
      <c r="A825" s="221"/>
      <c r="B825" s="227"/>
      <c r="C825" s="248"/>
      <c r="D825" s="248"/>
      <c r="E825" s="254"/>
      <c r="F825" s="254"/>
      <c r="G825" s="254"/>
      <c r="H825" s="254"/>
      <c r="I825" s="13" t="s">
        <v>56</v>
      </c>
      <c r="J825" s="255"/>
      <c r="K825" s="255"/>
      <c r="L825" s="256"/>
      <c r="M825" s="285">
        <v>8.884924798815215E-2</v>
      </c>
      <c r="N825" s="14">
        <f t="shared" si="139"/>
        <v>24255844700.765537</v>
      </c>
      <c r="O825" s="257">
        <v>6.3689258123983516E-2</v>
      </c>
      <c r="P825" s="258">
        <v>1328728319.4555068</v>
      </c>
      <c r="Q825" s="257">
        <f t="shared" si="135"/>
        <v>-1.0053284436331578E-5</v>
      </c>
      <c r="R825" s="256">
        <f t="shared" si="135"/>
        <v>215864583.80078697</v>
      </c>
      <c r="S825" s="257">
        <f>(S826*M826+S914*M914)/M825</f>
        <v>6.3679204839547185E-2</v>
      </c>
      <c r="T825" s="258">
        <f t="shared" si="137"/>
        <v>1544592903.2562938</v>
      </c>
      <c r="U825" s="428">
        <v>6.3689258123983516E-2</v>
      </c>
      <c r="W825" s="226">
        <f t="shared" si="138"/>
        <v>0</v>
      </c>
      <c r="AB825" s="199"/>
      <c r="AC825" s="199"/>
    </row>
    <row r="826" spans="1:29" s="225" customFormat="1" ht="36" hidden="1" customHeight="1" outlineLevel="4" x14ac:dyDescent="0.2">
      <c r="A826" s="221"/>
      <c r="B826" s="227"/>
      <c r="C826" s="248"/>
      <c r="D826" s="248"/>
      <c r="E826" s="254"/>
      <c r="F826" s="265"/>
      <c r="G826" s="265"/>
      <c r="H826" s="265"/>
      <c r="I826" s="19" t="s">
        <v>57</v>
      </c>
      <c r="J826" s="266"/>
      <c r="K826" s="266"/>
      <c r="L826" s="267"/>
      <c r="M826" s="105">
        <v>8.794135363612017E-2</v>
      </c>
      <c r="N826" s="20">
        <f t="shared" si="139"/>
        <v>24007989542.660805</v>
      </c>
      <c r="O826" s="268">
        <v>6.4346777201698985E-2</v>
      </c>
      <c r="P826" s="269">
        <v>1328728319.4555066</v>
      </c>
      <c r="Q826" s="268">
        <f t="shared" si="135"/>
        <v>-1.0157073152133878E-5</v>
      </c>
      <c r="R826" s="267">
        <f t="shared" si="135"/>
        <v>215864583.80078697</v>
      </c>
      <c r="S826" s="268">
        <f>(S827*M827+S863*M863)/M826</f>
        <v>6.4336620128546851E-2</v>
      </c>
      <c r="T826" s="269">
        <f t="shared" si="137"/>
        <v>1544592903.2562935</v>
      </c>
      <c r="U826" s="428">
        <v>6.4346777201698985E-2</v>
      </c>
      <c r="W826" s="226">
        <f t="shared" si="138"/>
        <v>0</v>
      </c>
      <c r="AB826" s="199"/>
      <c r="AC826" s="199"/>
    </row>
    <row r="827" spans="1:29" s="225" customFormat="1" ht="36" hidden="1" customHeight="1" outlineLevel="5" x14ac:dyDescent="0.2">
      <c r="A827" s="221"/>
      <c r="B827" s="227"/>
      <c r="C827" s="248"/>
      <c r="D827" s="248"/>
      <c r="E827" s="254"/>
      <c r="F827" s="265"/>
      <c r="G827" s="270"/>
      <c r="H827" s="270"/>
      <c r="I827" s="22" t="s">
        <v>58</v>
      </c>
      <c r="J827" s="271"/>
      <c r="K827" s="271"/>
      <c r="L827" s="272"/>
      <c r="M827" s="115">
        <v>3.0779883433632547E-2</v>
      </c>
      <c r="N827" s="23">
        <f t="shared" si="139"/>
        <v>8402908177.3816853</v>
      </c>
      <c r="O827" s="273">
        <v>0.10433626279071342</v>
      </c>
      <c r="P827" s="274">
        <v>708276870.9966712</v>
      </c>
      <c r="Q827" s="273">
        <f t="shared" si="135"/>
        <v>0</v>
      </c>
      <c r="R827" s="272">
        <f t="shared" si="135"/>
        <v>168451164.80485904</v>
      </c>
      <c r="S827" s="273">
        <f>(S828*M828+S835*M835+S842*M842+S849*M849+S856*M856)/M827</f>
        <v>0.10433626279071342</v>
      </c>
      <c r="T827" s="274">
        <f t="shared" si="137"/>
        <v>876728035.80153024</v>
      </c>
      <c r="U827" s="428">
        <v>0.10433626279071342</v>
      </c>
      <c r="W827" s="226">
        <f t="shared" si="138"/>
        <v>0</v>
      </c>
      <c r="AB827" s="199"/>
      <c r="AC827" s="199"/>
    </row>
    <row r="828" spans="1:29" s="225" customFormat="1" ht="36" hidden="1" customHeight="1" outlineLevel="6" x14ac:dyDescent="0.2">
      <c r="A828" s="221"/>
      <c r="B828" s="227"/>
      <c r="C828" s="248"/>
      <c r="D828" s="248"/>
      <c r="E828" s="254"/>
      <c r="F828" s="265"/>
      <c r="G828" s="270"/>
      <c r="H828" s="278"/>
      <c r="I828" s="27" t="s">
        <v>59</v>
      </c>
      <c r="J828" s="279"/>
      <c r="K828" s="279"/>
      <c r="L828" s="282"/>
      <c r="M828" s="280">
        <v>2.0826203460597208E-2</v>
      </c>
      <c r="N828" s="28">
        <f t="shared" si="139"/>
        <v>5685553544.7430372</v>
      </c>
      <c r="O828" s="29">
        <v>0.13627999999999998</v>
      </c>
      <c r="P828" s="281">
        <v>606376072.27272201</v>
      </c>
      <c r="Q828" s="283">
        <f t="shared" si="135"/>
        <v>0</v>
      </c>
      <c r="R828" s="282">
        <f t="shared" si="135"/>
        <v>168451164.80485904</v>
      </c>
      <c r="S828" s="29">
        <f>SUMPRODUCT(S829:S834,M829:M834)/M828</f>
        <v>0.13627999999999998</v>
      </c>
      <c r="T828" s="281">
        <f t="shared" si="137"/>
        <v>774827237.07758105</v>
      </c>
      <c r="U828" s="428">
        <v>0.13627999999999998</v>
      </c>
      <c r="W828" s="226">
        <f t="shared" si="138"/>
        <v>0</v>
      </c>
      <c r="AB828" s="199"/>
      <c r="AC828" s="199"/>
    </row>
    <row r="829" spans="1:29" s="225" customFormat="1" ht="36" hidden="1" customHeight="1" outlineLevel="7" x14ac:dyDescent="0.2">
      <c r="A829" s="221"/>
      <c r="B829" s="227"/>
      <c r="C829" s="248"/>
      <c r="D829" s="248"/>
      <c r="E829" s="254"/>
      <c r="F829" s="265"/>
      <c r="G829" s="270"/>
      <c r="H829" s="278"/>
      <c r="I829" s="16" t="s">
        <v>60</v>
      </c>
      <c r="J829" s="263" t="s">
        <v>261</v>
      </c>
      <c r="K829" s="263">
        <v>33738</v>
      </c>
      <c r="L829" s="234">
        <v>5220</v>
      </c>
      <c r="M829" s="108">
        <v>1.0413101730298603E-3</v>
      </c>
      <c r="N829" s="17">
        <f t="shared" si="139"/>
        <v>284277677.23715186</v>
      </c>
      <c r="O829" s="6">
        <v>0.2424</v>
      </c>
      <c r="P829" s="260">
        <v>43983919.472936533</v>
      </c>
      <c r="Q829" s="261">
        <f t="shared" si="135"/>
        <v>0</v>
      </c>
      <c r="R829" s="262">
        <f t="shared" si="135"/>
        <v>24924989.489349075</v>
      </c>
      <c r="S829" s="6">
        <v>0.2424</v>
      </c>
      <c r="T829" s="260">
        <f t="shared" si="137"/>
        <v>68908908.962285608</v>
      </c>
      <c r="U829" s="428">
        <v>0.2424</v>
      </c>
      <c r="V829" s="225">
        <v>2000</v>
      </c>
      <c r="W829" s="226">
        <f t="shared" si="138"/>
        <v>-3220</v>
      </c>
      <c r="AB829" s="199"/>
      <c r="AC829" s="199"/>
    </row>
    <row r="830" spans="1:29" s="225" customFormat="1" ht="36" hidden="1" customHeight="1" outlineLevel="7" x14ac:dyDescent="0.2">
      <c r="A830" s="221"/>
      <c r="B830" s="227"/>
      <c r="C830" s="248"/>
      <c r="D830" s="248"/>
      <c r="E830" s="254"/>
      <c r="F830" s="265"/>
      <c r="G830" s="270"/>
      <c r="H830" s="278"/>
      <c r="I830" s="16" t="s">
        <v>61</v>
      </c>
      <c r="J830" s="263" t="s">
        <v>261</v>
      </c>
      <c r="K830" s="263">
        <v>11808</v>
      </c>
      <c r="L830" s="234">
        <v>1172</v>
      </c>
      <c r="M830" s="108">
        <v>7.2891712112090222E-3</v>
      </c>
      <c r="N830" s="17">
        <f t="shared" si="139"/>
        <v>1989943740.660063</v>
      </c>
      <c r="O830" s="6">
        <v>0.12939999999999999</v>
      </c>
      <c r="P830" s="260">
        <v>197511353.66307536</v>
      </c>
      <c r="Q830" s="261">
        <f t="shared" si="135"/>
        <v>0</v>
      </c>
      <c r="R830" s="262">
        <f t="shared" si="135"/>
        <v>59987366.378336787</v>
      </c>
      <c r="S830" s="6">
        <v>0.12939999999999999</v>
      </c>
      <c r="T830" s="260">
        <f t="shared" si="137"/>
        <v>257498720.04141214</v>
      </c>
      <c r="U830" s="428">
        <v>0.12939999999999999</v>
      </c>
      <c r="W830" s="226">
        <f t="shared" si="138"/>
        <v>-1172</v>
      </c>
      <c r="AB830" s="199"/>
      <c r="AC830" s="199"/>
    </row>
    <row r="831" spans="1:29" s="225" customFormat="1" ht="36" hidden="1" customHeight="1" outlineLevel="7" x14ac:dyDescent="0.2">
      <c r="A831" s="221"/>
      <c r="B831" s="227"/>
      <c r="C831" s="248"/>
      <c r="D831" s="248"/>
      <c r="E831" s="254"/>
      <c r="F831" s="265"/>
      <c r="G831" s="270"/>
      <c r="H831" s="278"/>
      <c r="I831" s="4" t="s">
        <v>62</v>
      </c>
      <c r="J831" s="259" t="s">
        <v>261</v>
      </c>
      <c r="K831" s="259">
        <v>11808</v>
      </c>
      <c r="L831" s="234">
        <v>900</v>
      </c>
      <c r="M831" s="108">
        <v>7.2891712112090222E-3</v>
      </c>
      <c r="N831" s="17">
        <f t="shared" si="139"/>
        <v>1989943740.660063</v>
      </c>
      <c r="O831" s="6">
        <v>0.1182</v>
      </c>
      <c r="P831" s="260">
        <v>151672541.20884627</v>
      </c>
      <c r="Q831" s="261">
        <f t="shared" si="135"/>
        <v>0</v>
      </c>
      <c r="R831" s="262">
        <f t="shared" si="135"/>
        <v>83538808.937173188</v>
      </c>
      <c r="S831" s="6">
        <v>0.1182</v>
      </c>
      <c r="T831" s="260">
        <f t="shared" si="137"/>
        <v>235211350.14601946</v>
      </c>
      <c r="U831" s="428">
        <v>0.1182</v>
      </c>
      <c r="W831" s="226">
        <f t="shared" si="138"/>
        <v>-900</v>
      </c>
      <c r="AB831" s="199"/>
      <c r="AC831" s="199"/>
    </row>
    <row r="832" spans="1:29" s="225" customFormat="1" ht="36" hidden="1" customHeight="1" outlineLevel="7" x14ac:dyDescent="0.2">
      <c r="A832" s="221"/>
      <c r="B832" s="227"/>
      <c r="C832" s="248"/>
      <c r="D832" s="248"/>
      <c r="E832" s="254"/>
      <c r="F832" s="265"/>
      <c r="G832" s="270"/>
      <c r="H832" s="278"/>
      <c r="I832" s="4" t="s">
        <v>63</v>
      </c>
      <c r="J832" s="259" t="s">
        <v>261</v>
      </c>
      <c r="K832" s="259">
        <v>11808</v>
      </c>
      <c r="L832" s="234">
        <v>0</v>
      </c>
      <c r="M832" s="108">
        <v>1.0413101730298603E-3</v>
      </c>
      <c r="N832" s="17">
        <f t="shared" si="139"/>
        <v>284277677.23715186</v>
      </c>
      <c r="O832" s="6">
        <v>0</v>
      </c>
      <c r="P832" s="260">
        <v>0</v>
      </c>
      <c r="Q832" s="261">
        <f t="shared" si="135"/>
        <v>0</v>
      </c>
      <c r="R832" s="262">
        <f t="shared" si="135"/>
        <v>0</v>
      </c>
      <c r="S832" s="6">
        <f t="shared" ref="S832:S834" si="142">L832/K832</f>
        <v>0</v>
      </c>
      <c r="T832" s="260">
        <f t="shared" si="137"/>
        <v>0</v>
      </c>
      <c r="U832" s="428">
        <v>0</v>
      </c>
      <c r="W832" s="226">
        <f t="shared" si="138"/>
        <v>0</v>
      </c>
      <c r="AB832" s="199"/>
      <c r="AC832" s="199"/>
    </row>
    <row r="833" spans="1:29" s="225" customFormat="1" ht="36" hidden="1" customHeight="1" outlineLevel="7" x14ac:dyDescent="0.2">
      <c r="A833" s="221"/>
      <c r="B833" s="227"/>
      <c r="C833" s="248"/>
      <c r="D833" s="248"/>
      <c r="E833" s="254"/>
      <c r="F833" s="265"/>
      <c r="G833" s="270"/>
      <c r="H833" s="278"/>
      <c r="I833" s="4" t="s">
        <v>64</v>
      </c>
      <c r="J833" s="259" t="s">
        <v>261</v>
      </c>
      <c r="K833" s="259">
        <v>11808</v>
      </c>
      <c r="L833" s="234">
        <v>0</v>
      </c>
      <c r="M833" s="108">
        <v>1.0413101730298603E-3</v>
      </c>
      <c r="N833" s="17">
        <f t="shared" si="139"/>
        <v>284277677.23715186</v>
      </c>
      <c r="O833" s="6">
        <v>0</v>
      </c>
      <c r="P833" s="260">
        <v>0</v>
      </c>
      <c r="Q833" s="261">
        <f t="shared" si="135"/>
        <v>0</v>
      </c>
      <c r="R833" s="262">
        <f t="shared" si="135"/>
        <v>0</v>
      </c>
      <c r="S833" s="6">
        <f t="shared" si="142"/>
        <v>0</v>
      </c>
      <c r="T833" s="260">
        <f t="shared" si="137"/>
        <v>0</v>
      </c>
      <c r="U833" s="428">
        <v>0</v>
      </c>
      <c r="W833" s="226">
        <f t="shared" si="138"/>
        <v>0</v>
      </c>
      <c r="AB833" s="199"/>
      <c r="AC833" s="199"/>
    </row>
    <row r="834" spans="1:29" s="225" customFormat="1" ht="36" hidden="1" customHeight="1" outlineLevel="7" x14ac:dyDescent="0.2">
      <c r="A834" s="221"/>
      <c r="B834" s="227"/>
      <c r="C834" s="248"/>
      <c r="D834" s="248"/>
      <c r="E834" s="254"/>
      <c r="F834" s="265"/>
      <c r="G834" s="270"/>
      <c r="H834" s="278"/>
      <c r="I834" s="4" t="s">
        <v>51</v>
      </c>
      <c r="J834" s="259" t="s">
        <v>257</v>
      </c>
      <c r="K834" s="259">
        <v>100</v>
      </c>
      <c r="L834" s="234">
        <v>25</v>
      </c>
      <c r="M834" s="108">
        <v>3.1239305190895812E-3</v>
      </c>
      <c r="N834" s="17">
        <f t="shared" si="139"/>
        <v>852833031.7114557</v>
      </c>
      <c r="O834" s="6">
        <v>0.25</v>
      </c>
      <c r="P834" s="260">
        <v>213208257.92786393</v>
      </c>
      <c r="Q834" s="261">
        <f t="shared" si="135"/>
        <v>0</v>
      </c>
      <c r="R834" s="262">
        <f t="shared" si="135"/>
        <v>0</v>
      </c>
      <c r="S834" s="6">
        <f t="shared" si="142"/>
        <v>0.25</v>
      </c>
      <c r="T834" s="260">
        <f t="shared" si="137"/>
        <v>213208257.92786393</v>
      </c>
      <c r="U834" s="428">
        <v>0.25</v>
      </c>
      <c r="V834" s="225">
        <v>25</v>
      </c>
      <c r="W834" s="226">
        <f t="shared" si="138"/>
        <v>0</v>
      </c>
      <c r="AB834" s="199"/>
      <c r="AC834" s="199"/>
    </row>
    <row r="835" spans="1:29" s="225" customFormat="1" ht="36" hidden="1" customHeight="1" outlineLevel="6" x14ac:dyDescent="0.2">
      <c r="A835" s="221"/>
      <c r="B835" s="227"/>
      <c r="C835" s="248"/>
      <c r="D835" s="248"/>
      <c r="E835" s="254"/>
      <c r="F835" s="265"/>
      <c r="G835" s="270"/>
      <c r="H835" s="278"/>
      <c r="I835" s="27" t="s">
        <v>65</v>
      </c>
      <c r="J835" s="279"/>
      <c r="K835" s="279"/>
      <c r="L835" s="282"/>
      <c r="M835" s="280">
        <v>3.4073993707560224E-3</v>
      </c>
      <c r="N835" s="28">
        <f t="shared" si="139"/>
        <v>930220028.21639407</v>
      </c>
      <c r="O835" s="29">
        <v>3.7499999999999999E-2</v>
      </c>
      <c r="P835" s="281">
        <v>34883251.058114775</v>
      </c>
      <c r="Q835" s="283">
        <f t="shared" si="135"/>
        <v>0</v>
      </c>
      <c r="R835" s="282">
        <f t="shared" si="135"/>
        <v>0</v>
      </c>
      <c r="S835" s="29">
        <f>SUMPRODUCT(S836:S841,M836:M841)/M835</f>
        <v>3.7499999999999999E-2</v>
      </c>
      <c r="T835" s="281">
        <f t="shared" si="137"/>
        <v>34883251.058114775</v>
      </c>
      <c r="U835" s="428">
        <v>3.7499999999999999E-2</v>
      </c>
      <c r="W835" s="226">
        <f t="shared" si="138"/>
        <v>0</v>
      </c>
      <c r="AB835" s="199"/>
      <c r="AC835" s="199"/>
    </row>
    <row r="836" spans="1:29" s="225" customFormat="1" ht="36" hidden="1" customHeight="1" outlineLevel="7" x14ac:dyDescent="0.2">
      <c r="A836" s="221"/>
      <c r="B836" s="227"/>
      <c r="C836" s="248"/>
      <c r="D836" s="248"/>
      <c r="E836" s="254"/>
      <c r="F836" s="265"/>
      <c r="G836" s="270"/>
      <c r="H836" s="278"/>
      <c r="I836" s="16" t="s">
        <v>60</v>
      </c>
      <c r="J836" s="263" t="s">
        <v>261</v>
      </c>
      <c r="K836" s="263">
        <v>1</v>
      </c>
      <c r="L836" s="234">
        <v>0</v>
      </c>
      <c r="M836" s="108">
        <v>1.7036996853780114E-4</v>
      </c>
      <c r="N836" s="17">
        <f t="shared" si="139"/>
        <v>46511001.410819709</v>
      </c>
      <c r="O836" s="6">
        <v>0</v>
      </c>
      <c r="P836" s="260">
        <v>0</v>
      </c>
      <c r="Q836" s="261">
        <f t="shared" si="135"/>
        <v>0</v>
      </c>
      <c r="R836" s="262">
        <f t="shared" si="135"/>
        <v>0</v>
      </c>
      <c r="S836" s="6">
        <f t="shared" ref="S836:S841" si="143">L836/K836</f>
        <v>0</v>
      </c>
      <c r="T836" s="260">
        <f t="shared" si="137"/>
        <v>0</v>
      </c>
      <c r="U836" s="428">
        <v>0</v>
      </c>
      <c r="W836" s="226">
        <f t="shared" si="138"/>
        <v>0</v>
      </c>
      <c r="AB836" s="199"/>
      <c r="AC836" s="199"/>
    </row>
    <row r="837" spans="1:29" s="225" customFormat="1" ht="36" hidden="1" customHeight="1" outlineLevel="7" x14ac:dyDescent="0.2">
      <c r="A837" s="221"/>
      <c r="B837" s="227"/>
      <c r="C837" s="248"/>
      <c r="D837" s="248"/>
      <c r="E837" s="254"/>
      <c r="F837" s="265"/>
      <c r="G837" s="270"/>
      <c r="H837" s="278"/>
      <c r="I837" s="16" t="s">
        <v>61</v>
      </c>
      <c r="J837" s="263" t="s">
        <v>261</v>
      </c>
      <c r="K837" s="263">
        <v>1</v>
      </c>
      <c r="L837" s="234">
        <v>0</v>
      </c>
      <c r="M837" s="108">
        <v>1.1925897797646077E-3</v>
      </c>
      <c r="N837" s="17">
        <f t="shared" si="139"/>
        <v>325577009.87573791</v>
      </c>
      <c r="O837" s="6">
        <v>0</v>
      </c>
      <c r="P837" s="260">
        <v>0</v>
      </c>
      <c r="Q837" s="261">
        <f t="shared" si="135"/>
        <v>0</v>
      </c>
      <c r="R837" s="262">
        <f t="shared" si="135"/>
        <v>0</v>
      </c>
      <c r="S837" s="6">
        <f t="shared" si="143"/>
        <v>0</v>
      </c>
      <c r="T837" s="260">
        <f t="shared" si="137"/>
        <v>0</v>
      </c>
      <c r="U837" s="428">
        <v>0</v>
      </c>
      <c r="W837" s="226">
        <f t="shared" si="138"/>
        <v>0</v>
      </c>
      <c r="AB837" s="199"/>
      <c r="AC837" s="199"/>
    </row>
    <row r="838" spans="1:29" s="225" customFormat="1" ht="36" hidden="1" customHeight="1" outlineLevel="7" x14ac:dyDescent="0.2">
      <c r="A838" s="221"/>
      <c r="B838" s="227"/>
      <c r="C838" s="248"/>
      <c r="D838" s="248"/>
      <c r="E838" s="254"/>
      <c r="F838" s="265"/>
      <c r="G838" s="270"/>
      <c r="H838" s="278"/>
      <c r="I838" s="4" t="s">
        <v>62</v>
      </c>
      <c r="J838" s="259" t="s">
        <v>261</v>
      </c>
      <c r="K838" s="259">
        <v>1</v>
      </c>
      <c r="L838" s="234">
        <v>0</v>
      </c>
      <c r="M838" s="108">
        <v>1.1925897797646077E-3</v>
      </c>
      <c r="N838" s="17">
        <f t="shared" si="139"/>
        <v>325577009.87573791</v>
      </c>
      <c r="O838" s="6">
        <v>0</v>
      </c>
      <c r="P838" s="260">
        <v>0</v>
      </c>
      <c r="Q838" s="261">
        <f t="shared" si="135"/>
        <v>0</v>
      </c>
      <c r="R838" s="262">
        <f t="shared" si="135"/>
        <v>0</v>
      </c>
      <c r="S838" s="6">
        <f t="shared" si="143"/>
        <v>0</v>
      </c>
      <c r="T838" s="260">
        <f t="shared" si="137"/>
        <v>0</v>
      </c>
      <c r="U838" s="428">
        <v>0</v>
      </c>
      <c r="W838" s="226">
        <f t="shared" si="138"/>
        <v>0</v>
      </c>
      <c r="AB838" s="199"/>
      <c r="AC838" s="199"/>
    </row>
    <row r="839" spans="1:29" s="225" customFormat="1" ht="36" hidden="1" customHeight="1" outlineLevel="7" x14ac:dyDescent="0.2">
      <c r="A839" s="221"/>
      <c r="B839" s="227"/>
      <c r="C839" s="248"/>
      <c r="D839" s="248"/>
      <c r="E839" s="254"/>
      <c r="F839" s="265"/>
      <c r="G839" s="270"/>
      <c r="H839" s="278"/>
      <c r="I839" s="4" t="s">
        <v>63</v>
      </c>
      <c r="J839" s="259" t="s">
        <v>261</v>
      </c>
      <c r="K839" s="259">
        <v>1</v>
      </c>
      <c r="L839" s="234">
        <v>0</v>
      </c>
      <c r="M839" s="108">
        <v>1.7036996853780114E-4</v>
      </c>
      <c r="N839" s="17">
        <f t="shared" si="139"/>
        <v>46511001.410819709</v>
      </c>
      <c r="O839" s="6">
        <v>0</v>
      </c>
      <c r="P839" s="260">
        <v>0</v>
      </c>
      <c r="Q839" s="261">
        <f t="shared" si="135"/>
        <v>0</v>
      </c>
      <c r="R839" s="262">
        <f t="shared" si="135"/>
        <v>0</v>
      </c>
      <c r="S839" s="6">
        <f t="shared" si="143"/>
        <v>0</v>
      </c>
      <c r="T839" s="260">
        <f t="shared" si="137"/>
        <v>0</v>
      </c>
      <c r="U839" s="428">
        <v>0</v>
      </c>
      <c r="W839" s="226">
        <f t="shared" si="138"/>
        <v>0</v>
      </c>
      <c r="AB839" s="199"/>
      <c r="AC839" s="199"/>
    </row>
    <row r="840" spans="1:29" s="225" customFormat="1" ht="36" hidden="1" customHeight="1" outlineLevel="7" x14ac:dyDescent="0.2">
      <c r="A840" s="221"/>
      <c r="B840" s="227"/>
      <c r="C840" s="248"/>
      <c r="D840" s="248"/>
      <c r="E840" s="254"/>
      <c r="F840" s="265"/>
      <c r="G840" s="270"/>
      <c r="H840" s="278"/>
      <c r="I840" s="4" t="s">
        <v>64</v>
      </c>
      <c r="J840" s="259" t="s">
        <v>261</v>
      </c>
      <c r="K840" s="259">
        <v>1</v>
      </c>
      <c r="L840" s="234">
        <v>0</v>
      </c>
      <c r="M840" s="108">
        <v>1.7036996853780114E-4</v>
      </c>
      <c r="N840" s="17">
        <f t="shared" si="139"/>
        <v>46511001.410819709</v>
      </c>
      <c r="O840" s="6">
        <v>0</v>
      </c>
      <c r="P840" s="260">
        <v>0</v>
      </c>
      <c r="Q840" s="261">
        <f t="shared" si="135"/>
        <v>0</v>
      </c>
      <c r="R840" s="262">
        <f t="shared" si="135"/>
        <v>0</v>
      </c>
      <c r="S840" s="6">
        <f t="shared" si="143"/>
        <v>0</v>
      </c>
      <c r="T840" s="260">
        <f t="shared" si="137"/>
        <v>0</v>
      </c>
      <c r="U840" s="428">
        <v>0</v>
      </c>
      <c r="W840" s="226">
        <f t="shared" si="138"/>
        <v>0</v>
      </c>
      <c r="AB840" s="199"/>
      <c r="AC840" s="199"/>
    </row>
    <row r="841" spans="1:29" s="225" customFormat="1" ht="36" hidden="1" customHeight="1" outlineLevel="7" x14ac:dyDescent="0.2">
      <c r="A841" s="221"/>
      <c r="B841" s="227"/>
      <c r="C841" s="248"/>
      <c r="D841" s="248"/>
      <c r="E841" s="254"/>
      <c r="F841" s="265"/>
      <c r="G841" s="270"/>
      <c r="H841" s="278"/>
      <c r="I841" s="4" t="s">
        <v>51</v>
      </c>
      <c r="J841" s="259" t="s">
        <v>257</v>
      </c>
      <c r="K841" s="259">
        <v>100</v>
      </c>
      <c r="L841" s="234">
        <v>25</v>
      </c>
      <c r="M841" s="108">
        <v>5.1110990561340332E-4</v>
      </c>
      <c r="N841" s="17">
        <f t="shared" si="139"/>
        <v>139533004.2324591</v>
      </c>
      <c r="O841" s="6">
        <v>0.25</v>
      </c>
      <c r="P841" s="260">
        <v>34883251.058114775</v>
      </c>
      <c r="Q841" s="261">
        <f t="shared" si="135"/>
        <v>0</v>
      </c>
      <c r="R841" s="262">
        <f t="shared" si="135"/>
        <v>0</v>
      </c>
      <c r="S841" s="6">
        <f t="shared" si="143"/>
        <v>0.25</v>
      </c>
      <c r="T841" s="260">
        <f t="shared" si="137"/>
        <v>34883251.058114775</v>
      </c>
      <c r="U841" s="428">
        <v>0.25</v>
      </c>
      <c r="V841" s="225">
        <v>25</v>
      </c>
      <c r="W841" s="226">
        <f t="shared" si="138"/>
        <v>0</v>
      </c>
      <c r="AB841" s="199"/>
      <c r="AC841" s="199"/>
    </row>
    <row r="842" spans="1:29" s="225" customFormat="1" ht="36" hidden="1" customHeight="1" outlineLevel="6" x14ac:dyDescent="0.2">
      <c r="A842" s="221"/>
      <c r="B842" s="227"/>
      <c r="C842" s="248"/>
      <c r="D842" s="248"/>
      <c r="E842" s="254"/>
      <c r="F842" s="265"/>
      <c r="G842" s="270"/>
      <c r="H842" s="278"/>
      <c r="I842" s="27" t="s">
        <v>66</v>
      </c>
      <c r="J842" s="279"/>
      <c r="K842" s="279"/>
      <c r="L842" s="282"/>
      <c r="M842" s="280">
        <v>1.2345641604869408E-6</v>
      </c>
      <c r="N842" s="28">
        <f t="shared" si="139"/>
        <v>337036.01581293484</v>
      </c>
      <c r="O842" s="29">
        <v>3.7499999999999999E-2</v>
      </c>
      <c r="P842" s="281">
        <v>12638.850592985056</v>
      </c>
      <c r="Q842" s="283">
        <f t="shared" si="135"/>
        <v>0</v>
      </c>
      <c r="R842" s="282">
        <f t="shared" si="135"/>
        <v>0</v>
      </c>
      <c r="S842" s="29">
        <f>SUMPRODUCT(S843:S848,M843:M848)/M842</f>
        <v>3.7499999999999999E-2</v>
      </c>
      <c r="T842" s="281">
        <f t="shared" si="137"/>
        <v>12638.850592985056</v>
      </c>
      <c r="U842" s="428">
        <v>3.7499999999999999E-2</v>
      </c>
      <c r="W842" s="226">
        <f t="shared" si="138"/>
        <v>0</v>
      </c>
      <c r="AB842" s="199"/>
      <c r="AC842" s="199"/>
    </row>
    <row r="843" spans="1:29" s="225" customFormat="1" ht="36" hidden="1" customHeight="1" outlineLevel="7" x14ac:dyDescent="0.2">
      <c r="A843" s="221"/>
      <c r="B843" s="227"/>
      <c r="C843" s="248"/>
      <c r="D843" s="248"/>
      <c r="E843" s="254"/>
      <c r="F843" s="265"/>
      <c r="G843" s="270"/>
      <c r="H843" s="278"/>
      <c r="I843" s="16" t="s">
        <v>60</v>
      </c>
      <c r="J843" s="263" t="s">
        <v>261</v>
      </c>
      <c r="K843" s="263">
        <v>1</v>
      </c>
      <c r="L843" s="234">
        <v>0</v>
      </c>
      <c r="M843" s="108">
        <v>6.1728208024347044E-8</v>
      </c>
      <c r="N843" s="17">
        <f t="shared" si="139"/>
        <v>16851.800790646743</v>
      </c>
      <c r="O843" s="6">
        <v>0</v>
      </c>
      <c r="P843" s="260">
        <v>0</v>
      </c>
      <c r="Q843" s="261">
        <f t="shared" si="135"/>
        <v>0</v>
      </c>
      <c r="R843" s="262">
        <f t="shared" si="135"/>
        <v>0</v>
      </c>
      <c r="S843" s="6">
        <f t="shared" ref="S843:S848" si="144">L843/K843</f>
        <v>0</v>
      </c>
      <c r="T843" s="260">
        <f t="shared" si="137"/>
        <v>0</v>
      </c>
      <c r="U843" s="428">
        <v>0</v>
      </c>
      <c r="W843" s="226">
        <f t="shared" si="138"/>
        <v>0</v>
      </c>
      <c r="AB843" s="199"/>
      <c r="AC843" s="199"/>
    </row>
    <row r="844" spans="1:29" s="225" customFormat="1" ht="36" hidden="1" customHeight="1" outlineLevel="7" x14ac:dyDescent="0.2">
      <c r="A844" s="221"/>
      <c r="B844" s="227"/>
      <c r="C844" s="248"/>
      <c r="D844" s="248"/>
      <c r="E844" s="254"/>
      <c r="F844" s="265"/>
      <c r="G844" s="270"/>
      <c r="H844" s="278"/>
      <c r="I844" s="16" t="s">
        <v>61</v>
      </c>
      <c r="J844" s="263" t="s">
        <v>261</v>
      </c>
      <c r="K844" s="263">
        <v>1</v>
      </c>
      <c r="L844" s="234">
        <v>0</v>
      </c>
      <c r="M844" s="108">
        <v>4.3209745617042927E-7</v>
      </c>
      <c r="N844" s="17">
        <f t="shared" si="139"/>
        <v>117962.60553452719</v>
      </c>
      <c r="O844" s="6">
        <v>0</v>
      </c>
      <c r="P844" s="260">
        <v>0</v>
      </c>
      <c r="Q844" s="261">
        <f t="shared" si="135"/>
        <v>0</v>
      </c>
      <c r="R844" s="262">
        <f t="shared" si="135"/>
        <v>0</v>
      </c>
      <c r="S844" s="6">
        <f t="shared" si="144"/>
        <v>0</v>
      </c>
      <c r="T844" s="260">
        <f t="shared" si="137"/>
        <v>0</v>
      </c>
      <c r="U844" s="428">
        <v>0</v>
      </c>
      <c r="W844" s="226">
        <f t="shared" si="138"/>
        <v>0</v>
      </c>
      <c r="AB844" s="199"/>
      <c r="AC844" s="199"/>
    </row>
    <row r="845" spans="1:29" s="225" customFormat="1" ht="36" hidden="1" customHeight="1" outlineLevel="7" x14ac:dyDescent="0.2">
      <c r="A845" s="221"/>
      <c r="B845" s="227"/>
      <c r="C845" s="248"/>
      <c r="D845" s="248"/>
      <c r="E845" s="254"/>
      <c r="F845" s="265"/>
      <c r="G845" s="270"/>
      <c r="H845" s="278"/>
      <c r="I845" s="4" t="s">
        <v>62</v>
      </c>
      <c r="J845" s="259" t="s">
        <v>261</v>
      </c>
      <c r="K845" s="259">
        <v>1</v>
      </c>
      <c r="L845" s="234">
        <v>0</v>
      </c>
      <c r="M845" s="108">
        <v>4.3209745617042927E-7</v>
      </c>
      <c r="N845" s="17">
        <f t="shared" si="139"/>
        <v>117962.60553452719</v>
      </c>
      <c r="O845" s="6">
        <v>0</v>
      </c>
      <c r="P845" s="260">
        <v>0</v>
      </c>
      <c r="Q845" s="261">
        <f t="shared" si="135"/>
        <v>0</v>
      </c>
      <c r="R845" s="262">
        <f t="shared" si="135"/>
        <v>0</v>
      </c>
      <c r="S845" s="6">
        <f t="shared" si="144"/>
        <v>0</v>
      </c>
      <c r="T845" s="260">
        <f t="shared" si="137"/>
        <v>0</v>
      </c>
      <c r="U845" s="428">
        <v>0</v>
      </c>
      <c r="W845" s="226">
        <f t="shared" si="138"/>
        <v>0</v>
      </c>
      <c r="AB845" s="199"/>
      <c r="AC845" s="199"/>
    </row>
    <row r="846" spans="1:29" s="225" customFormat="1" ht="36" hidden="1" customHeight="1" outlineLevel="7" x14ac:dyDescent="0.2">
      <c r="A846" s="221"/>
      <c r="B846" s="227"/>
      <c r="C846" s="248"/>
      <c r="D846" s="248"/>
      <c r="E846" s="254"/>
      <c r="F846" s="265"/>
      <c r="G846" s="270"/>
      <c r="H846" s="278"/>
      <c r="I846" s="4" t="s">
        <v>63</v>
      </c>
      <c r="J846" s="259" t="s">
        <v>261</v>
      </c>
      <c r="K846" s="259">
        <v>1</v>
      </c>
      <c r="L846" s="234">
        <v>0</v>
      </c>
      <c r="M846" s="108">
        <v>6.1728208024347044E-8</v>
      </c>
      <c r="N846" s="17">
        <f t="shared" si="139"/>
        <v>16851.800790646743</v>
      </c>
      <c r="O846" s="6">
        <v>0</v>
      </c>
      <c r="P846" s="260">
        <v>0</v>
      </c>
      <c r="Q846" s="261">
        <f t="shared" si="135"/>
        <v>0</v>
      </c>
      <c r="R846" s="262">
        <f t="shared" si="135"/>
        <v>0</v>
      </c>
      <c r="S846" s="6">
        <f t="shared" si="144"/>
        <v>0</v>
      </c>
      <c r="T846" s="260">
        <f t="shared" si="137"/>
        <v>0</v>
      </c>
      <c r="U846" s="428">
        <v>0</v>
      </c>
      <c r="W846" s="226">
        <f t="shared" si="138"/>
        <v>0</v>
      </c>
      <c r="AB846" s="199"/>
      <c r="AC846" s="199"/>
    </row>
    <row r="847" spans="1:29" s="225" customFormat="1" ht="36" hidden="1" customHeight="1" outlineLevel="7" x14ac:dyDescent="0.2">
      <c r="A847" s="221"/>
      <c r="B847" s="227"/>
      <c r="C847" s="248"/>
      <c r="D847" s="248"/>
      <c r="E847" s="254"/>
      <c r="F847" s="265"/>
      <c r="G847" s="270"/>
      <c r="H847" s="278"/>
      <c r="I847" s="4" t="s">
        <v>64</v>
      </c>
      <c r="J847" s="259" t="s">
        <v>261</v>
      </c>
      <c r="K847" s="259">
        <v>1</v>
      </c>
      <c r="L847" s="234">
        <v>0</v>
      </c>
      <c r="M847" s="108">
        <v>6.1728208024347044E-8</v>
      </c>
      <c r="N847" s="17">
        <f t="shared" si="139"/>
        <v>16851.800790646743</v>
      </c>
      <c r="O847" s="6">
        <v>0</v>
      </c>
      <c r="P847" s="260">
        <v>0</v>
      </c>
      <c r="Q847" s="261">
        <f t="shared" si="135"/>
        <v>0</v>
      </c>
      <c r="R847" s="262">
        <f t="shared" si="135"/>
        <v>0</v>
      </c>
      <c r="S847" s="6">
        <f t="shared" si="144"/>
        <v>0</v>
      </c>
      <c r="T847" s="260">
        <f t="shared" si="137"/>
        <v>0</v>
      </c>
      <c r="U847" s="428">
        <v>0</v>
      </c>
      <c r="W847" s="226">
        <f t="shared" si="138"/>
        <v>0</v>
      </c>
      <c r="AB847" s="199"/>
      <c r="AC847" s="199"/>
    </row>
    <row r="848" spans="1:29" s="225" customFormat="1" ht="36" hidden="1" customHeight="1" outlineLevel="7" x14ac:dyDescent="0.2">
      <c r="A848" s="221"/>
      <c r="B848" s="227"/>
      <c r="C848" s="248"/>
      <c r="D848" s="248"/>
      <c r="E848" s="254"/>
      <c r="F848" s="265"/>
      <c r="G848" s="270"/>
      <c r="H848" s="278"/>
      <c r="I848" s="4" t="s">
        <v>51</v>
      </c>
      <c r="J848" s="259" t="s">
        <v>257</v>
      </c>
      <c r="K848" s="259">
        <v>100</v>
      </c>
      <c r="L848" s="234">
        <v>25</v>
      </c>
      <c r="M848" s="108">
        <v>1.8518462407304112E-7</v>
      </c>
      <c r="N848" s="17">
        <f t="shared" si="139"/>
        <v>50555.402371940225</v>
      </c>
      <c r="O848" s="6">
        <v>0.25</v>
      </c>
      <c r="P848" s="260">
        <v>12638.850592985056</v>
      </c>
      <c r="Q848" s="261">
        <f t="shared" si="135"/>
        <v>0</v>
      </c>
      <c r="R848" s="262">
        <f t="shared" si="135"/>
        <v>0</v>
      </c>
      <c r="S848" s="6">
        <f t="shared" si="144"/>
        <v>0.25</v>
      </c>
      <c r="T848" s="260">
        <f t="shared" si="137"/>
        <v>12638.850592985056</v>
      </c>
      <c r="U848" s="428">
        <v>0.25</v>
      </c>
      <c r="V848" s="225">
        <v>25</v>
      </c>
      <c r="W848" s="226">
        <f t="shared" si="138"/>
        <v>0</v>
      </c>
      <c r="AB848" s="199"/>
      <c r="AC848" s="199"/>
    </row>
    <row r="849" spans="1:29" s="225" customFormat="1" ht="36" hidden="1" customHeight="1" outlineLevel="6" x14ac:dyDescent="0.2">
      <c r="A849" s="221"/>
      <c r="B849" s="227"/>
      <c r="C849" s="248"/>
      <c r="D849" s="248"/>
      <c r="E849" s="254"/>
      <c r="F849" s="265"/>
      <c r="G849" s="270"/>
      <c r="H849" s="278"/>
      <c r="I849" s="27" t="s">
        <v>233</v>
      </c>
      <c r="J849" s="279"/>
      <c r="K849" s="279"/>
      <c r="L849" s="282"/>
      <c r="M849" s="280">
        <v>1.8246874092199064E-3</v>
      </c>
      <c r="N849" s="28">
        <f t="shared" si="139"/>
        <v>498139662.71703446</v>
      </c>
      <c r="O849" s="29">
        <v>3.7499999999999999E-2</v>
      </c>
      <c r="P849" s="281">
        <v>18680237.351888791</v>
      </c>
      <c r="Q849" s="283">
        <f t="shared" si="135"/>
        <v>0</v>
      </c>
      <c r="R849" s="282">
        <f t="shared" si="135"/>
        <v>0</v>
      </c>
      <c r="S849" s="29">
        <f>SUMPRODUCT(S850:S855,M850:M855)/M849</f>
        <v>3.7499999999999999E-2</v>
      </c>
      <c r="T849" s="281">
        <f t="shared" si="137"/>
        <v>18680237.351888791</v>
      </c>
      <c r="U849" s="428">
        <v>3.7499999999999999E-2</v>
      </c>
      <c r="W849" s="226">
        <f t="shared" si="138"/>
        <v>0</v>
      </c>
      <c r="AB849" s="199"/>
      <c r="AC849" s="199"/>
    </row>
    <row r="850" spans="1:29" s="225" customFormat="1" ht="36" hidden="1" customHeight="1" outlineLevel="7" x14ac:dyDescent="0.2">
      <c r="A850" s="221"/>
      <c r="B850" s="227"/>
      <c r="C850" s="248"/>
      <c r="D850" s="248"/>
      <c r="E850" s="254"/>
      <c r="F850" s="265"/>
      <c r="G850" s="270"/>
      <c r="H850" s="278"/>
      <c r="I850" s="16" t="s">
        <v>60</v>
      </c>
      <c r="J850" s="263" t="s">
        <v>261</v>
      </c>
      <c r="K850" s="263">
        <v>1</v>
      </c>
      <c r="L850" s="234">
        <v>0</v>
      </c>
      <c r="M850" s="108">
        <v>9.1234370460995323E-5</v>
      </c>
      <c r="N850" s="17">
        <f t="shared" si="139"/>
        <v>24906983.135851722</v>
      </c>
      <c r="O850" s="6">
        <v>0</v>
      </c>
      <c r="P850" s="260">
        <v>0</v>
      </c>
      <c r="Q850" s="261">
        <f t="shared" si="135"/>
        <v>0</v>
      </c>
      <c r="R850" s="262">
        <f t="shared" si="135"/>
        <v>0</v>
      </c>
      <c r="S850" s="6">
        <f t="shared" ref="S850:S855" si="145">L850/K850</f>
        <v>0</v>
      </c>
      <c r="T850" s="260">
        <f t="shared" si="137"/>
        <v>0</v>
      </c>
      <c r="U850" s="428">
        <v>0</v>
      </c>
      <c r="W850" s="226">
        <f t="shared" si="138"/>
        <v>0</v>
      </c>
      <c r="AB850" s="199"/>
      <c r="AC850" s="199"/>
    </row>
    <row r="851" spans="1:29" s="225" customFormat="1" ht="36" hidden="1" customHeight="1" outlineLevel="7" x14ac:dyDescent="0.2">
      <c r="A851" s="221"/>
      <c r="B851" s="227"/>
      <c r="C851" s="248"/>
      <c r="D851" s="248"/>
      <c r="E851" s="254"/>
      <c r="F851" s="265"/>
      <c r="G851" s="270"/>
      <c r="H851" s="278"/>
      <c r="I851" s="16" t="s">
        <v>61</v>
      </c>
      <c r="J851" s="263" t="s">
        <v>261</v>
      </c>
      <c r="K851" s="263">
        <v>1</v>
      </c>
      <c r="L851" s="234">
        <v>0</v>
      </c>
      <c r="M851" s="108">
        <v>6.3864059322696722E-4</v>
      </c>
      <c r="N851" s="17">
        <f t="shared" si="139"/>
        <v>174348881.95096204</v>
      </c>
      <c r="O851" s="6">
        <v>0</v>
      </c>
      <c r="P851" s="260">
        <v>0</v>
      </c>
      <c r="Q851" s="261">
        <f t="shared" si="135"/>
        <v>0</v>
      </c>
      <c r="R851" s="262">
        <f t="shared" si="135"/>
        <v>0</v>
      </c>
      <c r="S851" s="6">
        <f t="shared" si="145"/>
        <v>0</v>
      </c>
      <c r="T851" s="260">
        <f t="shared" si="137"/>
        <v>0</v>
      </c>
      <c r="U851" s="428">
        <v>0</v>
      </c>
      <c r="W851" s="226">
        <f t="shared" si="138"/>
        <v>0</v>
      </c>
      <c r="AB851" s="199"/>
      <c r="AC851" s="199"/>
    </row>
    <row r="852" spans="1:29" s="225" customFormat="1" ht="36" hidden="1" customHeight="1" outlineLevel="7" x14ac:dyDescent="0.2">
      <c r="A852" s="221"/>
      <c r="B852" s="227"/>
      <c r="C852" s="248"/>
      <c r="D852" s="248"/>
      <c r="E852" s="254"/>
      <c r="F852" s="265"/>
      <c r="G852" s="270"/>
      <c r="H852" s="278"/>
      <c r="I852" s="4" t="s">
        <v>62</v>
      </c>
      <c r="J852" s="259" t="s">
        <v>261</v>
      </c>
      <c r="K852" s="259">
        <v>1</v>
      </c>
      <c r="L852" s="234">
        <v>0</v>
      </c>
      <c r="M852" s="108">
        <v>6.3864059322696722E-4</v>
      </c>
      <c r="N852" s="17">
        <f t="shared" si="139"/>
        <v>174348881.95096204</v>
      </c>
      <c r="O852" s="6">
        <v>0</v>
      </c>
      <c r="P852" s="260">
        <v>0</v>
      </c>
      <c r="Q852" s="261">
        <f t="shared" si="135"/>
        <v>0</v>
      </c>
      <c r="R852" s="262">
        <f t="shared" si="135"/>
        <v>0</v>
      </c>
      <c r="S852" s="6">
        <f t="shared" si="145"/>
        <v>0</v>
      </c>
      <c r="T852" s="260">
        <f t="shared" si="137"/>
        <v>0</v>
      </c>
      <c r="U852" s="428">
        <v>0</v>
      </c>
      <c r="W852" s="226">
        <f t="shared" si="138"/>
        <v>0</v>
      </c>
      <c r="AB852" s="199"/>
      <c r="AC852" s="199"/>
    </row>
    <row r="853" spans="1:29" s="225" customFormat="1" ht="36" hidden="1" customHeight="1" outlineLevel="7" x14ac:dyDescent="0.2">
      <c r="A853" s="221"/>
      <c r="B853" s="227"/>
      <c r="C853" s="248"/>
      <c r="D853" s="248"/>
      <c r="E853" s="254"/>
      <c r="F853" s="265"/>
      <c r="G853" s="270"/>
      <c r="H853" s="278"/>
      <c r="I853" s="4" t="s">
        <v>63</v>
      </c>
      <c r="J853" s="259" t="s">
        <v>261</v>
      </c>
      <c r="K853" s="259">
        <v>1</v>
      </c>
      <c r="L853" s="234">
        <v>0</v>
      </c>
      <c r="M853" s="108">
        <v>9.1234370460995323E-5</v>
      </c>
      <c r="N853" s="17">
        <f t="shared" si="139"/>
        <v>24906983.135851722</v>
      </c>
      <c r="O853" s="6">
        <v>0</v>
      </c>
      <c r="P853" s="260">
        <v>0</v>
      </c>
      <c r="Q853" s="261">
        <f t="shared" si="135"/>
        <v>0</v>
      </c>
      <c r="R853" s="262">
        <f t="shared" si="135"/>
        <v>0</v>
      </c>
      <c r="S853" s="6">
        <f t="shared" si="145"/>
        <v>0</v>
      </c>
      <c r="T853" s="260">
        <f t="shared" si="137"/>
        <v>0</v>
      </c>
      <c r="U853" s="428">
        <v>0</v>
      </c>
      <c r="W853" s="226">
        <f t="shared" si="138"/>
        <v>0</v>
      </c>
      <c r="AB853" s="199"/>
      <c r="AC853" s="199"/>
    </row>
    <row r="854" spans="1:29" s="225" customFormat="1" ht="36" hidden="1" customHeight="1" outlineLevel="7" x14ac:dyDescent="0.2">
      <c r="A854" s="221"/>
      <c r="B854" s="227"/>
      <c r="C854" s="248"/>
      <c r="D854" s="248"/>
      <c r="E854" s="254"/>
      <c r="F854" s="265"/>
      <c r="G854" s="270"/>
      <c r="H854" s="278"/>
      <c r="I854" s="4" t="s">
        <v>64</v>
      </c>
      <c r="J854" s="259" t="s">
        <v>261</v>
      </c>
      <c r="K854" s="259">
        <v>1</v>
      </c>
      <c r="L854" s="234">
        <v>0</v>
      </c>
      <c r="M854" s="108">
        <v>9.1234370460995323E-5</v>
      </c>
      <c r="N854" s="17">
        <f t="shared" si="139"/>
        <v>24906983.135851722</v>
      </c>
      <c r="O854" s="6">
        <v>0</v>
      </c>
      <c r="P854" s="260">
        <v>0</v>
      </c>
      <c r="Q854" s="261">
        <f t="shared" si="135"/>
        <v>0</v>
      </c>
      <c r="R854" s="262">
        <f t="shared" si="135"/>
        <v>0</v>
      </c>
      <c r="S854" s="6">
        <f t="shared" si="145"/>
        <v>0</v>
      </c>
      <c r="T854" s="260">
        <f t="shared" si="137"/>
        <v>0</v>
      </c>
      <c r="U854" s="428">
        <v>0</v>
      </c>
      <c r="W854" s="226">
        <f t="shared" si="138"/>
        <v>0</v>
      </c>
      <c r="AB854" s="199"/>
      <c r="AC854" s="199"/>
    </row>
    <row r="855" spans="1:29" s="225" customFormat="1" ht="36" hidden="1" customHeight="1" outlineLevel="7" x14ac:dyDescent="0.2">
      <c r="A855" s="221"/>
      <c r="B855" s="227"/>
      <c r="C855" s="248"/>
      <c r="D855" s="248"/>
      <c r="E855" s="254"/>
      <c r="F855" s="265"/>
      <c r="G855" s="270"/>
      <c r="H855" s="278"/>
      <c r="I855" s="4" t="s">
        <v>51</v>
      </c>
      <c r="J855" s="259" t="s">
        <v>257</v>
      </c>
      <c r="K855" s="259">
        <v>100</v>
      </c>
      <c r="L855" s="234">
        <v>25</v>
      </c>
      <c r="M855" s="108">
        <v>2.7370311138298593E-4</v>
      </c>
      <c r="N855" s="17">
        <f t="shared" si="139"/>
        <v>74720949.407555163</v>
      </c>
      <c r="O855" s="6">
        <v>0.25</v>
      </c>
      <c r="P855" s="260">
        <v>18680237.351888791</v>
      </c>
      <c r="Q855" s="261">
        <f t="shared" si="135"/>
        <v>0</v>
      </c>
      <c r="R855" s="262">
        <f t="shared" si="135"/>
        <v>0</v>
      </c>
      <c r="S855" s="6">
        <f t="shared" si="145"/>
        <v>0.25</v>
      </c>
      <c r="T855" s="260">
        <f t="shared" si="137"/>
        <v>18680237.351888791</v>
      </c>
      <c r="U855" s="428">
        <v>0.25</v>
      </c>
      <c r="V855" s="225">
        <v>25</v>
      </c>
      <c r="W855" s="226">
        <f t="shared" si="138"/>
        <v>0</v>
      </c>
      <c r="AB855" s="199"/>
      <c r="AC855" s="199"/>
    </row>
    <row r="856" spans="1:29" s="225" customFormat="1" ht="36" hidden="1" customHeight="1" outlineLevel="6" x14ac:dyDescent="0.2">
      <c r="A856" s="221"/>
      <c r="B856" s="227"/>
      <c r="C856" s="248"/>
      <c r="D856" s="248"/>
      <c r="E856" s="254"/>
      <c r="F856" s="265"/>
      <c r="G856" s="270"/>
      <c r="H856" s="278"/>
      <c r="I856" s="27" t="s">
        <v>238</v>
      </c>
      <c r="J856" s="279"/>
      <c r="K856" s="279"/>
      <c r="L856" s="282"/>
      <c r="M856" s="280">
        <v>4.7203586288989199E-3</v>
      </c>
      <c r="N856" s="28">
        <f t="shared" si="139"/>
        <v>1288657905.6894052</v>
      </c>
      <c r="O856" s="29">
        <v>3.7499999999999999E-2</v>
      </c>
      <c r="P856" s="281">
        <v>48324671.463352695</v>
      </c>
      <c r="Q856" s="283">
        <f t="shared" si="135"/>
        <v>0</v>
      </c>
      <c r="R856" s="282">
        <f t="shared" si="135"/>
        <v>0</v>
      </c>
      <c r="S856" s="29">
        <f>SUMPRODUCT(S857:S862,M857:M862)/M856</f>
        <v>3.7499999999999999E-2</v>
      </c>
      <c r="T856" s="281">
        <f t="shared" si="137"/>
        <v>48324671.463352695</v>
      </c>
      <c r="U856" s="428">
        <v>3.7499999999999999E-2</v>
      </c>
      <c r="W856" s="226">
        <f t="shared" si="138"/>
        <v>0</v>
      </c>
      <c r="AB856" s="199"/>
      <c r="AC856" s="199"/>
    </row>
    <row r="857" spans="1:29" s="225" customFormat="1" ht="36" hidden="1" customHeight="1" outlineLevel="7" x14ac:dyDescent="0.2">
      <c r="A857" s="221"/>
      <c r="B857" s="227"/>
      <c r="C857" s="248"/>
      <c r="D857" s="248"/>
      <c r="E857" s="254"/>
      <c r="F857" s="265"/>
      <c r="G857" s="270"/>
      <c r="H857" s="278"/>
      <c r="I857" s="16" t="s">
        <v>60</v>
      </c>
      <c r="J857" s="263" t="s">
        <v>261</v>
      </c>
      <c r="K857" s="263">
        <v>1</v>
      </c>
      <c r="L857" s="234">
        <v>0</v>
      </c>
      <c r="M857" s="108">
        <v>2.3601793144494601E-4</v>
      </c>
      <c r="N857" s="17">
        <f t="shared" si="139"/>
        <v>64432895.28447026</v>
      </c>
      <c r="O857" s="6">
        <v>0</v>
      </c>
      <c r="P857" s="260">
        <v>0</v>
      </c>
      <c r="Q857" s="261">
        <f t="shared" si="135"/>
        <v>0</v>
      </c>
      <c r="R857" s="262">
        <f t="shared" si="135"/>
        <v>0</v>
      </c>
      <c r="S857" s="6">
        <f t="shared" ref="S857:S862" si="146">L857/K857</f>
        <v>0</v>
      </c>
      <c r="T857" s="260">
        <f t="shared" si="137"/>
        <v>0</v>
      </c>
      <c r="U857" s="428">
        <v>0</v>
      </c>
      <c r="W857" s="226">
        <f t="shared" si="138"/>
        <v>0</v>
      </c>
      <c r="AB857" s="199"/>
      <c r="AC857" s="199"/>
    </row>
    <row r="858" spans="1:29" s="225" customFormat="1" ht="36" hidden="1" customHeight="1" outlineLevel="7" x14ac:dyDescent="0.2">
      <c r="A858" s="221"/>
      <c r="B858" s="227"/>
      <c r="C858" s="248"/>
      <c r="D858" s="248"/>
      <c r="E858" s="254"/>
      <c r="F858" s="265"/>
      <c r="G858" s="270"/>
      <c r="H858" s="278"/>
      <c r="I858" s="16" t="s">
        <v>61</v>
      </c>
      <c r="J858" s="263" t="s">
        <v>261</v>
      </c>
      <c r="K858" s="263">
        <v>1</v>
      </c>
      <c r="L858" s="234">
        <v>0</v>
      </c>
      <c r="M858" s="108">
        <v>1.6521255201146219E-3</v>
      </c>
      <c r="N858" s="17">
        <f t="shared" si="139"/>
        <v>451030266.99129176</v>
      </c>
      <c r="O858" s="6">
        <v>0</v>
      </c>
      <c r="P858" s="260">
        <v>0</v>
      </c>
      <c r="Q858" s="261">
        <f t="shared" ref="Q858:R921" si="147">S858-O858</f>
        <v>0</v>
      </c>
      <c r="R858" s="262">
        <f t="shared" si="147"/>
        <v>0</v>
      </c>
      <c r="S858" s="6">
        <f t="shared" si="146"/>
        <v>0</v>
      </c>
      <c r="T858" s="260">
        <f t="shared" ref="T858:T921" si="148">S858*N858</f>
        <v>0</v>
      </c>
      <c r="U858" s="428">
        <v>0</v>
      </c>
      <c r="W858" s="226">
        <f t="shared" ref="W858:W921" si="149">V858-L858</f>
        <v>0</v>
      </c>
      <c r="AB858" s="199"/>
      <c r="AC858" s="199"/>
    </row>
    <row r="859" spans="1:29" s="225" customFormat="1" ht="36" hidden="1" customHeight="1" outlineLevel="7" x14ac:dyDescent="0.2">
      <c r="A859" s="221"/>
      <c r="B859" s="227"/>
      <c r="C859" s="248"/>
      <c r="D859" s="248"/>
      <c r="E859" s="254"/>
      <c r="F859" s="265"/>
      <c r="G859" s="270"/>
      <c r="H859" s="278"/>
      <c r="I859" s="4" t="s">
        <v>62</v>
      </c>
      <c r="J859" s="259" t="s">
        <v>261</v>
      </c>
      <c r="K859" s="259">
        <v>1</v>
      </c>
      <c r="L859" s="234">
        <v>0</v>
      </c>
      <c r="M859" s="108">
        <v>1.6521255201146219E-3</v>
      </c>
      <c r="N859" s="17">
        <f t="shared" ref="N859:N922" si="150">M859*$N$5</f>
        <v>451030266.99129176</v>
      </c>
      <c r="O859" s="6">
        <v>0</v>
      </c>
      <c r="P859" s="260">
        <v>0</v>
      </c>
      <c r="Q859" s="261">
        <f t="shared" si="147"/>
        <v>0</v>
      </c>
      <c r="R859" s="262">
        <f t="shared" si="147"/>
        <v>0</v>
      </c>
      <c r="S859" s="6">
        <f t="shared" si="146"/>
        <v>0</v>
      </c>
      <c r="T859" s="260">
        <f t="shared" si="148"/>
        <v>0</v>
      </c>
      <c r="U859" s="428">
        <v>0</v>
      </c>
      <c r="W859" s="226">
        <f t="shared" si="149"/>
        <v>0</v>
      </c>
      <c r="AB859" s="199"/>
      <c r="AC859" s="199"/>
    </row>
    <row r="860" spans="1:29" s="225" customFormat="1" ht="36" hidden="1" customHeight="1" outlineLevel="7" x14ac:dyDescent="0.2">
      <c r="A860" s="221"/>
      <c r="B860" s="227"/>
      <c r="C860" s="248"/>
      <c r="D860" s="248"/>
      <c r="E860" s="254"/>
      <c r="F860" s="265"/>
      <c r="G860" s="270"/>
      <c r="H860" s="278"/>
      <c r="I860" s="4" t="s">
        <v>63</v>
      </c>
      <c r="J860" s="259" t="s">
        <v>261</v>
      </c>
      <c r="K860" s="259">
        <v>1</v>
      </c>
      <c r="L860" s="234">
        <v>0</v>
      </c>
      <c r="M860" s="108">
        <v>2.3601793144494601E-4</v>
      </c>
      <c r="N860" s="17">
        <f t="shared" si="150"/>
        <v>64432895.28447026</v>
      </c>
      <c r="O860" s="6">
        <v>0</v>
      </c>
      <c r="P860" s="260">
        <v>0</v>
      </c>
      <c r="Q860" s="261">
        <f t="shared" si="147"/>
        <v>0</v>
      </c>
      <c r="R860" s="262">
        <f t="shared" si="147"/>
        <v>0</v>
      </c>
      <c r="S860" s="6">
        <f t="shared" si="146"/>
        <v>0</v>
      </c>
      <c r="T860" s="260">
        <f t="shared" si="148"/>
        <v>0</v>
      </c>
      <c r="U860" s="428">
        <v>0</v>
      </c>
      <c r="W860" s="226">
        <f t="shared" si="149"/>
        <v>0</v>
      </c>
      <c r="AB860" s="199"/>
      <c r="AC860" s="199"/>
    </row>
    <row r="861" spans="1:29" s="225" customFormat="1" ht="36" hidden="1" customHeight="1" outlineLevel="7" x14ac:dyDescent="0.2">
      <c r="A861" s="221"/>
      <c r="B861" s="227"/>
      <c r="C861" s="248"/>
      <c r="D861" s="248"/>
      <c r="E861" s="254"/>
      <c r="F861" s="265"/>
      <c r="G861" s="270"/>
      <c r="H861" s="278"/>
      <c r="I861" s="4" t="s">
        <v>64</v>
      </c>
      <c r="J861" s="259" t="s">
        <v>261</v>
      </c>
      <c r="K861" s="259">
        <v>1</v>
      </c>
      <c r="L861" s="234">
        <v>0</v>
      </c>
      <c r="M861" s="108">
        <v>2.3601793144494601E-4</v>
      </c>
      <c r="N861" s="17">
        <f t="shared" si="150"/>
        <v>64432895.28447026</v>
      </c>
      <c r="O861" s="6">
        <v>0</v>
      </c>
      <c r="P861" s="260">
        <v>0</v>
      </c>
      <c r="Q861" s="261">
        <f t="shared" si="147"/>
        <v>0</v>
      </c>
      <c r="R861" s="262">
        <f t="shared" si="147"/>
        <v>0</v>
      </c>
      <c r="S861" s="6">
        <f t="shared" si="146"/>
        <v>0</v>
      </c>
      <c r="T861" s="260">
        <f t="shared" si="148"/>
        <v>0</v>
      </c>
      <c r="U861" s="428">
        <v>0</v>
      </c>
      <c r="W861" s="226">
        <f t="shared" si="149"/>
        <v>0</v>
      </c>
      <c r="AB861" s="199"/>
      <c r="AC861" s="199"/>
    </row>
    <row r="862" spans="1:29" s="225" customFormat="1" ht="36" hidden="1" customHeight="1" outlineLevel="7" x14ac:dyDescent="0.2">
      <c r="A862" s="221"/>
      <c r="B862" s="227"/>
      <c r="C862" s="248"/>
      <c r="D862" s="248"/>
      <c r="E862" s="254"/>
      <c r="F862" s="265"/>
      <c r="G862" s="270"/>
      <c r="H862" s="278"/>
      <c r="I862" s="4" t="s">
        <v>51</v>
      </c>
      <c r="J862" s="259" t="s">
        <v>257</v>
      </c>
      <c r="K862" s="259">
        <v>100</v>
      </c>
      <c r="L862" s="234">
        <v>25</v>
      </c>
      <c r="M862" s="108">
        <v>7.0805379433483797E-4</v>
      </c>
      <c r="N862" s="17">
        <f t="shared" si="150"/>
        <v>193298685.85341078</v>
      </c>
      <c r="O862" s="6">
        <v>0.25</v>
      </c>
      <c r="P862" s="260">
        <v>48324671.463352695</v>
      </c>
      <c r="Q862" s="261">
        <f t="shared" si="147"/>
        <v>0</v>
      </c>
      <c r="R862" s="262">
        <f t="shared" si="147"/>
        <v>0</v>
      </c>
      <c r="S862" s="6">
        <f t="shared" si="146"/>
        <v>0.25</v>
      </c>
      <c r="T862" s="260">
        <f t="shared" si="148"/>
        <v>48324671.463352695</v>
      </c>
      <c r="U862" s="428">
        <v>0.25</v>
      </c>
      <c r="V862" s="225">
        <v>25</v>
      </c>
      <c r="W862" s="226">
        <f t="shared" si="149"/>
        <v>0</v>
      </c>
      <c r="AB862" s="199"/>
      <c r="AC862" s="199"/>
    </row>
    <row r="863" spans="1:29" s="225" customFormat="1" ht="36" hidden="1" customHeight="1" outlineLevel="5" x14ac:dyDescent="0.2">
      <c r="A863" s="221"/>
      <c r="B863" s="227"/>
      <c r="C863" s="248"/>
      <c r="D863" s="248"/>
      <c r="E863" s="254"/>
      <c r="F863" s="265"/>
      <c r="G863" s="270"/>
      <c r="H863" s="270"/>
      <c r="I863" s="22" t="s">
        <v>67</v>
      </c>
      <c r="J863" s="271"/>
      <c r="K863" s="271"/>
      <c r="L863" s="272"/>
      <c r="M863" s="115">
        <v>5.7161470202487623E-2</v>
      </c>
      <c r="N863" s="23">
        <f t="shared" si="150"/>
        <v>15605081365.279121</v>
      </c>
      <c r="O863" s="273">
        <v>4.2813536355363536E-2</v>
      </c>
      <c r="P863" s="274">
        <v>620451448.4588356</v>
      </c>
      <c r="Q863" s="273">
        <f t="shared" si="147"/>
        <v>-1.5626378377174566E-5</v>
      </c>
      <c r="R863" s="272">
        <f t="shared" si="147"/>
        <v>47413418.995927691</v>
      </c>
      <c r="S863" s="273">
        <f>(S864*M864+S874*M874+S884*M884+S894*M894+S904*M904)/M863</f>
        <v>4.2797909976986362E-2</v>
      </c>
      <c r="T863" s="274">
        <f t="shared" si="148"/>
        <v>667864867.45476329</v>
      </c>
      <c r="U863" s="428">
        <v>4.2813536355363536E-2</v>
      </c>
      <c r="W863" s="226">
        <f t="shared" si="149"/>
        <v>0</v>
      </c>
      <c r="AB863" s="199"/>
      <c r="AC863" s="199"/>
    </row>
    <row r="864" spans="1:29" s="225" customFormat="1" ht="36" hidden="1" customHeight="1" outlineLevel="6" x14ac:dyDescent="0.2">
      <c r="A864" s="221"/>
      <c r="B864" s="227"/>
      <c r="C864" s="248"/>
      <c r="D864" s="248"/>
      <c r="E864" s="254"/>
      <c r="F864" s="265"/>
      <c r="G864" s="270"/>
      <c r="H864" s="278"/>
      <c r="I864" s="27" t="s">
        <v>59</v>
      </c>
      <c r="J864" s="279"/>
      <c r="K864" s="279"/>
      <c r="L864" s="282"/>
      <c r="M864" s="280">
        <v>3.8676070665325829E-2</v>
      </c>
      <c r="N864" s="28">
        <f t="shared" si="150"/>
        <v>10558567291.633951</v>
      </c>
      <c r="O864" s="29">
        <v>5.1327595075239395E-2</v>
      </c>
      <c r="P864" s="281">
        <v>494288596.6177063</v>
      </c>
      <c r="Q864" s="283">
        <f t="shared" si="147"/>
        <v>-2.3095075239398799E-5</v>
      </c>
      <c r="R864" s="282">
        <f t="shared" si="147"/>
        <v>47413418.995927691</v>
      </c>
      <c r="S864" s="29">
        <f>SUMPRODUCT(S865:S873,M865:M873)/M864</f>
        <v>5.1304499999999996E-2</v>
      </c>
      <c r="T864" s="281">
        <f t="shared" si="148"/>
        <v>541702015.61363399</v>
      </c>
      <c r="U864" s="428">
        <v>5.1327595075239395E-2</v>
      </c>
      <c r="W864" s="226">
        <f t="shared" si="149"/>
        <v>0</v>
      </c>
      <c r="AB864" s="199"/>
      <c r="AC864" s="199"/>
    </row>
    <row r="865" spans="1:29" s="225" customFormat="1" ht="36" hidden="1" customHeight="1" outlineLevel="7" x14ac:dyDescent="0.2">
      <c r="A865" s="221"/>
      <c r="B865" s="227"/>
      <c r="C865" s="248"/>
      <c r="D865" s="248"/>
      <c r="E865" s="254"/>
      <c r="F865" s="265"/>
      <c r="G865" s="270"/>
      <c r="H865" s="278"/>
      <c r="I865" s="16" t="s">
        <v>68</v>
      </c>
      <c r="J865" s="263" t="s">
        <v>261</v>
      </c>
      <c r="K865" s="263">
        <v>33738</v>
      </c>
      <c r="L865" s="234">
        <v>1488</v>
      </c>
      <c r="M865" s="108">
        <v>1.9338035332662916E-3</v>
      </c>
      <c r="N865" s="17">
        <f t="shared" si="150"/>
        <v>527928364.58169758</v>
      </c>
      <c r="O865" s="6">
        <v>5.8900000000000001E-2</v>
      </c>
      <c r="P865" s="260">
        <v>23284053.782013342</v>
      </c>
      <c r="Q865" s="261">
        <f t="shared" si="147"/>
        <v>0</v>
      </c>
      <c r="R865" s="262">
        <f t="shared" si="147"/>
        <v>7810926.8918486461</v>
      </c>
      <c r="S865" s="6">
        <v>5.8900000000000001E-2</v>
      </c>
      <c r="T865" s="260">
        <f t="shared" si="148"/>
        <v>31094980.673861988</v>
      </c>
      <c r="U865" s="428">
        <v>5.8900000000000001E-2</v>
      </c>
      <c r="V865" s="225">
        <v>1072</v>
      </c>
      <c r="W865" s="226">
        <f t="shared" si="149"/>
        <v>-416</v>
      </c>
      <c r="AB865" s="199"/>
      <c r="AC865" s="199"/>
    </row>
    <row r="866" spans="1:29" s="225" customFormat="1" ht="36" hidden="1" customHeight="1" outlineLevel="7" x14ac:dyDescent="0.2">
      <c r="A866" s="221"/>
      <c r="B866" s="227"/>
      <c r="C866" s="248"/>
      <c r="D866" s="248"/>
      <c r="E866" s="254"/>
      <c r="F866" s="265"/>
      <c r="G866" s="270"/>
      <c r="H866" s="278"/>
      <c r="I866" s="16" t="s">
        <v>247</v>
      </c>
      <c r="J866" s="263" t="s">
        <v>297</v>
      </c>
      <c r="K866" s="263">
        <v>1</v>
      </c>
      <c r="L866" s="234">
        <v>0</v>
      </c>
      <c r="M866" s="108">
        <v>5.0278891864923578E-3</v>
      </c>
      <c r="N866" s="17">
        <f t="shared" si="150"/>
        <v>1372613747.9124136</v>
      </c>
      <c r="O866" s="6">
        <v>0</v>
      </c>
      <c r="P866" s="260">
        <v>0</v>
      </c>
      <c r="Q866" s="261">
        <f t="shared" si="147"/>
        <v>0</v>
      </c>
      <c r="R866" s="262">
        <f t="shared" si="147"/>
        <v>0</v>
      </c>
      <c r="S866" s="6">
        <f t="shared" ref="S866:S873" si="151">L866/K866</f>
        <v>0</v>
      </c>
      <c r="T866" s="260">
        <f t="shared" si="148"/>
        <v>0</v>
      </c>
      <c r="U866" s="428">
        <v>0</v>
      </c>
      <c r="W866" s="226">
        <f t="shared" si="149"/>
        <v>0</v>
      </c>
      <c r="AB866" s="199"/>
      <c r="AC866" s="199"/>
    </row>
    <row r="867" spans="1:29" s="225" customFormat="1" ht="36" hidden="1" customHeight="1" outlineLevel="7" x14ac:dyDescent="0.2">
      <c r="A867" s="221"/>
      <c r="B867" s="227"/>
      <c r="C867" s="248"/>
      <c r="D867" s="248"/>
      <c r="E867" s="254"/>
      <c r="F867" s="265"/>
      <c r="G867" s="270"/>
      <c r="H867" s="278"/>
      <c r="I867" s="4" t="s">
        <v>69</v>
      </c>
      <c r="J867" s="259" t="s">
        <v>261</v>
      </c>
      <c r="K867" s="259">
        <v>21930</v>
      </c>
      <c r="L867" s="234">
        <v>966</v>
      </c>
      <c r="M867" s="108">
        <v>7.3484534264119062E-3</v>
      </c>
      <c r="N867" s="17">
        <f t="shared" si="150"/>
        <v>2006127785.4104505</v>
      </c>
      <c r="O867" s="6">
        <v>6.0600000000000001E-2</v>
      </c>
      <c r="P867" s="260">
        <v>88368419.54885979</v>
      </c>
      <c r="Q867" s="261">
        <f t="shared" si="147"/>
        <v>0</v>
      </c>
      <c r="R867" s="262">
        <f t="shared" si="147"/>
        <v>33202924.247013509</v>
      </c>
      <c r="S867" s="6">
        <v>6.0600000000000001E-2</v>
      </c>
      <c r="T867" s="260">
        <f t="shared" si="148"/>
        <v>121571343.7958733</v>
      </c>
      <c r="U867" s="428">
        <v>6.0600000000000001E-2</v>
      </c>
      <c r="V867" s="225">
        <v>756</v>
      </c>
      <c r="W867" s="226">
        <f t="shared" si="149"/>
        <v>-210</v>
      </c>
      <c r="AB867" s="199"/>
      <c r="AC867" s="199"/>
    </row>
    <row r="868" spans="1:29" s="225" customFormat="1" ht="36" hidden="1" customHeight="1" outlineLevel="7" x14ac:dyDescent="0.2">
      <c r="A868" s="221"/>
      <c r="B868" s="227"/>
      <c r="C868" s="248"/>
      <c r="D868" s="248"/>
      <c r="E868" s="254"/>
      <c r="F868" s="265"/>
      <c r="G868" s="270"/>
      <c r="H868" s="278"/>
      <c r="I868" s="4" t="s">
        <v>70</v>
      </c>
      <c r="J868" s="259" t="s">
        <v>261</v>
      </c>
      <c r="K868" s="259">
        <v>1</v>
      </c>
      <c r="L868" s="234">
        <v>0</v>
      </c>
      <c r="M868" s="108">
        <v>1.9338035332662916E-3</v>
      </c>
      <c r="N868" s="17">
        <f t="shared" si="150"/>
        <v>527928364.58169758</v>
      </c>
      <c r="O868" s="6">
        <v>0</v>
      </c>
      <c r="P868" s="260">
        <v>0</v>
      </c>
      <c r="Q868" s="261">
        <f t="shared" si="147"/>
        <v>0</v>
      </c>
      <c r="R868" s="262">
        <f t="shared" si="147"/>
        <v>0</v>
      </c>
      <c r="S868" s="6">
        <f t="shared" si="151"/>
        <v>0</v>
      </c>
      <c r="T868" s="260">
        <f t="shared" si="148"/>
        <v>0</v>
      </c>
      <c r="U868" s="428">
        <v>0</v>
      </c>
      <c r="W868" s="226">
        <f t="shared" si="149"/>
        <v>0</v>
      </c>
      <c r="AB868" s="199"/>
      <c r="AC868" s="199"/>
    </row>
    <row r="869" spans="1:29" s="225" customFormat="1" ht="36" hidden="1" customHeight="1" outlineLevel="7" x14ac:dyDescent="0.2">
      <c r="A869" s="221"/>
      <c r="B869" s="227"/>
      <c r="C869" s="248"/>
      <c r="D869" s="248"/>
      <c r="E869" s="254"/>
      <c r="F869" s="265"/>
      <c r="G869" s="270"/>
      <c r="H869" s="278"/>
      <c r="I869" s="4" t="s">
        <v>62</v>
      </c>
      <c r="J869" s="259" t="s">
        <v>261</v>
      </c>
      <c r="K869" s="259">
        <v>21930</v>
      </c>
      <c r="L869" s="234">
        <v>706</v>
      </c>
      <c r="M869" s="108">
        <v>1.2763103319557524E-2</v>
      </c>
      <c r="N869" s="17">
        <f t="shared" si="150"/>
        <v>3484327206.2392039</v>
      </c>
      <c r="O869" s="6">
        <v>3.4099999999999998E-2</v>
      </c>
      <c r="P869" s="260">
        <v>112172138.96967068</v>
      </c>
      <c r="Q869" s="261">
        <f t="shared" si="147"/>
        <v>0</v>
      </c>
      <c r="R869" s="262">
        <f t="shared" si="147"/>
        <v>6643418.76308617</v>
      </c>
      <c r="S869" s="6">
        <v>3.4099999999999998E-2</v>
      </c>
      <c r="T869" s="260">
        <f t="shared" si="148"/>
        <v>118815557.73275685</v>
      </c>
      <c r="U869" s="428">
        <v>3.4099999999999998E-2</v>
      </c>
      <c r="V869" s="225">
        <v>756</v>
      </c>
      <c r="W869" s="226">
        <f t="shared" si="149"/>
        <v>50</v>
      </c>
      <c r="AB869" s="199"/>
      <c r="AC869" s="199"/>
    </row>
    <row r="870" spans="1:29" s="225" customFormat="1" ht="36" hidden="1" customHeight="1" outlineLevel="7" x14ac:dyDescent="0.2">
      <c r="A870" s="221"/>
      <c r="B870" s="227"/>
      <c r="C870" s="248"/>
      <c r="D870" s="248"/>
      <c r="E870" s="254"/>
      <c r="F870" s="265"/>
      <c r="G870" s="270"/>
      <c r="H870" s="278"/>
      <c r="I870" s="4" t="s">
        <v>63</v>
      </c>
      <c r="J870" s="259" t="s">
        <v>261</v>
      </c>
      <c r="K870" s="259">
        <v>21930</v>
      </c>
      <c r="L870" s="234">
        <v>540</v>
      </c>
      <c r="M870" s="108">
        <v>9.6690176663314579E-4</v>
      </c>
      <c r="N870" s="17">
        <f t="shared" si="150"/>
        <v>263964182.29084879</v>
      </c>
      <c r="O870" s="6">
        <v>2.4623803009575923E-2</v>
      </c>
      <c r="P870" s="260">
        <v>6499802.0263136504</v>
      </c>
      <c r="Q870" s="261">
        <f t="shared" si="147"/>
        <v>-9.2380300957592421E-4</v>
      </c>
      <c r="R870" s="262">
        <f t="shared" si="147"/>
        <v>-243850.90602053422</v>
      </c>
      <c r="S870" s="6">
        <v>2.3699999999999999E-2</v>
      </c>
      <c r="T870" s="260">
        <f t="shared" si="148"/>
        <v>6255951.1202931162</v>
      </c>
      <c r="U870" s="428">
        <v>2.4623803009575923E-2</v>
      </c>
      <c r="W870" s="226">
        <f t="shared" si="149"/>
        <v>-540</v>
      </c>
      <c r="AB870" s="199"/>
      <c r="AC870" s="199"/>
    </row>
    <row r="871" spans="1:29" s="225" customFormat="1" ht="36" hidden="1" customHeight="1" outlineLevel="7" x14ac:dyDescent="0.2">
      <c r="A871" s="221"/>
      <c r="B871" s="227"/>
      <c r="C871" s="248"/>
      <c r="D871" s="248"/>
      <c r="E871" s="254"/>
      <c r="F871" s="265"/>
      <c r="G871" s="270"/>
      <c r="H871" s="278"/>
      <c r="I871" s="4" t="s">
        <v>64</v>
      </c>
      <c r="J871" s="259" t="s">
        <v>261</v>
      </c>
      <c r="K871" s="259">
        <v>21930</v>
      </c>
      <c r="L871" s="234">
        <v>0</v>
      </c>
      <c r="M871" s="108">
        <v>1.1602821199597749E-3</v>
      </c>
      <c r="N871" s="17">
        <f t="shared" si="150"/>
        <v>316757018.74901855</v>
      </c>
      <c r="O871" s="6">
        <v>0</v>
      </c>
      <c r="P871" s="260">
        <v>0</v>
      </c>
      <c r="Q871" s="261">
        <f t="shared" si="147"/>
        <v>0</v>
      </c>
      <c r="R871" s="262">
        <f t="shared" si="147"/>
        <v>0</v>
      </c>
      <c r="S871" s="6">
        <f t="shared" si="151"/>
        <v>0</v>
      </c>
      <c r="T871" s="260">
        <f t="shared" si="148"/>
        <v>0</v>
      </c>
      <c r="U871" s="428">
        <v>0</v>
      </c>
      <c r="W871" s="226">
        <f t="shared" si="149"/>
        <v>0</v>
      </c>
      <c r="AB871" s="199"/>
      <c r="AC871" s="199"/>
    </row>
    <row r="872" spans="1:29" s="225" customFormat="1" ht="36" hidden="1" customHeight="1" outlineLevel="7" x14ac:dyDescent="0.2">
      <c r="A872" s="221"/>
      <c r="B872" s="227"/>
      <c r="C872" s="248"/>
      <c r="D872" s="248"/>
      <c r="E872" s="254"/>
      <c r="F872" s="265"/>
      <c r="G872" s="270"/>
      <c r="H872" s="278"/>
      <c r="I872" s="4" t="s">
        <v>71</v>
      </c>
      <c r="J872" s="259" t="s">
        <v>261</v>
      </c>
      <c r="K872" s="259">
        <v>21930</v>
      </c>
      <c r="L872" s="234">
        <v>0</v>
      </c>
      <c r="M872" s="108">
        <v>3.6742267132059531E-3</v>
      </c>
      <c r="N872" s="17">
        <f t="shared" si="150"/>
        <v>1003063892.7052252</v>
      </c>
      <c r="O872" s="6">
        <v>0</v>
      </c>
      <c r="P872" s="260">
        <v>0</v>
      </c>
      <c r="Q872" s="261">
        <f t="shared" si="147"/>
        <v>0</v>
      </c>
      <c r="R872" s="262">
        <f t="shared" si="147"/>
        <v>0</v>
      </c>
      <c r="S872" s="6">
        <f t="shared" si="151"/>
        <v>0</v>
      </c>
      <c r="T872" s="260">
        <f t="shared" si="148"/>
        <v>0</v>
      </c>
      <c r="U872" s="428">
        <v>0</v>
      </c>
      <c r="W872" s="226">
        <f t="shared" si="149"/>
        <v>0</v>
      </c>
      <c r="AB872" s="199"/>
      <c r="AC872" s="199"/>
    </row>
    <row r="873" spans="1:29" s="225" customFormat="1" ht="36" hidden="1" customHeight="1" outlineLevel="7" x14ac:dyDescent="0.2">
      <c r="A873" s="221"/>
      <c r="B873" s="227"/>
      <c r="C873" s="248"/>
      <c r="D873" s="248"/>
      <c r="E873" s="254"/>
      <c r="F873" s="265"/>
      <c r="G873" s="270"/>
      <c r="H873" s="278"/>
      <c r="I873" s="4" t="s">
        <v>51</v>
      </c>
      <c r="J873" s="259" t="s">
        <v>257</v>
      </c>
      <c r="K873" s="259">
        <v>100</v>
      </c>
      <c r="L873" s="234">
        <v>25</v>
      </c>
      <c r="M873" s="108">
        <v>3.8676070665325832E-3</v>
      </c>
      <c r="N873" s="17">
        <f t="shared" si="150"/>
        <v>1055856729.1633952</v>
      </c>
      <c r="O873" s="6">
        <v>0.25</v>
      </c>
      <c r="P873" s="260">
        <v>263964182.29084879</v>
      </c>
      <c r="Q873" s="261">
        <f t="shared" si="147"/>
        <v>0</v>
      </c>
      <c r="R873" s="262">
        <f t="shared" si="147"/>
        <v>0</v>
      </c>
      <c r="S873" s="6">
        <f t="shared" si="151"/>
        <v>0.25</v>
      </c>
      <c r="T873" s="260">
        <f t="shared" si="148"/>
        <v>263964182.29084879</v>
      </c>
      <c r="U873" s="428">
        <v>0.25</v>
      </c>
      <c r="V873" s="225">
        <v>25</v>
      </c>
      <c r="W873" s="226">
        <f t="shared" si="149"/>
        <v>0</v>
      </c>
      <c r="AB873" s="199"/>
      <c r="AC873" s="199"/>
    </row>
    <row r="874" spans="1:29" s="225" customFormat="1" ht="36" hidden="1" customHeight="1" outlineLevel="6" x14ac:dyDescent="0.2">
      <c r="A874" s="221"/>
      <c r="B874" s="227"/>
      <c r="C874" s="248"/>
      <c r="D874" s="248"/>
      <c r="E874" s="254"/>
      <c r="F874" s="265"/>
      <c r="G874" s="270"/>
      <c r="H874" s="278"/>
      <c r="I874" s="27" t="s">
        <v>65</v>
      </c>
      <c r="J874" s="279"/>
      <c r="K874" s="279"/>
      <c r="L874" s="282"/>
      <c r="M874" s="280">
        <v>6.3280256154794367E-3</v>
      </c>
      <c r="N874" s="28">
        <f t="shared" si="150"/>
        <v>1727550993.0258863</v>
      </c>
      <c r="O874" s="29">
        <v>2.5000000000000001E-2</v>
      </c>
      <c r="P874" s="281">
        <v>43188774.82564716</v>
      </c>
      <c r="Q874" s="283">
        <f t="shared" si="147"/>
        <v>0</v>
      </c>
      <c r="R874" s="282">
        <f t="shared" si="147"/>
        <v>0</v>
      </c>
      <c r="S874" s="29">
        <f>SUMPRODUCT(S875:S883,M875:M883)/M874</f>
        <v>2.5000000000000001E-2</v>
      </c>
      <c r="T874" s="281">
        <f t="shared" si="148"/>
        <v>43188774.82564716</v>
      </c>
      <c r="U874" s="428">
        <v>2.5000000000000001E-2</v>
      </c>
      <c r="W874" s="226">
        <f t="shared" si="149"/>
        <v>0</v>
      </c>
      <c r="AB874" s="199"/>
      <c r="AC874" s="199"/>
    </row>
    <row r="875" spans="1:29" s="225" customFormat="1" ht="36" hidden="1" customHeight="1" outlineLevel="7" x14ac:dyDescent="0.2">
      <c r="A875" s="221"/>
      <c r="B875" s="227"/>
      <c r="C875" s="248"/>
      <c r="D875" s="248"/>
      <c r="E875" s="254"/>
      <c r="F875" s="265"/>
      <c r="G875" s="270"/>
      <c r="H875" s="278"/>
      <c r="I875" s="16" t="s">
        <v>68</v>
      </c>
      <c r="J875" s="263" t="s">
        <v>261</v>
      </c>
      <c r="K875" s="263">
        <v>1</v>
      </c>
      <c r="L875" s="234">
        <v>0</v>
      </c>
      <c r="M875" s="108">
        <v>3.1640128077397184E-4</v>
      </c>
      <c r="N875" s="17">
        <f t="shared" si="150"/>
        <v>86377549.651294306</v>
      </c>
      <c r="O875" s="6">
        <v>0</v>
      </c>
      <c r="P875" s="260">
        <v>0</v>
      </c>
      <c r="Q875" s="261">
        <f t="shared" si="147"/>
        <v>0</v>
      </c>
      <c r="R875" s="262">
        <f t="shared" si="147"/>
        <v>0</v>
      </c>
      <c r="S875" s="6">
        <f t="shared" ref="S875:S883" si="152">L875/K875</f>
        <v>0</v>
      </c>
      <c r="T875" s="260">
        <f t="shared" si="148"/>
        <v>0</v>
      </c>
      <c r="U875" s="428">
        <v>0</v>
      </c>
      <c r="W875" s="226">
        <f t="shared" si="149"/>
        <v>0</v>
      </c>
      <c r="AB875" s="199"/>
      <c r="AC875" s="199"/>
    </row>
    <row r="876" spans="1:29" s="225" customFormat="1" ht="36" hidden="1" customHeight="1" outlineLevel="7" x14ac:dyDescent="0.2">
      <c r="A876" s="221"/>
      <c r="B876" s="227"/>
      <c r="C876" s="248"/>
      <c r="D876" s="248"/>
      <c r="E876" s="254"/>
      <c r="F876" s="265"/>
      <c r="G876" s="270"/>
      <c r="H876" s="278"/>
      <c r="I876" s="16" t="s">
        <v>247</v>
      </c>
      <c r="J876" s="263" t="s">
        <v>297</v>
      </c>
      <c r="K876" s="263">
        <v>1</v>
      </c>
      <c r="L876" s="234">
        <v>0</v>
      </c>
      <c r="M876" s="108">
        <v>8.2264333001232678E-4</v>
      </c>
      <c r="N876" s="17">
        <f t="shared" si="150"/>
        <v>224581629.09336522</v>
      </c>
      <c r="O876" s="6">
        <v>0</v>
      </c>
      <c r="P876" s="260">
        <v>0</v>
      </c>
      <c r="Q876" s="261">
        <f t="shared" si="147"/>
        <v>0</v>
      </c>
      <c r="R876" s="262">
        <f t="shared" si="147"/>
        <v>0</v>
      </c>
      <c r="S876" s="6">
        <f t="shared" si="152"/>
        <v>0</v>
      </c>
      <c r="T876" s="260">
        <f t="shared" si="148"/>
        <v>0</v>
      </c>
      <c r="U876" s="428">
        <v>0</v>
      </c>
      <c r="W876" s="226">
        <f t="shared" si="149"/>
        <v>0</v>
      </c>
      <c r="AB876" s="199"/>
      <c r="AC876" s="199"/>
    </row>
    <row r="877" spans="1:29" s="225" customFormat="1" ht="36" hidden="1" customHeight="1" outlineLevel="7" x14ac:dyDescent="0.2">
      <c r="A877" s="221"/>
      <c r="B877" s="227"/>
      <c r="C877" s="248"/>
      <c r="D877" s="248"/>
      <c r="E877" s="254"/>
      <c r="F877" s="265"/>
      <c r="G877" s="270"/>
      <c r="H877" s="278"/>
      <c r="I877" s="4" t="s">
        <v>69</v>
      </c>
      <c r="J877" s="259" t="s">
        <v>261</v>
      </c>
      <c r="K877" s="259">
        <v>1</v>
      </c>
      <c r="L877" s="234">
        <v>0</v>
      </c>
      <c r="M877" s="108">
        <v>1.2023248669410928E-3</v>
      </c>
      <c r="N877" s="17">
        <f t="shared" si="150"/>
        <v>328234688.67491829</v>
      </c>
      <c r="O877" s="6">
        <v>0</v>
      </c>
      <c r="P877" s="260">
        <v>0</v>
      </c>
      <c r="Q877" s="261">
        <f t="shared" si="147"/>
        <v>0</v>
      </c>
      <c r="R877" s="262">
        <f t="shared" si="147"/>
        <v>0</v>
      </c>
      <c r="S877" s="6">
        <f t="shared" si="152"/>
        <v>0</v>
      </c>
      <c r="T877" s="260">
        <f t="shared" si="148"/>
        <v>0</v>
      </c>
      <c r="U877" s="428">
        <v>0</v>
      </c>
      <c r="W877" s="226">
        <f t="shared" si="149"/>
        <v>0</v>
      </c>
      <c r="AB877" s="199"/>
      <c r="AC877" s="199"/>
    </row>
    <row r="878" spans="1:29" s="225" customFormat="1" ht="36" hidden="1" customHeight="1" outlineLevel="7" x14ac:dyDescent="0.2">
      <c r="A878" s="221"/>
      <c r="B878" s="227"/>
      <c r="C878" s="248"/>
      <c r="D878" s="248"/>
      <c r="E878" s="254"/>
      <c r="F878" s="265"/>
      <c r="G878" s="270"/>
      <c r="H878" s="278"/>
      <c r="I878" s="4" t="s">
        <v>70</v>
      </c>
      <c r="J878" s="259" t="s">
        <v>261</v>
      </c>
      <c r="K878" s="259">
        <v>1</v>
      </c>
      <c r="L878" s="234">
        <v>0</v>
      </c>
      <c r="M878" s="108">
        <v>3.1640128077397184E-4</v>
      </c>
      <c r="N878" s="17">
        <f t="shared" si="150"/>
        <v>86377549.651294306</v>
      </c>
      <c r="O878" s="6">
        <v>0</v>
      </c>
      <c r="P878" s="260">
        <v>0</v>
      </c>
      <c r="Q878" s="261">
        <f t="shared" si="147"/>
        <v>0</v>
      </c>
      <c r="R878" s="262">
        <f t="shared" si="147"/>
        <v>0</v>
      </c>
      <c r="S878" s="6">
        <f t="shared" si="152"/>
        <v>0</v>
      </c>
      <c r="T878" s="260">
        <f t="shared" si="148"/>
        <v>0</v>
      </c>
      <c r="U878" s="428">
        <v>0</v>
      </c>
      <c r="W878" s="226">
        <f t="shared" si="149"/>
        <v>0</v>
      </c>
      <c r="AB878" s="199"/>
      <c r="AC878" s="199"/>
    </row>
    <row r="879" spans="1:29" s="225" customFormat="1" ht="36" hidden="1" customHeight="1" outlineLevel="7" x14ac:dyDescent="0.2">
      <c r="A879" s="221"/>
      <c r="B879" s="227"/>
      <c r="C879" s="248"/>
      <c r="D879" s="248"/>
      <c r="E879" s="254"/>
      <c r="F879" s="265"/>
      <c r="G879" s="270"/>
      <c r="H879" s="278"/>
      <c r="I879" s="4" t="s">
        <v>62</v>
      </c>
      <c r="J879" s="259" t="s">
        <v>261</v>
      </c>
      <c r="K879" s="259">
        <v>1</v>
      </c>
      <c r="L879" s="234">
        <v>0</v>
      </c>
      <c r="M879" s="108">
        <v>2.0882484531082142E-3</v>
      </c>
      <c r="N879" s="17">
        <f t="shared" si="150"/>
        <v>570091827.69854248</v>
      </c>
      <c r="O879" s="6">
        <v>0</v>
      </c>
      <c r="P879" s="260">
        <v>0</v>
      </c>
      <c r="Q879" s="261">
        <f t="shared" si="147"/>
        <v>0</v>
      </c>
      <c r="R879" s="262">
        <f t="shared" si="147"/>
        <v>0</v>
      </c>
      <c r="S879" s="6">
        <f t="shared" si="152"/>
        <v>0</v>
      </c>
      <c r="T879" s="260">
        <f t="shared" si="148"/>
        <v>0</v>
      </c>
      <c r="U879" s="428">
        <v>0</v>
      </c>
      <c r="W879" s="226">
        <f t="shared" si="149"/>
        <v>0</v>
      </c>
      <c r="AB879" s="199"/>
      <c r="AC879" s="199"/>
    </row>
    <row r="880" spans="1:29" s="225" customFormat="1" ht="36" hidden="1" customHeight="1" outlineLevel="7" x14ac:dyDescent="0.2">
      <c r="A880" s="221"/>
      <c r="B880" s="227"/>
      <c r="C880" s="248"/>
      <c r="D880" s="248"/>
      <c r="E880" s="254"/>
      <c r="F880" s="265"/>
      <c r="G880" s="270"/>
      <c r="H880" s="278"/>
      <c r="I880" s="4" t="s">
        <v>63</v>
      </c>
      <c r="J880" s="259" t="s">
        <v>261</v>
      </c>
      <c r="K880" s="259">
        <v>1</v>
      </c>
      <c r="L880" s="234">
        <v>0</v>
      </c>
      <c r="M880" s="108">
        <v>1.5820064038698592E-4</v>
      </c>
      <c r="N880" s="17">
        <f t="shared" si="150"/>
        <v>43188774.825647153</v>
      </c>
      <c r="O880" s="6">
        <v>0</v>
      </c>
      <c r="P880" s="260">
        <v>0</v>
      </c>
      <c r="Q880" s="261">
        <f t="shared" si="147"/>
        <v>0</v>
      </c>
      <c r="R880" s="262">
        <f t="shared" si="147"/>
        <v>0</v>
      </c>
      <c r="S880" s="6">
        <f t="shared" si="152"/>
        <v>0</v>
      </c>
      <c r="T880" s="260">
        <f t="shared" si="148"/>
        <v>0</v>
      </c>
      <c r="U880" s="428">
        <v>0</v>
      </c>
      <c r="W880" s="226">
        <f t="shared" si="149"/>
        <v>0</v>
      </c>
      <c r="AB880" s="199"/>
      <c r="AC880" s="199"/>
    </row>
    <row r="881" spans="1:29" s="225" customFormat="1" ht="36" hidden="1" customHeight="1" outlineLevel="7" x14ac:dyDescent="0.2">
      <c r="A881" s="221"/>
      <c r="B881" s="227"/>
      <c r="C881" s="248"/>
      <c r="D881" s="248"/>
      <c r="E881" s="254"/>
      <c r="F881" s="265"/>
      <c r="G881" s="270"/>
      <c r="H881" s="278"/>
      <c r="I881" s="4" t="s">
        <v>64</v>
      </c>
      <c r="J881" s="259" t="s">
        <v>261</v>
      </c>
      <c r="K881" s="259">
        <v>1</v>
      </c>
      <c r="L881" s="234">
        <v>0</v>
      </c>
      <c r="M881" s="108">
        <v>1.898407684643831E-4</v>
      </c>
      <c r="N881" s="17">
        <f t="shared" si="150"/>
        <v>51826529.790776588</v>
      </c>
      <c r="O881" s="6">
        <v>0</v>
      </c>
      <c r="P881" s="260">
        <v>0</v>
      </c>
      <c r="Q881" s="261">
        <f t="shared" si="147"/>
        <v>0</v>
      </c>
      <c r="R881" s="262">
        <f t="shared" si="147"/>
        <v>0</v>
      </c>
      <c r="S881" s="6">
        <f t="shared" si="152"/>
        <v>0</v>
      </c>
      <c r="T881" s="260">
        <f t="shared" si="148"/>
        <v>0</v>
      </c>
      <c r="U881" s="428">
        <v>0</v>
      </c>
      <c r="W881" s="226">
        <f t="shared" si="149"/>
        <v>0</v>
      </c>
      <c r="AB881" s="199"/>
      <c r="AC881" s="199"/>
    </row>
    <row r="882" spans="1:29" s="225" customFormat="1" ht="36" hidden="1" customHeight="1" outlineLevel="7" x14ac:dyDescent="0.2">
      <c r="A882" s="221"/>
      <c r="B882" s="227"/>
      <c r="C882" s="248"/>
      <c r="D882" s="248"/>
      <c r="E882" s="254"/>
      <c r="F882" s="265"/>
      <c r="G882" s="270"/>
      <c r="H882" s="278"/>
      <c r="I882" s="4" t="s">
        <v>71</v>
      </c>
      <c r="J882" s="259" t="s">
        <v>261</v>
      </c>
      <c r="K882" s="259">
        <v>1</v>
      </c>
      <c r="L882" s="234">
        <v>0</v>
      </c>
      <c r="M882" s="108">
        <v>6.0116243347054638E-4</v>
      </c>
      <c r="N882" s="17">
        <f t="shared" si="150"/>
        <v>164117344.33745915</v>
      </c>
      <c r="O882" s="6">
        <v>0</v>
      </c>
      <c r="P882" s="260">
        <v>0</v>
      </c>
      <c r="Q882" s="261">
        <f t="shared" si="147"/>
        <v>0</v>
      </c>
      <c r="R882" s="262">
        <f t="shared" si="147"/>
        <v>0</v>
      </c>
      <c r="S882" s="6">
        <f t="shared" si="152"/>
        <v>0</v>
      </c>
      <c r="T882" s="260">
        <f t="shared" si="148"/>
        <v>0</v>
      </c>
      <c r="U882" s="428">
        <v>0</v>
      </c>
      <c r="W882" s="226">
        <f t="shared" si="149"/>
        <v>0</v>
      </c>
      <c r="AB882" s="199"/>
      <c r="AC882" s="199"/>
    </row>
    <row r="883" spans="1:29" s="225" customFormat="1" ht="36" hidden="1" customHeight="1" outlineLevel="7" x14ac:dyDescent="0.2">
      <c r="A883" s="221"/>
      <c r="B883" s="227"/>
      <c r="C883" s="248"/>
      <c r="D883" s="248"/>
      <c r="E883" s="254"/>
      <c r="F883" s="265"/>
      <c r="G883" s="270"/>
      <c r="H883" s="278"/>
      <c r="I883" s="4" t="s">
        <v>51</v>
      </c>
      <c r="J883" s="259" t="s">
        <v>257</v>
      </c>
      <c r="K883" s="259">
        <v>100</v>
      </c>
      <c r="L883" s="234">
        <v>25</v>
      </c>
      <c r="M883" s="108">
        <v>6.3280256154794369E-4</v>
      </c>
      <c r="N883" s="17">
        <f t="shared" si="150"/>
        <v>172755099.30258861</v>
      </c>
      <c r="O883" s="6">
        <v>0.25</v>
      </c>
      <c r="P883" s="260">
        <v>43188774.825647153</v>
      </c>
      <c r="Q883" s="261">
        <f t="shared" si="147"/>
        <v>0</v>
      </c>
      <c r="R883" s="262">
        <f t="shared" si="147"/>
        <v>0</v>
      </c>
      <c r="S883" s="6">
        <f t="shared" si="152"/>
        <v>0.25</v>
      </c>
      <c r="T883" s="260">
        <f t="shared" si="148"/>
        <v>43188774.825647153</v>
      </c>
      <c r="U883" s="428">
        <v>0.25</v>
      </c>
      <c r="V883" s="225">
        <v>25</v>
      </c>
      <c r="W883" s="226">
        <f t="shared" si="149"/>
        <v>0</v>
      </c>
      <c r="AB883" s="199"/>
      <c r="AC883" s="199"/>
    </row>
    <row r="884" spans="1:29" s="225" customFormat="1" ht="36" hidden="1" customHeight="1" outlineLevel="6" x14ac:dyDescent="0.2">
      <c r="A884" s="221"/>
      <c r="B884" s="227"/>
      <c r="C884" s="248"/>
      <c r="D884" s="248"/>
      <c r="E884" s="254"/>
      <c r="F884" s="265"/>
      <c r="G884" s="270"/>
      <c r="H884" s="278"/>
      <c r="I884" s="27" t="s">
        <v>66</v>
      </c>
      <c r="J884" s="279"/>
      <c r="K884" s="279"/>
      <c r="L884" s="282"/>
      <c r="M884" s="280">
        <v>2.2927630336775619E-6</v>
      </c>
      <c r="N884" s="28">
        <f t="shared" si="150"/>
        <v>625924.30819397443</v>
      </c>
      <c r="O884" s="29">
        <v>2.5000000000000001E-2</v>
      </c>
      <c r="P884" s="281">
        <v>15648.107704849361</v>
      </c>
      <c r="Q884" s="283">
        <f t="shared" si="147"/>
        <v>0</v>
      </c>
      <c r="R884" s="282">
        <f t="shared" si="147"/>
        <v>0</v>
      </c>
      <c r="S884" s="29">
        <f>SUMPRODUCT(S885:S893,M885:M893)/M884</f>
        <v>2.5000000000000001E-2</v>
      </c>
      <c r="T884" s="281">
        <f t="shared" si="148"/>
        <v>15648.107704849361</v>
      </c>
      <c r="U884" s="428">
        <v>2.5000000000000001E-2</v>
      </c>
      <c r="W884" s="226">
        <f t="shared" si="149"/>
        <v>0</v>
      </c>
      <c r="AB884" s="199"/>
      <c r="AC884" s="199"/>
    </row>
    <row r="885" spans="1:29" s="225" customFormat="1" ht="36" hidden="1" customHeight="1" outlineLevel="7" x14ac:dyDescent="0.2">
      <c r="A885" s="221"/>
      <c r="B885" s="227"/>
      <c r="C885" s="248"/>
      <c r="D885" s="248"/>
      <c r="E885" s="254"/>
      <c r="F885" s="265"/>
      <c r="G885" s="270"/>
      <c r="H885" s="278"/>
      <c r="I885" s="16" t="s">
        <v>68</v>
      </c>
      <c r="J885" s="263" t="s">
        <v>261</v>
      </c>
      <c r="K885" s="263">
        <v>1</v>
      </c>
      <c r="L885" s="234">
        <v>0</v>
      </c>
      <c r="M885" s="108">
        <v>1.146381516838781E-7</v>
      </c>
      <c r="N885" s="17">
        <f t="shared" si="150"/>
        <v>31296.215409698721</v>
      </c>
      <c r="O885" s="6">
        <v>0</v>
      </c>
      <c r="P885" s="260">
        <v>0</v>
      </c>
      <c r="Q885" s="261">
        <f t="shared" si="147"/>
        <v>0</v>
      </c>
      <c r="R885" s="262">
        <f t="shared" si="147"/>
        <v>0</v>
      </c>
      <c r="S885" s="6">
        <f t="shared" ref="S885:S893" si="153">L885/K885</f>
        <v>0</v>
      </c>
      <c r="T885" s="260">
        <f t="shared" si="148"/>
        <v>0</v>
      </c>
      <c r="U885" s="428">
        <v>0</v>
      </c>
      <c r="W885" s="226">
        <f t="shared" si="149"/>
        <v>0</v>
      </c>
      <c r="AB885" s="199"/>
      <c r="AC885" s="199"/>
    </row>
    <row r="886" spans="1:29" s="225" customFormat="1" ht="36" hidden="1" customHeight="1" outlineLevel="7" x14ac:dyDescent="0.2">
      <c r="A886" s="221"/>
      <c r="B886" s="227"/>
      <c r="C886" s="248"/>
      <c r="D886" s="248"/>
      <c r="E886" s="254"/>
      <c r="F886" s="265"/>
      <c r="G886" s="270"/>
      <c r="H886" s="278"/>
      <c r="I886" s="16" t="s">
        <v>247</v>
      </c>
      <c r="J886" s="263" t="s">
        <v>297</v>
      </c>
      <c r="K886" s="263">
        <v>1</v>
      </c>
      <c r="L886" s="234">
        <v>0</v>
      </c>
      <c r="M886" s="108">
        <v>2.9805919437808305E-7</v>
      </c>
      <c r="N886" s="17">
        <f t="shared" si="150"/>
        <v>81370.160065216667</v>
      </c>
      <c r="O886" s="6">
        <v>0</v>
      </c>
      <c r="P886" s="260">
        <v>0</v>
      </c>
      <c r="Q886" s="261">
        <f t="shared" si="147"/>
        <v>0</v>
      </c>
      <c r="R886" s="262">
        <f t="shared" si="147"/>
        <v>0</v>
      </c>
      <c r="S886" s="6">
        <f t="shared" si="153"/>
        <v>0</v>
      </c>
      <c r="T886" s="260">
        <f t="shared" si="148"/>
        <v>0</v>
      </c>
      <c r="U886" s="428">
        <v>0</v>
      </c>
      <c r="W886" s="226">
        <f t="shared" si="149"/>
        <v>0</v>
      </c>
      <c r="AB886" s="199"/>
      <c r="AC886" s="199"/>
    </row>
    <row r="887" spans="1:29" s="225" customFormat="1" ht="36" hidden="1" customHeight="1" outlineLevel="7" x14ac:dyDescent="0.2">
      <c r="A887" s="221"/>
      <c r="B887" s="227"/>
      <c r="C887" s="248"/>
      <c r="D887" s="248"/>
      <c r="E887" s="254"/>
      <c r="F887" s="265"/>
      <c r="G887" s="270"/>
      <c r="H887" s="278"/>
      <c r="I887" s="4" t="s">
        <v>69</v>
      </c>
      <c r="J887" s="259" t="s">
        <v>261</v>
      </c>
      <c r="K887" s="259">
        <v>1</v>
      </c>
      <c r="L887" s="234">
        <v>0</v>
      </c>
      <c r="M887" s="108">
        <v>4.3562497639873671E-7</v>
      </c>
      <c r="N887" s="17">
        <f t="shared" si="150"/>
        <v>118925.61855685513</v>
      </c>
      <c r="O887" s="6">
        <v>0</v>
      </c>
      <c r="P887" s="260">
        <v>0</v>
      </c>
      <c r="Q887" s="261">
        <f t="shared" si="147"/>
        <v>0</v>
      </c>
      <c r="R887" s="262">
        <f t="shared" si="147"/>
        <v>0</v>
      </c>
      <c r="S887" s="6">
        <f t="shared" si="153"/>
        <v>0</v>
      </c>
      <c r="T887" s="260">
        <f t="shared" si="148"/>
        <v>0</v>
      </c>
      <c r="U887" s="428">
        <v>0</v>
      </c>
      <c r="W887" s="226">
        <f t="shared" si="149"/>
        <v>0</v>
      </c>
      <c r="AB887" s="199"/>
      <c r="AC887" s="199"/>
    </row>
    <row r="888" spans="1:29" s="225" customFormat="1" ht="36" hidden="1" customHeight="1" outlineLevel="7" x14ac:dyDescent="0.2">
      <c r="A888" s="221"/>
      <c r="B888" s="227"/>
      <c r="C888" s="248"/>
      <c r="D888" s="248"/>
      <c r="E888" s="254"/>
      <c r="F888" s="265"/>
      <c r="G888" s="270"/>
      <c r="H888" s="278"/>
      <c r="I888" s="4" t="s">
        <v>70</v>
      </c>
      <c r="J888" s="259" t="s">
        <v>261</v>
      </c>
      <c r="K888" s="259">
        <v>1</v>
      </c>
      <c r="L888" s="234">
        <v>0</v>
      </c>
      <c r="M888" s="108">
        <v>1.146381516838781E-7</v>
      </c>
      <c r="N888" s="17">
        <f t="shared" si="150"/>
        <v>31296.215409698721</v>
      </c>
      <c r="O888" s="6">
        <v>0</v>
      </c>
      <c r="P888" s="260">
        <v>0</v>
      </c>
      <c r="Q888" s="261">
        <f t="shared" si="147"/>
        <v>0</v>
      </c>
      <c r="R888" s="262">
        <f t="shared" si="147"/>
        <v>0</v>
      </c>
      <c r="S888" s="6">
        <f t="shared" si="153"/>
        <v>0</v>
      </c>
      <c r="T888" s="260">
        <f t="shared" si="148"/>
        <v>0</v>
      </c>
      <c r="U888" s="428">
        <v>0</v>
      </c>
      <c r="W888" s="226">
        <f t="shared" si="149"/>
        <v>0</v>
      </c>
      <c r="AB888" s="199"/>
      <c r="AC888" s="199"/>
    </row>
    <row r="889" spans="1:29" s="225" customFormat="1" ht="36" hidden="1" customHeight="1" outlineLevel="7" x14ac:dyDescent="0.2">
      <c r="A889" s="221"/>
      <c r="B889" s="227"/>
      <c r="C889" s="248"/>
      <c r="D889" s="248"/>
      <c r="E889" s="254"/>
      <c r="F889" s="265"/>
      <c r="G889" s="270"/>
      <c r="H889" s="278"/>
      <c r="I889" s="4" t="s">
        <v>62</v>
      </c>
      <c r="J889" s="259" t="s">
        <v>261</v>
      </c>
      <c r="K889" s="259">
        <v>1</v>
      </c>
      <c r="L889" s="234">
        <v>0</v>
      </c>
      <c r="M889" s="108">
        <v>7.566118011135955E-7</v>
      </c>
      <c r="N889" s="17">
        <f t="shared" si="150"/>
        <v>206555.02170401157</v>
      </c>
      <c r="O889" s="6">
        <v>0</v>
      </c>
      <c r="P889" s="260">
        <v>0</v>
      </c>
      <c r="Q889" s="261">
        <f t="shared" si="147"/>
        <v>0</v>
      </c>
      <c r="R889" s="262">
        <f t="shared" si="147"/>
        <v>0</v>
      </c>
      <c r="S889" s="6">
        <f t="shared" si="153"/>
        <v>0</v>
      </c>
      <c r="T889" s="260">
        <f t="shared" si="148"/>
        <v>0</v>
      </c>
      <c r="U889" s="428">
        <v>0</v>
      </c>
      <c r="W889" s="226">
        <f t="shared" si="149"/>
        <v>0</v>
      </c>
      <c r="AB889" s="199"/>
      <c r="AC889" s="199"/>
    </row>
    <row r="890" spans="1:29" s="225" customFormat="1" ht="36" hidden="1" customHeight="1" outlineLevel="7" x14ac:dyDescent="0.2">
      <c r="A890" s="221"/>
      <c r="B890" s="227"/>
      <c r="C890" s="248"/>
      <c r="D890" s="248"/>
      <c r="E890" s="254"/>
      <c r="F890" s="265"/>
      <c r="G890" s="270"/>
      <c r="H890" s="278"/>
      <c r="I890" s="4" t="s">
        <v>63</v>
      </c>
      <c r="J890" s="259" t="s">
        <v>261</v>
      </c>
      <c r="K890" s="259">
        <v>1</v>
      </c>
      <c r="L890" s="234">
        <v>0</v>
      </c>
      <c r="M890" s="108">
        <v>5.7319075841939049E-8</v>
      </c>
      <c r="N890" s="17">
        <f t="shared" si="150"/>
        <v>15648.107704849361</v>
      </c>
      <c r="O890" s="6">
        <v>0</v>
      </c>
      <c r="P890" s="260">
        <v>0</v>
      </c>
      <c r="Q890" s="261">
        <f t="shared" si="147"/>
        <v>0</v>
      </c>
      <c r="R890" s="262">
        <f t="shared" si="147"/>
        <v>0</v>
      </c>
      <c r="S890" s="6">
        <f t="shared" si="153"/>
        <v>0</v>
      </c>
      <c r="T890" s="260">
        <f t="shared" si="148"/>
        <v>0</v>
      </c>
      <c r="U890" s="428">
        <v>0</v>
      </c>
      <c r="W890" s="226">
        <f t="shared" si="149"/>
        <v>0</v>
      </c>
      <c r="AB890" s="199"/>
      <c r="AC890" s="199"/>
    </row>
    <row r="891" spans="1:29" s="225" customFormat="1" ht="36" hidden="1" customHeight="1" outlineLevel="7" x14ac:dyDescent="0.2">
      <c r="A891" s="221"/>
      <c r="B891" s="227"/>
      <c r="C891" s="248"/>
      <c r="D891" s="248"/>
      <c r="E891" s="254"/>
      <c r="F891" s="265"/>
      <c r="G891" s="270"/>
      <c r="H891" s="278"/>
      <c r="I891" s="4" t="s">
        <v>64</v>
      </c>
      <c r="J891" s="259" t="s">
        <v>261</v>
      </c>
      <c r="K891" s="259">
        <v>1</v>
      </c>
      <c r="L891" s="234">
        <v>0</v>
      </c>
      <c r="M891" s="108">
        <v>6.8782891010326857E-8</v>
      </c>
      <c r="N891" s="17">
        <f t="shared" si="150"/>
        <v>18777.729245819231</v>
      </c>
      <c r="O891" s="6">
        <v>0</v>
      </c>
      <c r="P891" s="260">
        <v>0</v>
      </c>
      <c r="Q891" s="261">
        <f t="shared" si="147"/>
        <v>0</v>
      </c>
      <c r="R891" s="262">
        <f t="shared" si="147"/>
        <v>0</v>
      </c>
      <c r="S891" s="6">
        <f t="shared" si="153"/>
        <v>0</v>
      </c>
      <c r="T891" s="260">
        <f t="shared" si="148"/>
        <v>0</v>
      </c>
      <c r="U891" s="428">
        <v>0</v>
      </c>
      <c r="W891" s="226">
        <f t="shared" si="149"/>
        <v>0</v>
      </c>
      <c r="AB891" s="199"/>
      <c r="AC891" s="199"/>
    </row>
    <row r="892" spans="1:29" s="225" customFormat="1" ht="36" hidden="1" customHeight="1" outlineLevel="7" x14ac:dyDescent="0.2">
      <c r="A892" s="221"/>
      <c r="B892" s="227"/>
      <c r="C892" s="248"/>
      <c r="D892" s="248"/>
      <c r="E892" s="254"/>
      <c r="F892" s="265"/>
      <c r="G892" s="270"/>
      <c r="H892" s="278"/>
      <c r="I892" s="4" t="s">
        <v>71</v>
      </c>
      <c r="J892" s="259" t="s">
        <v>261</v>
      </c>
      <c r="K892" s="259">
        <v>1</v>
      </c>
      <c r="L892" s="234">
        <v>0</v>
      </c>
      <c r="M892" s="108">
        <v>2.1781248819936836E-7</v>
      </c>
      <c r="N892" s="17">
        <f t="shared" si="150"/>
        <v>59462.809278427565</v>
      </c>
      <c r="O892" s="6">
        <v>0</v>
      </c>
      <c r="P892" s="260">
        <v>0</v>
      </c>
      <c r="Q892" s="261">
        <f t="shared" si="147"/>
        <v>0</v>
      </c>
      <c r="R892" s="262">
        <f t="shared" si="147"/>
        <v>0</v>
      </c>
      <c r="S892" s="6">
        <f t="shared" si="153"/>
        <v>0</v>
      </c>
      <c r="T892" s="260">
        <f t="shared" si="148"/>
        <v>0</v>
      </c>
      <c r="U892" s="428">
        <v>0</v>
      </c>
      <c r="W892" s="226">
        <f t="shared" si="149"/>
        <v>0</v>
      </c>
      <c r="AB892" s="199"/>
      <c r="AC892" s="199"/>
    </row>
    <row r="893" spans="1:29" s="225" customFormat="1" ht="36" hidden="1" customHeight="1" outlineLevel="7" x14ac:dyDescent="0.2">
      <c r="A893" s="221"/>
      <c r="B893" s="227"/>
      <c r="C893" s="248"/>
      <c r="D893" s="248"/>
      <c r="E893" s="254"/>
      <c r="F893" s="265"/>
      <c r="G893" s="270"/>
      <c r="H893" s="278"/>
      <c r="I893" s="4" t="s">
        <v>51</v>
      </c>
      <c r="J893" s="259" t="s">
        <v>257</v>
      </c>
      <c r="K893" s="259">
        <v>100</v>
      </c>
      <c r="L893" s="234">
        <v>25</v>
      </c>
      <c r="M893" s="108">
        <v>2.292763033677562E-7</v>
      </c>
      <c r="N893" s="17">
        <f t="shared" si="150"/>
        <v>62592.430819397443</v>
      </c>
      <c r="O893" s="6">
        <v>0.25</v>
      </c>
      <c r="P893" s="260">
        <v>15648.107704849361</v>
      </c>
      <c r="Q893" s="261">
        <f t="shared" si="147"/>
        <v>0</v>
      </c>
      <c r="R893" s="262">
        <f t="shared" si="147"/>
        <v>0</v>
      </c>
      <c r="S893" s="6">
        <f t="shared" si="153"/>
        <v>0.25</v>
      </c>
      <c r="T893" s="260">
        <f t="shared" si="148"/>
        <v>15648.107704849361</v>
      </c>
      <c r="U893" s="428">
        <v>0.25</v>
      </c>
      <c r="V893" s="225">
        <v>25</v>
      </c>
      <c r="W893" s="226">
        <f t="shared" si="149"/>
        <v>0</v>
      </c>
      <c r="AB893" s="199"/>
      <c r="AC893" s="199"/>
    </row>
    <row r="894" spans="1:29" s="225" customFormat="1" ht="36" hidden="1" customHeight="1" outlineLevel="6" x14ac:dyDescent="0.2">
      <c r="A894" s="221"/>
      <c r="B894" s="227"/>
      <c r="C894" s="248"/>
      <c r="D894" s="248"/>
      <c r="E894" s="254"/>
      <c r="F894" s="265"/>
      <c r="G894" s="270"/>
      <c r="H894" s="278"/>
      <c r="I894" s="27" t="s">
        <v>233</v>
      </c>
      <c r="J894" s="279"/>
      <c r="K894" s="279"/>
      <c r="L894" s="282"/>
      <c r="M894" s="280">
        <v>3.3887036565342461E-3</v>
      </c>
      <c r="N894" s="28">
        <f t="shared" si="150"/>
        <v>925116098.23384917</v>
      </c>
      <c r="O894" s="29">
        <v>2.5000000000000005E-2</v>
      </c>
      <c r="P894" s="281">
        <v>23127902.455846235</v>
      </c>
      <c r="Q894" s="283">
        <f t="shared" si="147"/>
        <v>0</v>
      </c>
      <c r="R894" s="282">
        <f t="shared" si="147"/>
        <v>0</v>
      </c>
      <c r="S894" s="29">
        <f>SUMPRODUCT(S895:S903,M895:M903)/M894</f>
        <v>2.5000000000000005E-2</v>
      </c>
      <c r="T894" s="281">
        <f t="shared" si="148"/>
        <v>23127902.455846235</v>
      </c>
      <c r="U894" s="428">
        <v>2.5000000000000005E-2</v>
      </c>
      <c r="W894" s="226">
        <f t="shared" si="149"/>
        <v>0</v>
      </c>
      <c r="AB894" s="199"/>
      <c r="AC894" s="199"/>
    </row>
    <row r="895" spans="1:29" s="225" customFormat="1" ht="36" hidden="1" customHeight="1" outlineLevel="7" x14ac:dyDescent="0.2">
      <c r="A895" s="221"/>
      <c r="B895" s="227"/>
      <c r="C895" s="248"/>
      <c r="D895" s="248"/>
      <c r="E895" s="254"/>
      <c r="F895" s="265"/>
      <c r="G895" s="270"/>
      <c r="H895" s="278"/>
      <c r="I895" s="16" t="s">
        <v>68</v>
      </c>
      <c r="J895" s="263" t="s">
        <v>261</v>
      </c>
      <c r="K895" s="263">
        <v>1</v>
      </c>
      <c r="L895" s="234">
        <v>0</v>
      </c>
      <c r="M895" s="108">
        <v>1.6943518282671233E-4</v>
      </c>
      <c r="N895" s="17">
        <f t="shared" si="150"/>
        <v>46255804.911692463</v>
      </c>
      <c r="O895" s="6">
        <v>0</v>
      </c>
      <c r="P895" s="260">
        <v>0</v>
      </c>
      <c r="Q895" s="261">
        <f t="shared" si="147"/>
        <v>0</v>
      </c>
      <c r="R895" s="262">
        <f t="shared" si="147"/>
        <v>0</v>
      </c>
      <c r="S895" s="6">
        <f t="shared" ref="S895:S903" si="154">L895/K895</f>
        <v>0</v>
      </c>
      <c r="T895" s="260">
        <f t="shared" si="148"/>
        <v>0</v>
      </c>
      <c r="U895" s="428">
        <v>0</v>
      </c>
      <c r="W895" s="226">
        <f t="shared" si="149"/>
        <v>0</v>
      </c>
      <c r="AB895" s="199"/>
      <c r="AC895" s="199"/>
    </row>
    <row r="896" spans="1:29" s="225" customFormat="1" ht="36" hidden="1" customHeight="1" outlineLevel="7" x14ac:dyDescent="0.2">
      <c r="A896" s="221"/>
      <c r="B896" s="227"/>
      <c r="C896" s="248"/>
      <c r="D896" s="248"/>
      <c r="E896" s="254"/>
      <c r="F896" s="265"/>
      <c r="G896" s="270"/>
      <c r="H896" s="278"/>
      <c r="I896" s="16" t="s">
        <v>247</v>
      </c>
      <c r="J896" s="263" t="s">
        <v>297</v>
      </c>
      <c r="K896" s="263">
        <v>1</v>
      </c>
      <c r="L896" s="234">
        <v>0</v>
      </c>
      <c r="M896" s="108">
        <v>4.4053147534945199E-4</v>
      </c>
      <c r="N896" s="17">
        <f t="shared" si="150"/>
        <v>120265092.77040039</v>
      </c>
      <c r="O896" s="6">
        <v>0</v>
      </c>
      <c r="P896" s="260">
        <v>0</v>
      </c>
      <c r="Q896" s="261">
        <f t="shared" si="147"/>
        <v>0</v>
      </c>
      <c r="R896" s="262">
        <f t="shared" si="147"/>
        <v>0</v>
      </c>
      <c r="S896" s="6">
        <f t="shared" si="154"/>
        <v>0</v>
      </c>
      <c r="T896" s="260">
        <f t="shared" si="148"/>
        <v>0</v>
      </c>
      <c r="U896" s="428">
        <v>0</v>
      </c>
      <c r="W896" s="226">
        <f t="shared" si="149"/>
        <v>0</v>
      </c>
      <c r="AB896" s="199"/>
      <c r="AC896" s="199"/>
    </row>
    <row r="897" spans="1:29" s="225" customFormat="1" ht="36" hidden="1" customHeight="1" outlineLevel="7" x14ac:dyDescent="0.2">
      <c r="A897" s="221"/>
      <c r="B897" s="227"/>
      <c r="C897" s="248"/>
      <c r="D897" s="248"/>
      <c r="E897" s="254"/>
      <c r="F897" s="265"/>
      <c r="G897" s="270"/>
      <c r="H897" s="278"/>
      <c r="I897" s="4" t="s">
        <v>69</v>
      </c>
      <c r="J897" s="259" t="s">
        <v>261</v>
      </c>
      <c r="K897" s="259">
        <v>1</v>
      </c>
      <c r="L897" s="234">
        <v>0</v>
      </c>
      <c r="M897" s="108">
        <v>6.4385369474150662E-4</v>
      </c>
      <c r="N897" s="17">
        <f t="shared" si="150"/>
        <v>175772058.6644313</v>
      </c>
      <c r="O897" s="6">
        <v>0</v>
      </c>
      <c r="P897" s="260">
        <v>0</v>
      </c>
      <c r="Q897" s="261">
        <f t="shared" si="147"/>
        <v>0</v>
      </c>
      <c r="R897" s="262">
        <f t="shared" si="147"/>
        <v>0</v>
      </c>
      <c r="S897" s="6">
        <f t="shared" si="154"/>
        <v>0</v>
      </c>
      <c r="T897" s="260">
        <f t="shared" si="148"/>
        <v>0</v>
      </c>
      <c r="U897" s="428">
        <v>0</v>
      </c>
      <c r="W897" s="226">
        <f t="shared" si="149"/>
        <v>0</v>
      </c>
      <c r="AB897" s="199"/>
      <c r="AC897" s="199"/>
    </row>
    <row r="898" spans="1:29" s="225" customFormat="1" ht="36" hidden="1" customHeight="1" outlineLevel="7" x14ac:dyDescent="0.2">
      <c r="A898" s="221"/>
      <c r="B898" s="227"/>
      <c r="C898" s="248"/>
      <c r="D898" s="248"/>
      <c r="E898" s="254"/>
      <c r="F898" s="265"/>
      <c r="G898" s="270"/>
      <c r="H898" s="278"/>
      <c r="I898" s="4" t="s">
        <v>70</v>
      </c>
      <c r="J898" s="259" t="s">
        <v>261</v>
      </c>
      <c r="K898" s="259">
        <v>1</v>
      </c>
      <c r="L898" s="234">
        <v>0</v>
      </c>
      <c r="M898" s="108">
        <v>1.6943518282671233E-4</v>
      </c>
      <c r="N898" s="17">
        <f t="shared" si="150"/>
        <v>46255804.911692463</v>
      </c>
      <c r="O898" s="6">
        <v>0</v>
      </c>
      <c r="P898" s="260">
        <v>0</v>
      </c>
      <c r="Q898" s="261">
        <f t="shared" si="147"/>
        <v>0</v>
      </c>
      <c r="R898" s="262">
        <f t="shared" si="147"/>
        <v>0</v>
      </c>
      <c r="S898" s="6">
        <f t="shared" si="154"/>
        <v>0</v>
      </c>
      <c r="T898" s="260">
        <f t="shared" si="148"/>
        <v>0</v>
      </c>
      <c r="U898" s="428">
        <v>0</v>
      </c>
      <c r="W898" s="226">
        <f t="shared" si="149"/>
        <v>0</v>
      </c>
      <c r="AB898" s="199"/>
      <c r="AC898" s="199"/>
    </row>
    <row r="899" spans="1:29" s="225" customFormat="1" ht="36" hidden="1" customHeight="1" outlineLevel="7" x14ac:dyDescent="0.2">
      <c r="A899" s="221"/>
      <c r="B899" s="227"/>
      <c r="C899" s="248"/>
      <c r="D899" s="248"/>
      <c r="E899" s="254"/>
      <c r="F899" s="265"/>
      <c r="G899" s="270"/>
      <c r="H899" s="278"/>
      <c r="I899" s="4" t="s">
        <v>62</v>
      </c>
      <c r="J899" s="259" t="s">
        <v>261</v>
      </c>
      <c r="K899" s="259">
        <v>1</v>
      </c>
      <c r="L899" s="234">
        <v>0</v>
      </c>
      <c r="M899" s="108">
        <v>1.1182722066563012E-3</v>
      </c>
      <c r="N899" s="17">
        <f t="shared" si="150"/>
        <v>305288312.41717023</v>
      </c>
      <c r="O899" s="6">
        <v>0</v>
      </c>
      <c r="P899" s="260">
        <v>0</v>
      </c>
      <c r="Q899" s="261">
        <f t="shared" si="147"/>
        <v>0</v>
      </c>
      <c r="R899" s="262">
        <f t="shared" si="147"/>
        <v>0</v>
      </c>
      <c r="S899" s="6">
        <f t="shared" si="154"/>
        <v>0</v>
      </c>
      <c r="T899" s="260">
        <f t="shared" si="148"/>
        <v>0</v>
      </c>
      <c r="U899" s="428">
        <v>0</v>
      </c>
      <c r="W899" s="226">
        <f t="shared" si="149"/>
        <v>0</v>
      </c>
      <c r="AB899" s="199"/>
      <c r="AC899" s="199"/>
    </row>
    <row r="900" spans="1:29" s="225" customFormat="1" ht="36" hidden="1" customHeight="1" outlineLevel="7" x14ac:dyDescent="0.2">
      <c r="A900" s="221"/>
      <c r="B900" s="227"/>
      <c r="C900" s="248"/>
      <c r="D900" s="248"/>
      <c r="E900" s="254"/>
      <c r="F900" s="265"/>
      <c r="G900" s="270"/>
      <c r="H900" s="278"/>
      <c r="I900" s="4" t="s">
        <v>63</v>
      </c>
      <c r="J900" s="259" t="s">
        <v>261</v>
      </c>
      <c r="K900" s="259">
        <v>1</v>
      </c>
      <c r="L900" s="234">
        <v>0</v>
      </c>
      <c r="M900" s="108">
        <v>8.4717591413356163E-5</v>
      </c>
      <c r="N900" s="17">
        <f t="shared" si="150"/>
        <v>23127902.455846231</v>
      </c>
      <c r="O900" s="6">
        <v>0</v>
      </c>
      <c r="P900" s="260">
        <v>0</v>
      </c>
      <c r="Q900" s="261">
        <f t="shared" si="147"/>
        <v>0</v>
      </c>
      <c r="R900" s="262">
        <f t="shared" si="147"/>
        <v>0</v>
      </c>
      <c r="S900" s="6">
        <f t="shared" si="154"/>
        <v>0</v>
      </c>
      <c r="T900" s="260">
        <f t="shared" si="148"/>
        <v>0</v>
      </c>
      <c r="U900" s="428">
        <v>0</v>
      </c>
      <c r="W900" s="226">
        <f t="shared" si="149"/>
        <v>0</v>
      </c>
      <c r="AB900" s="199"/>
      <c r="AC900" s="199"/>
    </row>
    <row r="901" spans="1:29" s="225" customFormat="1" ht="36" hidden="1" customHeight="1" outlineLevel="7" x14ac:dyDescent="0.2">
      <c r="A901" s="221"/>
      <c r="B901" s="227"/>
      <c r="C901" s="248"/>
      <c r="D901" s="248"/>
      <c r="E901" s="254"/>
      <c r="F901" s="265"/>
      <c r="G901" s="270"/>
      <c r="H901" s="278"/>
      <c r="I901" s="4" t="s">
        <v>64</v>
      </c>
      <c r="J901" s="259" t="s">
        <v>261</v>
      </c>
      <c r="K901" s="259">
        <v>1</v>
      </c>
      <c r="L901" s="234">
        <v>0</v>
      </c>
      <c r="M901" s="108">
        <v>1.0166110969602738E-4</v>
      </c>
      <c r="N901" s="17">
        <f t="shared" si="150"/>
        <v>27753482.947015475</v>
      </c>
      <c r="O901" s="6">
        <v>0</v>
      </c>
      <c r="P901" s="260">
        <v>0</v>
      </c>
      <c r="Q901" s="261">
        <f t="shared" si="147"/>
        <v>0</v>
      </c>
      <c r="R901" s="262">
        <f t="shared" si="147"/>
        <v>0</v>
      </c>
      <c r="S901" s="6">
        <f t="shared" si="154"/>
        <v>0</v>
      </c>
      <c r="T901" s="260">
        <f t="shared" si="148"/>
        <v>0</v>
      </c>
      <c r="U901" s="428">
        <v>0</v>
      </c>
      <c r="W901" s="226">
        <f t="shared" si="149"/>
        <v>0</v>
      </c>
      <c r="AB901" s="199"/>
      <c r="AC901" s="199"/>
    </row>
    <row r="902" spans="1:29" s="225" customFormat="1" ht="36" hidden="1" customHeight="1" outlineLevel="7" x14ac:dyDescent="0.2">
      <c r="A902" s="221"/>
      <c r="B902" s="227"/>
      <c r="C902" s="248"/>
      <c r="D902" s="248"/>
      <c r="E902" s="254"/>
      <c r="F902" s="265"/>
      <c r="G902" s="270"/>
      <c r="H902" s="278"/>
      <c r="I902" s="4" t="s">
        <v>71</v>
      </c>
      <c r="J902" s="259" t="s">
        <v>261</v>
      </c>
      <c r="K902" s="259">
        <v>1</v>
      </c>
      <c r="L902" s="234">
        <v>0</v>
      </c>
      <c r="M902" s="108">
        <v>3.2192684737075331E-4</v>
      </c>
      <c r="N902" s="17">
        <f t="shared" si="150"/>
        <v>87886029.332215652</v>
      </c>
      <c r="O902" s="6">
        <v>0</v>
      </c>
      <c r="P902" s="260">
        <v>0</v>
      </c>
      <c r="Q902" s="261">
        <f t="shared" si="147"/>
        <v>0</v>
      </c>
      <c r="R902" s="262">
        <f t="shared" si="147"/>
        <v>0</v>
      </c>
      <c r="S902" s="6">
        <f t="shared" si="154"/>
        <v>0</v>
      </c>
      <c r="T902" s="260">
        <f t="shared" si="148"/>
        <v>0</v>
      </c>
      <c r="U902" s="428">
        <v>0</v>
      </c>
      <c r="W902" s="226">
        <f t="shared" si="149"/>
        <v>0</v>
      </c>
      <c r="AB902" s="199"/>
      <c r="AC902" s="199"/>
    </row>
    <row r="903" spans="1:29" s="225" customFormat="1" ht="36" hidden="1" customHeight="1" outlineLevel="7" x14ac:dyDescent="0.2">
      <c r="A903" s="221"/>
      <c r="B903" s="227"/>
      <c r="C903" s="248"/>
      <c r="D903" s="248"/>
      <c r="E903" s="254"/>
      <c r="F903" s="265"/>
      <c r="G903" s="270"/>
      <c r="H903" s="278"/>
      <c r="I903" s="4" t="s">
        <v>51</v>
      </c>
      <c r="J903" s="259" t="s">
        <v>257</v>
      </c>
      <c r="K903" s="259">
        <v>100</v>
      </c>
      <c r="L903" s="234">
        <v>25</v>
      </c>
      <c r="M903" s="108">
        <v>3.3887036565342465E-4</v>
      </c>
      <c r="N903" s="17">
        <f t="shared" si="150"/>
        <v>92511609.823384926</v>
      </c>
      <c r="O903" s="6">
        <v>0.25</v>
      </c>
      <c r="P903" s="260">
        <v>23127902.455846231</v>
      </c>
      <c r="Q903" s="261">
        <f t="shared" si="147"/>
        <v>0</v>
      </c>
      <c r="R903" s="262">
        <f t="shared" si="147"/>
        <v>0</v>
      </c>
      <c r="S903" s="6">
        <f t="shared" si="154"/>
        <v>0.25</v>
      </c>
      <c r="T903" s="260">
        <f t="shared" si="148"/>
        <v>23127902.455846231</v>
      </c>
      <c r="U903" s="428">
        <v>0.25</v>
      </c>
      <c r="V903" s="225">
        <v>25</v>
      </c>
      <c r="W903" s="226">
        <f t="shared" si="149"/>
        <v>0</v>
      </c>
      <c r="AB903" s="199"/>
      <c r="AC903" s="199"/>
    </row>
    <row r="904" spans="1:29" s="225" customFormat="1" ht="36" hidden="1" customHeight="1" outlineLevel="6" x14ac:dyDescent="0.2">
      <c r="A904" s="221"/>
      <c r="B904" s="227"/>
      <c r="C904" s="248"/>
      <c r="D904" s="248"/>
      <c r="E904" s="254"/>
      <c r="F904" s="265"/>
      <c r="G904" s="270"/>
      <c r="H904" s="278"/>
      <c r="I904" s="27" t="s">
        <v>238</v>
      </c>
      <c r="J904" s="279"/>
      <c r="K904" s="279"/>
      <c r="L904" s="282"/>
      <c r="M904" s="280">
        <v>8.7663775021144304E-3</v>
      </c>
      <c r="N904" s="28">
        <f t="shared" si="150"/>
        <v>2393221058.0772395</v>
      </c>
      <c r="O904" s="29">
        <v>2.5000000000000001E-2</v>
      </c>
      <c r="P904" s="281">
        <v>59830526.451930992</v>
      </c>
      <c r="Q904" s="283">
        <f t="shared" si="147"/>
        <v>0</v>
      </c>
      <c r="R904" s="282">
        <f t="shared" si="147"/>
        <v>0</v>
      </c>
      <c r="S904" s="29">
        <f>SUMPRODUCT(S905:S913,M905:M913)/M904</f>
        <v>2.5000000000000001E-2</v>
      </c>
      <c r="T904" s="281">
        <f t="shared" si="148"/>
        <v>59830526.451930992</v>
      </c>
      <c r="U904" s="428">
        <v>2.5000000000000001E-2</v>
      </c>
      <c r="W904" s="226">
        <f t="shared" si="149"/>
        <v>0</v>
      </c>
      <c r="AB904" s="199"/>
      <c r="AC904" s="199"/>
    </row>
    <row r="905" spans="1:29" s="225" customFormat="1" ht="36" hidden="1" customHeight="1" outlineLevel="7" x14ac:dyDescent="0.2">
      <c r="A905" s="221"/>
      <c r="B905" s="227"/>
      <c r="C905" s="248"/>
      <c r="D905" s="248"/>
      <c r="E905" s="254"/>
      <c r="F905" s="265"/>
      <c r="G905" s="270"/>
      <c r="H905" s="278"/>
      <c r="I905" s="16" t="s">
        <v>68</v>
      </c>
      <c r="J905" s="263" t="s">
        <v>261</v>
      </c>
      <c r="K905" s="263">
        <v>1</v>
      </c>
      <c r="L905" s="234">
        <v>0</v>
      </c>
      <c r="M905" s="108">
        <v>4.3831887510572154E-4</v>
      </c>
      <c r="N905" s="17">
        <f t="shared" si="150"/>
        <v>119661052.90386198</v>
      </c>
      <c r="O905" s="6">
        <v>0</v>
      </c>
      <c r="P905" s="260">
        <v>0</v>
      </c>
      <c r="Q905" s="261">
        <f t="shared" si="147"/>
        <v>0</v>
      </c>
      <c r="R905" s="262">
        <f t="shared" si="147"/>
        <v>0</v>
      </c>
      <c r="S905" s="6">
        <f t="shared" ref="S905:S913" si="155">L905/K905</f>
        <v>0</v>
      </c>
      <c r="T905" s="260">
        <f t="shared" si="148"/>
        <v>0</v>
      </c>
      <c r="U905" s="428">
        <v>0</v>
      </c>
      <c r="W905" s="226">
        <f t="shared" si="149"/>
        <v>0</v>
      </c>
      <c r="AB905" s="199"/>
      <c r="AC905" s="199"/>
    </row>
    <row r="906" spans="1:29" s="225" customFormat="1" ht="36" hidden="1" customHeight="1" outlineLevel="7" x14ac:dyDescent="0.2">
      <c r="A906" s="221"/>
      <c r="B906" s="227"/>
      <c r="C906" s="248"/>
      <c r="D906" s="248"/>
      <c r="E906" s="254"/>
      <c r="F906" s="265"/>
      <c r="G906" s="270"/>
      <c r="H906" s="278"/>
      <c r="I906" s="16" t="s">
        <v>247</v>
      </c>
      <c r="J906" s="263" t="s">
        <v>297</v>
      </c>
      <c r="K906" s="263">
        <v>1</v>
      </c>
      <c r="L906" s="234">
        <v>0</v>
      </c>
      <c r="M906" s="108">
        <v>1.139629075274876E-3</v>
      </c>
      <c r="N906" s="17">
        <f t="shared" si="150"/>
        <v>311118737.55004114</v>
      </c>
      <c r="O906" s="6">
        <v>0</v>
      </c>
      <c r="P906" s="260">
        <v>0</v>
      </c>
      <c r="Q906" s="261">
        <f t="shared" si="147"/>
        <v>0</v>
      </c>
      <c r="R906" s="262">
        <f t="shared" si="147"/>
        <v>0</v>
      </c>
      <c r="S906" s="6">
        <f t="shared" si="155"/>
        <v>0</v>
      </c>
      <c r="T906" s="260">
        <f t="shared" si="148"/>
        <v>0</v>
      </c>
      <c r="U906" s="428">
        <v>0</v>
      </c>
      <c r="W906" s="226">
        <f t="shared" si="149"/>
        <v>0</v>
      </c>
      <c r="AB906" s="199"/>
      <c r="AC906" s="199"/>
    </row>
    <row r="907" spans="1:29" s="225" customFormat="1" ht="36" hidden="1" customHeight="1" outlineLevel="7" x14ac:dyDescent="0.2">
      <c r="A907" s="221"/>
      <c r="B907" s="227"/>
      <c r="C907" s="248"/>
      <c r="D907" s="248"/>
      <c r="E907" s="254"/>
      <c r="F907" s="265"/>
      <c r="G907" s="270"/>
      <c r="H907" s="278"/>
      <c r="I907" s="4" t="s">
        <v>69</v>
      </c>
      <c r="J907" s="259" t="s">
        <v>261</v>
      </c>
      <c r="K907" s="259">
        <v>1</v>
      </c>
      <c r="L907" s="234">
        <v>0</v>
      </c>
      <c r="M907" s="108">
        <v>1.6656117254017415E-3</v>
      </c>
      <c r="N907" s="17">
        <f t="shared" si="150"/>
        <v>454712001.03467542</v>
      </c>
      <c r="O907" s="6">
        <v>0</v>
      </c>
      <c r="P907" s="260">
        <v>0</v>
      </c>
      <c r="Q907" s="261">
        <f t="shared" si="147"/>
        <v>0</v>
      </c>
      <c r="R907" s="262">
        <f t="shared" si="147"/>
        <v>0</v>
      </c>
      <c r="S907" s="6">
        <f t="shared" si="155"/>
        <v>0</v>
      </c>
      <c r="T907" s="260">
        <f t="shared" si="148"/>
        <v>0</v>
      </c>
      <c r="U907" s="428">
        <v>0</v>
      </c>
      <c r="W907" s="226">
        <f t="shared" si="149"/>
        <v>0</v>
      </c>
      <c r="AB907" s="199"/>
      <c r="AC907" s="199"/>
    </row>
    <row r="908" spans="1:29" s="225" customFormat="1" ht="36" hidden="1" customHeight="1" outlineLevel="7" x14ac:dyDescent="0.2">
      <c r="A908" s="221"/>
      <c r="B908" s="227"/>
      <c r="C908" s="248"/>
      <c r="D908" s="248"/>
      <c r="E908" s="254"/>
      <c r="F908" s="265"/>
      <c r="G908" s="270"/>
      <c r="H908" s="278"/>
      <c r="I908" s="4" t="s">
        <v>70</v>
      </c>
      <c r="J908" s="259" t="s">
        <v>261</v>
      </c>
      <c r="K908" s="259">
        <v>1</v>
      </c>
      <c r="L908" s="234">
        <v>0</v>
      </c>
      <c r="M908" s="108">
        <v>4.3831887510572154E-4</v>
      </c>
      <c r="N908" s="17">
        <f t="shared" si="150"/>
        <v>119661052.90386198</v>
      </c>
      <c r="O908" s="6">
        <v>0</v>
      </c>
      <c r="P908" s="260">
        <v>0</v>
      </c>
      <c r="Q908" s="261">
        <f t="shared" si="147"/>
        <v>0</v>
      </c>
      <c r="R908" s="262">
        <f t="shared" si="147"/>
        <v>0</v>
      </c>
      <c r="S908" s="6">
        <f t="shared" si="155"/>
        <v>0</v>
      </c>
      <c r="T908" s="260">
        <f t="shared" si="148"/>
        <v>0</v>
      </c>
      <c r="U908" s="428">
        <v>0</v>
      </c>
      <c r="W908" s="226">
        <f t="shared" si="149"/>
        <v>0</v>
      </c>
      <c r="AB908" s="199"/>
      <c r="AC908" s="199"/>
    </row>
    <row r="909" spans="1:29" s="225" customFormat="1" ht="36" hidden="1" customHeight="1" outlineLevel="7" x14ac:dyDescent="0.2">
      <c r="A909" s="221"/>
      <c r="B909" s="227"/>
      <c r="C909" s="248"/>
      <c r="D909" s="248"/>
      <c r="E909" s="254"/>
      <c r="F909" s="265"/>
      <c r="G909" s="270"/>
      <c r="H909" s="278"/>
      <c r="I909" s="4" t="s">
        <v>62</v>
      </c>
      <c r="J909" s="259" t="s">
        <v>261</v>
      </c>
      <c r="K909" s="259">
        <v>1</v>
      </c>
      <c r="L909" s="234">
        <v>0</v>
      </c>
      <c r="M909" s="108">
        <v>2.892904575697762E-3</v>
      </c>
      <c r="N909" s="17">
        <f t="shared" si="150"/>
        <v>789762949.16548908</v>
      </c>
      <c r="O909" s="6">
        <v>0</v>
      </c>
      <c r="P909" s="260">
        <v>0</v>
      </c>
      <c r="Q909" s="261">
        <f t="shared" si="147"/>
        <v>0</v>
      </c>
      <c r="R909" s="262">
        <f t="shared" si="147"/>
        <v>0</v>
      </c>
      <c r="S909" s="6">
        <f t="shared" si="155"/>
        <v>0</v>
      </c>
      <c r="T909" s="260">
        <f t="shared" si="148"/>
        <v>0</v>
      </c>
      <c r="U909" s="428">
        <v>0</v>
      </c>
      <c r="W909" s="226">
        <f t="shared" si="149"/>
        <v>0</v>
      </c>
      <c r="AB909" s="199"/>
      <c r="AC909" s="199"/>
    </row>
    <row r="910" spans="1:29" s="225" customFormat="1" ht="36" hidden="1" customHeight="1" outlineLevel="7" x14ac:dyDescent="0.2">
      <c r="A910" s="221"/>
      <c r="B910" s="227"/>
      <c r="C910" s="248"/>
      <c r="D910" s="248"/>
      <c r="E910" s="254"/>
      <c r="F910" s="265"/>
      <c r="G910" s="270"/>
      <c r="H910" s="278"/>
      <c r="I910" s="4" t="s">
        <v>63</v>
      </c>
      <c r="J910" s="259" t="s">
        <v>261</v>
      </c>
      <c r="K910" s="259">
        <v>1</v>
      </c>
      <c r="L910" s="234">
        <v>0</v>
      </c>
      <c r="M910" s="108">
        <v>2.1915943755286077E-4</v>
      </c>
      <c r="N910" s="17">
        <f t="shared" si="150"/>
        <v>59830526.451930992</v>
      </c>
      <c r="O910" s="6">
        <v>0</v>
      </c>
      <c r="P910" s="260">
        <v>0</v>
      </c>
      <c r="Q910" s="261">
        <f t="shared" si="147"/>
        <v>0</v>
      </c>
      <c r="R910" s="262">
        <f t="shared" si="147"/>
        <v>0</v>
      </c>
      <c r="S910" s="6">
        <f t="shared" si="155"/>
        <v>0</v>
      </c>
      <c r="T910" s="260">
        <f t="shared" si="148"/>
        <v>0</v>
      </c>
      <c r="U910" s="428">
        <v>0</v>
      </c>
      <c r="W910" s="226">
        <f t="shared" si="149"/>
        <v>0</v>
      </c>
      <c r="AB910" s="199"/>
      <c r="AC910" s="199"/>
    </row>
    <row r="911" spans="1:29" s="225" customFormat="1" ht="36" hidden="1" customHeight="1" outlineLevel="7" x14ac:dyDescent="0.2">
      <c r="A911" s="221"/>
      <c r="B911" s="227"/>
      <c r="C911" s="248"/>
      <c r="D911" s="248"/>
      <c r="E911" s="254"/>
      <c r="F911" s="265"/>
      <c r="G911" s="270"/>
      <c r="H911" s="278"/>
      <c r="I911" s="4" t="s">
        <v>64</v>
      </c>
      <c r="J911" s="259" t="s">
        <v>261</v>
      </c>
      <c r="K911" s="259">
        <v>1</v>
      </c>
      <c r="L911" s="234">
        <v>0</v>
      </c>
      <c r="M911" s="108">
        <v>2.6299132506343289E-4</v>
      </c>
      <c r="N911" s="17">
        <f t="shared" si="150"/>
        <v>71796631.742317185</v>
      </c>
      <c r="O911" s="6">
        <v>0</v>
      </c>
      <c r="P911" s="260">
        <v>0</v>
      </c>
      <c r="Q911" s="261">
        <f t="shared" si="147"/>
        <v>0</v>
      </c>
      <c r="R911" s="262">
        <f t="shared" si="147"/>
        <v>0</v>
      </c>
      <c r="S911" s="6">
        <f t="shared" si="155"/>
        <v>0</v>
      </c>
      <c r="T911" s="260">
        <f t="shared" si="148"/>
        <v>0</v>
      </c>
      <c r="U911" s="428">
        <v>0</v>
      </c>
      <c r="W911" s="226">
        <f t="shared" si="149"/>
        <v>0</v>
      </c>
      <c r="AB911" s="199"/>
      <c r="AC911" s="199"/>
    </row>
    <row r="912" spans="1:29" s="225" customFormat="1" ht="36" hidden="1" customHeight="1" outlineLevel="7" x14ac:dyDescent="0.2">
      <c r="A912" s="221"/>
      <c r="B912" s="227"/>
      <c r="C912" s="248"/>
      <c r="D912" s="248"/>
      <c r="E912" s="254"/>
      <c r="F912" s="265"/>
      <c r="G912" s="270"/>
      <c r="H912" s="278"/>
      <c r="I912" s="4" t="s">
        <v>71</v>
      </c>
      <c r="J912" s="259" t="s">
        <v>261</v>
      </c>
      <c r="K912" s="259">
        <v>1</v>
      </c>
      <c r="L912" s="234">
        <v>0</v>
      </c>
      <c r="M912" s="108">
        <v>8.3280586270087075E-4</v>
      </c>
      <c r="N912" s="17">
        <f t="shared" si="150"/>
        <v>227356000.51733771</v>
      </c>
      <c r="O912" s="6">
        <v>0</v>
      </c>
      <c r="P912" s="260">
        <v>0</v>
      </c>
      <c r="Q912" s="261">
        <f t="shared" si="147"/>
        <v>0</v>
      </c>
      <c r="R912" s="262">
        <f t="shared" si="147"/>
        <v>0</v>
      </c>
      <c r="S912" s="6">
        <f t="shared" si="155"/>
        <v>0</v>
      </c>
      <c r="T912" s="260">
        <f t="shared" si="148"/>
        <v>0</v>
      </c>
      <c r="U912" s="428">
        <v>0</v>
      </c>
      <c r="W912" s="226">
        <f t="shared" si="149"/>
        <v>0</v>
      </c>
      <c r="AB912" s="199"/>
      <c r="AC912" s="199"/>
    </row>
    <row r="913" spans="1:29" s="225" customFormat="1" ht="36" hidden="1" customHeight="1" outlineLevel="7" x14ac:dyDescent="0.2">
      <c r="A913" s="221"/>
      <c r="B913" s="227"/>
      <c r="C913" s="248"/>
      <c r="D913" s="248"/>
      <c r="E913" s="254"/>
      <c r="F913" s="265"/>
      <c r="G913" s="270"/>
      <c r="H913" s="278"/>
      <c r="I913" s="4" t="s">
        <v>51</v>
      </c>
      <c r="J913" s="259" t="s">
        <v>257</v>
      </c>
      <c r="K913" s="259">
        <v>100</v>
      </c>
      <c r="L913" s="234">
        <v>25</v>
      </c>
      <c r="M913" s="108">
        <v>8.7663775021144309E-4</v>
      </c>
      <c r="N913" s="17">
        <f t="shared" si="150"/>
        <v>239322105.80772397</v>
      </c>
      <c r="O913" s="6">
        <v>0.25</v>
      </c>
      <c r="P913" s="260">
        <v>59830526.451930992</v>
      </c>
      <c r="Q913" s="261">
        <f t="shared" si="147"/>
        <v>0</v>
      </c>
      <c r="R913" s="262">
        <f t="shared" si="147"/>
        <v>0</v>
      </c>
      <c r="S913" s="6">
        <f t="shared" si="155"/>
        <v>0.25</v>
      </c>
      <c r="T913" s="260">
        <f t="shared" si="148"/>
        <v>59830526.451930992</v>
      </c>
      <c r="U913" s="428">
        <v>0.25</v>
      </c>
      <c r="V913" s="225">
        <v>25</v>
      </c>
      <c r="W913" s="226">
        <f t="shared" si="149"/>
        <v>0</v>
      </c>
      <c r="AB913" s="199"/>
      <c r="AC913" s="199"/>
    </row>
    <row r="914" spans="1:29" s="225" customFormat="1" ht="36" hidden="1" customHeight="1" outlineLevel="4" x14ac:dyDescent="0.2">
      <c r="A914" s="221"/>
      <c r="B914" s="227"/>
      <c r="C914" s="248"/>
      <c r="D914" s="248"/>
      <c r="E914" s="254"/>
      <c r="F914" s="265"/>
      <c r="G914" s="265"/>
      <c r="H914" s="265"/>
      <c r="I914" s="31" t="s">
        <v>224</v>
      </c>
      <c r="J914" s="266"/>
      <c r="K914" s="266"/>
      <c r="L914" s="20"/>
      <c r="M914" s="105">
        <v>9.078943520319854E-4</v>
      </c>
      <c r="N914" s="20">
        <f t="shared" si="150"/>
        <v>247855158.10473201</v>
      </c>
      <c r="O914" s="268">
        <v>0</v>
      </c>
      <c r="P914" s="269">
        <v>0</v>
      </c>
      <c r="Q914" s="21">
        <f t="shared" si="147"/>
        <v>0</v>
      </c>
      <c r="R914" s="20">
        <f t="shared" si="147"/>
        <v>0</v>
      </c>
      <c r="S914" s="268">
        <f>(S915*M915+S921*M921)/M914</f>
        <v>0</v>
      </c>
      <c r="T914" s="269">
        <f t="shared" si="148"/>
        <v>0</v>
      </c>
      <c r="U914" s="428">
        <v>0</v>
      </c>
      <c r="W914" s="226">
        <f t="shared" si="149"/>
        <v>0</v>
      </c>
      <c r="AB914" s="199"/>
      <c r="AC914" s="199"/>
    </row>
    <row r="915" spans="1:29" s="225" customFormat="1" ht="36" hidden="1" customHeight="1" outlineLevel="5" x14ac:dyDescent="0.2">
      <c r="A915" s="221"/>
      <c r="B915" s="227"/>
      <c r="C915" s="248"/>
      <c r="D915" s="248"/>
      <c r="E915" s="254"/>
      <c r="F915" s="265"/>
      <c r="G915" s="270"/>
      <c r="H915" s="270"/>
      <c r="I915" s="22" t="s">
        <v>58</v>
      </c>
      <c r="J915" s="271"/>
      <c r="K915" s="271"/>
      <c r="L915" s="23"/>
      <c r="M915" s="115">
        <v>3.1776302321119489E-4</v>
      </c>
      <c r="N915" s="23">
        <f t="shared" si="150"/>
        <v>86749305.336656198</v>
      </c>
      <c r="O915" s="273">
        <v>0</v>
      </c>
      <c r="P915" s="274">
        <v>0</v>
      </c>
      <c r="Q915" s="24">
        <f t="shared" si="147"/>
        <v>0</v>
      </c>
      <c r="R915" s="23">
        <f t="shared" si="147"/>
        <v>0</v>
      </c>
      <c r="S915" s="273">
        <f>SUMPRODUCT(S916:S920,M916:M920)/M915</f>
        <v>0</v>
      </c>
      <c r="T915" s="274">
        <f t="shared" si="148"/>
        <v>0</v>
      </c>
      <c r="U915" s="428">
        <v>0</v>
      </c>
      <c r="W915" s="226">
        <f t="shared" si="149"/>
        <v>0</v>
      </c>
      <c r="AB915" s="199"/>
      <c r="AC915" s="199"/>
    </row>
    <row r="916" spans="1:29" s="225" customFormat="1" ht="36" hidden="1" customHeight="1" outlineLevel="7" x14ac:dyDescent="0.2">
      <c r="A916" s="221"/>
      <c r="B916" s="227"/>
      <c r="C916" s="248"/>
      <c r="D916" s="248"/>
      <c r="E916" s="254"/>
      <c r="F916" s="265"/>
      <c r="G916" s="270"/>
      <c r="H916" s="270"/>
      <c r="I916" s="4" t="s">
        <v>72</v>
      </c>
      <c r="J916" s="259" t="s">
        <v>256</v>
      </c>
      <c r="K916" s="259">
        <v>1</v>
      </c>
      <c r="L916" s="234">
        <v>0</v>
      </c>
      <c r="M916" s="116">
        <v>3.4953932553231436E-5</v>
      </c>
      <c r="N916" s="5">
        <f t="shared" si="150"/>
        <v>9542423.5870321821</v>
      </c>
      <c r="O916" s="6">
        <v>0</v>
      </c>
      <c r="P916" s="260">
        <v>0</v>
      </c>
      <c r="Q916" s="261">
        <f t="shared" si="147"/>
        <v>0</v>
      </c>
      <c r="R916" s="262">
        <f t="shared" si="147"/>
        <v>0</v>
      </c>
      <c r="S916" s="6">
        <f>L916/K916</f>
        <v>0</v>
      </c>
      <c r="T916" s="260">
        <f t="shared" si="148"/>
        <v>0</v>
      </c>
      <c r="U916" s="428">
        <v>0</v>
      </c>
      <c r="W916" s="226">
        <f t="shared" si="149"/>
        <v>0</v>
      </c>
      <c r="AB916" s="199"/>
      <c r="AC916" s="199"/>
    </row>
    <row r="917" spans="1:29" s="225" customFormat="1" ht="36" hidden="1" customHeight="1" outlineLevel="7" x14ac:dyDescent="0.2">
      <c r="A917" s="221"/>
      <c r="B917" s="227"/>
      <c r="C917" s="248"/>
      <c r="D917" s="248"/>
      <c r="E917" s="254"/>
      <c r="F917" s="265"/>
      <c r="G917" s="270"/>
      <c r="H917" s="270"/>
      <c r="I917" s="4" t="s">
        <v>73</v>
      </c>
      <c r="J917" s="259" t="s">
        <v>256</v>
      </c>
      <c r="K917" s="259">
        <v>1</v>
      </c>
      <c r="L917" s="234">
        <v>0</v>
      </c>
      <c r="M917" s="116">
        <v>5.0842083713791181E-5</v>
      </c>
      <c r="N917" s="5">
        <f t="shared" si="150"/>
        <v>13879888.853864992</v>
      </c>
      <c r="O917" s="6">
        <v>0</v>
      </c>
      <c r="P917" s="260">
        <v>0</v>
      </c>
      <c r="Q917" s="261">
        <f t="shared" si="147"/>
        <v>0</v>
      </c>
      <c r="R917" s="262">
        <f t="shared" si="147"/>
        <v>0</v>
      </c>
      <c r="S917" s="6">
        <f>L917/K917</f>
        <v>0</v>
      </c>
      <c r="T917" s="260">
        <f t="shared" si="148"/>
        <v>0</v>
      </c>
      <c r="U917" s="428">
        <v>0</v>
      </c>
      <c r="W917" s="226">
        <f t="shared" si="149"/>
        <v>0</v>
      </c>
      <c r="AB917" s="199"/>
      <c r="AC917" s="199"/>
    </row>
    <row r="918" spans="1:29" s="225" customFormat="1" ht="36" hidden="1" customHeight="1" outlineLevel="7" x14ac:dyDescent="0.2">
      <c r="A918" s="221"/>
      <c r="B918" s="227"/>
      <c r="C918" s="248"/>
      <c r="D918" s="248"/>
      <c r="E918" s="254"/>
      <c r="F918" s="265"/>
      <c r="G918" s="270"/>
      <c r="H918" s="270"/>
      <c r="I918" s="4" t="s">
        <v>74</v>
      </c>
      <c r="J918" s="259" t="s">
        <v>256</v>
      </c>
      <c r="K918" s="259">
        <v>1</v>
      </c>
      <c r="L918" s="234">
        <v>0</v>
      </c>
      <c r="M918" s="116">
        <v>6.9907865106462873E-5</v>
      </c>
      <c r="N918" s="5">
        <f t="shared" si="150"/>
        <v>19084847.174064364</v>
      </c>
      <c r="O918" s="6">
        <v>0</v>
      </c>
      <c r="P918" s="260">
        <v>0</v>
      </c>
      <c r="Q918" s="261">
        <f t="shared" si="147"/>
        <v>0</v>
      </c>
      <c r="R918" s="262">
        <f t="shared" si="147"/>
        <v>0</v>
      </c>
      <c r="S918" s="6">
        <f>L918/K918</f>
        <v>0</v>
      </c>
      <c r="T918" s="260">
        <f t="shared" si="148"/>
        <v>0</v>
      </c>
      <c r="U918" s="428">
        <v>0</v>
      </c>
      <c r="W918" s="226">
        <f t="shared" si="149"/>
        <v>0</v>
      </c>
      <c r="AB918" s="199"/>
      <c r="AC918" s="199"/>
    </row>
    <row r="919" spans="1:29" s="225" customFormat="1" ht="36" hidden="1" customHeight="1" outlineLevel="7" x14ac:dyDescent="0.2">
      <c r="A919" s="221"/>
      <c r="B919" s="227"/>
      <c r="C919" s="248"/>
      <c r="D919" s="248"/>
      <c r="E919" s="254"/>
      <c r="F919" s="265"/>
      <c r="G919" s="270"/>
      <c r="H919" s="270"/>
      <c r="I919" s="4" t="s">
        <v>62</v>
      </c>
      <c r="J919" s="259" t="s">
        <v>256</v>
      </c>
      <c r="K919" s="259">
        <v>1</v>
      </c>
      <c r="L919" s="234">
        <v>0</v>
      </c>
      <c r="M919" s="116">
        <v>1.4617099067714965E-4</v>
      </c>
      <c r="N919" s="5">
        <f t="shared" si="150"/>
        <v>39904680.454861857</v>
      </c>
      <c r="O919" s="6">
        <v>0</v>
      </c>
      <c r="P919" s="260">
        <v>0</v>
      </c>
      <c r="Q919" s="261">
        <f t="shared" si="147"/>
        <v>0</v>
      </c>
      <c r="R919" s="262">
        <f t="shared" si="147"/>
        <v>0</v>
      </c>
      <c r="S919" s="6">
        <f>L919/K919</f>
        <v>0</v>
      </c>
      <c r="T919" s="260">
        <f t="shared" si="148"/>
        <v>0</v>
      </c>
      <c r="U919" s="428">
        <v>0</v>
      </c>
      <c r="W919" s="226">
        <f t="shared" si="149"/>
        <v>0</v>
      </c>
      <c r="AB919" s="199"/>
      <c r="AC919" s="199"/>
    </row>
    <row r="920" spans="1:29" s="225" customFormat="1" ht="36" hidden="1" customHeight="1" outlineLevel="7" x14ac:dyDescent="0.2">
      <c r="A920" s="221"/>
      <c r="B920" s="227"/>
      <c r="C920" s="248"/>
      <c r="D920" s="248"/>
      <c r="E920" s="254"/>
      <c r="F920" s="265"/>
      <c r="G920" s="270"/>
      <c r="H920" s="270"/>
      <c r="I920" s="4" t="s">
        <v>51</v>
      </c>
      <c r="J920" s="259" t="s">
        <v>257</v>
      </c>
      <c r="K920" s="259">
        <v>100</v>
      </c>
      <c r="L920" s="234">
        <v>0</v>
      </c>
      <c r="M920" s="116">
        <v>1.5888151160559744E-5</v>
      </c>
      <c r="N920" s="5">
        <f t="shared" si="150"/>
        <v>4337465.2668328099</v>
      </c>
      <c r="O920" s="6">
        <v>0</v>
      </c>
      <c r="P920" s="260">
        <v>0</v>
      </c>
      <c r="Q920" s="261">
        <f t="shared" si="147"/>
        <v>0</v>
      </c>
      <c r="R920" s="262">
        <f t="shared" si="147"/>
        <v>0</v>
      </c>
      <c r="S920" s="6">
        <f>L920/K920</f>
        <v>0</v>
      </c>
      <c r="T920" s="260">
        <f t="shared" si="148"/>
        <v>0</v>
      </c>
      <c r="U920" s="428">
        <v>0</v>
      </c>
      <c r="W920" s="226">
        <f t="shared" si="149"/>
        <v>0</v>
      </c>
      <c r="AB920" s="199"/>
      <c r="AC920" s="199"/>
    </row>
    <row r="921" spans="1:29" s="225" customFormat="1" ht="36" hidden="1" customHeight="1" outlineLevel="5" x14ac:dyDescent="0.2">
      <c r="A921" s="221"/>
      <c r="B921" s="227"/>
      <c r="C921" s="248"/>
      <c r="D921" s="248"/>
      <c r="E921" s="254"/>
      <c r="F921" s="265"/>
      <c r="G921" s="270"/>
      <c r="H921" s="270"/>
      <c r="I921" s="22" t="s">
        <v>67</v>
      </c>
      <c r="J921" s="271"/>
      <c r="K921" s="271"/>
      <c r="L921" s="23"/>
      <c r="M921" s="115">
        <v>5.9013132882079051E-4</v>
      </c>
      <c r="N921" s="23">
        <f t="shared" si="150"/>
        <v>161105852.76807579</v>
      </c>
      <c r="O921" s="273">
        <v>0</v>
      </c>
      <c r="P921" s="274">
        <v>0</v>
      </c>
      <c r="Q921" s="24">
        <f t="shared" si="147"/>
        <v>0</v>
      </c>
      <c r="R921" s="23">
        <f t="shared" si="147"/>
        <v>0</v>
      </c>
      <c r="S921" s="273">
        <f>SUMPRODUCT(S922:S926,M922:M926)/M921</f>
        <v>0</v>
      </c>
      <c r="T921" s="274">
        <f t="shared" si="148"/>
        <v>0</v>
      </c>
      <c r="U921" s="428">
        <v>0</v>
      </c>
      <c r="W921" s="226">
        <f t="shared" si="149"/>
        <v>0</v>
      </c>
      <c r="AB921" s="199"/>
      <c r="AC921" s="199"/>
    </row>
    <row r="922" spans="1:29" s="225" customFormat="1" ht="36" hidden="1" customHeight="1" outlineLevel="7" x14ac:dyDescent="0.2">
      <c r="A922" s="221"/>
      <c r="B922" s="227"/>
      <c r="C922" s="248"/>
      <c r="D922" s="248"/>
      <c r="E922" s="254"/>
      <c r="F922" s="265"/>
      <c r="G922" s="270"/>
      <c r="H922" s="270"/>
      <c r="I922" s="4" t="s">
        <v>68</v>
      </c>
      <c r="J922" s="259" t="s">
        <v>256</v>
      </c>
      <c r="K922" s="259">
        <v>1</v>
      </c>
      <c r="L922" s="234">
        <v>0</v>
      </c>
      <c r="M922" s="116">
        <v>6.491444617028695E-5</v>
      </c>
      <c r="N922" s="5">
        <f t="shared" si="150"/>
        <v>17721643.804488339</v>
      </c>
      <c r="O922" s="6">
        <v>0</v>
      </c>
      <c r="P922" s="260">
        <v>0</v>
      </c>
      <c r="Q922" s="261">
        <f t="shared" ref="Q922:R985" si="156">S922-O922</f>
        <v>0</v>
      </c>
      <c r="R922" s="262">
        <f t="shared" si="156"/>
        <v>0</v>
      </c>
      <c r="S922" s="6">
        <f>L922/K922</f>
        <v>0</v>
      </c>
      <c r="T922" s="260">
        <f t="shared" ref="T922:T985" si="157">S922*N922</f>
        <v>0</v>
      </c>
      <c r="U922" s="428">
        <v>0</v>
      </c>
      <c r="W922" s="226">
        <f t="shared" ref="W922:W985" si="158">V922-L922</f>
        <v>0</v>
      </c>
      <c r="AB922" s="199"/>
      <c r="AC922" s="199"/>
    </row>
    <row r="923" spans="1:29" s="225" customFormat="1" ht="36" hidden="1" customHeight="1" outlineLevel="7" x14ac:dyDescent="0.2">
      <c r="A923" s="221"/>
      <c r="B923" s="227"/>
      <c r="C923" s="248"/>
      <c r="D923" s="248"/>
      <c r="E923" s="254"/>
      <c r="F923" s="265"/>
      <c r="G923" s="270"/>
      <c r="H923" s="270"/>
      <c r="I923" s="4" t="s">
        <v>75</v>
      </c>
      <c r="J923" s="259" t="s">
        <v>256</v>
      </c>
      <c r="K923" s="259">
        <v>1</v>
      </c>
      <c r="L923" s="234">
        <v>0</v>
      </c>
      <c r="M923" s="116">
        <v>1.23927579052366E-4</v>
      </c>
      <c r="N923" s="5">
        <f t="shared" ref="N923:N986" si="159">M923*$N$5</f>
        <v>33832229.081295915</v>
      </c>
      <c r="O923" s="6">
        <v>0</v>
      </c>
      <c r="P923" s="260">
        <v>0</v>
      </c>
      <c r="Q923" s="261">
        <f t="shared" si="156"/>
        <v>0</v>
      </c>
      <c r="R923" s="262">
        <f t="shared" si="156"/>
        <v>0</v>
      </c>
      <c r="S923" s="6">
        <f>L923/K923</f>
        <v>0</v>
      </c>
      <c r="T923" s="260">
        <f t="shared" si="157"/>
        <v>0</v>
      </c>
      <c r="U923" s="428">
        <v>0</v>
      </c>
      <c r="W923" s="226">
        <f t="shared" si="158"/>
        <v>0</v>
      </c>
      <c r="AB923" s="199"/>
      <c r="AC923" s="199"/>
    </row>
    <row r="924" spans="1:29" s="225" customFormat="1" ht="36" hidden="1" customHeight="1" outlineLevel="7" x14ac:dyDescent="0.2">
      <c r="A924" s="221"/>
      <c r="B924" s="227"/>
      <c r="C924" s="248"/>
      <c r="D924" s="248"/>
      <c r="E924" s="254"/>
      <c r="F924" s="265"/>
      <c r="G924" s="270"/>
      <c r="H924" s="270"/>
      <c r="I924" s="4" t="s">
        <v>62</v>
      </c>
      <c r="J924" s="259" t="s">
        <v>256</v>
      </c>
      <c r="K924" s="259">
        <v>1</v>
      </c>
      <c r="L924" s="234">
        <v>0</v>
      </c>
      <c r="M924" s="116">
        <v>3.0686829098681105E-4</v>
      </c>
      <c r="N924" s="5">
        <f t="shared" si="159"/>
        <v>83775043.439399421</v>
      </c>
      <c r="O924" s="6">
        <v>0</v>
      </c>
      <c r="P924" s="260">
        <v>0</v>
      </c>
      <c r="Q924" s="261">
        <f t="shared" si="156"/>
        <v>0</v>
      </c>
      <c r="R924" s="262">
        <f t="shared" si="156"/>
        <v>0</v>
      </c>
      <c r="S924" s="6">
        <f>L924/K924</f>
        <v>0</v>
      </c>
      <c r="T924" s="260">
        <f t="shared" si="157"/>
        <v>0</v>
      </c>
      <c r="U924" s="428">
        <v>0</v>
      </c>
      <c r="W924" s="226">
        <f t="shared" si="158"/>
        <v>0</v>
      </c>
      <c r="AB924" s="199"/>
      <c r="AC924" s="199"/>
    </row>
    <row r="925" spans="1:29" s="225" customFormat="1" ht="36" hidden="1" customHeight="1" outlineLevel="7" x14ac:dyDescent="0.2">
      <c r="A925" s="221"/>
      <c r="B925" s="227"/>
      <c r="C925" s="248"/>
      <c r="D925" s="248"/>
      <c r="E925" s="254"/>
      <c r="F925" s="265"/>
      <c r="G925" s="270"/>
      <c r="H925" s="270"/>
      <c r="I925" s="4" t="s">
        <v>63</v>
      </c>
      <c r="J925" s="259" t="s">
        <v>256</v>
      </c>
      <c r="K925" s="259">
        <v>1</v>
      </c>
      <c r="L925" s="234">
        <v>0</v>
      </c>
      <c r="M925" s="116">
        <v>6.491444617028695E-5</v>
      </c>
      <c r="N925" s="5">
        <f t="shared" si="159"/>
        <v>17721643.804488339</v>
      </c>
      <c r="O925" s="6">
        <v>0</v>
      </c>
      <c r="P925" s="260">
        <v>0</v>
      </c>
      <c r="Q925" s="261">
        <f t="shared" si="156"/>
        <v>0</v>
      </c>
      <c r="R925" s="262">
        <f t="shared" si="156"/>
        <v>0</v>
      </c>
      <c r="S925" s="6">
        <f>L925/K925</f>
        <v>0</v>
      </c>
      <c r="T925" s="260">
        <f t="shared" si="157"/>
        <v>0</v>
      </c>
      <c r="U925" s="428">
        <v>0</v>
      </c>
      <c r="W925" s="226">
        <f t="shared" si="158"/>
        <v>0</v>
      </c>
      <c r="AB925" s="199"/>
      <c r="AC925" s="199"/>
    </row>
    <row r="926" spans="1:29" s="225" customFormat="1" ht="36" hidden="1" customHeight="1" outlineLevel="7" x14ac:dyDescent="0.2">
      <c r="A926" s="221"/>
      <c r="B926" s="227"/>
      <c r="C926" s="248"/>
      <c r="D926" s="248"/>
      <c r="E926" s="254"/>
      <c r="F926" s="265"/>
      <c r="G926" s="270"/>
      <c r="H926" s="270"/>
      <c r="I926" s="4" t="s">
        <v>51</v>
      </c>
      <c r="J926" s="259" t="s">
        <v>257</v>
      </c>
      <c r="K926" s="259">
        <v>100</v>
      </c>
      <c r="L926" s="234">
        <v>0</v>
      </c>
      <c r="M926" s="116">
        <v>2.9506566441039525E-5</v>
      </c>
      <c r="N926" s="5">
        <f t="shared" si="159"/>
        <v>8055292.6384037901</v>
      </c>
      <c r="O926" s="6">
        <v>0</v>
      </c>
      <c r="P926" s="260">
        <v>0</v>
      </c>
      <c r="Q926" s="261">
        <f t="shared" si="156"/>
        <v>0</v>
      </c>
      <c r="R926" s="262">
        <f t="shared" si="156"/>
        <v>0</v>
      </c>
      <c r="S926" s="6">
        <f>L926/K926</f>
        <v>0</v>
      </c>
      <c r="T926" s="260">
        <f t="shared" si="157"/>
        <v>0</v>
      </c>
      <c r="U926" s="428">
        <v>0</v>
      </c>
      <c r="W926" s="226">
        <f t="shared" si="158"/>
        <v>0</v>
      </c>
      <c r="AB926" s="199"/>
      <c r="AC926" s="199"/>
    </row>
    <row r="927" spans="1:29" s="225" customFormat="1" ht="36" hidden="1" customHeight="1" outlineLevel="3" x14ac:dyDescent="0.2">
      <c r="A927" s="221"/>
      <c r="B927" s="227"/>
      <c r="C927" s="248"/>
      <c r="D927" s="248"/>
      <c r="E927" s="254"/>
      <c r="F927" s="254"/>
      <c r="G927" s="254"/>
      <c r="H927" s="254"/>
      <c r="I927" s="13" t="s">
        <v>76</v>
      </c>
      <c r="J927" s="255"/>
      <c r="K927" s="255"/>
      <c r="L927" s="14"/>
      <c r="M927" s="112">
        <v>1.1637724693662845E-2</v>
      </c>
      <c r="N927" s="14">
        <f t="shared" si="159"/>
        <v>3177098841.3699565</v>
      </c>
      <c r="O927" s="257">
        <v>0.14688327919219624</v>
      </c>
      <c r="P927" s="258">
        <v>466662696.13814652</v>
      </c>
      <c r="Q927" s="15">
        <f t="shared" si="156"/>
        <v>0</v>
      </c>
      <c r="R927" s="14">
        <f t="shared" si="156"/>
        <v>0</v>
      </c>
      <c r="S927" s="257">
        <f>(S928*M928+S935*M935)/M927</f>
        <v>0.14688327919219624</v>
      </c>
      <c r="T927" s="258">
        <f t="shared" si="157"/>
        <v>466662696.13814652</v>
      </c>
      <c r="U927" s="428">
        <v>0.14688327919219624</v>
      </c>
      <c r="W927" s="226">
        <f t="shared" si="158"/>
        <v>0</v>
      </c>
      <c r="AB927" s="199"/>
      <c r="AC927" s="199"/>
    </row>
    <row r="928" spans="1:29" s="225" customFormat="1" ht="36" hidden="1" customHeight="1" outlineLevel="4" x14ac:dyDescent="0.2">
      <c r="A928" s="221"/>
      <c r="B928" s="227"/>
      <c r="C928" s="248"/>
      <c r="D928" s="248"/>
      <c r="E928" s="254"/>
      <c r="F928" s="265"/>
      <c r="G928" s="265"/>
      <c r="H928" s="265"/>
      <c r="I928" s="19" t="s">
        <v>284</v>
      </c>
      <c r="J928" s="266"/>
      <c r="K928" s="266"/>
      <c r="L928" s="20"/>
      <c r="M928" s="105">
        <v>1.1518806134877867E-2</v>
      </c>
      <c r="N928" s="20">
        <f t="shared" si="159"/>
        <v>3144634074.8216577</v>
      </c>
      <c r="O928" s="268">
        <v>0.14839968181818181</v>
      </c>
      <c r="P928" s="269">
        <v>466662696.13814652</v>
      </c>
      <c r="Q928" s="21">
        <f t="shared" si="156"/>
        <v>0</v>
      </c>
      <c r="R928" s="20">
        <f t="shared" si="156"/>
        <v>0</v>
      </c>
      <c r="S928" s="268">
        <f>SUMPRODUCT(S929:S934,M929:M934)/M928</f>
        <v>0.14839968181818181</v>
      </c>
      <c r="T928" s="269">
        <f t="shared" si="157"/>
        <v>466662696.13814652</v>
      </c>
      <c r="U928" s="428">
        <v>0.14839968181818181</v>
      </c>
      <c r="W928" s="226">
        <f t="shared" si="158"/>
        <v>0</v>
      </c>
      <c r="AB928" s="199"/>
      <c r="AC928" s="199"/>
    </row>
    <row r="929" spans="1:29" s="225" customFormat="1" ht="36" hidden="1" customHeight="1" outlineLevel="7" x14ac:dyDescent="0.2">
      <c r="A929" s="221"/>
      <c r="B929" s="227"/>
      <c r="C929" s="248"/>
      <c r="D929" s="248"/>
      <c r="E929" s="254"/>
      <c r="F929" s="265"/>
      <c r="G929" s="265"/>
      <c r="H929" s="265"/>
      <c r="I929" s="4" t="s">
        <v>285</v>
      </c>
      <c r="J929" s="259" t="s">
        <v>259</v>
      </c>
      <c r="K929" s="259">
        <v>11000</v>
      </c>
      <c r="L929" s="234">
        <v>4663.99</v>
      </c>
      <c r="M929" s="116">
        <v>1.7278209202316801E-3</v>
      </c>
      <c r="N929" s="5">
        <f t="shared" si="159"/>
        <v>471695111.22324866</v>
      </c>
      <c r="O929" s="6">
        <v>0.42399909090909088</v>
      </c>
      <c r="P929" s="260">
        <v>199998298.34491995</v>
      </c>
      <c r="Q929" s="261">
        <f t="shared" si="156"/>
        <v>0</v>
      </c>
      <c r="R929" s="262">
        <f t="shared" si="156"/>
        <v>0</v>
      </c>
      <c r="S929" s="6">
        <f t="shared" ref="S929:S934" si="160">L929/K929</f>
        <v>0.42399909090909088</v>
      </c>
      <c r="T929" s="260">
        <f t="shared" si="157"/>
        <v>199998298.34491995</v>
      </c>
      <c r="U929" s="428">
        <v>0.42399909090909088</v>
      </c>
      <c r="V929" s="225">
        <v>3480</v>
      </c>
      <c r="W929" s="226">
        <f t="shared" si="158"/>
        <v>-1183.9899999999998</v>
      </c>
      <c r="AB929" s="199"/>
      <c r="AC929" s="199"/>
    </row>
    <row r="930" spans="1:29" s="225" customFormat="1" ht="36" hidden="1" customHeight="1" outlineLevel="7" x14ac:dyDescent="0.2">
      <c r="A930" s="221"/>
      <c r="B930" s="227"/>
      <c r="C930" s="248"/>
      <c r="D930" s="248"/>
      <c r="E930" s="254"/>
      <c r="F930" s="265"/>
      <c r="G930" s="265"/>
      <c r="H930" s="265"/>
      <c r="I930" s="4" t="s">
        <v>286</v>
      </c>
      <c r="J930" s="259" t="s">
        <v>259</v>
      </c>
      <c r="K930" s="259">
        <v>11000</v>
      </c>
      <c r="L930" s="234">
        <v>4663.99</v>
      </c>
      <c r="M930" s="116">
        <v>2.3037612269755734E-3</v>
      </c>
      <c r="N930" s="5">
        <f t="shared" si="159"/>
        <v>628926814.96433151</v>
      </c>
      <c r="O930" s="6">
        <v>0.42399909090909088</v>
      </c>
      <c r="P930" s="260">
        <v>266664397.79322657</v>
      </c>
      <c r="Q930" s="261">
        <f t="shared" si="156"/>
        <v>0</v>
      </c>
      <c r="R930" s="262">
        <f t="shared" si="156"/>
        <v>0</v>
      </c>
      <c r="S930" s="6">
        <f t="shared" si="160"/>
        <v>0.42399909090909088</v>
      </c>
      <c r="T930" s="260">
        <f t="shared" si="157"/>
        <v>266664397.79322657</v>
      </c>
      <c r="U930" s="428">
        <v>0.42399909090909088</v>
      </c>
      <c r="V930" s="225">
        <v>3480</v>
      </c>
      <c r="W930" s="226">
        <f t="shared" si="158"/>
        <v>-1183.9899999999998</v>
      </c>
      <c r="AB930" s="199"/>
      <c r="AC930" s="199"/>
    </row>
    <row r="931" spans="1:29" s="225" customFormat="1" ht="36" hidden="1" customHeight="1" outlineLevel="7" x14ac:dyDescent="0.2">
      <c r="A931" s="221"/>
      <c r="B931" s="227"/>
      <c r="C931" s="248"/>
      <c r="D931" s="248"/>
      <c r="E931" s="254"/>
      <c r="F931" s="265"/>
      <c r="G931" s="265"/>
      <c r="H931" s="265"/>
      <c r="I931" s="4" t="s">
        <v>287</v>
      </c>
      <c r="J931" s="259" t="s">
        <v>259</v>
      </c>
      <c r="K931" s="259">
        <v>11000</v>
      </c>
      <c r="L931" s="234">
        <v>0</v>
      </c>
      <c r="M931" s="116">
        <v>4.031582147207253E-3</v>
      </c>
      <c r="N931" s="5">
        <f t="shared" si="159"/>
        <v>1100621926.1875801</v>
      </c>
      <c r="O931" s="6">
        <v>0</v>
      </c>
      <c r="P931" s="260">
        <v>0</v>
      </c>
      <c r="Q931" s="261">
        <f t="shared" si="156"/>
        <v>0</v>
      </c>
      <c r="R931" s="262">
        <f t="shared" si="156"/>
        <v>0</v>
      </c>
      <c r="S931" s="6">
        <f t="shared" si="160"/>
        <v>0</v>
      </c>
      <c r="T931" s="260">
        <f t="shared" si="157"/>
        <v>0</v>
      </c>
      <c r="U931" s="428">
        <v>0</v>
      </c>
      <c r="W931" s="226">
        <f t="shared" si="158"/>
        <v>0</v>
      </c>
      <c r="AB931" s="199"/>
      <c r="AC931" s="199"/>
    </row>
    <row r="932" spans="1:29" s="225" customFormat="1" ht="36" hidden="1" customHeight="1" outlineLevel="7" x14ac:dyDescent="0.2">
      <c r="A932" s="221"/>
      <c r="B932" s="227"/>
      <c r="C932" s="248"/>
      <c r="D932" s="248"/>
      <c r="E932" s="254"/>
      <c r="F932" s="265"/>
      <c r="G932" s="265"/>
      <c r="H932" s="265"/>
      <c r="I932" s="4" t="s">
        <v>288</v>
      </c>
      <c r="J932" s="259" t="s">
        <v>259</v>
      </c>
      <c r="K932" s="259">
        <v>11000</v>
      </c>
      <c r="L932" s="234">
        <v>0</v>
      </c>
      <c r="M932" s="116">
        <v>2.3037612269755734E-3</v>
      </c>
      <c r="N932" s="5">
        <f t="shared" si="159"/>
        <v>628926814.96433151</v>
      </c>
      <c r="O932" s="6">
        <v>0</v>
      </c>
      <c r="P932" s="260">
        <v>0</v>
      </c>
      <c r="Q932" s="261">
        <f t="shared" si="156"/>
        <v>0</v>
      </c>
      <c r="R932" s="262">
        <f t="shared" si="156"/>
        <v>0</v>
      </c>
      <c r="S932" s="6">
        <f t="shared" si="160"/>
        <v>0</v>
      </c>
      <c r="T932" s="260">
        <f t="shared" si="157"/>
        <v>0</v>
      </c>
      <c r="U932" s="428">
        <v>0</v>
      </c>
      <c r="W932" s="226">
        <f t="shared" si="158"/>
        <v>0</v>
      </c>
      <c r="AB932" s="199"/>
      <c r="AC932" s="199"/>
    </row>
    <row r="933" spans="1:29" s="225" customFormat="1" ht="36" hidden="1" customHeight="1" outlineLevel="7" x14ac:dyDescent="0.2">
      <c r="A933" s="221"/>
      <c r="B933" s="227"/>
      <c r="C933" s="248"/>
      <c r="D933" s="248"/>
      <c r="E933" s="254"/>
      <c r="F933" s="265"/>
      <c r="G933" s="265"/>
      <c r="H933" s="265"/>
      <c r="I933" s="4" t="s">
        <v>289</v>
      </c>
      <c r="J933" s="259" t="s">
        <v>259</v>
      </c>
      <c r="K933" s="259">
        <v>11000</v>
      </c>
      <c r="L933" s="234">
        <v>0</v>
      </c>
      <c r="M933" s="116">
        <v>5.7594030674389335E-4</v>
      </c>
      <c r="N933" s="5">
        <f t="shared" si="159"/>
        <v>157231703.74108288</v>
      </c>
      <c r="O933" s="6">
        <v>0</v>
      </c>
      <c r="P933" s="260">
        <v>0</v>
      </c>
      <c r="Q933" s="261">
        <f t="shared" si="156"/>
        <v>0</v>
      </c>
      <c r="R933" s="262">
        <f t="shared" si="156"/>
        <v>0</v>
      </c>
      <c r="S933" s="6">
        <f t="shared" si="160"/>
        <v>0</v>
      </c>
      <c r="T933" s="260">
        <f t="shared" si="157"/>
        <v>0</v>
      </c>
      <c r="U933" s="428">
        <v>0</v>
      </c>
      <c r="W933" s="226">
        <f t="shared" si="158"/>
        <v>0</v>
      </c>
      <c r="AB933" s="199"/>
      <c r="AC933" s="199"/>
    </row>
    <row r="934" spans="1:29" s="225" customFormat="1" ht="36" hidden="1" customHeight="1" outlineLevel="7" x14ac:dyDescent="0.2">
      <c r="A934" s="221"/>
      <c r="B934" s="227"/>
      <c r="C934" s="248"/>
      <c r="D934" s="248"/>
      <c r="E934" s="254"/>
      <c r="F934" s="265"/>
      <c r="G934" s="265"/>
      <c r="H934" s="265"/>
      <c r="I934" s="4" t="s">
        <v>51</v>
      </c>
      <c r="J934" s="259" t="s">
        <v>257</v>
      </c>
      <c r="K934" s="259">
        <v>100</v>
      </c>
      <c r="L934" s="234">
        <v>0</v>
      </c>
      <c r="M934" s="116">
        <v>5.7594030674389335E-4</v>
      </c>
      <c r="N934" s="5">
        <f t="shared" si="159"/>
        <v>157231703.74108288</v>
      </c>
      <c r="O934" s="6">
        <v>0</v>
      </c>
      <c r="P934" s="260">
        <v>0</v>
      </c>
      <c r="Q934" s="261">
        <f t="shared" si="156"/>
        <v>0</v>
      </c>
      <c r="R934" s="262">
        <f t="shared" si="156"/>
        <v>0</v>
      </c>
      <c r="S934" s="6">
        <f t="shared" si="160"/>
        <v>0</v>
      </c>
      <c r="T934" s="260">
        <f t="shared" si="157"/>
        <v>0</v>
      </c>
      <c r="U934" s="428">
        <v>0</v>
      </c>
      <c r="W934" s="226">
        <f t="shared" si="158"/>
        <v>0</v>
      </c>
      <c r="AB934" s="199"/>
      <c r="AC934" s="199"/>
    </row>
    <row r="935" spans="1:29" s="225" customFormat="1" ht="36" hidden="1" customHeight="1" outlineLevel="4" x14ac:dyDescent="0.2">
      <c r="A935" s="221"/>
      <c r="B935" s="227"/>
      <c r="C935" s="248"/>
      <c r="D935" s="248"/>
      <c r="E935" s="254"/>
      <c r="F935" s="265"/>
      <c r="G935" s="265"/>
      <c r="H935" s="265"/>
      <c r="I935" s="19" t="s">
        <v>290</v>
      </c>
      <c r="J935" s="266"/>
      <c r="K935" s="266"/>
      <c r="L935" s="20"/>
      <c r="M935" s="105">
        <v>1.1891855878497241E-4</v>
      </c>
      <c r="N935" s="20">
        <f t="shared" si="159"/>
        <v>32464766.548297469</v>
      </c>
      <c r="O935" s="268">
        <v>0</v>
      </c>
      <c r="P935" s="269">
        <v>0</v>
      </c>
      <c r="Q935" s="21">
        <f t="shared" si="156"/>
        <v>0</v>
      </c>
      <c r="R935" s="20">
        <f t="shared" si="156"/>
        <v>0</v>
      </c>
      <c r="S935" s="268">
        <f>SUMPRODUCT(S936:S941,M936:M941)/M935</f>
        <v>0</v>
      </c>
      <c r="T935" s="269">
        <f t="shared" si="157"/>
        <v>0</v>
      </c>
      <c r="U935" s="428">
        <v>0</v>
      </c>
      <c r="W935" s="226">
        <f t="shared" si="158"/>
        <v>0</v>
      </c>
      <c r="AB935" s="199"/>
      <c r="AC935" s="199"/>
    </row>
    <row r="936" spans="1:29" s="225" customFormat="1" ht="36" hidden="1" customHeight="1" outlineLevel="7" x14ac:dyDescent="0.2">
      <c r="A936" s="221"/>
      <c r="B936" s="227"/>
      <c r="C936" s="248"/>
      <c r="D936" s="248"/>
      <c r="E936" s="254"/>
      <c r="F936" s="265"/>
      <c r="G936" s="265"/>
      <c r="H936" s="265"/>
      <c r="I936" s="4" t="s">
        <v>285</v>
      </c>
      <c r="J936" s="259" t="s">
        <v>259</v>
      </c>
      <c r="K936" s="259">
        <v>1</v>
      </c>
      <c r="L936" s="234">
        <v>0</v>
      </c>
      <c r="M936" s="116">
        <v>1.7837783817745862E-5</v>
      </c>
      <c r="N936" s="5">
        <f t="shared" si="159"/>
        <v>4869714.9822446201</v>
      </c>
      <c r="O936" s="6">
        <v>0</v>
      </c>
      <c r="P936" s="260">
        <v>0</v>
      </c>
      <c r="Q936" s="261">
        <f t="shared" si="156"/>
        <v>0</v>
      </c>
      <c r="R936" s="262">
        <f t="shared" si="156"/>
        <v>0</v>
      </c>
      <c r="S936" s="6">
        <f t="shared" ref="S936:S941" si="161">L936/K936</f>
        <v>0</v>
      </c>
      <c r="T936" s="260">
        <f t="shared" si="157"/>
        <v>0</v>
      </c>
      <c r="U936" s="428">
        <v>0</v>
      </c>
      <c r="W936" s="226">
        <f t="shared" si="158"/>
        <v>0</v>
      </c>
      <c r="AB936" s="199"/>
      <c r="AC936" s="199"/>
    </row>
    <row r="937" spans="1:29" s="225" customFormat="1" ht="36" hidden="1" customHeight="1" outlineLevel="7" x14ac:dyDescent="0.2">
      <c r="A937" s="221"/>
      <c r="B937" s="227"/>
      <c r="C937" s="248"/>
      <c r="D937" s="248"/>
      <c r="E937" s="254"/>
      <c r="F937" s="265"/>
      <c r="G937" s="265"/>
      <c r="H937" s="265"/>
      <c r="I937" s="4" t="s">
        <v>286</v>
      </c>
      <c r="J937" s="259" t="s">
        <v>259</v>
      </c>
      <c r="K937" s="259">
        <v>1</v>
      </c>
      <c r="L937" s="234">
        <v>0</v>
      </c>
      <c r="M937" s="116">
        <v>2.3783711756994484E-5</v>
      </c>
      <c r="N937" s="5">
        <f t="shared" si="159"/>
        <v>6492953.3096594941</v>
      </c>
      <c r="O937" s="6">
        <v>0</v>
      </c>
      <c r="P937" s="260">
        <v>0</v>
      </c>
      <c r="Q937" s="261">
        <f t="shared" si="156"/>
        <v>0</v>
      </c>
      <c r="R937" s="262">
        <f t="shared" si="156"/>
        <v>0</v>
      </c>
      <c r="S937" s="6">
        <f t="shared" si="161"/>
        <v>0</v>
      </c>
      <c r="T937" s="260">
        <f t="shared" si="157"/>
        <v>0</v>
      </c>
      <c r="U937" s="428">
        <v>0</v>
      </c>
      <c r="W937" s="226">
        <f t="shared" si="158"/>
        <v>0</v>
      </c>
      <c r="AB937" s="199"/>
      <c r="AC937" s="199"/>
    </row>
    <row r="938" spans="1:29" s="225" customFormat="1" ht="36" hidden="1" customHeight="1" outlineLevel="7" x14ac:dyDescent="0.2">
      <c r="A938" s="221"/>
      <c r="B938" s="227"/>
      <c r="C938" s="248"/>
      <c r="D938" s="248"/>
      <c r="E938" s="254"/>
      <c r="F938" s="265"/>
      <c r="G938" s="265"/>
      <c r="H938" s="265"/>
      <c r="I938" s="4" t="s">
        <v>287</v>
      </c>
      <c r="J938" s="259" t="s">
        <v>259</v>
      </c>
      <c r="K938" s="259">
        <v>1</v>
      </c>
      <c r="L938" s="234">
        <v>0</v>
      </c>
      <c r="M938" s="116">
        <v>4.1621495574740343E-5</v>
      </c>
      <c r="N938" s="5">
        <f t="shared" si="159"/>
        <v>11362668.291904114</v>
      </c>
      <c r="O938" s="6">
        <v>0</v>
      </c>
      <c r="P938" s="260">
        <v>0</v>
      </c>
      <c r="Q938" s="261">
        <f t="shared" si="156"/>
        <v>0</v>
      </c>
      <c r="R938" s="262">
        <f t="shared" si="156"/>
        <v>0</v>
      </c>
      <c r="S938" s="6">
        <f t="shared" si="161"/>
        <v>0</v>
      </c>
      <c r="T938" s="260">
        <f t="shared" si="157"/>
        <v>0</v>
      </c>
      <c r="U938" s="428">
        <v>0</v>
      </c>
      <c r="W938" s="226">
        <f t="shared" si="158"/>
        <v>0</v>
      </c>
      <c r="AB938" s="199"/>
      <c r="AC938" s="199"/>
    </row>
    <row r="939" spans="1:29" s="225" customFormat="1" ht="36" hidden="1" customHeight="1" outlineLevel="7" x14ac:dyDescent="0.2">
      <c r="A939" s="221"/>
      <c r="B939" s="227"/>
      <c r="C939" s="248"/>
      <c r="D939" s="248"/>
      <c r="E939" s="254"/>
      <c r="F939" s="265"/>
      <c r="G939" s="265"/>
      <c r="H939" s="265"/>
      <c r="I939" s="4" t="s">
        <v>288</v>
      </c>
      <c r="J939" s="259" t="s">
        <v>259</v>
      </c>
      <c r="K939" s="259">
        <v>1</v>
      </c>
      <c r="L939" s="234">
        <v>0</v>
      </c>
      <c r="M939" s="116">
        <v>2.3783711756994484E-5</v>
      </c>
      <c r="N939" s="5">
        <f t="shared" si="159"/>
        <v>6492953.3096594941</v>
      </c>
      <c r="O939" s="6">
        <v>0</v>
      </c>
      <c r="P939" s="260">
        <v>0</v>
      </c>
      <c r="Q939" s="261">
        <f t="shared" si="156"/>
        <v>0</v>
      </c>
      <c r="R939" s="262">
        <f t="shared" si="156"/>
        <v>0</v>
      </c>
      <c r="S939" s="6">
        <f t="shared" si="161"/>
        <v>0</v>
      </c>
      <c r="T939" s="260">
        <f t="shared" si="157"/>
        <v>0</v>
      </c>
      <c r="U939" s="428">
        <v>0</v>
      </c>
      <c r="W939" s="226">
        <f t="shared" si="158"/>
        <v>0</v>
      </c>
      <c r="AB939" s="199"/>
      <c r="AC939" s="199"/>
    </row>
    <row r="940" spans="1:29" s="225" customFormat="1" ht="36" hidden="1" customHeight="1" outlineLevel="7" x14ac:dyDescent="0.2">
      <c r="A940" s="221"/>
      <c r="B940" s="227"/>
      <c r="C940" s="248"/>
      <c r="D940" s="248"/>
      <c r="E940" s="254"/>
      <c r="F940" s="265"/>
      <c r="G940" s="265"/>
      <c r="H940" s="265"/>
      <c r="I940" s="4" t="s">
        <v>289</v>
      </c>
      <c r="J940" s="259" t="s">
        <v>259</v>
      </c>
      <c r="K940" s="259">
        <v>1</v>
      </c>
      <c r="L940" s="234">
        <v>0</v>
      </c>
      <c r="M940" s="116">
        <v>5.945927939248621E-6</v>
      </c>
      <c r="N940" s="5">
        <f t="shared" si="159"/>
        <v>1623238.3274148735</v>
      </c>
      <c r="O940" s="6">
        <v>0</v>
      </c>
      <c r="P940" s="260">
        <v>0</v>
      </c>
      <c r="Q940" s="261">
        <f t="shared" si="156"/>
        <v>0</v>
      </c>
      <c r="R940" s="262">
        <f t="shared" si="156"/>
        <v>0</v>
      </c>
      <c r="S940" s="6">
        <f t="shared" si="161"/>
        <v>0</v>
      </c>
      <c r="T940" s="260">
        <f t="shared" si="157"/>
        <v>0</v>
      </c>
      <c r="U940" s="428">
        <v>0</v>
      </c>
      <c r="W940" s="226">
        <f t="shared" si="158"/>
        <v>0</v>
      </c>
      <c r="AB940" s="199"/>
      <c r="AC940" s="199"/>
    </row>
    <row r="941" spans="1:29" s="225" customFormat="1" ht="36" hidden="1" customHeight="1" outlineLevel="7" x14ac:dyDescent="0.2">
      <c r="A941" s="221"/>
      <c r="B941" s="227"/>
      <c r="C941" s="248"/>
      <c r="D941" s="248"/>
      <c r="E941" s="254"/>
      <c r="F941" s="265"/>
      <c r="G941" s="265"/>
      <c r="H941" s="265"/>
      <c r="I941" s="4" t="s">
        <v>51</v>
      </c>
      <c r="J941" s="259" t="s">
        <v>257</v>
      </c>
      <c r="K941" s="259">
        <v>1</v>
      </c>
      <c r="L941" s="234">
        <v>0</v>
      </c>
      <c r="M941" s="116">
        <v>5.945927939248621E-6</v>
      </c>
      <c r="N941" s="5">
        <f t="shared" si="159"/>
        <v>1623238.3274148735</v>
      </c>
      <c r="O941" s="6">
        <v>0</v>
      </c>
      <c r="P941" s="260">
        <v>0</v>
      </c>
      <c r="Q941" s="261">
        <f t="shared" si="156"/>
        <v>0</v>
      </c>
      <c r="R941" s="262">
        <f t="shared" si="156"/>
        <v>0</v>
      </c>
      <c r="S941" s="6">
        <f t="shared" si="161"/>
        <v>0</v>
      </c>
      <c r="T941" s="260">
        <f t="shared" si="157"/>
        <v>0</v>
      </c>
      <c r="U941" s="428">
        <v>0</v>
      </c>
      <c r="W941" s="226">
        <f t="shared" si="158"/>
        <v>0</v>
      </c>
      <c r="AB941" s="199"/>
      <c r="AC941" s="199"/>
    </row>
    <row r="942" spans="1:29" s="225" customFormat="1" ht="36" hidden="1" customHeight="1" outlineLevel="3" x14ac:dyDescent="0.2">
      <c r="A942" s="221"/>
      <c r="B942" s="227"/>
      <c r="C942" s="248"/>
      <c r="D942" s="248"/>
      <c r="E942" s="254"/>
      <c r="F942" s="254"/>
      <c r="G942" s="254"/>
      <c r="H942" s="254"/>
      <c r="I942" s="13" t="s">
        <v>116</v>
      </c>
      <c r="J942" s="255"/>
      <c r="K942" s="255"/>
      <c r="L942" s="14"/>
      <c r="M942" s="112">
        <v>9.6493810926755283E-4</v>
      </c>
      <c r="N942" s="14">
        <f t="shared" si="159"/>
        <v>263428103.83004192</v>
      </c>
      <c r="O942" s="257">
        <v>0</v>
      </c>
      <c r="P942" s="258">
        <v>0</v>
      </c>
      <c r="Q942" s="15">
        <f t="shared" si="156"/>
        <v>0</v>
      </c>
      <c r="R942" s="14">
        <f t="shared" si="156"/>
        <v>0</v>
      </c>
      <c r="S942" s="257">
        <f>(S943*M943+S944*M944)/M942</f>
        <v>0</v>
      </c>
      <c r="T942" s="258">
        <f t="shared" si="157"/>
        <v>0</v>
      </c>
      <c r="U942" s="428">
        <v>0</v>
      </c>
      <c r="W942" s="226">
        <f t="shared" si="158"/>
        <v>0</v>
      </c>
      <c r="AB942" s="199"/>
      <c r="AC942" s="199"/>
    </row>
    <row r="943" spans="1:29" s="225" customFormat="1" ht="36" hidden="1" customHeight="1" outlineLevel="7" x14ac:dyDescent="0.2">
      <c r="A943" s="221"/>
      <c r="B943" s="227"/>
      <c r="C943" s="248"/>
      <c r="D943" s="248"/>
      <c r="E943" s="254"/>
      <c r="F943" s="254"/>
      <c r="G943" s="254"/>
      <c r="H943" s="254"/>
      <c r="I943" s="4" t="s">
        <v>117</v>
      </c>
      <c r="J943" s="259" t="s">
        <v>297</v>
      </c>
      <c r="K943" s="259">
        <v>1</v>
      </c>
      <c r="L943" s="234">
        <v>0</v>
      </c>
      <c r="M943" s="116">
        <v>4.8246905463377642E-4</v>
      </c>
      <c r="N943" s="5">
        <f t="shared" si="159"/>
        <v>131714051.91502096</v>
      </c>
      <c r="O943" s="6">
        <v>0</v>
      </c>
      <c r="P943" s="260">
        <v>0</v>
      </c>
      <c r="Q943" s="261">
        <f t="shared" si="156"/>
        <v>0</v>
      </c>
      <c r="R943" s="262">
        <f t="shared" si="156"/>
        <v>0</v>
      </c>
      <c r="S943" s="6">
        <f>L943/K943</f>
        <v>0</v>
      </c>
      <c r="T943" s="260">
        <f t="shared" si="157"/>
        <v>0</v>
      </c>
      <c r="U943" s="428">
        <v>0</v>
      </c>
      <c r="W943" s="226">
        <f t="shared" si="158"/>
        <v>0</v>
      </c>
      <c r="AB943" s="199"/>
      <c r="AC943" s="199"/>
    </row>
    <row r="944" spans="1:29" s="225" customFormat="1" ht="36" hidden="1" customHeight="1" outlineLevel="7" x14ac:dyDescent="0.2">
      <c r="A944" s="221"/>
      <c r="B944" s="227"/>
      <c r="C944" s="248"/>
      <c r="D944" s="248"/>
      <c r="E944" s="254"/>
      <c r="F944" s="254"/>
      <c r="G944" s="254"/>
      <c r="H944" s="254"/>
      <c r="I944" s="4" t="s">
        <v>118</v>
      </c>
      <c r="J944" s="259" t="s">
        <v>297</v>
      </c>
      <c r="K944" s="259">
        <v>1</v>
      </c>
      <c r="L944" s="234">
        <v>0</v>
      </c>
      <c r="M944" s="116">
        <v>4.8246905463377642E-4</v>
      </c>
      <c r="N944" s="5">
        <f t="shared" si="159"/>
        <v>131714051.91502096</v>
      </c>
      <c r="O944" s="6">
        <v>0</v>
      </c>
      <c r="P944" s="260">
        <v>0</v>
      </c>
      <c r="Q944" s="261">
        <f t="shared" si="156"/>
        <v>0</v>
      </c>
      <c r="R944" s="262">
        <f t="shared" si="156"/>
        <v>0</v>
      </c>
      <c r="S944" s="6">
        <f>L944/K944</f>
        <v>0</v>
      </c>
      <c r="T944" s="260">
        <f t="shared" si="157"/>
        <v>0</v>
      </c>
      <c r="U944" s="428">
        <v>0</v>
      </c>
      <c r="W944" s="226">
        <f t="shared" si="158"/>
        <v>0</v>
      </c>
      <c r="AB944" s="199"/>
      <c r="AC944" s="199"/>
    </row>
    <row r="945" spans="1:29" s="225" customFormat="1" ht="36" hidden="1" customHeight="1" outlineLevel="3" x14ac:dyDescent="0.2">
      <c r="A945" s="221"/>
      <c r="B945" s="227"/>
      <c r="C945" s="248"/>
      <c r="D945" s="248"/>
      <c r="E945" s="254"/>
      <c r="F945" s="254"/>
      <c r="G945" s="254"/>
      <c r="H945" s="254"/>
      <c r="I945" s="13" t="s">
        <v>119</v>
      </c>
      <c r="J945" s="255"/>
      <c r="K945" s="255"/>
      <c r="L945" s="14"/>
      <c r="M945" s="112">
        <v>3.8482292270872784E-2</v>
      </c>
      <c r="N945" s="14">
        <f t="shared" si="159"/>
        <v>10505665789.948271</v>
      </c>
      <c r="O945" s="257">
        <v>0</v>
      </c>
      <c r="P945" s="258">
        <v>0</v>
      </c>
      <c r="Q945" s="15">
        <f t="shared" si="156"/>
        <v>0</v>
      </c>
      <c r="R945" s="14">
        <f t="shared" si="156"/>
        <v>0</v>
      </c>
      <c r="S945" s="257">
        <f>(S946*M946+S963*M963)/M945</f>
        <v>0</v>
      </c>
      <c r="T945" s="258">
        <f t="shared" si="157"/>
        <v>0</v>
      </c>
      <c r="U945" s="428">
        <v>0</v>
      </c>
      <c r="W945" s="226">
        <f t="shared" si="158"/>
        <v>0</v>
      </c>
      <c r="AB945" s="199"/>
      <c r="AC945" s="199"/>
    </row>
    <row r="946" spans="1:29" s="225" customFormat="1" ht="36" hidden="1" customHeight="1" outlineLevel="4" x14ac:dyDescent="0.2">
      <c r="A946" s="221"/>
      <c r="B946" s="227"/>
      <c r="C946" s="248"/>
      <c r="D946" s="248"/>
      <c r="E946" s="254"/>
      <c r="F946" s="265"/>
      <c r="G946" s="265"/>
      <c r="H946" s="265"/>
      <c r="I946" s="19" t="s">
        <v>120</v>
      </c>
      <c r="J946" s="266"/>
      <c r="K946" s="266"/>
      <c r="L946" s="20"/>
      <c r="M946" s="105">
        <v>2.5156944680907226E-3</v>
      </c>
      <c r="N946" s="20">
        <f t="shared" si="159"/>
        <v>686784589.78876722</v>
      </c>
      <c r="O946" s="268">
        <v>0</v>
      </c>
      <c r="P946" s="269">
        <v>0</v>
      </c>
      <c r="Q946" s="21">
        <f t="shared" si="156"/>
        <v>0</v>
      </c>
      <c r="R946" s="20">
        <f t="shared" si="156"/>
        <v>0</v>
      </c>
      <c r="S946" s="268">
        <f>(S947*M947+S955*M955)/M946</f>
        <v>0</v>
      </c>
      <c r="T946" s="269">
        <f t="shared" si="157"/>
        <v>0</v>
      </c>
      <c r="U946" s="428">
        <v>0</v>
      </c>
      <c r="W946" s="226">
        <f t="shared" si="158"/>
        <v>0</v>
      </c>
      <c r="AB946" s="199"/>
      <c r="AC946" s="199"/>
    </row>
    <row r="947" spans="1:29" s="225" customFormat="1" ht="36" hidden="1" customHeight="1" outlineLevel="5" x14ac:dyDescent="0.2">
      <c r="A947" s="221"/>
      <c r="B947" s="227"/>
      <c r="C947" s="248"/>
      <c r="D947" s="248"/>
      <c r="E947" s="254"/>
      <c r="F947" s="265"/>
      <c r="G947" s="270"/>
      <c r="H947" s="270"/>
      <c r="I947" s="22" t="s">
        <v>163</v>
      </c>
      <c r="J947" s="271"/>
      <c r="K947" s="271"/>
      <c r="L947" s="23"/>
      <c r="M947" s="115">
        <v>1.9616268978067497E-3</v>
      </c>
      <c r="N947" s="23">
        <f t="shared" si="159"/>
        <v>535524143.10124266</v>
      </c>
      <c r="O947" s="273">
        <v>0</v>
      </c>
      <c r="P947" s="274">
        <v>0</v>
      </c>
      <c r="Q947" s="24">
        <f t="shared" si="156"/>
        <v>0</v>
      </c>
      <c r="R947" s="23">
        <f t="shared" si="156"/>
        <v>0</v>
      </c>
      <c r="S947" s="273">
        <f>SUMPRODUCT(S948:S954,M948:M954)/M947</f>
        <v>0</v>
      </c>
      <c r="T947" s="274">
        <f t="shared" si="157"/>
        <v>0</v>
      </c>
      <c r="U947" s="428">
        <v>0</v>
      </c>
      <c r="W947" s="226">
        <f t="shared" si="158"/>
        <v>0</v>
      </c>
      <c r="AB947" s="199"/>
      <c r="AC947" s="199"/>
    </row>
    <row r="948" spans="1:29" s="225" customFormat="1" ht="36" hidden="1" customHeight="1" outlineLevel="7" x14ac:dyDescent="0.2">
      <c r="A948" s="221"/>
      <c r="B948" s="227"/>
      <c r="C948" s="248"/>
      <c r="D948" s="248"/>
      <c r="E948" s="254"/>
      <c r="F948" s="265"/>
      <c r="G948" s="270"/>
      <c r="H948" s="270"/>
      <c r="I948" s="4" t="s">
        <v>291</v>
      </c>
      <c r="J948" s="259"/>
      <c r="K948" s="259">
        <v>1</v>
      </c>
      <c r="L948" s="234">
        <v>0</v>
      </c>
      <c r="M948" s="116">
        <v>9.8081344890337492E-5</v>
      </c>
      <c r="N948" s="5">
        <f t="shared" si="159"/>
        <v>26776207.155062135</v>
      </c>
      <c r="O948" s="6">
        <v>0</v>
      </c>
      <c r="P948" s="260">
        <v>0</v>
      </c>
      <c r="Q948" s="261">
        <f t="shared" si="156"/>
        <v>0</v>
      </c>
      <c r="R948" s="262">
        <f t="shared" si="156"/>
        <v>0</v>
      </c>
      <c r="S948" s="6">
        <f t="shared" ref="S948:S954" si="162">L948/K948</f>
        <v>0</v>
      </c>
      <c r="T948" s="260">
        <f t="shared" si="157"/>
        <v>0</v>
      </c>
      <c r="U948" s="428">
        <v>0</v>
      </c>
      <c r="W948" s="226">
        <f t="shared" si="158"/>
        <v>0</v>
      </c>
      <c r="AB948" s="199"/>
      <c r="AC948" s="199"/>
    </row>
    <row r="949" spans="1:29" s="225" customFormat="1" ht="36" hidden="1" customHeight="1" outlineLevel="7" x14ac:dyDescent="0.2">
      <c r="A949" s="221"/>
      <c r="B949" s="227"/>
      <c r="C949" s="248"/>
      <c r="D949" s="248"/>
      <c r="E949" s="254"/>
      <c r="F949" s="265"/>
      <c r="G949" s="270"/>
      <c r="H949" s="270"/>
      <c r="I949" s="4" t="s">
        <v>292</v>
      </c>
      <c r="J949" s="259"/>
      <c r="K949" s="259">
        <v>1</v>
      </c>
      <c r="L949" s="234">
        <v>0</v>
      </c>
      <c r="M949" s="116">
        <v>9.8081344890337492E-5</v>
      </c>
      <c r="N949" s="5">
        <f t="shared" si="159"/>
        <v>26776207.155062135</v>
      </c>
      <c r="O949" s="6">
        <v>0</v>
      </c>
      <c r="P949" s="260">
        <v>0</v>
      </c>
      <c r="Q949" s="261">
        <f t="shared" si="156"/>
        <v>0</v>
      </c>
      <c r="R949" s="262">
        <f t="shared" si="156"/>
        <v>0</v>
      </c>
      <c r="S949" s="6">
        <f t="shared" si="162"/>
        <v>0</v>
      </c>
      <c r="T949" s="260">
        <f t="shared" si="157"/>
        <v>0</v>
      </c>
      <c r="U949" s="428">
        <v>0</v>
      </c>
      <c r="W949" s="226">
        <f t="shared" si="158"/>
        <v>0</v>
      </c>
      <c r="AB949" s="199"/>
      <c r="AC949" s="199"/>
    </row>
    <row r="950" spans="1:29" s="225" customFormat="1" ht="36" hidden="1" customHeight="1" outlineLevel="7" x14ac:dyDescent="0.2">
      <c r="A950" s="221"/>
      <c r="B950" s="227"/>
      <c r="C950" s="248"/>
      <c r="D950" s="248"/>
      <c r="E950" s="254"/>
      <c r="F950" s="265"/>
      <c r="G950" s="270"/>
      <c r="H950" s="270"/>
      <c r="I950" s="4" t="s">
        <v>231</v>
      </c>
      <c r="J950" s="259"/>
      <c r="K950" s="259">
        <v>1</v>
      </c>
      <c r="L950" s="234">
        <v>0</v>
      </c>
      <c r="M950" s="116">
        <v>6.8656941423236232E-4</v>
      </c>
      <c r="N950" s="5">
        <f t="shared" si="159"/>
        <v>187433450.08543491</v>
      </c>
      <c r="O950" s="6">
        <v>0</v>
      </c>
      <c r="P950" s="260">
        <v>0</v>
      </c>
      <c r="Q950" s="261">
        <f t="shared" si="156"/>
        <v>0</v>
      </c>
      <c r="R950" s="262">
        <f t="shared" si="156"/>
        <v>0</v>
      </c>
      <c r="S950" s="6">
        <f t="shared" si="162"/>
        <v>0</v>
      </c>
      <c r="T950" s="260">
        <f t="shared" si="157"/>
        <v>0</v>
      </c>
      <c r="U950" s="428">
        <v>0</v>
      </c>
      <c r="W950" s="226">
        <f t="shared" si="158"/>
        <v>0</v>
      </c>
      <c r="AB950" s="199"/>
      <c r="AC950" s="199"/>
    </row>
    <row r="951" spans="1:29" s="225" customFormat="1" ht="36" hidden="1" customHeight="1" outlineLevel="7" x14ac:dyDescent="0.2">
      <c r="A951" s="221"/>
      <c r="B951" s="227"/>
      <c r="C951" s="248"/>
      <c r="D951" s="248"/>
      <c r="E951" s="254"/>
      <c r="F951" s="265"/>
      <c r="G951" s="270"/>
      <c r="H951" s="270"/>
      <c r="I951" s="4" t="s">
        <v>80</v>
      </c>
      <c r="J951" s="259"/>
      <c r="K951" s="259">
        <v>1</v>
      </c>
      <c r="L951" s="234">
        <v>0</v>
      </c>
      <c r="M951" s="116">
        <v>2.9424403467101246E-4</v>
      </c>
      <c r="N951" s="5">
        <f t="shared" si="159"/>
        <v>80328621.465186402</v>
      </c>
      <c r="O951" s="6">
        <v>0</v>
      </c>
      <c r="P951" s="260">
        <v>0</v>
      </c>
      <c r="Q951" s="261">
        <f t="shared" si="156"/>
        <v>0</v>
      </c>
      <c r="R951" s="262">
        <f t="shared" si="156"/>
        <v>0</v>
      </c>
      <c r="S951" s="6">
        <f t="shared" si="162"/>
        <v>0</v>
      </c>
      <c r="T951" s="260">
        <f t="shared" si="157"/>
        <v>0</v>
      </c>
      <c r="U951" s="428">
        <v>0</v>
      </c>
      <c r="W951" s="226">
        <f t="shared" si="158"/>
        <v>0</v>
      </c>
      <c r="AB951" s="199"/>
      <c r="AC951" s="199"/>
    </row>
    <row r="952" spans="1:29" s="225" customFormat="1" ht="36" hidden="1" customHeight="1" outlineLevel="7" x14ac:dyDescent="0.2">
      <c r="A952" s="221"/>
      <c r="B952" s="227"/>
      <c r="C952" s="248"/>
      <c r="D952" s="248"/>
      <c r="E952" s="254"/>
      <c r="F952" s="265"/>
      <c r="G952" s="270"/>
      <c r="H952" s="270"/>
      <c r="I952" s="4" t="s">
        <v>82</v>
      </c>
      <c r="J952" s="259"/>
      <c r="K952" s="259">
        <v>1</v>
      </c>
      <c r="L952" s="234">
        <v>0</v>
      </c>
      <c r="M952" s="116">
        <v>2.9424403467101246E-4</v>
      </c>
      <c r="N952" s="5">
        <f t="shared" si="159"/>
        <v>80328621.465186402</v>
      </c>
      <c r="O952" s="6">
        <v>0</v>
      </c>
      <c r="P952" s="260">
        <v>0</v>
      </c>
      <c r="Q952" s="261">
        <f t="shared" si="156"/>
        <v>0</v>
      </c>
      <c r="R952" s="262">
        <f t="shared" si="156"/>
        <v>0</v>
      </c>
      <c r="S952" s="6">
        <f t="shared" si="162"/>
        <v>0</v>
      </c>
      <c r="T952" s="260">
        <f t="shared" si="157"/>
        <v>0</v>
      </c>
      <c r="U952" s="428">
        <v>0</v>
      </c>
      <c r="W952" s="226">
        <f t="shared" si="158"/>
        <v>0</v>
      </c>
      <c r="AB952" s="199"/>
      <c r="AC952" s="199"/>
    </row>
    <row r="953" spans="1:29" s="225" customFormat="1" ht="36" hidden="1" customHeight="1" outlineLevel="7" x14ac:dyDescent="0.2">
      <c r="A953" s="221"/>
      <c r="B953" s="227"/>
      <c r="C953" s="248"/>
      <c r="D953" s="248"/>
      <c r="E953" s="254"/>
      <c r="F953" s="265"/>
      <c r="G953" s="270"/>
      <c r="H953" s="270"/>
      <c r="I953" s="4" t="s">
        <v>293</v>
      </c>
      <c r="J953" s="259"/>
      <c r="K953" s="259">
        <v>1</v>
      </c>
      <c r="L953" s="234">
        <v>0</v>
      </c>
      <c r="M953" s="116">
        <v>3.9232537956134997E-4</v>
      </c>
      <c r="N953" s="5">
        <f t="shared" si="159"/>
        <v>107104828.62024854</v>
      </c>
      <c r="O953" s="6">
        <v>0</v>
      </c>
      <c r="P953" s="260">
        <v>0</v>
      </c>
      <c r="Q953" s="261">
        <f t="shared" si="156"/>
        <v>0</v>
      </c>
      <c r="R953" s="262">
        <f t="shared" si="156"/>
        <v>0</v>
      </c>
      <c r="S953" s="6">
        <f t="shared" si="162"/>
        <v>0</v>
      </c>
      <c r="T953" s="260">
        <f t="shared" si="157"/>
        <v>0</v>
      </c>
      <c r="U953" s="428">
        <v>0</v>
      </c>
      <c r="W953" s="226">
        <f t="shared" si="158"/>
        <v>0</v>
      </c>
      <c r="AB953" s="199"/>
      <c r="AC953" s="199"/>
    </row>
    <row r="954" spans="1:29" s="225" customFormat="1" ht="36" hidden="1" customHeight="1" outlineLevel="7" x14ac:dyDescent="0.2">
      <c r="A954" s="221"/>
      <c r="B954" s="227"/>
      <c r="C954" s="248"/>
      <c r="D954" s="248"/>
      <c r="E954" s="254"/>
      <c r="F954" s="265"/>
      <c r="G954" s="270"/>
      <c r="H954" s="270"/>
      <c r="I954" s="4" t="s">
        <v>294</v>
      </c>
      <c r="J954" s="259"/>
      <c r="K954" s="259">
        <v>1</v>
      </c>
      <c r="L954" s="234">
        <v>0</v>
      </c>
      <c r="M954" s="116">
        <v>9.8081344890337492E-5</v>
      </c>
      <c r="N954" s="5">
        <f t="shared" si="159"/>
        <v>26776207.155062135</v>
      </c>
      <c r="O954" s="6">
        <v>0</v>
      </c>
      <c r="P954" s="260">
        <v>0</v>
      </c>
      <c r="Q954" s="261">
        <f t="shared" si="156"/>
        <v>0</v>
      </c>
      <c r="R954" s="262">
        <f t="shared" si="156"/>
        <v>0</v>
      </c>
      <c r="S954" s="6">
        <f t="shared" si="162"/>
        <v>0</v>
      </c>
      <c r="T954" s="260">
        <f t="shared" si="157"/>
        <v>0</v>
      </c>
      <c r="U954" s="428">
        <v>0</v>
      </c>
      <c r="W954" s="226">
        <f t="shared" si="158"/>
        <v>0</v>
      </c>
      <c r="AB954" s="199"/>
      <c r="AC954" s="199"/>
    </row>
    <row r="955" spans="1:29" s="225" customFormat="1" ht="36" hidden="1" customHeight="1" outlineLevel="5" x14ac:dyDescent="0.2">
      <c r="A955" s="221"/>
      <c r="B955" s="227"/>
      <c r="C955" s="248"/>
      <c r="D955" s="248"/>
      <c r="E955" s="254"/>
      <c r="F955" s="265"/>
      <c r="G955" s="270"/>
      <c r="H955" s="270"/>
      <c r="I955" s="22" t="s">
        <v>164</v>
      </c>
      <c r="J955" s="271"/>
      <c r="K955" s="271"/>
      <c r="L955" s="23"/>
      <c r="M955" s="115">
        <v>5.5406757028397282E-4</v>
      </c>
      <c r="N955" s="23">
        <f t="shared" si="159"/>
        <v>151260446.68752459</v>
      </c>
      <c r="O955" s="273">
        <v>0</v>
      </c>
      <c r="P955" s="274">
        <v>0</v>
      </c>
      <c r="Q955" s="24">
        <f t="shared" si="156"/>
        <v>0</v>
      </c>
      <c r="R955" s="23">
        <f t="shared" si="156"/>
        <v>0</v>
      </c>
      <c r="S955" s="273">
        <f>SUMPRODUCT(S956:S962,M956:M962)/M955</f>
        <v>0</v>
      </c>
      <c r="T955" s="274">
        <f t="shared" si="157"/>
        <v>0</v>
      </c>
      <c r="U955" s="428">
        <v>0</v>
      </c>
      <c r="W955" s="226">
        <f t="shared" si="158"/>
        <v>0</v>
      </c>
      <c r="AB955" s="199"/>
      <c r="AC955" s="199"/>
    </row>
    <row r="956" spans="1:29" s="225" customFormat="1" ht="36" hidden="1" customHeight="1" outlineLevel="7" x14ac:dyDescent="0.2">
      <c r="A956" s="221"/>
      <c r="B956" s="227"/>
      <c r="C956" s="248"/>
      <c r="D956" s="248"/>
      <c r="E956" s="254"/>
      <c r="F956" s="265"/>
      <c r="G956" s="270"/>
      <c r="H956" s="270"/>
      <c r="I956" s="4" t="s">
        <v>291</v>
      </c>
      <c r="J956" s="259"/>
      <c r="K956" s="259">
        <v>1</v>
      </c>
      <c r="L956" s="234">
        <v>0</v>
      </c>
      <c r="M956" s="116">
        <v>2.7703378514198641E-5</v>
      </c>
      <c r="N956" s="5">
        <f t="shared" si="159"/>
        <v>7563022.334376229</v>
      </c>
      <c r="O956" s="6">
        <v>0</v>
      </c>
      <c r="P956" s="260">
        <v>0</v>
      </c>
      <c r="Q956" s="261">
        <f t="shared" si="156"/>
        <v>0</v>
      </c>
      <c r="R956" s="262">
        <f t="shared" si="156"/>
        <v>0</v>
      </c>
      <c r="S956" s="6">
        <f t="shared" ref="S956:S962" si="163">L956/K956</f>
        <v>0</v>
      </c>
      <c r="T956" s="260">
        <f t="shared" si="157"/>
        <v>0</v>
      </c>
      <c r="U956" s="428">
        <v>0</v>
      </c>
      <c r="W956" s="226">
        <f t="shared" si="158"/>
        <v>0</v>
      </c>
      <c r="AB956" s="199"/>
      <c r="AC956" s="199"/>
    </row>
    <row r="957" spans="1:29" s="225" customFormat="1" ht="36" hidden="1" customHeight="1" outlineLevel="7" x14ac:dyDescent="0.2">
      <c r="A957" s="221"/>
      <c r="B957" s="227"/>
      <c r="C957" s="248"/>
      <c r="D957" s="248"/>
      <c r="E957" s="254"/>
      <c r="F957" s="265"/>
      <c r="G957" s="270"/>
      <c r="H957" s="270"/>
      <c r="I957" s="4" t="s">
        <v>292</v>
      </c>
      <c r="J957" s="259"/>
      <c r="K957" s="259">
        <v>1</v>
      </c>
      <c r="L957" s="234">
        <v>0</v>
      </c>
      <c r="M957" s="116">
        <v>2.7703378514198641E-5</v>
      </c>
      <c r="N957" s="5">
        <f t="shared" si="159"/>
        <v>7563022.334376229</v>
      </c>
      <c r="O957" s="6">
        <v>0</v>
      </c>
      <c r="P957" s="260">
        <v>0</v>
      </c>
      <c r="Q957" s="261">
        <f t="shared" si="156"/>
        <v>0</v>
      </c>
      <c r="R957" s="262">
        <f t="shared" si="156"/>
        <v>0</v>
      </c>
      <c r="S957" s="6">
        <f t="shared" si="163"/>
        <v>0</v>
      </c>
      <c r="T957" s="260">
        <f t="shared" si="157"/>
        <v>0</v>
      </c>
      <c r="U957" s="428">
        <v>0</v>
      </c>
      <c r="W957" s="226">
        <f t="shared" si="158"/>
        <v>0</v>
      </c>
      <c r="AB957" s="199"/>
      <c r="AC957" s="199"/>
    </row>
    <row r="958" spans="1:29" s="225" customFormat="1" ht="36" hidden="1" customHeight="1" outlineLevel="7" x14ac:dyDescent="0.2">
      <c r="A958" s="221"/>
      <c r="B958" s="227"/>
      <c r="C958" s="248"/>
      <c r="D958" s="248"/>
      <c r="E958" s="254"/>
      <c r="F958" s="265"/>
      <c r="G958" s="270"/>
      <c r="H958" s="270"/>
      <c r="I958" s="4" t="s">
        <v>231</v>
      </c>
      <c r="J958" s="259"/>
      <c r="K958" s="259">
        <v>1</v>
      </c>
      <c r="L958" s="234">
        <v>0</v>
      </c>
      <c r="M958" s="116">
        <v>1.9392364959939048E-4</v>
      </c>
      <c r="N958" s="5">
        <f t="shared" si="159"/>
        <v>52941156.340633601</v>
      </c>
      <c r="O958" s="6">
        <v>0</v>
      </c>
      <c r="P958" s="260">
        <v>0</v>
      </c>
      <c r="Q958" s="261">
        <f t="shared" si="156"/>
        <v>0</v>
      </c>
      <c r="R958" s="262">
        <f t="shared" si="156"/>
        <v>0</v>
      </c>
      <c r="S958" s="6">
        <f t="shared" si="163"/>
        <v>0</v>
      </c>
      <c r="T958" s="260">
        <f t="shared" si="157"/>
        <v>0</v>
      </c>
      <c r="U958" s="428">
        <v>0</v>
      </c>
      <c r="W958" s="226">
        <f t="shared" si="158"/>
        <v>0</v>
      </c>
      <c r="AB958" s="199"/>
      <c r="AC958" s="199"/>
    </row>
    <row r="959" spans="1:29" s="225" customFormat="1" ht="36" hidden="1" customHeight="1" outlineLevel="7" x14ac:dyDescent="0.2">
      <c r="A959" s="221"/>
      <c r="B959" s="227"/>
      <c r="C959" s="248"/>
      <c r="D959" s="248"/>
      <c r="E959" s="254"/>
      <c r="F959" s="265"/>
      <c r="G959" s="270"/>
      <c r="H959" s="270"/>
      <c r="I959" s="4" t="s">
        <v>80</v>
      </c>
      <c r="J959" s="259"/>
      <c r="K959" s="259">
        <v>1</v>
      </c>
      <c r="L959" s="234">
        <v>0</v>
      </c>
      <c r="M959" s="116">
        <v>8.3110135542595914E-5</v>
      </c>
      <c r="N959" s="5">
        <f t="shared" si="159"/>
        <v>22689067.003128685</v>
      </c>
      <c r="O959" s="6">
        <v>0</v>
      </c>
      <c r="P959" s="260">
        <v>0</v>
      </c>
      <c r="Q959" s="261">
        <f t="shared" si="156"/>
        <v>0</v>
      </c>
      <c r="R959" s="262">
        <f t="shared" si="156"/>
        <v>0</v>
      </c>
      <c r="S959" s="6">
        <f t="shared" si="163"/>
        <v>0</v>
      </c>
      <c r="T959" s="260">
        <f t="shared" si="157"/>
        <v>0</v>
      </c>
      <c r="U959" s="428">
        <v>0</v>
      </c>
      <c r="W959" s="226">
        <f t="shared" si="158"/>
        <v>0</v>
      </c>
      <c r="AB959" s="199"/>
      <c r="AC959" s="199"/>
    </row>
    <row r="960" spans="1:29" s="225" customFormat="1" ht="36" hidden="1" customHeight="1" outlineLevel="7" x14ac:dyDescent="0.2">
      <c r="A960" s="221"/>
      <c r="B960" s="227"/>
      <c r="C960" s="248"/>
      <c r="D960" s="248"/>
      <c r="E960" s="254"/>
      <c r="F960" s="265"/>
      <c r="G960" s="270"/>
      <c r="H960" s="270"/>
      <c r="I960" s="4" t="s">
        <v>82</v>
      </c>
      <c r="J960" s="259"/>
      <c r="K960" s="259">
        <v>1</v>
      </c>
      <c r="L960" s="234">
        <v>0</v>
      </c>
      <c r="M960" s="116">
        <v>8.3110135542595914E-5</v>
      </c>
      <c r="N960" s="5">
        <f t="shared" si="159"/>
        <v>22689067.003128685</v>
      </c>
      <c r="O960" s="6">
        <v>0</v>
      </c>
      <c r="P960" s="260">
        <v>0</v>
      </c>
      <c r="Q960" s="261">
        <f t="shared" si="156"/>
        <v>0</v>
      </c>
      <c r="R960" s="262">
        <f t="shared" si="156"/>
        <v>0</v>
      </c>
      <c r="S960" s="6">
        <f t="shared" si="163"/>
        <v>0</v>
      </c>
      <c r="T960" s="260">
        <f t="shared" si="157"/>
        <v>0</v>
      </c>
      <c r="U960" s="428">
        <v>0</v>
      </c>
      <c r="W960" s="226">
        <f t="shared" si="158"/>
        <v>0</v>
      </c>
      <c r="AB960" s="199"/>
      <c r="AC960" s="199"/>
    </row>
    <row r="961" spans="1:29" s="225" customFormat="1" ht="36" hidden="1" customHeight="1" outlineLevel="7" x14ac:dyDescent="0.2">
      <c r="A961" s="221"/>
      <c r="B961" s="227"/>
      <c r="C961" s="248"/>
      <c r="D961" s="248"/>
      <c r="E961" s="254"/>
      <c r="F961" s="265"/>
      <c r="G961" s="270"/>
      <c r="H961" s="270"/>
      <c r="I961" s="4" t="s">
        <v>293</v>
      </c>
      <c r="J961" s="259"/>
      <c r="K961" s="259">
        <v>1</v>
      </c>
      <c r="L961" s="234">
        <v>0</v>
      </c>
      <c r="M961" s="116">
        <v>1.1081351405679457E-4</v>
      </c>
      <c r="N961" s="5">
        <f t="shared" si="159"/>
        <v>30252089.337504916</v>
      </c>
      <c r="O961" s="6">
        <v>0</v>
      </c>
      <c r="P961" s="260">
        <v>0</v>
      </c>
      <c r="Q961" s="261">
        <f t="shared" si="156"/>
        <v>0</v>
      </c>
      <c r="R961" s="262">
        <f t="shared" si="156"/>
        <v>0</v>
      </c>
      <c r="S961" s="6">
        <f t="shared" si="163"/>
        <v>0</v>
      </c>
      <c r="T961" s="260">
        <f t="shared" si="157"/>
        <v>0</v>
      </c>
      <c r="U961" s="428">
        <v>0</v>
      </c>
      <c r="W961" s="226">
        <f t="shared" si="158"/>
        <v>0</v>
      </c>
      <c r="AB961" s="199"/>
      <c r="AC961" s="199"/>
    </row>
    <row r="962" spans="1:29" s="225" customFormat="1" ht="36" hidden="1" customHeight="1" outlineLevel="7" x14ac:dyDescent="0.2">
      <c r="A962" s="221"/>
      <c r="B962" s="227"/>
      <c r="C962" s="248"/>
      <c r="D962" s="248"/>
      <c r="E962" s="254"/>
      <c r="F962" s="265"/>
      <c r="G962" s="270"/>
      <c r="H962" s="270"/>
      <c r="I962" s="4" t="s">
        <v>294</v>
      </c>
      <c r="J962" s="259"/>
      <c r="K962" s="259">
        <v>1</v>
      </c>
      <c r="L962" s="234">
        <v>0</v>
      </c>
      <c r="M962" s="116">
        <v>2.7703378514198641E-5</v>
      </c>
      <c r="N962" s="5">
        <f t="shared" si="159"/>
        <v>7563022.334376229</v>
      </c>
      <c r="O962" s="6">
        <v>0</v>
      </c>
      <c r="P962" s="260">
        <v>0</v>
      </c>
      <c r="Q962" s="261">
        <f t="shared" si="156"/>
        <v>0</v>
      </c>
      <c r="R962" s="262">
        <f t="shared" si="156"/>
        <v>0</v>
      </c>
      <c r="S962" s="6">
        <f t="shared" si="163"/>
        <v>0</v>
      </c>
      <c r="T962" s="260">
        <f t="shared" si="157"/>
        <v>0</v>
      </c>
      <c r="U962" s="428">
        <v>0</v>
      </c>
      <c r="W962" s="226">
        <f t="shared" si="158"/>
        <v>0</v>
      </c>
      <c r="AB962" s="199"/>
      <c r="AC962" s="199"/>
    </row>
    <row r="963" spans="1:29" s="225" customFormat="1" ht="36" hidden="1" customHeight="1" outlineLevel="4" x14ac:dyDescent="0.2">
      <c r="A963" s="221"/>
      <c r="B963" s="227"/>
      <c r="C963" s="248"/>
      <c r="D963" s="248"/>
      <c r="E963" s="254"/>
      <c r="F963" s="265"/>
      <c r="G963" s="265"/>
      <c r="H963" s="265"/>
      <c r="I963" s="19" t="s">
        <v>137</v>
      </c>
      <c r="J963" s="266"/>
      <c r="K963" s="266"/>
      <c r="L963" s="20"/>
      <c r="M963" s="105">
        <v>3.5966597802782059E-2</v>
      </c>
      <c r="N963" s="20">
        <f t="shared" si="159"/>
        <v>9818881200.159502</v>
      </c>
      <c r="O963" s="268">
        <v>0</v>
      </c>
      <c r="P963" s="269">
        <v>0</v>
      </c>
      <c r="Q963" s="21">
        <f t="shared" si="156"/>
        <v>0</v>
      </c>
      <c r="R963" s="20">
        <f t="shared" si="156"/>
        <v>0</v>
      </c>
      <c r="S963" s="268">
        <f>(S964*M964+S972*M972+S980*M980+S988*M988+S996*M996+S1004*M1004)/M963</f>
        <v>0</v>
      </c>
      <c r="T963" s="269">
        <f t="shared" si="157"/>
        <v>0</v>
      </c>
      <c r="U963" s="428">
        <v>0</v>
      </c>
      <c r="W963" s="226">
        <f t="shared" si="158"/>
        <v>0</v>
      </c>
      <c r="AB963" s="199"/>
      <c r="AC963" s="199"/>
    </row>
    <row r="964" spans="1:29" s="225" customFormat="1" ht="36" hidden="1" customHeight="1" outlineLevel="5" x14ac:dyDescent="0.2">
      <c r="A964" s="221"/>
      <c r="B964" s="227"/>
      <c r="C964" s="248"/>
      <c r="D964" s="248"/>
      <c r="E964" s="254"/>
      <c r="F964" s="265"/>
      <c r="G964" s="270"/>
      <c r="H964" s="270"/>
      <c r="I964" s="22" t="s">
        <v>165</v>
      </c>
      <c r="J964" s="271"/>
      <c r="K964" s="271"/>
      <c r="L964" s="23"/>
      <c r="M964" s="115">
        <v>5.1363605205809806E-3</v>
      </c>
      <c r="N964" s="23">
        <f t="shared" si="159"/>
        <v>1402226422.1186078</v>
      </c>
      <c r="O964" s="273">
        <v>0</v>
      </c>
      <c r="P964" s="274">
        <v>0</v>
      </c>
      <c r="Q964" s="24">
        <f t="shared" si="156"/>
        <v>0</v>
      </c>
      <c r="R964" s="23">
        <f t="shared" si="156"/>
        <v>0</v>
      </c>
      <c r="S964" s="273">
        <f>SUMPRODUCT(S965:S971,M965:M971)/M964</f>
        <v>0</v>
      </c>
      <c r="T964" s="274">
        <f t="shared" si="157"/>
        <v>0</v>
      </c>
      <c r="U964" s="428">
        <v>0</v>
      </c>
      <c r="W964" s="226">
        <f t="shared" si="158"/>
        <v>0</v>
      </c>
      <c r="AB964" s="199"/>
      <c r="AC964" s="199"/>
    </row>
    <row r="965" spans="1:29" s="225" customFormat="1" ht="36" hidden="1" customHeight="1" outlineLevel="7" x14ac:dyDescent="0.2">
      <c r="A965" s="221"/>
      <c r="B965" s="227"/>
      <c r="C965" s="248"/>
      <c r="D965" s="248"/>
      <c r="E965" s="254"/>
      <c r="F965" s="265"/>
      <c r="G965" s="270"/>
      <c r="H965" s="270"/>
      <c r="I965" s="4" t="s">
        <v>291</v>
      </c>
      <c r="J965" s="259"/>
      <c r="K965" s="259">
        <v>1</v>
      </c>
      <c r="L965" s="234">
        <v>0</v>
      </c>
      <c r="M965" s="116">
        <v>2.5681802602904905E-4</v>
      </c>
      <c r="N965" s="5">
        <f t="shared" si="159"/>
        <v>70111321.105930388</v>
      </c>
      <c r="O965" s="6">
        <v>0</v>
      </c>
      <c r="P965" s="260">
        <v>0</v>
      </c>
      <c r="Q965" s="261">
        <f t="shared" si="156"/>
        <v>0</v>
      </c>
      <c r="R965" s="262">
        <f t="shared" si="156"/>
        <v>0</v>
      </c>
      <c r="S965" s="6">
        <f t="shared" ref="S965:S971" si="164">L965/K965</f>
        <v>0</v>
      </c>
      <c r="T965" s="260">
        <f t="shared" si="157"/>
        <v>0</v>
      </c>
      <c r="U965" s="428">
        <v>0</v>
      </c>
      <c r="W965" s="226">
        <f t="shared" si="158"/>
        <v>0</v>
      </c>
      <c r="AB965" s="199"/>
      <c r="AC965" s="199"/>
    </row>
    <row r="966" spans="1:29" s="225" customFormat="1" ht="36" hidden="1" customHeight="1" outlineLevel="7" x14ac:dyDescent="0.2">
      <c r="A966" s="221"/>
      <c r="B966" s="227"/>
      <c r="C966" s="248"/>
      <c r="D966" s="248"/>
      <c r="E966" s="254"/>
      <c r="F966" s="265"/>
      <c r="G966" s="270"/>
      <c r="H966" s="270"/>
      <c r="I966" s="4" t="s">
        <v>292</v>
      </c>
      <c r="J966" s="259"/>
      <c r="K966" s="259">
        <v>1</v>
      </c>
      <c r="L966" s="234">
        <v>0</v>
      </c>
      <c r="M966" s="116">
        <v>2.5681802602904905E-4</v>
      </c>
      <c r="N966" s="5">
        <f t="shared" si="159"/>
        <v>70111321.105930388</v>
      </c>
      <c r="O966" s="6">
        <v>0</v>
      </c>
      <c r="P966" s="260">
        <v>0</v>
      </c>
      <c r="Q966" s="261">
        <f t="shared" si="156"/>
        <v>0</v>
      </c>
      <c r="R966" s="262">
        <f t="shared" si="156"/>
        <v>0</v>
      </c>
      <c r="S966" s="6">
        <f t="shared" si="164"/>
        <v>0</v>
      </c>
      <c r="T966" s="260">
        <f t="shared" si="157"/>
        <v>0</v>
      </c>
      <c r="U966" s="428">
        <v>0</v>
      </c>
      <c r="W966" s="226">
        <f t="shared" si="158"/>
        <v>0</v>
      </c>
      <c r="AB966" s="199"/>
      <c r="AC966" s="199"/>
    </row>
    <row r="967" spans="1:29" s="225" customFormat="1" ht="36" hidden="1" customHeight="1" outlineLevel="7" x14ac:dyDescent="0.2">
      <c r="A967" s="221"/>
      <c r="B967" s="227"/>
      <c r="C967" s="248"/>
      <c r="D967" s="248"/>
      <c r="E967" s="254"/>
      <c r="F967" s="265"/>
      <c r="G967" s="270"/>
      <c r="H967" s="270"/>
      <c r="I967" s="4" t="s">
        <v>231</v>
      </c>
      <c r="J967" s="259"/>
      <c r="K967" s="259">
        <v>1</v>
      </c>
      <c r="L967" s="234">
        <v>0</v>
      </c>
      <c r="M967" s="116">
        <v>1.797726182203343E-3</v>
      </c>
      <c r="N967" s="5">
        <f t="shared" si="159"/>
        <v>490779247.74151266</v>
      </c>
      <c r="O967" s="6">
        <v>0</v>
      </c>
      <c r="P967" s="260">
        <v>0</v>
      </c>
      <c r="Q967" s="261">
        <f t="shared" si="156"/>
        <v>0</v>
      </c>
      <c r="R967" s="262">
        <f t="shared" si="156"/>
        <v>0</v>
      </c>
      <c r="S967" s="6">
        <f t="shared" si="164"/>
        <v>0</v>
      </c>
      <c r="T967" s="260">
        <f t="shared" si="157"/>
        <v>0</v>
      </c>
      <c r="U967" s="428">
        <v>0</v>
      </c>
      <c r="W967" s="226">
        <f t="shared" si="158"/>
        <v>0</v>
      </c>
      <c r="AB967" s="199"/>
      <c r="AC967" s="199"/>
    </row>
    <row r="968" spans="1:29" s="225" customFormat="1" ht="36" hidden="1" customHeight="1" outlineLevel="7" x14ac:dyDescent="0.2">
      <c r="A968" s="221"/>
      <c r="B968" s="227"/>
      <c r="C968" s="248"/>
      <c r="D968" s="248"/>
      <c r="E968" s="254"/>
      <c r="F968" s="265"/>
      <c r="G968" s="270"/>
      <c r="H968" s="270"/>
      <c r="I968" s="4" t="s">
        <v>80</v>
      </c>
      <c r="J968" s="259"/>
      <c r="K968" s="259">
        <v>1</v>
      </c>
      <c r="L968" s="234">
        <v>0</v>
      </c>
      <c r="M968" s="116">
        <v>7.7045407808714705E-4</v>
      </c>
      <c r="N968" s="5">
        <f t="shared" si="159"/>
        <v>210333963.31779113</v>
      </c>
      <c r="O968" s="6">
        <v>0</v>
      </c>
      <c r="P968" s="260">
        <v>0</v>
      </c>
      <c r="Q968" s="261">
        <f t="shared" si="156"/>
        <v>0</v>
      </c>
      <c r="R968" s="262">
        <f t="shared" si="156"/>
        <v>0</v>
      </c>
      <c r="S968" s="6">
        <f t="shared" si="164"/>
        <v>0</v>
      </c>
      <c r="T968" s="260">
        <f t="shared" si="157"/>
        <v>0</v>
      </c>
      <c r="U968" s="428">
        <v>0</v>
      </c>
      <c r="W968" s="226">
        <f t="shared" si="158"/>
        <v>0</v>
      </c>
      <c r="AB968" s="199"/>
      <c r="AC968" s="199"/>
    </row>
    <row r="969" spans="1:29" s="225" customFormat="1" ht="36" hidden="1" customHeight="1" outlineLevel="7" x14ac:dyDescent="0.2">
      <c r="A969" s="221"/>
      <c r="B969" s="227"/>
      <c r="C969" s="248"/>
      <c r="D969" s="248"/>
      <c r="E969" s="254"/>
      <c r="F969" s="265"/>
      <c r="G969" s="270"/>
      <c r="H969" s="270"/>
      <c r="I969" s="4" t="s">
        <v>82</v>
      </c>
      <c r="J969" s="259"/>
      <c r="K969" s="259">
        <v>1</v>
      </c>
      <c r="L969" s="234">
        <v>0</v>
      </c>
      <c r="M969" s="116">
        <v>7.7045407808714705E-4</v>
      </c>
      <c r="N969" s="5">
        <f t="shared" si="159"/>
        <v>210333963.31779113</v>
      </c>
      <c r="O969" s="6">
        <v>0</v>
      </c>
      <c r="P969" s="260">
        <v>0</v>
      </c>
      <c r="Q969" s="261">
        <f t="shared" si="156"/>
        <v>0</v>
      </c>
      <c r="R969" s="262">
        <f t="shared" si="156"/>
        <v>0</v>
      </c>
      <c r="S969" s="6">
        <f t="shared" si="164"/>
        <v>0</v>
      </c>
      <c r="T969" s="260">
        <f t="shared" si="157"/>
        <v>0</v>
      </c>
      <c r="U969" s="428">
        <v>0</v>
      </c>
      <c r="W969" s="226">
        <f t="shared" si="158"/>
        <v>0</v>
      </c>
      <c r="AB969" s="199"/>
      <c r="AC969" s="199"/>
    </row>
    <row r="970" spans="1:29" s="225" customFormat="1" ht="36" hidden="1" customHeight="1" outlineLevel="7" x14ac:dyDescent="0.2">
      <c r="A970" s="221"/>
      <c r="B970" s="227"/>
      <c r="C970" s="248"/>
      <c r="D970" s="248"/>
      <c r="E970" s="254"/>
      <c r="F970" s="265"/>
      <c r="G970" s="270"/>
      <c r="H970" s="270"/>
      <c r="I970" s="4" t="s">
        <v>293</v>
      </c>
      <c r="J970" s="259"/>
      <c r="K970" s="259">
        <v>1</v>
      </c>
      <c r="L970" s="234">
        <v>0</v>
      </c>
      <c r="M970" s="116">
        <v>1.0272721041161962E-3</v>
      </c>
      <c r="N970" s="5">
        <f t="shared" si="159"/>
        <v>280445284.42372155</v>
      </c>
      <c r="O970" s="6">
        <v>0</v>
      </c>
      <c r="P970" s="260">
        <v>0</v>
      </c>
      <c r="Q970" s="261">
        <f t="shared" si="156"/>
        <v>0</v>
      </c>
      <c r="R970" s="262">
        <f t="shared" si="156"/>
        <v>0</v>
      </c>
      <c r="S970" s="6">
        <f t="shared" si="164"/>
        <v>0</v>
      </c>
      <c r="T970" s="260">
        <f t="shared" si="157"/>
        <v>0</v>
      </c>
      <c r="U970" s="428">
        <v>0</v>
      </c>
      <c r="W970" s="226">
        <f t="shared" si="158"/>
        <v>0</v>
      </c>
      <c r="AB970" s="199"/>
      <c r="AC970" s="199"/>
    </row>
    <row r="971" spans="1:29" s="225" customFormat="1" ht="36" hidden="1" customHeight="1" outlineLevel="7" x14ac:dyDescent="0.2">
      <c r="A971" s="221"/>
      <c r="B971" s="227"/>
      <c r="C971" s="248"/>
      <c r="D971" s="248"/>
      <c r="E971" s="254"/>
      <c r="F971" s="265"/>
      <c r="G971" s="270"/>
      <c r="H971" s="270"/>
      <c r="I971" s="4" t="s">
        <v>294</v>
      </c>
      <c r="J971" s="259"/>
      <c r="K971" s="259">
        <v>1</v>
      </c>
      <c r="L971" s="234">
        <v>0</v>
      </c>
      <c r="M971" s="116">
        <v>2.5681802602904905E-4</v>
      </c>
      <c r="N971" s="5">
        <f t="shared" si="159"/>
        <v>70111321.105930388</v>
      </c>
      <c r="O971" s="6">
        <v>0</v>
      </c>
      <c r="P971" s="260">
        <v>0</v>
      </c>
      <c r="Q971" s="261">
        <f t="shared" si="156"/>
        <v>0</v>
      </c>
      <c r="R971" s="262">
        <f t="shared" si="156"/>
        <v>0</v>
      </c>
      <c r="S971" s="6">
        <f t="shared" si="164"/>
        <v>0</v>
      </c>
      <c r="T971" s="260">
        <f t="shared" si="157"/>
        <v>0</v>
      </c>
      <c r="U971" s="428">
        <v>0</v>
      </c>
      <c r="W971" s="226">
        <f t="shared" si="158"/>
        <v>0</v>
      </c>
      <c r="AB971" s="199"/>
      <c r="AC971" s="199"/>
    </row>
    <row r="972" spans="1:29" s="225" customFormat="1" ht="36" hidden="1" customHeight="1" outlineLevel="5" x14ac:dyDescent="0.2">
      <c r="A972" s="221"/>
      <c r="B972" s="227"/>
      <c r="C972" s="248"/>
      <c r="D972" s="248"/>
      <c r="E972" s="254"/>
      <c r="F972" s="265"/>
      <c r="G972" s="270"/>
      <c r="H972" s="270"/>
      <c r="I972" s="22" t="s">
        <v>166</v>
      </c>
      <c r="J972" s="271"/>
      <c r="K972" s="271"/>
      <c r="L972" s="23"/>
      <c r="M972" s="115">
        <v>9.3994629957016504E-3</v>
      </c>
      <c r="N972" s="23">
        <f t="shared" si="159"/>
        <v>2566053397.8265505</v>
      </c>
      <c r="O972" s="273">
        <v>0</v>
      </c>
      <c r="P972" s="274">
        <v>0</v>
      </c>
      <c r="Q972" s="24">
        <f t="shared" si="156"/>
        <v>0</v>
      </c>
      <c r="R972" s="23">
        <f t="shared" si="156"/>
        <v>0</v>
      </c>
      <c r="S972" s="273">
        <f>SUMPRODUCT(S973:S979,M973:M979)/M972</f>
        <v>0</v>
      </c>
      <c r="T972" s="274">
        <f t="shared" si="157"/>
        <v>0</v>
      </c>
      <c r="U972" s="428">
        <v>0</v>
      </c>
      <c r="W972" s="226">
        <f t="shared" si="158"/>
        <v>0</v>
      </c>
      <c r="AB972" s="199"/>
      <c r="AC972" s="199"/>
    </row>
    <row r="973" spans="1:29" s="225" customFormat="1" ht="36" hidden="1" customHeight="1" outlineLevel="7" x14ac:dyDescent="0.2">
      <c r="A973" s="221"/>
      <c r="B973" s="227"/>
      <c r="C973" s="248"/>
      <c r="D973" s="248"/>
      <c r="E973" s="254"/>
      <c r="F973" s="265"/>
      <c r="G973" s="270"/>
      <c r="H973" s="270"/>
      <c r="I973" s="4" t="s">
        <v>291</v>
      </c>
      <c r="J973" s="259"/>
      <c r="K973" s="259">
        <v>1</v>
      </c>
      <c r="L973" s="234">
        <v>0</v>
      </c>
      <c r="M973" s="116">
        <v>4.6997314978508255E-4</v>
      </c>
      <c r="N973" s="5">
        <f t="shared" si="159"/>
        <v>128302669.89132753</v>
      </c>
      <c r="O973" s="6">
        <v>0</v>
      </c>
      <c r="P973" s="260">
        <v>0</v>
      </c>
      <c r="Q973" s="261">
        <f t="shared" si="156"/>
        <v>0</v>
      </c>
      <c r="R973" s="262">
        <f t="shared" si="156"/>
        <v>0</v>
      </c>
      <c r="S973" s="6">
        <f t="shared" ref="S973:S979" si="165">L973/K973</f>
        <v>0</v>
      </c>
      <c r="T973" s="260">
        <f t="shared" si="157"/>
        <v>0</v>
      </c>
      <c r="U973" s="428">
        <v>0</v>
      </c>
      <c r="W973" s="226">
        <f t="shared" si="158"/>
        <v>0</v>
      </c>
      <c r="AB973" s="199"/>
      <c r="AC973" s="199"/>
    </row>
    <row r="974" spans="1:29" s="225" customFormat="1" ht="36" hidden="1" customHeight="1" outlineLevel="7" x14ac:dyDescent="0.2">
      <c r="A974" s="221"/>
      <c r="B974" s="227"/>
      <c r="C974" s="248"/>
      <c r="D974" s="248"/>
      <c r="E974" s="254"/>
      <c r="F974" s="265"/>
      <c r="G974" s="270"/>
      <c r="H974" s="270"/>
      <c r="I974" s="4" t="s">
        <v>292</v>
      </c>
      <c r="J974" s="259"/>
      <c r="K974" s="259">
        <v>1</v>
      </c>
      <c r="L974" s="234">
        <v>0</v>
      </c>
      <c r="M974" s="116">
        <v>4.6997314978508255E-4</v>
      </c>
      <c r="N974" s="5">
        <f t="shared" si="159"/>
        <v>128302669.89132753</v>
      </c>
      <c r="O974" s="6">
        <v>0</v>
      </c>
      <c r="P974" s="260">
        <v>0</v>
      </c>
      <c r="Q974" s="261">
        <f t="shared" si="156"/>
        <v>0</v>
      </c>
      <c r="R974" s="262">
        <f t="shared" si="156"/>
        <v>0</v>
      </c>
      <c r="S974" s="6">
        <f t="shared" si="165"/>
        <v>0</v>
      </c>
      <c r="T974" s="260">
        <f t="shared" si="157"/>
        <v>0</v>
      </c>
      <c r="U974" s="428">
        <v>0</v>
      </c>
      <c r="W974" s="226">
        <f t="shared" si="158"/>
        <v>0</v>
      </c>
      <c r="AB974" s="199"/>
      <c r="AC974" s="199"/>
    </row>
    <row r="975" spans="1:29" s="225" customFormat="1" ht="36" hidden="1" customHeight="1" outlineLevel="7" x14ac:dyDescent="0.2">
      <c r="A975" s="221"/>
      <c r="B975" s="227"/>
      <c r="C975" s="248"/>
      <c r="D975" s="248"/>
      <c r="E975" s="254"/>
      <c r="F975" s="265"/>
      <c r="G975" s="270"/>
      <c r="H975" s="270"/>
      <c r="I975" s="4" t="s">
        <v>231</v>
      </c>
      <c r="J975" s="259"/>
      <c r="K975" s="259">
        <v>1</v>
      </c>
      <c r="L975" s="234">
        <v>0</v>
      </c>
      <c r="M975" s="116">
        <v>3.2898120484955774E-3</v>
      </c>
      <c r="N975" s="5">
        <f t="shared" si="159"/>
        <v>898118689.23929262</v>
      </c>
      <c r="O975" s="6">
        <v>0</v>
      </c>
      <c r="P975" s="260">
        <v>0</v>
      </c>
      <c r="Q975" s="261">
        <f t="shared" si="156"/>
        <v>0</v>
      </c>
      <c r="R975" s="262">
        <f t="shared" si="156"/>
        <v>0</v>
      </c>
      <c r="S975" s="6">
        <f t="shared" si="165"/>
        <v>0</v>
      </c>
      <c r="T975" s="260">
        <f t="shared" si="157"/>
        <v>0</v>
      </c>
      <c r="U975" s="428">
        <v>0</v>
      </c>
      <c r="W975" s="226">
        <f t="shared" si="158"/>
        <v>0</v>
      </c>
      <c r="AB975" s="199"/>
      <c r="AC975" s="199"/>
    </row>
    <row r="976" spans="1:29" s="225" customFormat="1" ht="36" hidden="1" customHeight="1" outlineLevel="7" x14ac:dyDescent="0.2">
      <c r="A976" s="221"/>
      <c r="B976" s="227"/>
      <c r="C976" s="248"/>
      <c r="D976" s="248"/>
      <c r="E976" s="254"/>
      <c r="F976" s="265"/>
      <c r="G976" s="270"/>
      <c r="H976" s="270"/>
      <c r="I976" s="4" t="s">
        <v>80</v>
      </c>
      <c r="J976" s="259"/>
      <c r="K976" s="259">
        <v>1</v>
      </c>
      <c r="L976" s="234">
        <v>0</v>
      </c>
      <c r="M976" s="116">
        <v>1.4099194493552476E-3</v>
      </c>
      <c r="N976" s="5">
        <f t="shared" si="159"/>
        <v>384908009.67398262</v>
      </c>
      <c r="O976" s="6">
        <v>0</v>
      </c>
      <c r="P976" s="260">
        <v>0</v>
      </c>
      <c r="Q976" s="261">
        <f t="shared" si="156"/>
        <v>0</v>
      </c>
      <c r="R976" s="262">
        <f t="shared" si="156"/>
        <v>0</v>
      </c>
      <c r="S976" s="6">
        <f t="shared" si="165"/>
        <v>0</v>
      </c>
      <c r="T976" s="260">
        <f t="shared" si="157"/>
        <v>0</v>
      </c>
      <c r="U976" s="428">
        <v>0</v>
      </c>
      <c r="W976" s="226">
        <f t="shared" si="158"/>
        <v>0</v>
      </c>
      <c r="AB976" s="199"/>
      <c r="AC976" s="199"/>
    </row>
    <row r="977" spans="1:29" s="225" customFormat="1" ht="36" hidden="1" customHeight="1" outlineLevel="7" x14ac:dyDescent="0.2">
      <c r="A977" s="221"/>
      <c r="B977" s="227"/>
      <c r="C977" s="248"/>
      <c r="D977" s="248"/>
      <c r="E977" s="254"/>
      <c r="F977" s="265"/>
      <c r="G977" s="270"/>
      <c r="H977" s="270"/>
      <c r="I977" s="4" t="s">
        <v>82</v>
      </c>
      <c r="J977" s="259"/>
      <c r="K977" s="259">
        <v>1</v>
      </c>
      <c r="L977" s="234">
        <v>0</v>
      </c>
      <c r="M977" s="116">
        <v>1.4099194493552476E-3</v>
      </c>
      <c r="N977" s="5">
        <f t="shared" si="159"/>
        <v>384908009.67398262</v>
      </c>
      <c r="O977" s="6">
        <v>0</v>
      </c>
      <c r="P977" s="260">
        <v>0</v>
      </c>
      <c r="Q977" s="261">
        <f t="shared" si="156"/>
        <v>0</v>
      </c>
      <c r="R977" s="262">
        <f t="shared" si="156"/>
        <v>0</v>
      </c>
      <c r="S977" s="6">
        <f t="shared" si="165"/>
        <v>0</v>
      </c>
      <c r="T977" s="260">
        <f t="shared" si="157"/>
        <v>0</v>
      </c>
      <c r="U977" s="428">
        <v>0</v>
      </c>
      <c r="W977" s="226">
        <f t="shared" si="158"/>
        <v>0</v>
      </c>
      <c r="AB977" s="199"/>
      <c r="AC977" s="199"/>
    </row>
    <row r="978" spans="1:29" s="225" customFormat="1" ht="36" hidden="1" customHeight="1" outlineLevel="7" x14ac:dyDescent="0.2">
      <c r="A978" s="221"/>
      <c r="B978" s="227"/>
      <c r="C978" s="248"/>
      <c r="D978" s="248"/>
      <c r="E978" s="254"/>
      <c r="F978" s="265"/>
      <c r="G978" s="270"/>
      <c r="H978" s="270"/>
      <c r="I978" s="4" t="s">
        <v>293</v>
      </c>
      <c r="J978" s="259"/>
      <c r="K978" s="259">
        <v>1</v>
      </c>
      <c r="L978" s="234">
        <v>0</v>
      </c>
      <c r="M978" s="116">
        <v>1.8798925991403302E-3</v>
      </c>
      <c r="N978" s="5">
        <f t="shared" si="159"/>
        <v>513210679.56531012</v>
      </c>
      <c r="O978" s="6">
        <v>0</v>
      </c>
      <c r="P978" s="260">
        <v>0</v>
      </c>
      <c r="Q978" s="261">
        <f t="shared" si="156"/>
        <v>0</v>
      </c>
      <c r="R978" s="262">
        <f t="shared" si="156"/>
        <v>0</v>
      </c>
      <c r="S978" s="6">
        <f t="shared" si="165"/>
        <v>0</v>
      </c>
      <c r="T978" s="260">
        <f t="shared" si="157"/>
        <v>0</v>
      </c>
      <c r="U978" s="428">
        <v>0</v>
      </c>
      <c r="W978" s="226">
        <f t="shared" si="158"/>
        <v>0</v>
      </c>
      <c r="AB978" s="199"/>
      <c r="AC978" s="199"/>
    </row>
    <row r="979" spans="1:29" s="225" customFormat="1" ht="36" hidden="1" customHeight="1" outlineLevel="7" x14ac:dyDescent="0.2">
      <c r="A979" s="221"/>
      <c r="B979" s="227"/>
      <c r="C979" s="248"/>
      <c r="D979" s="248"/>
      <c r="E979" s="254"/>
      <c r="F979" s="265"/>
      <c r="G979" s="270"/>
      <c r="H979" s="270"/>
      <c r="I979" s="4" t="s">
        <v>294</v>
      </c>
      <c r="J979" s="259"/>
      <c r="K979" s="259">
        <v>1</v>
      </c>
      <c r="L979" s="234">
        <v>0</v>
      </c>
      <c r="M979" s="116">
        <v>4.6997314978508255E-4</v>
      </c>
      <c r="N979" s="5">
        <f t="shared" si="159"/>
        <v>128302669.89132753</v>
      </c>
      <c r="O979" s="6">
        <v>0</v>
      </c>
      <c r="P979" s="260">
        <v>0</v>
      </c>
      <c r="Q979" s="261">
        <f t="shared" si="156"/>
        <v>0</v>
      </c>
      <c r="R979" s="262">
        <f t="shared" si="156"/>
        <v>0</v>
      </c>
      <c r="S979" s="6">
        <f t="shared" si="165"/>
        <v>0</v>
      </c>
      <c r="T979" s="260">
        <f t="shared" si="157"/>
        <v>0</v>
      </c>
      <c r="U979" s="428">
        <v>0</v>
      </c>
      <c r="W979" s="226">
        <f t="shared" si="158"/>
        <v>0</v>
      </c>
      <c r="AB979" s="199"/>
      <c r="AC979" s="199"/>
    </row>
    <row r="980" spans="1:29" s="225" customFormat="1" ht="36" hidden="1" customHeight="1" outlineLevel="5" x14ac:dyDescent="0.2">
      <c r="A980" s="221"/>
      <c r="B980" s="227"/>
      <c r="C980" s="248"/>
      <c r="D980" s="248"/>
      <c r="E980" s="254"/>
      <c r="F980" s="265"/>
      <c r="G980" s="270"/>
      <c r="H980" s="270"/>
      <c r="I980" s="22" t="s">
        <v>167</v>
      </c>
      <c r="J980" s="271"/>
      <c r="K980" s="271"/>
      <c r="L980" s="23"/>
      <c r="M980" s="115">
        <v>6.0933795429083506E-3</v>
      </c>
      <c r="N980" s="23">
        <f t="shared" si="159"/>
        <v>1663492615.2139797</v>
      </c>
      <c r="O980" s="273">
        <v>0</v>
      </c>
      <c r="P980" s="274">
        <v>0</v>
      </c>
      <c r="Q980" s="24">
        <f t="shared" si="156"/>
        <v>0</v>
      </c>
      <c r="R980" s="23">
        <f t="shared" si="156"/>
        <v>0</v>
      </c>
      <c r="S980" s="273">
        <f>SUMPRODUCT(S981:S987,M981:M987)/M980</f>
        <v>0</v>
      </c>
      <c r="T980" s="274">
        <f t="shared" si="157"/>
        <v>0</v>
      </c>
      <c r="U980" s="428">
        <v>0</v>
      </c>
      <c r="W980" s="226">
        <f t="shared" si="158"/>
        <v>0</v>
      </c>
      <c r="AB980" s="199"/>
      <c r="AC980" s="199"/>
    </row>
    <row r="981" spans="1:29" s="225" customFormat="1" ht="36" hidden="1" customHeight="1" outlineLevel="7" x14ac:dyDescent="0.2">
      <c r="A981" s="221"/>
      <c r="B981" s="227"/>
      <c r="C981" s="248"/>
      <c r="D981" s="248"/>
      <c r="E981" s="254"/>
      <c r="F981" s="265"/>
      <c r="G981" s="270"/>
      <c r="H981" s="270"/>
      <c r="I981" s="4" t="s">
        <v>291</v>
      </c>
      <c r="J981" s="259"/>
      <c r="K981" s="259">
        <v>1</v>
      </c>
      <c r="L981" s="234">
        <v>0</v>
      </c>
      <c r="M981" s="116">
        <v>3.0466897714541755E-4</v>
      </c>
      <c r="N981" s="5">
        <f t="shared" si="159"/>
        <v>83174630.760698989</v>
      </c>
      <c r="O981" s="6">
        <v>0</v>
      </c>
      <c r="P981" s="260">
        <v>0</v>
      </c>
      <c r="Q981" s="261">
        <f t="shared" si="156"/>
        <v>0</v>
      </c>
      <c r="R981" s="262">
        <f t="shared" si="156"/>
        <v>0</v>
      </c>
      <c r="S981" s="6">
        <f t="shared" ref="S981:S987" si="166">L981/K981</f>
        <v>0</v>
      </c>
      <c r="T981" s="260">
        <f t="shared" si="157"/>
        <v>0</v>
      </c>
      <c r="U981" s="428">
        <v>0</v>
      </c>
      <c r="W981" s="226">
        <f t="shared" si="158"/>
        <v>0</v>
      </c>
      <c r="AB981" s="199"/>
      <c r="AC981" s="199"/>
    </row>
    <row r="982" spans="1:29" s="225" customFormat="1" ht="36" hidden="1" customHeight="1" outlineLevel="7" x14ac:dyDescent="0.2">
      <c r="A982" s="221"/>
      <c r="B982" s="227"/>
      <c r="C982" s="248"/>
      <c r="D982" s="248"/>
      <c r="E982" s="254"/>
      <c r="F982" s="265"/>
      <c r="G982" s="270"/>
      <c r="H982" s="270"/>
      <c r="I982" s="4" t="s">
        <v>292</v>
      </c>
      <c r="J982" s="259"/>
      <c r="K982" s="259">
        <v>1</v>
      </c>
      <c r="L982" s="234">
        <v>0</v>
      </c>
      <c r="M982" s="116">
        <v>3.0466897714541755E-4</v>
      </c>
      <c r="N982" s="5">
        <f t="shared" si="159"/>
        <v>83174630.760698989</v>
      </c>
      <c r="O982" s="6">
        <v>0</v>
      </c>
      <c r="P982" s="260">
        <v>0</v>
      </c>
      <c r="Q982" s="261">
        <f t="shared" si="156"/>
        <v>0</v>
      </c>
      <c r="R982" s="262">
        <f t="shared" si="156"/>
        <v>0</v>
      </c>
      <c r="S982" s="6">
        <f t="shared" si="166"/>
        <v>0</v>
      </c>
      <c r="T982" s="260">
        <f t="shared" si="157"/>
        <v>0</v>
      </c>
      <c r="U982" s="428">
        <v>0</v>
      </c>
      <c r="W982" s="226">
        <f t="shared" si="158"/>
        <v>0</v>
      </c>
      <c r="AB982" s="199"/>
      <c r="AC982" s="199"/>
    </row>
    <row r="983" spans="1:29" s="225" customFormat="1" ht="36" hidden="1" customHeight="1" outlineLevel="7" x14ac:dyDescent="0.2">
      <c r="A983" s="221"/>
      <c r="B983" s="227"/>
      <c r="C983" s="248"/>
      <c r="D983" s="248"/>
      <c r="E983" s="254"/>
      <c r="F983" s="265"/>
      <c r="G983" s="270"/>
      <c r="H983" s="270"/>
      <c r="I983" s="4" t="s">
        <v>231</v>
      </c>
      <c r="J983" s="259"/>
      <c r="K983" s="259">
        <v>1</v>
      </c>
      <c r="L983" s="234">
        <v>0</v>
      </c>
      <c r="M983" s="116">
        <v>2.1326828400179227E-3</v>
      </c>
      <c r="N983" s="5">
        <f t="shared" si="159"/>
        <v>582222415.32489288</v>
      </c>
      <c r="O983" s="6">
        <v>0</v>
      </c>
      <c r="P983" s="260">
        <v>0</v>
      </c>
      <c r="Q983" s="261">
        <f t="shared" si="156"/>
        <v>0</v>
      </c>
      <c r="R983" s="262">
        <f t="shared" si="156"/>
        <v>0</v>
      </c>
      <c r="S983" s="6">
        <f t="shared" si="166"/>
        <v>0</v>
      </c>
      <c r="T983" s="260">
        <f t="shared" si="157"/>
        <v>0</v>
      </c>
      <c r="U983" s="428">
        <v>0</v>
      </c>
      <c r="W983" s="226">
        <f t="shared" si="158"/>
        <v>0</v>
      </c>
      <c r="AB983" s="199"/>
      <c r="AC983" s="199"/>
    </row>
    <row r="984" spans="1:29" s="225" customFormat="1" ht="36" hidden="1" customHeight="1" outlineLevel="7" x14ac:dyDescent="0.2">
      <c r="A984" s="221"/>
      <c r="B984" s="227"/>
      <c r="C984" s="248"/>
      <c r="D984" s="248"/>
      <c r="E984" s="254"/>
      <c r="F984" s="265"/>
      <c r="G984" s="270"/>
      <c r="H984" s="270"/>
      <c r="I984" s="4" t="s">
        <v>80</v>
      </c>
      <c r="J984" s="259"/>
      <c r="K984" s="259">
        <v>1</v>
      </c>
      <c r="L984" s="234">
        <v>0</v>
      </c>
      <c r="M984" s="116">
        <v>9.1400693143625254E-4</v>
      </c>
      <c r="N984" s="5">
        <f t="shared" si="159"/>
        <v>249523892.28209695</v>
      </c>
      <c r="O984" s="6">
        <v>0</v>
      </c>
      <c r="P984" s="260">
        <v>0</v>
      </c>
      <c r="Q984" s="261">
        <f t="shared" si="156"/>
        <v>0</v>
      </c>
      <c r="R984" s="262">
        <f t="shared" si="156"/>
        <v>0</v>
      </c>
      <c r="S984" s="6">
        <f t="shared" si="166"/>
        <v>0</v>
      </c>
      <c r="T984" s="260">
        <f t="shared" si="157"/>
        <v>0</v>
      </c>
      <c r="U984" s="428">
        <v>0</v>
      </c>
      <c r="W984" s="226">
        <f t="shared" si="158"/>
        <v>0</v>
      </c>
      <c r="AB984" s="199"/>
      <c r="AC984" s="199"/>
    </row>
    <row r="985" spans="1:29" s="225" customFormat="1" ht="36" hidden="1" customHeight="1" outlineLevel="7" x14ac:dyDescent="0.2">
      <c r="A985" s="221"/>
      <c r="B985" s="227"/>
      <c r="C985" s="248"/>
      <c r="D985" s="248"/>
      <c r="E985" s="254"/>
      <c r="F985" s="265"/>
      <c r="G985" s="270"/>
      <c r="H985" s="270"/>
      <c r="I985" s="4" t="s">
        <v>82</v>
      </c>
      <c r="J985" s="259"/>
      <c r="K985" s="259">
        <v>1</v>
      </c>
      <c r="L985" s="234">
        <v>0</v>
      </c>
      <c r="M985" s="116">
        <v>9.1400693143625254E-4</v>
      </c>
      <c r="N985" s="5">
        <f t="shared" si="159"/>
        <v>249523892.28209695</v>
      </c>
      <c r="O985" s="6">
        <v>0</v>
      </c>
      <c r="P985" s="260">
        <v>0</v>
      </c>
      <c r="Q985" s="261">
        <f t="shared" si="156"/>
        <v>0</v>
      </c>
      <c r="R985" s="262">
        <f t="shared" si="156"/>
        <v>0</v>
      </c>
      <c r="S985" s="6">
        <f t="shared" si="166"/>
        <v>0</v>
      </c>
      <c r="T985" s="260">
        <f t="shared" si="157"/>
        <v>0</v>
      </c>
      <c r="U985" s="428">
        <v>0</v>
      </c>
      <c r="W985" s="226">
        <f t="shared" si="158"/>
        <v>0</v>
      </c>
      <c r="AB985" s="199"/>
      <c r="AC985" s="199"/>
    </row>
    <row r="986" spans="1:29" s="225" customFormat="1" ht="36" hidden="1" customHeight="1" outlineLevel="7" x14ac:dyDescent="0.2">
      <c r="A986" s="221"/>
      <c r="B986" s="227"/>
      <c r="C986" s="248"/>
      <c r="D986" s="248"/>
      <c r="E986" s="254"/>
      <c r="F986" s="265"/>
      <c r="G986" s="270"/>
      <c r="H986" s="270"/>
      <c r="I986" s="4" t="s">
        <v>293</v>
      </c>
      <c r="J986" s="259"/>
      <c r="K986" s="259">
        <v>1</v>
      </c>
      <c r="L986" s="234">
        <v>0</v>
      </c>
      <c r="M986" s="116">
        <v>1.2186759085816702E-3</v>
      </c>
      <c r="N986" s="5">
        <f t="shared" si="159"/>
        <v>332698523.04279596</v>
      </c>
      <c r="O986" s="6">
        <v>0</v>
      </c>
      <c r="P986" s="260">
        <v>0</v>
      </c>
      <c r="Q986" s="261">
        <f t="shared" ref="Q986:R1049" si="167">S986-O986</f>
        <v>0</v>
      </c>
      <c r="R986" s="262">
        <f t="shared" si="167"/>
        <v>0</v>
      </c>
      <c r="S986" s="6">
        <f t="shared" si="166"/>
        <v>0</v>
      </c>
      <c r="T986" s="260">
        <f t="shared" ref="T986:T1049" si="168">S986*N986</f>
        <v>0</v>
      </c>
      <c r="U986" s="428">
        <v>0</v>
      </c>
      <c r="W986" s="226">
        <f t="shared" ref="W986:W1049" si="169">V986-L986</f>
        <v>0</v>
      </c>
      <c r="AB986" s="199"/>
      <c r="AC986" s="199"/>
    </row>
    <row r="987" spans="1:29" s="225" customFormat="1" ht="36" hidden="1" customHeight="1" outlineLevel="7" x14ac:dyDescent="0.2">
      <c r="A987" s="221"/>
      <c r="B987" s="227"/>
      <c r="C987" s="248"/>
      <c r="D987" s="248"/>
      <c r="E987" s="254"/>
      <c r="F987" s="265"/>
      <c r="G987" s="270"/>
      <c r="H987" s="270"/>
      <c r="I987" s="4" t="s">
        <v>294</v>
      </c>
      <c r="J987" s="259"/>
      <c r="K987" s="259">
        <v>1</v>
      </c>
      <c r="L987" s="234">
        <v>0</v>
      </c>
      <c r="M987" s="116">
        <v>3.0466897714541755E-4</v>
      </c>
      <c r="N987" s="5">
        <f t="shared" ref="N987:N1050" si="170">M987*$N$5</f>
        <v>83174630.760698989</v>
      </c>
      <c r="O987" s="6">
        <v>0</v>
      </c>
      <c r="P987" s="260">
        <v>0</v>
      </c>
      <c r="Q987" s="261">
        <f t="shared" si="167"/>
        <v>0</v>
      </c>
      <c r="R987" s="262">
        <f t="shared" si="167"/>
        <v>0</v>
      </c>
      <c r="S987" s="6">
        <f t="shared" si="166"/>
        <v>0</v>
      </c>
      <c r="T987" s="260">
        <f t="shared" si="168"/>
        <v>0</v>
      </c>
      <c r="U987" s="428">
        <v>0</v>
      </c>
      <c r="W987" s="226">
        <f t="shared" si="169"/>
        <v>0</v>
      </c>
      <c r="AB987" s="199"/>
      <c r="AC987" s="199"/>
    </row>
    <row r="988" spans="1:29" s="225" customFormat="1" ht="36" hidden="1" customHeight="1" outlineLevel="5" x14ac:dyDescent="0.2">
      <c r="A988" s="221"/>
      <c r="B988" s="227"/>
      <c r="C988" s="248"/>
      <c r="D988" s="248"/>
      <c r="E988" s="254"/>
      <c r="F988" s="265"/>
      <c r="G988" s="270"/>
      <c r="H988" s="270"/>
      <c r="I988" s="22" t="s">
        <v>168</v>
      </c>
      <c r="J988" s="271"/>
      <c r="K988" s="271"/>
      <c r="L988" s="23"/>
      <c r="M988" s="115">
        <v>6.0933795429083506E-3</v>
      </c>
      <c r="N988" s="23">
        <f t="shared" si="170"/>
        <v>1663492615.2139797</v>
      </c>
      <c r="O988" s="273">
        <v>0</v>
      </c>
      <c r="P988" s="274">
        <v>0</v>
      </c>
      <c r="Q988" s="24">
        <f t="shared" si="167"/>
        <v>0</v>
      </c>
      <c r="R988" s="23">
        <f t="shared" si="167"/>
        <v>0</v>
      </c>
      <c r="S988" s="273">
        <f>SUMPRODUCT(S989:S995,M989:M995)/M988</f>
        <v>0</v>
      </c>
      <c r="T988" s="274">
        <f t="shared" si="168"/>
        <v>0</v>
      </c>
      <c r="U988" s="428">
        <v>0</v>
      </c>
      <c r="W988" s="226">
        <f t="shared" si="169"/>
        <v>0</v>
      </c>
      <c r="AB988" s="199"/>
      <c r="AC988" s="199"/>
    </row>
    <row r="989" spans="1:29" s="225" customFormat="1" ht="36" hidden="1" customHeight="1" outlineLevel="7" x14ac:dyDescent="0.2">
      <c r="A989" s="221"/>
      <c r="B989" s="227"/>
      <c r="C989" s="248"/>
      <c r="D989" s="248"/>
      <c r="E989" s="254"/>
      <c r="F989" s="265"/>
      <c r="G989" s="270"/>
      <c r="H989" s="270"/>
      <c r="I989" s="4" t="s">
        <v>291</v>
      </c>
      <c r="J989" s="259"/>
      <c r="K989" s="259">
        <v>1</v>
      </c>
      <c r="L989" s="234">
        <v>0</v>
      </c>
      <c r="M989" s="116">
        <v>3.0466897714541755E-4</v>
      </c>
      <c r="N989" s="5">
        <f t="shared" si="170"/>
        <v>83174630.760698989</v>
      </c>
      <c r="O989" s="6">
        <v>0</v>
      </c>
      <c r="P989" s="260">
        <v>0</v>
      </c>
      <c r="Q989" s="261">
        <f t="shared" si="167"/>
        <v>0</v>
      </c>
      <c r="R989" s="262">
        <f t="shared" si="167"/>
        <v>0</v>
      </c>
      <c r="S989" s="6">
        <f t="shared" ref="S989:S995" si="171">L989/K989</f>
        <v>0</v>
      </c>
      <c r="T989" s="260">
        <f t="shared" si="168"/>
        <v>0</v>
      </c>
      <c r="U989" s="428">
        <v>0</v>
      </c>
      <c r="W989" s="226">
        <f t="shared" si="169"/>
        <v>0</v>
      </c>
      <c r="AB989" s="199"/>
      <c r="AC989" s="199"/>
    </row>
    <row r="990" spans="1:29" s="225" customFormat="1" ht="36" hidden="1" customHeight="1" outlineLevel="7" x14ac:dyDescent="0.2">
      <c r="A990" s="221"/>
      <c r="B990" s="227"/>
      <c r="C990" s="248"/>
      <c r="D990" s="248"/>
      <c r="E990" s="254"/>
      <c r="F990" s="265"/>
      <c r="G990" s="270"/>
      <c r="H990" s="270"/>
      <c r="I990" s="4" t="s">
        <v>292</v>
      </c>
      <c r="J990" s="259"/>
      <c r="K990" s="259">
        <v>1</v>
      </c>
      <c r="L990" s="234">
        <v>0</v>
      </c>
      <c r="M990" s="116">
        <v>3.0466897714541755E-4</v>
      </c>
      <c r="N990" s="5">
        <f t="shared" si="170"/>
        <v>83174630.760698989</v>
      </c>
      <c r="O990" s="6">
        <v>0</v>
      </c>
      <c r="P990" s="260">
        <v>0</v>
      </c>
      <c r="Q990" s="261">
        <f t="shared" si="167"/>
        <v>0</v>
      </c>
      <c r="R990" s="262">
        <f t="shared" si="167"/>
        <v>0</v>
      </c>
      <c r="S990" s="6">
        <f t="shared" si="171"/>
        <v>0</v>
      </c>
      <c r="T990" s="260">
        <f t="shared" si="168"/>
        <v>0</v>
      </c>
      <c r="U990" s="428">
        <v>0</v>
      </c>
      <c r="W990" s="226">
        <f t="shared" si="169"/>
        <v>0</v>
      </c>
      <c r="AB990" s="199"/>
      <c r="AC990" s="199"/>
    </row>
    <row r="991" spans="1:29" s="225" customFormat="1" ht="36" hidden="1" customHeight="1" outlineLevel="7" x14ac:dyDescent="0.2">
      <c r="A991" s="221"/>
      <c r="B991" s="227"/>
      <c r="C991" s="248"/>
      <c r="D991" s="248"/>
      <c r="E991" s="254"/>
      <c r="F991" s="265"/>
      <c r="G991" s="270"/>
      <c r="H991" s="270"/>
      <c r="I991" s="4" t="s">
        <v>231</v>
      </c>
      <c r="J991" s="259"/>
      <c r="K991" s="259">
        <v>1</v>
      </c>
      <c r="L991" s="234">
        <v>0</v>
      </c>
      <c r="M991" s="116">
        <v>2.1326828400179227E-3</v>
      </c>
      <c r="N991" s="5">
        <f t="shared" si="170"/>
        <v>582222415.32489288</v>
      </c>
      <c r="O991" s="6">
        <v>0</v>
      </c>
      <c r="P991" s="260">
        <v>0</v>
      </c>
      <c r="Q991" s="261">
        <f t="shared" si="167"/>
        <v>0</v>
      </c>
      <c r="R991" s="262">
        <f t="shared" si="167"/>
        <v>0</v>
      </c>
      <c r="S991" s="6">
        <f t="shared" si="171"/>
        <v>0</v>
      </c>
      <c r="T991" s="260">
        <f t="shared" si="168"/>
        <v>0</v>
      </c>
      <c r="U991" s="428">
        <v>0</v>
      </c>
      <c r="W991" s="226">
        <f t="shared" si="169"/>
        <v>0</v>
      </c>
      <c r="AB991" s="199"/>
      <c r="AC991" s="199"/>
    </row>
    <row r="992" spans="1:29" s="225" customFormat="1" ht="36" hidden="1" customHeight="1" outlineLevel="7" x14ac:dyDescent="0.2">
      <c r="A992" s="221"/>
      <c r="B992" s="227"/>
      <c r="C992" s="248"/>
      <c r="D992" s="248"/>
      <c r="E992" s="254"/>
      <c r="F992" s="265"/>
      <c r="G992" s="270"/>
      <c r="H992" s="270"/>
      <c r="I992" s="4" t="s">
        <v>80</v>
      </c>
      <c r="J992" s="259"/>
      <c r="K992" s="259">
        <v>1</v>
      </c>
      <c r="L992" s="234">
        <v>0</v>
      </c>
      <c r="M992" s="116">
        <v>9.1400693143625254E-4</v>
      </c>
      <c r="N992" s="5">
        <f t="shared" si="170"/>
        <v>249523892.28209695</v>
      </c>
      <c r="O992" s="6">
        <v>0</v>
      </c>
      <c r="P992" s="260">
        <v>0</v>
      </c>
      <c r="Q992" s="261">
        <f t="shared" si="167"/>
        <v>0</v>
      </c>
      <c r="R992" s="262">
        <f t="shared" si="167"/>
        <v>0</v>
      </c>
      <c r="S992" s="6">
        <f t="shared" si="171"/>
        <v>0</v>
      </c>
      <c r="T992" s="260">
        <f t="shared" si="168"/>
        <v>0</v>
      </c>
      <c r="U992" s="428">
        <v>0</v>
      </c>
      <c r="W992" s="226">
        <f t="shared" si="169"/>
        <v>0</v>
      </c>
      <c r="AB992" s="199"/>
      <c r="AC992" s="199"/>
    </row>
    <row r="993" spans="1:29" s="225" customFormat="1" ht="36" hidden="1" customHeight="1" outlineLevel="7" x14ac:dyDescent="0.2">
      <c r="A993" s="221"/>
      <c r="B993" s="227"/>
      <c r="C993" s="248"/>
      <c r="D993" s="248"/>
      <c r="E993" s="254"/>
      <c r="F993" s="265"/>
      <c r="G993" s="270"/>
      <c r="H993" s="270"/>
      <c r="I993" s="4" t="s">
        <v>82</v>
      </c>
      <c r="J993" s="259"/>
      <c r="K993" s="259">
        <v>1</v>
      </c>
      <c r="L993" s="234">
        <v>0</v>
      </c>
      <c r="M993" s="116">
        <v>9.1400693143625254E-4</v>
      </c>
      <c r="N993" s="5">
        <f t="shared" si="170"/>
        <v>249523892.28209695</v>
      </c>
      <c r="O993" s="6">
        <v>0</v>
      </c>
      <c r="P993" s="260">
        <v>0</v>
      </c>
      <c r="Q993" s="261">
        <f t="shared" si="167"/>
        <v>0</v>
      </c>
      <c r="R993" s="262">
        <f t="shared" si="167"/>
        <v>0</v>
      </c>
      <c r="S993" s="6">
        <f t="shared" si="171"/>
        <v>0</v>
      </c>
      <c r="T993" s="260">
        <f t="shared" si="168"/>
        <v>0</v>
      </c>
      <c r="U993" s="428">
        <v>0</v>
      </c>
      <c r="W993" s="226">
        <f t="shared" si="169"/>
        <v>0</v>
      </c>
      <c r="AB993" s="199"/>
      <c r="AC993" s="199"/>
    </row>
    <row r="994" spans="1:29" s="225" customFormat="1" ht="36" hidden="1" customHeight="1" outlineLevel="7" x14ac:dyDescent="0.2">
      <c r="A994" s="221"/>
      <c r="B994" s="227"/>
      <c r="C994" s="248"/>
      <c r="D994" s="248"/>
      <c r="E994" s="254"/>
      <c r="F994" s="265"/>
      <c r="G994" s="270"/>
      <c r="H994" s="270"/>
      <c r="I994" s="4" t="s">
        <v>293</v>
      </c>
      <c r="J994" s="259"/>
      <c r="K994" s="259">
        <v>1</v>
      </c>
      <c r="L994" s="234">
        <v>0</v>
      </c>
      <c r="M994" s="116">
        <v>1.2186759085816702E-3</v>
      </c>
      <c r="N994" s="5">
        <f t="shared" si="170"/>
        <v>332698523.04279596</v>
      </c>
      <c r="O994" s="6">
        <v>0</v>
      </c>
      <c r="P994" s="260">
        <v>0</v>
      </c>
      <c r="Q994" s="261">
        <f t="shared" si="167"/>
        <v>0</v>
      </c>
      <c r="R994" s="262">
        <f t="shared" si="167"/>
        <v>0</v>
      </c>
      <c r="S994" s="6">
        <f t="shared" si="171"/>
        <v>0</v>
      </c>
      <c r="T994" s="260">
        <f t="shared" si="168"/>
        <v>0</v>
      </c>
      <c r="U994" s="428">
        <v>0</v>
      </c>
      <c r="W994" s="226">
        <f t="shared" si="169"/>
        <v>0</v>
      </c>
      <c r="AB994" s="199"/>
      <c r="AC994" s="199"/>
    </row>
    <row r="995" spans="1:29" s="225" customFormat="1" ht="36" hidden="1" customHeight="1" outlineLevel="7" x14ac:dyDescent="0.2">
      <c r="A995" s="221"/>
      <c r="B995" s="227"/>
      <c r="C995" s="248"/>
      <c r="D995" s="248"/>
      <c r="E995" s="254"/>
      <c r="F995" s="265"/>
      <c r="G995" s="270"/>
      <c r="H995" s="270"/>
      <c r="I995" s="4" t="s">
        <v>294</v>
      </c>
      <c r="J995" s="259"/>
      <c r="K995" s="259">
        <v>1</v>
      </c>
      <c r="L995" s="234">
        <v>0</v>
      </c>
      <c r="M995" s="116">
        <v>3.0466897714541755E-4</v>
      </c>
      <c r="N995" s="5">
        <f t="shared" si="170"/>
        <v>83174630.760698989</v>
      </c>
      <c r="O995" s="6">
        <v>0</v>
      </c>
      <c r="P995" s="260">
        <v>0</v>
      </c>
      <c r="Q995" s="261">
        <f t="shared" si="167"/>
        <v>0</v>
      </c>
      <c r="R995" s="262">
        <f t="shared" si="167"/>
        <v>0</v>
      </c>
      <c r="S995" s="6">
        <f t="shared" si="171"/>
        <v>0</v>
      </c>
      <c r="T995" s="260">
        <f t="shared" si="168"/>
        <v>0</v>
      </c>
      <c r="U995" s="428">
        <v>0</v>
      </c>
      <c r="W995" s="226">
        <f t="shared" si="169"/>
        <v>0</v>
      </c>
      <c r="AB995" s="199"/>
      <c r="AC995" s="199"/>
    </row>
    <row r="996" spans="1:29" s="225" customFormat="1" ht="36" hidden="1" customHeight="1" outlineLevel="5" x14ac:dyDescent="0.2">
      <c r="A996" s="221"/>
      <c r="B996" s="227"/>
      <c r="C996" s="248"/>
      <c r="D996" s="248"/>
      <c r="E996" s="254"/>
      <c r="F996" s="265"/>
      <c r="G996" s="270"/>
      <c r="H996" s="270"/>
      <c r="I996" s="22" t="s">
        <v>169</v>
      </c>
      <c r="J996" s="271"/>
      <c r="K996" s="271"/>
      <c r="L996" s="23"/>
      <c r="M996" s="115">
        <v>6.0933795429083506E-3</v>
      </c>
      <c r="N996" s="23">
        <f t="shared" si="170"/>
        <v>1663492615.2139797</v>
      </c>
      <c r="O996" s="273">
        <v>0</v>
      </c>
      <c r="P996" s="274">
        <v>0</v>
      </c>
      <c r="Q996" s="24">
        <f t="shared" si="167"/>
        <v>0</v>
      </c>
      <c r="R996" s="23">
        <f t="shared" si="167"/>
        <v>0</v>
      </c>
      <c r="S996" s="273">
        <f>SUMPRODUCT(S997:S1003,M997:M1003)/M996</f>
        <v>0</v>
      </c>
      <c r="T996" s="274">
        <f t="shared" si="168"/>
        <v>0</v>
      </c>
      <c r="U996" s="428">
        <v>0</v>
      </c>
      <c r="W996" s="226">
        <f t="shared" si="169"/>
        <v>0</v>
      </c>
      <c r="AB996" s="199"/>
      <c r="AC996" s="199"/>
    </row>
    <row r="997" spans="1:29" s="225" customFormat="1" ht="36" hidden="1" customHeight="1" outlineLevel="7" x14ac:dyDescent="0.2">
      <c r="A997" s="221"/>
      <c r="B997" s="227"/>
      <c r="C997" s="248"/>
      <c r="D997" s="248"/>
      <c r="E997" s="254"/>
      <c r="F997" s="265"/>
      <c r="G997" s="270"/>
      <c r="H997" s="270"/>
      <c r="I997" s="4" t="s">
        <v>291</v>
      </c>
      <c r="J997" s="259"/>
      <c r="K997" s="259">
        <v>1</v>
      </c>
      <c r="L997" s="234">
        <v>0</v>
      </c>
      <c r="M997" s="116">
        <v>3.0466897714541755E-4</v>
      </c>
      <c r="N997" s="5">
        <f t="shared" si="170"/>
        <v>83174630.760698989</v>
      </c>
      <c r="O997" s="6">
        <v>0</v>
      </c>
      <c r="P997" s="260">
        <v>0</v>
      </c>
      <c r="Q997" s="261">
        <f t="shared" si="167"/>
        <v>0</v>
      </c>
      <c r="R997" s="262">
        <f t="shared" si="167"/>
        <v>0</v>
      </c>
      <c r="S997" s="6">
        <f t="shared" ref="S997:S1003" si="172">L997/K997</f>
        <v>0</v>
      </c>
      <c r="T997" s="260">
        <f t="shared" si="168"/>
        <v>0</v>
      </c>
      <c r="U997" s="428">
        <v>0</v>
      </c>
      <c r="W997" s="226">
        <f t="shared" si="169"/>
        <v>0</v>
      </c>
      <c r="AB997" s="199"/>
      <c r="AC997" s="199"/>
    </row>
    <row r="998" spans="1:29" s="225" customFormat="1" ht="36" hidden="1" customHeight="1" outlineLevel="7" x14ac:dyDescent="0.2">
      <c r="A998" s="221"/>
      <c r="B998" s="227"/>
      <c r="C998" s="248"/>
      <c r="D998" s="248"/>
      <c r="E998" s="254"/>
      <c r="F998" s="265"/>
      <c r="G998" s="270"/>
      <c r="H998" s="270"/>
      <c r="I998" s="4" t="s">
        <v>292</v>
      </c>
      <c r="J998" s="259"/>
      <c r="K998" s="259">
        <v>1</v>
      </c>
      <c r="L998" s="234">
        <v>0</v>
      </c>
      <c r="M998" s="116">
        <v>3.0466897714541755E-4</v>
      </c>
      <c r="N998" s="5">
        <f t="shared" si="170"/>
        <v>83174630.760698989</v>
      </c>
      <c r="O998" s="6">
        <v>0</v>
      </c>
      <c r="P998" s="260">
        <v>0</v>
      </c>
      <c r="Q998" s="261">
        <f t="shared" si="167"/>
        <v>0</v>
      </c>
      <c r="R998" s="262">
        <f t="shared" si="167"/>
        <v>0</v>
      </c>
      <c r="S998" s="6">
        <f t="shared" si="172"/>
        <v>0</v>
      </c>
      <c r="T998" s="260">
        <f t="shared" si="168"/>
        <v>0</v>
      </c>
      <c r="U998" s="428">
        <v>0</v>
      </c>
      <c r="W998" s="226">
        <f t="shared" si="169"/>
        <v>0</v>
      </c>
      <c r="AB998" s="199"/>
      <c r="AC998" s="199"/>
    </row>
    <row r="999" spans="1:29" s="225" customFormat="1" ht="36" hidden="1" customHeight="1" outlineLevel="7" x14ac:dyDescent="0.2">
      <c r="A999" s="221"/>
      <c r="B999" s="227"/>
      <c r="C999" s="248"/>
      <c r="D999" s="248"/>
      <c r="E999" s="254"/>
      <c r="F999" s="265"/>
      <c r="G999" s="270"/>
      <c r="H999" s="270"/>
      <c r="I999" s="4" t="s">
        <v>231</v>
      </c>
      <c r="J999" s="259"/>
      <c r="K999" s="259">
        <v>1</v>
      </c>
      <c r="L999" s="234">
        <v>0</v>
      </c>
      <c r="M999" s="116">
        <v>2.1326828400179227E-3</v>
      </c>
      <c r="N999" s="5">
        <f t="shared" si="170"/>
        <v>582222415.32489288</v>
      </c>
      <c r="O999" s="6">
        <v>0</v>
      </c>
      <c r="P999" s="260">
        <v>0</v>
      </c>
      <c r="Q999" s="261">
        <f t="shared" si="167"/>
        <v>0</v>
      </c>
      <c r="R999" s="262">
        <f t="shared" si="167"/>
        <v>0</v>
      </c>
      <c r="S999" s="6">
        <f t="shared" si="172"/>
        <v>0</v>
      </c>
      <c r="T999" s="260">
        <f t="shared" si="168"/>
        <v>0</v>
      </c>
      <c r="U999" s="428">
        <v>0</v>
      </c>
      <c r="W999" s="226">
        <f t="shared" si="169"/>
        <v>0</v>
      </c>
      <c r="AB999" s="199"/>
      <c r="AC999" s="199"/>
    </row>
    <row r="1000" spans="1:29" s="225" customFormat="1" ht="36" hidden="1" customHeight="1" outlineLevel="7" x14ac:dyDescent="0.2">
      <c r="A1000" s="221"/>
      <c r="B1000" s="227"/>
      <c r="C1000" s="248"/>
      <c r="D1000" s="248"/>
      <c r="E1000" s="254"/>
      <c r="F1000" s="265"/>
      <c r="G1000" s="270"/>
      <c r="H1000" s="270"/>
      <c r="I1000" s="4" t="s">
        <v>80</v>
      </c>
      <c r="J1000" s="259"/>
      <c r="K1000" s="259">
        <v>1</v>
      </c>
      <c r="L1000" s="234">
        <v>0</v>
      </c>
      <c r="M1000" s="116">
        <v>9.1400693143625254E-4</v>
      </c>
      <c r="N1000" s="5">
        <f t="shared" si="170"/>
        <v>249523892.28209695</v>
      </c>
      <c r="O1000" s="6">
        <v>0</v>
      </c>
      <c r="P1000" s="260">
        <v>0</v>
      </c>
      <c r="Q1000" s="261">
        <f t="shared" si="167"/>
        <v>0</v>
      </c>
      <c r="R1000" s="262">
        <f t="shared" si="167"/>
        <v>0</v>
      </c>
      <c r="S1000" s="6">
        <f t="shared" si="172"/>
        <v>0</v>
      </c>
      <c r="T1000" s="260">
        <f t="shared" si="168"/>
        <v>0</v>
      </c>
      <c r="U1000" s="428">
        <v>0</v>
      </c>
      <c r="W1000" s="226">
        <f t="shared" si="169"/>
        <v>0</v>
      </c>
      <c r="AB1000" s="199"/>
      <c r="AC1000" s="199"/>
    </row>
    <row r="1001" spans="1:29" s="225" customFormat="1" ht="36" hidden="1" customHeight="1" outlineLevel="7" x14ac:dyDescent="0.2">
      <c r="A1001" s="221"/>
      <c r="B1001" s="227"/>
      <c r="C1001" s="248"/>
      <c r="D1001" s="248"/>
      <c r="E1001" s="254"/>
      <c r="F1001" s="265"/>
      <c r="G1001" s="270"/>
      <c r="H1001" s="270"/>
      <c r="I1001" s="4" t="s">
        <v>82</v>
      </c>
      <c r="J1001" s="259"/>
      <c r="K1001" s="259">
        <v>1</v>
      </c>
      <c r="L1001" s="234">
        <v>0</v>
      </c>
      <c r="M1001" s="116">
        <v>9.1400693143625254E-4</v>
      </c>
      <c r="N1001" s="5">
        <f t="shared" si="170"/>
        <v>249523892.28209695</v>
      </c>
      <c r="O1001" s="6">
        <v>0</v>
      </c>
      <c r="P1001" s="260">
        <v>0</v>
      </c>
      <c r="Q1001" s="261">
        <f t="shared" si="167"/>
        <v>0</v>
      </c>
      <c r="R1001" s="262">
        <f t="shared" si="167"/>
        <v>0</v>
      </c>
      <c r="S1001" s="6">
        <f t="shared" si="172"/>
        <v>0</v>
      </c>
      <c r="T1001" s="260">
        <f t="shared" si="168"/>
        <v>0</v>
      </c>
      <c r="U1001" s="428">
        <v>0</v>
      </c>
      <c r="W1001" s="226">
        <f t="shared" si="169"/>
        <v>0</v>
      </c>
      <c r="AB1001" s="199"/>
      <c r="AC1001" s="199"/>
    </row>
    <row r="1002" spans="1:29" s="225" customFormat="1" ht="36" hidden="1" customHeight="1" outlineLevel="7" x14ac:dyDescent="0.2">
      <c r="A1002" s="221"/>
      <c r="B1002" s="227"/>
      <c r="C1002" s="248"/>
      <c r="D1002" s="248"/>
      <c r="E1002" s="254"/>
      <c r="F1002" s="265"/>
      <c r="G1002" s="270"/>
      <c r="H1002" s="270"/>
      <c r="I1002" s="4" t="s">
        <v>293</v>
      </c>
      <c r="J1002" s="259"/>
      <c r="K1002" s="259">
        <v>1</v>
      </c>
      <c r="L1002" s="234">
        <v>0</v>
      </c>
      <c r="M1002" s="116">
        <v>1.2186759085816702E-3</v>
      </c>
      <c r="N1002" s="5">
        <f t="shared" si="170"/>
        <v>332698523.04279596</v>
      </c>
      <c r="O1002" s="6">
        <v>0</v>
      </c>
      <c r="P1002" s="260">
        <v>0</v>
      </c>
      <c r="Q1002" s="261">
        <f t="shared" si="167"/>
        <v>0</v>
      </c>
      <c r="R1002" s="262">
        <f t="shared" si="167"/>
        <v>0</v>
      </c>
      <c r="S1002" s="6">
        <f t="shared" si="172"/>
        <v>0</v>
      </c>
      <c r="T1002" s="260">
        <f t="shared" si="168"/>
        <v>0</v>
      </c>
      <c r="U1002" s="428">
        <v>0</v>
      </c>
      <c r="W1002" s="226">
        <f t="shared" si="169"/>
        <v>0</v>
      </c>
      <c r="AB1002" s="199"/>
      <c r="AC1002" s="199"/>
    </row>
    <row r="1003" spans="1:29" s="225" customFormat="1" ht="36" hidden="1" customHeight="1" outlineLevel="7" x14ac:dyDescent="0.2">
      <c r="A1003" s="221"/>
      <c r="B1003" s="227"/>
      <c r="C1003" s="248"/>
      <c r="D1003" s="248"/>
      <c r="E1003" s="254"/>
      <c r="F1003" s="265"/>
      <c r="G1003" s="270"/>
      <c r="H1003" s="270"/>
      <c r="I1003" s="4" t="s">
        <v>294</v>
      </c>
      <c r="J1003" s="259"/>
      <c r="K1003" s="259">
        <v>1</v>
      </c>
      <c r="L1003" s="234">
        <v>0</v>
      </c>
      <c r="M1003" s="116">
        <v>3.0466897714541755E-4</v>
      </c>
      <c r="N1003" s="5">
        <f t="shared" si="170"/>
        <v>83174630.760698989</v>
      </c>
      <c r="O1003" s="6">
        <v>0</v>
      </c>
      <c r="P1003" s="260">
        <v>0</v>
      </c>
      <c r="Q1003" s="261">
        <f t="shared" si="167"/>
        <v>0</v>
      </c>
      <c r="R1003" s="262">
        <f t="shared" si="167"/>
        <v>0</v>
      </c>
      <c r="S1003" s="6">
        <f t="shared" si="172"/>
        <v>0</v>
      </c>
      <c r="T1003" s="260">
        <f t="shared" si="168"/>
        <v>0</v>
      </c>
      <c r="U1003" s="428">
        <v>0</v>
      </c>
      <c r="W1003" s="226">
        <f t="shared" si="169"/>
        <v>0</v>
      </c>
      <c r="AB1003" s="199"/>
      <c r="AC1003" s="199"/>
    </row>
    <row r="1004" spans="1:29" s="225" customFormat="1" ht="36" hidden="1" customHeight="1" outlineLevel="5" x14ac:dyDescent="0.2">
      <c r="A1004" s="221"/>
      <c r="B1004" s="227"/>
      <c r="C1004" s="248"/>
      <c r="D1004" s="248"/>
      <c r="E1004" s="254"/>
      <c r="F1004" s="265"/>
      <c r="G1004" s="270"/>
      <c r="H1004" s="270"/>
      <c r="I1004" s="22" t="s">
        <v>170</v>
      </c>
      <c r="J1004" s="271"/>
      <c r="K1004" s="271"/>
      <c r="L1004" s="23"/>
      <c r="M1004" s="115">
        <v>3.1506356577743768E-3</v>
      </c>
      <c r="N1004" s="23">
        <f t="shared" si="170"/>
        <v>860123534.57240486</v>
      </c>
      <c r="O1004" s="273">
        <v>0</v>
      </c>
      <c r="P1004" s="274">
        <v>0</v>
      </c>
      <c r="Q1004" s="24">
        <f t="shared" si="167"/>
        <v>0</v>
      </c>
      <c r="R1004" s="23">
        <f t="shared" si="167"/>
        <v>0</v>
      </c>
      <c r="S1004" s="273">
        <f>SUMPRODUCT(S1005:S1011,M1005:M1011)/M1004</f>
        <v>0</v>
      </c>
      <c r="T1004" s="274">
        <f t="shared" si="168"/>
        <v>0</v>
      </c>
      <c r="U1004" s="428">
        <v>0</v>
      </c>
      <c r="W1004" s="226">
        <f t="shared" si="169"/>
        <v>0</v>
      </c>
      <c r="AB1004" s="199"/>
      <c r="AC1004" s="199"/>
    </row>
    <row r="1005" spans="1:29" s="225" customFormat="1" ht="36" hidden="1" customHeight="1" outlineLevel="7" x14ac:dyDescent="0.2">
      <c r="A1005" s="221"/>
      <c r="B1005" s="227"/>
      <c r="C1005" s="248"/>
      <c r="D1005" s="248"/>
      <c r="E1005" s="254"/>
      <c r="F1005" s="265"/>
      <c r="G1005" s="270"/>
      <c r="H1005" s="270"/>
      <c r="I1005" s="4" t="s">
        <v>291</v>
      </c>
      <c r="J1005" s="259"/>
      <c r="K1005" s="259">
        <v>1</v>
      </c>
      <c r="L1005" s="234">
        <v>0</v>
      </c>
      <c r="M1005" s="116">
        <v>1.5753178288871884E-4</v>
      </c>
      <c r="N1005" s="5">
        <f t="shared" si="170"/>
        <v>43006176.728620246</v>
      </c>
      <c r="O1005" s="6">
        <v>0</v>
      </c>
      <c r="P1005" s="260">
        <v>0</v>
      </c>
      <c r="Q1005" s="261">
        <f t="shared" si="167"/>
        <v>0</v>
      </c>
      <c r="R1005" s="262">
        <f t="shared" si="167"/>
        <v>0</v>
      </c>
      <c r="S1005" s="6">
        <f t="shared" ref="S1005:S1011" si="173">L1005/K1005</f>
        <v>0</v>
      </c>
      <c r="T1005" s="260">
        <f t="shared" si="168"/>
        <v>0</v>
      </c>
      <c r="U1005" s="428">
        <v>0</v>
      </c>
      <c r="W1005" s="226">
        <f t="shared" si="169"/>
        <v>0</v>
      </c>
      <c r="AB1005" s="199"/>
      <c r="AC1005" s="199"/>
    </row>
    <row r="1006" spans="1:29" s="225" customFormat="1" ht="36" hidden="1" customHeight="1" outlineLevel="7" x14ac:dyDescent="0.2">
      <c r="A1006" s="221"/>
      <c r="B1006" s="227"/>
      <c r="C1006" s="248"/>
      <c r="D1006" s="248"/>
      <c r="E1006" s="254"/>
      <c r="F1006" s="265"/>
      <c r="G1006" s="270"/>
      <c r="H1006" s="270"/>
      <c r="I1006" s="4" t="s">
        <v>292</v>
      </c>
      <c r="J1006" s="259"/>
      <c r="K1006" s="259">
        <v>1</v>
      </c>
      <c r="L1006" s="234">
        <v>0</v>
      </c>
      <c r="M1006" s="116">
        <v>1.5753178288871884E-4</v>
      </c>
      <c r="N1006" s="5">
        <f t="shared" si="170"/>
        <v>43006176.728620246</v>
      </c>
      <c r="O1006" s="6">
        <v>0</v>
      </c>
      <c r="P1006" s="260">
        <v>0</v>
      </c>
      <c r="Q1006" s="261">
        <f t="shared" si="167"/>
        <v>0</v>
      </c>
      <c r="R1006" s="262">
        <f t="shared" si="167"/>
        <v>0</v>
      </c>
      <c r="S1006" s="6">
        <f t="shared" si="173"/>
        <v>0</v>
      </c>
      <c r="T1006" s="260">
        <f t="shared" si="168"/>
        <v>0</v>
      </c>
      <c r="U1006" s="428">
        <v>0</v>
      </c>
      <c r="W1006" s="226">
        <f t="shared" si="169"/>
        <v>0</v>
      </c>
      <c r="AB1006" s="199"/>
      <c r="AC1006" s="199"/>
    </row>
    <row r="1007" spans="1:29" s="225" customFormat="1" ht="36" hidden="1" customHeight="1" outlineLevel="7" x14ac:dyDescent="0.2">
      <c r="A1007" s="221"/>
      <c r="B1007" s="227"/>
      <c r="C1007" s="248"/>
      <c r="D1007" s="248"/>
      <c r="E1007" s="254"/>
      <c r="F1007" s="265"/>
      <c r="G1007" s="270"/>
      <c r="H1007" s="270"/>
      <c r="I1007" s="4" t="s">
        <v>231</v>
      </c>
      <c r="J1007" s="259"/>
      <c r="K1007" s="259">
        <v>1</v>
      </c>
      <c r="L1007" s="234">
        <v>0</v>
      </c>
      <c r="M1007" s="116">
        <v>1.1027224802210318E-3</v>
      </c>
      <c r="N1007" s="5">
        <f t="shared" si="170"/>
        <v>301043237.10034168</v>
      </c>
      <c r="O1007" s="6">
        <v>0</v>
      </c>
      <c r="P1007" s="260">
        <v>0</v>
      </c>
      <c r="Q1007" s="261">
        <f t="shared" si="167"/>
        <v>0</v>
      </c>
      <c r="R1007" s="262">
        <f t="shared" si="167"/>
        <v>0</v>
      </c>
      <c r="S1007" s="6">
        <f t="shared" si="173"/>
        <v>0</v>
      </c>
      <c r="T1007" s="260">
        <f t="shared" si="168"/>
        <v>0</v>
      </c>
      <c r="U1007" s="428">
        <v>0</v>
      </c>
      <c r="W1007" s="226">
        <f t="shared" si="169"/>
        <v>0</v>
      </c>
      <c r="AB1007" s="199"/>
      <c r="AC1007" s="199"/>
    </row>
    <row r="1008" spans="1:29" s="225" customFormat="1" ht="36" hidden="1" customHeight="1" outlineLevel="7" x14ac:dyDescent="0.2">
      <c r="A1008" s="221"/>
      <c r="B1008" s="227"/>
      <c r="C1008" s="248"/>
      <c r="D1008" s="248"/>
      <c r="E1008" s="254"/>
      <c r="F1008" s="265"/>
      <c r="G1008" s="270"/>
      <c r="H1008" s="270"/>
      <c r="I1008" s="4" t="s">
        <v>80</v>
      </c>
      <c r="J1008" s="259"/>
      <c r="K1008" s="259">
        <v>1</v>
      </c>
      <c r="L1008" s="234">
        <v>0</v>
      </c>
      <c r="M1008" s="116">
        <v>4.7259534866615652E-4</v>
      </c>
      <c r="N1008" s="5">
        <f t="shared" si="170"/>
        <v>129018530.18586072</v>
      </c>
      <c r="O1008" s="6">
        <v>0</v>
      </c>
      <c r="P1008" s="260">
        <v>0</v>
      </c>
      <c r="Q1008" s="261">
        <f t="shared" si="167"/>
        <v>0</v>
      </c>
      <c r="R1008" s="262">
        <f t="shared" si="167"/>
        <v>0</v>
      </c>
      <c r="S1008" s="6">
        <f t="shared" si="173"/>
        <v>0</v>
      </c>
      <c r="T1008" s="260">
        <f t="shared" si="168"/>
        <v>0</v>
      </c>
      <c r="U1008" s="428">
        <v>0</v>
      </c>
      <c r="W1008" s="226">
        <f t="shared" si="169"/>
        <v>0</v>
      </c>
      <c r="AB1008" s="199"/>
      <c r="AC1008" s="199"/>
    </row>
    <row r="1009" spans="1:29" s="225" customFormat="1" ht="36" hidden="1" customHeight="1" outlineLevel="7" x14ac:dyDescent="0.2">
      <c r="A1009" s="221"/>
      <c r="B1009" s="227"/>
      <c r="C1009" s="248"/>
      <c r="D1009" s="248"/>
      <c r="E1009" s="254"/>
      <c r="F1009" s="265"/>
      <c r="G1009" s="270"/>
      <c r="H1009" s="270"/>
      <c r="I1009" s="4" t="s">
        <v>82</v>
      </c>
      <c r="J1009" s="259"/>
      <c r="K1009" s="259">
        <v>1</v>
      </c>
      <c r="L1009" s="234">
        <v>0</v>
      </c>
      <c r="M1009" s="116">
        <v>4.7259534866615652E-4</v>
      </c>
      <c r="N1009" s="5">
        <f t="shared" si="170"/>
        <v>129018530.18586072</v>
      </c>
      <c r="O1009" s="6">
        <v>0</v>
      </c>
      <c r="P1009" s="260">
        <v>0</v>
      </c>
      <c r="Q1009" s="261">
        <f t="shared" si="167"/>
        <v>0</v>
      </c>
      <c r="R1009" s="262">
        <f t="shared" si="167"/>
        <v>0</v>
      </c>
      <c r="S1009" s="6">
        <f t="shared" si="173"/>
        <v>0</v>
      </c>
      <c r="T1009" s="260">
        <f t="shared" si="168"/>
        <v>0</v>
      </c>
      <c r="U1009" s="428">
        <v>0</v>
      </c>
      <c r="W1009" s="226">
        <f t="shared" si="169"/>
        <v>0</v>
      </c>
      <c r="AB1009" s="199"/>
      <c r="AC1009" s="199"/>
    </row>
    <row r="1010" spans="1:29" s="225" customFormat="1" ht="36" hidden="1" customHeight="1" outlineLevel="7" x14ac:dyDescent="0.2">
      <c r="A1010" s="221"/>
      <c r="B1010" s="227"/>
      <c r="C1010" s="248"/>
      <c r="D1010" s="248"/>
      <c r="E1010" s="254"/>
      <c r="F1010" s="265"/>
      <c r="G1010" s="270"/>
      <c r="H1010" s="270"/>
      <c r="I1010" s="4" t="s">
        <v>293</v>
      </c>
      <c r="J1010" s="259"/>
      <c r="K1010" s="259">
        <v>1</v>
      </c>
      <c r="L1010" s="234">
        <v>0</v>
      </c>
      <c r="M1010" s="116">
        <v>6.3012713155487536E-4</v>
      </c>
      <c r="N1010" s="5">
        <f t="shared" si="170"/>
        <v>172024706.91448098</v>
      </c>
      <c r="O1010" s="6">
        <v>0</v>
      </c>
      <c r="P1010" s="260">
        <v>0</v>
      </c>
      <c r="Q1010" s="261">
        <f t="shared" si="167"/>
        <v>0</v>
      </c>
      <c r="R1010" s="262">
        <f t="shared" si="167"/>
        <v>0</v>
      </c>
      <c r="S1010" s="6">
        <f t="shared" si="173"/>
        <v>0</v>
      </c>
      <c r="T1010" s="260">
        <f t="shared" si="168"/>
        <v>0</v>
      </c>
      <c r="U1010" s="428">
        <v>0</v>
      </c>
      <c r="W1010" s="226">
        <f t="shared" si="169"/>
        <v>0</v>
      </c>
      <c r="AB1010" s="199"/>
      <c r="AC1010" s="199"/>
    </row>
    <row r="1011" spans="1:29" s="225" customFormat="1" ht="36" hidden="1" customHeight="1" outlineLevel="7" x14ac:dyDescent="0.2">
      <c r="A1011" s="221"/>
      <c r="B1011" s="227"/>
      <c r="C1011" s="248"/>
      <c r="D1011" s="248"/>
      <c r="E1011" s="254"/>
      <c r="F1011" s="265"/>
      <c r="G1011" s="270"/>
      <c r="H1011" s="270"/>
      <c r="I1011" s="4" t="s">
        <v>294</v>
      </c>
      <c r="J1011" s="259"/>
      <c r="K1011" s="259">
        <v>1</v>
      </c>
      <c r="L1011" s="234">
        <v>0</v>
      </c>
      <c r="M1011" s="116">
        <v>1.5753178288871884E-4</v>
      </c>
      <c r="N1011" s="5">
        <f t="shared" si="170"/>
        <v>43006176.728620246</v>
      </c>
      <c r="O1011" s="6">
        <v>0</v>
      </c>
      <c r="P1011" s="260">
        <v>0</v>
      </c>
      <c r="Q1011" s="261">
        <f t="shared" si="167"/>
        <v>0</v>
      </c>
      <c r="R1011" s="262">
        <f t="shared" si="167"/>
        <v>0</v>
      </c>
      <c r="S1011" s="6">
        <f t="shared" si="173"/>
        <v>0</v>
      </c>
      <c r="T1011" s="260">
        <f t="shared" si="168"/>
        <v>0</v>
      </c>
      <c r="U1011" s="428">
        <v>0</v>
      </c>
      <c r="W1011" s="226">
        <f t="shared" si="169"/>
        <v>0</v>
      </c>
      <c r="AB1011" s="199"/>
      <c r="AC1011" s="199"/>
    </row>
    <row r="1012" spans="1:29" s="225" customFormat="1" ht="36" hidden="1" customHeight="1" outlineLevel="2" x14ac:dyDescent="0.2">
      <c r="A1012" s="221"/>
      <c r="B1012" s="227"/>
      <c r="C1012" s="248"/>
      <c r="D1012" s="248"/>
      <c r="E1012" s="248"/>
      <c r="F1012" s="248"/>
      <c r="G1012" s="248"/>
      <c r="H1012" s="248"/>
      <c r="I1012" s="10" t="s">
        <v>171</v>
      </c>
      <c r="J1012" s="249"/>
      <c r="K1012" s="249"/>
      <c r="L1012" s="11"/>
      <c r="M1012" s="251">
        <v>0.21874366388846214</v>
      </c>
      <c r="N1012" s="11">
        <f t="shared" si="170"/>
        <v>59717020241.550163</v>
      </c>
      <c r="O1012" s="253">
        <v>5.2051850834622951E-2</v>
      </c>
      <c r="P1012" s="264">
        <v>2200221689.6716824</v>
      </c>
      <c r="Q1012" s="12">
        <f t="shared" si="167"/>
        <v>6.9687675870876847E-4</v>
      </c>
      <c r="R1012" s="11">
        <f t="shared" si="167"/>
        <v>949775143.73532343</v>
      </c>
      <c r="S1012" s="253">
        <f>(S1013*M1013+S1028*M1028+S1120*M1120+S1135*M1135+S1138*M1138)/M1012</f>
        <v>5.2748727593331719E-2</v>
      </c>
      <c r="T1012" s="264">
        <f t="shared" si="168"/>
        <v>3149996833.4070058</v>
      </c>
      <c r="U1012" s="428">
        <v>5.2051850834622951E-2</v>
      </c>
      <c r="W1012" s="226">
        <f t="shared" si="169"/>
        <v>0</v>
      </c>
      <c r="AB1012" s="199"/>
      <c r="AC1012" s="199"/>
    </row>
    <row r="1013" spans="1:29" s="225" customFormat="1" ht="36" hidden="1" customHeight="1" outlineLevel="3" x14ac:dyDescent="0.2">
      <c r="A1013" s="221"/>
      <c r="B1013" s="227"/>
      <c r="C1013" s="248"/>
      <c r="D1013" s="248"/>
      <c r="E1013" s="254"/>
      <c r="F1013" s="254"/>
      <c r="G1013" s="254"/>
      <c r="H1013" s="254"/>
      <c r="I1013" s="13" t="s">
        <v>21</v>
      </c>
      <c r="J1013" s="255"/>
      <c r="K1013" s="255"/>
      <c r="L1013" s="14"/>
      <c r="M1013" s="112">
        <v>1.3229945601364094E-2</v>
      </c>
      <c r="N1013" s="14">
        <f t="shared" si="170"/>
        <v>3611775149.1723976</v>
      </c>
      <c r="O1013" s="257">
        <v>0.45200000330748641</v>
      </c>
      <c r="P1013" s="258">
        <v>765696343.57044578</v>
      </c>
      <c r="Q1013" s="15">
        <f t="shared" si="167"/>
        <v>0</v>
      </c>
      <c r="R1013" s="14">
        <f t="shared" si="167"/>
        <v>866826035.80137515</v>
      </c>
      <c r="S1013" s="257">
        <f>SUMPRODUCT(S1014:S1027,M1014:M1027)/M1013</f>
        <v>0.45200000330748641</v>
      </c>
      <c r="T1013" s="258">
        <f t="shared" si="168"/>
        <v>1632522379.3718209</v>
      </c>
      <c r="U1013" s="428">
        <v>0.45200000330748641</v>
      </c>
      <c r="W1013" s="226">
        <f t="shared" si="169"/>
        <v>0</v>
      </c>
      <c r="AB1013" s="199"/>
      <c r="AC1013" s="199"/>
    </row>
    <row r="1014" spans="1:29" s="225" customFormat="1" ht="36" hidden="1" customHeight="1" outlineLevel="7" x14ac:dyDescent="0.2">
      <c r="A1014" s="221"/>
      <c r="B1014" s="227"/>
      <c r="C1014" s="248"/>
      <c r="D1014" s="248"/>
      <c r="E1014" s="254"/>
      <c r="F1014" s="254"/>
      <c r="G1014" s="254"/>
      <c r="H1014" s="254"/>
      <c r="I1014" s="4" t="s">
        <v>151</v>
      </c>
      <c r="J1014" s="259" t="s">
        <v>257</v>
      </c>
      <c r="K1014" s="259">
        <v>100</v>
      </c>
      <c r="L1014" s="234">
        <v>100</v>
      </c>
      <c r="M1014" s="116">
        <v>6.6149728006820483E-5</v>
      </c>
      <c r="N1014" s="5">
        <f t="shared" si="170"/>
        <v>18058875.745861992</v>
      </c>
      <c r="O1014" s="6">
        <v>1</v>
      </c>
      <c r="P1014" s="260">
        <v>18058875.745861992</v>
      </c>
      <c r="Q1014" s="261">
        <f t="shared" si="167"/>
        <v>0</v>
      </c>
      <c r="R1014" s="262">
        <f t="shared" si="167"/>
        <v>0</v>
      </c>
      <c r="S1014" s="6">
        <f t="shared" ref="S1014:S1027" si="174">L1014/K1014</f>
        <v>1</v>
      </c>
      <c r="T1014" s="260">
        <f t="shared" si="168"/>
        <v>18058875.745861992</v>
      </c>
      <c r="U1014" s="428">
        <v>1</v>
      </c>
      <c r="V1014" s="225">
        <v>100</v>
      </c>
      <c r="W1014" s="226">
        <f t="shared" si="169"/>
        <v>0</v>
      </c>
      <c r="AB1014" s="199"/>
      <c r="AC1014" s="199"/>
    </row>
    <row r="1015" spans="1:29" s="225" customFormat="1" ht="36" hidden="1" customHeight="1" outlineLevel="7" x14ac:dyDescent="0.2">
      <c r="A1015" s="221"/>
      <c r="B1015" s="227"/>
      <c r="C1015" s="248"/>
      <c r="D1015" s="248"/>
      <c r="E1015" s="254"/>
      <c r="F1015" s="254"/>
      <c r="G1015" s="254"/>
      <c r="H1015" s="254"/>
      <c r="I1015" s="4" t="s">
        <v>152</v>
      </c>
      <c r="J1015" s="259" t="s">
        <v>257</v>
      </c>
      <c r="K1015" s="259">
        <v>100</v>
      </c>
      <c r="L1015" s="234">
        <v>100</v>
      </c>
      <c r="M1015" s="116">
        <v>6.6149728006820483E-5</v>
      </c>
      <c r="N1015" s="5">
        <f t="shared" si="170"/>
        <v>18058875.745861992</v>
      </c>
      <c r="O1015" s="6">
        <v>1</v>
      </c>
      <c r="P1015" s="260">
        <v>18058875.745861992</v>
      </c>
      <c r="Q1015" s="261">
        <f t="shared" si="167"/>
        <v>0</v>
      </c>
      <c r="R1015" s="262">
        <f t="shared" si="167"/>
        <v>0</v>
      </c>
      <c r="S1015" s="6">
        <f t="shared" si="174"/>
        <v>1</v>
      </c>
      <c r="T1015" s="260">
        <f t="shared" si="168"/>
        <v>18058875.745861992</v>
      </c>
      <c r="U1015" s="428">
        <v>1</v>
      </c>
      <c r="V1015" s="225">
        <v>100</v>
      </c>
      <c r="W1015" s="226">
        <f t="shared" si="169"/>
        <v>0</v>
      </c>
      <c r="AB1015" s="199"/>
      <c r="AC1015" s="199"/>
    </row>
    <row r="1016" spans="1:29" s="225" customFormat="1" ht="36" hidden="1" customHeight="1" outlineLevel="7" x14ac:dyDescent="0.2">
      <c r="A1016" s="221"/>
      <c r="B1016" s="227"/>
      <c r="C1016" s="248"/>
      <c r="D1016" s="248"/>
      <c r="E1016" s="254"/>
      <c r="F1016" s="254"/>
      <c r="G1016" s="254"/>
      <c r="H1016" s="254"/>
      <c r="I1016" s="4" t="s">
        <v>153</v>
      </c>
      <c r="J1016" s="259" t="s">
        <v>257</v>
      </c>
      <c r="K1016" s="259">
        <v>100</v>
      </c>
      <c r="L1016" s="234">
        <v>100</v>
      </c>
      <c r="M1016" s="116">
        <v>6.6149728006820483E-5</v>
      </c>
      <c r="N1016" s="5">
        <f t="shared" si="170"/>
        <v>18058875.745861992</v>
      </c>
      <c r="O1016" s="6">
        <v>1</v>
      </c>
      <c r="P1016" s="260">
        <v>18058875.745861992</v>
      </c>
      <c r="Q1016" s="261">
        <f t="shared" si="167"/>
        <v>0</v>
      </c>
      <c r="R1016" s="262">
        <f t="shared" si="167"/>
        <v>0</v>
      </c>
      <c r="S1016" s="6">
        <f t="shared" si="174"/>
        <v>1</v>
      </c>
      <c r="T1016" s="260">
        <f t="shared" si="168"/>
        <v>18058875.745861992</v>
      </c>
      <c r="U1016" s="428">
        <v>1</v>
      </c>
      <c r="V1016" s="225">
        <v>100</v>
      </c>
      <c r="W1016" s="226">
        <f t="shared" si="169"/>
        <v>0</v>
      </c>
      <c r="AB1016" s="199"/>
      <c r="AC1016" s="199"/>
    </row>
    <row r="1017" spans="1:29" s="225" customFormat="1" ht="36" hidden="1" customHeight="1" outlineLevel="7" x14ac:dyDescent="0.2">
      <c r="A1017" s="221"/>
      <c r="B1017" s="227"/>
      <c r="C1017" s="248"/>
      <c r="D1017" s="248"/>
      <c r="E1017" s="254"/>
      <c r="F1017" s="254"/>
      <c r="G1017" s="254"/>
      <c r="H1017" s="254"/>
      <c r="I1017" s="4" t="s">
        <v>154</v>
      </c>
      <c r="J1017" s="259" t="s">
        <v>257</v>
      </c>
      <c r="K1017" s="259">
        <v>100</v>
      </c>
      <c r="L1017" s="234">
        <v>100</v>
      </c>
      <c r="M1017" s="116">
        <v>6.6149728006820483E-5</v>
      </c>
      <c r="N1017" s="5">
        <f t="shared" si="170"/>
        <v>18058875.745861992</v>
      </c>
      <c r="O1017" s="6">
        <v>1</v>
      </c>
      <c r="P1017" s="260">
        <v>18058875.745861992</v>
      </c>
      <c r="Q1017" s="261">
        <f t="shared" si="167"/>
        <v>0</v>
      </c>
      <c r="R1017" s="262">
        <f t="shared" si="167"/>
        <v>0</v>
      </c>
      <c r="S1017" s="6">
        <f t="shared" si="174"/>
        <v>1</v>
      </c>
      <c r="T1017" s="260">
        <f t="shared" si="168"/>
        <v>18058875.745861992</v>
      </c>
      <c r="U1017" s="428">
        <v>1</v>
      </c>
      <c r="V1017" s="225">
        <v>100</v>
      </c>
      <c r="W1017" s="226">
        <f t="shared" si="169"/>
        <v>0</v>
      </c>
      <c r="AB1017" s="199"/>
      <c r="AC1017" s="199"/>
    </row>
    <row r="1018" spans="1:29" s="225" customFormat="1" ht="36" hidden="1" customHeight="1" outlineLevel="7" x14ac:dyDescent="0.2">
      <c r="A1018" s="221"/>
      <c r="B1018" s="227"/>
      <c r="C1018" s="248"/>
      <c r="D1018" s="248"/>
      <c r="E1018" s="254"/>
      <c r="F1018" s="254"/>
      <c r="G1018" s="254"/>
      <c r="H1018" s="254"/>
      <c r="I1018" s="4" t="s">
        <v>155</v>
      </c>
      <c r="J1018" s="259" t="s">
        <v>257</v>
      </c>
      <c r="K1018" s="259">
        <v>100</v>
      </c>
      <c r="L1018" s="234">
        <v>100</v>
      </c>
      <c r="M1018" s="116">
        <v>6.6149728006820483E-5</v>
      </c>
      <c r="N1018" s="5">
        <f t="shared" si="170"/>
        <v>18058875.745861992</v>
      </c>
      <c r="O1018" s="6">
        <v>1</v>
      </c>
      <c r="P1018" s="260">
        <v>18058875.745861992</v>
      </c>
      <c r="Q1018" s="261">
        <f t="shared" si="167"/>
        <v>0</v>
      </c>
      <c r="R1018" s="262">
        <f t="shared" si="167"/>
        <v>0</v>
      </c>
      <c r="S1018" s="6">
        <f t="shared" si="174"/>
        <v>1</v>
      </c>
      <c r="T1018" s="260">
        <f t="shared" si="168"/>
        <v>18058875.745861992</v>
      </c>
      <c r="U1018" s="428">
        <v>1</v>
      </c>
      <c r="V1018" s="225">
        <v>100</v>
      </c>
      <c r="W1018" s="226">
        <f t="shared" si="169"/>
        <v>0</v>
      </c>
      <c r="AB1018" s="199"/>
      <c r="AC1018" s="199"/>
    </row>
    <row r="1019" spans="1:29" s="225" customFormat="1" ht="36" hidden="1" customHeight="1" outlineLevel="7" x14ac:dyDescent="0.2">
      <c r="A1019" s="221"/>
      <c r="B1019" s="227"/>
      <c r="C1019" s="248"/>
      <c r="D1019" s="248"/>
      <c r="E1019" s="254"/>
      <c r="F1019" s="254"/>
      <c r="G1019" s="254"/>
      <c r="H1019" s="254"/>
      <c r="I1019" s="4" t="s">
        <v>156</v>
      </c>
      <c r="J1019" s="259" t="s">
        <v>257</v>
      </c>
      <c r="K1019" s="259">
        <v>100</v>
      </c>
      <c r="L1019" s="234">
        <v>20</v>
      </c>
      <c r="M1019" s="116">
        <v>3.9689836804092278E-3</v>
      </c>
      <c r="N1019" s="5">
        <f t="shared" si="170"/>
        <v>1083532544.7517192</v>
      </c>
      <c r="O1019" s="6">
        <v>1</v>
      </c>
      <c r="P1019" s="260">
        <v>216706508.95034385</v>
      </c>
      <c r="Q1019" s="261">
        <f t="shared" si="167"/>
        <v>0</v>
      </c>
      <c r="R1019" s="262">
        <f t="shared" si="167"/>
        <v>866826035.80137539</v>
      </c>
      <c r="S1019" s="6">
        <v>1</v>
      </c>
      <c r="T1019" s="260">
        <f t="shared" si="168"/>
        <v>1083532544.7517192</v>
      </c>
      <c r="U1019" s="428">
        <v>1</v>
      </c>
      <c r="W1019" s="226">
        <f t="shared" si="169"/>
        <v>-20</v>
      </c>
      <c r="AB1019" s="199"/>
      <c r="AC1019" s="199"/>
    </row>
    <row r="1020" spans="1:29" s="225" customFormat="1" ht="36" hidden="1" customHeight="1" outlineLevel="7" x14ac:dyDescent="0.2">
      <c r="A1020" s="221"/>
      <c r="B1020" s="227"/>
      <c r="C1020" s="248"/>
      <c r="D1020" s="248"/>
      <c r="E1020" s="254"/>
      <c r="F1020" s="254"/>
      <c r="G1020" s="254"/>
      <c r="H1020" s="254"/>
      <c r="I1020" s="4" t="s">
        <v>157</v>
      </c>
      <c r="J1020" s="259" t="s">
        <v>257</v>
      </c>
      <c r="K1020" s="259">
        <v>100</v>
      </c>
      <c r="L1020" s="234">
        <v>20</v>
      </c>
      <c r="M1020" s="116">
        <v>6.6149728006820483E-5</v>
      </c>
      <c r="N1020" s="5">
        <f t="shared" si="170"/>
        <v>18058875.745861992</v>
      </c>
      <c r="O1020" s="6">
        <v>0.2</v>
      </c>
      <c r="P1020" s="260">
        <v>3611775.1491723987</v>
      </c>
      <c r="Q1020" s="261">
        <f t="shared" si="167"/>
        <v>0</v>
      </c>
      <c r="R1020" s="262">
        <f t="shared" si="167"/>
        <v>0</v>
      </c>
      <c r="S1020" s="6">
        <v>0.2</v>
      </c>
      <c r="T1020" s="260">
        <f t="shared" si="168"/>
        <v>3611775.1491723987</v>
      </c>
      <c r="U1020" s="428">
        <v>0.2</v>
      </c>
      <c r="W1020" s="226">
        <f t="shared" si="169"/>
        <v>-20</v>
      </c>
      <c r="AB1020" s="199"/>
      <c r="AC1020" s="199"/>
    </row>
    <row r="1021" spans="1:29" s="225" customFormat="1" ht="36" hidden="1" customHeight="1" outlineLevel="7" x14ac:dyDescent="0.2">
      <c r="A1021" s="221"/>
      <c r="B1021" s="227"/>
      <c r="C1021" s="248"/>
      <c r="D1021" s="248"/>
      <c r="E1021" s="254"/>
      <c r="F1021" s="254"/>
      <c r="G1021" s="254"/>
      <c r="H1021" s="254"/>
      <c r="I1021" s="4" t="s">
        <v>158</v>
      </c>
      <c r="J1021" s="259" t="s">
        <v>257</v>
      </c>
      <c r="K1021" s="259">
        <v>100</v>
      </c>
      <c r="L1021" s="234">
        <v>20</v>
      </c>
      <c r="M1021" s="116">
        <v>6.6149728006820483E-5</v>
      </c>
      <c r="N1021" s="5">
        <f t="shared" si="170"/>
        <v>18058875.745861992</v>
      </c>
      <c r="O1021" s="6">
        <v>0.2</v>
      </c>
      <c r="P1021" s="260">
        <v>3611775.1491723987</v>
      </c>
      <c r="Q1021" s="261">
        <f t="shared" si="167"/>
        <v>0</v>
      </c>
      <c r="R1021" s="262">
        <f t="shared" si="167"/>
        <v>0</v>
      </c>
      <c r="S1021" s="6">
        <v>0.2</v>
      </c>
      <c r="T1021" s="260">
        <f t="shared" si="168"/>
        <v>3611775.1491723987</v>
      </c>
      <c r="U1021" s="428">
        <v>0.2</v>
      </c>
      <c r="W1021" s="226">
        <f t="shared" si="169"/>
        <v>-20</v>
      </c>
      <c r="AB1021" s="199"/>
      <c r="AC1021" s="199"/>
    </row>
    <row r="1022" spans="1:29" s="225" customFormat="1" ht="36" hidden="1" customHeight="1" outlineLevel="7" x14ac:dyDescent="0.2">
      <c r="A1022" s="221"/>
      <c r="B1022" s="227"/>
      <c r="C1022" s="248"/>
      <c r="D1022" s="248"/>
      <c r="E1022" s="254"/>
      <c r="F1022" s="254"/>
      <c r="G1022" s="254"/>
      <c r="H1022" s="254"/>
      <c r="I1022" s="4" t="s">
        <v>159</v>
      </c>
      <c r="J1022" s="259" t="s">
        <v>257</v>
      </c>
      <c r="K1022" s="259">
        <v>100</v>
      </c>
      <c r="L1022" s="234">
        <v>20</v>
      </c>
      <c r="M1022" s="116">
        <v>1.0583956481091277E-3</v>
      </c>
      <c r="N1022" s="5">
        <f t="shared" si="170"/>
        <v>288942011.93379188</v>
      </c>
      <c r="O1022" s="6">
        <v>0.2</v>
      </c>
      <c r="P1022" s="260">
        <v>57788402.38675838</v>
      </c>
      <c r="Q1022" s="261">
        <f t="shared" si="167"/>
        <v>0</v>
      </c>
      <c r="R1022" s="262">
        <f t="shared" si="167"/>
        <v>0</v>
      </c>
      <c r="S1022" s="6">
        <v>0.2</v>
      </c>
      <c r="T1022" s="260">
        <f t="shared" si="168"/>
        <v>57788402.38675838</v>
      </c>
      <c r="U1022" s="428">
        <v>0.2</v>
      </c>
      <c r="W1022" s="226">
        <f t="shared" si="169"/>
        <v>-20</v>
      </c>
      <c r="AB1022" s="199"/>
      <c r="AC1022" s="199"/>
    </row>
    <row r="1023" spans="1:29" s="225" customFormat="1" ht="36" hidden="1" customHeight="1" outlineLevel="7" x14ac:dyDescent="0.2">
      <c r="A1023" s="221"/>
      <c r="B1023" s="227"/>
      <c r="C1023" s="248"/>
      <c r="D1023" s="248"/>
      <c r="E1023" s="254"/>
      <c r="F1023" s="254"/>
      <c r="G1023" s="254"/>
      <c r="H1023" s="254"/>
      <c r="I1023" s="4" t="s">
        <v>160</v>
      </c>
      <c r="J1023" s="259" t="s">
        <v>257</v>
      </c>
      <c r="K1023" s="259">
        <v>100</v>
      </c>
      <c r="L1023" s="234">
        <v>100</v>
      </c>
      <c r="M1023" s="116">
        <v>1.0583956481091277E-3</v>
      </c>
      <c r="N1023" s="5">
        <f t="shared" si="170"/>
        <v>288942011.93379188</v>
      </c>
      <c r="O1023" s="6">
        <v>1</v>
      </c>
      <c r="P1023" s="260">
        <v>288942011.93379188</v>
      </c>
      <c r="Q1023" s="261">
        <f t="shared" si="167"/>
        <v>0</v>
      </c>
      <c r="R1023" s="262">
        <f t="shared" si="167"/>
        <v>0</v>
      </c>
      <c r="S1023" s="6">
        <v>1</v>
      </c>
      <c r="T1023" s="260">
        <f t="shared" si="168"/>
        <v>288942011.93379188</v>
      </c>
      <c r="U1023" s="428">
        <v>1</v>
      </c>
      <c r="V1023" s="225">
        <v>100</v>
      </c>
      <c r="W1023" s="226">
        <f t="shared" si="169"/>
        <v>0</v>
      </c>
      <c r="AB1023" s="199"/>
      <c r="AC1023" s="199"/>
    </row>
    <row r="1024" spans="1:29" s="225" customFormat="1" ht="36" hidden="1" customHeight="1" outlineLevel="7" x14ac:dyDescent="0.2">
      <c r="A1024" s="221"/>
      <c r="B1024" s="227"/>
      <c r="C1024" s="248"/>
      <c r="D1024" s="248"/>
      <c r="E1024" s="254"/>
      <c r="F1024" s="254"/>
      <c r="G1024" s="254"/>
      <c r="H1024" s="254"/>
      <c r="I1024" s="4" t="s">
        <v>161</v>
      </c>
      <c r="J1024" s="259" t="s">
        <v>257</v>
      </c>
      <c r="K1024" s="259">
        <v>100</v>
      </c>
      <c r="L1024" s="234">
        <v>0</v>
      </c>
      <c r="M1024" s="116">
        <v>3.3074864003410243E-3</v>
      </c>
      <c r="N1024" s="5">
        <f t="shared" si="170"/>
        <v>902943787.29309964</v>
      </c>
      <c r="O1024" s="6">
        <v>0</v>
      </c>
      <c r="P1024" s="260">
        <v>0</v>
      </c>
      <c r="Q1024" s="261">
        <f t="shared" si="167"/>
        <v>0</v>
      </c>
      <c r="R1024" s="262">
        <f t="shared" si="167"/>
        <v>0</v>
      </c>
      <c r="S1024" s="6">
        <f t="shared" si="174"/>
        <v>0</v>
      </c>
      <c r="T1024" s="260">
        <f t="shared" si="168"/>
        <v>0</v>
      </c>
      <c r="U1024" s="428">
        <v>0</v>
      </c>
      <c r="W1024" s="226">
        <f t="shared" si="169"/>
        <v>0</v>
      </c>
      <c r="AB1024" s="199"/>
      <c r="AC1024" s="199"/>
    </row>
    <row r="1025" spans="1:29" s="225" customFormat="1" ht="36" hidden="1" customHeight="1" outlineLevel="7" x14ac:dyDescent="0.2">
      <c r="A1025" s="221"/>
      <c r="B1025" s="227"/>
      <c r="C1025" s="248"/>
      <c r="D1025" s="248"/>
      <c r="E1025" s="254"/>
      <c r="F1025" s="254"/>
      <c r="G1025" s="254"/>
      <c r="H1025" s="254"/>
      <c r="I1025" s="4" t="s">
        <v>162</v>
      </c>
      <c r="J1025" s="259" t="s">
        <v>257</v>
      </c>
      <c r="K1025" s="259">
        <v>100</v>
      </c>
      <c r="L1025" s="234">
        <v>0</v>
      </c>
      <c r="M1025" s="116">
        <v>1.7198929281773323E-3</v>
      </c>
      <c r="N1025" s="5">
        <f t="shared" si="170"/>
        <v>469530769.39241171</v>
      </c>
      <c r="O1025" s="6">
        <v>0</v>
      </c>
      <c r="P1025" s="260">
        <v>0</v>
      </c>
      <c r="Q1025" s="261">
        <f t="shared" si="167"/>
        <v>0</v>
      </c>
      <c r="R1025" s="262">
        <f t="shared" si="167"/>
        <v>0</v>
      </c>
      <c r="S1025" s="6">
        <f t="shared" si="174"/>
        <v>0</v>
      </c>
      <c r="T1025" s="260">
        <f t="shared" si="168"/>
        <v>0</v>
      </c>
      <c r="U1025" s="428">
        <v>0</v>
      </c>
      <c r="W1025" s="226">
        <f t="shared" si="169"/>
        <v>0</v>
      </c>
      <c r="AB1025" s="199"/>
      <c r="AC1025" s="199"/>
    </row>
    <row r="1026" spans="1:29" s="225" customFormat="1" ht="36" hidden="1" customHeight="1" outlineLevel="7" x14ac:dyDescent="0.2">
      <c r="A1026" s="221"/>
      <c r="B1026" s="227"/>
      <c r="C1026" s="248"/>
      <c r="D1026" s="248"/>
      <c r="E1026" s="254"/>
      <c r="F1026" s="254"/>
      <c r="G1026" s="254"/>
      <c r="H1026" s="254"/>
      <c r="I1026" s="4" t="s">
        <v>34</v>
      </c>
      <c r="J1026" s="259" t="s">
        <v>257</v>
      </c>
      <c r="K1026" s="259">
        <v>100</v>
      </c>
      <c r="L1026" s="234">
        <v>20</v>
      </c>
      <c r="M1026" s="116">
        <v>1.5875934721636914E-3</v>
      </c>
      <c r="N1026" s="5">
        <f t="shared" si="170"/>
        <v>433413017.90068775</v>
      </c>
      <c r="O1026" s="6">
        <v>0.2</v>
      </c>
      <c r="P1026" s="260">
        <v>86682603.580137551</v>
      </c>
      <c r="Q1026" s="261">
        <f t="shared" si="167"/>
        <v>0</v>
      </c>
      <c r="R1026" s="262">
        <f t="shared" si="167"/>
        <v>0</v>
      </c>
      <c r="S1026" s="6">
        <v>0.2</v>
      </c>
      <c r="T1026" s="260">
        <f t="shared" si="168"/>
        <v>86682603.580137551</v>
      </c>
      <c r="U1026" s="428">
        <v>0.2</v>
      </c>
      <c r="W1026" s="226">
        <f t="shared" si="169"/>
        <v>-20</v>
      </c>
      <c r="AB1026" s="199"/>
      <c r="AC1026" s="199"/>
    </row>
    <row r="1027" spans="1:29" s="225" customFormat="1" ht="36" hidden="1" customHeight="1" outlineLevel="7" x14ac:dyDescent="0.2">
      <c r="A1027" s="221"/>
      <c r="B1027" s="227"/>
      <c r="C1027" s="248"/>
      <c r="D1027" s="248"/>
      <c r="E1027" s="254"/>
      <c r="F1027" s="254"/>
      <c r="G1027" s="254"/>
      <c r="H1027" s="254"/>
      <c r="I1027" s="4" t="s">
        <v>35</v>
      </c>
      <c r="J1027" s="259" t="s">
        <v>257</v>
      </c>
      <c r="K1027" s="259">
        <v>100</v>
      </c>
      <c r="L1027" s="234">
        <v>100.00006614972801</v>
      </c>
      <c r="M1027" s="116">
        <v>6.6149728006820483E-5</v>
      </c>
      <c r="N1027" s="5">
        <f t="shared" si="170"/>
        <v>18058875.745861992</v>
      </c>
      <c r="O1027" s="6">
        <v>1.0000006614972801</v>
      </c>
      <c r="P1027" s="260">
        <v>18058887.69175918</v>
      </c>
      <c r="Q1027" s="261">
        <f t="shared" si="167"/>
        <v>0</v>
      </c>
      <c r="R1027" s="262">
        <f t="shared" si="167"/>
        <v>0</v>
      </c>
      <c r="S1027" s="6">
        <f t="shared" si="174"/>
        <v>1.0000006614972801</v>
      </c>
      <c r="T1027" s="260">
        <f t="shared" si="168"/>
        <v>18058887.69175918</v>
      </c>
      <c r="U1027" s="428">
        <v>1.0000006614972801</v>
      </c>
      <c r="V1027" s="225">
        <v>100</v>
      </c>
      <c r="W1027" s="226">
        <f t="shared" si="169"/>
        <v>-6.6149728013442655E-5</v>
      </c>
      <c r="AB1027" s="199"/>
      <c r="AC1027" s="199"/>
    </row>
    <row r="1028" spans="1:29" s="225" customFormat="1" ht="36" hidden="1" customHeight="1" outlineLevel="3" x14ac:dyDescent="0.2">
      <c r="A1028" s="221"/>
      <c r="B1028" s="227"/>
      <c r="C1028" s="248"/>
      <c r="D1028" s="248"/>
      <c r="E1028" s="254"/>
      <c r="F1028" s="254"/>
      <c r="G1028" s="254"/>
      <c r="H1028" s="254"/>
      <c r="I1028" s="13" t="s">
        <v>56</v>
      </c>
      <c r="J1028" s="255"/>
      <c r="K1028" s="255"/>
      <c r="L1028" s="256"/>
      <c r="M1028" s="112">
        <v>0.10221401063789579</v>
      </c>
      <c r="N1028" s="14">
        <f t="shared" si="170"/>
        <v>27904424904.14555</v>
      </c>
      <c r="O1028" s="257">
        <v>4.8908635628849777E-2</v>
      </c>
      <c r="P1028" s="258">
        <v>1323433645.6411853</v>
      </c>
      <c r="Q1028" s="257">
        <f t="shared" si="167"/>
        <v>1.4913549965150721E-3</v>
      </c>
      <c r="R1028" s="256">
        <f t="shared" si="167"/>
        <v>82949107.933947802</v>
      </c>
      <c r="S1028" s="257">
        <f>(S1029*M1029+S1107*M1107)/M1028</f>
        <v>5.0399990625364849E-2</v>
      </c>
      <c r="T1028" s="258">
        <f t="shared" si="168"/>
        <v>1406382753.5751331</v>
      </c>
      <c r="U1028" s="428">
        <v>4.8908635628849777E-2</v>
      </c>
      <c r="W1028" s="226">
        <f t="shared" si="169"/>
        <v>0</v>
      </c>
      <c r="AB1028" s="199"/>
      <c r="AC1028" s="199"/>
    </row>
    <row r="1029" spans="1:29" s="225" customFormat="1" ht="36" hidden="1" customHeight="1" outlineLevel="4" x14ac:dyDescent="0.2">
      <c r="A1029" s="221"/>
      <c r="B1029" s="227"/>
      <c r="C1029" s="248"/>
      <c r="D1029" s="248"/>
      <c r="E1029" s="254"/>
      <c r="F1029" s="265"/>
      <c r="G1029" s="265"/>
      <c r="H1029" s="265"/>
      <c r="I1029" s="19" t="s">
        <v>57</v>
      </c>
      <c r="J1029" s="266"/>
      <c r="K1029" s="266"/>
      <c r="L1029" s="267"/>
      <c r="M1029" s="105">
        <v>0.10116955021692456</v>
      </c>
      <c r="N1029" s="20">
        <f t="shared" si="170"/>
        <v>27619287209.220406</v>
      </c>
      <c r="O1029" s="268">
        <v>4.9413561607550935E-2</v>
      </c>
      <c r="P1029" s="269">
        <v>1323433645.6411853</v>
      </c>
      <c r="Q1029" s="268">
        <f t="shared" si="167"/>
        <v>1.5067515388950473E-3</v>
      </c>
      <c r="R1029" s="267">
        <f t="shared" si="167"/>
        <v>82949107.933947802</v>
      </c>
      <c r="S1029" s="268">
        <f>(S1030*M1030+S1059*M1059)/M1029</f>
        <v>5.0920313146445982E-2</v>
      </c>
      <c r="T1029" s="269">
        <f t="shared" si="168"/>
        <v>1406382753.5751331</v>
      </c>
      <c r="U1029" s="428">
        <v>4.9413561607550935E-2</v>
      </c>
      <c r="W1029" s="226">
        <f t="shared" si="169"/>
        <v>0</v>
      </c>
      <c r="AB1029" s="199"/>
      <c r="AC1029" s="199"/>
    </row>
    <row r="1030" spans="1:29" s="225" customFormat="1" ht="36" hidden="1" customHeight="1" outlineLevel="5" x14ac:dyDescent="0.2">
      <c r="A1030" s="221"/>
      <c r="B1030" s="227"/>
      <c r="C1030" s="248"/>
      <c r="D1030" s="248"/>
      <c r="E1030" s="254"/>
      <c r="F1030" s="265"/>
      <c r="G1030" s="270"/>
      <c r="H1030" s="270"/>
      <c r="I1030" s="22" t="s">
        <v>58</v>
      </c>
      <c r="J1030" s="271"/>
      <c r="K1030" s="271"/>
      <c r="L1030" s="272"/>
      <c r="M1030" s="115">
        <v>3.5409689170514742E-2</v>
      </c>
      <c r="N1030" s="23">
        <f t="shared" si="170"/>
        <v>9666845143.5505238</v>
      </c>
      <c r="O1030" s="273">
        <v>6.6895627046855338E-2</v>
      </c>
      <c r="P1030" s="274">
        <v>605335963.01438951</v>
      </c>
      <c r="Q1030" s="273">
        <f t="shared" si="167"/>
        <v>4.3049622589063502E-3</v>
      </c>
      <c r="R1030" s="272">
        <f t="shared" si="167"/>
        <v>82949107.933948278</v>
      </c>
      <c r="S1030" s="273">
        <f>(S1031*M1031+S1038*M1038+S1045*M1045+S1052*M1052)/M1030</f>
        <v>7.1200589305761688E-2</v>
      </c>
      <c r="T1030" s="274">
        <f t="shared" si="168"/>
        <v>688285070.94833779</v>
      </c>
      <c r="U1030" s="428">
        <v>6.6895627046855338E-2</v>
      </c>
      <c r="W1030" s="226">
        <f t="shared" si="169"/>
        <v>0</v>
      </c>
      <c r="AB1030" s="199"/>
      <c r="AC1030" s="199"/>
    </row>
    <row r="1031" spans="1:29" s="225" customFormat="1" ht="36" hidden="1" customHeight="1" outlineLevel="6" x14ac:dyDescent="0.2">
      <c r="A1031" s="221"/>
      <c r="B1031" s="227"/>
      <c r="C1031" s="248"/>
      <c r="D1031" s="248"/>
      <c r="E1031" s="254"/>
      <c r="F1031" s="265"/>
      <c r="G1031" s="270"/>
      <c r="H1031" s="278"/>
      <c r="I1031" s="27" t="s">
        <v>59</v>
      </c>
      <c r="J1031" s="279"/>
      <c r="K1031" s="279"/>
      <c r="L1031" s="282"/>
      <c r="M1031" s="280">
        <v>3.8887085581293594E-3</v>
      </c>
      <c r="N1031" s="28">
        <f t="shared" si="170"/>
        <v>1061617436.3693151</v>
      </c>
      <c r="O1031" s="29">
        <v>0.12279</v>
      </c>
      <c r="P1031" s="281">
        <v>89022300.583517075</v>
      </c>
      <c r="Q1031" s="283">
        <f t="shared" si="167"/>
        <v>3.9199999999999999E-2</v>
      </c>
      <c r="R1031" s="282">
        <f t="shared" si="167"/>
        <v>82949107.933948278</v>
      </c>
      <c r="S1031" s="29">
        <f>SUMPRODUCT(S1032:S1037,M1032:M1037)/M1031</f>
        <v>0.16199</v>
      </c>
      <c r="T1031" s="281">
        <f t="shared" si="168"/>
        <v>171971408.51746535</v>
      </c>
      <c r="U1031" s="428">
        <v>0.12279</v>
      </c>
      <c r="W1031" s="226">
        <f t="shared" si="169"/>
        <v>0</v>
      </c>
      <c r="AB1031" s="199"/>
      <c r="AC1031" s="199"/>
    </row>
    <row r="1032" spans="1:29" s="225" customFormat="1" ht="36" hidden="1" customHeight="1" outlineLevel="7" x14ac:dyDescent="0.2">
      <c r="A1032" s="221"/>
      <c r="B1032" s="227"/>
      <c r="C1032" s="248"/>
      <c r="D1032" s="248"/>
      <c r="E1032" s="254"/>
      <c r="F1032" s="265"/>
      <c r="G1032" s="270"/>
      <c r="H1032" s="278"/>
      <c r="I1032" s="16" t="s">
        <v>60</v>
      </c>
      <c r="J1032" s="263" t="s">
        <v>261</v>
      </c>
      <c r="K1032" s="263">
        <v>6223</v>
      </c>
      <c r="L1032" s="234">
        <v>1369</v>
      </c>
      <c r="M1032" s="108">
        <v>1.9443542790646798E-4</v>
      </c>
      <c r="N1032" s="17">
        <f t="shared" si="170"/>
        <v>53080871.818465762</v>
      </c>
      <c r="O1032" s="6">
        <v>0.2303</v>
      </c>
      <c r="P1032" s="260">
        <v>11677280.012771916</v>
      </c>
      <c r="Q1032" s="261">
        <f t="shared" si="167"/>
        <v>0</v>
      </c>
      <c r="R1032" s="262">
        <f t="shared" si="167"/>
        <v>547244.76702074893</v>
      </c>
      <c r="S1032" s="6">
        <v>0.2303</v>
      </c>
      <c r="T1032" s="260">
        <f t="shared" si="168"/>
        <v>12224524.779792665</v>
      </c>
      <c r="U1032" s="428">
        <v>0.2303</v>
      </c>
      <c r="V1032" s="225">
        <v>600</v>
      </c>
      <c r="W1032" s="226">
        <f t="shared" si="169"/>
        <v>-769</v>
      </c>
      <c r="AB1032" s="199"/>
      <c r="AC1032" s="199"/>
    </row>
    <row r="1033" spans="1:29" s="225" customFormat="1" ht="36" hidden="1" customHeight="1" outlineLevel="7" x14ac:dyDescent="0.2">
      <c r="A1033" s="221"/>
      <c r="B1033" s="227"/>
      <c r="C1033" s="248"/>
      <c r="D1033" s="248"/>
      <c r="E1033" s="254"/>
      <c r="F1033" s="265"/>
      <c r="G1033" s="270"/>
      <c r="H1033" s="278"/>
      <c r="I1033" s="16" t="s">
        <v>61</v>
      </c>
      <c r="J1033" s="263" t="s">
        <v>261</v>
      </c>
      <c r="K1033" s="263">
        <v>2178</v>
      </c>
      <c r="L1033" s="234">
        <v>80</v>
      </c>
      <c r="M1033" s="108">
        <v>1.3610479953452758E-3</v>
      </c>
      <c r="N1033" s="17">
        <f t="shared" si="170"/>
        <v>371566102.72926033</v>
      </c>
      <c r="O1033" s="6">
        <v>0.14649999999999999</v>
      </c>
      <c r="P1033" s="260">
        <v>13647974.388586238</v>
      </c>
      <c r="Q1033" s="261">
        <f t="shared" si="167"/>
        <v>0</v>
      </c>
      <c r="R1033" s="262">
        <f t="shared" si="167"/>
        <v>40786459.661250398</v>
      </c>
      <c r="S1033" s="6">
        <v>0.14649999999999999</v>
      </c>
      <c r="T1033" s="260">
        <f t="shared" si="168"/>
        <v>54434434.049836636</v>
      </c>
      <c r="U1033" s="428">
        <v>0.14649999999999999</v>
      </c>
      <c r="W1033" s="226">
        <f t="shared" si="169"/>
        <v>-80</v>
      </c>
      <c r="AB1033" s="199"/>
      <c r="AC1033" s="199"/>
    </row>
    <row r="1034" spans="1:29" s="225" customFormat="1" ht="36" hidden="1" customHeight="1" outlineLevel="7" x14ac:dyDescent="0.2">
      <c r="A1034" s="221"/>
      <c r="B1034" s="227"/>
      <c r="C1034" s="248"/>
      <c r="D1034" s="248"/>
      <c r="E1034" s="254"/>
      <c r="F1034" s="265"/>
      <c r="G1034" s="270"/>
      <c r="H1034" s="278"/>
      <c r="I1034" s="4" t="s">
        <v>62</v>
      </c>
      <c r="J1034" s="259" t="s">
        <v>261</v>
      </c>
      <c r="K1034" s="259">
        <v>2178</v>
      </c>
      <c r="L1034" s="234">
        <v>0</v>
      </c>
      <c r="M1034" s="108">
        <v>1.3610479953452758E-3</v>
      </c>
      <c r="N1034" s="17">
        <f t="shared" si="170"/>
        <v>371566102.72926033</v>
      </c>
      <c r="O1034" s="6">
        <v>0</v>
      </c>
      <c r="P1034" s="260">
        <v>0</v>
      </c>
      <c r="Q1034" s="261">
        <f t="shared" si="167"/>
        <v>0.112</v>
      </c>
      <c r="R1034" s="262">
        <f t="shared" si="167"/>
        <v>41615403.505677156</v>
      </c>
      <c r="S1034" s="6">
        <v>0.112</v>
      </c>
      <c r="T1034" s="260">
        <f t="shared" si="168"/>
        <v>41615403.505677156</v>
      </c>
      <c r="U1034" s="428">
        <v>0</v>
      </c>
      <c r="W1034" s="226">
        <f t="shared" si="169"/>
        <v>0</v>
      </c>
      <c r="AB1034" s="199"/>
      <c r="AC1034" s="199"/>
    </row>
    <row r="1035" spans="1:29" s="225" customFormat="1" ht="36" hidden="1" customHeight="1" outlineLevel="7" x14ac:dyDescent="0.2">
      <c r="A1035" s="221"/>
      <c r="B1035" s="227"/>
      <c r="C1035" s="248"/>
      <c r="D1035" s="248"/>
      <c r="E1035" s="254"/>
      <c r="F1035" s="265"/>
      <c r="G1035" s="270"/>
      <c r="H1035" s="278"/>
      <c r="I1035" s="4" t="s">
        <v>63</v>
      </c>
      <c r="J1035" s="259" t="s">
        <v>261</v>
      </c>
      <c r="K1035" s="259">
        <v>2178</v>
      </c>
      <c r="L1035" s="234">
        <v>0</v>
      </c>
      <c r="M1035" s="108">
        <v>1.9443542790646798E-4</v>
      </c>
      <c r="N1035" s="17">
        <f t="shared" si="170"/>
        <v>53080871.818465762</v>
      </c>
      <c r="O1035" s="6">
        <v>0</v>
      </c>
      <c r="P1035" s="260">
        <v>0</v>
      </c>
      <c r="Q1035" s="261">
        <f t="shared" si="167"/>
        <v>0</v>
      </c>
      <c r="R1035" s="262">
        <f t="shared" si="167"/>
        <v>0</v>
      </c>
      <c r="S1035" s="6">
        <f t="shared" ref="S1035:S1037" si="175">L1035/K1035</f>
        <v>0</v>
      </c>
      <c r="T1035" s="260">
        <f t="shared" si="168"/>
        <v>0</v>
      </c>
      <c r="U1035" s="428">
        <v>0</v>
      </c>
      <c r="W1035" s="226">
        <f t="shared" si="169"/>
        <v>0</v>
      </c>
      <c r="AB1035" s="199"/>
      <c r="AC1035" s="199"/>
    </row>
    <row r="1036" spans="1:29" s="225" customFormat="1" ht="36" hidden="1" customHeight="1" outlineLevel="7" x14ac:dyDescent="0.2">
      <c r="A1036" s="221"/>
      <c r="B1036" s="227"/>
      <c r="C1036" s="248"/>
      <c r="D1036" s="248"/>
      <c r="E1036" s="254"/>
      <c r="F1036" s="265"/>
      <c r="G1036" s="270"/>
      <c r="H1036" s="278"/>
      <c r="I1036" s="4" t="s">
        <v>64</v>
      </c>
      <c r="J1036" s="259" t="s">
        <v>261</v>
      </c>
      <c r="K1036" s="259">
        <v>2178</v>
      </c>
      <c r="L1036" s="234">
        <v>0</v>
      </c>
      <c r="M1036" s="108">
        <v>1.9443542790646798E-4</v>
      </c>
      <c r="N1036" s="17">
        <f t="shared" si="170"/>
        <v>53080871.818465762</v>
      </c>
      <c r="O1036" s="6">
        <v>0</v>
      </c>
      <c r="P1036" s="260">
        <v>0</v>
      </c>
      <c r="Q1036" s="261">
        <f t="shared" si="167"/>
        <v>0</v>
      </c>
      <c r="R1036" s="262">
        <f t="shared" si="167"/>
        <v>0</v>
      </c>
      <c r="S1036" s="6">
        <f t="shared" si="175"/>
        <v>0</v>
      </c>
      <c r="T1036" s="260">
        <f t="shared" si="168"/>
        <v>0</v>
      </c>
      <c r="U1036" s="428">
        <v>0</v>
      </c>
      <c r="W1036" s="226">
        <f t="shared" si="169"/>
        <v>0</v>
      </c>
      <c r="AB1036" s="199"/>
      <c r="AC1036" s="199"/>
    </row>
    <row r="1037" spans="1:29" s="225" customFormat="1" ht="36" hidden="1" customHeight="1" outlineLevel="7" x14ac:dyDescent="0.2">
      <c r="A1037" s="221"/>
      <c r="B1037" s="227"/>
      <c r="C1037" s="248"/>
      <c r="D1037" s="248"/>
      <c r="E1037" s="254"/>
      <c r="F1037" s="265"/>
      <c r="G1037" s="270"/>
      <c r="H1037" s="278"/>
      <c r="I1037" s="4" t="s">
        <v>51</v>
      </c>
      <c r="J1037" s="259" t="s">
        <v>257</v>
      </c>
      <c r="K1037" s="259">
        <v>100</v>
      </c>
      <c r="L1037" s="234">
        <v>40</v>
      </c>
      <c r="M1037" s="108">
        <v>5.8330628371940389E-4</v>
      </c>
      <c r="N1037" s="17">
        <f t="shared" si="170"/>
        <v>159242615.45539725</v>
      </c>
      <c r="O1037" s="6">
        <v>0.4</v>
      </c>
      <c r="P1037" s="260">
        <v>63697046.182158902</v>
      </c>
      <c r="Q1037" s="261">
        <f t="shared" si="167"/>
        <v>0</v>
      </c>
      <c r="R1037" s="262">
        <f t="shared" si="167"/>
        <v>0</v>
      </c>
      <c r="S1037" s="6">
        <f t="shared" si="175"/>
        <v>0.4</v>
      </c>
      <c r="T1037" s="260">
        <f t="shared" si="168"/>
        <v>63697046.182158902</v>
      </c>
      <c r="U1037" s="428">
        <v>0.4</v>
      </c>
      <c r="V1037" s="225">
        <v>40</v>
      </c>
      <c r="W1037" s="226">
        <f t="shared" si="169"/>
        <v>0</v>
      </c>
      <c r="AB1037" s="199"/>
      <c r="AC1037" s="199"/>
    </row>
    <row r="1038" spans="1:29" s="225" customFormat="1" ht="36" hidden="1" customHeight="1" outlineLevel="6" x14ac:dyDescent="0.2">
      <c r="A1038" s="221"/>
      <c r="B1038" s="227"/>
      <c r="C1038" s="248"/>
      <c r="D1038" s="248"/>
      <c r="E1038" s="254"/>
      <c r="F1038" s="265"/>
      <c r="G1038" s="270"/>
      <c r="H1038" s="278"/>
      <c r="I1038" s="27" t="s">
        <v>65</v>
      </c>
      <c r="J1038" s="279"/>
      <c r="K1038" s="279"/>
      <c r="L1038" s="282"/>
      <c r="M1038" s="280">
        <v>2.8751202328604689E-2</v>
      </c>
      <c r="N1038" s="28">
        <f t="shared" si="170"/>
        <v>7849078235.7090797</v>
      </c>
      <c r="O1038" s="29">
        <v>0.06</v>
      </c>
      <c r="P1038" s="281">
        <v>470944694.14254475</v>
      </c>
      <c r="Q1038" s="283">
        <f t="shared" si="167"/>
        <v>0</v>
      </c>
      <c r="R1038" s="282">
        <f t="shared" si="167"/>
        <v>0</v>
      </c>
      <c r="S1038" s="29">
        <f>SUMPRODUCT(S1039:S1044,M1039:M1044)/M1038</f>
        <v>0.06</v>
      </c>
      <c r="T1038" s="281">
        <f t="shared" si="168"/>
        <v>470944694.14254475</v>
      </c>
      <c r="U1038" s="428">
        <v>0.06</v>
      </c>
      <c r="W1038" s="226">
        <f t="shared" si="169"/>
        <v>0</v>
      </c>
      <c r="AB1038" s="199"/>
      <c r="AC1038" s="199"/>
    </row>
    <row r="1039" spans="1:29" s="225" customFormat="1" ht="36" hidden="1" customHeight="1" outlineLevel="7" x14ac:dyDescent="0.2">
      <c r="A1039" s="221"/>
      <c r="B1039" s="227"/>
      <c r="C1039" s="248"/>
      <c r="D1039" s="248"/>
      <c r="E1039" s="254"/>
      <c r="F1039" s="265"/>
      <c r="G1039" s="270"/>
      <c r="H1039" s="278"/>
      <c r="I1039" s="16" t="s">
        <v>60</v>
      </c>
      <c r="J1039" s="263" t="s">
        <v>261</v>
      </c>
      <c r="K1039" s="263">
        <v>1</v>
      </c>
      <c r="L1039" s="234">
        <v>0</v>
      </c>
      <c r="M1039" s="108">
        <v>1.4375601164302344E-3</v>
      </c>
      <c r="N1039" s="17">
        <f t="shared" si="170"/>
        <v>392453911.78545398</v>
      </c>
      <c r="O1039" s="6">
        <v>0</v>
      </c>
      <c r="P1039" s="260">
        <v>0</v>
      </c>
      <c r="Q1039" s="261">
        <f t="shared" si="167"/>
        <v>0</v>
      </c>
      <c r="R1039" s="262">
        <f t="shared" si="167"/>
        <v>0</v>
      </c>
      <c r="S1039" s="6">
        <f t="shared" ref="S1039:S1044" si="176">L1039/K1039</f>
        <v>0</v>
      </c>
      <c r="T1039" s="260">
        <f t="shared" si="168"/>
        <v>0</v>
      </c>
      <c r="U1039" s="428">
        <v>0</v>
      </c>
      <c r="W1039" s="226">
        <f t="shared" si="169"/>
        <v>0</v>
      </c>
      <c r="AB1039" s="199"/>
      <c r="AC1039" s="199"/>
    </row>
    <row r="1040" spans="1:29" s="225" customFormat="1" ht="36" hidden="1" customHeight="1" outlineLevel="7" x14ac:dyDescent="0.2">
      <c r="A1040" s="221"/>
      <c r="B1040" s="227"/>
      <c r="C1040" s="248"/>
      <c r="D1040" s="248"/>
      <c r="E1040" s="254"/>
      <c r="F1040" s="265"/>
      <c r="G1040" s="270"/>
      <c r="H1040" s="278"/>
      <c r="I1040" s="16" t="s">
        <v>61</v>
      </c>
      <c r="J1040" s="263" t="s">
        <v>261</v>
      </c>
      <c r="K1040" s="263">
        <v>1</v>
      </c>
      <c r="L1040" s="234">
        <v>0</v>
      </c>
      <c r="M1040" s="108">
        <v>1.0062920815011641E-2</v>
      </c>
      <c r="N1040" s="17">
        <f t="shared" si="170"/>
        <v>2747177382.498178</v>
      </c>
      <c r="O1040" s="6">
        <v>0</v>
      </c>
      <c r="P1040" s="260">
        <v>0</v>
      </c>
      <c r="Q1040" s="261">
        <f t="shared" si="167"/>
        <v>0</v>
      </c>
      <c r="R1040" s="262">
        <f t="shared" si="167"/>
        <v>0</v>
      </c>
      <c r="S1040" s="6">
        <f t="shared" si="176"/>
        <v>0</v>
      </c>
      <c r="T1040" s="260">
        <f t="shared" si="168"/>
        <v>0</v>
      </c>
      <c r="U1040" s="428">
        <v>0</v>
      </c>
      <c r="W1040" s="226">
        <f t="shared" si="169"/>
        <v>0</v>
      </c>
      <c r="AB1040" s="199"/>
      <c r="AC1040" s="199"/>
    </row>
    <row r="1041" spans="1:29" s="225" customFormat="1" ht="36" hidden="1" customHeight="1" outlineLevel="7" x14ac:dyDescent="0.2">
      <c r="A1041" s="221"/>
      <c r="B1041" s="227"/>
      <c r="C1041" s="248"/>
      <c r="D1041" s="248"/>
      <c r="E1041" s="254"/>
      <c r="F1041" s="265"/>
      <c r="G1041" s="270"/>
      <c r="H1041" s="278"/>
      <c r="I1041" s="4" t="s">
        <v>62</v>
      </c>
      <c r="J1041" s="259" t="s">
        <v>261</v>
      </c>
      <c r="K1041" s="259">
        <v>1</v>
      </c>
      <c r="L1041" s="234">
        <v>0</v>
      </c>
      <c r="M1041" s="108">
        <v>1.0062920815011641E-2</v>
      </c>
      <c r="N1041" s="17">
        <f t="shared" si="170"/>
        <v>2747177382.498178</v>
      </c>
      <c r="O1041" s="6">
        <v>0</v>
      </c>
      <c r="P1041" s="260">
        <v>0</v>
      </c>
      <c r="Q1041" s="261">
        <f t="shared" si="167"/>
        <v>0</v>
      </c>
      <c r="R1041" s="262">
        <f t="shared" si="167"/>
        <v>0</v>
      </c>
      <c r="S1041" s="6">
        <f t="shared" si="176"/>
        <v>0</v>
      </c>
      <c r="T1041" s="260">
        <f t="shared" si="168"/>
        <v>0</v>
      </c>
      <c r="U1041" s="428">
        <v>0</v>
      </c>
      <c r="W1041" s="226">
        <f t="shared" si="169"/>
        <v>0</v>
      </c>
      <c r="AB1041" s="199"/>
      <c r="AC1041" s="199"/>
    </row>
    <row r="1042" spans="1:29" s="225" customFormat="1" ht="36" hidden="1" customHeight="1" outlineLevel="7" x14ac:dyDescent="0.2">
      <c r="A1042" s="221"/>
      <c r="B1042" s="227"/>
      <c r="C1042" s="248"/>
      <c r="D1042" s="248"/>
      <c r="E1042" s="254"/>
      <c r="F1042" s="265"/>
      <c r="G1042" s="270"/>
      <c r="H1042" s="278"/>
      <c r="I1042" s="4" t="s">
        <v>63</v>
      </c>
      <c r="J1042" s="259" t="s">
        <v>261</v>
      </c>
      <c r="K1042" s="259">
        <v>1</v>
      </c>
      <c r="L1042" s="234">
        <v>0</v>
      </c>
      <c r="M1042" s="108">
        <v>1.4375601164302344E-3</v>
      </c>
      <c r="N1042" s="17">
        <f t="shared" si="170"/>
        <v>392453911.78545398</v>
      </c>
      <c r="O1042" s="6">
        <v>0</v>
      </c>
      <c r="P1042" s="260">
        <v>0</v>
      </c>
      <c r="Q1042" s="261">
        <f t="shared" si="167"/>
        <v>0</v>
      </c>
      <c r="R1042" s="262">
        <f t="shared" si="167"/>
        <v>0</v>
      </c>
      <c r="S1042" s="6">
        <f t="shared" si="176"/>
        <v>0</v>
      </c>
      <c r="T1042" s="260">
        <f t="shared" si="168"/>
        <v>0</v>
      </c>
      <c r="U1042" s="428">
        <v>0</v>
      </c>
      <c r="W1042" s="226">
        <f t="shared" si="169"/>
        <v>0</v>
      </c>
      <c r="AB1042" s="199"/>
      <c r="AC1042" s="199"/>
    </row>
    <row r="1043" spans="1:29" s="225" customFormat="1" ht="36" hidden="1" customHeight="1" outlineLevel="7" x14ac:dyDescent="0.2">
      <c r="A1043" s="221"/>
      <c r="B1043" s="227"/>
      <c r="C1043" s="248"/>
      <c r="D1043" s="248"/>
      <c r="E1043" s="254"/>
      <c r="F1043" s="265"/>
      <c r="G1043" s="270"/>
      <c r="H1043" s="278"/>
      <c r="I1043" s="4" t="s">
        <v>64</v>
      </c>
      <c r="J1043" s="259" t="s">
        <v>261</v>
      </c>
      <c r="K1043" s="259">
        <v>1</v>
      </c>
      <c r="L1043" s="234">
        <v>0</v>
      </c>
      <c r="M1043" s="108">
        <v>1.4375601164302344E-3</v>
      </c>
      <c r="N1043" s="17">
        <f t="shared" si="170"/>
        <v>392453911.78545398</v>
      </c>
      <c r="O1043" s="6">
        <v>0</v>
      </c>
      <c r="P1043" s="260">
        <v>0</v>
      </c>
      <c r="Q1043" s="261">
        <f t="shared" si="167"/>
        <v>0</v>
      </c>
      <c r="R1043" s="262">
        <f t="shared" si="167"/>
        <v>0</v>
      </c>
      <c r="S1043" s="6">
        <f t="shared" si="176"/>
        <v>0</v>
      </c>
      <c r="T1043" s="260">
        <f t="shared" si="168"/>
        <v>0</v>
      </c>
      <c r="U1043" s="428">
        <v>0</v>
      </c>
      <c r="W1043" s="226">
        <f t="shared" si="169"/>
        <v>0</v>
      </c>
      <c r="AB1043" s="199"/>
      <c r="AC1043" s="199"/>
    </row>
    <row r="1044" spans="1:29" s="225" customFormat="1" ht="36" hidden="1" customHeight="1" outlineLevel="7" x14ac:dyDescent="0.2">
      <c r="A1044" s="221"/>
      <c r="B1044" s="227"/>
      <c r="C1044" s="248"/>
      <c r="D1044" s="248"/>
      <c r="E1044" s="254"/>
      <c r="F1044" s="265"/>
      <c r="G1044" s="270"/>
      <c r="H1044" s="278"/>
      <c r="I1044" s="4" t="s">
        <v>51</v>
      </c>
      <c r="J1044" s="259" t="s">
        <v>257</v>
      </c>
      <c r="K1044" s="259">
        <v>100</v>
      </c>
      <c r="L1044" s="234">
        <v>40</v>
      </c>
      <c r="M1044" s="108">
        <v>4.3126803492907033E-3</v>
      </c>
      <c r="N1044" s="17">
        <f t="shared" si="170"/>
        <v>1177361735.3563621</v>
      </c>
      <c r="O1044" s="6">
        <v>0.4</v>
      </c>
      <c r="P1044" s="260">
        <v>470944694.14254487</v>
      </c>
      <c r="Q1044" s="261">
        <f t="shared" si="167"/>
        <v>0</v>
      </c>
      <c r="R1044" s="262">
        <f t="shared" si="167"/>
        <v>0</v>
      </c>
      <c r="S1044" s="6">
        <f t="shared" si="176"/>
        <v>0.4</v>
      </c>
      <c r="T1044" s="260">
        <f t="shared" si="168"/>
        <v>470944694.14254487</v>
      </c>
      <c r="U1044" s="428">
        <v>0.4</v>
      </c>
      <c r="V1044" s="225">
        <v>40</v>
      </c>
      <c r="W1044" s="226">
        <f t="shared" si="169"/>
        <v>0</v>
      </c>
      <c r="AB1044" s="199"/>
      <c r="AC1044" s="199"/>
    </row>
    <row r="1045" spans="1:29" s="225" customFormat="1" ht="36" hidden="1" customHeight="1" outlineLevel="6" x14ac:dyDescent="0.2">
      <c r="A1045" s="221"/>
      <c r="B1045" s="227"/>
      <c r="C1045" s="248"/>
      <c r="D1045" s="248"/>
      <c r="E1045" s="254"/>
      <c r="F1045" s="265"/>
      <c r="G1045" s="270"/>
      <c r="H1045" s="278"/>
      <c r="I1045" s="27" t="s">
        <v>233</v>
      </c>
      <c r="J1045" s="279"/>
      <c r="K1045" s="279"/>
      <c r="L1045" s="282"/>
      <c r="M1045" s="280">
        <v>4.2549479480267967E-4</v>
      </c>
      <c r="N1045" s="28">
        <f t="shared" si="170"/>
        <v>116160078.98113155</v>
      </c>
      <c r="O1045" s="29">
        <v>6.0000000000000005E-2</v>
      </c>
      <c r="P1045" s="281">
        <v>6969604.7388678938</v>
      </c>
      <c r="Q1045" s="283">
        <f t="shared" si="167"/>
        <v>0</v>
      </c>
      <c r="R1045" s="282">
        <f t="shared" si="167"/>
        <v>0</v>
      </c>
      <c r="S1045" s="29">
        <f>SUMPRODUCT(S1046:S1051,M1046:M1051)/M1045</f>
        <v>6.0000000000000005E-2</v>
      </c>
      <c r="T1045" s="281">
        <f t="shared" si="168"/>
        <v>6969604.7388678938</v>
      </c>
      <c r="U1045" s="428">
        <v>6.0000000000000005E-2</v>
      </c>
      <c r="W1045" s="226">
        <f t="shared" si="169"/>
        <v>0</v>
      </c>
      <c r="AB1045" s="199"/>
      <c r="AC1045" s="199"/>
    </row>
    <row r="1046" spans="1:29" s="225" customFormat="1" ht="36" hidden="1" customHeight="1" outlineLevel="7" x14ac:dyDescent="0.2">
      <c r="A1046" s="221"/>
      <c r="B1046" s="227"/>
      <c r="C1046" s="248"/>
      <c r="D1046" s="248"/>
      <c r="E1046" s="254"/>
      <c r="F1046" s="265"/>
      <c r="G1046" s="270"/>
      <c r="H1046" s="278"/>
      <c r="I1046" s="16" t="s">
        <v>60</v>
      </c>
      <c r="J1046" s="263" t="s">
        <v>261</v>
      </c>
      <c r="K1046" s="263">
        <v>1</v>
      </c>
      <c r="L1046" s="234">
        <v>0</v>
      </c>
      <c r="M1046" s="108">
        <v>2.1274739740133986E-5</v>
      </c>
      <c r="N1046" s="17">
        <f t="shared" si="170"/>
        <v>5808003.9490565779</v>
      </c>
      <c r="O1046" s="6">
        <v>0</v>
      </c>
      <c r="P1046" s="260">
        <v>0</v>
      </c>
      <c r="Q1046" s="261">
        <f t="shared" si="167"/>
        <v>0</v>
      </c>
      <c r="R1046" s="262">
        <f t="shared" si="167"/>
        <v>0</v>
      </c>
      <c r="S1046" s="6">
        <f t="shared" ref="S1046:S1051" si="177">L1046/K1046</f>
        <v>0</v>
      </c>
      <c r="T1046" s="260">
        <f t="shared" si="168"/>
        <v>0</v>
      </c>
      <c r="U1046" s="428">
        <v>0</v>
      </c>
      <c r="W1046" s="226">
        <f t="shared" si="169"/>
        <v>0</v>
      </c>
      <c r="AB1046" s="199"/>
      <c r="AC1046" s="199"/>
    </row>
    <row r="1047" spans="1:29" s="225" customFormat="1" ht="36" hidden="1" customHeight="1" outlineLevel="7" x14ac:dyDescent="0.2">
      <c r="A1047" s="221"/>
      <c r="B1047" s="227"/>
      <c r="C1047" s="248"/>
      <c r="D1047" s="248"/>
      <c r="E1047" s="254"/>
      <c r="F1047" s="265"/>
      <c r="G1047" s="270"/>
      <c r="H1047" s="278"/>
      <c r="I1047" s="16" t="s">
        <v>61</v>
      </c>
      <c r="J1047" s="263" t="s">
        <v>261</v>
      </c>
      <c r="K1047" s="263">
        <v>1</v>
      </c>
      <c r="L1047" s="234">
        <v>0</v>
      </c>
      <c r="M1047" s="108">
        <v>1.4892317818093788E-4</v>
      </c>
      <c r="N1047" s="17">
        <f t="shared" si="170"/>
        <v>40656027.643396042</v>
      </c>
      <c r="O1047" s="6">
        <v>0</v>
      </c>
      <c r="P1047" s="260">
        <v>0</v>
      </c>
      <c r="Q1047" s="261">
        <f t="shared" si="167"/>
        <v>0</v>
      </c>
      <c r="R1047" s="262">
        <f t="shared" si="167"/>
        <v>0</v>
      </c>
      <c r="S1047" s="6">
        <f t="shared" si="177"/>
        <v>0</v>
      </c>
      <c r="T1047" s="260">
        <f t="shared" si="168"/>
        <v>0</v>
      </c>
      <c r="U1047" s="428">
        <v>0</v>
      </c>
      <c r="W1047" s="226">
        <f t="shared" si="169"/>
        <v>0</v>
      </c>
      <c r="AB1047" s="199"/>
      <c r="AC1047" s="199"/>
    </row>
    <row r="1048" spans="1:29" s="225" customFormat="1" ht="36" hidden="1" customHeight="1" outlineLevel="7" x14ac:dyDescent="0.2">
      <c r="A1048" s="221"/>
      <c r="B1048" s="227"/>
      <c r="C1048" s="248"/>
      <c r="D1048" s="248"/>
      <c r="E1048" s="254"/>
      <c r="F1048" s="265"/>
      <c r="G1048" s="270"/>
      <c r="H1048" s="278"/>
      <c r="I1048" s="4" t="s">
        <v>62</v>
      </c>
      <c r="J1048" s="259" t="s">
        <v>261</v>
      </c>
      <c r="K1048" s="259">
        <v>1</v>
      </c>
      <c r="L1048" s="234">
        <v>0</v>
      </c>
      <c r="M1048" s="108">
        <v>1.4892317818093788E-4</v>
      </c>
      <c r="N1048" s="17">
        <f t="shared" si="170"/>
        <v>40656027.643396042</v>
      </c>
      <c r="O1048" s="6">
        <v>0</v>
      </c>
      <c r="P1048" s="260">
        <v>0</v>
      </c>
      <c r="Q1048" s="261">
        <f t="shared" si="167"/>
        <v>0</v>
      </c>
      <c r="R1048" s="262">
        <f t="shared" si="167"/>
        <v>0</v>
      </c>
      <c r="S1048" s="6">
        <f t="shared" si="177"/>
        <v>0</v>
      </c>
      <c r="T1048" s="260">
        <f t="shared" si="168"/>
        <v>0</v>
      </c>
      <c r="U1048" s="428">
        <v>0</v>
      </c>
      <c r="W1048" s="226">
        <f t="shared" si="169"/>
        <v>0</v>
      </c>
      <c r="AB1048" s="199"/>
      <c r="AC1048" s="199"/>
    </row>
    <row r="1049" spans="1:29" s="225" customFormat="1" ht="36" hidden="1" customHeight="1" outlineLevel="7" x14ac:dyDescent="0.2">
      <c r="A1049" s="221"/>
      <c r="B1049" s="227"/>
      <c r="C1049" s="248"/>
      <c r="D1049" s="248"/>
      <c r="E1049" s="254"/>
      <c r="F1049" s="265"/>
      <c r="G1049" s="270"/>
      <c r="H1049" s="278"/>
      <c r="I1049" s="4" t="s">
        <v>63</v>
      </c>
      <c r="J1049" s="259" t="s">
        <v>261</v>
      </c>
      <c r="K1049" s="259">
        <v>1</v>
      </c>
      <c r="L1049" s="234">
        <v>0</v>
      </c>
      <c r="M1049" s="108">
        <v>2.1274739740133986E-5</v>
      </c>
      <c r="N1049" s="17">
        <f t="shared" si="170"/>
        <v>5808003.9490565779</v>
      </c>
      <c r="O1049" s="6">
        <v>0</v>
      </c>
      <c r="P1049" s="260">
        <v>0</v>
      </c>
      <c r="Q1049" s="261">
        <f t="shared" si="167"/>
        <v>0</v>
      </c>
      <c r="R1049" s="262">
        <f t="shared" si="167"/>
        <v>0</v>
      </c>
      <c r="S1049" s="6">
        <f t="shared" si="177"/>
        <v>0</v>
      </c>
      <c r="T1049" s="260">
        <f t="shared" si="168"/>
        <v>0</v>
      </c>
      <c r="U1049" s="428">
        <v>0</v>
      </c>
      <c r="W1049" s="226">
        <f t="shared" si="169"/>
        <v>0</v>
      </c>
      <c r="AB1049" s="199"/>
      <c r="AC1049" s="199"/>
    </row>
    <row r="1050" spans="1:29" s="225" customFormat="1" ht="36" hidden="1" customHeight="1" outlineLevel="7" x14ac:dyDescent="0.2">
      <c r="A1050" s="221"/>
      <c r="B1050" s="227"/>
      <c r="C1050" s="248"/>
      <c r="D1050" s="248"/>
      <c r="E1050" s="254"/>
      <c r="F1050" s="265"/>
      <c r="G1050" s="270"/>
      <c r="H1050" s="278"/>
      <c r="I1050" s="4" t="s">
        <v>64</v>
      </c>
      <c r="J1050" s="259" t="s">
        <v>261</v>
      </c>
      <c r="K1050" s="259">
        <v>1</v>
      </c>
      <c r="L1050" s="234">
        <v>0</v>
      </c>
      <c r="M1050" s="108">
        <v>2.1274739740133986E-5</v>
      </c>
      <c r="N1050" s="17">
        <f t="shared" si="170"/>
        <v>5808003.9490565779</v>
      </c>
      <c r="O1050" s="6">
        <v>0</v>
      </c>
      <c r="P1050" s="260">
        <v>0</v>
      </c>
      <c r="Q1050" s="261">
        <f t="shared" ref="Q1050:R1113" si="178">S1050-O1050</f>
        <v>0</v>
      </c>
      <c r="R1050" s="262">
        <f t="shared" si="178"/>
        <v>0</v>
      </c>
      <c r="S1050" s="6">
        <f t="shared" si="177"/>
        <v>0</v>
      </c>
      <c r="T1050" s="260">
        <f t="shared" ref="T1050:T1113" si="179">S1050*N1050</f>
        <v>0</v>
      </c>
      <c r="U1050" s="428">
        <v>0</v>
      </c>
      <c r="W1050" s="226">
        <f t="shared" ref="W1050:W1113" si="180">V1050-L1050</f>
        <v>0</v>
      </c>
      <c r="AB1050" s="199"/>
      <c r="AC1050" s="199"/>
    </row>
    <row r="1051" spans="1:29" s="225" customFormat="1" ht="36" hidden="1" customHeight="1" outlineLevel="7" x14ac:dyDescent="0.2">
      <c r="A1051" s="221"/>
      <c r="B1051" s="227"/>
      <c r="C1051" s="248"/>
      <c r="D1051" s="248"/>
      <c r="E1051" s="254"/>
      <c r="F1051" s="265"/>
      <c r="G1051" s="270"/>
      <c r="H1051" s="278"/>
      <c r="I1051" s="4" t="s">
        <v>51</v>
      </c>
      <c r="J1051" s="259" t="s">
        <v>257</v>
      </c>
      <c r="K1051" s="259">
        <v>100</v>
      </c>
      <c r="L1051" s="234">
        <v>40</v>
      </c>
      <c r="M1051" s="108">
        <v>6.3824219220401954E-5</v>
      </c>
      <c r="N1051" s="17">
        <f t="shared" ref="N1051:N1114" si="181">M1051*$N$5</f>
        <v>17424011.847169735</v>
      </c>
      <c r="O1051" s="6">
        <v>0.4</v>
      </c>
      <c r="P1051" s="260">
        <v>6969604.7388678938</v>
      </c>
      <c r="Q1051" s="261">
        <f t="shared" si="178"/>
        <v>0</v>
      </c>
      <c r="R1051" s="262">
        <f t="shared" si="178"/>
        <v>0</v>
      </c>
      <c r="S1051" s="6">
        <f t="shared" si="177"/>
        <v>0.4</v>
      </c>
      <c r="T1051" s="260">
        <f t="shared" si="179"/>
        <v>6969604.7388678938</v>
      </c>
      <c r="U1051" s="428">
        <v>0.4</v>
      </c>
      <c r="V1051" s="225">
        <v>40</v>
      </c>
      <c r="W1051" s="226">
        <f t="shared" si="180"/>
        <v>0</v>
      </c>
      <c r="AB1051" s="199"/>
      <c r="AC1051" s="199"/>
    </row>
    <row r="1052" spans="1:29" s="225" customFormat="1" ht="36" hidden="1" customHeight="1" outlineLevel="6" x14ac:dyDescent="0.2">
      <c r="A1052" s="221"/>
      <c r="B1052" s="227"/>
      <c r="C1052" s="248"/>
      <c r="D1052" s="248"/>
      <c r="E1052" s="254"/>
      <c r="F1052" s="265"/>
      <c r="G1052" s="270"/>
      <c r="H1052" s="278"/>
      <c r="I1052" s="27" t="s">
        <v>441</v>
      </c>
      <c r="J1052" s="279"/>
      <c r="K1052" s="279"/>
      <c r="L1052" s="282"/>
      <c r="M1052" s="280">
        <v>2.3442834889780104E-3</v>
      </c>
      <c r="N1052" s="28">
        <f t="shared" si="181"/>
        <v>639989392.49099684</v>
      </c>
      <c r="O1052" s="29">
        <v>5.9999999999999991E-2</v>
      </c>
      <c r="P1052" s="281">
        <v>38399363.549459808</v>
      </c>
      <c r="Q1052" s="283">
        <f t="shared" si="178"/>
        <v>0</v>
      </c>
      <c r="R1052" s="282">
        <f t="shared" si="178"/>
        <v>0</v>
      </c>
      <c r="S1052" s="29">
        <f>SUMPRODUCT(S1053:S1058,M1053:M1058)/M1052</f>
        <v>5.9999999999999991E-2</v>
      </c>
      <c r="T1052" s="281">
        <f t="shared" si="179"/>
        <v>38399363.549459808</v>
      </c>
      <c r="U1052" s="428">
        <v>5.9999999999999991E-2</v>
      </c>
      <c r="W1052" s="226">
        <f t="shared" si="180"/>
        <v>0</v>
      </c>
      <c r="AB1052" s="199"/>
      <c r="AC1052" s="199"/>
    </row>
    <row r="1053" spans="1:29" s="225" customFormat="1" ht="36" hidden="1" customHeight="1" outlineLevel="7" x14ac:dyDescent="0.2">
      <c r="A1053" s="221"/>
      <c r="B1053" s="227"/>
      <c r="C1053" s="248"/>
      <c r="D1053" s="248"/>
      <c r="E1053" s="254"/>
      <c r="F1053" s="265"/>
      <c r="G1053" s="270"/>
      <c r="H1053" s="278"/>
      <c r="I1053" s="16" t="s">
        <v>60</v>
      </c>
      <c r="J1053" s="263" t="s">
        <v>261</v>
      </c>
      <c r="K1053" s="263">
        <v>1</v>
      </c>
      <c r="L1053" s="234">
        <v>0</v>
      </c>
      <c r="M1053" s="108">
        <v>1.1721417444890052E-4</v>
      </c>
      <c r="N1053" s="17">
        <f t="shared" si="181"/>
        <v>31999469.624549843</v>
      </c>
      <c r="O1053" s="6">
        <v>0</v>
      </c>
      <c r="P1053" s="260">
        <v>0</v>
      </c>
      <c r="Q1053" s="261">
        <f t="shared" si="178"/>
        <v>0</v>
      </c>
      <c r="R1053" s="262">
        <f t="shared" si="178"/>
        <v>0</v>
      </c>
      <c r="S1053" s="6">
        <f t="shared" ref="S1053:S1058" si="182">L1053/K1053</f>
        <v>0</v>
      </c>
      <c r="T1053" s="260">
        <f t="shared" si="179"/>
        <v>0</v>
      </c>
      <c r="U1053" s="428">
        <v>0</v>
      </c>
      <c r="W1053" s="226">
        <f t="shared" si="180"/>
        <v>0</v>
      </c>
      <c r="AB1053" s="199"/>
      <c r="AC1053" s="199"/>
    </row>
    <row r="1054" spans="1:29" s="225" customFormat="1" ht="36" hidden="1" customHeight="1" outlineLevel="7" x14ac:dyDescent="0.2">
      <c r="A1054" s="221"/>
      <c r="B1054" s="227"/>
      <c r="C1054" s="248"/>
      <c r="D1054" s="248"/>
      <c r="E1054" s="254"/>
      <c r="F1054" s="265"/>
      <c r="G1054" s="270"/>
      <c r="H1054" s="278"/>
      <c r="I1054" s="16" t="s">
        <v>61</v>
      </c>
      <c r="J1054" s="263" t="s">
        <v>261</v>
      </c>
      <c r="K1054" s="263">
        <v>1</v>
      </c>
      <c r="L1054" s="234">
        <v>0</v>
      </c>
      <c r="M1054" s="108">
        <v>8.2049922114230361E-4</v>
      </c>
      <c r="N1054" s="17">
        <f t="shared" si="181"/>
        <v>223996287.37184888</v>
      </c>
      <c r="O1054" s="6">
        <v>0</v>
      </c>
      <c r="P1054" s="260">
        <v>0</v>
      </c>
      <c r="Q1054" s="261">
        <f t="shared" si="178"/>
        <v>0</v>
      </c>
      <c r="R1054" s="262">
        <f t="shared" si="178"/>
        <v>0</v>
      </c>
      <c r="S1054" s="6">
        <f t="shared" si="182"/>
        <v>0</v>
      </c>
      <c r="T1054" s="260">
        <f t="shared" si="179"/>
        <v>0</v>
      </c>
      <c r="U1054" s="428">
        <v>0</v>
      </c>
      <c r="W1054" s="226">
        <f t="shared" si="180"/>
        <v>0</v>
      </c>
      <c r="AB1054" s="199"/>
      <c r="AC1054" s="199"/>
    </row>
    <row r="1055" spans="1:29" s="225" customFormat="1" ht="36" hidden="1" customHeight="1" outlineLevel="7" x14ac:dyDescent="0.2">
      <c r="A1055" s="221"/>
      <c r="B1055" s="227"/>
      <c r="C1055" s="248"/>
      <c r="D1055" s="248"/>
      <c r="E1055" s="254"/>
      <c r="F1055" s="265"/>
      <c r="G1055" s="270"/>
      <c r="H1055" s="278"/>
      <c r="I1055" s="4" t="s">
        <v>62</v>
      </c>
      <c r="J1055" s="259" t="s">
        <v>261</v>
      </c>
      <c r="K1055" s="259">
        <v>1</v>
      </c>
      <c r="L1055" s="234">
        <v>0</v>
      </c>
      <c r="M1055" s="108">
        <v>8.2049922114230361E-4</v>
      </c>
      <c r="N1055" s="17">
        <f t="shared" si="181"/>
        <v>223996287.37184888</v>
      </c>
      <c r="O1055" s="6">
        <v>0</v>
      </c>
      <c r="P1055" s="260">
        <v>0</v>
      </c>
      <c r="Q1055" s="261">
        <f t="shared" si="178"/>
        <v>0</v>
      </c>
      <c r="R1055" s="262">
        <f t="shared" si="178"/>
        <v>0</v>
      </c>
      <c r="S1055" s="6">
        <f t="shared" si="182"/>
        <v>0</v>
      </c>
      <c r="T1055" s="260">
        <f t="shared" si="179"/>
        <v>0</v>
      </c>
      <c r="U1055" s="428">
        <v>0</v>
      </c>
      <c r="W1055" s="226">
        <f t="shared" si="180"/>
        <v>0</v>
      </c>
      <c r="AB1055" s="199"/>
      <c r="AC1055" s="199"/>
    </row>
    <row r="1056" spans="1:29" s="225" customFormat="1" ht="36" hidden="1" customHeight="1" outlineLevel="7" x14ac:dyDescent="0.2">
      <c r="A1056" s="221"/>
      <c r="B1056" s="227"/>
      <c r="C1056" s="248"/>
      <c r="D1056" s="248"/>
      <c r="E1056" s="254"/>
      <c r="F1056" s="265"/>
      <c r="G1056" s="270"/>
      <c r="H1056" s="278"/>
      <c r="I1056" s="4" t="s">
        <v>63</v>
      </c>
      <c r="J1056" s="259" t="s">
        <v>261</v>
      </c>
      <c r="K1056" s="259">
        <v>1</v>
      </c>
      <c r="L1056" s="234">
        <v>0</v>
      </c>
      <c r="M1056" s="108">
        <v>1.1721417444890052E-4</v>
      </c>
      <c r="N1056" s="17">
        <f t="shared" si="181"/>
        <v>31999469.624549843</v>
      </c>
      <c r="O1056" s="6">
        <v>0</v>
      </c>
      <c r="P1056" s="260">
        <v>0</v>
      </c>
      <c r="Q1056" s="261">
        <f t="shared" si="178"/>
        <v>0</v>
      </c>
      <c r="R1056" s="262">
        <f t="shared" si="178"/>
        <v>0</v>
      </c>
      <c r="S1056" s="6">
        <f t="shared" si="182"/>
        <v>0</v>
      </c>
      <c r="T1056" s="260">
        <f t="shared" si="179"/>
        <v>0</v>
      </c>
      <c r="U1056" s="428">
        <v>0</v>
      </c>
      <c r="W1056" s="226">
        <f t="shared" si="180"/>
        <v>0</v>
      </c>
      <c r="AB1056" s="199"/>
      <c r="AC1056" s="199"/>
    </row>
    <row r="1057" spans="1:29" s="225" customFormat="1" ht="36" hidden="1" customHeight="1" outlineLevel="7" x14ac:dyDescent="0.2">
      <c r="A1057" s="221"/>
      <c r="B1057" s="227"/>
      <c r="C1057" s="248"/>
      <c r="D1057" s="248"/>
      <c r="E1057" s="254"/>
      <c r="F1057" s="265"/>
      <c r="G1057" s="270"/>
      <c r="H1057" s="278"/>
      <c r="I1057" s="4" t="s">
        <v>64</v>
      </c>
      <c r="J1057" s="259" t="s">
        <v>261</v>
      </c>
      <c r="K1057" s="259">
        <v>1</v>
      </c>
      <c r="L1057" s="234">
        <v>0</v>
      </c>
      <c r="M1057" s="108">
        <v>1.1721417444890052E-4</v>
      </c>
      <c r="N1057" s="17">
        <f t="shared" si="181"/>
        <v>31999469.624549843</v>
      </c>
      <c r="O1057" s="6">
        <v>0</v>
      </c>
      <c r="P1057" s="260">
        <v>0</v>
      </c>
      <c r="Q1057" s="261">
        <f t="shared" si="178"/>
        <v>0</v>
      </c>
      <c r="R1057" s="262">
        <f t="shared" si="178"/>
        <v>0</v>
      </c>
      <c r="S1057" s="6">
        <f t="shared" si="182"/>
        <v>0</v>
      </c>
      <c r="T1057" s="260">
        <f t="shared" si="179"/>
        <v>0</v>
      </c>
      <c r="U1057" s="428">
        <v>0</v>
      </c>
      <c r="W1057" s="226">
        <f t="shared" si="180"/>
        <v>0</v>
      </c>
      <c r="AB1057" s="199"/>
      <c r="AC1057" s="199"/>
    </row>
    <row r="1058" spans="1:29" s="225" customFormat="1" ht="36" hidden="1" customHeight="1" outlineLevel="7" x14ac:dyDescent="0.2">
      <c r="A1058" s="221"/>
      <c r="B1058" s="227"/>
      <c r="C1058" s="248"/>
      <c r="D1058" s="248"/>
      <c r="E1058" s="254"/>
      <c r="F1058" s="265"/>
      <c r="G1058" s="270"/>
      <c r="H1058" s="278"/>
      <c r="I1058" s="4" t="s">
        <v>51</v>
      </c>
      <c r="J1058" s="259" t="s">
        <v>257</v>
      </c>
      <c r="K1058" s="259">
        <v>100</v>
      </c>
      <c r="L1058" s="234">
        <v>40</v>
      </c>
      <c r="M1058" s="108">
        <v>3.5164252334670152E-4</v>
      </c>
      <c r="N1058" s="17">
        <f t="shared" si="181"/>
        <v>95998408.873649523</v>
      </c>
      <c r="O1058" s="6">
        <v>0.4</v>
      </c>
      <c r="P1058" s="260">
        <v>38399363.549459808</v>
      </c>
      <c r="Q1058" s="261">
        <f t="shared" si="178"/>
        <v>0</v>
      </c>
      <c r="R1058" s="262">
        <f t="shared" si="178"/>
        <v>0</v>
      </c>
      <c r="S1058" s="6">
        <f t="shared" si="182"/>
        <v>0.4</v>
      </c>
      <c r="T1058" s="260">
        <f t="shared" si="179"/>
        <v>38399363.549459808</v>
      </c>
      <c r="U1058" s="428">
        <v>0.4</v>
      </c>
      <c r="V1058" s="225">
        <v>40</v>
      </c>
      <c r="W1058" s="226">
        <f t="shared" si="180"/>
        <v>0</v>
      </c>
      <c r="AB1058" s="199"/>
      <c r="AC1058" s="199"/>
    </row>
    <row r="1059" spans="1:29" s="225" customFormat="1" ht="36" hidden="1" customHeight="1" outlineLevel="5" x14ac:dyDescent="0.2">
      <c r="A1059" s="221"/>
      <c r="B1059" s="227"/>
      <c r="C1059" s="248"/>
      <c r="D1059" s="248"/>
      <c r="E1059" s="254"/>
      <c r="F1059" s="265"/>
      <c r="G1059" s="270"/>
      <c r="H1059" s="270"/>
      <c r="I1059" s="22" t="s">
        <v>67</v>
      </c>
      <c r="J1059" s="271"/>
      <c r="K1059" s="271"/>
      <c r="L1059" s="272"/>
      <c r="M1059" s="115">
        <v>6.5759861046409823E-2</v>
      </c>
      <c r="N1059" s="23">
        <f t="shared" si="181"/>
        <v>17952442065.66988</v>
      </c>
      <c r="O1059" s="273">
        <v>4.0000000000000015E-2</v>
      </c>
      <c r="P1059" s="274">
        <v>718097682.62679541</v>
      </c>
      <c r="Q1059" s="273">
        <f t="shared" si="178"/>
        <v>0</v>
      </c>
      <c r="R1059" s="272">
        <f t="shared" si="178"/>
        <v>0</v>
      </c>
      <c r="S1059" s="273">
        <f>(S1060*M1060+S1070*M1070+S1080*M1080+S1090*M1090+S1097*M1097)/M1059</f>
        <v>4.0000000000000015E-2</v>
      </c>
      <c r="T1059" s="274">
        <f t="shared" si="179"/>
        <v>718097682.62679541</v>
      </c>
      <c r="U1059" s="428">
        <v>4.0000000000000015E-2</v>
      </c>
      <c r="W1059" s="226">
        <f t="shared" si="180"/>
        <v>0</v>
      </c>
      <c r="AB1059" s="199"/>
      <c r="AC1059" s="199"/>
    </row>
    <row r="1060" spans="1:29" s="225" customFormat="1" ht="36" hidden="1" customHeight="1" outlineLevel="6" x14ac:dyDescent="0.2">
      <c r="A1060" s="221"/>
      <c r="B1060" s="227"/>
      <c r="C1060" s="248"/>
      <c r="D1060" s="248"/>
      <c r="E1060" s="254"/>
      <c r="F1060" s="265"/>
      <c r="G1060" s="270"/>
      <c r="H1060" s="278"/>
      <c r="I1060" s="27" t="s">
        <v>59</v>
      </c>
      <c r="J1060" s="279"/>
      <c r="K1060" s="279"/>
      <c r="L1060" s="282"/>
      <c r="M1060" s="280">
        <v>7.1344275352837197E-3</v>
      </c>
      <c r="N1060" s="28">
        <f t="shared" si="181"/>
        <v>1947698717.1324556</v>
      </c>
      <c r="O1060" s="29">
        <v>0.04</v>
      </c>
      <c r="P1060" s="281">
        <v>77907948.685298219</v>
      </c>
      <c r="Q1060" s="283">
        <f t="shared" si="178"/>
        <v>0</v>
      </c>
      <c r="R1060" s="282">
        <f t="shared" si="178"/>
        <v>0</v>
      </c>
      <c r="S1060" s="29">
        <f>SUMPRODUCT(S1061:S1069,M1061:M1069)/M1060</f>
        <v>0.04</v>
      </c>
      <c r="T1060" s="281">
        <f t="shared" si="179"/>
        <v>77907948.685298219</v>
      </c>
      <c r="U1060" s="428">
        <v>0.04</v>
      </c>
      <c r="W1060" s="226">
        <f t="shared" si="180"/>
        <v>0</v>
      </c>
      <c r="AB1060" s="199"/>
      <c r="AC1060" s="199"/>
    </row>
    <row r="1061" spans="1:29" s="225" customFormat="1" ht="36" hidden="1" customHeight="1" outlineLevel="7" x14ac:dyDescent="0.2">
      <c r="A1061" s="221"/>
      <c r="B1061" s="227"/>
      <c r="C1061" s="248"/>
      <c r="D1061" s="248"/>
      <c r="E1061" s="254"/>
      <c r="F1061" s="265"/>
      <c r="G1061" s="270"/>
      <c r="H1061" s="278"/>
      <c r="I1061" s="16" t="s">
        <v>68</v>
      </c>
      <c r="J1061" s="263" t="s">
        <v>261</v>
      </c>
      <c r="K1061" s="263">
        <v>6223</v>
      </c>
      <c r="L1061" s="234">
        <v>0</v>
      </c>
      <c r="M1061" s="108">
        <v>3.5672137676418599E-4</v>
      </c>
      <c r="N1061" s="17">
        <f t="shared" si="181"/>
        <v>97384935.85662277</v>
      </c>
      <c r="O1061" s="6">
        <v>0</v>
      </c>
      <c r="P1061" s="260">
        <v>0</v>
      </c>
      <c r="Q1061" s="261">
        <f t="shared" si="178"/>
        <v>0</v>
      </c>
      <c r="R1061" s="262">
        <f t="shared" si="178"/>
        <v>0</v>
      </c>
      <c r="S1061" s="6">
        <f t="shared" ref="S1061:S1069" si="183">L1061/K1061</f>
        <v>0</v>
      </c>
      <c r="T1061" s="260">
        <f t="shared" si="179"/>
        <v>0</v>
      </c>
      <c r="U1061" s="428">
        <v>0</v>
      </c>
      <c r="W1061" s="226">
        <f t="shared" si="180"/>
        <v>0</v>
      </c>
      <c r="AB1061" s="199"/>
      <c r="AC1061" s="199"/>
    </row>
    <row r="1062" spans="1:29" s="225" customFormat="1" ht="36" hidden="1" customHeight="1" outlineLevel="7" x14ac:dyDescent="0.2">
      <c r="A1062" s="221"/>
      <c r="B1062" s="227"/>
      <c r="C1062" s="248"/>
      <c r="D1062" s="248"/>
      <c r="E1062" s="254"/>
      <c r="F1062" s="265"/>
      <c r="G1062" s="270"/>
      <c r="H1062" s="278"/>
      <c r="I1062" s="16" t="s">
        <v>247</v>
      </c>
      <c r="J1062" s="263" t="s">
        <v>259</v>
      </c>
      <c r="K1062" s="263">
        <v>1</v>
      </c>
      <c r="L1062" s="234">
        <v>0</v>
      </c>
      <c r="M1062" s="108">
        <v>9.2747557958688357E-4</v>
      </c>
      <c r="N1062" s="17">
        <f t="shared" si="181"/>
        <v>253200833.22721922</v>
      </c>
      <c r="O1062" s="6">
        <v>0</v>
      </c>
      <c r="P1062" s="260">
        <v>0</v>
      </c>
      <c r="Q1062" s="261">
        <f t="shared" si="178"/>
        <v>0</v>
      </c>
      <c r="R1062" s="262">
        <f t="shared" si="178"/>
        <v>0</v>
      </c>
      <c r="S1062" s="6">
        <f t="shared" si="183"/>
        <v>0</v>
      </c>
      <c r="T1062" s="260">
        <f t="shared" si="179"/>
        <v>0</v>
      </c>
      <c r="U1062" s="428">
        <v>0</v>
      </c>
      <c r="W1062" s="226">
        <f t="shared" si="180"/>
        <v>0</v>
      </c>
      <c r="AB1062" s="199"/>
      <c r="AC1062" s="199"/>
    </row>
    <row r="1063" spans="1:29" s="225" customFormat="1" ht="36" hidden="1" customHeight="1" outlineLevel="7" x14ac:dyDescent="0.2">
      <c r="A1063" s="221"/>
      <c r="B1063" s="227"/>
      <c r="C1063" s="248"/>
      <c r="D1063" s="248"/>
      <c r="E1063" s="254"/>
      <c r="F1063" s="265"/>
      <c r="G1063" s="270"/>
      <c r="H1063" s="278"/>
      <c r="I1063" s="4" t="s">
        <v>69</v>
      </c>
      <c r="J1063" s="259" t="s">
        <v>261</v>
      </c>
      <c r="K1063" s="259">
        <v>4045</v>
      </c>
      <c r="L1063" s="234">
        <v>0</v>
      </c>
      <c r="M1063" s="108">
        <v>1.3555412317039065E-3</v>
      </c>
      <c r="N1063" s="17">
        <f t="shared" si="181"/>
        <v>370062756.25516647</v>
      </c>
      <c r="O1063" s="6">
        <v>0</v>
      </c>
      <c r="P1063" s="260">
        <v>0</v>
      </c>
      <c r="Q1063" s="261">
        <f t="shared" si="178"/>
        <v>0</v>
      </c>
      <c r="R1063" s="262">
        <f t="shared" si="178"/>
        <v>0</v>
      </c>
      <c r="S1063" s="6">
        <f t="shared" si="183"/>
        <v>0</v>
      </c>
      <c r="T1063" s="260">
        <f t="shared" si="179"/>
        <v>0</v>
      </c>
      <c r="U1063" s="428">
        <v>0</v>
      </c>
      <c r="W1063" s="226">
        <f t="shared" si="180"/>
        <v>0</v>
      </c>
      <c r="AB1063" s="199"/>
      <c r="AC1063" s="199"/>
    </row>
    <row r="1064" spans="1:29" s="225" customFormat="1" ht="36" hidden="1" customHeight="1" outlineLevel="7" x14ac:dyDescent="0.2">
      <c r="A1064" s="221"/>
      <c r="B1064" s="227"/>
      <c r="C1064" s="248"/>
      <c r="D1064" s="248"/>
      <c r="E1064" s="254"/>
      <c r="F1064" s="265"/>
      <c r="G1064" s="270"/>
      <c r="H1064" s="278"/>
      <c r="I1064" s="4" t="s">
        <v>70</v>
      </c>
      <c r="J1064" s="259" t="s">
        <v>261</v>
      </c>
      <c r="K1064" s="259">
        <v>1</v>
      </c>
      <c r="L1064" s="234">
        <v>0</v>
      </c>
      <c r="M1064" s="108">
        <v>3.5672137676418599E-4</v>
      </c>
      <c r="N1064" s="17">
        <f t="shared" si="181"/>
        <v>97384935.85662277</v>
      </c>
      <c r="O1064" s="6">
        <v>0</v>
      </c>
      <c r="P1064" s="260">
        <v>0</v>
      </c>
      <c r="Q1064" s="261">
        <f t="shared" si="178"/>
        <v>0</v>
      </c>
      <c r="R1064" s="262">
        <f t="shared" si="178"/>
        <v>0</v>
      </c>
      <c r="S1064" s="6">
        <f t="shared" si="183"/>
        <v>0</v>
      </c>
      <c r="T1064" s="260">
        <f t="shared" si="179"/>
        <v>0</v>
      </c>
      <c r="U1064" s="428">
        <v>0</v>
      </c>
      <c r="W1064" s="226">
        <f t="shared" si="180"/>
        <v>0</v>
      </c>
      <c r="AB1064" s="199"/>
      <c r="AC1064" s="199"/>
    </row>
    <row r="1065" spans="1:29" s="225" customFormat="1" ht="36" hidden="1" customHeight="1" outlineLevel="7" x14ac:dyDescent="0.2">
      <c r="A1065" s="221"/>
      <c r="B1065" s="227"/>
      <c r="C1065" s="248"/>
      <c r="D1065" s="248"/>
      <c r="E1065" s="254"/>
      <c r="F1065" s="265"/>
      <c r="G1065" s="270"/>
      <c r="H1065" s="278"/>
      <c r="I1065" s="4" t="s">
        <v>62</v>
      </c>
      <c r="J1065" s="259" t="s">
        <v>261</v>
      </c>
      <c r="K1065" s="259">
        <v>4045</v>
      </c>
      <c r="L1065" s="234">
        <v>0</v>
      </c>
      <c r="M1065" s="108">
        <v>2.3543610866436277E-3</v>
      </c>
      <c r="N1065" s="17">
        <f t="shared" si="181"/>
        <v>642740576.65371037</v>
      </c>
      <c r="O1065" s="6">
        <v>0</v>
      </c>
      <c r="P1065" s="260">
        <v>0</v>
      </c>
      <c r="Q1065" s="261">
        <f t="shared" si="178"/>
        <v>0</v>
      </c>
      <c r="R1065" s="262">
        <f t="shared" si="178"/>
        <v>0</v>
      </c>
      <c r="S1065" s="6">
        <f t="shared" si="183"/>
        <v>0</v>
      </c>
      <c r="T1065" s="260">
        <f t="shared" si="179"/>
        <v>0</v>
      </c>
      <c r="U1065" s="428">
        <v>0</v>
      </c>
      <c r="W1065" s="226">
        <f t="shared" si="180"/>
        <v>0</v>
      </c>
      <c r="AB1065" s="199"/>
      <c r="AC1065" s="199"/>
    </row>
    <row r="1066" spans="1:29" s="225" customFormat="1" ht="36" hidden="1" customHeight="1" outlineLevel="7" x14ac:dyDescent="0.2">
      <c r="A1066" s="221"/>
      <c r="B1066" s="227"/>
      <c r="C1066" s="248"/>
      <c r="D1066" s="248"/>
      <c r="E1066" s="254"/>
      <c r="F1066" s="265"/>
      <c r="G1066" s="270"/>
      <c r="H1066" s="278"/>
      <c r="I1066" s="4" t="s">
        <v>63</v>
      </c>
      <c r="J1066" s="259" t="s">
        <v>261</v>
      </c>
      <c r="K1066" s="259">
        <v>4045</v>
      </c>
      <c r="L1066" s="234">
        <v>0</v>
      </c>
      <c r="M1066" s="108">
        <v>1.7836068838209299E-4</v>
      </c>
      <c r="N1066" s="17">
        <f t="shared" si="181"/>
        <v>48692467.928311385</v>
      </c>
      <c r="O1066" s="6">
        <v>0</v>
      </c>
      <c r="P1066" s="260">
        <v>0</v>
      </c>
      <c r="Q1066" s="261">
        <f t="shared" si="178"/>
        <v>0</v>
      </c>
      <c r="R1066" s="262">
        <f t="shared" si="178"/>
        <v>0</v>
      </c>
      <c r="S1066" s="6">
        <f t="shared" si="183"/>
        <v>0</v>
      </c>
      <c r="T1066" s="260">
        <f t="shared" si="179"/>
        <v>0</v>
      </c>
      <c r="U1066" s="428">
        <v>0</v>
      </c>
      <c r="W1066" s="226">
        <f t="shared" si="180"/>
        <v>0</v>
      </c>
      <c r="AB1066" s="199"/>
      <c r="AC1066" s="199"/>
    </row>
    <row r="1067" spans="1:29" s="225" customFormat="1" ht="36" hidden="1" customHeight="1" outlineLevel="7" x14ac:dyDescent="0.2">
      <c r="A1067" s="221"/>
      <c r="B1067" s="227"/>
      <c r="C1067" s="248"/>
      <c r="D1067" s="248"/>
      <c r="E1067" s="254"/>
      <c r="F1067" s="265"/>
      <c r="G1067" s="270"/>
      <c r="H1067" s="278"/>
      <c r="I1067" s="4" t="s">
        <v>64</v>
      </c>
      <c r="J1067" s="259" t="s">
        <v>261</v>
      </c>
      <c r="K1067" s="259">
        <v>4045</v>
      </c>
      <c r="L1067" s="234">
        <v>0</v>
      </c>
      <c r="M1067" s="108">
        <v>2.1403282605851159E-4</v>
      </c>
      <c r="N1067" s="17">
        <f t="shared" si="181"/>
        <v>58430961.513973668</v>
      </c>
      <c r="O1067" s="6">
        <v>0</v>
      </c>
      <c r="P1067" s="260">
        <v>0</v>
      </c>
      <c r="Q1067" s="261">
        <f t="shared" si="178"/>
        <v>0</v>
      </c>
      <c r="R1067" s="262">
        <f t="shared" si="178"/>
        <v>0</v>
      </c>
      <c r="S1067" s="6">
        <f t="shared" si="183"/>
        <v>0</v>
      </c>
      <c r="T1067" s="260">
        <f t="shared" si="179"/>
        <v>0</v>
      </c>
      <c r="U1067" s="428">
        <v>0</v>
      </c>
      <c r="W1067" s="226">
        <f t="shared" si="180"/>
        <v>0</v>
      </c>
      <c r="AB1067" s="199"/>
      <c r="AC1067" s="199"/>
    </row>
    <row r="1068" spans="1:29" s="225" customFormat="1" ht="36" hidden="1" customHeight="1" outlineLevel="7" x14ac:dyDescent="0.2">
      <c r="A1068" s="221"/>
      <c r="B1068" s="227"/>
      <c r="C1068" s="248"/>
      <c r="D1068" s="248"/>
      <c r="E1068" s="254"/>
      <c r="F1068" s="265"/>
      <c r="G1068" s="270"/>
      <c r="H1068" s="278"/>
      <c r="I1068" s="4" t="s">
        <v>71</v>
      </c>
      <c r="J1068" s="259" t="s">
        <v>261</v>
      </c>
      <c r="K1068" s="259">
        <v>4045</v>
      </c>
      <c r="L1068" s="234">
        <v>0</v>
      </c>
      <c r="M1068" s="108">
        <v>6.7777061585195327E-4</v>
      </c>
      <c r="N1068" s="17">
        <f t="shared" si="181"/>
        <v>185031378.12758324</v>
      </c>
      <c r="O1068" s="6">
        <v>0</v>
      </c>
      <c r="P1068" s="260">
        <v>0</v>
      </c>
      <c r="Q1068" s="261">
        <f t="shared" si="178"/>
        <v>0</v>
      </c>
      <c r="R1068" s="262">
        <f t="shared" si="178"/>
        <v>0</v>
      </c>
      <c r="S1068" s="6">
        <f t="shared" si="183"/>
        <v>0</v>
      </c>
      <c r="T1068" s="260">
        <f t="shared" si="179"/>
        <v>0</v>
      </c>
      <c r="U1068" s="428">
        <v>0</v>
      </c>
      <c r="W1068" s="226">
        <f t="shared" si="180"/>
        <v>0</v>
      </c>
      <c r="AB1068" s="199"/>
      <c r="AC1068" s="199"/>
    </row>
    <row r="1069" spans="1:29" s="225" customFormat="1" ht="36" hidden="1" customHeight="1" outlineLevel="7" x14ac:dyDescent="0.2">
      <c r="A1069" s="221"/>
      <c r="B1069" s="227"/>
      <c r="C1069" s="248"/>
      <c r="D1069" s="248"/>
      <c r="E1069" s="254"/>
      <c r="F1069" s="265"/>
      <c r="G1069" s="270"/>
      <c r="H1069" s="278"/>
      <c r="I1069" s="4" t="s">
        <v>51</v>
      </c>
      <c r="J1069" s="259" t="s">
        <v>257</v>
      </c>
      <c r="K1069" s="259">
        <v>100</v>
      </c>
      <c r="L1069" s="234">
        <v>40</v>
      </c>
      <c r="M1069" s="108">
        <v>7.1344275352837197E-4</v>
      </c>
      <c r="N1069" s="17">
        <f t="shared" si="181"/>
        <v>194769871.71324554</v>
      </c>
      <c r="O1069" s="6">
        <v>0.4</v>
      </c>
      <c r="P1069" s="260">
        <v>77907948.685298219</v>
      </c>
      <c r="Q1069" s="261">
        <f t="shared" si="178"/>
        <v>0</v>
      </c>
      <c r="R1069" s="262">
        <f t="shared" si="178"/>
        <v>0</v>
      </c>
      <c r="S1069" s="6">
        <f t="shared" si="183"/>
        <v>0.4</v>
      </c>
      <c r="T1069" s="260">
        <f t="shared" si="179"/>
        <v>77907948.685298219</v>
      </c>
      <c r="U1069" s="428">
        <v>0.4</v>
      </c>
      <c r="V1069" s="225">
        <v>40</v>
      </c>
      <c r="W1069" s="226">
        <f t="shared" si="180"/>
        <v>0</v>
      </c>
      <c r="AB1069" s="199"/>
      <c r="AC1069" s="199"/>
    </row>
    <row r="1070" spans="1:29" s="225" customFormat="1" ht="36" hidden="1" customHeight="1" outlineLevel="6" x14ac:dyDescent="0.2">
      <c r="A1070" s="221"/>
      <c r="B1070" s="227"/>
      <c r="C1070" s="248"/>
      <c r="D1070" s="248"/>
      <c r="E1070" s="254"/>
      <c r="F1070" s="265"/>
      <c r="G1070" s="270"/>
      <c r="H1070" s="278"/>
      <c r="I1070" s="27" t="s">
        <v>65</v>
      </c>
      <c r="J1070" s="279"/>
      <c r="K1070" s="279"/>
      <c r="L1070" s="282"/>
      <c r="M1070" s="280">
        <v>5.2755552092181454E-2</v>
      </c>
      <c r="N1070" s="28">
        <f t="shared" si="181"/>
        <v>14402265721.165537</v>
      </c>
      <c r="O1070" s="29">
        <v>0.04</v>
      </c>
      <c r="P1070" s="281">
        <v>576090628.84662151</v>
      </c>
      <c r="Q1070" s="283">
        <f t="shared" si="178"/>
        <v>0</v>
      </c>
      <c r="R1070" s="282">
        <f t="shared" si="178"/>
        <v>0</v>
      </c>
      <c r="S1070" s="29">
        <f>SUMPRODUCT(S1071:S1079,M1071:M1079)/M1070</f>
        <v>0.04</v>
      </c>
      <c r="T1070" s="281">
        <f t="shared" si="179"/>
        <v>576090628.84662151</v>
      </c>
      <c r="U1070" s="428">
        <v>0.04</v>
      </c>
      <c r="W1070" s="226">
        <f t="shared" si="180"/>
        <v>0</v>
      </c>
      <c r="AB1070" s="199"/>
      <c r="AC1070" s="199"/>
    </row>
    <row r="1071" spans="1:29" s="225" customFormat="1" ht="36" hidden="1" customHeight="1" outlineLevel="7" x14ac:dyDescent="0.2">
      <c r="A1071" s="221"/>
      <c r="B1071" s="227"/>
      <c r="C1071" s="248"/>
      <c r="D1071" s="248"/>
      <c r="E1071" s="254"/>
      <c r="F1071" s="265"/>
      <c r="G1071" s="270"/>
      <c r="H1071" s="278"/>
      <c r="I1071" s="16" t="s">
        <v>68</v>
      </c>
      <c r="J1071" s="263" t="s">
        <v>261</v>
      </c>
      <c r="K1071" s="263">
        <v>1</v>
      </c>
      <c r="L1071" s="234">
        <v>0</v>
      </c>
      <c r="M1071" s="108">
        <v>2.6377776046090729E-3</v>
      </c>
      <c r="N1071" s="17">
        <f t="shared" si="181"/>
        <v>720113286.05827689</v>
      </c>
      <c r="O1071" s="6">
        <v>0</v>
      </c>
      <c r="P1071" s="260">
        <v>0</v>
      </c>
      <c r="Q1071" s="261">
        <f t="shared" si="178"/>
        <v>0</v>
      </c>
      <c r="R1071" s="262">
        <f t="shared" si="178"/>
        <v>0</v>
      </c>
      <c r="S1071" s="6">
        <f t="shared" ref="S1071:S1079" si="184">L1071/K1071</f>
        <v>0</v>
      </c>
      <c r="T1071" s="260">
        <f t="shared" si="179"/>
        <v>0</v>
      </c>
      <c r="U1071" s="428">
        <v>0</v>
      </c>
      <c r="W1071" s="226">
        <f t="shared" si="180"/>
        <v>0</v>
      </c>
      <c r="AB1071" s="199"/>
      <c r="AC1071" s="199"/>
    </row>
    <row r="1072" spans="1:29" s="225" customFormat="1" ht="36" hidden="1" customHeight="1" outlineLevel="7" x14ac:dyDescent="0.2">
      <c r="A1072" s="221"/>
      <c r="B1072" s="227"/>
      <c r="C1072" s="248"/>
      <c r="D1072" s="248"/>
      <c r="E1072" s="254"/>
      <c r="F1072" s="265"/>
      <c r="G1072" s="270"/>
      <c r="H1072" s="278"/>
      <c r="I1072" s="16" t="s">
        <v>247</v>
      </c>
      <c r="J1072" s="263" t="s">
        <v>259</v>
      </c>
      <c r="K1072" s="263">
        <v>1</v>
      </c>
      <c r="L1072" s="234">
        <v>0</v>
      </c>
      <c r="M1072" s="108">
        <v>6.8582217719835893E-3</v>
      </c>
      <c r="N1072" s="17">
        <f t="shared" si="181"/>
        <v>1872294543.7515199</v>
      </c>
      <c r="O1072" s="6">
        <v>0</v>
      </c>
      <c r="P1072" s="260">
        <v>0</v>
      </c>
      <c r="Q1072" s="261">
        <f t="shared" si="178"/>
        <v>0</v>
      </c>
      <c r="R1072" s="262">
        <f t="shared" si="178"/>
        <v>0</v>
      </c>
      <c r="S1072" s="6">
        <f t="shared" si="184"/>
        <v>0</v>
      </c>
      <c r="T1072" s="260">
        <f t="shared" si="179"/>
        <v>0</v>
      </c>
      <c r="U1072" s="428">
        <v>0</v>
      </c>
      <c r="W1072" s="226">
        <f t="shared" si="180"/>
        <v>0</v>
      </c>
      <c r="AB1072" s="199"/>
      <c r="AC1072" s="199"/>
    </row>
    <row r="1073" spans="1:29" s="225" customFormat="1" ht="36" hidden="1" customHeight="1" outlineLevel="7" x14ac:dyDescent="0.2">
      <c r="A1073" s="221"/>
      <c r="B1073" s="227"/>
      <c r="C1073" s="248"/>
      <c r="D1073" s="248"/>
      <c r="E1073" s="254"/>
      <c r="F1073" s="265"/>
      <c r="G1073" s="270"/>
      <c r="H1073" s="278"/>
      <c r="I1073" s="4" t="s">
        <v>69</v>
      </c>
      <c r="J1073" s="259" t="s">
        <v>261</v>
      </c>
      <c r="K1073" s="259">
        <v>1</v>
      </c>
      <c r="L1073" s="234">
        <v>0</v>
      </c>
      <c r="M1073" s="108">
        <v>1.0023554897514475E-2</v>
      </c>
      <c r="N1073" s="17">
        <f t="shared" si="181"/>
        <v>2736430487.0214515</v>
      </c>
      <c r="O1073" s="6">
        <v>0</v>
      </c>
      <c r="P1073" s="260">
        <v>0</v>
      </c>
      <c r="Q1073" s="261">
        <f t="shared" si="178"/>
        <v>0</v>
      </c>
      <c r="R1073" s="262">
        <f t="shared" si="178"/>
        <v>0</v>
      </c>
      <c r="S1073" s="6">
        <f t="shared" si="184"/>
        <v>0</v>
      </c>
      <c r="T1073" s="260">
        <f t="shared" si="179"/>
        <v>0</v>
      </c>
      <c r="U1073" s="428">
        <v>0</v>
      </c>
      <c r="W1073" s="226">
        <f t="shared" si="180"/>
        <v>0</v>
      </c>
      <c r="AB1073" s="199"/>
      <c r="AC1073" s="199"/>
    </row>
    <row r="1074" spans="1:29" s="225" customFormat="1" ht="36" hidden="1" customHeight="1" outlineLevel="7" x14ac:dyDescent="0.2">
      <c r="A1074" s="221"/>
      <c r="B1074" s="227"/>
      <c r="C1074" s="248"/>
      <c r="D1074" s="248"/>
      <c r="E1074" s="254"/>
      <c r="F1074" s="265"/>
      <c r="G1074" s="270"/>
      <c r="H1074" s="278"/>
      <c r="I1074" s="4" t="s">
        <v>70</v>
      </c>
      <c r="J1074" s="259" t="s">
        <v>261</v>
      </c>
      <c r="K1074" s="259">
        <v>1</v>
      </c>
      <c r="L1074" s="234">
        <v>0</v>
      </c>
      <c r="M1074" s="108">
        <v>2.6377776046090729E-3</v>
      </c>
      <c r="N1074" s="17">
        <f t="shared" si="181"/>
        <v>720113286.05827689</v>
      </c>
      <c r="O1074" s="6">
        <v>0</v>
      </c>
      <c r="P1074" s="260">
        <v>0</v>
      </c>
      <c r="Q1074" s="261">
        <f t="shared" si="178"/>
        <v>0</v>
      </c>
      <c r="R1074" s="262">
        <f t="shared" si="178"/>
        <v>0</v>
      </c>
      <c r="S1074" s="6">
        <f t="shared" si="184"/>
        <v>0</v>
      </c>
      <c r="T1074" s="260">
        <f t="shared" si="179"/>
        <v>0</v>
      </c>
      <c r="U1074" s="428">
        <v>0</v>
      </c>
      <c r="W1074" s="226">
        <f t="shared" si="180"/>
        <v>0</v>
      </c>
      <c r="AB1074" s="199"/>
      <c r="AC1074" s="199"/>
    </row>
    <row r="1075" spans="1:29" s="225" customFormat="1" ht="36" hidden="1" customHeight="1" outlineLevel="7" x14ac:dyDescent="0.2">
      <c r="A1075" s="221"/>
      <c r="B1075" s="227"/>
      <c r="C1075" s="248"/>
      <c r="D1075" s="248"/>
      <c r="E1075" s="254"/>
      <c r="F1075" s="265"/>
      <c r="G1075" s="270"/>
      <c r="H1075" s="278"/>
      <c r="I1075" s="4" t="s">
        <v>62</v>
      </c>
      <c r="J1075" s="259" t="s">
        <v>261</v>
      </c>
      <c r="K1075" s="259">
        <v>1</v>
      </c>
      <c r="L1075" s="234">
        <v>0</v>
      </c>
      <c r="M1075" s="108">
        <v>1.7409332190419881E-2</v>
      </c>
      <c r="N1075" s="17">
        <f t="shared" si="181"/>
        <v>4752747687.9846277</v>
      </c>
      <c r="O1075" s="6">
        <v>0</v>
      </c>
      <c r="P1075" s="260">
        <v>0</v>
      </c>
      <c r="Q1075" s="261">
        <f t="shared" si="178"/>
        <v>0</v>
      </c>
      <c r="R1075" s="262">
        <f t="shared" si="178"/>
        <v>0</v>
      </c>
      <c r="S1075" s="6">
        <f t="shared" si="184"/>
        <v>0</v>
      </c>
      <c r="T1075" s="260">
        <f t="shared" si="179"/>
        <v>0</v>
      </c>
      <c r="U1075" s="428">
        <v>0</v>
      </c>
      <c r="W1075" s="226">
        <f t="shared" si="180"/>
        <v>0</v>
      </c>
      <c r="AB1075" s="199"/>
      <c r="AC1075" s="199"/>
    </row>
    <row r="1076" spans="1:29" s="225" customFormat="1" ht="36" hidden="1" customHeight="1" outlineLevel="7" x14ac:dyDescent="0.2">
      <c r="A1076" s="221"/>
      <c r="B1076" s="227"/>
      <c r="C1076" s="248"/>
      <c r="D1076" s="248"/>
      <c r="E1076" s="254"/>
      <c r="F1076" s="265"/>
      <c r="G1076" s="270"/>
      <c r="H1076" s="278"/>
      <c r="I1076" s="4" t="s">
        <v>63</v>
      </c>
      <c r="J1076" s="259" t="s">
        <v>261</v>
      </c>
      <c r="K1076" s="259">
        <v>1</v>
      </c>
      <c r="L1076" s="234">
        <v>0</v>
      </c>
      <c r="M1076" s="108">
        <v>1.3188888023045364E-3</v>
      </c>
      <c r="N1076" s="17">
        <f t="shared" si="181"/>
        <v>360056643.02913845</v>
      </c>
      <c r="O1076" s="6">
        <v>0</v>
      </c>
      <c r="P1076" s="260">
        <v>0</v>
      </c>
      <c r="Q1076" s="261">
        <f t="shared" si="178"/>
        <v>0</v>
      </c>
      <c r="R1076" s="262">
        <f t="shared" si="178"/>
        <v>0</v>
      </c>
      <c r="S1076" s="6">
        <f t="shared" si="184"/>
        <v>0</v>
      </c>
      <c r="T1076" s="260">
        <f t="shared" si="179"/>
        <v>0</v>
      </c>
      <c r="U1076" s="428">
        <v>0</v>
      </c>
      <c r="W1076" s="226">
        <f t="shared" si="180"/>
        <v>0</v>
      </c>
      <c r="AB1076" s="199"/>
      <c r="AC1076" s="199"/>
    </row>
    <row r="1077" spans="1:29" s="225" customFormat="1" ht="36" hidden="1" customHeight="1" outlineLevel="7" x14ac:dyDescent="0.2">
      <c r="A1077" s="221"/>
      <c r="B1077" s="227"/>
      <c r="C1077" s="248"/>
      <c r="D1077" s="248"/>
      <c r="E1077" s="254"/>
      <c r="F1077" s="265"/>
      <c r="G1077" s="270"/>
      <c r="H1077" s="278"/>
      <c r="I1077" s="4" t="s">
        <v>64</v>
      </c>
      <c r="J1077" s="259" t="s">
        <v>261</v>
      </c>
      <c r="K1077" s="259">
        <v>1</v>
      </c>
      <c r="L1077" s="234">
        <v>0</v>
      </c>
      <c r="M1077" s="108">
        <v>1.5826665627654436E-3</v>
      </c>
      <c r="N1077" s="17">
        <f t="shared" si="181"/>
        <v>432067971.63496608</v>
      </c>
      <c r="O1077" s="6">
        <v>0</v>
      </c>
      <c r="P1077" s="260">
        <v>0</v>
      </c>
      <c r="Q1077" s="261">
        <f t="shared" si="178"/>
        <v>0</v>
      </c>
      <c r="R1077" s="262">
        <f t="shared" si="178"/>
        <v>0</v>
      </c>
      <c r="S1077" s="6">
        <f t="shared" si="184"/>
        <v>0</v>
      </c>
      <c r="T1077" s="260">
        <f t="shared" si="179"/>
        <v>0</v>
      </c>
      <c r="U1077" s="428">
        <v>0</v>
      </c>
      <c r="W1077" s="226">
        <f t="shared" si="180"/>
        <v>0</v>
      </c>
      <c r="AB1077" s="199"/>
      <c r="AC1077" s="199"/>
    </row>
    <row r="1078" spans="1:29" s="225" customFormat="1" ht="36" hidden="1" customHeight="1" outlineLevel="7" x14ac:dyDescent="0.2">
      <c r="A1078" s="221"/>
      <c r="B1078" s="227"/>
      <c r="C1078" s="248"/>
      <c r="D1078" s="248"/>
      <c r="E1078" s="254"/>
      <c r="F1078" s="265"/>
      <c r="G1078" s="270"/>
      <c r="H1078" s="278"/>
      <c r="I1078" s="4" t="s">
        <v>71</v>
      </c>
      <c r="J1078" s="259" t="s">
        <v>261</v>
      </c>
      <c r="K1078" s="259">
        <v>1</v>
      </c>
      <c r="L1078" s="234">
        <v>0</v>
      </c>
      <c r="M1078" s="108">
        <v>5.0117774487572373E-3</v>
      </c>
      <c r="N1078" s="17">
        <f t="shared" si="181"/>
        <v>1368215243.5107257</v>
      </c>
      <c r="O1078" s="6">
        <v>0</v>
      </c>
      <c r="P1078" s="260">
        <v>0</v>
      </c>
      <c r="Q1078" s="261">
        <f t="shared" si="178"/>
        <v>0</v>
      </c>
      <c r="R1078" s="262">
        <f t="shared" si="178"/>
        <v>0</v>
      </c>
      <c r="S1078" s="6">
        <f t="shared" si="184"/>
        <v>0</v>
      </c>
      <c r="T1078" s="260">
        <f t="shared" si="179"/>
        <v>0</v>
      </c>
      <c r="U1078" s="428">
        <v>0</v>
      </c>
      <c r="W1078" s="226">
        <f t="shared" si="180"/>
        <v>0</v>
      </c>
      <c r="AB1078" s="199"/>
      <c r="AC1078" s="199"/>
    </row>
    <row r="1079" spans="1:29" s="225" customFormat="1" ht="36" hidden="1" customHeight="1" outlineLevel="7" x14ac:dyDescent="0.2">
      <c r="A1079" s="221"/>
      <c r="B1079" s="227"/>
      <c r="C1079" s="248"/>
      <c r="D1079" s="248"/>
      <c r="E1079" s="254"/>
      <c r="F1079" s="265"/>
      <c r="G1079" s="270"/>
      <c r="H1079" s="278"/>
      <c r="I1079" s="4" t="s">
        <v>51</v>
      </c>
      <c r="J1079" s="259" t="s">
        <v>257</v>
      </c>
      <c r="K1079" s="259">
        <v>100</v>
      </c>
      <c r="L1079" s="234">
        <v>40</v>
      </c>
      <c r="M1079" s="108">
        <v>5.2755552092181458E-3</v>
      </c>
      <c r="N1079" s="17">
        <f t="shared" si="181"/>
        <v>1440226572.1165538</v>
      </c>
      <c r="O1079" s="6">
        <v>0.4</v>
      </c>
      <c r="P1079" s="260">
        <v>576090628.84662151</v>
      </c>
      <c r="Q1079" s="261">
        <f t="shared" si="178"/>
        <v>0</v>
      </c>
      <c r="R1079" s="262">
        <f t="shared" si="178"/>
        <v>0</v>
      </c>
      <c r="S1079" s="6">
        <f t="shared" si="184"/>
        <v>0.4</v>
      </c>
      <c r="T1079" s="260">
        <f t="shared" si="179"/>
        <v>576090628.84662151</v>
      </c>
      <c r="U1079" s="428">
        <v>0.4</v>
      </c>
      <c r="V1079" s="225">
        <v>40</v>
      </c>
      <c r="W1079" s="226">
        <f t="shared" si="180"/>
        <v>0</v>
      </c>
      <c r="AB1079" s="199"/>
      <c r="AC1079" s="199"/>
    </row>
    <row r="1080" spans="1:29" s="225" customFormat="1" ht="36" hidden="1" customHeight="1" outlineLevel="6" x14ac:dyDescent="0.2">
      <c r="A1080" s="221"/>
      <c r="B1080" s="227"/>
      <c r="C1080" s="248"/>
      <c r="D1080" s="248"/>
      <c r="E1080" s="254"/>
      <c r="F1080" s="265"/>
      <c r="G1080" s="270"/>
      <c r="H1080" s="278"/>
      <c r="I1080" s="27" t="s">
        <v>233</v>
      </c>
      <c r="J1080" s="279"/>
      <c r="K1080" s="279"/>
      <c r="L1080" s="282"/>
      <c r="M1080" s="280">
        <v>7.8073999657874284E-4</v>
      </c>
      <c r="N1080" s="28">
        <f t="shared" si="181"/>
        <v>213142019.0659968</v>
      </c>
      <c r="O1080" s="29">
        <v>0.04</v>
      </c>
      <c r="P1080" s="281">
        <v>8525680.7626398727</v>
      </c>
      <c r="Q1080" s="283">
        <f t="shared" si="178"/>
        <v>0</v>
      </c>
      <c r="R1080" s="282">
        <f t="shared" si="178"/>
        <v>0</v>
      </c>
      <c r="S1080" s="29">
        <f>SUMPRODUCT(S1081:S1089,M1081:M1089)/M1080</f>
        <v>0.04</v>
      </c>
      <c r="T1080" s="281">
        <f t="shared" si="179"/>
        <v>8525680.7626398727</v>
      </c>
      <c r="U1080" s="428">
        <v>0.04</v>
      </c>
      <c r="W1080" s="226">
        <f t="shared" si="180"/>
        <v>0</v>
      </c>
      <c r="AB1080" s="199"/>
      <c r="AC1080" s="199"/>
    </row>
    <row r="1081" spans="1:29" s="225" customFormat="1" ht="36" hidden="1" customHeight="1" outlineLevel="7" x14ac:dyDescent="0.2">
      <c r="A1081" s="221"/>
      <c r="B1081" s="227"/>
      <c r="C1081" s="248"/>
      <c r="D1081" s="248"/>
      <c r="E1081" s="254"/>
      <c r="F1081" s="265"/>
      <c r="G1081" s="270"/>
      <c r="H1081" s="278"/>
      <c r="I1081" s="16" t="s">
        <v>68</v>
      </c>
      <c r="J1081" s="263" t="s">
        <v>261</v>
      </c>
      <c r="K1081" s="263">
        <v>1</v>
      </c>
      <c r="L1081" s="234">
        <v>0</v>
      </c>
      <c r="M1081" s="108">
        <v>3.9036999828937142E-5</v>
      </c>
      <c r="N1081" s="17">
        <f t="shared" si="181"/>
        <v>10657100.953299839</v>
      </c>
      <c r="O1081" s="6">
        <v>0</v>
      </c>
      <c r="P1081" s="260">
        <v>0</v>
      </c>
      <c r="Q1081" s="261">
        <f t="shared" si="178"/>
        <v>0</v>
      </c>
      <c r="R1081" s="262">
        <f t="shared" si="178"/>
        <v>0</v>
      </c>
      <c r="S1081" s="6">
        <f t="shared" ref="S1081:S1089" si="185">L1081/K1081</f>
        <v>0</v>
      </c>
      <c r="T1081" s="260">
        <f t="shared" si="179"/>
        <v>0</v>
      </c>
      <c r="U1081" s="428">
        <v>0</v>
      </c>
      <c r="W1081" s="226">
        <f t="shared" si="180"/>
        <v>0</v>
      </c>
      <c r="AB1081" s="199"/>
      <c r="AC1081" s="199"/>
    </row>
    <row r="1082" spans="1:29" s="225" customFormat="1" ht="36" hidden="1" customHeight="1" outlineLevel="7" x14ac:dyDescent="0.2">
      <c r="A1082" s="221"/>
      <c r="B1082" s="227"/>
      <c r="C1082" s="248"/>
      <c r="D1082" s="248"/>
      <c r="E1082" s="254"/>
      <c r="F1082" s="265"/>
      <c r="G1082" s="270"/>
      <c r="H1082" s="278"/>
      <c r="I1082" s="16" t="s">
        <v>247</v>
      </c>
      <c r="J1082" s="263" t="s">
        <v>259</v>
      </c>
      <c r="K1082" s="263">
        <v>1</v>
      </c>
      <c r="L1082" s="234">
        <v>0</v>
      </c>
      <c r="M1082" s="108">
        <v>1.0149619955523657E-4</v>
      </c>
      <c r="N1082" s="17">
        <f t="shared" si="181"/>
        <v>27708462.478579585</v>
      </c>
      <c r="O1082" s="6">
        <v>0</v>
      </c>
      <c r="P1082" s="260">
        <v>0</v>
      </c>
      <c r="Q1082" s="261">
        <f t="shared" si="178"/>
        <v>0</v>
      </c>
      <c r="R1082" s="262">
        <f t="shared" si="178"/>
        <v>0</v>
      </c>
      <c r="S1082" s="6">
        <f t="shared" si="185"/>
        <v>0</v>
      </c>
      <c r="T1082" s="260">
        <f t="shared" si="179"/>
        <v>0</v>
      </c>
      <c r="U1082" s="428">
        <v>0</v>
      </c>
      <c r="W1082" s="226">
        <f t="shared" si="180"/>
        <v>0</v>
      </c>
      <c r="AB1082" s="199"/>
      <c r="AC1082" s="199"/>
    </row>
    <row r="1083" spans="1:29" s="225" customFormat="1" ht="36" hidden="1" customHeight="1" outlineLevel="7" x14ac:dyDescent="0.2">
      <c r="A1083" s="221"/>
      <c r="B1083" s="227"/>
      <c r="C1083" s="248"/>
      <c r="D1083" s="248"/>
      <c r="E1083" s="254"/>
      <c r="F1083" s="265"/>
      <c r="G1083" s="270"/>
      <c r="H1083" s="278"/>
      <c r="I1083" s="4" t="s">
        <v>69</v>
      </c>
      <c r="J1083" s="259" t="s">
        <v>261</v>
      </c>
      <c r="K1083" s="259">
        <v>1</v>
      </c>
      <c r="L1083" s="234">
        <v>0</v>
      </c>
      <c r="M1083" s="108">
        <v>1.4834059934996111E-4</v>
      </c>
      <c r="N1083" s="17">
        <f t="shared" si="181"/>
        <v>40496983.622539379</v>
      </c>
      <c r="O1083" s="6">
        <v>0</v>
      </c>
      <c r="P1083" s="260">
        <v>0</v>
      </c>
      <c r="Q1083" s="261">
        <f t="shared" si="178"/>
        <v>0</v>
      </c>
      <c r="R1083" s="262">
        <f t="shared" si="178"/>
        <v>0</v>
      </c>
      <c r="S1083" s="6">
        <f t="shared" si="185"/>
        <v>0</v>
      </c>
      <c r="T1083" s="260">
        <f t="shared" si="179"/>
        <v>0</v>
      </c>
      <c r="U1083" s="428">
        <v>0</v>
      </c>
      <c r="W1083" s="226">
        <f t="shared" si="180"/>
        <v>0</v>
      </c>
      <c r="AB1083" s="199"/>
      <c r="AC1083" s="199"/>
    </row>
    <row r="1084" spans="1:29" s="225" customFormat="1" ht="36" hidden="1" customHeight="1" outlineLevel="7" x14ac:dyDescent="0.2">
      <c r="A1084" s="221"/>
      <c r="B1084" s="227"/>
      <c r="C1084" s="248"/>
      <c r="D1084" s="248"/>
      <c r="E1084" s="254"/>
      <c r="F1084" s="265"/>
      <c r="G1084" s="270"/>
      <c r="H1084" s="278"/>
      <c r="I1084" s="4" t="s">
        <v>70</v>
      </c>
      <c r="J1084" s="259" t="s">
        <v>261</v>
      </c>
      <c r="K1084" s="259">
        <v>1</v>
      </c>
      <c r="L1084" s="234">
        <v>0</v>
      </c>
      <c r="M1084" s="108">
        <v>3.9036999828937142E-5</v>
      </c>
      <c r="N1084" s="17">
        <f t="shared" si="181"/>
        <v>10657100.953299839</v>
      </c>
      <c r="O1084" s="6">
        <v>0</v>
      </c>
      <c r="P1084" s="260">
        <v>0</v>
      </c>
      <c r="Q1084" s="261">
        <f t="shared" si="178"/>
        <v>0</v>
      </c>
      <c r="R1084" s="262">
        <f t="shared" si="178"/>
        <v>0</v>
      </c>
      <c r="S1084" s="6">
        <f t="shared" si="185"/>
        <v>0</v>
      </c>
      <c r="T1084" s="260">
        <f t="shared" si="179"/>
        <v>0</v>
      </c>
      <c r="U1084" s="428">
        <v>0</v>
      </c>
      <c r="W1084" s="226">
        <f t="shared" si="180"/>
        <v>0</v>
      </c>
      <c r="AB1084" s="199"/>
      <c r="AC1084" s="199"/>
    </row>
    <row r="1085" spans="1:29" s="225" customFormat="1" ht="36" hidden="1" customHeight="1" outlineLevel="7" x14ac:dyDescent="0.2">
      <c r="A1085" s="221"/>
      <c r="B1085" s="227"/>
      <c r="C1085" s="248"/>
      <c r="D1085" s="248"/>
      <c r="E1085" s="254"/>
      <c r="F1085" s="265"/>
      <c r="G1085" s="270"/>
      <c r="H1085" s="278"/>
      <c r="I1085" s="4" t="s">
        <v>62</v>
      </c>
      <c r="J1085" s="259" t="s">
        <v>261</v>
      </c>
      <c r="K1085" s="259">
        <v>1</v>
      </c>
      <c r="L1085" s="234">
        <v>0</v>
      </c>
      <c r="M1085" s="108">
        <v>2.5764419887098512E-4</v>
      </c>
      <c r="N1085" s="17">
        <f t="shared" si="181"/>
        <v>70336866.291778937</v>
      </c>
      <c r="O1085" s="6">
        <v>0</v>
      </c>
      <c r="P1085" s="260">
        <v>0</v>
      </c>
      <c r="Q1085" s="261">
        <f t="shared" si="178"/>
        <v>0</v>
      </c>
      <c r="R1085" s="262">
        <f t="shared" si="178"/>
        <v>0</v>
      </c>
      <c r="S1085" s="6">
        <f t="shared" si="185"/>
        <v>0</v>
      </c>
      <c r="T1085" s="260">
        <f t="shared" si="179"/>
        <v>0</v>
      </c>
      <c r="U1085" s="428">
        <v>0</v>
      </c>
      <c r="W1085" s="226">
        <f t="shared" si="180"/>
        <v>0</v>
      </c>
      <c r="AB1085" s="199"/>
      <c r="AC1085" s="199"/>
    </row>
    <row r="1086" spans="1:29" s="225" customFormat="1" ht="36" hidden="1" customHeight="1" outlineLevel="7" x14ac:dyDescent="0.2">
      <c r="A1086" s="221"/>
      <c r="B1086" s="227"/>
      <c r="C1086" s="248"/>
      <c r="D1086" s="248"/>
      <c r="E1086" s="254"/>
      <c r="F1086" s="265"/>
      <c r="G1086" s="270"/>
      <c r="H1086" s="278"/>
      <c r="I1086" s="4" t="s">
        <v>63</v>
      </c>
      <c r="J1086" s="259" t="s">
        <v>261</v>
      </c>
      <c r="K1086" s="259">
        <v>1</v>
      </c>
      <c r="L1086" s="234">
        <v>0</v>
      </c>
      <c r="M1086" s="108">
        <v>1.9518499914468571E-5</v>
      </c>
      <c r="N1086" s="17">
        <f t="shared" si="181"/>
        <v>5328550.4766499195</v>
      </c>
      <c r="O1086" s="6">
        <v>0</v>
      </c>
      <c r="P1086" s="260">
        <v>0</v>
      </c>
      <c r="Q1086" s="261">
        <f t="shared" si="178"/>
        <v>0</v>
      </c>
      <c r="R1086" s="262">
        <f t="shared" si="178"/>
        <v>0</v>
      </c>
      <c r="S1086" s="6">
        <f t="shared" si="185"/>
        <v>0</v>
      </c>
      <c r="T1086" s="260">
        <f t="shared" si="179"/>
        <v>0</v>
      </c>
      <c r="U1086" s="428">
        <v>0</v>
      </c>
      <c r="W1086" s="226">
        <f t="shared" si="180"/>
        <v>0</v>
      </c>
      <c r="AB1086" s="199"/>
      <c r="AC1086" s="199"/>
    </row>
    <row r="1087" spans="1:29" s="225" customFormat="1" ht="36" hidden="1" customHeight="1" outlineLevel="7" x14ac:dyDescent="0.2">
      <c r="A1087" s="221"/>
      <c r="B1087" s="227"/>
      <c r="C1087" s="248"/>
      <c r="D1087" s="248"/>
      <c r="E1087" s="254"/>
      <c r="F1087" s="265"/>
      <c r="G1087" s="270"/>
      <c r="H1087" s="278"/>
      <c r="I1087" s="4" t="s">
        <v>64</v>
      </c>
      <c r="J1087" s="259" t="s">
        <v>261</v>
      </c>
      <c r="K1087" s="259">
        <v>1</v>
      </c>
      <c r="L1087" s="234">
        <v>0</v>
      </c>
      <c r="M1087" s="108">
        <v>2.3422199897362284E-5</v>
      </c>
      <c r="N1087" s="17">
        <f t="shared" si="181"/>
        <v>6394260.5719799036</v>
      </c>
      <c r="O1087" s="6">
        <v>0</v>
      </c>
      <c r="P1087" s="260">
        <v>0</v>
      </c>
      <c r="Q1087" s="261">
        <f t="shared" si="178"/>
        <v>0</v>
      </c>
      <c r="R1087" s="262">
        <f t="shared" si="178"/>
        <v>0</v>
      </c>
      <c r="S1087" s="6">
        <f t="shared" si="185"/>
        <v>0</v>
      </c>
      <c r="T1087" s="260">
        <f t="shared" si="179"/>
        <v>0</v>
      </c>
      <c r="U1087" s="428">
        <v>0</v>
      </c>
      <c r="W1087" s="226">
        <f t="shared" si="180"/>
        <v>0</v>
      </c>
      <c r="AB1087" s="199"/>
      <c r="AC1087" s="199"/>
    </row>
    <row r="1088" spans="1:29" s="225" customFormat="1" ht="36" hidden="1" customHeight="1" outlineLevel="7" x14ac:dyDescent="0.2">
      <c r="A1088" s="221"/>
      <c r="B1088" s="227"/>
      <c r="C1088" s="248"/>
      <c r="D1088" s="248"/>
      <c r="E1088" s="254"/>
      <c r="F1088" s="265"/>
      <c r="G1088" s="270"/>
      <c r="H1088" s="278"/>
      <c r="I1088" s="4" t="s">
        <v>71</v>
      </c>
      <c r="J1088" s="259" t="s">
        <v>261</v>
      </c>
      <c r="K1088" s="259">
        <v>1</v>
      </c>
      <c r="L1088" s="234">
        <v>0</v>
      </c>
      <c r="M1088" s="108">
        <v>7.4170299674980553E-5</v>
      </c>
      <c r="N1088" s="17">
        <f t="shared" si="181"/>
        <v>20248491.811269689</v>
      </c>
      <c r="O1088" s="6">
        <v>0</v>
      </c>
      <c r="P1088" s="260">
        <v>0</v>
      </c>
      <c r="Q1088" s="261">
        <f t="shared" si="178"/>
        <v>0</v>
      </c>
      <c r="R1088" s="262">
        <f t="shared" si="178"/>
        <v>0</v>
      </c>
      <c r="S1088" s="6">
        <f t="shared" si="185"/>
        <v>0</v>
      </c>
      <c r="T1088" s="260">
        <f t="shared" si="179"/>
        <v>0</v>
      </c>
      <c r="U1088" s="428">
        <v>0</v>
      </c>
      <c r="W1088" s="226">
        <f t="shared" si="180"/>
        <v>0</v>
      </c>
      <c r="AB1088" s="199"/>
      <c r="AC1088" s="199"/>
    </row>
    <row r="1089" spans="1:29" s="225" customFormat="1" ht="36" hidden="1" customHeight="1" outlineLevel="7" x14ac:dyDescent="0.2">
      <c r="A1089" s="221"/>
      <c r="B1089" s="227"/>
      <c r="C1089" s="248"/>
      <c r="D1089" s="248"/>
      <c r="E1089" s="254"/>
      <c r="F1089" s="265"/>
      <c r="G1089" s="270"/>
      <c r="H1089" s="278"/>
      <c r="I1089" s="4" t="s">
        <v>51</v>
      </c>
      <c r="J1089" s="259" t="s">
        <v>257</v>
      </c>
      <c r="K1089" s="259">
        <v>100</v>
      </c>
      <c r="L1089" s="234">
        <v>40</v>
      </c>
      <c r="M1089" s="108">
        <v>7.8073999657874284E-5</v>
      </c>
      <c r="N1089" s="17">
        <f t="shared" si="181"/>
        <v>21314201.906599678</v>
      </c>
      <c r="O1089" s="6">
        <v>0.4</v>
      </c>
      <c r="P1089" s="260">
        <v>8525680.7626398709</v>
      </c>
      <c r="Q1089" s="261">
        <f t="shared" si="178"/>
        <v>0</v>
      </c>
      <c r="R1089" s="262">
        <f t="shared" si="178"/>
        <v>0</v>
      </c>
      <c r="S1089" s="6">
        <f t="shared" si="185"/>
        <v>0.4</v>
      </c>
      <c r="T1089" s="260">
        <f t="shared" si="179"/>
        <v>8525680.7626398709</v>
      </c>
      <c r="U1089" s="428">
        <v>0.4</v>
      </c>
      <c r="V1089" s="225">
        <v>40</v>
      </c>
      <c r="W1089" s="226">
        <f t="shared" si="180"/>
        <v>0</v>
      </c>
      <c r="AB1089" s="199"/>
      <c r="AC1089" s="199"/>
    </row>
    <row r="1090" spans="1:29" s="225" customFormat="1" ht="36" hidden="1" customHeight="1" outlineLevel="6" x14ac:dyDescent="0.2">
      <c r="A1090" s="221"/>
      <c r="B1090" s="227"/>
      <c r="C1090" s="248"/>
      <c r="D1090" s="248"/>
      <c r="E1090" s="254"/>
      <c r="F1090" s="265"/>
      <c r="G1090" s="270"/>
      <c r="H1090" s="278"/>
      <c r="I1090" s="27" t="s">
        <v>234</v>
      </c>
      <c r="J1090" s="279"/>
      <c r="K1090" s="279"/>
      <c r="L1090" s="282"/>
      <c r="M1090" s="280">
        <v>7.8761862527687901E-4</v>
      </c>
      <c r="N1090" s="28">
        <f t="shared" si="181"/>
        <v>215019884.70058796</v>
      </c>
      <c r="O1090" s="29">
        <v>4.0000000000000008E-2</v>
      </c>
      <c r="P1090" s="281">
        <v>8600795.3880235199</v>
      </c>
      <c r="Q1090" s="283">
        <f t="shared" si="178"/>
        <v>0</v>
      </c>
      <c r="R1090" s="282">
        <f t="shared" si="178"/>
        <v>0</v>
      </c>
      <c r="S1090" s="29">
        <f>SUMPRODUCT(S1091:S1096,M1091:M1096)/M1090</f>
        <v>4.0000000000000008E-2</v>
      </c>
      <c r="T1090" s="281">
        <f t="shared" si="179"/>
        <v>8600795.3880235199</v>
      </c>
      <c r="U1090" s="428">
        <v>4.0000000000000008E-2</v>
      </c>
      <c r="W1090" s="226">
        <f t="shared" si="180"/>
        <v>0</v>
      </c>
      <c r="AB1090" s="199"/>
      <c r="AC1090" s="199"/>
    </row>
    <row r="1091" spans="1:29" s="225" customFormat="1" ht="36" hidden="1" customHeight="1" outlineLevel="7" x14ac:dyDescent="0.2">
      <c r="A1091" s="221"/>
      <c r="B1091" s="227"/>
      <c r="C1091" s="248"/>
      <c r="D1091" s="248"/>
      <c r="E1091" s="254"/>
      <c r="F1091" s="265"/>
      <c r="G1091" s="270"/>
      <c r="H1091" s="278"/>
      <c r="I1091" s="16" t="s">
        <v>241</v>
      </c>
      <c r="J1091" s="263" t="s">
        <v>259</v>
      </c>
      <c r="K1091" s="263">
        <v>1</v>
      </c>
      <c r="L1091" s="234">
        <v>0</v>
      </c>
      <c r="M1091" s="108">
        <v>1.0239042128599428E-4</v>
      </c>
      <c r="N1091" s="17">
        <f t="shared" si="181"/>
        <v>27952585.011076439</v>
      </c>
      <c r="O1091" s="6">
        <v>0</v>
      </c>
      <c r="P1091" s="260">
        <v>0</v>
      </c>
      <c r="Q1091" s="261">
        <f t="shared" si="178"/>
        <v>0</v>
      </c>
      <c r="R1091" s="262">
        <f t="shared" si="178"/>
        <v>0</v>
      </c>
      <c r="S1091" s="6">
        <f t="shared" ref="S1091:S1096" si="186">L1091/K1091</f>
        <v>0</v>
      </c>
      <c r="T1091" s="260">
        <f t="shared" si="179"/>
        <v>0</v>
      </c>
      <c r="U1091" s="428">
        <v>0</v>
      </c>
      <c r="W1091" s="226">
        <f t="shared" si="180"/>
        <v>0</v>
      </c>
      <c r="AB1091" s="199"/>
      <c r="AC1091" s="199"/>
    </row>
    <row r="1092" spans="1:29" s="225" customFormat="1" ht="36" hidden="1" customHeight="1" outlineLevel="7" x14ac:dyDescent="0.2">
      <c r="A1092" s="221"/>
      <c r="B1092" s="227"/>
      <c r="C1092" s="248"/>
      <c r="D1092" s="248"/>
      <c r="E1092" s="254"/>
      <c r="F1092" s="265"/>
      <c r="G1092" s="270"/>
      <c r="H1092" s="278"/>
      <c r="I1092" s="4" t="s">
        <v>235</v>
      </c>
      <c r="J1092" s="259" t="s">
        <v>261</v>
      </c>
      <c r="K1092" s="259">
        <v>1</v>
      </c>
      <c r="L1092" s="234">
        <v>0</v>
      </c>
      <c r="M1092" s="108">
        <v>4.7257117516612738E-5</v>
      </c>
      <c r="N1092" s="17">
        <f t="shared" si="181"/>
        <v>12901193.082035277</v>
      </c>
      <c r="O1092" s="6">
        <v>0</v>
      </c>
      <c r="P1092" s="260">
        <v>0</v>
      </c>
      <c r="Q1092" s="261">
        <f t="shared" si="178"/>
        <v>0</v>
      </c>
      <c r="R1092" s="262">
        <f t="shared" si="178"/>
        <v>0</v>
      </c>
      <c r="S1092" s="6">
        <f t="shared" si="186"/>
        <v>0</v>
      </c>
      <c r="T1092" s="260">
        <f t="shared" si="179"/>
        <v>0</v>
      </c>
      <c r="U1092" s="428">
        <v>0</v>
      </c>
      <c r="W1092" s="226">
        <f t="shared" si="180"/>
        <v>0</v>
      </c>
      <c r="AB1092" s="199"/>
      <c r="AC1092" s="199"/>
    </row>
    <row r="1093" spans="1:29" s="225" customFormat="1" ht="36" hidden="1" customHeight="1" outlineLevel="7" x14ac:dyDescent="0.2">
      <c r="A1093" s="221"/>
      <c r="B1093" s="227"/>
      <c r="C1093" s="248"/>
      <c r="D1093" s="248"/>
      <c r="E1093" s="254"/>
      <c r="F1093" s="265"/>
      <c r="G1093" s="270"/>
      <c r="H1093" s="278"/>
      <c r="I1093" s="4" t="s">
        <v>236</v>
      </c>
      <c r="J1093" s="259" t="s">
        <v>261</v>
      </c>
      <c r="K1093" s="259">
        <v>1</v>
      </c>
      <c r="L1093" s="234">
        <v>0</v>
      </c>
      <c r="M1093" s="108">
        <v>1.4964753880260701E-4</v>
      </c>
      <c r="N1093" s="17">
        <f t="shared" si="181"/>
        <v>40853778.093111716</v>
      </c>
      <c r="O1093" s="6">
        <v>0</v>
      </c>
      <c r="P1093" s="260">
        <v>0</v>
      </c>
      <c r="Q1093" s="261">
        <f t="shared" si="178"/>
        <v>0</v>
      </c>
      <c r="R1093" s="262">
        <f t="shared" si="178"/>
        <v>0</v>
      </c>
      <c r="S1093" s="6">
        <f t="shared" si="186"/>
        <v>0</v>
      </c>
      <c r="T1093" s="260">
        <f t="shared" si="179"/>
        <v>0</v>
      </c>
      <c r="U1093" s="428">
        <v>0</v>
      </c>
      <c r="W1093" s="226">
        <f t="shared" si="180"/>
        <v>0</v>
      </c>
      <c r="AB1093" s="199"/>
      <c r="AC1093" s="199"/>
    </row>
    <row r="1094" spans="1:29" s="225" customFormat="1" ht="36" hidden="1" customHeight="1" outlineLevel="7" x14ac:dyDescent="0.2">
      <c r="A1094" s="221"/>
      <c r="B1094" s="227"/>
      <c r="C1094" s="248"/>
      <c r="D1094" s="248"/>
      <c r="E1094" s="254"/>
      <c r="F1094" s="265"/>
      <c r="G1094" s="270"/>
      <c r="H1094" s="278"/>
      <c r="I1094" s="4" t="s">
        <v>237</v>
      </c>
      <c r="J1094" s="259" t="s">
        <v>261</v>
      </c>
      <c r="K1094" s="259">
        <v>1</v>
      </c>
      <c r="L1094" s="234">
        <v>0</v>
      </c>
      <c r="M1094" s="108">
        <v>3.1504745011075162E-4</v>
      </c>
      <c r="N1094" s="17">
        <f t="shared" si="181"/>
        <v>86007953.880235195</v>
      </c>
      <c r="O1094" s="6">
        <v>0</v>
      </c>
      <c r="P1094" s="260">
        <v>0</v>
      </c>
      <c r="Q1094" s="261">
        <f t="shared" si="178"/>
        <v>0</v>
      </c>
      <c r="R1094" s="262">
        <f t="shared" si="178"/>
        <v>0</v>
      </c>
      <c r="S1094" s="6">
        <f t="shared" si="186"/>
        <v>0</v>
      </c>
      <c r="T1094" s="260">
        <f t="shared" si="179"/>
        <v>0</v>
      </c>
      <c r="U1094" s="428">
        <v>0</v>
      </c>
      <c r="W1094" s="226">
        <f t="shared" si="180"/>
        <v>0</v>
      </c>
      <c r="AB1094" s="199"/>
      <c r="AC1094" s="199"/>
    </row>
    <row r="1095" spans="1:29" s="225" customFormat="1" ht="36" hidden="1" customHeight="1" outlineLevel="7" x14ac:dyDescent="0.2">
      <c r="A1095" s="221"/>
      <c r="B1095" s="227"/>
      <c r="C1095" s="248"/>
      <c r="D1095" s="248"/>
      <c r="E1095" s="254"/>
      <c r="F1095" s="265"/>
      <c r="G1095" s="270"/>
      <c r="H1095" s="278"/>
      <c r="I1095" s="4" t="s">
        <v>71</v>
      </c>
      <c r="J1095" s="259" t="s">
        <v>261</v>
      </c>
      <c r="K1095" s="259">
        <v>1</v>
      </c>
      <c r="L1095" s="234">
        <v>0</v>
      </c>
      <c r="M1095" s="108">
        <v>9.4514235033225477E-5</v>
      </c>
      <c r="N1095" s="17">
        <f t="shared" si="181"/>
        <v>25802386.164070554</v>
      </c>
      <c r="O1095" s="6">
        <v>0</v>
      </c>
      <c r="P1095" s="260">
        <v>0</v>
      </c>
      <c r="Q1095" s="261">
        <f t="shared" si="178"/>
        <v>0</v>
      </c>
      <c r="R1095" s="262">
        <f t="shared" si="178"/>
        <v>0</v>
      </c>
      <c r="S1095" s="6">
        <f t="shared" si="186"/>
        <v>0</v>
      </c>
      <c r="T1095" s="260">
        <f t="shared" si="179"/>
        <v>0</v>
      </c>
      <c r="U1095" s="428">
        <v>0</v>
      </c>
      <c r="W1095" s="226">
        <f t="shared" si="180"/>
        <v>0</v>
      </c>
      <c r="AB1095" s="199"/>
      <c r="AC1095" s="199"/>
    </row>
    <row r="1096" spans="1:29" s="225" customFormat="1" ht="36" hidden="1" customHeight="1" outlineLevel="7" x14ac:dyDescent="0.2">
      <c r="A1096" s="221"/>
      <c r="B1096" s="227"/>
      <c r="C1096" s="248"/>
      <c r="D1096" s="248"/>
      <c r="E1096" s="254"/>
      <c r="F1096" s="265"/>
      <c r="G1096" s="270"/>
      <c r="H1096" s="278"/>
      <c r="I1096" s="4" t="s">
        <v>51</v>
      </c>
      <c r="J1096" s="259" t="s">
        <v>257</v>
      </c>
      <c r="K1096" s="259">
        <v>100</v>
      </c>
      <c r="L1096" s="234">
        <v>40</v>
      </c>
      <c r="M1096" s="108">
        <v>7.8761862527687904E-5</v>
      </c>
      <c r="N1096" s="17">
        <f t="shared" si="181"/>
        <v>21501988.470058799</v>
      </c>
      <c r="O1096" s="6">
        <v>0.4</v>
      </c>
      <c r="P1096" s="260">
        <v>8600795.3880235199</v>
      </c>
      <c r="Q1096" s="261">
        <f t="shared" si="178"/>
        <v>0</v>
      </c>
      <c r="R1096" s="262">
        <f t="shared" si="178"/>
        <v>0</v>
      </c>
      <c r="S1096" s="6">
        <f t="shared" si="186"/>
        <v>0.4</v>
      </c>
      <c r="T1096" s="260">
        <f t="shared" si="179"/>
        <v>8600795.3880235199</v>
      </c>
      <c r="U1096" s="428">
        <v>0.4</v>
      </c>
      <c r="V1096" s="225">
        <v>40</v>
      </c>
      <c r="W1096" s="226">
        <f t="shared" si="180"/>
        <v>0</v>
      </c>
      <c r="AB1096" s="199"/>
      <c r="AC1096" s="199"/>
    </row>
    <row r="1097" spans="1:29" s="225" customFormat="1" ht="36" hidden="1" customHeight="1" outlineLevel="6" x14ac:dyDescent="0.2">
      <c r="A1097" s="221"/>
      <c r="B1097" s="227"/>
      <c r="C1097" s="248"/>
      <c r="D1097" s="248"/>
      <c r="E1097" s="254"/>
      <c r="F1097" s="265"/>
      <c r="G1097" s="270"/>
      <c r="H1097" s="278"/>
      <c r="I1097" s="27" t="s">
        <v>441</v>
      </c>
      <c r="J1097" s="279"/>
      <c r="K1097" s="279"/>
      <c r="L1097" s="282"/>
      <c r="M1097" s="280">
        <v>4.3015227970890366E-3</v>
      </c>
      <c r="N1097" s="28">
        <f t="shared" si="181"/>
        <v>1174315723.6053071</v>
      </c>
      <c r="O1097" s="29">
        <v>0.04</v>
      </c>
      <c r="P1097" s="281">
        <v>46972628.944212288</v>
      </c>
      <c r="Q1097" s="283">
        <f t="shared" si="178"/>
        <v>0</v>
      </c>
      <c r="R1097" s="282">
        <f t="shared" si="178"/>
        <v>0</v>
      </c>
      <c r="S1097" s="29">
        <f>SUMPRODUCT(S1098:S1106,M1098:M1106)/M1097</f>
        <v>0.04</v>
      </c>
      <c r="T1097" s="281">
        <f t="shared" si="179"/>
        <v>46972628.944212288</v>
      </c>
      <c r="U1097" s="428">
        <v>0.04</v>
      </c>
      <c r="W1097" s="226">
        <f t="shared" si="180"/>
        <v>0</v>
      </c>
      <c r="AB1097" s="199"/>
      <c r="AC1097" s="199"/>
    </row>
    <row r="1098" spans="1:29" s="225" customFormat="1" ht="36" hidden="1" customHeight="1" outlineLevel="7" x14ac:dyDescent="0.2">
      <c r="A1098" s="221"/>
      <c r="B1098" s="227"/>
      <c r="C1098" s="248"/>
      <c r="D1098" s="248"/>
      <c r="E1098" s="254"/>
      <c r="F1098" s="265"/>
      <c r="G1098" s="270"/>
      <c r="H1098" s="278"/>
      <c r="I1098" s="16" t="s">
        <v>68</v>
      </c>
      <c r="J1098" s="263" t="s">
        <v>261</v>
      </c>
      <c r="K1098" s="263">
        <v>1</v>
      </c>
      <c r="L1098" s="234">
        <v>0</v>
      </c>
      <c r="M1098" s="108">
        <v>2.1507613985445183E-4</v>
      </c>
      <c r="N1098" s="17">
        <f t="shared" si="181"/>
        <v>58715786.180265352</v>
      </c>
      <c r="O1098" s="6">
        <v>0</v>
      </c>
      <c r="P1098" s="260">
        <v>0</v>
      </c>
      <c r="Q1098" s="261">
        <f t="shared" si="178"/>
        <v>0</v>
      </c>
      <c r="R1098" s="262">
        <f t="shared" si="178"/>
        <v>0</v>
      </c>
      <c r="S1098" s="6">
        <f t="shared" ref="S1098:S1106" si="187">L1098/K1098</f>
        <v>0</v>
      </c>
      <c r="T1098" s="260">
        <f t="shared" si="179"/>
        <v>0</v>
      </c>
      <c r="U1098" s="428">
        <v>0</v>
      </c>
      <c r="W1098" s="226">
        <f t="shared" si="180"/>
        <v>0</v>
      </c>
      <c r="AB1098" s="199"/>
      <c r="AC1098" s="199"/>
    </row>
    <row r="1099" spans="1:29" s="225" customFormat="1" ht="36" hidden="1" customHeight="1" outlineLevel="7" x14ac:dyDescent="0.2">
      <c r="A1099" s="221"/>
      <c r="B1099" s="227"/>
      <c r="C1099" s="248"/>
      <c r="D1099" s="248"/>
      <c r="E1099" s="254"/>
      <c r="F1099" s="265"/>
      <c r="G1099" s="270"/>
      <c r="H1099" s="278"/>
      <c r="I1099" s="16" t="s">
        <v>247</v>
      </c>
      <c r="J1099" s="263" t="s">
        <v>259</v>
      </c>
      <c r="K1099" s="263">
        <v>1</v>
      </c>
      <c r="L1099" s="234">
        <v>0</v>
      </c>
      <c r="M1099" s="108">
        <v>5.5919796362157478E-4</v>
      </c>
      <c r="N1099" s="17">
        <f t="shared" si="181"/>
        <v>152661044.06868991</v>
      </c>
      <c r="O1099" s="6">
        <v>0</v>
      </c>
      <c r="P1099" s="260">
        <v>0</v>
      </c>
      <c r="Q1099" s="261">
        <f t="shared" si="178"/>
        <v>0</v>
      </c>
      <c r="R1099" s="262">
        <f t="shared" si="178"/>
        <v>0</v>
      </c>
      <c r="S1099" s="6">
        <f t="shared" si="187"/>
        <v>0</v>
      </c>
      <c r="T1099" s="260">
        <f t="shared" si="179"/>
        <v>0</v>
      </c>
      <c r="U1099" s="428">
        <v>0</v>
      </c>
      <c r="W1099" s="226">
        <f t="shared" si="180"/>
        <v>0</v>
      </c>
      <c r="AB1099" s="199"/>
      <c r="AC1099" s="199"/>
    </row>
    <row r="1100" spans="1:29" s="225" customFormat="1" ht="36" hidden="1" customHeight="1" outlineLevel="7" x14ac:dyDescent="0.2">
      <c r="A1100" s="221"/>
      <c r="B1100" s="227"/>
      <c r="C1100" s="248"/>
      <c r="D1100" s="248"/>
      <c r="E1100" s="254"/>
      <c r="F1100" s="265"/>
      <c r="G1100" s="270"/>
      <c r="H1100" s="278"/>
      <c r="I1100" s="4" t="s">
        <v>69</v>
      </c>
      <c r="J1100" s="259" t="s">
        <v>261</v>
      </c>
      <c r="K1100" s="259">
        <v>1</v>
      </c>
      <c r="L1100" s="234">
        <v>0</v>
      </c>
      <c r="M1100" s="108">
        <v>8.172893314469168E-4</v>
      </c>
      <c r="N1100" s="17">
        <f t="shared" si="181"/>
        <v>223119987.4850083</v>
      </c>
      <c r="O1100" s="6">
        <v>0</v>
      </c>
      <c r="P1100" s="260">
        <v>0</v>
      </c>
      <c r="Q1100" s="261">
        <f t="shared" si="178"/>
        <v>0</v>
      </c>
      <c r="R1100" s="262">
        <f t="shared" si="178"/>
        <v>0</v>
      </c>
      <c r="S1100" s="6">
        <f t="shared" si="187"/>
        <v>0</v>
      </c>
      <c r="T1100" s="260">
        <f t="shared" si="179"/>
        <v>0</v>
      </c>
      <c r="U1100" s="428">
        <v>0</v>
      </c>
      <c r="W1100" s="226">
        <f t="shared" si="180"/>
        <v>0</v>
      </c>
      <c r="AB1100" s="199"/>
      <c r="AC1100" s="199"/>
    </row>
    <row r="1101" spans="1:29" s="225" customFormat="1" ht="36" hidden="1" customHeight="1" outlineLevel="7" x14ac:dyDescent="0.2">
      <c r="A1101" s="221"/>
      <c r="B1101" s="227"/>
      <c r="C1101" s="248"/>
      <c r="D1101" s="248"/>
      <c r="E1101" s="254"/>
      <c r="F1101" s="265"/>
      <c r="G1101" s="270"/>
      <c r="H1101" s="278"/>
      <c r="I1101" s="4" t="s">
        <v>70</v>
      </c>
      <c r="J1101" s="259" t="s">
        <v>261</v>
      </c>
      <c r="K1101" s="259">
        <v>1</v>
      </c>
      <c r="L1101" s="234">
        <v>0</v>
      </c>
      <c r="M1101" s="108">
        <v>2.1507613985445183E-4</v>
      </c>
      <c r="N1101" s="17">
        <f t="shared" si="181"/>
        <v>58715786.180265352</v>
      </c>
      <c r="O1101" s="6">
        <v>0</v>
      </c>
      <c r="P1101" s="260">
        <v>0</v>
      </c>
      <c r="Q1101" s="261">
        <f t="shared" si="178"/>
        <v>0</v>
      </c>
      <c r="R1101" s="262">
        <f t="shared" si="178"/>
        <v>0</v>
      </c>
      <c r="S1101" s="6">
        <f t="shared" si="187"/>
        <v>0</v>
      </c>
      <c r="T1101" s="260">
        <f t="shared" si="179"/>
        <v>0</v>
      </c>
      <c r="U1101" s="428">
        <v>0</v>
      </c>
      <c r="W1101" s="226">
        <f t="shared" si="180"/>
        <v>0</v>
      </c>
      <c r="AB1101" s="199"/>
      <c r="AC1101" s="199"/>
    </row>
    <row r="1102" spans="1:29" s="225" customFormat="1" ht="36" hidden="1" customHeight="1" outlineLevel="7" x14ac:dyDescent="0.2">
      <c r="A1102" s="221"/>
      <c r="B1102" s="227"/>
      <c r="C1102" s="248"/>
      <c r="D1102" s="248"/>
      <c r="E1102" s="254"/>
      <c r="F1102" s="265"/>
      <c r="G1102" s="270"/>
      <c r="H1102" s="278"/>
      <c r="I1102" s="4" t="s">
        <v>62</v>
      </c>
      <c r="J1102" s="259" t="s">
        <v>261</v>
      </c>
      <c r="K1102" s="259">
        <v>1</v>
      </c>
      <c r="L1102" s="234">
        <v>0</v>
      </c>
      <c r="M1102" s="108">
        <v>1.4195025230393822E-3</v>
      </c>
      <c r="N1102" s="17">
        <f t="shared" si="181"/>
        <v>387524188.78975135</v>
      </c>
      <c r="O1102" s="6">
        <v>0</v>
      </c>
      <c r="P1102" s="260">
        <v>0</v>
      </c>
      <c r="Q1102" s="261">
        <f t="shared" si="178"/>
        <v>0</v>
      </c>
      <c r="R1102" s="262">
        <f t="shared" si="178"/>
        <v>0</v>
      </c>
      <c r="S1102" s="6">
        <f t="shared" si="187"/>
        <v>0</v>
      </c>
      <c r="T1102" s="260">
        <f t="shared" si="179"/>
        <v>0</v>
      </c>
      <c r="U1102" s="428">
        <v>0</v>
      </c>
      <c r="W1102" s="226">
        <f t="shared" si="180"/>
        <v>0</v>
      </c>
      <c r="AB1102" s="199"/>
      <c r="AC1102" s="199"/>
    </row>
    <row r="1103" spans="1:29" s="225" customFormat="1" ht="36" hidden="1" customHeight="1" outlineLevel="7" x14ac:dyDescent="0.2">
      <c r="A1103" s="221"/>
      <c r="B1103" s="227"/>
      <c r="C1103" s="248"/>
      <c r="D1103" s="248"/>
      <c r="E1103" s="254"/>
      <c r="F1103" s="265"/>
      <c r="G1103" s="270"/>
      <c r="H1103" s="278"/>
      <c r="I1103" s="4" t="s">
        <v>63</v>
      </c>
      <c r="J1103" s="259" t="s">
        <v>261</v>
      </c>
      <c r="K1103" s="259">
        <v>1</v>
      </c>
      <c r="L1103" s="234">
        <v>0</v>
      </c>
      <c r="M1103" s="108">
        <v>1.0753806992722591E-4</v>
      </c>
      <c r="N1103" s="17">
        <f t="shared" si="181"/>
        <v>29357893.090132676</v>
      </c>
      <c r="O1103" s="6">
        <v>0</v>
      </c>
      <c r="P1103" s="260">
        <v>0</v>
      </c>
      <c r="Q1103" s="261">
        <f t="shared" si="178"/>
        <v>0</v>
      </c>
      <c r="R1103" s="262">
        <f t="shared" si="178"/>
        <v>0</v>
      </c>
      <c r="S1103" s="6">
        <f t="shared" si="187"/>
        <v>0</v>
      </c>
      <c r="T1103" s="260">
        <f t="shared" si="179"/>
        <v>0</v>
      </c>
      <c r="U1103" s="428">
        <v>0</v>
      </c>
      <c r="W1103" s="226">
        <f t="shared" si="180"/>
        <v>0</v>
      </c>
      <c r="AB1103" s="199"/>
      <c r="AC1103" s="199"/>
    </row>
    <row r="1104" spans="1:29" s="225" customFormat="1" ht="36" hidden="1" customHeight="1" outlineLevel="7" x14ac:dyDescent="0.2">
      <c r="A1104" s="221"/>
      <c r="B1104" s="227"/>
      <c r="C1104" s="248"/>
      <c r="D1104" s="248"/>
      <c r="E1104" s="254"/>
      <c r="F1104" s="265"/>
      <c r="G1104" s="270"/>
      <c r="H1104" s="278"/>
      <c r="I1104" s="4" t="s">
        <v>64</v>
      </c>
      <c r="J1104" s="259" t="s">
        <v>261</v>
      </c>
      <c r="K1104" s="259">
        <v>1</v>
      </c>
      <c r="L1104" s="234">
        <v>0</v>
      </c>
      <c r="M1104" s="108">
        <v>1.2904568391267109E-4</v>
      </c>
      <c r="N1104" s="17">
        <f t="shared" si="181"/>
        <v>35229471.708159208</v>
      </c>
      <c r="O1104" s="6">
        <v>0</v>
      </c>
      <c r="P1104" s="260">
        <v>0</v>
      </c>
      <c r="Q1104" s="261">
        <f t="shared" si="178"/>
        <v>0</v>
      </c>
      <c r="R1104" s="262">
        <f t="shared" si="178"/>
        <v>0</v>
      </c>
      <c r="S1104" s="6">
        <f t="shared" si="187"/>
        <v>0</v>
      </c>
      <c r="T1104" s="260">
        <f t="shared" si="179"/>
        <v>0</v>
      </c>
      <c r="U1104" s="428">
        <v>0</v>
      </c>
      <c r="W1104" s="226">
        <f t="shared" si="180"/>
        <v>0</v>
      </c>
      <c r="AB1104" s="199"/>
      <c r="AC1104" s="199"/>
    </row>
    <row r="1105" spans="1:29" s="225" customFormat="1" ht="36" hidden="1" customHeight="1" outlineLevel="7" x14ac:dyDescent="0.2">
      <c r="A1105" s="221"/>
      <c r="B1105" s="227"/>
      <c r="C1105" s="248"/>
      <c r="D1105" s="248"/>
      <c r="E1105" s="254"/>
      <c r="F1105" s="265"/>
      <c r="G1105" s="270"/>
      <c r="H1105" s="278"/>
      <c r="I1105" s="4" t="s">
        <v>71</v>
      </c>
      <c r="J1105" s="259" t="s">
        <v>261</v>
      </c>
      <c r="K1105" s="259">
        <v>1</v>
      </c>
      <c r="L1105" s="234">
        <v>0</v>
      </c>
      <c r="M1105" s="108">
        <v>4.086446657234584E-4</v>
      </c>
      <c r="N1105" s="17">
        <f t="shared" si="181"/>
        <v>111559993.74250415</v>
      </c>
      <c r="O1105" s="6">
        <v>0</v>
      </c>
      <c r="P1105" s="260">
        <v>0</v>
      </c>
      <c r="Q1105" s="261">
        <f t="shared" si="178"/>
        <v>0</v>
      </c>
      <c r="R1105" s="262">
        <f t="shared" si="178"/>
        <v>0</v>
      </c>
      <c r="S1105" s="6">
        <f t="shared" si="187"/>
        <v>0</v>
      </c>
      <c r="T1105" s="260">
        <f t="shared" si="179"/>
        <v>0</v>
      </c>
      <c r="U1105" s="428">
        <v>0</v>
      </c>
      <c r="W1105" s="226">
        <f t="shared" si="180"/>
        <v>0</v>
      </c>
      <c r="AB1105" s="199"/>
      <c r="AC1105" s="199"/>
    </row>
    <row r="1106" spans="1:29" s="225" customFormat="1" ht="36" hidden="1" customHeight="1" outlineLevel="7" x14ac:dyDescent="0.2">
      <c r="A1106" s="221"/>
      <c r="B1106" s="227"/>
      <c r="C1106" s="248"/>
      <c r="D1106" s="248"/>
      <c r="E1106" s="254"/>
      <c r="F1106" s="265"/>
      <c r="G1106" s="270"/>
      <c r="H1106" s="278"/>
      <c r="I1106" s="4" t="s">
        <v>51</v>
      </c>
      <c r="J1106" s="259" t="s">
        <v>257</v>
      </c>
      <c r="K1106" s="259">
        <v>100</v>
      </c>
      <c r="L1106" s="234">
        <v>40</v>
      </c>
      <c r="M1106" s="108">
        <v>4.3015227970890366E-4</v>
      </c>
      <c r="N1106" s="17">
        <f t="shared" si="181"/>
        <v>117431572.3605307</v>
      </c>
      <c r="O1106" s="6">
        <v>0.4</v>
      </c>
      <c r="P1106" s="260">
        <v>46972628.944212288</v>
      </c>
      <c r="Q1106" s="261">
        <f t="shared" si="178"/>
        <v>0</v>
      </c>
      <c r="R1106" s="262">
        <f t="shared" si="178"/>
        <v>0</v>
      </c>
      <c r="S1106" s="6">
        <f t="shared" si="187"/>
        <v>0.4</v>
      </c>
      <c r="T1106" s="260">
        <f t="shared" si="179"/>
        <v>46972628.944212288</v>
      </c>
      <c r="U1106" s="428">
        <v>0.4</v>
      </c>
      <c r="V1106" s="225">
        <v>40</v>
      </c>
      <c r="W1106" s="226">
        <f t="shared" si="180"/>
        <v>0</v>
      </c>
      <c r="AB1106" s="199"/>
      <c r="AC1106" s="199"/>
    </row>
    <row r="1107" spans="1:29" s="225" customFormat="1" ht="36" hidden="1" customHeight="1" outlineLevel="4" x14ac:dyDescent="0.2">
      <c r="A1107" s="221"/>
      <c r="B1107" s="227"/>
      <c r="C1107" s="248"/>
      <c r="D1107" s="248"/>
      <c r="E1107" s="254"/>
      <c r="F1107" s="265"/>
      <c r="G1107" s="265"/>
      <c r="H1107" s="265"/>
      <c r="I1107" s="19" t="s">
        <v>224</v>
      </c>
      <c r="J1107" s="266"/>
      <c r="K1107" s="266"/>
      <c r="L1107" s="20"/>
      <c r="M1107" s="105">
        <v>1.0444604209712328E-3</v>
      </c>
      <c r="N1107" s="20">
        <f t="shared" si="181"/>
        <v>285137694.92514658</v>
      </c>
      <c r="O1107" s="268">
        <v>0</v>
      </c>
      <c r="P1107" s="269">
        <v>0</v>
      </c>
      <c r="Q1107" s="21">
        <f t="shared" si="178"/>
        <v>0</v>
      </c>
      <c r="R1107" s="20">
        <f t="shared" si="178"/>
        <v>0</v>
      </c>
      <c r="S1107" s="268">
        <f>(S1108*M1108+S1114*M1114)/M1107</f>
        <v>0</v>
      </c>
      <c r="T1107" s="269">
        <f t="shared" si="179"/>
        <v>0</v>
      </c>
      <c r="U1107" s="428">
        <v>0</v>
      </c>
      <c r="W1107" s="226">
        <f t="shared" si="180"/>
        <v>0</v>
      </c>
      <c r="AB1107" s="199"/>
      <c r="AC1107" s="199"/>
    </row>
    <row r="1108" spans="1:29" s="225" customFormat="1" ht="36" hidden="1" customHeight="1" outlineLevel="5" x14ac:dyDescent="0.2">
      <c r="A1108" s="221"/>
      <c r="B1108" s="227"/>
      <c r="C1108" s="248"/>
      <c r="D1108" s="248"/>
      <c r="E1108" s="254"/>
      <c r="F1108" s="265"/>
      <c r="G1108" s="270"/>
      <c r="H1108" s="270"/>
      <c r="I1108" s="22" t="s">
        <v>58</v>
      </c>
      <c r="J1108" s="271"/>
      <c r="K1108" s="271"/>
      <c r="L1108" s="23"/>
      <c r="M1108" s="115">
        <v>3.6556114733993147E-4</v>
      </c>
      <c r="N1108" s="23">
        <f t="shared" si="181"/>
        <v>99798193.223801285</v>
      </c>
      <c r="O1108" s="273">
        <v>0</v>
      </c>
      <c r="P1108" s="274">
        <v>0</v>
      </c>
      <c r="Q1108" s="24">
        <f t="shared" si="178"/>
        <v>0</v>
      </c>
      <c r="R1108" s="23">
        <f t="shared" si="178"/>
        <v>0</v>
      </c>
      <c r="S1108" s="273">
        <f>SUMPRODUCT(S1109:S1113,M1109:M1113)/M1108</f>
        <v>0</v>
      </c>
      <c r="T1108" s="274">
        <f t="shared" si="179"/>
        <v>0</v>
      </c>
      <c r="U1108" s="428">
        <v>0</v>
      </c>
      <c r="W1108" s="226">
        <f t="shared" si="180"/>
        <v>0</v>
      </c>
      <c r="AB1108" s="199"/>
      <c r="AC1108" s="199"/>
    </row>
    <row r="1109" spans="1:29" s="225" customFormat="1" ht="36" hidden="1" customHeight="1" outlineLevel="7" x14ac:dyDescent="0.2">
      <c r="A1109" s="221"/>
      <c r="B1109" s="227"/>
      <c r="C1109" s="248"/>
      <c r="D1109" s="248"/>
      <c r="E1109" s="254"/>
      <c r="F1109" s="265"/>
      <c r="G1109" s="270"/>
      <c r="H1109" s="270"/>
      <c r="I1109" s="4" t="s">
        <v>72</v>
      </c>
      <c r="J1109" s="259" t="s">
        <v>256</v>
      </c>
      <c r="K1109" s="259">
        <v>1</v>
      </c>
      <c r="L1109" s="234">
        <v>0</v>
      </c>
      <c r="M1109" s="116">
        <v>4.0211726207392464E-5</v>
      </c>
      <c r="N1109" s="5">
        <f t="shared" si="181"/>
        <v>10977801.254618142</v>
      </c>
      <c r="O1109" s="6">
        <v>0</v>
      </c>
      <c r="P1109" s="260">
        <v>0</v>
      </c>
      <c r="Q1109" s="261">
        <f t="shared" si="178"/>
        <v>0</v>
      </c>
      <c r="R1109" s="262">
        <f t="shared" si="178"/>
        <v>0</v>
      </c>
      <c r="S1109" s="6">
        <f>L1109/K1109</f>
        <v>0</v>
      </c>
      <c r="T1109" s="260">
        <f t="shared" si="179"/>
        <v>0</v>
      </c>
      <c r="U1109" s="428">
        <v>0</v>
      </c>
      <c r="W1109" s="226">
        <f t="shared" si="180"/>
        <v>0</v>
      </c>
      <c r="AB1109" s="199"/>
      <c r="AC1109" s="199"/>
    </row>
    <row r="1110" spans="1:29" s="225" customFormat="1" ht="36" hidden="1" customHeight="1" outlineLevel="7" x14ac:dyDescent="0.2">
      <c r="A1110" s="221"/>
      <c r="B1110" s="227"/>
      <c r="C1110" s="248"/>
      <c r="D1110" s="248"/>
      <c r="E1110" s="254"/>
      <c r="F1110" s="265"/>
      <c r="G1110" s="270"/>
      <c r="H1110" s="270"/>
      <c r="I1110" s="4" t="s">
        <v>73</v>
      </c>
      <c r="J1110" s="259" t="s">
        <v>256</v>
      </c>
      <c r="K1110" s="259">
        <v>1</v>
      </c>
      <c r="L1110" s="234">
        <v>0</v>
      </c>
      <c r="M1110" s="116">
        <v>5.8489783574389037E-5</v>
      </c>
      <c r="N1110" s="5">
        <f t="shared" si="181"/>
        <v>15967710.915808206</v>
      </c>
      <c r="O1110" s="6">
        <v>0</v>
      </c>
      <c r="P1110" s="260">
        <v>0</v>
      </c>
      <c r="Q1110" s="261">
        <f t="shared" si="178"/>
        <v>0</v>
      </c>
      <c r="R1110" s="262">
        <f t="shared" si="178"/>
        <v>0</v>
      </c>
      <c r="S1110" s="6">
        <f>L1110/K1110</f>
        <v>0</v>
      </c>
      <c r="T1110" s="260">
        <f t="shared" si="179"/>
        <v>0</v>
      </c>
      <c r="U1110" s="428">
        <v>0</v>
      </c>
      <c r="W1110" s="226">
        <f t="shared" si="180"/>
        <v>0</v>
      </c>
      <c r="AB1110" s="199"/>
      <c r="AC1110" s="199"/>
    </row>
    <row r="1111" spans="1:29" s="225" customFormat="1" ht="36" hidden="1" customHeight="1" outlineLevel="7" x14ac:dyDescent="0.2">
      <c r="A1111" s="221"/>
      <c r="B1111" s="227"/>
      <c r="C1111" s="248"/>
      <c r="D1111" s="248"/>
      <c r="E1111" s="254"/>
      <c r="F1111" s="265"/>
      <c r="G1111" s="270"/>
      <c r="H1111" s="270"/>
      <c r="I1111" s="4" t="s">
        <v>74</v>
      </c>
      <c r="J1111" s="259" t="s">
        <v>256</v>
      </c>
      <c r="K1111" s="259">
        <v>1</v>
      </c>
      <c r="L1111" s="234">
        <v>0</v>
      </c>
      <c r="M1111" s="116">
        <v>8.0423452414784928E-5</v>
      </c>
      <c r="N1111" s="5">
        <f t="shared" si="181"/>
        <v>21955602.509236284</v>
      </c>
      <c r="O1111" s="6">
        <v>0</v>
      </c>
      <c r="P1111" s="260">
        <v>0</v>
      </c>
      <c r="Q1111" s="261">
        <f t="shared" si="178"/>
        <v>0</v>
      </c>
      <c r="R1111" s="262">
        <f t="shared" si="178"/>
        <v>0</v>
      </c>
      <c r="S1111" s="6">
        <f>L1111/K1111</f>
        <v>0</v>
      </c>
      <c r="T1111" s="260">
        <f t="shared" si="179"/>
        <v>0</v>
      </c>
      <c r="U1111" s="428">
        <v>0</v>
      </c>
      <c r="W1111" s="226">
        <f t="shared" si="180"/>
        <v>0</v>
      </c>
      <c r="AB1111" s="199"/>
      <c r="AC1111" s="199"/>
    </row>
    <row r="1112" spans="1:29" s="225" customFormat="1" ht="36" hidden="1" customHeight="1" outlineLevel="7" x14ac:dyDescent="0.2">
      <c r="A1112" s="221"/>
      <c r="B1112" s="227"/>
      <c r="C1112" s="248"/>
      <c r="D1112" s="248"/>
      <c r="E1112" s="254"/>
      <c r="F1112" s="265"/>
      <c r="G1112" s="270"/>
      <c r="H1112" s="270"/>
      <c r="I1112" s="4" t="s">
        <v>62</v>
      </c>
      <c r="J1112" s="259" t="s">
        <v>256</v>
      </c>
      <c r="K1112" s="259">
        <v>1</v>
      </c>
      <c r="L1112" s="234">
        <v>0</v>
      </c>
      <c r="M1112" s="116">
        <v>1.6815812777636849E-4</v>
      </c>
      <c r="N1112" s="5">
        <f t="shared" si="181"/>
        <v>45907168.8829486</v>
      </c>
      <c r="O1112" s="6">
        <v>0</v>
      </c>
      <c r="P1112" s="260">
        <v>0</v>
      </c>
      <c r="Q1112" s="261">
        <f t="shared" si="178"/>
        <v>0</v>
      </c>
      <c r="R1112" s="262">
        <f t="shared" si="178"/>
        <v>0</v>
      </c>
      <c r="S1112" s="6">
        <f>L1112/K1112</f>
        <v>0</v>
      </c>
      <c r="T1112" s="260">
        <f t="shared" si="179"/>
        <v>0</v>
      </c>
      <c r="U1112" s="428">
        <v>0</v>
      </c>
      <c r="W1112" s="226">
        <f t="shared" si="180"/>
        <v>0</v>
      </c>
      <c r="AB1112" s="199"/>
      <c r="AC1112" s="199"/>
    </row>
    <row r="1113" spans="1:29" s="225" customFormat="1" ht="36" hidden="1" customHeight="1" outlineLevel="7" x14ac:dyDescent="0.2">
      <c r="A1113" s="221"/>
      <c r="B1113" s="227"/>
      <c r="C1113" s="248"/>
      <c r="D1113" s="248"/>
      <c r="E1113" s="254"/>
      <c r="F1113" s="265"/>
      <c r="G1113" s="270"/>
      <c r="H1113" s="270"/>
      <c r="I1113" s="4" t="s">
        <v>51</v>
      </c>
      <c r="J1113" s="259" t="s">
        <v>257</v>
      </c>
      <c r="K1113" s="259">
        <v>100</v>
      </c>
      <c r="L1113" s="234">
        <v>0</v>
      </c>
      <c r="M1113" s="116">
        <v>1.8278057366996573E-5</v>
      </c>
      <c r="N1113" s="5">
        <f t="shared" si="181"/>
        <v>4989909.6611900646</v>
      </c>
      <c r="O1113" s="6">
        <v>0</v>
      </c>
      <c r="P1113" s="260">
        <v>0</v>
      </c>
      <c r="Q1113" s="261">
        <f t="shared" si="178"/>
        <v>0</v>
      </c>
      <c r="R1113" s="262">
        <f t="shared" si="178"/>
        <v>0</v>
      </c>
      <c r="S1113" s="6">
        <f>L1113/K1113</f>
        <v>0</v>
      </c>
      <c r="T1113" s="260">
        <f t="shared" si="179"/>
        <v>0</v>
      </c>
      <c r="U1113" s="428">
        <v>0</v>
      </c>
      <c r="W1113" s="226">
        <f t="shared" si="180"/>
        <v>0</v>
      </c>
      <c r="AB1113" s="199"/>
      <c r="AC1113" s="199"/>
    </row>
    <row r="1114" spans="1:29" s="225" customFormat="1" ht="36" hidden="1" customHeight="1" outlineLevel="5" x14ac:dyDescent="0.2">
      <c r="A1114" s="221"/>
      <c r="B1114" s="227"/>
      <c r="C1114" s="248"/>
      <c r="D1114" s="248"/>
      <c r="E1114" s="254"/>
      <c r="F1114" s="265"/>
      <c r="G1114" s="270"/>
      <c r="H1114" s="270"/>
      <c r="I1114" s="22" t="s">
        <v>67</v>
      </c>
      <c r="J1114" s="271"/>
      <c r="K1114" s="271"/>
      <c r="L1114" s="23"/>
      <c r="M1114" s="115">
        <v>6.7889927363130138E-4</v>
      </c>
      <c r="N1114" s="23">
        <f t="shared" si="181"/>
        <v>185339501.70134526</v>
      </c>
      <c r="O1114" s="273">
        <v>0</v>
      </c>
      <c r="P1114" s="274">
        <v>0</v>
      </c>
      <c r="Q1114" s="24">
        <f t="shared" ref="Q1114:R1177" si="188">S1114-O1114</f>
        <v>0</v>
      </c>
      <c r="R1114" s="23">
        <f t="shared" si="188"/>
        <v>0</v>
      </c>
      <c r="S1114" s="273">
        <f>SUMPRODUCT(S1115:S1119,M1115:M1119)/M1114</f>
        <v>0</v>
      </c>
      <c r="T1114" s="274">
        <f t="shared" ref="T1114:T1177" si="189">S1114*N1114</f>
        <v>0</v>
      </c>
      <c r="U1114" s="428">
        <v>0</v>
      </c>
      <c r="W1114" s="226">
        <f t="shared" ref="W1114:W1177" si="190">V1114-L1114</f>
        <v>0</v>
      </c>
      <c r="AB1114" s="199"/>
      <c r="AC1114" s="199"/>
    </row>
    <row r="1115" spans="1:29" s="225" customFormat="1" ht="36" hidden="1" customHeight="1" outlineLevel="7" x14ac:dyDescent="0.2">
      <c r="A1115" s="221"/>
      <c r="B1115" s="227"/>
      <c r="C1115" s="248"/>
      <c r="D1115" s="248"/>
      <c r="E1115" s="254"/>
      <c r="F1115" s="265"/>
      <c r="G1115" s="270"/>
      <c r="H1115" s="270"/>
      <c r="I1115" s="4" t="s">
        <v>68</v>
      </c>
      <c r="J1115" s="259" t="s">
        <v>256</v>
      </c>
      <c r="K1115" s="259">
        <v>1</v>
      </c>
      <c r="L1115" s="234">
        <v>0</v>
      </c>
      <c r="M1115" s="116">
        <v>1.0862388378100822E-4</v>
      </c>
      <c r="N1115" s="5">
        <f t="shared" ref="N1115:N1178" si="191">M1115*$N$5</f>
        <v>29654320.272215243</v>
      </c>
      <c r="O1115" s="6">
        <v>0</v>
      </c>
      <c r="P1115" s="260">
        <v>0</v>
      </c>
      <c r="Q1115" s="261">
        <f t="shared" si="188"/>
        <v>0</v>
      </c>
      <c r="R1115" s="262">
        <f t="shared" si="188"/>
        <v>0</v>
      </c>
      <c r="S1115" s="6">
        <f>L1115/K1115</f>
        <v>0</v>
      </c>
      <c r="T1115" s="260">
        <f t="shared" si="189"/>
        <v>0</v>
      </c>
      <c r="U1115" s="428">
        <v>0</v>
      </c>
      <c r="W1115" s="226">
        <f t="shared" si="190"/>
        <v>0</v>
      </c>
      <c r="AB1115" s="199"/>
      <c r="AC1115" s="199"/>
    </row>
    <row r="1116" spans="1:29" s="225" customFormat="1" ht="36" hidden="1" customHeight="1" outlineLevel="7" x14ac:dyDescent="0.2">
      <c r="A1116" s="221"/>
      <c r="B1116" s="227"/>
      <c r="C1116" s="248"/>
      <c r="D1116" s="248"/>
      <c r="E1116" s="254"/>
      <c r="F1116" s="265"/>
      <c r="G1116" s="270"/>
      <c r="H1116" s="270"/>
      <c r="I1116" s="4" t="s">
        <v>75</v>
      </c>
      <c r="J1116" s="259" t="s">
        <v>256</v>
      </c>
      <c r="K1116" s="259">
        <v>1</v>
      </c>
      <c r="L1116" s="234">
        <v>0</v>
      </c>
      <c r="M1116" s="116">
        <v>1.425688474625733E-4</v>
      </c>
      <c r="N1116" s="5">
        <f t="shared" si="191"/>
        <v>38921295.357282512</v>
      </c>
      <c r="O1116" s="6">
        <v>0</v>
      </c>
      <c r="P1116" s="260">
        <v>0</v>
      </c>
      <c r="Q1116" s="261">
        <f t="shared" si="188"/>
        <v>0</v>
      </c>
      <c r="R1116" s="262">
        <f t="shared" si="188"/>
        <v>0</v>
      </c>
      <c r="S1116" s="6">
        <f>L1116/K1116</f>
        <v>0</v>
      </c>
      <c r="T1116" s="260">
        <f t="shared" si="189"/>
        <v>0</v>
      </c>
      <c r="U1116" s="428">
        <v>0</v>
      </c>
      <c r="W1116" s="226">
        <f t="shared" si="190"/>
        <v>0</v>
      </c>
      <c r="AB1116" s="199"/>
      <c r="AC1116" s="199"/>
    </row>
    <row r="1117" spans="1:29" s="225" customFormat="1" ht="36" hidden="1" customHeight="1" outlineLevel="7" x14ac:dyDescent="0.2">
      <c r="A1117" s="221"/>
      <c r="B1117" s="227"/>
      <c r="C1117" s="248"/>
      <c r="D1117" s="248"/>
      <c r="E1117" s="254"/>
      <c r="F1117" s="265"/>
      <c r="G1117" s="270"/>
      <c r="H1117" s="270"/>
      <c r="I1117" s="4" t="s">
        <v>62</v>
      </c>
      <c r="J1117" s="259" t="s">
        <v>256</v>
      </c>
      <c r="K1117" s="259">
        <v>1</v>
      </c>
      <c r="L1117" s="234">
        <v>0</v>
      </c>
      <c r="M1117" s="116">
        <v>2.8513769492514659E-4</v>
      </c>
      <c r="N1117" s="5">
        <f t="shared" si="191"/>
        <v>77842590.714565024</v>
      </c>
      <c r="O1117" s="6">
        <v>0</v>
      </c>
      <c r="P1117" s="260">
        <v>0</v>
      </c>
      <c r="Q1117" s="261">
        <f t="shared" si="188"/>
        <v>0</v>
      </c>
      <c r="R1117" s="262">
        <f t="shared" si="188"/>
        <v>0</v>
      </c>
      <c r="S1117" s="6">
        <f>L1117/K1117</f>
        <v>0</v>
      </c>
      <c r="T1117" s="260">
        <f t="shared" si="189"/>
        <v>0</v>
      </c>
      <c r="U1117" s="428">
        <v>0</v>
      </c>
      <c r="W1117" s="226">
        <f t="shared" si="190"/>
        <v>0</v>
      </c>
      <c r="AB1117" s="199"/>
      <c r="AC1117" s="199"/>
    </row>
    <row r="1118" spans="1:29" s="225" customFormat="1" ht="36" hidden="1" customHeight="1" outlineLevel="7" x14ac:dyDescent="0.2">
      <c r="A1118" s="221"/>
      <c r="B1118" s="227"/>
      <c r="C1118" s="248"/>
      <c r="D1118" s="248"/>
      <c r="E1118" s="254"/>
      <c r="F1118" s="265"/>
      <c r="G1118" s="270"/>
      <c r="H1118" s="270"/>
      <c r="I1118" s="4" t="s">
        <v>63</v>
      </c>
      <c r="J1118" s="259" t="s">
        <v>256</v>
      </c>
      <c r="K1118" s="259">
        <v>1</v>
      </c>
      <c r="L1118" s="234">
        <v>0</v>
      </c>
      <c r="M1118" s="116">
        <v>1.0862388378100822E-4</v>
      </c>
      <c r="N1118" s="5">
        <f t="shared" si="191"/>
        <v>29654320.272215243</v>
      </c>
      <c r="O1118" s="6">
        <v>0</v>
      </c>
      <c r="P1118" s="260">
        <v>0</v>
      </c>
      <c r="Q1118" s="261">
        <f t="shared" si="188"/>
        <v>0</v>
      </c>
      <c r="R1118" s="262">
        <f t="shared" si="188"/>
        <v>0</v>
      </c>
      <c r="S1118" s="6">
        <f>L1118/K1118</f>
        <v>0</v>
      </c>
      <c r="T1118" s="260">
        <f t="shared" si="189"/>
        <v>0</v>
      </c>
      <c r="U1118" s="428">
        <v>0</v>
      </c>
      <c r="W1118" s="226">
        <f t="shared" si="190"/>
        <v>0</v>
      </c>
      <c r="AB1118" s="199"/>
      <c r="AC1118" s="199"/>
    </row>
    <row r="1119" spans="1:29" s="225" customFormat="1" ht="36" hidden="1" customHeight="1" outlineLevel="7" x14ac:dyDescent="0.2">
      <c r="A1119" s="221"/>
      <c r="B1119" s="227"/>
      <c r="C1119" s="248"/>
      <c r="D1119" s="248"/>
      <c r="E1119" s="254"/>
      <c r="F1119" s="265"/>
      <c r="G1119" s="270"/>
      <c r="H1119" s="270"/>
      <c r="I1119" s="4" t="s">
        <v>51</v>
      </c>
      <c r="J1119" s="259" t="s">
        <v>257</v>
      </c>
      <c r="K1119" s="259">
        <v>100</v>
      </c>
      <c r="L1119" s="234">
        <v>0</v>
      </c>
      <c r="M1119" s="116">
        <v>3.3944963681565068E-5</v>
      </c>
      <c r="N1119" s="5">
        <f t="shared" si="191"/>
        <v>9266975.0850672629</v>
      </c>
      <c r="O1119" s="6">
        <v>0</v>
      </c>
      <c r="P1119" s="260">
        <v>0</v>
      </c>
      <c r="Q1119" s="261">
        <f t="shared" si="188"/>
        <v>0</v>
      </c>
      <c r="R1119" s="262">
        <f t="shared" si="188"/>
        <v>0</v>
      </c>
      <c r="S1119" s="6">
        <f>L1119/K1119</f>
        <v>0</v>
      </c>
      <c r="T1119" s="260">
        <f t="shared" si="189"/>
        <v>0</v>
      </c>
      <c r="U1119" s="428">
        <v>0</v>
      </c>
      <c r="W1119" s="226">
        <f t="shared" si="190"/>
        <v>0</v>
      </c>
      <c r="AB1119" s="199"/>
      <c r="AC1119" s="199"/>
    </row>
    <row r="1120" spans="1:29" s="225" customFormat="1" ht="36" hidden="1" customHeight="1" outlineLevel="3" x14ac:dyDescent="0.2">
      <c r="A1120" s="221"/>
      <c r="B1120" s="227"/>
      <c r="C1120" s="248"/>
      <c r="D1120" s="248"/>
      <c r="E1120" s="254"/>
      <c r="F1120" s="254"/>
      <c r="G1120" s="254"/>
      <c r="H1120" s="254"/>
      <c r="I1120" s="13" t="s">
        <v>76</v>
      </c>
      <c r="J1120" s="255"/>
      <c r="K1120" s="255"/>
      <c r="L1120" s="14"/>
      <c r="M1120" s="112">
        <v>1.3388278939598666E-2</v>
      </c>
      <c r="N1120" s="14">
        <f t="shared" si="191"/>
        <v>3655000150.5104361</v>
      </c>
      <c r="O1120" s="257">
        <v>2.857680456174324E-2</v>
      </c>
      <c r="P1120" s="258">
        <v>104448224.97427885</v>
      </c>
      <c r="Q1120" s="15">
        <f t="shared" si="188"/>
        <v>0</v>
      </c>
      <c r="R1120" s="14">
        <f t="shared" si="188"/>
        <v>0</v>
      </c>
      <c r="S1120" s="257">
        <f>(S1121*M1121+S1128*M1128)/M1120</f>
        <v>2.857680456174324E-2</v>
      </c>
      <c r="T1120" s="258">
        <f t="shared" si="189"/>
        <v>104448224.97427885</v>
      </c>
      <c r="U1120" s="428">
        <v>2.857680456174324E-2</v>
      </c>
      <c r="W1120" s="226">
        <f t="shared" si="190"/>
        <v>0</v>
      </c>
      <c r="AB1120" s="199"/>
      <c r="AC1120" s="199"/>
    </row>
    <row r="1121" spans="1:29" s="225" customFormat="1" ht="36" hidden="1" customHeight="1" outlineLevel="7" x14ac:dyDescent="0.2">
      <c r="A1121" s="221"/>
      <c r="B1121" s="227"/>
      <c r="C1121" s="248"/>
      <c r="D1121" s="248"/>
      <c r="E1121" s="254"/>
      <c r="F1121" s="265"/>
      <c r="G1121" s="265"/>
      <c r="H1121" s="265"/>
      <c r="I1121" s="19" t="s">
        <v>284</v>
      </c>
      <c r="J1121" s="266"/>
      <c r="K1121" s="266"/>
      <c r="L1121" s="286"/>
      <c r="M1121" s="287">
        <v>1.3251472572545208E-2</v>
      </c>
      <c r="N1121" s="286">
        <f t="shared" si="191"/>
        <v>3617652012.3048415</v>
      </c>
      <c r="O1121" s="288">
        <v>2.8871827533166704E-2</v>
      </c>
      <c r="P1121" s="289">
        <v>104448224.97427885</v>
      </c>
      <c r="Q1121" s="288">
        <f t="shared" si="188"/>
        <v>0</v>
      </c>
      <c r="R1121" s="286">
        <f t="shared" si="188"/>
        <v>0</v>
      </c>
      <c r="S1121" s="288">
        <f>SUMPRODUCT(S1122:S1127,M1122:M1127)/M1121</f>
        <v>2.8871827533166704E-2</v>
      </c>
      <c r="T1121" s="289">
        <f t="shared" si="189"/>
        <v>104448224.97427885</v>
      </c>
      <c r="U1121" s="428">
        <v>2.8871827533166704E-2</v>
      </c>
      <c r="W1121" s="226">
        <f t="shared" si="190"/>
        <v>0</v>
      </c>
      <c r="AB1121" s="199"/>
      <c r="AC1121" s="199"/>
    </row>
    <row r="1122" spans="1:29" s="225" customFormat="1" ht="36" hidden="1" customHeight="1" outlineLevel="7" x14ac:dyDescent="0.2">
      <c r="A1122" s="221"/>
      <c r="B1122" s="227"/>
      <c r="C1122" s="248"/>
      <c r="D1122" s="248"/>
      <c r="E1122" s="254"/>
      <c r="F1122" s="265"/>
      <c r="G1122" s="265"/>
      <c r="H1122" s="265"/>
      <c r="I1122" s="4" t="s">
        <v>285</v>
      </c>
      <c r="J1122" s="259" t="s">
        <v>259</v>
      </c>
      <c r="K1122" s="259">
        <v>5200</v>
      </c>
      <c r="L1122" s="234">
        <v>429</v>
      </c>
      <c r="M1122" s="116">
        <v>1.9877208858817812E-3</v>
      </c>
      <c r="N1122" s="5">
        <f t="shared" si="191"/>
        <v>542647801.84572625</v>
      </c>
      <c r="O1122" s="6">
        <v>8.2500000000000004E-2</v>
      </c>
      <c r="P1122" s="260">
        <v>44768443.652272418</v>
      </c>
      <c r="Q1122" s="261">
        <f t="shared" si="188"/>
        <v>0</v>
      </c>
      <c r="R1122" s="262">
        <f>T1122-P1122</f>
        <v>0</v>
      </c>
      <c r="S1122" s="6">
        <v>8.2500000000000004E-2</v>
      </c>
      <c r="T1122" s="260">
        <f t="shared" si="189"/>
        <v>44768443.652272418</v>
      </c>
      <c r="U1122" s="428">
        <v>8.2500000000000004E-2</v>
      </c>
      <c r="V1122" s="225">
        <v>415</v>
      </c>
      <c r="W1122" s="226">
        <f t="shared" si="190"/>
        <v>-14</v>
      </c>
      <c r="AB1122" s="199"/>
      <c r="AC1122" s="199"/>
    </row>
    <row r="1123" spans="1:29" s="225" customFormat="1" ht="36" hidden="1" customHeight="1" outlineLevel="7" x14ac:dyDescent="0.2">
      <c r="A1123" s="221"/>
      <c r="B1123" s="227"/>
      <c r="C1123" s="248"/>
      <c r="D1123" s="248"/>
      <c r="E1123" s="254"/>
      <c r="F1123" s="265"/>
      <c r="G1123" s="265"/>
      <c r="H1123" s="265"/>
      <c r="I1123" s="4" t="s">
        <v>286</v>
      </c>
      <c r="J1123" s="259" t="s">
        <v>259</v>
      </c>
      <c r="K1123" s="259">
        <v>5201</v>
      </c>
      <c r="L1123" s="234">
        <v>429</v>
      </c>
      <c r="M1123" s="116">
        <v>2.6502945145090418E-3</v>
      </c>
      <c r="N1123" s="5">
        <f t="shared" si="191"/>
        <v>723530402.46096838</v>
      </c>
      <c r="O1123" s="6">
        <v>8.2484137665833498E-2</v>
      </c>
      <c r="P1123" s="260">
        <v>59679781.322006434</v>
      </c>
      <c r="Q1123" s="261">
        <f t="shared" si="188"/>
        <v>0</v>
      </c>
      <c r="R1123" s="262">
        <f t="shared" si="188"/>
        <v>0</v>
      </c>
      <c r="S1123" s="6">
        <f t="shared" ref="S1123:S1127" si="192">L1123/K1123</f>
        <v>8.2484137665833498E-2</v>
      </c>
      <c r="T1123" s="260">
        <f t="shared" si="189"/>
        <v>59679781.322006434</v>
      </c>
      <c r="U1123" s="428">
        <v>8.2484137665833498E-2</v>
      </c>
      <c r="V1123" s="225">
        <v>415</v>
      </c>
      <c r="W1123" s="226">
        <f t="shared" si="190"/>
        <v>-14</v>
      </c>
      <c r="AB1123" s="199"/>
      <c r="AC1123" s="199"/>
    </row>
    <row r="1124" spans="1:29" s="225" customFormat="1" ht="36" hidden="1" customHeight="1" outlineLevel="7" x14ac:dyDescent="0.2">
      <c r="A1124" s="221"/>
      <c r="B1124" s="227"/>
      <c r="C1124" s="248"/>
      <c r="D1124" s="248"/>
      <c r="E1124" s="254"/>
      <c r="F1124" s="265"/>
      <c r="G1124" s="265"/>
      <c r="H1124" s="265"/>
      <c r="I1124" s="4" t="s">
        <v>287</v>
      </c>
      <c r="J1124" s="259" t="s">
        <v>259</v>
      </c>
      <c r="K1124" s="259">
        <v>5202</v>
      </c>
      <c r="L1124" s="234">
        <v>0</v>
      </c>
      <c r="M1124" s="116">
        <v>4.6380154003908226E-3</v>
      </c>
      <c r="N1124" s="5">
        <f t="shared" si="191"/>
        <v>1266178204.3066945</v>
      </c>
      <c r="O1124" s="6">
        <v>0</v>
      </c>
      <c r="P1124" s="260">
        <v>0</v>
      </c>
      <c r="Q1124" s="261">
        <f t="shared" si="188"/>
        <v>0</v>
      </c>
      <c r="R1124" s="262">
        <f t="shared" si="188"/>
        <v>0</v>
      </c>
      <c r="S1124" s="6">
        <f t="shared" si="192"/>
        <v>0</v>
      </c>
      <c r="T1124" s="260">
        <f t="shared" si="189"/>
        <v>0</v>
      </c>
      <c r="U1124" s="428">
        <v>0</v>
      </c>
      <c r="W1124" s="226">
        <f t="shared" si="190"/>
        <v>0</v>
      </c>
      <c r="AB1124" s="199"/>
      <c r="AC1124" s="199"/>
    </row>
    <row r="1125" spans="1:29" s="225" customFormat="1" ht="36" hidden="1" customHeight="1" outlineLevel="7" x14ac:dyDescent="0.2">
      <c r="A1125" s="221"/>
      <c r="B1125" s="227"/>
      <c r="C1125" s="248"/>
      <c r="D1125" s="248"/>
      <c r="E1125" s="254"/>
      <c r="F1125" s="265"/>
      <c r="G1125" s="265"/>
      <c r="H1125" s="265"/>
      <c r="I1125" s="4" t="s">
        <v>288</v>
      </c>
      <c r="J1125" s="259" t="s">
        <v>259</v>
      </c>
      <c r="K1125" s="259">
        <v>5203</v>
      </c>
      <c r="L1125" s="234">
        <v>0</v>
      </c>
      <c r="M1125" s="116">
        <v>2.6502945145090418E-3</v>
      </c>
      <c r="N1125" s="5">
        <f t="shared" si="191"/>
        <v>723530402.46096838</v>
      </c>
      <c r="O1125" s="6">
        <v>0</v>
      </c>
      <c r="P1125" s="260">
        <v>0</v>
      </c>
      <c r="Q1125" s="261">
        <f t="shared" si="188"/>
        <v>0</v>
      </c>
      <c r="R1125" s="262">
        <f t="shared" si="188"/>
        <v>0</v>
      </c>
      <c r="S1125" s="6">
        <f t="shared" si="192"/>
        <v>0</v>
      </c>
      <c r="T1125" s="260">
        <f t="shared" si="189"/>
        <v>0</v>
      </c>
      <c r="U1125" s="428">
        <v>0</v>
      </c>
      <c r="W1125" s="226">
        <f t="shared" si="190"/>
        <v>0</v>
      </c>
      <c r="AB1125" s="199"/>
      <c r="AC1125" s="199"/>
    </row>
    <row r="1126" spans="1:29" s="225" customFormat="1" ht="36" hidden="1" customHeight="1" outlineLevel="7" x14ac:dyDescent="0.2">
      <c r="A1126" s="221"/>
      <c r="B1126" s="227"/>
      <c r="C1126" s="248"/>
      <c r="D1126" s="248"/>
      <c r="E1126" s="254"/>
      <c r="F1126" s="265"/>
      <c r="G1126" s="265"/>
      <c r="H1126" s="265"/>
      <c r="I1126" s="4" t="s">
        <v>289</v>
      </c>
      <c r="J1126" s="259" t="s">
        <v>259</v>
      </c>
      <c r="K1126" s="259">
        <v>5204</v>
      </c>
      <c r="L1126" s="234">
        <v>0</v>
      </c>
      <c r="M1126" s="116">
        <v>6.6257362862726045E-4</v>
      </c>
      <c r="N1126" s="5">
        <f t="shared" si="191"/>
        <v>180882600.61524209</v>
      </c>
      <c r="O1126" s="6">
        <v>0</v>
      </c>
      <c r="P1126" s="260">
        <v>0</v>
      </c>
      <c r="Q1126" s="261">
        <f t="shared" si="188"/>
        <v>0</v>
      </c>
      <c r="R1126" s="262">
        <f t="shared" si="188"/>
        <v>0</v>
      </c>
      <c r="S1126" s="6">
        <f t="shared" si="192"/>
        <v>0</v>
      </c>
      <c r="T1126" s="260">
        <f t="shared" si="189"/>
        <v>0</v>
      </c>
      <c r="U1126" s="428">
        <v>0</v>
      </c>
      <c r="W1126" s="226">
        <f t="shared" si="190"/>
        <v>0</v>
      </c>
      <c r="AB1126" s="199"/>
      <c r="AC1126" s="199"/>
    </row>
    <row r="1127" spans="1:29" s="225" customFormat="1" ht="36" hidden="1" customHeight="1" outlineLevel="7" x14ac:dyDescent="0.2">
      <c r="A1127" s="221"/>
      <c r="B1127" s="227"/>
      <c r="C1127" s="248"/>
      <c r="D1127" s="248"/>
      <c r="E1127" s="254"/>
      <c r="F1127" s="265"/>
      <c r="G1127" s="265"/>
      <c r="H1127" s="265"/>
      <c r="I1127" s="4" t="s">
        <v>51</v>
      </c>
      <c r="J1127" s="259" t="s">
        <v>257</v>
      </c>
      <c r="K1127" s="259">
        <v>100</v>
      </c>
      <c r="L1127" s="234">
        <v>0</v>
      </c>
      <c r="M1127" s="116">
        <v>6.6257362862726045E-4</v>
      </c>
      <c r="N1127" s="5">
        <f t="shared" si="191"/>
        <v>180882600.61524209</v>
      </c>
      <c r="O1127" s="6">
        <v>0</v>
      </c>
      <c r="P1127" s="260">
        <v>0</v>
      </c>
      <c r="Q1127" s="261">
        <f t="shared" si="188"/>
        <v>0</v>
      </c>
      <c r="R1127" s="262">
        <f t="shared" si="188"/>
        <v>0</v>
      </c>
      <c r="S1127" s="6">
        <f t="shared" si="192"/>
        <v>0</v>
      </c>
      <c r="T1127" s="260">
        <f t="shared" si="189"/>
        <v>0</v>
      </c>
      <c r="U1127" s="428">
        <v>0</v>
      </c>
      <c r="W1127" s="226">
        <f t="shared" si="190"/>
        <v>0</v>
      </c>
      <c r="AB1127" s="199"/>
      <c r="AC1127" s="199"/>
    </row>
    <row r="1128" spans="1:29" s="225" customFormat="1" ht="36" hidden="1" customHeight="1" outlineLevel="7" x14ac:dyDescent="0.2">
      <c r="A1128" s="221"/>
      <c r="B1128" s="227"/>
      <c r="C1128" s="248"/>
      <c r="D1128" s="248"/>
      <c r="E1128" s="254"/>
      <c r="F1128" s="265"/>
      <c r="G1128" s="265"/>
      <c r="H1128" s="265"/>
      <c r="I1128" s="19" t="s">
        <v>290</v>
      </c>
      <c r="J1128" s="266"/>
      <c r="K1128" s="266"/>
      <c r="L1128" s="20"/>
      <c r="M1128" s="105">
        <v>1.3680636705345293E-4</v>
      </c>
      <c r="N1128" s="286">
        <f t="shared" si="191"/>
        <v>37348138.205592647</v>
      </c>
      <c r="O1128" s="288">
        <v>0</v>
      </c>
      <c r="P1128" s="289">
        <v>0</v>
      </c>
      <c r="Q1128" s="288">
        <f t="shared" si="188"/>
        <v>0</v>
      </c>
      <c r="R1128" s="286">
        <f t="shared" si="188"/>
        <v>0</v>
      </c>
      <c r="S1128" s="288">
        <f>SUMPRODUCT(S1129:S1134,M1129:M1134)/M1128</f>
        <v>0</v>
      </c>
      <c r="T1128" s="289">
        <f t="shared" si="189"/>
        <v>0</v>
      </c>
      <c r="U1128" s="428">
        <v>0</v>
      </c>
      <c r="W1128" s="226">
        <f t="shared" si="190"/>
        <v>0</v>
      </c>
      <c r="AB1128" s="199"/>
      <c r="AC1128" s="199"/>
    </row>
    <row r="1129" spans="1:29" s="225" customFormat="1" ht="36" hidden="1" customHeight="1" outlineLevel="7" x14ac:dyDescent="0.2">
      <c r="A1129" s="221"/>
      <c r="B1129" s="227"/>
      <c r="C1129" s="248"/>
      <c r="D1129" s="248"/>
      <c r="E1129" s="254"/>
      <c r="F1129" s="265"/>
      <c r="G1129" s="265"/>
      <c r="H1129" s="265"/>
      <c r="I1129" s="4" t="s">
        <v>285</v>
      </c>
      <c r="J1129" s="259" t="s">
        <v>259</v>
      </c>
      <c r="K1129" s="259">
        <v>1</v>
      </c>
      <c r="L1129" s="234">
        <v>0</v>
      </c>
      <c r="M1129" s="116">
        <v>2.0520955058017938E-5</v>
      </c>
      <c r="N1129" s="5">
        <f t="shared" si="191"/>
        <v>5602220.7308388967</v>
      </c>
      <c r="O1129" s="6">
        <v>0</v>
      </c>
      <c r="P1129" s="260">
        <v>0</v>
      </c>
      <c r="Q1129" s="261">
        <f t="shared" si="188"/>
        <v>0</v>
      </c>
      <c r="R1129" s="262">
        <f t="shared" si="188"/>
        <v>0</v>
      </c>
      <c r="S1129" s="6">
        <f t="shared" ref="S1129:S1134" si="193">L1129/K1129</f>
        <v>0</v>
      </c>
      <c r="T1129" s="260">
        <f t="shared" si="189"/>
        <v>0</v>
      </c>
      <c r="U1129" s="428">
        <v>0</v>
      </c>
      <c r="W1129" s="226">
        <f t="shared" si="190"/>
        <v>0</v>
      </c>
      <c r="AB1129" s="199"/>
      <c r="AC1129" s="199"/>
    </row>
    <row r="1130" spans="1:29" s="225" customFormat="1" ht="36" hidden="1" customHeight="1" outlineLevel="7" x14ac:dyDescent="0.2">
      <c r="A1130" s="221"/>
      <c r="B1130" s="227"/>
      <c r="C1130" s="248"/>
      <c r="D1130" s="248"/>
      <c r="E1130" s="254"/>
      <c r="F1130" s="265"/>
      <c r="G1130" s="265"/>
      <c r="H1130" s="265"/>
      <c r="I1130" s="4" t="s">
        <v>286</v>
      </c>
      <c r="J1130" s="259" t="s">
        <v>259</v>
      </c>
      <c r="K1130" s="259">
        <v>1</v>
      </c>
      <c r="L1130" s="234">
        <v>0</v>
      </c>
      <c r="M1130" s="116">
        <v>2.7361273410690587E-5</v>
      </c>
      <c r="N1130" s="5">
        <f t="shared" si="191"/>
        <v>7469627.6411185302</v>
      </c>
      <c r="O1130" s="6">
        <v>0</v>
      </c>
      <c r="P1130" s="260">
        <v>0</v>
      </c>
      <c r="Q1130" s="261">
        <f t="shared" si="188"/>
        <v>0</v>
      </c>
      <c r="R1130" s="262">
        <f t="shared" si="188"/>
        <v>0</v>
      </c>
      <c r="S1130" s="6">
        <f t="shared" si="193"/>
        <v>0</v>
      </c>
      <c r="T1130" s="260">
        <f t="shared" si="189"/>
        <v>0</v>
      </c>
      <c r="U1130" s="428">
        <v>0</v>
      </c>
      <c r="W1130" s="226">
        <f t="shared" si="190"/>
        <v>0</v>
      </c>
      <c r="AB1130" s="199"/>
      <c r="AC1130" s="199"/>
    </row>
    <row r="1131" spans="1:29" s="225" customFormat="1" ht="36" hidden="1" customHeight="1" outlineLevel="7" x14ac:dyDescent="0.2">
      <c r="A1131" s="221"/>
      <c r="B1131" s="227"/>
      <c r="C1131" s="248"/>
      <c r="D1131" s="248"/>
      <c r="E1131" s="254"/>
      <c r="F1131" s="265"/>
      <c r="G1131" s="265"/>
      <c r="H1131" s="265"/>
      <c r="I1131" s="4" t="s">
        <v>287</v>
      </c>
      <c r="J1131" s="259" t="s">
        <v>259</v>
      </c>
      <c r="K1131" s="259">
        <v>1</v>
      </c>
      <c r="L1131" s="234">
        <v>0</v>
      </c>
      <c r="M1131" s="116">
        <v>4.7882228468708524E-5</v>
      </c>
      <c r="N1131" s="5">
        <f t="shared" si="191"/>
        <v>13071848.371957427</v>
      </c>
      <c r="O1131" s="6">
        <v>0</v>
      </c>
      <c r="P1131" s="260">
        <v>0</v>
      </c>
      <c r="Q1131" s="261">
        <f t="shared" si="188"/>
        <v>0</v>
      </c>
      <c r="R1131" s="262">
        <f t="shared" si="188"/>
        <v>0</v>
      </c>
      <c r="S1131" s="6">
        <f t="shared" si="193"/>
        <v>0</v>
      </c>
      <c r="T1131" s="260">
        <f t="shared" si="189"/>
        <v>0</v>
      </c>
      <c r="U1131" s="428">
        <v>0</v>
      </c>
      <c r="W1131" s="226">
        <f t="shared" si="190"/>
        <v>0</v>
      </c>
      <c r="AB1131" s="199"/>
      <c r="AC1131" s="199"/>
    </row>
    <row r="1132" spans="1:29" s="225" customFormat="1" ht="36" hidden="1" customHeight="1" outlineLevel="7" x14ac:dyDescent="0.2">
      <c r="A1132" s="221"/>
      <c r="B1132" s="227"/>
      <c r="C1132" s="248"/>
      <c r="D1132" s="248"/>
      <c r="E1132" s="254"/>
      <c r="F1132" s="265"/>
      <c r="G1132" s="265"/>
      <c r="H1132" s="265"/>
      <c r="I1132" s="4" t="s">
        <v>288</v>
      </c>
      <c r="J1132" s="259" t="s">
        <v>259</v>
      </c>
      <c r="K1132" s="259">
        <v>1</v>
      </c>
      <c r="L1132" s="234">
        <v>0</v>
      </c>
      <c r="M1132" s="116">
        <v>2.7361273410690587E-5</v>
      </c>
      <c r="N1132" s="5">
        <f t="shared" si="191"/>
        <v>7469627.6411185302</v>
      </c>
      <c r="O1132" s="6">
        <v>0</v>
      </c>
      <c r="P1132" s="260">
        <v>0</v>
      </c>
      <c r="Q1132" s="261">
        <f t="shared" si="188"/>
        <v>0</v>
      </c>
      <c r="R1132" s="262">
        <f t="shared" si="188"/>
        <v>0</v>
      </c>
      <c r="S1132" s="6">
        <f t="shared" si="193"/>
        <v>0</v>
      </c>
      <c r="T1132" s="260">
        <f t="shared" si="189"/>
        <v>0</v>
      </c>
      <c r="U1132" s="428">
        <v>0</v>
      </c>
      <c r="W1132" s="226">
        <f t="shared" si="190"/>
        <v>0</v>
      </c>
      <c r="AB1132" s="199"/>
      <c r="AC1132" s="199"/>
    </row>
    <row r="1133" spans="1:29" s="225" customFormat="1" ht="36" hidden="1" customHeight="1" outlineLevel="7" x14ac:dyDescent="0.2">
      <c r="A1133" s="221"/>
      <c r="B1133" s="227"/>
      <c r="C1133" s="248"/>
      <c r="D1133" s="248"/>
      <c r="E1133" s="254"/>
      <c r="F1133" s="265"/>
      <c r="G1133" s="265"/>
      <c r="H1133" s="265"/>
      <c r="I1133" s="4" t="s">
        <v>289</v>
      </c>
      <c r="J1133" s="259" t="s">
        <v>259</v>
      </c>
      <c r="K1133" s="259">
        <v>1</v>
      </c>
      <c r="L1133" s="234">
        <v>0</v>
      </c>
      <c r="M1133" s="116">
        <v>6.8403183526726467E-6</v>
      </c>
      <c r="N1133" s="5">
        <f t="shared" si="191"/>
        <v>1867406.9102796325</v>
      </c>
      <c r="O1133" s="6">
        <v>0</v>
      </c>
      <c r="P1133" s="260">
        <v>0</v>
      </c>
      <c r="Q1133" s="261">
        <f t="shared" si="188"/>
        <v>0</v>
      </c>
      <c r="R1133" s="262">
        <f t="shared" si="188"/>
        <v>0</v>
      </c>
      <c r="S1133" s="6">
        <f t="shared" si="193"/>
        <v>0</v>
      </c>
      <c r="T1133" s="260">
        <f t="shared" si="189"/>
        <v>0</v>
      </c>
      <c r="U1133" s="428">
        <v>0</v>
      </c>
      <c r="W1133" s="226">
        <f t="shared" si="190"/>
        <v>0</v>
      </c>
      <c r="AB1133" s="199"/>
      <c r="AC1133" s="199"/>
    </row>
    <row r="1134" spans="1:29" s="225" customFormat="1" ht="36" hidden="1" customHeight="1" outlineLevel="7" x14ac:dyDescent="0.2">
      <c r="A1134" s="221"/>
      <c r="B1134" s="227"/>
      <c r="C1134" s="248"/>
      <c r="D1134" s="248"/>
      <c r="E1134" s="254"/>
      <c r="F1134" s="265"/>
      <c r="G1134" s="265"/>
      <c r="H1134" s="265"/>
      <c r="I1134" s="4" t="s">
        <v>51</v>
      </c>
      <c r="J1134" s="259" t="s">
        <v>257</v>
      </c>
      <c r="K1134" s="259">
        <v>1</v>
      </c>
      <c r="L1134" s="234">
        <v>0</v>
      </c>
      <c r="M1134" s="116">
        <v>6.8403183526726467E-6</v>
      </c>
      <c r="N1134" s="5">
        <f t="shared" si="191"/>
        <v>1867406.9102796325</v>
      </c>
      <c r="O1134" s="6">
        <v>0</v>
      </c>
      <c r="P1134" s="260">
        <v>0</v>
      </c>
      <c r="Q1134" s="261">
        <f t="shared" si="188"/>
        <v>0</v>
      </c>
      <c r="R1134" s="262">
        <f t="shared" si="188"/>
        <v>0</v>
      </c>
      <c r="S1134" s="6">
        <f t="shared" si="193"/>
        <v>0</v>
      </c>
      <c r="T1134" s="260">
        <f t="shared" si="189"/>
        <v>0</v>
      </c>
      <c r="U1134" s="428">
        <v>0</v>
      </c>
      <c r="W1134" s="226">
        <f t="shared" si="190"/>
        <v>0</v>
      </c>
      <c r="AB1134" s="199"/>
      <c r="AC1134" s="199"/>
    </row>
    <row r="1135" spans="1:29" s="225" customFormat="1" ht="36" hidden="1" customHeight="1" outlineLevel="3" x14ac:dyDescent="0.2">
      <c r="A1135" s="221"/>
      <c r="B1135" s="227"/>
      <c r="C1135" s="248"/>
      <c r="D1135" s="248"/>
      <c r="E1135" s="254"/>
      <c r="F1135" s="254"/>
      <c r="G1135" s="254"/>
      <c r="H1135" s="254"/>
      <c r="I1135" s="13" t="s">
        <v>116</v>
      </c>
      <c r="J1135" s="255"/>
      <c r="K1135" s="255"/>
      <c r="L1135" s="14"/>
      <c r="M1135" s="112">
        <v>1.1100847379005032E-3</v>
      </c>
      <c r="N1135" s="14">
        <f t="shared" si="191"/>
        <v>303053133.44683737</v>
      </c>
      <c r="O1135" s="257">
        <v>0</v>
      </c>
      <c r="P1135" s="258">
        <v>0</v>
      </c>
      <c r="Q1135" s="15">
        <f t="shared" si="188"/>
        <v>0</v>
      </c>
      <c r="R1135" s="14">
        <f t="shared" si="188"/>
        <v>0</v>
      </c>
      <c r="S1135" s="257">
        <f>(S1136*M1136+S1137*M1137)/M1135</f>
        <v>0</v>
      </c>
      <c r="T1135" s="258">
        <f t="shared" si="189"/>
        <v>0</v>
      </c>
      <c r="U1135" s="428">
        <v>0</v>
      </c>
      <c r="W1135" s="226">
        <f t="shared" si="190"/>
        <v>0</v>
      </c>
      <c r="AB1135" s="199"/>
      <c r="AC1135" s="199"/>
    </row>
    <row r="1136" spans="1:29" s="225" customFormat="1" ht="36" hidden="1" customHeight="1" outlineLevel="7" x14ac:dyDescent="0.2">
      <c r="A1136" s="221"/>
      <c r="B1136" s="227"/>
      <c r="C1136" s="248"/>
      <c r="D1136" s="248"/>
      <c r="E1136" s="254"/>
      <c r="F1136" s="254"/>
      <c r="G1136" s="254"/>
      <c r="H1136" s="254"/>
      <c r="I1136" s="4" t="s">
        <v>117</v>
      </c>
      <c r="J1136" s="259" t="s">
        <v>259</v>
      </c>
      <c r="K1136" s="259">
        <v>1</v>
      </c>
      <c r="L1136" s="234">
        <v>0</v>
      </c>
      <c r="M1136" s="116">
        <v>5.5504236895025159E-4</v>
      </c>
      <c r="N1136" s="5">
        <f t="shared" si="191"/>
        <v>151526566.72341868</v>
      </c>
      <c r="O1136" s="6">
        <v>0</v>
      </c>
      <c r="P1136" s="260">
        <v>0</v>
      </c>
      <c r="Q1136" s="261">
        <f t="shared" si="188"/>
        <v>0</v>
      </c>
      <c r="R1136" s="262">
        <f t="shared" si="188"/>
        <v>0</v>
      </c>
      <c r="S1136" s="6">
        <f>L1136/K1136</f>
        <v>0</v>
      </c>
      <c r="T1136" s="260">
        <f t="shared" si="189"/>
        <v>0</v>
      </c>
      <c r="U1136" s="428">
        <v>0</v>
      </c>
      <c r="W1136" s="226">
        <f t="shared" si="190"/>
        <v>0</v>
      </c>
      <c r="AB1136" s="199"/>
      <c r="AC1136" s="199"/>
    </row>
    <row r="1137" spans="1:29" s="225" customFormat="1" ht="36" hidden="1" customHeight="1" outlineLevel="7" x14ac:dyDescent="0.2">
      <c r="A1137" s="221"/>
      <c r="B1137" s="227"/>
      <c r="C1137" s="248"/>
      <c r="D1137" s="248"/>
      <c r="E1137" s="254"/>
      <c r="F1137" s="254"/>
      <c r="G1137" s="254"/>
      <c r="H1137" s="254"/>
      <c r="I1137" s="4" t="s">
        <v>118</v>
      </c>
      <c r="J1137" s="259" t="s">
        <v>259</v>
      </c>
      <c r="K1137" s="259">
        <v>1</v>
      </c>
      <c r="L1137" s="234">
        <v>0</v>
      </c>
      <c r="M1137" s="116">
        <v>5.5504236895025159E-4</v>
      </c>
      <c r="N1137" s="5">
        <f t="shared" si="191"/>
        <v>151526566.72341868</v>
      </c>
      <c r="O1137" s="6">
        <v>0</v>
      </c>
      <c r="P1137" s="260">
        <v>0</v>
      </c>
      <c r="Q1137" s="261">
        <f t="shared" si="188"/>
        <v>0</v>
      </c>
      <c r="R1137" s="262">
        <f t="shared" si="188"/>
        <v>0</v>
      </c>
      <c r="S1137" s="6">
        <f>L1137/K1137</f>
        <v>0</v>
      </c>
      <c r="T1137" s="260">
        <f t="shared" si="189"/>
        <v>0</v>
      </c>
      <c r="U1137" s="428">
        <v>0</v>
      </c>
      <c r="W1137" s="226">
        <f t="shared" si="190"/>
        <v>0</v>
      </c>
      <c r="AB1137" s="199"/>
      <c r="AC1137" s="199"/>
    </row>
    <row r="1138" spans="1:29" s="225" customFormat="1" ht="36" hidden="1" customHeight="1" outlineLevel="3" x14ac:dyDescent="0.2">
      <c r="A1138" s="221"/>
      <c r="B1138" s="227"/>
      <c r="C1138" s="248"/>
      <c r="D1138" s="248"/>
      <c r="E1138" s="254"/>
      <c r="F1138" s="254"/>
      <c r="G1138" s="254"/>
      <c r="H1138" s="254"/>
      <c r="I1138" s="13" t="s">
        <v>119</v>
      </c>
      <c r="J1138" s="255"/>
      <c r="K1138" s="255"/>
      <c r="L1138" s="14"/>
      <c r="M1138" s="112">
        <v>8.8801343971703084E-2</v>
      </c>
      <c r="N1138" s="14">
        <f t="shared" si="191"/>
        <v>24242766904.27494</v>
      </c>
      <c r="O1138" s="257">
        <v>2.7403949029437922E-4</v>
      </c>
      <c r="P1138" s="258">
        <v>6643475.4857729506</v>
      </c>
      <c r="Q1138" s="15">
        <f t="shared" si="188"/>
        <v>0</v>
      </c>
      <c r="R1138" s="14">
        <f t="shared" si="188"/>
        <v>0</v>
      </c>
      <c r="S1138" s="257">
        <f>(S1139*M1139+S1332*M1332)/M1138</f>
        <v>2.7403949029437922E-4</v>
      </c>
      <c r="T1138" s="258">
        <f t="shared" si="189"/>
        <v>6643475.4857729506</v>
      </c>
      <c r="U1138" s="428">
        <v>2.7403949029437922E-4</v>
      </c>
      <c r="W1138" s="226">
        <f t="shared" si="190"/>
        <v>0</v>
      </c>
      <c r="AB1138" s="199"/>
      <c r="AC1138" s="199"/>
    </row>
    <row r="1139" spans="1:29" s="225" customFormat="1" ht="36" hidden="1" customHeight="1" outlineLevel="4" x14ac:dyDescent="0.2">
      <c r="A1139" s="221"/>
      <c r="B1139" s="227"/>
      <c r="C1139" s="248"/>
      <c r="D1139" s="248"/>
      <c r="E1139" s="254"/>
      <c r="F1139" s="265"/>
      <c r="G1139" s="265"/>
      <c r="H1139" s="265"/>
      <c r="I1139" s="19" t="s">
        <v>120</v>
      </c>
      <c r="J1139" s="266"/>
      <c r="K1139" s="266"/>
      <c r="L1139" s="20"/>
      <c r="M1139" s="105">
        <v>1.2168031708946861E-2</v>
      </c>
      <c r="N1139" s="20">
        <f t="shared" si="191"/>
        <v>3321872656.5424929</v>
      </c>
      <c r="O1139" s="268">
        <v>1.9999187725298546E-3</v>
      </c>
      <c r="P1139" s="269">
        <v>6643475.4857729496</v>
      </c>
      <c r="Q1139" s="21">
        <f t="shared" si="188"/>
        <v>0</v>
      </c>
      <c r="R1139" s="20">
        <f t="shared" si="188"/>
        <v>0</v>
      </c>
      <c r="S1139" s="268">
        <f>(S1140*$M$1140+S1148*$M$1148+S1156*$M$1156+S1164*$M$1164+S1172*$M$1172+S1180*$M$1180+S1188*$M$1188+S1196*$M$1196+S1204*$M$1204+S1212*$M$1212+S1220*$M$1220+S1228*$M$1228+S1236*$M$1236+S1244*$M$1244+S1252*$M$1252+S1260*$M$1260+S1268*$M$1268+S1276*$M$1276+S1284*$M$1284+S1292*$M$1292+S1300*$M$1300+S1308*$M$1308+S1316*$M$1316+S1324*$M$1324)/$M$1139</f>
        <v>1.9999187725298546E-3</v>
      </c>
      <c r="T1139" s="269">
        <f t="shared" si="189"/>
        <v>6643475.4857729496</v>
      </c>
      <c r="U1139" s="428">
        <v>1.9999187725298546E-3</v>
      </c>
      <c r="W1139" s="226">
        <f t="shared" si="190"/>
        <v>0</v>
      </c>
      <c r="AB1139" s="199"/>
      <c r="AC1139" s="199"/>
    </row>
    <row r="1140" spans="1:29" s="225" customFormat="1" ht="36" hidden="1" customHeight="1" outlineLevel="5" x14ac:dyDescent="0.2">
      <c r="A1140" s="221"/>
      <c r="B1140" s="227"/>
      <c r="C1140" s="248"/>
      <c r="D1140" s="248"/>
      <c r="E1140" s="254"/>
      <c r="F1140" s="265"/>
      <c r="G1140" s="270"/>
      <c r="H1140" s="270"/>
      <c r="I1140" s="22" t="s">
        <v>172</v>
      </c>
      <c r="J1140" s="271"/>
      <c r="K1140" s="271"/>
      <c r="L1140" s="23"/>
      <c r="M1140" s="115">
        <v>7.4877153967573377E-3</v>
      </c>
      <c r="N1140" s="23">
        <f t="shared" si="191"/>
        <v>2044146303.3147533</v>
      </c>
      <c r="O1140" s="273">
        <v>0</v>
      </c>
      <c r="P1140" s="274">
        <v>0</v>
      </c>
      <c r="Q1140" s="24">
        <f t="shared" si="188"/>
        <v>0</v>
      </c>
      <c r="R1140" s="23">
        <f t="shared" si="188"/>
        <v>0</v>
      </c>
      <c r="S1140" s="273">
        <f>SUMPRODUCT(S1141:S1147,M1141:M1147)/M1140</f>
        <v>0</v>
      </c>
      <c r="T1140" s="274">
        <f t="shared" si="189"/>
        <v>0</v>
      </c>
      <c r="U1140" s="428">
        <v>0</v>
      </c>
      <c r="W1140" s="226">
        <f t="shared" si="190"/>
        <v>0</v>
      </c>
      <c r="AB1140" s="199"/>
      <c r="AC1140" s="199"/>
    </row>
    <row r="1141" spans="1:29" s="225" customFormat="1" ht="36" hidden="1" customHeight="1" outlineLevel="7" x14ac:dyDescent="0.2">
      <c r="A1141" s="221"/>
      <c r="B1141" s="227"/>
      <c r="C1141" s="248"/>
      <c r="D1141" s="248"/>
      <c r="E1141" s="254"/>
      <c r="F1141" s="265"/>
      <c r="G1141" s="270"/>
      <c r="H1141" s="270"/>
      <c r="I1141" s="4" t="s">
        <v>291</v>
      </c>
      <c r="J1141" s="259"/>
      <c r="K1141" s="259">
        <v>1</v>
      </c>
      <c r="L1141" s="234">
        <v>0</v>
      </c>
      <c r="M1141" s="116">
        <v>3.7438576983786693E-4</v>
      </c>
      <c r="N1141" s="5">
        <f t="shared" si="191"/>
        <v>102207315.16573767</v>
      </c>
      <c r="O1141" s="6">
        <v>0</v>
      </c>
      <c r="P1141" s="260">
        <v>0</v>
      </c>
      <c r="Q1141" s="261">
        <f t="shared" si="188"/>
        <v>0</v>
      </c>
      <c r="R1141" s="262">
        <f t="shared" si="188"/>
        <v>0</v>
      </c>
      <c r="S1141" s="6">
        <f t="shared" ref="S1141:S1147" si="194">L1141/K1141</f>
        <v>0</v>
      </c>
      <c r="T1141" s="260">
        <f t="shared" si="189"/>
        <v>0</v>
      </c>
      <c r="U1141" s="428">
        <v>0</v>
      </c>
      <c r="W1141" s="226">
        <f t="shared" si="190"/>
        <v>0</v>
      </c>
      <c r="AB1141" s="199"/>
      <c r="AC1141" s="199"/>
    </row>
    <row r="1142" spans="1:29" s="225" customFormat="1" ht="36" hidden="1" customHeight="1" outlineLevel="7" x14ac:dyDescent="0.2">
      <c r="A1142" s="221"/>
      <c r="B1142" s="227"/>
      <c r="C1142" s="248"/>
      <c r="D1142" s="248"/>
      <c r="E1142" s="254"/>
      <c r="F1142" s="265"/>
      <c r="G1142" s="270"/>
      <c r="H1142" s="270"/>
      <c r="I1142" s="4" t="s">
        <v>292</v>
      </c>
      <c r="J1142" s="259"/>
      <c r="K1142" s="259">
        <v>1</v>
      </c>
      <c r="L1142" s="234">
        <v>0</v>
      </c>
      <c r="M1142" s="116">
        <v>3.7438576983786693E-4</v>
      </c>
      <c r="N1142" s="5">
        <f t="shared" si="191"/>
        <v>102207315.16573767</v>
      </c>
      <c r="O1142" s="6">
        <v>0</v>
      </c>
      <c r="P1142" s="260">
        <v>0</v>
      </c>
      <c r="Q1142" s="261">
        <f t="shared" si="188"/>
        <v>0</v>
      </c>
      <c r="R1142" s="262">
        <f t="shared" si="188"/>
        <v>0</v>
      </c>
      <c r="S1142" s="6">
        <f t="shared" si="194"/>
        <v>0</v>
      </c>
      <c r="T1142" s="260">
        <f t="shared" si="189"/>
        <v>0</v>
      </c>
      <c r="U1142" s="428">
        <v>0</v>
      </c>
      <c r="W1142" s="226">
        <f t="shared" si="190"/>
        <v>0</v>
      </c>
      <c r="AB1142" s="199"/>
      <c r="AC1142" s="199"/>
    </row>
    <row r="1143" spans="1:29" s="225" customFormat="1" ht="36" hidden="1" customHeight="1" outlineLevel="7" x14ac:dyDescent="0.2">
      <c r="A1143" s="221"/>
      <c r="B1143" s="227"/>
      <c r="C1143" s="248"/>
      <c r="D1143" s="248"/>
      <c r="E1143" s="254"/>
      <c r="F1143" s="265"/>
      <c r="G1143" s="270"/>
      <c r="H1143" s="270"/>
      <c r="I1143" s="4" t="s">
        <v>231</v>
      </c>
      <c r="J1143" s="259"/>
      <c r="K1143" s="259">
        <v>1</v>
      </c>
      <c r="L1143" s="234">
        <v>0</v>
      </c>
      <c r="M1143" s="116">
        <v>2.6207003888650679E-3</v>
      </c>
      <c r="N1143" s="5">
        <f t="shared" si="191"/>
        <v>715451206.16016352</v>
      </c>
      <c r="O1143" s="6">
        <v>0</v>
      </c>
      <c r="P1143" s="260">
        <v>0</v>
      </c>
      <c r="Q1143" s="261">
        <f t="shared" si="188"/>
        <v>0</v>
      </c>
      <c r="R1143" s="262">
        <f t="shared" si="188"/>
        <v>0</v>
      </c>
      <c r="S1143" s="6">
        <f t="shared" si="194"/>
        <v>0</v>
      </c>
      <c r="T1143" s="260">
        <f t="shared" si="189"/>
        <v>0</v>
      </c>
      <c r="U1143" s="428">
        <v>0</v>
      </c>
      <c r="W1143" s="226">
        <f t="shared" si="190"/>
        <v>0</v>
      </c>
      <c r="AB1143" s="199"/>
      <c r="AC1143" s="199"/>
    </row>
    <row r="1144" spans="1:29" s="225" customFormat="1" ht="36" hidden="1" customHeight="1" outlineLevel="7" x14ac:dyDescent="0.2">
      <c r="A1144" s="221"/>
      <c r="B1144" s="227"/>
      <c r="C1144" s="248"/>
      <c r="D1144" s="248"/>
      <c r="E1144" s="254"/>
      <c r="F1144" s="265"/>
      <c r="G1144" s="270"/>
      <c r="H1144" s="270"/>
      <c r="I1144" s="4" t="s">
        <v>80</v>
      </c>
      <c r="J1144" s="259"/>
      <c r="K1144" s="259">
        <v>1</v>
      </c>
      <c r="L1144" s="234">
        <v>0</v>
      </c>
      <c r="M1144" s="116">
        <v>1.1231573095136006E-3</v>
      </c>
      <c r="N1144" s="5">
        <f t="shared" si="191"/>
        <v>306621945.49721295</v>
      </c>
      <c r="O1144" s="6">
        <v>0</v>
      </c>
      <c r="P1144" s="260">
        <v>0</v>
      </c>
      <c r="Q1144" s="261">
        <f t="shared" si="188"/>
        <v>0</v>
      </c>
      <c r="R1144" s="262">
        <f t="shared" si="188"/>
        <v>0</v>
      </c>
      <c r="S1144" s="6">
        <f t="shared" si="194"/>
        <v>0</v>
      </c>
      <c r="T1144" s="260">
        <f t="shared" si="189"/>
        <v>0</v>
      </c>
      <c r="U1144" s="428">
        <v>0</v>
      </c>
      <c r="W1144" s="226">
        <f t="shared" si="190"/>
        <v>0</v>
      </c>
      <c r="AB1144" s="199"/>
      <c r="AC1144" s="199"/>
    </row>
    <row r="1145" spans="1:29" s="225" customFormat="1" ht="36" hidden="1" customHeight="1" outlineLevel="7" x14ac:dyDescent="0.2">
      <c r="A1145" s="221"/>
      <c r="B1145" s="227"/>
      <c r="C1145" s="248"/>
      <c r="D1145" s="248"/>
      <c r="E1145" s="254"/>
      <c r="F1145" s="265"/>
      <c r="G1145" s="270"/>
      <c r="H1145" s="270"/>
      <c r="I1145" s="4" t="s">
        <v>82</v>
      </c>
      <c r="J1145" s="259"/>
      <c r="K1145" s="259">
        <v>1</v>
      </c>
      <c r="L1145" s="234">
        <v>0</v>
      </c>
      <c r="M1145" s="116">
        <v>1.1231573095136006E-3</v>
      </c>
      <c r="N1145" s="5">
        <f t="shared" si="191"/>
        <v>306621945.49721295</v>
      </c>
      <c r="O1145" s="6">
        <v>0</v>
      </c>
      <c r="P1145" s="260">
        <v>0</v>
      </c>
      <c r="Q1145" s="261">
        <f t="shared" si="188"/>
        <v>0</v>
      </c>
      <c r="R1145" s="262">
        <f t="shared" si="188"/>
        <v>0</v>
      </c>
      <c r="S1145" s="6">
        <f t="shared" si="194"/>
        <v>0</v>
      </c>
      <c r="T1145" s="260">
        <f t="shared" si="189"/>
        <v>0</v>
      </c>
      <c r="U1145" s="428">
        <v>0</v>
      </c>
      <c r="W1145" s="226">
        <f t="shared" si="190"/>
        <v>0</v>
      </c>
      <c r="AB1145" s="199"/>
      <c r="AC1145" s="199"/>
    </row>
    <row r="1146" spans="1:29" s="225" customFormat="1" ht="36" hidden="1" customHeight="1" outlineLevel="7" x14ac:dyDescent="0.2">
      <c r="A1146" s="221"/>
      <c r="B1146" s="227"/>
      <c r="C1146" s="248"/>
      <c r="D1146" s="248"/>
      <c r="E1146" s="254"/>
      <c r="F1146" s="265"/>
      <c r="G1146" s="270"/>
      <c r="H1146" s="270"/>
      <c r="I1146" s="4" t="s">
        <v>293</v>
      </c>
      <c r="J1146" s="259"/>
      <c r="K1146" s="259">
        <v>1</v>
      </c>
      <c r="L1146" s="234">
        <v>0</v>
      </c>
      <c r="M1146" s="116">
        <v>1.4975430793514677E-3</v>
      </c>
      <c r="N1146" s="5">
        <f t="shared" si="191"/>
        <v>408829260.66295069</v>
      </c>
      <c r="O1146" s="6">
        <v>0</v>
      </c>
      <c r="P1146" s="260">
        <v>0</v>
      </c>
      <c r="Q1146" s="261">
        <f t="shared" si="188"/>
        <v>0</v>
      </c>
      <c r="R1146" s="262">
        <f t="shared" si="188"/>
        <v>0</v>
      </c>
      <c r="S1146" s="6">
        <f t="shared" si="194"/>
        <v>0</v>
      </c>
      <c r="T1146" s="260">
        <f t="shared" si="189"/>
        <v>0</v>
      </c>
      <c r="U1146" s="428">
        <v>0</v>
      </c>
      <c r="W1146" s="226">
        <f t="shared" si="190"/>
        <v>0</v>
      </c>
      <c r="AB1146" s="199"/>
      <c r="AC1146" s="199"/>
    </row>
    <row r="1147" spans="1:29" s="225" customFormat="1" ht="36" hidden="1" customHeight="1" outlineLevel="7" x14ac:dyDescent="0.2">
      <c r="A1147" s="221"/>
      <c r="B1147" s="227"/>
      <c r="C1147" s="248"/>
      <c r="D1147" s="248"/>
      <c r="E1147" s="254"/>
      <c r="F1147" s="265"/>
      <c r="G1147" s="270"/>
      <c r="H1147" s="270"/>
      <c r="I1147" s="4" t="s">
        <v>294</v>
      </c>
      <c r="J1147" s="259"/>
      <c r="K1147" s="259">
        <v>1</v>
      </c>
      <c r="L1147" s="234">
        <v>0</v>
      </c>
      <c r="M1147" s="116">
        <v>3.7438576983786693E-4</v>
      </c>
      <c r="N1147" s="5">
        <f t="shared" si="191"/>
        <v>102207315.16573767</v>
      </c>
      <c r="O1147" s="6">
        <v>0</v>
      </c>
      <c r="P1147" s="260">
        <v>0</v>
      </c>
      <c r="Q1147" s="261">
        <f t="shared" si="188"/>
        <v>0</v>
      </c>
      <c r="R1147" s="262">
        <f t="shared" si="188"/>
        <v>0</v>
      </c>
      <c r="S1147" s="6">
        <f t="shared" si="194"/>
        <v>0</v>
      </c>
      <c r="T1147" s="260">
        <f t="shared" si="189"/>
        <v>0</v>
      </c>
      <c r="U1147" s="428">
        <v>0</v>
      </c>
      <c r="W1147" s="226">
        <f t="shared" si="190"/>
        <v>0</v>
      </c>
      <c r="AB1147" s="199"/>
      <c r="AC1147" s="199"/>
    </row>
    <row r="1148" spans="1:29" s="225" customFormat="1" ht="36" hidden="1" customHeight="1" outlineLevel="5" x14ac:dyDescent="0.2">
      <c r="A1148" s="221"/>
      <c r="B1148" s="227"/>
      <c r="C1148" s="248"/>
      <c r="D1148" s="248"/>
      <c r="E1148" s="254"/>
      <c r="F1148" s="265"/>
      <c r="G1148" s="270"/>
      <c r="H1148" s="270"/>
      <c r="I1148" s="22" t="s">
        <v>173</v>
      </c>
      <c r="J1148" s="271"/>
      <c r="K1148" s="271"/>
      <c r="L1148" s="23"/>
      <c r="M1148" s="115">
        <v>3.0624755972737507E-4</v>
      </c>
      <c r="N1148" s="23">
        <f t="shared" si="191"/>
        <v>83605583.805573389</v>
      </c>
      <c r="O1148" s="273">
        <v>0</v>
      </c>
      <c r="P1148" s="274">
        <v>0</v>
      </c>
      <c r="Q1148" s="24">
        <f t="shared" si="188"/>
        <v>0</v>
      </c>
      <c r="R1148" s="23">
        <f t="shared" si="188"/>
        <v>0</v>
      </c>
      <c r="S1148" s="273">
        <f>SUMPRODUCT(S1149:S1155,M1149:M1155)/M1148</f>
        <v>0</v>
      </c>
      <c r="T1148" s="274">
        <f t="shared" si="189"/>
        <v>0</v>
      </c>
      <c r="U1148" s="428">
        <v>0</v>
      </c>
      <c r="W1148" s="226">
        <f t="shared" si="190"/>
        <v>0</v>
      </c>
      <c r="AB1148" s="199"/>
      <c r="AC1148" s="199"/>
    </row>
    <row r="1149" spans="1:29" s="225" customFormat="1" ht="36" hidden="1" customHeight="1" outlineLevel="7" x14ac:dyDescent="0.2">
      <c r="A1149" s="221"/>
      <c r="B1149" s="227"/>
      <c r="C1149" s="248"/>
      <c r="D1149" s="248"/>
      <c r="E1149" s="254"/>
      <c r="F1149" s="265"/>
      <c r="G1149" s="270"/>
      <c r="H1149" s="270"/>
      <c r="I1149" s="4" t="s">
        <v>291</v>
      </c>
      <c r="J1149" s="259"/>
      <c r="K1149" s="259">
        <v>1</v>
      </c>
      <c r="L1149" s="234">
        <v>0</v>
      </c>
      <c r="M1149" s="116">
        <v>1.5312377986368755E-5</v>
      </c>
      <c r="N1149" s="5">
        <f t="shared" si="191"/>
        <v>4180279.1902786703</v>
      </c>
      <c r="O1149" s="6">
        <v>0</v>
      </c>
      <c r="P1149" s="260">
        <v>0</v>
      </c>
      <c r="Q1149" s="261">
        <f t="shared" si="188"/>
        <v>0</v>
      </c>
      <c r="R1149" s="262">
        <f t="shared" si="188"/>
        <v>0</v>
      </c>
      <c r="S1149" s="6">
        <f t="shared" ref="S1149:S1155" si="195">L1149/K1149</f>
        <v>0</v>
      </c>
      <c r="T1149" s="260">
        <f t="shared" si="189"/>
        <v>0</v>
      </c>
      <c r="U1149" s="428">
        <v>0</v>
      </c>
      <c r="W1149" s="226">
        <f t="shared" si="190"/>
        <v>0</v>
      </c>
      <c r="AB1149" s="199"/>
      <c r="AC1149" s="199"/>
    </row>
    <row r="1150" spans="1:29" s="225" customFormat="1" ht="36" hidden="1" customHeight="1" outlineLevel="7" x14ac:dyDescent="0.2">
      <c r="A1150" s="221"/>
      <c r="B1150" s="227"/>
      <c r="C1150" s="248"/>
      <c r="D1150" s="248"/>
      <c r="E1150" s="254"/>
      <c r="F1150" s="265"/>
      <c r="G1150" s="270"/>
      <c r="H1150" s="270"/>
      <c r="I1150" s="4" t="s">
        <v>292</v>
      </c>
      <c r="J1150" s="259"/>
      <c r="K1150" s="259">
        <v>1</v>
      </c>
      <c r="L1150" s="234">
        <v>0</v>
      </c>
      <c r="M1150" s="116">
        <v>1.5312377986368755E-5</v>
      </c>
      <c r="N1150" s="5">
        <f t="shared" si="191"/>
        <v>4180279.1902786703</v>
      </c>
      <c r="O1150" s="6">
        <v>0</v>
      </c>
      <c r="P1150" s="260">
        <v>0</v>
      </c>
      <c r="Q1150" s="261">
        <f t="shared" si="188"/>
        <v>0</v>
      </c>
      <c r="R1150" s="262">
        <f t="shared" si="188"/>
        <v>0</v>
      </c>
      <c r="S1150" s="6">
        <f t="shared" si="195"/>
        <v>0</v>
      </c>
      <c r="T1150" s="260">
        <f t="shared" si="189"/>
        <v>0</v>
      </c>
      <c r="U1150" s="428">
        <v>0</v>
      </c>
      <c r="W1150" s="226">
        <f t="shared" si="190"/>
        <v>0</v>
      </c>
      <c r="AB1150" s="199"/>
      <c r="AC1150" s="199"/>
    </row>
    <row r="1151" spans="1:29" s="225" customFormat="1" ht="36" hidden="1" customHeight="1" outlineLevel="7" x14ac:dyDescent="0.2">
      <c r="A1151" s="221"/>
      <c r="B1151" s="227"/>
      <c r="C1151" s="248"/>
      <c r="D1151" s="248"/>
      <c r="E1151" s="254"/>
      <c r="F1151" s="265"/>
      <c r="G1151" s="270"/>
      <c r="H1151" s="270"/>
      <c r="I1151" s="4" t="s">
        <v>231</v>
      </c>
      <c r="J1151" s="259"/>
      <c r="K1151" s="259">
        <v>1</v>
      </c>
      <c r="L1151" s="234">
        <v>0</v>
      </c>
      <c r="M1151" s="116">
        <v>1.0718664590458127E-4</v>
      </c>
      <c r="N1151" s="5">
        <f t="shared" si="191"/>
        <v>29261954.331950687</v>
      </c>
      <c r="O1151" s="6">
        <v>0</v>
      </c>
      <c r="P1151" s="260">
        <v>0</v>
      </c>
      <c r="Q1151" s="261">
        <f t="shared" si="188"/>
        <v>0</v>
      </c>
      <c r="R1151" s="262">
        <f t="shared" si="188"/>
        <v>0</v>
      </c>
      <c r="S1151" s="6">
        <f t="shared" si="195"/>
        <v>0</v>
      </c>
      <c r="T1151" s="260">
        <f t="shared" si="189"/>
        <v>0</v>
      </c>
      <c r="U1151" s="428">
        <v>0</v>
      </c>
      <c r="W1151" s="226">
        <f t="shared" si="190"/>
        <v>0</v>
      </c>
      <c r="AB1151" s="199"/>
      <c r="AC1151" s="199"/>
    </row>
    <row r="1152" spans="1:29" s="225" customFormat="1" ht="36" hidden="1" customHeight="1" outlineLevel="7" x14ac:dyDescent="0.2">
      <c r="A1152" s="221"/>
      <c r="B1152" s="227"/>
      <c r="C1152" s="248"/>
      <c r="D1152" s="248"/>
      <c r="E1152" s="254"/>
      <c r="F1152" s="265"/>
      <c r="G1152" s="270"/>
      <c r="H1152" s="270"/>
      <c r="I1152" s="4" t="s">
        <v>80</v>
      </c>
      <c r="J1152" s="259"/>
      <c r="K1152" s="259">
        <v>1</v>
      </c>
      <c r="L1152" s="234">
        <v>0</v>
      </c>
      <c r="M1152" s="116">
        <v>4.5937133959106256E-5</v>
      </c>
      <c r="N1152" s="5">
        <f t="shared" si="191"/>
        <v>12540837.570836008</v>
      </c>
      <c r="O1152" s="6">
        <v>0</v>
      </c>
      <c r="P1152" s="260">
        <v>0</v>
      </c>
      <c r="Q1152" s="261">
        <f t="shared" si="188"/>
        <v>0</v>
      </c>
      <c r="R1152" s="262">
        <f t="shared" si="188"/>
        <v>0</v>
      </c>
      <c r="S1152" s="6">
        <f t="shared" si="195"/>
        <v>0</v>
      </c>
      <c r="T1152" s="260">
        <f t="shared" si="189"/>
        <v>0</v>
      </c>
      <c r="U1152" s="428">
        <v>0</v>
      </c>
      <c r="W1152" s="226">
        <f t="shared" si="190"/>
        <v>0</v>
      </c>
      <c r="AB1152" s="199"/>
      <c r="AC1152" s="199"/>
    </row>
    <row r="1153" spans="1:29" s="225" customFormat="1" ht="36" hidden="1" customHeight="1" outlineLevel="7" x14ac:dyDescent="0.2">
      <c r="A1153" s="221"/>
      <c r="B1153" s="227"/>
      <c r="C1153" s="248"/>
      <c r="D1153" s="248"/>
      <c r="E1153" s="254"/>
      <c r="F1153" s="265"/>
      <c r="G1153" s="270"/>
      <c r="H1153" s="270"/>
      <c r="I1153" s="4" t="s">
        <v>82</v>
      </c>
      <c r="J1153" s="259"/>
      <c r="K1153" s="259">
        <v>1</v>
      </c>
      <c r="L1153" s="234">
        <v>0</v>
      </c>
      <c r="M1153" s="116">
        <v>4.5937133959106256E-5</v>
      </c>
      <c r="N1153" s="5">
        <f t="shared" si="191"/>
        <v>12540837.570836008</v>
      </c>
      <c r="O1153" s="6">
        <v>0</v>
      </c>
      <c r="P1153" s="260">
        <v>0</v>
      </c>
      <c r="Q1153" s="261">
        <f t="shared" si="188"/>
        <v>0</v>
      </c>
      <c r="R1153" s="262">
        <f t="shared" si="188"/>
        <v>0</v>
      </c>
      <c r="S1153" s="6">
        <f t="shared" si="195"/>
        <v>0</v>
      </c>
      <c r="T1153" s="260">
        <f t="shared" si="189"/>
        <v>0</v>
      </c>
      <c r="U1153" s="428">
        <v>0</v>
      </c>
      <c r="W1153" s="226">
        <f t="shared" si="190"/>
        <v>0</v>
      </c>
      <c r="AB1153" s="199"/>
      <c r="AC1153" s="199"/>
    </row>
    <row r="1154" spans="1:29" s="225" customFormat="1" ht="36" hidden="1" customHeight="1" outlineLevel="7" x14ac:dyDescent="0.2">
      <c r="A1154" s="221"/>
      <c r="B1154" s="227"/>
      <c r="C1154" s="248"/>
      <c r="D1154" s="248"/>
      <c r="E1154" s="254"/>
      <c r="F1154" s="265"/>
      <c r="G1154" s="270"/>
      <c r="H1154" s="270"/>
      <c r="I1154" s="4" t="s">
        <v>293</v>
      </c>
      <c r="J1154" s="259"/>
      <c r="K1154" s="259">
        <v>1</v>
      </c>
      <c r="L1154" s="234">
        <v>0</v>
      </c>
      <c r="M1154" s="116">
        <v>6.1249511945475022E-5</v>
      </c>
      <c r="N1154" s="5">
        <f t="shared" si="191"/>
        <v>16721116.761114681</v>
      </c>
      <c r="O1154" s="6">
        <v>0</v>
      </c>
      <c r="P1154" s="260">
        <v>0</v>
      </c>
      <c r="Q1154" s="261">
        <f t="shared" si="188"/>
        <v>0</v>
      </c>
      <c r="R1154" s="262">
        <f t="shared" si="188"/>
        <v>0</v>
      </c>
      <c r="S1154" s="6">
        <f t="shared" si="195"/>
        <v>0</v>
      </c>
      <c r="T1154" s="260">
        <f t="shared" si="189"/>
        <v>0</v>
      </c>
      <c r="U1154" s="428">
        <v>0</v>
      </c>
      <c r="W1154" s="226">
        <f t="shared" si="190"/>
        <v>0</v>
      </c>
      <c r="AB1154" s="199"/>
      <c r="AC1154" s="199"/>
    </row>
    <row r="1155" spans="1:29" s="225" customFormat="1" ht="36" hidden="1" customHeight="1" outlineLevel="7" x14ac:dyDescent="0.2">
      <c r="A1155" s="221"/>
      <c r="B1155" s="227"/>
      <c r="C1155" s="248"/>
      <c r="D1155" s="248"/>
      <c r="E1155" s="254"/>
      <c r="F1155" s="265"/>
      <c r="G1155" s="270"/>
      <c r="H1155" s="270"/>
      <c r="I1155" s="4" t="s">
        <v>294</v>
      </c>
      <c r="J1155" s="259"/>
      <c r="K1155" s="259">
        <v>1</v>
      </c>
      <c r="L1155" s="234">
        <v>0</v>
      </c>
      <c r="M1155" s="116">
        <v>1.5312377986368755E-5</v>
      </c>
      <c r="N1155" s="5">
        <f t="shared" si="191"/>
        <v>4180279.1902786703</v>
      </c>
      <c r="O1155" s="6">
        <v>0</v>
      </c>
      <c r="P1155" s="260">
        <v>0</v>
      </c>
      <c r="Q1155" s="261">
        <f t="shared" si="188"/>
        <v>0</v>
      </c>
      <c r="R1155" s="262">
        <f t="shared" si="188"/>
        <v>0</v>
      </c>
      <c r="S1155" s="6">
        <f t="shared" si="195"/>
        <v>0</v>
      </c>
      <c r="T1155" s="260">
        <f t="shared" si="189"/>
        <v>0</v>
      </c>
      <c r="U1155" s="428">
        <v>0</v>
      </c>
      <c r="W1155" s="226">
        <f t="shared" si="190"/>
        <v>0</v>
      </c>
      <c r="AB1155" s="199"/>
      <c r="AC1155" s="199"/>
    </row>
    <row r="1156" spans="1:29" s="225" customFormat="1" ht="36" hidden="1" customHeight="1" outlineLevel="5" x14ac:dyDescent="0.2">
      <c r="A1156" s="221"/>
      <c r="B1156" s="227"/>
      <c r="C1156" s="248"/>
      <c r="D1156" s="248"/>
      <c r="E1156" s="254"/>
      <c r="F1156" s="265"/>
      <c r="G1156" s="270"/>
      <c r="H1156" s="270"/>
      <c r="I1156" s="22" t="s">
        <v>174</v>
      </c>
      <c r="J1156" s="271"/>
      <c r="K1156" s="271"/>
      <c r="L1156" s="23"/>
      <c r="M1156" s="115">
        <v>3.0624755972737507E-4</v>
      </c>
      <c r="N1156" s="23">
        <f t="shared" si="191"/>
        <v>83605583.805573389</v>
      </c>
      <c r="O1156" s="273">
        <v>0</v>
      </c>
      <c r="P1156" s="274">
        <v>0</v>
      </c>
      <c r="Q1156" s="24">
        <f t="shared" si="188"/>
        <v>0</v>
      </c>
      <c r="R1156" s="23">
        <f t="shared" si="188"/>
        <v>0</v>
      </c>
      <c r="S1156" s="273">
        <f>SUMPRODUCT(S1157:S1163,M1157:M1163)/M1156</f>
        <v>0</v>
      </c>
      <c r="T1156" s="274">
        <f t="shared" si="189"/>
        <v>0</v>
      </c>
      <c r="U1156" s="428">
        <v>0</v>
      </c>
      <c r="W1156" s="226">
        <f t="shared" si="190"/>
        <v>0</v>
      </c>
      <c r="AB1156" s="199"/>
      <c r="AC1156" s="199"/>
    </row>
    <row r="1157" spans="1:29" s="225" customFormat="1" ht="36" hidden="1" customHeight="1" outlineLevel="7" x14ac:dyDescent="0.2">
      <c r="A1157" s="221"/>
      <c r="B1157" s="227"/>
      <c r="C1157" s="248"/>
      <c r="D1157" s="248"/>
      <c r="E1157" s="254"/>
      <c r="F1157" s="265"/>
      <c r="G1157" s="270"/>
      <c r="H1157" s="270"/>
      <c r="I1157" s="4" t="s">
        <v>291</v>
      </c>
      <c r="J1157" s="259"/>
      <c r="K1157" s="259">
        <v>1</v>
      </c>
      <c r="L1157" s="234">
        <v>0</v>
      </c>
      <c r="M1157" s="116">
        <v>1.5312377986368755E-5</v>
      </c>
      <c r="N1157" s="5">
        <f t="shared" si="191"/>
        <v>4180279.1902786703</v>
      </c>
      <c r="O1157" s="6">
        <v>0</v>
      </c>
      <c r="P1157" s="260">
        <v>0</v>
      </c>
      <c r="Q1157" s="261">
        <f t="shared" si="188"/>
        <v>0</v>
      </c>
      <c r="R1157" s="262">
        <f t="shared" si="188"/>
        <v>0</v>
      </c>
      <c r="S1157" s="6">
        <f t="shared" ref="S1157:S1163" si="196">L1157/K1157</f>
        <v>0</v>
      </c>
      <c r="T1157" s="260">
        <f t="shared" si="189"/>
        <v>0</v>
      </c>
      <c r="U1157" s="428">
        <v>0</v>
      </c>
      <c r="W1157" s="226">
        <f t="shared" si="190"/>
        <v>0</v>
      </c>
      <c r="AB1157" s="199"/>
      <c r="AC1157" s="199"/>
    </row>
    <row r="1158" spans="1:29" s="225" customFormat="1" ht="36" hidden="1" customHeight="1" outlineLevel="7" x14ac:dyDescent="0.2">
      <c r="A1158" s="221"/>
      <c r="B1158" s="227"/>
      <c r="C1158" s="248"/>
      <c r="D1158" s="248"/>
      <c r="E1158" s="254"/>
      <c r="F1158" s="265"/>
      <c r="G1158" s="270"/>
      <c r="H1158" s="270"/>
      <c r="I1158" s="4" t="s">
        <v>292</v>
      </c>
      <c r="J1158" s="259"/>
      <c r="K1158" s="259">
        <v>1</v>
      </c>
      <c r="L1158" s="234">
        <v>0</v>
      </c>
      <c r="M1158" s="116">
        <v>1.5312377986368755E-5</v>
      </c>
      <c r="N1158" s="5">
        <f t="shared" si="191"/>
        <v>4180279.1902786703</v>
      </c>
      <c r="O1158" s="6">
        <v>0</v>
      </c>
      <c r="P1158" s="260">
        <v>0</v>
      </c>
      <c r="Q1158" s="261">
        <f t="shared" si="188"/>
        <v>0</v>
      </c>
      <c r="R1158" s="262">
        <f t="shared" si="188"/>
        <v>0</v>
      </c>
      <c r="S1158" s="6">
        <f t="shared" si="196"/>
        <v>0</v>
      </c>
      <c r="T1158" s="260">
        <f t="shared" si="189"/>
        <v>0</v>
      </c>
      <c r="U1158" s="428">
        <v>0</v>
      </c>
      <c r="W1158" s="226">
        <f t="shared" si="190"/>
        <v>0</v>
      </c>
      <c r="AB1158" s="199"/>
      <c r="AC1158" s="199"/>
    </row>
    <row r="1159" spans="1:29" s="225" customFormat="1" ht="36" hidden="1" customHeight="1" outlineLevel="7" x14ac:dyDescent="0.2">
      <c r="A1159" s="221"/>
      <c r="B1159" s="227"/>
      <c r="C1159" s="248"/>
      <c r="D1159" s="248"/>
      <c r="E1159" s="254"/>
      <c r="F1159" s="265"/>
      <c r="G1159" s="270"/>
      <c r="H1159" s="270"/>
      <c r="I1159" s="4" t="s">
        <v>231</v>
      </c>
      <c r="J1159" s="259"/>
      <c r="K1159" s="259">
        <v>1</v>
      </c>
      <c r="L1159" s="234">
        <v>0</v>
      </c>
      <c r="M1159" s="116">
        <v>1.0718664590458127E-4</v>
      </c>
      <c r="N1159" s="5">
        <f t="shared" si="191"/>
        <v>29261954.331950687</v>
      </c>
      <c r="O1159" s="6">
        <v>0</v>
      </c>
      <c r="P1159" s="260">
        <v>0</v>
      </c>
      <c r="Q1159" s="261">
        <f t="shared" si="188"/>
        <v>0</v>
      </c>
      <c r="R1159" s="262">
        <f t="shared" si="188"/>
        <v>0</v>
      </c>
      <c r="S1159" s="6">
        <f t="shared" si="196"/>
        <v>0</v>
      </c>
      <c r="T1159" s="260">
        <f t="shared" si="189"/>
        <v>0</v>
      </c>
      <c r="U1159" s="428">
        <v>0</v>
      </c>
      <c r="W1159" s="226">
        <f t="shared" si="190"/>
        <v>0</v>
      </c>
      <c r="AB1159" s="199"/>
      <c r="AC1159" s="199"/>
    </row>
    <row r="1160" spans="1:29" s="225" customFormat="1" ht="36" hidden="1" customHeight="1" outlineLevel="7" x14ac:dyDescent="0.2">
      <c r="A1160" s="221"/>
      <c r="B1160" s="227"/>
      <c r="C1160" s="248"/>
      <c r="D1160" s="248"/>
      <c r="E1160" s="254"/>
      <c r="F1160" s="265"/>
      <c r="G1160" s="270"/>
      <c r="H1160" s="270"/>
      <c r="I1160" s="4" t="s">
        <v>80</v>
      </c>
      <c r="J1160" s="259"/>
      <c r="K1160" s="259">
        <v>1</v>
      </c>
      <c r="L1160" s="234">
        <v>0</v>
      </c>
      <c r="M1160" s="116">
        <v>4.5937133959106256E-5</v>
      </c>
      <c r="N1160" s="5">
        <f t="shared" si="191"/>
        <v>12540837.570836008</v>
      </c>
      <c r="O1160" s="6">
        <v>0</v>
      </c>
      <c r="P1160" s="260">
        <v>0</v>
      </c>
      <c r="Q1160" s="261">
        <f t="shared" si="188"/>
        <v>0</v>
      </c>
      <c r="R1160" s="262">
        <f t="shared" si="188"/>
        <v>0</v>
      </c>
      <c r="S1160" s="6">
        <f t="shared" si="196"/>
        <v>0</v>
      </c>
      <c r="T1160" s="260">
        <f t="shared" si="189"/>
        <v>0</v>
      </c>
      <c r="U1160" s="428">
        <v>0</v>
      </c>
      <c r="W1160" s="226">
        <f t="shared" si="190"/>
        <v>0</v>
      </c>
      <c r="AB1160" s="199"/>
      <c r="AC1160" s="199"/>
    </row>
    <row r="1161" spans="1:29" s="225" customFormat="1" ht="36" hidden="1" customHeight="1" outlineLevel="7" x14ac:dyDescent="0.2">
      <c r="A1161" s="221"/>
      <c r="B1161" s="227"/>
      <c r="C1161" s="248"/>
      <c r="D1161" s="248"/>
      <c r="E1161" s="254"/>
      <c r="F1161" s="265"/>
      <c r="G1161" s="270"/>
      <c r="H1161" s="270"/>
      <c r="I1161" s="4" t="s">
        <v>82</v>
      </c>
      <c r="J1161" s="259"/>
      <c r="K1161" s="259">
        <v>1</v>
      </c>
      <c r="L1161" s="234">
        <v>0</v>
      </c>
      <c r="M1161" s="116">
        <v>4.5937133959106256E-5</v>
      </c>
      <c r="N1161" s="5">
        <f t="shared" si="191"/>
        <v>12540837.570836008</v>
      </c>
      <c r="O1161" s="6">
        <v>0</v>
      </c>
      <c r="P1161" s="260">
        <v>0</v>
      </c>
      <c r="Q1161" s="261">
        <f t="shared" si="188"/>
        <v>0</v>
      </c>
      <c r="R1161" s="262">
        <f t="shared" si="188"/>
        <v>0</v>
      </c>
      <c r="S1161" s="6">
        <f t="shared" si="196"/>
        <v>0</v>
      </c>
      <c r="T1161" s="260">
        <f t="shared" si="189"/>
        <v>0</v>
      </c>
      <c r="U1161" s="428">
        <v>0</v>
      </c>
      <c r="W1161" s="226">
        <f t="shared" si="190"/>
        <v>0</v>
      </c>
      <c r="AB1161" s="199"/>
      <c r="AC1161" s="199"/>
    </row>
    <row r="1162" spans="1:29" s="225" customFormat="1" ht="36" hidden="1" customHeight="1" outlineLevel="7" x14ac:dyDescent="0.2">
      <c r="A1162" s="221"/>
      <c r="B1162" s="227"/>
      <c r="C1162" s="248"/>
      <c r="D1162" s="248"/>
      <c r="E1162" s="254"/>
      <c r="F1162" s="265"/>
      <c r="G1162" s="270"/>
      <c r="H1162" s="270"/>
      <c r="I1162" s="4" t="s">
        <v>293</v>
      </c>
      <c r="J1162" s="259"/>
      <c r="K1162" s="259">
        <v>1</v>
      </c>
      <c r="L1162" s="234">
        <v>0</v>
      </c>
      <c r="M1162" s="116">
        <v>6.1249511945475022E-5</v>
      </c>
      <c r="N1162" s="5">
        <f t="shared" si="191"/>
        <v>16721116.761114681</v>
      </c>
      <c r="O1162" s="6">
        <v>0</v>
      </c>
      <c r="P1162" s="260">
        <v>0</v>
      </c>
      <c r="Q1162" s="261">
        <f t="shared" si="188"/>
        <v>0</v>
      </c>
      <c r="R1162" s="262">
        <f t="shared" si="188"/>
        <v>0</v>
      </c>
      <c r="S1162" s="6">
        <f t="shared" si="196"/>
        <v>0</v>
      </c>
      <c r="T1162" s="260">
        <f t="shared" si="189"/>
        <v>0</v>
      </c>
      <c r="U1162" s="428">
        <v>0</v>
      </c>
      <c r="W1162" s="226">
        <f t="shared" si="190"/>
        <v>0</v>
      </c>
      <c r="AB1162" s="199"/>
      <c r="AC1162" s="199"/>
    </row>
    <row r="1163" spans="1:29" s="225" customFormat="1" ht="36" hidden="1" customHeight="1" outlineLevel="7" x14ac:dyDescent="0.2">
      <c r="A1163" s="221"/>
      <c r="B1163" s="227"/>
      <c r="C1163" s="248"/>
      <c r="D1163" s="248"/>
      <c r="E1163" s="254"/>
      <c r="F1163" s="265"/>
      <c r="G1163" s="270"/>
      <c r="H1163" s="270"/>
      <c r="I1163" s="4" t="s">
        <v>294</v>
      </c>
      <c r="J1163" s="259"/>
      <c r="K1163" s="259">
        <v>1</v>
      </c>
      <c r="L1163" s="234">
        <v>0</v>
      </c>
      <c r="M1163" s="116">
        <v>1.5312377986368755E-5</v>
      </c>
      <c r="N1163" s="5">
        <f t="shared" si="191"/>
        <v>4180279.1902786703</v>
      </c>
      <c r="O1163" s="6">
        <v>0</v>
      </c>
      <c r="P1163" s="260">
        <v>0</v>
      </c>
      <c r="Q1163" s="261">
        <f t="shared" si="188"/>
        <v>0</v>
      </c>
      <c r="R1163" s="262">
        <f t="shared" si="188"/>
        <v>0</v>
      </c>
      <c r="S1163" s="6">
        <f t="shared" si="196"/>
        <v>0</v>
      </c>
      <c r="T1163" s="260">
        <f t="shared" si="189"/>
        <v>0</v>
      </c>
      <c r="U1163" s="428">
        <v>0</v>
      </c>
      <c r="W1163" s="226">
        <f t="shared" si="190"/>
        <v>0</v>
      </c>
      <c r="AB1163" s="199"/>
      <c r="AC1163" s="199"/>
    </row>
    <row r="1164" spans="1:29" s="225" customFormat="1" ht="36" hidden="1" customHeight="1" outlineLevel="5" x14ac:dyDescent="0.2">
      <c r="A1164" s="221"/>
      <c r="B1164" s="227"/>
      <c r="C1164" s="248"/>
      <c r="D1164" s="248"/>
      <c r="E1164" s="254"/>
      <c r="F1164" s="265"/>
      <c r="G1164" s="270"/>
      <c r="H1164" s="270"/>
      <c r="I1164" s="22" t="s">
        <v>175</v>
      </c>
      <c r="J1164" s="271"/>
      <c r="K1164" s="271"/>
      <c r="L1164" s="23"/>
      <c r="M1164" s="115">
        <v>1.6098588103028276E-4</v>
      </c>
      <c r="N1164" s="23">
        <f t="shared" si="191"/>
        <v>43949145.521267198</v>
      </c>
      <c r="O1164" s="273">
        <v>0</v>
      </c>
      <c r="P1164" s="274">
        <v>0</v>
      </c>
      <c r="Q1164" s="24">
        <f t="shared" si="188"/>
        <v>0</v>
      </c>
      <c r="R1164" s="23">
        <f t="shared" si="188"/>
        <v>0</v>
      </c>
      <c r="S1164" s="273">
        <f>SUMPRODUCT(S1165:S1171,M1165:M1171)/M1164</f>
        <v>0</v>
      </c>
      <c r="T1164" s="274">
        <f t="shared" si="189"/>
        <v>0</v>
      </c>
      <c r="U1164" s="428">
        <v>0</v>
      </c>
      <c r="W1164" s="226">
        <f t="shared" si="190"/>
        <v>0</v>
      </c>
      <c r="AB1164" s="199"/>
      <c r="AC1164" s="199"/>
    </row>
    <row r="1165" spans="1:29" s="225" customFormat="1" ht="36" hidden="1" customHeight="1" outlineLevel="7" x14ac:dyDescent="0.2">
      <c r="A1165" s="221"/>
      <c r="B1165" s="227"/>
      <c r="C1165" s="248"/>
      <c r="D1165" s="248"/>
      <c r="E1165" s="254"/>
      <c r="F1165" s="265"/>
      <c r="G1165" s="270"/>
      <c r="H1165" s="270"/>
      <c r="I1165" s="4" t="s">
        <v>291</v>
      </c>
      <c r="J1165" s="259"/>
      <c r="K1165" s="259">
        <v>1</v>
      </c>
      <c r="L1165" s="234">
        <v>0</v>
      </c>
      <c r="M1165" s="116">
        <v>8.0492940515141379E-6</v>
      </c>
      <c r="N1165" s="5">
        <f t="shared" si="191"/>
        <v>2197457.2760633598</v>
      </c>
      <c r="O1165" s="6">
        <v>0</v>
      </c>
      <c r="P1165" s="260">
        <v>0</v>
      </c>
      <c r="Q1165" s="261">
        <f t="shared" si="188"/>
        <v>0</v>
      </c>
      <c r="R1165" s="262">
        <f t="shared" si="188"/>
        <v>0</v>
      </c>
      <c r="S1165" s="6">
        <f t="shared" ref="S1165:S1171" si="197">L1165/K1165</f>
        <v>0</v>
      </c>
      <c r="T1165" s="260">
        <f t="shared" si="189"/>
        <v>0</v>
      </c>
      <c r="U1165" s="428">
        <v>0</v>
      </c>
      <c r="W1165" s="226">
        <f t="shared" si="190"/>
        <v>0</v>
      </c>
      <c r="AB1165" s="199"/>
      <c r="AC1165" s="199"/>
    </row>
    <row r="1166" spans="1:29" s="225" customFormat="1" ht="36" hidden="1" customHeight="1" outlineLevel="7" x14ac:dyDescent="0.2">
      <c r="A1166" s="221"/>
      <c r="B1166" s="227"/>
      <c r="C1166" s="248"/>
      <c r="D1166" s="248"/>
      <c r="E1166" s="254"/>
      <c r="F1166" s="265"/>
      <c r="G1166" s="270"/>
      <c r="H1166" s="270"/>
      <c r="I1166" s="4" t="s">
        <v>292</v>
      </c>
      <c r="J1166" s="259"/>
      <c r="K1166" s="259">
        <v>1</v>
      </c>
      <c r="L1166" s="234">
        <v>0</v>
      </c>
      <c r="M1166" s="116">
        <v>8.0492940515141379E-6</v>
      </c>
      <c r="N1166" s="5">
        <f t="shared" si="191"/>
        <v>2197457.2760633598</v>
      </c>
      <c r="O1166" s="6">
        <v>0</v>
      </c>
      <c r="P1166" s="260">
        <v>0</v>
      </c>
      <c r="Q1166" s="261">
        <f t="shared" si="188"/>
        <v>0</v>
      </c>
      <c r="R1166" s="262">
        <f t="shared" si="188"/>
        <v>0</v>
      </c>
      <c r="S1166" s="6">
        <f t="shared" si="197"/>
        <v>0</v>
      </c>
      <c r="T1166" s="260">
        <f t="shared" si="189"/>
        <v>0</v>
      </c>
      <c r="U1166" s="428">
        <v>0</v>
      </c>
      <c r="W1166" s="226">
        <f t="shared" si="190"/>
        <v>0</v>
      </c>
      <c r="AB1166" s="199"/>
      <c r="AC1166" s="199"/>
    </row>
    <row r="1167" spans="1:29" s="225" customFormat="1" ht="36" hidden="1" customHeight="1" outlineLevel="7" x14ac:dyDescent="0.2">
      <c r="A1167" s="221"/>
      <c r="B1167" s="227"/>
      <c r="C1167" s="248"/>
      <c r="D1167" s="248"/>
      <c r="E1167" s="254"/>
      <c r="F1167" s="265"/>
      <c r="G1167" s="270"/>
      <c r="H1167" s="270"/>
      <c r="I1167" s="4" t="s">
        <v>231</v>
      </c>
      <c r="J1167" s="259"/>
      <c r="K1167" s="259">
        <v>1</v>
      </c>
      <c r="L1167" s="234">
        <v>0</v>
      </c>
      <c r="M1167" s="116">
        <v>5.6345058360598963E-5</v>
      </c>
      <c r="N1167" s="5">
        <f t="shared" si="191"/>
        <v>15382200.932443516</v>
      </c>
      <c r="O1167" s="6">
        <v>0</v>
      </c>
      <c r="P1167" s="260">
        <v>0</v>
      </c>
      <c r="Q1167" s="261">
        <f t="shared" si="188"/>
        <v>0</v>
      </c>
      <c r="R1167" s="262">
        <f t="shared" si="188"/>
        <v>0</v>
      </c>
      <c r="S1167" s="6">
        <f t="shared" si="197"/>
        <v>0</v>
      </c>
      <c r="T1167" s="260">
        <f t="shared" si="189"/>
        <v>0</v>
      </c>
      <c r="U1167" s="428">
        <v>0</v>
      </c>
      <c r="W1167" s="226">
        <f t="shared" si="190"/>
        <v>0</v>
      </c>
      <c r="AB1167" s="199"/>
      <c r="AC1167" s="199"/>
    </row>
    <row r="1168" spans="1:29" s="225" customFormat="1" ht="36" hidden="1" customHeight="1" outlineLevel="7" x14ac:dyDescent="0.2">
      <c r="A1168" s="221"/>
      <c r="B1168" s="227"/>
      <c r="C1168" s="248"/>
      <c r="D1168" s="248"/>
      <c r="E1168" s="254"/>
      <c r="F1168" s="265"/>
      <c r="G1168" s="270"/>
      <c r="H1168" s="270"/>
      <c r="I1168" s="4" t="s">
        <v>80</v>
      </c>
      <c r="J1168" s="259"/>
      <c r="K1168" s="259">
        <v>1</v>
      </c>
      <c r="L1168" s="234">
        <v>0</v>
      </c>
      <c r="M1168" s="116">
        <v>2.4147882154542415E-5</v>
      </c>
      <c r="N1168" s="5">
        <f t="shared" si="191"/>
        <v>6592371.828190079</v>
      </c>
      <c r="O1168" s="6">
        <v>0</v>
      </c>
      <c r="P1168" s="260">
        <v>0</v>
      </c>
      <c r="Q1168" s="261">
        <f t="shared" si="188"/>
        <v>0</v>
      </c>
      <c r="R1168" s="262">
        <f t="shared" si="188"/>
        <v>0</v>
      </c>
      <c r="S1168" s="6">
        <f t="shared" si="197"/>
        <v>0</v>
      </c>
      <c r="T1168" s="260">
        <f t="shared" si="189"/>
        <v>0</v>
      </c>
      <c r="U1168" s="428">
        <v>0</v>
      </c>
      <c r="W1168" s="226">
        <f t="shared" si="190"/>
        <v>0</v>
      </c>
      <c r="AB1168" s="199"/>
      <c r="AC1168" s="199"/>
    </row>
    <row r="1169" spans="1:29" s="225" customFormat="1" ht="36" hidden="1" customHeight="1" outlineLevel="7" x14ac:dyDescent="0.2">
      <c r="A1169" s="221"/>
      <c r="B1169" s="227"/>
      <c r="C1169" s="248"/>
      <c r="D1169" s="248"/>
      <c r="E1169" s="254"/>
      <c r="F1169" s="265"/>
      <c r="G1169" s="270"/>
      <c r="H1169" s="270"/>
      <c r="I1169" s="4" t="s">
        <v>82</v>
      </c>
      <c r="J1169" s="259"/>
      <c r="K1169" s="259">
        <v>1</v>
      </c>
      <c r="L1169" s="234">
        <v>0</v>
      </c>
      <c r="M1169" s="116">
        <v>2.4147882154542415E-5</v>
      </c>
      <c r="N1169" s="5">
        <f t="shared" si="191"/>
        <v>6592371.828190079</v>
      </c>
      <c r="O1169" s="6">
        <v>0</v>
      </c>
      <c r="P1169" s="260">
        <v>0</v>
      </c>
      <c r="Q1169" s="261">
        <f t="shared" si="188"/>
        <v>0</v>
      </c>
      <c r="R1169" s="262">
        <f t="shared" si="188"/>
        <v>0</v>
      </c>
      <c r="S1169" s="6">
        <f t="shared" si="197"/>
        <v>0</v>
      </c>
      <c r="T1169" s="260">
        <f t="shared" si="189"/>
        <v>0</v>
      </c>
      <c r="U1169" s="428">
        <v>0</v>
      </c>
      <c r="W1169" s="226">
        <f t="shared" si="190"/>
        <v>0</v>
      </c>
      <c r="AB1169" s="199"/>
      <c r="AC1169" s="199"/>
    </row>
    <row r="1170" spans="1:29" s="225" customFormat="1" ht="36" hidden="1" customHeight="1" outlineLevel="7" x14ac:dyDescent="0.2">
      <c r="A1170" s="221"/>
      <c r="B1170" s="227"/>
      <c r="C1170" s="248"/>
      <c r="D1170" s="248"/>
      <c r="E1170" s="254"/>
      <c r="F1170" s="265"/>
      <c r="G1170" s="270"/>
      <c r="H1170" s="270"/>
      <c r="I1170" s="4" t="s">
        <v>293</v>
      </c>
      <c r="J1170" s="259"/>
      <c r="K1170" s="259">
        <v>1</v>
      </c>
      <c r="L1170" s="234">
        <v>0</v>
      </c>
      <c r="M1170" s="116">
        <v>3.2197176206056551E-5</v>
      </c>
      <c r="N1170" s="5">
        <f t="shared" si="191"/>
        <v>8789829.1042534392</v>
      </c>
      <c r="O1170" s="6">
        <v>0</v>
      </c>
      <c r="P1170" s="260">
        <v>0</v>
      </c>
      <c r="Q1170" s="261">
        <f t="shared" si="188"/>
        <v>0</v>
      </c>
      <c r="R1170" s="262">
        <f t="shared" si="188"/>
        <v>0</v>
      </c>
      <c r="S1170" s="6">
        <f t="shared" si="197"/>
        <v>0</v>
      </c>
      <c r="T1170" s="260">
        <f t="shared" si="189"/>
        <v>0</v>
      </c>
      <c r="U1170" s="428">
        <v>0</v>
      </c>
      <c r="W1170" s="226">
        <f t="shared" si="190"/>
        <v>0</v>
      </c>
      <c r="AB1170" s="199"/>
      <c r="AC1170" s="199"/>
    </row>
    <row r="1171" spans="1:29" s="225" customFormat="1" ht="36" hidden="1" customHeight="1" outlineLevel="7" x14ac:dyDescent="0.2">
      <c r="A1171" s="221"/>
      <c r="B1171" s="227"/>
      <c r="C1171" s="248"/>
      <c r="D1171" s="248"/>
      <c r="E1171" s="254"/>
      <c r="F1171" s="265"/>
      <c r="G1171" s="270"/>
      <c r="H1171" s="270"/>
      <c r="I1171" s="4" t="s">
        <v>294</v>
      </c>
      <c r="J1171" s="259"/>
      <c r="K1171" s="259">
        <v>1</v>
      </c>
      <c r="L1171" s="234">
        <v>0</v>
      </c>
      <c r="M1171" s="116">
        <v>8.0492940515141379E-6</v>
      </c>
      <c r="N1171" s="5">
        <f t="shared" si="191"/>
        <v>2197457.2760633598</v>
      </c>
      <c r="O1171" s="6">
        <v>0</v>
      </c>
      <c r="P1171" s="260">
        <v>0</v>
      </c>
      <c r="Q1171" s="261">
        <f t="shared" si="188"/>
        <v>0</v>
      </c>
      <c r="R1171" s="262">
        <f t="shared" si="188"/>
        <v>0</v>
      </c>
      <c r="S1171" s="6">
        <f t="shared" si="197"/>
        <v>0</v>
      </c>
      <c r="T1171" s="260">
        <f t="shared" si="189"/>
        <v>0</v>
      </c>
      <c r="U1171" s="428">
        <v>0</v>
      </c>
      <c r="W1171" s="226">
        <f t="shared" si="190"/>
        <v>0</v>
      </c>
      <c r="AB1171" s="199"/>
      <c r="AC1171" s="199"/>
    </row>
    <row r="1172" spans="1:29" s="225" customFormat="1" ht="36" hidden="1" customHeight="1" outlineLevel="5" x14ac:dyDescent="0.2">
      <c r="A1172" s="221"/>
      <c r="B1172" s="227"/>
      <c r="C1172" s="248"/>
      <c r="D1172" s="248"/>
      <c r="E1172" s="254"/>
      <c r="F1172" s="265"/>
      <c r="G1172" s="270"/>
      <c r="H1172" s="270"/>
      <c r="I1172" s="22" t="s">
        <v>176</v>
      </c>
      <c r="J1172" s="271"/>
      <c r="K1172" s="271"/>
      <c r="L1172" s="23"/>
      <c r="M1172" s="115">
        <v>1.6098588103028276E-4</v>
      </c>
      <c r="N1172" s="23">
        <f t="shared" si="191"/>
        <v>43949145.521267198</v>
      </c>
      <c r="O1172" s="273">
        <v>0</v>
      </c>
      <c r="P1172" s="274">
        <v>0</v>
      </c>
      <c r="Q1172" s="24">
        <f t="shared" si="188"/>
        <v>0</v>
      </c>
      <c r="R1172" s="23">
        <f t="shared" si="188"/>
        <v>0</v>
      </c>
      <c r="S1172" s="273">
        <f>SUMPRODUCT(S1173:S1179,M1173:M1179)/M1172</f>
        <v>0</v>
      </c>
      <c r="T1172" s="274">
        <f t="shared" si="189"/>
        <v>0</v>
      </c>
      <c r="U1172" s="428">
        <v>0</v>
      </c>
      <c r="W1172" s="226">
        <f t="shared" si="190"/>
        <v>0</v>
      </c>
      <c r="AB1172" s="199"/>
      <c r="AC1172" s="199"/>
    </row>
    <row r="1173" spans="1:29" s="225" customFormat="1" ht="36" hidden="1" customHeight="1" outlineLevel="7" x14ac:dyDescent="0.2">
      <c r="A1173" s="221"/>
      <c r="B1173" s="227"/>
      <c r="C1173" s="248"/>
      <c r="D1173" s="248"/>
      <c r="E1173" s="254"/>
      <c r="F1173" s="265"/>
      <c r="G1173" s="270"/>
      <c r="H1173" s="270"/>
      <c r="I1173" s="4" t="s">
        <v>291</v>
      </c>
      <c r="J1173" s="259"/>
      <c r="K1173" s="259">
        <v>1</v>
      </c>
      <c r="L1173" s="234">
        <v>0</v>
      </c>
      <c r="M1173" s="116">
        <v>8.0492940515141379E-6</v>
      </c>
      <c r="N1173" s="5">
        <f t="shared" si="191"/>
        <v>2197457.2760633598</v>
      </c>
      <c r="O1173" s="6">
        <v>0</v>
      </c>
      <c r="P1173" s="260">
        <v>0</v>
      </c>
      <c r="Q1173" s="261">
        <f t="shared" si="188"/>
        <v>0</v>
      </c>
      <c r="R1173" s="262">
        <f t="shared" si="188"/>
        <v>0</v>
      </c>
      <c r="S1173" s="6">
        <f t="shared" ref="S1173:S1179" si="198">L1173/K1173</f>
        <v>0</v>
      </c>
      <c r="T1173" s="260">
        <f t="shared" si="189"/>
        <v>0</v>
      </c>
      <c r="U1173" s="428">
        <v>0</v>
      </c>
      <c r="W1173" s="226">
        <f t="shared" si="190"/>
        <v>0</v>
      </c>
      <c r="AB1173" s="199"/>
      <c r="AC1173" s="199"/>
    </row>
    <row r="1174" spans="1:29" s="225" customFormat="1" ht="36" hidden="1" customHeight="1" outlineLevel="7" x14ac:dyDescent="0.2">
      <c r="A1174" s="221"/>
      <c r="B1174" s="227"/>
      <c r="C1174" s="248"/>
      <c r="D1174" s="248"/>
      <c r="E1174" s="254"/>
      <c r="F1174" s="265"/>
      <c r="G1174" s="270"/>
      <c r="H1174" s="270"/>
      <c r="I1174" s="4" t="s">
        <v>292</v>
      </c>
      <c r="J1174" s="259"/>
      <c r="K1174" s="259">
        <v>1</v>
      </c>
      <c r="L1174" s="234">
        <v>0</v>
      </c>
      <c r="M1174" s="116">
        <v>8.0492940515141379E-6</v>
      </c>
      <c r="N1174" s="5">
        <f t="shared" si="191"/>
        <v>2197457.2760633598</v>
      </c>
      <c r="O1174" s="6">
        <v>0</v>
      </c>
      <c r="P1174" s="260">
        <v>0</v>
      </c>
      <c r="Q1174" s="261">
        <f t="shared" si="188"/>
        <v>0</v>
      </c>
      <c r="R1174" s="262">
        <f t="shared" si="188"/>
        <v>0</v>
      </c>
      <c r="S1174" s="6">
        <f t="shared" si="198"/>
        <v>0</v>
      </c>
      <c r="T1174" s="260">
        <f t="shared" si="189"/>
        <v>0</v>
      </c>
      <c r="U1174" s="428">
        <v>0</v>
      </c>
      <c r="W1174" s="226">
        <f t="shared" si="190"/>
        <v>0</v>
      </c>
      <c r="AB1174" s="199"/>
      <c r="AC1174" s="199"/>
    </row>
    <row r="1175" spans="1:29" s="225" customFormat="1" ht="36" hidden="1" customHeight="1" outlineLevel="7" x14ac:dyDescent="0.2">
      <c r="A1175" s="221"/>
      <c r="B1175" s="227"/>
      <c r="C1175" s="248"/>
      <c r="D1175" s="248"/>
      <c r="E1175" s="254"/>
      <c r="F1175" s="265"/>
      <c r="G1175" s="270"/>
      <c r="H1175" s="270"/>
      <c r="I1175" s="4" t="s">
        <v>231</v>
      </c>
      <c r="J1175" s="259"/>
      <c r="K1175" s="259">
        <v>1</v>
      </c>
      <c r="L1175" s="234">
        <v>0</v>
      </c>
      <c r="M1175" s="116">
        <v>5.6345058360598963E-5</v>
      </c>
      <c r="N1175" s="5">
        <f t="shared" si="191"/>
        <v>15382200.932443516</v>
      </c>
      <c r="O1175" s="6">
        <v>0</v>
      </c>
      <c r="P1175" s="260">
        <v>0</v>
      </c>
      <c r="Q1175" s="261">
        <f t="shared" si="188"/>
        <v>0</v>
      </c>
      <c r="R1175" s="262">
        <f t="shared" si="188"/>
        <v>0</v>
      </c>
      <c r="S1175" s="6">
        <f t="shared" si="198"/>
        <v>0</v>
      </c>
      <c r="T1175" s="260">
        <f t="shared" si="189"/>
        <v>0</v>
      </c>
      <c r="U1175" s="428">
        <v>0</v>
      </c>
      <c r="W1175" s="226">
        <f t="shared" si="190"/>
        <v>0</v>
      </c>
      <c r="AB1175" s="199"/>
      <c r="AC1175" s="199"/>
    </row>
    <row r="1176" spans="1:29" s="225" customFormat="1" ht="36" hidden="1" customHeight="1" outlineLevel="7" x14ac:dyDescent="0.2">
      <c r="A1176" s="221"/>
      <c r="B1176" s="227"/>
      <c r="C1176" s="248"/>
      <c r="D1176" s="248"/>
      <c r="E1176" s="254"/>
      <c r="F1176" s="265"/>
      <c r="G1176" s="270"/>
      <c r="H1176" s="270"/>
      <c r="I1176" s="4" t="s">
        <v>80</v>
      </c>
      <c r="J1176" s="259"/>
      <c r="K1176" s="259">
        <v>1</v>
      </c>
      <c r="L1176" s="234">
        <v>0</v>
      </c>
      <c r="M1176" s="116">
        <v>2.4147882154542415E-5</v>
      </c>
      <c r="N1176" s="5">
        <f t="shared" si="191"/>
        <v>6592371.828190079</v>
      </c>
      <c r="O1176" s="6">
        <v>0</v>
      </c>
      <c r="P1176" s="260">
        <v>0</v>
      </c>
      <c r="Q1176" s="261">
        <f t="shared" si="188"/>
        <v>0</v>
      </c>
      <c r="R1176" s="262">
        <f t="shared" si="188"/>
        <v>0</v>
      </c>
      <c r="S1176" s="6">
        <f t="shared" si="198"/>
        <v>0</v>
      </c>
      <c r="T1176" s="260">
        <f t="shared" si="189"/>
        <v>0</v>
      </c>
      <c r="U1176" s="428">
        <v>0</v>
      </c>
      <c r="W1176" s="226">
        <f t="shared" si="190"/>
        <v>0</v>
      </c>
      <c r="AB1176" s="199"/>
      <c r="AC1176" s="199"/>
    </row>
    <row r="1177" spans="1:29" s="225" customFormat="1" ht="36" hidden="1" customHeight="1" outlineLevel="7" x14ac:dyDescent="0.2">
      <c r="A1177" s="221"/>
      <c r="B1177" s="227"/>
      <c r="C1177" s="248"/>
      <c r="D1177" s="248"/>
      <c r="E1177" s="254"/>
      <c r="F1177" s="265"/>
      <c r="G1177" s="270"/>
      <c r="H1177" s="270"/>
      <c r="I1177" s="4" t="s">
        <v>82</v>
      </c>
      <c r="J1177" s="259"/>
      <c r="K1177" s="259">
        <v>1</v>
      </c>
      <c r="L1177" s="234">
        <v>0</v>
      </c>
      <c r="M1177" s="116">
        <v>2.4147882154542415E-5</v>
      </c>
      <c r="N1177" s="5">
        <f t="shared" si="191"/>
        <v>6592371.828190079</v>
      </c>
      <c r="O1177" s="6">
        <v>0</v>
      </c>
      <c r="P1177" s="260">
        <v>0</v>
      </c>
      <c r="Q1177" s="261">
        <f t="shared" si="188"/>
        <v>0</v>
      </c>
      <c r="R1177" s="262">
        <f t="shared" si="188"/>
        <v>0</v>
      </c>
      <c r="S1177" s="6">
        <f t="shared" si="198"/>
        <v>0</v>
      </c>
      <c r="T1177" s="260">
        <f t="shared" si="189"/>
        <v>0</v>
      </c>
      <c r="U1177" s="428">
        <v>0</v>
      </c>
      <c r="W1177" s="226">
        <f t="shared" si="190"/>
        <v>0</v>
      </c>
      <c r="AB1177" s="199"/>
      <c r="AC1177" s="199"/>
    </row>
    <row r="1178" spans="1:29" s="225" customFormat="1" ht="36" hidden="1" customHeight="1" outlineLevel="7" x14ac:dyDescent="0.2">
      <c r="A1178" s="221"/>
      <c r="B1178" s="227"/>
      <c r="C1178" s="248"/>
      <c r="D1178" s="248"/>
      <c r="E1178" s="254"/>
      <c r="F1178" s="265"/>
      <c r="G1178" s="270"/>
      <c r="H1178" s="270"/>
      <c r="I1178" s="4" t="s">
        <v>293</v>
      </c>
      <c r="J1178" s="259"/>
      <c r="K1178" s="259">
        <v>1</v>
      </c>
      <c r="L1178" s="234">
        <v>0</v>
      </c>
      <c r="M1178" s="116">
        <v>3.2197176206056551E-5</v>
      </c>
      <c r="N1178" s="5">
        <f t="shared" si="191"/>
        <v>8789829.1042534392</v>
      </c>
      <c r="O1178" s="6">
        <v>0</v>
      </c>
      <c r="P1178" s="260">
        <v>0</v>
      </c>
      <c r="Q1178" s="261">
        <f t="shared" ref="Q1178:R1241" si="199">S1178-O1178</f>
        <v>0</v>
      </c>
      <c r="R1178" s="262">
        <f t="shared" si="199"/>
        <v>0</v>
      </c>
      <c r="S1178" s="6">
        <f t="shared" si="198"/>
        <v>0</v>
      </c>
      <c r="T1178" s="260">
        <f t="shared" ref="T1178:T1241" si="200">S1178*N1178</f>
        <v>0</v>
      </c>
      <c r="U1178" s="428">
        <v>0</v>
      </c>
      <c r="W1178" s="226">
        <f t="shared" ref="W1178:W1241" si="201">V1178-L1178</f>
        <v>0</v>
      </c>
      <c r="AB1178" s="199"/>
      <c r="AC1178" s="199"/>
    </row>
    <row r="1179" spans="1:29" s="225" customFormat="1" ht="36" hidden="1" customHeight="1" outlineLevel="7" x14ac:dyDescent="0.2">
      <c r="A1179" s="221"/>
      <c r="B1179" s="227"/>
      <c r="C1179" s="248"/>
      <c r="D1179" s="248"/>
      <c r="E1179" s="254"/>
      <c r="F1179" s="265"/>
      <c r="G1179" s="270"/>
      <c r="H1179" s="270"/>
      <c r="I1179" s="4" t="s">
        <v>294</v>
      </c>
      <c r="J1179" s="259"/>
      <c r="K1179" s="259">
        <v>1</v>
      </c>
      <c r="L1179" s="234">
        <v>0</v>
      </c>
      <c r="M1179" s="116">
        <v>8.0492940515141379E-6</v>
      </c>
      <c r="N1179" s="5">
        <f t="shared" ref="N1179:N1242" si="202">M1179*$N$5</f>
        <v>2197457.2760633598</v>
      </c>
      <c r="O1179" s="6">
        <v>0</v>
      </c>
      <c r="P1179" s="260">
        <v>0</v>
      </c>
      <c r="Q1179" s="261">
        <f t="shared" si="199"/>
        <v>0</v>
      </c>
      <c r="R1179" s="262">
        <f t="shared" si="199"/>
        <v>0</v>
      </c>
      <c r="S1179" s="6">
        <f t="shared" si="198"/>
        <v>0</v>
      </c>
      <c r="T1179" s="260">
        <f t="shared" si="200"/>
        <v>0</v>
      </c>
      <c r="U1179" s="428">
        <v>0</v>
      </c>
      <c r="W1179" s="226">
        <f t="shared" si="201"/>
        <v>0</v>
      </c>
      <c r="AB1179" s="199"/>
      <c r="AC1179" s="199"/>
    </row>
    <row r="1180" spans="1:29" s="225" customFormat="1" ht="36" hidden="1" customHeight="1" outlineLevel="5" x14ac:dyDescent="0.2">
      <c r="A1180" s="221"/>
      <c r="B1180" s="227"/>
      <c r="C1180" s="248"/>
      <c r="D1180" s="248"/>
      <c r="E1180" s="254"/>
      <c r="F1180" s="265"/>
      <c r="G1180" s="270"/>
      <c r="H1180" s="270"/>
      <c r="I1180" s="22" t="s">
        <v>177</v>
      </c>
      <c r="J1180" s="271"/>
      <c r="K1180" s="271"/>
      <c r="L1180" s="23"/>
      <c r="M1180" s="115">
        <v>1.6622728180801293E-4</v>
      </c>
      <c r="N1180" s="23">
        <f t="shared" si="202"/>
        <v>45380047.933587529</v>
      </c>
      <c r="O1180" s="273">
        <v>0</v>
      </c>
      <c r="P1180" s="274">
        <v>0</v>
      </c>
      <c r="Q1180" s="24">
        <f t="shared" si="199"/>
        <v>0</v>
      </c>
      <c r="R1180" s="23">
        <f t="shared" si="199"/>
        <v>0</v>
      </c>
      <c r="S1180" s="273">
        <f>SUMPRODUCT(S1181:S1187,M1181:M1187)/M1180</f>
        <v>0</v>
      </c>
      <c r="T1180" s="274">
        <f t="shared" si="200"/>
        <v>0</v>
      </c>
      <c r="U1180" s="428">
        <v>0</v>
      </c>
      <c r="W1180" s="226">
        <f t="shared" si="201"/>
        <v>0</v>
      </c>
      <c r="AB1180" s="199"/>
      <c r="AC1180" s="199"/>
    </row>
    <row r="1181" spans="1:29" s="225" customFormat="1" ht="36" hidden="1" customHeight="1" outlineLevel="7" x14ac:dyDescent="0.2">
      <c r="A1181" s="221"/>
      <c r="B1181" s="227"/>
      <c r="C1181" s="248"/>
      <c r="D1181" s="248"/>
      <c r="E1181" s="254"/>
      <c r="F1181" s="265"/>
      <c r="G1181" s="270"/>
      <c r="H1181" s="270"/>
      <c r="I1181" s="4" t="s">
        <v>291</v>
      </c>
      <c r="J1181" s="259"/>
      <c r="K1181" s="259">
        <v>1</v>
      </c>
      <c r="L1181" s="234">
        <v>0</v>
      </c>
      <c r="M1181" s="116">
        <v>8.3113640904006463E-6</v>
      </c>
      <c r="N1181" s="5">
        <f t="shared" si="202"/>
        <v>2269002.3966793763</v>
      </c>
      <c r="O1181" s="6">
        <v>0</v>
      </c>
      <c r="P1181" s="260">
        <v>0</v>
      </c>
      <c r="Q1181" s="261">
        <f t="shared" si="199"/>
        <v>0</v>
      </c>
      <c r="R1181" s="262">
        <f t="shared" si="199"/>
        <v>0</v>
      </c>
      <c r="S1181" s="6">
        <f t="shared" ref="S1181:S1187" si="203">L1181/K1181</f>
        <v>0</v>
      </c>
      <c r="T1181" s="260">
        <f t="shared" si="200"/>
        <v>0</v>
      </c>
      <c r="U1181" s="428">
        <v>0</v>
      </c>
      <c r="W1181" s="226">
        <f t="shared" si="201"/>
        <v>0</v>
      </c>
      <c r="AB1181" s="199"/>
      <c r="AC1181" s="199"/>
    </row>
    <row r="1182" spans="1:29" s="225" customFormat="1" ht="36" hidden="1" customHeight="1" outlineLevel="7" x14ac:dyDescent="0.2">
      <c r="A1182" s="221"/>
      <c r="B1182" s="227"/>
      <c r="C1182" s="248"/>
      <c r="D1182" s="248"/>
      <c r="E1182" s="254"/>
      <c r="F1182" s="265"/>
      <c r="G1182" s="270"/>
      <c r="H1182" s="270"/>
      <c r="I1182" s="4" t="s">
        <v>292</v>
      </c>
      <c r="J1182" s="259"/>
      <c r="K1182" s="259">
        <v>1</v>
      </c>
      <c r="L1182" s="234">
        <v>0</v>
      </c>
      <c r="M1182" s="116">
        <v>8.3113640904006463E-6</v>
      </c>
      <c r="N1182" s="5">
        <f t="shared" si="202"/>
        <v>2269002.3966793763</v>
      </c>
      <c r="O1182" s="6">
        <v>0</v>
      </c>
      <c r="P1182" s="260">
        <v>0</v>
      </c>
      <c r="Q1182" s="261">
        <f t="shared" si="199"/>
        <v>0</v>
      </c>
      <c r="R1182" s="262">
        <f t="shared" si="199"/>
        <v>0</v>
      </c>
      <c r="S1182" s="6">
        <f t="shared" si="203"/>
        <v>0</v>
      </c>
      <c r="T1182" s="260">
        <f t="shared" si="200"/>
        <v>0</v>
      </c>
      <c r="U1182" s="428">
        <v>0</v>
      </c>
      <c r="W1182" s="226">
        <f t="shared" si="201"/>
        <v>0</v>
      </c>
      <c r="AB1182" s="199"/>
      <c r="AC1182" s="199"/>
    </row>
    <row r="1183" spans="1:29" s="225" customFormat="1" ht="36" hidden="1" customHeight="1" outlineLevel="7" x14ac:dyDescent="0.2">
      <c r="A1183" s="221"/>
      <c r="B1183" s="227"/>
      <c r="C1183" s="248"/>
      <c r="D1183" s="248"/>
      <c r="E1183" s="254"/>
      <c r="F1183" s="265"/>
      <c r="G1183" s="270"/>
      <c r="H1183" s="270"/>
      <c r="I1183" s="4" t="s">
        <v>231</v>
      </c>
      <c r="J1183" s="259"/>
      <c r="K1183" s="259">
        <v>1</v>
      </c>
      <c r="L1183" s="234">
        <v>0</v>
      </c>
      <c r="M1183" s="116">
        <v>5.8179548632804517E-5</v>
      </c>
      <c r="N1183" s="5">
        <f t="shared" si="202"/>
        <v>15883016.776755633</v>
      </c>
      <c r="O1183" s="6">
        <v>0</v>
      </c>
      <c r="P1183" s="260">
        <v>0</v>
      </c>
      <c r="Q1183" s="261">
        <f t="shared" si="199"/>
        <v>0</v>
      </c>
      <c r="R1183" s="262">
        <f t="shared" si="199"/>
        <v>0</v>
      </c>
      <c r="S1183" s="6">
        <f t="shared" si="203"/>
        <v>0</v>
      </c>
      <c r="T1183" s="260">
        <f t="shared" si="200"/>
        <v>0</v>
      </c>
      <c r="U1183" s="428">
        <v>0</v>
      </c>
      <c r="W1183" s="226">
        <f t="shared" si="201"/>
        <v>0</v>
      </c>
      <c r="AB1183" s="199"/>
      <c r="AC1183" s="199"/>
    </row>
    <row r="1184" spans="1:29" s="225" customFormat="1" ht="36" hidden="1" customHeight="1" outlineLevel="7" x14ac:dyDescent="0.2">
      <c r="A1184" s="221"/>
      <c r="B1184" s="227"/>
      <c r="C1184" s="248"/>
      <c r="D1184" s="248"/>
      <c r="E1184" s="254"/>
      <c r="F1184" s="265"/>
      <c r="G1184" s="270"/>
      <c r="H1184" s="270"/>
      <c r="I1184" s="4" t="s">
        <v>80</v>
      </c>
      <c r="J1184" s="259"/>
      <c r="K1184" s="259">
        <v>1</v>
      </c>
      <c r="L1184" s="234">
        <v>0</v>
      </c>
      <c r="M1184" s="116">
        <v>2.4934092271201939E-5</v>
      </c>
      <c r="N1184" s="5">
        <f t="shared" si="202"/>
        <v>6807007.1900381297</v>
      </c>
      <c r="O1184" s="6">
        <v>0</v>
      </c>
      <c r="P1184" s="260">
        <v>0</v>
      </c>
      <c r="Q1184" s="261">
        <f t="shared" si="199"/>
        <v>0</v>
      </c>
      <c r="R1184" s="262">
        <f t="shared" si="199"/>
        <v>0</v>
      </c>
      <c r="S1184" s="6">
        <f t="shared" si="203"/>
        <v>0</v>
      </c>
      <c r="T1184" s="260">
        <f t="shared" si="200"/>
        <v>0</v>
      </c>
      <c r="U1184" s="428">
        <v>0</v>
      </c>
      <c r="W1184" s="226">
        <f t="shared" si="201"/>
        <v>0</v>
      </c>
      <c r="AB1184" s="199"/>
      <c r="AC1184" s="199"/>
    </row>
    <row r="1185" spans="1:29" s="225" customFormat="1" ht="36" hidden="1" customHeight="1" outlineLevel="7" x14ac:dyDescent="0.2">
      <c r="A1185" s="221"/>
      <c r="B1185" s="227"/>
      <c r="C1185" s="248"/>
      <c r="D1185" s="248"/>
      <c r="E1185" s="254"/>
      <c r="F1185" s="265"/>
      <c r="G1185" s="270"/>
      <c r="H1185" s="270"/>
      <c r="I1185" s="4" t="s">
        <v>82</v>
      </c>
      <c r="J1185" s="259"/>
      <c r="K1185" s="259">
        <v>1</v>
      </c>
      <c r="L1185" s="234">
        <v>0</v>
      </c>
      <c r="M1185" s="116">
        <v>2.4934092271201939E-5</v>
      </c>
      <c r="N1185" s="5">
        <f t="shared" si="202"/>
        <v>6807007.1900381297</v>
      </c>
      <c r="O1185" s="6">
        <v>0</v>
      </c>
      <c r="P1185" s="260">
        <v>0</v>
      </c>
      <c r="Q1185" s="261">
        <f t="shared" si="199"/>
        <v>0</v>
      </c>
      <c r="R1185" s="262">
        <f t="shared" si="199"/>
        <v>0</v>
      </c>
      <c r="S1185" s="6">
        <f t="shared" si="203"/>
        <v>0</v>
      </c>
      <c r="T1185" s="260">
        <f t="shared" si="200"/>
        <v>0</v>
      </c>
      <c r="U1185" s="428">
        <v>0</v>
      </c>
      <c r="W1185" s="226">
        <f t="shared" si="201"/>
        <v>0</v>
      </c>
      <c r="AB1185" s="199"/>
      <c r="AC1185" s="199"/>
    </row>
    <row r="1186" spans="1:29" s="225" customFormat="1" ht="36" hidden="1" customHeight="1" outlineLevel="7" x14ac:dyDescent="0.2">
      <c r="A1186" s="221"/>
      <c r="B1186" s="227"/>
      <c r="C1186" s="248"/>
      <c r="D1186" s="248"/>
      <c r="E1186" s="254"/>
      <c r="F1186" s="265"/>
      <c r="G1186" s="270"/>
      <c r="H1186" s="270"/>
      <c r="I1186" s="4" t="s">
        <v>293</v>
      </c>
      <c r="J1186" s="259"/>
      <c r="K1186" s="259">
        <v>1</v>
      </c>
      <c r="L1186" s="234">
        <v>0</v>
      </c>
      <c r="M1186" s="116">
        <v>3.3245456361602585E-5</v>
      </c>
      <c r="N1186" s="5">
        <f t="shared" si="202"/>
        <v>9076009.586717505</v>
      </c>
      <c r="O1186" s="6">
        <v>0</v>
      </c>
      <c r="P1186" s="260">
        <v>0</v>
      </c>
      <c r="Q1186" s="261">
        <f t="shared" si="199"/>
        <v>0</v>
      </c>
      <c r="R1186" s="262">
        <f t="shared" si="199"/>
        <v>0</v>
      </c>
      <c r="S1186" s="6">
        <f t="shared" si="203"/>
        <v>0</v>
      </c>
      <c r="T1186" s="260">
        <f t="shared" si="200"/>
        <v>0</v>
      </c>
      <c r="U1186" s="428">
        <v>0</v>
      </c>
      <c r="W1186" s="226">
        <f t="shared" si="201"/>
        <v>0</v>
      </c>
      <c r="AB1186" s="199"/>
      <c r="AC1186" s="199"/>
    </row>
    <row r="1187" spans="1:29" s="225" customFormat="1" ht="36" hidden="1" customHeight="1" outlineLevel="7" x14ac:dyDescent="0.2">
      <c r="A1187" s="221"/>
      <c r="B1187" s="227"/>
      <c r="C1187" s="248"/>
      <c r="D1187" s="248"/>
      <c r="E1187" s="254"/>
      <c r="F1187" s="265"/>
      <c r="G1187" s="270"/>
      <c r="H1187" s="270"/>
      <c r="I1187" s="4" t="s">
        <v>294</v>
      </c>
      <c r="J1187" s="259"/>
      <c r="K1187" s="259">
        <v>1</v>
      </c>
      <c r="L1187" s="234">
        <v>0</v>
      </c>
      <c r="M1187" s="116">
        <v>8.3113640904006463E-6</v>
      </c>
      <c r="N1187" s="5">
        <f t="shared" si="202"/>
        <v>2269002.3966793763</v>
      </c>
      <c r="O1187" s="6">
        <v>0</v>
      </c>
      <c r="P1187" s="260">
        <v>0</v>
      </c>
      <c r="Q1187" s="261">
        <f t="shared" si="199"/>
        <v>0</v>
      </c>
      <c r="R1187" s="262">
        <f t="shared" si="199"/>
        <v>0</v>
      </c>
      <c r="S1187" s="6">
        <f t="shared" si="203"/>
        <v>0</v>
      </c>
      <c r="T1187" s="260">
        <f t="shared" si="200"/>
        <v>0</v>
      </c>
      <c r="U1187" s="428">
        <v>0</v>
      </c>
      <c r="W1187" s="226">
        <f t="shared" si="201"/>
        <v>0</v>
      </c>
      <c r="AB1187" s="199"/>
      <c r="AC1187" s="199"/>
    </row>
    <row r="1188" spans="1:29" s="225" customFormat="1" ht="36" hidden="1" customHeight="1" outlineLevel="5" x14ac:dyDescent="0.2">
      <c r="A1188" s="221"/>
      <c r="B1188" s="227"/>
      <c r="C1188" s="248"/>
      <c r="D1188" s="248"/>
      <c r="E1188" s="254"/>
      <c r="F1188" s="265"/>
      <c r="G1188" s="270"/>
      <c r="H1188" s="270"/>
      <c r="I1188" s="22" t="s">
        <v>178</v>
      </c>
      <c r="J1188" s="271"/>
      <c r="K1188" s="271"/>
      <c r="L1188" s="23"/>
      <c r="M1188" s="115">
        <v>1.6622728180801293E-4</v>
      </c>
      <c r="N1188" s="23">
        <f t="shared" si="202"/>
        <v>45380047.933587529</v>
      </c>
      <c r="O1188" s="273">
        <v>0</v>
      </c>
      <c r="P1188" s="274">
        <v>0</v>
      </c>
      <c r="Q1188" s="24">
        <f t="shared" si="199"/>
        <v>0</v>
      </c>
      <c r="R1188" s="23">
        <f t="shared" si="199"/>
        <v>0</v>
      </c>
      <c r="S1188" s="273">
        <f>SUMPRODUCT(S1189:S1195,M1189:M1195)/M1188</f>
        <v>0</v>
      </c>
      <c r="T1188" s="274">
        <f t="shared" si="200"/>
        <v>0</v>
      </c>
      <c r="U1188" s="428">
        <v>0</v>
      </c>
      <c r="W1188" s="226">
        <f t="shared" si="201"/>
        <v>0</v>
      </c>
      <c r="AB1188" s="199"/>
      <c r="AC1188" s="199"/>
    </row>
    <row r="1189" spans="1:29" s="225" customFormat="1" ht="36" hidden="1" customHeight="1" outlineLevel="7" x14ac:dyDescent="0.2">
      <c r="A1189" s="221"/>
      <c r="B1189" s="227"/>
      <c r="C1189" s="248"/>
      <c r="D1189" s="248"/>
      <c r="E1189" s="254"/>
      <c r="F1189" s="265"/>
      <c r="G1189" s="270"/>
      <c r="H1189" s="270"/>
      <c r="I1189" s="4" t="s">
        <v>291</v>
      </c>
      <c r="J1189" s="259"/>
      <c r="K1189" s="259">
        <v>1</v>
      </c>
      <c r="L1189" s="234">
        <v>0</v>
      </c>
      <c r="M1189" s="116">
        <v>8.3113640904006463E-6</v>
      </c>
      <c r="N1189" s="5">
        <f t="shared" si="202"/>
        <v>2269002.3966793763</v>
      </c>
      <c r="O1189" s="6">
        <v>0</v>
      </c>
      <c r="P1189" s="260">
        <v>0</v>
      </c>
      <c r="Q1189" s="261">
        <f t="shared" si="199"/>
        <v>0</v>
      </c>
      <c r="R1189" s="262">
        <f t="shared" si="199"/>
        <v>0</v>
      </c>
      <c r="S1189" s="6">
        <f t="shared" ref="S1189:S1195" si="204">L1189/K1189</f>
        <v>0</v>
      </c>
      <c r="T1189" s="260">
        <f t="shared" si="200"/>
        <v>0</v>
      </c>
      <c r="U1189" s="428">
        <v>0</v>
      </c>
      <c r="W1189" s="226">
        <f t="shared" si="201"/>
        <v>0</v>
      </c>
      <c r="AB1189" s="199"/>
      <c r="AC1189" s="199"/>
    </row>
    <row r="1190" spans="1:29" s="225" customFormat="1" ht="36" hidden="1" customHeight="1" outlineLevel="7" x14ac:dyDescent="0.2">
      <c r="A1190" s="221"/>
      <c r="B1190" s="227"/>
      <c r="C1190" s="248"/>
      <c r="D1190" s="248"/>
      <c r="E1190" s="254"/>
      <c r="F1190" s="265"/>
      <c r="G1190" s="270"/>
      <c r="H1190" s="270"/>
      <c r="I1190" s="4" t="s">
        <v>292</v>
      </c>
      <c r="J1190" s="259"/>
      <c r="K1190" s="259">
        <v>1</v>
      </c>
      <c r="L1190" s="234">
        <v>0</v>
      </c>
      <c r="M1190" s="116">
        <v>8.3113640904006463E-6</v>
      </c>
      <c r="N1190" s="5">
        <f t="shared" si="202"/>
        <v>2269002.3966793763</v>
      </c>
      <c r="O1190" s="6">
        <v>0</v>
      </c>
      <c r="P1190" s="260">
        <v>0</v>
      </c>
      <c r="Q1190" s="261">
        <f t="shared" si="199"/>
        <v>0</v>
      </c>
      <c r="R1190" s="262">
        <f t="shared" si="199"/>
        <v>0</v>
      </c>
      <c r="S1190" s="6">
        <f t="shared" si="204"/>
        <v>0</v>
      </c>
      <c r="T1190" s="260">
        <f t="shared" si="200"/>
        <v>0</v>
      </c>
      <c r="U1190" s="428">
        <v>0</v>
      </c>
      <c r="W1190" s="226">
        <f t="shared" si="201"/>
        <v>0</v>
      </c>
      <c r="AB1190" s="199"/>
      <c r="AC1190" s="199"/>
    </row>
    <row r="1191" spans="1:29" s="225" customFormat="1" ht="36" hidden="1" customHeight="1" outlineLevel="7" x14ac:dyDescent="0.2">
      <c r="A1191" s="221"/>
      <c r="B1191" s="227"/>
      <c r="C1191" s="248"/>
      <c r="D1191" s="248"/>
      <c r="E1191" s="254"/>
      <c r="F1191" s="265"/>
      <c r="G1191" s="270"/>
      <c r="H1191" s="270"/>
      <c r="I1191" s="4" t="s">
        <v>231</v>
      </c>
      <c r="J1191" s="259"/>
      <c r="K1191" s="259">
        <v>1</v>
      </c>
      <c r="L1191" s="234">
        <v>0</v>
      </c>
      <c r="M1191" s="116">
        <v>5.8179548632804517E-5</v>
      </c>
      <c r="N1191" s="5">
        <f t="shared" si="202"/>
        <v>15883016.776755633</v>
      </c>
      <c r="O1191" s="6">
        <v>0</v>
      </c>
      <c r="P1191" s="260">
        <v>0</v>
      </c>
      <c r="Q1191" s="261">
        <f t="shared" si="199"/>
        <v>0</v>
      </c>
      <c r="R1191" s="262">
        <f t="shared" si="199"/>
        <v>0</v>
      </c>
      <c r="S1191" s="6">
        <f t="shared" si="204"/>
        <v>0</v>
      </c>
      <c r="T1191" s="260">
        <f t="shared" si="200"/>
        <v>0</v>
      </c>
      <c r="U1191" s="428">
        <v>0</v>
      </c>
      <c r="W1191" s="226">
        <f t="shared" si="201"/>
        <v>0</v>
      </c>
      <c r="AB1191" s="199"/>
      <c r="AC1191" s="199"/>
    </row>
    <row r="1192" spans="1:29" s="225" customFormat="1" ht="36" hidden="1" customHeight="1" outlineLevel="7" x14ac:dyDescent="0.2">
      <c r="A1192" s="221"/>
      <c r="B1192" s="227"/>
      <c r="C1192" s="248"/>
      <c r="D1192" s="248"/>
      <c r="E1192" s="254"/>
      <c r="F1192" s="265"/>
      <c r="G1192" s="270"/>
      <c r="H1192" s="270"/>
      <c r="I1192" s="4" t="s">
        <v>80</v>
      </c>
      <c r="J1192" s="259"/>
      <c r="K1192" s="259">
        <v>1</v>
      </c>
      <c r="L1192" s="234">
        <v>0</v>
      </c>
      <c r="M1192" s="116">
        <v>2.4934092271201939E-5</v>
      </c>
      <c r="N1192" s="5">
        <f t="shared" si="202"/>
        <v>6807007.1900381297</v>
      </c>
      <c r="O1192" s="6">
        <v>0</v>
      </c>
      <c r="P1192" s="260">
        <v>0</v>
      </c>
      <c r="Q1192" s="261">
        <f t="shared" si="199"/>
        <v>0</v>
      </c>
      <c r="R1192" s="262">
        <f t="shared" si="199"/>
        <v>0</v>
      </c>
      <c r="S1192" s="6">
        <f t="shared" si="204"/>
        <v>0</v>
      </c>
      <c r="T1192" s="260">
        <f t="shared" si="200"/>
        <v>0</v>
      </c>
      <c r="U1192" s="428">
        <v>0</v>
      </c>
      <c r="W1192" s="226">
        <f t="shared" si="201"/>
        <v>0</v>
      </c>
      <c r="AB1192" s="199"/>
      <c r="AC1192" s="199"/>
    </row>
    <row r="1193" spans="1:29" s="225" customFormat="1" ht="36" hidden="1" customHeight="1" outlineLevel="7" x14ac:dyDescent="0.2">
      <c r="A1193" s="221"/>
      <c r="B1193" s="227"/>
      <c r="C1193" s="248"/>
      <c r="D1193" s="248"/>
      <c r="E1193" s="254"/>
      <c r="F1193" s="265"/>
      <c r="G1193" s="270"/>
      <c r="H1193" s="270"/>
      <c r="I1193" s="4" t="s">
        <v>82</v>
      </c>
      <c r="J1193" s="259"/>
      <c r="K1193" s="259">
        <v>1</v>
      </c>
      <c r="L1193" s="234">
        <v>0</v>
      </c>
      <c r="M1193" s="116">
        <v>2.4934092271201939E-5</v>
      </c>
      <c r="N1193" s="5">
        <f t="shared" si="202"/>
        <v>6807007.1900381297</v>
      </c>
      <c r="O1193" s="6">
        <v>0</v>
      </c>
      <c r="P1193" s="260">
        <v>0</v>
      </c>
      <c r="Q1193" s="261">
        <f t="shared" si="199"/>
        <v>0</v>
      </c>
      <c r="R1193" s="262">
        <f t="shared" si="199"/>
        <v>0</v>
      </c>
      <c r="S1193" s="6">
        <f t="shared" si="204"/>
        <v>0</v>
      </c>
      <c r="T1193" s="260">
        <f t="shared" si="200"/>
        <v>0</v>
      </c>
      <c r="U1193" s="428">
        <v>0</v>
      </c>
      <c r="W1193" s="226">
        <f t="shared" si="201"/>
        <v>0</v>
      </c>
      <c r="AB1193" s="199"/>
      <c r="AC1193" s="199"/>
    </row>
    <row r="1194" spans="1:29" s="225" customFormat="1" ht="36" hidden="1" customHeight="1" outlineLevel="7" x14ac:dyDescent="0.2">
      <c r="A1194" s="221"/>
      <c r="B1194" s="227"/>
      <c r="C1194" s="248"/>
      <c r="D1194" s="248"/>
      <c r="E1194" s="254"/>
      <c r="F1194" s="265"/>
      <c r="G1194" s="270"/>
      <c r="H1194" s="270"/>
      <c r="I1194" s="4" t="s">
        <v>293</v>
      </c>
      <c r="J1194" s="259"/>
      <c r="K1194" s="259">
        <v>1</v>
      </c>
      <c r="L1194" s="234">
        <v>0</v>
      </c>
      <c r="M1194" s="116">
        <v>3.3245456361602585E-5</v>
      </c>
      <c r="N1194" s="5">
        <f t="shared" si="202"/>
        <v>9076009.586717505</v>
      </c>
      <c r="O1194" s="6">
        <v>0</v>
      </c>
      <c r="P1194" s="260">
        <v>0</v>
      </c>
      <c r="Q1194" s="261">
        <f t="shared" si="199"/>
        <v>0</v>
      </c>
      <c r="R1194" s="262">
        <f t="shared" si="199"/>
        <v>0</v>
      </c>
      <c r="S1194" s="6">
        <f t="shared" si="204"/>
        <v>0</v>
      </c>
      <c r="T1194" s="260">
        <f t="shared" si="200"/>
        <v>0</v>
      </c>
      <c r="U1194" s="428">
        <v>0</v>
      </c>
      <c r="W1194" s="226">
        <f t="shared" si="201"/>
        <v>0</v>
      </c>
      <c r="AB1194" s="199"/>
      <c r="AC1194" s="199"/>
    </row>
    <row r="1195" spans="1:29" s="225" customFormat="1" ht="36" hidden="1" customHeight="1" outlineLevel="7" x14ac:dyDescent="0.2">
      <c r="A1195" s="221"/>
      <c r="B1195" s="227"/>
      <c r="C1195" s="248"/>
      <c r="D1195" s="248"/>
      <c r="E1195" s="254"/>
      <c r="F1195" s="265"/>
      <c r="G1195" s="270"/>
      <c r="H1195" s="270"/>
      <c r="I1195" s="4" t="s">
        <v>294</v>
      </c>
      <c r="J1195" s="259"/>
      <c r="K1195" s="259">
        <v>1</v>
      </c>
      <c r="L1195" s="234">
        <v>0</v>
      </c>
      <c r="M1195" s="116">
        <v>8.3113640904006463E-6</v>
      </c>
      <c r="N1195" s="5">
        <f t="shared" si="202"/>
        <v>2269002.3966793763</v>
      </c>
      <c r="O1195" s="6">
        <v>0</v>
      </c>
      <c r="P1195" s="260">
        <v>0</v>
      </c>
      <c r="Q1195" s="261">
        <f t="shared" si="199"/>
        <v>0</v>
      </c>
      <c r="R1195" s="262">
        <f t="shared" si="199"/>
        <v>0</v>
      </c>
      <c r="S1195" s="6">
        <f t="shared" si="204"/>
        <v>0</v>
      </c>
      <c r="T1195" s="260">
        <f t="shared" si="200"/>
        <v>0</v>
      </c>
      <c r="U1195" s="428">
        <v>0</v>
      </c>
      <c r="W1195" s="226">
        <f t="shared" si="201"/>
        <v>0</v>
      </c>
      <c r="AB1195" s="199"/>
      <c r="AC1195" s="199"/>
    </row>
    <row r="1196" spans="1:29" s="225" customFormat="1" ht="36" hidden="1" customHeight="1" outlineLevel="5" x14ac:dyDescent="0.2">
      <c r="A1196" s="221"/>
      <c r="B1196" s="227"/>
      <c r="C1196" s="248"/>
      <c r="D1196" s="248"/>
      <c r="E1196" s="254"/>
      <c r="F1196" s="265"/>
      <c r="G1196" s="270"/>
      <c r="H1196" s="270"/>
      <c r="I1196" s="22" t="s">
        <v>179</v>
      </c>
      <c r="J1196" s="271"/>
      <c r="K1196" s="271"/>
      <c r="L1196" s="23"/>
      <c r="M1196" s="115">
        <v>9.1200373532504379E-4</v>
      </c>
      <c r="N1196" s="23">
        <f t="shared" si="202"/>
        <v>248977019.74373695</v>
      </c>
      <c r="O1196" s="273">
        <v>0</v>
      </c>
      <c r="P1196" s="274">
        <v>0</v>
      </c>
      <c r="Q1196" s="24">
        <f t="shared" si="199"/>
        <v>0</v>
      </c>
      <c r="R1196" s="23">
        <f t="shared" si="199"/>
        <v>0</v>
      </c>
      <c r="S1196" s="273">
        <f>SUMPRODUCT(S1197:S1203,M1197:M1203)/M1196</f>
        <v>0</v>
      </c>
      <c r="T1196" s="274">
        <f t="shared" si="200"/>
        <v>0</v>
      </c>
      <c r="U1196" s="428">
        <v>0</v>
      </c>
      <c r="W1196" s="226">
        <f t="shared" si="201"/>
        <v>0</v>
      </c>
      <c r="AB1196" s="199"/>
      <c r="AC1196" s="199"/>
    </row>
    <row r="1197" spans="1:29" s="225" customFormat="1" ht="36" hidden="1" customHeight="1" outlineLevel="7" x14ac:dyDescent="0.2">
      <c r="A1197" s="221"/>
      <c r="B1197" s="227"/>
      <c r="C1197" s="248"/>
      <c r="D1197" s="248"/>
      <c r="E1197" s="254"/>
      <c r="F1197" s="265"/>
      <c r="G1197" s="270"/>
      <c r="H1197" s="270"/>
      <c r="I1197" s="4" t="s">
        <v>291</v>
      </c>
      <c r="J1197" s="259"/>
      <c r="K1197" s="259">
        <v>1</v>
      </c>
      <c r="L1197" s="234">
        <v>0</v>
      </c>
      <c r="M1197" s="116">
        <v>4.5600186766252194E-5</v>
      </c>
      <c r="N1197" s="5">
        <f t="shared" si="202"/>
        <v>12448850.987186849</v>
      </c>
      <c r="O1197" s="6">
        <v>0</v>
      </c>
      <c r="P1197" s="260">
        <v>0</v>
      </c>
      <c r="Q1197" s="261">
        <f t="shared" si="199"/>
        <v>0</v>
      </c>
      <c r="R1197" s="262">
        <f t="shared" si="199"/>
        <v>0</v>
      </c>
      <c r="S1197" s="6">
        <f t="shared" ref="S1197:S1203" si="205">L1197/K1197</f>
        <v>0</v>
      </c>
      <c r="T1197" s="260">
        <f t="shared" si="200"/>
        <v>0</v>
      </c>
      <c r="U1197" s="428">
        <v>0</v>
      </c>
      <c r="W1197" s="226">
        <f t="shared" si="201"/>
        <v>0</v>
      </c>
      <c r="AB1197" s="199"/>
      <c r="AC1197" s="199"/>
    </row>
    <row r="1198" spans="1:29" s="225" customFormat="1" ht="36" hidden="1" customHeight="1" outlineLevel="7" x14ac:dyDescent="0.2">
      <c r="A1198" s="221"/>
      <c r="B1198" s="227"/>
      <c r="C1198" s="248"/>
      <c r="D1198" s="248"/>
      <c r="E1198" s="254"/>
      <c r="F1198" s="265"/>
      <c r="G1198" s="270"/>
      <c r="H1198" s="270"/>
      <c r="I1198" s="4" t="s">
        <v>292</v>
      </c>
      <c r="J1198" s="259"/>
      <c r="K1198" s="259">
        <v>1</v>
      </c>
      <c r="L1198" s="234">
        <v>0</v>
      </c>
      <c r="M1198" s="116">
        <v>4.5600186766252194E-5</v>
      </c>
      <c r="N1198" s="5">
        <f t="shared" si="202"/>
        <v>12448850.987186849</v>
      </c>
      <c r="O1198" s="6">
        <v>0</v>
      </c>
      <c r="P1198" s="260">
        <v>0</v>
      </c>
      <c r="Q1198" s="261">
        <f t="shared" si="199"/>
        <v>0</v>
      </c>
      <c r="R1198" s="262">
        <f t="shared" si="199"/>
        <v>0</v>
      </c>
      <c r="S1198" s="6">
        <f t="shared" si="205"/>
        <v>0</v>
      </c>
      <c r="T1198" s="260">
        <f t="shared" si="200"/>
        <v>0</v>
      </c>
      <c r="U1198" s="428">
        <v>0</v>
      </c>
      <c r="W1198" s="226">
        <f t="shared" si="201"/>
        <v>0</v>
      </c>
      <c r="AB1198" s="199"/>
      <c r="AC1198" s="199"/>
    </row>
    <row r="1199" spans="1:29" s="225" customFormat="1" ht="36" hidden="1" customHeight="1" outlineLevel="7" x14ac:dyDescent="0.2">
      <c r="A1199" s="221"/>
      <c r="B1199" s="227"/>
      <c r="C1199" s="248"/>
      <c r="D1199" s="248"/>
      <c r="E1199" s="254"/>
      <c r="F1199" s="265"/>
      <c r="G1199" s="270"/>
      <c r="H1199" s="270"/>
      <c r="I1199" s="4" t="s">
        <v>231</v>
      </c>
      <c r="J1199" s="259"/>
      <c r="K1199" s="259">
        <v>1</v>
      </c>
      <c r="L1199" s="234">
        <v>0</v>
      </c>
      <c r="M1199" s="116">
        <v>3.1920130736376532E-4</v>
      </c>
      <c r="N1199" s="5">
        <f t="shared" si="202"/>
        <v>87141956.910307929</v>
      </c>
      <c r="O1199" s="6">
        <v>0</v>
      </c>
      <c r="P1199" s="260">
        <v>0</v>
      </c>
      <c r="Q1199" s="261">
        <f t="shared" si="199"/>
        <v>0</v>
      </c>
      <c r="R1199" s="262">
        <f t="shared" si="199"/>
        <v>0</v>
      </c>
      <c r="S1199" s="6">
        <f t="shared" si="205"/>
        <v>0</v>
      </c>
      <c r="T1199" s="260">
        <f t="shared" si="200"/>
        <v>0</v>
      </c>
      <c r="U1199" s="428">
        <v>0</v>
      </c>
      <c r="W1199" s="226">
        <f t="shared" si="201"/>
        <v>0</v>
      </c>
      <c r="AB1199" s="199"/>
      <c r="AC1199" s="199"/>
    </row>
    <row r="1200" spans="1:29" s="225" customFormat="1" ht="36" hidden="1" customHeight="1" outlineLevel="7" x14ac:dyDescent="0.2">
      <c r="A1200" s="221"/>
      <c r="B1200" s="227"/>
      <c r="C1200" s="248"/>
      <c r="D1200" s="248"/>
      <c r="E1200" s="254"/>
      <c r="F1200" s="265"/>
      <c r="G1200" s="270"/>
      <c r="H1200" s="270"/>
      <c r="I1200" s="4" t="s">
        <v>80</v>
      </c>
      <c r="J1200" s="259"/>
      <c r="K1200" s="259">
        <v>1</v>
      </c>
      <c r="L1200" s="234">
        <v>0</v>
      </c>
      <c r="M1200" s="116">
        <v>1.3680056029875657E-4</v>
      </c>
      <c r="N1200" s="5">
        <f t="shared" si="202"/>
        <v>37346552.961560547</v>
      </c>
      <c r="O1200" s="6">
        <v>0</v>
      </c>
      <c r="P1200" s="260">
        <v>0</v>
      </c>
      <c r="Q1200" s="261">
        <f t="shared" si="199"/>
        <v>0</v>
      </c>
      <c r="R1200" s="262">
        <f t="shared" si="199"/>
        <v>0</v>
      </c>
      <c r="S1200" s="6">
        <f t="shared" si="205"/>
        <v>0</v>
      </c>
      <c r="T1200" s="260">
        <f t="shared" si="200"/>
        <v>0</v>
      </c>
      <c r="U1200" s="428">
        <v>0</v>
      </c>
      <c r="W1200" s="226">
        <f t="shared" si="201"/>
        <v>0</v>
      </c>
      <c r="AB1200" s="199"/>
      <c r="AC1200" s="199"/>
    </row>
    <row r="1201" spans="1:29" s="225" customFormat="1" ht="36" hidden="1" customHeight="1" outlineLevel="7" x14ac:dyDescent="0.2">
      <c r="A1201" s="221"/>
      <c r="B1201" s="227"/>
      <c r="C1201" s="248"/>
      <c r="D1201" s="248"/>
      <c r="E1201" s="254"/>
      <c r="F1201" s="265"/>
      <c r="G1201" s="270"/>
      <c r="H1201" s="270"/>
      <c r="I1201" s="4" t="s">
        <v>82</v>
      </c>
      <c r="J1201" s="259"/>
      <c r="K1201" s="259">
        <v>1</v>
      </c>
      <c r="L1201" s="234">
        <v>0</v>
      </c>
      <c r="M1201" s="116">
        <v>1.3680056029875657E-4</v>
      </c>
      <c r="N1201" s="5">
        <f t="shared" si="202"/>
        <v>37346552.961560547</v>
      </c>
      <c r="O1201" s="6">
        <v>0</v>
      </c>
      <c r="P1201" s="260">
        <v>0</v>
      </c>
      <c r="Q1201" s="261">
        <f t="shared" si="199"/>
        <v>0</v>
      </c>
      <c r="R1201" s="262">
        <f t="shared" si="199"/>
        <v>0</v>
      </c>
      <c r="S1201" s="6">
        <f t="shared" si="205"/>
        <v>0</v>
      </c>
      <c r="T1201" s="260">
        <f t="shared" si="200"/>
        <v>0</v>
      </c>
      <c r="U1201" s="428">
        <v>0</v>
      </c>
      <c r="W1201" s="226">
        <f t="shared" si="201"/>
        <v>0</v>
      </c>
      <c r="AB1201" s="199"/>
      <c r="AC1201" s="199"/>
    </row>
    <row r="1202" spans="1:29" s="225" customFormat="1" ht="36" hidden="1" customHeight="1" outlineLevel="7" x14ac:dyDescent="0.2">
      <c r="A1202" s="221"/>
      <c r="B1202" s="227"/>
      <c r="C1202" s="248"/>
      <c r="D1202" s="248"/>
      <c r="E1202" s="254"/>
      <c r="F1202" s="265"/>
      <c r="G1202" s="270"/>
      <c r="H1202" s="270"/>
      <c r="I1202" s="4" t="s">
        <v>293</v>
      </c>
      <c r="J1202" s="259"/>
      <c r="K1202" s="259">
        <v>1</v>
      </c>
      <c r="L1202" s="234">
        <v>0</v>
      </c>
      <c r="M1202" s="116">
        <v>1.8240074706500877E-4</v>
      </c>
      <c r="N1202" s="5">
        <f t="shared" si="202"/>
        <v>49795403.948747396</v>
      </c>
      <c r="O1202" s="6">
        <v>0</v>
      </c>
      <c r="P1202" s="260">
        <v>0</v>
      </c>
      <c r="Q1202" s="261">
        <f t="shared" si="199"/>
        <v>0</v>
      </c>
      <c r="R1202" s="262">
        <f t="shared" si="199"/>
        <v>0</v>
      </c>
      <c r="S1202" s="6">
        <f t="shared" si="205"/>
        <v>0</v>
      </c>
      <c r="T1202" s="260">
        <f t="shared" si="200"/>
        <v>0</v>
      </c>
      <c r="U1202" s="428">
        <v>0</v>
      </c>
      <c r="W1202" s="226">
        <f t="shared" si="201"/>
        <v>0</v>
      </c>
      <c r="AB1202" s="199"/>
      <c r="AC1202" s="199"/>
    </row>
    <row r="1203" spans="1:29" s="225" customFormat="1" ht="36" hidden="1" customHeight="1" outlineLevel="7" x14ac:dyDescent="0.2">
      <c r="A1203" s="221"/>
      <c r="B1203" s="227"/>
      <c r="C1203" s="248"/>
      <c r="D1203" s="248"/>
      <c r="E1203" s="254"/>
      <c r="F1203" s="265"/>
      <c r="G1203" s="270"/>
      <c r="H1203" s="270"/>
      <c r="I1203" s="4" t="s">
        <v>294</v>
      </c>
      <c r="J1203" s="259"/>
      <c r="K1203" s="259">
        <v>1</v>
      </c>
      <c r="L1203" s="234">
        <v>0</v>
      </c>
      <c r="M1203" s="116">
        <v>4.5600186766252194E-5</v>
      </c>
      <c r="N1203" s="5">
        <f t="shared" si="202"/>
        <v>12448850.987186849</v>
      </c>
      <c r="O1203" s="6">
        <v>0</v>
      </c>
      <c r="P1203" s="260">
        <v>0</v>
      </c>
      <c r="Q1203" s="261">
        <f t="shared" si="199"/>
        <v>0</v>
      </c>
      <c r="R1203" s="262">
        <f t="shared" si="199"/>
        <v>0</v>
      </c>
      <c r="S1203" s="6">
        <f t="shared" si="205"/>
        <v>0</v>
      </c>
      <c r="T1203" s="260">
        <f t="shared" si="200"/>
        <v>0</v>
      </c>
      <c r="U1203" s="428">
        <v>0</v>
      </c>
      <c r="W1203" s="226">
        <f t="shared" si="201"/>
        <v>0</v>
      </c>
      <c r="AB1203" s="199"/>
      <c r="AC1203" s="199"/>
    </row>
    <row r="1204" spans="1:29" s="225" customFormat="1" ht="36" hidden="1" customHeight="1" outlineLevel="5" x14ac:dyDescent="0.2">
      <c r="A1204" s="221"/>
      <c r="B1204" s="227"/>
      <c r="C1204" s="248"/>
      <c r="D1204" s="248"/>
      <c r="E1204" s="254"/>
      <c r="F1204" s="265"/>
      <c r="G1204" s="270"/>
      <c r="H1204" s="270"/>
      <c r="I1204" s="22" t="s">
        <v>180</v>
      </c>
      <c r="J1204" s="271"/>
      <c r="K1204" s="271"/>
      <c r="L1204" s="23"/>
      <c r="M1204" s="115">
        <v>1.9767568647439376E-4</v>
      </c>
      <c r="N1204" s="23">
        <f t="shared" si="202"/>
        <v>53965462.407509498</v>
      </c>
      <c r="O1204" s="273">
        <v>0</v>
      </c>
      <c r="P1204" s="274">
        <v>0</v>
      </c>
      <c r="Q1204" s="24">
        <f t="shared" si="199"/>
        <v>0</v>
      </c>
      <c r="R1204" s="23">
        <f t="shared" si="199"/>
        <v>0</v>
      </c>
      <c r="S1204" s="273">
        <f>SUMPRODUCT(S1205:S1211,M1205:M1211)/M1204</f>
        <v>0</v>
      </c>
      <c r="T1204" s="274">
        <f t="shared" si="200"/>
        <v>0</v>
      </c>
      <c r="U1204" s="428">
        <v>0</v>
      </c>
      <c r="W1204" s="226">
        <f t="shared" si="201"/>
        <v>0</v>
      </c>
      <c r="AB1204" s="199"/>
      <c r="AC1204" s="199"/>
    </row>
    <row r="1205" spans="1:29" s="225" customFormat="1" ht="36" hidden="1" customHeight="1" outlineLevel="7" x14ac:dyDescent="0.2">
      <c r="A1205" s="221"/>
      <c r="B1205" s="227"/>
      <c r="C1205" s="248"/>
      <c r="D1205" s="248"/>
      <c r="E1205" s="254"/>
      <c r="F1205" s="265"/>
      <c r="G1205" s="270"/>
      <c r="H1205" s="270"/>
      <c r="I1205" s="4" t="s">
        <v>291</v>
      </c>
      <c r="J1205" s="259"/>
      <c r="K1205" s="259">
        <v>1</v>
      </c>
      <c r="L1205" s="234">
        <v>0</v>
      </c>
      <c r="M1205" s="116">
        <v>9.8837843237196884E-6</v>
      </c>
      <c r="N1205" s="5">
        <f t="shared" si="202"/>
        <v>2698273.1203754749</v>
      </c>
      <c r="O1205" s="6">
        <v>0</v>
      </c>
      <c r="P1205" s="260">
        <v>0</v>
      </c>
      <c r="Q1205" s="261">
        <f t="shared" si="199"/>
        <v>0</v>
      </c>
      <c r="R1205" s="262">
        <f t="shared" si="199"/>
        <v>0</v>
      </c>
      <c r="S1205" s="6">
        <f t="shared" ref="S1205:S1211" si="206">L1205/K1205</f>
        <v>0</v>
      </c>
      <c r="T1205" s="260">
        <f t="shared" si="200"/>
        <v>0</v>
      </c>
      <c r="U1205" s="428">
        <v>0</v>
      </c>
      <c r="W1205" s="226">
        <f t="shared" si="201"/>
        <v>0</v>
      </c>
      <c r="AB1205" s="199"/>
      <c r="AC1205" s="199"/>
    </row>
    <row r="1206" spans="1:29" s="225" customFormat="1" ht="36" hidden="1" customHeight="1" outlineLevel="7" x14ac:dyDescent="0.2">
      <c r="A1206" s="221"/>
      <c r="B1206" s="227"/>
      <c r="C1206" s="248"/>
      <c r="D1206" s="248"/>
      <c r="E1206" s="254"/>
      <c r="F1206" s="265"/>
      <c r="G1206" s="270"/>
      <c r="H1206" s="270"/>
      <c r="I1206" s="4" t="s">
        <v>292</v>
      </c>
      <c r="J1206" s="259"/>
      <c r="K1206" s="259">
        <v>1</v>
      </c>
      <c r="L1206" s="234">
        <v>0</v>
      </c>
      <c r="M1206" s="116">
        <v>9.8837843237196884E-6</v>
      </c>
      <c r="N1206" s="5">
        <f t="shared" si="202"/>
        <v>2698273.1203754749</v>
      </c>
      <c r="O1206" s="6">
        <v>0</v>
      </c>
      <c r="P1206" s="260">
        <v>0</v>
      </c>
      <c r="Q1206" s="261">
        <f t="shared" si="199"/>
        <v>0</v>
      </c>
      <c r="R1206" s="262">
        <f t="shared" si="199"/>
        <v>0</v>
      </c>
      <c r="S1206" s="6">
        <f t="shared" si="206"/>
        <v>0</v>
      </c>
      <c r="T1206" s="260">
        <f t="shared" si="200"/>
        <v>0</v>
      </c>
      <c r="U1206" s="428">
        <v>0</v>
      </c>
      <c r="W1206" s="226">
        <f t="shared" si="201"/>
        <v>0</v>
      </c>
      <c r="AB1206" s="199"/>
      <c r="AC1206" s="199"/>
    </row>
    <row r="1207" spans="1:29" s="225" customFormat="1" ht="36" hidden="1" customHeight="1" outlineLevel="7" x14ac:dyDescent="0.2">
      <c r="A1207" s="221"/>
      <c r="B1207" s="227"/>
      <c r="C1207" s="248"/>
      <c r="D1207" s="248"/>
      <c r="E1207" s="254"/>
      <c r="F1207" s="265"/>
      <c r="G1207" s="270"/>
      <c r="H1207" s="270"/>
      <c r="I1207" s="4" t="s">
        <v>231</v>
      </c>
      <c r="J1207" s="259"/>
      <c r="K1207" s="259">
        <v>1</v>
      </c>
      <c r="L1207" s="234">
        <v>0</v>
      </c>
      <c r="M1207" s="116">
        <v>6.9186490266037807E-5</v>
      </c>
      <c r="N1207" s="5">
        <f t="shared" si="202"/>
        <v>18887911.842628323</v>
      </c>
      <c r="O1207" s="6">
        <v>0</v>
      </c>
      <c r="P1207" s="260">
        <v>0</v>
      </c>
      <c r="Q1207" s="261">
        <f t="shared" si="199"/>
        <v>0</v>
      </c>
      <c r="R1207" s="262">
        <f t="shared" si="199"/>
        <v>0</v>
      </c>
      <c r="S1207" s="6">
        <f t="shared" si="206"/>
        <v>0</v>
      </c>
      <c r="T1207" s="260">
        <f t="shared" si="200"/>
        <v>0</v>
      </c>
      <c r="U1207" s="428">
        <v>0</v>
      </c>
      <c r="W1207" s="226">
        <f t="shared" si="201"/>
        <v>0</v>
      </c>
      <c r="AB1207" s="199"/>
      <c r="AC1207" s="199"/>
    </row>
    <row r="1208" spans="1:29" s="225" customFormat="1" ht="36" hidden="1" customHeight="1" outlineLevel="7" x14ac:dyDescent="0.2">
      <c r="A1208" s="221"/>
      <c r="B1208" s="227"/>
      <c r="C1208" s="248"/>
      <c r="D1208" s="248"/>
      <c r="E1208" s="254"/>
      <c r="F1208" s="265"/>
      <c r="G1208" s="270"/>
      <c r="H1208" s="270"/>
      <c r="I1208" s="4" t="s">
        <v>80</v>
      </c>
      <c r="J1208" s="259"/>
      <c r="K1208" s="259">
        <v>1</v>
      </c>
      <c r="L1208" s="234">
        <v>0</v>
      </c>
      <c r="M1208" s="116">
        <v>2.9651352971159064E-5</v>
      </c>
      <c r="N1208" s="5">
        <f t="shared" si="202"/>
        <v>8094819.3611264247</v>
      </c>
      <c r="O1208" s="6">
        <v>0</v>
      </c>
      <c r="P1208" s="260">
        <v>0</v>
      </c>
      <c r="Q1208" s="261">
        <f t="shared" si="199"/>
        <v>0</v>
      </c>
      <c r="R1208" s="262">
        <f t="shared" si="199"/>
        <v>0</v>
      </c>
      <c r="S1208" s="6">
        <f t="shared" si="206"/>
        <v>0</v>
      </c>
      <c r="T1208" s="260">
        <f t="shared" si="200"/>
        <v>0</v>
      </c>
      <c r="U1208" s="428">
        <v>0</v>
      </c>
      <c r="W1208" s="226">
        <f t="shared" si="201"/>
        <v>0</v>
      </c>
      <c r="AB1208" s="199"/>
      <c r="AC1208" s="199"/>
    </row>
    <row r="1209" spans="1:29" s="225" customFormat="1" ht="36" hidden="1" customHeight="1" outlineLevel="7" x14ac:dyDescent="0.2">
      <c r="A1209" s="221"/>
      <c r="B1209" s="227"/>
      <c r="C1209" s="248"/>
      <c r="D1209" s="248"/>
      <c r="E1209" s="254"/>
      <c r="F1209" s="265"/>
      <c r="G1209" s="270"/>
      <c r="H1209" s="270"/>
      <c r="I1209" s="4" t="s">
        <v>82</v>
      </c>
      <c r="J1209" s="259"/>
      <c r="K1209" s="259">
        <v>1</v>
      </c>
      <c r="L1209" s="234">
        <v>0</v>
      </c>
      <c r="M1209" s="116">
        <v>2.9651352971159064E-5</v>
      </c>
      <c r="N1209" s="5">
        <f t="shared" si="202"/>
        <v>8094819.3611264247</v>
      </c>
      <c r="O1209" s="6">
        <v>0</v>
      </c>
      <c r="P1209" s="260">
        <v>0</v>
      </c>
      <c r="Q1209" s="261">
        <f t="shared" si="199"/>
        <v>0</v>
      </c>
      <c r="R1209" s="262">
        <f t="shared" si="199"/>
        <v>0</v>
      </c>
      <c r="S1209" s="6">
        <f t="shared" si="206"/>
        <v>0</v>
      </c>
      <c r="T1209" s="260">
        <f t="shared" si="200"/>
        <v>0</v>
      </c>
      <c r="U1209" s="428">
        <v>0</v>
      </c>
      <c r="W1209" s="226">
        <f t="shared" si="201"/>
        <v>0</v>
      </c>
      <c r="AB1209" s="199"/>
      <c r="AC1209" s="199"/>
    </row>
    <row r="1210" spans="1:29" s="225" customFormat="1" ht="36" hidden="1" customHeight="1" outlineLevel="7" x14ac:dyDescent="0.2">
      <c r="A1210" s="221"/>
      <c r="B1210" s="227"/>
      <c r="C1210" s="248"/>
      <c r="D1210" s="248"/>
      <c r="E1210" s="254"/>
      <c r="F1210" s="265"/>
      <c r="G1210" s="270"/>
      <c r="H1210" s="270"/>
      <c r="I1210" s="4" t="s">
        <v>293</v>
      </c>
      <c r="J1210" s="259"/>
      <c r="K1210" s="259">
        <v>1</v>
      </c>
      <c r="L1210" s="234">
        <v>0</v>
      </c>
      <c r="M1210" s="116">
        <v>3.9535137294878754E-5</v>
      </c>
      <c r="N1210" s="5">
        <f t="shared" si="202"/>
        <v>10793092.4815019</v>
      </c>
      <c r="O1210" s="6">
        <v>0</v>
      </c>
      <c r="P1210" s="260">
        <v>0</v>
      </c>
      <c r="Q1210" s="261">
        <f t="shared" si="199"/>
        <v>0</v>
      </c>
      <c r="R1210" s="262">
        <f t="shared" si="199"/>
        <v>0</v>
      </c>
      <c r="S1210" s="6">
        <f t="shared" si="206"/>
        <v>0</v>
      </c>
      <c r="T1210" s="260">
        <f t="shared" si="200"/>
        <v>0</v>
      </c>
      <c r="U1210" s="428">
        <v>0</v>
      </c>
      <c r="W1210" s="226">
        <f t="shared" si="201"/>
        <v>0</v>
      </c>
      <c r="AB1210" s="199"/>
      <c r="AC1210" s="199"/>
    </row>
    <row r="1211" spans="1:29" s="225" customFormat="1" ht="36" hidden="1" customHeight="1" outlineLevel="7" x14ac:dyDescent="0.2">
      <c r="A1211" s="221"/>
      <c r="B1211" s="227"/>
      <c r="C1211" s="248"/>
      <c r="D1211" s="248"/>
      <c r="E1211" s="254"/>
      <c r="F1211" s="265"/>
      <c r="G1211" s="270"/>
      <c r="H1211" s="270"/>
      <c r="I1211" s="4" t="s">
        <v>294</v>
      </c>
      <c r="J1211" s="259"/>
      <c r="K1211" s="259">
        <v>1</v>
      </c>
      <c r="L1211" s="234">
        <v>0</v>
      </c>
      <c r="M1211" s="116">
        <v>9.8837843237196884E-6</v>
      </c>
      <c r="N1211" s="5">
        <f t="shared" si="202"/>
        <v>2698273.1203754749</v>
      </c>
      <c r="O1211" s="6">
        <v>0</v>
      </c>
      <c r="P1211" s="260">
        <v>0</v>
      </c>
      <c r="Q1211" s="261">
        <f t="shared" si="199"/>
        <v>0</v>
      </c>
      <c r="R1211" s="262">
        <f t="shared" si="199"/>
        <v>0</v>
      </c>
      <c r="S1211" s="6">
        <f t="shared" si="206"/>
        <v>0</v>
      </c>
      <c r="T1211" s="260">
        <f t="shared" si="200"/>
        <v>0</v>
      </c>
      <c r="U1211" s="428">
        <v>0</v>
      </c>
      <c r="W1211" s="226">
        <f t="shared" si="201"/>
        <v>0</v>
      </c>
      <c r="AB1211" s="199"/>
      <c r="AC1211" s="199"/>
    </row>
    <row r="1212" spans="1:29" s="225" customFormat="1" ht="36" hidden="1" customHeight="1" outlineLevel="5" x14ac:dyDescent="0.2">
      <c r="A1212" s="221"/>
      <c r="B1212" s="227"/>
      <c r="C1212" s="248"/>
      <c r="D1212" s="248"/>
      <c r="E1212" s="254"/>
      <c r="F1212" s="265"/>
      <c r="G1212" s="270"/>
      <c r="H1212" s="270"/>
      <c r="I1212" s="22" t="s">
        <v>181</v>
      </c>
      <c r="J1212" s="271"/>
      <c r="K1212" s="271"/>
      <c r="L1212" s="23"/>
      <c r="M1212" s="115">
        <v>1.0183292939589981E-4</v>
      </c>
      <c r="N1212" s="23">
        <f t="shared" si="202"/>
        <v>27800389.725080647</v>
      </c>
      <c r="O1212" s="273">
        <v>0</v>
      </c>
      <c r="P1212" s="274">
        <v>0</v>
      </c>
      <c r="Q1212" s="24">
        <f t="shared" si="199"/>
        <v>0</v>
      </c>
      <c r="R1212" s="23">
        <f t="shared" si="199"/>
        <v>0</v>
      </c>
      <c r="S1212" s="273">
        <f>SUMPRODUCT(S1213:S1219,M1213:M1219)/M1212</f>
        <v>0</v>
      </c>
      <c r="T1212" s="274">
        <f t="shared" si="200"/>
        <v>0</v>
      </c>
      <c r="U1212" s="428">
        <v>0</v>
      </c>
      <c r="W1212" s="226">
        <f t="shared" si="201"/>
        <v>0</v>
      </c>
      <c r="AB1212" s="199"/>
      <c r="AC1212" s="199"/>
    </row>
    <row r="1213" spans="1:29" s="225" customFormat="1" ht="36" hidden="1" customHeight="1" outlineLevel="7" x14ac:dyDescent="0.2">
      <c r="A1213" s="221"/>
      <c r="B1213" s="227"/>
      <c r="C1213" s="248"/>
      <c r="D1213" s="248"/>
      <c r="E1213" s="254"/>
      <c r="F1213" s="265"/>
      <c r="G1213" s="270"/>
      <c r="H1213" s="270"/>
      <c r="I1213" s="4" t="s">
        <v>291</v>
      </c>
      <c r="J1213" s="259"/>
      <c r="K1213" s="259">
        <v>1</v>
      </c>
      <c r="L1213" s="234">
        <v>0</v>
      </c>
      <c r="M1213" s="116">
        <v>5.0916464697949908E-6</v>
      </c>
      <c r="N1213" s="5">
        <f t="shared" si="202"/>
        <v>1390019.4862540325</v>
      </c>
      <c r="O1213" s="6">
        <v>0</v>
      </c>
      <c r="P1213" s="260">
        <v>0</v>
      </c>
      <c r="Q1213" s="261">
        <f t="shared" si="199"/>
        <v>0</v>
      </c>
      <c r="R1213" s="262">
        <f t="shared" si="199"/>
        <v>0</v>
      </c>
      <c r="S1213" s="6">
        <f t="shared" ref="S1213:S1219" si="207">L1213/K1213</f>
        <v>0</v>
      </c>
      <c r="T1213" s="260">
        <f t="shared" si="200"/>
        <v>0</v>
      </c>
      <c r="U1213" s="428">
        <v>0</v>
      </c>
      <c r="W1213" s="226">
        <f t="shared" si="201"/>
        <v>0</v>
      </c>
      <c r="AB1213" s="199"/>
      <c r="AC1213" s="199"/>
    </row>
    <row r="1214" spans="1:29" s="225" customFormat="1" ht="36" hidden="1" customHeight="1" outlineLevel="7" x14ac:dyDescent="0.2">
      <c r="A1214" s="221"/>
      <c r="B1214" s="227"/>
      <c r="C1214" s="248"/>
      <c r="D1214" s="248"/>
      <c r="E1214" s="254"/>
      <c r="F1214" s="265"/>
      <c r="G1214" s="270"/>
      <c r="H1214" s="270"/>
      <c r="I1214" s="4" t="s">
        <v>292</v>
      </c>
      <c r="J1214" s="259"/>
      <c r="K1214" s="259">
        <v>1</v>
      </c>
      <c r="L1214" s="234">
        <v>0</v>
      </c>
      <c r="M1214" s="116">
        <v>5.0916464697949908E-6</v>
      </c>
      <c r="N1214" s="5">
        <f t="shared" si="202"/>
        <v>1390019.4862540325</v>
      </c>
      <c r="O1214" s="6">
        <v>0</v>
      </c>
      <c r="P1214" s="260">
        <v>0</v>
      </c>
      <c r="Q1214" s="261">
        <f t="shared" si="199"/>
        <v>0</v>
      </c>
      <c r="R1214" s="262">
        <f t="shared" si="199"/>
        <v>0</v>
      </c>
      <c r="S1214" s="6">
        <f t="shared" si="207"/>
        <v>0</v>
      </c>
      <c r="T1214" s="260">
        <f t="shared" si="200"/>
        <v>0</v>
      </c>
      <c r="U1214" s="428">
        <v>0</v>
      </c>
      <c r="W1214" s="226">
        <f t="shared" si="201"/>
        <v>0</v>
      </c>
      <c r="AB1214" s="199"/>
      <c r="AC1214" s="199"/>
    </row>
    <row r="1215" spans="1:29" s="225" customFormat="1" ht="36" hidden="1" customHeight="1" outlineLevel="7" x14ac:dyDescent="0.2">
      <c r="A1215" s="221"/>
      <c r="B1215" s="227"/>
      <c r="C1215" s="248"/>
      <c r="D1215" s="248"/>
      <c r="E1215" s="254"/>
      <c r="F1215" s="265"/>
      <c r="G1215" s="270"/>
      <c r="H1215" s="270"/>
      <c r="I1215" s="4" t="s">
        <v>231</v>
      </c>
      <c r="J1215" s="259"/>
      <c r="K1215" s="259">
        <v>1</v>
      </c>
      <c r="L1215" s="234">
        <v>0</v>
      </c>
      <c r="M1215" s="116">
        <v>3.5641525288564931E-5</v>
      </c>
      <c r="N1215" s="5">
        <f t="shared" si="202"/>
        <v>9730136.4037782252</v>
      </c>
      <c r="O1215" s="6">
        <v>0</v>
      </c>
      <c r="P1215" s="260">
        <v>0</v>
      </c>
      <c r="Q1215" s="261">
        <f t="shared" si="199"/>
        <v>0</v>
      </c>
      <c r="R1215" s="262">
        <f t="shared" si="199"/>
        <v>0</v>
      </c>
      <c r="S1215" s="6">
        <f t="shared" si="207"/>
        <v>0</v>
      </c>
      <c r="T1215" s="260">
        <f t="shared" si="200"/>
        <v>0</v>
      </c>
      <c r="U1215" s="428">
        <v>0</v>
      </c>
      <c r="W1215" s="226">
        <f t="shared" si="201"/>
        <v>0</v>
      </c>
      <c r="AB1215" s="199"/>
      <c r="AC1215" s="199"/>
    </row>
    <row r="1216" spans="1:29" s="225" customFormat="1" ht="36" hidden="1" customHeight="1" outlineLevel="7" x14ac:dyDescent="0.2">
      <c r="A1216" s="221"/>
      <c r="B1216" s="227"/>
      <c r="C1216" s="248"/>
      <c r="D1216" s="248"/>
      <c r="E1216" s="254"/>
      <c r="F1216" s="265"/>
      <c r="G1216" s="270"/>
      <c r="H1216" s="270"/>
      <c r="I1216" s="4" t="s">
        <v>80</v>
      </c>
      <c r="J1216" s="259"/>
      <c r="K1216" s="259">
        <v>1</v>
      </c>
      <c r="L1216" s="234">
        <v>0</v>
      </c>
      <c r="M1216" s="116">
        <v>1.5274939409384971E-5</v>
      </c>
      <c r="N1216" s="5">
        <f t="shared" si="202"/>
        <v>4170058.4587620972</v>
      </c>
      <c r="O1216" s="6">
        <v>0</v>
      </c>
      <c r="P1216" s="260">
        <v>0</v>
      </c>
      <c r="Q1216" s="261">
        <f t="shared" si="199"/>
        <v>0</v>
      </c>
      <c r="R1216" s="262">
        <f t="shared" si="199"/>
        <v>0</v>
      </c>
      <c r="S1216" s="6">
        <f t="shared" si="207"/>
        <v>0</v>
      </c>
      <c r="T1216" s="260">
        <f t="shared" si="200"/>
        <v>0</v>
      </c>
      <c r="U1216" s="428">
        <v>0</v>
      </c>
      <c r="W1216" s="226">
        <f t="shared" si="201"/>
        <v>0</v>
      </c>
      <c r="AB1216" s="199"/>
      <c r="AC1216" s="199"/>
    </row>
    <row r="1217" spans="1:29" s="225" customFormat="1" ht="36" hidden="1" customHeight="1" outlineLevel="7" x14ac:dyDescent="0.2">
      <c r="A1217" s="221"/>
      <c r="B1217" s="227"/>
      <c r="C1217" s="248"/>
      <c r="D1217" s="248"/>
      <c r="E1217" s="254"/>
      <c r="F1217" s="265"/>
      <c r="G1217" s="270"/>
      <c r="H1217" s="270"/>
      <c r="I1217" s="4" t="s">
        <v>82</v>
      </c>
      <c r="J1217" s="259"/>
      <c r="K1217" s="259">
        <v>1</v>
      </c>
      <c r="L1217" s="234">
        <v>0</v>
      </c>
      <c r="M1217" s="116">
        <v>1.5274939409384971E-5</v>
      </c>
      <c r="N1217" s="5">
        <f t="shared" si="202"/>
        <v>4170058.4587620972</v>
      </c>
      <c r="O1217" s="6">
        <v>0</v>
      </c>
      <c r="P1217" s="260">
        <v>0</v>
      </c>
      <c r="Q1217" s="261">
        <f t="shared" si="199"/>
        <v>0</v>
      </c>
      <c r="R1217" s="262">
        <f t="shared" si="199"/>
        <v>0</v>
      </c>
      <c r="S1217" s="6">
        <f t="shared" si="207"/>
        <v>0</v>
      </c>
      <c r="T1217" s="260">
        <f t="shared" si="200"/>
        <v>0</v>
      </c>
      <c r="U1217" s="428">
        <v>0</v>
      </c>
      <c r="W1217" s="226">
        <f t="shared" si="201"/>
        <v>0</v>
      </c>
      <c r="AB1217" s="199"/>
      <c r="AC1217" s="199"/>
    </row>
    <row r="1218" spans="1:29" s="225" customFormat="1" ht="36" hidden="1" customHeight="1" outlineLevel="7" x14ac:dyDescent="0.2">
      <c r="A1218" s="221"/>
      <c r="B1218" s="227"/>
      <c r="C1218" s="248"/>
      <c r="D1218" s="248"/>
      <c r="E1218" s="254"/>
      <c r="F1218" s="265"/>
      <c r="G1218" s="270"/>
      <c r="H1218" s="270"/>
      <c r="I1218" s="4" t="s">
        <v>293</v>
      </c>
      <c r="J1218" s="259"/>
      <c r="K1218" s="259">
        <v>1</v>
      </c>
      <c r="L1218" s="234">
        <v>0</v>
      </c>
      <c r="M1218" s="116">
        <v>2.0366585879179963E-5</v>
      </c>
      <c r="N1218" s="5">
        <f t="shared" si="202"/>
        <v>5560077.9450161299</v>
      </c>
      <c r="O1218" s="6">
        <v>0</v>
      </c>
      <c r="P1218" s="260">
        <v>0</v>
      </c>
      <c r="Q1218" s="261">
        <f t="shared" si="199"/>
        <v>0</v>
      </c>
      <c r="R1218" s="262">
        <f t="shared" si="199"/>
        <v>0</v>
      </c>
      <c r="S1218" s="6">
        <f t="shared" si="207"/>
        <v>0</v>
      </c>
      <c r="T1218" s="260">
        <f t="shared" si="200"/>
        <v>0</v>
      </c>
      <c r="U1218" s="428">
        <v>0</v>
      </c>
      <c r="W1218" s="226">
        <f t="shared" si="201"/>
        <v>0</v>
      </c>
      <c r="AB1218" s="199"/>
      <c r="AC1218" s="199"/>
    </row>
    <row r="1219" spans="1:29" s="225" customFormat="1" ht="36" hidden="1" customHeight="1" outlineLevel="7" x14ac:dyDescent="0.2">
      <c r="A1219" s="221"/>
      <c r="B1219" s="227"/>
      <c r="C1219" s="248"/>
      <c r="D1219" s="248"/>
      <c r="E1219" s="254"/>
      <c r="F1219" s="265"/>
      <c r="G1219" s="270"/>
      <c r="H1219" s="270"/>
      <c r="I1219" s="4" t="s">
        <v>294</v>
      </c>
      <c r="J1219" s="259"/>
      <c r="K1219" s="259">
        <v>1</v>
      </c>
      <c r="L1219" s="234">
        <v>0</v>
      </c>
      <c r="M1219" s="116">
        <v>5.0916464697949908E-6</v>
      </c>
      <c r="N1219" s="5">
        <f t="shared" si="202"/>
        <v>1390019.4862540325</v>
      </c>
      <c r="O1219" s="6">
        <v>0</v>
      </c>
      <c r="P1219" s="260">
        <v>0</v>
      </c>
      <c r="Q1219" s="261">
        <f t="shared" si="199"/>
        <v>0</v>
      </c>
      <c r="R1219" s="262">
        <f t="shared" si="199"/>
        <v>0</v>
      </c>
      <c r="S1219" s="6">
        <f t="shared" si="207"/>
        <v>0</v>
      </c>
      <c r="T1219" s="260">
        <f t="shared" si="200"/>
        <v>0</v>
      </c>
      <c r="U1219" s="428">
        <v>0</v>
      </c>
      <c r="W1219" s="226">
        <f t="shared" si="201"/>
        <v>0</v>
      </c>
      <c r="AB1219" s="199"/>
      <c r="AC1219" s="199"/>
    </row>
    <row r="1220" spans="1:29" s="225" customFormat="1" ht="36" hidden="1" customHeight="1" outlineLevel="5" x14ac:dyDescent="0.2">
      <c r="A1220" s="221"/>
      <c r="B1220" s="227"/>
      <c r="C1220" s="248"/>
      <c r="D1220" s="248"/>
      <c r="E1220" s="254"/>
      <c r="F1220" s="265"/>
      <c r="G1220" s="270"/>
      <c r="H1220" s="270"/>
      <c r="I1220" s="22" t="s">
        <v>182</v>
      </c>
      <c r="J1220" s="271"/>
      <c r="K1220" s="271"/>
      <c r="L1220" s="23"/>
      <c r="M1220" s="115">
        <v>1.9468060031569077E-4</v>
      </c>
      <c r="N1220" s="23">
        <f t="shared" si="202"/>
        <v>53147803.886183582</v>
      </c>
      <c r="O1220" s="273">
        <v>0</v>
      </c>
      <c r="P1220" s="274">
        <v>0</v>
      </c>
      <c r="Q1220" s="24">
        <f t="shared" si="199"/>
        <v>0</v>
      </c>
      <c r="R1220" s="23">
        <f t="shared" si="199"/>
        <v>0</v>
      </c>
      <c r="S1220" s="273">
        <f>SUMPRODUCT(S1221:S1227,M1221:M1227)/M1220</f>
        <v>0</v>
      </c>
      <c r="T1220" s="274">
        <f t="shared" si="200"/>
        <v>0</v>
      </c>
      <c r="U1220" s="428">
        <v>0</v>
      </c>
      <c r="W1220" s="226">
        <f t="shared" si="201"/>
        <v>0</v>
      </c>
      <c r="AB1220" s="199"/>
      <c r="AC1220" s="199"/>
    </row>
    <row r="1221" spans="1:29" s="225" customFormat="1" ht="36" hidden="1" customHeight="1" outlineLevel="7" x14ac:dyDescent="0.2">
      <c r="A1221" s="221"/>
      <c r="B1221" s="227"/>
      <c r="C1221" s="248"/>
      <c r="D1221" s="248"/>
      <c r="E1221" s="254"/>
      <c r="F1221" s="265"/>
      <c r="G1221" s="270"/>
      <c r="H1221" s="270"/>
      <c r="I1221" s="4" t="s">
        <v>291</v>
      </c>
      <c r="J1221" s="259"/>
      <c r="K1221" s="259">
        <v>1</v>
      </c>
      <c r="L1221" s="234">
        <v>0</v>
      </c>
      <c r="M1221" s="116">
        <v>9.7340300157845393E-6</v>
      </c>
      <c r="N1221" s="5">
        <f t="shared" si="202"/>
        <v>2657390.1943091792</v>
      </c>
      <c r="O1221" s="6">
        <v>0</v>
      </c>
      <c r="P1221" s="260">
        <v>0</v>
      </c>
      <c r="Q1221" s="261">
        <f t="shared" si="199"/>
        <v>0</v>
      </c>
      <c r="R1221" s="262">
        <f t="shared" si="199"/>
        <v>0</v>
      </c>
      <c r="S1221" s="6">
        <f t="shared" ref="S1221:S1227" si="208">L1221/K1221</f>
        <v>0</v>
      </c>
      <c r="T1221" s="260">
        <f t="shared" si="200"/>
        <v>0</v>
      </c>
      <c r="U1221" s="428">
        <v>0</v>
      </c>
      <c r="W1221" s="226">
        <f t="shared" si="201"/>
        <v>0</v>
      </c>
      <c r="AB1221" s="199"/>
      <c r="AC1221" s="199"/>
    </row>
    <row r="1222" spans="1:29" s="225" customFormat="1" ht="36" hidden="1" customHeight="1" outlineLevel="7" x14ac:dyDescent="0.2">
      <c r="A1222" s="221"/>
      <c r="B1222" s="227"/>
      <c r="C1222" s="248"/>
      <c r="D1222" s="248"/>
      <c r="E1222" s="254"/>
      <c r="F1222" s="265"/>
      <c r="G1222" s="270"/>
      <c r="H1222" s="270"/>
      <c r="I1222" s="4" t="s">
        <v>292</v>
      </c>
      <c r="J1222" s="259"/>
      <c r="K1222" s="259">
        <v>1</v>
      </c>
      <c r="L1222" s="234">
        <v>0</v>
      </c>
      <c r="M1222" s="116">
        <v>9.7340300157845393E-6</v>
      </c>
      <c r="N1222" s="5">
        <f t="shared" si="202"/>
        <v>2657390.1943091792</v>
      </c>
      <c r="O1222" s="6">
        <v>0</v>
      </c>
      <c r="P1222" s="260">
        <v>0</v>
      </c>
      <c r="Q1222" s="261">
        <f t="shared" si="199"/>
        <v>0</v>
      </c>
      <c r="R1222" s="262">
        <f t="shared" si="199"/>
        <v>0</v>
      </c>
      <c r="S1222" s="6">
        <f t="shared" si="208"/>
        <v>0</v>
      </c>
      <c r="T1222" s="260">
        <f t="shared" si="200"/>
        <v>0</v>
      </c>
      <c r="U1222" s="428">
        <v>0</v>
      </c>
      <c r="W1222" s="226">
        <f t="shared" si="201"/>
        <v>0</v>
      </c>
      <c r="AB1222" s="199"/>
      <c r="AC1222" s="199"/>
    </row>
    <row r="1223" spans="1:29" s="225" customFormat="1" ht="36" hidden="1" customHeight="1" outlineLevel="7" x14ac:dyDescent="0.2">
      <c r="A1223" s="221"/>
      <c r="B1223" s="227"/>
      <c r="C1223" s="248"/>
      <c r="D1223" s="248"/>
      <c r="E1223" s="254"/>
      <c r="F1223" s="265"/>
      <c r="G1223" s="270"/>
      <c r="H1223" s="270"/>
      <c r="I1223" s="4" t="s">
        <v>231</v>
      </c>
      <c r="J1223" s="259"/>
      <c r="K1223" s="259">
        <v>1</v>
      </c>
      <c r="L1223" s="234">
        <v>0</v>
      </c>
      <c r="M1223" s="116">
        <v>6.8138210110491767E-5</v>
      </c>
      <c r="N1223" s="5">
        <f t="shared" si="202"/>
        <v>18601731.360164251</v>
      </c>
      <c r="O1223" s="6">
        <v>0</v>
      </c>
      <c r="P1223" s="260">
        <v>0</v>
      </c>
      <c r="Q1223" s="261">
        <f t="shared" si="199"/>
        <v>0</v>
      </c>
      <c r="R1223" s="262">
        <f t="shared" si="199"/>
        <v>0</v>
      </c>
      <c r="S1223" s="6">
        <f t="shared" si="208"/>
        <v>0</v>
      </c>
      <c r="T1223" s="260">
        <f t="shared" si="200"/>
        <v>0</v>
      </c>
      <c r="U1223" s="428">
        <v>0</v>
      </c>
      <c r="W1223" s="226">
        <f t="shared" si="201"/>
        <v>0</v>
      </c>
      <c r="AB1223" s="199"/>
      <c r="AC1223" s="199"/>
    </row>
    <row r="1224" spans="1:29" s="225" customFormat="1" ht="36" hidden="1" customHeight="1" outlineLevel="7" x14ac:dyDescent="0.2">
      <c r="A1224" s="221"/>
      <c r="B1224" s="227"/>
      <c r="C1224" s="248"/>
      <c r="D1224" s="248"/>
      <c r="E1224" s="254"/>
      <c r="F1224" s="265"/>
      <c r="G1224" s="270"/>
      <c r="H1224" s="270"/>
      <c r="I1224" s="4" t="s">
        <v>80</v>
      </c>
      <c r="J1224" s="259"/>
      <c r="K1224" s="259">
        <v>1</v>
      </c>
      <c r="L1224" s="234">
        <v>0</v>
      </c>
      <c r="M1224" s="116">
        <v>2.9202090047353613E-5</v>
      </c>
      <c r="N1224" s="5">
        <f t="shared" si="202"/>
        <v>7972170.5829275362</v>
      </c>
      <c r="O1224" s="6">
        <v>0</v>
      </c>
      <c r="P1224" s="260">
        <v>0</v>
      </c>
      <c r="Q1224" s="261">
        <f t="shared" si="199"/>
        <v>0</v>
      </c>
      <c r="R1224" s="262">
        <f t="shared" si="199"/>
        <v>0</v>
      </c>
      <c r="S1224" s="6">
        <f t="shared" si="208"/>
        <v>0</v>
      </c>
      <c r="T1224" s="260">
        <f t="shared" si="200"/>
        <v>0</v>
      </c>
      <c r="U1224" s="428">
        <v>0</v>
      </c>
      <c r="W1224" s="226">
        <f t="shared" si="201"/>
        <v>0</v>
      </c>
      <c r="AB1224" s="199"/>
      <c r="AC1224" s="199"/>
    </row>
    <row r="1225" spans="1:29" s="225" customFormat="1" ht="36" hidden="1" customHeight="1" outlineLevel="7" x14ac:dyDescent="0.2">
      <c r="A1225" s="221"/>
      <c r="B1225" s="227"/>
      <c r="C1225" s="248"/>
      <c r="D1225" s="248"/>
      <c r="E1225" s="254"/>
      <c r="F1225" s="265"/>
      <c r="G1225" s="270"/>
      <c r="H1225" s="270"/>
      <c r="I1225" s="4" t="s">
        <v>82</v>
      </c>
      <c r="J1225" s="259"/>
      <c r="K1225" s="259">
        <v>1</v>
      </c>
      <c r="L1225" s="234">
        <v>0</v>
      </c>
      <c r="M1225" s="116">
        <v>2.9202090047353613E-5</v>
      </c>
      <c r="N1225" s="5">
        <f t="shared" si="202"/>
        <v>7972170.5829275362</v>
      </c>
      <c r="O1225" s="6">
        <v>0</v>
      </c>
      <c r="P1225" s="260">
        <v>0</v>
      </c>
      <c r="Q1225" s="261">
        <f t="shared" si="199"/>
        <v>0</v>
      </c>
      <c r="R1225" s="262">
        <f t="shared" si="199"/>
        <v>0</v>
      </c>
      <c r="S1225" s="6">
        <f t="shared" si="208"/>
        <v>0</v>
      </c>
      <c r="T1225" s="260">
        <f t="shared" si="200"/>
        <v>0</v>
      </c>
      <c r="U1225" s="428">
        <v>0</v>
      </c>
      <c r="W1225" s="226">
        <f t="shared" si="201"/>
        <v>0</v>
      </c>
      <c r="AB1225" s="199"/>
      <c r="AC1225" s="199"/>
    </row>
    <row r="1226" spans="1:29" s="225" customFormat="1" ht="36" hidden="1" customHeight="1" outlineLevel="7" x14ac:dyDescent="0.2">
      <c r="A1226" s="221"/>
      <c r="B1226" s="227"/>
      <c r="C1226" s="248"/>
      <c r="D1226" s="248"/>
      <c r="E1226" s="254"/>
      <c r="F1226" s="265"/>
      <c r="G1226" s="270"/>
      <c r="H1226" s="270"/>
      <c r="I1226" s="4" t="s">
        <v>293</v>
      </c>
      <c r="J1226" s="259"/>
      <c r="K1226" s="259">
        <v>1</v>
      </c>
      <c r="L1226" s="234">
        <v>0</v>
      </c>
      <c r="M1226" s="116">
        <v>3.8936120063138157E-5</v>
      </c>
      <c r="N1226" s="5">
        <f t="shared" si="202"/>
        <v>10629560.777236717</v>
      </c>
      <c r="O1226" s="6">
        <v>0</v>
      </c>
      <c r="P1226" s="260">
        <v>0</v>
      </c>
      <c r="Q1226" s="261">
        <f t="shared" si="199"/>
        <v>0</v>
      </c>
      <c r="R1226" s="262">
        <f t="shared" si="199"/>
        <v>0</v>
      </c>
      <c r="S1226" s="6">
        <f t="shared" si="208"/>
        <v>0</v>
      </c>
      <c r="T1226" s="260">
        <f t="shared" si="200"/>
        <v>0</v>
      </c>
      <c r="U1226" s="428">
        <v>0</v>
      </c>
      <c r="W1226" s="226">
        <f t="shared" si="201"/>
        <v>0</v>
      </c>
      <c r="AB1226" s="199"/>
      <c r="AC1226" s="199"/>
    </row>
    <row r="1227" spans="1:29" s="225" customFormat="1" ht="36" hidden="1" customHeight="1" outlineLevel="7" x14ac:dyDescent="0.2">
      <c r="A1227" s="221"/>
      <c r="B1227" s="227"/>
      <c r="C1227" s="248"/>
      <c r="D1227" s="248"/>
      <c r="E1227" s="254"/>
      <c r="F1227" s="265"/>
      <c r="G1227" s="270"/>
      <c r="H1227" s="270"/>
      <c r="I1227" s="4" t="s">
        <v>294</v>
      </c>
      <c r="J1227" s="259"/>
      <c r="K1227" s="259">
        <v>1</v>
      </c>
      <c r="L1227" s="234">
        <v>0</v>
      </c>
      <c r="M1227" s="116">
        <v>9.7340300157845393E-6</v>
      </c>
      <c r="N1227" s="5">
        <f t="shared" si="202"/>
        <v>2657390.1943091792</v>
      </c>
      <c r="O1227" s="6">
        <v>0</v>
      </c>
      <c r="P1227" s="260">
        <v>0</v>
      </c>
      <c r="Q1227" s="261">
        <f t="shared" si="199"/>
        <v>0</v>
      </c>
      <c r="R1227" s="262">
        <f t="shared" si="199"/>
        <v>0</v>
      </c>
      <c r="S1227" s="6">
        <f t="shared" si="208"/>
        <v>0</v>
      </c>
      <c r="T1227" s="260">
        <f t="shared" si="200"/>
        <v>0</v>
      </c>
      <c r="U1227" s="428">
        <v>0</v>
      </c>
      <c r="W1227" s="226">
        <f t="shared" si="201"/>
        <v>0</v>
      </c>
      <c r="AB1227" s="199"/>
      <c r="AC1227" s="199"/>
    </row>
    <row r="1228" spans="1:29" s="225" customFormat="1" ht="36" hidden="1" customHeight="1" outlineLevel="5" x14ac:dyDescent="0.2">
      <c r="A1228" s="221"/>
      <c r="B1228" s="227"/>
      <c r="C1228" s="248"/>
      <c r="D1228" s="248"/>
      <c r="E1228" s="254"/>
      <c r="F1228" s="265"/>
      <c r="G1228" s="270"/>
      <c r="H1228" s="270"/>
      <c r="I1228" s="22" t="s">
        <v>183</v>
      </c>
      <c r="J1228" s="271"/>
      <c r="K1228" s="271"/>
      <c r="L1228" s="23"/>
      <c r="M1228" s="115">
        <v>1.4975430793514676E-6</v>
      </c>
      <c r="N1228" s="23">
        <f t="shared" si="202"/>
        <v>408829.26066295063</v>
      </c>
      <c r="O1228" s="273">
        <v>0</v>
      </c>
      <c r="P1228" s="274">
        <v>0</v>
      </c>
      <c r="Q1228" s="24">
        <f t="shared" si="199"/>
        <v>0</v>
      </c>
      <c r="R1228" s="23">
        <f t="shared" si="199"/>
        <v>0</v>
      </c>
      <c r="S1228" s="273">
        <f>SUMPRODUCT(S1229:S1235,M1229:M1235)/M1228</f>
        <v>0</v>
      </c>
      <c r="T1228" s="274">
        <f t="shared" si="200"/>
        <v>0</v>
      </c>
      <c r="U1228" s="428">
        <v>0</v>
      </c>
      <c r="W1228" s="226">
        <f t="shared" si="201"/>
        <v>0</v>
      </c>
      <c r="AB1228" s="199"/>
      <c r="AC1228" s="199"/>
    </row>
    <row r="1229" spans="1:29" s="225" customFormat="1" ht="36" hidden="1" customHeight="1" outlineLevel="7" x14ac:dyDescent="0.2">
      <c r="A1229" s="221"/>
      <c r="B1229" s="227"/>
      <c r="C1229" s="248"/>
      <c r="D1229" s="248"/>
      <c r="E1229" s="254"/>
      <c r="F1229" s="265"/>
      <c r="G1229" s="270"/>
      <c r="H1229" s="270"/>
      <c r="I1229" s="4" t="s">
        <v>291</v>
      </c>
      <c r="J1229" s="259"/>
      <c r="K1229" s="259">
        <v>1</v>
      </c>
      <c r="L1229" s="234">
        <v>0</v>
      </c>
      <c r="M1229" s="116">
        <v>7.4877153967573387E-8</v>
      </c>
      <c r="N1229" s="5">
        <f t="shared" si="202"/>
        <v>20441.463033147535</v>
      </c>
      <c r="O1229" s="6">
        <v>0</v>
      </c>
      <c r="P1229" s="260">
        <v>0</v>
      </c>
      <c r="Q1229" s="261">
        <f t="shared" si="199"/>
        <v>0</v>
      </c>
      <c r="R1229" s="262">
        <f t="shared" si="199"/>
        <v>0</v>
      </c>
      <c r="S1229" s="6">
        <f t="shared" ref="S1229:S1235" si="209">L1229/K1229</f>
        <v>0</v>
      </c>
      <c r="T1229" s="260">
        <f t="shared" si="200"/>
        <v>0</v>
      </c>
      <c r="U1229" s="428">
        <v>0</v>
      </c>
      <c r="W1229" s="226">
        <f t="shared" si="201"/>
        <v>0</v>
      </c>
      <c r="AB1229" s="199"/>
      <c r="AC1229" s="199"/>
    </row>
    <row r="1230" spans="1:29" s="225" customFormat="1" ht="36" hidden="1" customHeight="1" outlineLevel="7" x14ac:dyDescent="0.2">
      <c r="A1230" s="221"/>
      <c r="B1230" s="227"/>
      <c r="C1230" s="248"/>
      <c r="D1230" s="248"/>
      <c r="E1230" s="254"/>
      <c r="F1230" s="265"/>
      <c r="G1230" s="270"/>
      <c r="H1230" s="270"/>
      <c r="I1230" s="4" t="s">
        <v>292</v>
      </c>
      <c r="J1230" s="259"/>
      <c r="K1230" s="259">
        <v>1</v>
      </c>
      <c r="L1230" s="234">
        <v>0</v>
      </c>
      <c r="M1230" s="116">
        <v>7.4877153967573387E-8</v>
      </c>
      <c r="N1230" s="5">
        <f t="shared" si="202"/>
        <v>20441.463033147535</v>
      </c>
      <c r="O1230" s="6">
        <v>0</v>
      </c>
      <c r="P1230" s="260">
        <v>0</v>
      </c>
      <c r="Q1230" s="261">
        <f t="shared" si="199"/>
        <v>0</v>
      </c>
      <c r="R1230" s="262">
        <f t="shared" si="199"/>
        <v>0</v>
      </c>
      <c r="S1230" s="6">
        <f t="shared" si="209"/>
        <v>0</v>
      </c>
      <c r="T1230" s="260">
        <f t="shared" si="200"/>
        <v>0</v>
      </c>
      <c r="U1230" s="428">
        <v>0</v>
      </c>
      <c r="W1230" s="226">
        <f t="shared" si="201"/>
        <v>0</v>
      </c>
      <c r="AB1230" s="199"/>
      <c r="AC1230" s="199"/>
    </row>
    <row r="1231" spans="1:29" s="225" customFormat="1" ht="36" hidden="1" customHeight="1" outlineLevel="7" x14ac:dyDescent="0.2">
      <c r="A1231" s="221"/>
      <c r="B1231" s="227"/>
      <c r="C1231" s="248"/>
      <c r="D1231" s="248"/>
      <c r="E1231" s="254"/>
      <c r="F1231" s="265"/>
      <c r="G1231" s="270"/>
      <c r="H1231" s="270"/>
      <c r="I1231" s="4" t="s">
        <v>231</v>
      </c>
      <c r="J1231" s="259"/>
      <c r="K1231" s="259">
        <v>1</v>
      </c>
      <c r="L1231" s="234">
        <v>0</v>
      </c>
      <c r="M1231" s="116">
        <v>5.2414007777301359E-7</v>
      </c>
      <c r="N1231" s="5">
        <f t="shared" si="202"/>
        <v>143090.24123203271</v>
      </c>
      <c r="O1231" s="6">
        <v>0</v>
      </c>
      <c r="P1231" s="260">
        <v>0</v>
      </c>
      <c r="Q1231" s="261">
        <f t="shared" si="199"/>
        <v>0</v>
      </c>
      <c r="R1231" s="262">
        <f t="shared" si="199"/>
        <v>0</v>
      </c>
      <c r="S1231" s="6">
        <f t="shared" si="209"/>
        <v>0</v>
      </c>
      <c r="T1231" s="260">
        <f t="shared" si="200"/>
        <v>0</v>
      </c>
      <c r="U1231" s="428">
        <v>0</v>
      </c>
      <c r="W1231" s="226">
        <f t="shared" si="201"/>
        <v>0</v>
      </c>
      <c r="AB1231" s="199"/>
      <c r="AC1231" s="199"/>
    </row>
    <row r="1232" spans="1:29" s="225" customFormat="1" ht="36" hidden="1" customHeight="1" outlineLevel="7" x14ac:dyDescent="0.2">
      <c r="A1232" s="221"/>
      <c r="B1232" s="227"/>
      <c r="C1232" s="248"/>
      <c r="D1232" s="248"/>
      <c r="E1232" s="254"/>
      <c r="F1232" s="265"/>
      <c r="G1232" s="270"/>
      <c r="H1232" s="270"/>
      <c r="I1232" s="4" t="s">
        <v>80</v>
      </c>
      <c r="J1232" s="259"/>
      <c r="K1232" s="259">
        <v>1</v>
      </c>
      <c r="L1232" s="234">
        <v>0</v>
      </c>
      <c r="M1232" s="116">
        <v>2.2463146190272012E-7</v>
      </c>
      <c r="N1232" s="5">
        <f t="shared" si="202"/>
        <v>61324.389099442596</v>
      </c>
      <c r="O1232" s="6">
        <v>0</v>
      </c>
      <c r="P1232" s="260">
        <v>0</v>
      </c>
      <c r="Q1232" s="261">
        <f t="shared" si="199"/>
        <v>0</v>
      </c>
      <c r="R1232" s="262">
        <f t="shared" si="199"/>
        <v>0</v>
      </c>
      <c r="S1232" s="6">
        <f t="shared" si="209"/>
        <v>0</v>
      </c>
      <c r="T1232" s="260">
        <f t="shared" si="200"/>
        <v>0</v>
      </c>
      <c r="U1232" s="428">
        <v>0</v>
      </c>
      <c r="W1232" s="226">
        <f t="shared" si="201"/>
        <v>0</v>
      </c>
      <c r="AB1232" s="199"/>
      <c r="AC1232" s="199"/>
    </row>
    <row r="1233" spans="1:29" s="225" customFormat="1" ht="36" hidden="1" customHeight="1" outlineLevel="7" x14ac:dyDescent="0.2">
      <c r="A1233" s="221"/>
      <c r="B1233" s="227"/>
      <c r="C1233" s="248"/>
      <c r="D1233" s="248"/>
      <c r="E1233" s="254"/>
      <c r="F1233" s="265"/>
      <c r="G1233" s="270"/>
      <c r="H1233" s="270"/>
      <c r="I1233" s="4" t="s">
        <v>82</v>
      </c>
      <c r="J1233" s="259"/>
      <c r="K1233" s="259">
        <v>1</v>
      </c>
      <c r="L1233" s="234">
        <v>0</v>
      </c>
      <c r="M1233" s="116">
        <v>2.2463146190272012E-7</v>
      </c>
      <c r="N1233" s="5">
        <f t="shared" si="202"/>
        <v>61324.389099442596</v>
      </c>
      <c r="O1233" s="6">
        <v>0</v>
      </c>
      <c r="P1233" s="260">
        <v>0</v>
      </c>
      <c r="Q1233" s="261">
        <f t="shared" si="199"/>
        <v>0</v>
      </c>
      <c r="R1233" s="262">
        <f t="shared" si="199"/>
        <v>0</v>
      </c>
      <c r="S1233" s="6">
        <f t="shared" si="209"/>
        <v>0</v>
      </c>
      <c r="T1233" s="260">
        <f t="shared" si="200"/>
        <v>0</v>
      </c>
      <c r="U1233" s="428">
        <v>0</v>
      </c>
      <c r="W1233" s="226">
        <f t="shared" si="201"/>
        <v>0</v>
      </c>
      <c r="AB1233" s="199"/>
      <c r="AC1233" s="199"/>
    </row>
    <row r="1234" spans="1:29" s="225" customFormat="1" ht="36" hidden="1" customHeight="1" outlineLevel="7" x14ac:dyDescent="0.2">
      <c r="A1234" s="221"/>
      <c r="B1234" s="227"/>
      <c r="C1234" s="248"/>
      <c r="D1234" s="248"/>
      <c r="E1234" s="254"/>
      <c r="F1234" s="265"/>
      <c r="G1234" s="270"/>
      <c r="H1234" s="270"/>
      <c r="I1234" s="4" t="s">
        <v>293</v>
      </c>
      <c r="J1234" s="259"/>
      <c r="K1234" s="259">
        <v>1</v>
      </c>
      <c r="L1234" s="234">
        <v>0</v>
      </c>
      <c r="M1234" s="116">
        <v>2.9950861587029355E-7</v>
      </c>
      <c r="N1234" s="5">
        <f t="shared" si="202"/>
        <v>81765.852132590138</v>
      </c>
      <c r="O1234" s="6">
        <v>0</v>
      </c>
      <c r="P1234" s="260">
        <v>0</v>
      </c>
      <c r="Q1234" s="261">
        <f t="shared" si="199"/>
        <v>0</v>
      </c>
      <c r="R1234" s="262">
        <f t="shared" si="199"/>
        <v>0</v>
      </c>
      <c r="S1234" s="6">
        <f t="shared" si="209"/>
        <v>0</v>
      </c>
      <c r="T1234" s="260">
        <f t="shared" si="200"/>
        <v>0</v>
      </c>
      <c r="U1234" s="428">
        <v>0</v>
      </c>
      <c r="W1234" s="226">
        <f t="shared" si="201"/>
        <v>0</v>
      </c>
      <c r="AB1234" s="199"/>
      <c r="AC1234" s="199"/>
    </row>
    <row r="1235" spans="1:29" s="225" customFormat="1" ht="36" hidden="1" customHeight="1" outlineLevel="7" x14ac:dyDescent="0.2">
      <c r="A1235" s="221"/>
      <c r="B1235" s="227"/>
      <c r="C1235" s="248"/>
      <c r="D1235" s="248"/>
      <c r="E1235" s="254"/>
      <c r="F1235" s="265"/>
      <c r="G1235" s="270"/>
      <c r="H1235" s="270"/>
      <c r="I1235" s="4" t="s">
        <v>294</v>
      </c>
      <c r="J1235" s="259"/>
      <c r="K1235" s="259">
        <v>1</v>
      </c>
      <c r="L1235" s="234">
        <v>0</v>
      </c>
      <c r="M1235" s="116">
        <v>7.4877153967573387E-8</v>
      </c>
      <c r="N1235" s="5">
        <f t="shared" si="202"/>
        <v>20441.463033147535</v>
      </c>
      <c r="O1235" s="6">
        <v>0</v>
      </c>
      <c r="P1235" s="260">
        <v>0</v>
      </c>
      <c r="Q1235" s="261">
        <f t="shared" si="199"/>
        <v>0</v>
      </c>
      <c r="R1235" s="262">
        <f t="shared" si="199"/>
        <v>0</v>
      </c>
      <c r="S1235" s="6">
        <f t="shared" si="209"/>
        <v>0</v>
      </c>
      <c r="T1235" s="260">
        <f t="shared" si="200"/>
        <v>0</v>
      </c>
      <c r="U1235" s="428">
        <v>0</v>
      </c>
      <c r="W1235" s="226">
        <f t="shared" si="201"/>
        <v>0</v>
      </c>
      <c r="AB1235" s="199"/>
      <c r="AC1235" s="199"/>
    </row>
    <row r="1236" spans="1:29" s="225" customFormat="1" ht="36" hidden="1" customHeight="1" outlineLevel="5" x14ac:dyDescent="0.2">
      <c r="A1236" s="221"/>
      <c r="B1236" s="227"/>
      <c r="C1236" s="248"/>
      <c r="D1236" s="248"/>
      <c r="E1236" s="254"/>
      <c r="F1236" s="265"/>
      <c r="G1236" s="270"/>
      <c r="H1236" s="270"/>
      <c r="I1236" s="22" t="s">
        <v>184</v>
      </c>
      <c r="J1236" s="271"/>
      <c r="K1236" s="271"/>
      <c r="L1236" s="23"/>
      <c r="M1236" s="115">
        <v>2.4619608224538131E-4</v>
      </c>
      <c r="N1236" s="23">
        <f t="shared" si="202"/>
        <v>67211530.452989101</v>
      </c>
      <c r="O1236" s="273">
        <v>9.884428223844284E-2</v>
      </c>
      <c r="P1236" s="274">
        <v>6643475.4857729506</v>
      </c>
      <c r="Q1236" s="24">
        <f t="shared" si="199"/>
        <v>0</v>
      </c>
      <c r="R1236" s="23">
        <f t="shared" si="199"/>
        <v>0</v>
      </c>
      <c r="S1236" s="273">
        <f>SUMPRODUCT(S1237:S1243,M1237:M1243)/M1236</f>
        <v>9.884428223844284E-2</v>
      </c>
      <c r="T1236" s="274">
        <f t="shared" si="200"/>
        <v>6643475.4857729506</v>
      </c>
      <c r="U1236" s="428">
        <v>9.884428223844284E-2</v>
      </c>
      <c r="W1236" s="226">
        <f t="shared" si="201"/>
        <v>0</v>
      </c>
      <c r="AB1236" s="199"/>
      <c r="AC1236" s="199"/>
    </row>
    <row r="1237" spans="1:29" s="225" customFormat="1" ht="36" hidden="1" customHeight="1" outlineLevel="7" x14ac:dyDescent="0.2">
      <c r="A1237" s="221"/>
      <c r="B1237" s="227"/>
      <c r="C1237" s="248"/>
      <c r="D1237" s="248"/>
      <c r="E1237" s="254"/>
      <c r="F1237" s="265"/>
      <c r="G1237" s="270"/>
      <c r="H1237" s="270"/>
      <c r="I1237" s="4" t="s">
        <v>291</v>
      </c>
      <c r="J1237" s="259" t="s">
        <v>256</v>
      </c>
      <c r="K1237" s="259">
        <v>16440</v>
      </c>
      <c r="L1237" s="234">
        <v>16060</v>
      </c>
      <c r="M1237" s="116">
        <v>1.2309804112269067E-5</v>
      </c>
      <c r="N1237" s="5">
        <f t="shared" si="202"/>
        <v>3360576.5226494553</v>
      </c>
      <c r="O1237" s="6">
        <v>0.97688564476885642</v>
      </c>
      <c r="P1237" s="260">
        <v>3282898.9631234948</v>
      </c>
      <c r="Q1237" s="261">
        <f t="shared" si="199"/>
        <v>0</v>
      </c>
      <c r="R1237" s="262">
        <f t="shared" si="199"/>
        <v>0</v>
      </c>
      <c r="S1237" s="6">
        <f t="shared" ref="S1237:S1243" si="210">L1237/K1237</f>
        <v>0.97688564476885642</v>
      </c>
      <c r="T1237" s="260">
        <f t="shared" si="200"/>
        <v>3282898.9631234948</v>
      </c>
      <c r="U1237" s="428">
        <v>0.97688564476885642</v>
      </c>
      <c r="W1237" s="226">
        <f t="shared" si="201"/>
        <v>-16060</v>
      </c>
      <c r="AB1237" s="199"/>
      <c r="AC1237" s="199"/>
    </row>
    <row r="1238" spans="1:29" s="225" customFormat="1" ht="36" hidden="1" customHeight="1" outlineLevel="7" x14ac:dyDescent="0.2">
      <c r="A1238" s="221"/>
      <c r="B1238" s="227"/>
      <c r="C1238" s="248"/>
      <c r="D1238" s="248"/>
      <c r="E1238" s="254"/>
      <c r="F1238" s="265"/>
      <c r="G1238" s="270"/>
      <c r="H1238" s="270"/>
      <c r="I1238" s="4" t="s">
        <v>292</v>
      </c>
      <c r="J1238" s="259" t="s">
        <v>257</v>
      </c>
      <c r="K1238" s="259">
        <v>100</v>
      </c>
      <c r="L1238" s="234">
        <v>100</v>
      </c>
      <c r="M1238" s="116">
        <v>1.2309804112269067E-5</v>
      </c>
      <c r="N1238" s="5">
        <f t="shared" si="202"/>
        <v>3360576.5226494553</v>
      </c>
      <c r="O1238" s="6">
        <v>1</v>
      </c>
      <c r="P1238" s="260">
        <v>3360576.5226494553</v>
      </c>
      <c r="Q1238" s="261">
        <f t="shared" si="199"/>
        <v>0</v>
      </c>
      <c r="R1238" s="262">
        <f t="shared" si="199"/>
        <v>0</v>
      </c>
      <c r="S1238" s="6">
        <f t="shared" si="210"/>
        <v>1</v>
      </c>
      <c r="T1238" s="260">
        <f t="shared" si="200"/>
        <v>3360576.5226494553</v>
      </c>
      <c r="U1238" s="428">
        <v>1</v>
      </c>
      <c r="W1238" s="226">
        <f t="shared" si="201"/>
        <v>-100</v>
      </c>
      <c r="AB1238" s="199"/>
      <c r="AC1238" s="199"/>
    </row>
    <row r="1239" spans="1:29" s="225" customFormat="1" ht="36" hidden="1" customHeight="1" outlineLevel="7" x14ac:dyDescent="0.2">
      <c r="A1239" s="221"/>
      <c r="B1239" s="227"/>
      <c r="C1239" s="248"/>
      <c r="D1239" s="248"/>
      <c r="E1239" s="254"/>
      <c r="F1239" s="265"/>
      <c r="G1239" s="270"/>
      <c r="H1239" s="270"/>
      <c r="I1239" s="4" t="s">
        <v>231</v>
      </c>
      <c r="J1239" s="259"/>
      <c r="K1239" s="259">
        <v>1</v>
      </c>
      <c r="L1239" s="234">
        <v>0</v>
      </c>
      <c r="M1239" s="116">
        <v>8.6168628785883447E-5</v>
      </c>
      <c r="N1239" s="5">
        <f t="shared" si="202"/>
        <v>23524035.65854618</v>
      </c>
      <c r="O1239" s="6">
        <v>0</v>
      </c>
      <c r="P1239" s="260">
        <v>0</v>
      </c>
      <c r="Q1239" s="261">
        <f t="shared" si="199"/>
        <v>0</v>
      </c>
      <c r="R1239" s="262">
        <f t="shared" si="199"/>
        <v>0</v>
      </c>
      <c r="S1239" s="6">
        <f t="shared" si="210"/>
        <v>0</v>
      </c>
      <c r="T1239" s="260">
        <f t="shared" si="200"/>
        <v>0</v>
      </c>
      <c r="U1239" s="428">
        <v>0</v>
      </c>
      <c r="W1239" s="226">
        <f t="shared" si="201"/>
        <v>0</v>
      </c>
      <c r="AB1239" s="199"/>
      <c r="AC1239" s="199"/>
    </row>
    <row r="1240" spans="1:29" s="225" customFormat="1" ht="36" hidden="1" customHeight="1" outlineLevel="7" x14ac:dyDescent="0.2">
      <c r="A1240" s="221"/>
      <c r="B1240" s="227"/>
      <c r="C1240" s="248"/>
      <c r="D1240" s="248"/>
      <c r="E1240" s="254"/>
      <c r="F1240" s="265"/>
      <c r="G1240" s="270"/>
      <c r="H1240" s="270"/>
      <c r="I1240" s="4" t="s">
        <v>80</v>
      </c>
      <c r="J1240" s="259"/>
      <c r="K1240" s="259">
        <v>1</v>
      </c>
      <c r="L1240" s="234">
        <v>0</v>
      </c>
      <c r="M1240" s="116">
        <v>3.6929412336807193E-5</v>
      </c>
      <c r="N1240" s="5">
        <f t="shared" si="202"/>
        <v>10081729.567948364</v>
      </c>
      <c r="O1240" s="6">
        <v>0</v>
      </c>
      <c r="P1240" s="260">
        <v>0</v>
      </c>
      <c r="Q1240" s="261">
        <f t="shared" si="199"/>
        <v>0</v>
      </c>
      <c r="R1240" s="262">
        <f t="shared" si="199"/>
        <v>0</v>
      </c>
      <c r="S1240" s="6">
        <f t="shared" si="210"/>
        <v>0</v>
      </c>
      <c r="T1240" s="260">
        <f t="shared" si="200"/>
        <v>0</v>
      </c>
      <c r="U1240" s="428">
        <v>0</v>
      </c>
      <c r="W1240" s="226">
        <f t="shared" si="201"/>
        <v>0</v>
      </c>
      <c r="AB1240" s="199"/>
      <c r="AC1240" s="199"/>
    </row>
    <row r="1241" spans="1:29" s="225" customFormat="1" ht="36" hidden="1" customHeight="1" outlineLevel="7" x14ac:dyDescent="0.2">
      <c r="A1241" s="221"/>
      <c r="B1241" s="227"/>
      <c r="C1241" s="248"/>
      <c r="D1241" s="248"/>
      <c r="E1241" s="254"/>
      <c r="F1241" s="265"/>
      <c r="G1241" s="270"/>
      <c r="H1241" s="270"/>
      <c r="I1241" s="4" t="s">
        <v>82</v>
      </c>
      <c r="J1241" s="259"/>
      <c r="K1241" s="259">
        <v>1</v>
      </c>
      <c r="L1241" s="234">
        <v>0</v>
      </c>
      <c r="M1241" s="116">
        <v>3.6929412336807193E-5</v>
      </c>
      <c r="N1241" s="5">
        <f t="shared" si="202"/>
        <v>10081729.567948364</v>
      </c>
      <c r="O1241" s="6">
        <v>0</v>
      </c>
      <c r="P1241" s="260">
        <v>0</v>
      </c>
      <c r="Q1241" s="261">
        <f t="shared" si="199"/>
        <v>0</v>
      </c>
      <c r="R1241" s="262">
        <f t="shared" si="199"/>
        <v>0</v>
      </c>
      <c r="S1241" s="6">
        <f t="shared" si="210"/>
        <v>0</v>
      </c>
      <c r="T1241" s="260">
        <f t="shared" si="200"/>
        <v>0</v>
      </c>
      <c r="U1241" s="428">
        <v>0</v>
      </c>
      <c r="W1241" s="226">
        <f t="shared" si="201"/>
        <v>0</v>
      </c>
      <c r="AB1241" s="199"/>
      <c r="AC1241" s="199"/>
    </row>
    <row r="1242" spans="1:29" s="225" customFormat="1" ht="36" hidden="1" customHeight="1" outlineLevel="7" x14ac:dyDescent="0.2">
      <c r="A1242" s="221"/>
      <c r="B1242" s="227"/>
      <c r="C1242" s="248"/>
      <c r="D1242" s="248"/>
      <c r="E1242" s="254"/>
      <c r="F1242" s="265"/>
      <c r="G1242" s="270"/>
      <c r="H1242" s="270"/>
      <c r="I1242" s="4" t="s">
        <v>293</v>
      </c>
      <c r="J1242" s="259"/>
      <c r="K1242" s="259">
        <v>1</v>
      </c>
      <c r="L1242" s="234">
        <v>0</v>
      </c>
      <c r="M1242" s="116">
        <v>4.9239216449076267E-5</v>
      </c>
      <c r="N1242" s="5">
        <f t="shared" si="202"/>
        <v>13442306.090597821</v>
      </c>
      <c r="O1242" s="6">
        <v>0</v>
      </c>
      <c r="P1242" s="260">
        <v>0</v>
      </c>
      <c r="Q1242" s="261">
        <f t="shared" ref="Q1242:R1305" si="211">S1242-O1242</f>
        <v>0</v>
      </c>
      <c r="R1242" s="262">
        <f t="shared" si="211"/>
        <v>0</v>
      </c>
      <c r="S1242" s="6">
        <f t="shared" si="210"/>
        <v>0</v>
      </c>
      <c r="T1242" s="260">
        <f t="shared" ref="T1242:T1305" si="212">S1242*N1242</f>
        <v>0</v>
      </c>
      <c r="U1242" s="428">
        <v>0</v>
      </c>
      <c r="W1242" s="226">
        <f t="shared" ref="W1242:W1305" si="213">V1242-L1242</f>
        <v>0</v>
      </c>
      <c r="AB1242" s="199"/>
      <c r="AC1242" s="199"/>
    </row>
    <row r="1243" spans="1:29" s="225" customFormat="1" ht="36" hidden="1" customHeight="1" outlineLevel="7" x14ac:dyDescent="0.2">
      <c r="A1243" s="221"/>
      <c r="B1243" s="227"/>
      <c r="C1243" s="248"/>
      <c r="D1243" s="248"/>
      <c r="E1243" s="254"/>
      <c r="F1243" s="265"/>
      <c r="G1243" s="270"/>
      <c r="H1243" s="270"/>
      <c r="I1243" s="4" t="s">
        <v>294</v>
      </c>
      <c r="J1243" s="259"/>
      <c r="K1243" s="259">
        <v>1</v>
      </c>
      <c r="L1243" s="234">
        <v>0</v>
      </c>
      <c r="M1243" s="116">
        <v>1.2309804112269067E-5</v>
      </c>
      <c r="N1243" s="5">
        <f t="shared" ref="N1243:N1306" si="214">M1243*$N$5</f>
        <v>3360576.5226494553</v>
      </c>
      <c r="O1243" s="6">
        <v>0</v>
      </c>
      <c r="P1243" s="260">
        <v>0</v>
      </c>
      <c r="Q1243" s="261">
        <f t="shared" si="211"/>
        <v>0</v>
      </c>
      <c r="R1243" s="262">
        <f t="shared" si="211"/>
        <v>0</v>
      </c>
      <c r="S1243" s="6">
        <f t="shared" si="210"/>
        <v>0</v>
      </c>
      <c r="T1243" s="260">
        <f t="shared" si="212"/>
        <v>0</v>
      </c>
      <c r="U1243" s="428">
        <v>0</v>
      </c>
      <c r="W1243" s="226">
        <f t="shared" si="213"/>
        <v>0</v>
      </c>
      <c r="AB1243" s="199"/>
      <c r="AC1243" s="199"/>
    </row>
    <row r="1244" spans="1:29" s="225" customFormat="1" ht="36" hidden="1" customHeight="1" outlineLevel="5" x14ac:dyDescent="0.2">
      <c r="A1244" s="221"/>
      <c r="B1244" s="227"/>
      <c r="C1244" s="248"/>
      <c r="D1244" s="248"/>
      <c r="E1244" s="254"/>
      <c r="F1244" s="265"/>
      <c r="G1244" s="270"/>
      <c r="H1244" s="270"/>
      <c r="I1244" s="22" t="s">
        <v>185</v>
      </c>
      <c r="J1244" s="271"/>
      <c r="K1244" s="271"/>
      <c r="L1244" s="23"/>
      <c r="M1244" s="115">
        <v>5.2721004108568419E-4</v>
      </c>
      <c r="N1244" s="23">
        <f t="shared" si="214"/>
        <v>143928341.21639177</v>
      </c>
      <c r="O1244" s="273">
        <v>0</v>
      </c>
      <c r="P1244" s="274">
        <v>0</v>
      </c>
      <c r="Q1244" s="24">
        <f t="shared" si="211"/>
        <v>0</v>
      </c>
      <c r="R1244" s="23">
        <f t="shared" si="211"/>
        <v>0</v>
      </c>
      <c r="S1244" s="273">
        <f>SUMPRODUCT(S1245:S1251,M1245:M1251)/M1244</f>
        <v>0</v>
      </c>
      <c r="T1244" s="274">
        <f t="shared" si="212"/>
        <v>0</v>
      </c>
      <c r="U1244" s="428">
        <v>0</v>
      </c>
      <c r="W1244" s="226">
        <f t="shared" si="213"/>
        <v>0</v>
      </c>
      <c r="AB1244" s="199"/>
      <c r="AC1244" s="199"/>
    </row>
    <row r="1245" spans="1:29" s="225" customFormat="1" ht="36" hidden="1" customHeight="1" outlineLevel="7" x14ac:dyDescent="0.2">
      <c r="A1245" s="221"/>
      <c r="B1245" s="227"/>
      <c r="C1245" s="248"/>
      <c r="D1245" s="248"/>
      <c r="E1245" s="254"/>
      <c r="F1245" s="265"/>
      <c r="G1245" s="270"/>
      <c r="H1245" s="270"/>
      <c r="I1245" s="4" t="s">
        <v>291</v>
      </c>
      <c r="J1245" s="259"/>
      <c r="K1245" s="259">
        <v>1</v>
      </c>
      <c r="L1245" s="234">
        <v>0</v>
      </c>
      <c r="M1245" s="116">
        <v>2.6360502054284212E-5</v>
      </c>
      <c r="N1245" s="5">
        <f t="shared" si="214"/>
        <v>7196417.0608195895</v>
      </c>
      <c r="O1245" s="6">
        <v>0</v>
      </c>
      <c r="P1245" s="260">
        <v>0</v>
      </c>
      <c r="Q1245" s="261">
        <f t="shared" si="211"/>
        <v>0</v>
      </c>
      <c r="R1245" s="262">
        <f t="shared" si="211"/>
        <v>0</v>
      </c>
      <c r="S1245" s="6">
        <f t="shared" ref="S1245:S1251" si="215">L1245/K1245</f>
        <v>0</v>
      </c>
      <c r="T1245" s="260">
        <f t="shared" si="212"/>
        <v>0</v>
      </c>
      <c r="U1245" s="428">
        <v>0</v>
      </c>
      <c r="W1245" s="226">
        <f t="shared" si="213"/>
        <v>0</v>
      </c>
      <c r="AB1245" s="199"/>
      <c r="AC1245" s="199"/>
    </row>
    <row r="1246" spans="1:29" s="225" customFormat="1" ht="36" hidden="1" customHeight="1" outlineLevel="7" x14ac:dyDescent="0.2">
      <c r="A1246" s="221"/>
      <c r="B1246" s="227"/>
      <c r="C1246" s="248"/>
      <c r="D1246" s="248"/>
      <c r="E1246" s="254"/>
      <c r="F1246" s="265"/>
      <c r="G1246" s="270"/>
      <c r="H1246" s="270"/>
      <c r="I1246" s="4" t="s">
        <v>292</v>
      </c>
      <c r="J1246" s="259"/>
      <c r="K1246" s="259">
        <v>1</v>
      </c>
      <c r="L1246" s="234">
        <v>0</v>
      </c>
      <c r="M1246" s="116">
        <v>2.6360502054284212E-5</v>
      </c>
      <c r="N1246" s="5">
        <f t="shared" si="214"/>
        <v>7196417.0608195895</v>
      </c>
      <c r="O1246" s="6">
        <v>0</v>
      </c>
      <c r="P1246" s="260">
        <v>0</v>
      </c>
      <c r="Q1246" s="261">
        <f t="shared" si="211"/>
        <v>0</v>
      </c>
      <c r="R1246" s="262">
        <f t="shared" si="211"/>
        <v>0</v>
      </c>
      <c r="S1246" s="6">
        <f t="shared" si="215"/>
        <v>0</v>
      </c>
      <c r="T1246" s="260">
        <f t="shared" si="212"/>
        <v>0</v>
      </c>
      <c r="U1246" s="428">
        <v>0</v>
      </c>
      <c r="W1246" s="226">
        <f t="shared" si="213"/>
        <v>0</v>
      </c>
      <c r="AB1246" s="199"/>
      <c r="AC1246" s="199"/>
    </row>
    <row r="1247" spans="1:29" s="225" customFormat="1" ht="36" hidden="1" customHeight="1" outlineLevel="7" x14ac:dyDescent="0.2">
      <c r="A1247" s="221"/>
      <c r="B1247" s="227"/>
      <c r="C1247" s="248"/>
      <c r="D1247" s="248"/>
      <c r="E1247" s="254"/>
      <c r="F1247" s="265"/>
      <c r="G1247" s="270"/>
      <c r="H1247" s="270"/>
      <c r="I1247" s="4" t="s">
        <v>231</v>
      </c>
      <c r="J1247" s="259"/>
      <c r="K1247" s="259">
        <v>1</v>
      </c>
      <c r="L1247" s="234">
        <v>0</v>
      </c>
      <c r="M1247" s="116">
        <v>1.8452351437998944E-4</v>
      </c>
      <c r="N1247" s="5">
        <f t="shared" si="214"/>
        <v>50374919.42573712</v>
      </c>
      <c r="O1247" s="6">
        <v>0</v>
      </c>
      <c r="P1247" s="260">
        <v>0</v>
      </c>
      <c r="Q1247" s="261">
        <f t="shared" si="211"/>
        <v>0</v>
      </c>
      <c r="R1247" s="262">
        <f t="shared" si="211"/>
        <v>0</v>
      </c>
      <c r="S1247" s="6">
        <f t="shared" si="215"/>
        <v>0</v>
      </c>
      <c r="T1247" s="260">
        <f t="shared" si="212"/>
        <v>0</v>
      </c>
      <c r="U1247" s="428">
        <v>0</v>
      </c>
      <c r="W1247" s="226">
        <f t="shared" si="213"/>
        <v>0</v>
      </c>
      <c r="AB1247" s="199"/>
      <c r="AC1247" s="199"/>
    </row>
    <row r="1248" spans="1:29" s="225" customFormat="1" ht="36" hidden="1" customHeight="1" outlineLevel="7" x14ac:dyDescent="0.2">
      <c r="A1248" s="221"/>
      <c r="B1248" s="227"/>
      <c r="C1248" s="248"/>
      <c r="D1248" s="248"/>
      <c r="E1248" s="254"/>
      <c r="F1248" s="265"/>
      <c r="G1248" s="270"/>
      <c r="H1248" s="270"/>
      <c r="I1248" s="4" t="s">
        <v>80</v>
      </c>
      <c r="J1248" s="259"/>
      <c r="K1248" s="259">
        <v>1</v>
      </c>
      <c r="L1248" s="234">
        <v>0</v>
      </c>
      <c r="M1248" s="116">
        <v>7.9081506162852623E-5</v>
      </c>
      <c r="N1248" s="5">
        <f t="shared" si="214"/>
        <v>21589251.182458766</v>
      </c>
      <c r="O1248" s="6">
        <v>0</v>
      </c>
      <c r="P1248" s="260">
        <v>0</v>
      </c>
      <c r="Q1248" s="261">
        <f t="shared" si="211"/>
        <v>0</v>
      </c>
      <c r="R1248" s="262">
        <f t="shared" si="211"/>
        <v>0</v>
      </c>
      <c r="S1248" s="6">
        <f t="shared" si="215"/>
        <v>0</v>
      </c>
      <c r="T1248" s="260">
        <f t="shared" si="212"/>
        <v>0</v>
      </c>
      <c r="U1248" s="428">
        <v>0</v>
      </c>
      <c r="W1248" s="226">
        <f t="shared" si="213"/>
        <v>0</v>
      </c>
      <c r="AB1248" s="199"/>
      <c r="AC1248" s="199"/>
    </row>
    <row r="1249" spans="1:29" s="225" customFormat="1" ht="36" hidden="1" customHeight="1" outlineLevel="7" x14ac:dyDescent="0.2">
      <c r="A1249" s="221"/>
      <c r="B1249" s="227"/>
      <c r="C1249" s="248"/>
      <c r="D1249" s="248"/>
      <c r="E1249" s="254"/>
      <c r="F1249" s="265"/>
      <c r="G1249" s="270"/>
      <c r="H1249" s="270"/>
      <c r="I1249" s="4" t="s">
        <v>82</v>
      </c>
      <c r="J1249" s="259"/>
      <c r="K1249" s="259">
        <v>1</v>
      </c>
      <c r="L1249" s="234">
        <v>0</v>
      </c>
      <c r="M1249" s="116">
        <v>7.9081506162852623E-5</v>
      </c>
      <c r="N1249" s="5">
        <f t="shared" si="214"/>
        <v>21589251.182458766</v>
      </c>
      <c r="O1249" s="6">
        <v>0</v>
      </c>
      <c r="P1249" s="260">
        <v>0</v>
      </c>
      <c r="Q1249" s="261">
        <f t="shared" si="211"/>
        <v>0</v>
      </c>
      <c r="R1249" s="262">
        <f t="shared" si="211"/>
        <v>0</v>
      </c>
      <c r="S1249" s="6">
        <f t="shared" si="215"/>
        <v>0</v>
      </c>
      <c r="T1249" s="260">
        <f t="shared" si="212"/>
        <v>0</v>
      </c>
      <c r="U1249" s="428">
        <v>0</v>
      </c>
      <c r="W1249" s="226">
        <f t="shared" si="213"/>
        <v>0</v>
      </c>
      <c r="AB1249" s="199"/>
      <c r="AC1249" s="199"/>
    </row>
    <row r="1250" spans="1:29" s="225" customFormat="1" ht="36" hidden="1" customHeight="1" outlineLevel="7" x14ac:dyDescent="0.2">
      <c r="A1250" s="221"/>
      <c r="B1250" s="227"/>
      <c r="C1250" s="248"/>
      <c r="D1250" s="248"/>
      <c r="E1250" s="254"/>
      <c r="F1250" s="265"/>
      <c r="G1250" s="270"/>
      <c r="H1250" s="270"/>
      <c r="I1250" s="4" t="s">
        <v>293</v>
      </c>
      <c r="J1250" s="259"/>
      <c r="K1250" s="259">
        <v>1</v>
      </c>
      <c r="L1250" s="234">
        <v>0</v>
      </c>
      <c r="M1250" s="116">
        <v>1.0544200821713685E-4</v>
      </c>
      <c r="N1250" s="5">
        <f t="shared" si="214"/>
        <v>28785668.243278358</v>
      </c>
      <c r="O1250" s="6">
        <v>0</v>
      </c>
      <c r="P1250" s="260">
        <v>0</v>
      </c>
      <c r="Q1250" s="261">
        <f t="shared" si="211"/>
        <v>0</v>
      </c>
      <c r="R1250" s="262">
        <f t="shared" si="211"/>
        <v>0</v>
      </c>
      <c r="S1250" s="6">
        <f t="shared" si="215"/>
        <v>0</v>
      </c>
      <c r="T1250" s="260">
        <f t="shared" si="212"/>
        <v>0</v>
      </c>
      <c r="U1250" s="428">
        <v>0</v>
      </c>
      <c r="W1250" s="226">
        <f t="shared" si="213"/>
        <v>0</v>
      </c>
      <c r="AB1250" s="199"/>
      <c r="AC1250" s="199"/>
    </row>
    <row r="1251" spans="1:29" s="225" customFormat="1" ht="36" hidden="1" customHeight="1" outlineLevel="7" x14ac:dyDescent="0.2">
      <c r="A1251" s="221"/>
      <c r="B1251" s="227"/>
      <c r="C1251" s="248"/>
      <c r="D1251" s="248"/>
      <c r="E1251" s="254"/>
      <c r="F1251" s="265"/>
      <c r="G1251" s="270"/>
      <c r="H1251" s="270"/>
      <c r="I1251" s="4" t="s">
        <v>294</v>
      </c>
      <c r="J1251" s="259"/>
      <c r="K1251" s="259">
        <v>1</v>
      </c>
      <c r="L1251" s="234">
        <v>0</v>
      </c>
      <c r="M1251" s="116">
        <v>2.6360502054284212E-5</v>
      </c>
      <c r="N1251" s="5">
        <f t="shared" si="214"/>
        <v>7196417.0608195895</v>
      </c>
      <c r="O1251" s="6">
        <v>0</v>
      </c>
      <c r="P1251" s="260">
        <v>0</v>
      </c>
      <c r="Q1251" s="261">
        <f t="shared" si="211"/>
        <v>0</v>
      </c>
      <c r="R1251" s="262">
        <f t="shared" si="211"/>
        <v>0</v>
      </c>
      <c r="S1251" s="6">
        <f t="shared" si="215"/>
        <v>0</v>
      </c>
      <c r="T1251" s="260">
        <f t="shared" si="212"/>
        <v>0</v>
      </c>
      <c r="U1251" s="428">
        <v>0</v>
      </c>
      <c r="W1251" s="226">
        <f t="shared" si="213"/>
        <v>0</v>
      </c>
      <c r="AB1251" s="199"/>
      <c r="AC1251" s="199"/>
    </row>
    <row r="1252" spans="1:29" s="225" customFormat="1" ht="36" hidden="1" customHeight="1" outlineLevel="5" x14ac:dyDescent="0.2">
      <c r="A1252" s="221"/>
      <c r="B1252" s="227"/>
      <c r="C1252" s="248"/>
      <c r="D1252" s="248"/>
      <c r="E1252" s="254"/>
      <c r="F1252" s="265"/>
      <c r="G1252" s="270"/>
      <c r="H1252" s="270"/>
      <c r="I1252" s="22" t="s">
        <v>186</v>
      </c>
      <c r="J1252" s="271"/>
      <c r="K1252" s="271"/>
      <c r="L1252" s="23"/>
      <c r="M1252" s="115">
        <v>7.9369783205627799E-5</v>
      </c>
      <c r="N1252" s="23">
        <f t="shared" si="214"/>
        <v>21667950.815136388</v>
      </c>
      <c r="O1252" s="273">
        <v>0</v>
      </c>
      <c r="P1252" s="274">
        <v>0</v>
      </c>
      <c r="Q1252" s="24">
        <f t="shared" si="211"/>
        <v>0</v>
      </c>
      <c r="R1252" s="23">
        <f t="shared" si="211"/>
        <v>0</v>
      </c>
      <c r="S1252" s="273">
        <f>SUMPRODUCT(S1253:S1259,M1253:M1259)/M1252</f>
        <v>0</v>
      </c>
      <c r="T1252" s="274">
        <f t="shared" si="212"/>
        <v>0</v>
      </c>
      <c r="U1252" s="428">
        <v>0</v>
      </c>
      <c r="W1252" s="226">
        <f t="shared" si="213"/>
        <v>0</v>
      </c>
      <c r="AB1252" s="199"/>
      <c r="AC1252" s="199"/>
    </row>
    <row r="1253" spans="1:29" s="225" customFormat="1" ht="36" hidden="1" customHeight="1" outlineLevel="7" x14ac:dyDescent="0.2">
      <c r="A1253" s="221"/>
      <c r="B1253" s="227"/>
      <c r="C1253" s="248"/>
      <c r="D1253" s="248"/>
      <c r="E1253" s="254"/>
      <c r="F1253" s="265"/>
      <c r="G1253" s="270"/>
      <c r="H1253" s="270"/>
      <c r="I1253" s="4" t="s">
        <v>291</v>
      </c>
      <c r="J1253" s="259"/>
      <c r="K1253" s="259">
        <v>1</v>
      </c>
      <c r="L1253" s="234">
        <v>0</v>
      </c>
      <c r="M1253" s="116">
        <v>3.9684891602813901E-6</v>
      </c>
      <c r="N1253" s="5">
        <f t="shared" si="214"/>
        <v>1083397.5407568195</v>
      </c>
      <c r="O1253" s="6">
        <v>0</v>
      </c>
      <c r="P1253" s="260">
        <v>0</v>
      </c>
      <c r="Q1253" s="261">
        <f t="shared" si="211"/>
        <v>0</v>
      </c>
      <c r="R1253" s="262">
        <f t="shared" si="211"/>
        <v>0</v>
      </c>
      <c r="S1253" s="6">
        <f t="shared" ref="S1253:S1259" si="216">L1253/K1253</f>
        <v>0</v>
      </c>
      <c r="T1253" s="260">
        <f t="shared" si="212"/>
        <v>0</v>
      </c>
      <c r="U1253" s="428">
        <v>0</v>
      </c>
      <c r="W1253" s="226">
        <f t="shared" si="213"/>
        <v>0</v>
      </c>
      <c r="AB1253" s="199"/>
      <c r="AC1253" s="199"/>
    </row>
    <row r="1254" spans="1:29" s="225" customFormat="1" ht="36" hidden="1" customHeight="1" outlineLevel="7" x14ac:dyDescent="0.2">
      <c r="A1254" s="221"/>
      <c r="B1254" s="227"/>
      <c r="C1254" s="248"/>
      <c r="D1254" s="248"/>
      <c r="E1254" s="254"/>
      <c r="F1254" s="265"/>
      <c r="G1254" s="270"/>
      <c r="H1254" s="270"/>
      <c r="I1254" s="4" t="s">
        <v>292</v>
      </c>
      <c r="J1254" s="259"/>
      <c r="K1254" s="259">
        <v>1</v>
      </c>
      <c r="L1254" s="234">
        <v>0</v>
      </c>
      <c r="M1254" s="116">
        <v>3.9684891602813901E-6</v>
      </c>
      <c r="N1254" s="5">
        <f t="shared" si="214"/>
        <v>1083397.5407568195</v>
      </c>
      <c r="O1254" s="6">
        <v>0</v>
      </c>
      <c r="P1254" s="260">
        <v>0</v>
      </c>
      <c r="Q1254" s="261">
        <f t="shared" si="211"/>
        <v>0</v>
      </c>
      <c r="R1254" s="262">
        <f t="shared" si="211"/>
        <v>0</v>
      </c>
      <c r="S1254" s="6">
        <f t="shared" si="216"/>
        <v>0</v>
      </c>
      <c r="T1254" s="260">
        <f t="shared" si="212"/>
        <v>0</v>
      </c>
      <c r="U1254" s="428">
        <v>0</v>
      </c>
      <c r="W1254" s="226">
        <f t="shared" si="213"/>
        <v>0</v>
      </c>
      <c r="AB1254" s="199"/>
      <c r="AC1254" s="199"/>
    </row>
    <row r="1255" spans="1:29" s="225" customFormat="1" ht="36" hidden="1" customHeight="1" outlineLevel="7" x14ac:dyDescent="0.2">
      <c r="A1255" s="221"/>
      <c r="B1255" s="227"/>
      <c r="C1255" s="248"/>
      <c r="D1255" s="248"/>
      <c r="E1255" s="254"/>
      <c r="F1255" s="265"/>
      <c r="G1255" s="270"/>
      <c r="H1255" s="270"/>
      <c r="I1255" s="4" t="s">
        <v>231</v>
      </c>
      <c r="J1255" s="259"/>
      <c r="K1255" s="259">
        <v>1</v>
      </c>
      <c r="L1255" s="234">
        <v>0</v>
      </c>
      <c r="M1255" s="116">
        <v>2.7779424121969728E-5</v>
      </c>
      <c r="N1255" s="5">
        <f t="shared" si="214"/>
        <v>7583782.7852977356</v>
      </c>
      <c r="O1255" s="6">
        <v>0</v>
      </c>
      <c r="P1255" s="260">
        <v>0</v>
      </c>
      <c r="Q1255" s="261">
        <f t="shared" si="211"/>
        <v>0</v>
      </c>
      <c r="R1255" s="262">
        <f t="shared" si="211"/>
        <v>0</v>
      </c>
      <c r="S1255" s="6">
        <f t="shared" si="216"/>
        <v>0</v>
      </c>
      <c r="T1255" s="260">
        <f t="shared" si="212"/>
        <v>0</v>
      </c>
      <c r="U1255" s="428">
        <v>0</v>
      </c>
      <c r="W1255" s="226">
        <f t="shared" si="213"/>
        <v>0</v>
      </c>
      <c r="AB1255" s="199"/>
      <c r="AC1255" s="199"/>
    </row>
    <row r="1256" spans="1:29" s="225" customFormat="1" ht="36" hidden="1" customHeight="1" outlineLevel="7" x14ac:dyDescent="0.2">
      <c r="A1256" s="221"/>
      <c r="B1256" s="227"/>
      <c r="C1256" s="248"/>
      <c r="D1256" s="248"/>
      <c r="E1256" s="254"/>
      <c r="F1256" s="265"/>
      <c r="G1256" s="270"/>
      <c r="H1256" s="270"/>
      <c r="I1256" s="4" t="s">
        <v>80</v>
      </c>
      <c r="J1256" s="259"/>
      <c r="K1256" s="259">
        <v>1</v>
      </c>
      <c r="L1256" s="234">
        <v>0</v>
      </c>
      <c r="M1256" s="116">
        <v>1.190546748084417E-5</v>
      </c>
      <c r="N1256" s="5">
        <f t="shared" si="214"/>
        <v>3250192.6222704584</v>
      </c>
      <c r="O1256" s="6">
        <v>0</v>
      </c>
      <c r="P1256" s="260">
        <v>0</v>
      </c>
      <c r="Q1256" s="261">
        <f t="shared" si="211"/>
        <v>0</v>
      </c>
      <c r="R1256" s="262">
        <f t="shared" si="211"/>
        <v>0</v>
      </c>
      <c r="S1256" s="6">
        <f t="shared" si="216"/>
        <v>0</v>
      </c>
      <c r="T1256" s="260">
        <f t="shared" si="212"/>
        <v>0</v>
      </c>
      <c r="U1256" s="428">
        <v>0</v>
      </c>
      <c r="W1256" s="226">
        <f t="shared" si="213"/>
        <v>0</v>
      </c>
      <c r="AB1256" s="199"/>
      <c r="AC1256" s="199"/>
    </row>
    <row r="1257" spans="1:29" s="225" customFormat="1" ht="36" hidden="1" customHeight="1" outlineLevel="7" x14ac:dyDescent="0.2">
      <c r="A1257" s="221"/>
      <c r="B1257" s="227"/>
      <c r="C1257" s="248"/>
      <c r="D1257" s="248"/>
      <c r="E1257" s="254"/>
      <c r="F1257" s="265"/>
      <c r="G1257" s="270"/>
      <c r="H1257" s="270"/>
      <c r="I1257" s="4" t="s">
        <v>82</v>
      </c>
      <c r="J1257" s="259"/>
      <c r="K1257" s="259">
        <v>1</v>
      </c>
      <c r="L1257" s="234">
        <v>0</v>
      </c>
      <c r="M1257" s="116">
        <v>1.190546748084417E-5</v>
      </c>
      <c r="N1257" s="5">
        <f t="shared" si="214"/>
        <v>3250192.6222704584</v>
      </c>
      <c r="O1257" s="6">
        <v>0</v>
      </c>
      <c r="P1257" s="260">
        <v>0</v>
      </c>
      <c r="Q1257" s="261">
        <f t="shared" si="211"/>
        <v>0</v>
      </c>
      <c r="R1257" s="262">
        <f t="shared" si="211"/>
        <v>0</v>
      </c>
      <c r="S1257" s="6">
        <f t="shared" si="216"/>
        <v>0</v>
      </c>
      <c r="T1257" s="260">
        <f t="shared" si="212"/>
        <v>0</v>
      </c>
      <c r="U1257" s="428">
        <v>0</v>
      </c>
      <c r="W1257" s="226">
        <f t="shared" si="213"/>
        <v>0</v>
      </c>
      <c r="AB1257" s="199"/>
      <c r="AC1257" s="199"/>
    </row>
    <row r="1258" spans="1:29" s="225" customFormat="1" ht="36" hidden="1" customHeight="1" outlineLevel="7" x14ac:dyDescent="0.2">
      <c r="A1258" s="221"/>
      <c r="B1258" s="227"/>
      <c r="C1258" s="248"/>
      <c r="D1258" s="248"/>
      <c r="E1258" s="254"/>
      <c r="F1258" s="265"/>
      <c r="G1258" s="270"/>
      <c r="H1258" s="270"/>
      <c r="I1258" s="4" t="s">
        <v>293</v>
      </c>
      <c r="J1258" s="259"/>
      <c r="K1258" s="259">
        <v>1</v>
      </c>
      <c r="L1258" s="234">
        <v>0</v>
      </c>
      <c r="M1258" s="116">
        <v>1.587395664112556E-5</v>
      </c>
      <c r="N1258" s="5">
        <f t="shared" si="214"/>
        <v>4333590.1630272781</v>
      </c>
      <c r="O1258" s="6">
        <v>0</v>
      </c>
      <c r="P1258" s="260">
        <v>0</v>
      </c>
      <c r="Q1258" s="261">
        <f t="shared" si="211"/>
        <v>0</v>
      </c>
      <c r="R1258" s="262">
        <f t="shared" si="211"/>
        <v>0</v>
      </c>
      <c r="S1258" s="6">
        <f t="shared" si="216"/>
        <v>0</v>
      </c>
      <c r="T1258" s="260">
        <f t="shared" si="212"/>
        <v>0</v>
      </c>
      <c r="U1258" s="428">
        <v>0</v>
      </c>
      <c r="W1258" s="226">
        <f t="shared" si="213"/>
        <v>0</v>
      </c>
      <c r="AB1258" s="199"/>
      <c r="AC1258" s="199"/>
    </row>
    <row r="1259" spans="1:29" s="225" customFormat="1" ht="36" hidden="1" customHeight="1" outlineLevel="7" x14ac:dyDescent="0.2">
      <c r="A1259" s="221"/>
      <c r="B1259" s="227"/>
      <c r="C1259" s="248"/>
      <c r="D1259" s="248"/>
      <c r="E1259" s="254"/>
      <c r="F1259" s="265"/>
      <c r="G1259" s="270"/>
      <c r="H1259" s="270"/>
      <c r="I1259" s="4" t="s">
        <v>294</v>
      </c>
      <c r="J1259" s="259"/>
      <c r="K1259" s="259">
        <v>1</v>
      </c>
      <c r="L1259" s="234">
        <v>0</v>
      </c>
      <c r="M1259" s="116">
        <v>3.9684891602813901E-6</v>
      </c>
      <c r="N1259" s="5">
        <f t="shared" si="214"/>
        <v>1083397.5407568195</v>
      </c>
      <c r="O1259" s="6">
        <v>0</v>
      </c>
      <c r="P1259" s="260">
        <v>0</v>
      </c>
      <c r="Q1259" s="261">
        <f t="shared" si="211"/>
        <v>0</v>
      </c>
      <c r="R1259" s="262">
        <f t="shared" si="211"/>
        <v>0</v>
      </c>
      <c r="S1259" s="6">
        <f t="shared" si="216"/>
        <v>0</v>
      </c>
      <c r="T1259" s="260">
        <f t="shared" si="212"/>
        <v>0</v>
      </c>
      <c r="U1259" s="428">
        <v>0</v>
      </c>
      <c r="W1259" s="226">
        <f t="shared" si="213"/>
        <v>0</v>
      </c>
      <c r="AB1259" s="199"/>
      <c r="AC1259" s="199"/>
    </row>
    <row r="1260" spans="1:29" s="225" customFormat="1" ht="36" hidden="1" customHeight="1" outlineLevel="5" x14ac:dyDescent="0.2">
      <c r="A1260" s="221"/>
      <c r="B1260" s="227"/>
      <c r="C1260" s="248"/>
      <c r="D1260" s="248"/>
      <c r="E1260" s="254"/>
      <c r="F1260" s="265"/>
      <c r="G1260" s="270"/>
      <c r="H1260" s="270"/>
      <c r="I1260" s="22" t="s">
        <v>187</v>
      </c>
      <c r="J1260" s="271"/>
      <c r="K1260" s="271"/>
      <c r="L1260" s="23"/>
      <c r="M1260" s="115">
        <v>1.8569534183958197E-6</v>
      </c>
      <c r="N1260" s="23">
        <f t="shared" si="214"/>
        <v>506948.28322205879</v>
      </c>
      <c r="O1260" s="273">
        <v>0</v>
      </c>
      <c r="P1260" s="274">
        <v>0</v>
      </c>
      <c r="Q1260" s="24">
        <f t="shared" si="211"/>
        <v>0</v>
      </c>
      <c r="R1260" s="23">
        <f t="shared" si="211"/>
        <v>0</v>
      </c>
      <c r="S1260" s="273">
        <f>SUMPRODUCT(S1261:S1267,M1261:M1267)/M1260</f>
        <v>0</v>
      </c>
      <c r="T1260" s="274">
        <f t="shared" si="212"/>
        <v>0</v>
      </c>
      <c r="U1260" s="428">
        <v>0</v>
      </c>
      <c r="W1260" s="226">
        <f t="shared" si="213"/>
        <v>0</v>
      </c>
      <c r="AB1260" s="199"/>
      <c r="AC1260" s="199"/>
    </row>
    <row r="1261" spans="1:29" s="225" customFormat="1" ht="36" hidden="1" customHeight="1" outlineLevel="7" x14ac:dyDescent="0.2">
      <c r="A1261" s="221"/>
      <c r="B1261" s="227"/>
      <c r="C1261" s="248"/>
      <c r="D1261" s="248"/>
      <c r="E1261" s="254"/>
      <c r="F1261" s="265"/>
      <c r="G1261" s="270"/>
      <c r="H1261" s="270"/>
      <c r="I1261" s="4" t="s">
        <v>291</v>
      </c>
      <c r="J1261" s="259"/>
      <c r="K1261" s="259">
        <v>1</v>
      </c>
      <c r="L1261" s="234">
        <v>0</v>
      </c>
      <c r="M1261" s="116">
        <v>9.2847670919790992E-8</v>
      </c>
      <c r="N1261" s="5">
        <f t="shared" si="214"/>
        <v>25347.414161102941</v>
      </c>
      <c r="O1261" s="6">
        <v>0</v>
      </c>
      <c r="P1261" s="260">
        <v>0</v>
      </c>
      <c r="Q1261" s="261">
        <f t="shared" si="211"/>
        <v>0</v>
      </c>
      <c r="R1261" s="262">
        <f t="shared" si="211"/>
        <v>0</v>
      </c>
      <c r="S1261" s="6">
        <f t="shared" ref="S1261:S1267" si="217">L1261/K1261</f>
        <v>0</v>
      </c>
      <c r="T1261" s="260">
        <f t="shared" si="212"/>
        <v>0</v>
      </c>
      <c r="U1261" s="428">
        <v>0</v>
      </c>
      <c r="W1261" s="226">
        <f t="shared" si="213"/>
        <v>0</v>
      </c>
      <c r="AB1261" s="199"/>
      <c r="AC1261" s="199"/>
    </row>
    <row r="1262" spans="1:29" s="225" customFormat="1" ht="36" hidden="1" customHeight="1" outlineLevel="7" x14ac:dyDescent="0.2">
      <c r="A1262" s="221"/>
      <c r="B1262" s="227"/>
      <c r="C1262" s="248"/>
      <c r="D1262" s="248"/>
      <c r="E1262" s="254"/>
      <c r="F1262" s="265"/>
      <c r="G1262" s="270"/>
      <c r="H1262" s="270"/>
      <c r="I1262" s="4" t="s">
        <v>292</v>
      </c>
      <c r="J1262" s="259"/>
      <c r="K1262" s="259">
        <v>1</v>
      </c>
      <c r="L1262" s="234">
        <v>0</v>
      </c>
      <c r="M1262" s="116">
        <v>9.2847670919790992E-8</v>
      </c>
      <c r="N1262" s="5">
        <f t="shared" si="214"/>
        <v>25347.414161102941</v>
      </c>
      <c r="O1262" s="6">
        <v>0</v>
      </c>
      <c r="P1262" s="260">
        <v>0</v>
      </c>
      <c r="Q1262" s="261">
        <f t="shared" si="211"/>
        <v>0</v>
      </c>
      <c r="R1262" s="262">
        <f t="shared" si="211"/>
        <v>0</v>
      </c>
      <c r="S1262" s="6">
        <f t="shared" si="217"/>
        <v>0</v>
      </c>
      <c r="T1262" s="260">
        <f t="shared" si="212"/>
        <v>0</v>
      </c>
      <c r="U1262" s="428">
        <v>0</v>
      </c>
      <c r="W1262" s="226">
        <f t="shared" si="213"/>
        <v>0</v>
      </c>
      <c r="AB1262" s="199"/>
      <c r="AC1262" s="199"/>
    </row>
    <row r="1263" spans="1:29" s="225" customFormat="1" ht="36" hidden="1" customHeight="1" outlineLevel="7" x14ac:dyDescent="0.2">
      <c r="A1263" s="221"/>
      <c r="B1263" s="227"/>
      <c r="C1263" s="248"/>
      <c r="D1263" s="248"/>
      <c r="E1263" s="254"/>
      <c r="F1263" s="265"/>
      <c r="G1263" s="270"/>
      <c r="H1263" s="270"/>
      <c r="I1263" s="4" t="s">
        <v>231</v>
      </c>
      <c r="J1263" s="259"/>
      <c r="K1263" s="259">
        <v>1</v>
      </c>
      <c r="L1263" s="234">
        <v>0</v>
      </c>
      <c r="M1263" s="116">
        <v>6.4993369643853687E-7</v>
      </c>
      <c r="N1263" s="5">
        <f t="shared" si="214"/>
        <v>177431.89912772056</v>
      </c>
      <c r="O1263" s="6">
        <v>0</v>
      </c>
      <c r="P1263" s="260">
        <v>0</v>
      </c>
      <c r="Q1263" s="261">
        <f t="shared" si="211"/>
        <v>0</v>
      </c>
      <c r="R1263" s="262">
        <f t="shared" si="211"/>
        <v>0</v>
      </c>
      <c r="S1263" s="6">
        <f t="shared" si="217"/>
        <v>0</v>
      </c>
      <c r="T1263" s="260">
        <f t="shared" si="212"/>
        <v>0</v>
      </c>
      <c r="U1263" s="428">
        <v>0</v>
      </c>
      <c r="W1263" s="226">
        <f t="shared" si="213"/>
        <v>0</v>
      </c>
      <c r="AB1263" s="199"/>
      <c r="AC1263" s="199"/>
    </row>
    <row r="1264" spans="1:29" s="225" customFormat="1" ht="36" hidden="1" customHeight="1" outlineLevel="7" x14ac:dyDescent="0.2">
      <c r="A1264" s="221"/>
      <c r="B1264" s="227"/>
      <c r="C1264" s="248"/>
      <c r="D1264" s="248"/>
      <c r="E1264" s="254"/>
      <c r="F1264" s="265"/>
      <c r="G1264" s="270"/>
      <c r="H1264" s="270"/>
      <c r="I1264" s="4" t="s">
        <v>80</v>
      </c>
      <c r="J1264" s="259"/>
      <c r="K1264" s="259">
        <v>1</v>
      </c>
      <c r="L1264" s="234">
        <v>0</v>
      </c>
      <c r="M1264" s="116">
        <v>2.7854301275937295E-7</v>
      </c>
      <c r="N1264" s="5">
        <f t="shared" si="214"/>
        <v>76042.242483308815</v>
      </c>
      <c r="O1264" s="6">
        <v>0</v>
      </c>
      <c r="P1264" s="260">
        <v>0</v>
      </c>
      <c r="Q1264" s="261">
        <f t="shared" si="211"/>
        <v>0</v>
      </c>
      <c r="R1264" s="262">
        <f t="shared" si="211"/>
        <v>0</v>
      </c>
      <c r="S1264" s="6">
        <f t="shared" si="217"/>
        <v>0</v>
      </c>
      <c r="T1264" s="260">
        <f t="shared" si="212"/>
        <v>0</v>
      </c>
      <c r="U1264" s="428">
        <v>0</v>
      </c>
      <c r="W1264" s="226">
        <f t="shared" si="213"/>
        <v>0</v>
      </c>
      <c r="AB1264" s="199"/>
      <c r="AC1264" s="199"/>
    </row>
    <row r="1265" spans="1:29" s="225" customFormat="1" ht="36" hidden="1" customHeight="1" outlineLevel="7" x14ac:dyDescent="0.2">
      <c r="A1265" s="221"/>
      <c r="B1265" s="227"/>
      <c r="C1265" s="248"/>
      <c r="D1265" s="248"/>
      <c r="E1265" s="254"/>
      <c r="F1265" s="265"/>
      <c r="G1265" s="270"/>
      <c r="H1265" s="270"/>
      <c r="I1265" s="4" t="s">
        <v>82</v>
      </c>
      <c r="J1265" s="259"/>
      <c r="K1265" s="259">
        <v>1</v>
      </c>
      <c r="L1265" s="234">
        <v>0</v>
      </c>
      <c r="M1265" s="116">
        <v>2.7854301275937295E-7</v>
      </c>
      <c r="N1265" s="5">
        <f t="shared" si="214"/>
        <v>76042.242483308815</v>
      </c>
      <c r="O1265" s="6">
        <v>0</v>
      </c>
      <c r="P1265" s="260">
        <v>0</v>
      </c>
      <c r="Q1265" s="261">
        <f t="shared" si="211"/>
        <v>0</v>
      </c>
      <c r="R1265" s="262">
        <f t="shared" si="211"/>
        <v>0</v>
      </c>
      <c r="S1265" s="6">
        <f t="shared" si="217"/>
        <v>0</v>
      </c>
      <c r="T1265" s="260">
        <f t="shared" si="212"/>
        <v>0</v>
      </c>
      <c r="U1265" s="428">
        <v>0</v>
      </c>
      <c r="W1265" s="226">
        <f t="shared" si="213"/>
        <v>0</v>
      </c>
      <c r="AB1265" s="199"/>
      <c r="AC1265" s="199"/>
    </row>
    <row r="1266" spans="1:29" s="225" customFormat="1" ht="36" hidden="1" customHeight="1" outlineLevel="7" x14ac:dyDescent="0.2">
      <c r="A1266" s="221"/>
      <c r="B1266" s="227"/>
      <c r="C1266" s="248"/>
      <c r="D1266" s="248"/>
      <c r="E1266" s="254"/>
      <c r="F1266" s="265"/>
      <c r="G1266" s="270"/>
      <c r="H1266" s="270"/>
      <c r="I1266" s="4" t="s">
        <v>293</v>
      </c>
      <c r="J1266" s="259"/>
      <c r="K1266" s="259">
        <v>1</v>
      </c>
      <c r="L1266" s="234">
        <v>0</v>
      </c>
      <c r="M1266" s="116">
        <v>3.7139068367916397E-7</v>
      </c>
      <c r="N1266" s="5">
        <f t="shared" si="214"/>
        <v>101389.65664441176</v>
      </c>
      <c r="O1266" s="6">
        <v>0</v>
      </c>
      <c r="P1266" s="260">
        <v>0</v>
      </c>
      <c r="Q1266" s="261">
        <f t="shared" si="211"/>
        <v>0</v>
      </c>
      <c r="R1266" s="262">
        <f t="shared" si="211"/>
        <v>0</v>
      </c>
      <c r="S1266" s="6">
        <f t="shared" si="217"/>
        <v>0</v>
      </c>
      <c r="T1266" s="260">
        <f t="shared" si="212"/>
        <v>0</v>
      </c>
      <c r="U1266" s="428">
        <v>0</v>
      </c>
      <c r="W1266" s="226">
        <f t="shared" si="213"/>
        <v>0</v>
      </c>
      <c r="AB1266" s="199"/>
      <c r="AC1266" s="199"/>
    </row>
    <row r="1267" spans="1:29" s="225" customFormat="1" ht="36" hidden="1" customHeight="1" outlineLevel="7" x14ac:dyDescent="0.2">
      <c r="A1267" s="221"/>
      <c r="B1267" s="227"/>
      <c r="C1267" s="248"/>
      <c r="D1267" s="248"/>
      <c r="E1267" s="254"/>
      <c r="F1267" s="265"/>
      <c r="G1267" s="270"/>
      <c r="H1267" s="270"/>
      <c r="I1267" s="4" t="s">
        <v>294</v>
      </c>
      <c r="J1267" s="259"/>
      <c r="K1267" s="259">
        <v>1</v>
      </c>
      <c r="L1267" s="234">
        <v>0</v>
      </c>
      <c r="M1267" s="116">
        <v>9.2847670919790992E-8</v>
      </c>
      <c r="N1267" s="5">
        <f t="shared" si="214"/>
        <v>25347.414161102941</v>
      </c>
      <c r="O1267" s="6">
        <v>0</v>
      </c>
      <c r="P1267" s="260">
        <v>0</v>
      </c>
      <c r="Q1267" s="261">
        <f t="shared" si="211"/>
        <v>0</v>
      </c>
      <c r="R1267" s="262">
        <f t="shared" si="211"/>
        <v>0</v>
      </c>
      <c r="S1267" s="6">
        <f t="shared" si="217"/>
        <v>0</v>
      </c>
      <c r="T1267" s="260">
        <f t="shared" si="212"/>
        <v>0</v>
      </c>
      <c r="U1267" s="428">
        <v>0</v>
      </c>
      <c r="W1267" s="226">
        <f t="shared" si="213"/>
        <v>0</v>
      </c>
      <c r="AB1267" s="199"/>
      <c r="AC1267" s="199"/>
    </row>
    <row r="1268" spans="1:29" s="225" customFormat="1" ht="36" hidden="1" customHeight="1" outlineLevel="5" x14ac:dyDescent="0.2">
      <c r="A1268" s="221"/>
      <c r="B1268" s="227"/>
      <c r="C1268" s="248"/>
      <c r="D1268" s="248"/>
      <c r="E1268" s="254"/>
      <c r="F1268" s="265"/>
      <c r="G1268" s="270"/>
      <c r="H1268" s="270"/>
      <c r="I1268" s="22" t="s">
        <v>188</v>
      </c>
      <c r="J1268" s="271"/>
      <c r="K1268" s="271"/>
      <c r="L1268" s="23"/>
      <c r="M1268" s="115">
        <v>3.5192262364759495E-6</v>
      </c>
      <c r="N1268" s="23">
        <f t="shared" si="214"/>
        <v>960748.76255793427</v>
      </c>
      <c r="O1268" s="273">
        <v>0</v>
      </c>
      <c r="P1268" s="274">
        <v>0</v>
      </c>
      <c r="Q1268" s="24">
        <f t="shared" si="211"/>
        <v>0</v>
      </c>
      <c r="R1268" s="23">
        <f t="shared" si="211"/>
        <v>0</v>
      </c>
      <c r="S1268" s="273">
        <f>SUMPRODUCT(S1269:S1275,M1269:M1275)/M1268</f>
        <v>0</v>
      </c>
      <c r="T1268" s="274">
        <f t="shared" si="212"/>
        <v>0</v>
      </c>
      <c r="U1268" s="428">
        <v>0</v>
      </c>
      <c r="W1268" s="226">
        <f t="shared" si="213"/>
        <v>0</v>
      </c>
      <c r="AB1268" s="199"/>
      <c r="AC1268" s="199"/>
    </row>
    <row r="1269" spans="1:29" s="225" customFormat="1" ht="36" hidden="1" customHeight="1" outlineLevel="7" x14ac:dyDescent="0.2">
      <c r="A1269" s="221"/>
      <c r="B1269" s="227"/>
      <c r="C1269" s="248"/>
      <c r="D1269" s="248"/>
      <c r="E1269" s="254"/>
      <c r="F1269" s="265"/>
      <c r="G1269" s="270"/>
      <c r="H1269" s="270"/>
      <c r="I1269" s="4" t="s">
        <v>291</v>
      </c>
      <c r="J1269" s="259"/>
      <c r="K1269" s="259">
        <v>1</v>
      </c>
      <c r="L1269" s="234">
        <v>0</v>
      </c>
      <c r="M1269" s="116">
        <v>1.759613118237975E-7</v>
      </c>
      <c r="N1269" s="5">
        <f t="shared" si="214"/>
        <v>48037.438127896719</v>
      </c>
      <c r="O1269" s="6">
        <v>0</v>
      </c>
      <c r="P1269" s="260">
        <v>0</v>
      </c>
      <c r="Q1269" s="261">
        <f t="shared" si="211"/>
        <v>0</v>
      </c>
      <c r="R1269" s="262">
        <f t="shared" si="211"/>
        <v>0</v>
      </c>
      <c r="S1269" s="6">
        <f t="shared" ref="S1269:S1275" si="218">L1269/K1269</f>
        <v>0</v>
      </c>
      <c r="T1269" s="260">
        <f t="shared" si="212"/>
        <v>0</v>
      </c>
      <c r="U1269" s="428">
        <v>0</v>
      </c>
      <c r="W1269" s="226">
        <f t="shared" si="213"/>
        <v>0</v>
      </c>
      <c r="AB1269" s="199"/>
      <c r="AC1269" s="199"/>
    </row>
    <row r="1270" spans="1:29" s="225" customFormat="1" ht="36" hidden="1" customHeight="1" outlineLevel="7" x14ac:dyDescent="0.2">
      <c r="A1270" s="221"/>
      <c r="B1270" s="227"/>
      <c r="C1270" s="248"/>
      <c r="D1270" s="248"/>
      <c r="E1270" s="254"/>
      <c r="F1270" s="265"/>
      <c r="G1270" s="270"/>
      <c r="H1270" s="270"/>
      <c r="I1270" s="4" t="s">
        <v>292</v>
      </c>
      <c r="J1270" s="259"/>
      <c r="K1270" s="259">
        <v>1</v>
      </c>
      <c r="L1270" s="234">
        <v>0</v>
      </c>
      <c r="M1270" s="116">
        <v>1.759613118237975E-7</v>
      </c>
      <c r="N1270" s="5">
        <f t="shared" si="214"/>
        <v>48037.438127896719</v>
      </c>
      <c r="O1270" s="6">
        <v>0</v>
      </c>
      <c r="P1270" s="260">
        <v>0</v>
      </c>
      <c r="Q1270" s="261">
        <f t="shared" si="211"/>
        <v>0</v>
      </c>
      <c r="R1270" s="262">
        <f t="shared" si="211"/>
        <v>0</v>
      </c>
      <c r="S1270" s="6">
        <f t="shared" si="218"/>
        <v>0</v>
      </c>
      <c r="T1270" s="260">
        <f t="shared" si="212"/>
        <v>0</v>
      </c>
      <c r="U1270" s="428">
        <v>0</v>
      </c>
      <c r="W1270" s="226">
        <f t="shared" si="213"/>
        <v>0</v>
      </c>
      <c r="AB1270" s="199"/>
      <c r="AC1270" s="199"/>
    </row>
    <row r="1271" spans="1:29" s="225" customFormat="1" ht="36" hidden="1" customHeight="1" outlineLevel="7" x14ac:dyDescent="0.2">
      <c r="A1271" s="221"/>
      <c r="B1271" s="227"/>
      <c r="C1271" s="248"/>
      <c r="D1271" s="248"/>
      <c r="E1271" s="254"/>
      <c r="F1271" s="265"/>
      <c r="G1271" s="270"/>
      <c r="H1271" s="270"/>
      <c r="I1271" s="4" t="s">
        <v>231</v>
      </c>
      <c r="J1271" s="259"/>
      <c r="K1271" s="259">
        <v>1</v>
      </c>
      <c r="L1271" s="234">
        <v>0</v>
      </c>
      <c r="M1271" s="116">
        <v>1.2317291827665822E-6</v>
      </c>
      <c r="N1271" s="5">
        <f t="shared" si="214"/>
        <v>336262.06689527695</v>
      </c>
      <c r="O1271" s="6">
        <v>0</v>
      </c>
      <c r="P1271" s="260">
        <v>0</v>
      </c>
      <c r="Q1271" s="261">
        <f t="shared" si="211"/>
        <v>0</v>
      </c>
      <c r="R1271" s="262">
        <f t="shared" si="211"/>
        <v>0</v>
      </c>
      <c r="S1271" s="6">
        <f t="shared" si="218"/>
        <v>0</v>
      </c>
      <c r="T1271" s="260">
        <f t="shared" si="212"/>
        <v>0</v>
      </c>
      <c r="U1271" s="428">
        <v>0</v>
      </c>
      <c r="W1271" s="226">
        <f t="shared" si="213"/>
        <v>0</v>
      </c>
      <c r="AB1271" s="199"/>
      <c r="AC1271" s="199"/>
    </row>
    <row r="1272" spans="1:29" s="225" customFormat="1" ht="36" hidden="1" customHeight="1" outlineLevel="7" x14ac:dyDescent="0.2">
      <c r="A1272" s="221"/>
      <c r="B1272" s="227"/>
      <c r="C1272" s="248"/>
      <c r="D1272" s="248"/>
      <c r="E1272" s="254"/>
      <c r="F1272" s="265"/>
      <c r="G1272" s="270"/>
      <c r="H1272" s="270"/>
      <c r="I1272" s="4" t="s">
        <v>80</v>
      </c>
      <c r="J1272" s="259"/>
      <c r="K1272" s="259">
        <v>1</v>
      </c>
      <c r="L1272" s="234">
        <v>0</v>
      </c>
      <c r="M1272" s="116">
        <v>5.2788393547139238E-7</v>
      </c>
      <c r="N1272" s="5">
        <f t="shared" si="214"/>
        <v>144112.31438369013</v>
      </c>
      <c r="O1272" s="6">
        <v>0</v>
      </c>
      <c r="P1272" s="260">
        <v>0</v>
      </c>
      <c r="Q1272" s="261">
        <f t="shared" si="211"/>
        <v>0</v>
      </c>
      <c r="R1272" s="262">
        <f t="shared" si="211"/>
        <v>0</v>
      </c>
      <c r="S1272" s="6">
        <f t="shared" si="218"/>
        <v>0</v>
      </c>
      <c r="T1272" s="260">
        <f t="shared" si="212"/>
        <v>0</v>
      </c>
      <c r="U1272" s="428">
        <v>0</v>
      </c>
      <c r="W1272" s="226">
        <f t="shared" si="213"/>
        <v>0</v>
      </c>
      <c r="AB1272" s="199"/>
      <c r="AC1272" s="199"/>
    </row>
    <row r="1273" spans="1:29" s="225" customFormat="1" ht="36" hidden="1" customHeight="1" outlineLevel="7" x14ac:dyDescent="0.2">
      <c r="A1273" s="221"/>
      <c r="B1273" s="227"/>
      <c r="C1273" s="248"/>
      <c r="D1273" s="248"/>
      <c r="E1273" s="254"/>
      <c r="F1273" s="265"/>
      <c r="G1273" s="270"/>
      <c r="H1273" s="270"/>
      <c r="I1273" s="4" t="s">
        <v>82</v>
      </c>
      <c r="J1273" s="259"/>
      <c r="K1273" s="259">
        <v>1</v>
      </c>
      <c r="L1273" s="234">
        <v>0</v>
      </c>
      <c r="M1273" s="116">
        <v>5.2788393547139238E-7</v>
      </c>
      <c r="N1273" s="5">
        <f t="shared" si="214"/>
        <v>144112.31438369013</v>
      </c>
      <c r="O1273" s="6">
        <v>0</v>
      </c>
      <c r="P1273" s="260">
        <v>0</v>
      </c>
      <c r="Q1273" s="261">
        <f t="shared" si="211"/>
        <v>0</v>
      </c>
      <c r="R1273" s="262">
        <f t="shared" si="211"/>
        <v>0</v>
      </c>
      <c r="S1273" s="6">
        <f t="shared" si="218"/>
        <v>0</v>
      </c>
      <c r="T1273" s="260">
        <f t="shared" si="212"/>
        <v>0</v>
      </c>
      <c r="U1273" s="428">
        <v>0</v>
      </c>
      <c r="W1273" s="226">
        <f t="shared" si="213"/>
        <v>0</v>
      </c>
      <c r="AB1273" s="199"/>
      <c r="AC1273" s="199"/>
    </row>
    <row r="1274" spans="1:29" s="225" customFormat="1" ht="36" hidden="1" customHeight="1" outlineLevel="7" x14ac:dyDescent="0.2">
      <c r="A1274" s="221"/>
      <c r="B1274" s="227"/>
      <c r="C1274" s="248"/>
      <c r="D1274" s="248"/>
      <c r="E1274" s="254"/>
      <c r="F1274" s="265"/>
      <c r="G1274" s="270"/>
      <c r="H1274" s="270"/>
      <c r="I1274" s="4" t="s">
        <v>293</v>
      </c>
      <c r="J1274" s="259"/>
      <c r="K1274" s="259">
        <v>1</v>
      </c>
      <c r="L1274" s="234">
        <v>0</v>
      </c>
      <c r="M1274" s="116">
        <v>7.0384524729518999E-7</v>
      </c>
      <c r="N1274" s="5">
        <f t="shared" si="214"/>
        <v>192149.75251158688</v>
      </c>
      <c r="O1274" s="6">
        <v>0</v>
      </c>
      <c r="P1274" s="260">
        <v>0</v>
      </c>
      <c r="Q1274" s="261">
        <f t="shared" si="211"/>
        <v>0</v>
      </c>
      <c r="R1274" s="262">
        <f t="shared" si="211"/>
        <v>0</v>
      </c>
      <c r="S1274" s="6">
        <f t="shared" si="218"/>
        <v>0</v>
      </c>
      <c r="T1274" s="260">
        <f t="shared" si="212"/>
        <v>0</v>
      </c>
      <c r="U1274" s="428">
        <v>0</v>
      </c>
      <c r="W1274" s="226">
        <f t="shared" si="213"/>
        <v>0</v>
      </c>
      <c r="AB1274" s="199"/>
      <c r="AC1274" s="199"/>
    </row>
    <row r="1275" spans="1:29" s="225" customFormat="1" ht="36" hidden="1" customHeight="1" outlineLevel="7" x14ac:dyDescent="0.2">
      <c r="A1275" s="221"/>
      <c r="B1275" s="227"/>
      <c r="C1275" s="248"/>
      <c r="D1275" s="248"/>
      <c r="E1275" s="254"/>
      <c r="F1275" s="265"/>
      <c r="G1275" s="270"/>
      <c r="H1275" s="270"/>
      <c r="I1275" s="4" t="s">
        <v>294</v>
      </c>
      <c r="J1275" s="259"/>
      <c r="K1275" s="259">
        <v>1</v>
      </c>
      <c r="L1275" s="234">
        <v>0</v>
      </c>
      <c r="M1275" s="116">
        <v>1.759613118237975E-7</v>
      </c>
      <c r="N1275" s="5">
        <f t="shared" si="214"/>
        <v>48037.438127896719</v>
      </c>
      <c r="O1275" s="6">
        <v>0</v>
      </c>
      <c r="P1275" s="260">
        <v>0</v>
      </c>
      <c r="Q1275" s="261">
        <f t="shared" si="211"/>
        <v>0</v>
      </c>
      <c r="R1275" s="262">
        <f t="shared" si="211"/>
        <v>0</v>
      </c>
      <c r="S1275" s="6">
        <f t="shared" si="218"/>
        <v>0</v>
      </c>
      <c r="T1275" s="260">
        <f t="shared" si="212"/>
        <v>0</v>
      </c>
      <c r="U1275" s="428">
        <v>0</v>
      </c>
      <c r="W1275" s="226">
        <f t="shared" si="213"/>
        <v>0</v>
      </c>
      <c r="AB1275" s="199"/>
      <c r="AC1275" s="199"/>
    </row>
    <row r="1276" spans="1:29" s="225" customFormat="1" ht="36" hidden="1" customHeight="1" outlineLevel="5" x14ac:dyDescent="0.2">
      <c r="A1276" s="221"/>
      <c r="B1276" s="227"/>
      <c r="C1276" s="248"/>
      <c r="D1276" s="248"/>
      <c r="E1276" s="254"/>
      <c r="F1276" s="265"/>
      <c r="G1276" s="270"/>
      <c r="H1276" s="270"/>
      <c r="I1276" s="22" t="s">
        <v>189</v>
      </c>
      <c r="J1276" s="271"/>
      <c r="K1276" s="271"/>
      <c r="L1276" s="23"/>
      <c r="M1276" s="115">
        <v>2.9202090047353619E-6</v>
      </c>
      <c r="N1276" s="23">
        <f t="shared" si="214"/>
        <v>797217.05829275376</v>
      </c>
      <c r="O1276" s="273">
        <v>0</v>
      </c>
      <c r="P1276" s="274">
        <v>0</v>
      </c>
      <c r="Q1276" s="24">
        <f t="shared" si="211"/>
        <v>0</v>
      </c>
      <c r="R1276" s="23">
        <f t="shared" si="211"/>
        <v>0</v>
      </c>
      <c r="S1276" s="273">
        <f>SUMPRODUCT(S1277:S1283,M1277:M1283)/M1276</f>
        <v>0</v>
      </c>
      <c r="T1276" s="274">
        <f t="shared" si="212"/>
        <v>0</v>
      </c>
      <c r="U1276" s="428">
        <v>0</v>
      </c>
      <c r="W1276" s="226">
        <f t="shared" si="213"/>
        <v>0</v>
      </c>
      <c r="AB1276" s="199"/>
      <c r="AC1276" s="199"/>
    </row>
    <row r="1277" spans="1:29" s="225" customFormat="1" ht="36" hidden="1" customHeight="1" outlineLevel="7" x14ac:dyDescent="0.2">
      <c r="A1277" s="221"/>
      <c r="B1277" s="227"/>
      <c r="C1277" s="248"/>
      <c r="D1277" s="248"/>
      <c r="E1277" s="254"/>
      <c r="F1277" s="265"/>
      <c r="G1277" s="270"/>
      <c r="H1277" s="270"/>
      <c r="I1277" s="4" t="s">
        <v>291</v>
      </c>
      <c r="J1277" s="259"/>
      <c r="K1277" s="259">
        <v>1</v>
      </c>
      <c r="L1277" s="234">
        <v>0</v>
      </c>
      <c r="M1277" s="116">
        <v>1.4601045023676812E-7</v>
      </c>
      <c r="N1277" s="5">
        <f t="shared" si="214"/>
        <v>39860.852914637697</v>
      </c>
      <c r="O1277" s="6">
        <v>0</v>
      </c>
      <c r="P1277" s="260">
        <v>0</v>
      </c>
      <c r="Q1277" s="261">
        <f t="shared" si="211"/>
        <v>0</v>
      </c>
      <c r="R1277" s="262">
        <f t="shared" si="211"/>
        <v>0</v>
      </c>
      <c r="S1277" s="6">
        <f t="shared" ref="S1277:S1283" si="219">L1277/K1277</f>
        <v>0</v>
      </c>
      <c r="T1277" s="260">
        <f t="shared" si="212"/>
        <v>0</v>
      </c>
      <c r="U1277" s="428">
        <v>0</v>
      </c>
      <c r="W1277" s="226">
        <f t="shared" si="213"/>
        <v>0</v>
      </c>
      <c r="AB1277" s="199"/>
      <c r="AC1277" s="199"/>
    </row>
    <row r="1278" spans="1:29" s="225" customFormat="1" ht="36" hidden="1" customHeight="1" outlineLevel="7" x14ac:dyDescent="0.2">
      <c r="A1278" s="221"/>
      <c r="B1278" s="227"/>
      <c r="C1278" s="248"/>
      <c r="D1278" s="248"/>
      <c r="E1278" s="254"/>
      <c r="F1278" s="265"/>
      <c r="G1278" s="270"/>
      <c r="H1278" s="270"/>
      <c r="I1278" s="4" t="s">
        <v>292</v>
      </c>
      <c r="J1278" s="259"/>
      <c r="K1278" s="259">
        <v>1</v>
      </c>
      <c r="L1278" s="234">
        <v>0</v>
      </c>
      <c r="M1278" s="116">
        <v>1.4601045023676812E-7</v>
      </c>
      <c r="N1278" s="5">
        <f t="shared" si="214"/>
        <v>39860.852914637697</v>
      </c>
      <c r="O1278" s="6">
        <v>0</v>
      </c>
      <c r="P1278" s="260">
        <v>0</v>
      </c>
      <c r="Q1278" s="261">
        <f t="shared" si="211"/>
        <v>0</v>
      </c>
      <c r="R1278" s="262">
        <f t="shared" si="211"/>
        <v>0</v>
      </c>
      <c r="S1278" s="6">
        <f t="shared" si="219"/>
        <v>0</v>
      </c>
      <c r="T1278" s="260">
        <f t="shared" si="212"/>
        <v>0</v>
      </c>
      <c r="U1278" s="428">
        <v>0</v>
      </c>
      <c r="W1278" s="226">
        <f t="shared" si="213"/>
        <v>0</v>
      </c>
      <c r="AB1278" s="199"/>
      <c r="AC1278" s="199"/>
    </row>
    <row r="1279" spans="1:29" s="225" customFormat="1" ht="36" hidden="1" customHeight="1" outlineLevel="7" x14ac:dyDescent="0.2">
      <c r="A1279" s="221"/>
      <c r="B1279" s="227"/>
      <c r="C1279" s="248"/>
      <c r="D1279" s="248"/>
      <c r="E1279" s="254"/>
      <c r="F1279" s="265"/>
      <c r="G1279" s="270"/>
      <c r="H1279" s="270"/>
      <c r="I1279" s="4" t="s">
        <v>231</v>
      </c>
      <c r="J1279" s="259"/>
      <c r="K1279" s="259">
        <v>1</v>
      </c>
      <c r="L1279" s="234">
        <v>0</v>
      </c>
      <c r="M1279" s="116">
        <v>1.0220731516573766E-6</v>
      </c>
      <c r="N1279" s="5">
        <f t="shared" si="214"/>
        <v>279025.9704024638</v>
      </c>
      <c r="O1279" s="6">
        <v>0</v>
      </c>
      <c r="P1279" s="260">
        <v>0</v>
      </c>
      <c r="Q1279" s="261">
        <f t="shared" si="211"/>
        <v>0</v>
      </c>
      <c r="R1279" s="262">
        <f t="shared" si="211"/>
        <v>0</v>
      </c>
      <c r="S1279" s="6">
        <f t="shared" si="219"/>
        <v>0</v>
      </c>
      <c r="T1279" s="260">
        <f t="shared" si="212"/>
        <v>0</v>
      </c>
      <c r="U1279" s="428">
        <v>0</v>
      </c>
      <c r="W1279" s="226">
        <f t="shared" si="213"/>
        <v>0</v>
      </c>
      <c r="AB1279" s="199"/>
      <c r="AC1279" s="199"/>
    </row>
    <row r="1280" spans="1:29" s="225" customFormat="1" ht="36" hidden="1" customHeight="1" outlineLevel="7" x14ac:dyDescent="0.2">
      <c r="A1280" s="221"/>
      <c r="B1280" s="227"/>
      <c r="C1280" s="248"/>
      <c r="D1280" s="248"/>
      <c r="E1280" s="254"/>
      <c r="F1280" s="265"/>
      <c r="G1280" s="270"/>
      <c r="H1280" s="270"/>
      <c r="I1280" s="4" t="s">
        <v>80</v>
      </c>
      <c r="J1280" s="259"/>
      <c r="K1280" s="259">
        <v>1</v>
      </c>
      <c r="L1280" s="234">
        <v>0</v>
      </c>
      <c r="M1280" s="116">
        <v>4.3803135071030424E-7</v>
      </c>
      <c r="N1280" s="5">
        <f t="shared" si="214"/>
        <v>119582.55874391306</v>
      </c>
      <c r="O1280" s="6">
        <v>0</v>
      </c>
      <c r="P1280" s="260">
        <v>0</v>
      </c>
      <c r="Q1280" s="261">
        <f t="shared" si="211"/>
        <v>0</v>
      </c>
      <c r="R1280" s="262">
        <f t="shared" si="211"/>
        <v>0</v>
      </c>
      <c r="S1280" s="6">
        <f t="shared" si="219"/>
        <v>0</v>
      </c>
      <c r="T1280" s="260">
        <f t="shared" si="212"/>
        <v>0</v>
      </c>
      <c r="U1280" s="428">
        <v>0</v>
      </c>
      <c r="W1280" s="226">
        <f t="shared" si="213"/>
        <v>0</v>
      </c>
      <c r="AB1280" s="199"/>
      <c r="AC1280" s="199"/>
    </row>
    <row r="1281" spans="1:29" s="225" customFormat="1" ht="36" hidden="1" customHeight="1" outlineLevel="7" x14ac:dyDescent="0.2">
      <c r="A1281" s="221"/>
      <c r="B1281" s="227"/>
      <c r="C1281" s="248"/>
      <c r="D1281" s="248"/>
      <c r="E1281" s="254"/>
      <c r="F1281" s="265"/>
      <c r="G1281" s="270"/>
      <c r="H1281" s="270"/>
      <c r="I1281" s="4" t="s">
        <v>82</v>
      </c>
      <c r="J1281" s="259"/>
      <c r="K1281" s="259">
        <v>1</v>
      </c>
      <c r="L1281" s="234">
        <v>0</v>
      </c>
      <c r="M1281" s="116">
        <v>4.3803135071030424E-7</v>
      </c>
      <c r="N1281" s="5">
        <f t="shared" si="214"/>
        <v>119582.55874391306</v>
      </c>
      <c r="O1281" s="6">
        <v>0</v>
      </c>
      <c r="P1281" s="260">
        <v>0</v>
      </c>
      <c r="Q1281" s="261">
        <f t="shared" si="211"/>
        <v>0</v>
      </c>
      <c r="R1281" s="262">
        <f t="shared" si="211"/>
        <v>0</v>
      </c>
      <c r="S1281" s="6">
        <f t="shared" si="219"/>
        <v>0</v>
      </c>
      <c r="T1281" s="260">
        <f t="shared" si="212"/>
        <v>0</v>
      </c>
      <c r="U1281" s="428">
        <v>0</v>
      </c>
      <c r="W1281" s="226">
        <f t="shared" si="213"/>
        <v>0</v>
      </c>
      <c r="AB1281" s="199"/>
      <c r="AC1281" s="199"/>
    </row>
    <row r="1282" spans="1:29" s="225" customFormat="1" ht="36" hidden="1" customHeight="1" outlineLevel="7" x14ac:dyDescent="0.2">
      <c r="A1282" s="221"/>
      <c r="B1282" s="227"/>
      <c r="C1282" s="248"/>
      <c r="D1282" s="248"/>
      <c r="E1282" s="254"/>
      <c r="F1282" s="265"/>
      <c r="G1282" s="270"/>
      <c r="H1282" s="270"/>
      <c r="I1282" s="4" t="s">
        <v>293</v>
      </c>
      <c r="J1282" s="259"/>
      <c r="K1282" s="259">
        <v>1</v>
      </c>
      <c r="L1282" s="234">
        <v>0</v>
      </c>
      <c r="M1282" s="116">
        <v>5.8404180094707246E-7</v>
      </c>
      <c r="N1282" s="5">
        <f t="shared" si="214"/>
        <v>159443.41165855079</v>
      </c>
      <c r="O1282" s="6">
        <v>0</v>
      </c>
      <c r="P1282" s="260">
        <v>0</v>
      </c>
      <c r="Q1282" s="261">
        <f t="shared" si="211"/>
        <v>0</v>
      </c>
      <c r="R1282" s="262">
        <f t="shared" si="211"/>
        <v>0</v>
      </c>
      <c r="S1282" s="6">
        <f t="shared" si="219"/>
        <v>0</v>
      </c>
      <c r="T1282" s="260">
        <f t="shared" si="212"/>
        <v>0</v>
      </c>
      <c r="U1282" s="428">
        <v>0</v>
      </c>
      <c r="W1282" s="226">
        <f t="shared" si="213"/>
        <v>0</v>
      </c>
      <c r="AB1282" s="199"/>
      <c r="AC1282" s="199"/>
    </row>
    <row r="1283" spans="1:29" s="225" customFormat="1" ht="36" hidden="1" customHeight="1" outlineLevel="7" x14ac:dyDescent="0.2">
      <c r="A1283" s="221"/>
      <c r="B1283" s="227"/>
      <c r="C1283" s="248"/>
      <c r="D1283" s="248"/>
      <c r="E1283" s="254"/>
      <c r="F1283" s="265"/>
      <c r="G1283" s="270"/>
      <c r="H1283" s="270"/>
      <c r="I1283" s="4" t="s">
        <v>294</v>
      </c>
      <c r="J1283" s="259"/>
      <c r="K1283" s="259">
        <v>1</v>
      </c>
      <c r="L1283" s="234">
        <v>0</v>
      </c>
      <c r="M1283" s="116">
        <v>1.4601045023676812E-7</v>
      </c>
      <c r="N1283" s="5">
        <f t="shared" si="214"/>
        <v>39860.852914637697</v>
      </c>
      <c r="O1283" s="6">
        <v>0</v>
      </c>
      <c r="P1283" s="260">
        <v>0</v>
      </c>
      <c r="Q1283" s="261">
        <f t="shared" si="211"/>
        <v>0</v>
      </c>
      <c r="R1283" s="262">
        <f t="shared" si="211"/>
        <v>0</v>
      </c>
      <c r="S1283" s="6">
        <f t="shared" si="219"/>
        <v>0</v>
      </c>
      <c r="T1283" s="260">
        <f t="shared" si="212"/>
        <v>0</v>
      </c>
      <c r="U1283" s="428">
        <v>0</v>
      </c>
      <c r="W1283" s="226">
        <f t="shared" si="213"/>
        <v>0</v>
      </c>
      <c r="AB1283" s="199"/>
      <c r="AC1283" s="199"/>
    </row>
    <row r="1284" spans="1:29" s="225" customFormat="1" ht="36" hidden="1" customHeight="1" outlineLevel="5" x14ac:dyDescent="0.2">
      <c r="A1284" s="221"/>
      <c r="B1284" s="227"/>
      <c r="C1284" s="248"/>
      <c r="D1284" s="248"/>
      <c r="E1284" s="254"/>
      <c r="F1284" s="265"/>
      <c r="G1284" s="270"/>
      <c r="H1284" s="270"/>
      <c r="I1284" s="22" t="s">
        <v>190</v>
      </c>
      <c r="J1284" s="271"/>
      <c r="K1284" s="271"/>
      <c r="L1284" s="23"/>
      <c r="M1284" s="115">
        <v>3.6540051136175814E-6</v>
      </c>
      <c r="N1284" s="23">
        <f t="shared" si="214"/>
        <v>997543.39601759973</v>
      </c>
      <c r="O1284" s="273">
        <v>0</v>
      </c>
      <c r="P1284" s="274">
        <v>0</v>
      </c>
      <c r="Q1284" s="24">
        <f t="shared" si="211"/>
        <v>0</v>
      </c>
      <c r="R1284" s="23">
        <f t="shared" si="211"/>
        <v>0</v>
      </c>
      <c r="S1284" s="273">
        <f>SUMPRODUCT(S1285:S1291,M1285:M1291)/M1284</f>
        <v>0</v>
      </c>
      <c r="T1284" s="274">
        <f t="shared" si="212"/>
        <v>0</v>
      </c>
      <c r="U1284" s="428">
        <v>0</v>
      </c>
      <c r="W1284" s="226">
        <f t="shared" si="213"/>
        <v>0</v>
      </c>
      <c r="AB1284" s="199"/>
      <c r="AC1284" s="199"/>
    </row>
    <row r="1285" spans="1:29" s="225" customFormat="1" ht="36" hidden="1" customHeight="1" outlineLevel="7" x14ac:dyDescent="0.2">
      <c r="A1285" s="221"/>
      <c r="B1285" s="227"/>
      <c r="C1285" s="248"/>
      <c r="D1285" s="248"/>
      <c r="E1285" s="254"/>
      <c r="F1285" s="265"/>
      <c r="G1285" s="270"/>
      <c r="H1285" s="270"/>
      <c r="I1285" s="4" t="s">
        <v>291</v>
      </c>
      <c r="J1285" s="259"/>
      <c r="K1285" s="259">
        <v>1</v>
      </c>
      <c r="L1285" s="234">
        <v>0</v>
      </c>
      <c r="M1285" s="116">
        <v>1.8270025568087908E-7</v>
      </c>
      <c r="N1285" s="5">
        <f t="shared" si="214"/>
        <v>49877.169800879987</v>
      </c>
      <c r="O1285" s="6">
        <v>0</v>
      </c>
      <c r="P1285" s="260">
        <v>0</v>
      </c>
      <c r="Q1285" s="261">
        <f t="shared" si="211"/>
        <v>0</v>
      </c>
      <c r="R1285" s="262">
        <f t="shared" si="211"/>
        <v>0</v>
      </c>
      <c r="S1285" s="6">
        <f t="shared" ref="S1285:S1291" si="220">L1285/K1285</f>
        <v>0</v>
      </c>
      <c r="T1285" s="260">
        <f t="shared" si="212"/>
        <v>0</v>
      </c>
      <c r="U1285" s="428">
        <v>0</v>
      </c>
      <c r="W1285" s="226">
        <f t="shared" si="213"/>
        <v>0</v>
      </c>
      <c r="AB1285" s="199"/>
      <c r="AC1285" s="199"/>
    </row>
    <row r="1286" spans="1:29" s="225" customFormat="1" ht="36" hidden="1" customHeight="1" outlineLevel="7" x14ac:dyDescent="0.2">
      <c r="A1286" s="221"/>
      <c r="B1286" s="227"/>
      <c r="C1286" s="248"/>
      <c r="D1286" s="248"/>
      <c r="E1286" s="254"/>
      <c r="F1286" s="265"/>
      <c r="G1286" s="270"/>
      <c r="H1286" s="270"/>
      <c r="I1286" s="4" t="s">
        <v>292</v>
      </c>
      <c r="J1286" s="259"/>
      <c r="K1286" s="259">
        <v>1</v>
      </c>
      <c r="L1286" s="234">
        <v>0</v>
      </c>
      <c r="M1286" s="116">
        <v>1.8270025568087908E-7</v>
      </c>
      <c r="N1286" s="5">
        <f t="shared" si="214"/>
        <v>49877.169800879987</v>
      </c>
      <c r="O1286" s="6">
        <v>0</v>
      </c>
      <c r="P1286" s="260">
        <v>0</v>
      </c>
      <c r="Q1286" s="261">
        <f t="shared" si="211"/>
        <v>0</v>
      </c>
      <c r="R1286" s="262">
        <f t="shared" si="211"/>
        <v>0</v>
      </c>
      <c r="S1286" s="6">
        <f t="shared" si="220"/>
        <v>0</v>
      </c>
      <c r="T1286" s="260">
        <f t="shared" si="212"/>
        <v>0</v>
      </c>
      <c r="U1286" s="428">
        <v>0</v>
      </c>
      <c r="W1286" s="226">
        <f t="shared" si="213"/>
        <v>0</v>
      </c>
      <c r="AB1286" s="199"/>
      <c r="AC1286" s="199"/>
    </row>
    <row r="1287" spans="1:29" s="225" customFormat="1" ht="36" hidden="1" customHeight="1" outlineLevel="7" x14ac:dyDescent="0.2">
      <c r="A1287" s="221"/>
      <c r="B1287" s="227"/>
      <c r="C1287" s="248"/>
      <c r="D1287" s="248"/>
      <c r="E1287" s="254"/>
      <c r="F1287" s="265"/>
      <c r="G1287" s="270"/>
      <c r="H1287" s="270"/>
      <c r="I1287" s="4" t="s">
        <v>231</v>
      </c>
      <c r="J1287" s="259"/>
      <c r="K1287" s="259">
        <v>1</v>
      </c>
      <c r="L1287" s="234">
        <v>0</v>
      </c>
      <c r="M1287" s="116">
        <v>1.2789017897661533E-6</v>
      </c>
      <c r="N1287" s="5">
        <f t="shared" si="214"/>
        <v>349140.18860615988</v>
      </c>
      <c r="O1287" s="6">
        <v>0</v>
      </c>
      <c r="P1287" s="260">
        <v>0</v>
      </c>
      <c r="Q1287" s="261">
        <f t="shared" si="211"/>
        <v>0</v>
      </c>
      <c r="R1287" s="262">
        <f t="shared" si="211"/>
        <v>0</v>
      </c>
      <c r="S1287" s="6">
        <f t="shared" si="220"/>
        <v>0</v>
      </c>
      <c r="T1287" s="260">
        <f t="shared" si="212"/>
        <v>0</v>
      </c>
      <c r="U1287" s="428">
        <v>0</v>
      </c>
      <c r="W1287" s="226">
        <f t="shared" si="213"/>
        <v>0</v>
      </c>
      <c r="AB1287" s="199"/>
      <c r="AC1287" s="199"/>
    </row>
    <row r="1288" spans="1:29" s="225" customFormat="1" ht="36" hidden="1" customHeight="1" outlineLevel="7" x14ac:dyDescent="0.2">
      <c r="A1288" s="221"/>
      <c r="B1288" s="227"/>
      <c r="C1288" s="248"/>
      <c r="D1288" s="248"/>
      <c r="E1288" s="254"/>
      <c r="F1288" s="265"/>
      <c r="G1288" s="270"/>
      <c r="H1288" s="270"/>
      <c r="I1288" s="4" t="s">
        <v>80</v>
      </c>
      <c r="J1288" s="259"/>
      <c r="K1288" s="259">
        <v>1</v>
      </c>
      <c r="L1288" s="234">
        <v>0</v>
      </c>
      <c r="M1288" s="116">
        <v>5.4810076704263722E-7</v>
      </c>
      <c r="N1288" s="5">
        <f t="shared" si="214"/>
        <v>149631.50940263996</v>
      </c>
      <c r="O1288" s="6">
        <v>0</v>
      </c>
      <c r="P1288" s="260">
        <v>0</v>
      </c>
      <c r="Q1288" s="261">
        <f t="shared" si="211"/>
        <v>0</v>
      </c>
      <c r="R1288" s="262">
        <f t="shared" si="211"/>
        <v>0</v>
      </c>
      <c r="S1288" s="6">
        <f t="shared" si="220"/>
        <v>0</v>
      </c>
      <c r="T1288" s="260">
        <f t="shared" si="212"/>
        <v>0</v>
      </c>
      <c r="U1288" s="428">
        <v>0</v>
      </c>
      <c r="W1288" s="226">
        <f t="shared" si="213"/>
        <v>0</v>
      </c>
      <c r="AB1288" s="199"/>
      <c r="AC1288" s="199"/>
    </row>
    <row r="1289" spans="1:29" s="225" customFormat="1" ht="36" hidden="1" customHeight="1" outlineLevel="7" x14ac:dyDescent="0.2">
      <c r="A1289" s="221"/>
      <c r="B1289" s="227"/>
      <c r="C1289" s="248"/>
      <c r="D1289" s="248"/>
      <c r="E1289" s="254"/>
      <c r="F1289" s="265"/>
      <c r="G1289" s="270"/>
      <c r="H1289" s="270"/>
      <c r="I1289" s="4" t="s">
        <v>82</v>
      </c>
      <c r="J1289" s="259"/>
      <c r="K1289" s="259">
        <v>1</v>
      </c>
      <c r="L1289" s="234">
        <v>0</v>
      </c>
      <c r="M1289" s="116">
        <v>5.4810076704263722E-7</v>
      </c>
      <c r="N1289" s="5">
        <f t="shared" si="214"/>
        <v>149631.50940263996</v>
      </c>
      <c r="O1289" s="6">
        <v>0</v>
      </c>
      <c r="P1289" s="260">
        <v>0</v>
      </c>
      <c r="Q1289" s="261">
        <f t="shared" si="211"/>
        <v>0</v>
      </c>
      <c r="R1289" s="262">
        <f t="shared" si="211"/>
        <v>0</v>
      </c>
      <c r="S1289" s="6">
        <f t="shared" si="220"/>
        <v>0</v>
      </c>
      <c r="T1289" s="260">
        <f t="shared" si="212"/>
        <v>0</v>
      </c>
      <c r="U1289" s="428">
        <v>0</v>
      </c>
      <c r="W1289" s="226">
        <f t="shared" si="213"/>
        <v>0</v>
      </c>
      <c r="AB1289" s="199"/>
      <c r="AC1289" s="199"/>
    </row>
    <row r="1290" spans="1:29" s="225" customFormat="1" ht="36" hidden="1" customHeight="1" outlineLevel="7" x14ac:dyDescent="0.2">
      <c r="A1290" s="221"/>
      <c r="B1290" s="227"/>
      <c r="C1290" s="248"/>
      <c r="D1290" s="248"/>
      <c r="E1290" s="254"/>
      <c r="F1290" s="265"/>
      <c r="G1290" s="270"/>
      <c r="H1290" s="270"/>
      <c r="I1290" s="4" t="s">
        <v>293</v>
      </c>
      <c r="J1290" s="259"/>
      <c r="K1290" s="259">
        <v>1</v>
      </c>
      <c r="L1290" s="234">
        <v>0</v>
      </c>
      <c r="M1290" s="116">
        <v>7.3080102272351633E-7</v>
      </c>
      <c r="N1290" s="5">
        <f t="shared" si="214"/>
        <v>199508.67920351995</v>
      </c>
      <c r="O1290" s="6">
        <v>0</v>
      </c>
      <c r="P1290" s="260">
        <v>0</v>
      </c>
      <c r="Q1290" s="261">
        <f t="shared" si="211"/>
        <v>0</v>
      </c>
      <c r="R1290" s="262">
        <f t="shared" si="211"/>
        <v>0</v>
      </c>
      <c r="S1290" s="6">
        <f t="shared" si="220"/>
        <v>0</v>
      </c>
      <c r="T1290" s="260">
        <f t="shared" si="212"/>
        <v>0</v>
      </c>
      <c r="U1290" s="428">
        <v>0</v>
      </c>
      <c r="W1290" s="226">
        <f t="shared" si="213"/>
        <v>0</v>
      </c>
      <c r="AB1290" s="199"/>
      <c r="AC1290" s="199"/>
    </row>
    <row r="1291" spans="1:29" s="225" customFormat="1" ht="36" hidden="1" customHeight="1" outlineLevel="7" x14ac:dyDescent="0.2">
      <c r="A1291" s="221"/>
      <c r="B1291" s="227"/>
      <c r="C1291" s="248"/>
      <c r="D1291" s="248"/>
      <c r="E1291" s="254"/>
      <c r="F1291" s="265"/>
      <c r="G1291" s="270"/>
      <c r="H1291" s="270"/>
      <c r="I1291" s="4" t="s">
        <v>294</v>
      </c>
      <c r="J1291" s="259"/>
      <c r="K1291" s="259">
        <v>1</v>
      </c>
      <c r="L1291" s="234">
        <v>0</v>
      </c>
      <c r="M1291" s="116">
        <v>1.8270025568087908E-7</v>
      </c>
      <c r="N1291" s="5">
        <f t="shared" si="214"/>
        <v>49877.169800879987</v>
      </c>
      <c r="O1291" s="6">
        <v>0</v>
      </c>
      <c r="P1291" s="260">
        <v>0</v>
      </c>
      <c r="Q1291" s="261">
        <f t="shared" si="211"/>
        <v>0</v>
      </c>
      <c r="R1291" s="262">
        <f t="shared" si="211"/>
        <v>0</v>
      </c>
      <c r="S1291" s="6">
        <f t="shared" si="220"/>
        <v>0</v>
      </c>
      <c r="T1291" s="260">
        <f t="shared" si="212"/>
        <v>0</v>
      </c>
      <c r="U1291" s="428">
        <v>0</v>
      </c>
      <c r="W1291" s="226">
        <f t="shared" si="213"/>
        <v>0</v>
      </c>
      <c r="AB1291" s="199"/>
      <c r="AC1291" s="199"/>
    </row>
    <row r="1292" spans="1:29" s="225" customFormat="1" ht="36" hidden="1" customHeight="1" outlineLevel="5" x14ac:dyDescent="0.2">
      <c r="A1292" s="221"/>
      <c r="B1292" s="227"/>
      <c r="C1292" s="248"/>
      <c r="D1292" s="248"/>
      <c r="E1292" s="254"/>
      <c r="F1292" s="265"/>
      <c r="G1292" s="270"/>
      <c r="H1292" s="270"/>
      <c r="I1292" s="22" t="s">
        <v>191</v>
      </c>
      <c r="J1292" s="271"/>
      <c r="K1292" s="271"/>
      <c r="L1292" s="23"/>
      <c r="M1292" s="115">
        <v>3.7438576983786688E-4</v>
      </c>
      <c r="N1292" s="23">
        <f t="shared" si="214"/>
        <v>102207315.16573766</v>
      </c>
      <c r="O1292" s="273">
        <v>0</v>
      </c>
      <c r="P1292" s="274">
        <v>0</v>
      </c>
      <c r="Q1292" s="24">
        <f t="shared" si="211"/>
        <v>0</v>
      </c>
      <c r="R1292" s="23">
        <f t="shared" si="211"/>
        <v>0</v>
      </c>
      <c r="S1292" s="273">
        <f>SUMPRODUCT(S1293:S1299,M1293:M1299)/M1292</f>
        <v>0</v>
      </c>
      <c r="T1292" s="274">
        <f t="shared" si="212"/>
        <v>0</v>
      </c>
      <c r="U1292" s="428">
        <v>0</v>
      </c>
      <c r="W1292" s="226">
        <f t="shared" si="213"/>
        <v>0</v>
      </c>
      <c r="AB1292" s="199"/>
      <c r="AC1292" s="199"/>
    </row>
    <row r="1293" spans="1:29" s="225" customFormat="1" ht="36" hidden="1" customHeight="1" outlineLevel="7" x14ac:dyDescent="0.2">
      <c r="A1293" s="221"/>
      <c r="B1293" s="227"/>
      <c r="C1293" s="248"/>
      <c r="D1293" s="248"/>
      <c r="E1293" s="254"/>
      <c r="F1293" s="265"/>
      <c r="G1293" s="270"/>
      <c r="H1293" s="270"/>
      <c r="I1293" s="4" t="s">
        <v>291</v>
      </c>
      <c r="J1293" s="259"/>
      <c r="K1293" s="259">
        <v>1</v>
      </c>
      <c r="L1293" s="234">
        <v>0</v>
      </c>
      <c r="M1293" s="116">
        <v>1.8719288491893347E-5</v>
      </c>
      <c r="N1293" s="5">
        <f t="shared" si="214"/>
        <v>5110365.7582868841</v>
      </c>
      <c r="O1293" s="6">
        <v>0</v>
      </c>
      <c r="P1293" s="260">
        <v>0</v>
      </c>
      <c r="Q1293" s="261">
        <f t="shared" si="211"/>
        <v>0</v>
      </c>
      <c r="R1293" s="262">
        <f t="shared" si="211"/>
        <v>0</v>
      </c>
      <c r="S1293" s="6">
        <f t="shared" ref="S1293:S1299" si="221">L1293/K1293</f>
        <v>0</v>
      </c>
      <c r="T1293" s="260">
        <f t="shared" si="212"/>
        <v>0</v>
      </c>
      <c r="U1293" s="428">
        <v>0</v>
      </c>
      <c r="W1293" s="226">
        <f t="shared" si="213"/>
        <v>0</v>
      </c>
      <c r="AB1293" s="199"/>
      <c r="AC1293" s="199"/>
    </row>
    <row r="1294" spans="1:29" s="225" customFormat="1" ht="36" hidden="1" customHeight="1" outlineLevel="7" x14ac:dyDescent="0.2">
      <c r="A1294" s="221"/>
      <c r="B1294" s="227"/>
      <c r="C1294" s="248"/>
      <c r="D1294" s="248"/>
      <c r="E1294" s="254"/>
      <c r="F1294" s="265"/>
      <c r="G1294" s="270"/>
      <c r="H1294" s="270"/>
      <c r="I1294" s="4" t="s">
        <v>292</v>
      </c>
      <c r="J1294" s="259"/>
      <c r="K1294" s="259">
        <v>1</v>
      </c>
      <c r="L1294" s="234">
        <v>0</v>
      </c>
      <c r="M1294" s="116">
        <v>1.8719288491893347E-5</v>
      </c>
      <c r="N1294" s="5">
        <f t="shared" si="214"/>
        <v>5110365.7582868841</v>
      </c>
      <c r="O1294" s="6">
        <v>0</v>
      </c>
      <c r="P1294" s="260">
        <v>0</v>
      </c>
      <c r="Q1294" s="261">
        <f t="shared" si="211"/>
        <v>0</v>
      </c>
      <c r="R1294" s="262">
        <f t="shared" si="211"/>
        <v>0</v>
      </c>
      <c r="S1294" s="6">
        <f t="shared" si="221"/>
        <v>0</v>
      </c>
      <c r="T1294" s="260">
        <f t="shared" si="212"/>
        <v>0</v>
      </c>
      <c r="U1294" s="428">
        <v>0</v>
      </c>
      <c r="W1294" s="226">
        <f t="shared" si="213"/>
        <v>0</v>
      </c>
      <c r="AB1294" s="199"/>
      <c r="AC1294" s="199"/>
    </row>
    <row r="1295" spans="1:29" s="225" customFormat="1" ht="36" hidden="1" customHeight="1" outlineLevel="7" x14ac:dyDescent="0.2">
      <c r="A1295" s="221"/>
      <c r="B1295" s="227"/>
      <c r="C1295" s="248"/>
      <c r="D1295" s="248"/>
      <c r="E1295" s="254"/>
      <c r="F1295" s="265"/>
      <c r="G1295" s="270"/>
      <c r="H1295" s="270"/>
      <c r="I1295" s="4" t="s">
        <v>231</v>
      </c>
      <c r="J1295" s="259"/>
      <c r="K1295" s="259">
        <v>1</v>
      </c>
      <c r="L1295" s="234">
        <v>0</v>
      </c>
      <c r="M1295" s="116">
        <v>1.310350194432534E-4</v>
      </c>
      <c r="N1295" s="5">
        <f t="shared" si="214"/>
        <v>35772560.308008179</v>
      </c>
      <c r="O1295" s="6">
        <v>0</v>
      </c>
      <c r="P1295" s="260">
        <v>0</v>
      </c>
      <c r="Q1295" s="261">
        <f t="shared" si="211"/>
        <v>0</v>
      </c>
      <c r="R1295" s="262">
        <f t="shared" si="211"/>
        <v>0</v>
      </c>
      <c r="S1295" s="6">
        <f t="shared" si="221"/>
        <v>0</v>
      </c>
      <c r="T1295" s="260">
        <f t="shared" si="212"/>
        <v>0</v>
      </c>
      <c r="U1295" s="428">
        <v>0</v>
      </c>
      <c r="W1295" s="226">
        <f t="shared" si="213"/>
        <v>0</v>
      </c>
      <c r="AB1295" s="199"/>
      <c r="AC1295" s="199"/>
    </row>
    <row r="1296" spans="1:29" s="225" customFormat="1" ht="36" hidden="1" customHeight="1" outlineLevel="7" x14ac:dyDescent="0.2">
      <c r="A1296" s="221"/>
      <c r="B1296" s="227"/>
      <c r="C1296" s="248"/>
      <c r="D1296" s="248"/>
      <c r="E1296" s="254"/>
      <c r="F1296" s="265"/>
      <c r="G1296" s="270"/>
      <c r="H1296" s="270"/>
      <c r="I1296" s="4" t="s">
        <v>80</v>
      </c>
      <c r="J1296" s="259"/>
      <c r="K1296" s="259">
        <v>1</v>
      </c>
      <c r="L1296" s="234">
        <v>0</v>
      </c>
      <c r="M1296" s="116">
        <v>5.6157865475680026E-5</v>
      </c>
      <c r="N1296" s="5">
        <f t="shared" si="214"/>
        <v>15331097.274860647</v>
      </c>
      <c r="O1296" s="6">
        <v>0</v>
      </c>
      <c r="P1296" s="260">
        <v>0</v>
      </c>
      <c r="Q1296" s="261">
        <f t="shared" si="211"/>
        <v>0</v>
      </c>
      <c r="R1296" s="262">
        <f t="shared" si="211"/>
        <v>0</v>
      </c>
      <c r="S1296" s="6">
        <f t="shared" si="221"/>
        <v>0</v>
      </c>
      <c r="T1296" s="260">
        <f t="shared" si="212"/>
        <v>0</v>
      </c>
      <c r="U1296" s="428">
        <v>0</v>
      </c>
      <c r="W1296" s="226">
        <f t="shared" si="213"/>
        <v>0</v>
      </c>
      <c r="AB1296" s="199"/>
      <c r="AC1296" s="199"/>
    </row>
    <row r="1297" spans="1:29" s="225" customFormat="1" ht="36" hidden="1" customHeight="1" outlineLevel="7" x14ac:dyDescent="0.2">
      <c r="A1297" s="221"/>
      <c r="B1297" s="227"/>
      <c r="C1297" s="248"/>
      <c r="D1297" s="248"/>
      <c r="E1297" s="254"/>
      <c r="F1297" s="265"/>
      <c r="G1297" s="270"/>
      <c r="H1297" s="270"/>
      <c r="I1297" s="4" t="s">
        <v>82</v>
      </c>
      <c r="J1297" s="259"/>
      <c r="K1297" s="259">
        <v>1</v>
      </c>
      <c r="L1297" s="234">
        <v>0</v>
      </c>
      <c r="M1297" s="116">
        <v>5.6157865475680026E-5</v>
      </c>
      <c r="N1297" s="5">
        <f t="shared" si="214"/>
        <v>15331097.274860647</v>
      </c>
      <c r="O1297" s="6">
        <v>0</v>
      </c>
      <c r="P1297" s="260">
        <v>0</v>
      </c>
      <c r="Q1297" s="261">
        <f t="shared" si="211"/>
        <v>0</v>
      </c>
      <c r="R1297" s="262">
        <f t="shared" si="211"/>
        <v>0</v>
      </c>
      <c r="S1297" s="6">
        <f t="shared" si="221"/>
        <v>0</v>
      </c>
      <c r="T1297" s="260">
        <f t="shared" si="212"/>
        <v>0</v>
      </c>
      <c r="U1297" s="428">
        <v>0</v>
      </c>
      <c r="W1297" s="226">
        <f t="shared" si="213"/>
        <v>0</v>
      </c>
      <c r="AB1297" s="199"/>
      <c r="AC1297" s="199"/>
    </row>
    <row r="1298" spans="1:29" s="225" customFormat="1" ht="36" hidden="1" customHeight="1" outlineLevel="7" x14ac:dyDescent="0.2">
      <c r="A1298" s="221"/>
      <c r="B1298" s="227"/>
      <c r="C1298" s="248"/>
      <c r="D1298" s="248"/>
      <c r="E1298" s="254"/>
      <c r="F1298" s="265"/>
      <c r="G1298" s="270"/>
      <c r="H1298" s="270"/>
      <c r="I1298" s="4" t="s">
        <v>293</v>
      </c>
      <c r="J1298" s="259"/>
      <c r="K1298" s="259">
        <v>1</v>
      </c>
      <c r="L1298" s="234">
        <v>0</v>
      </c>
      <c r="M1298" s="116">
        <v>7.4877153967573386E-5</v>
      </c>
      <c r="N1298" s="5">
        <f t="shared" si="214"/>
        <v>20441463.033147536</v>
      </c>
      <c r="O1298" s="6">
        <v>0</v>
      </c>
      <c r="P1298" s="260">
        <v>0</v>
      </c>
      <c r="Q1298" s="261">
        <f t="shared" si="211"/>
        <v>0</v>
      </c>
      <c r="R1298" s="262">
        <f t="shared" si="211"/>
        <v>0</v>
      </c>
      <c r="S1298" s="6">
        <f t="shared" si="221"/>
        <v>0</v>
      </c>
      <c r="T1298" s="260">
        <f t="shared" si="212"/>
        <v>0</v>
      </c>
      <c r="U1298" s="428">
        <v>0</v>
      </c>
      <c r="W1298" s="226">
        <f t="shared" si="213"/>
        <v>0</v>
      </c>
      <c r="AB1298" s="199"/>
      <c r="AC1298" s="199"/>
    </row>
    <row r="1299" spans="1:29" s="225" customFormat="1" ht="36" hidden="1" customHeight="1" outlineLevel="7" x14ac:dyDescent="0.2">
      <c r="A1299" s="221"/>
      <c r="B1299" s="227"/>
      <c r="C1299" s="248"/>
      <c r="D1299" s="248"/>
      <c r="E1299" s="254"/>
      <c r="F1299" s="265"/>
      <c r="G1299" s="270"/>
      <c r="H1299" s="270"/>
      <c r="I1299" s="4" t="s">
        <v>294</v>
      </c>
      <c r="J1299" s="259"/>
      <c r="K1299" s="259">
        <v>1</v>
      </c>
      <c r="L1299" s="234">
        <v>0</v>
      </c>
      <c r="M1299" s="116">
        <v>1.8719288491893347E-5</v>
      </c>
      <c r="N1299" s="5">
        <f t="shared" si="214"/>
        <v>5110365.7582868841</v>
      </c>
      <c r="O1299" s="6">
        <v>0</v>
      </c>
      <c r="P1299" s="260">
        <v>0</v>
      </c>
      <c r="Q1299" s="261">
        <f t="shared" si="211"/>
        <v>0</v>
      </c>
      <c r="R1299" s="262">
        <f t="shared" si="211"/>
        <v>0</v>
      </c>
      <c r="S1299" s="6">
        <f t="shared" si="221"/>
        <v>0</v>
      </c>
      <c r="T1299" s="260">
        <f t="shared" si="212"/>
        <v>0</v>
      </c>
      <c r="U1299" s="428">
        <v>0</v>
      </c>
      <c r="W1299" s="226">
        <f t="shared" si="213"/>
        <v>0</v>
      </c>
      <c r="AB1299" s="199"/>
      <c r="AC1299" s="199"/>
    </row>
    <row r="1300" spans="1:29" s="225" customFormat="1" ht="36" hidden="1" customHeight="1" outlineLevel="5" x14ac:dyDescent="0.2">
      <c r="A1300" s="221"/>
      <c r="B1300" s="227"/>
      <c r="C1300" s="248"/>
      <c r="D1300" s="248"/>
      <c r="E1300" s="254"/>
      <c r="F1300" s="265"/>
      <c r="G1300" s="270"/>
      <c r="H1300" s="270"/>
      <c r="I1300" s="22" t="s">
        <v>192</v>
      </c>
      <c r="J1300" s="271"/>
      <c r="K1300" s="271"/>
      <c r="L1300" s="23"/>
      <c r="M1300" s="115">
        <v>1.4810701054786016E-4</v>
      </c>
      <c r="N1300" s="23">
        <f t="shared" si="214"/>
        <v>40433213.879565828</v>
      </c>
      <c r="O1300" s="273">
        <v>0</v>
      </c>
      <c r="P1300" s="274">
        <v>0</v>
      </c>
      <c r="Q1300" s="24">
        <f t="shared" si="211"/>
        <v>0</v>
      </c>
      <c r="R1300" s="23">
        <f t="shared" si="211"/>
        <v>0</v>
      </c>
      <c r="S1300" s="273">
        <f>SUMPRODUCT(S1301:S1307,M1301:M1307)/M1300</f>
        <v>0</v>
      </c>
      <c r="T1300" s="274">
        <f t="shared" si="212"/>
        <v>0</v>
      </c>
      <c r="U1300" s="428">
        <v>0</v>
      </c>
      <c r="W1300" s="226">
        <f t="shared" si="213"/>
        <v>0</v>
      </c>
      <c r="AB1300" s="199"/>
      <c r="AC1300" s="199"/>
    </row>
    <row r="1301" spans="1:29" s="225" customFormat="1" ht="36" hidden="1" customHeight="1" outlineLevel="7" x14ac:dyDescent="0.2">
      <c r="A1301" s="221"/>
      <c r="B1301" s="227"/>
      <c r="C1301" s="248"/>
      <c r="D1301" s="248"/>
      <c r="E1301" s="254"/>
      <c r="F1301" s="265"/>
      <c r="G1301" s="270"/>
      <c r="H1301" s="270"/>
      <c r="I1301" s="4" t="s">
        <v>291</v>
      </c>
      <c r="J1301" s="259"/>
      <c r="K1301" s="259">
        <v>1</v>
      </c>
      <c r="L1301" s="234">
        <v>0</v>
      </c>
      <c r="M1301" s="116">
        <v>7.4053505273930081E-6</v>
      </c>
      <c r="N1301" s="5">
        <f t="shared" si="214"/>
        <v>2021660.6939782912</v>
      </c>
      <c r="O1301" s="6">
        <v>0</v>
      </c>
      <c r="P1301" s="260">
        <v>0</v>
      </c>
      <c r="Q1301" s="261">
        <f t="shared" si="211"/>
        <v>0</v>
      </c>
      <c r="R1301" s="262">
        <f t="shared" si="211"/>
        <v>0</v>
      </c>
      <c r="S1301" s="6">
        <f t="shared" ref="S1301:S1307" si="222">L1301/K1301</f>
        <v>0</v>
      </c>
      <c r="T1301" s="260">
        <f t="shared" si="212"/>
        <v>0</v>
      </c>
      <c r="U1301" s="428">
        <v>0</v>
      </c>
      <c r="W1301" s="226">
        <f t="shared" si="213"/>
        <v>0</v>
      </c>
      <c r="AB1301" s="199"/>
      <c r="AC1301" s="199"/>
    </row>
    <row r="1302" spans="1:29" s="225" customFormat="1" ht="36" hidden="1" customHeight="1" outlineLevel="7" x14ac:dyDescent="0.2">
      <c r="A1302" s="221"/>
      <c r="B1302" s="227"/>
      <c r="C1302" s="248"/>
      <c r="D1302" s="248"/>
      <c r="E1302" s="254"/>
      <c r="F1302" s="265"/>
      <c r="G1302" s="270"/>
      <c r="H1302" s="270"/>
      <c r="I1302" s="4" t="s">
        <v>292</v>
      </c>
      <c r="J1302" s="259"/>
      <c r="K1302" s="259">
        <v>1</v>
      </c>
      <c r="L1302" s="234">
        <v>0</v>
      </c>
      <c r="M1302" s="116">
        <v>7.4053505273930081E-6</v>
      </c>
      <c r="N1302" s="5">
        <f t="shared" si="214"/>
        <v>2021660.6939782912</v>
      </c>
      <c r="O1302" s="6">
        <v>0</v>
      </c>
      <c r="P1302" s="260">
        <v>0</v>
      </c>
      <c r="Q1302" s="261">
        <f t="shared" si="211"/>
        <v>0</v>
      </c>
      <c r="R1302" s="262">
        <f t="shared" si="211"/>
        <v>0</v>
      </c>
      <c r="S1302" s="6">
        <f t="shared" si="222"/>
        <v>0</v>
      </c>
      <c r="T1302" s="260">
        <f t="shared" si="212"/>
        <v>0</v>
      </c>
      <c r="U1302" s="428">
        <v>0</v>
      </c>
      <c r="W1302" s="226">
        <f t="shared" si="213"/>
        <v>0</v>
      </c>
      <c r="AB1302" s="199"/>
      <c r="AC1302" s="199"/>
    </row>
    <row r="1303" spans="1:29" s="225" customFormat="1" ht="36" hidden="1" customHeight="1" outlineLevel="7" x14ac:dyDescent="0.2">
      <c r="A1303" s="221"/>
      <c r="B1303" s="227"/>
      <c r="C1303" s="248"/>
      <c r="D1303" s="248"/>
      <c r="E1303" s="254"/>
      <c r="F1303" s="265"/>
      <c r="G1303" s="270"/>
      <c r="H1303" s="270"/>
      <c r="I1303" s="4" t="s">
        <v>231</v>
      </c>
      <c r="J1303" s="259"/>
      <c r="K1303" s="259">
        <v>1</v>
      </c>
      <c r="L1303" s="234">
        <v>0</v>
      </c>
      <c r="M1303" s="116">
        <v>5.1837453691751057E-5</v>
      </c>
      <c r="N1303" s="5">
        <f t="shared" si="214"/>
        <v>14151624.857848039</v>
      </c>
      <c r="O1303" s="6">
        <v>0</v>
      </c>
      <c r="P1303" s="260">
        <v>0</v>
      </c>
      <c r="Q1303" s="261">
        <f t="shared" si="211"/>
        <v>0</v>
      </c>
      <c r="R1303" s="262">
        <f t="shared" si="211"/>
        <v>0</v>
      </c>
      <c r="S1303" s="6">
        <f t="shared" si="222"/>
        <v>0</v>
      </c>
      <c r="T1303" s="260">
        <f t="shared" si="212"/>
        <v>0</v>
      </c>
      <c r="U1303" s="428">
        <v>0</v>
      </c>
      <c r="W1303" s="226">
        <f t="shared" si="213"/>
        <v>0</v>
      </c>
      <c r="AB1303" s="199"/>
      <c r="AC1303" s="199"/>
    </row>
    <row r="1304" spans="1:29" s="225" customFormat="1" ht="36" hidden="1" customHeight="1" outlineLevel="7" x14ac:dyDescent="0.2">
      <c r="A1304" s="221"/>
      <c r="B1304" s="227"/>
      <c r="C1304" s="248"/>
      <c r="D1304" s="248"/>
      <c r="E1304" s="254"/>
      <c r="F1304" s="265"/>
      <c r="G1304" s="270"/>
      <c r="H1304" s="270"/>
      <c r="I1304" s="4" t="s">
        <v>80</v>
      </c>
      <c r="J1304" s="259"/>
      <c r="K1304" s="259">
        <v>1</v>
      </c>
      <c r="L1304" s="234">
        <v>0</v>
      </c>
      <c r="M1304" s="116">
        <v>2.2216051582179024E-5</v>
      </c>
      <c r="N1304" s="5">
        <f t="shared" si="214"/>
        <v>6064982.0819348739</v>
      </c>
      <c r="O1304" s="6">
        <v>0</v>
      </c>
      <c r="P1304" s="260">
        <v>0</v>
      </c>
      <c r="Q1304" s="261">
        <f t="shared" si="211"/>
        <v>0</v>
      </c>
      <c r="R1304" s="262">
        <f t="shared" si="211"/>
        <v>0</v>
      </c>
      <c r="S1304" s="6">
        <f t="shared" si="222"/>
        <v>0</v>
      </c>
      <c r="T1304" s="260">
        <f t="shared" si="212"/>
        <v>0</v>
      </c>
      <c r="U1304" s="428">
        <v>0</v>
      </c>
      <c r="W1304" s="226">
        <f t="shared" si="213"/>
        <v>0</v>
      </c>
      <c r="AB1304" s="199"/>
      <c r="AC1304" s="199"/>
    </row>
    <row r="1305" spans="1:29" s="225" customFormat="1" ht="36" hidden="1" customHeight="1" outlineLevel="7" x14ac:dyDescent="0.2">
      <c r="A1305" s="221"/>
      <c r="B1305" s="227"/>
      <c r="C1305" s="248"/>
      <c r="D1305" s="248"/>
      <c r="E1305" s="254"/>
      <c r="F1305" s="265"/>
      <c r="G1305" s="270"/>
      <c r="H1305" s="270"/>
      <c r="I1305" s="4" t="s">
        <v>82</v>
      </c>
      <c r="J1305" s="259"/>
      <c r="K1305" s="259">
        <v>1</v>
      </c>
      <c r="L1305" s="234">
        <v>0</v>
      </c>
      <c r="M1305" s="116">
        <v>2.2216051582179024E-5</v>
      </c>
      <c r="N1305" s="5">
        <f t="shared" si="214"/>
        <v>6064982.0819348739</v>
      </c>
      <c r="O1305" s="6">
        <v>0</v>
      </c>
      <c r="P1305" s="260">
        <v>0</v>
      </c>
      <c r="Q1305" s="261">
        <f t="shared" si="211"/>
        <v>0</v>
      </c>
      <c r="R1305" s="262">
        <f t="shared" si="211"/>
        <v>0</v>
      </c>
      <c r="S1305" s="6">
        <f t="shared" si="222"/>
        <v>0</v>
      </c>
      <c r="T1305" s="260">
        <f t="shared" si="212"/>
        <v>0</v>
      </c>
      <c r="U1305" s="428">
        <v>0</v>
      </c>
      <c r="W1305" s="226">
        <f t="shared" si="213"/>
        <v>0</v>
      </c>
      <c r="AB1305" s="199"/>
      <c r="AC1305" s="199"/>
    </row>
    <row r="1306" spans="1:29" s="225" customFormat="1" ht="36" hidden="1" customHeight="1" outlineLevel="7" x14ac:dyDescent="0.2">
      <c r="A1306" s="221"/>
      <c r="B1306" s="227"/>
      <c r="C1306" s="248"/>
      <c r="D1306" s="248"/>
      <c r="E1306" s="254"/>
      <c r="F1306" s="265"/>
      <c r="G1306" s="270"/>
      <c r="H1306" s="270"/>
      <c r="I1306" s="4" t="s">
        <v>293</v>
      </c>
      <c r="J1306" s="259"/>
      <c r="K1306" s="259">
        <v>1</v>
      </c>
      <c r="L1306" s="234">
        <v>0</v>
      </c>
      <c r="M1306" s="116">
        <v>2.9621402109572032E-5</v>
      </c>
      <c r="N1306" s="5">
        <f t="shared" si="214"/>
        <v>8086642.775913165</v>
      </c>
      <c r="O1306" s="6">
        <v>0</v>
      </c>
      <c r="P1306" s="260">
        <v>0</v>
      </c>
      <c r="Q1306" s="261">
        <f t="shared" ref="Q1306:R1369" si="223">S1306-O1306</f>
        <v>0</v>
      </c>
      <c r="R1306" s="262">
        <f t="shared" si="223"/>
        <v>0</v>
      </c>
      <c r="S1306" s="6">
        <f t="shared" si="222"/>
        <v>0</v>
      </c>
      <c r="T1306" s="260">
        <f t="shared" ref="T1306:T1369" si="224">S1306*N1306</f>
        <v>0</v>
      </c>
      <c r="U1306" s="428">
        <v>0</v>
      </c>
      <c r="W1306" s="226">
        <f t="shared" ref="W1306:W1369" si="225">V1306-L1306</f>
        <v>0</v>
      </c>
      <c r="AB1306" s="199"/>
      <c r="AC1306" s="199"/>
    </row>
    <row r="1307" spans="1:29" s="225" customFormat="1" ht="36" hidden="1" customHeight="1" outlineLevel="7" x14ac:dyDescent="0.2">
      <c r="A1307" s="221"/>
      <c r="B1307" s="227"/>
      <c r="C1307" s="248"/>
      <c r="D1307" s="248"/>
      <c r="E1307" s="254"/>
      <c r="F1307" s="265"/>
      <c r="G1307" s="270"/>
      <c r="H1307" s="270"/>
      <c r="I1307" s="4" t="s">
        <v>294</v>
      </c>
      <c r="J1307" s="259"/>
      <c r="K1307" s="259">
        <v>1</v>
      </c>
      <c r="L1307" s="234">
        <v>0</v>
      </c>
      <c r="M1307" s="116">
        <v>7.4053505273930081E-6</v>
      </c>
      <c r="N1307" s="5">
        <f t="shared" ref="N1307:N1370" si="226">M1307*$N$5</f>
        <v>2021660.6939782912</v>
      </c>
      <c r="O1307" s="6">
        <v>0</v>
      </c>
      <c r="P1307" s="260">
        <v>0</v>
      </c>
      <c r="Q1307" s="261">
        <f t="shared" si="223"/>
        <v>0</v>
      </c>
      <c r="R1307" s="262">
        <f t="shared" si="223"/>
        <v>0</v>
      </c>
      <c r="S1307" s="6">
        <f t="shared" si="222"/>
        <v>0</v>
      </c>
      <c r="T1307" s="260">
        <f t="shared" si="224"/>
        <v>0</v>
      </c>
      <c r="U1307" s="428">
        <v>0</v>
      </c>
      <c r="W1307" s="226">
        <f t="shared" si="225"/>
        <v>0</v>
      </c>
      <c r="AB1307" s="199"/>
      <c r="AC1307" s="199"/>
    </row>
    <row r="1308" spans="1:29" s="225" customFormat="1" ht="36" hidden="1" customHeight="1" outlineLevel="5" x14ac:dyDescent="0.2">
      <c r="A1308" s="221"/>
      <c r="B1308" s="227"/>
      <c r="C1308" s="248"/>
      <c r="D1308" s="248"/>
      <c r="E1308" s="254"/>
      <c r="F1308" s="265"/>
      <c r="G1308" s="270"/>
      <c r="H1308" s="270"/>
      <c r="I1308" s="22" t="s">
        <v>193</v>
      </c>
      <c r="J1308" s="271"/>
      <c r="K1308" s="271"/>
      <c r="L1308" s="23"/>
      <c r="M1308" s="115">
        <v>3.0999141742575387E-4</v>
      </c>
      <c r="N1308" s="23">
        <f t="shared" si="226"/>
        <v>84627656.957230806</v>
      </c>
      <c r="O1308" s="273">
        <v>0</v>
      </c>
      <c r="P1308" s="274">
        <v>0</v>
      </c>
      <c r="Q1308" s="24">
        <f t="shared" si="223"/>
        <v>0</v>
      </c>
      <c r="R1308" s="23">
        <f t="shared" si="223"/>
        <v>0</v>
      </c>
      <c r="S1308" s="273">
        <f>SUMPRODUCT(S1309:S1315,M1309:M1315)/M1308</f>
        <v>0</v>
      </c>
      <c r="T1308" s="274">
        <f t="shared" si="224"/>
        <v>0</v>
      </c>
      <c r="U1308" s="428">
        <v>0</v>
      </c>
      <c r="W1308" s="226">
        <f t="shared" si="225"/>
        <v>0</v>
      </c>
      <c r="AB1308" s="199"/>
      <c r="AC1308" s="199"/>
    </row>
    <row r="1309" spans="1:29" s="225" customFormat="1" ht="36" hidden="1" customHeight="1" outlineLevel="7" x14ac:dyDescent="0.2">
      <c r="A1309" s="221"/>
      <c r="B1309" s="227"/>
      <c r="C1309" s="248"/>
      <c r="D1309" s="248"/>
      <c r="E1309" s="254"/>
      <c r="F1309" s="265"/>
      <c r="G1309" s="270"/>
      <c r="H1309" s="270"/>
      <c r="I1309" s="4" t="s">
        <v>291</v>
      </c>
      <c r="J1309" s="259"/>
      <c r="K1309" s="259">
        <v>1</v>
      </c>
      <c r="L1309" s="234">
        <v>0</v>
      </c>
      <c r="M1309" s="116">
        <v>1.5499570871287693E-5</v>
      </c>
      <c r="N1309" s="5">
        <f t="shared" si="226"/>
        <v>4231382.8478615405</v>
      </c>
      <c r="O1309" s="6">
        <v>0</v>
      </c>
      <c r="P1309" s="260">
        <v>0</v>
      </c>
      <c r="Q1309" s="261">
        <f t="shared" si="223"/>
        <v>0</v>
      </c>
      <c r="R1309" s="262">
        <f t="shared" si="223"/>
        <v>0</v>
      </c>
      <c r="S1309" s="6">
        <f t="shared" ref="S1309:S1315" si="227">L1309/K1309</f>
        <v>0</v>
      </c>
      <c r="T1309" s="260">
        <f t="shared" si="224"/>
        <v>0</v>
      </c>
      <c r="U1309" s="428">
        <v>0</v>
      </c>
      <c r="W1309" s="226">
        <f t="shared" si="225"/>
        <v>0</v>
      </c>
      <c r="AB1309" s="199"/>
      <c r="AC1309" s="199"/>
    </row>
    <row r="1310" spans="1:29" s="225" customFormat="1" ht="36" hidden="1" customHeight="1" outlineLevel="7" x14ac:dyDescent="0.2">
      <c r="A1310" s="221"/>
      <c r="B1310" s="227"/>
      <c r="C1310" s="248"/>
      <c r="D1310" s="248"/>
      <c r="E1310" s="254"/>
      <c r="F1310" s="265"/>
      <c r="G1310" s="270"/>
      <c r="H1310" s="270"/>
      <c r="I1310" s="4" t="s">
        <v>292</v>
      </c>
      <c r="J1310" s="259"/>
      <c r="K1310" s="259">
        <v>1</v>
      </c>
      <c r="L1310" s="234">
        <v>0</v>
      </c>
      <c r="M1310" s="116">
        <v>1.5499570871287693E-5</v>
      </c>
      <c r="N1310" s="5">
        <f t="shared" si="226"/>
        <v>4231382.8478615405</v>
      </c>
      <c r="O1310" s="6">
        <v>0</v>
      </c>
      <c r="P1310" s="260">
        <v>0</v>
      </c>
      <c r="Q1310" s="261">
        <f t="shared" si="223"/>
        <v>0</v>
      </c>
      <c r="R1310" s="262">
        <f t="shared" si="223"/>
        <v>0</v>
      </c>
      <c r="S1310" s="6">
        <f t="shared" si="227"/>
        <v>0</v>
      </c>
      <c r="T1310" s="260">
        <f t="shared" si="224"/>
        <v>0</v>
      </c>
      <c r="U1310" s="428">
        <v>0</v>
      </c>
      <c r="W1310" s="226">
        <f t="shared" si="225"/>
        <v>0</v>
      </c>
      <c r="AB1310" s="199"/>
      <c r="AC1310" s="199"/>
    </row>
    <row r="1311" spans="1:29" s="225" customFormat="1" ht="36" hidden="1" customHeight="1" outlineLevel="7" x14ac:dyDescent="0.2">
      <c r="A1311" s="221"/>
      <c r="B1311" s="227"/>
      <c r="C1311" s="248"/>
      <c r="D1311" s="248"/>
      <c r="E1311" s="254"/>
      <c r="F1311" s="265"/>
      <c r="G1311" s="270"/>
      <c r="H1311" s="270"/>
      <c r="I1311" s="4" t="s">
        <v>231</v>
      </c>
      <c r="J1311" s="259"/>
      <c r="K1311" s="259">
        <v>1</v>
      </c>
      <c r="L1311" s="234">
        <v>0</v>
      </c>
      <c r="M1311" s="116">
        <v>1.0849699609901385E-4</v>
      </c>
      <c r="N1311" s="5">
        <f t="shared" si="226"/>
        <v>29619679.935030781</v>
      </c>
      <c r="O1311" s="6">
        <v>0</v>
      </c>
      <c r="P1311" s="260">
        <v>0</v>
      </c>
      <c r="Q1311" s="261">
        <f t="shared" si="223"/>
        <v>0</v>
      </c>
      <c r="R1311" s="262">
        <f t="shared" si="223"/>
        <v>0</v>
      </c>
      <c r="S1311" s="6">
        <f t="shared" si="227"/>
        <v>0</v>
      </c>
      <c r="T1311" s="260">
        <f t="shared" si="224"/>
        <v>0</v>
      </c>
      <c r="U1311" s="428">
        <v>0</v>
      </c>
      <c r="W1311" s="226">
        <f t="shared" si="225"/>
        <v>0</v>
      </c>
      <c r="AB1311" s="199"/>
      <c r="AC1311" s="199"/>
    </row>
    <row r="1312" spans="1:29" s="225" customFormat="1" ht="36" hidden="1" customHeight="1" outlineLevel="7" x14ac:dyDescent="0.2">
      <c r="A1312" s="221"/>
      <c r="B1312" s="227"/>
      <c r="C1312" s="248"/>
      <c r="D1312" s="248"/>
      <c r="E1312" s="254"/>
      <c r="F1312" s="265"/>
      <c r="G1312" s="270"/>
      <c r="H1312" s="270"/>
      <c r="I1312" s="4" t="s">
        <v>80</v>
      </c>
      <c r="J1312" s="259"/>
      <c r="K1312" s="259">
        <v>1</v>
      </c>
      <c r="L1312" s="234">
        <v>0</v>
      </c>
      <c r="M1312" s="116">
        <v>4.6498712613863082E-5</v>
      </c>
      <c r="N1312" s="5">
        <f t="shared" si="226"/>
        <v>12694148.543584621</v>
      </c>
      <c r="O1312" s="6">
        <v>0</v>
      </c>
      <c r="P1312" s="260">
        <v>0</v>
      </c>
      <c r="Q1312" s="261">
        <f t="shared" si="223"/>
        <v>0</v>
      </c>
      <c r="R1312" s="262">
        <f t="shared" si="223"/>
        <v>0</v>
      </c>
      <c r="S1312" s="6">
        <f t="shared" si="227"/>
        <v>0</v>
      </c>
      <c r="T1312" s="260">
        <f t="shared" si="224"/>
        <v>0</v>
      </c>
      <c r="U1312" s="428">
        <v>0</v>
      </c>
      <c r="W1312" s="226">
        <f t="shared" si="225"/>
        <v>0</v>
      </c>
      <c r="AB1312" s="199"/>
      <c r="AC1312" s="199"/>
    </row>
    <row r="1313" spans="1:29" s="225" customFormat="1" ht="36" hidden="1" customHeight="1" outlineLevel="7" x14ac:dyDescent="0.2">
      <c r="A1313" s="221"/>
      <c r="B1313" s="227"/>
      <c r="C1313" s="248"/>
      <c r="D1313" s="248"/>
      <c r="E1313" s="254"/>
      <c r="F1313" s="265"/>
      <c r="G1313" s="270"/>
      <c r="H1313" s="270"/>
      <c r="I1313" s="4" t="s">
        <v>82</v>
      </c>
      <c r="J1313" s="259"/>
      <c r="K1313" s="259">
        <v>1</v>
      </c>
      <c r="L1313" s="234">
        <v>0</v>
      </c>
      <c r="M1313" s="116">
        <v>4.6498712613863082E-5</v>
      </c>
      <c r="N1313" s="5">
        <f t="shared" si="226"/>
        <v>12694148.543584621</v>
      </c>
      <c r="O1313" s="6">
        <v>0</v>
      </c>
      <c r="P1313" s="260">
        <v>0</v>
      </c>
      <c r="Q1313" s="261">
        <f t="shared" si="223"/>
        <v>0</v>
      </c>
      <c r="R1313" s="262">
        <f t="shared" si="223"/>
        <v>0</v>
      </c>
      <c r="S1313" s="6">
        <f t="shared" si="227"/>
        <v>0</v>
      </c>
      <c r="T1313" s="260">
        <f t="shared" si="224"/>
        <v>0</v>
      </c>
      <c r="U1313" s="428">
        <v>0</v>
      </c>
      <c r="W1313" s="226">
        <f t="shared" si="225"/>
        <v>0</v>
      </c>
      <c r="AB1313" s="199"/>
      <c r="AC1313" s="199"/>
    </row>
    <row r="1314" spans="1:29" s="225" customFormat="1" ht="36" hidden="1" customHeight="1" outlineLevel="7" x14ac:dyDescent="0.2">
      <c r="A1314" s="221"/>
      <c r="B1314" s="227"/>
      <c r="C1314" s="248"/>
      <c r="D1314" s="248"/>
      <c r="E1314" s="254"/>
      <c r="F1314" s="265"/>
      <c r="G1314" s="270"/>
      <c r="H1314" s="270"/>
      <c r="I1314" s="4" t="s">
        <v>293</v>
      </c>
      <c r="J1314" s="259"/>
      <c r="K1314" s="259">
        <v>1</v>
      </c>
      <c r="L1314" s="234">
        <v>0</v>
      </c>
      <c r="M1314" s="116">
        <v>6.1998283485150771E-5</v>
      </c>
      <c r="N1314" s="5">
        <f t="shared" si="226"/>
        <v>16925531.391446162</v>
      </c>
      <c r="O1314" s="6">
        <v>0</v>
      </c>
      <c r="P1314" s="260">
        <v>0</v>
      </c>
      <c r="Q1314" s="261">
        <f t="shared" si="223"/>
        <v>0</v>
      </c>
      <c r="R1314" s="262">
        <f t="shared" si="223"/>
        <v>0</v>
      </c>
      <c r="S1314" s="6">
        <f t="shared" si="227"/>
        <v>0</v>
      </c>
      <c r="T1314" s="260">
        <f t="shared" si="224"/>
        <v>0</v>
      </c>
      <c r="U1314" s="428">
        <v>0</v>
      </c>
      <c r="W1314" s="226">
        <f t="shared" si="225"/>
        <v>0</v>
      </c>
      <c r="AB1314" s="199"/>
      <c r="AC1314" s="199"/>
    </row>
    <row r="1315" spans="1:29" s="225" customFormat="1" ht="36" hidden="1" customHeight="1" outlineLevel="7" x14ac:dyDescent="0.2">
      <c r="A1315" s="221"/>
      <c r="B1315" s="227"/>
      <c r="C1315" s="248"/>
      <c r="D1315" s="248"/>
      <c r="E1315" s="254"/>
      <c r="F1315" s="265"/>
      <c r="G1315" s="270"/>
      <c r="H1315" s="270"/>
      <c r="I1315" s="4" t="s">
        <v>294</v>
      </c>
      <c r="J1315" s="259"/>
      <c r="K1315" s="259">
        <v>1</v>
      </c>
      <c r="L1315" s="234">
        <v>0</v>
      </c>
      <c r="M1315" s="116">
        <v>1.5499570871287693E-5</v>
      </c>
      <c r="N1315" s="5">
        <f t="shared" si="226"/>
        <v>4231382.8478615405</v>
      </c>
      <c r="O1315" s="6">
        <v>0</v>
      </c>
      <c r="P1315" s="260">
        <v>0</v>
      </c>
      <c r="Q1315" s="261">
        <f t="shared" si="223"/>
        <v>0</v>
      </c>
      <c r="R1315" s="262">
        <f t="shared" si="223"/>
        <v>0</v>
      </c>
      <c r="S1315" s="6">
        <f t="shared" si="227"/>
        <v>0</v>
      </c>
      <c r="T1315" s="260">
        <f t="shared" si="224"/>
        <v>0</v>
      </c>
      <c r="U1315" s="428">
        <v>0</v>
      </c>
      <c r="W1315" s="226">
        <f t="shared" si="225"/>
        <v>0</v>
      </c>
      <c r="AB1315" s="199"/>
      <c r="AC1315" s="199"/>
    </row>
    <row r="1316" spans="1:29" s="225" customFormat="1" ht="36" hidden="1" customHeight="1" outlineLevel="5" x14ac:dyDescent="0.2">
      <c r="A1316" s="221"/>
      <c r="B1316" s="227"/>
      <c r="C1316" s="248"/>
      <c r="D1316" s="248"/>
      <c r="E1316" s="254"/>
      <c r="F1316" s="265"/>
      <c r="G1316" s="270"/>
      <c r="H1316" s="270"/>
      <c r="I1316" s="22" t="s">
        <v>194</v>
      </c>
      <c r="J1316" s="271"/>
      <c r="K1316" s="271"/>
      <c r="L1316" s="23"/>
      <c r="M1316" s="115">
        <v>2.0366585879179962E-4</v>
      </c>
      <c r="N1316" s="23">
        <f t="shared" si="226"/>
        <v>55600779.450161293</v>
      </c>
      <c r="O1316" s="273">
        <v>0</v>
      </c>
      <c r="P1316" s="274">
        <v>0</v>
      </c>
      <c r="Q1316" s="24">
        <f t="shared" si="223"/>
        <v>0</v>
      </c>
      <c r="R1316" s="23">
        <f t="shared" si="223"/>
        <v>0</v>
      </c>
      <c r="S1316" s="273">
        <f>SUMPRODUCT(S1317:S1323,M1317:M1323)/M1316</f>
        <v>0</v>
      </c>
      <c r="T1316" s="274">
        <f t="shared" si="224"/>
        <v>0</v>
      </c>
      <c r="U1316" s="428">
        <v>0</v>
      </c>
      <c r="W1316" s="226">
        <f t="shared" si="225"/>
        <v>0</v>
      </c>
      <c r="AB1316" s="199"/>
      <c r="AC1316" s="199"/>
    </row>
    <row r="1317" spans="1:29" s="225" customFormat="1" ht="36" hidden="1" customHeight="1" outlineLevel="7" x14ac:dyDescent="0.2">
      <c r="A1317" s="221"/>
      <c r="B1317" s="227"/>
      <c r="C1317" s="248"/>
      <c r="D1317" s="248"/>
      <c r="E1317" s="254"/>
      <c r="F1317" s="265"/>
      <c r="G1317" s="270"/>
      <c r="H1317" s="270"/>
      <c r="I1317" s="4" t="s">
        <v>291</v>
      </c>
      <c r="J1317" s="259"/>
      <c r="K1317" s="259">
        <v>1</v>
      </c>
      <c r="L1317" s="234">
        <v>0</v>
      </c>
      <c r="M1317" s="116">
        <v>1.0183292939589982E-5</v>
      </c>
      <c r="N1317" s="5">
        <f t="shared" si="226"/>
        <v>2780038.9725080649</v>
      </c>
      <c r="O1317" s="6">
        <v>0</v>
      </c>
      <c r="P1317" s="260">
        <v>0</v>
      </c>
      <c r="Q1317" s="261">
        <f t="shared" si="223"/>
        <v>0</v>
      </c>
      <c r="R1317" s="262">
        <f t="shared" si="223"/>
        <v>0</v>
      </c>
      <c r="S1317" s="6">
        <f t="shared" ref="S1317:S1323" si="228">L1317/K1317</f>
        <v>0</v>
      </c>
      <c r="T1317" s="260">
        <f t="shared" si="224"/>
        <v>0</v>
      </c>
      <c r="U1317" s="428">
        <v>0</v>
      </c>
      <c r="W1317" s="226">
        <f t="shared" si="225"/>
        <v>0</v>
      </c>
      <c r="AB1317" s="199"/>
      <c r="AC1317" s="199"/>
    </row>
    <row r="1318" spans="1:29" s="225" customFormat="1" ht="36" hidden="1" customHeight="1" outlineLevel="7" x14ac:dyDescent="0.2">
      <c r="A1318" s="221"/>
      <c r="B1318" s="227"/>
      <c r="C1318" s="248"/>
      <c r="D1318" s="248"/>
      <c r="E1318" s="254"/>
      <c r="F1318" s="265"/>
      <c r="G1318" s="270"/>
      <c r="H1318" s="270"/>
      <c r="I1318" s="4" t="s">
        <v>292</v>
      </c>
      <c r="J1318" s="259"/>
      <c r="K1318" s="259">
        <v>1</v>
      </c>
      <c r="L1318" s="234">
        <v>0</v>
      </c>
      <c r="M1318" s="116">
        <v>1.0183292939589982E-5</v>
      </c>
      <c r="N1318" s="5">
        <f t="shared" si="226"/>
        <v>2780038.9725080649</v>
      </c>
      <c r="O1318" s="6">
        <v>0</v>
      </c>
      <c r="P1318" s="260">
        <v>0</v>
      </c>
      <c r="Q1318" s="261">
        <f t="shared" si="223"/>
        <v>0</v>
      </c>
      <c r="R1318" s="262">
        <f t="shared" si="223"/>
        <v>0</v>
      </c>
      <c r="S1318" s="6">
        <f t="shared" si="228"/>
        <v>0</v>
      </c>
      <c r="T1318" s="260">
        <f t="shared" si="224"/>
        <v>0</v>
      </c>
      <c r="U1318" s="428">
        <v>0</v>
      </c>
      <c r="W1318" s="226">
        <f t="shared" si="225"/>
        <v>0</v>
      </c>
      <c r="AB1318" s="199"/>
      <c r="AC1318" s="199"/>
    </row>
    <row r="1319" spans="1:29" s="225" customFormat="1" ht="36" hidden="1" customHeight="1" outlineLevel="7" x14ac:dyDescent="0.2">
      <c r="A1319" s="221"/>
      <c r="B1319" s="227"/>
      <c r="C1319" s="248"/>
      <c r="D1319" s="248"/>
      <c r="E1319" s="254"/>
      <c r="F1319" s="265"/>
      <c r="G1319" s="270"/>
      <c r="H1319" s="270"/>
      <c r="I1319" s="4" t="s">
        <v>231</v>
      </c>
      <c r="J1319" s="259"/>
      <c r="K1319" s="259">
        <v>1</v>
      </c>
      <c r="L1319" s="234">
        <v>0</v>
      </c>
      <c r="M1319" s="116">
        <v>7.1283050577129861E-5</v>
      </c>
      <c r="N1319" s="5">
        <f t="shared" si="226"/>
        <v>19460272.80755645</v>
      </c>
      <c r="O1319" s="6">
        <v>0</v>
      </c>
      <c r="P1319" s="260">
        <v>0</v>
      </c>
      <c r="Q1319" s="261">
        <f t="shared" si="223"/>
        <v>0</v>
      </c>
      <c r="R1319" s="262">
        <f t="shared" si="223"/>
        <v>0</v>
      </c>
      <c r="S1319" s="6">
        <f t="shared" si="228"/>
        <v>0</v>
      </c>
      <c r="T1319" s="260">
        <f t="shared" si="224"/>
        <v>0</v>
      </c>
      <c r="U1319" s="428">
        <v>0</v>
      </c>
      <c r="W1319" s="226">
        <f t="shared" si="225"/>
        <v>0</v>
      </c>
      <c r="AB1319" s="199"/>
      <c r="AC1319" s="199"/>
    </row>
    <row r="1320" spans="1:29" s="225" customFormat="1" ht="36" hidden="1" customHeight="1" outlineLevel="7" x14ac:dyDescent="0.2">
      <c r="A1320" s="221"/>
      <c r="B1320" s="227"/>
      <c r="C1320" s="248"/>
      <c r="D1320" s="248"/>
      <c r="E1320" s="254"/>
      <c r="F1320" s="265"/>
      <c r="G1320" s="270"/>
      <c r="H1320" s="270"/>
      <c r="I1320" s="4" t="s">
        <v>80</v>
      </c>
      <c r="J1320" s="259"/>
      <c r="K1320" s="259">
        <v>1</v>
      </c>
      <c r="L1320" s="234">
        <v>0</v>
      </c>
      <c r="M1320" s="116">
        <v>3.0549878818769941E-5</v>
      </c>
      <c r="N1320" s="5">
        <f t="shared" si="226"/>
        <v>8340116.9175241943</v>
      </c>
      <c r="O1320" s="6">
        <v>0</v>
      </c>
      <c r="P1320" s="260">
        <v>0</v>
      </c>
      <c r="Q1320" s="261">
        <f t="shared" si="223"/>
        <v>0</v>
      </c>
      <c r="R1320" s="262">
        <f t="shared" si="223"/>
        <v>0</v>
      </c>
      <c r="S1320" s="6">
        <f t="shared" si="228"/>
        <v>0</v>
      </c>
      <c r="T1320" s="260">
        <f t="shared" si="224"/>
        <v>0</v>
      </c>
      <c r="U1320" s="428">
        <v>0</v>
      </c>
      <c r="W1320" s="226">
        <f t="shared" si="225"/>
        <v>0</v>
      </c>
      <c r="AB1320" s="199"/>
      <c r="AC1320" s="199"/>
    </row>
    <row r="1321" spans="1:29" s="225" customFormat="1" ht="36" hidden="1" customHeight="1" outlineLevel="7" x14ac:dyDescent="0.2">
      <c r="A1321" s="221"/>
      <c r="B1321" s="227"/>
      <c r="C1321" s="248"/>
      <c r="D1321" s="248"/>
      <c r="E1321" s="254"/>
      <c r="F1321" s="265"/>
      <c r="G1321" s="270"/>
      <c r="H1321" s="270"/>
      <c r="I1321" s="4" t="s">
        <v>82</v>
      </c>
      <c r="J1321" s="259"/>
      <c r="K1321" s="259">
        <v>1</v>
      </c>
      <c r="L1321" s="234">
        <v>0</v>
      </c>
      <c r="M1321" s="116">
        <v>3.0549878818769941E-5</v>
      </c>
      <c r="N1321" s="5">
        <f t="shared" si="226"/>
        <v>8340116.9175241943</v>
      </c>
      <c r="O1321" s="6">
        <v>0</v>
      </c>
      <c r="P1321" s="260">
        <v>0</v>
      </c>
      <c r="Q1321" s="261">
        <f t="shared" si="223"/>
        <v>0</v>
      </c>
      <c r="R1321" s="262">
        <f t="shared" si="223"/>
        <v>0</v>
      </c>
      <c r="S1321" s="6">
        <f t="shared" si="228"/>
        <v>0</v>
      </c>
      <c r="T1321" s="260">
        <f t="shared" si="224"/>
        <v>0</v>
      </c>
      <c r="U1321" s="428">
        <v>0</v>
      </c>
      <c r="W1321" s="226">
        <f t="shared" si="225"/>
        <v>0</v>
      </c>
      <c r="AB1321" s="199"/>
      <c r="AC1321" s="199"/>
    </row>
    <row r="1322" spans="1:29" s="225" customFormat="1" ht="36" hidden="1" customHeight="1" outlineLevel="7" x14ac:dyDescent="0.2">
      <c r="A1322" s="221"/>
      <c r="B1322" s="227"/>
      <c r="C1322" s="248"/>
      <c r="D1322" s="248"/>
      <c r="E1322" s="254"/>
      <c r="F1322" s="265"/>
      <c r="G1322" s="270"/>
      <c r="H1322" s="270"/>
      <c r="I1322" s="4" t="s">
        <v>293</v>
      </c>
      <c r="J1322" s="259"/>
      <c r="K1322" s="259">
        <v>1</v>
      </c>
      <c r="L1322" s="234">
        <v>0</v>
      </c>
      <c r="M1322" s="116">
        <v>4.0733171758359926E-5</v>
      </c>
      <c r="N1322" s="5">
        <f t="shared" si="226"/>
        <v>11120155.89003226</v>
      </c>
      <c r="O1322" s="6">
        <v>0</v>
      </c>
      <c r="P1322" s="260">
        <v>0</v>
      </c>
      <c r="Q1322" s="261">
        <f t="shared" si="223"/>
        <v>0</v>
      </c>
      <c r="R1322" s="262">
        <f t="shared" si="223"/>
        <v>0</v>
      </c>
      <c r="S1322" s="6">
        <f t="shared" si="228"/>
        <v>0</v>
      </c>
      <c r="T1322" s="260">
        <f t="shared" si="224"/>
        <v>0</v>
      </c>
      <c r="U1322" s="428">
        <v>0</v>
      </c>
      <c r="W1322" s="226">
        <f t="shared" si="225"/>
        <v>0</v>
      </c>
      <c r="AB1322" s="199"/>
      <c r="AC1322" s="199"/>
    </row>
    <row r="1323" spans="1:29" s="225" customFormat="1" ht="36" hidden="1" customHeight="1" outlineLevel="7" x14ac:dyDescent="0.2">
      <c r="A1323" s="221"/>
      <c r="B1323" s="227"/>
      <c r="C1323" s="248"/>
      <c r="D1323" s="248"/>
      <c r="E1323" s="254"/>
      <c r="F1323" s="265"/>
      <c r="G1323" s="270"/>
      <c r="H1323" s="270"/>
      <c r="I1323" s="4" t="s">
        <v>294</v>
      </c>
      <c r="J1323" s="259"/>
      <c r="K1323" s="259">
        <v>1</v>
      </c>
      <c r="L1323" s="234">
        <v>0</v>
      </c>
      <c r="M1323" s="116">
        <v>1.0183292939589982E-5</v>
      </c>
      <c r="N1323" s="5">
        <f t="shared" si="226"/>
        <v>2780038.9725080649</v>
      </c>
      <c r="O1323" s="6">
        <v>0</v>
      </c>
      <c r="P1323" s="260">
        <v>0</v>
      </c>
      <c r="Q1323" s="261">
        <f t="shared" si="223"/>
        <v>0</v>
      </c>
      <c r="R1323" s="262">
        <f t="shared" si="223"/>
        <v>0</v>
      </c>
      <c r="S1323" s="6">
        <f t="shared" si="228"/>
        <v>0</v>
      </c>
      <c r="T1323" s="260">
        <f t="shared" si="224"/>
        <v>0</v>
      </c>
      <c r="U1323" s="428">
        <v>0</v>
      </c>
      <c r="W1323" s="226">
        <f t="shared" si="225"/>
        <v>0</v>
      </c>
      <c r="AB1323" s="199"/>
      <c r="AC1323" s="199"/>
    </row>
    <row r="1324" spans="1:29" s="225" customFormat="1" ht="36" hidden="1" customHeight="1" outlineLevel="5" x14ac:dyDescent="0.2">
      <c r="A1324" s="221"/>
      <c r="B1324" s="227"/>
      <c r="C1324" s="248"/>
      <c r="D1324" s="248"/>
      <c r="E1324" s="254"/>
      <c r="F1324" s="265"/>
      <c r="G1324" s="270"/>
      <c r="H1324" s="270"/>
      <c r="I1324" s="22" t="s">
        <v>195</v>
      </c>
      <c r="J1324" s="271"/>
      <c r="K1324" s="271"/>
      <c r="L1324" s="23"/>
      <c r="M1324" s="115">
        <v>1.0482801555460272E-4</v>
      </c>
      <c r="N1324" s="23">
        <f t="shared" si="226"/>
        <v>28618048.246406544</v>
      </c>
      <c r="O1324" s="273">
        <v>0</v>
      </c>
      <c r="P1324" s="274">
        <v>0</v>
      </c>
      <c r="Q1324" s="24">
        <f t="shared" si="223"/>
        <v>0</v>
      </c>
      <c r="R1324" s="23">
        <f t="shared" si="223"/>
        <v>0</v>
      </c>
      <c r="S1324" s="273">
        <f>SUMPRODUCT(S1325:S1331,M1325:M1331)/M1324</f>
        <v>0</v>
      </c>
      <c r="T1324" s="274">
        <f t="shared" si="224"/>
        <v>0</v>
      </c>
      <c r="U1324" s="428">
        <v>0</v>
      </c>
      <c r="W1324" s="226">
        <f t="shared" si="225"/>
        <v>0</v>
      </c>
      <c r="AB1324" s="199"/>
      <c r="AC1324" s="199"/>
    </row>
    <row r="1325" spans="1:29" s="225" customFormat="1" ht="36" hidden="1" customHeight="1" outlineLevel="7" x14ac:dyDescent="0.2">
      <c r="A1325" s="221"/>
      <c r="B1325" s="227"/>
      <c r="C1325" s="248"/>
      <c r="D1325" s="248"/>
      <c r="E1325" s="254"/>
      <c r="F1325" s="265"/>
      <c r="G1325" s="270"/>
      <c r="H1325" s="270"/>
      <c r="I1325" s="4" t="s">
        <v>291</v>
      </c>
      <c r="J1325" s="259"/>
      <c r="K1325" s="259">
        <v>1</v>
      </c>
      <c r="L1325" s="234">
        <v>0</v>
      </c>
      <c r="M1325" s="116">
        <v>5.2414007777301366E-6</v>
      </c>
      <c r="N1325" s="5">
        <f t="shared" si="226"/>
        <v>1430902.4123203272</v>
      </c>
      <c r="O1325" s="6">
        <v>0</v>
      </c>
      <c r="P1325" s="260">
        <v>0</v>
      </c>
      <c r="Q1325" s="261">
        <f t="shared" si="223"/>
        <v>0</v>
      </c>
      <c r="R1325" s="262">
        <f t="shared" si="223"/>
        <v>0</v>
      </c>
      <c r="S1325" s="6">
        <f t="shared" ref="S1325:S1331" si="229">L1325/K1325</f>
        <v>0</v>
      </c>
      <c r="T1325" s="260">
        <f t="shared" si="224"/>
        <v>0</v>
      </c>
      <c r="U1325" s="428">
        <v>0</v>
      </c>
      <c r="W1325" s="226">
        <f t="shared" si="225"/>
        <v>0</v>
      </c>
      <c r="AB1325" s="199"/>
      <c r="AC1325" s="199"/>
    </row>
    <row r="1326" spans="1:29" s="225" customFormat="1" ht="36" hidden="1" customHeight="1" outlineLevel="7" x14ac:dyDescent="0.2">
      <c r="A1326" s="221"/>
      <c r="B1326" s="227"/>
      <c r="C1326" s="248"/>
      <c r="D1326" s="248"/>
      <c r="E1326" s="254"/>
      <c r="F1326" s="265"/>
      <c r="G1326" s="270"/>
      <c r="H1326" s="270"/>
      <c r="I1326" s="4" t="s">
        <v>292</v>
      </c>
      <c r="J1326" s="259"/>
      <c r="K1326" s="259">
        <v>1</v>
      </c>
      <c r="L1326" s="234">
        <v>0</v>
      </c>
      <c r="M1326" s="116">
        <v>5.2414007777301366E-6</v>
      </c>
      <c r="N1326" s="5">
        <f t="shared" si="226"/>
        <v>1430902.4123203272</v>
      </c>
      <c r="O1326" s="6">
        <v>0</v>
      </c>
      <c r="P1326" s="260">
        <v>0</v>
      </c>
      <c r="Q1326" s="261">
        <f t="shared" si="223"/>
        <v>0</v>
      </c>
      <c r="R1326" s="262">
        <f t="shared" si="223"/>
        <v>0</v>
      </c>
      <c r="S1326" s="6">
        <f t="shared" si="229"/>
        <v>0</v>
      </c>
      <c r="T1326" s="260">
        <f t="shared" si="224"/>
        <v>0</v>
      </c>
      <c r="U1326" s="428">
        <v>0</v>
      </c>
      <c r="W1326" s="226">
        <f t="shared" si="225"/>
        <v>0</v>
      </c>
      <c r="AB1326" s="199"/>
      <c r="AC1326" s="199"/>
    </row>
    <row r="1327" spans="1:29" s="225" customFormat="1" ht="36" hidden="1" customHeight="1" outlineLevel="7" x14ac:dyDescent="0.2">
      <c r="A1327" s="221"/>
      <c r="B1327" s="227"/>
      <c r="C1327" s="248"/>
      <c r="D1327" s="248"/>
      <c r="E1327" s="254"/>
      <c r="F1327" s="265"/>
      <c r="G1327" s="270"/>
      <c r="H1327" s="270"/>
      <c r="I1327" s="4" t="s">
        <v>231</v>
      </c>
      <c r="J1327" s="259"/>
      <c r="K1327" s="259">
        <v>1</v>
      </c>
      <c r="L1327" s="234">
        <v>0</v>
      </c>
      <c r="M1327" s="116">
        <v>3.6689805444110951E-5</v>
      </c>
      <c r="N1327" s="5">
        <f t="shared" si="226"/>
        <v>10016316.886242289</v>
      </c>
      <c r="O1327" s="6">
        <v>0</v>
      </c>
      <c r="P1327" s="260">
        <v>0</v>
      </c>
      <c r="Q1327" s="261">
        <f t="shared" si="223"/>
        <v>0</v>
      </c>
      <c r="R1327" s="262">
        <f t="shared" si="223"/>
        <v>0</v>
      </c>
      <c r="S1327" s="6">
        <f t="shared" si="229"/>
        <v>0</v>
      </c>
      <c r="T1327" s="260">
        <f t="shared" si="224"/>
        <v>0</v>
      </c>
      <c r="U1327" s="428">
        <v>0</v>
      </c>
      <c r="W1327" s="226">
        <f t="shared" si="225"/>
        <v>0</v>
      </c>
      <c r="AB1327" s="199"/>
      <c r="AC1327" s="199"/>
    </row>
    <row r="1328" spans="1:29" s="225" customFormat="1" ht="36" hidden="1" customHeight="1" outlineLevel="7" x14ac:dyDescent="0.2">
      <c r="A1328" s="221"/>
      <c r="B1328" s="227"/>
      <c r="C1328" s="248"/>
      <c r="D1328" s="248"/>
      <c r="E1328" s="254"/>
      <c r="F1328" s="265"/>
      <c r="G1328" s="270"/>
      <c r="H1328" s="270"/>
      <c r="I1328" s="4" t="s">
        <v>80</v>
      </c>
      <c r="J1328" s="259"/>
      <c r="K1328" s="259">
        <v>1</v>
      </c>
      <c r="L1328" s="234">
        <v>0</v>
      </c>
      <c r="M1328" s="116">
        <v>1.5724202333190408E-5</v>
      </c>
      <c r="N1328" s="5">
        <f t="shared" si="226"/>
        <v>4292707.236960981</v>
      </c>
      <c r="O1328" s="6">
        <v>0</v>
      </c>
      <c r="P1328" s="260">
        <v>0</v>
      </c>
      <c r="Q1328" s="261">
        <f t="shared" si="223"/>
        <v>0</v>
      </c>
      <c r="R1328" s="262">
        <f t="shared" si="223"/>
        <v>0</v>
      </c>
      <c r="S1328" s="6">
        <f t="shared" si="229"/>
        <v>0</v>
      </c>
      <c r="T1328" s="260">
        <f t="shared" si="224"/>
        <v>0</v>
      </c>
      <c r="U1328" s="428">
        <v>0</v>
      </c>
      <c r="W1328" s="226">
        <f t="shared" si="225"/>
        <v>0</v>
      </c>
      <c r="AB1328" s="199"/>
      <c r="AC1328" s="199"/>
    </row>
    <row r="1329" spans="1:29" s="225" customFormat="1" ht="36" hidden="1" customHeight="1" outlineLevel="7" x14ac:dyDescent="0.2">
      <c r="A1329" s="221"/>
      <c r="B1329" s="227"/>
      <c r="C1329" s="248"/>
      <c r="D1329" s="248"/>
      <c r="E1329" s="254"/>
      <c r="F1329" s="265"/>
      <c r="G1329" s="270"/>
      <c r="H1329" s="270"/>
      <c r="I1329" s="4" t="s">
        <v>82</v>
      </c>
      <c r="J1329" s="259"/>
      <c r="K1329" s="259">
        <v>1</v>
      </c>
      <c r="L1329" s="234">
        <v>0</v>
      </c>
      <c r="M1329" s="116">
        <v>1.5724202333190408E-5</v>
      </c>
      <c r="N1329" s="5">
        <f t="shared" si="226"/>
        <v>4292707.236960981</v>
      </c>
      <c r="O1329" s="6">
        <v>0</v>
      </c>
      <c r="P1329" s="260">
        <v>0</v>
      </c>
      <c r="Q1329" s="261">
        <f t="shared" si="223"/>
        <v>0</v>
      </c>
      <c r="R1329" s="262">
        <f t="shared" si="223"/>
        <v>0</v>
      </c>
      <c r="S1329" s="6">
        <f t="shared" si="229"/>
        <v>0</v>
      </c>
      <c r="T1329" s="260">
        <f t="shared" si="224"/>
        <v>0</v>
      </c>
      <c r="U1329" s="428">
        <v>0</v>
      </c>
      <c r="W1329" s="226">
        <f t="shared" si="225"/>
        <v>0</v>
      </c>
      <c r="AB1329" s="199"/>
      <c r="AC1329" s="199"/>
    </row>
    <row r="1330" spans="1:29" s="225" customFormat="1" ht="36" hidden="1" customHeight="1" outlineLevel="7" x14ac:dyDescent="0.2">
      <c r="A1330" s="221"/>
      <c r="B1330" s="227"/>
      <c r="C1330" s="248"/>
      <c r="D1330" s="248"/>
      <c r="E1330" s="254"/>
      <c r="F1330" s="265"/>
      <c r="G1330" s="270"/>
      <c r="H1330" s="270"/>
      <c r="I1330" s="4" t="s">
        <v>293</v>
      </c>
      <c r="J1330" s="259"/>
      <c r="K1330" s="259">
        <v>1</v>
      </c>
      <c r="L1330" s="234">
        <v>0</v>
      </c>
      <c r="M1330" s="116">
        <v>2.0965603110920546E-5</v>
      </c>
      <c r="N1330" s="5">
        <f t="shared" si="226"/>
        <v>5723609.649281309</v>
      </c>
      <c r="O1330" s="6">
        <v>0</v>
      </c>
      <c r="P1330" s="260">
        <v>0</v>
      </c>
      <c r="Q1330" s="261">
        <f t="shared" si="223"/>
        <v>0</v>
      </c>
      <c r="R1330" s="262">
        <f t="shared" si="223"/>
        <v>0</v>
      </c>
      <c r="S1330" s="6">
        <f t="shared" si="229"/>
        <v>0</v>
      </c>
      <c r="T1330" s="260">
        <f t="shared" si="224"/>
        <v>0</v>
      </c>
      <c r="U1330" s="428">
        <v>0</v>
      </c>
      <c r="W1330" s="226">
        <f t="shared" si="225"/>
        <v>0</v>
      </c>
      <c r="AB1330" s="199"/>
      <c r="AC1330" s="199"/>
    </row>
    <row r="1331" spans="1:29" s="225" customFormat="1" ht="36" hidden="1" customHeight="1" outlineLevel="7" x14ac:dyDescent="0.2">
      <c r="A1331" s="221"/>
      <c r="B1331" s="227"/>
      <c r="C1331" s="248"/>
      <c r="D1331" s="248"/>
      <c r="E1331" s="254"/>
      <c r="F1331" s="265"/>
      <c r="G1331" s="270"/>
      <c r="H1331" s="270"/>
      <c r="I1331" s="4" t="s">
        <v>294</v>
      </c>
      <c r="J1331" s="259"/>
      <c r="K1331" s="259">
        <v>1</v>
      </c>
      <c r="L1331" s="234">
        <v>0</v>
      </c>
      <c r="M1331" s="116">
        <v>5.2414007777301366E-6</v>
      </c>
      <c r="N1331" s="5">
        <f t="shared" si="226"/>
        <v>1430902.4123203272</v>
      </c>
      <c r="O1331" s="6">
        <v>0</v>
      </c>
      <c r="P1331" s="260">
        <v>0</v>
      </c>
      <c r="Q1331" s="261">
        <f t="shared" si="223"/>
        <v>0</v>
      </c>
      <c r="R1331" s="262">
        <f t="shared" si="223"/>
        <v>0</v>
      </c>
      <c r="S1331" s="6">
        <f t="shared" si="229"/>
        <v>0</v>
      </c>
      <c r="T1331" s="260">
        <f t="shared" si="224"/>
        <v>0</v>
      </c>
      <c r="U1331" s="428">
        <v>0</v>
      </c>
      <c r="W1331" s="226">
        <f t="shared" si="225"/>
        <v>0</v>
      </c>
      <c r="AB1331" s="199"/>
      <c r="AC1331" s="199"/>
    </row>
    <row r="1332" spans="1:29" s="225" customFormat="1" ht="36" hidden="1" customHeight="1" outlineLevel="4" x14ac:dyDescent="0.2">
      <c r="A1332" s="221"/>
      <c r="B1332" s="227"/>
      <c r="C1332" s="248"/>
      <c r="D1332" s="248"/>
      <c r="E1332" s="254"/>
      <c r="F1332" s="265"/>
      <c r="G1332" s="265"/>
      <c r="H1332" s="265"/>
      <c r="I1332" s="19" t="s">
        <v>137</v>
      </c>
      <c r="J1332" s="266"/>
      <c r="K1332" s="266"/>
      <c r="L1332" s="20"/>
      <c r="M1332" s="105">
        <v>7.6633312262756229E-2</v>
      </c>
      <c r="N1332" s="20">
        <f t="shared" si="226"/>
        <v>20920894247.732449</v>
      </c>
      <c r="O1332" s="268">
        <v>0</v>
      </c>
      <c r="P1332" s="269">
        <v>0</v>
      </c>
      <c r="Q1332" s="21">
        <f t="shared" si="223"/>
        <v>0</v>
      </c>
      <c r="R1332" s="20">
        <f t="shared" si="223"/>
        <v>0</v>
      </c>
      <c r="S1332" s="268">
        <f>(S1333*$M$1333+S1341*$M$1341+S1349*$M$1349+S1357*$M$1357+S1365*$M$1365+S1373*$M$1373+S1381*$M$1381+S1389*$M$1389+S1397*$M$1397+S1405*$M$1405+S1413*$M$1413+S1421*$M$1421+S1429*$M$1429+S1437*$M$1437+S1445*$M$1445+S1453*$M$1453+S1461*$M$1461+S1469*$M$1469+S1477*$M$1477+S1485*$M$1485+S1493*$M$1493+S1501*$M$1501+S1509*$M$1509+S1517*$M$1517+S1525*$M$1525)/$M$1332</f>
        <v>0</v>
      </c>
      <c r="T1332" s="269">
        <f t="shared" si="224"/>
        <v>0</v>
      </c>
      <c r="U1332" s="428">
        <v>0</v>
      </c>
      <c r="W1332" s="226">
        <f t="shared" si="225"/>
        <v>0</v>
      </c>
      <c r="AB1332" s="199"/>
      <c r="AC1332" s="199"/>
    </row>
    <row r="1333" spans="1:29" s="225" customFormat="1" ht="36" hidden="1" customHeight="1" outlineLevel="5" x14ac:dyDescent="0.2">
      <c r="A1333" s="221"/>
      <c r="B1333" s="227"/>
      <c r="C1333" s="248"/>
      <c r="D1333" s="248"/>
      <c r="E1333" s="254"/>
      <c r="F1333" s="265"/>
      <c r="G1333" s="270"/>
      <c r="H1333" s="270"/>
      <c r="I1333" s="22" t="s">
        <v>196</v>
      </c>
      <c r="J1333" s="271"/>
      <c r="K1333" s="271"/>
      <c r="L1333" s="23"/>
      <c r="M1333" s="115">
        <v>2.677051065791352E-2</v>
      </c>
      <c r="N1333" s="23">
        <f t="shared" si="226"/>
        <v>7308349409.6103907</v>
      </c>
      <c r="O1333" s="273">
        <v>0</v>
      </c>
      <c r="P1333" s="274">
        <v>0</v>
      </c>
      <c r="Q1333" s="24">
        <f t="shared" si="223"/>
        <v>0</v>
      </c>
      <c r="R1333" s="23">
        <f t="shared" si="223"/>
        <v>0</v>
      </c>
      <c r="S1333" s="273">
        <f>SUMPRODUCT(S1334:S1340,M1334:M1340)/M1333</f>
        <v>0</v>
      </c>
      <c r="T1333" s="274">
        <f t="shared" si="224"/>
        <v>0</v>
      </c>
      <c r="U1333" s="428">
        <v>0</v>
      </c>
      <c r="W1333" s="226">
        <f t="shared" si="225"/>
        <v>0</v>
      </c>
      <c r="AB1333" s="199"/>
      <c r="AC1333" s="199"/>
    </row>
    <row r="1334" spans="1:29" s="225" customFormat="1" ht="36" hidden="1" customHeight="1" outlineLevel="7" x14ac:dyDescent="0.2">
      <c r="A1334" s="221"/>
      <c r="B1334" s="227"/>
      <c r="C1334" s="248"/>
      <c r="D1334" s="248"/>
      <c r="E1334" s="254"/>
      <c r="F1334" s="265"/>
      <c r="G1334" s="270"/>
      <c r="H1334" s="270"/>
      <c r="I1334" s="4" t="s">
        <v>291</v>
      </c>
      <c r="J1334" s="259"/>
      <c r="K1334" s="259">
        <v>1</v>
      </c>
      <c r="L1334" s="234">
        <v>0</v>
      </c>
      <c r="M1334" s="116">
        <v>1.3385255328956761E-3</v>
      </c>
      <c r="N1334" s="5">
        <f t="shared" si="226"/>
        <v>365417470.48051959</v>
      </c>
      <c r="O1334" s="6">
        <v>0</v>
      </c>
      <c r="P1334" s="260">
        <v>0</v>
      </c>
      <c r="Q1334" s="261">
        <f t="shared" si="223"/>
        <v>0</v>
      </c>
      <c r="R1334" s="262">
        <f t="shared" si="223"/>
        <v>0</v>
      </c>
      <c r="S1334" s="6">
        <f t="shared" ref="S1334:S1340" si="230">L1334/K1334</f>
        <v>0</v>
      </c>
      <c r="T1334" s="260">
        <f t="shared" si="224"/>
        <v>0</v>
      </c>
      <c r="U1334" s="428">
        <v>0</v>
      </c>
      <c r="W1334" s="226">
        <f t="shared" si="225"/>
        <v>0</v>
      </c>
      <c r="AB1334" s="199"/>
      <c r="AC1334" s="199"/>
    </row>
    <row r="1335" spans="1:29" s="225" customFormat="1" ht="36" hidden="1" customHeight="1" outlineLevel="7" x14ac:dyDescent="0.2">
      <c r="A1335" s="221"/>
      <c r="B1335" s="227"/>
      <c r="C1335" s="248"/>
      <c r="D1335" s="248"/>
      <c r="E1335" s="254"/>
      <c r="F1335" s="265"/>
      <c r="G1335" s="270"/>
      <c r="H1335" s="270"/>
      <c r="I1335" s="4" t="s">
        <v>292</v>
      </c>
      <c r="J1335" s="259"/>
      <c r="K1335" s="259">
        <v>1</v>
      </c>
      <c r="L1335" s="234">
        <v>0</v>
      </c>
      <c r="M1335" s="116">
        <v>1.3385255328956761E-3</v>
      </c>
      <c r="N1335" s="5">
        <f t="shared" si="226"/>
        <v>365417470.48051959</v>
      </c>
      <c r="O1335" s="6">
        <v>0</v>
      </c>
      <c r="P1335" s="260">
        <v>0</v>
      </c>
      <c r="Q1335" s="261">
        <f t="shared" si="223"/>
        <v>0</v>
      </c>
      <c r="R1335" s="262">
        <f t="shared" si="223"/>
        <v>0</v>
      </c>
      <c r="S1335" s="6">
        <f t="shared" si="230"/>
        <v>0</v>
      </c>
      <c r="T1335" s="260">
        <f t="shared" si="224"/>
        <v>0</v>
      </c>
      <c r="U1335" s="428">
        <v>0</v>
      </c>
      <c r="W1335" s="226">
        <f t="shared" si="225"/>
        <v>0</v>
      </c>
      <c r="AB1335" s="199"/>
      <c r="AC1335" s="199"/>
    </row>
    <row r="1336" spans="1:29" s="225" customFormat="1" ht="36" hidden="1" customHeight="1" outlineLevel="7" x14ac:dyDescent="0.2">
      <c r="A1336" s="221"/>
      <c r="B1336" s="227"/>
      <c r="C1336" s="248"/>
      <c r="D1336" s="248"/>
      <c r="E1336" s="254"/>
      <c r="F1336" s="265"/>
      <c r="G1336" s="270"/>
      <c r="H1336" s="270"/>
      <c r="I1336" s="4" t="s">
        <v>231</v>
      </c>
      <c r="J1336" s="259"/>
      <c r="K1336" s="259">
        <v>1</v>
      </c>
      <c r="L1336" s="234">
        <v>0</v>
      </c>
      <c r="M1336" s="116">
        <v>9.3696787302697312E-3</v>
      </c>
      <c r="N1336" s="5">
        <f t="shared" si="226"/>
        <v>2557922293.3636365</v>
      </c>
      <c r="O1336" s="6">
        <v>0</v>
      </c>
      <c r="P1336" s="260">
        <v>0</v>
      </c>
      <c r="Q1336" s="261">
        <f t="shared" si="223"/>
        <v>0</v>
      </c>
      <c r="R1336" s="262">
        <f t="shared" si="223"/>
        <v>0</v>
      </c>
      <c r="S1336" s="6">
        <f t="shared" si="230"/>
        <v>0</v>
      </c>
      <c r="T1336" s="260">
        <f t="shared" si="224"/>
        <v>0</v>
      </c>
      <c r="U1336" s="428">
        <v>0</v>
      </c>
      <c r="W1336" s="226">
        <f t="shared" si="225"/>
        <v>0</v>
      </c>
      <c r="AB1336" s="199"/>
      <c r="AC1336" s="199"/>
    </row>
    <row r="1337" spans="1:29" s="225" customFormat="1" ht="36" hidden="1" customHeight="1" outlineLevel="7" x14ac:dyDescent="0.2">
      <c r="A1337" s="221"/>
      <c r="B1337" s="227"/>
      <c r="C1337" s="248"/>
      <c r="D1337" s="248"/>
      <c r="E1337" s="254"/>
      <c r="F1337" s="265"/>
      <c r="G1337" s="270"/>
      <c r="H1337" s="270"/>
      <c r="I1337" s="4" t="s">
        <v>80</v>
      </c>
      <c r="J1337" s="259"/>
      <c r="K1337" s="259">
        <v>1</v>
      </c>
      <c r="L1337" s="234">
        <v>0</v>
      </c>
      <c r="M1337" s="116">
        <v>4.0155765986870278E-3</v>
      </c>
      <c r="N1337" s="5">
        <f t="shared" si="226"/>
        <v>1096252411.4415586</v>
      </c>
      <c r="O1337" s="6">
        <v>0</v>
      </c>
      <c r="P1337" s="260">
        <v>0</v>
      </c>
      <c r="Q1337" s="261">
        <f t="shared" si="223"/>
        <v>0</v>
      </c>
      <c r="R1337" s="262">
        <f t="shared" si="223"/>
        <v>0</v>
      </c>
      <c r="S1337" s="6">
        <f t="shared" si="230"/>
        <v>0</v>
      </c>
      <c r="T1337" s="260">
        <f t="shared" si="224"/>
        <v>0</v>
      </c>
      <c r="U1337" s="428">
        <v>0</v>
      </c>
      <c r="W1337" s="226">
        <f t="shared" si="225"/>
        <v>0</v>
      </c>
      <c r="AB1337" s="199"/>
      <c r="AC1337" s="199"/>
    </row>
    <row r="1338" spans="1:29" s="225" customFormat="1" ht="36" hidden="1" customHeight="1" outlineLevel="7" x14ac:dyDescent="0.2">
      <c r="A1338" s="221"/>
      <c r="B1338" s="227"/>
      <c r="C1338" s="248"/>
      <c r="D1338" s="248"/>
      <c r="E1338" s="254"/>
      <c r="F1338" s="265"/>
      <c r="G1338" s="270"/>
      <c r="H1338" s="270"/>
      <c r="I1338" s="4" t="s">
        <v>82</v>
      </c>
      <c r="J1338" s="259"/>
      <c r="K1338" s="259">
        <v>1</v>
      </c>
      <c r="L1338" s="234">
        <v>0</v>
      </c>
      <c r="M1338" s="116">
        <v>4.0155765986870278E-3</v>
      </c>
      <c r="N1338" s="5">
        <f t="shared" si="226"/>
        <v>1096252411.4415586</v>
      </c>
      <c r="O1338" s="6">
        <v>0</v>
      </c>
      <c r="P1338" s="260">
        <v>0</v>
      </c>
      <c r="Q1338" s="261">
        <f t="shared" si="223"/>
        <v>0</v>
      </c>
      <c r="R1338" s="262">
        <f t="shared" si="223"/>
        <v>0</v>
      </c>
      <c r="S1338" s="6">
        <f t="shared" si="230"/>
        <v>0</v>
      </c>
      <c r="T1338" s="260">
        <f t="shared" si="224"/>
        <v>0</v>
      </c>
      <c r="U1338" s="428">
        <v>0</v>
      </c>
      <c r="W1338" s="226">
        <f t="shared" si="225"/>
        <v>0</v>
      </c>
      <c r="AB1338" s="199"/>
      <c r="AC1338" s="199"/>
    </row>
    <row r="1339" spans="1:29" s="225" customFormat="1" ht="36" hidden="1" customHeight="1" outlineLevel="7" x14ac:dyDescent="0.2">
      <c r="A1339" s="221"/>
      <c r="B1339" s="227"/>
      <c r="C1339" s="248"/>
      <c r="D1339" s="248"/>
      <c r="E1339" s="254"/>
      <c r="F1339" s="265"/>
      <c r="G1339" s="270"/>
      <c r="H1339" s="270"/>
      <c r="I1339" s="4" t="s">
        <v>293</v>
      </c>
      <c r="J1339" s="259"/>
      <c r="K1339" s="259">
        <v>1</v>
      </c>
      <c r="L1339" s="234">
        <v>0</v>
      </c>
      <c r="M1339" s="116">
        <v>5.3541021315827043E-3</v>
      </c>
      <c r="N1339" s="5">
        <f t="shared" si="226"/>
        <v>1461669881.9220784</v>
      </c>
      <c r="O1339" s="6">
        <v>0</v>
      </c>
      <c r="P1339" s="260">
        <v>0</v>
      </c>
      <c r="Q1339" s="261">
        <f t="shared" si="223"/>
        <v>0</v>
      </c>
      <c r="R1339" s="262">
        <f t="shared" si="223"/>
        <v>0</v>
      </c>
      <c r="S1339" s="6">
        <f t="shared" si="230"/>
        <v>0</v>
      </c>
      <c r="T1339" s="260">
        <f t="shared" si="224"/>
        <v>0</v>
      </c>
      <c r="U1339" s="428">
        <v>0</v>
      </c>
      <c r="W1339" s="226">
        <f t="shared" si="225"/>
        <v>0</v>
      </c>
      <c r="AB1339" s="199"/>
      <c r="AC1339" s="199"/>
    </row>
    <row r="1340" spans="1:29" s="225" customFormat="1" ht="36" hidden="1" customHeight="1" outlineLevel="7" x14ac:dyDescent="0.2">
      <c r="A1340" s="221"/>
      <c r="B1340" s="227"/>
      <c r="C1340" s="248"/>
      <c r="D1340" s="248"/>
      <c r="E1340" s="254"/>
      <c r="F1340" s="265"/>
      <c r="G1340" s="270"/>
      <c r="H1340" s="270"/>
      <c r="I1340" s="4" t="s">
        <v>294</v>
      </c>
      <c r="J1340" s="259"/>
      <c r="K1340" s="259">
        <v>1</v>
      </c>
      <c r="L1340" s="234">
        <v>0</v>
      </c>
      <c r="M1340" s="116">
        <v>1.3385255328956761E-3</v>
      </c>
      <c r="N1340" s="5">
        <f t="shared" si="226"/>
        <v>365417470.48051959</v>
      </c>
      <c r="O1340" s="6">
        <v>0</v>
      </c>
      <c r="P1340" s="260">
        <v>0</v>
      </c>
      <c r="Q1340" s="261">
        <f t="shared" si="223"/>
        <v>0</v>
      </c>
      <c r="R1340" s="262">
        <f t="shared" si="223"/>
        <v>0</v>
      </c>
      <c r="S1340" s="6">
        <f t="shared" si="230"/>
        <v>0</v>
      </c>
      <c r="T1340" s="260">
        <f t="shared" si="224"/>
        <v>0</v>
      </c>
      <c r="U1340" s="428">
        <v>0</v>
      </c>
      <c r="W1340" s="226">
        <f t="shared" si="225"/>
        <v>0</v>
      </c>
      <c r="AB1340" s="199"/>
      <c r="AC1340" s="199"/>
    </row>
    <row r="1341" spans="1:29" s="225" customFormat="1" ht="36" hidden="1" customHeight="1" outlineLevel="5" x14ac:dyDescent="0.2">
      <c r="A1341" s="221"/>
      <c r="B1341" s="227"/>
      <c r="C1341" s="248"/>
      <c r="D1341" s="248"/>
      <c r="E1341" s="254"/>
      <c r="F1341" s="265"/>
      <c r="G1341" s="270"/>
      <c r="H1341" s="270"/>
      <c r="I1341" s="22" t="s">
        <v>197</v>
      </c>
      <c r="J1341" s="271"/>
      <c r="K1341" s="271"/>
      <c r="L1341" s="23"/>
      <c r="M1341" s="115">
        <v>2.677051065791352E-2</v>
      </c>
      <c r="N1341" s="23">
        <f t="shared" si="226"/>
        <v>7308349409.6103907</v>
      </c>
      <c r="O1341" s="273">
        <v>0</v>
      </c>
      <c r="P1341" s="274">
        <v>0</v>
      </c>
      <c r="Q1341" s="24">
        <f t="shared" si="223"/>
        <v>0</v>
      </c>
      <c r="R1341" s="23">
        <f t="shared" si="223"/>
        <v>0</v>
      </c>
      <c r="S1341" s="273">
        <f>SUMPRODUCT(S1342:S1348,M1342:M1348)/M1341</f>
        <v>0</v>
      </c>
      <c r="T1341" s="274">
        <f t="shared" si="224"/>
        <v>0</v>
      </c>
      <c r="U1341" s="428">
        <v>0</v>
      </c>
      <c r="W1341" s="226">
        <f t="shared" si="225"/>
        <v>0</v>
      </c>
      <c r="AB1341" s="199"/>
      <c r="AC1341" s="199"/>
    </row>
    <row r="1342" spans="1:29" s="225" customFormat="1" ht="36" hidden="1" customHeight="1" outlineLevel="7" x14ac:dyDescent="0.2">
      <c r="A1342" s="221"/>
      <c r="B1342" s="227"/>
      <c r="C1342" s="248"/>
      <c r="D1342" s="248"/>
      <c r="E1342" s="254"/>
      <c r="F1342" s="265"/>
      <c r="G1342" s="270"/>
      <c r="H1342" s="270"/>
      <c r="I1342" s="4" t="s">
        <v>291</v>
      </c>
      <c r="J1342" s="259"/>
      <c r="K1342" s="259">
        <v>1</v>
      </c>
      <c r="L1342" s="234">
        <v>0</v>
      </c>
      <c r="M1342" s="116">
        <v>1.3385255328956761E-3</v>
      </c>
      <c r="N1342" s="5">
        <f t="shared" si="226"/>
        <v>365417470.48051959</v>
      </c>
      <c r="O1342" s="6">
        <v>0</v>
      </c>
      <c r="P1342" s="260">
        <v>0</v>
      </c>
      <c r="Q1342" s="261">
        <f t="shared" si="223"/>
        <v>0</v>
      </c>
      <c r="R1342" s="262">
        <f t="shared" si="223"/>
        <v>0</v>
      </c>
      <c r="S1342" s="6">
        <f t="shared" ref="S1342:S1348" si="231">L1342/K1342</f>
        <v>0</v>
      </c>
      <c r="T1342" s="260">
        <f t="shared" si="224"/>
        <v>0</v>
      </c>
      <c r="U1342" s="428">
        <v>0</v>
      </c>
      <c r="W1342" s="226">
        <f t="shared" si="225"/>
        <v>0</v>
      </c>
      <c r="AB1342" s="199"/>
      <c r="AC1342" s="199"/>
    </row>
    <row r="1343" spans="1:29" s="225" customFormat="1" ht="36" hidden="1" customHeight="1" outlineLevel="7" x14ac:dyDescent="0.2">
      <c r="A1343" s="221"/>
      <c r="B1343" s="227"/>
      <c r="C1343" s="248"/>
      <c r="D1343" s="248"/>
      <c r="E1343" s="254"/>
      <c r="F1343" s="265"/>
      <c r="G1343" s="270"/>
      <c r="H1343" s="270"/>
      <c r="I1343" s="4" t="s">
        <v>292</v>
      </c>
      <c r="J1343" s="259"/>
      <c r="K1343" s="259">
        <v>1</v>
      </c>
      <c r="L1343" s="234">
        <v>0</v>
      </c>
      <c r="M1343" s="116">
        <v>1.3385255328956761E-3</v>
      </c>
      <c r="N1343" s="5">
        <f t="shared" si="226"/>
        <v>365417470.48051959</v>
      </c>
      <c r="O1343" s="6">
        <v>0</v>
      </c>
      <c r="P1343" s="260">
        <v>0</v>
      </c>
      <c r="Q1343" s="261">
        <f t="shared" si="223"/>
        <v>0</v>
      </c>
      <c r="R1343" s="262">
        <f t="shared" si="223"/>
        <v>0</v>
      </c>
      <c r="S1343" s="6">
        <f t="shared" si="231"/>
        <v>0</v>
      </c>
      <c r="T1343" s="260">
        <f t="shared" si="224"/>
        <v>0</v>
      </c>
      <c r="U1343" s="428">
        <v>0</v>
      </c>
      <c r="W1343" s="226">
        <f t="shared" si="225"/>
        <v>0</v>
      </c>
      <c r="AB1343" s="199"/>
      <c r="AC1343" s="199"/>
    </row>
    <row r="1344" spans="1:29" s="225" customFormat="1" ht="36" hidden="1" customHeight="1" outlineLevel="7" x14ac:dyDescent="0.2">
      <c r="A1344" s="221"/>
      <c r="B1344" s="227"/>
      <c r="C1344" s="248"/>
      <c r="D1344" s="248"/>
      <c r="E1344" s="254"/>
      <c r="F1344" s="265"/>
      <c r="G1344" s="270"/>
      <c r="H1344" s="270"/>
      <c r="I1344" s="4" t="s">
        <v>231</v>
      </c>
      <c r="J1344" s="259"/>
      <c r="K1344" s="259">
        <v>1</v>
      </c>
      <c r="L1344" s="234">
        <v>0</v>
      </c>
      <c r="M1344" s="116">
        <v>9.3696787302697312E-3</v>
      </c>
      <c r="N1344" s="5">
        <f t="shared" si="226"/>
        <v>2557922293.3636365</v>
      </c>
      <c r="O1344" s="6">
        <v>0</v>
      </c>
      <c r="P1344" s="260">
        <v>0</v>
      </c>
      <c r="Q1344" s="261">
        <f t="shared" si="223"/>
        <v>0</v>
      </c>
      <c r="R1344" s="262">
        <f t="shared" si="223"/>
        <v>0</v>
      </c>
      <c r="S1344" s="6">
        <f t="shared" si="231"/>
        <v>0</v>
      </c>
      <c r="T1344" s="260">
        <f t="shared" si="224"/>
        <v>0</v>
      </c>
      <c r="U1344" s="428">
        <v>0</v>
      </c>
      <c r="W1344" s="226">
        <f t="shared" si="225"/>
        <v>0</v>
      </c>
      <c r="AB1344" s="199"/>
      <c r="AC1344" s="199"/>
    </row>
    <row r="1345" spans="1:29" s="225" customFormat="1" ht="36" hidden="1" customHeight="1" outlineLevel="7" x14ac:dyDescent="0.2">
      <c r="A1345" s="221"/>
      <c r="B1345" s="227"/>
      <c r="C1345" s="248"/>
      <c r="D1345" s="248"/>
      <c r="E1345" s="254"/>
      <c r="F1345" s="265"/>
      <c r="G1345" s="270"/>
      <c r="H1345" s="270"/>
      <c r="I1345" s="4" t="s">
        <v>80</v>
      </c>
      <c r="J1345" s="259"/>
      <c r="K1345" s="259">
        <v>1</v>
      </c>
      <c r="L1345" s="234">
        <v>0</v>
      </c>
      <c r="M1345" s="116">
        <v>4.0155765986870278E-3</v>
      </c>
      <c r="N1345" s="5">
        <f t="shared" si="226"/>
        <v>1096252411.4415586</v>
      </c>
      <c r="O1345" s="6">
        <v>0</v>
      </c>
      <c r="P1345" s="260">
        <v>0</v>
      </c>
      <c r="Q1345" s="261">
        <f t="shared" si="223"/>
        <v>0</v>
      </c>
      <c r="R1345" s="262">
        <f t="shared" si="223"/>
        <v>0</v>
      </c>
      <c r="S1345" s="6">
        <f t="shared" si="231"/>
        <v>0</v>
      </c>
      <c r="T1345" s="260">
        <f t="shared" si="224"/>
        <v>0</v>
      </c>
      <c r="U1345" s="428">
        <v>0</v>
      </c>
      <c r="W1345" s="226">
        <f t="shared" si="225"/>
        <v>0</v>
      </c>
      <c r="AB1345" s="199"/>
      <c r="AC1345" s="199"/>
    </row>
    <row r="1346" spans="1:29" s="225" customFormat="1" ht="36" hidden="1" customHeight="1" outlineLevel="7" x14ac:dyDescent="0.2">
      <c r="A1346" s="221"/>
      <c r="B1346" s="227"/>
      <c r="C1346" s="248"/>
      <c r="D1346" s="248"/>
      <c r="E1346" s="254"/>
      <c r="F1346" s="265"/>
      <c r="G1346" s="270"/>
      <c r="H1346" s="270"/>
      <c r="I1346" s="4" t="s">
        <v>82</v>
      </c>
      <c r="J1346" s="259"/>
      <c r="K1346" s="259">
        <v>1</v>
      </c>
      <c r="L1346" s="234">
        <v>0</v>
      </c>
      <c r="M1346" s="116">
        <v>4.0155765986870278E-3</v>
      </c>
      <c r="N1346" s="5">
        <f t="shared" si="226"/>
        <v>1096252411.4415586</v>
      </c>
      <c r="O1346" s="6">
        <v>0</v>
      </c>
      <c r="P1346" s="260">
        <v>0</v>
      </c>
      <c r="Q1346" s="261">
        <f t="shared" si="223"/>
        <v>0</v>
      </c>
      <c r="R1346" s="262">
        <f t="shared" si="223"/>
        <v>0</v>
      </c>
      <c r="S1346" s="6">
        <f t="shared" si="231"/>
        <v>0</v>
      </c>
      <c r="T1346" s="260">
        <f t="shared" si="224"/>
        <v>0</v>
      </c>
      <c r="U1346" s="428">
        <v>0</v>
      </c>
      <c r="W1346" s="226">
        <f t="shared" si="225"/>
        <v>0</v>
      </c>
      <c r="AB1346" s="199"/>
      <c r="AC1346" s="199"/>
    </row>
    <row r="1347" spans="1:29" s="225" customFormat="1" ht="36" hidden="1" customHeight="1" outlineLevel="7" x14ac:dyDescent="0.2">
      <c r="A1347" s="221"/>
      <c r="B1347" s="227"/>
      <c r="C1347" s="248"/>
      <c r="D1347" s="248"/>
      <c r="E1347" s="254"/>
      <c r="F1347" s="265"/>
      <c r="G1347" s="270"/>
      <c r="H1347" s="270"/>
      <c r="I1347" s="4" t="s">
        <v>293</v>
      </c>
      <c r="J1347" s="259"/>
      <c r="K1347" s="259">
        <v>1</v>
      </c>
      <c r="L1347" s="234">
        <v>0</v>
      </c>
      <c r="M1347" s="116">
        <v>5.3541021315827043E-3</v>
      </c>
      <c r="N1347" s="5">
        <f t="shared" si="226"/>
        <v>1461669881.9220784</v>
      </c>
      <c r="O1347" s="6">
        <v>0</v>
      </c>
      <c r="P1347" s="260">
        <v>0</v>
      </c>
      <c r="Q1347" s="261">
        <f t="shared" si="223"/>
        <v>0</v>
      </c>
      <c r="R1347" s="262">
        <f t="shared" si="223"/>
        <v>0</v>
      </c>
      <c r="S1347" s="6">
        <f t="shared" si="231"/>
        <v>0</v>
      </c>
      <c r="T1347" s="260">
        <f t="shared" si="224"/>
        <v>0</v>
      </c>
      <c r="U1347" s="428">
        <v>0</v>
      </c>
      <c r="W1347" s="226">
        <f t="shared" si="225"/>
        <v>0</v>
      </c>
      <c r="AB1347" s="199"/>
      <c r="AC1347" s="199"/>
    </row>
    <row r="1348" spans="1:29" s="225" customFormat="1" ht="36" hidden="1" customHeight="1" outlineLevel="7" x14ac:dyDescent="0.2">
      <c r="A1348" s="221"/>
      <c r="B1348" s="227"/>
      <c r="C1348" s="248"/>
      <c r="D1348" s="248"/>
      <c r="E1348" s="254"/>
      <c r="F1348" s="265"/>
      <c r="G1348" s="270"/>
      <c r="H1348" s="270"/>
      <c r="I1348" s="4" t="s">
        <v>294</v>
      </c>
      <c r="J1348" s="259"/>
      <c r="K1348" s="259">
        <v>1</v>
      </c>
      <c r="L1348" s="234">
        <v>0</v>
      </c>
      <c r="M1348" s="116">
        <v>1.3385255328956761E-3</v>
      </c>
      <c r="N1348" s="5">
        <f t="shared" si="226"/>
        <v>365417470.48051959</v>
      </c>
      <c r="O1348" s="6">
        <v>0</v>
      </c>
      <c r="P1348" s="260">
        <v>0</v>
      </c>
      <c r="Q1348" s="261">
        <f t="shared" si="223"/>
        <v>0</v>
      </c>
      <c r="R1348" s="262">
        <f t="shared" si="223"/>
        <v>0</v>
      </c>
      <c r="S1348" s="6">
        <f t="shared" si="231"/>
        <v>0</v>
      </c>
      <c r="T1348" s="260">
        <f t="shared" si="224"/>
        <v>0</v>
      </c>
      <c r="U1348" s="428">
        <v>0</v>
      </c>
      <c r="W1348" s="226">
        <f t="shared" si="225"/>
        <v>0</v>
      </c>
      <c r="AB1348" s="199"/>
      <c r="AC1348" s="199"/>
    </row>
    <row r="1349" spans="1:29" s="225" customFormat="1" ht="36" hidden="1" customHeight="1" outlineLevel="5" x14ac:dyDescent="0.2">
      <c r="A1349" s="221"/>
      <c r="B1349" s="227"/>
      <c r="C1349" s="248"/>
      <c r="D1349" s="248"/>
      <c r="E1349" s="254"/>
      <c r="F1349" s="265"/>
      <c r="G1349" s="270"/>
      <c r="H1349" s="270"/>
      <c r="I1349" s="22" t="s">
        <v>198</v>
      </c>
      <c r="J1349" s="271"/>
      <c r="K1349" s="271"/>
      <c r="L1349" s="23"/>
      <c r="M1349" s="115">
        <v>9.6906825910999146E-3</v>
      </c>
      <c r="N1349" s="23">
        <f t="shared" si="226"/>
        <v>2645556347.3702769</v>
      </c>
      <c r="O1349" s="273">
        <v>0</v>
      </c>
      <c r="P1349" s="274">
        <v>0</v>
      </c>
      <c r="Q1349" s="24">
        <f t="shared" si="223"/>
        <v>0</v>
      </c>
      <c r="R1349" s="23">
        <f t="shared" si="223"/>
        <v>0</v>
      </c>
      <c r="S1349" s="273">
        <f>SUMPRODUCT(S1350:S1356,M1350:M1356)/M1349</f>
        <v>0</v>
      </c>
      <c r="T1349" s="274">
        <f t="shared" si="224"/>
        <v>0</v>
      </c>
      <c r="U1349" s="428">
        <v>0</v>
      </c>
      <c r="W1349" s="226">
        <f t="shared" si="225"/>
        <v>0</v>
      </c>
      <c r="AB1349" s="199"/>
      <c r="AC1349" s="199"/>
    </row>
    <row r="1350" spans="1:29" s="225" customFormat="1" ht="36" hidden="1" customHeight="1" outlineLevel="7" x14ac:dyDescent="0.2">
      <c r="A1350" s="221"/>
      <c r="B1350" s="227"/>
      <c r="C1350" s="248"/>
      <c r="D1350" s="248"/>
      <c r="E1350" s="254"/>
      <c r="F1350" s="265"/>
      <c r="G1350" s="270"/>
      <c r="H1350" s="270"/>
      <c r="I1350" s="4" t="s">
        <v>291</v>
      </c>
      <c r="J1350" s="259"/>
      <c r="K1350" s="259">
        <v>1</v>
      </c>
      <c r="L1350" s="234">
        <v>0</v>
      </c>
      <c r="M1350" s="116">
        <v>4.8453412955499575E-4</v>
      </c>
      <c r="N1350" s="5">
        <f t="shared" si="226"/>
        <v>132277817.36851384</v>
      </c>
      <c r="O1350" s="6">
        <v>0</v>
      </c>
      <c r="P1350" s="260">
        <v>0</v>
      </c>
      <c r="Q1350" s="261">
        <f t="shared" si="223"/>
        <v>0</v>
      </c>
      <c r="R1350" s="262">
        <f t="shared" si="223"/>
        <v>0</v>
      </c>
      <c r="S1350" s="6">
        <f t="shared" ref="S1350:S1356" si="232">L1350/K1350</f>
        <v>0</v>
      </c>
      <c r="T1350" s="260">
        <f t="shared" si="224"/>
        <v>0</v>
      </c>
      <c r="U1350" s="428">
        <v>0</v>
      </c>
      <c r="W1350" s="226">
        <f t="shared" si="225"/>
        <v>0</v>
      </c>
      <c r="AB1350" s="199"/>
      <c r="AC1350" s="199"/>
    </row>
    <row r="1351" spans="1:29" s="225" customFormat="1" ht="36" hidden="1" customHeight="1" outlineLevel="7" x14ac:dyDescent="0.2">
      <c r="A1351" s="221"/>
      <c r="B1351" s="227"/>
      <c r="C1351" s="248"/>
      <c r="D1351" s="248"/>
      <c r="E1351" s="254"/>
      <c r="F1351" s="265"/>
      <c r="G1351" s="270"/>
      <c r="H1351" s="270"/>
      <c r="I1351" s="4" t="s">
        <v>292</v>
      </c>
      <c r="J1351" s="259"/>
      <c r="K1351" s="259">
        <v>1</v>
      </c>
      <c r="L1351" s="234">
        <v>0</v>
      </c>
      <c r="M1351" s="116">
        <v>4.8453412955499575E-4</v>
      </c>
      <c r="N1351" s="5">
        <f t="shared" si="226"/>
        <v>132277817.36851384</v>
      </c>
      <c r="O1351" s="6">
        <v>0</v>
      </c>
      <c r="P1351" s="260">
        <v>0</v>
      </c>
      <c r="Q1351" s="261">
        <f t="shared" si="223"/>
        <v>0</v>
      </c>
      <c r="R1351" s="262">
        <f t="shared" si="223"/>
        <v>0</v>
      </c>
      <c r="S1351" s="6">
        <f t="shared" si="232"/>
        <v>0</v>
      </c>
      <c r="T1351" s="260">
        <f t="shared" si="224"/>
        <v>0</v>
      </c>
      <c r="U1351" s="428">
        <v>0</v>
      </c>
      <c r="W1351" s="226">
        <f t="shared" si="225"/>
        <v>0</v>
      </c>
      <c r="AB1351" s="199"/>
      <c r="AC1351" s="199"/>
    </row>
    <row r="1352" spans="1:29" s="225" customFormat="1" ht="36" hidden="1" customHeight="1" outlineLevel="7" x14ac:dyDescent="0.2">
      <c r="A1352" s="221"/>
      <c r="B1352" s="227"/>
      <c r="C1352" s="248"/>
      <c r="D1352" s="248"/>
      <c r="E1352" s="254"/>
      <c r="F1352" s="265"/>
      <c r="G1352" s="270"/>
      <c r="H1352" s="270"/>
      <c r="I1352" s="4" t="s">
        <v>231</v>
      </c>
      <c r="J1352" s="259"/>
      <c r="K1352" s="259">
        <v>1</v>
      </c>
      <c r="L1352" s="234">
        <v>0</v>
      </c>
      <c r="M1352" s="116">
        <v>3.3917389068849699E-3</v>
      </c>
      <c r="N1352" s="5">
        <f t="shared" si="226"/>
        <v>925944721.57959676</v>
      </c>
      <c r="O1352" s="6">
        <v>0</v>
      </c>
      <c r="P1352" s="260">
        <v>0</v>
      </c>
      <c r="Q1352" s="261">
        <f t="shared" si="223"/>
        <v>0</v>
      </c>
      <c r="R1352" s="262">
        <f t="shared" si="223"/>
        <v>0</v>
      </c>
      <c r="S1352" s="6">
        <f t="shared" si="232"/>
        <v>0</v>
      </c>
      <c r="T1352" s="260">
        <f t="shared" si="224"/>
        <v>0</v>
      </c>
      <c r="U1352" s="428">
        <v>0</v>
      </c>
      <c r="W1352" s="226">
        <f t="shared" si="225"/>
        <v>0</v>
      </c>
      <c r="AB1352" s="199"/>
      <c r="AC1352" s="199"/>
    </row>
    <row r="1353" spans="1:29" s="225" customFormat="1" ht="36" hidden="1" customHeight="1" outlineLevel="7" x14ac:dyDescent="0.2">
      <c r="A1353" s="221"/>
      <c r="B1353" s="227"/>
      <c r="C1353" s="248"/>
      <c r="D1353" s="248"/>
      <c r="E1353" s="254"/>
      <c r="F1353" s="265"/>
      <c r="G1353" s="270"/>
      <c r="H1353" s="270"/>
      <c r="I1353" s="4" t="s">
        <v>80</v>
      </c>
      <c r="J1353" s="259"/>
      <c r="K1353" s="259">
        <v>1</v>
      </c>
      <c r="L1353" s="234">
        <v>0</v>
      </c>
      <c r="M1353" s="116">
        <v>1.4536023886649871E-3</v>
      </c>
      <c r="N1353" s="5">
        <f t="shared" si="226"/>
        <v>396833452.10554147</v>
      </c>
      <c r="O1353" s="6">
        <v>0</v>
      </c>
      <c r="P1353" s="260">
        <v>0</v>
      </c>
      <c r="Q1353" s="261">
        <f t="shared" si="223"/>
        <v>0</v>
      </c>
      <c r="R1353" s="262">
        <f t="shared" si="223"/>
        <v>0</v>
      </c>
      <c r="S1353" s="6">
        <f t="shared" si="232"/>
        <v>0</v>
      </c>
      <c r="T1353" s="260">
        <f t="shared" si="224"/>
        <v>0</v>
      </c>
      <c r="U1353" s="428">
        <v>0</v>
      </c>
      <c r="W1353" s="226">
        <f t="shared" si="225"/>
        <v>0</v>
      </c>
      <c r="AB1353" s="199"/>
      <c r="AC1353" s="199"/>
    </row>
    <row r="1354" spans="1:29" s="225" customFormat="1" ht="36" hidden="1" customHeight="1" outlineLevel="7" x14ac:dyDescent="0.2">
      <c r="A1354" s="221"/>
      <c r="B1354" s="227"/>
      <c r="C1354" s="248"/>
      <c r="D1354" s="248"/>
      <c r="E1354" s="254"/>
      <c r="F1354" s="265"/>
      <c r="G1354" s="270"/>
      <c r="H1354" s="270"/>
      <c r="I1354" s="4" t="s">
        <v>82</v>
      </c>
      <c r="J1354" s="259"/>
      <c r="K1354" s="259">
        <v>1</v>
      </c>
      <c r="L1354" s="234">
        <v>0</v>
      </c>
      <c r="M1354" s="116">
        <v>1.4536023886649871E-3</v>
      </c>
      <c r="N1354" s="5">
        <f t="shared" si="226"/>
        <v>396833452.10554147</v>
      </c>
      <c r="O1354" s="6">
        <v>0</v>
      </c>
      <c r="P1354" s="260">
        <v>0</v>
      </c>
      <c r="Q1354" s="261">
        <f t="shared" si="223"/>
        <v>0</v>
      </c>
      <c r="R1354" s="262">
        <f t="shared" si="223"/>
        <v>0</v>
      </c>
      <c r="S1354" s="6">
        <f t="shared" si="232"/>
        <v>0</v>
      </c>
      <c r="T1354" s="260">
        <f t="shared" si="224"/>
        <v>0</v>
      </c>
      <c r="U1354" s="428">
        <v>0</v>
      </c>
      <c r="W1354" s="226">
        <f t="shared" si="225"/>
        <v>0</v>
      </c>
      <c r="AB1354" s="199"/>
      <c r="AC1354" s="199"/>
    </row>
    <row r="1355" spans="1:29" s="225" customFormat="1" ht="36" hidden="1" customHeight="1" outlineLevel="7" x14ac:dyDescent="0.2">
      <c r="A1355" s="221"/>
      <c r="B1355" s="227"/>
      <c r="C1355" s="248"/>
      <c r="D1355" s="248"/>
      <c r="E1355" s="254"/>
      <c r="F1355" s="265"/>
      <c r="G1355" s="270"/>
      <c r="H1355" s="270"/>
      <c r="I1355" s="4" t="s">
        <v>293</v>
      </c>
      <c r="J1355" s="259"/>
      <c r="K1355" s="259">
        <v>1</v>
      </c>
      <c r="L1355" s="234">
        <v>0</v>
      </c>
      <c r="M1355" s="116">
        <v>1.938136518219983E-3</v>
      </c>
      <c r="N1355" s="5">
        <f t="shared" si="226"/>
        <v>529111269.47405535</v>
      </c>
      <c r="O1355" s="6">
        <v>0</v>
      </c>
      <c r="P1355" s="260">
        <v>0</v>
      </c>
      <c r="Q1355" s="261">
        <f t="shared" si="223"/>
        <v>0</v>
      </c>
      <c r="R1355" s="262">
        <f t="shared" si="223"/>
        <v>0</v>
      </c>
      <c r="S1355" s="6">
        <f t="shared" si="232"/>
        <v>0</v>
      </c>
      <c r="T1355" s="260">
        <f t="shared" si="224"/>
        <v>0</v>
      </c>
      <c r="U1355" s="428">
        <v>0</v>
      </c>
      <c r="W1355" s="226">
        <f t="shared" si="225"/>
        <v>0</v>
      </c>
      <c r="AB1355" s="199"/>
      <c r="AC1355" s="199"/>
    </row>
    <row r="1356" spans="1:29" s="225" customFormat="1" ht="36" hidden="1" customHeight="1" outlineLevel="7" x14ac:dyDescent="0.2">
      <c r="A1356" s="221"/>
      <c r="B1356" s="227"/>
      <c r="C1356" s="248"/>
      <c r="D1356" s="248"/>
      <c r="E1356" s="254"/>
      <c r="F1356" s="265"/>
      <c r="G1356" s="270"/>
      <c r="H1356" s="270"/>
      <c r="I1356" s="4" t="s">
        <v>294</v>
      </c>
      <c r="J1356" s="259"/>
      <c r="K1356" s="259">
        <v>1</v>
      </c>
      <c r="L1356" s="234">
        <v>0</v>
      </c>
      <c r="M1356" s="116">
        <v>4.8453412955499575E-4</v>
      </c>
      <c r="N1356" s="5">
        <f t="shared" si="226"/>
        <v>132277817.36851384</v>
      </c>
      <c r="O1356" s="6">
        <v>0</v>
      </c>
      <c r="P1356" s="260">
        <v>0</v>
      </c>
      <c r="Q1356" s="261">
        <f t="shared" si="223"/>
        <v>0</v>
      </c>
      <c r="R1356" s="262">
        <f t="shared" si="223"/>
        <v>0</v>
      </c>
      <c r="S1356" s="6">
        <f t="shared" si="232"/>
        <v>0</v>
      </c>
      <c r="T1356" s="260">
        <f t="shared" si="224"/>
        <v>0</v>
      </c>
      <c r="U1356" s="428">
        <v>0</v>
      </c>
      <c r="W1356" s="226">
        <f t="shared" si="225"/>
        <v>0</v>
      </c>
      <c r="AB1356" s="199"/>
      <c r="AC1356" s="199"/>
    </row>
    <row r="1357" spans="1:29" s="225" customFormat="1" ht="36" hidden="1" customHeight="1" outlineLevel="5" x14ac:dyDescent="0.2">
      <c r="A1357" s="221"/>
      <c r="B1357" s="227"/>
      <c r="C1357" s="248"/>
      <c r="D1357" s="248"/>
      <c r="E1357" s="254"/>
      <c r="F1357" s="265"/>
      <c r="G1357" s="270"/>
      <c r="H1357" s="270"/>
      <c r="I1357" s="22" t="s">
        <v>197</v>
      </c>
      <c r="J1357" s="271"/>
      <c r="K1357" s="271"/>
      <c r="L1357" s="23"/>
      <c r="M1357" s="115">
        <v>9.6906825910999146E-3</v>
      </c>
      <c r="N1357" s="23">
        <f t="shared" si="226"/>
        <v>2645556347.3702769</v>
      </c>
      <c r="O1357" s="273">
        <v>0</v>
      </c>
      <c r="P1357" s="274">
        <v>0</v>
      </c>
      <c r="Q1357" s="24">
        <f t="shared" si="223"/>
        <v>0</v>
      </c>
      <c r="R1357" s="23">
        <f t="shared" si="223"/>
        <v>0</v>
      </c>
      <c r="S1357" s="273">
        <f>SUMPRODUCT(S1358:S1364,M1358:M1364)/M1357</f>
        <v>0</v>
      </c>
      <c r="T1357" s="274">
        <f t="shared" si="224"/>
        <v>0</v>
      </c>
      <c r="U1357" s="428">
        <v>0</v>
      </c>
      <c r="W1357" s="226">
        <f t="shared" si="225"/>
        <v>0</v>
      </c>
      <c r="AB1357" s="199"/>
      <c r="AC1357" s="199"/>
    </row>
    <row r="1358" spans="1:29" s="225" customFormat="1" ht="36" hidden="1" customHeight="1" outlineLevel="7" x14ac:dyDescent="0.2">
      <c r="A1358" s="221"/>
      <c r="B1358" s="227"/>
      <c r="C1358" s="248"/>
      <c r="D1358" s="248"/>
      <c r="E1358" s="254"/>
      <c r="F1358" s="265"/>
      <c r="G1358" s="270"/>
      <c r="H1358" s="270"/>
      <c r="I1358" s="4" t="s">
        <v>291</v>
      </c>
      <c r="J1358" s="259"/>
      <c r="K1358" s="259">
        <v>1</v>
      </c>
      <c r="L1358" s="234">
        <v>0</v>
      </c>
      <c r="M1358" s="116">
        <v>4.8453412955499575E-4</v>
      </c>
      <c r="N1358" s="5">
        <f t="shared" si="226"/>
        <v>132277817.36851384</v>
      </c>
      <c r="O1358" s="6">
        <v>0</v>
      </c>
      <c r="P1358" s="260">
        <v>0</v>
      </c>
      <c r="Q1358" s="261">
        <f t="shared" si="223"/>
        <v>0</v>
      </c>
      <c r="R1358" s="262">
        <f t="shared" si="223"/>
        <v>0</v>
      </c>
      <c r="S1358" s="6">
        <f t="shared" ref="S1358:S1364" si="233">L1358/K1358</f>
        <v>0</v>
      </c>
      <c r="T1358" s="260">
        <f t="shared" si="224"/>
        <v>0</v>
      </c>
      <c r="U1358" s="428">
        <v>0</v>
      </c>
      <c r="W1358" s="226">
        <f t="shared" si="225"/>
        <v>0</v>
      </c>
      <c r="AB1358" s="199"/>
      <c r="AC1358" s="199"/>
    </row>
    <row r="1359" spans="1:29" s="225" customFormat="1" ht="36" hidden="1" customHeight="1" outlineLevel="7" x14ac:dyDescent="0.2">
      <c r="A1359" s="221"/>
      <c r="B1359" s="227"/>
      <c r="C1359" s="248"/>
      <c r="D1359" s="248"/>
      <c r="E1359" s="254"/>
      <c r="F1359" s="265"/>
      <c r="G1359" s="270"/>
      <c r="H1359" s="270"/>
      <c r="I1359" s="4" t="s">
        <v>292</v>
      </c>
      <c r="J1359" s="259"/>
      <c r="K1359" s="259">
        <v>1</v>
      </c>
      <c r="L1359" s="234">
        <v>0</v>
      </c>
      <c r="M1359" s="116">
        <v>4.8453412955499575E-4</v>
      </c>
      <c r="N1359" s="5">
        <f t="shared" si="226"/>
        <v>132277817.36851384</v>
      </c>
      <c r="O1359" s="6">
        <v>0</v>
      </c>
      <c r="P1359" s="260">
        <v>0</v>
      </c>
      <c r="Q1359" s="261">
        <f t="shared" si="223"/>
        <v>0</v>
      </c>
      <c r="R1359" s="262">
        <f t="shared" si="223"/>
        <v>0</v>
      </c>
      <c r="S1359" s="6">
        <f t="shared" si="233"/>
        <v>0</v>
      </c>
      <c r="T1359" s="260">
        <f t="shared" si="224"/>
        <v>0</v>
      </c>
      <c r="U1359" s="428">
        <v>0</v>
      </c>
      <c r="W1359" s="226">
        <f t="shared" si="225"/>
        <v>0</v>
      </c>
      <c r="AB1359" s="199"/>
      <c r="AC1359" s="199"/>
    </row>
    <row r="1360" spans="1:29" s="225" customFormat="1" ht="36" hidden="1" customHeight="1" outlineLevel="7" x14ac:dyDescent="0.2">
      <c r="A1360" s="221"/>
      <c r="B1360" s="227"/>
      <c r="C1360" s="248"/>
      <c r="D1360" s="248"/>
      <c r="E1360" s="254"/>
      <c r="F1360" s="265"/>
      <c r="G1360" s="270"/>
      <c r="H1360" s="270"/>
      <c r="I1360" s="4" t="s">
        <v>231</v>
      </c>
      <c r="J1360" s="259"/>
      <c r="K1360" s="259">
        <v>1</v>
      </c>
      <c r="L1360" s="234">
        <v>0</v>
      </c>
      <c r="M1360" s="116">
        <v>3.3917389068849699E-3</v>
      </c>
      <c r="N1360" s="5">
        <f t="shared" si="226"/>
        <v>925944721.57959676</v>
      </c>
      <c r="O1360" s="6">
        <v>0</v>
      </c>
      <c r="P1360" s="260">
        <v>0</v>
      </c>
      <c r="Q1360" s="261">
        <f t="shared" si="223"/>
        <v>0</v>
      </c>
      <c r="R1360" s="262">
        <f t="shared" si="223"/>
        <v>0</v>
      </c>
      <c r="S1360" s="6">
        <f t="shared" si="233"/>
        <v>0</v>
      </c>
      <c r="T1360" s="260">
        <f t="shared" si="224"/>
        <v>0</v>
      </c>
      <c r="U1360" s="428">
        <v>0</v>
      </c>
      <c r="W1360" s="226">
        <f t="shared" si="225"/>
        <v>0</v>
      </c>
      <c r="AB1360" s="199"/>
      <c r="AC1360" s="199"/>
    </row>
    <row r="1361" spans="1:29" s="225" customFormat="1" ht="36" hidden="1" customHeight="1" outlineLevel="7" x14ac:dyDescent="0.2">
      <c r="A1361" s="221"/>
      <c r="B1361" s="227"/>
      <c r="C1361" s="248"/>
      <c r="D1361" s="248"/>
      <c r="E1361" s="254"/>
      <c r="F1361" s="265"/>
      <c r="G1361" s="270"/>
      <c r="H1361" s="270"/>
      <c r="I1361" s="4" t="s">
        <v>80</v>
      </c>
      <c r="J1361" s="259"/>
      <c r="K1361" s="259">
        <v>1</v>
      </c>
      <c r="L1361" s="234">
        <v>0</v>
      </c>
      <c r="M1361" s="116">
        <v>1.4536023886649871E-3</v>
      </c>
      <c r="N1361" s="5">
        <f t="shared" si="226"/>
        <v>396833452.10554147</v>
      </c>
      <c r="O1361" s="6">
        <v>0</v>
      </c>
      <c r="P1361" s="260">
        <v>0</v>
      </c>
      <c r="Q1361" s="261">
        <f t="shared" si="223"/>
        <v>0</v>
      </c>
      <c r="R1361" s="262">
        <f t="shared" si="223"/>
        <v>0</v>
      </c>
      <c r="S1361" s="6">
        <f t="shared" si="233"/>
        <v>0</v>
      </c>
      <c r="T1361" s="260">
        <f t="shared" si="224"/>
        <v>0</v>
      </c>
      <c r="U1361" s="428">
        <v>0</v>
      </c>
      <c r="W1361" s="226">
        <f t="shared" si="225"/>
        <v>0</v>
      </c>
      <c r="AB1361" s="199"/>
      <c r="AC1361" s="199"/>
    </row>
    <row r="1362" spans="1:29" s="225" customFormat="1" ht="36" hidden="1" customHeight="1" outlineLevel="7" x14ac:dyDescent="0.2">
      <c r="A1362" s="221"/>
      <c r="B1362" s="227"/>
      <c r="C1362" s="248"/>
      <c r="D1362" s="248"/>
      <c r="E1362" s="254"/>
      <c r="F1362" s="265"/>
      <c r="G1362" s="270"/>
      <c r="H1362" s="270"/>
      <c r="I1362" s="4" t="s">
        <v>82</v>
      </c>
      <c r="J1362" s="259"/>
      <c r="K1362" s="259">
        <v>1</v>
      </c>
      <c r="L1362" s="234">
        <v>0</v>
      </c>
      <c r="M1362" s="116">
        <v>1.4536023886649871E-3</v>
      </c>
      <c r="N1362" s="5">
        <f t="shared" si="226"/>
        <v>396833452.10554147</v>
      </c>
      <c r="O1362" s="6">
        <v>0</v>
      </c>
      <c r="P1362" s="260">
        <v>0</v>
      </c>
      <c r="Q1362" s="261">
        <f t="shared" si="223"/>
        <v>0</v>
      </c>
      <c r="R1362" s="262">
        <f t="shared" si="223"/>
        <v>0</v>
      </c>
      <c r="S1362" s="6">
        <f t="shared" si="233"/>
        <v>0</v>
      </c>
      <c r="T1362" s="260">
        <f t="shared" si="224"/>
        <v>0</v>
      </c>
      <c r="U1362" s="428">
        <v>0</v>
      </c>
      <c r="W1362" s="226">
        <f t="shared" si="225"/>
        <v>0</v>
      </c>
      <c r="AB1362" s="199"/>
      <c r="AC1362" s="199"/>
    </row>
    <row r="1363" spans="1:29" s="225" customFormat="1" ht="36" hidden="1" customHeight="1" outlineLevel="7" x14ac:dyDescent="0.2">
      <c r="A1363" s="221"/>
      <c r="B1363" s="227"/>
      <c r="C1363" s="248"/>
      <c r="D1363" s="248"/>
      <c r="E1363" s="254"/>
      <c r="F1363" s="265"/>
      <c r="G1363" s="270"/>
      <c r="H1363" s="270"/>
      <c r="I1363" s="4" t="s">
        <v>293</v>
      </c>
      <c r="J1363" s="259"/>
      <c r="K1363" s="259">
        <v>1</v>
      </c>
      <c r="L1363" s="234">
        <v>0</v>
      </c>
      <c r="M1363" s="116">
        <v>1.938136518219983E-3</v>
      </c>
      <c r="N1363" s="5">
        <f t="shared" si="226"/>
        <v>529111269.47405535</v>
      </c>
      <c r="O1363" s="6">
        <v>0</v>
      </c>
      <c r="P1363" s="260">
        <v>0</v>
      </c>
      <c r="Q1363" s="261">
        <f t="shared" si="223"/>
        <v>0</v>
      </c>
      <c r="R1363" s="262">
        <f t="shared" si="223"/>
        <v>0</v>
      </c>
      <c r="S1363" s="6">
        <f t="shared" si="233"/>
        <v>0</v>
      </c>
      <c r="T1363" s="260">
        <f t="shared" si="224"/>
        <v>0</v>
      </c>
      <c r="U1363" s="428">
        <v>0</v>
      </c>
      <c r="W1363" s="226">
        <f t="shared" si="225"/>
        <v>0</v>
      </c>
      <c r="AB1363" s="199"/>
      <c r="AC1363" s="199"/>
    </row>
    <row r="1364" spans="1:29" s="225" customFormat="1" ht="36" hidden="1" customHeight="1" outlineLevel="7" x14ac:dyDescent="0.2">
      <c r="A1364" s="221"/>
      <c r="B1364" s="227"/>
      <c r="C1364" s="248"/>
      <c r="D1364" s="248"/>
      <c r="E1364" s="254"/>
      <c r="F1364" s="265"/>
      <c r="G1364" s="270"/>
      <c r="H1364" s="270"/>
      <c r="I1364" s="4" t="s">
        <v>294</v>
      </c>
      <c r="J1364" s="259"/>
      <c r="K1364" s="259">
        <v>1</v>
      </c>
      <c r="L1364" s="234">
        <v>0</v>
      </c>
      <c r="M1364" s="116">
        <v>4.8453412955499575E-4</v>
      </c>
      <c r="N1364" s="5">
        <f t="shared" si="226"/>
        <v>132277817.36851384</v>
      </c>
      <c r="O1364" s="6">
        <v>0</v>
      </c>
      <c r="P1364" s="260">
        <v>0</v>
      </c>
      <c r="Q1364" s="261">
        <f t="shared" si="223"/>
        <v>0</v>
      </c>
      <c r="R1364" s="262">
        <f t="shared" si="223"/>
        <v>0</v>
      </c>
      <c r="S1364" s="6">
        <f t="shared" si="233"/>
        <v>0</v>
      </c>
      <c r="T1364" s="260">
        <f t="shared" si="224"/>
        <v>0</v>
      </c>
      <c r="U1364" s="428">
        <v>0</v>
      </c>
      <c r="W1364" s="226">
        <f t="shared" si="225"/>
        <v>0</v>
      </c>
      <c r="AB1364" s="199"/>
      <c r="AC1364" s="199"/>
    </row>
    <row r="1365" spans="1:29" s="225" customFormat="1" ht="36" hidden="1" customHeight="1" outlineLevel="5" x14ac:dyDescent="0.2">
      <c r="A1365" s="221"/>
      <c r="B1365" s="227"/>
      <c r="C1365" s="248"/>
      <c r="D1365" s="248"/>
      <c r="E1365" s="254"/>
      <c r="F1365" s="265"/>
      <c r="G1365" s="270"/>
      <c r="H1365" s="270"/>
      <c r="I1365" s="22" t="s">
        <v>199</v>
      </c>
      <c r="J1365" s="271"/>
      <c r="K1365" s="271"/>
      <c r="L1365" s="23"/>
      <c r="M1365" s="115">
        <v>3.634005971662469E-4</v>
      </c>
      <c r="N1365" s="23">
        <f t="shared" si="226"/>
        <v>99208363.026385397</v>
      </c>
      <c r="O1365" s="273">
        <v>0</v>
      </c>
      <c r="P1365" s="274">
        <v>0</v>
      </c>
      <c r="Q1365" s="24">
        <f t="shared" si="223"/>
        <v>0</v>
      </c>
      <c r="R1365" s="23">
        <f t="shared" si="223"/>
        <v>0</v>
      </c>
      <c r="S1365" s="273">
        <f>SUMPRODUCT(S1366:S1372,M1366:M1372)/M1365</f>
        <v>0</v>
      </c>
      <c r="T1365" s="274">
        <f t="shared" si="224"/>
        <v>0</v>
      </c>
      <c r="U1365" s="428">
        <v>0</v>
      </c>
      <c r="W1365" s="226">
        <f t="shared" si="225"/>
        <v>0</v>
      </c>
      <c r="AB1365" s="199"/>
      <c r="AC1365" s="199"/>
    </row>
    <row r="1366" spans="1:29" s="225" customFormat="1" ht="36" hidden="1" customHeight="1" outlineLevel="7" x14ac:dyDescent="0.2">
      <c r="A1366" s="221"/>
      <c r="B1366" s="227"/>
      <c r="C1366" s="248"/>
      <c r="D1366" s="248"/>
      <c r="E1366" s="254"/>
      <c r="F1366" s="265"/>
      <c r="G1366" s="270"/>
      <c r="H1366" s="270"/>
      <c r="I1366" s="4" t="s">
        <v>291</v>
      </c>
      <c r="J1366" s="259"/>
      <c r="K1366" s="259">
        <v>1</v>
      </c>
      <c r="L1366" s="234">
        <v>0</v>
      </c>
      <c r="M1366" s="116">
        <v>1.8170029858312346E-5</v>
      </c>
      <c r="N1366" s="5">
        <f t="shared" si="226"/>
        <v>4960418.151319271</v>
      </c>
      <c r="O1366" s="6">
        <v>0</v>
      </c>
      <c r="P1366" s="260">
        <v>0</v>
      </c>
      <c r="Q1366" s="261">
        <f t="shared" si="223"/>
        <v>0</v>
      </c>
      <c r="R1366" s="262">
        <f t="shared" si="223"/>
        <v>0</v>
      </c>
      <c r="S1366" s="6">
        <f t="shared" ref="S1366:S1372" si="234">L1366/K1366</f>
        <v>0</v>
      </c>
      <c r="T1366" s="260">
        <f t="shared" si="224"/>
        <v>0</v>
      </c>
      <c r="U1366" s="428">
        <v>0</v>
      </c>
      <c r="W1366" s="226">
        <f t="shared" si="225"/>
        <v>0</v>
      </c>
      <c r="AB1366" s="199"/>
      <c r="AC1366" s="199"/>
    </row>
    <row r="1367" spans="1:29" s="225" customFormat="1" ht="36" hidden="1" customHeight="1" outlineLevel="7" x14ac:dyDescent="0.2">
      <c r="A1367" s="221"/>
      <c r="B1367" s="227"/>
      <c r="C1367" s="248"/>
      <c r="D1367" s="248"/>
      <c r="E1367" s="254"/>
      <c r="F1367" s="265"/>
      <c r="G1367" s="270"/>
      <c r="H1367" s="270"/>
      <c r="I1367" s="4" t="s">
        <v>292</v>
      </c>
      <c r="J1367" s="259"/>
      <c r="K1367" s="259">
        <v>1</v>
      </c>
      <c r="L1367" s="234">
        <v>0</v>
      </c>
      <c r="M1367" s="116">
        <v>1.8170029858312346E-5</v>
      </c>
      <c r="N1367" s="5">
        <f t="shared" si="226"/>
        <v>4960418.151319271</v>
      </c>
      <c r="O1367" s="6">
        <v>0</v>
      </c>
      <c r="P1367" s="260">
        <v>0</v>
      </c>
      <c r="Q1367" s="261">
        <f t="shared" si="223"/>
        <v>0</v>
      </c>
      <c r="R1367" s="262">
        <f t="shared" si="223"/>
        <v>0</v>
      </c>
      <c r="S1367" s="6">
        <f t="shared" si="234"/>
        <v>0</v>
      </c>
      <c r="T1367" s="260">
        <f t="shared" si="224"/>
        <v>0</v>
      </c>
      <c r="U1367" s="428">
        <v>0</v>
      </c>
      <c r="W1367" s="226">
        <f t="shared" si="225"/>
        <v>0</v>
      </c>
      <c r="AB1367" s="199"/>
      <c r="AC1367" s="199"/>
    </row>
    <row r="1368" spans="1:29" s="225" customFormat="1" ht="36" hidden="1" customHeight="1" outlineLevel="7" x14ac:dyDescent="0.2">
      <c r="A1368" s="221"/>
      <c r="B1368" s="227"/>
      <c r="C1368" s="248"/>
      <c r="D1368" s="248"/>
      <c r="E1368" s="254"/>
      <c r="F1368" s="265"/>
      <c r="G1368" s="270"/>
      <c r="H1368" s="270"/>
      <c r="I1368" s="4" t="s">
        <v>231</v>
      </c>
      <c r="J1368" s="259"/>
      <c r="K1368" s="259">
        <v>1</v>
      </c>
      <c r="L1368" s="234">
        <v>0</v>
      </c>
      <c r="M1368" s="116">
        <v>1.2719020900818642E-4</v>
      </c>
      <c r="N1368" s="5">
        <f t="shared" si="226"/>
        <v>34722927.059234895</v>
      </c>
      <c r="O1368" s="6">
        <v>0</v>
      </c>
      <c r="P1368" s="260">
        <v>0</v>
      </c>
      <c r="Q1368" s="261">
        <f t="shared" si="223"/>
        <v>0</v>
      </c>
      <c r="R1368" s="262">
        <f t="shared" si="223"/>
        <v>0</v>
      </c>
      <c r="S1368" s="6">
        <f t="shared" si="234"/>
        <v>0</v>
      </c>
      <c r="T1368" s="260">
        <f t="shared" si="224"/>
        <v>0</v>
      </c>
      <c r="U1368" s="428">
        <v>0</v>
      </c>
      <c r="W1368" s="226">
        <f t="shared" si="225"/>
        <v>0</v>
      </c>
      <c r="AB1368" s="199"/>
      <c r="AC1368" s="199"/>
    </row>
    <row r="1369" spans="1:29" s="225" customFormat="1" ht="36" hidden="1" customHeight="1" outlineLevel="7" x14ac:dyDescent="0.2">
      <c r="A1369" s="221"/>
      <c r="B1369" s="227"/>
      <c r="C1369" s="248"/>
      <c r="D1369" s="248"/>
      <c r="E1369" s="254"/>
      <c r="F1369" s="265"/>
      <c r="G1369" s="270"/>
      <c r="H1369" s="270"/>
      <c r="I1369" s="4" t="s">
        <v>80</v>
      </c>
      <c r="J1369" s="259"/>
      <c r="K1369" s="259">
        <v>1</v>
      </c>
      <c r="L1369" s="234">
        <v>0</v>
      </c>
      <c r="M1369" s="116">
        <v>5.4510089574937032E-5</v>
      </c>
      <c r="N1369" s="5">
        <f t="shared" si="226"/>
        <v>14881254.453957809</v>
      </c>
      <c r="O1369" s="6">
        <v>0</v>
      </c>
      <c r="P1369" s="260">
        <v>0</v>
      </c>
      <c r="Q1369" s="261">
        <f t="shared" si="223"/>
        <v>0</v>
      </c>
      <c r="R1369" s="262">
        <f t="shared" si="223"/>
        <v>0</v>
      </c>
      <c r="S1369" s="6">
        <f t="shared" si="234"/>
        <v>0</v>
      </c>
      <c r="T1369" s="260">
        <f t="shared" si="224"/>
        <v>0</v>
      </c>
      <c r="U1369" s="428">
        <v>0</v>
      </c>
      <c r="W1369" s="226">
        <f t="shared" si="225"/>
        <v>0</v>
      </c>
      <c r="AB1369" s="199"/>
      <c r="AC1369" s="199"/>
    </row>
    <row r="1370" spans="1:29" s="225" customFormat="1" ht="36" hidden="1" customHeight="1" outlineLevel="7" x14ac:dyDescent="0.2">
      <c r="A1370" s="221"/>
      <c r="B1370" s="227"/>
      <c r="C1370" s="248"/>
      <c r="D1370" s="248"/>
      <c r="E1370" s="254"/>
      <c r="F1370" s="265"/>
      <c r="G1370" s="270"/>
      <c r="H1370" s="270"/>
      <c r="I1370" s="4" t="s">
        <v>82</v>
      </c>
      <c r="J1370" s="259"/>
      <c r="K1370" s="259">
        <v>1</v>
      </c>
      <c r="L1370" s="234">
        <v>0</v>
      </c>
      <c r="M1370" s="116">
        <v>5.4510089574937032E-5</v>
      </c>
      <c r="N1370" s="5">
        <f t="shared" si="226"/>
        <v>14881254.453957809</v>
      </c>
      <c r="O1370" s="6">
        <v>0</v>
      </c>
      <c r="P1370" s="260">
        <v>0</v>
      </c>
      <c r="Q1370" s="261">
        <f t="shared" ref="Q1370:R1433" si="235">S1370-O1370</f>
        <v>0</v>
      </c>
      <c r="R1370" s="262">
        <f t="shared" si="235"/>
        <v>0</v>
      </c>
      <c r="S1370" s="6">
        <f t="shared" si="234"/>
        <v>0</v>
      </c>
      <c r="T1370" s="260">
        <f t="shared" ref="T1370:T1433" si="236">S1370*N1370</f>
        <v>0</v>
      </c>
      <c r="U1370" s="428">
        <v>0</v>
      </c>
      <c r="W1370" s="226">
        <f t="shared" ref="W1370:W1433" si="237">V1370-L1370</f>
        <v>0</v>
      </c>
      <c r="AB1370" s="199"/>
      <c r="AC1370" s="199"/>
    </row>
    <row r="1371" spans="1:29" s="225" customFormat="1" ht="36" hidden="1" customHeight="1" outlineLevel="7" x14ac:dyDescent="0.2">
      <c r="A1371" s="221"/>
      <c r="B1371" s="227"/>
      <c r="C1371" s="248"/>
      <c r="D1371" s="248"/>
      <c r="E1371" s="254"/>
      <c r="F1371" s="265"/>
      <c r="G1371" s="270"/>
      <c r="H1371" s="270"/>
      <c r="I1371" s="4" t="s">
        <v>293</v>
      </c>
      <c r="J1371" s="259"/>
      <c r="K1371" s="259">
        <v>1</v>
      </c>
      <c r="L1371" s="234">
        <v>0</v>
      </c>
      <c r="M1371" s="116">
        <v>7.2680119433249385E-5</v>
      </c>
      <c r="N1371" s="5">
        <f t="shared" ref="N1371:N1434" si="238">M1371*$N$5</f>
        <v>19841672.605277084</v>
      </c>
      <c r="O1371" s="6">
        <v>0</v>
      </c>
      <c r="P1371" s="260">
        <v>0</v>
      </c>
      <c r="Q1371" s="261">
        <f t="shared" si="235"/>
        <v>0</v>
      </c>
      <c r="R1371" s="262">
        <f t="shared" si="235"/>
        <v>0</v>
      </c>
      <c r="S1371" s="6">
        <f t="shared" si="234"/>
        <v>0</v>
      </c>
      <c r="T1371" s="260">
        <f t="shared" si="236"/>
        <v>0</v>
      </c>
      <c r="U1371" s="428">
        <v>0</v>
      </c>
      <c r="W1371" s="226">
        <f t="shared" si="237"/>
        <v>0</v>
      </c>
      <c r="AB1371" s="199"/>
      <c r="AC1371" s="199"/>
    </row>
    <row r="1372" spans="1:29" s="225" customFormat="1" ht="36" hidden="1" customHeight="1" outlineLevel="7" x14ac:dyDescent="0.2">
      <c r="A1372" s="221"/>
      <c r="B1372" s="227"/>
      <c r="C1372" s="248"/>
      <c r="D1372" s="248"/>
      <c r="E1372" s="254"/>
      <c r="F1372" s="265"/>
      <c r="G1372" s="270"/>
      <c r="H1372" s="270"/>
      <c r="I1372" s="4" t="s">
        <v>294</v>
      </c>
      <c r="J1372" s="259"/>
      <c r="K1372" s="259">
        <v>1</v>
      </c>
      <c r="L1372" s="234">
        <v>0</v>
      </c>
      <c r="M1372" s="116">
        <v>1.8170029858312346E-5</v>
      </c>
      <c r="N1372" s="5">
        <f t="shared" si="238"/>
        <v>4960418.151319271</v>
      </c>
      <c r="O1372" s="6">
        <v>0</v>
      </c>
      <c r="P1372" s="260">
        <v>0</v>
      </c>
      <c r="Q1372" s="261">
        <f t="shared" si="235"/>
        <v>0</v>
      </c>
      <c r="R1372" s="262">
        <f t="shared" si="235"/>
        <v>0</v>
      </c>
      <c r="S1372" s="6">
        <f t="shared" si="234"/>
        <v>0</v>
      </c>
      <c r="T1372" s="260">
        <f t="shared" si="236"/>
        <v>0</v>
      </c>
      <c r="U1372" s="428">
        <v>0</v>
      </c>
      <c r="W1372" s="226">
        <f t="shared" si="237"/>
        <v>0</v>
      </c>
      <c r="AB1372" s="199"/>
      <c r="AC1372" s="199"/>
    </row>
    <row r="1373" spans="1:29" s="225" customFormat="1" ht="36" hidden="1" customHeight="1" outlineLevel="5" x14ac:dyDescent="0.2">
      <c r="A1373" s="221"/>
      <c r="B1373" s="227"/>
      <c r="C1373" s="248"/>
      <c r="D1373" s="248"/>
      <c r="E1373" s="254"/>
      <c r="F1373" s="265"/>
      <c r="G1373" s="270"/>
      <c r="H1373" s="270"/>
      <c r="I1373" s="22" t="s">
        <v>200</v>
      </c>
      <c r="J1373" s="271"/>
      <c r="K1373" s="271"/>
      <c r="L1373" s="23"/>
      <c r="M1373" s="115">
        <v>3.634005971662469E-4</v>
      </c>
      <c r="N1373" s="23">
        <f t="shared" si="238"/>
        <v>99208363.026385397</v>
      </c>
      <c r="O1373" s="273">
        <v>0</v>
      </c>
      <c r="P1373" s="274">
        <v>0</v>
      </c>
      <c r="Q1373" s="24">
        <f t="shared" si="235"/>
        <v>0</v>
      </c>
      <c r="R1373" s="23">
        <f t="shared" si="235"/>
        <v>0</v>
      </c>
      <c r="S1373" s="273">
        <f>SUMPRODUCT(S1374:S1380,M1374:M1380)/M1373</f>
        <v>0</v>
      </c>
      <c r="T1373" s="274">
        <f t="shared" si="236"/>
        <v>0</v>
      </c>
      <c r="U1373" s="428">
        <v>0</v>
      </c>
      <c r="W1373" s="226">
        <f t="shared" si="237"/>
        <v>0</v>
      </c>
      <c r="AB1373" s="199"/>
      <c r="AC1373" s="199"/>
    </row>
    <row r="1374" spans="1:29" s="225" customFormat="1" ht="36" hidden="1" customHeight="1" outlineLevel="7" x14ac:dyDescent="0.2">
      <c r="A1374" s="221"/>
      <c r="B1374" s="227"/>
      <c r="C1374" s="248"/>
      <c r="D1374" s="248"/>
      <c r="E1374" s="254"/>
      <c r="F1374" s="265"/>
      <c r="G1374" s="270"/>
      <c r="H1374" s="270"/>
      <c r="I1374" s="4" t="s">
        <v>291</v>
      </c>
      <c r="J1374" s="259"/>
      <c r="K1374" s="259">
        <v>1</v>
      </c>
      <c r="L1374" s="234">
        <v>0</v>
      </c>
      <c r="M1374" s="116">
        <v>1.8170029858312346E-5</v>
      </c>
      <c r="N1374" s="5">
        <f t="shared" si="238"/>
        <v>4960418.151319271</v>
      </c>
      <c r="O1374" s="6">
        <v>0</v>
      </c>
      <c r="P1374" s="260">
        <v>0</v>
      </c>
      <c r="Q1374" s="261">
        <f t="shared" si="235"/>
        <v>0</v>
      </c>
      <c r="R1374" s="262">
        <f t="shared" si="235"/>
        <v>0</v>
      </c>
      <c r="S1374" s="6">
        <f t="shared" ref="S1374:S1380" si="239">L1374/K1374</f>
        <v>0</v>
      </c>
      <c r="T1374" s="260">
        <f t="shared" si="236"/>
        <v>0</v>
      </c>
      <c r="U1374" s="428">
        <v>0</v>
      </c>
      <c r="W1374" s="226">
        <f t="shared" si="237"/>
        <v>0</v>
      </c>
      <c r="AB1374" s="199"/>
      <c r="AC1374" s="199"/>
    </row>
    <row r="1375" spans="1:29" s="225" customFormat="1" ht="36" hidden="1" customHeight="1" outlineLevel="7" x14ac:dyDescent="0.2">
      <c r="A1375" s="221"/>
      <c r="B1375" s="227"/>
      <c r="C1375" s="248"/>
      <c r="D1375" s="248"/>
      <c r="E1375" s="254"/>
      <c r="F1375" s="265"/>
      <c r="G1375" s="270"/>
      <c r="H1375" s="270"/>
      <c r="I1375" s="4" t="s">
        <v>292</v>
      </c>
      <c r="J1375" s="259"/>
      <c r="K1375" s="259">
        <v>1</v>
      </c>
      <c r="L1375" s="234">
        <v>0</v>
      </c>
      <c r="M1375" s="116">
        <v>1.8170029858312346E-5</v>
      </c>
      <c r="N1375" s="5">
        <f t="shared" si="238"/>
        <v>4960418.151319271</v>
      </c>
      <c r="O1375" s="6">
        <v>0</v>
      </c>
      <c r="P1375" s="260">
        <v>0</v>
      </c>
      <c r="Q1375" s="261">
        <f t="shared" si="235"/>
        <v>0</v>
      </c>
      <c r="R1375" s="262">
        <f t="shared" si="235"/>
        <v>0</v>
      </c>
      <c r="S1375" s="6">
        <f t="shared" si="239"/>
        <v>0</v>
      </c>
      <c r="T1375" s="260">
        <f t="shared" si="236"/>
        <v>0</v>
      </c>
      <c r="U1375" s="428">
        <v>0</v>
      </c>
      <c r="W1375" s="226">
        <f t="shared" si="237"/>
        <v>0</v>
      </c>
      <c r="AB1375" s="199"/>
      <c r="AC1375" s="199"/>
    </row>
    <row r="1376" spans="1:29" s="225" customFormat="1" ht="36" hidden="1" customHeight="1" outlineLevel="7" x14ac:dyDescent="0.2">
      <c r="A1376" s="221"/>
      <c r="B1376" s="227"/>
      <c r="C1376" s="248"/>
      <c r="D1376" s="248"/>
      <c r="E1376" s="254"/>
      <c r="F1376" s="265"/>
      <c r="G1376" s="270"/>
      <c r="H1376" s="270"/>
      <c r="I1376" s="4" t="s">
        <v>231</v>
      </c>
      <c r="J1376" s="259"/>
      <c r="K1376" s="259">
        <v>1</v>
      </c>
      <c r="L1376" s="234">
        <v>0</v>
      </c>
      <c r="M1376" s="116">
        <v>1.2719020900818642E-4</v>
      </c>
      <c r="N1376" s="5">
        <f t="shared" si="238"/>
        <v>34722927.059234895</v>
      </c>
      <c r="O1376" s="6">
        <v>0</v>
      </c>
      <c r="P1376" s="260">
        <v>0</v>
      </c>
      <c r="Q1376" s="261">
        <f t="shared" si="235"/>
        <v>0</v>
      </c>
      <c r="R1376" s="262">
        <f t="shared" si="235"/>
        <v>0</v>
      </c>
      <c r="S1376" s="6">
        <f t="shared" si="239"/>
        <v>0</v>
      </c>
      <c r="T1376" s="260">
        <f t="shared" si="236"/>
        <v>0</v>
      </c>
      <c r="U1376" s="428">
        <v>0</v>
      </c>
      <c r="W1376" s="226">
        <f t="shared" si="237"/>
        <v>0</v>
      </c>
      <c r="AB1376" s="199"/>
      <c r="AC1376" s="199"/>
    </row>
    <row r="1377" spans="1:29" s="225" customFormat="1" ht="36" hidden="1" customHeight="1" outlineLevel="7" x14ac:dyDescent="0.2">
      <c r="A1377" s="221"/>
      <c r="B1377" s="227"/>
      <c r="C1377" s="248"/>
      <c r="D1377" s="248"/>
      <c r="E1377" s="254"/>
      <c r="F1377" s="265"/>
      <c r="G1377" s="270"/>
      <c r="H1377" s="270"/>
      <c r="I1377" s="4" t="s">
        <v>80</v>
      </c>
      <c r="J1377" s="259"/>
      <c r="K1377" s="259">
        <v>1</v>
      </c>
      <c r="L1377" s="234">
        <v>0</v>
      </c>
      <c r="M1377" s="116">
        <v>5.4510089574937032E-5</v>
      </c>
      <c r="N1377" s="5">
        <f t="shared" si="238"/>
        <v>14881254.453957809</v>
      </c>
      <c r="O1377" s="6">
        <v>0</v>
      </c>
      <c r="P1377" s="260">
        <v>0</v>
      </c>
      <c r="Q1377" s="261">
        <f t="shared" si="235"/>
        <v>0</v>
      </c>
      <c r="R1377" s="262">
        <f t="shared" si="235"/>
        <v>0</v>
      </c>
      <c r="S1377" s="6">
        <f t="shared" si="239"/>
        <v>0</v>
      </c>
      <c r="T1377" s="260">
        <f t="shared" si="236"/>
        <v>0</v>
      </c>
      <c r="U1377" s="428">
        <v>0</v>
      </c>
      <c r="W1377" s="226">
        <f t="shared" si="237"/>
        <v>0</v>
      </c>
      <c r="AB1377" s="199"/>
      <c r="AC1377" s="199"/>
    </row>
    <row r="1378" spans="1:29" s="225" customFormat="1" ht="36" hidden="1" customHeight="1" outlineLevel="7" x14ac:dyDescent="0.2">
      <c r="A1378" s="221"/>
      <c r="B1378" s="227"/>
      <c r="C1378" s="248"/>
      <c r="D1378" s="248"/>
      <c r="E1378" s="254"/>
      <c r="F1378" s="265"/>
      <c r="G1378" s="270"/>
      <c r="H1378" s="270"/>
      <c r="I1378" s="4" t="s">
        <v>82</v>
      </c>
      <c r="J1378" s="259"/>
      <c r="K1378" s="259">
        <v>1</v>
      </c>
      <c r="L1378" s="234">
        <v>0</v>
      </c>
      <c r="M1378" s="116">
        <v>5.4510089574937032E-5</v>
      </c>
      <c r="N1378" s="5">
        <f t="shared" si="238"/>
        <v>14881254.453957809</v>
      </c>
      <c r="O1378" s="6">
        <v>0</v>
      </c>
      <c r="P1378" s="260">
        <v>0</v>
      </c>
      <c r="Q1378" s="261">
        <f t="shared" si="235"/>
        <v>0</v>
      </c>
      <c r="R1378" s="262">
        <f t="shared" si="235"/>
        <v>0</v>
      </c>
      <c r="S1378" s="6">
        <f t="shared" si="239"/>
        <v>0</v>
      </c>
      <c r="T1378" s="260">
        <f t="shared" si="236"/>
        <v>0</v>
      </c>
      <c r="U1378" s="428">
        <v>0</v>
      </c>
      <c r="W1378" s="226">
        <f t="shared" si="237"/>
        <v>0</v>
      </c>
      <c r="AB1378" s="199"/>
      <c r="AC1378" s="199"/>
    </row>
    <row r="1379" spans="1:29" s="225" customFormat="1" ht="36" hidden="1" customHeight="1" outlineLevel="7" x14ac:dyDescent="0.2">
      <c r="A1379" s="221"/>
      <c r="B1379" s="227"/>
      <c r="C1379" s="248"/>
      <c r="D1379" s="248"/>
      <c r="E1379" s="254"/>
      <c r="F1379" s="265"/>
      <c r="G1379" s="270"/>
      <c r="H1379" s="270"/>
      <c r="I1379" s="4" t="s">
        <v>293</v>
      </c>
      <c r="J1379" s="259"/>
      <c r="K1379" s="259">
        <v>1</v>
      </c>
      <c r="L1379" s="234">
        <v>0</v>
      </c>
      <c r="M1379" s="116">
        <v>7.2680119433249385E-5</v>
      </c>
      <c r="N1379" s="5">
        <f t="shared" si="238"/>
        <v>19841672.605277084</v>
      </c>
      <c r="O1379" s="6">
        <v>0</v>
      </c>
      <c r="P1379" s="260">
        <v>0</v>
      </c>
      <c r="Q1379" s="261">
        <f t="shared" si="235"/>
        <v>0</v>
      </c>
      <c r="R1379" s="262">
        <f t="shared" si="235"/>
        <v>0</v>
      </c>
      <c r="S1379" s="6">
        <f t="shared" si="239"/>
        <v>0</v>
      </c>
      <c r="T1379" s="260">
        <f t="shared" si="236"/>
        <v>0</v>
      </c>
      <c r="U1379" s="428">
        <v>0</v>
      </c>
      <c r="W1379" s="226">
        <f t="shared" si="237"/>
        <v>0</v>
      </c>
      <c r="AB1379" s="199"/>
      <c r="AC1379" s="199"/>
    </row>
    <row r="1380" spans="1:29" s="225" customFormat="1" ht="36" hidden="1" customHeight="1" outlineLevel="7" x14ac:dyDescent="0.2">
      <c r="A1380" s="221"/>
      <c r="B1380" s="227"/>
      <c r="C1380" s="248"/>
      <c r="D1380" s="248"/>
      <c r="E1380" s="254"/>
      <c r="F1380" s="265"/>
      <c r="G1380" s="270"/>
      <c r="H1380" s="270"/>
      <c r="I1380" s="4" t="s">
        <v>294</v>
      </c>
      <c r="J1380" s="259"/>
      <c r="K1380" s="259">
        <v>1</v>
      </c>
      <c r="L1380" s="234">
        <v>0</v>
      </c>
      <c r="M1380" s="116">
        <v>1.8170029858312346E-5</v>
      </c>
      <c r="N1380" s="5">
        <f t="shared" si="238"/>
        <v>4960418.151319271</v>
      </c>
      <c r="O1380" s="6">
        <v>0</v>
      </c>
      <c r="P1380" s="260">
        <v>0</v>
      </c>
      <c r="Q1380" s="261">
        <f t="shared" si="235"/>
        <v>0</v>
      </c>
      <c r="R1380" s="262">
        <f t="shared" si="235"/>
        <v>0</v>
      </c>
      <c r="S1380" s="6">
        <f t="shared" si="239"/>
        <v>0</v>
      </c>
      <c r="T1380" s="260">
        <f t="shared" si="236"/>
        <v>0</v>
      </c>
      <c r="U1380" s="428">
        <v>0</v>
      </c>
      <c r="W1380" s="226">
        <f t="shared" si="237"/>
        <v>0</v>
      </c>
      <c r="AB1380" s="199"/>
      <c r="AC1380" s="199"/>
    </row>
    <row r="1381" spans="1:29" s="225" customFormat="1" ht="36" hidden="1" customHeight="1" outlineLevel="5" x14ac:dyDescent="0.2">
      <c r="A1381" s="221"/>
      <c r="B1381" s="227"/>
      <c r="C1381" s="248"/>
      <c r="D1381" s="248"/>
      <c r="E1381" s="254"/>
      <c r="F1381" s="265"/>
      <c r="G1381" s="270"/>
      <c r="H1381" s="270"/>
      <c r="I1381" s="22" t="s">
        <v>201</v>
      </c>
      <c r="J1381" s="271"/>
      <c r="K1381" s="271"/>
      <c r="L1381" s="23"/>
      <c r="M1381" s="115">
        <v>3.634005971662469E-4</v>
      </c>
      <c r="N1381" s="23">
        <f t="shared" si="238"/>
        <v>99208363.026385397</v>
      </c>
      <c r="O1381" s="273">
        <v>0</v>
      </c>
      <c r="P1381" s="274">
        <v>0</v>
      </c>
      <c r="Q1381" s="24">
        <f t="shared" si="235"/>
        <v>0</v>
      </c>
      <c r="R1381" s="23">
        <f t="shared" si="235"/>
        <v>0</v>
      </c>
      <c r="S1381" s="273">
        <f>SUMPRODUCT(S1382:S1388,M1382:M1388)/M1381</f>
        <v>0</v>
      </c>
      <c r="T1381" s="274">
        <f t="shared" si="236"/>
        <v>0</v>
      </c>
      <c r="U1381" s="428">
        <v>0</v>
      </c>
      <c r="W1381" s="226">
        <f t="shared" si="237"/>
        <v>0</v>
      </c>
      <c r="AB1381" s="199"/>
      <c r="AC1381" s="199"/>
    </row>
    <row r="1382" spans="1:29" s="225" customFormat="1" ht="36" hidden="1" customHeight="1" outlineLevel="7" x14ac:dyDescent="0.2">
      <c r="A1382" s="221"/>
      <c r="B1382" s="227"/>
      <c r="C1382" s="248"/>
      <c r="D1382" s="248"/>
      <c r="E1382" s="254"/>
      <c r="F1382" s="265"/>
      <c r="G1382" s="270"/>
      <c r="H1382" s="270"/>
      <c r="I1382" s="4" t="s">
        <v>291</v>
      </c>
      <c r="J1382" s="259"/>
      <c r="K1382" s="259">
        <v>1</v>
      </c>
      <c r="L1382" s="234">
        <v>0</v>
      </c>
      <c r="M1382" s="116">
        <v>1.8170029858312346E-5</v>
      </c>
      <c r="N1382" s="5">
        <f t="shared" si="238"/>
        <v>4960418.151319271</v>
      </c>
      <c r="O1382" s="6">
        <v>0</v>
      </c>
      <c r="P1382" s="260">
        <v>0</v>
      </c>
      <c r="Q1382" s="261">
        <f t="shared" si="235"/>
        <v>0</v>
      </c>
      <c r="R1382" s="262">
        <f t="shared" si="235"/>
        <v>0</v>
      </c>
      <c r="S1382" s="6">
        <f t="shared" ref="S1382:S1388" si="240">L1382/K1382</f>
        <v>0</v>
      </c>
      <c r="T1382" s="260">
        <f t="shared" si="236"/>
        <v>0</v>
      </c>
      <c r="U1382" s="428">
        <v>0</v>
      </c>
      <c r="W1382" s="226">
        <f t="shared" si="237"/>
        <v>0</v>
      </c>
      <c r="AB1382" s="199"/>
      <c r="AC1382" s="199"/>
    </row>
    <row r="1383" spans="1:29" s="225" customFormat="1" ht="36" hidden="1" customHeight="1" outlineLevel="7" x14ac:dyDescent="0.2">
      <c r="A1383" s="221"/>
      <c r="B1383" s="227"/>
      <c r="C1383" s="248"/>
      <c r="D1383" s="248"/>
      <c r="E1383" s="254"/>
      <c r="F1383" s="265"/>
      <c r="G1383" s="270"/>
      <c r="H1383" s="270"/>
      <c r="I1383" s="4" t="s">
        <v>292</v>
      </c>
      <c r="J1383" s="259"/>
      <c r="K1383" s="259">
        <v>1</v>
      </c>
      <c r="L1383" s="234">
        <v>0</v>
      </c>
      <c r="M1383" s="116">
        <v>1.8170029858312346E-5</v>
      </c>
      <c r="N1383" s="5">
        <f t="shared" si="238"/>
        <v>4960418.151319271</v>
      </c>
      <c r="O1383" s="6">
        <v>0</v>
      </c>
      <c r="P1383" s="260">
        <v>0</v>
      </c>
      <c r="Q1383" s="261">
        <f t="shared" si="235"/>
        <v>0</v>
      </c>
      <c r="R1383" s="262">
        <f t="shared" si="235"/>
        <v>0</v>
      </c>
      <c r="S1383" s="6">
        <f t="shared" si="240"/>
        <v>0</v>
      </c>
      <c r="T1383" s="260">
        <f t="shared" si="236"/>
        <v>0</v>
      </c>
      <c r="U1383" s="428">
        <v>0</v>
      </c>
      <c r="W1383" s="226">
        <f t="shared" si="237"/>
        <v>0</v>
      </c>
      <c r="AB1383" s="199"/>
      <c r="AC1383" s="199"/>
    </row>
    <row r="1384" spans="1:29" s="225" customFormat="1" ht="36" hidden="1" customHeight="1" outlineLevel="7" x14ac:dyDescent="0.2">
      <c r="A1384" s="221"/>
      <c r="B1384" s="227"/>
      <c r="C1384" s="248"/>
      <c r="D1384" s="248"/>
      <c r="E1384" s="254"/>
      <c r="F1384" s="265"/>
      <c r="G1384" s="270"/>
      <c r="H1384" s="270"/>
      <c r="I1384" s="4" t="s">
        <v>231</v>
      </c>
      <c r="J1384" s="259"/>
      <c r="K1384" s="259">
        <v>1</v>
      </c>
      <c r="L1384" s="234">
        <v>0</v>
      </c>
      <c r="M1384" s="116">
        <v>1.2719020900818642E-4</v>
      </c>
      <c r="N1384" s="5">
        <f t="shared" si="238"/>
        <v>34722927.059234895</v>
      </c>
      <c r="O1384" s="6">
        <v>0</v>
      </c>
      <c r="P1384" s="260">
        <v>0</v>
      </c>
      <c r="Q1384" s="261">
        <f t="shared" si="235"/>
        <v>0</v>
      </c>
      <c r="R1384" s="262">
        <f t="shared" si="235"/>
        <v>0</v>
      </c>
      <c r="S1384" s="6">
        <f t="shared" si="240"/>
        <v>0</v>
      </c>
      <c r="T1384" s="260">
        <f t="shared" si="236"/>
        <v>0</v>
      </c>
      <c r="U1384" s="428">
        <v>0</v>
      </c>
      <c r="W1384" s="226">
        <f t="shared" si="237"/>
        <v>0</v>
      </c>
      <c r="AB1384" s="199"/>
      <c r="AC1384" s="199"/>
    </row>
    <row r="1385" spans="1:29" s="225" customFormat="1" ht="36" hidden="1" customHeight="1" outlineLevel="7" x14ac:dyDescent="0.2">
      <c r="A1385" s="221"/>
      <c r="B1385" s="227"/>
      <c r="C1385" s="248"/>
      <c r="D1385" s="248"/>
      <c r="E1385" s="254"/>
      <c r="F1385" s="265"/>
      <c r="G1385" s="270"/>
      <c r="H1385" s="270"/>
      <c r="I1385" s="4" t="s">
        <v>80</v>
      </c>
      <c r="J1385" s="259"/>
      <c r="K1385" s="259">
        <v>1</v>
      </c>
      <c r="L1385" s="234">
        <v>0</v>
      </c>
      <c r="M1385" s="116">
        <v>5.4510089574937032E-5</v>
      </c>
      <c r="N1385" s="5">
        <f t="shared" si="238"/>
        <v>14881254.453957809</v>
      </c>
      <c r="O1385" s="6">
        <v>0</v>
      </c>
      <c r="P1385" s="260">
        <v>0</v>
      </c>
      <c r="Q1385" s="261">
        <f t="shared" si="235"/>
        <v>0</v>
      </c>
      <c r="R1385" s="262">
        <f t="shared" si="235"/>
        <v>0</v>
      </c>
      <c r="S1385" s="6">
        <f t="shared" si="240"/>
        <v>0</v>
      </c>
      <c r="T1385" s="260">
        <f t="shared" si="236"/>
        <v>0</v>
      </c>
      <c r="U1385" s="428">
        <v>0</v>
      </c>
      <c r="W1385" s="226">
        <f t="shared" si="237"/>
        <v>0</v>
      </c>
      <c r="AB1385" s="199"/>
      <c r="AC1385" s="199"/>
    </row>
    <row r="1386" spans="1:29" s="225" customFormat="1" ht="36" hidden="1" customHeight="1" outlineLevel="7" x14ac:dyDescent="0.2">
      <c r="A1386" s="221"/>
      <c r="B1386" s="227"/>
      <c r="C1386" s="248"/>
      <c r="D1386" s="248"/>
      <c r="E1386" s="254"/>
      <c r="F1386" s="265"/>
      <c r="G1386" s="270"/>
      <c r="H1386" s="270"/>
      <c r="I1386" s="4" t="s">
        <v>82</v>
      </c>
      <c r="J1386" s="259"/>
      <c r="K1386" s="259">
        <v>1</v>
      </c>
      <c r="L1386" s="234">
        <v>0</v>
      </c>
      <c r="M1386" s="116">
        <v>5.4510089574937032E-5</v>
      </c>
      <c r="N1386" s="5">
        <f t="shared" si="238"/>
        <v>14881254.453957809</v>
      </c>
      <c r="O1386" s="6">
        <v>0</v>
      </c>
      <c r="P1386" s="260">
        <v>0</v>
      </c>
      <c r="Q1386" s="261">
        <f t="shared" si="235"/>
        <v>0</v>
      </c>
      <c r="R1386" s="262">
        <f t="shared" si="235"/>
        <v>0</v>
      </c>
      <c r="S1386" s="6">
        <f t="shared" si="240"/>
        <v>0</v>
      </c>
      <c r="T1386" s="260">
        <f t="shared" si="236"/>
        <v>0</v>
      </c>
      <c r="U1386" s="428">
        <v>0</v>
      </c>
      <c r="W1386" s="226">
        <f t="shared" si="237"/>
        <v>0</v>
      </c>
      <c r="AB1386" s="199"/>
      <c r="AC1386" s="199"/>
    </row>
    <row r="1387" spans="1:29" s="225" customFormat="1" ht="36" hidden="1" customHeight="1" outlineLevel="7" x14ac:dyDescent="0.2">
      <c r="A1387" s="221"/>
      <c r="B1387" s="227"/>
      <c r="C1387" s="248"/>
      <c r="D1387" s="248"/>
      <c r="E1387" s="254"/>
      <c r="F1387" s="265"/>
      <c r="G1387" s="270"/>
      <c r="H1387" s="270"/>
      <c r="I1387" s="4" t="s">
        <v>293</v>
      </c>
      <c r="J1387" s="259"/>
      <c r="K1387" s="259">
        <v>1</v>
      </c>
      <c r="L1387" s="234">
        <v>0</v>
      </c>
      <c r="M1387" s="116">
        <v>7.2680119433249385E-5</v>
      </c>
      <c r="N1387" s="5">
        <f t="shared" si="238"/>
        <v>19841672.605277084</v>
      </c>
      <c r="O1387" s="6">
        <v>0</v>
      </c>
      <c r="P1387" s="260">
        <v>0</v>
      </c>
      <c r="Q1387" s="261">
        <f t="shared" si="235"/>
        <v>0</v>
      </c>
      <c r="R1387" s="262">
        <f t="shared" si="235"/>
        <v>0</v>
      </c>
      <c r="S1387" s="6">
        <f t="shared" si="240"/>
        <v>0</v>
      </c>
      <c r="T1387" s="260">
        <f t="shared" si="236"/>
        <v>0</v>
      </c>
      <c r="U1387" s="428">
        <v>0</v>
      </c>
      <c r="W1387" s="226">
        <f t="shared" si="237"/>
        <v>0</v>
      </c>
      <c r="AB1387" s="199"/>
      <c r="AC1387" s="199"/>
    </row>
    <row r="1388" spans="1:29" s="225" customFormat="1" ht="36" hidden="1" customHeight="1" outlineLevel="7" x14ac:dyDescent="0.2">
      <c r="A1388" s="221"/>
      <c r="B1388" s="227"/>
      <c r="C1388" s="248"/>
      <c r="D1388" s="248"/>
      <c r="E1388" s="254"/>
      <c r="F1388" s="265"/>
      <c r="G1388" s="270"/>
      <c r="H1388" s="270"/>
      <c r="I1388" s="4" t="s">
        <v>294</v>
      </c>
      <c r="J1388" s="259"/>
      <c r="K1388" s="259">
        <v>1</v>
      </c>
      <c r="L1388" s="234">
        <v>0</v>
      </c>
      <c r="M1388" s="116">
        <v>1.8170029858312346E-5</v>
      </c>
      <c r="N1388" s="5">
        <f t="shared" si="238"/>
        <v>4960418.151319271</v>
      </c>
      <c r="O1388" s="6">
        <v>0</v>
      </c>
      <c r="P1388" s="260">
        <v>0</v>
      </c>
      <c r="Q1388" s="261">
        <f t="shared" si="235"/>
        <v>0</v>
      </c>
      <c r="R1388" s="262">
        <f t="shared" si="235"/>
        <v>0</v>
      </c>
      <c r="S1388" s="6">
        <f t="shared" si="240"/>
        <v>0</v>
      </c>
      <c r="T1388" s="260">
        <f t="shared" si="236"/>
        <v>0</v>
      </c>
      <c r="U1388" s="428">
        <v>0</v>
      </c>
      <c r="W1388" s="226">
        <f t="shared" si="237"/>
        <v>0</v>
      </c>
      <c r="AB1388" s="199"/>
      <c r="AC1388" s="199"/>
    </row>
    <row r="1389" spans="1:29" s="225" customFormat="1" ht="36" hidden="1" customHeight="1" outlineLevel="5" x14ac:dyDescent="0.2">
      <c r="A1389" s="221"/>
      <c r="B1389" s="227"/>
      <c r="C1389" s="248"/>
      <c r="D1389" s="248"/>
      <c r="E1389" s="254"/>
      <c r="F1389" s="265"/>
      <c r="G1389" s="270"/>
      <c r="H1389" s="270"/>
      <c r="I1389" s="22" t="s">
        <v>202</v>
      </c>
      <c r="J1389" s="271"/>
      <c r="K1389" s="271"/>
      <c r="L1389" s="23"/>
      <c r="M1389" s="115">
        <v>1.0094461032395748E-4</v>
      </c>
      <c r="N1389" s="23">
        <f t="shared" si="238"/>
        <v>27557878.618440393</v>
      </c>
      <c r="O1389" s="273">
        <v>0</v>
      </c>
      <c r="P1389" s="274">
        <v>0</v>
      </c>
      <c r="Q1389" s="24">
        <f t="shared" si="235"/>
        <v>0</v>
      </c>
      <c r="R1389" s="23">
        <f t="shared" si="235"/>
        <v>0</v>
      </c>
      <c r="S1389" s="273">
        <f>SUMPRODUCT(S1390:S1396,M1390:M1396)/M1389</f>
        <v>0</v>
      </c>
      <c r="T1389" s="274">
        <f t="shared" si="236"/>
        <v>0</v>
      </c>
      <c r="U1389" s="428">
        <v>0</v>
      </c>
      <c r="W1389" s="226">
        <f t="shared" si="237"/>
        <v>0</v>
      </c>
      <c r="AB1389" s="199"/>
      <c r="AC1389" s="199"/>
    </row>
    <row r="1390" spans="1:29" s="225" customFormat="1" ht="36" hidden="1" customHeight="1" outlineLevel="7" x14ac:dyDescent="0.2">
      <c r="A1390" s="221"/>
      <c r="B1390" s="227"/>
      <c r="C1390" s="248"/>
      <c r="D1390" s="248"/>
      <c r="E1390" s="254"/>
      <c r="F1390" s="265"/>
      <c r="G1390" s="270"/>
      <c r="H1390" s="270"/>
      <c r="I1390" s="4" t="s">
        <v>291</v>
      </c>
      <c r="J1390" s="259"/>
      <c r="K1390" s="259">
        <v>1</v>
      </c>
      <c r="L1390" s="234">
        <v>0</v>
      </c>
      <c r="M1390" s="116">
        <v>5.0472305161978744E-6</v>
      </c>
      <c r="N1390" s="5">
        <f t="shared" si="238"/>
        <v>1377893.9309220198</v>
      </c>
      <c r="O1390" s="6">
        <v>0</v>
      </c>
      <c r="P1390" s="260">
        <v>0</v>
      </c>
      <c r="Q1390" s="261">
        <f t="shared" si="235"/>
        <v>0</v>
      </c>
      <c r="R1390" s="262">
        <f t="shared" si="235"/>
        <v>0</v>
      </c>
      <c r="S1390" s="6">
        <f t="shared" ref="S1390:S1396" si="241">L1390/K1390</f>
        <v>0</v>
      </c>
      <c r="T1390" s="260">
        <f t="shared" si="236"/>
        <v>0</v>
      </c>
      <c r="U1390" s="428">
        <v>0</v>
      </c>
      <c r="W1390" s="226">
        <f t="shared" si="237"/>
        <v>0</v>
      </c>
      <c r="AB1390" s="199"/>
      <c r="AC1390" s="199"/>
    </row>
    <row r="1391" spans="1:29" s="225" customFormat="1" ht="36" hidden="1" customHeight="1" outlineLevel="7" x14ac:dyDescent="0.2">
      <c r="A1391" s="221"/>
      <c r="B1391" s="227"/>
      <c r="C1391" s="248"/>
      <c r="D1391" s="248"/>
      <c r="E1391" s="254"/>
      <c r="F1391" s="265"/>
      <c r="G1391" s="270"/>
      <c r="H1391" s="270"/>
      <c r="I1391" s="4" t="s">
        <v>292</v>
      </c>
      <c r="J1391" s="259"/>
      <c r="K1391" s="259">
        <v>1</v>
      </c>
      <c r="L1391" s="234">
        <v>0</v>
      </c>
      <c r="M1391" s="116">
        <v>5.0472305161978744E-6</v>
      </c>
      <c r="N1391" s="5">
        <f t="shared" si="238"/>
        <v>1377893.9309220198</v>
      </c>
      <c r="O1391" s="6">
        <v>0</v>
      </c>
      <c r="P1391" s="260">
        <v>0</v>
      </c>
      <c r="Q1391" s="261">
        <f t="shared" si="235"/>
        <v>0</v>
      </c>
      <c r="R1391" s="262">
        <f t="shared" si="235"/>
        <v>0</v>
      </c>
      <c r="S1391" s="6">
        <f t="shared" si="241"/>
        <v>0</v>
      </c>
      <c r="T1391" s="260">
        <f t="shared" si="236"/>
        <v>0</v>
      </c>
      <c r="U1391" s="428">
        <v>0</v>
      </c>
      <c r="W1391" s="226">
        <f t="shared" si="237"/>
        <v>0</v>
      </c>
      <c r="AB1391" s="199"/>
      <c r="AC1391" s="199"/>
    </row>
    <row r="1392" spans="1:29" s="225" customFormat="1" ht="36" hidden="1" customHeight="1" outlineLevel="7" x14ac:dyDescent="0.2">
      <c r="A1392" s="221"/>
      <c r="B1392" s="227"/>
      <c r="C1392" s="248"/>
      <c r="D1392" s="248"/>
      <c r="E1392" s="254"/>
      <c r="F1392" s="265"/>
      <c r="G1392" s="270"/>
      <c r="H1392" s="270"/>
      <c r="I1392" s="4" t="s">
        <v>231</v>
      </c>
      <c r="J1392" s="259"/>
      <c r="K1392" s="259">
        <v>1</v>
      </c>
      <c r="L1392" s="234">
        <v>0</v>
      </c>
      <c r="M1392" s="116">
        <v>3.5330613613385115E-5</v>
      </c>
      <c r="N1392" s="5">
        <f t="shared" si="238"/>
        <v>9645257.516454136</v>
      </c>
      <c r="O1392" s="6">
        <v>0</v>
      </c>
      <c r="P1392" s="260">
        <v>0</v>
      </c>
      <c r="Q1392" s="261">
        <f t="shared" si="235"/>
        <v>0</v>
      </c>
      <c r="R1392" s="262">
        <f t="shared" si="235"/>
        <v>0</v>
      </c>
      <c r="S1392" s="6">
        <f t="shared" si="241"/>
        <v>0</v>
      </c>
      <c r="T1392" s="260">
        <f t="shared" si="236"/>
        <v>0</v>
      </c>
      <c r="U1392" s="428">
        <v>0</v>
      </c>
      <c r="W1392" s="226">
        <f t="shared" si="237"/>
        <v>0</v>
      </c>
      <c r="AB1392" s="199"/>
      <c r="AC1392" s="199"/>
    </row>
    <row r="1393" spans="1:29" s="225" customFormat="1" ht="36" hidden="1" customHeight="1" outlineLevel="7" x14ac:dyDescent="0.2">
      <c r="A1393" s="221"/>
      <c r="B1393" s="227"/>
      <c r="C1393" s="248"/>
      <c r="D1393" s="248"/>
      <c r="E1393" s="254"/>
      <c r="F1393" s="265"/>
      <c r="G1393" s="270"/>
      <c r="H1393" s="270"/>
      <c r="I1393" s="4" t="s">
        <v>80</v>
      </c>
      <c r="J1393" s="259"/>
      <c r="K1393" s="259">
        <v>1</v>
      </c>
      <c r="L1393" s="234">
        <v>0</v>
      </c>
      <c r="M1393" s="116">
        <v>1.5141691548593622E-5</v>
      </c>
      <c r="N1393" s="5">
        <f t="shared" si="238"/>
        <v>4133681.7927660588</v>
      </c>
      <c r="O1393" s="6">
        <v>0</v>
      </c>
      <c r="P1393" s="260">
        <v>0</v>
      </c>
      <c r="Q1393" s="261">
        <f t="shared" si="235"/>
        <v>0</v>
      </c>
      <c r="R1393" s="262">
        <f t="shared" si="235"/>
        <v>0</v>
      </c>
      <c r="S1393" s="6">
        <f t="shared" si="241"/>
        <v>0</v>
      </c>
      <c r="T1393" s="260">
        <f t="shared" si="236"/>
        <v>0</v>
      </c>
      <c r="U1393" s="428">
        <v>0</v>
      </c>
      <c r="W1393" s="226">
        <f t="shared" si="237"/>
        <v>0</v>
      </c>
      <c r="AB1393" s="199"/>
      <c r="AC1393" s="199"/>
    </row>
    <row r="1394" spans="1:29" s="225" customFormat="1" ht="36" hidden="1" customHeight="1" outlineLevel="7" x14ac:dyDescent="0.2">
      <c r="A1394" s="221"/>
      <c r="B1394" s="227"/>
      <c r="C1394" s="248"/>
      <c r="D1394" s="248"/>
      <c r="E1394" s="254"/>
      <c r="F1394" s="265"/>
      <c r="G1394" s="270"/>
      <c r="H1394" s="270"/>
      <c r="I1394" s="4" t="s">
        <v>82</v>
      </c>
      <c r="J1394" s="259"/>
      <c r="K1394" s="259">
        <v>1</v>
      </c>
      <c r="L1394" s="234">
        <v>0</v>
      </c>
      <c r="M1394" s="116">
        <v>1.5141691548593622E-5</v>
      </c>
      <c r="N1394" s="5">
        <f t="shared" si="238"/>
        <v>4133681.7927660588</v>
      </c>
      <c r="O1394" s="6">
        <v>0</v>
      </c>
      <c r="P1394" s="260">
        <v>0</v>
      </c>
      <c r="Q1394" s="261">
        <f t="shared" si="235"/>
        <v>0</v>
      </c>
      <c r="R1394" s="262">
        <f t="shared" si="235"/>
        <v>0</v>
      </c>
      <c r="S1394" s="6">
        <f t="shared" si="241"/>
        <v>0</v>
      </c>
      <c r="T1394" s="260">
        <f t="shared" si="236"/>
        <v>0</v>
      </c>
      <c r="U1394" s="428">
        <v>0</v>
      </c>
      <c r="W1394" s="226">
        <f t="shared" si="237"/>
        <v>0</v>
      </c>
      <c r="AB1394" s="199"/>
      <c r="AC1394" s="199"/>
    </row>
    <row r="1395" spans="1:29" s="225" customFormat="1" ht="36" hidden="1" customHeight="1" outlineLevel="7" x14ac:dyDescent="0.2">
      <c r="A1395" s="221"/>
      <c r="B1395" s="227"/>
      <c r="C1395" s="248"/>
      <c r="D1395" s="248"/>
      <c r="E1395" s="254"/>
      <c r="F1395" s="265"/>
      <c r="G1395" s="270"/>
      <c r="H1395" s="270"/>
      <c r="I1395" s="4" t="s">
        <v>293</v>
      </c>
      <c r="J1395" s="259"/>
      <c r="K1395" s="259">
        <v>1</v>
      </c>
      <c r="L1395" s="234">
        <v>0</v>
      </c>
      <c r="M1395" s="116">
        <v>2.0188922064791498E-5</v>
      </c>
      <c r="N1395" s="5">
        <f t="shared" si="238"/>
        <v>5511575.723688079</v>
      </c>
      <c r="O1395" s="6">
        <v>0</v>
      </c>
      <c r="P1395" s="260">
        <v>0</v>
      </c>
      <c r="Q1395" s="261">
        <f t="shared" si="235"/>
        <v>0</v>
      </c>
      <c r="R1395" s="262">
        <f t="shared" si="235"/>
        <v>0</v>
      </c>
      <c r="S1395" s="6">
        <f t="shared" si="241"/>
        <v>0</v>
      </c>
      <c r="T1395" s="260">
        <f t="shared" si="236"/>
        <v>0</v>
      </c>
      <c r="U1395" s="428">
        <v>0</v>
      </c>
      <c r="W1395" s="226">
        <f t="shared" si="237"/>
        <v>0</v>
      </c>
      <c r="AB1395" s="199"/>
      <c r="AC1395" s="199"/>
    </row>
    <row r="1396" spans="1:29" s="225" customFormat="1" ht="36" hidden="1" customHeight="1" outlineLevel="7" x14ac:dyDescent="0.2">
      <c r="A1396" s="221"/>
      <c r="B1396" s="227"/>
      <c r="C1396" s="248"/>
      <c r="D1396" s="248"/>
      <c r="E1396" s="254"/>
      <c r="F1396" s="265"/>
      <c r="G1396" s="270"/>
      <c r="H1396" s="270"/>
      <c r="I1396" s="4" t="s">
        <v>294</v>
      </c>
      <c r="J1396" s="259"/>
      <c r="K1396" s="259">
        <v>1</v>
      </c>
      <c r="L1396" s="234">
        <v>0</v>
      </c>
      <c r="M1396" s="116">
        <v>5.0472305161978744E-6</v>
      </c>
      <c r="N1396" s="5">
        <f t="shared" si="238"/>
        <v>1377893.9309220198</v>
      </c>
      <c r="O1396" s="6">
        <v>0</v>
      </c>
      <c r="P1396" s="260">
        <v>0</v>
      </c>
      <c r="Q1396" s="261">
        <f t="shared" si="235"/>
        <v>0</v>
      </c>
      <c r="R1396" s="262">
        <f t="shared" si="235"/>
        <v>0</v>
      </c>
      <c r="S1396" s="6">
        <f t="shared" si="241"/>
        <v>0</v>
      </c>
      <c r="T1396" s="260">
        <f t="shared" si="236"/>
        <v>0</v>
      </c>
      <c r="U1396" s="428">
        <v>0</v>
      </c>
      <c r="W1396" s="226">
        <f t="shared" si="237"/>
        <v>0</v>
      </c>
      <c r="AB1396" s="199"/>
      <c r="AC1396" s="199"/>
    </row>
    <row r="1397" spans="1:29" s="225" customFormat="1" ht="36" hidden="1" customHeight="1" outlineLevel="5" x14ac:dyDescent="0.2">
      <c r="A1397" s="221"/>
      <c r="B1397" s="227"/>
      <c r="C1397" s="248"/>
      <c r="D1397" s="248"/>
      <c r="E1397" s="254"/>
      <c r="F1397" s="265"/>
      <c r="G1397" s="270"/>
      <c r="H1397" s="270"/>
      <c r="I1397" s="22" t="s">
        <v>203</v>
      </c>
      <c r="J1397" s="271"/>
      <c r="K1397" s="271"/>
      <c r="L1397" s="23"/>
      <c r="M1397" s="115">
        <v>1.0094461032395748E-4</v>
      </c>
      <c r="N1397" s="23">
        <f t="shared" si="238"/>
        <v>27557878.618440393</v>
      </c>
      <c r="O1397" s="273">
        <v>0</v>
      </c>
      <c r="P1397" s="274">
        <v>0</v>
      </c>
      <c r="Q1397" s="24">
        <f t="shared" si="235"/>
        <v>0</v>
      </c>
      <c r="R1397" s="23">
        <f t="shared" si="235"/>
        <v>0</v>
      </c>
      <c r="S1397" s="273">
        <f>SUMPRODUCT(S1398:S1404,M1398:M1404)/M1397</f>
        <v>0</v>
      </c>
      <c r="T1397" s="274">
        <f t="shared" si="236"/>
        <v>0</v>
      </c>
      <c r="U1397" s="428">
        <v>0</v>
      </c>
      <c r="W1397" s="226">
        <f t="shared" si="237"/>
        <v>0</v>
      </c>
      <c r="AB1397" s="199"/>
      <c r="AC1397" s="199"/>
    </row>
    <row r="1398" spans="1:29" s="225" customFormat="1" ht="36" hidden="1" customHeight="1" outlineLevel="7" x14ac:dyDescent="0.2">
      <c r="A1398" s="221"/>
      <c r="B1398" s="227"/>
      <c r="C1398" s="248"/>
      <c r="D1398" s="248"/>
      <c r="E1398" s="254"/>
      <c r="F1398" s="265"/>
      <c r="G1398" s="270"/>
      <c r="H1398" s="270"/>
      <c r="I1398" s="4" t="s">
        <v>291</v>
      </c>
      <c r="J1398" s="259"/>
      <c r="K1398" s="259">
        <v>1</v>
      </c>
      <c r="L1398" s="234">
        <v>0</v>
      </c>
      <c r="M1398" s="116">
        <v>5.0472305161978744E-6</v>
      </c>
      <c r="N1398" s="5">
        <f t="shared" si="238"/>
        <v>1377893.9309220198</v>
      </c>
      <c r="O1398" s="6">
        <v>0</v>
      </c>
      <c r="P1398" s="260">
        <v>0</v>
      </c>
      <c r="Q1398" s="261">
        <f t="shared" si="235"/>
        <v>0</v>
      </c>
      <c r="R1398" s="262">
        <f t="shared" si="235"/>
        <v>0</v>
      </c>
      <c r="S1398" s="6">
        <f t="shared" ref="S1398:S1404" si="242">L1398/K1398</f>
        <v>0</v>
      </c>
      <c r="T1398" s="260">
        <f t="shared" si="236"/>
        <v>0</v>
      </c>
      <c r="U1398" s="428">
        <v>0</v>
      </c>
      <c r="W1398" s="226">
        <f t="shared" si="237"/>
        <v>0</v>
      </c>
      <c r="AB1398" s="199"/>
      <c r="AC1398" s="199"/>
    </row>
    <row r="1399" spans="1:29" s="225" customFormat="1" ht="36" hidden="1" customHeight="1" outlineLevel="7" x14ac:dyDescent="0.2">
      <c r="A1399" s="221"/>
      <c r="B1399" s="227"/>
      <c r="C1399" s="248"/>
      <c r="D1399" s="248"/>
      <c r="E1399" s="254"/>
      <c r="F1399" s="265"/>
      <c r="G1399" s="270"/>
      <c r="H1399" s="270"/>
      <c r="I1399" s="4" t="s">
        <v>292</v>
      </c>
      <c r="J1399" s="259"/>
      <c r="K1399" s="259">
        <v>1</v>
      </c>
      <c r="L1399" s="234">
        <v>0</v>
      </c>
      <c r="M1399" s="116">
        <v>5.0472305161978744E-6</v>
      </c>
      <c r="N1399" s="5">
        <f t="shared" si="238"/>
        <v>1377893.9309220198</v>
      </c>
      <c r="O1399" s="6">
        <v>0</v>
      </c>
      <c r="P1399" s="260">
        <v>0</v>
      </c>
      <c r="Q1399" s="261">
        <f t="shared" si="235"/>
        <v>0</v>
      </c>
      <c r="R1399" s="262">
        <f t="shared" si="235"/>
        <v>0</v>
      </c>
      <c r="S1399" s="6">
        <f t="shared" si="242"/>
        <v>0</v>
      </c>
      <c r="T1399" s="260">
        <f t="shared" si="236"/>
        <v>0</v>
      </c>
      <c r="U1399" s="428">
        <v>0</v>
      </c>
      <c r="W1399" s="226">
        <f t="shared" si="237"/>
        <v>0</v>
      </c>
      <c r="AB1399" s="199"/>
      <c r="AC1399" s="199"/>
    </row>
    <row r="1400" spans="1:29" s="225" customFormat="1" ht="36" hidden="1" customHeight="1" outlineLevel="7" x14ac:dyDescent="0.2">
      <c r="A1400" s="221"/>
      <c r="B1400" s="227"/>
      <c r="C1400" s="248"/>
      <c r="D1400" s="248"/>
      <c r="E1400" s="254"/>
      <c r="F1400" s="265"/>
      <c r="G1400" s="270"/>
      <c r="H1400" s="270"/>
      <c r="I1400" s="4" t="s">
        <v>231</v>
      </c>
      <c r="J1400" s="259"/>
      <c r="K1400" s="259">
        <v>1</v>
      </c>
      <c r="L1400" s="234">
        <v>0</v>
      </c>
      <c r="M1400" s="116">
        <v>3.5330613613385115E-5</v>
      </c>
      <c r="N1400" s="5">
        <f t="shared" si="238"/>
        <v>9645257.516454136</v>
      </c>
      <c r="O1400" s="6">
        <v>0</v>
      </c>
      <c r="P1400" s="260">
        <v>0</v>
      </c>
      <c r="Q1400" s="261">
        <f t="shared" si="235"/>
        <v>0</v>
      </c>
      <c r="R1400" s="262">
        <f t="shared" si="235"/>
        <v>0</v>
      </c>
      <c r="S1400" s="6">
        <f t="shared" si="242"/>
        <v>0</v>
      </c>
      <c r="T1400" s="260">
        <f t="shared" si="236"/>
        <v>0</v>
      </c>
      <c r="U1400" s="428">
        <v>0</v>
      </c>
      <c r="W1400" s="226">
        <f t="shared" si="237"/>
        <v>0</v>
      </c>
      <c r="AB1400" s="199"/>
      <c r="AC1400" s="199"/>
    </row>
    <row r="1401" spans="1:29" s="225" customFormat="1" ht="36" hidden="1" customHeight="1" outlineLevel="7" x14ac:dyDescent="0.2">
      <c r="A1401" s="221"/>
      <c r="B1401" s="227"/>
      <c r="C1401" s="248"/>
      <c r="D1401" s="248"/>
      <c r="E1401" s="254"/>
      <c r="F1401" s="265"/>
      <c r="G1401" s="270"/>
      <c r="H1401" s="270"/>
      <c r="I1401" s="4" t="s">
        <v>80</v>
      </c>
      <c r="J1401" s="259"/>
      <c r="K1401" s="259">
        <v>1</v>
      </c>
      <c r="L1401" s="234">
        <v>0</v>
      </c>
      <c r="M1401" s="116">
        <v>1.5141691548593622E-5</v>
      </c>
      <c r="N1401" s="5">
        <f t="shared" si="238"/>
        <v>4133681.7927660588</v>
      </c>
      <c r="O1401" s="6">
        <v>0</v>
      </c>
      <c r="P1401" s="260">
        <v>0</v>
      </c>
      <c r="Q1401" s="261">
        <f t="shared" si="235"/>
        <v>0</v>
      </c>
      <c r="R1401" s="262">
        <f t="shared" si="235"/>
        <v>0</v>
      </c>
      <c r="S1401" s="6">
        <f t="shared" si="242"/>
        <v>0</v>
      </c>
      <c r="T1401" s="260">
        <f t="shared" si="236"/>
        <v>0</v>
      </c>
      <c r="U1401" s="428">
        <v>0</v>
      </c>
      <c r="W1401" s="226">
        <f t="shared" si="237"/>
        <v>0</v>
      </c>
      <c r="AB1401" s="199"/>
      <c r="AC1401" s="199"/>
    </row>
    <row r="1402" spans="1:29" s="225" customFormat="1" ht="36" hidden="1" customHeight="1" outlineLevel="7" x14ac:dyDescent="0.2">
      <c r="A1402" s="221"/>
      <c r="B1402" s="227"/>
      <c r="C1402" s="248"/>
      <c r="D1402" s="248"/>
      <c r="E1402" s="254"/>
      <c r="F1402" s="265"/>
      <c r="G1402" s="270"/>
      <c r="H1402" s="270"/>
      <c r="I1402" s="4" t="s">
        <v>82</v>
      </c>
      <c r="J1402" s="259"/>
      <c r="K1402" s="259">
        <v>1</v>
      </c>
      <c r="L1402" s="234">
        <v>0</v>
      </c>
      <c r="M1402" s="116">
        <v>1.5141691548593622E-5</v>
      </c>
      <c r="N1402" s="5">
        <f t="shared" si="238"/>
        <v>4133681.7927660588</v>
      </c>
      <c r="O1402" s="6">
        <v>0</v>
      </c>
      <c r="P1402" s="260">
        <v>0</v>
      </c>
      <c r="Q1402" s="261">
        <f t="shared" si="235"/>
        <v>0</v>
      </c>
      <c r="R1402" s="262">
        <f t="shared" si="235"/>
        <v>0</v>
      </c>
      <c r="S1402" s="6">
        <f t="shared" si="242"/>
        <v>0</v>
      </c>
      <c r="T1402" s="260">
        <f t="shared" si="236"/>
        <v>0</v>
      </c>
      <c r="U1402" s="428">
        <v>0</v>
      </c>
      <c r="W1402" s="226">
        <f t="shared" si="237"/>
        <v>0</v>
      </c>
      <c r="AB1402" s="199"/>
      <c r="AC1402" s="199"/>
    </row>
    <row r="1403" spans="1:29" s="225" customFormat="1" ht="36" hidden="1" customHeight="1" outlineLevel="7" x14ac:dyDescent="0.2">
      <c r="A1403" s="221"/>
      <c r="B1403" s="227"/>
      <c r="C1403" s="248"/>
      <c r="D1403" s="248"/>
      <c r="E1403" s="254"/>
      <c r="F1403" s="265"/>
      <c r="G1403" s="270"/>
      <c r="H1403" s="270"/>
      <c r="I1403" s="4" t="s">
        <v>293</v>
      </c>
      <c r="J1403" s="259"/>
      <c r="K1403" s="259">
        <v>1</v>
      </c>
      <c r="L1403" s="234">
        <v>0</v>
      </c>
      <c r="M1403" s="116">
        <v>2.0188922064791498E-5</v>
      </c>
      <c r="N1403" s="5">
        <f t="shared" si="238"/>
        <v>5511575.723688079</v>
      </c>
      <c r="O1403" s="6">
        <v>0</v>
      </c>
      <c r="P1403" s="260">
        <v>0</v>
      </c>
      <c r="Q1403" s="261">
        <f t="shared" si="235"/>
        <v>0</v>
      </c>
      <c r="R1403" s="262">
        <f t="shared" si="235"/>
        <v>0</v>
      </c>
      <c r="S1403" s="6">
        <f t="shared" si="242"/>
        <v>0</v>
      </c>
      <c r="T1403" s="260">
        <f t="shared" si="236"/>
        <v>0</v>
      </c>
      <c r="U1403" s="428">
        <v>0</v>
      </c>
      <c r="W1403" s="226">
        <f t="shared" si="237"/>
        <v>0</v>
      </c>
      <c r="AB1403" s="199"/>
      <c r="AC1403" s="199"/>
    </row>
    <row r="1404" spans="1:29" s="225" customFormat="1" ht="36" hidden="1" customHeight="1" outlineLevel="7" x14ac:dyDescent="0.2">
      <c r="A1404" s="221"/>
      <c r="B1404" s="227"/>
      <c r="C1404" s="248"/>
      <c r="D1404" s="248"/>
      <c r="E1404" s="254"/>
      <c r="F1404" s="265"/>
      <c r="G1404" s="270"/>
      <c r="H1404" s="270"/>
      <c r="I1404" s="4" t="s">
        <v>294</v>
      </c>
      <c r="J1404" s="259"/>
      <c r="K1404" s="259">
        <v>1</v>
      </c>
      <c r="L1404" s="234">
        <v>0</v>
      </c>
      <c r="M1404" s="116">
        <v>5.0472305161978744E-6</v>
      </c>
      <c r="N1404" s="5">
        <f t="shared" si="238"/>
        <v>1377893.9309220198</v>
      </c>
      <c r="O1404" s="6">
        <v>0</v>
      </c>
      <c r="P1404" s="260">
        <v>0</v>
      </c>
      <c r="Q1404" s="261">
        <f t="shared" si="235"/>
        <v>0</v>
      </c>
      <c r="R1404" s="262">
        <f t="shared" si="235"/>
        <v>0</v>
      </c>
      <c r="S1404" s="6">
        <f t="shared" si="242"/>
        <v>0</v>
      </c>
      <c r="T1404" s="260">
        <f t="shared" si="236"/>
        <v>0</v>
      </c>
      <c r="U1404" s="428">
        <v>0</v>
      </c>
      <c r="W1404" s="226">
        <f t="shared" si="237"/>
        <v>0</v>
      </c>
      <c r="AB1404" s="199"/>
      <c r="AC1404" s="199"/>
    </row>
    <row r="1405" spans="1:29" s="225" customFormat="1" ht="36" hidden="1" customHeight="1" outlineLevel="5" x14ac:dyDescent="0.2">
      <c r="A1405" s="221"/>
      <c r="B1405" s="227"/>
      <c r="C1405" s="248"/>
      <c r="D1405" s="248"/>
      <c r="E1405" s="254"/>
      <c r="F1405" s="265"/>
      <c r="G1405" s="270"/>
      <c r="H1405" s="270"/>
      <c r="I1405" s="22" t="s">
        <v>204</v>
      </c>
      <c r="J1405" s="271"/>
      <c r="K1405" s="271"/>
      <c r="L1405" s="23"/>
      <c r="M1405" s="115">
        <v>1.0094461032395748E-4</v>
      </c>
      <c r="N1405" s="23">
        <f t="shared" si="238"/>
        <v>27557878.618440393</v>
      </c>
      <c r="O1405" s="273">
        <v>0</v>
      </c>
      <c r="P1405" s="274">
        <v>0</v>
      </c>
      <c r="Q1405" s="24">
        <f t="shared" si="235"/>
        <v>0</v>
      </c>
      <c r="R1405" s="23">
        <f t="shared" si="235"/>
        <v>0</v>
      </c>
      <c r="S1405" s="273">
        <f>SUMPRODUCT(S1406:S1412,M1406:M1412)/M1405</f>
        <v>0</v>
      </c>
      <c r="T1405" s="274">
        <f t="shared" si="236"/>
        <v>0</v>
      </c>
      <c r="U1405" s="428">
        <v>0</v>
      </c>
      <c r="W1405" s="226">
        <f t="shared" si="237"/>
        <v>0</v>
      </c>
      <c r="AB1405" s="199"/>
      <c r="AC1405" s="199"/>
    </row>
    <row r="1406" spans="1:29" s="225" customFormat="1" ht="36" hidden="1" customHeight="1" outlineLevel="7" x14ac:dyDescent="0.2">
      <c r="A1406" s="221"/>
      <c r="B1406" s="227"/>
      <c r="C1406" s="248"/>
      <c r="D1406" s="248"/>
      <c r="E1406" s="254"/>
      <c r="F1406" s="265"/>
      <c r="G1406" s="270"/>
      <c r="H1406" s="270"/>
      <c r="I1406" s="4" t="s">
        <v>291</v>
      </c>
      <c r="J1406" s="259"/>
      <c r="K1406" s="259">
        <v>1</v>
      </c>
      <c r="L1406" s="234">
        <v>0</v>
      </c>
      <c r="M1406" s="116">
        <v>5.0472305161978744E-6</v>
      </c>
      <c r="N1406" s="5">
        <f t="shared" si="238"/>
        <v>1377893.9309220198</v>
      </c>
      <c r="O1406" s="6">
        <v>0</v>
      </c>
      <c r="P1406" s="260">
        <v>0</v>
      </c>
      <c r="Q1406" s="261">
        <f t="shared" si="235"/>
        <v>0</v>
      </c>
      <c r="R1406" s="262">
        <f t="shared" si="235"/>
        <v>0</v>
      </c>
      <c r="S1406" s="6">
        <f t="shared" ref="S1406:S1412" si="243">L1406/K1406</f>
        <v>0</v>
      </c>
      <c r="T1406" s="260">
        <f t="shared" si="236"/>
        <v>0</v>
      </c>
      <c r="U1406" s="428">
        <v>0</v>
      </c>
      <c r="W1406" s="226">
        <f t="shared" si="237"/>
        <v>0</v>
      </c>
      <c r="AB1406" s="199"/>
      <c r="AC1406" s="199"/>
    </row>
    <row r="1407" spans="1:29" s="225" customFormat="1" ht="36" hidden="1" customHeight="1" outlineLevel="7" x14ac:dyDescent="0.2">
      <c r="A1407" s="221"/>
      <c r="B1407" s="227"/>
      <c r="C1407" s="248"/>
      <c r="D1407" s="248"/>
      <c r="E1407" s="254"/>
      <c r="F1407" s="265"/>
      <c r="G1407" s="270"/>
      <c r="H1407" s="270"/>
      <c r="I1407" s="4" t="s">
        <v>292</v>
      </c>
      <c r="J1407" s="259"/>
      <c r="K1407" s="259">
        <v>1</v>
      </c>
      <c r="L1407" s="234">
        <v>0</v>
      </c>
      <c r="M1407" s="116">
        <v>5.0472305161978744E-6</v>
      </c>
      <c r="N1407" s="5">
        <f t="shared" si="238"/>
        <v>1377893.9309220198</v>
      </c>
      <c r="O1407" s="6">
        <v>0</v>
      </c>
      <c r="P1407" s="260">
        <v>0</v>
      </c>
      <c r="Q1407" s="261">
        <f t="shared" si="235"/>
        <v>0</v>
      </c>
      <c r="R1407" s="262">
        <f t="shared" si="235"/>
        <v>0</v>
      </c>
      <c r="S1407" s="6">
        <f t="shared" si="243"/>
        <v>0</v>
      </c>
      <c r="T1407" s="260">
        <f t="shared" si="236"/>
        <v>0</v>
      </c>
      <c r="U1407" s="428">
        <v>0</v>
      </c>
      <c r="W1407" s="226">
        <f t="shared" si="237"/>
        <v>0</v>
      </c>
      <c r="AB1407" s="199"/>
      <c r="AC1407" s="199"/>
    </row>
    <row r="1408" spans="1:29" s="225" customFormat="1" ht="36" hidden="1" customHeight="1" outlineLevel="7" x14ac:dyDescent="0.2">
      <c r="A1408" s="221"/>
      <c r="B1408" s="227"/>
      <c r="C1408" s="248"/>
      <c r="D1408" s="248"/>
      <c r="E1408" s="254"/>
      <c r="F1408" s="265"/>
      <c r="G1408" s="270"/>
      <c r="H1408" s="270"/>
      <c r="I1408" s="4" t="s">
        <v>231</v>
      </c>
      <c r="J1408" s="259"/>
      <c r="K1408" s="259">
        <v>1</v>
      </c>
      <c r="L1408" s="234">
        <v>0</v>
      </c>
      <c r="M1408" s="116">
        <v>3.5330613613385115E-5</v>
      </c>
      <c r="N1408" s="5">
        <f t="shared" si="238"/>
        <v>9645257.516454136</v>
      </c>
      <c r="O1408" s="6">
        <v>0</v>
      </c>
      <c r="P1408" s="260">
        <v>0</v>
      </c>
      <c r="Q1408" s="261">
        <f t="shared" si="235"/>
        <v>0</v>
      </c>
      <c r="R1408" s="262">
        <f t="shared" si="235"/>
        <v>0</v>
      </c>
      <c r="S1408" s="6">
        <f t="shared" si="243"/>
        <v>0</v>
      </c>
      <c r="T1408" s="260">
        <f t="shared" si="236"/>
        <v>0</v>
      </c>
      <c r="U1408" s="428">
        <v>0</v>
      </c>
      <c r="W1408" s="226">
        <f t="shared" si="237"/>
        <v>0</v>
      </c>
      <c r="AB1408" s="199"/>
      <c r="AC1408" s="199"/>
    </row>
    <row r="1409" spans="1:29" s="225" customFormat="1" ht="36" hidden="1" customHeight="1" outlineLevel="7" x14ac:dyDescent="0.2">
      <c r="A1409" s="221"/>
      <c r="B1409" s="227"/>
      <c r="C1409" s="248"/>
      <c r="D1409" s="248"/>
      <c r="E1409" s="254"/>
      <c r="F1409" s="265"/>
      <c r="G1409" s="270"/>
      <c r="H1409" s="270"/>
      <c r="I1409" s="4" t="s">
        <v>80</v>
      </c>
      <c r="J1409" s="259"/>
      <c r="K1409" s="259">
        <v>1</v>
      </c>
      <c r="L1409" s="234">
        <v>0</v>
      </c>
      <c r="M1409" s="116">
        <v>1.5141691548593622E-5</v>
      </c>
      <c r="N1409" s="5">
        <f t="shared" si="238"/>
        <v>4133681.7927660588</v>
      </c>
      <c r="O1409" s="6">
        <v>0</v>
      </c>
      <c r="P1409" s="260">
        <v>0</v>
      </c>
      <c r="Q1409" s="261">
        <f t="shared" si="235"/>
        <v>0</v>
      </c>
      <c r="R1409" s="262">
        <f t="shared" si="235"/>
        <v>0</v>
      </c>
      <c r="S1409" s="6">
        <f t="shared" si="243"/>
        <v>0</v>
      </c>
      <c r="T1409" s="260">
        <f t="shared" si="236"/>
        <v>0</v>
      </c>
      <c r="U1409" s="428">
        <v>0</v>
      </c>
      <c r="W1409" s="226">
        <f t="shared" si="237"/>
        <v>0</v>
      </c>
      <c r="AB1409" s="199"/>
      <c r="AC1409" s="199"/>
    </row>
    <row r="1410" spans="1:29" s="225" customFormat="1" ht="36" hidden="1" customHeight="1" outlineLevel="7" x14ac:dyDescent="0.2">
      <c r="A1410" s="221"/>
      <c r="B1410" s="227"/>
      <c r="C1410" s="248"/>
      <c r="D1410" s="248"/>
      <c r="E1410" s="254"/>
      <c r="F1410" s="265"/>
      <c r="G1410" s="270"/>
      <c r="H1410" s="270"/>
      <c r="I1410" s="4" t="s">
        <v>82</v>
      </c>
      <c r="J1410" s="259"/>
      <c r="K1410" s="259">
        <v>1</v>
      </c>
      <c r="L1410" s="234">
        <v>0</v>
      </c>
      <c r="M1410" s="116">
        <v>1.5141691548593622E-5</v>
      </c>
      <c r="N1410" s="5">
        <f t="shared" si="238"/>
        <v>4133681.7927660588</v>
      </c>
      <c r="O1410" s="6">
        <v>0</v>
      </c>
      <c r="P1410" s="260">
        <v>0</v>
      </c>
      <c r="Q1410" s="261">
        <f t="shared" si="235"/>
        <v>0</v>
      </c>
      <c r="R1410" s="262">
        <f t="shared" si="235"/>
        <v>0</v>
      </c>
      <c r="S1410" s="6">
        <f t="shared" si="243"/>
        <v>0</v>
      </c>
      <c r="T1410" s="260">
        <f t="shared" si="236"/>
        <v>0</v>
      </c>
      <c r="U1410" s="428">
        <v>0</v>
      </c>
      <c r="W1410" s="226">
        <f t="shared" si="237"/>
        <v>0</v>
      </c>
      <c r="AB1410" s="199"/>
      <c r="AC1410" s="199"/>
    </row>
    <row r="1411" spans="1:29" s="225" customFormat="1" ht="36" hidden="1" customHeight="1" outlineLevel="7" x14ac:dyDescent="0.2">
      <c r="A1411" s="221"/>
      <c r="B1411" s="227"/>
      <c r="C1411" s="248"/>
      <c r="D1411" s="248"/>
      <c r="E1411" s="254"/>
      <c r="F1411" s="265"/>
      <c r="G1411" s="270"/>
      <c r="H1411" s="270"/>
      <c r="I1411" s="4" t="s">
        <v>293</v>
      </c>
      <c r="J1411" s="259"/>
      <c r="K1411" s="259">
        <v>1</v>
      </c>
      <c r="L1411" s="234">
        <v>0</v>
      </c>
      <c r="M1411" s="116">
        <v>2.0188922064791498E-5</v>
      </c>
      <c r="N1411" s="5">
        <f t="shared" si="238"/>
        <v>5511575.723688079</v>
      </c>
      <c r="O1411" s="6">
        <v>0</v>
      </c>
      <c r="P1411" s="260">
        <v>0</v>
      </c>
      <c r="Q1411" s="261">
        <f t="shared" si="235"/>
        <v>0</v>
      </c>
      <c r="R1411" s="262">
        <f t="shared" si="235"/>
        <v>0</v>
      </c>
      <c r="S1411" s="6">
        <f t="shared" si="243"/>
        <v>0</v>
      </c>
      <c r="T1411" s="260">
        <f t="shared" si="236"/>
        <v>0</v>
      </c>
      <c r="U1411" s="428">
        <v>0</v>
      </c>
      <c r="W1411" s="226">
        <f t="shared" si="237"/>
        <v>0</v>
      </c>
      <c r="AB1411" s="199"/>
      <c r="AC1411" s="199"/>
    </row>
    <row r="1412" spans="1:29" s="225" customFormat="1" ht="36" hidden="1" customHeight="1" outlineLevel="7" x14ac:dyDescent="0.2">
      <c r="A1412" s="221"/>
      <c r="B1412" s="227"/>
      <c r="C1412" s="248"/>
      <c r="D1412" s="248"/>
      <c r="E1412" s="254"/>
      <c r="F1412" s="265"/>
      <c r="G1412" s="270"/>
      <c r="H1412" s="270"/>
      <c r="I1412" s="4" t="s">
        <v>294</v>
      </c>
      <c r="J1412" s="259"/>
      <c r="K1412" s="259">
        <v>1</v>
      </c>
      <c r="L1412" s="234">
        <v>0</v>
      </c>
      <c r="M1412" s="116">
        <v>5.0472305161978744E-6</v>
      </c>
      <c r="N1412" s="5">
        <f t="shared" si="238"/>
        <v>1377893.9309220198</v>
      </c>
      <c r="O1412" s="6">
        <v>0</v>
      </c>
      <c r="P1412" s="260">
        <v>0</v>
      </c>
      <c r="Q1412" s="261">
        <f t="shared" si="235"/>
        <v>0</v>
      </c>
      <c r="R1412" s="262">
        <f t="shared" si="235"/>
        <v>0</v>
      </c>
      <c r="S1412" s="6">
        <f t="shared" si="243"/>
        <v>0</v>
      </c>
      <c r="T1412" s="260">
        <f t="shared" si="236"/>
        <v>0</v>
      </c>
      <c r="U1412" s="428">
        <v>0</v>
      </c>
      <c r="W1412" s="226">
        <f t="shared" si="237"/>
        <v>0</v>
      </c>
      <c r="AB1412" s="199"/>
      <c r="AC1412" s="199"/>
    </row>
    <row r="1413" spans="1:29" s="225" customFormat="1" ht="36" hidden="1" customHeight="1" outlineLevel="5" x14ac:dyDescent="0.2">
      <c r="A1413" s="221"/>
      <c r="B1413" s="227"/>
      <c r="C1413" s="248"/>
      <c r="D1413" s="248"/>
      <c r="E1413" s="254"/>
      <c r="F1413" s="265"/>
      <c r="G1413" s="270"/>
      <c r="H1413" s="270"/>
      <c r="I1413" s="22" t="s">
        <v>205</v>
      </c>
      <c r="J1413" s="271"/>
      <c r="K1413" s="271"/>
      <c r="L1413" s="23"/>
      <c r="M1413" s="115">
        <v>1.0094461032395748E-4</v>
      </c>
      <c r="N1413" s="23">
        <f t="shared" si="238"/>
        <v>27557878.618440393</v>
      </c>
      <c r="O1413" s="273">
        <v>0</v>
      </c>
      <c r="P1413" s="274">
        <v>0</v>
      </c>
      <c r="Q1413" s="24">
        <f t="shared" si="235"/>
        <v>0</v>
      </c>
      <c r="R1413" s="23">
        <f t="shared" si="235"/>
        <v>0</v>
      </c>
      <c r="S1413" s="273">
        <f>SUMPRODUCT(S1414:S1420,M1414:M1420)/M1413</f>
        <v>0</v>
      </c>
      <c r="T1413" s="274">
        <f t="shared" si="236"/>
        <v>0</v>
      </c>
      <c r="U1413" s="428">
        <v>0</v>
      </c>
      <c r="W1413" s="226">
        <f t="shared" si="237"/>
        <v>0</v>
      </c>
      <c r="AB1413" s="199"/>
      <c r="AC1413" s="199"/>
    </row>
    <row r="1414" spans="1:29" s="225" customFormat="1" ht="36" hidden="1" customHeight="1" outlineLevel="7" x14ac:dyDescent="0.2">
      <c r="A1414" s="221"/>
      <c r="B1414" s="227"/>
      <c r="C1414" s="248"/>
      <c r="D1414" s="248"/>
      <c r="E1414" s="254"/>
      <c r="F1414" s="265"/>
      <c r="G1414" s="270"/>
      <c r="H1414" s="270"/>
      <c r="I1414" s="4" t="s">
        <v>291</v>
      </c>
      <c r="J1414" s="259"/>
      <c r="K1414" s="259">
        <v>1</v>
      </c>
      <c r="L1414" s="234">
        <v>0</v>
      </c>
      <c r="M1414" s="116">
        <v>5.0472305161978744E-6</v>
      </c>
      <c r="N1414" s="5">
        <f t="shared" si="238"/>
        <v>1377893.9309220198</v>
      </c>
      <c r="O1414" s="6">
        <v>0</v>
      </c>
      <c r="P1414" s="260">
        <v>0</v>
      </c>
      <c r="Q1414" s="261">
        <f t="shared" si="235"/>
        <v>0</v>
      </c>
      <c r="R1414" s="262">
        <f t="shared" si="235"/>
        <v>0</v>
      </c>
      <c r="S1414" s="6">
        <f t="shared" ref="S1414:S1420" si="244">L1414/K1414</f>
        <v>0</v>
      </c>
      <c r="T1414" s="260">
        <f t="shared" si="236"/>
        <v>0</v>
      </c>
      <c r="U1414" s="428">
        <v>0</v>
      </c>
      <c r="W1414" s="226">
        <f t="shared" si="237"/>
        <v>0</v>
      </c>
      <c r="AB1414" s="199"/>
      <c r="AC1414" s="199"/>
    </row>
    <row r="1415" spans="1:29" s="225" customFormat="1" ht="36" hidden="1" customHeight="1" outlineLevel="7" x14ac:dyDescent="0.2">
      <c r="A1415" s="221"/>
      <c r="B1415" s="227"/>
      <c r="C1415" s="248"/>
      <c r="D1415" s="248"/>
      <c r="E1415" s="254"/>
      <c r="F1415" s="265"/>
      <c r="G1415" s="270"/>
      <c r="H1415" s="270"/>
      <c r="I1415" s="4" t="s">
        <v>292</v>
      </c>
      <c r="J1415" s="259"/>
      <c r="K1415" s="259">
        <v>1</v>
      </c>
      <c r="L1415" s="234">
        <v>0</v>
      </c>
      <c r="M1415" s="116">
        <v>5.0472305161978744E-6</v>
      </c>
      <c r="N1415" s="5">
        <f t="shared" si="238"/>
        <v>1377893.9309220198</v>
      </c>
      <c r="O1415" s="6">
        <v>0</v>
      </c>
      <c r="P1415" s="260">
        <v>0</v>
      </c>
      <c r="Q1415" s="261">
        <f t="shared" si="235"/>
        <v>0</v>
      </c>
      <c r="R1415" s="262">
        <f t="shared" si="235"/>
        <v>0</v>
      </c>
      <c r="S1415" s="6">
        <f t="shared" si="244"/>
        <v>0</v>
      </c>
      <c r="T1415" s="260">
        <f t="shared" si="236"/>
        <v>0</v>
      </c>
      <c r="U1415" s="428">
        <v>0</v>
      </c>
      <c r="W1415" s="226">
        <f t="shared" si="237"/>
        <v>0</v>
      </c>
      <c r="AB1415" s="199"/>
      <c r="AC1415" s="199"/>
    </row>
    <row r="1416" spans="1:29" s="225" customFormat="1" ht="36" hidden="1" customHeight="1" outlineLevel="7" x14ac:dyDescent="0.2">
      <c r="A1416" s="221"/>
      <c r="B1416" s="227"/>
      <c r="C1416" s="248"/>
      <c r="D1416" s="248"/>
      <c r="E1416" s="254"/>
      <c r="F1416" s="265"/>
      <c r="G1416" s="270"/>
      <c r="H1416" s="270"/>
      <c r="I1416" s="4" t="s">
        <v>231</v>
      </c>
      <c r="J1416" s="259"/>
      <c r="K1416" s="259">
        <v>1</v>
      </c>
      <c r="L1416" s="234">
        <v>0</v>
      </c>
      <c r="M1416" s="116">
        <v>3.5330613613385115E-5</v>
      </c>
      <c r="N1416" s="5">
        <f t="shared" si="238"/>
        <v>9645257.516454136</v>
      </c>
      <c r="O1416" s="6">
        <v>0</v>
      </c>
      <c r="P1416" s="260">
        <v>0</v>
      </c>
      <c r="Q1416" s="261">
        <f t="shared" si="235"/>
        <v>0</v>
      </c>
      <c r="R1416" s="262">
        <f t="shared" si="235"/>
        <v>0</v>
      </c>
      <c r="S1416" s="6">
        <f t="shared" si="244"/>
        <v>0</v>
      </c>
      <c r="T1416" s="260">
        <f t="shared" si="236"/>
        <v>0</v>
      </c>
      <c r="U1416" s="428">
        <v>0</v>
      </c>
      <c r="W1416" s="226">
        <f t="shared" si="237"/>
        <v>0</v>
      </c>
      <c r="AB1416" s="199"/>
      <c r="AC1416" s="199"/>
    </row>
    <row r="1417" spans="1:29" s="225" customFormat="1" ht="36" hidden="1" customHeight="1" outlineLevel="7" x14ac:dyDescent="0.2">
      <c r="A1417" s="221"/>
      <c r="B1417" s="227"/>
      <c r="C1417" s="248"/>
      <c r="D1417" s="248"/>
      <c r="E1417" s="254"/>
      <c r="F1417" s="265"/>
      <c r="G1417" s="270"/>
      <c r="H1417" s="270"/>
      <c r="I1417" s="4" t="s">
        <v>80</v>
      </c>
      <c r="J1417" s="259"/>
      <c r="K1417" s="259">
        <v>1</v>
      </c>
      <c r="L1417" s="234">
        <v>0</v>
      </c>
      <c r="M1417" s="116">
        <v>1.5141691548593622E-5</v>
      </c>
      <c r="N1417" s="5">
        <f t="shared" si="238"/>
        <v>4133681.7927660588</v>
      </c>
      <c r="O1417" s="6">
        <v>0</v>
      </c>
      <c r="P1417" s="260">
        <v>0</v>
      </c>
      <c r="Q1417" s="261">
        <f t="shared" si="235"/>
        <v>0</v>
      </c>
      <c r="R1417" s="262">
        <f t="shared" si="235"/>
        <v>0</v>
      </c>
      <c r="S1417" s="6">
        <f t="shared" si="244"/>
        <v>0</v>
      </c>
      <c r="T1417" s="260">
        <f t="shared" si="236"/>
        <v>0</v>
      </c>
      <c r="U1417" s="428">
        <v>0</v>
      </c>
      <c r="W1417" s="226">
        <f t="shared" si="237"/>
        <v>0</v>
      </c>
      <c r="AB1417" s="199"/>
      <c r="AC1417" s="199"/>
    </row>
    <row r="1418" spans="1:29" s="225" customFormat="1" ht="36" hidden="1" customHeight="1" outlineLevel="7" x14ac:dyDescent="0.2">
      <c r="A1418" s="221"/>
      <c r="B1418" s="227"/>
      <c r="C1418" s="248"/>
      <c r="D1418" s="248"/>
      <c r="E1418" s="254"/>
      <c r="F1418" s="265"/>
      <c r="G1418" s="270"/>
      <c r="H1418" s="270"/>
      <c r="I1418" s="4" t="s">
        <v>82</v>
      </c>
      <c r="J1418" s="259"/>
      <c r="K1418" s="259">
        <v>1</v>
      </c>
      <c r="L1418" s="234">
        <v>0</v>
      </c>
      <c r="M1418" s="116">
        <v>1.5141691548593622E-5</v>
      </c>
      <c r="N1418" s="5">
        <f t="shared" si="238"/>
        <v>4133681.7927660588</v>
      </c>
      <c r="O1418" s="6">
        <v>0</v>
      </c>
      <c r="P1418" s="260">
        <v>0</v>
      </c>
      <c r="Q1418" s="261">
        <f t="shared" si="235"/>
        <v>0</v>
      </c>
      <c r="R1418" s="262">
        <f t="shared" si="235"/>
        <v>0</v>
      </c>
      <c r="S1418" s="6">
        <f t="shared" si="244"/>
        <v>0</v>
      </c>
      <c r="T1418" s="260">
        <f t="shared" si="236"/>
        <v>0</v>
      </c>
      <c r="U1418" s="428">
        <v>0</v>
      </c>
      <c r="W1418" s="226">
        <f t="shared" si="237"/>
        <v>0</v>
      </c>
      <c r="AB1418" s="199"/>
      <c r="AC1418" s="199"/>
    </row>
    <row r="1419" spans="1:29" s="225" customFormat="1" ht="36" hidden="1" customHeight="1" outlineLevel="7" x14ac:dyDescent="0.2">
      <c r="A1419" s="221"/>
      <c r="B1419" s="227"/>
      <c r="C1419" s="248"/>
      <c r="D1419" s="248"/>
      <c r="E1419" s="254"/>
      <c r="F1419" s="265"/>
      <c r="G1419" s="270"/>
      <c r="H1419" s="270"/>
      <c r="I1419" s="4" t="s">
        <v>293</v>
      </c>
      <c r="J1419" s="259"/>
      <c r="K1419" s="259">
        <v>1</v>
      </c>
      <c r="L1419" s="234">
        <v>0</v>
      </c>
      <c r="M1419" s="116">
        <v>2.0188922064791498E-5</v>
      </c>
      <c r="N1419" s="5">
        <f t="shared" si="238"/>
        <v>5511575.723688079</v>
      </c>
      <c r="O1419" s="6">
        <v>0</v>
      </c>
      <c r="P1419" s="260">
        <v>0</v>
      </c>
      <c r="Q1419" s="261">
        <f t="shared" si="235"/>
        <v>0</v>
      </c>
      <c r="R1419" s="262">
        <f t="shared" si="235"/>
        <v>0</v>
      </c>
      <c r="S1419" s="6">
        <f t="shared" si="244"/>
        <v>0</v>
      </c>
      <c r="T1419" s="260">
        <f t="shared" si="236"/>
        <v>0</v>
      </c>
      <c r="U1419" s="428">
        <v>0</v>
      </c>
      <c r="W1419" s="226">
        <f t="shared" si="237"/>
        <v>0</v>
      </c>
      <c r="AB1419" s="199"/>
      <c r="AC1419" s="199"/>
    </row>
    <row r="1420" spans="1:29" s="225" customFormat="1" ht="36" hidden="1" customHeight="1" outlineLevel="7" x14ac:dyDescent="0.2">
      <c r="A1420" s="221"/>
      <c r="B1420" s="227"/>
      <c r="C1420" s="248"/>
      <c r="D1420" s="248"/>
      <c r="E1420" s="254"/>
      <c r="F1420" s="265"/>
      <c r="G1420" s="270"/>
      <c r="H1420" s="270"/>
      <c r="I1420" s="4" t="s">
        <v>294</v>
      </c>
      <c r="J1420" s="259"/>
      <c r="K1420" s="259">
        <v>1</v>
      </c>
      <c r="L1420" s="234">
        <v>0</v>
      </c>
      <c r="M1420" s="116">
        <v>5.0472305161978744E-6</v>
      </c>
      <c r="N1420" s="5">
        <f t="shared" si="238"/>
        <v>1377893.9309220198</v>
      </c>
      <c r="O1420" s="6">
        <v>0</v>
      </c>
      <c r="P1420" s="260">
        <v>0</v>
      </c>
      <c r="Q1420" s="261">
        <f t="shared" si="235"/>
        <v>0</v>
      </c>
      <c r="R1420" s="262">
        <f t="shared" si="235"/>
        <v>0</v>
      </c>
      <c r="S1420" s="6">
        <f t="shared" si="244"/>
        <v>0</v>
      </c>
      <c r="T1420" s="260">
        <f t="shared" si="236"/>
        <v>0</v>
      </c>
      <c r="U1420" s="428">
        <v>0</v>
      </c>
      <c r="W1420" s="226">
        <f t="shared" si="237"/>
        <v>0</v>
      </c>
      <c r="AB1420" s="199"/>
      <c r="AC1420" s="199"/>
    </row>
    <row r="1421" spans="1:29" s="225" customFormat="1" ht="36" hidden="1" customHeight="1" outlineLevel="5" x14ac:dyDescent="0.2">
      <c r="A1421" s="221"/>
      <c r="B1421" s="227"/>
      <c r="C1421" s="248"/>
      <c r="D1421" s="248"/>
      <c r="E1421" s="254"/>
      <c r="F1421" s="265"/>
      <c r="G1421" s="270"/>
      <c r="H1421" s="270"/>
      <c r="I1421" s="22" t="s">
        <v>206</v>
      </c>
      <c r="J1421" s="271"/>
      <c r="K1421" s="271"/>
      <c r="L1421" s="23"/>
      <c r="M1421" s="115">
        <v>1.0094461032395748E-4</v>
      </c>
      <c r="N1421" s="23">
        <f t="shared" si="238"/>
        <v>27557878.618440393</v>
      </c>
      <c r="O1421" s="273">
        <v>0</v>
      </c>
      <c r="P1421" s="274">
        <v>0</v>
      </c>
      <c r="Q1421" s="24">
        <f t="shared" si="235"/>
        <v>0</v>
      </c>
      <c r="R1421" s="23">
        <f t="shared" si="235"/>
        <v>0</v>
      </c>
      <c r="S1421" s="273">
        <f>SUMPRODUCT(S1422:S1428,M1422:M1428)/M1421</f>
        <v>0</v>
      </c>
      <c r="T1421" s="274">
        <f t="shared" si="236"/>
        <v>0</v>
      </c>
      <c r="U1421" s="428">
        <v>0</v>
      </c>
      <c r="W1421" s="226">
        <f t="shared" si="237"/>
        <v>0</v>
      </c>
      <c r="AB1421" s="199"/>
      <c r="AC1421" s="199"/>
    </row>
    <row r="1422" spans="1:29" s="225" customFormat="1" ht="36" hidden="1" customHeight="1" outlineLevel="7" x14ac:dyDescent="0.2">
      <c r="A1422" s="221"/>
      <c r="B1422" s="227"/>
      <c r="C1422" s="248"/>
      <c r="D1422" s="248"/>
      <c r="E1422" s="254"/>
      <c r="F1422" s="265"/>
      <c r="G1422" s="270"/>
      <c r="H1422" s="270"/>
      <c r="I1422" s="4" t="s">
        <v>291</v>
      </c>
      <c r="J1422" s="259"/>
      <c r="K1422" s="259">
        <v>1</v>
      </c>
      <c r="L1422" s="234">
        <v>0</v>
      </c>
      <c r="M1422" s="116">
        <v>5.0472305161978744E-6</v>
      </c>
      <c r="N1422" s="5">
        <f t="shared" si="238"/>
        <v>1377893.9309220198</v>
      </c>
      <c r="O1422" s="6">
        <v>0</v>
      </c>
      <c r="P1422" s="260">
        <v>0</v>
      </c>
      <c r="Q1422" s="261">
        <f t="shared" si="235"/>
        <v>0</v>
      </c>
      <c r="R1422" s="262">
        <f t="shared" si="235"/>
        <v>0</v>
      </c>
      <c r="S1422" s="6">
        <f t="shared" ref="S1422:S1428" si="245">L1422/K1422</f>
        <v>0</v>
      </c>
      <c r="T1422" s="260">
        <f t="shared" si="236"/>
        <v>0</v>
      </c>
      <c r="U1422" s="428">
        <v>0</v>
      </c>
      <c r="W1422" s="226">
        <f t="shared" si="237"/>
        <v>0</v>
      </c>
      <c r="AB1422" s="199"/>
      <c r="AC1422" s="199"/>
    </row>
    <row r="1423" spans="1:29" s="225" customFormat="1" ht="36" hidden="1" customHeight="1" outlineLevel="7" x14ac:dyDescent="0.2">
      <c r="A1423" s="221"/>
      <c r="B1423" s="227"/>
      <c r="C1423" s="248"/>
      <c r="D1423" s="248"/>
      <c r="E1423" s="254"/>
      <c r="F1423" s="265"/>
      <c r="G1423" s="270"/>
      <c r="H1423" s="270"/>
      <c r="I1423" s="4" t="s">
        <v>292</v>
      </c>
      <c r="J1423" s="259"/>
      <c r="K1423" s="259">
        <v>1</v>
      </c>
      <c r="L1423" s="234">
        <v>0</v>
      </c>
      <c r="M1423" s="116">
        <v>5.0472305161978744E-6</v>
      </c>
      <c r="N1423" s="5">
        <f t="shared" si="238"/>
        <v>1377893.9309220198</v>
      </c>
      <c r="O1423" s="6">
        <v>0</v>
      </c>
      <c r="P1423" s="260">
        <v>0</v>
      </c>
      <c r="Q1423" s="261">
        <f t="shared" si="235"/>
        <v>0</v>
      </c>
      <c r="R1423" s="262">
        <f t="shared" si="235"/>
        <v>0</v>
      </c>
      <c r="S1423" s="6">
        <f t="shared" si="245"/>
        <v>0</v>
      </c>
      <c r="T1423" s="260">
        <f t="shared" si="236"/>
        <v>0</v>
      </c>
      <c r="U1423" s="428">
        <v>0</v>
      </c>
      <c r="W1423" s="226">
        <f t="shared" si="237"/>
        <v>0</v>
      </c>
      <c r="AB1423" s="199"/>
      <c r="AC1423" s="199"/>
    </row>
    <row r="1424" spans="1:29" s="225" customFormat="1" ht="36" hidden="1" customHeight="1" outlineLevel="7" x14ac:dyDescent="0.2">
      <c r="A1424" s="221"/>
      <c r="B1424" s="227"/>
      <c r="C1424" s="248"/>
      <c r="D1424" s="248"/>
      <c r="E1424" s="254"/>
      <c r="F1424" s="265"/>
      <c r="G1424" s="270"/>
      <c r="H1424" s="270"/>
      <c r="I1424" s="4" t="s">
        <v>231</v>
      </c>
      <c r="J1424" s="259"/>
      <c r="K1424" s="259">
        <v>1</v>
      </c>
      <c r="L1424" s="234">
        <v>0</v>
      </c>
      <c r="M1424" s="116">
        <v>3.5330613613385115E-5</v>
      </c>
      <c r="N1424" s="5">
        <f t="shared" si="238"/>
        <v>9645257.516454136</v>
      </c>
      <c r="O1424" s="6">
        <v>0</v>
      </c>
      <c r="P1424" s="260">
        <v>0</v>
      </c>
      <c r="Q1424" s="261">
        <f t="shared" si="235"/>
        <v>0</v>
      </c>
      <c r="R1424" s="262">
        <f t="shared" si="235"/>
        <v>0</v>
      </c>
      <c r="S1424" s="6">
        <f t="shared" si="245"/>
        <v>0</v>
      </c>
      <c r="T1424" s="260">
        <f t="shared" si="236"/>
        <v>0</v>
      </c>
      <c r="U1424" s="428">
        <v>0</v>
      </c>
      <c r="W1424" s="226">
        <f t="shared" si="237"/>
        <v>0</v>
      </c>
      <c r="AB1424" s="199"/>
      <c r="AC1424" s="199"/>
    </row>
    <row r="1425" spans="1:29" s="225" customFormat="1" ht="36" hidden="1" customHeight="1" outlineLevel="7" x14ac:dyDescent="0.2">
      <c r="A1425" s="221"/>
      <c r="B1425" s="227"/>
      <c r="C1425" s="248"/>
      <c r="D1425" s="248"/>
      <c r="E1425" s="254"/>
      <c r="F1425" s="265"/>
      <c r="G1425" s="270"/>
      <c r="H1425" s="270"/>
      <c r="I1425" s="4" t="s">
        <v>80</v>
      </c>
      <c r="J1425" s="259"/>
      <c r="K1425" s="259">
        <v>1</v>
      </c>
      <c r="L1425" s="234">
        <v>0</v>
      </c>
      <c r="M1425" s="116">
        <v>1.5141691548593622E-5</v>
      </c>
      <c r="N1425" s="5">
        <f t="shared" si="238"/>
        <v>4133681.7927660588</v>
      </c>
      <c r="O1425" s="6">
        <v>0</v>
      </c>
      <c r="P1425" s="260">
        <v>0</v>
      </c>
      <c r="Q1425" s="261">
        <f t="shared" si="235"/>
        <v>0</v>
      </c>
      <c r="R1425" s="262">
        <f t="shared" si="235"/>
        <v>0</v>
      </c>
      <c r="S1425" s="6">
        <f t="shared" si="245"/>
        <v>0</v>
      </c>
      <c r="T1425" s="260">
        <f t="shared" si="236"/>
        <v>0</v>
      </c>
      <c r="U1425" s="428">
        <v>0</v>
      </c>
      <c r="W1425" s="226">
        <f t="shared" si="237"/>
        <v>0</v>
      </c>
      <c r="AB1425" s="199"/>
      <c r="AC1425" s="199"/>
    </row>
    <row r="1426" spans="1:29" s="225" customFormat="1" ht="36" hidden="1" customHeight="1" outlineLevel="7" x14ac:dyDescent="0.2">
      <c r="A1426" s="221"/>
      <c r="B1426" s="227"/>
      <c r="C1426" s="248"/>
      <c r="D1426" s="248"/>
      <c r="E1426" s="254"/>
      <c r="F1426" s="265"/>
      <c r="G1426" s="270"/>
      <c r="H1426" s="270"/>
      <c r="I1426" s="4" t="s">
        <v>82</v>
      </c>
      <c r="J1426" s="259"/>
      <c r="K1426" s="259">
        <v>1</v>
      </c>
      <c r="L1426" s="234">
        <v>0</v>
      </c>
      <c r="M1426" s="116">
        <v>1.5141691548593622E-5</v>
      </c>
      <c r="N1426" s="5">
        <f t="shared" si="238"/>
        <v>4133681.7927660588</v>
      </c>
      <c r="O1426" s="6">
        <v>0</v>
      </c>
      <c r="P1426" s="260">
        <v>0</v>
      </c>
      <c r="Q1426" s="261">
        <f t="shared" si="235"/>
        <v>0</v>
      </c>
      <c r="R1426" s="262">
        <f t="shared" si="235"/>
        <v>0</v>
      </c>
      <c r="S1426" s="6">
        <f t="shared" si="245"/>
        <v>0</v>
      </c>
      <c r="T1426" s="260">
        <f t="shared" si="236"/>
        <v>0</v>
      </c>
      <c r="U1426" s="428">
        <v>0</v>
      </c>
      <c r="W1426" s="226">
        <f t="shared" si="237"/>
        <v>0</v>
      </c>
      <c r="AB1426" s="199"/>
      <c r="AC1426" s="199"/>
    </row>
    <row r="1427" spans="1:29" s="225" customFormat="1" ht="36" hidden="1" customHeight="1" outlineLevel="7" x14ac:dyDescent="0.2">
      <c r="A1427" s="221"/>
      <c r="B1427" s="227"/>
      <c r="C1427" s="248"/>
      <c r="D1427" s="248"/>
      <c r="E1427" s="254"/>
      <c r="F1427" s="265"/>
      <c r="G1427" s="270"/>
      <c r="H1427" s="270"/>
      <c r="I1427" s="4" t="s">
        <v>293</v>
      </c>
      <c r="J1427" s="259"/>
      <c r="K1427" s="259">
        <v>1</v>
      </c>
      <c r="L1427" s="234">
        <v>0</v>
      </c>
      <c r="M1427" s="116">
        <v>2.0188922064791498E-5</v>
      </c>
      <c r="N1427" s="5">
        <f t="shared" si="238"/>
        <v>5511575.723688079</v>
      </c>
      <c r="O1427" s="6">
        <v>0</v>
      </c>
      <c r="P1427" s="260">
        <v>0</v>
      </c>
      <c r="Q1427" s="261">
        <f t="shared" si="235"/>
        <v>0</v>
      </c>
      <c r="R1427" s="262">
        <f t="shared" si="235"/>
        <v>0</v>
      </c>
      <c r="S1427" s="6">
        <f t="shared" si="245"/>
        <v>0</v>
      </c>
      <c r="T1427" s="260">
        <f t="shared" si="236"/>
        <v>0</v>
      </c>
      <c r="U1427" s="428">
        <v>0</v>
      </c>
      <c r="W1427" s="226">
        <f t="shared" si="237"/>
        <v>0</v>
      </c>
      <c r="AB1427" s="199"/>
      <c r="AC1427" s="199"/>
    </row>
    <row r="1428" spans="1:29" s="225" customFormat="1" ht="36" hidden="1" customHeight="1" outlineLevel="7" x14ac:dyDescent="0.2">
      <c r="A1428" s="221"/>
      <c r="B1428" s="227"/>
      <c r="C1428" s="248"/>
      <c r="D1428" s="248"/>
      <c r="E1428" s="254"/>
      <c r="F1428" s="265"/>
      <c r="G1428" s="270"/>
      <c r="H1428" s="270"/>
      <c r="I1428" s="4" t="s">
        <v>294</v>
      </c>
      <c r="J1428" s="259"/>
      <c r="K1428" s="259">
        <v>1</v>
      </c>
      <c r="L1428" s="234">
        <v>0</v>
      </c>
      <c r="M1428" s="116">
        <v>5.0472305161978744E-6</v>
      </c>
      <c r="N1428" s="5">
        <f t="shared" si="238"/>
        <v>1377893.9309220198</v>
      </c>
      <c r="O1428" s="6">
        <v>0</v>
      </c>
      <c r="P1428" s="260">
        <v>0</v>
      </c>
      <c r="Q1428" s="261">
        <f t="shared" si="235"/>
        <v>0</v>
      </c>
      <c r="R1428" s="262">
        <f t="shared" si="235"/>
        <v>0</v>
      </c>
      <c r="S1428" s="6">
        <f t="shared" si="245"/>
        <v>0</v>
      </c>
      <c r="T1428" s="260">
        <f t="shared" si="236"/>
        <v>0</v>
      </c>
      <c r="U1428" s="428">
        <v>0</v>
      </c>
      <c r="W1428" s="226">
        <f t="shared" si="237"/>
        <v>0</v>
      </c>
      <c r="AB1428" s="199"/>
      <c r="AC1428" s="199"/>
    </row>
    <row r="1429" spans="1:29" s="225" customFormat="1" ht="36" hidden="1" customHeight="1" outlineLevel="5" x14ac:dyDescent="0.2">
      <c r="A1429" s="221"/>
      <c r="B1429" s="227"/>
      <c r="C1429" s="248"/>
      <c r="D1429" s="248"/>
      <c r="E1429" s="254"/>
      <c r="F1429" s="265"/>
      <c r="G1429" s="270"/>
      <c r="H1429" s="270"/>
      <c r="I1429" s="22" t="s">
        <v>207</v>
      </c>
      <c r="J1429" s="271"/>
      <c r="K1429" s="271"/>
      <c r="L1429" s="23"/>
      <c r="M1429" s="115">
        <v>2.2611592712566472E-4</v>
      </c>
      <c r="N1429" s="23">
        <f t="shared" si="238"/>
        <v>61729648.105306469</v>
      </c>
      <c r="O1429" s="273">
        <v>0</v>
      </c>
      <c r="P1429" s="274">
        <v>0</v>
      </c>
      <c r="Q1429" s="24">
        <f t="shared" si="235"/>
        <v>0</v>
      </c>
      <c r="R1429" s="23">
        <f t="shared" si="235"/>
        <v>0</v>
      </c>
      <c r="S1429" s="273">
        <f>SUMPRODUCT(S1430:S1436,M1430:M1436)/M1429</f>
        <v>0</v>
      </c>
      <c r="T1429" s="274">
        <f t="shared" si="236"/>
        <v>0</v>
      </c>
      <c r="U1429" s="428">
        <v>0</v>
      </c>
      <c r="W1429" s="226">
        <f t="shared" si="237"/>
        <v>0</v>
      </c>
      <c r="AB1429" s="199"/>
      <c r="AC1429" s="199"/>
    </row>
    <row r="1430" spans="1:29" s="225" customFormat="1" ht="36" hidden="1" customHeight="1" outlineLevel="7" x14ac:dyDescent="0.2">
      <c r="A1430" s="221"/>
      <c r="B1430" s="227"/>
      <c r="C1430" s="248"/>
      <c r="D1430" s="248"/>
      <c r="E1430" s="254"/>
      <c r="F1430" s="265"/>
      <c r="G1430" s="270"/>
      <c r="H1430" s="270"/>
      <c r="I1430" s="4" t="s">
        <v>291</v>
      </c>
      <c r="J1430" s="259"/>
      <c r="K1430" s="259">
        <v>1</v>
      </c>
      <c r="L1430" s="234">
        <v>0</v>
      </c>
      <c r="M1430" s="116">
        <v>1.1305796356283237E-5</v>
      </c>
      <c r="N1430" s="5">
        <f t="shared" si="238"/>
        <v>3086482.4052653238</v>
      </c>
      <c r="O1430" s="6">
        <v>0</v>
      </c>
      <c r="P1430" s="260">
        <v>0</v>
      </c>
      <c r="Q1430" s="261">
        <f t="shared" si="235"/>
        <v>0</v>
      </c>
      <c r="R1430" s="262">
        <f t="shared" si="235"/>
        <v>0</v>
      </c>
      <c r="S1430" s="6">
        <f t="shared" ref="S1430:S1436" si="246">L1430/K1430</f>
        <v>0</v>
      </c>
      <c r="T1430" s="260">
        <f t="shared" si="236"/>
        <v>0</v>
      </c>
      <c r="U1430" s="428">
        <v>0</v>
      </c>
      <c r="W1430" s="226">
        <f t="shared" si="237"/>
        <v>0</v>
      </c>
      <c r="AB1430" s="199"/>
      <c r="AC1430" s="199"/>
    </row>
    <row r="1431" spans="1:29" s="225" customFormat="1" ht="36" hidden="1" customHeight="1" outlineLevel="7" x14ac:dyDescent="0.2">
      <c r="A1431" s="221"/>
      <c r="B1431" s="227"/>
      <c r="C1431" s="248"/>
      <c r="D1431" s="248"/>
      <c r="E1431" s="254"/>
      <c r="F1431" s="265"/>
      <c r="G1431" s="270"/>
      <c r="H1431" s="270"/>
      <c r="I1431" s="4" t="s">
        <v>292</v>
      </c>
      <c r="J1431" s="259"/>
      <c r="K1431" s="259">
        <v>1</v>
      </c>
      <c r="L1431" s="234">
        <v>0</v>
      </c>
      <c r="M1431" s="116">
        <v>1.1305796356283237E-5</v>
      </c>
      <c r="N1431" s="5">
        <f t="shared" si="238"/>
        <v>3086482.4052653238</v>
      </c>
      <c r="O1431" s="6">
        <v>0</v>
      </c>
      <c r="P1431" s="260">
        <v>0</v>
      </c>
      <c r="Q1431" s="261">
        <f t="shared" si="235"/>
        <v>0</v>
      </c>
      <c r="R1431" s="262">
        <f t="shared" si="235"/>
        <v>0</v>
      </c>
      <c r="S1431" s="6">
        <f t="shared" si="246"/>
        <v>0</v>
      </c>
      <c r="T1431" s="260">
        <f t="shared" si="236"/>
        <v>0</v>
      </c>
      <c r="U1431" s="428">
        <v>0</v>
      </c>
      <c r="W1431" s="226">
        <f t="shared" si="237"/>
        <v>0</v>
      </c>
      <c r="AB1431" s="199"/>
      <c r="AC1431" s="199"/>
    </row>
    <row r="1432" spans="1:29" s="225" customFormat="1" ht="36" hidden="1" customHeight="1" outlineLevel="7" x14ac:dyDescent="0.2">
      <c r="A1432" s="221"/>
      <c r="B1432" s="227"/>
      <c r="C1432" s="248"/>
      <c r="D1432" s="248"/>
      <c r="E1432" s="254"/>
      <c r="F1432" s="265"/>
      <c r="G1432" s="270"/>
      <c r="H1432" s="270"/>
      <c r="I1432" s="4" t="s">
        <v>231</v>
      </c>
      <c r="J1432" s="259"/>
      <c r="K1432" s="259">
        <v>1</v>
      </c>
      <c r="L1432" s="234">
        <v>0</v>
      </c>
      <c r="M1432" s="116">
        <v>7.914057449398265E-5</v>
      </c>
      <c r="N1432" s="5">
        <f t="shared" si="238"/>
        <v>21605376.836857263</v>
      </c>
      <c r="O1432" s="6">
        <v>0</v>
      </c>
      <c r="P1432" s="260">
        <v>0</v>
      </c>
      <c r="Q1432" s="261">
        <f t="shared" si="235"/>
        <v>0</v>
      </c>
      <c r="R1432" s="262">
        <f t="shared" si="235"/>
        <v>0</v>
      </c>
      <c r="S1432" s="6">
        <f t="shared" si="246"/>
        <v>0</v>
      </c>
      <c r="T1432" s="260">
        <f t="shared" si="236"/>
        <v>0</v>
      </c>
      <c r="U1432" s="428">
        <v>0</v>
      </c>
      <c r="W1432" s="226">
        <f t="shared" si="237"/>
        <v>0</v>
      </c>
      <c r="AB1432" s="199"/>
      <c r="AC1432" s="199"/>
    </row>
    <row r="1433" spans="1:29" s="225" customFormat="1" ht="36" hidden="1" customHeight="1" outlineLevel="7" x14ac:dyDescent="0.2">
      <c r="A1433" s="221"/>
      <c r="B1433" s="227"/>
      <c r="C1433" s="248"/>
      <c r="D1433" s="248"/>
      <c r="E1433" s="254"/>
      <c r="F1433" s="265"/>
      <c r="G1433" s="270"/>
      <c r="H1433" s="270"/>
      <c r="I1433" s="4" t="s">
        <v>80</v>
      </c>
      <c r="J1433" s="259"/>
      <c r="K1433" s="259">
        <v>1</v>
      </c>
      <c r="L1433" s="234">
        <v>0</v>
      </c>
      <c r="M1433" s="116">
        <v>3.3917389068849709E-5</v>
      </c>
      <c r="N1433" s="5">
        <f t="shared" si="238"/>
        <v>9259447.2157959715</v>
      </c>
      <c r="O1433" s="6">
        <v>0</v>
      </c>
      <c r="P1433" s="260">
        <v>0</v>
      </c>
      <c r="Q1433" s="261">
        <f t="shared" si="235"/>
        <v>0</v>
      </c>
      <c r="R1433" s="262">
        <f t="shared" si="235"/>
        <v>0</v>
      </c>
      <c r="S1433" s="6">
        <f t="shared" si="246"/>
        <v>0</v>
      </c>
      <c r="T1433" s="260">
        <f t="shared" si="236"/>
        <v>0</v>
      </c>
      <c r="U1433" s="428">
        <v>0</v>
      </c>
      <c r="W1433" s="226">
        <f t="shared" si="237"/>
        <v>0</v>
      </c>
      <c r="AB1433" s="199"/>
      <c r="AC1433" s="199"/>
    </row>
    <row r="1434" spans="1:29" s="225" customFormat="1" ht="36" hidden="1" customHeight="1" outlineLevel="7" x14ac:dyDescent="0.2">
      <c r="A1434" s="221"/>
      <c r="B1434" s="227"/>
      <c r="C1434" s="248"/>
      <c r="D1434" s="248"/>
      <c r="E1434" s="254"/>
      <c r="F1434" s="265"/>
      <c r="G1434" s="270"/>
      <c r="H1434" s="270"/>
      <c r="I1434" s="4" t="s">
        <v>82</v>
      </c>
      <c r="J1434" s="259"/>
      <c r="K1434" s="259">
        <v>1</v>
      </c>
      <c r="L1434" s="234">
        <v>0</v>
      </c>
      <c r="M1434" s="116">
        <v>3.3917389068849709E-5</v>
      </c>
      <c r="N1434" s="5">
        <f t="shared" si="238"/>
        <v>9259447.2157959715</v>
      </c>
      <c r="O1434" s="6">
        <v>0</v>
      </c>
      <c r="P1434" s="260">
        <v>0</v>
      </c>
      <c r="Q1434" s="261">
        <f t="shared" ref="Q1434:R1497" si="247">S1434-O1434</f>
        <v>0</v>
      </c>
      <c r="R1434" s="262">
        <f t="shared" si="247"/>
        <v>0</v>
      </c>
      <c r="S1434" s="6">
        <f t="shared" si="246"/>
        <v>0</v>
      </c>
      <c r="T1434" s="260">
        <f t="shared" ref="T1434:T1497" si="248">S1434*N1434</f>
        <v>0</v>
      </c>
      <c r="U1434" s="428">
        <v>0</v>
      </c>
      <c r="W1434" s="226">
        <f t="shared" ref="W1434:W1497" si="249">V1434-L1434</f>
        <v>0</v>
      </c>
      <c r="AB1434" s="199"/>
      <c r="AC1434" s="199"/>
    </row>
    <row r="1435" spans="1:29" s="225" customFormat="1" ht="36" hidden="1" customHeight="1" outlineLevel="7" x14ac:dyDescent="0.2">
      <c r="A1435" s="221"/>
      <c r="B1435" s="227"/>
      <c r="C1435" s="248"/>
      <c r="D1435" s="248"/>
      <c r="E1435" s="254"/>
      <c r="F1435" s="265"/>
      <c r="G1435" s="270"/>
      <c r="H1435" s="270"/>
      <c r="I1435" s="4" t="s">
        <v>293</v>
      </c>
      <c r="J1435" s="259"/>
      <c r="K1435" s="259">
        <v>1</v>
      </c>
      <c r="L1435" s="234">
        <v>0</v>
      </c>
      <c r="M1435" s="116">
        <v>4.5223185425132948E-5</v>
      </c>
      <c r="N1435" s="5">
        <f t="shared" ref="N1435:N1498" si="250">M1435*$N$5</f>
        <v>12345929.621061295</v>
      </c>
      <c r="O1435" s="6">
        <v>0</v>
      </c>
      <c r="P1435" s="260">
        <v>0</v>
      </c>
      <c r="Q1435" s="261">
        <f t="shared" si="247"/>
        <v>0</v>
      </c>
      <c r="R1435" s="262">
        <f t="shared" si="247"/>
        <v>0</v>
      </c>
      <c r="S1435" s="6">
        <f t="shared" si="246"/>
        <v>0</v>
      </c>
      <c r="T1435" s="260">
        <f t="shared" si="248"/>
        <v>0</v>
      </c>
      <c r="U1435" s="428">
        <v>0</v>
      </c>
      <c r="W1435" s="226">
        <f t="shared" si="249"/>
        <v>0</v>
      </c>
      <c r="AB1435" s="199"/>
      <c r="AC1435" s="199"/>
    </row>
    <row r="1436" spans="1:29" s="225" customFormat="1" ht="36" hidden="1" customHeight="1" outlineLevel="7" x14ac:dyDescent="0.2">
      <c r="A1436" s="221"/>
      <c r="B1436" s="227"/>
      <c r="C1436" s="248"/>
      <c r="D1436" s="248"/>
      <c r="E1436" s="254"/>
      <c r="F1436" s="265"/>
      <c r="G1436" s="270"/>
      <c r="H1436" s="270"/>
      <c r="I1436" s="4" t="s">
        <v>294</v>
      </c>
      <c r="J1436" s="259"/>
      <c r="K1436" s="259">
        <v>1</v>
      </c>
      <c r="L1436" s="234">
        <v>0</v>
      </c>
      <c r="M1436" s="116">
        <v>1.1305796356283237E-5</v>
      </c>
      <c r="N1436" s="5">
        <f t="shared" si="250"/>
        <v>3086482.4052653238</v>
      </c>
      <c r="O1436" s="6">
        <v>0</v>
      </c>
      <c r="P1436" s="260">
        <v>0</v>
      </c>
      <c r="Q1436" s="261">
        <f t="shared" si="247"/>
        <v>0</v>
      </c>
      <c r="R1436" s="262">
        <f t="shared" si="247"/>
        <v>0</v>
      </c>
      <c r="S1436" s="6">
        <f t="shared" si="246"/>
        <v>0</v>
      </c>
      <c r="T1436" s="260">
        <f t="shared" si="248"/>
        <v>0</v>
      </c>
      <c r="U1436" s="428">
        <v>0</v>
      </c>
      <c r="W1436" s="226">
        <f t="shared" si="249"/>
        <v>0</v>
      </c>
      <c r="AB1436" s="199"/>
      <c r="AC1436" s="199"/>
    </row>
    <row r="1437" spans="1:29" s="225" customFormat="1" ht="36" hidden="1" customHeight="1" outlineLevel="5" x14ac:dyDescent="0.2">
      <c r="A1437" s="221"/>
      <c r="B1437" s="227"/>
      <c r="C1437" s="248"/>
      <c r="D1437" s="248"/>
      <c r="E1437" s="254"/>
      <c r="F1437" s="265"/>
      <c r="G1437" s="270"/>
      <c r="H1437" s="270"/>
      <c r="I1437" s="22" t="s">
        <v>208</v>
      </c>
      <c r="J1437" s="271"/>
      <c r="K1437" s="271"/>
      <c r="L1437" s="23"/>
      <c r="M1437" s="115">
        <v>2.1117612479771902E-4</v>
      </c>
      <c r="N1437" s="23">
        <f t="shared" si="250"/>
        <v>57651082.069777295</v>
      </c>
      <c r="O1437" s="273">
        <v>0</v>
      </c>
      <c r="P1437" s="274">
        <v>0</v>
      </c>
      <c r="Q1437" s="24">
        <f t="shared" si="247"/>
        <v>0</v>
      </c>
      <c r="R1437" s="23">
        <f t="shared" si="247"/>
        <v>0</v>
      </c>
      <c r="S1437" s="273">
        <f>SUMPRODUCT(S1438:S1444,M1438:M1444)/M1437</f>
        <v>0</v>
      </c>
      <c r="T1437" s="274">
        <f t="shared" si="248"/>
        <v>0</v>
      </c>
      <c r="U1437" s="428">
        <v>0</v>
      </c>
      <c r="W1437" s="226">
        <f t="shared" si="249"/>
        <v>0</v>
      </c>
      <c r="AB1437" s="199"/>
      <c r="AC1437" s="199"/>
    </row>
    <row r="1438" spans="1:29" s="225" customFormat="1" ht="36" hidden="1" customHeight="1" outlineLevel="7" x14ac:dyDescent="0.2">
      <c r="A1438" s="221"/>
      <c r="B1438" s="227"/>
      <c r="C1438" s="248"/>
      <c r="D1438" s="248"/>
      <c r="E1438" s="254"/>
      <c r="F1438" s="265"/>
      <c r="G1438" s="270"/>
      <c r="H1438" s="270"/>
      <c r="I1438" s="4" t="s">
        <v>291</v>
      </c>
      <c r="J1438" s="259"/>
      <c r="K1438" s="259">
        <v>1</v>
      </c>
      <c r="L1438" s="234">
        <v>0</v>
      </c>
      <c r="M1438" s="116">
        <v>1.0558806239885952E-5</v>
      </c>
      <c r="N1438" s="5">
        <f t="shared" si="250"/>
        <v>2882554.1034888648</v>
      </c>
      <c r="O1438" s="6">
        <v>0</v>
      </c>
      <c r="P1438" s="260">
        <v>0</v>
      </c>
      <c r="Q1438" s="261">
        <f t="shared" si="247"/>
        <v>0</v>
      </c>
      <c r="R1438" s="262">
        <f t="shared" si="247"/>
        <v>0</v>
      </c>
      <c r="S1438" s="6">
        <f t="shared" ref="S1438:S1444" si="251">L1438/K1438</f>
        <v>0</v>
      </c>
      <c r="T1438" s="260">
        <f t="shared" si="248"/>
        <v>0</v>
      </c>
      <c r="U1438" s="428">
        <v>0</v>
      </c>
      <c r="W1438" s="226">
        <f t="shared" si="249"/>
        <v>0</v>
      </c>
      <c r="AB1438" s="199"/>
      <c r="AC1438" s="199"/>
    </row>
    <row r="1439" spans="1:29" s="225" customFormat="1" ht="36" hidden="1" customHeight="1" outlineLevel="7" x14ac:dyDescent="0.2">
      <c r="A1439" s="221"/>
      <c r="B1439" s="227"/>
      <c r="C1439" s="248"/>
      <c r="D1439" s="248"/>
      <c r="E1439" s="254"/>
      <c r="F1439" s="265"/>
      <c r="G1439" s="270"/>
      <c r="H1439" s="270"/>
      <c r="I1439" s="4" t="s">
        <v>292</v>
      </c>
      <c r="J1439" s="259"/>
      <c r="K1439" s="259">
        <v>1</v>
      </c>
      <c r="L1439" s="234">
        <v>0</v>
      </c>
      <c r="M1439" s="116">
        <v>1.0558806239885952E-5</v>
      </c>
      <c r="N1439" s="5">
        <f t="shared" si="250"/>
        <v>2882554.1034888648</v>
      </c>
      <c r="O1439" s="6">
        <v>0</v>
      </c>
      <c r="P1439" s="260">
        <v>0</v>
      </c>
      <c r="Q1439" s="261">
        <f t="shared" si="247"/>
        <v>0</v>
      </c>
      <c r="R1439" s="262">
        <f t="shared" si="247"/>
        <v>0</v>
      </c>
      <c r="S1439" s="6">
        <f t="shared" si="251"/>
        <v>0</v>
      </c>
      <c r="T1439" s="260">
        <f t="shared" si="248"/>
        <v>0</v>
      </c>
      <c r="U1439" s="428">
        <v>0</v>
      </c>
      <c r="W1439" s="226">
        <f t="shared" si="249"/>
        <v>0</v>
      </c>
      <c r="AB1439" s="199"/>
      <c r="AC1439" s="199"/>
    </row>
    <row r="1440" spans="1:29" s="225" customFormat="1" ht="36" hidden="1" customHeight="1" outlineLevel="7" x14ac:dyDescent="0.2">
      <c r="A1440" s="221"/>
      <c r="B1440" s="227"/>
      <c r="C1440" s="248"/>
      <c r="D1440" s="248"/>
      <c r="E1440" s="254"/>
      <c r="F1440" s="265"/>
      <c r="G1440" s="270"/>
      <c r="H1440" s="270"/>
      <c r="I1440" s="4" t="s">
        <v>231</v>
      </c>
      <c r="J1440" s="259"/>
      <c r="K1440" s="259">
        <v>1</v>
      </c>
      <c r="L1440" s="234">
        <v>0</v>
      </c>
      <c r="M1440" s="116">
        <v>7.3911643679201646E-5</v>
      </c>
      <c r="N1440" s="5">
        <f t="shared" si="250"/>
        <v>20177878.724422049</v>
      </c>
      <c r="O1440" s="6">
        <v>0</v>
      </c>
      <c r="P1440" s="260">
        <v>0</v>
      </c>
      <c r="Q1440" s="261">
        <f t="shared" si="247"/>
        <v>0</v>
      </c>
      <c r="R1440" s="262">
        <f t="shared" si="247"/>
        <v>0</v>
      </c>
      <c r="S1440" s="6">
        <f t="shared" si="251"/>
        <v>0</v>
      </c>
      <c r="T1440" s="260">
        <f t="shared" si="248"/>
        <v>0</v>
      </c>
      <c r="U1440" s="428">
        <v>0</v>
      </c>
      <c r="W1440" s="226">
        <f t="shared" si="249"/>
        <v>0</v>
      </c>
      <c r="AB1440" s="199"/>
      <c r="AC1440" s="199"/>
    </row>
    <row r="1441" spans="1:29" s="225" customFormat="1" ht="36" hidden="1" customHeight="1" outlineLevel="7" x14ac:dyDescent="0.2">
      <c r="A1441" s="221"/>
      <c r="B1441" s="227"/>
      <c r="C1441" s="248"/>
      <c r="D1441" s="248"/>
      <c r="E1441" s="254"/>
      <c r="F1441" s="265"/>
      <c r="G1441" s="270"/>
      <c r="H1441" s="270"/>
      <c r="I1441" s="4" t="s">
        <v>80</v>
      </c>
      <c r="J1441" s="259"/>
      <c r="K1441" s="259">
        <v>1</v>
      </c>
      <c r="L1441" s="234">
        <v>0</v>
      </c>
      <c r="M1441" s="116">
        <v>3.167641871965785E-5</v>
      </c>
      <c r="N1441" s="5">
        <f t="shared" si="250"/>
        <v>8647662.3104665931</v>
      </c>
      <c r="O1441" s="6">
        <v>0</v>
      </c>
      <c r="P1441" s="260">
        <v>0</v>
      </c>
      <c r="Q1441" s="261">
        <f t="shared" si="247"/>
        <v>0</v>
      </c>
      <c r="R1441" s="262">
        <f t="shared" si="247"/>
        <v>0</v>
      </c>
      <c r="S1441" s="6">
        <f t="shared" si="251"/>
        <v>0</v>
      </c>
      <c r="T1441" s="260">
        <f t="shared" si="248"/>
        <v>0</v>
      </c>
      <c r="U1441" s="428">
        <v>0</v>
      </c>
      <c r="W1441" s="226">
        <f t="shared" si="249"/>
        <v>0</v>
      </c>
      <c r="AB1441" s="199"/>
      <c r="AC1441" s="199"/>
    </row>
    <row r="1442" spans="1:29" s="225" customFormat="1" ht="36" hidden="1" customHeight="1" outlineLevel="7" x14ac:dyDescent="0.2">
      <c r="A1442" s="221"/>
      <c r="B1442" s="227"/>
      <c r="C1442" s="248"/>
      <c r="D1442" s="248"/>
      <c r="E1442" s="254"/>
      <c r="F1442" s="265"/>
      <c r="G1442" s="270"/>
      <c r="H1442" s="270"/>
      <c r="I1442" s="4" t="s">
        <v>82</v>
      </c>
      <c r="J1442" s="259"/>
      <c r="K1442" s="259">
        <v>1</v>
      </c>
      <c r="L1442" s="234">
        <v>0</v>
      </c>
      <c r="M1442" s="116">
        <v>3.167641871965785E-5</v>
      </c>
      <c r="N1442" s="5">
        <f t="shared" si="250"/>
        <v>8647662.3104665931</v>
      </c>
      <c r="O1442" s="6">
        <v>0</v>
      </c>
      <c r="P1442" s="260">
        <v>0</v>
      </c>
      <c r="Q1442" s="261">
        <f t="shared" si="247"/>
        <v>0</v>
      </c>
      <c r="R1442" s="262">
        <f t="shared" si="247"/>
        <v>0</v>
      </c>
      <c r="S1442" s="6">
        <f t="shared" si="251"/>
        <v>0</v>
      </c>
      <c r="T1442" s="260">
        <f t="shared" si="248"/>
        <v>0</v>
      </c>
      <c r="U1442" s="428">
        <v>0</v>
      </c>
      <c r="W1442" s="226">
        <f t="shared" si="249"/>
        <v>0</v>
      </c>
      <c r="AB1442" s="199"/>
      <c r="AC1442" s="199"/>
    </row>
    <row r="1443" spans="1:29" s="225" customFormat="1" ht="36" hidden="1" customHeight="1" outlineLevel="7" x14ac:dyDescent="0.2">
      <c r="A1443" s="221"/>
      <c r="B1443" s="227"/>
      <c r="C1443" s="248"/>
      <c r="D1443" s="248"/>
      <c r="E1443" s="254"/>
      <c r="F1443" s="265"/>
      <c r="G1443" s="270"/>
      <c r="H1443" s="270"/>
      <c r="I1443" s="4" t="s">
        <v>293</v>
      </c>
      <c r="J1443" s="259"/>
      <c r="K1443" s="259">
        <v>1</v>
      </c>
      <c r="L1443" s="234">
        <v>0</v>
      </c>
      <c r="M1443" s="116">
        <v>4.2235224959543809E-5</v>
      </c>
      <c r="N1443" s="5">
        <f t="shared" si="250"/>
        <v>11530216.413955459</v>
      </c>
      <c r="O1443" s="6">
        <v>0</v>
      </c>
      <c r="P1443" s="260">
        <v>0</v>
      </c>
      <c r="Q1443" s="261">
        <f t="shared" si="247"/>
        <v>0</v>
      </c>
      <c r="R1443" s="262">
        <f t="shared" si="247"/>
        <v>0</v>
      </c>
      <c r="S1443" s="6">
        <f t="shared" si="251"/>
        <v>0</v>
      </c>
      <c r="T1443" s="260">
        <f t="shared" si="248"/>
        <v>0</v>
      </c>
      <c r="U1443" s="428">
        <v>0</v>
      </c>
      <c r="W1443" s="226">
        <f t="shared" si="249"/>
        <v>0</v>
      </c>
      <c r="AB1443" s="199"/>
      <c r="AC1443" s="199"/>
    </row>
    <row r="1444" spans="1:29" s="225" customFormat="1" ht="36" hidden="1" customHeight="1" outlineLevel="7" x14ac:dyDescent="0.2">
      <c r="A1444" s="221"/>
      <c r="B1444" s="227"/>
      <c r="C1444" s="248"/>
      <c r="D1444" s="248"/>
      <c r="E1444" s="254"/>
      <c r="F1444" s="265"/>
      <c r="G1444" s="270"/>
      <c r="H1444" s="270"/>
      <c r="I1444" s="4" t="s">
        <v>294</v>
      </c>
      <c r="J1444" s="259"/>
      <c r="K1444" s="259">
        <v>1</v>
      </c>
      <c r="L1444" s="234">
        <v>0</v>
      </c>
      <c r="M1444" s="116">
        <v>1.0558806239885952E-5</v>
      </c>
      <c r="N1444" s="5">
        <f t="shared" si="250"/>
        <v>2882554.1034888648</v>
      </c>
      <c r="O1444" s="6">
        <v>0</v>
      </c>
      <c r="P1444" s="260">
        <v>0</v>
      </c>
      <c r="Q1444" s="261">
        <f t="shared" si="247"/>
        <v>0</v>
      </c>
      <c r="R1444" s="262">
        <f t="shared" si="247"/>
        <v>0</v>
      </c>
      <c r="S1444" s="6">
        <f t="shared" si="251"/>
        <v>0</v>
      </c>
      <c r="T1444" s="260">
        <f t="shared" si="248"/>
        <v>0</v>
      </c>
      <c r="U1444" s="428">
        <v>0</v>
      </c>
      <c r="W1444" s="226">
        <f t="shared" si="249"/>
        <v>0</v>
      </c>
      <c r="AB1444" s="199"/>
      <c r="AC1444" s="199"/>
    </row>
    <row r="1445" spans="1:29" s="225" customFormat="1" ht="36" hidden="1" customHeight="1" outlineLevel="5" x14ac:dyDescent="0.2">
      <c r="A1445" s="221"/>
      <c r="B1445" s="227"/>
      <c r="C1445" s="248"/>
      <c r="D1445" s="248"/>
      <c r="E1445" s="254"/>
      <c r="F1445" s="265"/>
      <c r="G1445" s="270"/>
      <c r="H1445" s="270"/>
      <c r="I1445" s="22" t="s">
        <v>209</v>
      </c>
      <c r="J1445" s="271"/>
      <c r="K1445" s="271"/>
      <c r="L1445" s="23"/>
      <c r="M1445" s="115">
        <v>1.9280420571875877E-4</v>
      </c>
      <c r="N1445" s="23">
        <f t="shared" si="250"/>
        <v>52635548.161221147</v>
      </c>
      <c r="O1445" s="273">
        <v>0</v>
      </c>
      <c r="P1445" s="274">
        <v>0</v>
      </c>
      <c r="Q1445" s="24">
        <f t="shared" si="247"/>
        <v>0</v>
      </c>
      <c r="R1445" s="23">
        <f t="shared" si="247"/>
        <v>0</v>
      </c>
      <c r="S1445" s="273">
        <f>SUMPRODUCT(S1446:S1452,M1446:M1452)/M1445</f>
        <v>0</v>
      </c>
      <c r="T1445" s="274">
        <f t="shared" si="248"/>
        <v>0</v>
      </c>
      <c r="U1445" s="428">
        <v>0</v>
      </c>
      <c r="W1445" s="226">
        <f t="shared" si="249"/>
        <v>0</v>
      </c>
      <c r="AB1445" s="199"/>
      <c r="AC1445" s="199"/>
    </row>
    <row r="1446" spans="1:29" s="225" customFormat="1" ht="36" hidden="1" customHeight="1" outlineLevel="7" x14ac:dyDescent="0.2">
      <c r="A1446" s="221"/>
      <c r="B1446" s="227"/>
      <c r="C1446" s="248"/>
      <c r="D1446" s="248"/>
      <c r="E1446" s="254"/>
      <c r="F1446" s="265"/>
      <c r="G1446" s="270"/>
      <c r="H1446" s="270"/>
      <c r="I1446" s="4" t="s">
        <v>291</v>
      </c>
      <c r="J1446" s="259"/>
      <c r="K1446" s="259">
        <v>1</v>
      </c>
      <c r="L1446" s="234">
        <v>0</v>
      </c>
      <c r="M1446" s="116">
        <v>9.6402102859379386E-6</v>
      </c>
      <c r="N1446" s="5">
        <f t="shared" si="250"/>
        <v>2631777.4080610573</v>
      </c>
      <c r="O1446" s="6">
        <v>0</v>
      </c>
      <c r="P1446" s="260">
        <v>0</v>
      </c>
      <c r="Q1446" s="261">
        <f t="shared" si="247"/>
        <v>0</v>
      </c>
      <c r="R1446" s="262">
        <f t="shared" si="247"/>
        <v>0</v>
      </c>
      <c r="S1446" s="6">
        <f t="shared" ref="S1446:S1452" si="252">L1446/K1446</f>
        <v>0</v>
      </c>
      <c r="T1446" s="260">
        <f t="shared" si="248"/>
        <v>0</v>
      </c>
      <c r="U1446" s="428">
        <v>0</v>
      </c>
      <c r="W1446" s="226">
        <f t="shared" si="249"/>
        <v>0</v>
      </c>
      <c r="AB1446" s="199"/>
      <c r="AC1446" s="199"/>
    </row>
    <row r="1447" spans="1:29" s="225" customFormat="1" ht="36" hidden="1" customHeight="1" outlineLevel="7" x14ac:dyDescent="0.2">
      <c r="A1447" s="221"/>
      <c r="B1447" s="227"/>
      <c r="C1447" s="248"/>
      <c r="D1447" s="248"/>
      <c r="E1447" s="254"/>
      <c r="F1447" s="265"/>
      <c r="G1447" s="270"/>
      <c r="H1447" s="270"/>
      <c r="I1447" s="4" t="s">
        <v>292</v>
      </c>
      <c r="J1447" s="259"/>
      <c r="K1447" s="259">
        <v>1</v>
      </c>
      <c r="L1447" s="234">
        <v>0</v>
      </c>
      <c r="M1447" s="116">
        <v>9.6402102859379386E-6</v>
      </c>
      <c r="N1447" s="5">
        <f t="shared" si="250"/>
        <v>2631777.4080610573</v>
      </c>
      <c r="O1447" s="6">
        <v>0</v>
      </c>
      <c r="P1447" s="260">
        <v>0</v>
      </c>
      <c r="Q1447" s="261">
        <f t="shared" si="247"/>
        <v>0</v>
      </c>
      <c r="R1447" s="262">
        <f t="shared" si="247"/>
        <v>0</v>
      </c>
      <c r="S1447" s="6">
        <f t="shared" si="252"/>
        <v>0</v>
      </c>
      <c r="T1447" s="260">
        <f t="shared" si="248"/>
        <v>0</v>
      </c>
      <c r="U1447" s="428">
        <v>0</v>
      </c>
      <c r="W1447" s="226">
        <f t="shared" si="249"/>
        <v>0</v>
      </c>
      <c r="AB1447" s="199"/>
      <c r="AC1447" s="199"/>
    </row>
    <row r="1448" spans="1:29" s="225" customFormat="1" ht="36" hidden="1" customHeight="1" outlineLevel="7" x14ac:dyDescent="0.2">
      <c r="A1448" s="221"/>
      <c r="B1448" s="227"/>
      <c r="C1448" s="248"/>
      <c r="D1448" s="248"/>
      <c r="E1448" s="254"/>
      <c r="F1448" s="265"/>
      <c r="G1448" s="270"/>
      <c r="H1448" s="270"/>
      <c r="I1448" s="4" t="s">
        <v>231</v>
      </c>
      <c r="J1448" s="259"/>
      <c r="K1448" s="259">
        <v>1</v>
      </c>
      <c r="L1448" s="234">
        <v>0</v>
      </c>
      <c r="M1448" s="116">
        <v>6.7481472001565558E-5</v>
      </c>
      <c r="N1448" s="5">
        <f t="shared" si="250"/>
        <v>18422441.856427398</v>
      </c>
      <c r="O1448" s="6">
        <v>0</v>
      </c>
      <c r="P1448" s="260">
        <v>0</v>
      </c>
      <c r="Q1448" s="261">
        <f t="shared" si="247"/>
        <v>0</v>
      </c>
      <c r="R1448" s="262">
        <f t="shared" si="247"/>
        <v>0</v>
      </c>
      <c r="S1448" s="6">
        <f t="shared" si="252"/>
        <v>0</v>
      </c>
      <c r="T1448" s="260">
        <f t="shared" si="248"/>
        <v>0</v>
      </c>
      <c r="U1448" s="428">
        <v>0</v>
      </c>
      <c r="W1448" s="226">
        <f t="shared" si="249"/>
        <v>0</v>
      </c>
      <c r="AB1448" s="199"/>
      <c r="AC1448" s="199"/>
    </row>
    <row r="1449" spans="1:29" s="225" customFormat="1" ht="36" hidden="1" customHeight="1" outlineLevel="7" x14ac:dyDescent="0.2">
      <c r="A1449" s="221"/>
      <c r="B1449" s="227"/>
      <c r="C1449" s="248"/>
      <c r="D1449" s="248"/>
      <c r="E1449" s="254"/>
      <c r="F1449" s="265"/>
      <c r="G1449" s="270"/>
      <c r="H1449" s="270"/>
      <c r="I1449" s="4" t="s">
        <v>80</v>
      </c>
      <c r="J1449" s="259"/>
      <c r="K1449" s="259">
        <v>1</v>
      </c>
      <c r="L1449" s="234">
        <v>0</v>
      </c>
      <c r="M1449" s="116">
        <v>2.8920630857813814E-5</v>
      </c>
      <c r="N1449" s="5">
        <f t="shared" si="250"/>
        <v>7895332.2241831711</v>
      </c>
      <c r="O1449" s="6">
        <v>0</v>
      </c>
      <c r="P1449" s="260">
        <v>0</v>
      </c>
      <c r="Q1449" s="261">
        <f t="shared" si="247"/>
        <v>0</v>
      </c>
      <c r="R1449" s="262">
        <f t="shared" si="247"/>
        <v>0</v>
      </c>
      <c r="S1449" s="6">
        <f t="shared" si="252"/>
        <v>0</v>
      </c>
      <c r="T1449" s="260">
        <f t="shared" si="248"/>
        <v>0</v>
      </c>
      <c r="U1449" s="428">
        <v>0</v>
      </c>
      <c r="W1449" s="226">
        <f t="shared" si="249"/>
        <v>0</v>
      </c>
      <c r="AB1449" s="199"/>
      <c r="AC1449" s="199"/>
    </row>
    <row r="1450" spans="1:29" s="225" customFormat="1" ht="36" hidden="1" customHeight="1" outlineLevel="7" x14ac:dyDescent="0.2">
      <c r="A1450" s="221"/>
      <c r="B1450" s="227"/>
      <c r="C1450" s="248"/>
      <c r="D1450" s="248"/>
      <c r="E1450" s="254"/>
      <c r="F1450" s="265"/>
      <c r="G1450" s="270"/>
      <c r="H1450" s="270"/>
      <c r="I1450" s="4" t="s">
        <v>82</v>
      </c>
      <c r="J1450" s="259"/>
      <c r="K1450" s="259">
        <v>1</v>
      </c>
      <c r="L1450" s="234">
        <v>0</v>
      </c>
      <c r="M1450" s="116">
        <v>2.8920630857813814E-5</v>
      </c>
      <c r="N1450" s="5">
        <f t="shared" si="250"/>
        <v>7895332.2241831711</v>
      </c>
      <c r="O1450" s="6">
        <v>0</v>
      </c>
      <c r="P1450" s="260">
        <v>0</v>
      </c>
      <c r="Q1450" s="261">
        <f t="shared" si="247"/>
        <v>0</v>
      </c>
      <c r="R1450" s="262">
        <f t="shared" si="247"/>
        <v>0</v>
      </c>
      <c r="S1450" s="6">
        <f t="shared" si="252"/>
        <v>0</v>
      </c>
      <c r="T1450" s="260">
        <f t="shared" si="248"/>
        <v>0</v>
      </c>
      <c r="U1450" s="428">
        <v>0</v>
      </c>
      <c r="W1450" s="226">
        <f t="shared" si="249"/>
        <v>0</v>
      </c>
      <c r="AB1450" s="199"/>
      <c r="AC1450" s="199"/>
    </row>
    <row r="1451" spans="1:29" s="225" customFormat="1" ht="36" hidden="1" customHeight="1" outlineLevel="7" x14ac:dyDescent="0.2">
      <c r="A1451" s="221"/>
      <c r="B1451" s="227"/>
      <c r="C1451" s="248"/>
      <c r="D1451" s="248"/>
      <c r="E1451" s="254"/>
      <c r="F1451" s="265"/>
      <c r="G1451" s="270"/>
      <c r="H1451" s="270"/>
      <c r="I1451" s="4" t="s">
        <v>293</v>
      </c>
      <c r="J1451" s="259"/>
      <c r="K1451" s="259">
        <v>1</v>
      </c>
      <c r="L1451" s="234">
        <v>0</v>
      </c>
      <c r="M1451" s="116">
        <v>3.8560841143751754E-5</v>
      </c>
      <c r="N1451" s="5">
        <f t="shared" si="250"/>
        <v>10527109.632244229</v>
      </c>
      <c r="O1451" s="6">
        <v>0</v>
      </c>
      <c r="P1451" s="260">
        <v>0</v>
      </c>
      <c r="Q1451" s="261">
        <f t="shared" si="247"/>
        <v>0</v>
      </c>
      <c r="R1451" s="262">
        <f t="shared" si="247"/>
        <v>0</v>
      </c>
      <c r="S1451" s="6">
        <f t="shared" si="252"/>
        <v>0</v>
      </c>
      <c r="T1451" s="260">
        <f t="shared" si="248"/>
        <v>0</v>
      </c>
      <c r="U1451" s="428">
        <v>0</v>
      </c>
      <c r="W1451" s="226">
        <f t="shared" si="249"/>
        <v>0</v>
      </c>
      <c r="AB1451" s="199"/>
      <c r="AC1451" s="199"/>
    </row>
    <row r="1452" spans="1:29" s="225" customFormat="1" ht="36" hidden="1" customHeight="1" outlineLevel="7" x14ac:dyDescent="0.2">
      <c r="A1452" s="221"/>
      <c r="B1452" s="227"/>
      <c r="C1452" s="248"/>
      <c r="D1452" s="248"/>
      <c r="E1452" s="254"/>
      <c r="F1452" s="265"/>
      <c r="G1452" s="270"/>
      <c r="H1452" s="270"/>
      <c r="I1452" s="4" t="s">
        <v>294</v>
      </c>
      <c r="J1452" s="259"/>
      <c r="K1452" s="259">
        <v>1</v>
      </c>
      <c r="L1452" s="234">
        <v>0</v>
      </c>
      <c r="M1452" s="116">
        <v>9.6402102859379386E-6</v>
      </c>
      <c r="N1452" s="5">
        <f t="shared" si="250"/>
        <v>2631777.4080610573</v>
      </c>
      <c r="O1452" s="6">
        <v>0</v>
      </c>
      <c r="P1452" s="260">
        <v>0</v>
      </c>
      <c r="Q1452" s="261">
        <f t="shared" si="247"/>
        <v>0</v>
      </c>
      <c r="R1452" s="262">
        <f t="shared" si="247"/>
        <v>0</v>
      </c>
      <c r="S1452" s="6">
        <f t="shared" si="252"/>
        <v>0</v>
      </c>
      <c r="T1452" s="260">
        <f t="shared" si="248"/>
        <v>0</v>
      </c>
      <c r="U1452" s="428">
        <v>0</v>
      </c>
      <c r="W1452" s="226">
        <f t="shared" si="249"/>
        <v>0</v>
      </c>
      <c r="AB1452" s="199"/>
      <c r="AC1452" s="199"/>
    </row>
    <row r="1453" spans="1:29" s="225" customFormat="1" ht="36" hidden="1" customHeight="1" outlineLevel="5" x14ac:dyDescent="0.2">
      <c r="A1453" s="221"/>
      <c r="B1453" s="227"/>
      <c r="C1453" s="248"/>
      <c r="D1453" s="248"/>
      <c r="E1453" s="254"/>
      <c r="F1453" s="265"/>
      <c r="G1453" s="270"/>
      <c r="H1453" s="270"/>
      <c r="I1453" s="22" t="s">
        <v>210</v>
      </c>
      <c r="J1453" s="271"/>
      <c r="K1453" s="271"/>
      <c r="L1453" s="23"/>
      <c r="M1453" s="115">
        <v>1.877569752025609E-4</v>
      </c>
      <c r="N1453" s="23">
        <f t="shared" si="250"/>
        <v>51257654.230299123</v>
      </c>
      <c r="O1453" s="273">
        <v>0</v>
      </c>
      <c r="P1453" s="274">
        <v>0</v>
      </c>
      <c r="Q1453" s="24">
        <f t="shared" si="247"/>
        <v>0</v>
      </c>
      <c r="R1453" s="23">
        <f t="shared" si="247"/>
        <v>0</v>
      </c>
      <c r="S1453" s="273">
        <f>SUMPRODUCT(S1454:S1460,M1454:M1460)/M1453</f>
        <v>0</v>
      </c>
      <c r="T1453" s="274">
        <f t="shared" si="248"/>
        <v>0</v>
      </c>
      <c r="U1453" s="428">
        <v>0</v>
      </c>
      <c r="W1453" s="226">
        <f t="shared" si="249"/>
        <v>0</v>
      </c>
      <c r="AB1453" s="199"/>
      <c r="AC1453" s="199"/>
    </row>
    <row r="1454" spans="1:29" s="225" customFormat="1" ht="36" hidden="1" customHeight="1" outlineLevel="7" x14ac:dyDescent="0.2">
      <c r="A1454" s="221"/>
      <c r="B1454" s="227"/>
      <c r="C1454" s="248"/>
      <c r="D1454" s="248"/>
      <c r="E1454" s="254"/>
      <c r="F1454" s="265"/>
      <c r="G1454" s="270"/>
      <c r="H1454" s="270"/>
      <c r="I1454" s="4" t="s">
        <v>291</v>
      </c>
      <c r="J1454" s="259"/>
      <c r="K1454" s="259">
        <v>1</v>
      </c>
      <c r="L1454" s="234">
        <v>0</v>
      </c>
      <c r="M1454" s="116">
        <v>9.387848760128046E-6</v>
      </c>
      <c r="N1454" s="5">
        <f t="shared" si="250"/>
        <v>2562882.7115149563</v>
      </c>
      <c r="O1454" s="6">
        <v>0</v>
      </c>
      <c r="P1454" s="260">
        <v>0</v>
      </c>
      <c r="Q1454" s="261">
        <f t="shared" si="247"/>
        <v>0</v>
      </c>
      <c r="R1454" s="262">
        <f t="shared" si="247"/>
        <v>0</v>
      </c>
      <c r="S1454" s="6">
        <f t="shared" ref="S1454:S1460" si="253">L1454/K1454</f>
        <v>0</v>
      </c>
      <c r="T1454" s="260">
        <f t="shared" si="248"/>
        <v>0</v>
      </c>
      <c r="U1454" s="428">
        <v>0</v>
      </c>
      <c r="W1454" s="226">
        <f t="shared" si="249"/>
        <v>0</v>
      </c>
      <c r="AB1454" s="199"/>
      <c r="AC1454" s="199"/>
    </row>
    <row r="1455" spans="1:29" s="225" customFormat="1" ht="36" hidden="1" customHeight="1" outlineLevel="7" x14ac:dyDescent="0.2">
      <c r="A1455" s="221"/>
      <c r="B1455" s="227"/>
      <c r="C1455" s="248"/>
      <c r="D1455" s="248"/>
      <c r="E1455" s="254"/>
      <c r="F1455" s="265"/>
      <c r="G1455" s="270"/>
      <c r="H1455" s="270"/>
      <c r="I1455" s="4" t="s">
        <v>292</v>
      </c>
      <c r="J1455" s="259"/>
      <c r="K1455" s="259">
        <v>1</v>
      </c>
      <c r="L1455" s="234">
        <v>0</v>
      </c>
      <c r="M1455" s="116">
        <v>9.387848760128046E-6</v>
      </c>
      <c r="N1455" s="5">
        <f t="shared" si="250"/>
        <v>2562882.7115149563</v>
      </c>
      <c r="O1455" s="6">
        <v>0</v>
      </c>
      <c r="P1455" s="260">
        <v>0</v>
      </c>
      <c r="Q1455" s="261">
        <f t="shared" si="247"/>
        <v>0</v>
      </c>
      <c r="R1455" s="262">
        <f t="shared" si="247"/>
        <v>0</v>
      </c>
      <c r="S1455" s="6">
        <f t="shared" si="253"/>
        <v>0</v>
      </c>
      <c r="T1455" s="260">
        <f t="shared" si="248"/>
        <v>0</v>
      </c>
      <c r="U1455" s="428">
        <v>0</v>
      </c>
      <c r="W1455" s="226">
        <f t="shared" si="249"/>
        <v>0</v>
      </c>
      <c r="AB1455" s="199"/>
      <c r="AC1455" s="199"/>
    </row>
    <row r="1456" spans="1:29" s="225" customFormat="1" ht="36" hidden="1" customHeight="1" outlineLevel="7" x14ac:dyDescent="0.2">
      <c r="A1456" s="221"/>
      <c r="B1456" s="227"/>
      <c r="C1456" s="248"/>
      <c r="D1456" s="248"/>
      <c r="E1456" s="254"/>
      <c r="F1456" s="265"/>
      <c r="G1456" s="270"/>
      <c r="H1456" s="270"/>
      <c r="I1456" s="4" t="s">
        <v>231</v>
      </c>
      <c r="J1456" s="259"/>
      <c r="K1456" s="259">
        <v>1</v>
      </c>
      <c r="L1456" s="234">
        <v>0</v>
      </c>
      <c r="M1456" s="116">
        <v>6.5714941320896313E-5</v>
      </c>
      <c r="N1456" s="5">
        <f t="shared" si="250"/>
        <v>17940178.980604693</v>
      </c>
      <c r="O1456" s="6">
        <v>0</v>
      </c>
      <c r="P1456" s="260">
        <v>0</v>
      </c>
      <c r="Q1456" s="261">
        <f t="shared" si="247"/>
        <v>0</v>
      </c>
      <c r="R1456" s="262">
        <f t="shared" si="247"/>
        <v>0</v>
      </c>
      <c r="S1456" s="6">
        <f t="shared" si="253"/>
        <v>0</v>
      </c>
      <c r="T1456" s="260">
        <f t="shared" si="248"/>
        <v>0</v>
      </c>
      <c r="U1456" s="428">
        <v>0</v>
      </c>
      <c r="W1456" s="226">
        <f t="shared" si="249"/>
        <v>0</v>
      </c>
      <c r="AB1456" s="199"/>
      <c r="AC1456" s="199"/>
    </row>
    <row r="1457" spans="1:29" s="225" customFormat="1" ht="36" hidden="1" customHeight="1" outlineLevel="7" x14ac:dyDescent="0.2">
      <c r="A1457" s="221"/>
      <c r="B1457" s="227"/>
      <c r="C1457" s="248"/>
      <c r="D1457" s="248"/>
      <c r="E1457" s="254"/>
      <c r="F1457" s="265"/>
      <c r="G1457" s="270"/>
      <c r="H1457" s="270"/>
      <c r="I1457" s="4" t="s">
        <v>80</v>
      </c>
      <c r="J1457" s="259"/>
      <c r="K1457" s="259">
        <v>1</v>
      </c>
      <c r="L1457" s="234">
        <v>0</v>
      </c>
      <c r="M1457" s="116">
        <v>2.8163546280384133E-5</v>
      </c>
      <c r="N1457" s="5">
        <f t="shared" si="250"/>
        <v>7688648.134544868</v>
      </c>
      <c r="O1457" s="6">
        <v>0</v>
      </c>
      <c r="P1457" s="260">
        <v>0</v>
      </c>
      <c r="Q1457" s="261">
        <f t="shared" si="247"/>
        <v>0</v>
      </c>
      <c r="R1457" s="262">
        <f t="shared" si="247"/>
        <v>0</v>
      </c>
      <c r="S1457" s="6">
        <f t="shared" si="253"/>
        <v>0</v>
      </c>
      <c r="T1457" s="260">
        <f t="shared" si="248"/>
        <v>0</v>
      </c>
      <c r="U1457" s="428">
        <v>0</v>
      </c>
      <c r="W1457" s="226">
        <f t="shared" si="249"/>
        <v>0</v>
      </c>
      <c r="AB1457" s="199"/>
      <c r="AC1457" s="199"/>
    </row>
    <row r="1458" spans="1:29" s="225" customFormat="1" ht="36" hidden="1" customHeight="1" outlineLevel="7" x14ac:dyDescent="0.2">
      <c r="A1458" s="221"/>
      <c r="B1458" s="227"/>
      <c r="C1458" s="248"/>
      <c r="D1458" s="248"/>
      <c r="E1458" s="254"/>
      <c r="F1458" s="265"/>
      <c r="G1458" s="270"/>
      <c r="H1458" s="270"/>
      <c r="I1458" s="4" t="s">
        <v>82</v>
      </c>
      <c r="J1458" s="259"/>
      <c r="K1458" s="259">
        <v>1</v>
      </c>
      <c r="L1458" s="234">
        <v>0</v>
      </c>
      <c r="M1458" s="116">
        <v>2.8163546280384133E-5</v>
      </c>
      <c r="N1458" s="5">
        <f t="shared" si="250"/>
        <v>7688648.134544868</v>
      </c>
      <c r="O1458" s="6">
        <v>0</v>
      </c>
      <c r="P1458" s="260">
        <v>0</v>
      </c>
      <c r="Q1458" s="261">
        <f t="shared" si="247"/>
        <v>0</v>
      </c>
      <c r="R1458" s="262">
        <f t="shared" si="247"/>
        <v>0</v>
      </c>
      <c r="S1458" s="6">
        <f t="shared" si="253"/>
        <v>0</v>
      </c>
      <c r="T1458" s="260">
        <f t="shared" si="248"/>
        <v>0</v>
      </c>
      <c r="U1458" s="428">
        <v>0</v>
      </c>
      <c r="W1458" s="226">
        <f t="shared" si="249"/>
        <v>0</v>
      </c>
      <c r="AB1458" s="199"/>
      <c r="AC1458" s="199"/>
    </row>
    <row r="1459" spans="1:29" s="225" customFormat="1" ht="36" hidden="1" customHeight="1" outlineLevel="7" x14ac:dyDescent="0.2">
      <c r="A1459" s="221"/>
      <c r="B1459" s="227"/>
      <c r="C1459" s="248"/>
      <c r="D1459" s="248"/>
      <c r="E1459" s="254"/>
      <c r="F1459" s="265"/>
      <c r="G1459" s="270"/>
      <c r="H1459" s="270"/>
      <c r="I1459" s="4" t="s">
        <v>293</v>
      </c>
      <c r="J1459" s="259"/>
      <c r="K1459" s="259">
        <v>1</v>
      </c>
      <c r="L1459" s="234">
        <v>0</v>
      </c>
      <c r="M1459" s="116">
        <v>3.7551395040512184E-5</v>
      </c>
      <c r="N1459" s="5">
        <f t="shared" si="250"/>
        <v>10251530.846059825</v>
      </c>
      <c r="O1459" s="6">
        <v>0</v>
      </c>
      <c r="P1459" s="260">
        <v>0</v>
      </c>
      <c r="Q1459" s="261">
        <f t="shared" si="247"/>
        <v>0</v>
      </c>
      <c r="R1459" s="262">
        <f t="shared" si="247"/>
        <v>0</v>
      </c>
      <c r="S1459" s="6">
        <f t="shared" si="253"/>
        <v>0</v>
      </c>
      <c r="T1459" s="260">
        <f t="shared" si="248"/>
        <v>0</v>
      </c>
      <c r="U1459" s="428">
        <v>0</v>
      </c>
      <c r="W1459" s="226">
        <f t="shared" si="249"/>
        <v>0</v>
      </c>
      <c r="AB1459" s="199"/>
      <c r="AC1459" s="199"/>
    </row>
    <row r="1460" spans="1:29" s="225" customFormat="1" ht="36" hidden="1" customHeight="1" outlineLevel="7" x14ac:dyDescent="0.2">
      <c r="A1460" s="221"/>
      <c r="B1460" s="227"/>
      <c r="C1460" s="248"/>
      <c r="D1460" s="248"/>
      <c r="E1460" s="254"/>
      <c r="F1460" s="265"/>
      <c r="G1460" s="270"/>
      <c r="H1460" s="270"/>
      <c r="I1460" s="4" t="s">
        <v>294</v>
      </c>
      <c r="J1460" s="259"/>
      <c r="K1460" s="259">
        <v>1</v>
      </c>
      <c r="L1460" s="234">
        <v>0</v>
      </c>
      <c r="M1460" s="116">
        <v>9.387848760128046E-6</v>
      </c>
      <c r="N1460" s="5">
        <f t="shared" si="250"/>
        <v>2562882.7115149563</v>
      </c>
      <c r="O1460" s="6">
        <v>0</v>
      </c>
      <c r="P1460" s="260">
        <v>0</v>
      </c>
      <c r="Q1460" s="261">
        <f t="shared" si="247"/>
        <v>0</v>
      </c>
      <c r="R1460" s="262">
        <f t="shared" si="247"/>
        <v>0</v>
      </c>
      <c r="S1460" s="6">
        <f t="shared" si="253"/>
        <v>0</v>
      </c>
      <c r="T1460" s="260">
        <f t="shared" si="248"/>
        <v>0</v>
      </c>
      <c r="U1460" s="428">
        <v>0</v>
      </c>
      <c r="W1460" s="226">
        <f t="shared" si="249"/>
        <v>0</v>
      </c>
      <c r="AB1460" s="199"/>
      <c r="AC1460" s="199"/>
    </row>
    <row r="1461" spans="1:29" s="225" customFormat="1" ht="36" hidden="1" customHeight="1" outlineLevel="5" x14ac:dyDescent="0.2">
      <c r="A1461" s="221"/>
      <c r="B1461" s="227"/>
      <c r="C1461" s="248"/>
      <c r="D1461" s="248"/>
      <c r="E1461" s="254"/>
      <c r="F1461" s="265"/>
      <c r="G1461" s="270"/>
      <c r="H1461" s="270"/>
      <c r="I1461" s="22" t="s">
        <v>211</v>
      </c>
      <c r="J1461" s="271"/>
      <c r="K1461" s="271"/>
      <c r="L1461" s="23"/>
      <c r="M1461" s="115">
        <v>1.877569752025609E-4</v>
      </c>
      <c r="N1461" s="23">
        <f t="shared" si="250"/>
        <v>51257654.230299123</v>
      </c>
      <c r="O1461" s="273">
        <v>0</v>
      </c>
      <c r="P1461" s="274">
        <v>0</v>
      </c>
      <c r="Q1461" s="24">
        <f t="shared" si="247"/>
        <v>0</v>
      </c>
      <c r="R1461" s="23">
        <f t="shared" si="247"/>
        <v>0</v>
      </c>
      <c r="S1461" s="273">
        <f>SUMPRODUCT(S1462:S1468,M1462:M1468)/M1461</f>
        <v>0</v>
      </c>
      <c r="T1461" s="274">
        <f t="shared" si="248"/>
        <v>0</v>
      </c>
      <c r="U1461" s="428">
        <v>0</v>
      </c>
      <c r="W1461" s="226">
        <f t="shared" si="249"/>
        <v>0</v>
      </c>
      <c r="AB1461" s="199"/>
      <c r="AC1461" s="199"/>
    </row>
    <row r="1462" spans="1:29" s="225" customFormat="1" ht="36" hidden="1" customHeight="1" outlineLevel="7" x14ac:dyDescent="0.2">
      <c r="A1462" s="221"/>
      <c r="B1462" s="227"/>
      <c r="C1462" s="248"/>
      <c r="D1462" s="248"/>
      <c r="E1462" s="254"/>
      <c r="F1462" s="265"/>
      <c r="G1462" s="270"/>
      <c r="H1462" s="270"/>
      <c r="I1462" s="4" t="s">
        <v>291</v>
      </c>
      <c r="J1462" s="259"/>
      <c r="K1462" s="259">
        <v>1</v>
      </c>
      <c r="L1462" s="234">
        <v>0</v>
      </c>
      <c r="M1462" s="116">
        <v>9.387848760128046E-6</v>
      </c>
      <c r="N1462" s="5">
        <f t="shared" si="250"/>
        <v>2562882.7115149563</v>
      </c>
      <c r="O1462" s="6">
        <v>0</v>
      </c>
      <c r="P1462" s="260">
        <v>0</v>
      </c>
      <c r="Q1462" s="261">
        <f t="shared" si="247"/>
        <v>0</v>
      </c>
      <c r="R1462" s="262">
        <f t="shared" si="247"/>
        <v>0</v>
      </c>
      <c r="S1462" s="6">
        <f t="shared" ref="S1462:S1468" si="254">L1462/K1462</f>
        <v>0</v>
      </c>
      <c r="T1462" s="260">
        <f t="shared" si="248"/>
        <v>0</v>
      </c>
      <c r="U1462" s="428">
        <v>0</v>
      </c>
      <c r="W1462" s="226">
        <f t="shared" si="249"/>
        <v>0</v>
      </c>
      <c r="AB1462" s="199"/>
      <c r="AC1462" s="199"/>
    </row>
    <row r="1463" spans="1:29" s="225" customFormat="1" ht="36" hidden="1" customHeight="1" outlineLevel="7" x14ac:dyDescent="0.2">
      <c r="A1463" s="221"/>
      <c r="B1463" s="227"/>
      <c r="C1463" s="248"/>
      <c r="D1463" s="248"/>
      <c r="E1463" s="254"/>
      <c r="F1463" s="265"/>
      <c r="G1463" s="270"/>
      <c r="H1463" s="270"/>
      <c r="I1463" s="4" t="s">
        <v>292</v>
      </c>
      <c r="J1463" s="259"/>
      <c r="K1463" s="259">
        <v>1</v>
      </c>
      <c r="L1463" s="234">
        <v>0</v>
      </c>
      <c r="M1463" s="116">
        <v>9.387848760128046E-6</v>
      </c>
      <c r="N1463" s="5">
        <f t="shared" si="250"/>
        <v>2562882.7115149563</v>
      </c>
      <c r="O1463" s="6">
        <v>0</v>
      </c>
      <c r="P1463" s="260">
        <v>0</v>
      </c>
      <c r="Q1463" s="261">
        <f t="shared" si="247"/>
        <v>0</v>
      </c>
      <c r="R1463" s="262">
        <f t="shared" si="247"/>
        <v>0</v>
      </c>
      <c r="S1463" s="6">
        <f t="shared" si="254"/>
        <v>0</v>
      </c>
      <c r="T1463" s="260">
        <f t="shared" si="248"/>
        <v>0</v>
      </c>
      <c r="U1463" s="428">
        <v>0</v>
      </c>
      <c r="W1463" s="226">
        <f t="shared" si="249"/>
        <v>0</v>
      </c>
      <c r="AB1463" s="199"/>
      <c r="AC1463" s="199"/>
    </row>
    <row r="1464" spans="1:29" s="225" customFormat="1" ht="36" hidden="1" customHeight="1" outlineLevel="7" x14ac:dyDescent="0.2">
      <c r="A1464" s="221"/>
      <c r="B1464" s="227"/>
      <c r="C1464" s="248"/>
      <c r="D1464" s="248"/>
      <c r="E1464" s="254"/>
      <c r="F1464" s="265"/>
      <c r="G1464" s="270"/>
      <c r="H1464" s="270"/>
      <c r="I1464" s="4" t="s">
        <v>231</v>
      </c>
      <c r="J1464" s="259"/>
      <c r="K1464" s="259">
        <v>1</v>
      </c>
      <c r="L1464" s="234">
        <v>0</v>
      </c>
      <c r="M1464" s="116">
        <v>6.5714941320896313E-5</v>
      </c>
      <c r="N1464" s="5">
        <f t="shared" si="250"/>
        <v>17940178.980604693</v>
      </c>
      <c r="O1464" s="6">
        <v>0</v>
      </c>
      <c r="P1464" s="260">
        <v>0</v>
      </c>
      <c r="Q1464" s="261">
        <f t="shared" si="247"/>
        <v>0</v>
      </c>
      <c r="R1464" s="262">
        <f t="shared" si="247"/>
        <v>0</v>
      </c>
      <c r="S1464" s="6">
        <f t="shared" si="254"/>
        <v>0</v>
      </c>
      <c r="T1464" s="260">
        <f t="shared" si="248"/>
        <v>0</v>
      </c>
      <c r="U1464" s="428">
        <v>0</v>
      </c>
      <c r="W1464" s="226">
        <f t="shared" si="249"/>
        <v>0</v>
      </c>
      <c r="AB1464" s="199"/>
      <c r="AC1464" s="199"/>
    </row>
    <row r="1465" spans="1:29" s="225" customFormat="1" ht="36" hidden="1" customHeight="1" outlineLevel="7" x14ac:dyDescent="0.2">
      <c r="A1465" s="221"/>
      <c r="B1465" s="227"/>
      <c r="C1465" s="248"/>
      <c r="D1465" s="248"/>
      <c r="E1465" s="254"/>
      <c r="F1465" s="265"/>
      <c r="G1465" s="270"/>
      <c r="H1465" s="270"/>
      <c r="I1465" s="4" t="s">
        <v>80</v>
      </c>
      <c r="J1465" s="259"/>
      <c r="K1465" s="259">
        <v>1</v>
      </c>
      <c r="L1465" s="234">
        <v>0</v>
      </c>
      <c r="M1465" s="116">
        <v>2.8163546280384133E-5</v>
      </c>
      <c r="N1465" s="5">
        <f t="shared" si="250"/>
        <v>7688648.134544868</v>
      </c>
      <c r="O1465" s="6">
        <v>0</v>
      </c>
      <c r="P1465" s="260">
        <v>0</v>
      </c>
      <c r="Q1465" s="261">
        <f t="shared" si="247"/>
        <v>0</v>
      </c>
      <c r="R1465" s="262">
        <f t="shared" si="247"/>
        <v>0</v>
      </c>
      <c r="S1465" s="6">
        <f t="shared" si="254"/>
        <v>0</v>
      </c>
      <c r="T1465" s="260">
        <f t="shared" si="248"/>
        <v>0</v>
      </c>
      <c r="U1465" s="428">
        <v>0</v>
      </c>
      <c r="W1465" s="226">
        <f t="shared" si="249"/>
        <v>0</v>
      </c>
      <c r="AB1465" s="199"/>
      <c r="AC1465" s="199"/>
    </row>
    <row r="1466" spans="1:29" s="225" customFormat="1" ht="36" hidden="1" customHeight="1" outlineLevel="7" x14ac:dyDescent="0.2">
      <c r="A1466" s="221"/>
      <c r="B1466" s="227"/>
      <c r="C1466" s="248"/>
      <c r="D1466" s="248"/>
      <c r="E1466" s="254"/>
      <c r="F1466" s="265"/>
      <c r="G1466" s="270"/>
      <c r="H1466" s="270"/>
      <c r="I1466" s="4" t="s">
        <v>82</v>
      </c>
      <c r="J1466" s="259"/>
      <c r="K1466" s="259">
        <v>1</v>
      </c>
      <c r="L1466" s="234">
        <v>0</v>
      </c>
      <c r="M1466" s="116">
        <v>2.8163546280384133E-5</v>
      </c>
      <c r="N1466" s="5">
        <f t="shared" si="250"/>
        <v>7688648.134544868</v>
      </c>
      <c r="O1466" s="6">
        <v>0</v>
      </c>
      <c r="P1466" s="260">
        <v>0</v>
      </c>
      <c r="Q1466" s="261">
        <f t="shared" si="247"/>
        <v>0</v>
      </c>
      <c r="R1466" s="262">
        <f t="shared" si="247"/>
        <v>0</v>
      </c>
      <c r="S1466" s="6">
        <f t="shared" si="254"/>
        <v>0</v>
      </c>
      <c r="T1466" s="260">
        <f t="shared" si="248"/>
        <v>0</v>
      </c>
      <c r="U1466" s="428">
        <v>0</v>
      </c>
      <c r="W1466" s="226">
        <f t="shared" si="249"/>
        <v>0</v>
      </c>
      <c r="AB1466" s="199"/>
      <c r="AC1466" s="199"/>
    </row>
    <row r="1467" spans="1:29" s="225" customFormat="1" ht="36" hidden="1" customHeight="1" outlineLevel="7" x14ac:dyDescent="0.2">
      <c r="A1467" s="221"/>
      <c r="B1467" s="227"/>
      <c r="C1467" s="248"/>
      <c r="D1467" s="248"/>
      <c r="E1467" s="254"/>
      <c r="F1467" s="265"/>
      <c r="G1467" s="270"/>
      <c r="H1467" s="270"/>
      <c r="I1467" s="4" t="s">
        <v>293</v>
      </c>
      <c r="J1467" s="259"/>
      <c r="K1467" s="259">
        <v>1</v>
      </c>
      <c r="L1467" s="234">
        <v>0</v>
      </c>
      <c r="M1467" s="116">
        <v>3.7551395040512184E-5</v>
      </c>
      <c r="N1467" s="5">
        <f t="shared" si="250"/>
        <v>10251530.846059825</v>
      </c>
      <c r="O1467" s="6">
        <v>0</v>
      </c>
      <c r="P1467" s="260">
        <v>0</v>
      </c>
      <c r="Q1467" s="261">
        <f t="shared" si="247"/>
        <v>0</v>
      </c>
      <c r="R1467" s="262">
        <f t="shared" si="247"/>
        <v>0</v>
      </c>
      <c r="S1467" s="6">
        <f t="shared" si="254"/>
        <v>0</v>
      </c>
      <c r="T1467" s="260">
        <f t="shared" si="248"/>
        <v>0</v>
      </c>
      <c r="U1467" s="428">
        <v>0</v>
      </c>
      <c r="W1467" s="226">
        <f t="shared" si="249"/>
        <v>0</v>
      </c>
      <c r="AB1467" s="199"/>
      <c r="AC1467" s="199"/>
    </row>
    <row r="1468" spans="1:29" s="225" customFormat="1" ht="36" hidden="1" customHeight="1" outlineLevel="7" x14ac:dyDescent="0.2">
      <c r="A1468" s="221"/>
      <c r="B1468" s="227"/>
      <c r="C1468" s="248"/>
      <c r="D1468" s="248"/>
      <c r="E1468" s="254"/>
      <c r="F1468" s="265"/>
      <c r="G1468" s="270"/>
      <c r="H1468" s="270"/>
      <c r="I1468" s="4" t="s">
        <v>294</v>
      </c>
      <c r="J1468" s="259"/>
      <c r="K1468" s="259">
        <v>1</v>
      </c>
      <c r="L1468" s="234">
        <v>0</v>
      </c>
      <c r="M1468" s="116">
        <v>9.387848760128046E-6</v>
      </c>
      <c r="N1468" s="5">
        <f t="shared" si="250"/>
        <v>2562882.7115149563</v>
      </c>
      <c r="O1468" s="6">
        <v>0</v>
      </c>
      <c r="P1468" s="260">
        <v>0</v>
      </c>
      <c r="Q1468" s="261">
        <f t="shared" si="247"/>
        <v>0</v>
      </c>
      <c r="R1468" s="262">
        <f t="shared" si="247"/>
        <v>0</v>
      </c>
      <c r="S1468" s="6">
        <f t="shared" si="254"/>
        <v>0</v>
      </c>
      <c r="T1468" s="260">
        <f t="shared" si="248"/>
        <v>0</v>
      </c>
      <c r="U1468" s="428">
        <v>0</v>
      </c>
      <c r="W1468" s="226">
        <f t="shared" si="249"/>
        <v>0</v>
      </c>
      <c r="AB1468" s="199"/>
      <c r="AC1468" s="199"/>
    </row>
    <row r="1469" spans="1:29" s="225" customFormat="1" ht="36" hidden="1" customHeight="1" outlineLevel="5" x14ac:dyDescent="0.2">
      <c r="A1469" s="221"/>
      <c r="B1469" s="227"/>
      <c r="C1469" s="248"/>
      <c r="D1469" s="248"/>
      <c r="E1469" s="254"/>
      <c r="F1469" s="265"/>
      <c r="G1469" s="270"/>
      <c r="H1469" s="270"/>
      <c r="I1469" s="22" t="s">
        <v>212</v>
      </c>
      <c r="J1469" s="271"/>
      <c r="K1469" s="271"/>
      <c r="L1469" s="23"/>
      <c r="M1469" s="115">
        <v>2.0188922064791497E-4</v>
      </c>
      <c r="N1469" s="23">
        <f t="shared" si="250"/>
        <v>55115757.236880787</v>
      </c>
      <c r="O1469" s="273">
        <v>0</v>
      </c>
      <c r="P1469" s="274">
        <v>0</v>
      </c>
      <c r="Q1469" s="24">
        <f t="shared" si="247"/>
        <v>0</v>
      </c>
      <c r="R1469" s="23">
        <f t="shared" si="247"/>
        <v>0</v>
      </c>
      <c r="S1469" s="273">
        <f>SUMPRODUCT(S1470:S1476,M1470:M1476)/M1469</f>
        <v>0</v>
      </c>
      <c r="T1469" s="274">
        <f t="shared" si="248"/>
        <v>0</v>
      </c>
      <c r="U1469" s="428">
        <v>0</v>
      </c>
      <c r="W1469" s="226">
        <f t="shared" si="249"/>
        <v>0</v>
      </c>
      <c r="AB1469" s="199"/>
      <c r="AC1469" s="199"/>
    </row>
    <row r="1470" spans="1:29" s="225" customFormat="1" ht="36" hidden="1" customHeight="1" outlineLevel="7" x14ac:dyDescent="0.2">
      <c r="A1470" s="221"/>
      <c r="B1470" s="227"/>
      <c r="C1470" s="248"/>
      <c r="D1470" s="248"/>
      <c r="E1470" s="254"/>
      <c r="F1470" s="265"/>
      <c r="G1470" s="270"/>
      <c r="H1470" s="270"/>
      <c r="I1470" s="4" t="s">
        <v>291</v>
      </c>
      <c r="J1470" s="259"/>
      <c r="K1470" s="259">
        <v>1</v>
      </c>
      <c r="L1470" s="234">
        <v>0</v>
      </c>
      <c r="M1470" s="116">
        <v>1.0094461032395749E-5</v>
      </c>
      <c r="N1470" s="5">
        <f t="shared" si="250"/>
        <v>2755787.8618440395</v>
      </c>
      <c r="O1470" s="6">
        <v>0</v>
      </c>
      <c r="P1470" s="260">
        <v>0</v>
      </c>
      <c r="Q1470" s="261">
        <f t="shared" si="247"/>
        <v>0</v>
      </c>
      <c r="R1470" s="262">
        <f t="shared" si="247"/>
        <v>0</v>
      </c>
      <c r="S1470" s="6">
        <f t="shared" ref="S1470:S1476" si="255">L1470/K1470</f>
        <v>0</v>
      </c>
      <c r="T1470" s="260">
        <f t="shared" si="248"/>
        <v>0</v>
      </c>
      <c r="U1470" s="428">
        <v>0</v>
      </c>
      <c r="W1470" s="226">
        <f t="shared" si="249"/>
        <v>0</v>
      </c>
      <c r="AB1470" s="199"/>
      <c r="AC1470" s="199"/>
    </row>
    <row r="1471" spans="1:29" s="225" customFormat="1" ht="36" hidden="1" customHeight="1" outlineLevel="7" x14ac:dyDescent="0.2">
      <c r="A1471" s="221"/>
      <c r="B1471" s="227"/>
      <c r="C1471" s="248"/>
      <c r="D1471" s="248"/>
      <c r="E1471" s="254"/>
      <c r="F1471" s="265"/>
      <c r="G1471" s="270"/>
      <c r="H1471" s="270"/>
      <c r="I1471" s="4" t="s">
        <v>292</v>
      </c>
      <c r="J1471" s="259"/>
      <c r="K1471" s="259">
        <v>1</v>
      </c>
      <c r="L1471" s="234">
        <v>0</v>
      </c>
      <c r="M1471" s="116">
        <v>1.0094461032395749E-5</v>
      </c>
      <c r="N1471" s="5">
        <f t="shared" si="250"/>
        <v>2755787.8618440395</v>
      </c>
      <c r="O1471" s="6">
        <v>0</v>
      </c>
      <c r="P1471" s="260">
        <v>0</v>
      </c>
      <c r="Q1471" s="261">
        <f t="shared" si="247"/>
        <v>0</v>
      </c>
      <c r="R1471" s="262">
        <f t="shared" si="247"/>
        <v>0</v>
      </c>
      <c r="S1471" s="6">
        <f t="shared" si="255"/>
        <v>0</v>
      </c>
      <c r="T1471" s="260">
        <f t="shared" si="248"/>
        <v>0</v>
      </c>
      <c r="U1471" s="428">
        <v>0</v>
      </c>
      <c r="W1471" s="226">
        <f t="shared" si="249"/>
        <v>0</v>
      </c>
      <c r="AB1471" s="199"/>
      <c r="AC1471" s="199"/>
    </row>
    <row r="1472" spans="1:29" s="225" customFormat="1" ht="36" hidden="1" customHeight="1" outlineLevel="7" x14ac:dyDescent="0.2">
      <c r="A1472" s="221"/>
      <c r="B1472" s="227"/>
      <c r="C1472" s="248"/>
      <c r="D1472" s="248"/>
      <c r="E1472" s="254"/>
      <c r="F1472" s="265"/>
      <c r="G1472" s="270"/>
      <c r="H1472" s="270"/>
      <c r="I1472" s="4" t="s">
        <v>231</v>
      </c>
      <c r="J1472" s="259"/>
      <c r="K1472" s="259">
        <v>1</v>
      </c>
      <c r="L1472" s="234">
        <v>0</v>
      </c>
      <c r="M1472" s="116">
        <v>7.066122722677023E-5</v>
      </c>
      <c r="N1472" s="5">
        <f t="shared" si="250"/>
        <v>19290515.032908272</v>
      </c>
      <c r="O1472" s="6">
        <v>0</v>
      </c>
      <c r="P1472" s="260">
        <v>0</v>
      </c>
      <c r="Q1472" s="261">
        <f t="shared" si="247"/>
        <v>0</v>
      </c>
      <c r="R1472" s="262">
        <f t="shared" si="247"/>
        <v>0</v>
      </c>
      <c r="S1472" s="6">
        <f t="shared" si="255"/>
        <v>0</v>
      </c>
      <c r="T1472" s="260">
        <f t="shared" si="248"/>
        <v>0</v>
      </c>
      <c r="U1472" s="428">
        <v>0</v>
      </c>
      <c r="W1472" s="226">
        <f t="shared" si="249"/>
        <v>0</v>
      </c>
      <c r="AB1472" s="199"/>
      <c r="AC1472" s="199"/>
    </row>
    <row r="1473" spans="1:29" s="225" customFormat="1" ht="36" hidden="1" customHeight="1" outlineLevel="7" x14ac:dyDescent="0.2">
      <c r="A1473" s="221"/>
      <c r="B1473" s="227"/>
      <c r="C1473" s="248"/>
      <c r="D1473" s="248"/>
      <c r="E1473" s="254"/>
      <c r="F1473" s="265"/>
      <c r="G1473" s="270"/>
      <c r="H1473" s="270"/>
      <c r="I1473" s="4" t="s">
        <v>80</v>
      </c>
      <c r="J1473" s="259"/>
      <c r="K1473" s="259">
        <v>1</v>
      </c>
      <c r="L1473" s="234">
        <v>0</v>
      </c>
      <c r="M1473" s="116">
        <v>3.0283383097187245E-5</v>
      </c>
      <c r="N1473" s="5">
        <f t="shared" si="250"/>
        <v>8267363.5855321176</v>
      </c>
      <c r="O1473" s="6">
        <v>0</v>
      </c>
      <c r="P1473" s="260">
        <v>0</v>
      </c>
      <c r="Q1473" s="261">
        <f t="shared" si="247"/>
        <v>0</v>
      </c>
      <c r="R1473" s="262">
        <f t="shared" si="247"/>
        <v>0</v>
      </c>
      <c r="S1473" s="6">
        <f t="shared" si="255"/>
        <v>0</v>
      </c>
      <c r="T1473" s="260">
        <f t="shared" si="248"/>
        <v>0</v>
      </c>
      <c r="U1473" s="428">
        <v>0</v>
      </c>
      <c r="W1473" s="226">
        <f t="shared" si="249"/>
        <v>0</v>
      </c>
      <c r="AB1473" s="199"/>
      <c r="AC1473" s="199"/>
    </row>
    <row r="1474" spans="1:29" s="225" customFormat="1" ht="36" hidden="1" customHeight="1" outlineLevel="7" x14ac:dyDescent="0.2">
      <c r="A1474" s="221"/>
      <c r="B1474" s="227"/>
      <c r="C1474" s="248"/>
      <c r="D1474" s="248"/>
      <c r="E1474" s="254"/>
      <c r="F1474" s="265"/>
      <c r="G1474" s="270"/>
      <c r="H1474" s="270"/>
      <c r="I1474" s="4" t="s">
        <v>82</v>
      </c>
      <c r="J1474" s="259"/>
      <c r="K1474" s="259">
        <v>1</v>
      </c>
      <c r="L1474" s="234">
        <v>0</v>
      </c>
      <c r="M1474" s="116">
        <v>3.0283383097187245E-5</v>
      </c>
      <c r="N1474" s="5">
        <f t="shared" si="250"/>
        <v>8267363.5855321176</v>
      </c>
      <c r="O1474" s="6">
        <v>0</v>
      </c>
      <c r="P1474" s="260">
        <v>0</v>
      </c>
      <c r="Q1474" s="261">
        <f t="shared" si="247"/>
        <v>0</v>
      </c>
      <c r="R1474" s="262">
        <f t="shared" si="247"/>
        <v>0</v>
      </c>
      <c r="S1474" s="6">
        <f t="shared" si="255"/>
        <v>0</v>
      </c>
      <c r="T1474" s="260">
        <f t="shared" si="248"/>
        <v>0</v>
      </c>
      <c r="U1474" s="428">
        <v>0</v>
      </c>
      <c r="W1474" s="226">
        <f t="shared" si="249"/>
        <v>0</v>
      </c>
      <c r="AB1474" s="199"/>
      <c r="AC1474" s="199"/>
    </row>
    <row r="1475" spans="1:29" s="225" customFormat="1" ht="36" hidden="1" customHeight="1" outlineLevel="7" x14ac:dyDescent="0.2">
      <c r="A1475" s="221"/>
      <c r="B1475" s="227"/>
      <c r="C1475" s="248"/>
      <c r="D1475" s="248"/>
      <c r="E1475" s="254"/>
      <c r="F1475" s="265"/>
      <c r="G1475" s="270"/>
      <c r="H1475" s="270"/>
      <c r="I1475" s="4" t="s">
        <v>293</v>
      </c>
      <c r="J1475" s="259"/>
      <c r="K1475" s="259">
        <v>1</v>
      </c>
      <c r="L1475" s="234">
        <v>0</v>
      </c>
      <c r="M1475" s="116">
        <v>4.0377844129582995E-5</v>
      </c>
      <c r="N1475" s="5">
        <f t="shared" si="250"/>
        <v>11023151.447376158</v>
      </c>
      <c r="O1475" s="6">
        <v>0</v>
      </c>
      <c r="P1475" s="260">
        <v>0</v>
      </c>
      <c r="Q1475" s="261">
        <f t="shared" si="247"/>
        <v>0</v>
      </c>
      <c r="R1475" s="262">
        <f t="shared" si="247"/>
        <v>0</v>
      </c>
      <c r="S1475" s="6">
        <f t="shared" si="255"/>
        <v>0</v>
      </c>
      <c r="T1475" s="260">
        <f t="shared" si="248"/>
        <v>0</v>
      </c>
      <c r="U1475" s="428">
        <v>0</v>
      </c>
      <c r="W1475" s="226">
        <f t="shared" si="249"/>
        <v>0</v>
      </c>
      <c r="AB1475" s="199"/>
      <c r="AC1475" s="199"/>
    </row>
    <row r="1476" spans="1:29" s="225" customFormat="1" ht="36" hidden="1" customHeight="1" outlineLevel="7" x14ac:dyDescent="0.2">
      <c r="A1476" s="221"/>
      <c r="B1476" s="227"/>
      <c r="C1476" s="248"/>
      <c r="D1476" s="248"/>
      <c r="E1476" s="254"/>
      <c r="F1476" s="265"/>
      <c r="G1476" s="270"/>
      <c r="H1476" s="270"/>
      <c r="I1476" s="4" t="s">
        <v>294</v>
      </c>
      <c r="J1476" s="259"/>
      <c r="K1476" s="259">
        <v>1</v>
      </c>
      <c r="L1476" s="234">
        <v>0</v>
      </c>
      <c r="M1476" s="116">
        <v>1.0094461032395749E-5</v>
      </c>
      <c r="N1476" s="5">
        <f t="shared" si="250"/>
        <v>2755787.8618440395</v>
      </c>
      <c r="O1476" s="6">
        <v>0</v>
      </c>
      <c r="P1476" s="260">
        <v>0</v>
      </c>
      <c r="Q1476" s="261">
        <f t="shared" si="247"/>
        <v>0</v>
      </c>
      <c r="R1476" s="262">
        <f t="shared" si="247"/>
        <v>0</v>
      </c>
      <c r="S1476" s="6">
        <f t="shared" si="255"/>
        <v>0</v>
      </c>
      <c r="T1476" s="260">
        <f t="shared" si="248"/>
        <v>0</v>
      </c>
      <c r="U1476" s="428">
        <v>0</v>
      </c>
      <c r="W1476" s="226">
        <f t="shared" si="249"/>
        <v>0</v>
      </c>
      <c r="AB1476" s="199"/>
      <c r="AC1476" s="199"/>
    </row>
    <row r="1477" spans="1:29" s="225" customFormat="1" ht="36" hidden="1" customHeight="1" outlineLevel="5" x14ac:dyDescent="0.2">
      <c r="A1477" s="221"/>
      <c r="B1477" s="227"/>
      <c r="C1477" s="248"/>
      <c r="D1477" s="248"/>
      <c r="E1477" s="254"/>
      <c r="F1477" s="265"/>
      <c r="G1477" s="270"/>
      <c r="H1477" s="270"/>
      <c r="I1477" s="22" t="s">
        <v>213</v>
      </c>
      <c r="J1477" s="271"/>
      <c r="K1477" s="271"/>
      <c r="L1477" s="23"/>
      <c r="M1477" s="115">
        <v>2.0188922064791497E-4</v>
      </c>
      <c r="N1477" s="23">
        <f t="shared" si="250"/>
        <v>55115757.236880787</v>
      </c>
      <c r="O1477" s="273">
        <v>0</v>
      </c>
      <c r="P1477" s="274">
        <v>0</v>
      </c>
      <c r="Q1477" s="24">
        <f t="shared" si="247"/>
        <v>0</v>
      </c>
      <c r="R1477" s="23">
        <f t="shared" si="247"/>
        <v>0</v>
      </c>
      <c r="S1477" s="273">
        <f>SUMPRODUCT(S1478:S1484,M1478:M1484)/M1477</f>
        <v>0</v>
      </c>
      <c r="T1477" s="274">
        <f t="shared" si="248"/>
        <v>0</v>
      </c>
      <c r="U1477" s="428">
        <v>0</v>
      </c>
      <c r="W1477" s="226">
        <f t="shared" si="249"/>
        <v>0</v>
      </c>
      <c r="AB1477" s="199"/>
      <c r="AC1477" s="199"/>
    </row>
    <row r="1478" spans="1:29" s="225" customFormat="1" ht="36" hidden="1" customHeight="1" outlineLevel="7" x14ac:dyDescent="0.2">
      <c r="A1478" s="221"/>
      <c r="B1478" s="227"/>
      <c r="C1478" s="248"/>
      <c r="D1478" s="248"/>
      <c r="E1478" s="254"/>
      <c r="F1478" s="265"/>
      <c r="G1478" s="270"/>
      <c r="H1478" s="270"/>
      <c r="I1478" s="4" t="s">
        <v>291</v>
      </c>
      <c r="J1478" s="259"/>
      <c r="K1478" s="259">
        <v>1</v>
      </c>
      <c r="L1478" s="234">
        <v>0</v>
      </c>
      <c r="M1478" s="116">
        <v>1.0094461032395749E-5</v>
      </c>
      <c r="N1478" s="5">
        <f t="shared" si="250"/>
        <v>2755787.8618440395</v>
      </c>
      <c r="O1478" s="6">
        <v>0</v>
      </c>
      <c r="P1478" s="260">
        <v>0</v>
      </c>
      <c r="Q1478" s="261">
        <f t="shared" si="247"/>
        <v>0</v>
      </c>
      <c r="R1478" s="262">
        <f t="shared" si="247"/>
        <v>0</v>
      </c>
      <c r="S1478" s="6">
        <f t="shared" ref="S1478:S1484" si="256">L1478/K1478</f>
        <v>0</v>
      </c>
      <c r="T1478" s="260">
        <f t="shared" si="248"/>
        <v>0</v>
      </c>
      <c r="U1478" s="428">
        <v>0</v>
      </c>
      <c r="W1478" s="226">
        <f t="shared" si="249"/>
        <v>0</v>
      </c>
      <c r="AB1478" s="199"/>
      <c r="AC1478" s="199"/>
    </row>
    <row r="1479" spans="1:29" s="225" customFormat="1" ht="36" hidden="1" customHeight="1" outlineLevel="7" x14ac:dyDescent="0.2">
      <c r="A1479" s="221"/>
      <c r="B1479" s="227"/>
      <c r="C1479" s="248"/>
      <c r="D1479" s="248"/>
      <c r="E1479" s="254"/>
      <c r="F1479" s="265"/>
      <c r="G1479" s="270"/>
      <c r="H1479" s="270"/>
      <c r="I1479" s="4" t="s">
        <v>292</v>
      </c>
      <c r="J1479" s="259"/>
      <c r="K1479" s="259">
        <v>1</v>
      </c>
      <c r="L1479" s="234">
        <v>0</v>
      </c>
      <c r="M1479" s="116">
        <v>1.0094461032395749E-5</v>
      </c>
      <c r="N1479" s="5">
        <f t="shared" si="250"/>
        <v>2755787.8618440395</v>
      </c>
      <c r="O1479" s="6">
        <v>0</v>
      </c>
      <c r="P1479" s="260">
        <v>0</v>
      </c>
      <c r="Q1479" s="261">
        <f t="shared" si="247"/>
        <v>0</v>
      </c>
      <c r="R1479" s="262">
        <f t="shared" si="247"/>
        <v>0</v>
      </c>
      <c r="S1479" s="6">
        <f t="shared" si="256"/>
        <v>0</v>
      </c>
      <c r="T1479" s="260">
        <f t="shared" si="248"/>
        <v>0</v>
      </c>
      <c r="U1479" s="428">
        <v>0</v>
      </c>
      <c r="W1479" s="226">
        <f t="shared" si="249"/>
        <v>0</v>
      </c>
      <c r="AB1479" s="199"/>
      <c r="AC1479" s="199"/>
    </row>
    <row r="1480" spans="1:29" s="225" customFormat="1" ht="36" hidden="1" customHeight="1" outlineLevel="7" x14ac:dyDescent="0.2">
      <c r="A1480" s="221"/>
      <c r="B1480" s="227"/>
      <c r="C1480" s="248"/>
      <c r="D1480" s="248"/>
      <c r="E1480" s="254"/>
      <c r="F1480" s="265"/>
      <c r="G1480" s="270"/>
      <c r="H1480" s="270"/>
      <c r="I1480" s="4" t="s">
        <v>231</v>
      </c>
      <c r="J1480" s="259"/>
      <c r="K1480" s="259">
        <v>1</v>
      </c>
      <c r="L1480" s="234">
        <v>0</v>
      </c>
      <c r="M1480" s="116">
        <v>7.066122722677023E-5</v>
      </c>
      <c r="N1480" s="5">
        <f t="shared" si="250"/>
        <v>19290515.032908272</v>
      </c>
      <c r="O1480" s="6">
        <v>0</v>
      </c>
      <c r="P1480" s="260">
        <v>0</v>
      </c>
      <c r="Q1480" s="261">
        <f t="shared" si="247"/>
        <v>0</v>
      </c>
      <c r="R1480" s="262">
        <f t="shared" si="247"/>
        <v>0</v>
      </c>
      <c r="S1480" s="6">
        <f t="shared" si="256"/>
        <v>0</v>
      </c>
      <c r="T1480" s="260">
        <f t="shared" si="248"/>
        <v>0</v>
      </c>
      <c r="U1480" s="428">
        <v>0</v>
      </c>
      <c r="W1480" s="226">
        <f t="shared" si="249"/>
        <v>0</v>
      </c>
      <c r="AB1480" s="199"/>
      <c r="AC1480" s="199"/>
    </row>
    <row r="1481" spans="1:29" s="225" customFormat="1" ht="36" hidden="1" customHeight="1" outlineLevel="7" x14ac:dyDescent="0.2">
      <c r="A1481" s="221"/>
      <c r="B1481" s="227"/>
      <c r="C1481" s="248"/>
      <c r="D1481" s="248"/>
      <c r="E1481" s="254"/>
      <c r="F1481" s="265"/>
      <c r="G1481" s="270"/>
      <c r="H1481" s="270"/>
      <c r="I1481" s="4" t="s">
        <v>80</v>
      </c>
      <c r="J1481" s="259"/>
      <c r="K1481" s="259">
        <v>1</v>
      </c>
      <c r="L1481" s="234">
        <v>0</v>
      </c>
      <c r="M1481" s="116">
        <v>3.0283383097187245E-5</v>
      </c>
      <c r="N1481" s="5">
        <f t="shared" si="250"/>
        <v>8267363.5855321176</v>
      </c>
      <c r="O1481" s="6">
        <v>0</v>
      </c>
      <c r="P1481" s="260">
        <v>0</v>
      </c>
      <c r="Q1481" s="261">
        <f t="shared" si="247"/>
        <v>0</v>
      </c>
      <c r="R1481" s="262">
        <f t="shared" si="247"/>
        <v>0</v>
      </c>
      <c r="S1481" s="6">
        <f t="shared" si="256"/>
        <v>0</v>
      </c>
      <c r="T1481" s="260">
        <f t="shared" si="248"/>
        <v>0</v>
      </c>
      <c r="U1481" s="428">
        <v>0</v>
      </c>
      <c r="W1481" s="226">
        <f t="shared" si="249"/>
        <v>0</v>
      </c>
      <c r="AB1481" s="199"/>
      <c r="AC1481" s="199"/>
    </row>
    <row r="1482" spans="1:29" s="225" customFormat="1" ht="36" hidden="1" customHeight="1" outlineLevel="7" x14ac:dyDescent="0.2">
      <c r="A1482" s="221"/>
      <c r="B1482" s="227"/>
      <c r="C1482" s="248"/>
      <c r="D1482" s="248"/>
      <c r="E1482" s="254"/>
      <c r="F1482" s="265"/>
      <c r="G1482" s="270"/>
      <c r="H1482" s="270"/>
      <c r="I1482" s="4" t="s">
        <v>82</v>
      </c>
      <c r="J1482" s="259"/>
      <c r="K1482" s="259">
        <v>1</v>
      </c>
      <c r="L1482" s="234">
        <v>0</v>
      </c>
      <c r="M1482" s="116">
        <v>3.0283383097187245E-5</v>
      </c>
      <c r="N1482" s="5">
        <f t="shared" si="250"/>
        <v>8267363.5855321176</v>
      </c>
      <c r="O1482" s="6">
        <v>0</v>
      </c>
      <c r="P1482" s="260">
        <v>0</v>
      </c>
      <c r="Q1482" s="261">
        <f t="shared" si="247"/>
        <v>0</v>
      </c>
      <c r="R1482" s="262">
        <f t="shared" si="247"/>
        <v>0</v>
      </c>
      <c r="S1482" s="6">
        <f t="shared" si="256"/>
        <v>0</v>
      </c>
      <c r="T1482" s="260">
        <f t="shared" si="248"/>
        <v>0</v>
      </c>
      <c r="U1482" s="428">
        <v>0</v>
      </c>
      <c r="W1482" s="226">
        <f t="shared" si="249"/>
        <v>0</v>
      </c>
      <c r="AB1482" s="199"/>
      <c r="AC1482" s="199"/>
    </row>
    <row r="1483" spans="1:29" s="225" customFormat="1" ht="36" hidden="1" customHeight="1" outlineLevel="7" x14ac:dyDescent="0.2">
      <c r="A1483" s="221"/>
      <c r="B1483" s="227"/>
      <c r="C1483" s="248"/>
      <c r="D1483" s="248"/>
      <c r="E1483" s="254"/>
      <c r="F1483" s="265"/>
      <c r="G1483" s="270"/>
      <c r="H1483" s="270"/>
      <c r="I1483" s="4" t="s">
        <v>293</v>
      </c>
      <c r="J1483" s="259"/>
      <c r="K1483" s="259">
        <v>1</v>
      </c>
      <c r="L1483" s="234">
        <v>0</v>
      </c>
      <c r="M1483" s="116">
        <v>4.0377844129582995E-5</v>
      </c>
      <c r="N1483" s="5">
        <f t="shared" si="250"/>
        <v>11023151.447376158</v>
      </c>
      <c r="O1483" s="6">
        <v>0</v>
      </c>
      <c r="P1483" s="260">
        <v>0</v>
      </c>
      <c r="Q1483" s="261">
        <f t="shared" si="247"/>
        <v>0</v>
      </c>
      <c r="R1483" s="262">
        <f t="shared" si="247"/>
        <v>0</v>
      </c>
      <c r="S1483" s="6">
        <f t="shared" si="256"/>
        <v>0</v>
      </c>
      <c r="T1483" s="260">
        <f t="shared" si="248"/>
        <v>0</v>
      </c>
      <c r="U1483" s="428">
        <v>0</v>
      </c>
      <c r="W1483" s="226">
        <f t="shared" si="249"/>
        <v>0</v>
      </c>
      <c r="AB1483" s="199"/>
      <c r="AC1483" s="199"/>
    </row>
    <row r="1484" spans="1:29" s="225" customFormat="1" ht="36" hidden="1" customHeight="1" outlineLevel="7" x14ac:dyDescent="0.2">
      <c r="A1484" s="221"/>
      <c r="B1484" s="227"/>
      <c r="C1484" s="248"/>
      <c r="D1484" s="248"/>
      <c r="E1484" s="254"/>
      <c r="F1484" s="265"/>
      <c r="G1484" s="270"/>
      <c r="H1484" s="270"/>
      <c r="I1484" s="4" t="s">
        <v>294</v>
      </c>
      <c r="J1484" s="259"/>
      <c r="K1484" s="259">
        <v>1</v>
      </c>
      <c r="L1484" s="234">
        <v>0</v>
      </c>
      <c r="M1484" s="116">
        <v>1.0094461032395749E-5</v>
      </c>
      <c r="N1484" s="5">
        <f t="shared" si="250"/>
        <v>2755787.8618440395</v>
      </c>
      <c r="O1484" s="6">
        <v>0</v>
      </c>
      <c r="P1484" s="260">
        <v>0</v>
      </c>
      <c r="Q1484" s="261">
        <f t="shared" si="247"/>
        <v>0</v>
      </c>
      <c r="R1484" s="262">
        <f t="shared" si="247"/>
        <v>0</v>
      </c>
      <c r="S1484" s="6">
        <f t="shared" si="256"/>
        <v>0</v>
      </c>
      <c r="T1484" s="260">
        <f t="shared" si="248"/>
        <v>0</v>
      </c>
      <c r="U1484" s="428">
        <v>0</v>
      </c>
      <c r="W1484" s="226">
        <f t="shared" si="249"/>
        <v>0</v>
      </c>
      <c r="AB1484" s="199"/>
      <c r="AC1484" s="199"/>
    </row>
    <row r="1485" spans="1:29" s="225" customFormat="1" ht="36" hidden="1" customHeight="1" outlineLevel="5" x14ac:dyDescent="0.2">
      <c r="A1485" s="221"/>
      <c r="B1485" s="227"/>
      <c r="C1485" s="248"/>
      <c r="D1485" s="248"/>
      <c r="E1485" s="254"/>
      <c r="F1485" s="265"/>
      <c r="G1485" s="270"/>
      <c r="H1485" s="270"/>
      <c r="I1485" s="22" t="s">
        <v>214</v>
      </c>
      <c r="J1485" s="271"/>
      <c r="K1485" s="271"/>
      <c r="L1485" s="23"/>
      <c r="M1485" s="115">
        <v>2.0188922064791497E-4</v>
      </c>
      <c r="N1485" s="23">
        <f t="shared" si="250"/>
        <v>55115757.236880787</v>
      </c>
      <c r="O1485" s="273">
        <v>0</v>
      </c>
      <c r="P1485" s="274">
        <v>0</v>
      </c>
      <c r="Q1485" s="24">
        <f t="shared" si="247"/>
        <v>0</v>
      </c>
      <c r="R1485" s="23">
        <f t="shared" si="247"/>
        <v>0</v>
      </c>
      <c r="S1485" s="273">
        <f>SUMPRODUCT(S1486:S1492,M1486:M1492)/M1485</f>
        <v>0</v>
      </c>
      <c r="T1485" s="274">
        <f t="shared" si="248"/>
        <v>0</v>
      </c>
      <c r="U1485" s="428">
        <v>0</v>
      </c>
      <c r="W1485" s="226">
        <f t="shared" si="249"/>
        <v>0</v>
      </c>
      <c r="AB1485" s="199"/>
      <c r="AC1485" s="199"/>
    </row>
    <row r="1486" spans="1:29" s="225" customFormat="1" ht="36" hidden="1" customHeight="1" outlineLevel="7" x14ac:dyDescent="0.2">
      <c r="A1486" s="221"/>
      <c r="B1486" s="227"/>
      <c r="C1486" s="248"/>
      <c r="D1486" s="248"/>
      <c r="E1486" s="254"/>
      <c r="F1486" s="265"/>
      <c r="G1486" s="270"/>
      <c r="H1486" s="270"/>
      <c r="I1486" s="4" t="s">
        <v>291</v>
      </c>
      <c r="J1486" s="259"/>
      <c r="K1486" s="259">
        <v>1</v>
      </c>
      <c r="L1486" s="234">
        <v>0</v>
      </c>
      <c r="M1486" s="116">
        <v>1.0094461032395749E-5</v>
      </c>
      <c r="N1486" s="5">
        <f t="shared" si="250"/>
        <v>2755787.8618440395</v>
      </c>
      <c r="O1486" s="6">
        <v>0</v>
      </c>
      <c r="P1486" s="260">
        <v>0</v>
      </c>
      <c r="Q1486" s="261">
        <f t="shared" si="247"/>
        <v>0</v>
      </c>
      <c r="R1486" s="262">
        <f t="shared" si="247"/>
        <v>0</v>
      </c>
      <c r="S1486" s="6">
        <f t="shared" ref="S1486:S1492" si="257">L1486/K1486</f>
        <v>0</v>
      </c>
      <c r="T1486" s="260">
        <f t="shared" si="248"/>
        <v>0</v>
      </c>
      <c r="U1486" s="428">
        <v>0</v>
      </c>
      <c r="W1486" s="226">
        <f t="shared" si="249"/>
        <v>0</v>
      </c>
      <c r="AB1486" s="199"/>
      <c r="AC1486" s="199"/>
    </row>
    <row r="1487" spans="1:29" s="225" customFormat="1" ht="36" hidden="1" customHeight="1" outlineLevel="7" x14ac:dyDescent="0.2">
      <c r="A1487" s="221"/>
      <c r="B1487" s="227"/>
      <c r="C1487" s="248"/>
      <c r="D1487" s="248"/>
      <c r="E1487" s="254"/>
      <c r="F1487" s="265"/>
      <c r="G1487" s="270"/>
      <c r="H1487" s="270"/>
      <c r="I1487" s="4" t="s">
        <v>292</v>
      </c>
      <c r="J1487" s="259"/>
      <c r="K1487" s="259">
        <v>1</v>
      </c>
      <c r="L1487" s="234">
        <v>0</v>
      </c>
      <c r="M1487" s="116">
        <v>1.0094461032395749E-5</v>
      </c>
      <c r="N1487" s="5">
        <f t="shared" si="250"/>
        <v>2755787.8618440395</v>
      </c>
      <c r="O1487" s="6">
        <v>0</v>
      </c>
      <c r="P1487" s="260">
        <v>0</v>
      </c>
      <c r="Q1487" s="261">
        <f t="shared" si="247"/>
        <v>0</v>
      </c>
      <c r="R1487" s="262">
        <f t="shared" si="247"/>
        <v>0</v>
      </c>
      <c r="S1487" s="6">
        <f t="shared" si="257"/>
        <v>0</v>
      </c>
      <c r="T1487" s="260">
        <f t="shared" si="248"/>
        <v>0</v>
      </c>
      <c r="U1487" s="428">
        <v>0</v>
      </c>
      <c r="W1487" s="226">
        <f t="shared" si="249"/>
        <v>0</v>
      </c>
      <c r="AB1487" s="199"/>
      <c r="AC1487" s="199"/>
    </row>
    <row r="1488" spans="1:29" s="225" customFormat="1" ht="36" hidden="1" customHeight="1" outlineLevel="7" x14ac:dyDescent="0.2">
      <c r="A1488" s="221"/>
      <c r="B1488" s="227"/>
      <c r="C1488" s="248"/>
      <c r="D1488" s="248"/>
      <c r="E1488" s="254"/>
      <c r="F1488" s="265"/>
      <c r="G1488" s="270"/>
      <c r="H1488" s="270"/>
      <c r="I1488" s="4" t="s">
        <v>231</v>
      </c>
      <c r="J1488" s="259"/>
      <c r="K1488" s="259">
        <v>1</v>
      </c>
      <c r="L1488" s="234">
        <v>0</v>
      </c>
      <c r="M1488" s="116">
        <v>7.066122722677023E-5</v>
      </c>
      <c r="N1488" s="5">
        <f t="shared" si="250"/>
        <v>19290515.032908272</v>
      </c>
      <c r="O1488" s="6">
        <v>0</v>
      </c>
      <c r="P1488" s="260">
        <v>0</v>
      </c>
      <c r="Q1488" s="261">
        <f t="shared" si="247"/>
        <v>0</v>
      </c>
      <c r="R1488" s="262">
        <f t="shared" si="247"/>
        <v>0</v>
      </c>
      <c r="S1488" s="6">
        <f t="shared" si="257"/>
        <v>0</v>
      </c>
      <c r="T1488" s="260">
        <f t="shared" si="248"/>
        <v>0</v>
      </c>
      <c r="U1488" s="428">
        <v>0</v>
      </c>
      <c r="W1488" s="226">
        <f t="shared" si="249"/>
        <v>0</v>
      </c>
      <c r="AB1488" s="199"/>
      <c r="AC1488" s="199"/>
    </row>
    <row r="1489" spans="1:29" s="225" customFormat="1" ht="36" hidden="1" customHeight="1" outlineLevel="7" x14ac:dyDescent="0.2">
      <c r="A1489" s="221"/>
      <c r="B1489" s="227"/>
      <c r="C1489" s="248"/>
      <c r="D1489" s="248"/>
      <c r="E1489" s="254"/>
      <c r="F1489" s="265"/>
      <c r="G1489" s="270"/>
      <c r="H1489" s="270"/>
      <c r="I1489" s="4" t="s">
        <v>80</v>
      </c>
      <c r="J1489" s="259"/>
      <c r="K1489" s="259">
        <v>1</v>
      </c>
      <c r="L1489" s="234">
        <v>0</v>
      </c>
      <c r="M1489" s="116">
        <v>3.0283383097187245E-5</v>
      </c>
      <c r="N1489" s="5">
        <f t="shared" si="250"/>
        <v>8267363.5855321176</v>
      </c>
      <c r="O1489" s="6">
        <v>0</v>
      </c>
      <c r="P1489" s="260">
        <v>0</v>
      </c>
      <c r="Q1489" s="261">
        <f t="shared" si="247"/>
        <v>0</v>
      </c>
      <c r="R1489" s="262">
        <f t="shared" si="247"/>
        <v>0</v>
      </c>
      <c r="S1489" s="6">
        <f t="shared" si="257"/>
        <v>0</v>
      </c>
      <c r="T1489" s="260">
        <f t="shared" si="248"/>
        <v>0</v>
      </c>
      <c r="U1489" s="428">
        <v>0</v>
      </c>
      <c r="W1489" s="226">
        <f t="shared" si="249"/>
        <v>0</v>
      </c>
      <c r="AB1489" s="199"/>
      <c r="AC1489" s="199"/>
    </row>
    <row r="1490" spans="1:29" s="225" customFormat="1" ht="36" hidden="1" customHeight="1" outlineLevel="7" x14ac:dyDescent="0.2">
      <c r="A1490" s="221"/>
      <c r="B1490" s="227"/>
      <c r="C1490" s="248"/>
      <c r="D1490" s="248"/>
      <c r="E1490" s="254"/>
      <c r="F1490" s="265"/>
      <c r="G1490" s="270"/>
      <c r="H1490" s="270"/>
      <c r="I1490" s="4" t="s">
        <v>82</v>
      </c>
      <c r="J1490" s="259"/>
      <c r="K1490" s="259">
        <v>1</v>
      </c>
      <c r="L1490" s="234">
        <v>0</v>
      </c>
      <c r="M1490" s="116">
        <v>3.0283383097187245E-5</v>
      </c>
      <c r="N1490" s="5">
        <f t="shared" si="250"/>
        <v>8267363.5855321176</v>
      </c>
      <c r="O1490" s="6">
        <v>0</v>
      </c>
      <c r="P1490" s="260">
        <v>0</v>
      </c>
      <c r="Q1490" s="261">
        <f t="shared" si="247"/>
        <v>0</v>
      </c>
      <c r="R1490" s="262">
        <f t="shared" si="247"/>
        <v>0</v>
      </c>
      <c r="S1490" s="6">
        <f t="shared" si="257"/>
        <v>0</v>
      </c>
      <c r="T1490" s="260">
        <f t="shared" si="248"/>
        <v>0</v>
      </c>
      <c r="U1490" s="428">
        <v>0</v>
      </c>
      <c r="W1490" s="226">
        <f t="shared" si="249"/>
        <v>0</v>
      </c>
      <c r="AB1490" s="199"/>
      <c r="AC1490" s="199"/>
    </row>
    <row r="1491" spans="1:29" s="225" customFormat="1" ht="36" hidden="1" customHeight="1" outlineLevel="7" x14ac:dyDescent="0.2">
      <c r="A1491" s="221"/>
      <c r="B1491" s="227"/>
      <c r="C1491" s="248"/>
      <c r="D1491" s="248"/>
      <c r="E1491" s="254"/>
      <c r="F1491" s="265"/>
      <c r="G1491" s="270"/>
      <c r="H1491" s="270"/>
      <c r="I1491" s="4" t="s">
        <v>293</v>
      </c>
      <c r="J1491" s="259"/>
      <c r="K1491" s="259">
        <v>1</v>
      </c>
      <c r="L1491" s="234">
        <v>0</v>
      </c>
      <c r="M1491" s="116">
        <v>4.0377844129582995E-5</v>
      </c>
      <c r="N1491" s="5">
        <f t="shared" si="250"/>
        <v>11023151.447376158</v>
      </c>
      <c r="O1491" s="6">
        <v>0</v>
      </c>
      <c r="P1491" s="260">
        <v>0</v>
      </c>
      <c r="Q1491" s="261">
        <f t="shared" si="247"/>
        <v>0</v>
      </c>
      <c r="R1491" s="262">
        <f t="shared" si="247"/>
        <v>0</v>
      </c>
      <c r="S1491" s="6">
        <f t="shared" si="257"/>
        <v>0</v>
      </c>
      <c r="T1491" s="260">
        <f t="shared" si="248"/>
        <v>0</v>
      </c>
      <c r="U1491" s="428">
        <v>0</v>
      </c>
      <c r="W1491" s="226">
        <f t="shared" si="249"/>
        <v>0</v>
      </c>
      <c r="AB1491" s="199"/>
      <c r="AC1491" s="199"/>
    </row>
    <row r="1492" spans="1:29" s="225" customFormat="1" ht="36" hidden="1" customHeight="1" outlineLevel="7" x14ac:dyDescent="0.2">
      <c r="A1492" s="221"/>
      <c r="B1492" s="227"/>
      <c r="C1492" s="248"/>
      <c r="D1492" s="248"/>
      <c r="E1492" s="254"/>
      <c r="F1492" s="265"/>
      <c r="G1492" s="270"/>
      <c r="H1492" s="270"/>
      <c r="I1492" s="4" t="s">
        <v>294</v>
      </c>
      <c r="J1492" s="259"/>
      <c r="K1492" s="259">
        <v>1</v>
      </c>
      <c r="L1492" s="234">
        <v>0</v>
      </c>
      <c r="M1492" s="116">
        <v>1.0094461032395749E-5</v>
      </c>
      <c r="N1492" s="5">
        <f t="shared" si="250"/>
        <v>2755787.8618440395</v>
      </c>
      <c r="O1492" s="6">
        <v>0</v>
      </c>
      <c r="P1492" s="260">
        <v>0</v>
      </c>
      <c r="Q1492" s="261">
        <f t="shared" si="247"/>
        <v>0</v>
      </c>
      <c r="R1492" s="262">
        <f t="shared" si="247"/>
        <v>0</v>
      </c>
      <c r="S1492" s="6">
        <f t="shared" si="257"/>
        <v>0</v>
      </c>
      <c r="T1492" s="260">
        <f t="shared" si="248"/>
        <v>0</v>
      </c>
      <c r="U1492" s="428">
        <v>0</v>
      </c>
      <c r="W1492" s="226">
        <f t="shared" si="249"/>
        <v>0</v>
      </c>
      <c r="AB1492" s="199"/>
      <c r="AC1492" s="199"/>
    </row>
    <row r="1493" spans="1:29" s="225" customFormat="1" ht="36" hidden="1" customHeight="1" outlineLevel="5" x14ac:dyDescent="0.2">
      <c r="A1493" s="221"/>
      <c r="B1493" s="227"/>
      <c r="C1493" s="248"/>
      <c r="D1493" s="248"/>
      <c r="E1493" s="254"/>
      <c r="F1493" s="265"/>
      <c r="G1493" s="270"/>
      <c r="H1493" s="270"/>
      <c r="I1493" s="22" t="s">
        <v>215</v>
      </c>
      <c r="J1493" s="271"/>
      <c r="K1493" s="271"/>
      <c r="L1493" s="23"/>
      <c r="M1493" s="115">
        <v>1.0094461032395748E-4</v>
      </c>
      <c r="N1493" s="23">
        <f t="shared" si="250"/>
        <v>27557878.618440393</v>
      </c>
      <c r="O1493" s="273">
        <v>0</v>
      </c>
      <c r="P1493" s="274">
        <v>0</v>
      </c>
      <c r="Q1493" s="24">
        <f t="shared" si="247"/>
        <v>0</v>
      </c>
      <c r="R1493" s="23">
        <f t="shared" si="247"/>
        <v>0</v>
      </c>
      <c r="S1493" s="273">
        <f>SUMPRODUCT(S1494:S1500,M1494:M1500)/M1493</f>
        <v>0</v>
      </c>
      <c r="T1493" s="274">
        <f t="shared" si="248"/>
        <v>0</v>
      </c>
      <c r="U1493" s="428">
        <v>0</v>
      </c>
      <c r="W1493" s="226">
        <f t="shared" si="249"/>
        <v>0</v>
      </c>
      <c r="AB1493" s="199"/>
      <c r="AC1493" s="199"/>
    </row>
    <row r="1494" spans="1:29" s="225" customFormat="1" ht="36" hidden="1" customHeight="1" outlineLevel="7" x14ac:dyDescent="0.2">
      <c r="A1494" s="221"/>
      <c r="B1494" s="227"/>
      <c r="C1494" s="248"/>
      <c r="D1494" s="248"/>
      <c r="E1494" s="254"/>
      <c r="F1494" s="265"/>
      <c r="G1494" s="270"/>
      <c r="H1494" s="270"/>
      <c r="I1494" s="4" t="s">
        <v>291</v>
      </c>
      <c r="J1494" s="259"/>
      <c r="K1494" s="259">
        <v>1</v>
      </c>
      <c r="L1494" s="234">
        <v>0</v>
      </c>
      <c r="M1494" s="116">
        <v>5.0472305161978744E-6</v>
      </c>
      <c r="N1494" s="5">
        <f t="shared" si="250"/>
        <v>1377893.9309220198</v>
      </c>
      <c r="O1494" s="6">
        <v>0</v>
      </c>
      <c r="P1494" s="260">
        <v>0</v>
      </c>
      <c r="Q1494" s="261">
        <f t="shared" si="247"/>
        <v>0</v>
      </c>
      <c r="R1494" s="262">
        <f t="shared" si="247"/>
        <v>0</v>
      </c>
      <c r="S1494" s="6">
        <f t="shared" ref="S1494:S1500" si="258">L1494/K1494</f>
        <v>0</v>
      </c>
      <c r="T1494" s="260">
        <f t="shared" si="248"/>
        <v>0</v>
      </c>
      <c r="U1494" s="428">
        <v>0</v>
      </c>
      <c r="W1494" s="226">
        <f t="shared" si="249"/>
        <v>0</v>
      </c>
      <c r="AB1494" s="199"/>
      <c r="AC1494" s="199"/>
    </row>
    <row r="1495" spans="1:29" s="225" customFormat="1" ht="36" hidden="1" customHeight="1" outlineLevel="7" x14ac:dyDescent="0.2">
      <c r="A1495" s="221"/>
      <c r="B1495" s="227"/>
      <c r="C1495" s="248"/>
      <c r="D1495" s="248"/>
      <c r="E1495" s="254"/>
      <c r="F1495" s="265"/>
      <c r="G1495" s="270"/>
      <c r="H1495" s="270"/>
      <c r="I1495" s="4" t="s">
        <v>292</v>
      </c>
      <c r="J1495" s="259"/>
      <c r="K1495" s="259">
        <v>1</v>
      </c>
      <c r="L1495" s="234">
        <v>0</v>
      </c>
      <c r="M1495" s="116">
        <v>5.0472305161978744E-6</v>
      </c>
      <c r="N1495" s="5">
        <f t="shared" si="250"/>
        <v>1377893.9309220198</v>
      </c>
      <c r="O1495" s="6">
        <v>0</v>
      </c>
      <c r="P1495" s="260">
        <v>0</v>
      </c>
      <c r="Q1495" s="261">
        <f t="shared" si="247"/>
        <v>0</v>
      </c>
      <c r="R1495" s="262">
        <f t="shared" si="247"/>
        <v>0</v>
      </c>
      <c r="S1495" s="6">
        <f t="shared" si="258"/>
        <v>0</v>
      </c>
      <c r="T1495" s="260">
        <f t="shared" si="248"/>
        <v>0</v>
      </c>
      <c r="U1495" s="428">
        <v>0</v>
      </c>
      <c r="W1495" s="226">
        <f t="shared" si="249"/>
        <v>0</v>
      </c>
      <c r="AB1495" s="199"/>
      <c r="AC1495" s="199"/>
    </row>
    <row r="1496" spans="1:29" s="225" customFormat="1" ht="36" hidden="1" customHeight="1" outlineLevel="7" x14ac:dyDescent="0.2">
      <c r="A1496" s="221"/>
      <c r="B1496" s="227"/>
      <c r="C1496" s="248"/>
      <c r="D1496" s="248"/>
      <c r="E1496" s="254"/>
      <c r="F1496" s="265"/>
      <c r="G1496" s="270"/>
      <c r="H1496" s="270"/>
      <c r="I1496" s="4" t="s">
        <v>231</v>
      </c>
      <c r="J1496" s="259"/>
      <c r="K1496" s="259">
        <v>1</v>
      </c>
      <c r="L1496" s="234">
        <v>0</v>
      </c>
      <c r="M1496" s="116">
        <v>3.5330613613385115E-5</v>
      </c>
      <c r="N1496" s="5">
        <f t="shared" si="250"/>
        <v>9645257.516454136</v>
      </c>
      <c r="O1496" s="6">
        <v>0</v>
      </c>
      <c r="P1496" s="260">
        <v>0</v>
      </c>
      <c r="Q1496" s="261">
        <f t="shared" si="247"/>
        <v>0</v>
      </c>
      <c r="R1496" s="262">
        <f t="shared" si="247"/>
        <v>0</v>
      </c>
      <c r="S1496" s="6">
        <f t="shared" si="258"/>
        <v>0</v>
      </c>
      <c r="T1496" s="260">
        <f t="shared" si="248"/>
        <v>0</v>
      </c>
      <c r="U1496" s="428">
        <v>0</v>
      </c>
      <c r="W1496" s="226">
        <f t="shared" si="249"/>
        <v>0</v>
      </c>
      <c r="AB1496" s="199"/>
      <c r="AC1496" s="199"/>
    </row>
    <row r="1497" spans="1:29" s="225" customFormat="1" ht="36" hidden="1" customHeight="1" outlineLevel="7" x14ac:dyDescent="0.2">
      <c r="A1497" s="221"/>
      <c r="B1497" s="227"/>
      <c r="C1497" s="248"/>
      <c r="D1497" s="248"/>
      <c r="E1497" s="254"/>
      <c r="F1497" s="265"/>
      <c r="G1497" s="270"/>
      <c r="H1497" s="270"/>
      <c r="I1497" s="4" t="s">
        <v>80</v>
      </c>
      <c r="J1497" s="259"/>
      <c r="K1497" s="259">
        <v>1</v>
      </c>
      <c r="L1497" s="234">
        <v>0</v>
      </c>
      <c r="M1497" s="116">
        <v>1.5141691548593622E-5</v>
      </c>
      <c r="N1497" s="5">
        <f t="shared" si="250"/>
        <v>4133681.7927660588</v>
      </c>
      <c r="O1497" s="6">
        <v>0</v>
      </c>
      <c r="P1497" s="260">
        <v>0</v>
      </c>
      <c r="Q1497" s="261">
        <f t="shared" si="247"/>
        <v>0</v>
      </c>
      <c r="R1497" s="262">
        <f t="shared" si="247"/>
        <v>0</v>
      </c>
      <c r="S1497" s="6">
        <f t="shared" si="258"/>
        <v>0</v>
      </c>
      <c r="T1497" s="260">
        <f t="shared" si="248"/>
        <v>0</v>
      </c>
      <c r="U1497" s="428">
        <v>0</v>
      </c>
      <c r="W1497" s="226">
        <f t="shared" si="249"/>
        <v>0</v>
      </c>
      <c r="AB1497" s="199"/>
      <c r="AC1497" s="199"/>
    </row>
    <row r="1498" spans="1:29" s="225" customFormat="1" ht="36" hidden="1" customHeight="1" outlineLevel="7" x14ac:dyDescent="0.2">
      <c r="A1498" s="221"/>
      <c r="B1498" s="227"/>
      <c r="C1498" s="248"/>
      <c r="D1498" s="248"/>
      <c r="E1498" s="254"/>
      <c r="F1498" s="265"/>
      <c r="G1498" s="270"/>
      <c r="H1498" s="270"/>
      <c r="I1498" s="4" t="s">
        <v>82</v>
      </c>
      <c r="J1498" s="259"/>
      <c r="K1498" s="259">
        <v>1</v>
      </c>
      <c r="L1498" s="234">
        <v>0</v>
      </c>
      <c r="M1498" s="116">
        <v>1.5141691548593622E-5</v>
      </c>
      <c r="N1498" s="5">
        <f t="shared" si="250"/>
        <v>4133681.7927660588</v>
      </c>
      <c r="O1498" s="6">
        <v>0</v>
      </c>
      <c r="P1498" s="260">
        <v>0</v>
      </c>
      <c r="Q1498" s="261">
        <f t="shared" ref="Q1498:R1532" si="259">S1498-O1498</f>
        <v>0</v>
      </c>
      <c r="R1498" s="262">
        <f t="shared" si="259"/>
        <v>0</v>
      </c>
      <c r="S1498" s="6">
        <f t="shared" si="258"/>
        <v>0</v>
      </c>
      <c r="T1498" s="260">
        <f t="shared" ref="T1498:T1532" si="260">S1498*N1498</f>
        <v>0</v>
      </c>
      <c r="U1498" s="428">
        <v>0</v>
      </c>
      <c r="W1498" s="226">
        <f t="shared" ref="W1498:W1534" si="261">V1498-L1498</f>
        <v>0</v>
      </c>
      <c r="AB1498" s="199"/>
      <c r="AC1498" s="199"/>
    </row>
    <row r="1499" spans="1:29" s="225" customFormat="1" ht="36" hidden="1" customHeight="1" outlineLevel="7" x14ac:dyDescent="0.2">
      <c r="A1499" s="221"/>
      <c r="B1499" s="227"/>
      <c r="C1499" s="248"/>
      <c r="D1499" s="248"/>
      <c r="E1499" s="254"/>
      <c r="F1499" s="265"/>
      <c r="G1499" s="270"/>
      <c r="H1499" s="270"/>
      <c r="I1499" s="4" t="s">
        <v>293</v>
      </c>
      <c r="J1499" s="259"/>
      <c r="K1499" s="259">
        <v>1</v>
      </c>
      <c r="L1499" s="234">
        <v>0</v>
      </c>
      <c r="M1499" s="116">
        <v>2.0188922064791498E-5</v>
      </c>
      <c r="N1499" s="5">
        <f t="shared" ref="N1499:N1532" si="262">M1499*$N$5</f>
        <v>5511575.723688079</v>
      </c>
      <c r="O1499" s="6">
        <v>0</v>
      </c>
      <c r="P1499" s="260">
        <v>0</v>
      </c>
      <c r="Q1499" s="261">
        <f t="shared" si="259"/>
        <v>0</v>
      </c>
      <c r="R1499" s="262">
        <f t="shared" si="259"/>
        <v>0</v>
      </c>
      <c r="S1499" s="6">
        <f t="shared" si="258"/>
        <v>0</v>
      </c>
      <c r="T1499" s="260">
        <f t="shared" si="260"/>
        <v>0</v>
      </c>
      <c r="U1499" s="428">
        <v>0</v>
      </c>
      <c r="W1499" s="226">
        <f t="shared" si="261"/>
        <v>0</v>
      </c>
      <c r="AB1499" s="199"/>
      <c r="AC1499" s="199"/>
    </row>
    <row r="1500" spans="1:29" s="225" customFormat="1" ht="36" hidden="1" customHeight="1" outlineLevel="7" x14ac:dyDescent="0.2">
      <c r="A1500" s="221"/>
      <c r="B1500" s="227"/>
      <c r="C1500" s="248"/>
      <c r="D1500" s="248"/>
      <c r="E1500" s="254"/>
      <c r="F1500" s="265"/>
      <c r="G1500" s="270"/>
      <c r="H1500" s="270"/>
      <c r="I1500" s="4" t="s">
        <v>294</v>
      </c>
      <c r="J1500" s="259"/>
      <c r="K1500" s="259">
        <v>1</v>
      </c>
      <c r="L1500" s="234">
        <v>0</v>
      </c>
      <c r="M1500" s="116">
        <v>5.0472305161978744E-6</v>
      </c>
      <c r="N1500" s="5">
        <f t="shared" si="262"/>
        <v>1377893.9309220198</v>
      </c>
      <c r="O1500" s="6">
        <v>0</v>
      </c>
      <c r="P1500" s="260">
        <v>0</v>
      </c>
      <c r="Q1500" s="261">
        <f t="shared" si="259"/>
        <v>0</v>
      </c>
      <c r="R1500" s="262">
        <f t="shared" si="259"/>
        <v>0</v>
      </c>
      <c r="S1500" s="6">
        <f t="shared" si="258"/>
        <v>0</v>
      </c>
      <c r="T1500" s="260">
        <f t="shared" si="260"/>
        <v>0</v>
      </c>
      <c r="U1500" s="428">
        <v>0</v>
      </c>
      <c r="W1500" s="226">
        <f t="shared" si="261"/>
        <v>0</v>
      </c>
      <c r="AB1500" s="199"/>
      <c r="AC1500" s="199"/>
    </row>
    <row r="1501" spans="1:29" s="225" customFormat="1" ht="36" hidden="1" customHeight="1" outlineLevel="5" x14ac:dyDescent="0.2">
      <c r="A1501" s="221"/>
      <c r="B1501" s="227"/>
      <c r="C1501" s="248"/>
      <c r="D1501" s="248"/>
      <c r="E1501" s="254"/>
      <c r="F1501" s="265"/>
      <c r="G1501" s="270"/>
      <c r="H1501" s="270"/>
      <c r="I1501" s="22" t="s">
        <v>216</v>
      </c>
      <c r="J1501" s="271"/>
      <c r="K1501" s="271"/>
      <c r="L1501" s="23"/>
      <c r="M1501" s="115">
        <v>1.0094461032395748E-4</v>
      </c>
      <c r="N1501" s="23">
        <f t="shared" si="262"/>
        <v>27557878.618440393</v>
      </c>
      <c r="O1501" s="273">
        <v>0</v>
      </c>
      <c r="P1501" s="274">
        <v>0</v>
      </c>
      <c r="Q1501" s="24">
        <f t="shared" si="259"/>
        <v>0</v>
      </c>
      <c r="R1501" s="23">
        <f t="shared" si="259"/>
        <v>0</v>
      </c>
      <c r="S1501" s="273">
        <f>SUMPRODUCT(S1502:S1508,M1502:M1508)/M1501</f>
        <v>0</v>
      </c>
      <c r="T1501" s="274">
        <f t="shared" si="260"/>
        <v>0</v>
      </c>
      <c r="U1501" s="428">
        <v>0</v>
      </c>
      <c r="W1501" s="226">
        <f t="shared" si="261"/>
        <v>0</v>
      </c>
      <c r="AB1501" s="199"/>
      <c r="AC1501" s="199"/>
    </row>
    <row r="1502" spans="1:29" s="225" customFormat="1" ht="36" hidden="1" customHeight="1" outlineLevel="7" x14ac:dyDescent="0.2">
      <c r="A1502" s="221"/>
      <c r="B1502" s="227"/>
      <c r="C1502" s="248"/>
      <c r="D1502" s="248"/>
      <c r="E1502" s="254"/>
      <c r="F1502" s="265"/>
      <c r="G1502" s="270"/>
      <c r="H1502" s="270"/>
      <c r="I1502" s="4" t="s">
        <v>291</v>
      </c>
      <c r="J1502" s="259"/>
      <c r="K1502" s="259">
        <v>1</v>
      </c>
      <c r="L1502" s="234">
        <v>0</v>
      </c>
      <c r="M1502" s="116">
        <v>5.0472305161978744E-6</v>
      </c>
      <c r="N1502" s="5">
        <f t="shared" si="262"/>
        <v>1377893.9309220198</v>
      </c>
      <c r="O1502" s="6">
        <v>0</v>
      </c>
      <c r="P1502" s="260">
        <v>0</v>
      </c>
      <c r="Q1502" s="261">
        <f t="shared" si="259"/>
        <v>0</v>
      </c>
      <c r="R1502" s="262">
        <f t="shared" si="259"/>
        <v>0</v>
      </c>
      <c r="S1502" s="6">
        <f t="shared" ref="S1502:S1508" si="263">L1502/K1502</f>
        <v>0</v>
      </c>
      <c r="T1502" s="260">
        <f t="shared" si="260"/>
        <v>0</v>
      </c>
      <c r="U1502" s="428">
        <v>0</v>
      </c>
      <c r="W1502" s="226">
        <f t="shared" si="261"/>
        <v>0</v>
      </c>
      <c r="AB1502" s="199"/>
      <c r="AC1502" s="199"/>
    </row>
    <row r="1503" spans="1:29" s="225" customFormat="1" ht="36" hidden="1" customHeight="1" outlineLevel="7" x14ac:dyDescent="0.2">
      <c r="A1503" s="221"/>
      <c r="B1503" s="227"/>
      <c r="C1503" s="248"/>
      <c r="D1503" s="248"/>
      <c r="E1503" s="254"/>
      <c r="F1503" s="265"/>
      <c r="G1503" s="270"/>
      <c r="H1503" s="270"/>
      <c r="I1503" s="4" t="s">
        <v>292</v>
      </c>
      <c r="J1503" s="259"/>
      <c r="K1503" s="259">
        <v>1</v>
      </c>
      <c r="L1503" s="234">
        <v>0</v>
      </c>
      <c r="M1503" s="116">
        <v>5.0472305161978744E-6</v>
      </c>
      <c r="N1503" s="5">
        <f t="shared" si="262"/>
        <v>1377893.9309220198</v>
      </c>
      <c r="O1503" s="6">
        <v>0</v>
      </c>
      <c r="P1503" s="260">
        <v>0</v>
      </c>
      <c r="Q1503" s="261">
        <f t="shared" si="259"/>
        <v>0</v>
      </c>
      <c r="R1503" s="262">
        <f t="shared" si="259"/>
        <v>0</v>
      </c>
      <c r="S1503" s="6">
        <f t="shared" si="263"/>
        <v>0</v>
      </c>
      <c r="T1503" s="260">
        <f t="shared" si="260"/>
        <v>0</v>
      </c>
      <c r="U1503" s="428">
        <v>0</v>
      </c>
      <c r="W1503" s="226">
        <f t="shared" si="261"/>
        <v>0</v>
      </c>
      <c r="AB1503" s="199"/>
      <c r="AC1503" s="199"/>
    </row>
    <row r="1504" spans="1:29" s="225" customFormat="1" ht="36" hidden="1" customHeight="1" outlineLevel="7" x14ac:dyDescent="0.2">
      <c r="A1504" s="221"/>
      <c r="B1504" s="227"/>
      <c r="C1504" s="248"/>
      <c r="D1504" s="248"/>
      <c r="E1504" s="254"/>
      <c r="F1504" s="265"/>
      <c r="G1504" s="270"/>
      <c r="H1504" s="270"/>
      <c r="I1504" s="4" t="s">
        <v>231</v>
      </c>
      <c r="J1504" s="259"/>
      <c r="K1504" s="259">
        <v>1</v>
      </c>
      <c r="L1504" s="234">
        <v>0</v>
      </c>
      <c r="M1504" s="116">
        <v>3.5330613613385115E-5</v>
      </c>
      <c r="N1504" s="5">
        <f t="shared" si="262"/>
        <v>9645257.516454136</v>
      </c>
      <c r="O1504" s="6">
        <v>0</v>
      </c>
      <c r="P1504" s="260">
        <v>0</v>
      </c>
      <c r="Q1504" s="261">
        <f t="shared" si="259"/>
        <v>0</v>
      </c>
      <c r="R1504" s="262">
        <f t="shared" si="259"/>
        <v>0</v>
      </c>
      <c r="S1504" s="6">
        <f t="shared" si="263"/>
        <v>0</v>
      </c>
      <c r="T1504" s="260">
        <f t="shared" si="260"/>
        <v>0</v>
      </c>
      <c r="U1504" s="428">
        <v>0</v>
      </c>
      <c r="W1504" s="226">
        <f t="shared" si="261"/>
        <v>0</v>
      </c>
      <c r="AB1504" s="199"/>
      <c r="AC1504" s="199"/>
    </row>
    <row r="1505" spans="1:29" s="225" customFormat="1" ht="36" hidden="1" customHeight="1" outlineLevel="7" x14ac:dyDescent="0.2">
      <c r="A1505" s="221"/>
      <c r="B1505" s="227"/>
      <c r="C1505" s="248"/>
      <c r="D1505" s="248"/>
      <c r="E1505" s="254"/>
      <c r="F1505" s="265"/>
      <c r="G1505" s="270"/>
      <c r="H1505" s="270"/>
      <c r="I1505" s="4" t="s">
        <v>80</v>
      </c>
      <c r="J1505" s="259"/>
      <c r="K1505" s="259">
        <v>1</v>
      </c>
      <c r="L1505" s="234">
        <v>0</v>
      </c>
      <c r="M1505" s="116">
        <v>1.5141691548593622E-5</v>
      </c>
      <c r="N1505" s="5">
        <f t="shared" si="262"/>
        <v>4133681.7927660588</v>
      </c>
      <c r="O1505" s="6">
        <v>0</v>
      </c>
      <c r="P1505" s="260">
        <v>0</v>
      </c>
      <c r="Q1505" s="261">
        <f t="shared" si="259"/>
        <v>0</v>
      </c>
      <c r="R1505" s="262">
        <f t="shared" si="259"/>
        <v>0</v>
      </c>
      <c r="S1505" s="6">
        <f t="shared" si="263"/>
        <v>0</v>
      </c>
      <c r="T1505" s="260">
        <f t="shared" si="260"/>
        <v>0</v>
      </c>
      <c r="U1505" s="428">
        <v>0</v>
      </c>
      <c r="W1505" s="226">
        <f t="shared" si="261"/>
        <v>0</v>
      </c>
      <c r="AB1505" s="199"/>
      <c r="AC1505" s="199"/>
    </row>
    <row r="1506" spans="1:29" s="225" customFormat="1" ht="36" hidden="1" customHeight="1" outlineLevel="7" x14ac:dyDescent="0.2">
      <c r="A1506" s="221"/>
      <c r="B1506" s="227"/>
      <c r="C1506" s="248"/>
      <c r="D1506" s="248"/>
      <c r="E1506" s="254"/>
      <c r="F1506" s="265"/>
      <c r="G1506" s="270"/>
      <c r="H1506" s="270"/>
      <c r="I1506" s="4" t="s">
        <v>82</v>
      </c>
      <c r="J1506" s="259"/>
      <c r="K1506" s="259">
        <v>1</v>
      </c>
      <c r="L1506" s="234">
        <v>0</v>
      </c>
      <c r="M1506" s="116">
        <v>1.5141691548593622E-5</v>
      </c>
      <c r="N1506" s="5">
        <f t="shared" si="262"/>
        <v>4133681.7927660588</v>
      </c>
      <c r="O1506" s="6">
        <v>0</v>
      </c>
      <c r="P1506" s="260">
        <v>0</v>
      </c>
      <c r="Q1506" s="261">
        <f t="shared" si="259"/>
        <v>0</v>
      </c>
      <c r="R1506" s="262">
        <f t="shared" si="259"/>
        <v>0</v>
      </c>
      <c r="S1506" s="6">
        <f t="shared" si="263"/>
        <v>0</v>
      </c>
      <c r="T1506" s="260">
        <f t="shared" si="260"/>
        <v>0</v>
      </c>
      <c r="U1506" s="428">
        <v>0</v>
      </c>
      <c r="W1506" s="226">
        <f t="shared" si="261"/>
        <v>0</v>
      </c>
      <c r="AB1506" s="199"/>
      <c r="AC1506" s="199"/>
    </row>
    <row r="1507" spans="1:29" s="225" customFormat="1" ht="36" hidden="1" customHeight="1" outlineLevel="7" x14ac:dyDescent="0.2">
      <c r="A1507" s="221"/>
      <c r="B1507" s="227"/>
      <c r="C1507" s="248"/>
      <c r="D1507" s="248"/>
      <c r="E1507" s="254"/>
      <c r="F1507" s="265"/>
      <c r="G1507" s="270"/>
      <c r="H1507" s="270"/>
      <c r="I1507" s="4" t="s">
        <v>293</v>
      </c>
      <c r="J1507" s="259"/>
      <c r="K1507" s="259">
        <v>1</v>
      </c>
      <c r="L1507" s="234">
        <v>0</v>
      </c>
      <c r="M1507" s="116">
        <v>2.0188922064791498E-5</v>
      </c>
      <c r="N1507" s="5">
        <f t="shared" si="262"/>
        <v>5511575.723688079</v>
      </c>
      <c r="O1507" s="6">
        <v>0</v>
      </c>
      <c r="P1507" s="260">
        <v>0</v>
      </c>
      <c r="Q1507" s="261">
        <f t="shared" si="259"/>
        <v>0</v>
      </c>
      <c r="R1507" s="262">
        <f t="shared" si="259"/>
        <v>0</v>
      </c>
      <c r="S1507" s="6">
        <f t="shared" si="263"/>
        <v>0</v>
      </c>
      <c r="T1507" s="260">
        <f t="shared" si="260"/>
        <v>0</v>
      </c>
      <c r="U1507" s="428">
        <v>0</v>
      </c>
      <c r="W1507" s="226">
        <f t="shared" si="261"/>
        <v>0</v>
      </c>
      <c r="AB1507" s="199"/>
      <c r="AC1507" s="199"/>
    </row>
    <row r="1508" spans="1:29" s="225" customFormat="1" ht="36" hidden="1" customHeight="1" outlineLevel="7" x14ac:dyDescent="0.2">
      <c r="A1508" s="221"/>
      <c r="B1508" s="227"/>
      <c r="C1508" s="248"/>
      <c r="D1508" s="248"/>
      <c r="E1508" s="254"/>
      <c r="F1508" s="265"/>
      <c r="G1508" s="270"/>
      <c r="H1508" s="270"/>
      <c r="I1508" s="4" t="s">
        <v>294</v>
      </c>
      <c r="J1508" s="259"/>
      <c r="K1508" s="259">
        <v>1</v>
      </c>
      <c r="L1508" s="234">
        <v>0</v>
      </c>
      <c r="M1508" s="116">
        <v>5.0472305161978744E-6</v>
      </c>
      <c r="N1508" s="5">
        <f t="shared" si="262"/>
        <v>1377893.9309220198</v>
      </c>
      <c r="O1508" s="6">
        <v>0</v>
      </c>
      <c r="P1508" s="260">
        <v>0</v>
      </c>
      <c r="Q1508" s="261">
        <f t="shared" si="259"/>
        <v>0</v>
      </c>
      <c r="R1508" s="262">
        <f t="shared" si="259"/>
        <v>0</v>
      </c>
      <c r="S1508" s="6">
        <f t="shared" si="263"/>
        <v>0</v>
      </c>
      <c r="T1508" s="260">
        <f t="shared" si="260"/>
        <v>0</v>
      </c>
      <c r="U1508" s="428">
        <v>0</v>
      </c>
      <c r="W1508" s="226">
        <f t="shared" si="261"/>
        <v>0</v>
      </c>
      <c r="AB1508" s="199"/>
      <c r="AC1508" s="199"/>
    </row>
    <row r="1509" spans="1:29" s="225" customFormat="1" ht="36" hidden="1" customHeight="1" outlineLevel="5" x14ac:dyDescent="0.2">
      <c r="A1509" s="221"/>
      <c r="B1509" s="227"/>
      <c r="C1509" s="248"/>
      <c r="D1509" s="248"/>
      <c r="E1509" s="254"/>
      <c r="F1509" s="265"/>
      <c r="G1509" s="270"/>
      <c r="H1509" s="270"/>
      <c r="I1509" s="22" t="s">
        <v>217</v>
      </c>
      <c r="J1509" s="271"/>
      <c r="K1509" s="271"/>
      <c r="L1509" s="23"/>
      <c r="M1509" s="115">
        <v>1.0094461032395748E-4</v>
      </c>
      <c r="N1509" s="23">
        <f t="shared" si="262"/>
        <v>27557878.618440393</v>
      </c>
      <c r="O1509" s="273">
        <v>0</v>
      </c>
      <c r="P1509" s="274">
        <v>0</v>
      </c>
      <c r="Q1509" s="24">
        <f t="shared" si="259"/>
        <v>0</v>
      </c>
      <c r="R1509" s="23">
        <f t="shared" si="259"/>
        <v>0</v>
      </c>
      <c r="S1509" s="273">
        <f>SUMPRODUCT(S1510:S1516,M1510:M1516)/M1509</f>
        <v>0</v>
      </c>
      <c r="T1509" s="274">
        <f t="shared" si="260"/>
        <v>0</v>
      </c>
      <c r="U1509" s="428">
        <v>0</v>
      </c>
      <c r="W1509" s="226">
        <f t="shared" si="261"/>
        <v>0</v>
      </c>
      <c r="AB1509" s="199"/>
      <c r="AC1509" s="199"/>
    </row>
    <row r="1510" spans="1:29" s="225" customFormat="1" ht="36" hidden="1" customHeight="1" outlineLevel="7" x14ac:dyDescent="0.2">
      <c r="A1510" s="221"/>
      <c r="B1510" s="227"/>
      <c r="C1510" s="248"/>
      <c r="D1510" s="248"/>
      <c r="E1510" s="254"/>
      <c r="F1510" s="265"/>
      <c r="G1510" s="270"/>
      <c r="H1510" s="270"/>
      <c r="I1510" s="4" t="s">
        <v>291</v>
      </c>
      <c r="J1510" s="259"/>
      <c r="K1510" s="259">
        <v>1</v>
      </c>
      <c r="L1510" s="234">
        <v>0</v>
      </c>
      <c r="M1510" s="116">
        <v>5.0472305161978744E-6</v>
      </c>
      <c r="N1510" s="5">
        <f t="shared" si="262"/>
        <v>1377893.9309220198</v>
      </c>
      <c r="O1510" s="6">
        <v>0</v>
      </c>
      <c r="P1510" s="260">
        <v>0</v>
      </c>
      <c r="Q1510" s="261">
        <f t="shared" si="259"/>
        <v>0</v>
      </c>
      <c r="R1510" s="262">
        <f t="shared" si="259"/>
        <v>0</v>
      </c>
      <c r="S1510" s="6">
        <f t="shared" ref="S1510:S1516" si="264">L1510/K1510</f>
        <v>0</v>
      </c>
      <c r="T1510" s="260">
        <f t="shared" si="260"/>
        <v>0</v>
      </c>
      <c r="U1510" s="428">
        <v>0</v>
      </c>
      <c r="W1510" s="226">
        <f t="shared" si="261"/>
        <v>0</v>
      </c>
      <c r="AB1510" s="199"/>
      <c r="AC1510" s="199"/>
    </row>
    <row r="1511" spans="1:29" s="225" customFormat="1" ht="36" hidden="1" customHeight="1" outlineLevel="7" x14ac:dyDescent="0.2">
      <c r="A1511" s="221"/>
      <c r="B1511" s="227"/>
      <c r="C1511" s="248"/>
      <c r="D1511" s="248"/>
      <c r="E1511" s="254"/>
      <c r="F1511" s="265"/>
      <c r="G1511" s="270"/>
      <c r="H1511" s="270"/>
      <c r="I1511" s="4" t="s">
        <v>292</v>
      </c>
      <c r="J1511" s="259"/>
      <c r="K1511" s="259">
        <v>1</v>
      </c>
      <c r="L1511" s="234">
        <v>0</v>
      </c>
      <c r="M1511" s="116">
        <v>5.0472305161978744E-6</v>
      </c>
      <c r="N1511" s="5">
        <f t="shared" si="262"/>
        <v>1377893.9309220198</v>
      </c>
      <c r="O1511" s="6">
        <v>0</v>
      </c>
      <c r="P1511" s="260">
        <v>0</v>
      </c>
      <c r="Q1511" s="261">
        <f t="shared" si="259"/>
        <v>0</v>
      </c>
      <c r="R1511" s="262">
        <f t="shared" si="259"/>
        <v>0</v>
      </c>
      <c r="S1511" s="6">
        <f t="shared" si="264"/>
        <v>0</v>
      </c>
      <c r="T1511" s="260">
        <f t="shared" si="260"/>
        <v>0</v>
      </c>
      <c r="U1511" s="428">
        <v>0</v>
      </c>
      <c r="W1511" s="226">
        <f t="shared" si="261"/>
        <v>0</v>
      </c>
      <c r="AB1511" s="199"/>
      <c r="AC1511" s="199"/>
    </row>
    <row r="1512" spans="1:29" s="225" customFormat="1" ht="36" hidden="1" customHeight="1" outlineLevel="7" x14ac:dyDescent="0.2">
      <c r="A1512" s="221"/>
      <c r="B1512" s="227"/>
      <c r="C1512" s="248"/>
      <c r="D1512" s="248"/>
      <c r="E1512" s="254"/>
      <c r="F1512" s="265"/>
      <c r="G1512" s="270"/>
      <c r="H1512" s="270"/>
      <c r="I1512" s="4" t="s">
        <v>231</v>
      </c>
      <c r="J1512" s="259"/>
      <c r="K1512" s="259">
        <v>1</v>
      </c>
      <c r="L1512" s="234">
        <v>0</v>
      </c>
      <c r="M1512" s="116">
        <v>3.5330613613385115E-5</v>
      </c>
      <c r="N1512" s="5">
        <f t="shared" si="262"/>
        <v>9645257.516454136</v>
      </c>
      <c r="O1512" s="6">
        <v>0</v>
      </c>
      <c r="P1512" s="260">
        <v>0</v>
      </c>
      <c r="Q1512" s="261">
        <f t="shared" si="259"/>
        <v>0</v>
      </c>
      <c r="R1512" s="262">
        <f t="shared" si="259"/>
        <v>0</v>
      </c>
      <c r="S1512" s="6">
        <f t="shared" si="264"/>
        <v>0</v>
      </c>
      <c r="T1512" s="260">
        <f t="shared" si="260"/>
        <v>0</v>
      </c>
      <c r="U1512" s="428">
        <v>0</v>
      </c>
      <c r="W1512" s="226">
        <f t="shared" si="261"/>
        <v>0</v>
      </c>
      <c r="AB1512" s="199"/>
      <c r="AC1512" s="199"/>
    </row>
    <row r="1513" spans="1:29" s="225" customFormat="1" ht="36" hidden="1" customHeight="1" outlineLevel="7" x14ac:dyDescent="0.2">
      <c r="A1513" s="221"/>
      <c r="B1513" s="227"/>
      <c r="C1513" s="248"/>
      <c r="D1513" s="248"/>
      <c r="E1513" s="254"/>
      <c r="F1513" s="265"/>
      <c r="G1513" s="270"/>
      <c r="H1513" s="270"/>
      <c r="I1513" s="4" t="s">
        <v>80</v>
      </c>
      <c r="J1513" s="259"/>
      <c r="K1513" s="259">
        <v>1</v>
      </c>
      <c r="L1513" s="234">
        <v>0</v>
      </c>
      <c r="M1513" s="116">
        <v>1.5141691548593622E-5</v>
      </c>
      <c r="N1513" s="5">
        <f t="shared" si="262"/>
        <v>4133681.7927660588</v>
      </c>
      <c r="O1513" s="6">
        <v>0</v>
      </c>
      <c r="P1513" s="260">
        <v>0</v>
      </c>
      <c r="Q1513" s="261">
        <f t="shared" si="259"/>
        <v>0</v>
      </c>
      <c r="R1513" s="262">
        <f t="shared" si="259"/>
        <v>0</v>
      </c>
      <c r="S1513" s="6">
        <f t="shared" si="264"/>
        <v>0</v>
      </c>
      <c r="T1513" s="260">
        <f t="shared" si="260"/>
        <v>0</v>
      </c>
      <c r="U1513" s="428">
        <v>0</v>
      </c>
      <c r="W1513" s="226">
        <f t="shared" si="261"/>
        <v>0</v>
      </c>
      <c r="AB1513" s="199"/>
      <c r="AC1513" s="199"/>
    </row>
    <row r="1514" spans="1:29" s="225" customFormat="1" ht="36" hidden="1" customHeight="1" outlineLevel="7" x14ac:dyDescent="0.2">
      <c r="A1514" s="221"/>
      <c r="B1514" s="227"/>
      <c r="C1514" s="248"/>
      <c r="D1514" s="248"/>
      <c r="E1514" s="254"/>
      <c r="F1514" s="265"/>
      <c r="G1514" s="270"/>
      <c r="H1514" s="270"/>
      <c r="I1514" s="4" t="s">
        <v>82</v>
      </c>
      <c r="J1514" s="259"/>
      <c r="K1514" s="259">
        <v>1</v>
      </c>
      <c r="L1514" s="234">
        <v>0</v>
      </c>
      <c r="M1514" s="116">
        <v>1.5141691548593622E-5</v>
      </c>
      <c r="N1514" s="5">
        <f t="shared" si="262"/>
        <v>4133681.7927660588</v>
      </c>
      <c r="O1514" s="6">
        <v>0</v>
      </c>
      <c r="P1514" s="260">
        <v>0</v>
      </c>
      <c r="Q1514" s="261">
        <f t="shared" si="259"/>
        <v>0</v>
      </c>
      <c r="R1514" s="262">
        <f t="shared" si="259"/>
        <v>0</v>
      </c>
      <c r="S1514" s="6">
        <f t="shared" si="264"/>
        <v>0</v>
      </c>
      <c r="T1514" s="260">
        <f t="shared" si="260"/>
        <v>0</v>
      </c>
      <c r="U1514" s="428">
        <v>0</v>
      </c>
      <c r="W1514" s="226">
        <f t="shared" si="261"/>
        <v>0</v>
      </c>
      <c r="AB1514" s="199"/>
      <c r="AC1514" s="199"/>
    </row>
    <row r="1515" spans="1:29" s="225" customFormat="1" ht="36" hidden="1" customHeight="1" outlineLevel="7" x14ac:dyDescent="0.2">
      <c r="A1515" s="221"/>
      <c r="B1515" s="227"/>
      <c r="C1515" s="248"/>
      <c r="D1515" s="248"/>
      <c r="E1515" s="254"/>
      <c r="F1515" s="265"/>
      <c r="G1515" s="270"/>
      <c r="H1515" s="270"/>
      <c r="I1515" s="4" t="s">
        <v>293</v>
      </c>
      <c r="J1515" s="259"/>
      <c r="K1515" s="259">
        <v>1</v>
      </c>
      <c r="L1515" s="234">
        <v>0</v>
      </c>
      <c r="M1515" s="116">
        <v>2.0188922064791498E-5</v>
      </c>
      <c r="N1515" s="5">
        <f t="shared" si="262"/>
        <v>5511575.723688079</v>
      </c>
      <c r="O1515" s="6">
        <v>0</v>
      </c>
      <c r="P1515" s="260">
        <v>0</v>
      </c>
      <c r="Q1515" s="261">
        <f t="shared" si="259"/>
        <v>0</v>
      </c>
      <c r="R1515" s="262">
        <f t="shared" si="259"/>
        <v>0</v>
      </c>
      <c r="S1515" s="6">
        <f t="shared" si="264"/>
        <v>0</v>
      </c>
      <c r="T1515" s="260">
        <f t="shared" si="260"/>
        <v>0</v>
      </c>
      <c r="U1515" s="428">
        <v>0</v>
      </c>
      <c r="W1515" s="226">
        <f t="shared" si="261"/>
        <v>0</v>
      </c>
      <c r="AB1515" s="199"/>
      <c r="AC1515" s="199"/>
    </row>
    <row r="1516" spans="1:29" s="225" customFormat="1" ht="36" hidden="1" customHeight="1" outlineLevel="7" x14ac:dyDescent="0.2">
      <c r="A1516" s="221"/>
      <c r="B1516" s="227"/>
      <c r="C1516" s="248"/>
      <c r="D1516" s="248"/>
      <c r="E1516" s="254"/>
      <c r="F1516" s="265"/>
      <c r="G1516" s="270"/>
      <c r="H1516" s="270"/>
      <c r="I1516" s="4" t="s">
        <v>294</v>
      </c>
      <c r="J1516" s="259"/>
      <c r="K1516" s="259">
        <v>1</v>
      </c>
      <c r="L1516" s="234">
        <v>0</v>
      </c>
      <c r="M1516" s="116">
        <v>5.0472305161978744E-6</v>
      </c>
      <c r="N1516" s="5">
        <f t="shared" si="262"/>
        <v>1377893.9309220198</v>
      </c>
      <c r="O1516" s="6">
        <v>0</v>
      </c>
      <c r="P1516" s="260">
        <v>0</v>
      </c>
      <c r="Q1516" s="261">
        <f t="shared" si="259"/>
        <v>0</v>
      </c>
      <c r="R1516" s="262">
        <f t="shared" si="259"/>
        <v>0</v>
      </c>
      <c r="S1516" s="6">
        <f t="shared" si="264"/>
        <v>0</v>
      </c>
      <c r="T1516" s="260">
        <f t="shared" si="260"/>
        <v>0</v>
      </c>
      <c r="U1516" s="428">
        <v>0</v>
      </c>
      <c r="W1516" s="226">
        <f t="shared" si="261"/>
        <v>0</v>
      </c>
      <c r="AB1516" s="199"/>
      <c r="AC1516" s="199"/>
    </row>
    <row r="1517" spans="1:29" s="225" customFormat="1" ht="36" hidden="1" customHeight="1" outlineLevel="5" x14ac:dyDescent="0.2">
      <c r="A1517" s="221"/>
      <c r="B1517" s="227"/>
      <c r="C1517" s="248"/>
      <c r="D1517" s="248"/>
      <c r="E1517" s="254"/>
      <c r="F1517" s="265"/>
      <c r="G1517" s="270"/>
      <c r="H1517" s="270"/>
      <c r="I1517" s="22" t="s">
        <v>218</v>
      </c>
      <c r="J1517" s="271"/>
      <c r="K1517" s="271"/>
      <c r="L1517" s="23"/>
      <c r="M1517" s="115">
        <v>1.0094461032395748E-4</v>
      </c>
      <c r="N1517" s="23">
        <f t="shared" si="262"/>
        <v>27557878.618440393</v>
      </c>
      <c r="O1517" s="273">
        <v>0</v>
      </c>
      <c r="P1517" s="274">
        <v>0</v>
      </c>
      <c r="Q1517" s="24">
        <f t="shared" si="259"/>
        <v>0</v>
      </c>
      <c r="R1517" s="23">
        <f t="shared" si="259"/>
        <v>0</v>
      </c>
      <c r="S1517" s="273">
        <f>SUMPRODUCT(S1518:S1524,M1518:M1524)/M1517</f>
        <v>0</v>
      </c>
      <c r="T1517" s="274">
        <f t="shared" si="260"/>
        <v>0</v>
      </c>
      <c r="U1517" s="428">
        <v>0</v>
      </c>
      <c r="W1517" s="226">
        <f t="shared" si="261"/>
        <v>0</v>
      </c>
      <c r="AB1517" s="199"/>
      <c r="AC1517" s="199"/>
    </row>
    <row r="1518" spans="1:29" s="225" customFormat="1" ht="36" hidden="1" customHeight="1" outlineLevel="7" x14ac:dyDescent="0.2">
      <c r="A1518" s="221"/>
      <c r="B1518" s="227"/>
      <c r="C1518" s="248"/>
      <c r="D1518" s="248"/>
      <c r="E1518" s="254"/>
      <c r="F1518" s="265"/>
      <c r="G1518" s="270"/>
      <c r="H1518" s="270"/>
      <c r="I1518" s="4" t="s">
        <v>291</v>
      </c>
      <c r="J1518" s="259"/>
      <c r="K1518" s="259">
        <v>1</v>
      </c>
      <c r="L1518" s="234">
        <v>0</v>
      </c>
      <c r="M1518" s="116">
        <v>5.0472305161978744E-6</v>
      </c>
      <c r="N1518" s="5">
        <f t="shared" si="262"/>
        <v>1377893.9309220198</v>
      </c>
      <c r="O1518" s="6">
        <v>0</v>
      </c>
      <c r="P1518" s="260">
        <v>0</v>
      </c>
      <c r="Q1518" s="261">
        <f t="shared" si="259"/>
        <v>0</v>
      </c>
      <c r="R1518" s="262">
        <f t="shared" si="259"/>
        <v>0</v>
      </c>
      <c r="S1518" s="6">
        <f t="shared" ref="S1518:S1524" si="265">L1518/K1518</f>
        <v>0</v>
      </c>
      <c r="T1518" s="260">
        <f t="shared" si="260"/>
        <v>0</v>
      </c>
      <c r="U1518" s="428">
        <v>0</v>
      </c>
      <c r="W1518" s="226">
        <f t="shared" si="261"/>
        <v>0</v>
      </c>
      <c r="AB1518" s="199"/>
      <c r="AC1518" s="199"/>
    </row>
    <row r="1519" spans="1:29" s="225" customFormat="1" ht="36" hidden="1" customHeight="1" outlineLevel="7" x14ac:dyDescent="0.2">
      <c r="A1519" s="221"/>
      <c r="B1519" s="227"/>
      <c r="C1519" s="248"/>
      <c r="D1519" s="248"/>
      <c r="E1519" s="254"/>
      <c r="F1519" s="265"/>
      <c r="G1519" s="270"/>
      <c r="H1519" s="270"/>
      <c r="I1519" s="4" t="s">
        <v>292</v>
      </c>
      <c r="J1519" s="259"/>
      <c r="K1519" s="259">
        <v>1</v>
      </c>
      <c r="L1519" s="234">
        <v>0</v>
      </c>
      <c r="M1519" s="116">
        <v>5.0472305161978744E-6</v>
      </c>
      <c r="N1519" s="5">
        <f t="shared" si="262"/>
        <v>1377893.9309220198</v>
      </c>
      <c r="O1519" s="6">
        <v>0</v>
      </c>
      <c r="P1519" s="260">
        <v>0</v>
      </c>
      <c r="Q1519" s="261">
        <f t="shared" si="259"/>
        <v>0</v>
      </c>
      <c r="R1519" s="262">
        <f t="shared" si="259"/>
        <v>0</v>
      </c>
      <c r="S1519" s="6">
        <f t="shared" si="265"/>
        <v>0</v>
      </c>
      <c r="T1519" s="260">
        <f t="shared" si="260"/>
        <v>0</v>
      </c>
      <c r="U1519" s="428">
        <v>0</v>
      </c>
      <c r="W1519" s="226">
        <f t="shared" si="261"/>
        <v>0</v>
      </c>
      <c r="AB1519" s="199"/>
      <c r="AC1519" s="199"/>
    </row>
    <row r="1520" spans="1:29" s="225" customFormat="1" ht="36" hidden="1" customHeight="1" outlineLevel="7" x14ac:dyDescent="0.2">
      <c r="A1520" s="221"/>
      <c r="B1520" s="227"/>
      <c r="C1520" s="248"/>
      <c r="D1520" s="248"/>
      <c r="E1520" s="254"/>
      <c r="F1520" s="265"/>
      <c r="G1520" s="270"/>
      <c r="H1520" s="270"/>
      <c r="I1520" s="4" t="s">
        <v>231</v>
      </c>
      <c r="J1520" s="259"/>
      <c r="K1520" s="259">
        <v>1</v>
      </c>
      <c r="L1520" s="234">
        <v>0</v>
      </c>
      <c r="M1520" s="116">
        <v>3.5330613613385115E-5</v>
      </c>
      <c r="N1520" s="5">
        <f t="shared" si="262"/>
        <v>9645257.516454136</v>
      </c>
      <c r="O1520" s="6">
        <v>0</v>
      </c>
      <c r="P1520" s="260">
        <v>0</v>
      </c>
      <c r="Q1520" s="261">
        <f t="shared" si="259"/>
        <v>0</v>
      </c>
      <c r="R1520" s="262">
        <f t="shared" si="259"/>
        <v>0</v>
      </c>
      <c r="S1520" s="6">
        <f t="shared" si="265"/>
        <v>0</v>
      </c>
      <c r="T1520" s="260">
        <f t="shared" si="260"/>
        <v>0</v>
      </c>
      <c r="U1520" s="428">
        <v>0</v>
      </c>
      <c r="W1520" s="226">
        <f t="shared" si="261"/>
        <v>0</v>
      </c>
      <c r="AB1520" s="199"/>
      <c r="AC1520" s="199"/>
    </row>
    <row r="1521" spans="1:29" s="225" customFormat="1" ht="36" hidden="1" customHeight="1" outlineLevel="7" x14ac:dyDescent="0.2">
      <c r="A1521" s="221"/>
      <c r="B1521" s="227"/>
      <c r="C1521" s="248"/>
      <c r="D1521" s="248"/>
      <c r="E1521" s="254"/>
      <c r="F1521" s="265"/>
      <c r="G1521" s="270"/>
      <c r="H1521" s="270"/>
      <c r="I1521" s="4" t="s">
        <v>80</v>
      </c>
      <c r="J1521" s="259"/>
      <c r="K1521" s="259">
        <v>1</v>
      </c>
      <c r="L1521" s="234">
        <v>0</v>
      </c>
      <c r="M1521" s="116">
        <v>1.5141691548593622E-5</v>
      </c>
      <c r="N1521" s="5">
        <f t="shared" si="262"/>
        <v>4133681.7927660588</v>
      </c>
      <c r="O1521" s="6">
        <v>0</v>
      </c>
      <c r="P1521" s="260">
        <v>0</v>
      </c>
      <c r="Q1521" s="261">
        <f t="shared" si="259"/>
        <v>0</v>
      </c>
      <c r="R1521" s="262">
        <f t="shared" si="259"/>
        <v>0</v>
      </c>
      <c r="S1521" s="6">
        <f t="shared" si="265"/>
        <v>0</v>
      </c>
      <c r="T1521" s="260">
        <f t="shared" si="260"/>
        <v>0</v>
      </c>
      <c r="U1521" s="428">
        <v>0</v>
      </c>
      <c r="W1521" s="226">
        <f t="shared" si="261"/>
        <v>0</v>
      </c>
      <c r="AB1521" s="199"/>
      <c r="AC1521" s="199"/>
    </row>
    <row r="1522" spans="1:29" s="225" customFormat="1" ht="36" hidden="1" customHeight="1" outlineLevel="7" x14ac:dyDescent="0.2">
      <c r="A1522" s="221"/>
      <c r="B1522" s="227"/>
      <c r="C1522" s="248"/>
      <c r="D1522" s="248"/>
      <c r="E1522" s="254"/>
      <c r="F1522" s="265"/>
      <c r="G1522" s="270"/>
      <c r="H1522" s="270"/>
      <c r="I1522" s="4" t="s">
        <v>82</v>
      </c>
      <c r="J1522" s="259"/>
      <c r="K1522" s="259">
        <v>1</v>
      </c>
      <c r="L1522" s="234">
        <v>0</v>
      </c>
      <c r="M1522" s="116">
        <v>1.5141691548593622E-5</v>
      </c>
      <c r="N1522" s="5">
        <f t="shared" si="262"/>
        <v>4133681.7927660588</v>
      </c>
      <c r="O1522" s="6">
        <v>0</v>
      </c>
      <c r="P1522" s="260">
        <v>0</v>
      </c>
      <c r="Q1522" s="261">
        <f t="shared" si="259"/>
        <v>0</v>
      </c>
      <c r="R1522" s="262">
        <f t="shared" si="259"/>
        <v>0</v>
      </c>
      <c r="S1522" s="6">
        <f t="shared" si="265"/>
        <v>0</v>
      </c>
      <c r="T1522" s="260">
        <f t="shared" si="260"/>
        <v>0</v>
      </c>
      <c r="U1522" s="428">
        <v>0</v>
      </c>
      <c r="W1522" s="226">
        <f t="shared" si="261"/>
        <v>0</v>
      </c>
      <c r="AB1522" s="199"/>
      <c r="AC1522" s="199"/>
    </row>
    <row r="1523" spans="1:29" s="225" customFormat="1" ht="36" hidden="1" customHeight="1" outlineLevel="7" x14ac:dyDescent="0.2">
      <c r="A1523" s="221"/>
      <c r="B1523" s="227"/>
      <c r="C1523" s="248"/>
      <c r="D1523" s="248"/>
      <c r="E1523" s="254"/>
      <c r="F1523" s="265"/>
      <c r="G1523" s="270"/>
      <c r="H1523" s="270"/>
      <c r="I1523" s="4" t="s">
        <v>293</v>
      </c>
      <c r="J1523" s="259"/>
      <c r="K1523" s="259">
        <v>1</v>
      </c>
      <c r="L1523" s="234">
        <v>0</v>
      </c>
      <c r="M1523" s="116">
        <v>2.0188922064791498E-5</v>
      </c>
      <c r="N1523" s="5">
        <f t="shared" si="262"/>
        <v>5511575.723688079</v>
      </c>
      <c r="O1523" s="6">
        <v>0</v>
      </c>
      <c r="P1523" s="260">
        <v>0</v>
      </c>
      <c r="Q1523" s="261">
        <f t="shared" si="259"/>
        <v>0</v>
      </c>
      <c r="R1523" s="262">
        <f t="shared" si="259"/>
        <v>0</v>
      </c>
      <c r="S1523" s="6">
        <f t="shared" si="265"/>
        <v>0</v>
      </c>
      <c r="T1523" s="260">
        <f t="shared" si="260"/>
        <v>0</v>
      </c>
      <c r="U1523" s="428">
        <v>0</v>
      </c>
      <c r="W1523" s="226">
        <f t="shared" si="261"/>
        <v>0</v>
      </c>
      <c r="AB1523" s="199"/>
      <c r="AC1523" s="199"/>
    </row>
    <row r="1524" spans="1:29" s="225" customFormat="1" ht="36" hidden="1" customHeight="1" outlineLevel="7" x14ac:dyDescent="0.2">
      <c r="A1524" s="221"/>
      <c r="B1524" s="227"/>
      <c r="C1524" s="248"/>
      <c r="D1524" s="248"/>
      <c r="E1524" s="254"/>
      <c r="F1524" s="265"/>
      <c r="G1524" s="270"/>
      <c r="H1524" s="270"/>
      <c r="I1524" s="4" t="s">
        <v>294</v>
      </c>
      <c r="J1524" s="259"/>
      <c r="K1524" s="259">
        <v>1</v>
      </c>
      <c r="L1524" s="234">
        <v>0</v>
      </c>
      <c r="M1524" s="116">
        <v>5.0472305161978744E-6</v>
      </c>
      <c r="N1524" s="5">
        <f t="shared" si="262"/>
        <v>1377893.9309220198</v>
      </c>
      <c r="O1524" s="6">
        <v>0</v>
      </c>
      <c r="P1524" s="260">
        <v>0</v>
      </c>
      <c r="Q1524" s="261">
        <f t="shared" si="259"/>
        <v>0</v>
      </c>
      <c r="R1524" s="262">
        <f t="shared" si="259"/>
        <v>0</v>
      </c>
      <c r="S1524" s="6">
        <f t="shared" si="265"/>
        <v>0</v>
      </c>
      <c r="T1524" s="260">
        <f t="shared" si="260"/>
        <v>0</v>
      </c>
      <c r="U1524" s="428">
        <v>0</v>
      </c>
      <c r="W1524" s="226">
        <f t="shared" si="261"/>
        <v>0</v>
      </c>
      <c r="AB1524" s="199"/>
      <c r="AC1524" s="199"/>
    </row>
    <row r="1525" spans="1:29" s="225" customFormat="1" ht="36" hidden="1" customHeight="1" outlineLevel="5" x14ac:dyDescent="0.2">
      <c r="A1525" s="221"/>
      <c r="B1525" s="227"/>
      <c r="C1525" s="248"/>
      <c r="D1525" s="248"/>
      <c r="E1525" s="254"/>
      <c r="F1525" s="265"/>
      <c r="G1525" s="270"/>
      <c r="H1525" s="270"/>
      <c r="I1525" s="22" t="s">
        <v>219</v>
      </c>
      <c r="J1525" s="271"/>
      <c r="K1525" s="271"/>
      <c r="L1525" s="23"/>
      <c r="M1525" s="115">
        <v>1.0094461032395748E-4</v>
      </c>
      <c r="N1525" s="23">
        <f t="shared" si="262"/>
        <v>27557878.618440393</v>
      </c>
      <c r="O1525" s="273">
        <v>0</v>
      </c>
      <c r="P1525" s="274">
        <v>0</v>
      </c>
      <c r="Q1525" s="24">
        <f t="shared" si="259"/>
        <v>0</v>
      </c>
      <c r="R1525" s="23">
        <f t="shared" si="259"/>
        <v>0</v>
      </c>
      <c r="S1525" s="273">
        <f>SUMPRODUCT(S1526:S1532,M1526:M1532)/M1525</f>
        <v>0</v>
      </c>
      <c r="T1525" s="274">
        <f t="shared" si="260"/>
        <v>0</v>
      </c>
      <c r="U1525" s="428">
        <v>0</v>
      </c>
      <c r="W1525" s="226">
        <f t="shared" si="261"/>
        <v>0</v>
      </c>
      <c r="AB1525" s="199"/>
      <c r="AC1525" s="199"/>
    </row>
    <row r="1526" spans="1:29" s="225" customFormat="1" ht="36" hidden="1" customHeight="1" outlineLevel="7" x14ac:dyDescent="0.2">
      <c r="A1526" s="221"/>
      <c r="B1526" s="227"/>
      <c r="C1526" s="248"/>
      <c r="D1526" s="248"/>
      <c r="E1526" s="254"/>
      <c r="F1526" s="265"/>
      <c r="G1526" s="270"/>
      <c r="H1526" s="270"/>
      <c r="I1526" s="4" t="s">
        <v>291</v>
      </c>
      <c r="J1526" s="259"/>
      <c r="K1526" s="259">
        <v>1</v>
      </c>
      <c r="L1526" s="234">
        <v>0</v>
      </c>
      <c r="M1526" s="116">
        <v>5.0472305161978744E-6</v>
      </c>
      <c r="N1526" s="5">
        <f t="shared" si="262"/>
        <v>1377893.9309220198</v>
      </c>
      <c r="O1526" s="6">
        <v>0</v>
      </c>
      <c r="P1526" s="260">
        <v>0</v>
      </c>
      <c r="Q1526" s="261">
        <f t="shared" si="259"/>
        <v>0</v>
      </c>
      <c r="R1526" s="262">
        <f t="shared" si="259"/>
        <v>0</v>
      </c>
      <c r="S1526" s="6">
        <f t="shared" ref="S1526:S1532" si="266">L1526/K1526</f>
        <v>0</v>
      </c>
      <c r="T1526" s="260">
        <f t="shared" si="260"/>
        <v>0</v>
      </c>
      <c r="U1526" s="428">
        <v>0</v>
      </c>
      <c r="W1526" s="226">
        <f t="shared" si="261"/>
        <v>0</v>
      </c>
      <c r="AB1526" s="199"/>
      <c r="AC1526" s="199"/>
    </row>
    <row r="1527" spans="1:29" s="225" customFormat="1" ht="36" hidden="1" customHeight="1" outlineLevel="7" x14ac:dyDescent="0.2">
      <c r="A1527" s="221"/>
      <c r="B1527" s="227"/>
      <c r="C1527" s="248"/>
      <c r="D1527" s="248"/>
      <c r="E1527" s="254"/>
      <c r="F1527" s="265"/>
      <c r="G1527" s="270"/>
      <c r="H1527" s="270"/>
      <c r="I1527" s="4" t="s">
        <v>292</v>
      </c>
      <c r="J1527" s="259"/>
      <c r="K1527" s="259">
        <v>1</v>
      </c>
      <c r="L1527" s="234">
        <v>0</v>
      </c>
      <c r="M1527" s="116">
        <v>5.0472305161978744E-6</v>
      </c>
      <c r="N1527" s="5">
        <f t="shared" si="262"/>
        <v>1377893.9309220198</v>
      </c>
      <c r="O1527" s="6">
        <v>0</v>
      </c>
      <c r="P1527" s="260">
        <v>0</v>
      </c>
      <c r="Q1527" s="261">
        <f t="shared" si="259"/>
        <v>0</v>
      </c>
      <c r="R1527" s="262">
        <f t="shared" si="259"/>
        <v>0</v>
      </c>
      <c r="S1527" s="6">
        <f t="shared" si="266"/>
        <v>0</v>
      </c>
      <c r="T1527" s="260">
        <f t="shared" si="260"/>
        <v>0</v>
      </c>
      <c r="U1527" s="428">
        <v>0</v>
      </c>
      <c r="W1527" s="226">
        <f t="shared" si="261"/>
        <v>0</v>
      </c>
      <c r="AB1527" s="199"/>
      <c r="AC1527" s="199"/>
    </row>
    <row r="1528" spans="1:29" s="225" customFormat="1" ht="36" hidden="1" customHeight="1" outlineLevel="7" x14ac:dyDescent="0.2">
      <c r="A1528" s="221"/>
      <c r="B1528" s="227"/>
      <c r="C1528" s="248"/>
      <c r="D1528" s="248"/>
      <c r="E1528" s="254"/>
      <c r="F1528" s="265"/>
      <c r="G1528" s="270"/>
      <c r="H1528" s="270"/>
      <c r="I1528" s="4" t="s">
        <v>231</v>
      </c>
      <c r="J1528" s="259"/>
      <c r="K1528" s="259">
        <v>1</v>
      </c>
      <c r="L1528" s="234">
        <v>0</v>
      </c>
      <c r="M1528" s="116">
        <v>3.5330613613385115E-5</v>
      </c>
      <c r="N1528" s="5">
        <f t="shared" si="262"/>
        <v>9645257.516454136</v>
      </c>
      <c r="O1528" s="6">
        <v>0</v>
      </c>
      <c r="P1528" s="260">
        <v>0</v>
      </c>
      <c r="Q1528" s="261">
        <f t="shared" si="259"/>
        <v>0</v>
      </c>
      <c r="R1528" s="262">
        <f t="shared" si="259"/>
        <v>0</v>
      </c>
      <c r="S1528" s="6">
        <f t="shared" si="266"/>
        <v>0</v>
      </c>
      <c r="T1528" s="260">
        <f t="shared" si="260"/>
        <v>0</v>
      </c>
      <c r="U1528" s="428">
        <v>0</v>
      </c>
      <c r="W1528" s="226">
        <f t="shared" si="261"/>
        <v>0</v>
      </c>
      <c r="AB1528" s="199"/>
      <c r="AC1528" s="199"/>
    </row>
    <row r="1529" spans="1:29" s="225" customFormat="1" ht="36" hidden="1" customHeight="1" outlineLevel="7" x14ac:dyDescent="0.2">
      <c r="A1529" s="221"/>
      <c r="B1529" s="227"/>
      <c r="C1529" s="248"/>
      <c r="D1529" s="248"/>
      <c r="E1529" s="254"/>
      <c r="F1529" s="265"/>
      <c r="G1529" s="270"/>
      <c r="H1529" s="270"/>
      <c r="I1529" s="4" t="s">
        <v>80</v>
      </c>
      <c r="J1529" s="259"/>
      <c r="K1529" s="259">
        <v>1</v>
      </c>
      <c r="L1529" s="234">
        <v>0</v>
      </c>
      <c r="M1529" s="116">
        <v>1.5141691548593622E-5</v>
      </c>
      <c r="N1529" s="5">
        <f t="shared" si="262"/>
        <v>4133681.7927660588</v>
      </c>
      <c r="O1529" s="6">
        <v>0</v>
      </c>
      <c r="P1529" s="260">
        <v>0</v>
      </c>
      <c r="Q1529" s="261">
        <f t="shared" si="259"/>
        <v>0</v>
      </c>
      <c r="R1529" s="262">
        <f t="shared" si="259"/>
        <v>0</v>
      </c>
      <c r="S1529" s="6">
        <f t="shared" si="266"/>
        <v>0</v>
      </c>
      <c r="T1529" s="260">
        <f t="shared" si="260"/>
        <v>0</v>
      </c>
      <c r="U1529" s="428">
        <v>0</v>
      </c>
      <c r="W1529" s="226">
        <f t="shared" si="261"/>
        <v>0</v>
      </c>
      <c r="AB1529" s="199"/>
      <c r="AC1529" s="199"/>
    </row>
    <row r="1530" spans="1:29" s="225" customFormat="1" ht="36" hidden="1" customHeight="1" outlineLevel="7" x14ac:dyDescent="0.2">
      <c r="A1530" s="221"/>
      <c r="B1530" s="227"/>
      <c r="C1530" s="248"/>
      <c r="D1530" s="248"/>
      <c r="E1530" s="254"/>
      <c r="F1530" s="265"/>
      <c r="G1530" s="270"/>
      <c r="H1530" s="270"/>
      <c r="I1530" s="4" t="s">
        <v>82</v>
      </c>
      <c r="J1530" s="259"/>
      <c r="K1530" s="259">
        <v>1</v>
      </c>
      <c r="L1530" s="234">
        <v>0</v>
      </c>
      <c r="M1530" s="116">
        <v>1.5141691548593622E-5</v>
      </c>
      <c r="N1530" s="5">
        <f t="shared" si="262"/>
        <v>4133681.7927660588</v>
      </c>
      <c r="O1530" s="6">
        <v>0</v>
      </c>
      <c r="P1530" s="260">
        <v>0</v>
      </c>
      <c r="Q1530" s="261">
        <f t="shared" si="259"/>
        <v>0</v>
      </c>
      <c r="R1530" s="262">
        <f t="shared" si="259"/>
        <v>0</v>
      </c>
      <c r="S1530" s="6">
        <f t="shared" si="266"/>
        <v>0</v>
      </c>
      <c r="T1530" s="260">
        <f t="shared" si="260"/>
        <v>0</v>
      </c>
      <c r="U1530" s="428">
        <v>0</v>
      </c>
      <c r="W1530" s="226">
        <f t="shared" si="261"/>
        <v>0</v>
      </c>
      <c r="AB1530" s="199"/>
      <c r="AC1530" s="199"/>
    </row>
    <row r="1531" spans="1:29" s="225" customFormat="1" ht="36" hidden="1" customHeight="1" outlineLevel="7" x14ac:dyDescent="0.2">
      <c r="A1531" s="221"/>
      <c r="B1531" s="227"/>
      <c r="C1531" s="248"/>
      <c r="D1531" s="248"/>
      <c r="E1531" s="254"/>
      <c r="F1531" s="265"/>
      <c r="G1531" s="270"/>
      <c r="H1531" s="270"/>
      <c r="I1531" s="4" t="s">
        <v>293</v>
      </c>
      <c r="J1531" s="259"/>
      <c r="K1531" s="259">
        <v>1</v>
      </c>
      <c r="L1531" s="234">
        <v>0</v>
      </c>
      <c r="M1531" s="116">
        <v>2.0188922064791498E-5</v>
      </c>
      <c r="N1531" s="5">
        <f t="shared" si="262"/>
        <v>5511575.723688079</v>
      </c>
      <c r="O1531" s="6">
        <v>0</v>
      </c>
      <c r="P1531" s="260">
        <v>0</v>
      </c>
      <c r="Q1531" s="261">
        <f t="shared" si="259"/>
        <v>0</v>
      </c>
      <c r="R1531" s="262">
        <f t="shared" si="259"/>
        <v>0</v>
      </c>
      <c r="S1531" s="6">
        <f t="shared" si="266"/>
        <v>0</v>
      </c>
      <c r="T1531" s="260">
        <f t="shared" si="260"/>
        <v>0</v>
      </c>
      <c r="U1531" s="428">
        <v>0</v>
      </c>
      <c r="W1531" s="226">
        <f t="shared" si="261"/>
        <v>0</v>
      </c>
      <c r="AB1531" s="199"/>
      <c r="AC1531" s="199"/>
    </row>
    <row r="1532" spans="1:29" s="225" customFormat="1" ht="36" hidden="1" customHeight="1" outlineLevel="7" thickBot="1" x14ac:dyDescent="0.25">
      <c r="A1532" s="290"/>
      <c r="B1532" s="291"/>
      <c r="C1532" s="292"/>
      <c r="D1532" s="292"/>
      <c r="E1532" s="293"/>
      <c r="F1532" s="294"/>
      <c r="G1532" s="295"/>
      <c r="H1532" s="295"/>
      <c r="I1532" s="32" t="s">
        <v>294</v>
      </c>
      <c r="J1532" s="296"/>
      <c r="K1532" s="296">
        <v>1</v>
      </c>
      <c r="L1532" s="297">
        <v>0</v>
      </c>
      <c r="M1532" s="123">
        <v>5.0472305161978744E-6</v>
      </c>
      <c r="N1532" s="160">
        <f t="shared" si="262"/>
        <v>1377893.9309220198</v>
      </c>
      <c r="O1532" s="33">
        <v>0</v>
      </c>
      <c r="P1532" s="298">
        <v>0</v>
      </c>
      <c r="Q1532" s="299">
        <f t="shared" si="259"/>
        <v>0</v>
      </c>
      <c r="R1532" s="300">
        <f t="shared" si="259"/>
        <v>0</v>
      </c>
      <c r="S1532" s="33">
        <f t="shared" si="266"/>
        <v>0</v>
      </c>
      <c r="T1532" s="298">
        <f t="shared" si="260"/>
        <v>0</v>
      </c>
      <c r="U1532" s="428">
        <v>0</v>
      </c>
      <c r="W1532" s="226">
        <f t="shared" si="261"/>
        <v>0</v>
      </c>
      <c r="AB1532" s="199"/>
      <c r="AC1532" s="199"/>
    </row>
    <row r="1533" spans="1:29" ht="19.5" customHeight="1" x14ac:dyDescent="0.2">
      <c r="A1533" s="301"/>
      <c r="B1533" s="302"/>
      <c r="C1533" s="303"/>
      <c r="D1533" s="303"/>
      <c r="I1533" s="77"/>
      <c r="J1533" s="179"/>
      <c r="K1533" s="179"/>
      <c r="L1533" s="99"/>
      <c r="M1533" s="114"/>
      <c r="N1533" s="99"/>
      <c r="O1533" s="110"/>
      <c r="P1533" s="99"/>
      <c r="Q1533" s="114"/>
      <c r="R1533" s="99"/>
      <c r="S1533" s="110"/>
      <c r="T1533" s="129"/>
      <c r="U1533" s="428"/>
      <c r="W1533" s="226">
        <f t="shared" si="261"/>
        <v>0</v>
      </c>
    </row>
    <row r="1534" spans="1:29" ht="19.5" customHeight="1" x14ac:dyDescent="0.2">
      <c r="I1534" s="77"/>
      <c r="J1534" s="179"/>
      <c r="K1534" s="179"/>
      <c r="L1534" s="99"/>
      <c r="M1534" s="114"/>
      <c r="N1534" s="99"/>
      <c r="O1534" s="110"/>
      <c r="P1534" s="99"/>
      <c r="Q1534" s="114"/>
      <c r="R1534" s="99"/>
      <c r="S1534" s="110"/>
      <c r="T1534" s="129"/>
      <c r="W1534" s="226">
        <f t="shared" si="261"/>
        <v>0</v>
      </c>
    </row>
  </sheetData>
  <autoFilter ref="A5:X1534"/>
  <mergeCells count="13">
    <mergeCell ref="U4:U5"/>
    <mergeCell ref="S3:T3"/>
    <mergeCell ref="C7:H33"/>
    <mergeCell ref="A1:T1"/>
    <mergeCell ref="J2:M2"/>
    <mergeCell ref="A3:I4"/>
    <mergeCell ref="J3:J4"/>
    <mergeCell ref="K3:K4"/>
    <mergeCell ref="L3:L4"/>
    <mergeCell ref="M3:M4"/>
    <mergeCell ref="N3:N4"/>
    <mergeCell ref="O3:P3"/>
    <mergeCell ref="Q3:R3"/>
  </mergeCells>
  <printOptions horizontalCentered="1"/>
  <pageMargins left="0" right="0" top="0" bottom="2.5" header="0.3" footer="0.3"/>
  <pageSetup scale="27" fitToHeight="50" orientation="landscape" horizontalDpi="300" verticalDpi="300" r:id="rId1"/>
  <headerFooter>
    <oddFooter>&amp;C&amp;G</oddFooter>
  </headerFooter>
  <rowBreaks count="1" manualBreakCount="1">
    <brk id="616" max="19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CorelDRAW.Graphic.13" shapeId="6145" r:id="rId5">
          <objectPr defaultSize="0" autoPict="0" r:id="rId6">
            <anchor moveWithCells="1" sizeWithCells="1">
              <from>
                <xdr:col>8</xdr:col>
                <xdr:colOff>38100</xdr:colOff>
                <xdr:row>0</xdr:row>
                <xdr:rowOff>142875</xdr:rowOff>
              </from>
              <to>
                <xdr:col>8</xdr:col>
                <xdr:colOff>1571625</xdr:colOff>
                <xdr:row>0</xdr:row>
                <xdr:rowOff>1524000</xdr:rowOff>
              </to>
            </anchor>
          </objectPr>
        </oleObject>
      </mc:Choice>
      <mc:Fallback>
        <oleObject progId="CorelDRAW.Graphic.13" shapeId="6145" r:id="rId5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P1529"/>
  <sheetViews>
    <sheetView tabSelected="1" zoomScale="37" zoomScaleNormal="37" zoomScaleSheetLayoutView="50" zoomScalePageLayoutView="10" workbookViewId="0">
      <selection activeCell="L50" sqref="L50"/>
    </sheetView>
  </sheetViews>
  <sheetFormatPr defaultColWidth="9.125" defaultRowHeight="19.5" customHeight="1" outlineLevelRow="7" x14ac:dyDescent="0.2"/>
  <cols>
    <col min="1" max="8" width="2.25" style="198" customWidth="1"/>
    <col min="9" max="9" width="93.875" style="198" customWidth="1"/>
    <col min="10" max="10" width="19.25" style="304" customWidth="1"/>
    <col min="11" max="11" width="33.875" style="304" customWidth="1"/>
    <col min="12" max="12" width="33.875" style="305" customWidth="1"/>
    <col min="13" max="13" width="49.25" style="306" customWidth="1"/>
    <col min="14" max="15" width="9.125" style="198"/>
    <col min="16" max="16" width="15.125" style="198" bestFit="1" customWidth="1"/>
    <col min="17" max="16384" width="9.125" style="198"/>
  </cols>
  <sheetData>
    <row r="1" spans="1:16" ht="155.25" customHeight="1" thickBot="1" x14ac:dyDescent="0.25">
      <c r="A1" s="671" t="s">
        <v>545</v>
      </c>
      <c r="B1" s="636"/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</row>
    <row r="2" spans="1:16" ht="51.75" customHeight="1" thickBot="1" x14ac:dyDescent="0.25">
      <c r="A2" s="200"/>
      <c r="B2" s="201"/>
      <c r="C2" s="201"/>
      <c r="D2" s="201"/>
      <c r="E2" s="201"/>
      <c r="F2" s="201"/>
      <c r="G2" s="201"/>
      <c r="H2" s="201"/>
      <c r="I2" s="202"/>
      <c r="J2" s="673"/>
      <c r="K2" s="673"/>
      <c r="L2" s="673"/>
      <c r="M2" s="673"/>
    </row>
    <row r="3" spans="1:16" ht="61.5" customHeight="1" x14ac:dyDescent="0.2">
      <c r="A3" s="643" t="s">
        <v>221</v>
      </c>
      <c r="B3" s="644"/>
      <c r="C3" s="644"/>
      <c r="D3" s="644"/>
      <c r="E3" s="644"/>
      <c r="F3" s="644"/>
      <c r="G3" s="644"/>
      <c r="H3" s="644"/>
      <c r="I3" s="645"/>
      <c r="J3" s="674" t="s">
        <v>251</v>
      </c>
      <c r="K3" s="678" t="s">
        <v>252</v>
      </c>
      <c r="L3" s="680" t="s">
        <v>434</v>
      </c>
      <c r="M3" s="682" t="s">
        <v>435</v>
      </c>
    </row>
    <row r="4" spans="1:16" ht="61.5" customHeight="1" x14ac:dyDescent="0.2">
      <c r="A4" s="646"/>
      <c r="B4" s="626"/>
      <c r="C4" s="626"/>
      <c r="D4" s="626"/>
      <c r="E4" s="626"/>
      <c r="F4" s="626"/>
      <c r="G4" s="626"/>
      <c r="H4" s="626"/>
      <c r="I4" s="627"/>
      <c r="J4" s="675"/>
      <c r="K4" s="679"/>
      <c r="L4" s="681"/>
      <c r="M4" s="683"/>
    </row>
    <row r="5" spans="1:16" s="219" customFormat="1" ht="49.5" customHeight="1" x14ac:dyDescent="0.2">
      <c r="A5" s="211"/>
      <c r="B5" s="212"/>
      <c r="C5" s="212"/>
      <c r="D5" s="212"/>
      <c r="E5" s="212"/>
      <c r="F5" s="212"/>
      <c r="G5" s="212"/>
      <c r="H5" s="212"/>
      <c r="I5" s="212" t="s">
        <v>220</v>
      </c>
      <c r="J5" s="458"/>
      <c r="K5" s="458"/>
      <c r="L5" s="459"/>
      <c r="M5" s="519">
        <v>0.99999999999999989</v>
      </c>
    </row>
    <row r="6" spans="1:16" s="225" customFormat="1" ht="55.5" customHeight="1" outlineLevel="1" x14ac:dyDescent="0.2">
      <c r="A6" s="221"/>
      <c r="B6" s="222"/>
      <c r="C6" s="222"/>
      <c r="D6" s="222"/>
      <c r="E6" s="222"/>
      <c r="F6" s="222"/>
      <c r="G6" s="222"/>
      <c r="H6" s="222"/>
      <c r="I6" s="507" t="s">
        <v>0</v>
      </c>
      <c r="J6" s="460"/>
      <c r="K6" s="461"/>
      <c r="L6" s="462"/>
      <c r="M6" s="463">
        <v>0.15</v>
      </c>
    </row>
    <row r="7" spans="1:16" s="225" customFormat="1" ht="30" customHeight="1" outlineLevel="2" x14ac:dyDescent="0.2">
      <c r="A7" s="221"/>
      <c r="B7" s="227"/>
      <c r="C7" s="641"/>
      <c r="D7" s="641"/>
      <c r="E7" s="641"/>
      <c r="F7" s="641"/>
      <c r="G7" s="641"/>
      <c r="H7" s="641"/>
      <c r="I7" s="504" t="s">
        <v>1</v>
      </c>
      <c r="J7" s="464"/>
      <c r="K7" s="464"/>
      <c r="L7" s="465"/>
      <c r="M7" s="466">
        <v>1.9873909054733555E-3</v>
      </c>
      <c r="P7" s="684">
        <f>M7+M11+M15+M19+M23+M27+M30</f>
        <v>0.15</v>
      </c>
    </row>
    <row r="8" spans="1:16" s="225" customFormat="1" ht="30" customHeight="1" outlineLevel="7" x14ac:dyDescent="0.2">
      <c r="A8" s="221"/>
      <c r="B8" s="227"/>
      <c r="C8" s="642"/>
      <c r="D8" s="642"/>
      <c r="E8" s="642"/>
      <c r="F8" s="642"/>
      <c r="G8" s="642"/>
      <c r="H8" s="642"/>
      <c r="I8" s="505" t="s">
        <v>392</v>
      </c>
      <c r="J8" s="467" t="s">
        <v>259</v>
      </c>
      <c r="K8" s="467"/>
      <c r="L8" s="468"/>
      <c r="M8" s="469">
        <v>4.9684772636833887E-4</v>
      </c>
      <c r="P8" s="684">
        <f>SUM(M8:M10)</f>
        <v>1.9873909054733555E-3</v>
      </c>
    </row>
    <row r="9" spans="1:16" s="225" customFormat="1" ht="30" customHeight="1" outlineLevel="7" x14ac:dyDescent="0.2">
      <c r="A9" s="221"/>
      <c r="B9" s="227"/>
      <c r="C9" s="642"/>
      <c r="D9" s="642"/>
      <c r="E9" s="642"/>
      <c r="F9" s="642"/>
      <c r="G9" s="642"/>
      <c r="H9" s="642"/>
      <c r="I9" s="505" t="s">
        <v>393</v>
      </c>
      <c r="J9" s="467" t="s">
        <v>259</v>
      </c>
      <c r="K9" s="467"/>
      <c r="L9" s="468"/>
      <c r="M9" s="469">
        <v>1.1924345432840133E-3</v>
      </c>
    </row>
    <row r="10" spans="1:16" s="225" customFormat="1" ht="30" customHeight="1" outlineLevel="7" x14ac:dyDescent="0.2">
      <c r="A10" s="221"/>
      <c r="B10" s="227"/>
      <c r="C10" s="642"/>
      <c r="D10" s="642"/>
      <c r="E10" s="642"/>
      <c r="F10" s="642"/>
      <c r="G10" s="642"/>
      <c r="H10" s="642"/>
      <c r="I10" s="505" t="s">
        <v>394</v>
      </c>
      <c r="J10" s="467" t="s">
        <v>259</v>
      </c>
      <c r="K10" s="467"/>
      <c r="L10" s="468"/>
      <c r="M10" s="469">
        <v>2.9810863582100332E-4</v>
      </c>
    </row>
    <row r="11" spans="1:16" s="225" customFormat="1" ht="30" customHeight="1" outlineLevel="2" collapsed="1" x14ac:dyDescent="0.2">
      <c r="A11" s="221"/>
      <c r="B11" s="227"/>
      <c r="C11" s="642"/>
      <c r="D11" s="642"/>
      <c r="E11" s="642"/>
      <c r="F11" s="642"/>
      <c r="G11" s="642"/>
      <c r="H11" s="642"/>
      <c r="I11" s="506" t="s">
        <v>240</v>
      </c>
      <c r="J11" s="470"/>
      <c r="K11" s="470"/>
      <c r="L11" s="465"/>
      <c r="M11" s="471">
        <v>4.3729872894337753E-2</v>
      </c>
    </row>
    <row r="12" spans="1:16" s="225" customFormat="1" ht="30" hidden="1" customHeight="1" outlineLevel="7" x14ac:dyDescent="0.2">
      <c r="A12" s="221"/>
      <c r="B12" s="227"/>
      <c r="C12" s="642"/>
      <c r="D12" s="642"/>
      <c r="E12" s="642"/>
      <c r="F12" s="642"/>
      <c r="G12" s="642"/>
      <c r="H12" s="642"/>
      <c r="I12" s="505" t="s">
        <v>392</v>
      </c>
      <c r="J12" s="467" t="s">
        <v>256</v>
      </c>
      <c r="K12" s="467"/>
      <c r="L12" s="468"/>
      <c r="M12" s="469">
        <v>1.0932468223584438E-2</v>
      </c>
    </row>
    <row r="13" spans="1:16" s="225" customFormat="1" ht="30" hidden="1" customHeight="1" outlineLevel="7" x14ac:dyDescent="0.2">
      <c r="A13" s="221"/>
      <c r="B13" s="227"/>
      <c r="C13" s="642"/>
      <c r="D13" s="642"/>
      <c r="E13" s="642"/>
      <c r="F13" s="642"/>
      <c r="G13" s="642"/>
      <c r="H13" s="642"/>
      <c r="I13" s="505" t="s">
        <v>393</v>
      </c>
      <c r="J13" s="467" t="s">
        <v>256</v>
      </c>
      <c r="K13" s="467"/>
      <c r="L13" s="468"/>
      <c r="M13" s="469">
        <v>2.623792373660265E-2</v>
      </c>
    </row>
    <row r="14" spans="1:16" s="225" customFormat="1" ht="30" hidden="1" customHeight="1" outlineLevel="7" x14ac:dyDescent="0.2">
      <c r="A14" s="221"/>
      <c r="B14" s="227"/>
      <c r="C14" s="642"/>
      <c r="D14" s="642"/>
      <c r="E14" s="642"/>
      <c r="F14" s="642"/>
      <c r="G14" s="642"/>
      <c r="H14" s="642"/>
      <c r="I14" s="505" t="s">
        <v>394</v>
      </c>
      <c r="J14" s="467" t="s">
        <v>256</v>
      </c>
      <c r="K14" s="467"/>
      <c r="L14" s="468"/>
      <c r="M14" s="469">
        <v>6.5594809341506626E-3</v>
      </c>
    </row>
    <row r="15" spans="1:16" s="225" customFormat="1" ht="30" customHeight="1" outlineLevel="2" collapsed="1" x14ac:dyDescent="0.2">
      <c r="A15" s="221"/>
      <c r="B15" s="227"/>
      <c r="C15" s="642"/>
      <c r="D15" s="642"/>
      <c r="E15" s="642"/>
      <c r="F15" s="642"/>
      <c r="G15" s="642"/>
      <c r="H15" s="642"/>
      <c r="I15" s="506" t="s">
        <v>2</v>
      </c>
      <c r="J15" s="470"/>
      <c r="K15" s="470"/>
      <c r="L15" s="465"/>
      <c r="M15" s="471">
        <v>9.3397089419581681E-3</v>
      </c>
    </row>
    <row r="16" spans="1:16" s="225" customFormat="1" ht="30" hidden="1" customHeight="1" outlineLevel="7" x14ac:dyDescent="0.2">
      <c r="A16" s="221"/>
      <c r="B16" s="227"/>
      <c r="C16" s="642"/>
      <c r="D16" s="642"/>
      <c r="E16" s="642"/>
      <c r="F16" s="642"/>
      <c r="G16" s="642"/>
      <c r="H16" s="642"/>
      <c r="I16" s="505" t="s">
        <v>392</v>
      </c>
      <c r="J16" s="467" t="s">
        <v>256</v>
      </c>
      <c r="K16" s="467"/>
      <c r="L16" s="468"/>
      <c r="M16" s="469">
        <v>2.334927235489542E-3</v>
      </c>
    </row>
    <row r="17" spans="1:13" s="225" customFormat="1" ht="30" hidden="1" customHeight="1" outlineLevel="7" x14ac:dyDescent="0.2">
      <c r="A17" s="221"/>
      <c r="B17" s="227"/>
      <c r="C17" s="642"/>
      <c r="D17" s="642"/>
      <c r="E17" s="642"/>
      <c r="F17" s="642"/>
      <c r="G17" s="642"/>
      <c r="H17" s="642"/>
      <c r="I17" s="505" t="s">
        <v>393</v>
      </c>
      <c r="J17" s="467" t="s">
        <v>256</v>
      </c>
      <c r="K17" s="467"/>
      <c r="L17" s="468"/>
      <c r="M17" s="469">
        <v>5.6038253651749005E-3</v>
      </c>
    </row>
    <row r="18" spans="1:13" s="225" customFormat="1" ht="30" hidden="1" customHeight="1" outlineLevel="7" x14ac:dyDescent="0.2">
      <c r="A18" s="221"/>
      <c r="B18" s="227"/>
      <c r="C18" s="642"/>
      <c r="D18" s="642"/>
      <c r="E18" s="642"/>
      <c r="F18" s="642"/>
      <c r="G18" s="642"/>
      <c r="H18" s="642"/>
      <c r="I18" s="505" t="s">
        <v>394</v>
      </c>
      <c r="J18" s="467" t="s">
        <v>256</v>
      </c>
      <c r="K18" s="467"/>
      <c r="L18" s="468"/>
      <c r="M18" s="469">
        <v>1.4009563412937251E-3</v>
      </c>
    </row>
    <row r="19" spans="1:13" s="225" customFormat="1" ht="30" customHeight="1" outlineLevel="2" collapsed="1" x14ac:dyDescent="0.2">
      <c r="A19" s="221"/>
      <c r="B19" s="227"/>
      <c r="C19" s="642"/>
      <c r="D19" s="642"/>
      <c r="E19" s="642"/>
      <c r="F19" s="642"/>
      <c r="G19" s="642"/>
      <c r="H19" s="642"/>
      <c r="I19" s="506" t="s">
        <v>3</v>
      </c>
      <c r="J19" s="470"/>
      <c r="K19" s="470"/>
      <c r="L19" s="465"/>
      <c r="M19" s="471">
        <v>7.7973048528643058E-3</v>
      </c>
    </row>
    <row r="20" spans="1:13" s="225" customFormat="1" ht="30" hidden="1" customHeight="1" outlineLevel="7" x14ac:dyDescent="0.2">
      <c r="A20" s="221"/>
      <c r="B20" s="227"/>
      <c r="C20" s="642"/>
      <c r="D20" s="642"/>
      <c r="E20" s="642"/>
      <c r="F20" s="642"/>
      <c r="G20" s="642"/>
      <c r="H20" s="642"/>
      <c r="I20" s="505" t="s">
        <v>392</v>
      </c>
      <c r="J20" s="467" t="s">
        <v>259</v>
      </c>
      <c r="K20" s="467"/>
      <c r="L20" s="468"/>
      <c r="M20" s="469">
        <v>1.9493262132160764E-3</v>
      </c>
    </row>
    <row r="21" spans="1:13" s="225" customFormat="1" ht="30" hidden="1" customHeight="1" outlineLevel="7" x14ac:dyDescent="0.2">
      <c r="A21" s="221"/>
      <c r="B21" s="227"/>
      <c r="C21" s="642"/>
      <c r="D21" s="642"/>
      <c r="E21" s="642"/>
      <c r="F21" s="642"/>
      <c r="G21" s="642"/>
      <c r="H21" s="642"/>
      <c r="I21" s="505" t="s">
        <v>393</v>
      </c>
      <c r="J21" s="467" t="s">
        <v>259</v>
      </c>
      <c r="K21" s="467"/>
      <c r="L21" s="468"/>
      <c r="M21" s="469">
        <v>4.6783829117185835E-3</v>
      </c>
    </row>
    <row r="22" spans="1:13" s="225" customFormat="1" ht="30" hidden="1" customHeight="1" outlineLevel="7" x14ac:dyDescent="0.2">
      <c r="A22" s="221"/>
      <c r="B22" s="227"/>
      <c r="C22" s="642"/>
      <c r="D22" s="642"/>
      <c r="E22" s="642"/>
      <c r="F22" s="642"/>
      <c r="G22" s="642"/>
      <c r="H22" s="642"/>
      <c r="I22" s="505" t="s">
        <v>394</v>
      </c>
      <c r="J22" s="467" t="s">
        <v>259</v>
      </c>
      <c r="K22" s="467"/>
      <c r="L22" s="468"/>
      <c r="M22" s="469">
        <v>1.1695957279296459E-3</v>
      </c>
    </row>
    <row r="23" spans="1:13" s="225" customFormat="1" ht="30" customHeight="1" outlineLevel="2" collapsed="1" x14ac:dyDescent="0.2">
      <c r="A23" s="221"/>
      <c r="B23" s="227"/>
      <c r="C23" s="642"/>
      <c r="D23" s="642"/>
      <c r="E23" s="642"/>
      <c r="F23" s="642"/>
      <c r="G23" s="642"/>
      <c r="H23" s="642"/>
      <c r="I23" s="506" t="s">
        <v>4</v>
      </c>
      <c r="J23" s="470"/>
      <c r="K23" s="470"/>
      <c r="L23" s="465"/>
      <c r="M23" s="471">
        <v>5.2088443882321095E-3</v>
      </c>
    </row>
    <row r="24" spans="1:13" s="225" customFormat="1" ht="30" hidden="1" customHeight="1" outlineLevel="7" x14ac:dyDescent="0.2">
      <c r="A24" s="221"/>
      <c r="B24" s="227"/>
      <c r="C24" s="642"/>
      <c r="D24" s="642"/>
      <c r="E24" s="642"/>
      <c r="F24" s="642"/>
      <c r="G24" s="642"/>
      <c r="H24" s="642"/>
      <c r="I24" s="505" t="s">
        <v>392</v>
      </c>
      <c r="J24" s="467" t="s">
        <v>259</v>
      </c>
      <c r="K24" s="467"/>
      <c r="L24" s="468"/>
      <c r="M24" s="469">
        <v>1.3022110970580274E-3</v>
      </c>
    </row>
    <row r="25" spans="1:13" s="225" customFormat="1" ht="30" hidden="1" customHeight="1" outlineLevel="7" x14ac:dyDescent="0.2">
      <c r="A25" s="221"/>
      <c r="B25" s="227"/>
      <c r="C25" s="642"/>
      <c r="D25" s="642"/>
      <c r="E25" s="642"/>
      <c r="F25" s="642"/>
      <c r="G25" s="642"/>
      <c r="H25" s="642"/>
      <c r="I25" s="505" t="s">
        <v>393</v>
      </c>
      <c r="J25" s="467" t="s">
        <v>259</v>
      </c>
      <c r="K25" s="467"/>
      <c r="L25" s="468"/>
      <c r="M25" s="469">
        <v>3.1253066329392657E-3</v>
      </c>
    </row>
    <row r="26" spans="1:13" s="225" customFormat="1" ht="30" hidden="1" customHeight="1" outlineLevel="7" x14ac:dyDescent="0.2">
      <c r="A26" s="221"/>
      <c r="B26" s="227"/>
      <c r="C26" s="642"/>
      <c r="D26" s="642"/>
      <c r="E26" s="642"/>
      <c r="F26" s="642"/>
      <c r="G26" s="642"/>
      <c r="H26" s="642"/>
      <c r="I26" s="505" t="s">
        <v>394</v>
      </c>
      <c r="J26" s="467" t="s">
        <v>259</v>
      </c>
      <c r="K26" s="467"/>
      <c r="L26" s="468"/>
      <c r="M26" s="469">
        <v>7.8132665823481642E-4</v>
      </c>
    </row>
    <row r="27" spans="1:13" s="225" customFormat="1" ht="30" customHeight="1" outlineLevel="2" collapsed="1" x14ac:dyDescent="0.2">
      <c r="A27" s="221"/>
      <c r="B27" s="227"/>
      <c r="C27" s="642"/>
      <c r="D27" s="642"/>
      <c r="E27" s="642"/>
      <c r="F27" s="642"/>
      <c r="G27" s="642"/>
      <c r="H27" s="642"/>
      <c r="I27" s="506" t="s">
        <v>5</v>
      </c>
      <c r="J27" s="470"/>
      <c r="K27" s="470"/>
      <c r="L27" s="465"/>
      <c r="M27" s="471">
        <v>5.5600024368769707E-2</v>
      </c>
    </row>
    <row r="28" spans="1:13" s="225" customFormat="1" ht="30" hidden="1" customHeight="1" outlineLevel="7" x14ac:dyDescent="0.2">
      <c r="A28" s="221"/>
      <c r="B28" s="227"/>
      <c r="C28" s="642"/>
      <c r="D28" s="642"/>
      <c r="E28" s="642"/>
      <c r="F28" s="642"/>
      <c r="G28" s="642"/>
      <c r="H28" s="642"/>
      <c r="I28" s="505" t="s">
        <v>392</v>
      </c>
      <c r="J28" s="467" t="s">
        <v>256</v>
      </c>
      <c r="K28" s="467"/>
      <c r="L28" s="468"/>
      <c r="M28" s="469">
        <v>4.170001827657728E-2</v>
      </c>
    </row>
    <row r="29" spans="1:13" s="225" customFormat="1" ht="30" hidden="1" customHeight="1" outlineLevel="7" x14ac:dyDescent="0.2">
      <c r="A29" s="221"/>
      <c r="B29" s="227"/>
      <c r="C29" s="642"/>
      <c r="D29" s="642"/>
      <c r="E29" s="642"/>
      <c r="F29" s="642"/>
      <c r="G29" s="642"/>
      <c r="H29" s="642"/>
      <c r="I29" s="505" t="s">
        <v>394</v>
      </c>
      <c r="J29" s="467" t="s">
        <v>256</v>
      </c>
      <c r="K29" s="467"/>
      <c r="L29" s="468"/>
      <c r="M29" s="469">
        <v>1.3900006092192427E-2</v>
      </c>
    </row>
    <row r="30" spans="1:13" s="225" customFormat="1" ht="30" customHeight="1" outlineLevel="2" collapsed="1" x14ac:dyDescent="0.2">
      <c r="A30" s="221"/>
      <c r="B30" s="227"/>
      <c r="C30" s="642"/>
      <c r="D30" s="642"/>
      <c r="E30" s="642"/>
      <c r="F30" s="642"/>
      <c r="G30" s="642"/>
      <c r="H30" s="642"/>
      <c r="I30" s="506" t="s">
        <v>6</v>
      </c>
      <c r="J30" s="470"/>
      <c r="K30" s="470"/>
      <c r="L30" s="465"/>
      <c r="M30" s="471">
        <v>2.6336853648364595E-2</v>
      </c>
    </row>
    <row r="31" spans="1:13" s="225" customFormat="1" ht="30" hidden="1" customHeight="1" outlineLevel="7" x14ac:dyDescent="0.2">
      <c r="A31" s="221"/>
      <c r="B31" s="227"/>
      <c r="C31" s="642"/>
      <c r="D31" s="642"/>
      <c r="E31" s="642"/>
      <c r="F31" s="642"/>
      <c r="G31" s="642"/>
      <c r="H31" s="642"/>
      <c r="I31" s="505" t="s">
        <v>392</v>
      </c>
      <c r="J31" s="467" t="s">
        <v>256</v>
      </c>
      <c r="K31" s="467"/>
      <c r="L31" s="468"/>
      <c r="M31" s="469">
        <v>6.5842134120911487E-3</v>
      </c>
    </row>
    <row r="32" spans="1:13" s="225" customFormat="1" ht="30" hidden="1" customHeight="1" outlineLevel="7" x14ac:dyDescent="0.2">
      <c r="A32" s="221"/>
      <c r="B32" s="227"/>
      <c r="C32" s="642"/>
      <c r="D32" s="642"/>
      <c r="E32" s="642"/>
      <c r="F32" s="642"/>
      <c r="G32" s="642"/>
      <c r="H32" s="642"/>
      <c r="I32" s="505" t="s">
        <v>393</v>
      </c>
      <c r="J32" s="467" t="s">
        <v>256</v>
      </c>
      <c r="K32" s="467"/>
      <c r="L32" s="468"/>
      <c r="M32" s="469">
        <v>1.5802112189018756E-2</v>
      </c>
    </row>
    <row r="33" spans="1:13" s="225" customFormat="1" ht="30" hidden="1" customHeight="1" outlineLevel="7" x14ac:dyDescent="0.2">
      <c r="A33" s="221"/>
      <c r="B33" s="227"/>
      <c r="C33" s="642"/>
      <c r="D33" s="642"/>
      <c r="E33" s="642"/>
      <c r="F33" s="642"/>
      <c r="G33" s="642"/>
      <c r="H33" s="642"/>
      <c r="I33" s="505" t="s">
        <v>394</v>
      </c>
      <c r="J33" s="467" t="s">
        <v>256</v>
      </c>
      <c r="K33" s="467"/>
      <c r="L33" s="468"/>
      <c r="M33" s="469">
        <v>3.9505280472546889E-3</v>
      </c>
    </row>
    <row r="34" spans="1:13" s="225" customFormat="1" ht="30" customHeight="1" outlineLevel="1" x14ac:dyDescent="0.2">
      <c r="A34" s="221"/>
      <c r="B34" s="222"/>
      <c r="C34" s="222"/>
      <c r="D34" s="222"/>
      <c r="E34" s="222"/>
      <c r="F34" s="222"/>
      <c r="G34" s="222"/>
      <c r="H34" s="222"/>
      <c r="I34" s="508" t="s">
        <v>7</v>
      </c>
      <c r="J34" s="472"/>
      <c r="K34" s="472"/>
      <c r="L34" s="473"/>
      <c r="M34" s="474">
        <v>0.84999999999999987</v>
      </c>
    </row>
    <row r="35" spans="1:13" s="225" customFormat="1" ht="30" customHeight="1" outlineLevel="2" x14ac:dyDescent="0.2">
      <c r="A35" s="221"/>
      <c r="B35" s="227"/>
      <c r="C35" s="248"/>
      <c r="D35" s="248"/>
      <c r="E35" s="248"/>
      <c r="F35" s="248"/>
      <c r="G35" s="248"/>
      <c r="H35" s="248"/>
      <c r="I35" s="509" t="s">
        <v>8</v>
      </c>
      <c r="J35" s="475"/>
      <c r="K35" s="475"/>
      <c r="L35" s="476"/>
      <c r="M35" s="477">
        <v>3.5989391771019688E-2</v>
      </c>
    </row>
    <row r="36" spans="1:13" s="225" customFormat="1" ht="30" customHeight="1" outlineLevel="3" x14ac:dyDescent="0.2">
      <c r="A36" s="221"/>
      <c r="B36" s="227"/>
      <c r="C36" s="248"/>
      <c r="D36" s="254"/>
      <c r="E36" s="254"/>
      <c r="F36" s="254"/>
      <c r="G36" s="254"/>
      <c r="H36" s="254"/>
      <c r="I36" s="510" t="s">
        <v>9</v>
      </c>
      <c r="J36" s="479"/>
      <c r="K36" s="479"/>
      <c r="L36" s="480"/>
      <c r="M36" s="481">
        <v>3.2493663685152066E-2</v>
      </c>
    </row>
    <row r="37" spans="1:13" s="225" customFormat="1" ht="30" customHeight="1" outlineLevel="7" x14ac:dyDescent="0.2">
      <c r="A37" s="221"/>
      <c r="B37" s="227"/>
      <c r="C37" s="248"/>
      <c r="D37" s="254"/>
      <c r="E37" s="254"/>
      <c r="F37" s="254"/>
      <c r="G37" s="254"/>
      <c r="H37" s="254"/>
      <c r="I37" s="511" t="s">
        <v>10</v>
      </c>
      <c r="J37" s="483" t="s">
        <v>257</v>
      </c>
      <c r="K37" s="483"/>
      <c r="L37" s="468"/>
      <c r="M37" s="484">
        <v>1.2997465474060825E-2</v>
      </c>
    </row>
    <row r="38" spans="1:13" s="225" customFormat="1" ht="30" customHeight="1" outlineLevel="7" x14ac:dyDescent="0.2">
      <c r="A38" s="221"/>
      <c r="B38" s="227"/>
      <c r="C38" s="248"/>
      <c r="D38" s="254"/>
      <c r="E38" s="254"/>
      <c r="F38" s="254"/>
      <c r="G38" s="254"/>
      <c r="H38" s="254"/>
      <c r="I38" s="511" t="s">
        <v>11</v>
      </c>
      <c r="J38" s="483" t="s">
        <v>257</v>
      </c>
      <c r="K38" s="483"/>
      <c r="L38" s="468"/>
      <c r="M38" s="484">
        <v>1.9496198211091238E-2</v>
      </c>
    </row>
    <row r="39" spans="1:13" s="225" customFormat="1" ht="30" customHeight="1" outlineLevel="3" collapsed="1" x14ac:dyDescent="0.2">
      <c r="A39" s="221"/>
      <c r="B39" s="227"/>
      <c r="C39" s="248"/>
      <c r="D39" s="254"/>
      <c r="E39" s="254"/>
      <c r="F39" s="254"/>
      <c r="G39" s="254"/>
      <c r="H39" s="254"/>
      <c r="I39" s="510" t="s">
        <v>12</v>
      </c>
      <c r="J39" s="479"/>
      <c r="K39" s="479"/>
      <c r="L39" s="480"/>
      <c r="M39" s="481">
        <v>3.4957280858676212E-3</v>
      </c>
    </row>
    <row r="40" spans="1:13" s="225" customFormat="1" ht="30" hidden="1" customHeight="1" outlineLevel="7" x14ac:dyDescent="0.2">
      <c r="A40" s="221"/>
      <c r="B40" s="227"/>
      <c r="C40" s="248"/>
      <c r="D40" s="254"/>
      <c r="E40" s="254"/>
      <c r="F40" s="254"/>
      <c r="G40" s="254"/>
      <c r="H40" s="254"/>
      <c r="I40" s="512" t="s">
        <v>12</v>
      </c>
      <c r="J40" s="485" t="s">
        <v>257</v>
      </c>
      <c r="K40" s="485"/>
      <c r="L40" s="468"/>
      <c r="M40" s="484">
        <v>3.4957280858676212E-3</v>
      </c>
    </row>
    <row r="41" spans="1:13" s="225" customFormat="1" ht="30" customHeight="1" outlineLevel="2" x14ac:dyDescent="0.2">
      <c r="A41" s="221"/>
      <c r="B41" s="227"/>
      <c r="C41" s="248"/>
      <c r="D41" s="248"/>
      <c r="E41" s="248"/>
      <c r="F41" s="248"/>
      <c r="G41" s="248"/>
      <c r="H41" s="248"/>
      <c r="I41" s="509" t="s">
        <v>13</v>
      </c>
      <c r="J41" s="475"/>
      <c r="K41" s="475"/>
      <c r="L41" s="476"/>
      <c r="M41" s="477">
        <v>6.452008180865984E-3</v>
      </c>
    </row>
    <row r="42" spans="1:13" s="225" customFormat="1" ht="30" customHeight="1" outlineLevel="3" x14ac:dyDescent="0.2">
      <c r="A42" s="221"/>
      <c r="B42" s="227"/>
      <c r="C42" s="248"/>
      <c r="D42" s="254"/>
      <c r="E42" s="254"/>
      <c r="F42" s="254"/>
      <c r="G42" s="254"/>
      <c r="H42" s="254"/>
      <c r="I42" s="510" t="s">
        <v>14</v>
      </c>
      <c r="J42" s="479"/>
      <c r="K42" s="479"/>
      <c r="L42" s="480"/>
      <c r="M42" s="481">
        <v>1.613002045216496E-3</v>
      </c>
    </row>
    <row r="43" spans="1:13" s="225" customFormat="1" ht="30" customHeight="1" outlineLevel="7" x14ac:dyDescent="0.2">
      <c r="A43" s="221"/>
      <c r="B43" s="227"/>
      <c r="C43" s="248"/>
      <c r="D43" s="254"/>
      <c r="E43" s="254" t="s">
        <v>223</v>
      </c>
      <c r="F43" s="254"/>
      <c r="G43" s="254"/>
      <c r="H43" s="254"/>
      <c r="I43" s="511" t="s">
        <v>225</v>
      </c>
      <c r="J43" s="483" t="s">
        <v>257</v>
      </c>
      <c r="K43" s="485"/>
      <c r="L43" s="468"/>
      <c r="M43" s="484">
        <v>4.8390061356494879E-4</v>
      </c>
    </row>
    <row r="44" spans="1:13" s="225" customFormat="1" ht="30" customHeight="1" outlineLevel="7" x14ac:dyDescent="0.2">
      <c r="A44" s="221"/>
      <c r="B44" s="227"/>
      <c r="C44" s="248"/>
      <c r="D44" s="254"/>
      <c r="E44" s="254"/>
      <c r="F44" s="254"/>
      <c r="G44" s="254"/>
      <c r="H44" s="254"/>
      <c r="I44" s="511" t="s">
        <v>229</v>
      </c>
      <c r="J44" s="483" t="s">
        <v>257</v>
      </c>
      <c r="K44" s="485"/>
      <c r="L44" s="468"/>
      <c r="M44" s="484">
        <v>4.8390061356494879E-4</v>
      </c>
    </row>
    <row r="45" spans="1:13" s="225" customFormat="1" ht="30" customHeight="1" outlineLevel="7" x14ac:dyDescent="0.2">
      <c r="A45" s="221"/>
      <c r="B45" s="227"/>
      <c r="C45" s="248"/>
      <c r="D45" s="254"/>
      <c r="E45" s="254"/>
      <c r="F45" s="254"/>
      <c r="G45" s="254"/>
      <c r="H45" s="254"/>
      <c r="I45" s="511" t="s">
        <v>228</v>
      </c>
      <c r="J45" s="483" t="s">
        <v>257</v>
      </c>
      <c r="K45" s="485"/>
      <c r="L45" s="468"/>
      <c r="M45" s="484">
        <v>1.6130020452164961E-4</v>
      </c>
    </row>
    <row r="46" spans="1:13" s="225" customFormat="1" ht="30" customHeight="1" outlineLevel="7" x14ac:dyDescent="0.2">
      <c r="A46" s="221"/>
      <c r="B46" s="227"/>
      <c r="C46" s="248"/>
      <c r="D46" s="254"/>
      <c r="E46" s="254"/>
      <c r="F46" s="254"/>
      <c r="G46" s="254"/>
      <c r="H46" s="254"/>
      <c r="I46" s="511" t="s">
        <v>226</v>
      </c>
      <c r="J46" s="483" t="s">
        <v>257</v>
      </c>
      <c r="K46" s="485"/>
      <c r="L46" s="468"/>
      <c r="M46" s="484">
        <v>1.6130020452164961E-4</v>
      </c>
    </row>
    <row r="47" spans="1:13" s="225" customFormat="1" ht="30" customHeight="1" outlineLevel="7" x14ac:dyDescent="0.2">
      <c r="A47" s="221"/>
      <c r="B47" s="227"/>
      <c r="C47" s="248"/>
      <c r="D47" s="254"/>
      <c r="E47" s="254"/>
      <c r="F47" s="254"/>
      <c r="G47" s="254"/>
      <c r="H47" s="254"/>
      <c r="I47" s="511" t="s">
        <v>227</v>
      </c>
      <c r="J47" s="483" t="s">
        <v>257</v>
      </c>
      <c r="K47" s="485"/>
      <c r="L47" s="468"/>
      <c r="M47" s="484">
        <v>3.2260040904329921E-4</v>
      </c>
    </row>
    <row r="48" spans="1:13" s="225" customFormat="1" ht="30" customHeight="1" outlineLevel="3" x14ac:dyDescent="0.2">
      <c r="A48" s="221"/>
      <c r="B48" s="227"/>
      <c r="C48" s="248"/>
      <c r="D48" s="254"/>
      <c r="E48" s="254"/>
      <c r="F48" s="254"/>
      <c r="G48" s="254"/>
      <c r="H48" s="254"/>
      <c r="I48" s="510" t="s">
        <v>15</v>
      </c>
      <c r="J48" s="479"/>
      <c r="K48" s="479"/>
      <c r="L48" s="480"/>
      <c r="M48" s="481">
        <v>6.4520081808659843E-4</v>
      </c>
    </row>
    <row r="49" spans="1:13" s="225" customFormat="1" ht="30" customHeight="1" outlineLevel="7" x14ac:dyDescent="0.2">
      <c r="A49" s="221"/>
      <c r="B49" s="227"/>
      <c r="C49" s="248"/>
      <c r="D49" s="254"/>
      <c r="E49" s="254"/>
      <c r="F49" s="254"/>
      <c r="G49" s="254"/>
      <c r="H49" s="254"/>
      <c r="I49" s="511" t="s">
        <v>230</v>
      </c>
      <c r="J49" s="483" t="s">
        <v>257</v>
      </c>
      <c r="K49" s="485"/>
      <c r="L49" s="468"/>
      <c r="M49" s="484">
        <v>4.5164057266061891E-4</v>
      </c>
    </row>
    <row r="50" spans="1:13" s="225" customFormat="1" ht="30" customHeight="1" outlineLevel="7" x14ac:dyDescent="0.2">
      <c r="A50" s="221"/>
      <c r="B50" s="227"/>
      <c r="C50" s="248"/>
      <c r="D50" s="254"/>
      <c r="E50" s="254"/>
      <c r="F50" s="254"/>
      <c r="G50" s="254"/>
      <c r="H50" s="254"/>
      <c r="I50" s="511" t="s">
        <v>231</v>
      </c>
      <c r="J50" s="483" t="s">
        <v>257</v>
      </c>
      <c r="K50" s="485"/>
      <c r="L50" s="468"/>
      <c r="M50" s="484">
        <v>1.9356024542597952E-4</v>
      </c>
    </row>
    <row r="51" spans="1:13" s="225" customFormat="1" ht="30" customHeight="1" outlineLevel="3" x14ac:dyDescent="0.2">
      <c r="A51" s="221"/>
      <c r="B51" s="227"/>
      <c r="C51" s="248"/>
      <c r="D51" s="254"/>
      <c r="E51" s="254"/>
      <c r="F51" s="254"/>
      <c r="G51" s="254"/>
      <c r="H51" s="254"/>
      <c r="I51" s="510" t="s">
        <v>16</v>
      </c>
      <c r="J51" s="479"/>
      <c r="K51" s="479"/>
      <c r="L51" s="480"/>
      <c r="M51" s="481">
        <v>6.4520081808659843E-4</v>
      </c>
    </row>
    <row r="52" spans="1:13" s="225" customFormat="1" ht="30" customHeight="1" outlineLevel="7" x14ac:dyDescent="0.2">
      <c r="A52" s="221"/>
      <c r="B52" s="227"/>
      <c r="C52" s="248"/>
      <c r="D52" s="254"/>
      <c r="E52" s="254"/>
      <c r="F52" s="254"/>
      <c r="G52" s="254"/>
      <c r="H52" s="254"/>
      <c r="I52" s="511" t="s">
        <v>232</v>
      </c>
      <c r="J52" s="483" t="s">
        <v>257</v>
      </c>
      <c r="K52" s="485"/>
      <c r="L52" s="468"/>
      <c r="M52" s="484">
        <v>4.5164057266061891E-4</v>
      </c>
    </row>
    <row r="53" spans="1:13" s="225" customFormat="1" ht="30" customHeight="1" outlineLevel="7" x14ac:dyDescent="0.2">
      <c r="A53" s="221"/>
      <c r="B53" s="227"/>
      <c r="C53" s="248"/>
      <c r="D53" s="254"/>
      <c r="E53" s="254"/>
      <c r="F53" s="254"/>
      <c r="G53" s="254"/>
      <c r="H53" s="254"/>
      <c r="I53" s="511" t="s">
        <v>231</v>
      </c>
      <c r="J53" s="483" t="s">
        <v>257</v>
      </c>
      <c r="K53" s="485"/>
      <c r="L53" s="468"/>
      <c r="M53" s="484">
        <v>1.9356024542597952E-4</v>
      </c>
    </row>
    <row r="54" spans="1:13" s="225" customFormat="1" ht="30" customHeight="1" outlineLevel="3" x14ac:dyDescent="0.2">
      <c r="A54" s="221"/>
      <c r="B54" s="227"/>
      <c r="C54" s="248"/>
      <c r="D54" s="254"/>
      <c r="E54" s="254"/>
      <c r="F54" s="254"/>
      <c r="G54" s="254"/>
      <c r="H54" s="254"/>
      <c r="I54" s="510" t="s">
        <v>17</v>
      </c>
      <c r="J54" s="479"/>
      <c r="K54" s="479"/>
      <c r="L54" s="480"/>
      <c r="M54" s="481">
        <v>1.2904016361731971E-3</v>
      </c>
    </row>
    <row r="55" spans="1:13" s="225" customFormat="1" ht="30" customHeight="1" outlineLevel="7" x14ac:dyDescent="0.2">
      <c r="A55" s="221"/>
      <c r="B55" s="227"/>
      <c r="C55" s="248"/>
      <c r="D55" s="254"/>
      <c r="E55" s="254"/>
      <c r="F55" s="254"/>
      <c r="G55" s="254"/>
      <c r="H55" s="254"/>
      <c r="I55" s="511" t="s">
        <v>17</v>
      </c>
      <c r="J55" s="483" t="s">
        <v>257</v>
      </c>
      <c r="K55" s="485"/>
      <c r="L55" s="468"/>
      <c r="M55" s="484">
        <v>1.2904016361731971E-3</v>
      </c>
    </row>
    <row r="56" spans="1:13" s="225" customFormat="1" ht="30" customHeight="1" outlineLevel="3" x14ac:dyDescent="0.2">
      <c r="A56" s="221"/>
      <c r="B56" s="227"/>
      <c r="C56" s="248"/>
      <c r="D56" s="254"/>
      <c r="E56" s="254"/>
      <c r="F56" s="254"/>
      <c r="G56" s="254"/>
      <c r="H56" s="254"/>
      <c r="I56" s="510" t="s">
        <v>18</v>
      </c>
      <c r="J56" s="479"/>
      <c r="K56" s="479"/>
      <c r="L56" s="480"/>
      <c r="M56" s="481">
        <v>1.9356024542597956E-3</v>
      </c>
    </row>
    <row r="57" spans="1:13" s="225" customFormat="1" ht="30" customHeight="1" outlineLevel="7" x14ac:dyDescent="0.2">
      <c r="A57" s="221"/>
      <c r="B57" s="227"/>
      <c r="C57" s="248"/>
      <c r="D57" s="254"/>
      <c r="E57" s="254"/>
      <c r="F57" s="254"/>
      <c r="G57" s="254"/>
      <c r="H57" s="254"/>
      <c r="I57" s="511" t="s">
        <v>18</v>
      </c>
      <c r="J57" s="483" t="s">
        <v>257</v>
      </c>
      <c r="K57" s="485"/>
      <c r="L57" s="468"/>
      <c r="M57" s="484">
        <v>1.9356024542597956E-3</v>
      </c>
    </row>
    <row r="58" spans="1:13" s="225" customFormat="1" ht="30" customHeight="1" outlineLevel="3" collapsed="1" x14ac:dyDescent="0.2">
      <c r="A58" s="221"/>
      <c r="B58" s="227"/>
      <c r="C58" s="248"/>
      <c r="D58" s="254"/>
      <c r="E58" s="254"/>
      <c r="F58" s="254"/>
      <c r="G58" s="254"/>
      <c r="H58" s="254"/>
      <c r="I58" s="510" t="s">
        <v>19</v>
      </c>
      <c r="J58" s="479"/>
      <c r="K58" s="479"/>
      <c r="L58" s="480"/>
      <c r="M58" s="481">
        <v>3.2260040904329927E-4</v>
      </c>
    </row>
    <row r="59" spans="1:13" s="225" customFormat="1" ht="30" hidden="1" customHeight="1" outlineLevel="7" x14ac:dyDescent="0.2">
      <c r="A59" s="221"/>
      <c r="B59" s="227"/>
      <c r="C59" s="248"/>
      <c r="D59" s="254"/>
      <c r="E59" s="254"/>
      <c r="F59" s="254"/>
      <c r="G59" s="254"/>
      <c r="H59" s="254"/>
      <c r="I59" s="511" t="s">
        <v>19</v>
      </c>
      <c r="J59" s="483" t="s">
        <v>257</v>
      </c>
      <c r="K59" s="485"/>
      <c r="L59" s="468"/>
      <c r="M59" s="484">
        <v>3.2260040904329927E-4</v>
      </c>
    </row>
    <row r="60" spans="1:13" s="225" customFormat="1" ht="30" customHeight="1" outlineLevel="2" collapsed="1" x14ac:dyDescent="0.2">
      <c r="A60" s="221"/>
      <c r="B60" s="227"/>
      <c r="C60" s="248"/>
      <c r="D60" s="248"/>
      <c r="E60" s="248"/>
      <c r="F60" s="248"/>
      <c r="G60" s="248"/>
      <c r="H60" s="248"/>
      <c r="I60" s="509" t="s">
        <v>20</v>
      </c>
      <c r="J60" s="475"/>
      <c r="K60" s="475"/>
      <c r="L60" s="476"/>
      <c r="M60" s="477">
        <v>0.43738063922338838</v>
      </c>
    </row>
    <row r="61" spans="1:13" s="225" customFormat="1" ht="30" hidden="1" customHeight="1" outlineLevel="3" collapsed="1" x14ac:dyDescent="0.2">
      <c r="A61" s="221"/>
      <c r="B61" s="227"/>
      <c r="C61" s="248"/>
      <c r="D61" s="248"/>
      <c r="E61" s="254"/>
      <c r="F61" s="254"/>
      <c r="G61" s="254"/>
      <c r="H61" s="254"/>
      <c r="I61" s="510" t="s">
        <v>21</v>
      </c>
      <c r="J61" s="479"/>
      <c r="K61" s="479"/>
      <c r="L61" s="480"/>
      <c r="M61" s="481">
        <v>2.5269960524327492E-2</v>
      </c>
    </row>
    <row r="62" spans="1:13" s="225" customFormat="1" ht="30" hidden="1" customHeight="1" outlineLevel="7" x14ac:dyDescent="0.2">
      <c r="A62" s="221"/>
      <c r="B62" s="227"/>
      <c r="C62" s="248"/>
      <c r="D62" s="248"/>
      <c r="E62" s="254"/>
      <c r="F62" s="254"/>
      <c r="G62" s="254"/>
      <c r="H62" s="254"/>
      <c r="I62" s="512" t="s">
        <v>22</v>
      </c>
      <c r="J62" s="485" t="s">
        <v>257</v>
      </c>
      <c r="K62" s="485"/>
      <c r="L62" s="468"/>
      <c r="M62" s="484">
        <v>1.2634980262163749E-4</v>
      </c>
    </row>
    <row r="63" spans="1:13" s="225" customFormat="1" ht="30" hidden="1" customHeight="1" outlineLevel="7" x14ac:dyDescent="0.2">
      <c r="A63" s="221"/>
      <c r="B63" s="227"/>
      <c r="C63" s="248"/>
      <c r="D63" s="248"/>
      <c r="E63" s="254"/>
      <c r="F63" s="254"/>
      <c r="G63" s="254"/>
      <c r="H63" s="254"/>
      <c r="I63" s="512" t="s">
        <v>23</v>
      </c>
      <c r="J63" s="485" t="s">
        <v>257</v>
      </c>
      <c r="K63" s="485"/>
      <c r="L63" s="468"/>
      <c r="M63" s="484">
        <v>1.2634980262163749E-4</v>
      </c>
    </row>
    <row r="64" spans="1:13" s="225" customFormat="1" ht="30" hidden="1" customHeight="1" outlineLevel="7" x14ac:dyDescent="0.2">
      <c r="A64" s="221"/>
      <c r="B64" s="227"/>
      <c r="C64" s="248"/>
      <c r="D64" s="248"/>
      <c r="E64" s="254"/>
      <c r="F64" s="254"/>
      <c r="G64" s="254"/>
      <c r="H64" s="254"/>
      <c r="I64" s="512" t="s">
        <v>24</v>
      </c>
      <c r="J64" s="485" t="s">
        <v>257</v>
      </c>
      <c r="K64" s="485"/>
      <c r="L64" s="468"/>
      <c r="M64" s="484">
        <v>1.2634980262163749E-4</v>
      </c>
    </row>
    <row r="65" spans="1:13" s="225" customFormat="1" ht="30" hidden="1" customHeight="1" outlineLevel="7" x14ac:dyDescent="0.2">
      <c r="A65" s="221"/>
      <c r="B65" s="227"/>
      <c r="C65" s="248"/>
      <c r="D65" s="248"/>
      <c r="E65" s="254"/>
      <c r="F65" s="254"/>
      <c r="G65" s="254"/>
      <c r="H65" s="254"/>
      <c r="I65" s="512" t="s">
        <v>25</v>
      </c>
      <c r="J65" s="485" t="s">
        <v>257</v>
      </c>
      <c r="K65" s="485"/>
      <c r="L65" s="468"/>
      <c r="M65" s="484">
        <v>1.2634980262163749E-4</v>
      </c>
    </row>
    <row r="66" spans="1:13" s="225" customFormat="1" ht="30" hidden="1" customHeight="1" outlineLevel="7" x14ac:dyDescent="0.2">
      <c r="A66" s="221"/>
      <c r="B66" s="227"/>
      <c r="C66" s="248"/>
      <c r="D66" s="248"/>
      <c r="E66" s="254"/>
      <c r="F66" s="254"/>
      <c r="G66" s="254"/>
      <c r="H66" s="254"/>
      <c r="I66" s="512" t="s">
        <v>26</v>
      </c>
      <c r="J66" s="485" t="s">
        <v>257</v>
      </c>
      <c r="K66" s="485"/>
      <c r="L66" s="468"/>
      <c r="M66" s="484">
        <v>1.2634980262163749E-4</v>
      </c>
    </row>
    <row r="67" spans="1:13" s="225" customFormat="1" ht="30" hidden="1" customHeight="1" outlineLevel="7" x14ac:dyDescent="0.2">
      <c r="A67" s="221"/>
      <c r="B67" s="227"/>
      <c r="C67" s="248"/>
      <c r="D67" s="248"/>
      <c r="E67" s="254"/>
      <c r="F67" s="254"/>
      <c r="G67" s="254"/>
      <c r="H67" s="254"/>
      <c r="I67" s="512" t="s">
        <v>27</v>
      </c>
      <c r="J67" s="485" t="s">
        <v>257</v>
      </c>
      <c r="K67" s="485"/>
      <c r="L67" s="468"/>
      <c r="M67" s="484">
        <v>7.5809881572982477E-3</v>
      </c>
    </row>
    <row r="68" spans="1:13" s="225" customFormat="1" ht="30" hidden="1" customHeight="1" outlineLevel="7" x14ac:dyDescent="0.2">
      <c r="A68" s="221"/>
      <c r="B68" s="227"/>
      <c r="C68" s="248"/>
      <c r="D68" s="248"/>
      <c r="E68" s="254"/>
      <c r="F68" s="254"/>
      <c r="G68" s="254"/>
      <c r="H68" s="254"/>
      <c r="I68" s="512" t="s">
        <v>28</v>
      </c>
      <c r="J68" s="485" t="s">
        <v>257</v>
      </c>
      <c r="K68" s="485"/>
      <c r="L68" s="468"/>
      <c r="M68" s="484">
        <v>1.2634980262163749E-4</v>
      </c>
    </row>
    <row r="69" spans="1:13" s="225" customFormat="1" ht="30" hidden="1" customHeight="1" outlineLevel="7" x14ac:dyDescent="0.2">
      <c r="A69" s="221"/>
      <c r="B69" s="227"/>
      <c r="C69" s="248"/>
      <c r="D69" s="248"/>
      <c r="E69" s="254"/>
      <c r="F69" s="254"/>
      <c r="G69" s="254"/>
      <c r="H69" s="254"/>
      <c r="I69" s="512" t="s">
        <v>29</v>
      </c>
      <c r="J69" s="485" t="s">
        <v>257</v>
      </c>
      <c r="K69" s="485"/>
      <c r="L69" s="468"/>
      <c r="M69" s="484">
        <v>1.2634980262163749E-4</v>
      </c>
    </row>
    <row r="70" spans="1:13" s="225" customFormat="1" ht="30" hidden="1" customHeight="1" outlineLevel="7" x14ac:dyDescent="0.2">
      <c r="A70" s="221"/>
      <c r="B70" s="227"/>
      <c r="C70" s="248"/>
      <c r="D70" s="248"/>
      <c r="E70" s="254"/>
      <c r="F70" s="254"/>
      <c r="G70" s="254"/>
      <c r="H70" s="254"/>
      <c r="I70" s="512" t="s">
        <v>30</v>
      </c>
      <c r="J70" s="485" t="s">
        <v>257</v>
      </c>
      <c r="K70" s="485"/>
      <c r="L70" s="468"/>
      <c r="M70" s="484">
        <v>2.0215968419461999E-3</v>
      </c>
    </row>
    <row r="71" spans="1:13" s="225" customFormat="1" ht="30" hidden="1" customHeight="1" outlineLevel="7" x14ac:dyDescent="0.2">
      <c r="A71" s="221"/>
      <c r="B71" s="227"/>
      <c r="C71" s="248"/>
      <c r="D71" s="248"/>
      <c r="E71" s="254"/>
      <c r="F71" s="254"/>
      <c r="G71" s="254"/>
      <c r="H71" s="254"/>
      <c r="I71" s="512" t="s">
        <v>31</v>
      </c>
      <c r="J71" s="485" t="s">
        <v>257</v>
      </c>
      <c r="K71" s="485"/>
      <c r="L71" s="468"/>
      <c r="M71" s="484">
        <v>2.0215968419461999E-3</v>
      </c>
    </row>
    <row r="72" spans="1:13" s="225" customFormat="1" ht="30" hidden="1" customHeight="1" outlineLevel="7" x14ac:dyDescent="0.2">
      <c r="A72" s="221"/>
      <c r="B72" s="227"/>
      <c r="C72" s="248"/>
      <c r="D72" s="248"/>
      <c r="E72" s="254"/>
      <c r="F72" s="254"/>
      <c r="G72" s="254"/>
      <c r="H72" s="254"/>
      <c r="I72" s="512" t="s">
        <v>32</v>
      </c>
      <c r="J72" s="485" t="s">
        <v>257</v>
      </c>
      <c r="K72" s="485"/>
      <c r="L72" s="468"/>
      <c r="M72" s="484">
        <v>6.3174901310818748E-3</v>
      </c>
    </row>
    <row r="73" spans="1:13" s="225" customFormat="1" ht="30" hidden="1" customHeight="1" outlineLevel="7" x14ac:dyDescent="0.2">
      <c r="A73" s="221"/>
      <c r="B73" s="227"/>
      <c r="C73" s="248"/>
      <c r="D73" s="248"/>
      <c r="E73" s="254"/>
      <c r="F73" s="254"/>
      <c r="G73" s="254"/>
      <c r="H73" s="254"/>
      <c r="I73" s="512" t="s">
        <v>33</v>
      </c>
      <c r="J73" s="485" t="s">
        <v>257</v>
      </c>
      <c r="K73" s="485"/>
      <c r="L73" s="468"/>
      <c r="M73" s="484">
        <v>3.2850948681625741E-3</v>
      </c>
    </row>
    <row r="74" spans="1:13" s="225" customFormat="1" ht="30" hidden="1" customHeight="1" outlineLevel="7" x14ac:dyDescent="0.2">
      <c r="A74" s="221"/>
      <c r="B74" s="227"/>
      <c r="C74" s="248"/>
      <c r="D74" s="248"/>
      <c r="E74" s="254"/>
      <c r="F74" s="254"/>
      <c r="G74" s="254"/>
      <c r="H74" s="254"/>
      <c r="I74" s="512" t="s">
        <v>34</v>
      </c>
      <c r="J74" s="485" t="s">
        <v>257</v>
      </c>
      <c r="K74" s="485"/>
      <c r="L74" s="468"/>
      <c r="M74" s="484">
        <v>3.0323952629192994E-3</v>
      </c>
    </row>
    <row r="75" spans="1:13" s="225" customFormat="1" ht="30" hidden="1" customHeight="1" outlineLevel="7" x14ac:dyDescent="0.2">
      <c r="A75" s="221"/>
      <c r="B75" s="227"/>
      <c r="C75" s="248"/>
      <c r="D75" s="248"/>
      <c r="E75" s="254"/>
      <c r="F75" s="254"/>
      <c r="G75" s="254"/>
      <c r="H75" s="254"/>
      <c r="I75" s="512" t="s">
        <v>35</v>
      </c>
      <c r="J75" s="485" t="s">
        <v>257</v>
      </c>
      <c r="K75" s="485"/>
      <c r="L75" s="468"/>
      <c r="M75" s="484">
        <v>1.2634980262163749E-4</v>
      </c>
    </row>
    <row r="76" spans="1:13" s="225" customFormat="1" ht="30" hidden="1" customHeight="1" outlineLevel="3" x14ac:dyDescent="0.2">
      <c r="A76" s="221"/>
      <c r="B76" s="227"/>
      <c r="C76" s="248"/>
      <c r="D76" s="248"/>
      <c r="E76" s="254"/>
      <c r="F76" s="254"/>
      <c r="G76" s="254"/>
      <c r="H76" s="254"/>
      <c r="I76" s="510" t="s">
        <v>36</v>
      </c>
      <c r="J76" s="479"/>
      <c r="K76" s="479"/>
      <c r="L76" s="480"/>
      <c r="M76" s="481">
        <v>5.5113732341915203E-2</v>
      </c>
    </row>
    <row r="77" spans="1:13" s="225" customFormat="1" ht="30" hidden="1" customHeight="1" outlineLevel="4" collapsed="1" x14ac:dyDescent="0.2">
      <c r="A77" s="221"/>
      <c r="B77" s="227"/>
      <c r="C77" s="248"/>
      <c r="D77" s="248"/>
      <c r="E77" s="254"/>
      <c r="F77" s="265"/>
      <c r="G77" s="265"/>
      <c r="H77" s="265"/>
      <c r="I77" s="513" t="s">
        <v>282</v>
      </c>
      <c r="J77" s="486"/>
      <c r="K77" s="486"/>
      <c r="L77" s="487"/>
      <c r="M77" s="488">
        <v>2.5673951808610262E-2</v>
      </c>
    </row>
    <row r="78" spans="1:13" s="225" customFormat="1" ht="30" hidden="1" customHeight="1" outlineLevel="5" collapsed="1" x14ac:dyDescent="0.2">
      <c r="A78" s="221"/>
      <c r="B78" s="227"/>
      <c r="C78" s="248"/>
      <c r="D78" s="248"/>
      <c r="E78" s="254"/>
      <c r="F78" s="265"/>
      <c r="G78" s="270"/>
      <c r="H78" s="270"/>
      <c r="I78" s="514" t="s">
        <v>37</v>
      </c>
      <c r="J78" s="490"/>
      <c r="K78" s="490"/>
      <c r="L78" s="491"/>
      <c r="M78" s="492">
        <v>1.09659037706518E-2</v>
      </c>
    </row>
    <row r="79" spans="1:13" s="225" customFormat="1" ht="30" hidden="1" customHeight="1" outlineLevel="7" x14ac:dyDescent="0.2">
      <c r="A79" s="221"/>
      <c r="B79" s="227"/>
      <c r="C79" s="248"/>
      <c r="D79" s="248"/>
      <c r="E79" s="254"/>
      <c r="F79" s="265"/>
      <c r="G79" s="270"/>
      <c r="H79" s="270"/>
      <c r="I79" s="512" t="s">
        <v>38</v>
      </c>
      <c r="J79" s="485" t="s">
        <v>258</v>
      </c>
      <c r="K79" s="485"/>
      <c r="L79" s="468"/>
      <c r="M79" s="484">
        <v>8.7727230165214403E-4</v>
      </c>
    </row>
    <row r="80" spans="1:13" s="225" customFormat="1" ht="30" hidden="1" customHeight="1" outlineLevel="7" x14ac:dyDescent="0.2">
      <c r="A80" s="221"/>
      <c r="B80" s="227"/>
      <c r="C80" s="248"/>
      <c r="D80" s="248"/>
      <c r="E80" s="254"/>
      <c r="F80" s="265"/>
      <c r="G80" s="270"/>
      <c r="H80" s="270"/>
      <c r="I80" s="512" t="s">
        <v>39</v>
      </c>
      <c r="J80" s="485" t="s">
        <v>259</v>
      </c>
      <c r="K80" s="485"/>
      <c r="L80" s="468"/>
      <c r="M80" s="484">
        <v>2.1931807541303601E-4</v>
      </c>
    </row>
    <row r="81" spans="1:13" s="225" customFormat="1" ht="30" hidden="1" customHeight="1" outlineLevel="7" x14ac:dyDescent="0.2">
      <c r="A81" s="221"/>
      <c r="B81" s="227"/>
      <c r="C81" s="248"/>
      <c r="D81" s="248"/>
      <c r="E81" s="254"/>
      <c r="F81" s="265"/>
      <c r="G81" s="270"/>
      <c r="H81" s="270"/>
      <c r="I81" s="512" t="s">
        <v>40</v>
      </c>
      <c r="J81" s="485" t="s">
        <v>258</v>
      </c>
      <c r="K81" s="485"/>
      <c r="L81" s="468"/>
      <c r="M81" s="484">
        <v>1.09659037706518E-4</v>
      </c>
    </row>
    <row r="82" spans="1:13" s="225" customFormat="1" ht="30" hidden="1" customHeight="1" outlineLevel="7" x14ac:dyDescent="0.2">
      <c r="A82" s="221"/>
      <c r="B82" s="227"/>
      <c r="C82" s="248"/>
      <c r="D82" s="248"/>
      <c r="E82" s="254"/>
      <c r="F82" s="265"/>
      <c r="G82" s="270"/>
      <c r="H82" s="270"/>
      <c r="I82" s="512" t="s">
        <v>41</v>
      </c>
      <c r="J82" s="485" t="s">
        <v>256</v>
      </c>
      <c r="K82" s="485"/>
      <c r="L82" s="468"/>
      <c r="M82" s="484">
        <v>1.5352265278912522E-3</v>
      </c>
    </row>
    <row r="83" spans="1:13" s="225" customFormat="1" ht="30" hidden="1" customHeight="1" outlineLevel="7" x14ac:dyDescent="0.2">
      <c r="A83" s="221"/>
      <c r="B83" s="227"/>
      <c r="C83" s="248"/>
      <c r="D83" s="248"/>
      <c r="E83" s="254"/>
      <c r="F83" s="265"/>
      <c r="G83" s="270"/>
      <c r="H83" s="270"/>
      <c r="I83" s="512" t="s">
        <v>42</v>
      </c>
      <c r="J83" s="485" t="s">
        <v>259</v>
      </c>
      <c r="K83" s="485"/>
      <c r="L83" s="468"/>
      <c r="M83" s="484">
        <v>1.1514198959184391E-3</v>
      </c>
    </row>
    <row r="84" spans="1:13" s="225" customFormat="1" ht="30" hidden="1" customHeight="1" outlineLevel="7" x14ac:dyDescent="0.2">
      <c r="A84" s="221"/>
      <c r="B84" s="227"/>
      <c r="C84" s="248"/>
      <c r="D84" s="248"/>
      <c r="E84" s="254"/>
      <c r="F84" s="265"/>
      <c r="G84" s="270"/>
      <c r="H84" s="270"/>
      <c r="I84" s="512" t="s">
        <v>43</v>
      </c>
      <c r="J84" s="485" t="s">
        <v>258</v>
      </c>
      <c r="K84" s="485"/>
      <c r="L84" s="468"/>
      <c r="M84" s="484">
        <v>2.3028397918368783E-3</v>
      </c>
    </row>
    <row r="85" spans="1:13" s="225" customFormat="1" ht="30" hidden="1" customHeight="1" outlineLevel="7" x14ac:dyDescent="0.2">
      <c r="A85" s="221"/>
      <c r="B85" s="227"/>
      <c r="C85" s="248"/>
      <c r="D85" s="248"/>
      <c r="E85" s="254"/>
      <c r="F85" s="265"/>
      <c r="G85" s="270"/>
      <c r="H85" s="270"/>
      <c r="I85" s="512" t="s">
        <v>44</v>
      </c>
      <c r="J85" s="485" t="s">
        <v>256</v>
      </c>
      <c r="K85" s="485"/>
      <c r="L85" s="468"/>
      <c r="M85" s="484">
        <v>6.5795422623910794E-4</v>
      </c>
    </row>
    <row r="86" spans="1:13" s="225" customFormat="1" ht="30" hidden="1" customHeight="1" outlineLevel="7" x14ac:dyDescent="0.2">
      <c r="A86" s="221"/>
      <c r="B86" s="227"/>
      <c r="C86" s="248"/>
      <c r="D86" s="248"/>
      <c r="E86" s="254"/>
      <c r="F86" s="265"/>
      <c r="G86" s="270"/>
      <c r="H86" s="270"/>
      <c r="I86" s="512" t="s">
        <v>45</v>
      </c>
      <c r="J86" s="485" t="s">
        <v>259</v>
      </c>
      <c r="K86" s="485"/>
      <c r="L86" s="468"/>
      <c r="M86" s="484">
        <v>4.9346566967933109E-4</v>
      </c>
    </row>
    <row r="87" spans="1:13" s="225" customFormat="1" ht="30" hidden="1" customHeight="1" outlineLevel="7" x14ac:dyDescent="0.2">
      <c r="A87" s="221"/>
      <c r="B87" s="227"/>
      <c r="C87" s="248"/>
      <c r="D87" s="248"/>
      <c r="E87" s="254"/>
      <c r="F87" s="265"/>
      <c r="G87" s="270"/>
      <c r="H87" s="270"/>
      <c r="I87" s="512" t="s">
        <v>46</v>
      </c>
      <c r="J87" s="485" t="s">
        <v>260</v>
      </c>
      <c r="K87" s="485"/>
      <c r="L87" s="468"/>
      <c r="M87" s="484">
        <v>5.4829518853259001E-4</v>
      </c>
    </row>
    <row r="88" spans="1:13" s="225" customFormat="1" ht="30" hidden="1" customHeight="1" outlineLevel="7" x14ac:dyDescent="0.2">
      <c r="A88" s="221"/>
      <c r="B88" s="227"/>
      <c r="C88" s="248"/>
      <c r="D88" s="248"/>
      <c r="E88" s="254"/>
      <c r="F88" s="265"/>
      <c r="G88" s="270"/>
      <c r="H88" s="270"/>
      <c r="I88" s="512" t="s">
        <v>47</v>
      </c>
      <c r="J88" s="485" t="s">
        <v>258</v>
      </c>
      <c r="K88" s="485"/>
      <c r="L88" s="468"/>
      <c r="M88" s="484">
        <v>9.8693133935866218E-4</v>
      </c>
    </row>
    <row r="89" spans="1:13" s="225" customFormat="1" ht="30" hidden="1" customHeight="1" outlineLevel="7" x14ac:dyDescent="0.2">
      <c r="A89" s="221"/>
      <c r="B89" s="227"/>
      <c r="C89" s="248"/>
      <c r="D89" s="248"/>
      <c r="E89" s="254"/>
      <c r="F89" s="265"/>
      <c r="G89" s="270"/>
      <c r="H89" s="270"/>
      <c r="I89" s="512" t="s">
        <v>48</v>
      </c>
      <c r="J89" s="485" t="s">
        <v>257</v>
      </c>
      <c r="K89" s="485"/>
      <c r="L89" s="468"/>
      <c r="M89" s="484">
        <v>1.09659037706518E-4</v>
      </c>
    </row>
    <row r="90" spans="1:13" s="225" customFormat="1" ht="30" hidden="1" customHeight="1" outlineLevel="7" x14ac:dyDescent="0.2">
      <c r="A90" s="221"/>
      <c r="B90" s="227"/>
      <c r="C90" s="248"/>
      <c r="D90" s="248"/>
      <c r="E90" s="254"/>
      <c r="F90" s="265"/>
      <c r="G90" s="270"/>
      <c r="H90" s="270"/>
      <c r="I90" s="512" t="s">
        <v>49</v>
      </c>
      <c r="J90" s="485" t="s">
        <v>259</v>
      </c>
      <c r="K90" s="485"/>
      <c r="L90" s="468"/>
      <c r="M90" s="484">
        <v>3.2897711311955397E-4</v>
      </c>
    </row>
    <row r="91" spans="1:13" s="225" customFormat="1" ht="30" hidden="1" customHeight="1" outlineLevel="7" x14ac:dyDescent="0.2">
      <c r="A91" s="221"/>
      <c r="B91" s="227"/>
      <c r="C91" s="248"/>
      <c r="D91" s="248"/>
      <c r="E91" s="254"/>
      <c r="F91" s="265"/>
      <c r="G91" s="270"/>
      <c r="H91" s="270"/>
      <c r="I91" s="512" t="s">
        <v>50</v>
      </c>
      <c r="J91" s="485" t="s">
        <v>258</v>
      </c>
      <c r="K91" s="485"/>
      <c r="L91" s="468"/>
      <c r="M91" s="484">
        <v>1.09659037706518E-3</v>
      </c>
    </row>
    <row r="92" spans="1:13" s="225" customFormat="1" ht="30" hidden="1" customHeight="1" outlineLevel="7" x14ac:dyDescent="0.2">
      <c r="A92" s="221"/>
      <c r="B92" s="227"/>
      <c r="C92" s="248"/>
      <c r="D92" s="248"/>
      <c r="E92" s="254"/>
      <c r="F92" s="265"/>
      <c r="G92" s="270"/>
      <c r="H92" s="270"/>
      <c r="I92" s="512" t="s">
        <v>51</v>
      </c>
      <c r="J92" s="485" t="s">
        <v>257</v>
      </c>
      <c r="K92" s="485"/>
      <c r="L92" s="468"/>
      <c r="M92" s="484">
        <v>5.4829518853259001E-4</v>
      </c>
    </row>
    <row r="93" spans="1:13" s="225" customFormat="1" ht="30" hidden="1" customHeight="1" outlineLevel="5" collapsed="1" x14ac:dyDescent="0.2">
      <c r="A93" s="221"/>
      <c r="B93" s="227"/>
      <c r="C93" s="248"/>
      <c r="D93" s="248"/>
      <c r="E93" s="254"/>
      <c r="F93" s="265"/>
      <c r="G93" s="270"/>
      <c r="H93" s="270"/>
      <c r="I93" s="514" t="s">
        <v>52</v>
      </c>
      <c r="J93" s="490"/>
      <c r="K93" s="490"/>
      <c r="L93" s="491"/>
      <c r="M93" s="492">
        <v>1.0776428111547665E-2</v>
      </c>
    </row>
    <row r="94" spans="1:13" s="225" customFormat="1" ht="30" hidden="1" customHeight="1" outlineLevel="7" x14ac:dyDescent="0.2">
      <c r="A94" s="221"/>
      <c r="B94" s="227"/>
      <c r="C94" s="248"/>
      <c r="D94" s="248"/>
      <c r="E94" s="254"/>
      <c r="F94" s="265"/>
      <c r="G94" s="270"/>
      <c r="H94" s="270"/>
      <c r="I94" s="512" t="s">
        <v>38</v>
      </c>
      <c r="J94" s="485" t="s">
        <v>258</v>
      </c>
      <c r="K94" s="485"/>
      <c r="L94" s="468"/>
      <c r="M94" s="484">
        <v>8.6211424892381329E-4</v>
      </c>
    </row>
    <row r="95" spans="1:13" s="225" customFormat="1" ht="30" hidden="1" customHeight="1" outlineLevel="7" x14ac:dyDescent="0.2">
      <c r="A95" s="221"/>
      <c r="B95" s="227"/>
      <c r="C95" s="248"/>
      <c r="D95" s="248"/>
      <c r="E95" s="254"/>
      <c r="F95" s="265"/>
      <c r="G95" s="270"/>
      <c r="H95" s="270"/>
      <c r="I95" s="512" t="s">
        <v>39</v>
      </c>
      <c r="J95" s="485" t="s">
        <v>259</v>
      </c>
      <c r="K95" s="485"/>
      <c r="L95" s="468"/>
      <c r="M95" s="484">
        <v>2.1552856223095332E-4</v>
      </c>
    </row>
    <row r="96" spans="1:13" s="225" customFormat="1" ht="30" hidden="1" customHeight="1" outlineLevel="7" x14ac:dyDescent="0.2">
      <c r="A96" s="221"/>
      <c r="B96" s="227"/>
      <c r="C96" s="248"/>
      <c r="D96" s="248"/>
      <c r="E96" s="254"/>
      <c r="F96" s="265"/>
      <c r="G96" s="270"/>
      <c r="H96" s="270"/>
      <c r="I96" s="512" t="s">
        <v>40</v>
      </c>
      <c r="J96" s="485" t="s">
        <v>258</v>
      </c>
      <c r="K96" s="485"/>
      <c r="L96" s="468"/>
      <c r="M96" s="484">
        <v>1.0776428111547666E-4</v>
      </c>
    </row>
    <row r="97" spans="1:13" s="225" customFormat="1" ht="30" hidden="1" customHeight="1" outlineLevel="7" x14ac:dyDescent="0.2">
      <c r="A97" s="221"/>
      <c r="B97" s="227"/>
      <c r="C97" s="248"/>
      <c r="D97" s="248"/>
      <c r="E97" s="254"/>
      <c r="F97" s="265"/>
      <c r="G97" s="270"/>
      <c r="H97" s="270"/>
      <c r="I97" s="512" t="s">
        <v>41</v>
      </c>
      <c r="J97" s="485" t="s">
        <v>256</v>
      </c>
      <c r="K97" s="485"/>
      <c r="L97" s="468"/>
      <c r="M97" s="484">
        <v>1.5086999356166738E-3</v>
      </c>
    </row>
    <row r="98" spans="1:13" s="225" customFormat="1" ht="30" hidden="1" customHeight="1" outlineLevel="7" x14ac:dyDescent="0.2">
      <c r="A98" s="221"/>
      <c r="B98" s="227"/>
      <c r="C98" s="248"/>
      <c r="D98" s="248"/>
      <c r="E98" s="254"/>
      <c r="F98" s="265"/>
      <c r="G98" s="270"/>
      <c r="H98" s="270"/>
      <c r="I98" s="512" t="s">
        <v>42</v>
      </c>
      <c r="J98" s="485" t="s">
        <v>259</v>
      </c>
      <c r="K98" s="485"/>
      <c r="L98" s="468"/>
      <c r="M98" s="484">
        <v>1.1315249517125051E-3</v>
      </c>
    </row>
    <row r="99" spans="1:13" s="225" customFormat="1" ht="30" hidden="1" customHeight="1" outlineLevel="7" x14ac:dyDescent="0.2">
      <c r="A99" s="221"/>
      <c r="B99" s="227"/>
      <c r="C99" s="248"/>
      <c r="D99" s="248"/>
      <c r="E99" s="254"/>
      <c r="F99" s="265"/>
      <c r="G99" s="270"/>
      <c r="H99" s="270"/>
      <c r="I99" s="512" t="s">
        <v>43</v>
      </c>
      <c r="J99" s="485" t="s">
        <v>258</v>
      </c>
      <c r="K99" s="485"/>
      <c r="L99" s="468"/>
      <c r="M99" s="484">
        <v>2.2630499034250102E-3</v>
      </c>
    </row>
    <row r="100" spans="1:13" s="225" customFormat="1" ht="30" hidden="1" customHeight="1" outlineLevel="7" x14ac:dyDescent="0.2">
      <c r="A100" s="221"/>
      <c r="B100" s="227"/>
      <c r="C100" s="248"/>
      <c r="D100" s="248"/>
      <c r="E100" s="254"/>
      <c r="F100" s="265"/>
      <c r="G100" s="270"/>
      <c r="H100" s="270"/>
      <c r="I100" s="512" t="s">
        <v>44</v>
      </c>
      <c r="J100" s="485" t="s">
        <v>256</v>
      </c>
      <c r="K100" s="485"/>
      <c r="L100" s="468"/>
      <c r="M100" s="484">
        <v>6.4658568669285999E-4</v>
      </c>
    </row>
    <row r="101" spans="1:13" s="225" customFormat="1" ht="30" hidden="1" customHeight="1" outlineLevel="7" x14ac:dyDescent="0.2">
      <c r="A101" s="221"/>
      <c r="B101" s="227"/>
      <c r="C101" s="248"/>
      <c r="D101" s="248"/>
      <c r="E101" s="254"/>
      <c r="F101" s="265"/>
      <c r="G101" s="270"/>
      <c r="H101" s="270"/>
      <c r="I101" s="512" t="s">
        <v>45</v>
      </c>
      <c r="J101" s="485" t="s">
        <v>259</v>
      </c>
      <c r="K101" s="485"/>
      <c r="L101" s="468"/>
      <c r="M101" s="484">
        <v>4.8493926501964494E-4</v>
      </c>
    </row>
    <row r="102" spans="1:13" s="225" customFormat="1" ht="30" hidden="1" customHeight="1" outlineLevel="7" x14ac:dyDescent="0.2">
      <c r="A102" s="221"/>
      <c r="B102" s="227"/>
      <c r="C102" s="248"/>
      <c r="D102" s="248"/>
      <c r="E102" s="254"/>
      <c r="F102" s="265"/>
      <c r="G102" s="270"/>
      <c r="H102" s="270"/>
      <c r="I102" s="512" t="s">
        <v>46</v>
      </c>
      <c r="J102" s="485" t="s">
        <v>260</v>
      </c>
      <c r="K102" s="485"/>
      <c r="L102" s="468"/>
      <c r="M102" s="484">
        <v>5.3882140557738329E-4</v>
      </c>
    </row>
    <row r="103" spans="1:13" s="225" customFormat="1" ht="30" hidden="1" customHeight="1" outlineLevel="7" x14ac:dyDescent="0.2">
      <c r="A103" s="221"/>
      <c r="B103" s="227"/>
      <c r="C103" s="248"/>
      <c r="D103" s="248"/>
      <c r="E103" s="254"/>
      <c r="F103" s="265"/>
      <c r="G103" s="270"/>
      <c r="H103" s="270"/>
      <c r="I103" s="512" t="s">
        <v>47</v>
      </c>
      <c r="J103" s="485" t="s">
        <v>258</v>
      </c>
      <c r="K103" s="485"/>
      <c r="L103" s="468"/>
      <c r="M103" s="484">
        <v>9.6987853003928988E-4</v>
      </c>
    </row>
    <row r="104" spans="1:13" s="225" customFormat="1" ht="30" hidden="1" customHeight="1" outlineLevel="7" x14ac:dyDescent="0.2">
      <c r="A104" s="221"/>
      <c r="B104" s="227"/>
      <c r="C104" s="248"/>
      <c r="D104" s="248"/>
      <c r="E104" s="254"/>
      <c r="F104" s="265"/>
      <c r="G104" s="270"/>
      <c r="H104" s="270"/>
      <c r="I104" s="512" t="s">
        <v>48</v>
      </c>
      <c r="J104" s="485" t="s">
        <v>257</v>
      </c>
      <c r="K104" s="485"/>
      <c r="L104" s="468"/>
      <c r="M104" s="484">
        <v>1.0776428111547666E-4</v>
      </c>
    </row>
    <row r="105" spans="1:13" s="225" customFormat="1" ht="30" hidden="1" customHeight="1" outlineLevel="7" x14ac:dyDescent="0.2">
      <c r="A105" s="221"/>
      <c r="B105" s="227"/>
      <c r="C105" s="248"/>
      <c r="D105" s="248"/>
      <c r="E105" s="254"/>
      <c r="F105" s="265"/>
      <c r="G105" s="270"/>
      <c r="H105" s="270"/>
      <c r="I105" s="512" t="s">
        <v>49</v>
      </c>
      <c r="J105" s="485" t="s">
        <v>259</v>
      </c>
      <c r="K105" s="485"/>
      <c r="L105" s="468"/>
      <c r="M105" s="484">
        <v>3.2329284334643E-4</v>
      </c>
    </row>
    <row r="106" spans="1:13" s="225" customFormat="1" ht="30" hidden="1" customHeight="1" outlineLevel="7" x14ac:dyDescent="0.2">
      <c r="A106" s="221"/>
      <c r="B106" s="227"/>
      <c r="C106" s="248"/>
      <c r="D106" s="248"/>
      <c r="E106" s="254"/>
      <c r="F106" s="265"/>
      <c r="G106" s="270"/>
      <c r="H106" s="270"/>
      <c r="I106" s="512" t="s">
        <v>50</v>
      </c>
      <c r="J106" s="485" t="s">
        <v>258</v>
      </c>
      <c r="K106" s="485"/>
      <c r="L106" s="468"/>
      <c r="M106" s="484">
        <v>1.0776428111547666E-3</v>
      </c>
    </row>
    <row r="107" spans="1:13" s="225" customFormat="1" ht="30" hidden="1" customHeight="1" outlineLevel="7" x14ac:dyDescent="0.2">
      <c r="A107" s="221"/>
      <c r="B107" s="227"/>
      <c r="C107" s="248"/>
      <c r="D107" s="248"/>
      <c r="E107" s="254"/>
      <c r="F107" s="265"/>
      <c r="G107" s="270"/>
      <c r="H107" s="270"/>
      <c r="I107" s="512" t="s">
        <v>51</v>
      </c>
      <c r="J107" s="485" t="s">
        <v>257</v>
      </c>
      <c r="K107" s="485"/>
      <c r="L107" s="468"/>
      <c r="M107" s="484">
        <v>5.3882140557738329E-4</v>
      </c>
    </row>
    <row r="108" spans="1:13" s="225" customFormat="1" ht="30" hidden="1" customHeight="1" outlineLevel="5" collapsed="1" x14ac:dyDescent="0.2">
      <c r="A108" s="221"/>
      <c r="B108" s="227"/>
      <c r="C108" s="248"/>
      <c r="D108" s="248"/>
      <c r="E108" s="254"/>
      <c r="F108" s="265"/>
      <c r="G108" s="270"/>
      <c r="H108" s="270"/>
      <c r="I108" s="514" t="s">
        <v>53</v>
      </c>
      <c r="J108" s="490"/>
      <c r="K108" s="490"/>
      <c r="L108" s="491"/>
      <c r="M108" s="492">
        <v>1.7052809319372132E-3</v>
      </c>
    </row>
    <row r="109" spans="1:13" s="225" customFormat="1" ht="30" hidden="1" customHeight="1" outlineLevel="7" x14ac:dyDescent="0.2">
      <c r="A109" s="221"/>
      <c r="B109" s="227"/>
      <c r="C109" s="248"/>
      <c r="D109" s="248"/>
      <c r="E109" s="254"/>
      <c r="F109" s="265"/>
      <c r="G109" s="270"/>
      <c r="H109" s="270"/>
      <c r="I109" s="512" t="s">
        <v>38</v>
      </c>
      <c r="J109" s="485" t="s">
        <v>258</v>
      </c>
      <c r="K109" s="485"/>
      <c r="L109" s="468"/>
      <c r="M109" s="484">
        <v>1.3642247455497705E-4</v>
      </c>
    </row>
    <row r="110" spans="1:13" s="225" customFormat="1" ht="30" hidden="1" customHeight="1" outlineLevel="7" x14ac:dyDescent="0.2">
      <c r="A110" s="221"/>
      <c r="B110" s="227"/>
      <c r="C110" s="248"/>
      <c r="D110" s="248"/>
      <c r="E110" s="254"/>
      <c r="F110" s="265"/>
      <c r="G110" s="270"/>
      <c r="H110" s="270"/>
      <c r="I110" s="512" t="s">
        <v>39</v>
      </c>
      <c r="J110" s="485" t="s">
        <v>259</v>
      </c>
      <c r="K110" s="485"/>
      <c r="L110" s="468"/>
      <c r="M110" s="484">
        <v>3.4105618638744263E-5</v>
      </c>
    </row>
    <row r="111" spans="1:13" s="225" customFormat="1" ht="30" hidden="1" customHeight="1" outlineLevel="7" x14ac:dyDescent="0.2">
      <c r="A111" s="221"/>
      <c r="B111" s="227"/>
      <c r="C111" s="248"/>
      <c r="D111" s="248"/>
      <c r="E111" s="254"/>
      <c r="F111" s="265"/>
      <c r="G111" s="270"/>
      <c r="H111" s="270"/>
      <c r="I111" s="512" t="s">
        <v>40</v>
      </c>
      <c r="J111" s="485" t="s">
        <v>258</v>
      </c>
      <c r="K111" s="485"/>
      <c r="L111" s="468"/>
      <c r="M111" s="484">
        <v>1.7052809319372131E-5</v>
      </c>
    </row>
    <row r="112" spans="1:13" s="225" customFormat="1" ht="30" hidden="1" customHeight="1" outlineLevel="7" x14ac:dyDescent="0.2">
      <c r="A112" s="221"/>
      <c r="B112" s="227"/>
      <c r="C112" s="248"/>
      <c r="D112" s="248"/>
      <c r="E112" s="254"/>
      <c r="F112" s="265"/>
      <c r="G112" s="270"/>
      <c r="H112" s="270"/>
      <c r="I112" s="512" t="s">
        <v>41</v>
      </c>
      <c r="J112" s="485" t="s">
        <v>256</v>
      </c>
      <c r="K112" s="485"/>
      <c r="L112" s="468"/>
      <c r="M112" s="484">
        <v>2.3873933047120991E-4</v>
      </c>
    </row>
    <row r="113" spans="1:13" s="225" customFormat="1" ht="30" hidden="1" customHeight="1" outlineLevel="7" x14ac:dyDescent="0.2">
      <c r="A113" s="221"/>
      <c r="B113" s="227"/>
      <c r="C113" s="248"/>
      <c r="D113" s="248"/>
      <c r="E113" s="254"/>
      <c r="F113" s="265"/>
      <c r="G113" s="270"/>
      <c r="H113" s="270"/>
      <c r="I113" s="512" t="s">
        <v>42</v>
      </c>
      <c r="J113" s="485" t="s">
        <v>259</v>
      </c>
      <c r="K113" s="485"/>
      <c r="L113" s="468"/>
      <c r="M113" s="484">
        <v>1.790544978534074E-4</v>
      </c>
    </row>
    <row r="114" spans="1:13" s="225" customFormat="1" ht="30" hidden="1" customHeight="1" outlineLevel="7" x14ac:dyDescent="0.2">
      <c r="A114" s="221"/>
      <c r="B114" s="227"/>
      <c r="C114" s="248"/>
      <c r="D114" s="248"/>
      <c r="E114" s="254"/>
      <c r="F114" s="265"/>
      <c r="G114" s="270"/>
      <c r="H114" s="270"/>
      <c r="I114" s="512" t="s">
        <v>43</v>
      </c>
      <c r="J114" s="485" t="s">
        <v>258</v>
      </c>
      <c r="K114" s="485"/>
      <c r="L114" s="468"/>
      <c r="M114" s="484">
        <v>3.5810899570681479E-4</v>
      </c>
    </row>
    <row r="115" spans="1:13" s="225" customFormat="1" ht="30" hidden="1" customHeight="1" outlineLevel="7" x14ac:dyDescent="0.2">
      <c r="A115" s="221"/>
      <c r="B115" s="227"/>
      <c r="C115" s="248"/>
      <c r="D115" s="248"/>
      <c r="E115" s="254"/>
      <c r="F115" s="265"/>
      <c r="G115" s="270"/>
      <c r="H115" s="270"/>
      <c r="I115" s="512" t="s">
        <v>44</v>
      </c>
      <c r="J115" s="485" t="s">
        <v>256</v>
      </c>
      <c r="K115" s="485"/>
      <c r="L115" s="468"/>
      <c r="M115" s="484">
        <v>1.023168559162328E-4</v>
      </c>
    </row>
    <row r="116" spans="1:13" s="225" customFormat="1" ht="30" hidden="1" customHeight="1" outlineLevel="7" x14ac:dyDescent="0.2">
      <c r="A116" s="221"/>
      <c r="B116" s="227"/>
      <c r="C116" s="248"/>
      <c r="D116" s="248"/>
      <c r="E116" s="254"/>
      <c r="F116" s="265"/>
      <c r="G116" s="270"/>
      <c r="H116" s="270"/>
      <c r="I116" s="512" t="s">
        <v>45</v>
      </c>
      <c r="J116" s="485" t="s">
        <v>259</v>
      </c>
      <c r="K116" s="485"/>
      <c r="L116" s="468"/>
      <c r="M116" s="484">
        <v>7.6737641937174608E-5</v>
      </c>
    </row>
    <row r="117" spans="1:13" s="225" customFormat="1" ht="30" hidden="1" customHeight="1" outlineLevel="7" x14ac:dyDescent="0.2">
      <c r="A117" s="221"/>
      <c r="B117" s="227"/>
      <c r="C117" s="248"/>
      <c r="D117" s="248"/>
      <c r="E117" s="254"/>
      <c r="F117" s="265"/>
      <c r="G117" s="270"/>
      <c r="H117" s="270"/>
      <c r="I117" s="512" t="s">
        <v>46</v>
      </c>
      <c r="J117" s="485" t="s">
        <v>260</v>
      </c>
      <c r="K117" s="485"/>
      <c r="L117" s="468"/>
      <c r="M117" s="484">
        <v>8.5264046596860677E-5</v>
      </c>
    </row>
    <row r="118" spans="1:13" s="225" customFormat="1" ht="30" hidden="1" customHeight="1" outlineLevel="7" x14ac:dyDescent="0.2">
      <c r="A118" s="221"/>
      <c r="B118" s="227"/>
      <c r="C118" s="248"/>
      <c r="D118" s="248"/>
      <c r="E118" s="254"/>
      <c r="F118" s="265"/>
      <c r="G118" s="270"/>
      <c r="H118" s="270"/>
      <c r="I118" s="512" t="s">
        <v>47</v>
      </c>
      <c r="J118" s="485" t="s">
        <v>258</v>
      </c>
      <c r="K118" s="485"/>
      <c r="L118" s="468"/>
      <c r="M118" s="484">
        <v>1.5347528387434922E-4</v>
      </c>
    </row>
    <row r="119" spans="1:13" s="225" customFormat="1" ht="30" hidden="1" customHeight="1" outlineLevel="7" x14ac:dyDescent="0.2">
      <c r="A119" s="221"/>
      <c r="B119" s="227"/>
      <c r="C119" s="248"/>
      <c r="D119" s="248"/>
      <c r="E119" s="254"/>
      <c r="F119" s="265"/>
      <c r="G119" s="270"/>
      <c r="H119" s="270"/>
      <c r="I119" s="512" t="s">
        <v>48</v>
      </c>
      <c r="J119" s="485" t="s">
        <v>257</v>
      </c>
      <c r="K119" s="485"/>
      <c r="L119" s="468"/>
      <c r="M119" s="484">
        <v>1.7052809319372131E-5</v>
      </c>
    </row>
    <row r="120" spans="1:13" s="225" customFormat="1" ht="30" hidden="1" customHeight="1" outlineLevel="7" x14ac:dyDescent="0.2">
      <c r="A120" s="221"/>
      <c r="B120" s="227"/>
      <c r="C120" s="248"/>
      <c r="D120" s="248"/>
      <c r="E120" s="254"/>
      <c r="F120" s="265"/>
      <c r="G120" s="270"/>
      <c r="H120" s="270"/>
      <c r="I120" s="512" t="s">
        <v>49</v>
      </c>
      <c r="J120" s="485" t="s">
        <v>259</v>
      </c>
      <c r="K120" s="485"/>
      <c r="L120" s="468"/>
      <c r="M120" s="484">
        <v>5.1158427958116401E-5</v>
      </c>
    </row>
    <row r="121" spans="1:13" s="225" customFormat="1" ht="30" hidden="1" customHeight="1" outlineLevel="7" x14ac:dyDescent="0.2">
      <c r="A121" s="221"/>
      <c r="B121" s="227"/>
      <c r="C121" s="248"/>
      <c r="D121" s="248"/>
      <c r="E121" s="254"/>
      <c r="F121" s="265"/>
      <c r="G121" s="270"/>
      <c r="H121" s="270"/>
      <c r="I121" s="512" t="s">
        <v>50</v>
      </c>
      <c r="J121" s="485" t="s">
        <v>258</v>
      </c>
      <c r="K121" s="485"/>
      <c r="L121" s="468"/>
      <c r="M121" s="484">
        <v>1.7052809319372135E-4</v>
      </c>
    </row>
    <row r="122" spans="1:13" s="225" customFormat="1" ht="30" hidden="1" customHeight="1" outlineLevel="7" x14ac:dyDescent="0.2">
      <c r="A122" s="221"/>
      <c r="B122" s="227"/>
      <c r="C122" s="248"/>
      <c r="D122" s="248"/>
      <c r="E122" s="254"/>
      <c r="F122" s="265"/>
      <c r="G122" s="270"/>
      <c r="H122" s="270"/>
      <c r="I122" s="512" t="s">
        <v>51</v>
      </c>
      <c r="J122" s="485" t="s">
        <v>257</v>
      </c>
      <c r="K122" s="485"/>
      <c r="L122" s="468"/>
      <c r="M122" s="484">
        <v>8.5264046596860677E-5</v>
      </c>
    </row>
    <row r="123" spans="1:13" s="225" customFormat="1" ht="30" hidden="1" customHeight="1" outlineLevel="5" collapsed="1" x14ac:dyDescent="0.2">
      <c r="A123" s="221"/>
      <c r="B123" s="227"/>
      <c r="C123" s="248"/>
      <c r="D123" s="248"/>
      <c r="E123" s="254"/>
      <c r="F123" s="265"/>
      <c r="G123" s="270"/>
      <c r="H123" s="270"/>
      <c r="I123" s="514" t="s">
        <v>54</v>
      </c>
      <c r="J123" s="490"/>
      <c r="K123" s="490"/>
      <c r="L123" s="491"/>
      <c r="M123" s="492">
        <v>2.2263389944735838E-3</v>
      </c>
    </row>
    <row r="124" spans="1:13" s="225" customFormat="1" ht="30" hidden="1" customHeight="1" outlineLevel="7" x14ac:dyDescent="0.2">
      <c r="A124" s="221"/>
      <c r="B124" s="227"/>
      <c r="C124" s="248"/>
      <c r="D124" s="248"/>
      <c r="E124" s="254"/>
      <c r="F124" s="265"/>
      <c r="G124" s="270"/>
      <c r="H124" s="270"/>
      <c r="I124" s="512" t="s">
        <v>38</v>
      </c>
      <c r="J124" s="485" t="s">
        <v>258</v>
      </c>
      <c r="K124" s="485"/>
      <c r="L124" s="468"/>
      <c r="M124" s="484">
        <v>1.781071195578867E-4</v>
      </c>
    </row>
    <row r="125" spans="1:13" s="225" customFormat="1" ht="30" hidden="1" customHeight="1" outlineLevel="7" x14ac:dyDescent="0.2">
      <c r="A125" s="221"/>
      <c r="B125" s="227"/>
      <c r="C125" s="248"/>
      <c r="D125" s="248"/>
      <c r="E125" s="254"/>
      <c r="F125" s="265"/>
      <c r="G125" s="270"/>
      <c r="H125" s="270"/>
      <c r="I125" s="512" t="s">
        <v>39</v>
      </c>
      <c r="J125" s="485" t="s">
        <v>259</v>
      </c>
      <c r="K125" s="485"/>
      <c r="L125" s="468"/>
      <c r="M125" s="484">
        <v>4.4526779889471674E-5</v>
      </c>
    </row>
    <row r="126" spans="1:13" s="225" customFormat="1" ht="30" hidden="1" customHeight="1" outlineLevel="7" x14ac:dyDescent="0.2">
      <c r="A126" s="221"/>
      <c r="B126" s="227"/>
      <c r="C126" s="248"/>
      <c r="D126" s="248"/>
      <c r="E126" s="254"/>
      <c r="F126" s="265"/>
      <c r="G126" s="270"/>
      <c r="H126" s="270"/>
      <c r="I126" s="512" t="s">
        <v>40</v>
      </c>
      <c r="J126" s="485" t="s">
        <v>258</v>
      </c>
      <c r="K126" s="485"/>
      <c r="L126" s="468"/>
      <c r="M126" s="484">
        <v>2.2263389944735837E-5</v>
      </c>
    </row>
    <row r="127" spans="1:13" s="225" customFormat="1" ht="30" hidden="1" customHeight="1" outlineLevel="7" x14ac:dyDescent="0.2">
      <c r="A127" s="221"/>
      <c r="B127" s="227"/>
      <c r="C127" s="248"/>
      <c r="D127" s="248"/>
      <c r="E127" s="254"/>
      <c r="F127" s="265"/>
      <c r="G127" s="270"/>
      <c r="H127" s="270"/>
      <c r="I127" s="512" t="s">
        <v>41</v>
      </c>
      <c r="J127" s="485" t="s">
        <v>256</v>
      </c>
      <c r="K127" s="485"/>
      <c r="L127" s="468"/>
      <c r="M127" s="484">
        <v>3.1168745922630184E-4</v>
      </c>
    </row>
    <row r="128" spans="1:13" s="225" customFormat="1" ht="30" hidden="1" customHeight="1" outlineLevel="7" x14ac:dyDescent="0.2">
      <c r="A128" s="221"/>
      <c r="B128" s="227"/>
      <c r="C128" s="248"/>
      <c r="D128" s="248"/>
      <c r="E128" s="254"/>
      <c r="F128" s="265"/>
      <c r="G128" s="270"/>
      <c r="H128" s="270"/>
      <c r="I128" s="512" t="s">
        <v>42</v>
      </c>
      <c r="J128" s="485" t="s">
        <v>259</v>
      </c>
      <c r="K128" s="485"/>
      <c r="L128" s="468"/>
      <c r="M128" s="484">
        <v>2.3376559441972629E-4</v>
      </c>
    </row>
    <row r="129" spans="1:13" s="225" customFormat="1" ht="30" hidden="1" customHeight="1" outlineLevel="7" x14ac:dyDescent="0.2">
      <c r="A129" s="221"/>
      <c r="B129" s="227"/>
      <c r="C129" s="248"/>
      <c r="D129" s="248"/>
      <c r="E129" s="254"/>
      <c r="F129" s="265"/>
      <c r="G129" s="270"/>
      <c r="H129" s="270"/>
      <c r="I129" s="512" t="s">
        <v>43</v>
      </c>
      <c r="J129" s="485" t="s">
        <v>258</v>
      </c>
      <c r="K129" s="485"/>
      <c r="L129" s="468"/>
      <c r="M129" s="484">
        <v>4.6753118883945257E-4</v>
      </c>
    </row>
    <row r="130" spans="1:13" s="225" customFormat="1" ht="30" hidden="1" customHeight="1" outlineLevel="7" x14ac:dyDescent="0.2">
      <c r="A130" s="221"/>
      <c r="B130" s="227"/>
      <c r="C130" s="248"/>
      <c r="D130" s="248"/>
      <c r="E130" s="254"/>
      <c r="F130" s="265"/>
      <c r="G130" s="270"/>
      <c r="H130" s="270"/>
      <c r="I130" s="512" t="s">
        <v>44</v>
      </c>
      <c r="J130" s="485" t="s">
        <v>256</v>
      </c>
      <c r="K130" s="485"/>
      <c r="L130" s="468"/>
      <c r="M130" s="484">
        <v>1.3358033966841504E-4</v>
      </c>
    </row>
    <row r="131" spans="1:13" s="225" customFormat="1" ht="30" hidden="1" customHeight="1" outlineLevel="7" x14ac:dyDescent="0.2">
      <c r="A131" s="221"/>
      <c r="B131" s="227"/>
      <c r="C131" s="248"/>
      <c r="D131" s="248"/>
      <c r="E131" s="254"/>
      <c r="F131" s="265"/>
      <c r="G131" s="270"/>
      <c r="H131" s="270"/>
      <c r="I131" s="512" t="s">
        <v>45</v>
      </c>
      <c r="J131" s="485" t="s">
        <v>259</v>
      </c>
      <c r="K131" s="485"/>
      <c r="L131" s="468"/>
      <c r="M131" s="484">
        <v>1.001852547513113E-4</v>
      </c>
    </row>
    <row r="132" spans="1:13" s="225" customFormat="1" ht="30" hidden="1" customHeight="1" outlineLevel="7" x14ac:dyDescent="0.2">
      <c r="A132" s="221"/>
      <c r="B132" s="227"/>
      <c r="C132" s="248"/>
      <c r="D132" s="248"/>
      <c r="E132" s="254"/>
      <c r="F132" s="265"/>
      <c r="G132" s="270"/>
      <c r="H132" s="270"/>
      <c r="I132" s="512" t="s">
        <v>46</v>
      </c>
      <c r="J132" s="485" t="s">
        <v>260</v>
      </c>
      <c r="K132" s="485"/>
      <c r="L132" s="468"/>
      <c r="M132" s="484">
        <v>1.1131694972367921E-4</v>
      </c>
    </row>
    <row r="133" spans="1:13" s="225" customFormat="1" ht="30" hidden="1" customHeight="1" outlineLevel="7" x14ac:dyDescent="0.2">
      <c r="A133" s="221"/>
      <c r="B133" s="227"/>
      <c r="C133" s="248"/>
      <c r="D133" s="248"/>
      <c r="E133" s="254"/>
      <c r="F133" s="265"/>
      <c r="G133" s="270"/>
      <c r="H133" s="270"/>
      <c r="I133" s="512" t="s">
        <v>47</v>
      </c>
      <c r="J133" s="485" t="s">
        <v>258</v>
      </c>
      <c r="K133" s="485"/>
      <c r="L133" s="468"/>
      <c r="M133" s="484">
        <v>2.0037050950262261E-4</v>
      </c>
    </row>
    <row r="134" spans="1:13" s="225" customFormat="1" ht="30" hidden="1" customHeight="1" outlineLevel="7" x14ac:dyDescent="0.2">
      <c r="A134" s="221"/>
      <c r="B134" s="227"/>
      <c r="C134" s="248"/>
      <c r="D134" s="248"/>
      <c r="E134" s="254"/>
      <c r="F134" s="265"/>
      <c r="G134" s="270"/>
      <c r="H134" s="270"/>
      <c r="I134" s="512" t="s">
        <v>48</v>
      </c>
      <c r="J134" s="485" t="s">
        <v>257</v>
      </c>
      <c r="K134" s="485"/>
      <c r="L134" s="468"/>
      <c r="M134" s="484">
        <v>2.2263389944735837E-5</v>
      </c>
    </row>
    <row r="135" spans="1:13" s="225" customFormat="1" ht="30" hidden="1" customHeight="1" outlineLevel="7" x14ac:dyDescent="0.2">
      <c r="A135" s="221"/>
      <c r="B135" s="227"/>
      <c r="C135" s="248"/>
      <c r="D135" s="248"/>
      <c r="E135" s="254"/>
      <c r="F135" s="265"/>
      <c r="G135" s="270"/>
      <c r="H135" s="270"/>
      <c r="I135" s="512" t="s">
        <v>49</v>
      </c>
      <c r="J135" s="485" t="s">
        <v>259</v>
      </c>
      <c r="K135" s="485"/>
      <c r="L135" s="468"/>
      <c r="M135" s="484">
        <v>6.6790169834207518E-5</v>
      </c>
    </row>
    <row r="136" spans="1:13" s="225" customFormat="1" ht="30" hidden="1" customHeight="1" outlineLevel="7" x14ac:dyDescent="0.2">
      <c r="A136" s="221"/>
      <c r="B136" s="227"/>
      <c r="C136" s="248"/>
      <c r="D136" s="248"/>
      <c r="E136" s="254"/>
      <c r="F136" s="265"/>
      <c r="G136" s="270"/>
      <c r="H136" s="270"/>
      <c r="I136" s="512" t="s">
        <v>50</v>
      </c>
      <c r="J136" s="485" t="s">
        <v>258</v>
      </c>
      <c r="K136" s="485"/>
      <c r="L136" s="468"/>
      <c r="M136" s="484">
        <v>2.2263389944735841E-4</v>
      </c>
    </row>
    <row r="137" spans="1:13" s="225" customFormat="1" ht="30" hidden="1" customHeight="1" outlineLevel="7" x14ac:dyDescent="0.2">
      <c r="A137" s="221"/>
      <c r="B137" s="227"/>
      <c r="C137" s="248"/>
      <c r="D137" s="248"/>
      <c r="E137" s="254"/>
      <c r="F137" s="265"/>
      <c r="G137" s="270"/>
      <c r="H137" s="270"/>
      <c r="I137" s="512" t="s">
        <v>51</v>
      </c>
      <c r="J137" s="485" t="s">
        <v>257</v>
      </c>
      <c r="K137" s="485"/>
      <c r="L137" s="468"/>
      <c r="M137" s="484">
        <v>1.1131694972367921E-4</v>
      </c>
    </row>
    <row r="138" spans="1:13" s="225" customFormat="1" ht="30" hidden="1" customHeight="1" outlineLevel="4" collapsed="1" x14ac:dyDescent="0.2">
      <c r="A138" s="221"/>
      <c r="B138" s="227"/>
      <c r="C138" s="248"/>
      <c r="D138" s="248"/>
      <c r="E138" s="254"/>
      <c r="F138" s="265"/>
      <c r="G138" s="265"/>
      <c r="H138" s="265"/>
      <c r="I138" s="513" t="s">
        <v>55</v>
      </c>
      <c r="J138" s="486"/>
      <c r="K138" s="486"/>
      <c r="L138" s="487"/>
      <c r="M138" s="488">
        <v>2.8489780533304941E-2</v>
      </c>
    </row>
    <row r="139" spans="1:13" s="225" customFormat="1" ht="30" hidden="1" customHeight="1" outlineLevel="5" collapsed="1" x14ac:dyDescent="0.2">
      <c r="A139" s="221"/>
      <c r="B139" s="227"/>
      <c r="C139" s="248"/>
      <c r="D139" s="248"/>
      <c r="E139" s="254"/>
      <c r="F139" s="265"/>
      <c r="G139" s="270"/>
      <c r="H139" s="270"/>
      <c r="I139" s="515" t="s">
        <v>242</v>
      </c>
      <c r="J139" s="490"/>
      <c r="K139" s="490"/>
      <c r="L139" s="491"/>
      <c r="M139" s="492">
        <v>1.9023747258763556E-2</v>
      </c>
    </row>
    <row r="140" spans="1:13" s="225" customFormat="1" ht="30" hidden="1" customHeight="1" outlineLevel="7" x14ac:dyDescent="0.2">
      <c r="A140" s="221"/>
      <c r="B140" s="227"/>
      <c r="C140" s="248"/>
      <c r="D140" s="248"/>
      <c r="E140" s="254"/>
      <c r="F140" s="265"/>
      <c r="G140" s="270"/>
      <c r="H140" s="270"/>
      <c r="I140" s="516" t="s">
        <v>38</v>
      </c>
      <c r="J140" s="485" t="s">
        <v>258</v>
      </c>
      <c r="K140" s="485"/>
      <c r="L140" s="468"/>
      <c r="M140" s="484">
        <v>1.5218997807010845E-3</v>
      </c>
    </row>
    <row r="141" spans="1:13" s="225" customFormat="1" ht="30" hidden="1" customHeight="1" outlineLevel="7" x14ac:dyDescent="0.2">
      <c r="A141" s="221"/>
      <c r="B141" s="227"/>
      <c r="C141" s="248"/>
      <c r="D141" s="248"/>
      <c r="E141" s="254"/>
      <c r="F141" s="265"/>
      <c r="G141" s="270"/>
      <c r="H141" s="270"/>
      <c r="I141" s="516" t="s">
        <v>39</v>
      </c>
      <c r="J141" s="485" t="s">
        <v>259</v>
      </c>
      <c r="K141" s="485"/>
      <c r="L141" s="468"/>
      <c r="M141" s="484">
        <v>3.8047494517527112E-4</v>
      </c>
    </row>
    <row r="142" spans="1:13" s="225" customFormat="1" ht="30" hidden="1" customHeight="1" outlineLevel="7" x14ac:dyDescent="0.2">
      <c r="A142" s="221"/>
      <c r="B142" s="227"/>
      <c r="C142" s="248"/>
      <c r="D142" s="248"/>
      <c r="E142" s="254"/>
      <c r="F142" s="265"/>
      <c r="G142" s="270"/>
      <c r="H142" s="270"/>
      <c r="I142" s="516" t="s">
        <v>40</v>
      </c>
      <c r="J142" s="485" t="s">
        <v>258</v>
      </c>
      <c r="K142" s="485"/>
      <c r="L142" s="468"/>
      <c r="M142" s="484">
        <v>1.9023747258763556E-4</v>
      </c>
    </row>
    <row r="143" spans="1:13" s="225" customFormat="1" ht="30" hidden="1" customHeight="1" outlineLevel="7" x14ac:dyDescent="0.2">
      <c r="A143" s="221"/>
      <c r="B143" s="227"/>
      <c r="C143" s="248"/>
      <c r="D143" s="248"/>
      <c r="E143" s="254"/>
      <c r="F143" s="265"/>
      <c r="G143" s="270"/>
      <c r="H143" s="270"/>
      <c r="I143" s="516" t="s">
        <v>41</v>
      </c>
      <c r="J143" s="485" t="s">
        <v>256</v>
      </c>
      <c r="K143" s="485"/>
      <c r="L143" s="468"/>
      <c r="M143" s="484">
        <v>2.6633246162268988E-3</v>
      </c>
    </row>
    <row r="144" spans="1:13" s="225" customFormat="1" ht="30" hidden="1" customHeight="1" outlineLevel="7" x14ac:dyDescent="0.2">
      <c r="A144" s="221"/>
      <c r="B144" s="227"/>
      <c r="C144" s="248"/>
      <c r="D144" s="248"/>
      <c r="E144" s="254"/>
      <c r="F144" s="265"/>
      <c r="G144" s="270"/>
      <c r="H144" s="270"/>
      <c r="I144" s="516" t="s">
        <v>42</v>
      </c>
      <c r="J144" s="485" t="s">
        <v>259</v>
      </c>
      <c r="K144" s="485"/>
      <c r="L144" s="468"/>
      <c r="M144" s="484">
        <v>1.9974934621701732E-3</v>
      </c>
    </row>
    <row r="145" spans="1:13" s="225" customFormat="1" ht="30" hidden="1" customHeight="1" outlineLevel="7" x14ac:dyDescent="0.2">
      <c r="A145" s="221"/>
      <c r="B145" s="227"/>
      <c r="C145" s="248"/>
      <c r="D145" s="248"/>
      <c r="E145" s="254"/>
      <c r="F145" s="265"/>
      <c r="G145" s="270"/>
      <c r="H145" s="270"/>
      <c r="I145" s="516" t="s">
        <v>43</v>
      </c>
      <c r="J145" s="485" t="s">
        <v>258</v>
      </c>
      <c r="K145" s="485"/>
      <c r="L145" s="468"/>
      <c r="M145" s="484">
        <v>3.9949869243403463E-3</v>
      </c>
    </row>
    <row r="146" spans="1:13" s="225" customFormat="1" ht="30" hidden="1" customHeight="1" outlineLevel="7" x14ac:dyDescent="0.2">
      <c r="A146" s="221"/>
      <c r="B146" s="227"/>
      <c r="C146" s="248"/>
      <c r="D146" s="248"/>
      <c r="E146" s="254"/>
      <c r="F146" s="265"/>
      <c r="G146" s="270"/>
      <c r="H146" s="270"/>
      <c r="I146" s="516" t="s">
        <v>248</v>
      </c>
      <c r="J146" s="485" t="s">
        <v>256</v>
      </c>
      <c r="K146" s="485"/>
      <c r="L146" s="468"/>
      <c r="M146" s="484">
        <v>1.1414248355258135E-3</v>
      </c>
    </row>
    <row r="147" spans="1:13" s="225" customFormat="1" ht="30" hidden="1" customHeight="1" outlineLevel="7" x14ac:dyDescent="0.2">
      <c r="A147" s="221"/>
      <c r="B147" s="227"/>
      <c r="C147" s="248"/>
      <c r="D147" s="248"/>
      <c r="E147" s="254"/>
      <c r="F147" s="265"/>
      <c r="G147" s="270"/>
      <c r="H147" s="270"/>
      <c r="I147" s="516" t="s">
        <v>249</v>
      </c>
      <c r="J147" s="485" t="s">
        <v>259</v>
      </c>
      <c r="K147" s="485"/>
      <c r="L147" s="468"/>
      <c r="M147" s="484">
        <v>8.5606862664436029E-4</v>
      </c>
    </row>
    <row r="148" spans="1:13" s="225" customFormat="1" ht="30" hidden="1" customHeight="1" outlineLevel="7" x14ac:dyDescent="0.2">
      <c r="A148" s="221"/>
      <c r="B148" s="227"/>
      <c r="C148" s="248"/>
      <c r="D148" s="248"/>
      <c r="E148" s="254"/>
      <c r="F148" s="265"/>
      <c r="G148" s="270"/>
      <c r="H148" s="270"/>
      <c r="I148" s="516" t="s">
        <v>250</v>
      </c>
      <c r="J148" s="485" t="s">
        <v>258</v>
      </c>
      <c r="K148" s="485"/>
      <c r="L148" s="468"/>
      <c r="M148" s="484">
        <v>2.663324616226898E-3</v>
      </c>
    </row>
    <row r="149" spans="1:13" s="225" customFormat="1" ht="30" hidden="1" customHeight="1" outlineLevel="7" x14ac:dyDescent="0.2">
      <c r="A149" s="221"/>
      <c r="B149" s="227"/>
      <c r="C149" s="248"/>
      <c r="D149" s="248"/>
      <c r="E149" s="254"/>
      <c r="F149" s="265"/>
      <c r="G149" s="270"/>
      <c r="H149" s="270"/>
      <c r="I149" s="516" t="s">
        <v>48</v>
      </c>
      <c r="J149" s="485" t="s">
        <v>257</v>
      </c>
      <c r="K149" s="485"/>
      <c r="L149" s="468"/>
      <c r="M149" s="484">
        <v>1.9023747258763556E-4</v>
      </c>
    </row>
    <row r="150" spans="1:13" s="225" customFormat="1" ht="30" hidden="1" customHeight="1" outlineLevel="7" x14ac:dyDescent="0.2">
      <c r="A150" s="221"/>
      <c r="B150" s="227"/>
      <c r="C150" s="248"/>
      <c r="D150" s="248"/>
      <c r="E150" s="254"/>
      <c r="F150" s="265"/>
      <c r="G150" s="270"/>
      <c r="H150" s="270"/>
      <c r="I150" s="516" t="s">
        <v>49</v>
      </c>
      <c r="J150" s="485" t="s">
        <v>259</v>
      </c>
      <c r="K150" s="485"/>
      <c r="L150" s="468"/>
      <c r="M150" s="484">
        <v>5.7071241776290675E-4</v>
      </c>
    </row>
    <row r="151" spans="1:13" s="225" customFormat="1" ht="30" hidden="1" customHeight="1" outlineLevel="7" x14ac:dyDescent="0.2">
      <c r="A151" s="221"/>
      <c r="B151" s="227"/>
      <c r="C151" s="248"/>
      <c r="D151" s="248"/>
      <c r="E151" s="254"/>
      <c r="F151" s="265"/>
      <c r="G151" s="270"/>
      <c r="H151" s="270"/>
      <c r="I151" s="516" t="s">
        <v>50</v>
      </c>
      <c r="J151" s="485" t="s">
        <v>258</v>
      </c>
      <c r="K151" s="485"/>
      <c r="L151" s="468"/>
      <c r="M151" s="484">
        <v>1.9023747258763561E-3</v>
      </c>
    </row>
    <row r="152" spans="1:13" s="225" customFormat="1" ht="30" hidden="1" customHeight="1" outlineLevel="7" x14ac:dyDescent="0.2">
      <c r="A152" s="221"/>
      <c r="B152" s="227"/>
      <c r="C152" s="248"/>
      <c r="D152" s="248"/>
      <c r="E152" s="254"/>
      <c r="F152" s="265"/>
      <c r="G152" s="270"/>
      <c r="H152" s="270"/>
      <c r="I152" s="516" t="s">
        <v>51</v>
      </c>
      <c r="J152" s="485" t="s">
        <v>257</v>
      </c>
      <c r="K152" s="485"/>
      <c r="L152" s="468"/>
      <c r="M152" s="484">
        <v>9.5118736293817803E-4</v>
      </c>
    </row>
    <row r="153" spans="1:13" s="225" customFormat="1" ht="30" hidden="1" customHeight="1" outlineLevel="5" collapsed="1" x14ac:dyDescent="0.2">
      <c r="A153" s="221"/>
      <c r="B153" s="227"/>
      <c r="C153" s="248"/>
      <c r="D153" s="248"/>
      <c r="E153" s="254"/>
      <c r="F153" s="265"/>
      <c r="G153" s="270"/>
      <c r="H153" s="270"/>
      <c r="I153" s="515" t="s">
        <v>243</v>
      </c>
      <c r="J153" s="490"/>
      <c r="K153" s="490"/>
      <c r="L153" s="491"/>
      <c r="M153" s="492">
        <v>2.2920177420197056E-3</v>
      </c>
    </row>
    <row r="154" spans="1:13" s="225" customFormat="1" ht="30" hidden="1" customHeight="1" outlineLevel="7" x14ac:dyDescent="0.2">
      <c r="A154" s="221"/>
      <c r="B154" s="227"/>
      <c r="C154" s="248"/>
      <c r="D154" s="248"/>
      <c r="E154" s="254"/>
      <c r="F154" s="265"/>
      <c r="G154" s="270"/>
      <c r="H154" s="270"/>
      <c r="I154" s="516" t="s">
        <v>38</v>
      </c>
      <c r="J154" s="485" t="s">
        <v>258</v>
      </c>
      <c r="K154" s="485"/>
      <c r="L154" s="468"/>
      <c r="M154" s="484">
        <v>1.8336141936157644E-4</v>
      </c>
    </row>
    <row r="155" spans="1:13" s="225" customFormat="1" ht="30" hidden="1" customHeight="1" outlineLevel="7" x14ac:dyDescent="0.2">
      <c r="A155" s="221"/>
      <c r="B155" s="227"/>
      <c r="C155" s="248"/>
      <c r="D155" s="248"/>
      <c r="E155" s="254"/>
      <c r="F155" s="265"/>
      <c r="G155" s="270"/>
      <c r="H155" s="270"/>
      <c r="I155" s="516" t="s">
        <v>39</v>
      </c>
      <c r="J155" s="485" t="s">
        <v>259</v>
      </c>
      <c r="K155" s="485"/>
      <c r="L155" s="468"/>
      <c r="M155" s="484">
        <v>4.584035484039411E-5</v>
      </c>
    </row>
    <row r="156" spans="1:13" s="225" customFormat="1" ht="30" hidden="1" customHeight="1" outlineLevel="7" x14ac:dyDescent="0.2">
      <c r="A156" s="221"/>
      <c r="B156" s="227"/>
      <c r="C156" s="248"/>
      <c r="D156" s="248"/>
      <c r="E156" s="254"/>
      <c r="F156" s="265"/>
      <c r="G156" s="270"/>
      <c r="H156" s="270"/>
      <c r="I156" s="516" t="s">
        <v>40</v>
      </c>
      <c r="J156" s="485" t="s">
        <v>258</v>
      </c>
      <c r="K156" s="485"/>
      <c r="L156" s="468"/>
      <c r="M156" s="484">
        <v>2.2920177420197055E-5</v>
      </c>
    </row>
    <row r="157" spans="1:13" s="225" customFormat="1" ht="30" hidden="1" customHeight="1" outlineLevel="7" x14ac:dyDescent="0.2">
      <c r="A157" s="221"/>
      <c r="B157" s="227"/>
      <c r="C157" s="248"/>
      <c r="D157" s="248"/>
      <c r="E157" s="254"/>
      <c r="F157" s="265"/>
      <c r="G157" s="270"/>
      <c r="H157" s="270"/>
      <c r="I157" s="516" t="s">
        <v>41</v>
      </c>
      <c r="J157" s="485" t="s">
        <v>256</v>
      </c>
      <c r="K157" s="485"/>
      <c r="L157" s="468"/>
      <c r="M157" s="484">
        <v>3.2088248388275888E-4</v>
      </c>
    </row>
    <row r="158" spans="1:13" s="225" customFormat="1" ht="30" hidden="1" customHeight="1" outlineLevel="7" x14ac:dyDescent="0.2">
      <c r="A158" s="221"/>
      <c r="B158" s="227"/>
      <c r="C158" s="248"/>
      <c r="D158" s="248"/>
      <c r="E158" s="254"/>
      <c r="F158" s="265"/>
      <c r="G158" s="270"/>
      <c r="H158" s="270"/>
      <c r="I158" s="516" t="s">
        <v>42</v>
      </c>
      <c r="J158" s="485" t="s">
        <v>259</v>
      </c>
      <c r="K158" s="485"/>
      <c r="L158" s="468"/>
      <c r="M158" s="484">
        <v>2.4066186291206909E-4</v>
      </c>
    </row>
    <row r="159" spans="1:13" s="225" customFormat="1" ht="30" hidden="1" customHeight="1" outlineLevel="7" x14ac:dyDescent="0.2">
      <c r="A159" s="221"/>
      <c r="B159" s="227"/>
      <c r="C159" s="248"/>
      <c r="D159" s="248"/>
      <c r="E159" s="254"/>
      <c r="F159" s="265"/>
      <c r="G159" s="270"/>
      <c r="H159" s="270"/>
      <c r="I159" s="516" t="s">
        <v>43</v>
      </c>
      <c r="J159" s="485" t="s">
        <v>258</v>
      </c>
      <c r="K159" s="485"/>
      <c r="L159" s="468"/>
      <c r="M159" s="484">
        <v>4.8132372582413818E-4</v>
      </c>
    </row>
    <row r="160" spans="1:13" s="225" customFormat="1" ht="30" hidden="1" customHeight="1" outlineLevel="7" x14ac:dyDescent="0.2">
      <c r="A160" s="221"/>
      <c r="B160" s="227"/>
      <c r="C160" s="248"/>
      <c r="D160" s="248"/>
      <c r="E160" s="254"/>
      <c r="F160" s="265"/>
      <c r="G160" s="270"/>
      <c r="H160" s="270"/>
      <c r="I160" s="516" t="s">
        <v>248</v>
      </c>
      <c r="J160" s="485" t="s">
        <v>256</v>
      </c>
      <c r="K160" s="485"/>
      <c r="L160" s="468"/>
      <c r="M160" s="484">
        <v>1.3752106452118236E-4</v>
      </c>
    </row>
    <row r="161" spans="1:13" s="225" customFormat="1" ht="30" hidden="1" customHeight="1" outlineLevel="7" x14ac:dyDescent="0.2">
      <c r="A161" s="221"/>
      <c r="B161" s="227"/>
      <c r="C161" s="248"/>
      <c r="D161" s="248"/>
      <c r="E161" s="254"/>
      <c r="F161" s="265"/>
      <c r="G161" s="270"/>
      <c r="H161" s="270"/>
      <c r="I161" s="516" t="s">
        <v>249</v>
      </c>
      <c r="J161" s="485" t="s">
        <v>259</v>
      </c>
      <c r="K161" s="485"/>
      <c r="L161" s="468"/>
      <c r="M161" s="484">
        <v>1.0314079839088677E-4</v>
      </c>
    </row>
    <row r="162" spans="1:13" s="225" customFormat="1" ht="30" hidden="1" customHeight="1" outlineLevel="7" x14ac:dyDescent="0.2">
      <c r="A162" s="221"/>
      <c r="B162" s="227"/>
      <c r="C162" s="248"/>
      <c r="D162" s="248"/>
      <c r="E162" s="254"/>
      <c r="F162" s="265"/>
      <c r="G162" s="270"/>
      <c r="H162" s="270"/>
      <c r="I162" s="516" t="s">
        <v>250</v>
      </c>
      <c r="J162" s="485" t="s">
        <v>258</v>
      </c>
      <c r="K162" s="485"/>
      <c r="L162" s="468"/>
      <c r="M162" s="484">
        <v>3.2088248388275882E-4</v>
      </c>
    </row>
    <row r="163" spans="1:13" s="225" customFormat="1" ht="30" hidden="1" customHeight="1" outlineLevel="7" x14ac:dyDescent="0.2">
      <c r="A163" s="221"/>
      <c r="B163" s="227"/>
      <c r="C163" s="248"/>
      <c r="D163" s="248"/>
      <c r="E163" s="254"/>
      <c r="F163" s="265"/>
      <c r="G163" s="270"/>
      <c r="H163" s="270"/>
      <c r="I163" s="516" t="s">
        <v>48</v>
      </c>
      <c r="J163" s="485" t="s">
        <v>257</v>
      </c>
      <c r="K163" s="485"/>
      <c r="L163" s="468"/>
      <c r="M163" s="484">
        <v>2.2920177420197055E-5</v>
      </c>
    </row>
    <row r="164" spans="1:13" s="225" customFormat="1" ht="30" hidden="1" customHeight="1" outlineLevel="7" x14ac:dyDescent="0.2">
      <c r="A164" s="221"/>
      <c r="B164" s="227"/>
      <c r="C164" s="248"/>
      <c r="D164" s="248"/>
      <c r="E164" s="254"/>
      <c r="F164" s="265"/>
      <c r="G164" s="270"/>
      <c r="H164" s="270"/>
      <c r="I164" s="516" t="s">
        <v>49</v>
      </c>
      <c r="J164" s="485" t="s">
        <v>259</v>
      </c>
      <c r="K164" s="485"/>
      <c r="L164" s="468"/>
      <c r="M164" s="484">
        <v>6.8760532260591178E-5</v>
      </c>
    </row>
    <row r="165" spans="1:13" s="225" customFormat="1" ht="30" hidden="1" customHeight="1" outlineLevel="7" x14ac:dyDescent="0.2">
      <c r="A165" s="221"/>
      <c r="B165" s="227"/>
      <c r="C165" s="248"/>
      <c r="D165" s="248"/>
      <c r="E165" s="254"/>
      <c r="F165" s="265"/>
      <c r="G165" s="270"/>
      <c r="H165" s="270"/>
      <c r="I165" s="516" t="s">
        <v>50</v>
      </c>
      <c r="J165" s="485" t="s">
        <v>258</v>
      </c>
      <c r="K165" s="485"/>
      <c r="L165" s="468"/>
      <c r="M165" s="484">
        <v>2.292017742019706E-4</v>
      </c>
    </row>
    <row r="166" spans="1:13" s="225" customFormat="1" ht="30" hidden="1" customHeight="1" outlineLevel="7" x14ac:dyDescent="0.2">
      <c r="A166" s="221"/>
      <c r="B166" s="227"/>
      <c r="C166" s="248"/>
      <c r="D166" s="248"/>
      <c r="E166" s="254"/>
      <c r="F166" s="265"/>
      <c r="G166" s="270"/>
      <c r="H166" s="270"/>
      <c r="I166" s="516" t="s">
        <v>51</v>
      </c>
      <c r="J166" s="485" t="s">
        <v>257</v>
      </c>
      <c r="K166" s="485"/>
      <c r="L166" s="468"/>
      <c r="M166" s="484">
        <v>1.146008871009853E-4</v>
      </c>
    </row>
    <row r="167" spans="1:13" s="225" customFormat="1" ht="30" hidden="1" customHeight="1" outlineLevel="5" collapsed="1" x14ac:dyDescent="0.2">
      <c r="A167" s="221"/>
      <c r="B167" s="227"/>
      <c r="C167" s="248"/>
      <c r="D167" s="248"/>
      <c r="E167" s="254"/>
      <c r="F167" s="265"/>
      <c r="G167" s="270"/>
      <c r="H167" s="270"/>
      <c r="I167" s="515" t="s">
        <v>244</v>
      </c>
      <c r="J167" s="490"/>
      <c r="K167" s="490"/>
      <c r="L167" s="491"/>
      <c r="M167" s="492">
        <v>2.2920177420197056E-3</v>
      </c>
    </row>
    <row r="168" spans="1:13" s="225" customFormat="1" ht="30" hidden="1" customHeight="1" outlineLevel="7" x14ac:dyDescent="0.2">
      <c r="A168" s="221"/>
      <c r="B168" s="227"/>
      <c r="C168" s="248"/>
      <c r="D168" s="248"/>
      <c r="E168" s="254"/>
      <c r="F168" s="265"/>
      <c r="G168" s="270"/>
      <c r="H168" s="270"/>
      <c r="I168" s="516" t="s">
        <v>38</v>
      </c>
      <c r="J168" s="485" t="s">
        <v>258</v>
      </c>
      <c r="K168" s="485"/>
      <c r="L168" s="468"/>
      <c r="M168" s="484">
        <v>1.8336141936157644E-4</v>
      </c>
    </row>
    <row r="169" spans="1:13" s="225" customFormat="1" ht="30" hidden="1" customHeight="1" outlineLevel="7" x14ac:dyDescent="0.2">
      <c r="A169" s="221"/>
      <c r="B169" s="227"/>
      <c r="C169" s="248"/>
      <c r="D169" s="248"/>
      <c r="E169" s="254"/>
      <c r="F169" s="265"/>
      <c r="G169" s="270"/>
      <c r="H169" s="270"/>
      <c r="I169" s="516" t="s">
        <v>39</v>
      </c>
      <c r="J169" s="485" t="s">
        <v>259</v>
      </c>
      <c r="K169" s="485"/>
      <c r="L169" s="468"/>
      <c r="M169" s="484">
        <v>4.584035484039411E-5</v>
      </c>
    </row>
    <row r="170" spans="1:13" s="225" customFormat="1" ht="30" hidden="1" customHeight="1" outlineLevel="7" x14ac:dyDescent="0.2">
      <c r="A170" s="221"/>
      <c r="B170" s="227"/>
      <c r="C170" s="248"/>
      <c r="D170" s="248"/>
      <c r="E170" s="254"/>
      <c r="F170" s="265"/>
      <c r="G170" s="270"/>
      <c r="H170" s="270"/>
      <c r="I170" s="516" t="s">
        <v>40</v>
      </c>
      <c r="J170" s="485" t="s">
        <v>258</v>
      </c>
      <c r="K170" s="485"/>
      <c r="L170" s="468"/>
      <c r="M170" s="484">
        <v>2.2920177420197055E-5</v>
      </c>
    </row>
    <row r="171" spans="1:13" s="225" customFormat="1" ht="30" hidden="1" customHeight="1" outlineLevel="7" x14ac:dyDescent="0.2">
      <c r="A171" s="221"/>
      <c r="B171" s="227"/>
      <c r="C171" s="248"/>
      <c r="D171" s="248"/>
      <c r="E171" s="254"/>
      <c r="F171" s="265"/>
      <c r="G171" s="270"/>
      <c r="H171" s="270"/>
      <c r="I171" s="516" t="s">
        <v>41</v>
      </c>
      <c r="J171" s="485" t="s">
        <v>256</v>
      </c>
      <c r="K171" s="485"/>
      <c r="L171" s="468"/>
      <c r="M171" s="484">
        <v>3.2088248388275888E-4</v>
      </c>
    </row>
    <row r="172" spans="1:13" s="225" customFormat="1" ht="30" hidden="1" customHeight="1" outlineLevel="7" x14ac:dyDescent="0.2">
      <c r="A172" s="221"/>
      <c r="B172" s="227"/>
      <c r="C172" s="248"/>
      <c r="D172" s="248"/>
      <c r="E172" s="254"/>
      <c r="F172" s="265"/>
      <c r="G172" s="270"/>
      <c r="H172" s="270"/>
      <c r="I172" s="516" t="s">
        <v>42</v>
      </c>
      <c r="J172" s="485" t="s">
        <v>259</v>
      </c>
      <c r="K172" s="485"/>
      <c r="L172" s="468"/>
      <c r="M172" s="484">
        <v>2.4066186291206909E-4</v>
      </c>
    </row>
    <row r="173" spans="1:13" s="225" customFormat="1" ht="30" hidden="1" customHeight="1" outlineLevel="7" x14ac:dyDescent="0.2">
      <c r="A173" s="221"/>
      <c r="B173" s="227"/>
      <c r="C173" s="248"/>
      <c r="D173" s="248"/>
      <c r="E173" s="254"/>
      <c r="F173" s="265"/>
      <c r="G173" s="270"/>
      <c r="H173" s="270"/>
      <c r="I173" s="516" t="s">
        <v>43</v>
      </c>
      <c r="J173" s="485" t="s">
        <v>258</v>
      </c>
      <c r="K173" s="485"/>
      <c r="L173" s="468"/>
      <c r="M173" s="484">
        <v>4.8132372582413818E-4</v>
      </c>
    </row>
    <row r="174" spans="1:13" s="225" customFormat="1" ht="30" hidden="1" customHeight="1" outlineLevel="7" x14ac:dyDescent="0.2">
      <c r="A174" s="221"/>
      <c r="B174" s="227"/>
      <c r="C174" s="248"/>
      <c r="D174" s="248"/>
      <c r="E174" s="254"/>
      <c r="F174" s="265"/>
      <c r="G174" s="270"/>
      <c r="H174" s="270"/>
      <c r="I174" s="516" t="s">
        <v>248</v>
      </c>
      <c r="J174" s="485" t="s">
        <v>256</v>
      </c>
      <c r="K174" s="485"/>
      <c r="L174" s="468"/>
      <c r="M174" s="484">
        <v>1.3752106452118236E-4</v>
      </c>
    </row>
    <row r="175" spans="1:13" s="225" customFormat="1" ht="30" hidden="1" customHeight="1" outlineLevel="7" x14ac:dyDescent="0.2">
      <c r="A175" s="221"/>
      <c r="B175" s="227"/>
      <c r="C175" s="248"/>
      <c r="D175" s="248"/>
      <c r="E175" s="254"/>
      <c r="F175" s="265"/>
      <c r="G175" s="270"/>
      <c r="H175" s="270"/>
      <c r="I175" s="516" t="s">
        <v>249</v>
      </c>
      <c r="J175" s="485" t="s">
        <v>259</v>
      </c>
      <c r="K175" s="485"/>
      <c r="L175" s="468"/>
      <c r="M175" s="484">
        <v>1.0314079839088677E-4</v>
      </c>
    </row>
    <row r="176" spans="1:13" s="225" customFormat="1" ht="30" hidden="1" customHeight="1" outlineLevel="7" x14ac:dyDescent="0.2">
      <c r="A176" s="221"/>
      <c r="B176" s="227"/>
      <c r="C176" s="248"/>
      <c r="D176" s="248"/>
      <c r="E176" s="254"/>
      <c r="F176" s="265"/>
      <c r="G176" s="270"/>
      <c r="H176" s="270"/>
      <c r="I176" s="516" t="s">
        <v>250</v>
      </c>
      <c r="J176" s="485" t="s">
        <v>258</v>
      </c>
      <c r="K176" s="485"/>
      <c r="L176" s="468"/>
      <c r="M176" s="484">
        <v>3.2088248388275882E-4</v>
      </c>
    </row>
    <row r="177" spans="1:13" s="225" customFormat="1" ht="30" hidden="1" customHeight="1" outlineLevel="7" x14ac:dyDescent="0.2">
      <c r="A177" s="221"/>
      <c r="B177" s="227"/>
      <c r="C177" s="248"/>
      <c r="D177" s="248"/>
      <c r="E177" s="254"/>
      <c r="F177" s="265"/>
      <c r="G177" s="270"/>
      <c r="H177" s="270"/>
      <c r="I177" s="516" t="s">
        <v>48</v>
      </c>
      <c r="J177" s="485" t="s">
        <v>257</v>
      </c>
      <c r="K177" s="485"/>
      <c r="L177" s="468"/>
      <c r="M177" s="484">
        <v>2.2920177420197055E-5</v>
      </c>
    </row>
    <row r="178" spans="1:13" s="225" customFormat="1" ht="30" hidden="1" customHeight="1" outlineLevel="7" x14ac:dyDescent="0.2">
      <c r="A178" s="221"/>
      <c r="B178" s="227"/>
      <c r="C178" s="248"/>
      <c r="D178" s="248"/>
      <c r="E178" s="254"/>
      <c r="F178" s="265"/>
      <c r="G178" s="270"/>
      <c r="H178" s="270"/>
      <c r="I178" s="516" t="s">
        <v>49</v>
      </c>
      <c r="J178" s="485" t="s">
        <v>259</v>
      </c>
      <c r="K178" s="485"/>
      <c r="L178" s="468"/>
      <c r="M178" s="484">
        <v>6.8760532260591178E-5</v>
      </c>
    </row>
    <row r="179" spans="1:13" s="225" customFormat="1" ht="30" hidden="1" customHeight="1" outlineLevel="7" x14ac:dyDescent="0.2">
      <c r="A179" s="221"/>
      <c r="B179" s="227"/>
      <c r="C179" s="248"/>
      <c r="D179" s="248"/>
      <c r="E179" s="254"/>
      <c r="F179" s="265"/>
      <c r="G179" s="270"/>
      <c r="H179" s="270"/>
      <c r="I179" s="516" t="s">
        <v>50</v>
      </c>
      <c r="J179" s="485" t="s">
        <v>258</v>
      </c>
      <c r="K179" s="485"/>
      <c r="L179" s="468"/>
      <c r="M179" s="484">
        <v>2.292017742019706E-4</v>
      </c>
    </row>
    <row r="180" spans="1:13" s="225" customFormat="1" ht="30" hidden="1" customHeight="1" outlineLevel="7" x14ac:dyDescent="0.2">
      <c r="A180" s="221"/>
      <c r="B180" s="227"/>
      <c r="C180" s="248"/>
      <c r="D180" s="248"/>
      <c r="E180" s="254"/>
      <c r="F180" s="265"/>
      <c r="G180" s="270"/>
      <c r="H180" s="270"/>
      <c r="I180" s="516" t="s">
        <v>51</v>
      </c>
      <c r="J180" s="485" t="s">
        <v>257</v>
      </c>
      <c r="K180" s="485"/>
      <c r="L180" s="468"/>
      <c r="M180" s="484">
        <v>1.146008871009853E-4</v>
      </c>
    </row>
    <row r="181" spans="1:13" s="225" customFormat="1" ht="30" hidden="1" customHeight="1" outlineLevel="5" collapsed="1" x14ac:dyDescent="0.2">
      <c r="A181" s="221"/>
      <c r="B181" s="227"/>
      <c r="C181" s="248"/>
      <c r="D181" s="248"/>
      <c r="E181" s="254"/>
      <c r="F181" s="265"/>
      <c r="G181" s="270"/>
      <c r="H181" s="270"/>
      <c r="I181" s="515" t="s">
        <v>245</v>
      </c>
      <c r="J181" s="490"/>
      <c r="K181" s="490"/>
      <c r="L181" s="491"/>
      <c r="M181" s="492">
        <v>3.4380266130295584E-3</v>
      </c>
    </row>
    <row r="182" spans="1:13" s="225" customFormat="1" ht="30" hidden="1" customHeight="1" outlineLevel="7" x14ac:dyDescent="0.2">
      <c r="A182" s="221"/>
      <c r="B182" s="227"/>
      <c r="C182" s="248"/>
      <c r="D182" s="248"/>
      <c r="E182" s="254"/>
      <c r="F182" s="265"/>
      <c r="G182" s="270"/>
      <c r="H182" s="270"/>
      <c r="I182" s="516" t="s">
        <v>38</v>
      </c>
      <c r="J182" s="485" t="s">
        <v>258</v>
      </c>
      <c r="K182" s="485"/>
      <c r="L182" s="494"/>
      <c r="M182" s="484">
        <v>2.7504212904236466E-4</v>
      </c>
    </row>
    <row r="183" spans="1:13" s="225" customFormat="1" ht="30" hidden="1" customHeight="1" outlineLevel="7" x14ac:dyDescent="0.2">
      <c r="A183" s="221"/>
      <c r="B183" s="227"/>
      <c r="C183" s="248"/>
      <c r="D183" s="248"/>
      <c r="E183" s="254"/>
      <c r="F183" s="265"/>
      <c r="G183" s="270"/>
      <c r="H183" s="270"/>
      <c r="I183" s="516" t="s">
        <v>39</v>
      </c>
      <c r="J183" s="485" t="s">
        <v>259</v>
      </c>
      <c r="K183" s="485"/>
      <c r="L183" s="494"/>
      <c r="M183" s="484">
        <v>6.8760532260591164E-5</v>
      </c>
    </row>
    <row r="184" spans="1:13" s="225" customFormat="1" ht="30" hidden="1" customHeight="1" outlineLevel="7" x14ac:dyDescent="0.2">
      <c r="A184" s="221"/>
      <c r="B184" s="227"/>
      <c r="C184" s="248"/>
      <c r="D184" s="248"/>
      <c r="E184" s="254"/>
      <c r="F184" s="265"/>
      <c r="G184" s="270"/>
      <c r="H184" s="270"/>
      <c r="I184" s="516" t="s">
        <v>40</v>
      </c>
      <c r="J184" s="485" t="s">
        <v>258</v>
      </c>
      <c r="K184" s="485"/>
      <c r="L184" s="494"/>
      <c r="M184" s="484">
        <v>3.4380266130295582E-5</v>
      </c>
    </row>
    <row r="185" spans="1:13" s="225" customFormat="1" ht="30" hidden="1" customHeight="1" outlineLevel="7" x14ac:dyDescent="0.2">
      <c r="A185" s="221"/>
      <c r="B185" s="227"/>
      <c r="C185" s="248"/>
      <c r="D185" s="248"/>
      <c r="E185" s="254"/>
      <c r="F185" s="265"/>
      <c r="G185" s="270"/>
      <c r="H185" s="270"/>
      <c r="I185" s="516" t="s">
        <v>41</v>
      </c>
      <c r="J185" s="485" t="s">
        <v>256</v>
      </c>
      <c r="K185" s="485"/>
      <c r="L185" s="494"/>
      <c r="M185" s="484">
        <v>4.8132372582413834E-4</v>
      </c>
    </row>
    <row r="186" spans="1:13" s="225" customFormat="1" ht="30" hidden="1" customHeight="1" outlineLevel="7" x14ac:dyDescent="0.2">
      <c r="A186" s="221"/>
      <c r="B186" s="227"/>
      <c r="C186" s="248"/>
      <c r="D186" s="248"/>
      <c r="E186" s="254"/>
      <c r="F186" s="265"/>
      <c r="G186" s="270"/>
      <c r="H186" s="270"/>
      <c r="I186" s="516" t="s">
        <v>42</v>
      </c>
      <c r="J186" s="485" t="s">
        <v>259</v>
      </c>
      <c r="K186" s="485"/>
      <c r="L186" s="494"/>
      <c r="M186" s="484">
        <v>3.6099279436810361E-4</v>
      </c>
    </row>
    <row r="187" spans="1:13" s="225" customFormat="1" ht="30" hidden="1" customHeight="1" outlineLevel="7" x14ac:dyDescent="0.2">
      <c r="A187" s="221"/>
      <c r="B187" s="227"/>
      <c r="C187" s="248"/>
      <c r="D187" s="248"/>
      <c r="E187" s="254"/>
      <c r="F187" s="265"/>
      <c r="G187" s="270"/>
      <c r="H187" s="270"/>
      <c r="I187" s="516" t="s">
        <v>43</v>
      </c>
      <c r="J187" s="485" t="s">
        <v>258</v>
      </c>
      <c r="K187" s="485"/>
      <c r="L187" s="494"/>
      <c r="M187" s="484">
        <v>7.2198558873620721E-4</v>
      </c>
    </row>
    <row r="188" spans="1:13" s="225" customFormat="1" ht="30" hidden="1" customHeight="1" outlineLevel="7" x14ac:dyDescent="0.2">
      <c r="A188" s="221"/>
      <c r="B188" s="227"/>
      <c r="C188" s="248"/>
      <c r="D188" s="248"/>
      <c r="E188" s="254"/>
      <c r="F188" s="265"/>
      <c r="G188" s="270"/>
      <c r="H188" s="270"/>
      <c r="I188" s="516" t="s">
        <v>248</v>
      </c>
      <c r="J188" s="485" t="s">
        <v>256</v>
      </c>
      <c r="K188" s="485"/>
      <c r="L188" s="494"/>
      <c r="M188" s="484">
        <v>2.0628159678177352E-4</v>
      </c>
    </row>
    <row r="189" spans="1:13" s="225" customFormat="1" ht="30" hidden="1" customHeight="1" outlineLevel="7" x14ac:dyDescent="0.2">
      <c r="A189" s="221"/>
      <c r="B189" s="227"/>
      <c r="C189" s="248"/>
      <c r="D189" s="248"/>
      <c r="E189" s="254"/>
      <c r="F189" s="265"/>
      <c r="G189" s="270"/>
      <c r="H189" s="270"/>
      <c r="I189" s="516" t="s">
        <v>249</v>
      </c>
      <c r="J189" s="485" t="s">
        <v>259</v>
      </c>
      <c r="K189" s="485"/>
      <c r="L189" s="494"/>
      <c r="M189" s="484">
        <v>1.5471119758633017E-4</v>
      </c>
    </row>
    <row r="190" spans="1:13" s="225" customFormat="1" ht="30" hidden="1" customHeight="1" outlineLevel="7" x14ac:dyDescent="0.2">
      <c r="A190" s="221"/>
      <c r="B190" s="227"/>
      <c r="C190" s="248"/>
      <c r="D190" s="248"/>
      <c r="E190" s="254"/>
      <c r="F190" s="265"/>
      <c r="G190" s="270"/>
      <c r="H190" s="270"/>
      <c r="I190" s="516" t="s">
        <v>250</v>
      </c>
      <c r="J190" s="485" t="s">
        <v>258</v>
      </c>
      <c r="K190" s="485"/>
      <c r="L190" s="494"/>
      <c r="M190" s="484">
        <v>4.8132372582413823E-4</v>
      </c>
    </row>
    <row r="191" spans="1:13" s="225" customFormat="1" ht="30" hidden="1" customHeight="1" outlineLevel="7" x14ac:dyDescent="0.2">
      <c r="A191" s="221"/>
      <c r="B191" s="227"/>
      <c r="C191" s="248"/>
      <c r="D191" s="248"/>
      <c r="E191" s="254"/>
      <c r="F191" s="265"/>
      <c r="G191" s="270"/>
      <c r="H191" s="270"/>
      <c r="I191" s="516" t="s">
        <v>48</v>
      </c>
      <c r="J191" s="485" t="s">
        <v>257</v>
      </c>
      <c r="K191" s="485"/>
      <c r="L191" s="494"/>
      <c r="M191" s="484">
        <v>3.4380266130295582E-5</v>
      </c>
    </row>
    <row r="192" spans="1:13" s="225" customFormat="1" ht="30" hidden="1" customHeight="1" outlineLevel="7" x14ac:dyDescent="0.2">
      <c r="A192" s="221"/>
      <c r="B192" s="227"/>
      <c r="C192" s="248"/>
      <c r="D192" s="248"/>
      <c r="E192" s="254"/>
      <c r="F192" s="265"/>
      <c r="G192" s="270"/>
      <c r="H192" s="270"/>
      <c r="I192" s="516" t="s">
        <v>49</v>
      </c>
      <c r="J192" s="485" t="s">
        <v>259</v>
      </c>
      <c r="K192" s="485"/>
      <c r="L192" s="494"/>
      <c r="M192" s="484">
        <v>1.0314079839088676E-4</v>
      </c>
    </row>
    <row r="193" spans="1:13" s="225" customFormat="1" ht="30" hidden="1" customHeight="1" outlineLevel="7" x14ac:dyDescent="0.2">
      <c r="A193" s="221"/>
      <c r="B193" s="227"/>
      <c r="C193" s="248"/>
      <c r="D193" s="248"/>
      <c r="E193" s="254"/>
      <c r="F193" s="265"/>
      <c r="G193" s="270"/>
      <c r="H193" s="270"/>
      <c r="I193" s="516" t="s">
        <v>50</v>
      </c>
      <c r="J193" s="485" t="s">
        <v>258</v>
      </c>
      <c r="K193" s="485"/>
      <c r="L193" s="494"/>
      <c r="M193" s="484">
        <v>3.438026613029559E-4</v>
      </c>
    </row>
    <row r="194" spans="1:13" s="225" customFormat="1" ht="30" hidden="1" customHeight="1" outlineLevel="7" x14ac:dyDescent="0.2">
      <c r="A194" s="221"/>
      <c r="B194" s="227"/>
      <c r="C194" s="248"/>
      <c r="D194" s="248"/>
      <c r="E194" s="254"/>
      <c r="F194" s="265"/>
      <c r="G194" s="270"/>
      <c r="H194" s="270"/>
      <c r="I194" s="516" t="s">
        <v>51</v>
      </c>
      <c r="J194" s="485" t="s">
        <v>257</v>
      </c>
      <c r="K194" s="485"/>
      <c r="L194" s="494"/>
      <c r="M194" s="484">
        <v>1.7190133065147795E-4</v>
      </c>
    </row>
    <row r="195" spans="1:13" s="225" customFormat="1" ht="30" hidden="1" customHeight="1" outlineLevel="5" collapsed="1" x14ac:dyDescent="0.2">
      <c r="A195" s="221"/>
      <c r="B195" s="227"/>
      <c r="C195" s="248"/>
      <c r="D195" s="248"/>
      <c r="E195" s="254"/>
      <c r="F195" s="265"/>
      <c r="G195" s="270"/>
      <c r="H195" s="270"/>
      <c r="I195" s="515" t="s">
        <v>246</v>
      </c>
      <c r="J195" s="490"/>
      <c r="K195" s="490"/>
      <c r="L195" s="491"/>
      <c r="M195" s="492">
        <v>1.4439711774724146E-3</v>
      </c>
    </row>
    <row r="196" spans="1:13" s="225" customFormat="1" ht="30" hidden="1" customHeight="1" outlineLevel="7" x14ac:dyDescent="0.2">
      <c r="A196" s="221"/>
      <c r="B196" s="227"/>
      <c r="C196" s="248"/>
      <c r="D196" s="248"/>
      <c r="E196" s="254"/>
      <c r="F196" s="265"/>
      <c r="G196" s="270"/>
      <c r="H196" s="270"/>
      <c r="I196" s="512" t="s">
        <v>38</v>
      </c>
      <c r="J196" s="485" t="s">
        <v>258</v>
      </c>
      <c r="K196" s="485"/>
      <c r="L196" s="468"/>
      <c r="M196" s="484">
        <v>1.1551769419779317E-4</v>
      </c>
    </row>
    <row r="197" spans="1:13" s="225" customFormat="1" ht="30" hidden="1" customHeight="1" outlineLevel="7" x14ac:dyDescent="0.2">
      <c r="A197" s="221"/>
      <c r="B197" s="227"/>
      <c r="C197" s="248"/>
      <c r="D197" s="248"/>
      <c r="E197" s="254"/>
      <c r="F197" s="265"/>
      <c r="G197" s="270"/>
      <c r="H197" s="270"/>
      <c r="I197" s="512" t="s">
        <v>39</v>
      </c>
      <c r="J197" s="485" t="s">
        <v>259</v>
      </c>
      <c r="K197" s="485"/>
      <c r="L197" s="468"/>
      <c r="M197" s="484">
        <v>2.8879423549448294E-5</v>
      </c>
    </row>
    <row r="198" spans="1:13" s="225" customFormat="1" ht="30" hidden="1" customHeight="1" outlineLevel="7" x14ac:dyDescent="0.2">
      <c r="A198" s="221"/>
      <c r="B198" s="227"/>
      <c r="C198" s="248"/>
      <c r="D198" s="248"/>
      <c r="E198" s="254"/>
      <c r="F198" s="265"/>
      <c r="G198" s="270"/>
      <c r="H198" s="270"/>
      <c r="I198" s="512" t="s">
        <v>40</v>
      </c>
      <c r="J198" s="485" t="s">
        <v>258</v>
      </c>
      <c r="K198" s="485"/>
      <c r="L198" s="468"/>
      <c r="M198" s="484">
        <v>1.4439711774724147E-5</v>
      </c>
    </row>
    <row r="199" spans="1:13" s="225" customFormat="1" ht="30" hidden="1" customHeight="1" outlineLevel="7" x14ac:dyDescent="0.2">
      <c r="A199" s="221"/>
      <c r="B199" s="227"/>
      <c r="C199" s="248"/>
      <c r="D199" s="248"/>
      <c r="E199" s="254"/>
      <c r="F199" s="265"/>
      <c r="G199" s="270"/>
      <c r="H199" s="270"/>
      <c r="I199" s="512" t="s">
        <v>41</v>
      </c>
      <c r="J199" s="485" t="s">
        <v>256</v>
      </c>
      <c r="K199" s="485"/>
      <c r="L199" s="468"/>
      <c r="M199" s="484">
        <v>2.021559648461381E-4</v>
      </c>
    </row>
    <row r="200" spans="1:13" s="225" customFormat="1" ht="30" hidden="1" customHeight="1" outlineLevel="7" x14ac:dyDescent="0.2">
      <c r="A200" s="221"/>
      <c r="B200" s="227"/>
      <c r="C200" s="248"/>
      <c r="D200" s="248"/>
      <c r="E200" s="254"/>
      <c r="F200" s="265"/>
      <c r="G200" s="270"/>
      <c r="H200" s="270"/>
      <c r="I200" s="512" t="s">
        <v>42</v>
      </c>
      <c r="J200" s="485" t="s">
        <v>259</v>
      </c>
      <c r="K200" s="485"/>
      <c r="L200" s="468"/>
      <c r="M200" s="484">
        <v>1.5161697363460353E-4</v>
      </c>
    </row>
    <row r="201" spans="1:13" s="225" customFormat="1" ht="30" hidden="1" customHeight="1" outlineLevel="7" x14ac:dyDescent="0.2">
      <c r="A201" s="221"/>
      <c r="B201" s="227"/>
      <c r="C201" s="248"/>
      <c r="D201" s="248"/>
      <c r="E201" s="254"/>
      <c r="F201" s="265"/>
      <c r="G201" s="270"/>
      <c r="H201" s="270"/>
      <c r="I201" s="512" t="s">
        <v>43</v>
      </c>
      <c r="J201" s="485" t="s">
        <v>258</v>
      </c>
      <c r="K201" s="485"/>
      <c r="L201" s="468"/>
      <c r="M201" s="484">
        <v>3.0323394726920706E-4</v>
      </c>
    </row>
    <row r="202" spans="1:13" s="225" customFormat="1" ht="30" hidden="1" customHeight="1" outlineLevel="7" x14ac:dyDescent="0.2">
      <c r="A202" s="221"/>
      <c r="B202" s="227"/>
      <c r="C202" s="248"/>
      <c r="D202" s="248"/>
      <c r="E202" s="254"/>
      <c r="F202" s="265"/>
      <c r="G202" s="270"/>
      <c r="H202" s="270"/>
      <c r="I202" s="512" t="s">
        <v>248</v>
      </c>
      <c r="J202" s="485" t="s">
        <v>256</v>
      </c>
      <c r="K202" s="485"/>
      <c r="L202" s="468"/>
      <c r="M202" s="484">
        <v>8.6638270648344888E-5</v>
      </c>
    </row>
    <row r="203" spans="1:13" s="225" customFormat="1" ht="30" hidden="1" customHeight="1" outlineLevel="7" x14ac:dyDescent="0.2">
      <c r="A203" s="221"/>
      <c r="B203" s="227"/>
      <c r="C203" s="248"/>
      <c r="D203" s="248"/>
      <c r="E203" s="254"/>
      <c r="F203" s="265"/>
      <c r="G203" s="270"/>
      <c r="H203" s="270"/>
      <c r="I203" s="512" t="s">
        <v>249</v>
      </c>
      <c r="J203" s="485" t="s">
        <v>259</v>
      </c>
      <c r="K203" s="485"/>
      <c r="L203" s="468"/>
      <c r="M203" s="484">
        <v>6.4978702986258683E-5</v>
      </c>
    </row>
    <row r="204" spans="1:13" s="225" customFormat="1" ht="30" hidden="1" customHeight="1" outlineLevel="7" x14ac:dyDescent="0.2">
      <c r="A204" s="221"/>
      <c r="B204" s="227"/>
      <c r="C204" s="248"/>
      <c r="D204" s="248"/>
      <c r="E204" s="254"/>
      <c r="F204" s="265"/>
      <c r="G204" s="270"/>
      <c r="H204" s="270"/>
      <c r="I204" s="512" t="s">
        <v>250</v>
      </c>
      <c r="J204" s="485" t="s">
        <v>258</v>
      </c>
      <c r="K204" s="485"/>
      <c r="L204" s="468"/>
      <c r="M204" s="484">
        <v>2.0215596484613808E-4</v>
      </c>
    </row>
    <row r="205" spans="1:13" s="225" customFormat="1" ht="30" hidden="1" customHeight="1" outlineLevel="7" x14ac:dyDescent="0.2">
      <c r="A205" s="221"/>
      <c r="B205" s="227"/>
      <c r="C205" s="248"/>
      <c r="D205" s="248"/>
      <c r="E205" s="254"/>
      <c r="F205" s="265"/>
      <c r="G205" s="270"/>
      <c r="H205" s="270"/>
      <c r="I205" s="512" t="s">
        <v>48</v>
      </c>
      <c r="J205" s="485" t="s">
        <v>257</v>
      </c>
      <c r="K205" s="485"/>
      <c r="L205" s="468"/>
      <c r="M205" s="484">
        <v>1.4439711774724147E-5</v>
      </c>
    </row>
    <row r="206" spans="1:13" s="225" customFormat="1" ht="30" hidden="1" customHeight="1" outlineLevel="7" x14ac:dyDescent="0.2">
      <c r="A206" s="221"/>
      <c r="B206" s="227"/>
      <c r="C206" s="248"/>
      <c r="D206" s="248"/>
      <c r="E206" s="254"/>
      <c r="F206" s="265"/>
      <c r="G206" s="270"/>
      <c r="H206" s="270"/>
      <c r="I206" s="512" t="s">
        <v>49</v>
      </c>
      <c r="J206" s="485" t="s">
        <v>259</v>
      </c>
      <c r="K206" s="485"/>
      <c r="L206" s="468"/>
      <c r="M206" s="484">
        <v>4.3319135324172444E-5</v>
      </c>
    </row>
    <row r="207" spans="1:13" s="225" customFormat="1" ht="30" hidden="1" customHeight="1" outlineLevel="7" x14ac:dyDescent="0.2">
      <c r="A207" s="221"/>
      <c r="B207" s="227"/>
      <c r="C207" s="248"/>
      <c r="D207" s="248"/>
      <c r="E207" s="254"/>
      <c r="F207" s="265"/>
      <c r="G207" s="270"/>
      <c r="H207" s="270"/>
      <c r="I207" s="512" t="s">
        <v>50</v>
      </c>
      <c r="J207" s="485" t="s">
        <v>258</v>
      </c>
      <c r="K207" s="485"/>
      <c r="L207" s="468"/>
      <c r="M207" s="484">
        <v>1.443971177472415E-4</v>
      </c>
    </row>
    <row r="208" spans="1:13" s="225" customFormat="1" ht="30" hidden="1" customHeight="1" outlineLevel="7" x14ac:dyDescent="0.2">
      <c r="A208" s="221"/>
      <c r="B208" s="227"/>
      <c r="C208" s="248"/>
      <c r="D208" s="248"/>
      <c r="E208" s="254"/>
      <c r="F208" s="265"/>
      <c r="G208" s="270"/>
      <c r="H208" s="270"/>
      <c r="I208" s="512" t="s">
        <v>51</v>
      </c>
      <c r="J208" s="485" t="s">
        <v>257</v>
      </c>
      <c r="K208" s="485"/>
      <c r="L208" s="468"/>
      <c r="M208" s="484">
        <v>7.2198558873620751E-5</v>
      </c>
    </row>
    <row r="209" spans="1:13" s="225" customFormat="1" ht="30" hidden="1" customHeight="1" outlineLevel="5" x14ac:dyDescent="0.2">
      <c r="A209" s="221"/>
      <c r="B209" s="227"/>
      <c r="C209" s="248"/>
      <c r="D209" s="248"/>
      <c r="E209" s="254"/>
      <c r="F209" s="265"/>
      <c r="G209" s="265"/>
      <c r="H209" s="265"/>
      <c r="I209" s="513" t="s">
        <v>546</v>
      </c>
      <c r="J209" s="486"/>
      <c r="K209" s="486"/>
      <c r="L209" s="489"/>
      <c r="M209" s="488">
        <v>9.5E-4</v>
      </c>
    </row>
    <row r="210" spans="1:13" s="225" customFormat="1" ht="30" hidden="1" customHeight="1" outlineLevel="3" x14ac:dyDescent="0.2">
      <c r="A210" s="221"/>
      <c r="B210" s="227"/>
      <c r="C210" s="248"/>
      <c r="D210" s="248"/>
      <c r="E210" s="254"/>
      <c r="F210" s="254"/>
      <c r="G210" s="254"/>
      <c r="H210" s="254"/>
      <c r="I210" s="510" t="s">
        <v>56</v>
      </c>
      <c r="J210" s="479"/>
      <c r="K210" s="479"/>
      <c r="L210" s="482"/>
      <c r="M210" s="481">
        <v>0.19523466623978397</v>
      </c>
    </row>
    <row r="211" spans="1:13" s="225" customFormat="1" ht="30" hidden="1" customHeight="1" outlineLevel="4" collapsed="1" x14ac:dyDescent="0.2">
      <c r="A211" s="221"/>
      <c r="B211" s="227"/>
      <c r="C211" s="248"/>
      <c r="D211" s="248"/>
      <c r="E211" s="254"/>
      <c r="F211" s="265"/>
      <c r="G211" s="265"/>
      <c r="H211" s="265"/>
      <c r="I211" s="513" t="s">
        <v>57</v>
      </c>
      <c r="J211" s="486"/>
      <c r="K211" s="486"/>
      <c r="L211" s="489"/>
      <c r="M211" s="495">
        <v>0.193239686486848</v>
      </c>
    </row>
    <row r="212" spans="1:13" s="225" customFormat="1" ht="30" hidden="1" customHeight="1" outlineLevel="5" collapsed="1" x14ac:dyDescent="0.2">
      <c r="A212" s="221"/>
      <c r="B212" s="227"/>
      <c r="C212" s="248"/>
      <c r="D212" s="248"/>
      <c r="E212" s="254"/>
      <c r="F212" s="265"/>
      <c r="G212" s="270"/>
      <c r="H212" s="270"/>
      <c r="I212" s="514" t="s">
        <v>58</v>
      </c>
      <c r="J212" s="490"/>
      <c r="K212" s="490"/>
      <c r="L212" s="493"/>
      <c r="M212" s="492">
        <v>6.763389027039679E-2</v>
      </c>
    </row>
    <row r="213" spans="1:13" s="225" customFormat="1" ht="30" hidden="1" customHeight="1" outlineLevel="6" x14ac:dyDescent="0.2">
      <c r="A213" s="221"/>
      <c r="B213" s="227"/>
      <c r="C213" s="248"/>
      <c r="D213" s="248"/>
      <c r="E213" s="254"/>
      <c r="F213" s="265"/>
      <c r="G213" s="270"/>
      <c r="H213" s="278"/>
      <c r="I213" s="517" t="s">
        <v>59</v>
      </c>
      <c r="J213" s="496"/>
      <c r="K213" s="496"/>
      <c r="L213" s="497"/>
      <c r="M213" s="498">
        <v>3.4885001901667927E-2</v>
      </c>
    </row>
    <row r="214" spans="1:13" s="225" customFormat="1" ht="30" hidden="1" customHeight="1" outlineLevel="7" x14ac:dyDescent="0.2">
      <c r="A214" s="221"/>
      <c r="B214" s="227"/>
      <c r="C214" s="248"/>
      <c r="D214" s="248"/>
      <c r="E214" s="254"/>
      <c r="F214" s="265"/>
      <c r="G214" s="270"/>
      <c r="H214" s="278"/>
      <c r="I214" s="512" t="s">
        <v>60</v>
      </c>
      <c r="J214" s="485" t="s">
        <v>261</v>
      </c>
      <c r="K214" s="485"/>
      <c r="L214" s="468"/>
      <c r="M214" s="499">
        <v>1.7442500950833964E-3</v>
      </c>
    </row>
    <row r="215" spans="1:13" s="225" customFormat="1" ht="30" hidden="1" customHeight="1" outlineLevel="7" x14ac:dyDescent="0.2">
      <c r="A215" s="221"/>
      <c r="B215" s="227"/>
      <c r="C215" s="248"/>
      <c r="D215" s="248"/>
      <c r="E215" s="254"/>
      <c r="F215" s="265"/>
      <c r="G215" s="270"/>
      <c r="H215" s="278"/>
      <c r="I215" s="512" t="s">
        <v>61</v>
      </c>
      <c r="J215" s="485" t="s">
        <v>261</v>
      </c>
      <c r="K215" s="485"/>
      <c r="L215" s="468"/>
      <c r="M215" s="499">
        <v>1.2209750665583774E-2</v>
      </c>
    </row>
    <row r="216" spans="1:13" s="225" customFormat="1" ht="30" hidden="1" customHeight="1" outlineLevel="7" x14ac:dyDescent="0.2">
      <c r="A216" s="221"/>
      <c r="B216" s="227"/>
      <c r="C216" s="248"/>
      <c r="D216" s="248"/>
      <c r="E216" s="254"/>
      <c r="F216" s="265"/>
      <c r="G216" s="270"/>
      <c r="H216" s="278"/>
      <c r="I216" s="511" t="s">
        <v>62</v>
      </c>
      <c r="J216" s="483" t="s">
        <v>261</v>
      </c>
      <c r="K216" s="483"/>
      <c r="L216" s="468"/>
      <c r="M216" s="499">
        <v>1.2209750665583774E-2</v>
      </c>
    </row>
    <row r="217" spans="1:13" s="225" customFormat="1" ht="30" hidden="1" customHeight="1" outlineLevel="7" x14ac:dyDescent="0.2">
      <c r="A217" s="221"/>
      <c r="B217" s="227"/>
      <c r="C217" s="248"/>
      <c r="D217" s="248"/>
      <c r="E217" s="254"/>
      <c r="F217" s="265"/>
      <c r="G217" s="270"/>
      <c r="H217" s="278"/>
      <c r="I217" s="511" t="s">
        <v>63</v>
      </c>
      <c r="J217" s="483" t="s">
        <v>261</v>
      </c>
      <c r="K217" s="483"/>
      <c r="L217" s="468"/>
      <c r="M217" s="499">
        <v>1.7442500950833964E-3</v>
      </c>
    </row>
    <row r="218" spans="1:13" s="225" customFormat="1" ht="30" hidden="1" customHeight="1" outlineLevel="7" x14ac:dyDescent="0.2">
      <c r="A218" s="221"/>
      <c r="B218" s="227"/>
      <c r="C218" s="248"/>
      <c r="D218" s="248"/>
      <c r="E218" s="254"/>
      <c r="F218" s="265"/>
      <c r="G218" s="270"/>
      <c r="H218" s="278"/>
      <c r="I218" s="511" t="s">
        <v>64</v>
      </c>
      <c r="J218" s="483" t="s">
        <v>261</v>
      </c>
      <c r="K218" s="483"/>
      <c r="L218" s="468"/>
      <c r="M218" s="499">
        <v>1.7442500950833964E-3</v>
      </c>
    </row>
    <row r="219" spans="1:13" s="225" customFormat="1" ht="30" hidden="1" customHeight="1" outlineLevel="7" x14ac:dyDescent="0.2">
      <c r="A219" s="221"/>
      <c r="B219" s="227"/>
      <c r="C219" s="248"/>
      <c r="D219" s="248"/>
      <c r="E219" s="254"/>
      <c r="F219" s="265"/>
      <c r="G219" s="270"/>
      <c r="H219" s="278"/>
      <c r="I219" s="511" t="s">
        <v>51</v>
      </c>
      <c r="J219" s="483" t="s">
        <v>257</v>
      </c>
      <c r="K219" s="483"/>
      <c r="L219" s="468"/>
      <c r="M219" s="499">
        <v>5.2327502852501885E-3</v>
      </c>
    </row>
    <row r="220" spans="1:13" s="225" customFormat="1" ht="30" hidden="1" customHeight="1" outlineLevel="6" x14ac:dyDescent="0.2">
      <c r="A220" s="221"/>
      <c r="B220" s="227"/>
      <c r="C220" s="248"/>
      <c r="D220" s="248"/>
      <c r="E220" s="254"/>
      <c r="F220" s="265"/>
      <c r="G220" s="270"/>
      <c r="H220" s="278"/>
      <c r="I220" s="517" t="s">
        <v>65</v>
      </c>
      <c r="J220" s="496"/>
      <c r="K220" s="496"/>
      <c r="L220" s="500"/>
      <c r="M220" s="498">
        <v>1.9933648470405199E-2</v>
      </c>
    </row>
    <row r="221" spans="1:13" s="225" customFormat="1" ht="30" hidden="1" customHeight="1" outlineLevel="7" x14ac:dyDescent="0.2">
      <c r="A221" s="221"/>
      <c r="B221" s="227"/>
      <c r="C221" s="248"/>
      <c r="D221" s="248"/>
      <c r="E221" s="254"/>
      <c r="F221" s="265"/>
      <c r="G221" s="270"/>
      <c r="H221" s="278"/>
      <c r="I221" s="512" t="s">
        <v>60</v>
      </c>
      <c r="J221" s="485" t="s">
        <v>261</v>
      </c>
      <c r="K221" s="485"/>
      <c r="L221" s="468"/>
      <c r="M221" s="499">
        <v>9.9668242352025991E-4</v>
      </c>
    </row>
    <row r="222" spans="1:13" s="225" customFormat="1" ht="30" hidden="1" customHeight="1" outlineLevel="7" x14ac:dyDescent="0.2">
      <c r="A222" s="221"/>
      <c r="B222" s="227"/>
      <c r="C222" s="248"/>
      <c r="D222" s="248"/>
      <c r="E222" s="254"/>
      <c r="F222" s="265"/>
      <c r="G222" s="270"/>
      <c r="H222" s="278"/>
      <c r="I222" s="512" t="s">
        <v>61</v>
      </c>
      <c r="J222" s="485" t="s">
        <v>261</v>
      </c>
      <c r="K222" s="485"/>
      <c r="L222" s="468"/>
      <c r="M222" s="499">
        <v>6.9767769646418192E-3</v>
      </c>
    </row>
    <row r="223" spans="1:13" s="225" customFormat="1" ht="30" hidden="1" customHeight="1" outlineLevel="7" x14ac:dyDescent="0.2">
      <c r="A223" s="221"/>
      <c r="B223" s="227"/>
      <c r="C223" s="248"/>
      <c r="D223" s="248"/>
      <c r="E223" s="254"/>
      <c r="F223" s="265"/>
      <c r="G223" s="270"/>
      <c r="H223" s="278"/>
      <c r="I223" s="511" t="s">
        <v>62</v>
      </c>
      <c r="J223" s="483" t="s">
        <v>261</v>
      </c>
      <c r="K223" s="483"/>
      <c r="L223" s="468"/>
      <c r="M223" s="499">
        <v>6.9767769646418192E-3</v>
      </c>
    </row>
    <row r="224" spans="1:13" s="225" customFormat="1" ht="30" hidden="1" customHeight="1" outlineLevel="7" x14ac:dyDescent="0.2">
      <c r="A224" s="221"/>
      <c r="B224" s="227"/>
      <c r="C224" s="248"/>
      <c r="D224" s="248"/>
      <c r="E224" s="254"/>
      <c r="F224" s="265"/>
      <c r="G224" s="270"/>
      <c r="H224" s="278"/>
      <c r="I224" s="511" t="s">
        <v>63</v>
      </c>
      <c r="J224" s="483" t="s">
        <v>261</v>
      </c>
      <c r="K224" s="483"/>
      <c r="L224" s="468"/>
      <c r="M224" s="499">
        <v>9.9668242352025991E-4</v>
      </c>
    </row>
    <row r="225" spans="1:13" s="225" customFormat="1" ht="30" hidden="1" customHeight="1" outlineLevel="7" x14ac:dyDescent="0.2">
      <c r="A225" s="221"/>
      <c r="B225" s="227"/>
      <c r="C225" s="248"/>
      <c r="D225" s="248"/>
      <c r="E225" s="254"/>
      <c r="F225" s="265"/>
      <c r="G225" s="270"/>
      <c r="H225" s="278"/>
      <c r="I225" s="511" t="s">
        <v>64</v>
      </c>
      <c r="J225" s="483" t="s">
        <v>261</v>
      </c>
      <c r="K225" s="483"/>
      <c r="L225" s="468"/>
      <c r="M225" s="499">
        <v>9.9668242352025991E-4</v>
      </c>
    </row>
    <row r="226" spans="1:13" s="225" customFormat="1" ht="30" hidden="1" customHeight="1" outlineLevel="7" x14ac:dyDescent="0.2">
      <c r="A226" s="221"/>
      <c r="B226" s="227"/>
      <c r="C226" s="248"/>
      <c r="D226" s="248"/>
      <c r="E226" s="254"/>
      <c r="F226" s="265"/>
      <c r="G226" s="270"/>
      <c r="H226" s="278"/>
      <c r="I226" s="511" t="s">
        <v>51</v>
      </c>
      <c r="J226" s="483" t="s">
        <v>257</v>
      </c>
      <c r="K226" s="483"/>
      <c r="L226" s="468"/>
      <c r="M226" s="499">
        <v>2.99004727056078E-3</v>
      </c>
    </row>
    <row r="227" spans="1:13" s="225" customFormat="1" ht="30" hidden="1" customHeight="1" outlineLevel="6" x14ac:dyDescent="0.2">
      <c r="A227" s="221"/>
      <c r="B227" s="227"/>
      <c r="C227" s="248"/>
      <c r="D227" s="248"/>
      <c r="E227" s="254"/>
      <c r="F227" s="265"/>
      <c r="G227" s="270"/>
      <c r="H227" s="278"/>
      <c r="I227" s="517" t="s">
        <v>66</v>
      </c>
      <c r="J227" s="496"/>
      <c r="K227" s="496"/>
      <c r="L227" s="500"/>
      <c r="M227" s="498">
        <v>1.1665257133881637E-2</v>
      </c>
    </row>
    <row r="228" spans="1:13" s="225" customFormat="1" ht="30" hidden="1" customHeight="1" outlineLevel="7" x14ac:dyDescent="0.2">
      <c r="A228" s="221"/>
      <c r="B228" s="227"/>
      <c r="C228" s="248"/>
      <c r="D228" s="248"/>
      <c r="E228" s="254"/>
      <c r="F228" s="265"/>
      <c r="G228" s="270"/>
      <c r="H228" s="278"/>
      <c r="I228" s="512" t="s">
        <v>60</v>
      </c>
      <c r="J228" s="485" t="s">
        <v>261</v>
      </c>
      <c r="K228" s="485"/>
      <c r="L228" s="468"/>
      <c r="M228" s="499">
        <v>5.8326285669408186E-4</v>
      </c>
    </row>
    <row r="229" spans="1:13" s="225" customFormat="1" ht="30" hidden="1" customHeight="1" outlineLevel="7" x14ac:dyDescent="0.2">
      <c r="A229" s="221"/>
      <c r="B229" s="227"/>
      <c r="C229" s="248"/>
      <c r="D229" s="248"/>
      <c r="E229" s="254"/>
      <c r="F229" s="265"/>
      <c r="G229" s="270"/>
      <c r="H229" s="278"/>
      <c r="I229" s="512" t="s">
        <v>61</v>
      </c>
      <c r="J229" s="485" t="s">
        <v>261</v>
      </c>
      <c r="K229" s="485"/>
      <c r="L229" s="468"/>
      <c r="M229" s="499">
        <v>4.0828399968585727E-3</v>
      </c>
    </row>
    <row r="230" spans="1:13" s="225" customFormat="1" ht="30" hidden="1" customHeight="1" outlineLevel="7" x14ac:dyDescent="0.2">
      <c r="A230" s="221"/>
      <c r="B230" s="227"/>
      <c r="C230" s="248"/>
      <c r="D230" s="248"/>
      <c r="E230" s="254"/>
      <c r="F230" s="265"/>
      <c r="G230" s="270"/>
      <c r="H230" s="278"/>
      <c r="I230" s="511" t="s">
        <v>62</v>
      </c>
      <c r="J230" s="483" t="s">
        <v>261</v>
      </c>
      <c r="K230" s="483"/>
      <c r="L230" s="468"/>
      <c r="M230" s="499">
        <v>4.0828399968585727E-3</v>
      </c>
    </row>
    <row r="231" spans="1:13" s="225" customFormat="1" ht="30" hidden="1" customHeight="1" outlineLevel="7" x14ac:dyDescent="0.2">
      <c r="A231" s="221"/>
      <c r="B231" s="227"/>
      <c r="C231" s="248"/>
      <c r="D231" s="248"/>
      <c r="E231" s="254"/>
      <c r="F231" s="265"/>
      <c r="G231" s="270"/>
      <c r="H231" s="278"/>
      <c r="I231" s="511" t="s">
        <v>63</v>
      </c>
      <c r="J231" s="483" t="s">
        <v>261</v>
      </c>
      <c r="K231" s="483"/>
      <c r="L231" s="468"/>
      <c r="M231" s="499">
        <v>5.8326285669408186E-4</v>
      </c>
    </row>
    <row r="232" spans="1:13" s="225" customFormat="1" ht="30" hidden="1" customHeight="1" outlineLevel="7" x14ac:dyDescent="0.2">
      <c r="A232" s="221"/>
      <c r="B232" s="227"/>
      <c r="C232" s="248"/>
      <c r="D232" s="248"/>
      <c r="E232" s="254"/>
      <c r="F232" s="265"/>
      <c r="G232" s="270"/>
      <c r="H232" s="278"/>
      <c r="I232" s="511" t="s">
        <v>64</v>
      </c>
      <c r="J232" s="483" t="s">
        <v>261</v>
      </c>
      <c r="K232" s="483"/>
      <c r="L232" s="468"/>
      <c r="M232" s="499">
        <v>5.8326285669408186E-4</v>
      </c>
    </row>
    <row r="233" spans="1:13" s="225" customFormat="1" ht="30" hidden="1" customHeight="1" outlineLevel="7" x14ac:dyDescent="0.2">
      <c r="A233" s="221"/>
      <c r="B233" s="227"/>
      <c r="C233" s="248"/>
      <c r="D233" s="248"/>
      <c r="E233" s="254"/>
      <c r="F233" s="265"/>
      <c r="G233" s="270"/>
      <c r="H233" s="278"/>
      <c r="I233" s="511" t="s">
        <v>51</v>
      </c>
      <c r="J233" s="483" t="s">
        <v>257</v>
      </c>
      <c r="K233" s="483"/>
      <c r="L233" s="468"/>
      <c r="M233" s="499">
        <v>1.7497885700822455E-3</v>
      </c>
    </row>
    <row r="234" spans="1:13" s="225" customFormat="1" ht="30" hidden="1" customHeight="1" outlineLevel="6" x14ac:dyDescent="0.2">
      <c r="A234" s="221"/>
      <c r="B234" s="227"/>
      <c r="C234" s="248"/>
      <c r="D234" s="248"/>
      <c r="E234" s="254"/>
      <c r="F234" s="265"/>
      <c r="G234" s="270"/>
      <c r="H234" s="278"/>
      <c r="I234" s="517" t="s">
        <v>233</v>
      </c>
      <c r="J234" s="496"/>
      <c r="K234" s="496"/>
      <c r="L234" s="500"/>
      <c r="M234" s="498">
        <v>1.1499827644420239E-3</v>
      </c>
    </row>
    <row r="235" spans="1:13" s="225" customFormat="1" ht="30" hidden="1" customHeight="1" outlineLevel="7" x14ac:dyDescent="0.2">
      <c r="A235" s="221"/>
      <c r="B235" s="227"/>
      <c r="C235" s="248"/>
      <c r="D235" s="248"/>
      <c r="E235" s="254"/>
      <c r="F235" s="265"/>
      <c r="G235" s="270"/>
      <c r="H235" s="278"/>
      <c r="I235" s="512" t="s">
        <v>60</v>
      </c>
      <c r="J235" s="485" t="s">
        <v>261</v>
      </c>
      <c r="K235" s="485"/>
      <c r="L235" s="468"/>
      <c r="M235" s="499">
        <v>5.7499138222101197E-5</v>
      </c>
    </row>
    <row r="236" spans="1:13" s="225" customFormat="1" ht="30" hidden="1" customHeight="1" outlineLevel="7" x14ac:dyDescent="0.2">
      <c r="A236" s="221"/>
      <c r="B236" s="227"/>
      <c r="C236" s="248"/>
      <c r="D236" s="248"/>
      <c r="E236" s="254"/>
      <c r="F236" s="265"/>
      <c r="G236" s="270"/>
      <c r="H236" s="278"/>
      <c r="I236" s="512" t="s">
        <v>61</v>
      </c>
      <c r="J236" s="485" t="s">
        <v>261</v>
      </c>
      <c r="K236" s="485"/>
      <c r="L236" s="468"/>
      <c r="M236" s="499">
        <v>4.0249396755470836E-4</v>
      </c>
    </row>
    <row r="237" spans="1:13" s="225" customFormat="1" ht="30" hidden="1" customHeight="1" outlineLevel="7" x14ac:dyDescent="0.2">
      <c r="A237" s="221"/>
      <c r="B237" s="227"/>
      <c r="C237" s="248"/>
      <c r="D237" s="248"/>
      <c r="E237" s="254"/>
      <c r="F237" s="265"/>
      <c r="G237" s="270"/>
      <c r="H237" s="278"/>
      <c r="I237" s="511" t="s">
        <v>62</v>
      </c>
      <c r="J237" s="483" t="s">
        <v>261</v>
      </c>
      <c r="K237" s="483"/>
      <c r="L237" s="468"/>
      <c r="M237" s="499">
        <v>4.0249396755470836E-4</v>
      </c>
    </row>
    <row r="238" spans="1:13" s="225" customFormat="1" ht="30" hidden="1" customHeight="1" outlineLevel="7" x14ac:dyDescent="0.2">
      <c r="A238" s="221"/>
      <c r="B238" s="227"/>
      <c r="C238" s="248"/>
      <c r="D238" s="248"/>
      <c r="E238" s="254"/>
      <c r="F238" s="265"/>
      <c r="G238" s="270"/>
      <c r="H238" s="278"/>
      <c r="I238" s="511" t="s">
        <v>63</v>
      </c>
      <c r="J238" s="483" t="s">
        <v>261</v>
      </c>
      <c r="K238" s="483"/>
      <c r="L238" s="468"/>
      <c r="M238" s="499">
        <v>5.7499138222101197E-5</v>
      </c>
    </row>
    <row r="239" spans="1:13" s="225" customFormat="1" ht="30" hidden="1" customHeight="1" outlineLevel="7" x14ac:dyDescent="0.2">
      <c r="A239" s="221"/>
      <c r="B239" s="227"/>
      <c r="C239" s="248"/>
      <c r="D239" s="248"/>
      <c r="E239" s="254"/>
      <c r="F239" s="265"/>
      <c r="G239" s="270"/>
      <c r="H239" s="278"/>
      <c r="I239" s="511" t="s">
        <v>64</v>
      </c>
      <c r="J239" s="483" t="s">
        <v>261</v>
      </c>
      <c r="K239" s="483"/>
      <c r="L239" s="468"/>
      <c r="M239" s="499">
        <v>5.7499138222101197E-5</v>
      </c>
    </row>
    <row r="240" spans="1:13" s="225" customFormat="1" ht="30" hidden="1" customHeight="1" outlineLevel="7" x14ac:dyDescent="0.2">
      <c r="A240" s="221"/>
      <c r="B240" s="227"/>
      <c r="C240" s="248"/>
      <c r="D240" s="248"/>
      <c r="E240" s="254"/>
      <c r="F240" s="265"/>
      <c r="G240" s="270"/>
      <c r="H240" s="278"/>
      <c r="I240" s="511" t="s">
        <v>51</v>
      </c>
      <c r="J240" s="483" t="s">
        <v>257</v>
      </c>
      <c r="K240" s="483"/>
      <c r="L240" s="468"/>
      <c r="M240" s="499">
        <v>1.7249741466630357E-4</v>
      </c>
    </row>
    <row r="241" spans="1:13" s="225" customFormat="1" ht="30" hidden="1" customHeight="1" outlineLevel="5" collapsed="1" x14ac:dyDescent="0.2">
      <c r="A241" s="221"/>
      <c r="B241" s="227"/>
      <c r="C241" s="248"/>
      <c r="D241" s="248"/>
      <c r="E241" s="254"/>
      <c r="F241" s="265"/>
      <c r="G241" s="270"/>
      <c r="H241" s="270"/>
      <c r="I241" s="514" t="s">
        <v>67</v>
      </c>
      <c r="J241" s="490"/>
      <c r="K241" s="490"/>
      <c r="L241" s="491"/>
      <c r="M241" s="492">
        <v>0.12560579621645121</v>
      </c>
    </row>
    <row r="242" spans="1:13" s="225" customFormat="1" ht="30" hidden="1" customHeight="1" outlineLevel="6" x14ac:dyDescent="0.2">
      <c r="A242" s="221"/>
      <c r="B242" s="227"/>
      <c r="C242" s="248"/>
      <c r="D242" s="248"/>
      <c r="E242" s="254"/>
      <c r="F242" s="265"/>
      <c r="G242" s="270"/>
      <c r="H242" s="278"/>
      <c r="I242" s="517" t="s">
        <v>59</v>
      </c>
      <c r="J242" s="496"/>
      <c r="K242" s="496"/>
      <c r="L242" s="500"/>
      <c r="M242" s="498">
        <v>6.4784978470571547E-2</v>
      </c>
    </row>
    <row r="243" spans="1:13" s="225" customFormat="1" ht="30" hidden="1" customHeight="1" outlineLevel="7" x14ac:dyDescent="0.2">
      <c r="A243" s="221"/>
      <c r="B243" s="227"/>
      <c r="C243" s="248"/>
      <c r="D243" s="248"/>
      <c r="E243" s="254"/>
      <c r="F243" s="265"/>
      <c r="G243" s="270"/>
      <c r="H243" s="278"/>
      <c r="I243" s="512" t="s">
        <v>68</v>
      </c>
      <c r="J243" s="485" t="s">
        <v>261</v>
      </c>
      <c r="K243" s="485"/>
      <c r="L243" s="468"/>
      <c r="M243" s="499">
        <v>3.2392489235285775E-3</v>
      </c>
    </row>
    <row r="244" spans="1:13" s="225" customFormat="1" ht="30" hidden="1" customHeight="1" outlineLevel="7" x14ac:dyDescent="0.2">
      <c r="A244" s="221"/>
      <c r="B244" s="227"/>
      <c r="C244" s="248"/>
      <c r="D244" s="248"/>
      <c r="E244" s="254"/>
      <c r="F244" s="265"/>
      <c r="G244" s="270"/>
      <c r="H244" s="278"/>
      <c r="I244" s="512" t="s">
        <v>247</v>
      </c>
      <c r="J244" s="485" t="s">
        <v>259</v>
      </c>
      <c r="K244" s="485"/>
      <c r="L244" s="468"/>
      <c r="M244" s="499">
        <v>8.4220472011743014E-3</v>
      </c>
    </row>
    <row r="245" spans="1:13" s="225" customFormat="1" ht="30" hidden="1" customHeight="1" outlineLevel="7" x14ac:dyDescent="0.2">
      <c r="A245" s="221"/>
      <c r="B245" s="227"/>
      <c r="C245" s="248"/>
      <c r="D245" s="248"/>
      <c r="E245" s="254"/>
      <c r="F245" s="265"/>
      <c r="G245" s="270"/>
      <c r="H245" s="278"/>
      <c r="I245" s="511" t="s">
        <v>69</v>
      </c>
      <c r="J245" s="483" t="s">
        <v>261</v>
      </c>
      <c r="K245" s="483"/>
      <c r="L245" s="468"/>
      <c r="M245" s="499">
        <v>1.2309145909408592E-2</v>
      </c>
    </row>
    <row r="246" spans="1:13" s="225" customFormat="1" ht="30" hidden="1" customHeight="1" outlineLevel="7" x14ac:dyDescent="0.2">
      <c r="A246" s="221"/>
      <c r="B246" s="227"/>
      <c r="C246" s="248"/>
      <c r="D246" s="248"/>
      <c r="E246" s="254"/>
      <c r="F246" s="265"/>
      <c r="G246" s="270"/>
      <c r="H246" s="278"/>
      <c r="I246" s="511" t="s">
        <v>70</v>
      </c>
      <c r="J246" s="483" t="s">
        <v>261</v>
      </c>
      <c r="K246" s="483"/>
      <c r="L246" s="468"/>
      <c r="M246" s="499">
        <v>3.2392489235285775E-3</v>
      </c>
    </row>
    <row r="247" spans="1:13" s="225" customFormat="1" ht="30" hidden="1" customHeight="1" outlineLevel="7" x14ac:dyDescent="0.2">
      <c r="A247" s="221"/>
      <c r="B247" s="227"/>
      <c r="C247" s="248"/>
      <c r="D247" s="248"/>
      <c r="E247" s="254"/>
      <c r="F247" s="265"/>
      <c r="G247" s="270"/>
      <c r="H247" s="278"/>
      <c r="I247" s="511" t="s">
        <v>62</v>
      </c>
      <c r="J247" s="483" t="s">
        <v>261</v>
      </c>
      <c r="K247" s="483"/>
      <c r="L247" s="468"/>
      <c r="M247" s="499">
        <v>2.1379042895288611E-2</v>
      </c>
    </row>
    <row r="248" spans="1:13" s="225" customFormat="1" ht="30" hidden="1" customHeight="1" outlineLevel="7" x14ac:dyDescent="0.2">
      <c r="A248" s="221"/>
      <c r="B248" s="227"/>
      <c r="C248" s="248"/>
      <c r="D248" s="248"/>
      <c r="E248" s="254"/>
      <c r="F248" s="265"/>
      <c r="G248" s="270"/>
      <c r="H248" s="278"/>
      <c r="I248" s="511" t="s">
        <v>63</v>
      </c>
      <c r="J248" s="483" t="s">
        <v>261</v>
      </c>
      <c r="K248" s="483"/>
      <c r="L248" s="468"/>
      <c r="M248" s="499">
        <v>1.6196244617642888E-3</v>
      </c>
    </row>
    <row r="249" spans="1:13" s="225" customFormat="1" ht="30" hidden="1" customHeight="1" outlineLevel="7" x14ac:dyDescent="0.2">
      <c r="A249" s="221"/>
      <c r="B249" s="227"/>
      <c r="C249" s="248"/>
      <c r="D249" s="248"/>
      <c r="E249" s="254"/>
      <c r="F249" s="265"/>
      <c r="G249" s="270"/>
      <c r="H249" s="278"/>
      <c r="I249" s="511" t="s">
        <v>64</v>
      </c>
      <c r="J249" s="483" t="s">
        <v>261</v>
      </c>
      <c r="K249" s="483"/>
      <c r="L249" s="468"/>
      <c r="M249" s="499">
        <v>1.9435493541171463E-3</v>
      </c>
    </row>
    <row r="250" spans="1:13" s="225" customFormat="1" ht="30" hidden="1" customHeight="1" outlineLevel="7" x14ac:dyDescent="0.2">
      <c r="A250" s="221"/>
      <c r="B250" s="227"/>
      <c r="C250" s="248"/>
      <c r="D250" s="248"/>
      <c r="E250" s="254"/>
      <c r="F250" s="265"/>
      <c r="G250" s="270"/>
      <c r="H250" s="278"/>
      <c r="I250" s="511" t="s">
        <v>71</v>
      </c>
      <c r="J250" s="483" t="s">
        <v>261</v>
      </c>
      <c r="K250" s="483"/>
      <c r="L250" s="468"/>
      <c r="M250" s="499">
        <v>6.1545729547042962E-3</v>
      </c>
    </row>
    <row r="251" spans="1:13" s="225" customFormat="1" ht="30" hidden="1" customHeight="1" outlineLevel="7" x14ac:dyDescent="0.2">
      <c r="A251" s="221"/>
      <c r="B251" s="227"/>
      <c r="C251" s="248"/>
      <c r="D251" s="248"/>
      <c r="E251" s="254"/>
      <c r="F251" s="265"/>
      <c r="G251" s="270"/>
      <c r="H251" s="278"/>
      <c r="I251" s="511" t="s">
        <v>51</v>
      </c>
      <c r="J251" s="483" t="s">
        <v>257</v>
      </c>
      <c r="K251" s="483"/>
      <c r="L251" s="468"/>
      <c r="M251" s="499">
        <v>6.478497847057155E-3</v>
      </c>
    </row>
    <row r="252" spans="1:13" s="225" customFormat="1" ht="30" hidden="1" customHeight="1" outlineLevel="6" x14ac:dyDescent="0.2">
      <c r="A252" s="221"/>
      <c r="B252" s="227"/>
      <c r="C252" s="248"/>
      <c r="D252" s="248"/>
      <c r="E252" s="254"/>
      <c r="F252" s="265"/>
      <c r="G252" s="270"/>
      <c r="H252" s="278"/>
      <c r="I252" s="517" t="s">
        <v>65</v>
      </c>
      <c r="J252" s="496"/>
      <c r="K252" s="496"/>
      <c r="L252" s="500"/>
      <c r="M252" s="498">
        <v>3.7020521354504683E-2</v>
      </c>
    </row>
    <row r="253" spans="1:13" s="225" customFormat="1" ht="30" hidden="1" customHeight="1" outlineLevel="7" x14ac:dyDescent="0.2">
      <c r="A253" s="221"/>
      <c r="B253" s="227"/>
      <c r="C253" s="248"/>
      <c r="D253" s="248"/>
      <c r="E253" s="254"/>
      <c r="F253" s="265"/>
      <c r="G253" s="270"/>
      <c r="H253" s="278"/>
      <c r="I253" s="512" t="s">
        <v>68</v>
      </c>
      <c r="J253" s="485" t="s">
        <v>261</v>
      </c>
      <c r="K253" s="485"/>
      <c r="L253" s="468"/>
      <c r="M253" s="499">
        <v>1.8510260677252342E-3</v>
      </c>
    </row>
    <row r="254" spans="1:13" s="225" customFormat="1" ht="30" hidden="1" customHeight="1" outlineLevel="7" x14ac:dyDescent="0.2">
      <c r="A254" s="221"/>
      <c r="B254" s="227"/>
      <c r="C254" s="248"/>
      <c r="D254" s="248"/>
      <c r="E254" s="254"/>
      <c r="F254" s="265"/>
      <c r="G254" s="270"/>
      <c r="H254" s="278"/>
      <c r="I254" s="512" t="s">
        <v>247</v>
      </c>
      <c r="J254" s="485" t="s">
        <v>259</v>
      </c>
      <c r="K254" s="485"/>
      <c r="L254" s="468"/>
      <c r="M254" s="499">
        <v>4.8126677760856086E-3</v>
      </c>
    </row>
    <row r="255" spans="1:13" s="225" customFormat="1" ht="30" hidden="1" customHeight="1" outlineLevel="7" x14ac:dyDescent="0.2">
      <c r="A255" s="221"/>
      <c r="B255" s="227"/>
      <c r="C255" s="248"/>
      <c r="D255" s="248"/>
      <c r="E255" s="254"/>
      <c r="F255" s="265"/>
      <c r="G255" s="270"/>
      <c r="H255" s="278"/>
      <c r="I255" s="511" t="s">
        <v>69</v>
      </c>
      <c r="J255" s="483" t="s">
        <v>261</v>
      </c>
      <c r="K255" s="483"/>
      <c r="L255" s="468"/>
      <c r="M255" s="499">
        <v>7.0338990573558888E-3</v>
      </c>
    </row>
    <row r="256" spans="1:13" s="225" customFormat="1" ht="30" hidden="1" customHeight="1" outlineLevel="7" x14ac:dyDescent="0.2">
      <c r="A256" s="221"/>
      <c r="B256" s="227"/>
      <c r="C256" s="248"/>
      <c r="D256" s="248"/>
      <c r="E256" s="254"/>
      <c r="F256" s="265"/>
      <c r="G256" s="270"/>
      <c r="H256" s="278"/>
      <c r="I256" s="511" t="s">
        <v>70</v>
      </c>
      <c r="J256" s="483" t="s">
        <v>261</v>
      </c>
      <c r="K256" s="483"/>
      <c r="L256" s="468"/>
      <c r="M256" s="499">
        <v>1.8510260677252342E-3</v>
      </c>
    </row>
    <row r="257" spans="1:13" s="225" customFormat="1" ht="30" hidden="1" customHeight="1" outlineLevel="7" x14ac:dyDescent="0.2">
      <c r="A257" s="221"/>
      <c r="B257" s="227"/>
      <c r="C257" s="248"/>
      <c r="D257" s="248"/>
      <c r="E257" s="254"/>
      <c r="F257" s="265"/>
      <c r="G257" s="270"/>
      <c r="H257" s="278"/>
      <c r="I257" s="511" t="s">
        <v>62</v>
      </c>
      <c r="J257" s="483" t="s">
        <v>261</v>
      </c>
      <c r="K257" s="483"/>
      <c r="L257" s="468"/>
      <c r="M257" s="499">
        <v>1.2216772046986546E-2</v>
      </c>
    </row>
    <row r="258" spans="1:13" s="225" customFormat="1" ht="30" hidden="1" customHeight="1" outlineLevel="7" x14ac:dyDescent="0.2">
      <c r="A258" s="221"/>
      <c r="B258" s="227"/>
      <c r="C258" s="248"/>
      <c r="D258" s="248"/>
      <c r="E258" s="254"/>
      <c r="F258" s="265"/>
      <c r="G258" s="270"/>
      <c r="H258" s="278"/>
      <c r="I258" s="511" t="s">
        <v>63</v>
      </c>
      <c r="J258" s="483" t="s">
        <v>261</v>
      </c>
      <c r="K258" s="483"/>
      <c r="L258" s="468"/>
      <c r="M258" s="499">
        <v>9.2551303386261712E-4</v>
      </c>
    </row>
    <row r="259" spans="1:13" s="225" customFormat="1" ht="30" hidden="1" customHeight="1" outlineLevel="7" x14ac:dyDescent="0.2">
      <c r="A259" s="221"/>
      <c r="B259" s="227"/>
      <c r="C259" s="248"/>
      <c r="D259" s="248"/>
      <c r="E259" s="254"/>
      <c r="F259" s="265"/>
      <c r="G259" s="270"/>
      <c r="H259" s="278"/>
      <c r="I259" s="511" t="s">
        <v>64</v>
      </c>
      <c r="J259" s="483" t="s">
        <v>261</v>
      </c>
      <c r="K259" s="483"/>
      <c r="L259" s="468"/>
      <c r="M259" s="499">
        <v>1.1106156406351405E-3</v>
      </c>
    </row>
    <row r="260" spans="1:13" s="225" customFormat="1" ht="30" hidden="1" customHeight="1" outlineLevel="7" x14ac:dyDescent="0.2">
      <c r="A260" s="221"/>
      <c r="B260" s="227"/>
      <c r="C260" s="248"/>
      <c r="D260" s="248"/>
      <c r="E260" s="254"/>
      <c r="F260" s="265"/>
      <c r="G260" s="270"/>
      <c r="H260" s="278"/>
      <c r="I260" s="511" t="s">
        <v>71</v>
      </c>
      <c r="J260" s="483" t="s">
        <v>261</v>
      </c>
      <c r="K260" s="483"/>
      <c r="L260" s="468"/>
      <c r="M260" s="499">
        <v>3.5169495286779444E-3</v>
      </c>
    </row>
    <row r="261" spans="1:13" s="225" customFormat="1" ht="30" hidden="1" customHeight="1" outlineLevel="7" x14ac:dyDescent="0.2">
      <c r="A261" s="221"/>
      <c r="B261" s="227"/>
      <c r="C261" s="248"/>
      <c r="D261" s="248"/>
      <c r="E261" s="254"/>
      <c r="F261" s="265"/>
      <c r="G261" s="270"/>
      <c r="H261" s="278"/>
      <c r="I261" s="511" t="s">
        <v>51</v>
      </c>
      <c r="J261" s="483" t="s">
        <v>257</v>
      </c>
      <c r="K261" s="483"/>
      <c r="L261" s="468"/>
      <c r="M261" s="499">
        <v>3.7020521354504685E-3</v>
      </c>
    </row>
    <row r="262" spans="1:13" s="225" customFormat="1" ht="30" hidden="1" customHeight="1" outlineLevel="6" x14ac:dyDescent="0.2">
      <c r="A262" s="221"/>
      <c r="B262" s="227"/>
      <c r="C262" s="248"/>
      <c r="D262" s="248"/>
      <c r="E262" s="254"/>
      <c r="F262" s="265"/>
      <c r="G262" s="270"/>
      <c r="H262" s="278"/>
      <c r="I262" s="517" t="s">
        <v>66</v>
      </c>
      <c r="J262" s="496"/>
      <c r="K262" s="496"/>
      <c r="L262" s="500"/>
      <c r="M262" s="498">
        <v>2.1664563146334546E-2</v>
      </c>
    </row>
    <row r="263" spans="1:13" s="225" customFormat="1" ht="30" hidden="1" customHeight="1" outlineLevel="7" x14ac:dyDescent="0.2">
      <c r="A263" s="221"/>
      <c r="B263" s="227"/>
      <c r="C263" s="248"/>
      <c r="D263" s="248"/>
      <c r="E263" s="254"/>
      <c r="F263" s="265"/>
      <c r="G263" s="270"/>
      <c r="H263" s="278"/>
      <c r="I263" s="512" t="s">
        <v>68</v>
      </c>
      <c r="J263" s="485" t="s">
        <v>261</v>
      </c>
      <c r="K263" s="485"/>
      <c r="L263" s="468"/>
      <c r="M263" s="499">
        <v>1.0832281573167275E-3</v>
      </c>
    </row>
    <row r="264" spans="1:13" s="225" customFormat="1" ht="30" hidden="1" customHeight="1" outlineLevel="7" x14ac:dyDescent="0.2">
      <c r="A264" s="221"/>
      <c r="B264" s="227"/>
      <c r="C264" s="248"/>
      <c r="D264" s="248"/>
      <c r="E264" s="254"/>
      <c r="F264" s="265"/>
      <c r="G264" s="270"/>
      <c r="H264" s="278"/>
      <c r="I264" s="512" t="s">
        <v>247</v>
      </c>
      <c r="J264" s="485" t="s">
        <v>259</v>
      </c>
      <c r="K264" s="485"/>
      <c r="L264" s="468"/>
      <c r="M264" s="499">
        <v>2.8163932090234912E-3</v>
      </c>
    </row>
    <row r="265" spans="1:13" s="225" customFormat="1" ht="30" hidden="1" customHeight="1" outlineLevel="7" x14ac:dyDescent="0.2">
      <c r="A265" s="221"/>
      <c r="B265" s="227"/>
      <c r="C265" s="248"/>
      <c r="D265" s="248"/>
      <c r="E265" s="254"/>
      <c r="F265" s="265"/>
      <c r="G265" s="270"/>
      <c r="H265" s="278"/>
      <c r="I265" s="511" t="s">
        <v>69</v>
      </c>
      <c r="J265" s="483" t="s">
        <v>261</v>
      </c>
      <c r="K265" s="483"/>
      <c r="L265" s="468"/>
      <c r="M265" s="499">
        <v>4.1162669978035632E-3</v>
      </c>
    </row>
    <row r="266" spans="1:13" s="225" customFormat="1" ht="30" hidden="1" customHeight="1" outlineLevel="7" x14ac:dyDescent="0.2">
      <c r="A266" s="221"/>
      <c r="B266" s="227"/>
      <c r="C266" s="248"/>
      <c r="D266" s="248"/>
      <c r="E266" s="254"/>
      <c r="F266" s="265"/>
      <c r="G266" s="270"/>
      <c r="H266" s="278"/>
      <c r="I266" s="511" t="s">
        <v>70</v>
      </c>
      <c r="J266" s="483" t="s">
        <v>261</v>
      </c>
      <c r="K266" s="483"/>
      <c r="L266" s="468"/>
      <c r="M266" s="499">
        <v>1.0832281573167275E-3</v>
      </c>
    </row>
    <row r="267" spans="1:13" s="225" customFormat="1" ht="30" hidden="1" customHeight="1" outlineLevel="7" x14ac:dyDescent="0.2">
      <c r="A267" s="221"/>
      <c r="B267" s="227"/>
      <c r="C267" s="248"/>
      <c r="D267" s="248"/>
      <c r="E267" s="254"/>
      <c r="F267" s="265"/>
      <c r="G267" s="270"/>
      <c r="H267" s="278"/>
      <c r="I267" s="511" t="s">
        <v>62</v>
      </c>
      <c r="J267" s="483" t="s">
        <v>261</v>
      </c>
      <c r="K267" s="483"/>
      <c r="L267" s="468"/>
      <c r="M267" s="499">
        <v>7.1493058382904005E-3</v>
      </c>
    </row>
    <row r="268" spans="1:13" s="225" customFormat="1" ht="30" hidden="1" customHeight="1" outlineLevel="7" x14ac:dyDescent="0.2">
      <c r="A268" s="221"/>
      <c r="B268" s="227"/>
      <c r="C268" s="248"/>
      <c r="D268" s="248"/>
      <c r="E268" s="254"/>
      <c r="F268" s="265"/>
      <c r="G268" s="270"/>
      <c r="H268" s="278"/>
      <c r="I268" s="511" t="s">
        <v>63</v>
      </c>
      <c r="J268" s="483" t="s">
        <v>261</v>
      </c>
      <c r="K268" s="483"/>
      <c r="L268" s="468"/>
      <c r="M268" s="499">
        <v>5.4161407865836373E-4</v>
      </c>
    </row>
    <row r="269" spans="1:13" s="225" customFormat="1" ht="30" hidden="1" customHeight="1" outlineLevel="7" x14ac:dyDescent="0.2">
      <c r="A269" s="221"/>
      <c r="B269" s="227"/>
      <c r="C269" s="248"/>
      <c r="D269" s="248"/>
      <c r="E269" s="254"/>
      <c r="F269" s="265"/>
      <c r="G269" s="270"/>
      <c r="H269" s="278"/>
      <c r="I269" s="511" t="s">
        <v>64</v>
      </c>
      <c r="J269" s="483" t="s">
        <v>261</v>
      </c>
      <c r="K269" s="483"/>
      <c r="L269" s="468"/>
      <c r="M269" s="499">
        <v>6.4993689439003636E-4</v>
      </c>
    </row>
    <row r="270" spans="1:13" s="225" customFormat="1" ht="30" hidden="1" customHeight="1" outlineLevel="7" x14ac:dyDescent="0.2">
      <c r="A270" s="221"/>
      <c r="B270" s="227"/>
      <c r="C270" s="248"/>
      <c r="D270" s="248"/>
      <c r="E270" s="254"/>
      <c r="F270" s="265"/>
      <c r="G270" s="270"/>
      <c r="H270" s="278"/>
      <c r="I270" s="511" t="s">
        <v>71</v>
      </c>
      <c r="J270" s="483" t="s">
        <v>261</v>
      </c>
      <c r="K270" s="483"/>
      <c r="L270" s="468"/>
      <c r="M270" s="499">
        <v>2.0581334989017816E-3</v>
      </c>
    </row>
    <row r="271" spans="1:13" s="225" customFormat="1" ht="30" hidden="1" customHeight="1" outlineLevel="7" x14ac:dyDescent="0.2">
      <c r="A271" s="221"/>
      <c r="B271" s="227"/>
      <c r="C271" s="248"/>
      <c r="D271" s="248"/>
      <c r="E271" s="254"/>
      <c r="F271" s="265"/>
      <c r="G271" s="270"/>
      <c r="H271" s="278"/>
      <c r="I271" s="511" t="s">
        <v>51</v>
      </c>
      <c r="J271" s="483" t="s">
        <v>257</v>
      </c>
      <c r="K271" s="483"/>
      <c r="L271" s="468"/>
      <c r="M271" s="499">
        <v>2.1664563146334549E-3</v>
      </c>
    </row>
    <row r="272" spans="1:13" s="225" customFormat="1" ht="30" hidden="1" customHeight="1" outlineLevel="6" x14ac:dyDescent="0.2">
      <c r="A272" s="221"/>
      <c r="B272" s="227"/>
      <c r="C272" s="248"/>
      <c r="D272" s="248"/>
      <c r="E272" s="254"/>
      <c r="F272" s="265"/>
      <c r="G272" s="270"/>
      <c r="H272" s="278"/>
      <c r="I272" s="517" t="s">
        <v>233</v>
      </c>
      <c r="J272" s="496"/>
      <c r="K272" s="496"/>
      <c r="L272" s="500"/>
      <c r="M272" s="498">
        <v>2.1357332450404162E-3</v>
      </c>
    </row>
    <row r="273" spans="1:13" s="225" customFormat="1" ht="30" hidden="1" customHeight="1" outlineLevel="7" x14ac:dyDescent="0.2">
      <c r="A273" s="221"/>
      <c r="B273" s="227"/>
      <c r="C273" s="248"/>
      <c r="D273" s="248"/>
      <c r="E273" s="254"/>
      <c r="F273" s="265"/>
      <c r="G273" s="270"/>
      <c r="H273" s="278"/>
      <c r="I273" s="512" t="s">
        <v>68</v>
      </c>
      <c r="J273" s="485" t="s">
        <v>261</v>
      </c>
      <c r="K273" s="485"/>
      <c r="L273" s="468"/>
      <c r="M273" s="499">
        <v>1.0678666225202082E-4</v>
      </c>
    </row>
    <row r="274" spans="1:13" s="225" customFormat="1" ht="30" hidden="1" customHeight="1" outlineLevel="7" x14ac:dyDescent="0.2">
      <c r="A274" s="221"/>
      <c r="B274" s="227"/>
      <c r="C274" s="248"/>
      <c r="D274" s="248"/>
      <c r="E274" s="254"/>
      <c r="F274" s="265"/>
      <c r="G274" s="270"/>
      <c r="H274" s="278"/>
      <c r="I274" s="512" t="s">
        <v>247</v>
      </c>
      <c r="J274" s="485" t="s">
        <v>259</v>
      </c>
      <c r="K274" s="485"/>
      <c r="L274" s="468"/>
      <c r="M274" s="499">
        <v>2.7764532185525412E-4</v>
      </c>
    </row>
    <row r="275" spans="1:13" s="225" customFormat="1" ht="30" hidden="1" customHeight="1" outlineLevel="7" x14ac:dyDescent="0.2">
      <c r="A275" s="221"/>
      <c r="B275" s="227"/>
      <c r="C275" s="248"/>
      <c r="D275" s="248"/>
      <c r="E275" s="254"/>
      <c r="F275" s="265"/>
      <c r="G275" s="270"/>
      <c r="H275" s="278"/>
      <c r="I275" s="511" t="s">
        <v>69</v>
      </c>
      <c r="J275" s="483" t="s">
        <v>261</v>
      </c>
      <c r="K275" s="483"/>
      <c r="L275" s="468"/>
      <c r="M275" s="499">
        <v>4.0578931655767904E-4</v>
      </c>
    </row>
    <row r="276" spans="1:13" s="225" customFormat="1" ht="30" hidden="1" customHeight="1" outlineLevel="7" x14ac:dyDescent="0.2">
      <c r="A276" s="221"/>
      <c r="B276" s="227"/>
      <c r="C276" s="248"/>
      <c r="D276" s="248"/>
      <c r="E276" s="254"/>
      <c r="F276" s="265"/>
      <c r="G276" s="270"/>
      <c r="H276" s="278"/>
      <c r="I276" s="511" t="s">
        <v>70</v>
      </c>
      <c r="J276" s="483" t="s">
        <v>261</v>
      </c>
      <c r="K276" s="483"/>
      <c r="L276" s="468"/>
      <c r="M276" s="499">
        <v>1.0678666225202082E-4</v>
      </c>
    </row>
    <row r="277" spans="1:13" s="225" customFormat="1" ht="30" hidden="1" customHeight="1" outlineLevel="7" x14ac:dyDescent="0.2">
      <c r="A277" s="221"/>
      <c r="B277" s="227"/>
      <c r="C277" s="248"/>
      <c r="D277" s="248"/>
      <c r="E277" s="254"/>
      <c r="F277" s="265"/>
      <c r="G277" s="270"/>
      <c r="H277" s="278"/>
      <c r="I277" s="511" t="s">
        <v>62</v>
      </c>
      <c r="J277" s="483" t="s">
        <v>261</v>
      </c>
      <c r="K277" s="483"/>
      <c r="L277" s="468"/>
      <c r="M277" s="499">
        <v>7.0479197086333739E-4</v>
      </c>
    </row>
    <row r="278" spans="1:13" s="225" customFormat="1" ht="30" hidden="1" customHeight="1" outlineLevel="7" x14ac:dyDescent="0.2">
      <c r="A278" s="221"/>
      <c r="B278" s="227"/>
      <c r="C278" s="248"/>
      <c r="D278" s="248"/>
      <c r="E278" s="254"/>
      <c r="F278" s="265"/>
      <c r="G278" s="270"/>
      <c r="H278" s="278"/>
      <c r="I278" s="511" t="s">
        <v>63</v>
      </c>
      <c r="J278" s="483" t="s">
        <v>261</v>
      </c>
      <c r="K278" s="483"/>
      <c r="L278" s="468"/>
      <c r="M278" s="499">
        <v>5.3393331126010409E-5</v>
      </c>
    </row>
    <row r="279" spans="1:13" s="225" customFormat="1" ht="30" hidden="1" customHeight="1" outlineLevel="7" x14ac:dyDescent="0.2">
      <c r="A279" s="221"/>
      <c r="B279" s="227"/>
      <c r="C279" s="248"/>
      <c r="D279" s="248"/>
      <c r="E279" s="254"/>
      <c r="F279" s="265"/>
      <c r="G279" s="270"/>
      <c r="H279" s="278"/>
      <c r="I279" s="511" t="s">
        <v>64</v>
      </c>
      <c r="J279" s="483" t="s">
        <v>261</v>
      </c>
      <c r="K279" s="483"/>
      <c r="L279" s="468"/>
      <c r="M279" s="499">
        <v>6.4071997351212485E-5</v>
      </c>
    </row>
    <row r="280" spans="1:13" s="225" customFormat="1" ht="30" hidden="1" customHeight="1" outlineLevel="7" x14ac:dyDescent="0.2">
      <c r="A280" s="221"/>
      <c r="B280" s="227"/>
      <c r="C280" s="248"/>
      <c r="D280" s="248"/>
      <c r="E280" s="254"/>
      <c r="F280" s="265"/>
      <c r="G280" s="270"/>
      <c r="H280" s="278"/>
      <c r="I280" s="511" t="s">
        <v>71</v>
      </c>
      <c r="J280" s="483" t="s">
        <v>261</v>
      </c>
      <c r="K280" s="483"/>
      <c r="L280" s="468"/>
      <c r="M280" s="499">
        <v>2.0289465827883952E-4</v>
      </c>
    </row>
    <row r="281" spans="1:13" s="225" customFormat="1" ht="30" hidden="1" customHeight="1" outlineLevel="7" x14ac:dyDescent="0.2">
      <c r="A281" s="221"/>
      <c r="B281" s="227"/>
      <c r="C281" s="248"/>
      <c r="D281" s="248"/>
      <c r="E281" s="254"/>
      <c r="F281" s="265"/>
      <c r="G281" s="270"/>
      <c r="H281" s="278"/>
      <c r="I281" s="511" t="s">
        <v>51</v>
      </c>
      <c r="J281" s="483" t="s">
        <v>257</v>
      </c>
      <c r="K281" s="483"/>
      <c r="L281" s="468"/>
      <c r="M281" s="499">
        <v>2.1357332450404164E-4</v>
      </c>
    </row>
    <row r="282" spans="1:13" s="225" customFormat="1" ht="30" hidden="1" customHeight="1" outlineLevel="4" collapsed="1" x14ac:dyDescent="0.2">
      <c r="A282" s="221"/>
      <c r="B282" s="227"/>
      <c r="C282" s="248"/>
      <c r="D282" s="248"/>
      <c r="E282" s="254"/>
      <c r="F282" s="265"/>
      <c r="G282" s="265"/>
      <c r="H282" s="265"/>
      <c r="I282" s="513" t="s">
        <v>224</v>
      </c>
      <c r="J282" s="486"/>
      <c r="K282" s="486"/>
      <c r="L282" s="489"/>
      <c r="M282" s="488">
        <v>1.9949797529359597E-3</v>
      </c>
    </row>
    <row r="283" spans="1:13" s="225" customFormat="1" ht="30" hidden="1" customHeight="1" outlineLevel="5" collapsed="1" x14ac:dyDescent="0.2">
      <c r="A283" s="221"/>
      <c r="B283" s="227"/>
      <c r="C283" s="248"/>
      <c r="D283" s="248"/>
      <c r="E283" s="254"/>
      <c r="F283" s="265"/>
      <c r="G283" s="270"/>
      <c r="H283" s="270"/>
      <c r="I283" s="514" t="s">
        <v>58</v>
      </c>
      <c r="J283" s="490"/>
      <c r="K283" s="490"/>
      <c r="L283" s="493"/>
      <c r="M283" s="492">
        <v>6.9824291352758589E-4</v>
      </c>
    </row>
    <row r="284" spans="1:13" s="225" customFormat="1" ht="30" hidden="1" customHeight="1" outlineLevel="7" x14ac:dyDescent="0.2">
      <c r="A284" s="221"/>
      <c r="B284" s="227"/>
      <c r="C284" s="248"/>
      <c r="D284" s="248"/>
      <c r="E284" s="254"/>
      <c r="F284" s="265"/>
      <c r="G284" s="270"/>
      <c r="H284" s="270"/>
      <c r="I284" s="511" t="s">
        <v>72</v>
      </c>
      <c r="J284" s="483" t="s">
        <v>256</v>
      </c>
      <c r="K284" s="483"/>
      <c r="L284" s="468"/>
      <c r="M284" s="484">
        <v>7.6806720488034451E-5</v>
      </c>
    </row>
    <row r="285" spans="1:13" s="225" customFormat="1" ht="30" hidden="1" customHeight="1" outlineLevel="7" x14ac:dyDescent="0.2">
      <c r="A285" s="221"/>
      <c r="B285" s="227"/>
      <c r="C285" s="248"/>
      <c r="D285" s="248"/>
      <c r="E285" s="254"/>
      <c r="F285" s="265"/>
      <c r="G285" s="270"/>
      <c r="H285" s="270"/>
      <c r="I285" s="511" t="s">
        <v>73</v>
      </c>
      <c r="J285" s="483" t="s">
        <v>256</v>
      </c>
      <c r="K285" s="483"/>
      <c r="L285" s="468"/>
      <c r="M285" s="484">
        <v>1.1171886616441374E-4</v>
      </c>
    </row>
    <row r="286" spans="1:13" s="225" customFormat="1" ht="30" hidden="1" customHeight="1" outlineLevel="7" x14ac:dyDescent="0.2">
      <c r="A286" s="221"/>
      <c r="B286" s="227"/>
      <c r="C286" s="248"/>
      <c r="D286" s="248"/>
      <c r="E286" s="254"/>
      <c r="F286" s="265"/>
      <c r="G286" s="270"/>
      <c r="H286" s="270"/>
      <c r="I286" s="511" t="s">
        <v>74</v>
      </c>
      <c r="J286" s="483" t="s">
        <v>256</v>
      </c>
      <c r="K286" s="483"/>
      <c r="L286" s="468"/>
      <c r="M286" s="484">
        <v>1.536134409760689E-4</v>
      </c>
    </row>
    <row r="287" spans="1:13" s="225" customFormat="1" ht="30" hidden="1" customHeight="1" outlineLevel="7" x14ac:dyDescent="0.2">
      <c r="A287" s="221"/>
      <c r="B287" s="227"/>
      <c r="C287" s="248"/>
      <c r="D287" s="248"/>
      <c r="E287" s="254"/>
      <c r="F287" s="265"/>
      <c r="G287" s="270"/>
      <c r="H287" s="270"/>
      <c r="I287" s="511" t="s">
        <v>62</v>
      </c>
      <c r="J287" s="483" t="s">
        <v>256</v>
      </c>
      <c r="K287" s="483"/>
      <c r="L287" s="468"/>
      <c r="M287" s="484">
        <v>3.2119174022268954E-4</v>
      </c>
    </row>
    <row r="288" spans="1:13" s="225" customFormat="1" ht="30" hidden="1" customHeight="1" outlineLevel="7" x14ac:dyDescent="0.2">
      <c r="A288" s="221"/>
      <c r="B288" s="227"/>
      <c r="C288" s="248"/>
      <c r="D288" s="248"/>
      <c r="E288" s="254"/>
      <c r="F288" s="265"/>
      <c r="G288" s="270"/>
      <c r="H288" s="270"/>
      <c r="I288" s="511" t="s">
        <v>51</v>
      </c>
      <c r="J288" s="483" t="s">
        <v>257</v>
      </c>
      <c r="K288" s="483"/>
      <c r="L288" s="468"/>
      <c r="M288" s="484">
        <v>3.4912145676379299E-5</v>
      </c>
    </row>
    <row r="289" spans="1:13" s="225" customFormat="1" ht="30" hidden="1" customHeight="1" outlineLevel="5" collapsed="1" x14ac:dyDescent="0.2">
      <c r="A289" s="221"/>
      <c r="B289" s="227"/>
      <c r="C289" s="248"/>
      <c r="D289" s="248"/>
      <c r="E289" s="254"/>
      <c r="F289" s="265"/>
      <c r="G289" s="270"/>
      <c r="H289" s="270"/>
      <c r="I289" s="514" t="s">
        <v>67</v>
      </c>
      <c r="J289" s="490"/>
      <c r="K289" s="490"/>
      <c r="L289" s="493"/>
      <c r="M289" s="492">
        <v>1.2967368394083739E-3</v>
      </c>
    </row>
    <row r="290" spans="1:13" s="225" customFormat="1" ht="30" hidden="1" customHeight="1" outlineLevel="7" x14ac:dyDescent="0.2">
      <c r="A290" s="221"/>
      <c r="B290" s="227"/>
      <c r="C290" s="248"/>
      <c r="D290" s="248"/>
      <c r="E290" s="254"/>
      <c r="F290" s="265"/>
      <c r="G290" s="270"/>
      <c r="H290" s="270"/>
      <c r="I290" s="511" t="s">
        <v>68</v>
      </c>
      <c r="J290" s="483" t="s">
        <v>256</v>
      </c>
      <c r="K290" s="483"/>
      <c r="L290" s="468"/>
      <c r="M290" s="484">
        <v>1.4264105233492114E-4</v>
      </c>
    </row>
    <row r="291" spans="1:13" s="225" customFormat="1" ht="30" hidden="1" customHeight="1" outlineLevel="7" x14ac:dyDescent="0.2">
      <c r="A291" s="221"/>
      <c r="B291" s="227"/>
      <c r="C291" s="248"/>
      <c r="D291" s="248"/>
      <c r="E291" s="254"/>
      <c r="F291" s="265"/>
      <c r="G291" s="270"/>
      <c r="H291" s="270"/>
      <c r="I291" s="511" t="s">
        <v>75</v>
      </c>
      <c r="J291" s="483" t="s">
        <v>256</v>
      </c>
      <c r="K291" s="483"/>
      <c r="L291" s="468"/>
      <c r="M291" s="484">
        <v>2.7231473627575852E-4</v>
      </c>
    </row>
    <row r="292" spans="1:13" s="225" customFormat="1" ht="30" hidden="1" customHeight="1" outlineLevel="7" x14ac:dyDescent="0.2">
      <c r="A292" s="221"/>
      <c r="B292" s="227"/>
      <c r="C292" s="248"/>
      <c r="D292" s="248"/>
      <c r="E292" s="254"/>
      <c r="F292" s="265"/>
      <c r="G292" s="270"/>
      <c r="H292" s="270"/>
      <c r="I292" s="511" t="s">
        <v>62</v>
      </c>
      <c r="J292" s="483" t="s">
        <v>256</v>
      </c>
      <c r="K292" s="483"/>
      <c r="L292" s="468"/>
      <c r="M292" s="484">
        <v>6.7430315649235446E-4</v>
      </c>
    </row>
    <row r="293" spans="1:13" s="225" customFormat="1" ht="30" hidden="1" customHeight="1" outlineLevel="7" x14ac:dyDescent="0.2">
      <c r="A293" s="221"/>
      <c r="B293" s="227"/>
      <c r="C293" s="248"/>
      <c r="D293" s="248"/>
      <c r="E293" s="254"/>
      <c r="F293" s="265"/>
      <c r="G293" s="270"/>
      <c r="H293" s="270"/>
      <c r="I293" s="511" t="s">
        <v>63</v>
      </c>
      <c r="J293" s="483" t="s">
        <v>256</v>
      </c>
      <c r="K293" s="483"/>
      <c r="L293" s="468"/>
      <c r="M293" s="484">
        <v>1.4264105233492114E-4</v>
      </c>
    </row>
    <row r="294" spans="1:13" s="225" customFormat="1" ht="30" hidden="1" customHeight="1" outlineLevel="7" x14ac:dyDescent="0.2">
      <c r="A294" s="221"/>
      <c r="B294" s="227"/>
      <c r="C294" s="248"/>
      <c r="D294" s="248"/>
      <c r="E294" s="254"/>
      <c r="F294" s="265"/>
      <c r="G294" s="270"/>
      <c r="H294" s="270"/>
      <c r="I294" s="511" t="s">
        <v>51</v>
      </c>
      <c r="J294" s="483" t="s">
        <v>257</v>
      </c>
      <c r="K294" s="483"/>
      <c r="L294" s="468"/>
      <c r="M294" s="484">
        <v>6.4836841970418693E-5</v>
      </c>
    </row>
    <row r="295" spans="1:13" s="225" customFormat="1" ht="30" hidden="1" customHeight="1" outlineLevel="3" x14ac:dyDescent="0.2">
      <c r="A295" s="221"/>
      <c r="B295" s="227"/>
      <c r="C295" s="248"/>
      <c r="D295" s="248"/>
      <c r="E295" s="254"/>
      <c r="F295" s="254"/>
      <c r="G295" s="254"/>
      <c r="H295" s="254"/>
      <c r="I295" s="510" t="s">
        <v>76</v>
      </c>
      <c r="J295" s="479"/>
      <c r="K295" s="479"/>
      <c r="L295" s="482"/>
      <c r="M295" s="481">
        <v>2.5572386348849407E-2</v>
      </c>
    </row>
    <row r="296" spans="1:13" s="225" customFormat="1" ht="30" hidden="1" customHeight="1" outlineLevel="4" collapsed="1" x14ac:dyDescent="0.2">
      <c r="A296" s="221"/>
      <c r="B296" s="227"/>
      <c r="C296" s="248"/>
      <c r="D296" s="248"/>
      <c r="E296" s="254"/>
      <c r="F296" s="265"/>
      <c r="G296" s="265"/>
      <c r="H296" s="265"/>
      <c r="I296" s="513" t="s">
        <v>284</v>
      </c>
      <c r="J296" s="486"/>
      <c r="K296" s="486"/>
      <c r="L296" s="489"/>
      <c r="M296" s="488">
        <v>2.5311078283110942E-2</v>
      </c>
    </row>
    <row r="297" spans="1:13" s="225" customFormat="1" ht="30" hidden="1" customHeight="1" outlineLevel="7" x14ac:dyDescent="0.2">
      <c r="A297" s="221"/>
      <c r="B297" s="227"/>
      <c r="C297" s="248"/>
      <c r="D297" s="248"/>
      <c r="E297" s="254"/>
      <c r="F297" s="265"/>
      <c r="G297" s="265"/>
      <c r="H297" s="265"/>
      <c r="I297" s="511" t="s">
        <v>285</v>
      </c>
      <c r="J297" s="483" t="s">
        <v>259</v>
      </c>
      <c r="K297" s="483"/>
      <c r="L297" s="468"/>
      <c r="M297" s="484">
        <v>3.7966617424666409E-3</v>
      </c>
    </row>
    <row r="298" spans="1:13" s="225" customFormat="1" ht="30" hidden="1" customHeight="1" outlineLevel="7" x14ac:dyDescent="0.2">
      <c r="A298" s="221"/>
      <c r="B298" s="227"/>
      <c r="C298" s="248"/>
      <c r="D298" s="248"/>
      <c r="E298" s="254"/>
      <c r="F298" s="265"/>
      <c r="G298" s="265"/>
      <c r="H298" s="265"/>
      <c r="I298" s="511" t="s">
        <v>286</v>
      </c>
      <c r="J298" s="483" t="s">
        <v>259</v>
      </c>
      <c r="K298" s="483"/>
      <c r="L298" s="468"/>
      <c r="M298" s="484">
        <v>5.062215656622189E-3</v>
      </c>
    </row>
    <row r="299" spans="1:13" s="225" customFormat="1" ht="30" hidden="1" customHeight="1" outlineLevel="7" x14ac:dyDescent="0.2">
      <c r="A299" s="221"/>
      <c r="B299" s="227"/>
      <c r="C299" s="248"/>
      <c r="D299" s="248"/>
      <c r="E299" s="254"/>
      <c r="F299" s="265"/>
      <c r="G299" s="265"/>
      <c r="H299" s="265"/>
      <c r="I299" s="511" t="s">
        <v>287</v>
      </c>
      <c r="J299" s="483" t="s">
        <v>259</v>
      </c>
      <c r="K299" s="483"/>
      <c r="L299" s="468"/>
      <c r="M299" s="484">
        <v>8.8588773990888291E-3</v>
      </c>
    </row>
    <row r="300" spans="1:13" s="225" customFormat="1" ht="30" hidden="1" customHeight="1" outlineLevel="7" x14ac:dyDescent="0.2">
      <c r="A300" s="221"/>
      <c r="B300" s="227"/>
      <c r="C300" s="248"/>
      <c r="D300" s="248"/>
      <c r="E300" s="254"/>
      <c r="F300" s="265"/>
      <c r="G300" s="265"/>
      <c r="H300" s="265"/>
      <c r="I300" s="511" t="s">
        <v>288</v>
      </c>
      <c r="J300" s="483" t="s">
        <v>259</v>
      </c>
      <c r="K300" s="483"/>
      <c r="L300" s="468"/>
      <c r="M300" s="484">
        <v>5.062215656622189E-3</v>
      </c>
    </row>
    <row r="301" spans="1:13" s="225" customFormat="1" ht="30" hidden="1" customHeight="1" outlineLevel="7" x14ac:dyDescent="0.2">
      <c r="A301" s="221"/>
      <c r="B301" s="227"/>
      <c r="C301" s="248"/>
      <c r="D301" s="248"/>
      <c r="E301" s="254"/>
      <c r="F301" s="265"/>
      <c r="G301" s="265"/>
      <c r="H301" s="265"/>
      <c r="I301" s="511" t="s">
        <v>289</v>
      </c>
      <c r="J301" s="483" t="s">
        <v>259</v>
      </c>
      <c r="K301" s="483"/>
      <c r="L301" s="468"/>
      <c r="M301" s="484">
        <v>1.2655539141555473E-3</v>
      </c>
    </row>
    <row r="302" spans="1:13" s="225" customFormat="1" ht="30" hidden="1" customHeight="1" outlineLevel="7" x14ac:dyDescent="0.2">
      <c r="A302" s="221"/>
      <c r="B302" s="227"/>
      <c r="C302" s="248"/>
      <c r="D302" s="248"/>
      <c r="E302" s="254"/>
      <c r="F302" s="265"/>
      <c r="G302" s="265"/>
      <c r="H302" s="265"/>
      <c r="I302" s="511" t="s">
        <v>51</v>
      </c>
      <c r="J302" s="483" t="s">
        <v>257</v>
      </c>
      <c r="K302" s="483"/>
      <c r="L302" s="468"/>
      <c r="M302" s="484">
        <v>1.2655539141555473E-3</v>
      </c>
    </row>
    <row r="303" spans="1:13" s="225" customFormat="1" ht="30" hidden="1" customHeight="1" outlineLevel="4" collapsed="1" x14ac:dyDescent="0.2">
      <c r="A303" s="221"/>
      <c r="B303" s="227"/>
      <c r="C303" s="248"/>
      <c r="D303" s="248"/>
      <c r="E303" s="254"/>
      <c r="F303" s="265"/>
      <c r="G303" s="265"/>
      <c r="H303" s="265"/>
      <c r="I303" s="513" t="s">
        <v>290</v>
      </c>
      <c r="J303" s="486"/>
      <c r="K303" s="486"/>
      <c r="L303" s="489"/>
      <c r="M303" s="488">
        <v>2.613080657384535E-4</v>
      </c>
    </row>
    <row r="304" spans="1:13" s="225" customFormat="1" ht="30" hidden="1" customHeight="1" outlineLevel="7" x14ac:dyDescent="0.2">
      <c r="A304" s="221"/>
      <c r="B304" s="227"/>
      <c r="C304" s="248"/>
      <c r="D304" s="248"/>
      <c r="E304" s="254"/>
      <c r="F304" s="265"/>
      <c r="G304" s="265"/>
      <c r="H304" s="265"/>
      <c r="I304" s="511" t="s">
        <v>285</v>
      </c>
      <c r="J304" s="483" t="s">
        <v>259</v>
      </c>
      <c r="K304" s="483"/>
      <c r="L304" s="468"/>
      <c r="M304" s="484">
        <v>3.9196209860768021E-5</v>
      </c>
    </row>
    <row r="305" spans="1:13" s="225" customFormat="1" ht="30" hidden="1" customHeight="1" outlineLevel="7" x14ac:dyDescent="0.2">
      <c r="A305" s="221"/>
      <c r="B305" s="227"/>
      <c r="C305" s="248"/>
      <c r="D305" s="248"/>
      <c r="E305" s="254"/>
      <c r="F305" s="265"/>
      <c r="G305" s="265"/>
      <c r="H305" s="265"/>
      <c r="I305" s="511" t="s">
        <v>286</v>
      </c>
      <c r="J305" s="483" t="s">
        <v>259</v>
      </c>
      <c r="K305" s="483"/>
      <c r="L305" s="468"/>
      <c r="M305" s="484">
        <v>5.2261613147690701E-5</v>
      </c>
    </row>
    <row r="306" spans="1:13" s="225" customFormat="1" ht="30" hidden="1" customHeight="1" outlineLevel="7" x14ac:dyDescent="0.2">
      <c r="A306" s="221"/>
      <c r="B306" s="227"/>
      <c r="C306" s="248"/>
      <c r="D306" s="248"/>
      <c r="E306" s="254"/>
      <c r="F306" s="265"/>
      <c r="G306" s="265"/>
      <c r="H306" s="265"/>
      <c r="I306" s="511" t="s">
        <v>287</v>
      </c>
      <c r="J306" s="483" t="s">
        <v>259</v>
      </c>
      <c r="K306" s="483"/>
      <c r="L306" s="468"/>
      <c r="M306" s="484">
        <v>9.1457823008458722E-5</v>
      </c>
    </row>
    <row r="307" spans="1:13" s="225" customFormat="1" ht="30" hidden="1" customHeight="1" outlineLevel="7" x14ac:dyDescent="0.2">
      <c r="A307" s="221"/>
      <c r="B307" s="227"/>
      <c r="C307" s="248"/>
      <c r="D307" s="248"/>
      <c r="E307" s="254"/>
      <c r="F307" s="265"/>
      <c r="G307" s="265"/>
      <c r="H307" s="265"/>
      <c r="I307" s="511" t="s">
        <v>288</v>
      </c>
      <c r="J307" s="483" t="s">
        <v>259</v>
      </c>
      <c r="K307" s="483"/>
      <c r="L307" s="468"/>
      <c r="M307" s="484">
        <v>5.2261613147690701E-5</v>
      </c>
    </row>
    <row r="308" spans="1:13" s="225" customFormat="1" ht="30" hidden="1" customHeight="1" outlineLevel="7" x14ac:dyDescent="0.2">
      <c r="A308" s="221"/>
      <c r="B308" s="227"/>
      <c r="C308" s="248"/>
      <c r="D308" s="248"/>
      <c r="E308" s="254"/>
      <c r="F308" s="265"/>
      <c r="G308" s="265"/>
      <c r="H308" s="265"/>
      <c r="I308" s="511" t="s">
        <v>289</v>
      </c>
      <c r="J308" s="483" t="s">
        <v>259</v>
      </c>
      <c r="K308" s="483"/>
      <c r="L308" s="468"/>
      <c r="M308" s="484">
        <v>1.3065403286922675E-5</v>
      </c>
    </row>
    <row r="309" spans="1:13" s="225" customFormat="1" ht="30" hidden="1" customHeight="1" outlineLevel="7" x14ac:dyDescent="0.2">
      <c r="A309" s="221"/>
      <c r="B309" s="227"/>
      <c r="C309" s="248"/>
      <c r="D309" s="248"/>
      <c r="E309" s="254"/>
      <c r="F309" s="265"/>
      <c r="G309" s="265"/>
      <c r="H309" s="265"/>
      <c r="I309" s="511" t="s">
        <v>51</v>
      </c>
      <c r="J309" s="483" t="s">
        <v>257</v>
      </c>
      <c r="K309" s="483"/>
      <c r="L309" s="468"/>
      <c r="M309" s="484">
        <v>1.3065403286922675E-5</v>
      </c>
    </row>
    <row r="310" spans="1:13" s="225" customFormat="1" ht="30" hidden="1" customHeight="1" outlineLevel="3" x14ac:dyDescent="0.2">
      <c r="A310" s="221"/>
      <c r="B310" s="227"/>
      <c r="C310" s="248"/>
      <c r="D310" s="248"/>
      <c r="E310" s="254"/>
      <c r="F310" s="254"/>
      <c r="G310" s="254"/>
      <c r="H310" s="254"/>
      <c r="I310" s="510" t="s">
        <v>77</v>
      </c>
      <c r="J310" s="479"/>
      <c r="K310" s="479"/>
      <c r="L310" s="482"/>
      <c r="M310" s="481">
        <v>7.4659932473441298E-2</v>
      </c>
    </row>
    <row r="311" spans="1:13" s="225" customFormat="1" ht="30" hidden="1" customHeight="1" outlineLevel="4" collapsed="1" x14ac:dyDescent="0.2">
      <c r="A311" s="221"/>
      <c r="B311" s="227"/>
      <c r="C311" s="248"/>
      <c r="D311" s="248"/>
      <c r="E311" s="254"/>
      <c r="F311" s="265"/>
      <c r="G311" s="265"/>
      <c r="H311" s="265"/>
      <c r="I311" s="513" t="s">
        <v>78</v>
      </c>
      <c r="J311" s="486"/>
      <c r="K311" s="486"/>
      <c r="L311" s="489"/>
      <c r="M311" s="488">
        <v>7.3989356217745342E-2</v>
      </c>
    </row>
    <row r="312" spans="1:13" s="225" customFormat="1" ht="30" hidden="1" customHeight="1" outlineLevel="5" collapsed="1" x14ac:dyDescent="0.2">
      <c r="A312" s="221"/>
      <c r="B312" s="227"/>
      <c r="C312" s="248"/>
      <c r="D312" s="248"/>
      <c r="E312" s="254"/>
      <c r="F312" s="265"/>
      <c r="G312" s="270"/>
      <c r="H312" s="270"/>
      <c r="I312" s="514" t="s">
        <v>79</v>
      </c>
      <c r="J312" s="490"/>
      <c r="K312" s="490"/>
      <c r="L312" s="493"/>
      <c r="M312" s="492">
        <v>2.473524258496286E-3</v>
      </c>
    </row>
    <row r="313" spans="1:13" s="225" customFormat="1" ht="30" hidden="1" customHeight="1" outlineLevel="7" x14ac:dyDescent="0.2">
      <c r="A313" s="221"/>
      <c r="B313" s="227"/>
      <c r="C313" s="248"/>
      <c r="D313" s="248"/>
      <c r="E313" s="254"/>
      <c r="F313" s="265"/>
      <c r="G313" s="270"/>
      <c r="H313" s="270"/>
      <c r="I313" s="511" t="s">
        <v>72</v>
      </c>
      <c r="J313" s="483" t="s">
        <v>256</v>
      </c>
      <c r="K313" s="483"/>
      <c r="L313" s="468"/>
      <c r="M313" s="484">
        <v>2.4735242584962862E-4</v>
      </c>
    </row>
    <row r="314" spans="1:13" s="225" customFormat="1" ht="30" hidden="1" customHeight="1" outlineLevel="7" x14ac:dyDescent="0.2">
      <c r="A314" s="221"/>
      <c r="B314" s="227"/>
      <c r="C314" s="248"/>
      <c r="D314" s="248"/>
      <c r="E314" s="254"/>
      <c r="F314" s="265"/>
      <c r="G314" s="270"/>
      <c r="H314" s="270"/>
      <c r="I314" s="511" t="s">
        <v>239</v>
      </c>
      <c r="J314" s="483" t="s">
        <v>263</v>
      </c>
      <c r="K314" s="483"/>
      <c r="L314" s="468"/>
      <c r="M314" s="484">
        <v>1.2367621292481428E-4</v>
      </c>
    </row>
    <row r="315" spans="1:13" s="225" customFormat="1" ht="30" hidden="1" customHeight="1" outlineLevel="7" x14ac:dyDescent="0.2">
      <c r="A315" s="221"/>
      <c r="B315" s="227"/>
      <c r="C315" s="248"/>
      <c r="D315" s="248"/>
      <c r="E315" s="254"/>
      <c r="F315" s="265"/>
      <c r="G315" s="270"/>
      <c r="H315" s="270"/>
      <c r="I315" s="511" t="s">
        <v>75</v>
      </c>
      <c r="J315" s="483" t="s">
        <v>256</v>
      </c>
      <c r="K315" s="483"/>
      <c r="L315" s="468"/>
      <c r="M315" s="484">
        <v>9.8940970339851447E-4</v>
      </c>
    </row>
    <row r="316" spans="1:13" s="225" customFormat="1" ht="30" hidden="1" customHeight="1" outlineLevel="7" x14ac:dyDescent="0.2">
      <c r="A316" s="221"/>
      <c r="B316" s="227"/>
      <c r="C316" s="248"/>
      <c r="D316" s="248"/>
      <c r="E316" s="254"/>
      <c r="F316" s="265"/>
      <c r="G316" s="270"/>
      <c r="H316" s="270"/>
      <c r="I316" s="511" t="s">
        <v>80</v>
      </c>
      <c r="J316" s="483" t="s">
        <v>256</v>
      </c>
      <c r="K316" s="483"/>
      <c r="L316" s="468"/>
      <c r="M316" s="484">
        <v>2.9682291101955431E-4</v>
      </c>
    </row>
    <row r="317" spans="1:13" s="225" customFormat="1" ht="30" hidden="1" customHeight="1" outlineLevel="7" x14ac:dyDescent="0.2">
      <c r="A317" s="221"/>
      <c r="B317" s="227"/>
      <c r="C317" s="248"/>
      <c r="D317" s="248"/>
      <c r="E317" s="254"/>
      <c r="F317" s="265"/>
      <c r="G317" s="270"/>
      <c r="H317" s="270"/>
      <c r="I317" s="511" t="s">
        <v>81</v>
      </c>
      <c r="J317" s="483" t="s">
        <v>256</v>
      </c>
      <c r="K317" s="483"/>
      <c r="L317" s="468"/>
      <c r="M317" s="484">
        <v>1.9788194067970287E-4</v>
      </c>
    </row>
    <row r="318" spans="1:13" s="225" customFormat="1" ht="30" hidden="1" customHeight="1" outlineLevel="7" x14ac:dyDescent="0.2">
      <c r="A318" s="221"/>
      <c r="B318" s="227"/>
      <c r="C318" s="248"/>
      <c r="D318" s="248"/>
      <c r="E318" s="254"/>
      <c r="F318" s="265"/>
      <c r="G318" s="270"/>
      <c r="H318" s="270"/>
      <c r="I318" s="511" t="s">
        <v>82</v>
      </c>
      <c r="J318" s="483" t="s">
        <v>263</v>
      </c>
      <c r="K318" s="483"/>
      <c r="L318" s="468"/>
      <c r="M318" s="484">
        <v>2.4735242584962862E-4</v>
      </c>
    </row>
    <row r="319" spans="1:13" s="225" customFormat="1" ht="30" hidden="1" customHeight="1" outlineLevel="7" x14ac:dyDescent="0.2">
      <c r="A319" s="221"/>
      <c r="B319" s="227"/>
      <c r="C319" s="248"/>
      <c r="D319" s="248"/>
      <c r="E319" s="254"/>
      <c r="F319" s="265"/>
      <c r="G319" s="270"/>
      <c r="H319" s="270"/>
      <c r="I319" s="511" t="s">
        <v>83</v>
      </c>
      <c r="J319" s="483" t="s">
        <v>257</v>
      </c>
      <c r="K319" s="483"/>
      <c r="L319" s="468"/>
      <c r="M319" s="484">
        <v>3.7102863877444293E-4</v>
      </c>
    </row>
    <row r="320" spans="1:13" s="225" customFormat="1" ht="30" hidden="1" customHeight="1" outlineLevel="5" collapsed="1" x14ac:dyDescent="0.2">
      <c r="A320" s="221"/>
      <c r="B320" s="227"/>
      <c r="C320" s="248"/>
      <c r="D320" s="248"/>
      <c r="E320" s="254"/>
      <c r="F320" s="265"/>
      <c r="G320" s="270"/>
      <c r="H320" s="270"/>
      <c r="I320" s="514" t="s">
        <v>84</v>
      </c>
      <c r="J320" s="490"/>
      <c r="K320" s="490"/>
      <c r="L320" s="491"/>
      <c r="M320" s="492">
        <v>3.5945356408280736E-3</v>
      </c>
    </row>
    <row r="321" spans="1:13" s="225" customFormat="1" ht="30" hidden="1" customHeight="1" outlineLevel="7" x14ac:dyDescent="0.2">
      <c r="A321" s="221"/>
      <c r="B321" s="227"/>
      <c r="C321" s="248"/>
      <c r="D321" s="248"/>
      <c r="E321" s="254"/>
      <c r="F321" s="265"/>
      <c r="G321" s="270"/>
      <c r="H321" s="270"/>
      <c r="I321" s="511" t="s">
        <v>72</v>
      </c>
      <c r="J321" s="483" t="s">
        <v>256</v>
      </c>
      <c r="K321" s="483"/>
      <c r="L321" s="468"/>
      <c r="M321" s="484">
        <v>3.594535640828074E-4</v>
      </c>
    </row>
    <row r="322" spans="1:13" s="225" customFormat="1" ht="30" hidden="1" customHeight="1" outlineLevel="7" x14ac:dyDescent="0.2">
      <c r="A322" s="221"/>
      <c r="B322" s="227"/>
      <c r="C322" s="248"/>
      <c r="D322" s="248"/>
      <c r="E322" s="254"/>
      <c r="F322" s="265"/>
      <c r="G322" s="270"/>
      <c r="H322" s="270"/>
      <c r="I322" s="511" t="s">
        <v>239</v>
      </c>
      <c r="J322" s="483" t="s">
        <v>263</v>
      </c>
      <c r="K322" s="483"/>
      <c r="L322" s="468"/>
      <c r="M322" s="484">
        <v>1.7972678204140367E-4</v>
      </c>
    </row>
    <row r="323" spans="1:13" s="225" customFormat="1" ht="30" hidden="1" customHeight="1" outlineLevel="7" x14ac:dyDescent="0.2">
      <c r="A323" s="221"/>
      <c r="B323" s="227"/>
      <c r="C323" s="248"/>
      <c r="D323" s="248"/>
      <c r="E323" s="254"/>
      <c r="F323" s="265"/>
      <c r="G323" s="270"/>
      <c r="H323" s="270"/>
      <c r="I323" s="511" t="s">
        <v>75</v>
      </c>
      <c r="J323" s="483" t="s">
        <v>256</v>
      </c>
      <c r="K323" s="483"/>
      <c r="L323" s="468"/>
      <c r="M323" s="484">
        <v>1.4378142563312296E-3</v>
      </c>
    </row>
    <row r="324" spans="1:13" s="225" customFormat="1" ht="30" hidden="1" customHeight="1" outlineLevel="7" x14ac:dyDescent="0.2">
      <c r="A324" s="221"/>
      <c r="B324" s="227"/>
      <c r="C324" s="248"/>
      <c r="D324" s="248"/>
      <c r="E324" s="254"/>
      <c r="F324" s="265"/>
      <c r="G324" s="270"/>
      <c r="H324" s="270"/>
      <c r="I324" s="511" t="s">
        <v>80</v>
      </c>
      <c r="J324" s="483" t="s">
        <v>256</v>
      </c>
      <c r="K324" s="483"/>
      <c r="L324" s="468"/>
      <c r="M324" s="484">
        <v>4.3134427689936873E-4</v>
      </c>
    </row>
    <row r="325" spans="1:13" s="225" customFormat="1" ht="30" hidden="1" customHeight="1" outlineLevel="7" x14ac:dyDescent="0.2">
      <c r="A325" s="221"/>
      <c r="B325" s="227"/>
      <c r="C325" s="248"/>
      <c r="D325" s="248"/>
      <c r="E325" s="254"/>
      <c r="F325" s="265"/>
      <c r="G325" s="270"/>
      <c r="H325" s="270"/>
      <c r="I325" s="511" t="s">
        <v>81</v>
      </c>
      <c r="J325" s="483" t="s">
        <v>256</v>
      </c>
      <c r="K325" s="483"/>
      <c r="L325" s="468"/>
      <c r="M325" s="484">
        <v>2.8756285126624586E-4</v>
      </c>
    </row>
    <row r="326" spans="1:13" s="225" customFormat="1" ht="30" hidden="1" customHeight="1" outlineLevel="7" x14ac:dyDescent="0.2">
      <c r="A326" s="221"/>
      <c r="B326" s="227"/>
      <c r="C326" s="248"/>
      <c r="D326" s="248"/>
      <c r="E326" s="254"/>
      <c r="F326" s="265"/>
      <c r="G326" s="270"/>
      <c r="H326" s="270"/>
      <c r="I326" s="511" t="s">
        <v>82</v>
      </c>
      <c r="J326" s="483" t="s">
        <v>263</v>
      </c>
      <c r="K326" s="483"/>
      <c r="L326" s="468"/>
      <c r="M326" s="484">
        <v>3.594535640828074E-4</v>
      </c>
    </row>
    <row r="327" spans="1:13" s="225" customFormat="1" ht="30" hidden="1" customHeight="1" outlineLevel="7" x14ac:dyDescent="0.2">
      <c r="A327" s="221"/>
      <c r="B327" s="227"/>
      <c r="C327" s="248"/>
      <c r="D327" s="248"/>
      <c r="E327" s="254"/>
      <c r="F327" s="265"/>
      <c r="G327" s="270"/>
      <c r="H327" s="270"/>
      <c r="I327" s="511" t="s">
        <v>83</v>
      </c>
      <c r="J327" s="483" t="s">
        <v>257</v>
      </c>
      <c r="K327" s="483"/>
      <c r="L327" s="468"/>
      <c r="M327" s="484">
        <v>5.391803461242111E-4</v>
      </c>
    </row>
    <row r="328" spans="1:13" s="225" customFormat="1" ht="30" hidden="1" customHeight="1" outlineLevel="5" collapsed="1" x14ac:dyDescent="0.2">
      <c r="A328" s="221"/>
      <c r="B328" s="227"/>
      <c r="C328" s="248"/>
      <c r="D328" s="248"/>
      <c r="E328" s="254"/>
      <c r="F328" s="265"/>
      <c r="G328" s="270"/>
      <c r="H328" s="270"/>
      <c r="I328" s="514" t="s">
        <v>85</v>
      </c>
      <c r="J328" s="490"/>
      <c r="K328" s="490"/>
      <c r="L328" s="491"/>
      <c r="M328" s="492">
        <v>2.1260878269701287E-3</v>
      </c>
    </row>
    <row r="329" spans="1:13" s="225" customFormat="1" ht="30" hidden="1" customHeight="1" outlineLevel="7" x14ac:dyDescent="0.2">
      <c r="A329" s="221"/>
      <c r="B329" s="227"/>
      <c r="C329" s="248"/>
      <c r="D329" s="248"/>
      <c r="E329" s="254"/>
      <c r="F329" s="265"/>
      <c r="G329" s="270"/>
      <c r="H329" s="270"/>
      <c r="I329" s="511" t="s">
        <v>72</v>
      </c>
      <c r="J329" s="483" t="s">
        <v>256</v>
      </c>
      <c r="K329" s="483"/>
      <c r="L329" s="468"/>
      <c r="M329" s="484">
        <v>2.1260878269701287E-4</v>
      </c>
    </row>
    <row r="330" spans="1:13" s="225" customFormat="1" ht="30" hidden="1" customHeight="1" outlineLevel="7" x14ac:dyDescent="0.2">
      <c r="A330" s="221"/>
      <c r="B330" s="227"/>
      <c r="C330" s="248"/>
      <c r="D330" s="248"/>
      <c r="E330" s="254"/>
      <c r="F330" s="265"/>
      <c r="G330" s="270"/>
      <c r="H330" s="270"/>
      <c r="I330" s="511" t="s">
        <v>239</v>
      </c>
      <c r="J330" s="483" t="s">
        <v>263</v>
      </c>
      <c r="K330" s="483"/>
      <c r="L330" s="468"/>
      <c r="M330" s="484">
        <v>1.0630439134850641E-4</v>
      </c>
    </row>
    <row r="331" spans="1:13" s="225" customFormat="1" ht="30" hidden="1" customHeight="1" outlineLevel="7" x14ac:dyDescent="0.2">
      <c r="A331" s="221"/>
      <c r="B331" s="227"/>
      <c r="C331" s="248"/>
      <c r="D331" s="248"/>
      <c r="E331" s="254"/>
      <c r="F331" s="265"/>
      <c r="G331" s="270"/>
      <c r="H331" s="270"/>
      <c r="I331" s="511" t="s">
        <v>75</v>
      </c>
      <c r="J331" s="483" t="s">
        <v>256</v>
      </c>
      <c r="K331" s="483"/>
      <c r="L331" s="468"/>
      <c r="M331" s="484">
        <v>8.5043513078805148E-4</v>
      </c>
    </row>
    <row r="332" spans="1:13" s="225" customFormat="1" ht="30" hidden="1" customHeight="1" outlineLevel="7" x14ac:dyDescent="0.2">
      <c r="A332" s="221"/>
      <c r="B332" s="227"/>
      <c r="C332" s="248"/>
      <c r="D332" s="248"/>
      <c r="E332" s="254"/>
      <c r="F332" s="265"/>
      <c r="G332" s="270"/>
      <c r="H332" s="270"/>
      <c r="I332" s="511" t="s">
        <v>80</v>
      </c>
      <c r="J332" s="483" t="s">
        <v>256</v>
      </c>
      <c r="K332" s="483"/>
      <c r="L332" s="468"/>
      <c r="M332" s="484">
        <v>2.5513053923641535E-4</v>
      </c>
    </row>
    <row r="333" spans="1:13" s="225" customFormat="1" ht="30" hidden="1" customHeight="1" outlineLevel="7" x14ac:dyDescent="0.2">
      <c r="A333" s="221"/>
      <c r="B333" s="227"/>
      <c r="C333" s="248"/>
      <c r="D333" s="248"/>
      <c r="E333" s="254"/>
      <c r="F333" s="265"/>
      <c r="G333" s="270"/>
      <c r="H333" s="270"/>
      <c r="I333" s="511" t="s">
        <v>81</v>
      </c>
      <c r="J333" s="483" t="s">
        <v>256</v>
      </c>
      <c r="K333" s="483"/>
      <c r="L333" s="468"/>
      <c r="M333" s="484">
        <v>1.7008702615761031E-4</v>
      </c>
    </row>
    <row r="334" spans="1:13" s="225" customFormat="1" ht="30" hidden="1" customHeight="1" outlineLevel="7" x14ac:dyDescent="0.2">
      <c r="A334" s="221"/>
      <c r="B334" s="227"/>
      <c r="C334" s="248"/>
      <c r="D334" s="248"/>
      <c r="E334" s="254"/>
      <c r="F334" s="265"/>
      <c r="G334" s="270"/>
      <c r="H334" s="270"/>
      <c r="I334" s="511" t="s">
        <v>82</v>
      </c>
      <c r="J334" s="483" t="s">
        <v>263</v>
      </c>
      <c r="K334" s="483"/>
      <c r="L334" s="468"/>
      <c r="M334" s="484">
        <v>2.1260878269701287E-4</v>
      </c>
    </row>
    <row r="335" spans="1:13" s="225" customFormat="1" ht="30" hidden="1" customHeight="1" outlineLevel="7" x14ac:dyDescent="0.2">
      <c r="A335" s="221"/>
      <c r="B335" s="227"/>
      <c r="C335" s="248"/>
      <c r="D335" s="248"/>
      <c r="E335" s="254"/>
      <c r="F335" s="265"/>
      <c r="G335" s="270"/>
      <c r="H335" s="270"/>
      <c r="I335" s="511" t="s">
        <v>83</v>
      </c>
      <c r="J335" s="483" t="s">
        <v>257</v>
      </c>
      <c r="K335" s="483"/>
      <c r="L335" s="468"/>
      <c r="M335" s="484">
        <v>3.189131740455193E-4</v>
      </c>
    </row>
    <row r="336" spans="1:13" s="225" customFormat="1" ht="30" hidden="1" customHeight="1" outlineLevel="5" collapsed="1" x14ac:dyDescent="0.2">
      <c r="A336" s="221"/>
      <c r="B336" s="227"/>
      <c r="C336" s="248"/>
      <c r="D336" s="248"/>
      <c r="E336" s="254"/>
      <c r="F336" s="265"/>
      <c r="G336" s="270"/>
      <c r="H336" s="270"/>
      <c r="I336" s="514" t="s">
        <v>86</v>
      </c>
      <c r="J336" s="490"/>
      <c r="K336" s="490"/>
      <c r="L336" s="491"/>
      <c r="M336" s="492">
        <v>1.6485600808828279E-3</v>
      </c>
    </row>
    <row r="337" spans="1:13" s="225" customFormat="1" ht="30" hidden="1" customHeight="1" outlineLevel="7" x14ac:dyDescent="0.2">
      <c r="A337" s="221"/>
      <c r="B337" s="227"/>
      <c r="C337" s="248"/>
      <c r="D337" s="248"/>
      <c r="E337" s="254"/>
      <c r="F337" s="265"/>
      <c r="G337" s="270"/>
      <c r="H337" s="270"/>
      <c r="I337" s="511" t="s">
        <v>72</v>
      </c>
      <c r="J337" s="483" t="s">
        <v>256</v>
      </c>
      <c r="K337" s="483"/>
      <c r="L337" s="468"/>
      <c r="M337" s="484">
        <v>1.6485600808828282E-4</v>
      </c>
    </row>
    <row r="338" spans="1:13" s="225" customFormat="1" ht="30" hidden="1" customHeight="1" outlineLevel="7" x14ac:dyDescent="0.2">
      <c r="A338" s="221"/>
      <c r="B338" s="227"/>
      <c r="C338" s="248"/>
      <c r="D338" s="248"/>
      <c r="E338" s="254"/>
      <c r="F338" s="265"/>
      <c r="G338" s="270"/>
      <c r="H338" s="270"/>
      <c r="I338" s="511" t="s">
        <v>239</v>
      </c>
      <c r="J338" s="483" t="s">
        <v>263</v>
      </c>
      <c r="K338" s="483"/>
      <c r="L338" s="468"/>
      <c r="M338" s="484">
        <v>8.2428004044141396E-5</v>
      </c>
    </row>
    <row r="339" spans="1:13" s="225" customFormat="1" ht="30" hidden="1" customHeight="1" outlineLevel="7" x14ac:dyDescent="0.2">
      <c r="A339" s="221"/>
      <c r="B339" s="227"/>
      <c r="C339" s="248"/>
      <c r="D339" s="248"/>
      <c r="E339" s="254"/>
      <c r="F339" s="265"/>
      <c r="G339" s="270"/>
      <c r="H339" s="270"/>
      <c r="I339" s="511" t="s">
        <v>75</v>
      </c>
      <c r="J339" s="483" t="s">
        <v>256</v>
      </c>
      <c r="K339" s="483"/>
      <c r="L339" s="468"/>
      <c r="M339" s="484">
        <v>6.5942403235313128E-4</v>
      </c>
    </row>
    <row r="340" spans="1:13" s="225" customFormat="1" ht="30" hidden="1" customHeight="1" outlineLevel="7" x14ac:dyDescent="0.2">
      <c r="A340" s="221"/>
      <c r="B340" s="227"/>
      <c r="C340" s="248"/>
      <c r="D340" s="248"/>
      <c r="E340" s="254"/>
      <c r="F340" s="265"/>
      <c r="G340" s="270"/>
      <c r="H340" s="270"/>
      <c r="I340" s="511" t="s">
        <v>80</v>
      </c>
      <c r="J340" s="483" t="s">
        <v>256</v>
      </c>
      <c r="K340" s="483"/>
      <c r="L340" s="468"/>
      <c r="M340" s="484">
        <v>1.9782720970593933E-4</v>
      </c>
    </row>
    <row r="341" spans="1:13" s="225" customFormat="1" ht="30" hidden="1" customHeight="1" outlineLevel="7" x14ac:dyDescent="0.2">
      <c r="A341" s="221"/>
      <c r="B341" s="227"/>
      <c r="C341" s="248"/>
      <c r="D341" s="248"/>
      <c r="E341" s="254"/>
      <c r="F341" s="265"/>
      <c r="G341" s="270"/>
      <c r="H341" s="270"/>
      <c r="I341" s="511" t="s">
        <v>81</v>
      </c>
      <c r="J341" s="483" t="s">
        <v>256</v>
      </c>
      <c r="K341" s="483"/>
      <c r="L341" s="468"/>
      <c r="M341" s="484">
        <v>1.3188480647062623E-4</v>
      </c>
    </row>
    <row r="342" spans="1:13" s="225" customFormat="1" ht="30" hidden="1" customHeight="1" outlineLevel="7" x14ac:dyDescent="0.2">
      <c r="A342" s="221"/>
      <c r="B342" s="227"/>
      <c r="C342" s="248"/>
      <c r="D342" s="248"/>
      <c r="E342" s="254"/>
      <c r="F342" s="265"/>
      <c r="G342" s="270"/>
      <c r="H342" s="270"/>
      <c r="I342" s="511" t="s">
        <v>82</v>
      </c>
      <c r="J342" s="483" t="s">
        <v>263</v>
      </c>
      <c r="K342" s="483"/>
      <c r="L342" s="468"/>
      <c r="M342" s="484">
        <v>1.6485600808828282E-4</v>
      </c>
    </row>
    <row r="343" spans="1:13" s="225" customFormat="1" ht="30" hidden="1" customHeight="1" outlineLevel="7" x14ac:dyDescent="0.2">
      <c r="A343" s="221"/>
      <c r="B343" s="227"/>
      <c r="C343" s="248"/>
      <c r="D343" s="248"/>
      <c r="E343" s="254"/>
      <c r="F343" s="265"/>
      <c r="G343" s="270"/>
      <c r="H343" s="270"/>
      <c r="I343" s="511" t="s">
        <v>83</v>
      </c>
      <c r="J343" s="483" t="s">
        <v>257</v>
      </c>
      <c r="K343" s="483"/>
      <c r="L343" s="468"/>
      <c r="M343" s="484">
        <v>2.472840121324242E-4</v>
      </c>
    </row>
    <row r="344" spans="1:13" s="225" customFormat="1" ht="30" hidden="1" customHeight="1" outlineLevel="5" collapsed="1" x14ac:dyDescent="0.2">
      <c r="A344" s="221"/>
      <c r="B344" s="227"/>
      <c r="C344" s="248"/>
      <c r="D344" s="248"/>
      <c r="E344" s="254"/>
      <c r="F344" s="265"/>
      <c r="G344" s="270"/>
      <c r="H344" s="270"/>
      <c r="I344" s="514" t="s">
        <v>87</v>
      </c>
      <c r="J344" s="490"/>
      <c r="K344" s="490"/>
      <c r="L344" s="491"/>
      <c r="M344" s="492">
        <v>4.7291245147281355E-3</v>
      </c>
    </row>
    <row r="345" spans="1:13" s="225" customFormat="1" ht="30" hidden="1" customHeight="1" outlineLevel="7" x14ac:dyDescent="0.2">
      <c r="A345" s="221"/>
      <c r="B345" s="227"/>
      <c r="C345" s="248"/>
      <c r="D345" s="248"/>
      <c r="E345" s="254"/>
      <c r="F345" s="265"/>
      <c r="G345" s="270"/>
      <c r="H345" s="270"/>
      <c r="I345" s="511" t="s">
        <v>72</v>
      </c>
      <c r="J345" s="483" t="s">
        <v>256</v>
      </c>
      <c r="K345" s="483"/>
      <c r="L345" s="468"/>
      <c r="M345" s="484">
        <v>4.7291245147281354E-4</v>
      </c>
    </row>
    <row r="346" spans="1:13" s="225" customFormat="1" ht="30" hidden="1" customHeight="1" outlineLevel="7" x14ac:dyDescent="0.2">
      <c r="A346" s="221"/>
      <c r="B346" s="227"/>
      <c r="C346" s="248"/>
      <c r="D346" s="248"/>
      <c r="E346" s="254"/>
      <c r="F346" s="265"/>
      <c r="G346" s="270"/>
      <c r="H346" s="270"/>
      <c r="I346" s="511" t="s">
        <v>239</v>
      </c>
      <c r="J346" s="483" t="s">
        <v>263</v>
      </c>
      <c r="K346" s="483"/>
      <c r="L346" s="468"/>
      <c r="M346" s="484">
        <v>2.3645622573640671E-4</v>
      </c>
    </row>
    <row r="347" spans="1:13" s="225" customFormat="1" ht="30" hidden="1" customHeight="1" outlineLevel="7" x14ac:dyDescent="0.2">
      <c r="A347" s="221"/>
      <c r="B347" s="227"/>
      <c r="C347" s="248"/>
      <c r="D347" s="248"/>
      <c r="E347" s="254"/>
      <c r="F347" s="265"/>
      <c r="G347" s="270"/>
      <c r="H347" s="270"/>
      <c r="I347" s="511" t="s">
        <v>75</v>
      </c>
      <c r="J347" s="483" t="s">
        <v>256</v>
      </c>
      <c r="K347" s="483"/>
      <c r="L347" s="468"/>
      <c r="M347" s="484">
        <v>1.8916498058912541E-3</v>
      </c>
    </row>
    <row r="348" spans="1:13" s="225" customFormat="1" ht="30" hidden="1" customHeight="1" outlineLevel="7" x14ac:dyDescent="0.2">
      <c r="A348" s="221"/>
      <c r="B348" s="227"/>
      <c r="C348" s="248"/>
      <c r="D348" s="248"/>
      <c r="E348" s="254"/>
      <c r="F348" s="265"/>
      <c r="G348" s="270"/>
      <c r="H348" s="270"/>
      <c r="I348" s="511" t="s">
        <v>80</v>
      </c>
      <c r="J348" s="483" t="s">
        <v>256</v>
      </c>
      <c r="K348" s="483"/>
      <c r="L348" s="468"/>
      <c r="M348" s="484">
        <v>5.6749494176737609E-4</v>
      </c>
    </row>
    <row r="349" spans="1:13" s="225" customFormat="1" ht="30" hidden="1" customHeight="1" outlineLevel="7" x14ac:dyDescent="0.2">
      <c r="A349" s="221"/>
      <c r="B349" s="227"/>
      <c r="C349" s="248"/>
      <c r="D349" s="248"/>
      <c r="E349" s="254"/>
      <c r="F349" s="265"/>
      <c r="G349" s="270"/>
      <c r="H349" s="270"/>
      <c r="I349" s="511" t="s">
        <v>81</v>
      </c>
      <c r="J349" s="483" t="s">
        <v>256</v>
      </c>
      <c r="K349" s="483"/>
      <c r="L349" s="468"/>
      <c r="M349" s="484">
        <v>3.7832996117825071E-4</v>
      </c>
    </row>
    <row r="350" spans="1:13" s="225" customFormat="1" ht="30" hidden="1" customHeight="1" outlineLevel="7" x14ac:dyDescent="0.2">
      <c r="A350" s="221"/>
      <c r="B350" s="227"/>
      <c r="C350" s="248"/>
      <c r="D350" s="248"/>
      <c r="E350" s="254"/>
      <c r="F350" s="265"/>
      <c r="G350" s="270"/>
      <c r="H350" s="270"/>
      <c r="I350" s="511" t="s">
        <v>82</v>
      </c>
      <c r="J350" s="483" t="s">
        <v>263</v>
      </c>
      <c r="K350" s="483"/>
      <c r="L350" s="468"/>
      <c r="M350" s="484">
        <v>4.7291245147281354E-4</v>
      </c>
    </row>
    <row r="351" spans="1:13" s="225" customFormat="1" ht="30" hidden="1" customHeight="1" outlineLevel="7" x14ac:dyDescent="0.2">
      <c r="A351" s="221"/>
      <c r="B351" s="227"/>
      <c r="C351" s="248"/>
      <c r="D351" s="248"/>
      <c r="E351" s="254"/>
      <c r="F351" s="265"/>
      <c r="G351" s="270"/>
      <c r="H351" s="270"/>
      <c r="I351" s="511" t="s">
        <v>83</v>
      </c>
      <c r="J351" s="483" t="s">
        <v>257</v>
      </c>
      <c r="K351" s="483"/>
      <c r="L351" s="468"/>
      <c r="M351" s="484">
        <v>7.0936867720922028E-4</v>
      </c>
    </row>
    <row r="352" spans="1:13" s="225" customFormat="1" ht="30" hidden="1" customHeight="1" outlineLevel="5" collapsed="1" x14ac:dyDescent="0.2">
      <c r="A352" s="221"/>
      <c r="B352" s="227"/>
      <c r="C352" s="248"/>
      <c r="D352" s="248"/>
      <c r="E352" s="254"/>
      <c r="F352" s="265"/>
      <c r="G352" s="270"/>
      <c r="H352" s="270"/>
      <c r="I352" s="514" t="s">
        <v>440</v>
      </c>
      <c r="J352" s="490"/>
      <c r="K352" s="490"/>
      <c r="L352" s="491"/>
      <c r="M352" s="492">
        <v>3.5674069706596806E-3</v>
      </c>
    </row>
    <row r="353" spans="1:13" s="225" customFormat="1" ht="30" hidden="1" customHeight="1" outlineLevel="7" x14ac:dyDescent="0.2">
      <c r="A353" s="221"/>
      <c r="B353" s="227"/>
      <c r="C353" s="248"/>
      <c r="D353" s="248"/>
      <c r="E353" s="254"/>
      <c r="F353" s="265"/>
      <c r="G353" s="270"/>
      <c r="H353" s="270"/>
      <c r="I353" s="511" t="s">
        <v>72</v>
      </c>
      <c r="J353" s="483" t="s">
        <v>256</v>
      </c>
      <c r="K353" s="483"/>
      <c r="L353" s="468"/>
      <c r="M353" s="484">
        <v>3.5674069706596807E-4</v>
      </c>
    </row>
    <row r="354" spans="1:13" s="225" customFormat="1" ht="30" hidden="1" customHeight="1" outlineLevel="7" x14ac:dyDescent="0.2">
      <c r="A354" s="221"/>
      <c r="B354" s="227"/>
      <c r="C354" s="248"/>
      <c r="D354" s="248"/>
      <c r="E354" s="254"/>
      <c r="F354" s="265"/>
      <c r="G354" s="270"/>
      <c r="H354" s="270"/>
      <c r="I354" s="511" t="s">
        <v>239</v>
      </c>
      <c r="J354" s="483" t="s">
        <v>263</v>
      </c>
      <c r="K354" s="483"/>
      <c r="L354" s="468"/>
      <c r="M354" s="484">
        <v>1.7837034853298398E-4</v>
      </c>
    </row>
    <row r="355" spans="1:13" s="225" customFormat="1" ht="30" hidden="1" customHeight="1" outlineLevel="7" x14ac:dyDescent="0.2">
      <c r="A355" s="221"/>
      <c r="B355" s="227"/>
      <c r="C355" s="248"/>
      <c r="D355" s="248"/>
      <c r="E355" s="254"/>
      <c r="F355" s="265"/>
      <c r="G355" s="270"/>
      <c r="H355" s="270"/>
      <c r="I355" s="511" t="s">
        <v>75</v>
      </c>
      <c r="J355" s="483" t="s">
        <v>256</v>
      </c>
      <c r="K355" s="483"/>
      <c r="L355" s="468"/>
      <c r="M355" s="484">
        <v>1.4269627882638723E-3</v>
      </c>
    </row>
    <row r="356" spans="1:13" s="225" customFormat="1" ht="30" hidden="1" customHeight="1" outlineLevel="7" x14ac:dyDescent="0.2">
      <c r="A356" s="221"/>
      <c r="B356" s="227"/>
      <c r="C356" s="248"/>
      <c r="D356" s="248"/>
      <c r="E356" s="254"/>
      <c r="F356" s="265"/>
      <c r="G356" s="270"/>
      <c r="H356" s="270"/>
      <c r="I356" s="511" t="s">
        <v>80</v>
      </c>
      <c r="J356" s="483" t="s">
        <v>256</v>
      </c>
      <c r="K356" s="483"/>
      <c r="L356" s="468"/>
      <c r="M356" s="484">
        <v>4.2808883647916162E-4</v>
      </c>
    </row>
    <row r="357" spans="1:13" s="225" customFormat="1" ht="30" hidden="1" customHeight="1" outlineLevel="7" x14ac:dyDescent="0.2">
      <c r="A357" s="221"/>
      <c r="B357" s="227"/>
      <c r="C357" s="248"/>
      <c r="D357" s="248"/>
      <c r="E357" s="254"/>
      <c r="F357" s="265"/>
      <c r="G357" s="270"/>
      <c r="H357" s="270"/>
      <c r="I357" s="511" t="s">
        <v>81</v>
      </c>
      <c r="J357" s="483" t="s">
        <v>256</v>
      </c>
      <c r="K357" s="483"/>
      <c r="L357" s="468"/>
      <c r="M357" s="484">
        <v>2.8539255765277442E-4</v>
      </c>
    </row>
    <row r="358" spans="1:13" s="225" customFormat="1" ht="30" hidden="1" customHeight="1" outlineLevel="7" x14ac:dyDescent="0.2">
      <c r="A358" s="221"/>
      <c r="B358" s="227"/>
      <c r="C358" s="248"/>
      <c r="D358" s="248"/>
      <c r="E358" s="254"/>
      <c r="F358" s="265"/>
      <c r="G358" s="270"/>
      <c r="H358" s="270"/>
      <c r="I358" s="511" t="s">
        <v>82</v>
      </c>
      <c r="J358" s="483" t="s">
        <v>263</v>
      </c>
      <c r="K358" s="483"/>
      <c r="L358" s="468"/>
      <c r="M358" s="484">
        <v>3.5674069706596807E-4</v>
      </c>
    </row>
    <row r="359" spans="1:13" s="225" customFormat="1" ht="30" hidden="1" customHeight="1" outlineLevel="7" x14ac:dyDescent="0.2">
      <c r="A359" s="221"/>
      <c r="B359" s="227"/>
      <c r="C359" s="248"/>
      <c r="D359" s="248"/>
      <c r="E359" s="254"/>
      <c r="F359" s="265"/>
      <c r="G359" s="270"/>
      <c r="H359" s="270"/>
      <c r="I359" s="511" t="s">
        <v>83</v>
      </c>
      <c r="J359" s="483" t="s">
        <v>257</v>
      </c>
      <c r="K359" s="483"/>
      <c r="L359" s="468"/>
      <c r="M359" s="484">
        <v>5.3511104559895203E-4</v>
      </c>
    </row>
    <row r="360" spans="1:13" s="225" customFormat="1" ht="30" hidden="1" customHeight="1" outlineLevel="5" collapsed="1" x14ac:dyDescent="0.2">
      <c r="A360" s="221"/>
      <c r="B360" s="227"/>
      <c r="C360" s="248"/>
      <c r="D360" s="248"/>
      <c r="E360" s="254"/>
      <c r="F360" s="265"/>
      <c r="G360" s="270"/>
      <c r="H360" s="270"/>
      <c r="I360" s="514" t="s">
        <v>88</v>
      </c>
      <c r="J360" s="490"/>
      <c r="K360" s="490"/>
      <c r="L360" s="491"/>
      <c r="M360" s="492">
        <v>1.5378877368204973E-3</v>
      </c>
    </row>
    <row r="361" spans="1:13" s="225" customFormat="1" ht="30" hidden="1" customHeight="1" outlineLevel="7" x14ac:dyDescent="0.2">
      <c r="A361" s="221"/>
      <c r="B361" s="227"/>
      <c r="C361" s="248"/>
      <c r="D361" s="248"/>
      <c r="E361" s="254"/>
      <c r="F361" s="265"/>
      <c r="G361" s="270"/>
      <c r="H361" s="270"/>
      <c r="I361" s="511" t="s">
        <v>72</v>
      </c>
      <c r="J361" s="483" t="s">
        <v>256</v>
      </c>
      <c r="K361" s="483"/>
      <c r="L361" s="468"/>
      <c r="M361" s="484">
        <v>1.5378877368204971E-4</v>
      </c>
    </row>
    <row r="362" spans="1:13" s="225" customFormat="1" ht="30" hidden="1" customHeight="1" outlineLevel="7" x14ac:dyDescent="0.2">
      <c r="A362" s="221"/>
      <c r="B362" s="227"/>
      <c r="C362" s="248"/>
      <c r="D362" s="248"/>
      <c r="E362" s="254"/>
      <c r="F362" s="265"/>
      <c r="G362" s="270"/>
      <c r="H362" s="270"/>
      <c r="I362" s="511" t="s">
        <v>239</v>
      </c>
      <c r="J362" s="483" t="s">
        <v>263</v>
      </c>
      <c r="K362" s="483"/>
      <c r="L362" s="468"/>
      <c r="M362" s="484">
        <v>7.6894386841024843E-5</v>
      </c>
    </row>
    <row r="363" spans="1:13" s="225" customFormat="1" ht="30" hidden="1" customHeight="1" outlineLevel="7" x14ac:dyDescent="0.2">
      <c r="A363" s="221"/>
      <c r="B363" s="227"/>
      <c r="C363" s="248"/>
      <c r="D363" s="248"/>
      <c r="E363" s="254"/>
      <c r="F363" s="265"/>
      <c r="G363" s="270"/>
      <c r="H363" s="270"/>
      <c r="I363" s="511" t="s">
        <v>75</v>
      </c>
      <c r="J363" s="483" t="s">
        <v>256</v>
      </c>
      <c r="K363" s="483"/>
      <c r="L363" s="468"/>
      <c r="M363" s="484">
        <v>6.1515509472819885E-4</v>
      </c>
    </row>
    <row r="364" spans="1:13" s="225" customFormat="1" ht="30" hidden="1" customHeight="1" outlineLevel="7" x14ac:dyDescent="0.2">
      <c r="A364" s="221"/>
      <c r="B364" s="227"/>
      <c r="C364" s="248"/>
      <c r="D364" s="248"/>
      <c r="E364" s="254"/>
      <c r="F364" s="265"/>
      <c r="G364" s="270"/>
      <c r="H364" s="270"/>
      <c r="I364" s="511" t="s">
        <v>80</v>
      </c>
      <c r="J364" s="483" t="s">
        <v>256</v>
      </c>
      <c r="K364" s="483"/>
      <c r="L364" s="468"/>
      <c r="M364" s="484">
        <v>1.845465284184596E-4</v>
      </c>
    </row>
    <row r="365" spans="1:13" s="225" customFormat="1" ht="30" hidden="1" customHeight="1" outlineLevel="7" x14ac:dyDescent="0.2">
      <c r="A365" s="221"/>
      <c r="B365" s="227"/>
      <c r="C365" s="248"/>
      <c r="D365" s="248"/>
      <c r="E365" s="254"/>
      <c r="F365" s="265"/>
      <c r="G365" s="270"/>
      <c r="H365" s="270"/>
      <c r="I365" s="511" t="s">
        <v>81</v>
      </c>
      <c r="J365" s="483" t="s">
        <v>256</v>
      </c>
      <c r="K365" s="483"/>
      <c r="L365" s="468"/>
      <c r="M365" s="484">
        <v>1.2303101894563972E-4</v>
      </c>
    </row>
    <row r="366" spans="1:13" s="225" customFormat="1" ht="30" hidden="1" customHeight="1" outlineLevel="7" x14ac:dyDescent="0.2">
      <c r="A366" s="221"/>
      <c r="B366" s="227"/>
      <c r="C366" s="248"/>
      <c r="D366" s="248"/>
      <c r="E366" s="254"/>
      <c r="F366" s="265"/>
      <c r="G366" s="270"/>
      <c r="H366" s="270"/>
      <c r="I366" s="511" t="s">
        <v>82</v>
      </c>
      <c r="J366" s="483" t="s">
        <v>263</v>
      </c>
      <c r="K366" s="483"/>
      <c r="L366" s="468"/>
      <c r="M366" s="484">
        <v>1.5378877368204971E-4</v>
      </c>
    </row>
    <row r="367" spans="1:13" s="225" customFormat="1" ht="30" hidden="1" customHeight="1" outlineLevel="7" x14ac:dyDescent="0.2">
      <c r="A367" s="221"/>
      <c r="B367" s="227"/>
      <c r="C367" s="248"/>
      <c r="D367" s="248"/>
      <c r="E367" s="254"/>
      <c r="F367" s="265"/>
      <c r="G367" s="270"/>
      <c r="H367" s="270"/>
      <c r="I367" s="511" t="s">
        <v>83</v>
      </c>
      <c r="J367" s="483" t="s">
        <v>257</v>
      </c>
      <c r="K367" s="483"/>
      <c r="L367" s="468"/>
      <c r="M367" s="484">
        <v>2.3068316052307457E-4</v>
      </c>
    </row>
    <row r="368" spans="1:13" s="225" customFormat="1" ht="30" hidden="1" customHeight="1" outlineLevel="5" collapsed="1" x14ac:dyDescent="0.2">
      <c r="A368" s="221"/>
      <c r="B368" s="227"/>
      <c r="C368" s="248"/>
      <c r="D368" s="248"/>
      <c r="E368" s="254"/>
      <c r="F368" s="265"/>
      <c r="G368" s="270"/>
      <c r="H368" s="270"/>
      <c r="I368" s="514" t="s">
        <v>89</v>
      </c>
      <c r="J368" s="490"/>
      <c r="K368" s="490"/>
      <c r="L368" s="491"/>
      <c r="M368" s="492">
        <v>1.7577062727921365E-3</v>
      </c>
    </row>
    <row r="369" spans="1:13" s="225" customFormat="1" ht="30" hidden="1" customHeight="1" outlineLevel="7" x14ac:dyDescent="0.2">
      <c r="A369" s="221"/>
      <c r="B369" s="227"/>
      <c r="C369" s="248"/>
      <c r="D369" s="248"/>
      <c r="E369" s="254"/>
      <c r="F369" s="265"/>
      <c r="G369" s="270"/>
      <c r="H369" s="270"/>
      <c r="I369" s="511" t="s">
        <v>72</v>
      </c>
      <c r="J369" s="483" t="s">
        <v>256</v>
      </c>
      <c r="K369" s="483"/>
      <c r="L369" s="468"/>
      <c r="M369" s="484">
        <v>1.7577062727921366E-4</v>
      </c>
    </row>
    <row r="370" spans="1:13" s="225" customFormat="1" ht="30" hidden="1" customHeight="1" outlineLevel="7" x14ac:dyDescent="0.2">
      <c r="A370" s="221"/>
      <c r="B370" s="227"/>
      <c r="C370" s="248"/>
      <c r="D370" s="248"/>
      <c r="E370" s="254"/>
      <c r="F370" s="265"/>
      <c r="G370" s="270"/>
      <c r="H370" s="270"/>
      <c r="I370" s="511" t="s">
        <v>239</v>
      </c>
      <c r="J370" s="483" t="s">
        <v>263</v>
      </c>
      <c r="K370" s="483"/>
      <c r="L370" s="468"/>
      <c r="M370" s="484">
        <v>8.7885313639606829E-5</v>
      </c>
    </row>
    <row r="371" spans="1:13" s="225" customFormat="1" ht="30" hidden="1" customHeight="1" outlineLevel="7" x14ac:dyDescent="0.2">
      <c r="A371" s="221"/>
      <c r="B371" s="227"/>
      <c r="C371" s="248"/>
      <c r="D371" s="248"/>
      <c r="E371" s="254"/>
      <c r="F371" s="265"/>
      <c r="G371" s="270"/>
      <c r="H371" s="270"/>
      <c r="I371" s="511" t="s">
        <v>75</v>
      </c>
      <c r="J371" s="483" t="s">
        <v>256</v>
      </c>
      <c r="K371" s="483"/>
      <c r="L371" s="468"/>
      <c r="M371" s="484">
        <v>7.0308250911685463E-4</v>
      </c>
    </row>
    <row r="372" spans="1:13" s="225" customFormat="1" ht="30" hidden="1" customHeight="1" outlineLevel="7" x14ac:dyDescent="0.2">
      <c r="A372" s="221"/>
      <c r="B372" s="227"/>
      <c r="C372" s="248"/>
      <c r="D372" s="248"/>
      <c r="E372" s="254"/>
      <c r="F372" s="265"/>
      <c r="G372" s="270"/>
      <c r="H372" s="270"/>
      <c r="I372" s="511" t="s">
        <v>80</v>
      </c>
      <c r="J372" s="483" t="s">
        <v>256</v>
      </c>
      <c r="K372" s="483"/>
      <c r="L372" s="468"/>
      <c r="M372" s="484">
        <v>2.1092475273505636E-4</v>
      </c>
    </row>
    <row r="373" spans="1:13" s="225" customFormat="1" ht="30" hidden="1" customHeight="1" outlineLevel="7" x14ac:dyDescent="0.2">
      <c r="A373" s="221"/>
      <c r="B373" s="227"/>
      <c r="C373" s="248"/>
      <c r="D373" s="248"/>
      <c r="E373" s="254"/>
      <c r="F373" s="265"/>
      <c r="G373" s="270"/>
      <c r="H373" s="270"/>
      <c r="I373" s="511" t="s">
        <v>81</v>
      </c>
      <c r="J373" s="483" t="s">
        <v>256</v>
      </c>
      <c r="K373" s="483"/>
      <c r="L373" s="468"/>
      <c r="M373" s="484">
        <v>1.406165018233709E-4</v>
      </c>
    </row>
    <row r="374" spans="1:13" s="225" customFormat="1" ht="30" hidden="1" customHeight="1" outlineLevel="7" x14ac:dyDescent="0.2">
      <c r="A374" s="221"/>
      <c r="B374" s="227"/>
      <c r="C374" s="248"/>
      <c r="D374" s="248"/>
      <c r="E374" s="254"/>
      <c r="F374" s="265"/>
      <c r="G374" s="270"/>
      <c r="H374" s="270"/>
      <c r="I374" s="511" t="s">
        <v>82</v>
      </c>
      <c r="J374" s="483" t="s">
        <v>263</v>
      </c>
      <c r="K374" s="483"/>
      <c r="L374" s="468"/>
      <c r="M374" s="484">
        <v>1.7577062727921366E-4</v>
      </c>
    </row>
    <row r="375" spans="1:13" s="225" customFormat="1" ht="30" hidden="1" customHeight="1" outlineLevel="7" x14ac:dyDescent="0.2">
      <c r="A375" s="221"/>
      <c r="B375" s="227"/>
      <c r="C375" s="248"/>
      <c r="D375" s="248"/>
      <c r="E375" s="254"/>
      <c r="F375" s="265"/>
      <c r="G375" s="270"/>
      <c r="H375" s="270"/>
      <c r="I375" s="511" t="s">
        <v>83</v>
      </c>
      <c r="J375" s="483" t="s">
        <v>257</v>
      </c>
      <c r="K375" s="483"/>
      <c r="L375" s="468"/>
      <c r="M375" s="484">
        <v>2.6365594091882046E-4</v>
      </c>
    </row>
    <row r="376" spans="1:13" s="225" customFormat="1" ht="30" hidden="1" customHeight="1" outlineLevel="5" collapsed="1" x14ac:dyDescent="0.2">
      <c r="A376" s="221"/>
      <c r="B376" s="227"/>
      <c r="C376" s="248"/>
      <c r="D376" s="248"/>
      <c r="E376" s="254"/>
      <c r="F376" s="265"/>
      <c r="G376" s="270"/>
      <c r="H376" s="270"/>
      <c r="I376" s="514" t="s">
        <v>90</v>
      </c>
      <c r="J376" s="490"/>
      <c r="K376" s="490"/>
      <c r="L376" s="491"/>
      <c r="M376" s="492">
        <v>4.5177787545025916E-3</v>
      </c>
    </row>
    <row r="377" spans="1:13" s="225" customFormat="1" ht="30" hidden="1" customHeight="1" outlineLevel="7" x14ac:dyDescent="0.2">
      <c r="A377" s="221"/>
      <c r="B377" s="227"/>
      <c r="C377" s="248"/>
      <c r="D377" s="248"/>
      <c r="E377" s="254"/>
      <c r="F377" s="265"/>
      <c r="G377" s="270"/>
      <c r="H377" s="270"/>
      <c r="I377" s="511" t="s">
        <v>72</v>
      </c>
      <c r="J377" s="483" t="s">
        <v>256</v>
      </c>
      <c r="K377" s="483"/>
      <c r="L377" s="468"/>
      <c r="M377" s="484">
        <v>4.517778754502591E-4</v>
      </c>
    </row>
    <row r="378" spans="1:13" s="225" customFormat="1" ht="30" hidden="1" customHeight="1" outlineLevel="7" x14ac:dyDescent="0.2">
      <c r="A378" s="221"/>
      <c r="B378" s="227"/>
      <c r="C378" s="248"/>
      <c r="D378" s="248"/>
      <c r="E378" s="254"/>
      <c r="F378" s="265"/>
      <c r="G378" s="270"/>
      <c r="H378" s="270"/>
      <c r="I378" s="511" t="s">
        <v>239</v>
      </c>
      <c r="J378" s="483" t="s">
        <v>263</v>
      </c>
      <c r="K378" s="483"/>
      <c r="L378" s="468"/>
      <c r="M378" s="484">
        <v>2.258889377251295E-4</v>
      </c>
    </row>
    <row r="379" spans="1:13" s="225" customFormat="1" ht="30" hidden="1" customHeight="1" outlineLevel="7" x14ac:dyDescent="0.2">
      <c r="A379" s="221"/>
      <c r="B379" s="227"/>
      <c r="C379" s="248"/>
      <c r="D379" s="248"/>
      <c r="E379" s="254"/>
      <c r="F379" s="265"/>
      <c r="G379" s="270"/>
      <c r="H379" s="270"/>
      <c r="I379" s="511" t="s">
        <v>75</v>
      </c>
      <c r="J379" s="483" t="s">
        <v>256</v>
      </c>
      <c r="K379" s="483"/>
      <c r="L379" s="468"/>
      <c r="M379" s="484">
        <v>1.8071115018010364E-3</v>
      </c>
    </row>
    <row r="380" spans="1:13" s="225" customFormat="1" ht="30" hidden="1" customHeight="1" outlineLevel="7" x14ac:dyDescent="0.2">
      <c r="A380" s="221"/>
      <c r="B380" s="227"/>
      <c r="C380" s="248"/>
      <c r="D380" s="248"/>
      <c r="E380" s="254"/>
      <c r="F380" s="265"/>
      <c r="G380" s="270"/>
      <c r="H380" s="270"/>
      <c r="I380" s="511" t="s">
        <v>80</v>
      </c>
      <c r="J380" s="483" t="s">
        <v>256</v>
      </c>
      <c r="K380" s="483"/>
      <c r="L380" s="468"/>
      <c r="M380" s="484">
        <v>5.4213345054031077E-4</v>
      </c>
    </row>
    <row r="381" spans="1:13" s="225" customFormat="1" ht="30" hidden="1" customHeight="1" outlineLevel="7" x14ac:dyDescent="0.2">
      <c r="A381" s="221"/>
      <c r="B381" s="227"/>
      <c r="C381" s="248"/>
      <c r="D381" s="248"/>
      <c r="E381" s="254"/>
      <c r="F381" s="265"/>
      <c r="G381" s="270"/>
      <c r="H381" s="270"/>
      <c r="I381" s="511" t="s">
        <v>81</v>
      </c>
      <c r="J381" s="483" t="s">
        <v>256</v>
      </c>
      <c r="K381" s="483"/>
      <c r="L381" s="468"/>
      <c r="M381" s="484">
        <v>3.6142230036020716E-4</v>
      </c>
    </row>
    <row r="382" spans="1:13" s="225" customFormat="1" ht="30" hidden="1" customHeight="1" outlineLevel="7" x14ac:dyDescent="0.2">
      <c r="A382" s="221"/>
      <c r="B382" s="227"/>
      <c r="C382" s="248"/>
      <c r="D382" s="248"/>
      <c r="E382" s="254"/>
      <c r="F382" s="265"/>
      <c r="G382" s="270"/>
      <c r="H382" s="270"/>
      <c r="I382" s="511" t="s">
        <v>82</v>
      </c>
      <c r="J382" s="483" t="s">
        <v>263</v>
      </c>
      <c r="K382" s="483"/>
      <c r="L382" s="468"/>
      <c r="M382" s="484">
        <v>4.517778754502591E-4</v>
      </c>
    </row>
    <row r="383" spans="1:13" s="225" customFormat="1" ht="30" hidden="1" customHeight="1" outlineLevel="7" x14ac:dyDescent="0.2">
      <c r="A383" s="221"/>
      <c r="B383" s="227"/>
      <c r="C383" s="248"/>
      <c r="D383" s="248"/>
      <c r="E383" s="254"/>
      <c r="F383" s="265"/>
      <c r="G383" s="270"/>
      <c r="H383" s="270"/>
      <c r="I383" s="511" t="s">
        <v>83</v>
      </c>
      <c r="J383" s="483" t="s">
        <v>257</v>
      </c>
      <c r="K383" s="483"/>
      <c r="L383" s="468"/>
      <c r="M383" s="484">
        <v>6.7766681317538862E-4</v>
      </c>
    </row>
    <row r="384" spans="1:13" s="225" customFormat="1" ht="30" hidden="1" customHeight="1" outlineLevel="5" collapsed="1" x14ac:dyDescent="0.2">
      <c r="A384" s="221"/>
      <c r="B384" s="227"/>
      <c r="C384" s="248"/>
      <c r="D384" s="248"/>
      <c r="E384" s="254"/>
      <c r="F384" s="265"/>
      <c r="G384" s="270"/>
      <c r="H384" s="270"/>
      <c r="I384" s="514" t="s">
        <v>91</v>
      </c>
      <c r="J384" s="490"/>
      <c r="K384" s="490"/>
      <c r="L384" s="491"/>
      <c r="M384" s="492">
        <v>4.4531804176806637E-3</v>
      </c>
    </row>
    <row r="385" spans="1:13" s="225" customFormat="1" ht="30" hidden="1" customHeight="1" outlineLevel="7" x14ac:dyDescent="0.2">
      <c r="A385" s="221"/>
      <c r="B385" s="227"/>
      <c r="C385" s="248"/>
      <c r="D385" s="248"/>
      <c r="E385" s="254"/>
      <c r="F385" s="265"/>
      <c r="G385" s="270"/>
      <c r="H385" s="270"/>
      <c r="I385" s="511" t="s">
        <v>72</v>
      </c>
      <c r="J385" s="483" t="s">
        <v>256</v>
      </c>
      <c r="K385" s="483"/>
      <c r="L385" s="468"/>
      <c r="M385" s="484">
        <v>4.4531804176806643E-4</v>
      </c>
    </row>
    <row r="386" spans="1:13" s="225" customFormat="1" ht="30" hidden="1" customHeight="1" outlineLevel="7" x14ac:dyDescent="0.2">
      <c r="A386" s="221"/>
      <c r="B386" s="227"/>
      <c r="C386" s="248"/>
      <c r="D386" s="248"/>
      <c r="E386" s="254"/>
      <c r="F386" s="265"/>
      <c r="G386" s="270"/>
      <c r="H386" s="270"/>
      <c r="I386" s="511" t="s">
        <v>239</v>
      </c>
      <c r="J386" s="483" t="s">
        <v>263</v>
      </c>
      <c r="K386" s="483"/>
      <c r="L386" s="468"/>
      <c r="M386" s="484">
        <v>2.2265902088403316E-4</v>
      </c>
    </row>
    <row r="387" spans="1:13" s="225" customFormat="1" ht="30" hidden="1" customHeight="1" outlineLevel="7" x14ac:dyDescent="0.2">
      <c r="A387" s="221"/>
      <c r="B387" s="227"/>
      <c r="C387" s="248"/>
      <c r="D387" s="248"/>
      <c r="E387" s="254"/>
      <c r="F387" s="265"/>
      <c r="G387" s="270"/>
      <c r="H387" s="270"/>
      <c r="I387" s="511" t="s">
        <v>75</v>
      </c>
      <c r="J387" s="483" t="s">
        <v>256</v>
      </c>
      <c r="K387" s="483"/>
      <c r="L387" s="468"/>
      <c r="M387" s="484">
        <v>1.7812721670722657E-3</v>
      </c>
    </row>
    <row r="388" spans="1:13" s="225" customFormat="1" ht="30" hidden="1" customHeight="1" outlineLevel="7" x14ac:dyDescent="0.2">
      <c r="A388" s="221"/>
      <c r="B388" s="227"/>
      <c r="C388" s="248"/>
      <c r="D388" s="248"/>
      <c r="E388" s="254"/>
      <c r="F388" s="265"/>
      <c r="G388" s="270"/>
      <c r="H388" s="270"/>
      <c r="I388" s="511" t="s">
        <v>80</v>
      </c>
      <c r="J388" s="483" t="s">
        <v>256</v>
      </c>
      <c r="K388" s="483"/>
      <c r="L388" s="468"/>
      <c r="M388" s="484">
        <v>5.3438165012167959E-4</v>
      </c>
    </row>
    <row r="389" spans="1:13" s="225" customFormat="1" ht="30" hidden="1" customHeight="1" outlineLevel="7" x14ac:dyDescent="0.2">
      <c r="A389" s="221"/>
      <c r="B389" s="227"/>
      <c r="C389" s="248"/>
      <c r="D389" s="248"/>
      <c r="E389" s="254"/>
      <c r="F389" s="265"/>
      <c r="G389" s="270"/>
      <c r="H389" s="270"/>
      <c r="I389" s="511" t="s">
        <v>81</v>
      </c>
      <c r="J389" s="483" t="s">
        <v>256</v>
      </c>
      <c r="K389" s="483"/>
      <c r="L389" s="468"/>
      <c r="M389" s="484">
        <v>3.5625443341445306E-4</v>
      </c>
    </row>
    <row r="390" spans="1:13" s="225" customFormat="1" ht="30" hidden="1" customHeight="1" outlineLevel="7" x14ac:dyDescent="0.2">
      <c r="A390" s="221"/>
      <c r="B390" s="227"/>
      <c r="C390" s="248"/>
      <c r="D390" s="248"/>
      <c r="E390" s="254"/>
      <c r="F390" s="265"/>
      <c r="G390" s="270"/>
      <c r="H390" s="270"/>
      <c r="I390" s="511" t="s">
        <v>82</v>
      </c>
      <c r="J390" s="483" t="s">
        <v>263</v>
      </c>
      <c r="K390" s="483"/>
      <c r="L390" s="468"/>
      <c r="M390" s="484">
        <v>4.4531804176806643E-4</v>
      </c>
    </row>
    <row r="391" spans="1:13" s="225" customFormat="1" ht="30" hidden="1" customHeight="1" outlineLevel="7" x14ac:dyDescent="0.2">
      <c r="A391" s="221"/>
      <c r="B391" s="227"/>
      <c r="C391" s="248"/>
      <c r="D391" s="248"/>
      <c r="E391" s="254"/>
      <c r="F391" s="265"/>
      <c r="G391" s="270"/>
      <c r="H391" s="270"/>
      <c r="I391" s="511" t="s">
        <v>83</v>
      </c>
      <c r="J391" s="483" t="s">
        <v>257</v>
      </c>
      <c r="K391" s="483"/>
      <c r="L391" s="468"/>
      <c r="M391" s="484">
        <v>6.6797706265209948E-4</v>
      </c>
    </row>
    <row r="392" spans="1:13" s="225" customFormat="1" ht="30" hidden="1" customHeight="1" outlineLevel="5" collapsed="1" x14ac:dyDescent="0.2">
      <c r="A392" s="221"/>
      <c r="B392" s="227"/>
      <c r="C392" s="248"/>
      <c r="D392" s="248"/>
      <c r="E392" s="254"/>
      <c r="F392" s="265"/>
      <c r="G392" s="270"/>
      <c r="H392" s="270"/>
      <c r="I392" s="514" t="s">
        <v>92</v>
      </c>
      <c r="J392" s="490"/>
      <c r="K392" s="490"/>
      <c r="L392" s="491"/>
      <c r="M392" s="492">
        <v>3.0277279937889214E-3</v>
      </c>
    </row>
    <row r="393" spans="1:13" s="225" customFormat="1" ht="30" hidden="1" customHeight="1" outlineLevel="7" x14ac:dyDescent="0.2">
      <c r="A393" s="221"/>
      <c r="B393" s="227"/>
      <c r="C393" s="248"/>
      <c r="D393" s="248"/>
      <c r="E393" s="254"/>
      <c r="F393" s="265"/>
      <c r="G393" s="270"/>
      <c r="H393" s="270"/>
      <c r="I393" s="511" t="s">
        <v>72</v>
      </c>
      <c r="J393" s="483" t="s">
        <v>256</v>
      </c>
      <c r="K393" s="483"/>
      <c r="L393" s="468"/>
      <c r="M393" s="484">
        <v>3.0277279937889211E-4</v>
      </c>
    </row>
    <row r="394" spans="1:13" s="225" customFormat="1" ht="30" hidden="1" customHeight="1" outlineLevel="7" x14ac:dyDescent="0.2">
      <c r="A394" s="221"/>
      <c r="B394" s="227"/>
      <c r="C394" s="248"/>
      <c r="D394" s="248"/>
      <c r="E394" s="254"/>
      <c r="F394" s="265"/>
      <c r="G394" s="270"/>
      <c r="H394" s="270"/>
      <c r="I394" s="511" t="s">
        <v>239</v>
      </c>
      <c r="J394" s="483" t="s">
        <v>263</v>
      </c>
      <c r="K394" s="483"/>
      <c r="L394" s="468"/>
      <c r="M394" s="484">
        <v>1.5138639968944605E-4</v>
      </c>
    </row>
    <row r="395" spans="1:13" s="225" customFormat="1" ht="30" hidden="1" customHeight="1" outlineLevel="7" x14ac:dyDescent="0.2">
      <c r="A395" s="221"/>
      <c r="B395" s="227"/>
      <c r="C395" s="248"/>
      <c r="D395" s="248"/>
      <c r="E395" s="254"/>
      <c r="F395" s="265"/>
      <c r="G395" s="270"/>
      <c r="H395" s="270"/>
      <c r="I395" s="511" t="s">
        <v>75</v>
      </c>
      <c r="J395" s="483" t="s">
        <v>256</v>
      </c>
      <c r="K395" s="483"/>
      <c r="L395" s="468"/>
      <c r="M395" s="484">
        <v>1.2110911975155684E-3</v>
      </c>
    </row>
    <row r="396" spans="1:13" s="225" customFormat="1" ht="30" hidden="1" customHeight="1" outlineLevel="7" x14ac:dyDescent="0.2">
      <c r="A396" s="221"/>
      <c r="B396" s="227"/>
      <c r="C396" s="248"/>
      <c r="D396" s="248"/>
      <c r="E396" s="254"/>
      <c r="F396" s="265"/>
      <c r="G396" s="270"/>
      <c r="H396" s="270"/>
      <c r="I396" s="511" t="s">
        <v>80</v>
      </c>
      <c r="J396" s="483" t="s">
        <v>256</v>
      </c>
      <c r="K396" s="483"/>
      <c r="L396" s="468"/>
      <c r="M396" s="484">
        <v>3.6332735925467043E-4</v>
      </c>
    </row>
    <row r="397" spans="1:13" s="225" customFormat="1" ht="30" hidden="1" customHeight="1" outlineLevel="7" x14ac:dyDescent="0.2">
      <c r="A397" s="221"/>
      <c r="B397" s="227"/>
      <c r="C397" s="248"/>
      <c r="D397" s="248"/>
      <c r="E397" s="254"/>
      <c r="F397" s="265"/>
      <c r="G397" s="270"/>
      <c r="H397" s="270"/>
      <c r="I397" s="511" t="s">
        <v>81</v>
      </c>
      <c r="J397" s="483" t="s">
        <v>256</v>
      </c>
      <c r="K397" s="483"/>
      <c r="L397" s="468"/>
      <c r="M397" s="484">
        <v>2.4221823950311362E-4</v>
      </c>
    </row>
    <row r="398" spans="1:13" s="225" customFormat="1" ht="30" hidden="1" customHeight="1" outlineLevel="7" x14ac:dyDescent="0.2">
      <c r="A398" s="221"/>
      <c r="B398" s="227"/>
      <c r="C398" s="248"/>
      <c r="D398" s="248"/>
      <c r="E398" s="254"/>
      <c r="F398" s="265"/>
      <c r="G398" s="270"/>
      <c r="H398" s="270"/>
      <c r="I398" s="511" t="s">
        <v>82</v>
      </c>
      <c r="J398" s="483" t="s">
        <v>263</v>
      </c>
      <c r="K398" s="483"/>
      <c r="L398" s="468"/>
      <c r="M398" s="484">
        <v>3.0277279937889211E-4</v>
      </c>
    </row>
    <row r="399" spans="1:13" s="225" customFormat="1" ht="30" hidden="1" customHeight="1" outlineLevel="7" x14ac:dyDescent="0.2">
      <c r="A399" s="221"/>
      <c r="B399" s="227"/>
      <c r="C399" s="248"/>
      <c r="D399" s="248"/>
      <c r="E399" s="254"/>
      <c r="F399" s="265"/>
      <c r="G399" s="270"/>
      <c r="H399" s="270"/>
      <c r="I399" s="511" t="s">
        <v>83</v>
      </c>
      <c r="J399" s="483" t="s">
        <v>257</v>
      </c>
      <c r="K399" s="483"/>
      <c r="L399" s="468"/>
      <c r="M399" s="484">
        <v>4.5415919906833813E-4</v>
      </c>
    </row>
    <row r="400" spans="1:13" s="225" customFormat="1" ht="30" hidden="1" customHeight="1" outlineLevel="5" collapsed="1" x14ac:dyDescent="0.2">
      <c r="A400" s="221"/>
      <c r="B400" s="227"/>
      <c r="C400" s="248"/>
      <c r="D400" s="248"/>
      <c r="E400" s="254"/>
      <c r="F400" s="265"/>
      <c r="G400" s="270"/>
      <c r="H400" s="270"/>
      <c r="I400" s="514" t="s">
        <v>93</v>
      </c>
      <c r="J400" s="490"/>
      <c r="K400" s="490"/>
      <c r="L400" s="491"/>
      <c r="M400" s="492">
        <v>1.894691585010038E-3</v>
      </c>
    </row>
    <row r="401" spans="1:13" s="225" customFormat="1" ht="30" hidden="1" customHeight="1" outlineLevel="7" x14ac:dyDescent="0.2">
      <c r="A401" s="221"/>
      <c r="B401" s="227"/>
      <c r="C401" s="248"/>
      <c r="D401" s="248"/>
      <c r="E401" s="254"/>
      <c r="F401" s="265"/>
      <c r="G401" s="270"/>
      <c r="H401" s="270"/>
      <c r="I401" s="511" t="s">
        <v>72</v>
      </c>
      <c r="J401" s="483" t="s">
        <v>256</v>
      </c>
      <c r="K401" s="483"/>
      <c r="L401" s="468"/>
      <c r="M401" s="484">
        <v>1.8946915850100382E-4</v>
      </c>
    </row>
    <row r="402" spans="1:13" s="225" customFormat="1" ht="30" hidden="1" customHeight="1" outlineLevel="7" x14ac:dyDescent="0.2">
      <c r="A402" s="221"/>
      <c r="B402" s="227"/>
      <c r="C402" s="248"/>
      <c r="D402" s="248"/>
      <c r="E402" s="254"/>
      <c r="F402" s="265"/>
      <c r="G402" s="270"/>
      <c r="H402" s="270"/>
      <c r="I402" s="511" t="s">
        <v>239</v>
      </c>
      <c r="J402" s="483" t="s">
        <v>263</v>
      </c>
      <c r="K402" s="483"/>
      <c r="L402" s="468"/>
      <c r="M402" s="484">
        <v>9.4734579250501912E-5</v>
      </c>
    </row>
    <row r="403" spans="1:13" s="225" customFormat="1" ht="30" hidden="1" customHeight="1" outlineLevel="7" x14ac:dyDescent="0.2">
      <c r="A403" s="221"/>
      <c r="B403" s="227"/>
      <c r="C403" s="248"/>
      <c r="D403" s="248"/>
      <c r="E403" s="254"/>
      <c r="F403" s="265"/>
      <c r="G403" s="270"/>
      <c r="H403" s="270"/>
      <c r="I403" s="511" t="s">
        <v>75</v>
      </c>
      <c r="J403" s="483" t="s">
        <v>256</v>
      </c>
      <c r="K403" s="483"/>
      <c r="L403" s="468"/>
      <c r="M403" s="484">
        <v>7.578766340040153E-4</v>
      </c>
    </row>
    <row r="404" spans="1:13" s="225" customFormat="1" ht="30" hidden="1" customHeight="1" outlineLevel="7" x14ac:dyDescent="0.2">
      <c r="A404" s="221"/>
      <c r="B404" s="227"/>
      <c r="C404" s="248"/>
      <c r="D404" s="248"/>
      <c r="E404" s="254"/>
      <c r="F404" s="265"/>
      <c r="G404" s="270"/>
      <c r="H404" s="270"/>
      <c r="I404" s="511" t="s">
        <v>80</v>
      </c>
      <c r="J404" s="483" t="s">
        <v>256</v>
      </c>
      <c r="K404" s="483"/>
      <c r="L404" s="468"/>
      <c r="M404" s="484">
        <v>2.2736299020120453E-4</v>
      </c>
    </row>
    <row r="405" spans="1:13" s="225" customFormat="1" ht="30" hidden="1" customHeight="1" outlineLevel="7" x14ac:dyDescent="0.2">
      <c r="A405" s="221"/>
      <c r="B405" s="227"/>
      <c r="C405" s="248"/>
      <c r="D405" s="248"/>
      <c r="E405" s="254"/>
      <c r="F405" s="265"/>
      <c r="G405" s="270"/>
      <c r="H405" s="270"/>
      <c r="I405" s="511" t="s">
        <v>81</v>
      </c>
      <c r="J405" s="483" t="s">
        <v>256</v>
      </c>
      <c r="K405" s="483"/>
      <c r="L405" s="468"/>
      <c r="M405" s="484">
        <v>1.5157532680080304E-4</v>
      </c>
    </row>
    <row r="406" spans="1:13" s="225" customFormat="1" ht="30" hidden="1" customHeight="1" outlineLevel="7" x14ac:dyDescent="0.2">
      <c r="A406" s="221"/>
      <c r="B406" s="227"/>
      <c r="C406" s="248"/>
      <c r="D406" s="248"/>
      <c r="E406" s="254"/>
      <c r="F406" s="265"/>
      <c r="G406" s="270"/>
      <c r="H406" s="270"/>
      <c r="I406" s="511" t="s">
        <v>82</v>
      </c>
      <c r="J406" s="483" t="s">
        <v>263</v>
      </c>
      <c r="K406" s="483"/>
      <c r="L406" s="468"/>
      <c r="M406" s="484">
        <v>1.8946915850100382E-4</v>
      </c>
    </row>
    <row r="407" spans="1:13" s="225" customFormat="1" ht="30" hidden="1" customHeight="1" outlineLevel="7" x14ac:dyDescent="0.2">
      <c r="A407" s="221"/>
      <c r="B407" s="227"/>
      <c r="C407" s="248"/>
      <c r="D407" s="248"/>
      <c r="E407" s="254"/>
      <c r="F407" s="265"/>
      <c r="G407" s="270"/>
      <c r="H407" s="270"/>
      <c r="I407" s="511" t="s">
        <v>83</v>
      </c>
      <c r="J407" s="483" t="s">
        <v>257</v>
      </c>
      <c r="K407" s="483"/>
      <c r="L407" s="468"/>
      <c r="M407" s="484">
        <v>2.8420373775150574E-4</v>
      </c>
    </row>
    <row r="408" spans="1:13" s="225" customFormat="1" ht="30" hidden="1" customHeight="1" outlineLevel="5" collapsed="1" x14ac:dyDescent="0.2">
      <c r="A408" s="221"/>
      <c r="B408" s="227"/>
      <c r="C408" s="248"/>
      <c r="D408" s="248"/>
      <c r="E408" s="254"/>
      <c r="F408" s="265"/>
      <c r="G408" s="270"/>
      <c r="H408" s="270"/>
      <c r="I408" s="514" t="s">
        <v>94</v>
      </c>
      <c r="J408" s="490"/>
      <c r="K408" s="490"/>
      <c r="L408" s="491"/>
      <c r="M408" s="492">
        <v>4.2566751714948597E-3</v>
      </c>
    </row>
    <row r="409" spans="1:13" s="225" customFormat="1" ht="30" hidden="1" customHeight="1" outlineLevel="7" x14ac:dyDescent="0.2">
      <c r="A409" s="221"/>
      <c r="B409" s="227"/>
      <c r="C409" s="248"/>
      <c r="D409" s="248"/>
      <c r="E409" s="254"/>
      <c r="F409" s="265"/>
      <c r="G409" s="270"/>
      <c r="H409" s="270"/>
      <c r="I409" s="511" t="s">
        <v>72</v>
      </c>
      <c r="J409" s="483" t="s">
        <v>256</v>
      </c>
      <c r="K409" s="483"/>
      <c r="L409" s="468"/>
      <c r="M409" s="484">
        <v>4.2566751714948596E-4</v>
      </c>
    </row>
    <row r="410" spans="1:13" s="225" customFormat="1" ht="30" hidden="1" customHeight="1" outlineLevel="7" x14ac:dyDescent="0.2">
      <c r="A410" s="221"/>
      <c r="B410" s="227"/>
      <c r="C410" s="248"/>
      <c r="D410" s="248"/>
      <c r="E410" s="254"/>
      <c r="F410" s="265"/>
      <c r="G410" s="270"/>
      <c r="H410" s="270"/>
      <c r="I410" s="511" t="s">
        <v>239</v>
      </c>
      <c r="J410" s="483" t="s">
        <v>263</v>
      </c>
      <c r="K410" s="483"/>
      <c r="L410" s="468"/>
      <c r="M410" s="484">
        <v>2.1283375857474298E-4</v>
      </c>
    </row>
    <row r="411" spans="1:13" s="225" customFormat="1" ht="30" hidden="1" customHeight="1" outlineLevel="7" x14ac:dyDescent="0.2">
      <c r="A411" s="221"/>
      <c r="B411" s="227"/>
      <c r="C411" s="248"/>
      <c r="D411" s="248"/>
      <c r="E411" s="254"/>
      <c r="F411" s="265"/>
      <c r="G411" s="270"/>
      <c r="H411" s="270"/>
      <c r="I411" s="511" t="s">
        <v>75</v>
      </c>
      <c r="J411" s="483" t="s">
        <v>256</v>
      </c>
      <c r="K411" s="483"/>
      <c r="L411" s="468"/>
      <c r="M411" s="484">
        <v>1.7026700685979438E-3</v>
      </c>
    </row>
    <row r="412" spans="1:13" s="225" customFormat="1" ht="30" hidden="1" customHeight="1" outlineLevel="7" x14ac:dyDescent="0.2">
      <c r="A412" s="221"/>
      <c r="B412" s="227"/>
      <c r="C412" s="248"/>
      <c r="D412" s="248"/>
      <c r="E412" s="254"/>
      <c r="F412" s="265"/>
      <c r="G412" s="270"/>
      <c r="H412" s="270"/>
      <c r="I412" s="511" t="s">
        <v>80</v>
      </c>
      <c r="J412" s="483" t="s">
        <v>256</v>
      </c>
      <c r="K412" s="483"/>
      <c r="L412" s="468"/>
      <c r="M412" s="484">
        <v>5.108010205793831E-4</v>
      </c>
    </row>
    <row r="413" spans="1:13" s="225" customFormat="1" ht="30" hidden="1" customHeight="1" outlineLevel="7" x14ac:dyDescent="0.2">
      <c r="A413" s="221"/>
      <c r="B413" s="227"/>
      <c r="C413" s="248"/>
      <c r="D413" s="248"/>
      <c r="E413" s="254"/>
      <c r="F413" s="265"/>
      <c r="G413" s="270"/>
      <c r="H413" s="270"/>
      <c r="I413" s="511" t="s">
        <v>81</v>
      </c>
      <c r="J413" s="483" t="s">
        <v>256</v>
      </c>
      <c r="K413" s="483"/>
      <c r="L413" s="468"/>
      <c r="M413" s="484">
        <v>3.405340137195887E-4</v>
      </c>
    </row>
    <row r="414" spans="1:13" s="225" customFormat="1" ht="30" hidden="1" customHeight="1" outlineLevel="7" x14ac:dyDescent="0.2">
      <c r="A414" s="221"/>
      <c r="B414" s="227"/>
      <c r="C414" s="248"/>
      <c r="D414" s="248"/>
      <c r="E414" s="254"/>
      <c r="F414" s="265"/>
      <c r="G414" s="270"/>
      <c r="H414" s="270"/>
      <c r="I414" s="511" t="s">
        <v>82</v>
      </c>
      <c r="J414" s="483" t="s">
        <v>263</v>
      </c>
      <c r="K414" s="483"/>
      <c r="L414" s="468"/>
      <c r="M414" s="484">
        <v>4.2566751714948596E-4</v>
      </c>
    </row>
    <row r="415" spans="1:13" s="225" customFormat="1" ht="30" hidden="1" customHeight="1" outlineLevel="7" x14ac:dyDescent="0.2">
      <c r="A415" s="221"/>
      <c r="B415" s="227"/>
      <c r="C415" s="248"/>
      <c r="D415" s="248"/>
      <c r="E415" s="254"/>
      <c r="F415" s="265"/>
      <c r="G415" s="270"/>
      <c r="H415" s="270"/>
      <c r="I415" s="511" t="s">
        <v>83</v>
      </c>
      <c r="J415" s="483" t="s">
        <v>257</v>
      </c>
      <c r="K415" s="483"/>
      <c r="L415" s="468"/>
      <c r="M415" s="484">
        <v>6.3850127572422902E-4</v>
      </c>
    </row>
    <row r="416" spans="1:13" s="225" customFormat="1" ht="30" hidden="1" customHeight="1" outlineLevel="5" collapsed="1" x14ac:dyDescent="0.2">
      <c r="A416" s="221"/>
      <c r="B416" s="227"/>
      <c r="C416" s="248"/>
      <c r="D416" s="248"/>
      <c r="E416" s="254"/>
      <c r="F416" s="265"/>
      <c r="G416" s="270"/>
      <c r="H416" s="270"/>
      <c r="I416" s="514" t="s">
        <v>95</v>
      </c>
      <c r="J416" s="490"/>
      <c r="K416" s="490"/>
      <c r="L416" s="491"/>
      <c r="M416" s="492">
        <v>2.2623100631115195E-3</v>
      </c>
    </row>
    <row r="417" spans="1:13" s="225" customFormat="1" ht="30" hidden="1" customHeight="1" outlineLevel="7" x14ac:dyDescent="0.2">
      <c r="A417" s="221"/>
      <c r="B417" s="227"/>
      <c r="C417" s="248"/>
      <c r="D417" s="248"/>
      <c r="E417" s="254"/>
      <c r="F417" s="265"/>
      <c r="G417" s="270"/>
      <c r="H417" s="270"/>
      <c r="I417" s="511" t="s">
        <v>72</v>
      </c>
      <c r="J417" s="483" t="s">
        <v>256</v>
      </c>
      <c r="K417" s="483"/>
      <c r="L417" s="468"/>
      <c r="M417" s="484">
        <v>2.2623100631115196E-4</v>
      </c>
    </row>
    <row r="418" spans="1:13" s="225" customFormat="1" ht="30" hidden="1" customHeight="1" outlineLevel="7" x14ac:dyDescent="0.2">
      <c r="A418" s="221"/>
      <c r="B418" s="227"/>
      <c r="C418" s="248"/>
      <c r="D418" s="248"/>
      <c r="E418" s="254"/>
      <c r="F418" s="265"/>
      <c r="G418" s="270"/>
      <c r="H418" s="270"/>
      <c r="I418" s="511" t="s">
        <v>239</v>
      </c>
      <c r="J418" s="483" t="s">
        <v>263</v>
      </c>
      <c r="K418" s="483"/>
      <c r="L418" s="468"/>
      <c r="M418" s="484">
        <v>1.1311550315557595E-4</v>
      </c>
    </row>
    <row r="419" spans="1:13" s="225" customFormat="1" ht="30" hidden="1" customHeight="1" outlineLevel="7" x14ac:dyDescent="0.2">
      <c r="A419" s="221"/>
      <c r="B419" s="227"/>
      <c r="C419" s="248"/>
      <c r="D419" s="248"/>
      <c r="E419" s="254"/>
      <c r="F419" s="265"/>
      <c r="G419" s="270"/>
      <c r="H419" s="270"/>
      <c r="I419" s="511" t="s">
        <v>75</v>
      </c>
      <c r="J419" s="483" t="s">
        <v>256</v>
      </c>
      <c r="K419" s="483"/>
      <c r="L419" s="468"/>
      <c r="M419" s="484">
        <v>9.0492402524460782E-4</v>
      </c>
    </row>
    <row r="420" spans="1:13" s="225" customFormat="1" ht="30" hidden="1" customHeight="1" outlineLevel="7" x14ac:dyDescent="0.2">
      <c r="A420" s="221"/>
      <c r="B420" s="227"/>
      <c r="C420" s="248"/>
      <c r="D420" s="248"/>
      <c r="E420" s="254"/>
      <c r="F420" s="265"/>
      <c r="G420" s="270"/>
      <c r="H420" s="270"/>
      <c r="I420" s="511" t="s">
        <v>80</v>
      </c>
      <c r="J420" s="483" t="s">
        <v>256</v>
      </c>
      <c r="K420" s="483"/>
      <c r="L420" s="468"/>
      <c r="M420" s="484">
        <v>2.7147720757338226E-4</v>
      </c>
    </row>
    <row r="421" spans="1:13" s="225" customFormat="1" ht="30" hidden="1" customHeight="1" outlineLevel="7" x14ac:dyDescent="0.2">
      <c r="A421" s="221"/>
      <c r="B421" s="227"/>
      <c r="C421" s="248"/>
      <c r="D421" s="248"/>
      <c r="E421" s="254"/>
      <c r="F421" s="265"/>
      <c r="G421" s="270"/>
      <c r="H421" s="270"/>
      <c r="I421" s="511" t="s">
        <v>81</v>
      </c>
      <c r="J421" s="483" t="s">
        <v>256</v>
      </c>
      <c r="K421" s="483"/>
      <c r="L421" s="468"/>
      <c r="M421" s="484">
        <v>1.8098480504892149E-4</v>
      </c>
    </row>
    <row r="422" spans="1:13" s="225" customFormat="1" ht="30" hidden="1" customHeight="1" outlineLevel="7" x14ac:dyDescent="0.2">
      <c r="A422" s="221"/>
      <c r="B422" s="227"/>
      <c r="C422" s="248"/>
      <c r="D422" s="248"/>
      <c r="E422" s="254"/>
      <c r="F422" s="265"/>
      <c r="G422" s="270"/>
      <c r="H422" s="270"/>
      <c r="I422" s="511" t="s">
        <v>82</v>
      </c>
      <c r="J422" s="483" t="s">
        <v>263</v>
      </c>
      <c r="K422" s="483"/>
      <c r="L422" s="468"/>
      <c r="M422" s="484">
        <v>2.2623100631115196E-4</v>
      </c>
    </row>
    <row r="423" spans="1:13" s="225" customFormat="1" ht="30" hidden="1" customHeight="1" outlineLevel="7" x14ac:dyDescent="0.2">
      <c r="A423" s="221"/>
      <c r="B423" s="227"/>
      <c r="C423" s="248"/>
      <c r="D423" s="248"/>
      <c r="E423" s="254"/>
      <c r="F423" s="265"/>
      <c r="G423" s="270"/>
      <c r="H423" s="270"/>
      <c r="I423" s="511" t="s">
        <v>83</v>
      </c>
      <c r="J423" s="483" t="s">
        <v>257</v>
      </c>
      <c r="K423" s="483"/>
      <c r="L423" s="468"/>
      <c r="M423" s="484">
        <v>3.3934650946672789E-4</v>
      </c>
    </row>
    <row r="424" spans="1:13" s="225" customFormat="1" ht="30" hidden="1" customHeight="1" outlineLevel="5" collapsed="1" x14ac:dyDescent="0.2">
      <c r="A424" s="221"/>
      <c r="B424" s="227"/>
      <c r="C424" s="248"/>
      <c r="D424" s="248"/>
      <c r="E424" s="254"/>
      <c r="F424" s="265"/>
      <c r="G424" s="270"/>
      <c r="H424" s="270"/>
      <c r="I424" s="514" t="s">
        <v>96</v>
      </c>
      <c r="J424" s="490"/>
      <c r="K424" s="490"/>
      <c r="L424" s="491"/>
      <c r="M424" s="492">
        <v>2.5790129478319708E-3</v>
      </c>
    </row>
    <row r="425" spans="1:13" s="225" customFormat="1" ht="30" hidden="1" customHeight="1" outlineLevel="7" x14ac:dyDescent="0.2">
      <c r="A425" s="221"/>
      <c r="B425" s="227"/>
      <c r="C425" s="248"/>
      <c r="D425" s="248"/>
      <c r="E425" s="254"/>
      <c r="F425" s="265"/>
      <c r="G425" s="270"/>
      <c r="H425" s="270"/>
      <c r="I425" s="511" t="s">
        <v>72</v>
      </c>
      <c r="J425" s="483" t="s">
        <v>256</v>
      </c>
      <c r="K425" s="483"/>
      <c r="L425" s="468"/>
      <c r="M425" s="484">
        <v>2.5790129478319709E-4</v>
      </c>
    </row>
    <row r="426" spans="1:13" s="225" customFormat="1" ht="30" hidden="1" customHeight="1" outlineLevel="7" x14ac:dyDescent="0.2">
      <c r="A426" s="221"/>
      <c r="B426" s="227"/>
      <c r="C426" s="248"/>
      <c r="D426" s="248"/>
      <c r="E426" s="254"/>
      <c r="F426" s="265"/>
      <c r="G426" s="270"/>
      <c r="H426" s="270"/>
      <c r="I426" s="511" t="s">
        <v>239</v>
      </c>
      <c r="J426" s="483" t="s">
        <v>263</v>
      </c>
      <c r="K426" s="483"/>
      <c r="L426" s="468"/>
      <c r="M426" s="484">
        <v>1.2895064739159852E-4</v>
      </c>
    </row>
    <row r="427" spans="1:13" s="225" customFormat="1" ht="30" hidden="1" customHeight="1" outlineLevel="7" x14ac:dyDescent="0.2">
      <c r="A427" s="221"/>
      <c r="B427" s="227"/>
      <c r="C427" s="248"/>
      <c r="D427" s="248"/>
      <c r="E427" s="254"/>
      <c r="F427" s="265"/>
      <c r="G427" s="270"/>
      <c r="H427" s="270"/>
      <c r="I427" s="511" t="s">
        <v>75</v>
      </c>
      <c r="J427" s="483" t="s">
        <v>256</v>
      </c>
      <c r="K427" s="483"/>
      <c r="L427" s="468"/>
      <c r="M427" s="484">
        <v>1.0316051791327884E-3</v>
      </c>
    </row>
    <row r="428" spans="1:13" s="225" customFormat="1" ht="30" hidden="1" customHeight="1" outlineLevel="7" x14ac:dyDescent="0.2">
      <c r="A428" s="221"/>
      <c r="B428" s="227"/>
      <c r="C428" s="248"/>
      <c r="D428" s="248"/>
      <c r="E428" s="254"/>
      <c r="F428" s="265"/>
      <c r="G428" s="270"/>
      <c r="H428" s="270"/>
      <c r="I428" s="511" t="s">
        <v>80</v>
      </c>
      <c r="J428" s="483" t="s">
        <v>256</v>
      </c>
      <c r="K428" s="483"/>
      <c r="L428" s="468"/>
      <c r="M428" s="484">
        <v>3.0948155373983633E-4</v>
      </c>
    </row>
    <row r="429" spans="1:13" s="225" customFormat="1" ht="30" hidden="1" customHeight="1" outlineLevel="7" x14ac:dyDescent="0.2">
      <c r="A429" s="221"/>
      <c r="B429" s="227"/>
      <c r="C429" s="248"/>
      <c r="D429" s="248"/>
      <c r="E429" s="254"/>
      <c r="F429" s="265"/>
      <c r="G429" s="270"/>
      <c r="H429" s="270"/>
      <c r="I429" s="511" t="s">
        <v>81</v>
      </c>
      <c r="J429" s="483" t="s">
        <v>256</v>
      </c>
      <c r="K429" s="483"/>
      <c r="L429" s="468"/>
      <c r="M429" s="484">
        <v>2.0632103582655763E-4</v>
      </c>
    </row>
    <row r="430" spans="1:13" s="225" customFormat="1" ht="30" hidden="1" customHeight="1" outlineLevel="7" x14ac:dyDescent="0.2">
      <c r="A430" s="221"/>
      <c r="B430" s="227"/>
      <c r="C430" s="248"/>
      <c r="D430" s="248"/>
      <c r="E430" s="254"/>
      <c r="F430" s="265"/>
      <c r="G430" s="270"/>
      <c r="H430" s="270"/>
      <c r="I430" s="511" t="s">
        <v>82</v>
      </c>
      <c r="J430" s="483" t="s">
        <v>263</v>
      </c>
      <c r="K430" s="483"/>
      <c r="L430" s="468"/>
      <c r="M430" s="484">
        <v>2.5790129478319709E-4</v>
      </c>
    </row>
    <row r="431" spans="1:13" s="225" customFormat="1" ht="30" hidden="1" customHeight="1" outlineLevel="7" x14ac:dyDescent="0.2">
      <c r="A431" s="221"/>
      <c r="B431" s="227"/>
      <c r="C431" s="248"/>
      <c r="D431" s="248"/>
      <c r="E431" s="254"/>
      <c r="F431" s="265"/>
      <c r="G431" s="270"/>
      <c r="H431" s="270"/>
      <c r="I431" s="511" t="s">
        <v>83</v>
      </c>
      <c r="J431" s="483" t="s">
        <v>257</v>
      </c>
      <c r="K431" s="483"/>
      <c r="L431" s="468"/>
      <c r="M431" s="484">
        <v>3.8685194217479561E-4</v>
      </c>
    </row>
    <row r="432" spans="1:13" s="225" customFormat="1" ht="30" hidden="1" customHeight="1" outlineLevel="5" collapsed="1" x14ac:dyDescent="0.2">
      <c r="A432" s="221"/>
      <c r="B432" s="227"/>
      <c r="C432" s="248"/>
      <c r="D432" s="248"/>
      <c r="E432" s="254"/>
      <c r="F432" s="265"/>
      <c r="G432" s="270"/>
      <c r="H432" s="270"/>
      <c r="I432" s="514" t="s">
        <v>97</v>
      </c>
      <c r="J432" s="490"/>
      <c r="K432" s="490"/>
      <c r="L432" s="491"/>
      <c r="M432" s="492">
        <v>1.565621605256469E-3</v>
      </c>
    </row>
    <row r="433" spans="1:13" s="225" customFormat="1" ht="30" hidden="1" customHeight="1" outlineLevel="7" x14ac:dyDescent="0.2">
      <c r="A433" s="221"/>
      <c r="B433" s="227"/>
      <c r="C433" s="248"/>
      <c r="D433" s="248"/>
      <c r="E433" s="254"/>
      <c r="F433" s="265"/>
      <c r="G433" s="270"/>
      <c r="H433" s="270"/>
      <c r="I433" s="511" t="s">
        <v>72</v>
      </c>
      <c r="J433" s="483" t="s">
        <v>256</v>
      </c>
      <c r="K433" s="483"/>
      <c r="L433" s="468"/>
      <c r="M433" s="484">
        <v>1.5656216052564693E-4</v>
      </c>
    </row>
    <row r="434" spans="1:13" s="225" customFormat="1" ht="30" hidden="1" customHeight="1" outlineLevel="7" x14ac:dyDescent="0.2">
      <c r="A434" s="221"/>
      <c r="B434" s="227"/>
      <c r="C434" s="248"/>
      <c r="D434" s="248"/>
      <c r="E434" s="254"/>
      <c r="F434" s="265"/>
      <c r="G434" s="270"/>
      <c r="H434" s="270"/>
      <c r="I434" s="511" t="s">
        <v>239</v>
      </c>
      <c r="J434" s="483" t="s">
        <v>263</v>
      </c>
      <c r="K434" s="483"/>
      <c r="L434" s="468"/>
      <c r="M434" s="484">
        <v>7.8281080262823438E-5</v>
      </c>
    </row>
    <row r="435" spans="1:13" s="225" customFormat="1" ht="30" hidden="1" customHeight="1" outlineLevel="7" x14ac:dyDescent="0.2">
      <c r="A435" s="221"/>
      <c r="B435" s="227"/>
      <c r="C435" s="248"/>
      <c r="D435" s="248"/>
      <c r="E435" s="254"/>
      <c r="F435" s="265"/>
      <c r="G435" s="270"/>
      <c r="H435" s="270"/>
      <c r="I435" s="511" t="s">
        <v>75</v>
      </c>
      <c r="J435" s="483" t="s">
        <v>256</v>
      </c>
      <c r="K435" s="483"/>
      <c r="L435" s="468"/>
      <c r="M435" s="484">
        <v>6.2624864210258772E-4</v>
      </c>
    </row>
    <row r="436" spans="1:13" s="225" customFormat="1" ht="30" hidden="1" customHeight="1" outlineLevel="7" x14ac:dyDescent="0.2">
      <c r="A436" s="221"/>
      <c r="B436" s="227"/>
      <c r="C436" s="248"/>
      <c r="D436" s="248"/>
      <c r="E436" s="254"/>
      <c r="F436" s="265"/>
      <c r="G436" s="270"/>
      <c r="H436" s="270"/>
      <c r="I436" s="511" t="s">
        <v>80</v>
      </c>
      <c r="J436" s="483" t="s">
        <v>256</v>
      </c>
      <c r="K436" s="483"/>
      <c r="L436" s="468"/>
      <c r="M436" s="484">
        <v>1.8787459263077625E-4</v>
      </c>
    </row>
    <row r="437" spans="1:13" s="225" customFormat="1" ht="30" hidden="1" customHeight="1" outlineLevel="7" x14ac:dyDescent="0.2">
      <c r="A437" s="221"/>
      <c r="B437" s="227"/>
      <c r="C437" s="248"/>
      <c r="D437" s="248"/>
      <c r="E437" s="254"/>
      <c r="F437" s="265"/>
      <c r="G437" s="270"/>
      <c r="H437" s="270"/>
      <c r="I437" s="511" t="s">
        <v>81</v>
      </c>
      <c r="J437" s="483" t="s">
        <v>256</v>
      </c>
      <c r="K437" s="483"/>
      <c r="L437" s="468"/>
      <c r="M437" s="484">
        <v>1.2524972842051747E-4</v>
      </c>
    </row>
    <row r="438" spans="1:13" s="225" customFormat="1" ht="30" hidden="1" customHeight="1" outlineLevel="7" x14ac:dyDescent="0.2">
      <c r="A438" s="221"/>
      <c r="B438" s="227"/>
      <c r="C438" s="248"/>
      <c r="D438" s="248"/>
      <c r="E438" s="254"/>
      <c r="F438" s="265"/>
      <c r="G438" s="270"/>
      <c r="H438" s="270"/>
      <c r="I438" s="511" t="s">
        <v>82</v>
      </c>
      <c r="J438" s="483" t="s">
        <v>263</v>
      </c>
      <c r="K438" s="483"/>
      <c r="L438" s="468"/>
      <c r="M438" s="484">
        <v>1.5656216052564693E-4</v>
      </c>
    </row>
    <row r="439" spans="1:13" s="225" customFormat="1" ht="30" hidden="1" customHeight="1" outlineLevel="7" x14ac:dyDescent="0.2">
      <c r="A439" s="221"/>
      <c r="B439" s="227"/>
      <c r="C439" s="248"/>
      <c r="D439" s="248"/>
      <c r="E439" s="254"/>
      <c r="F439" s="265"/>
      <c r="G439" s="270"/>
      <c r="H439" s="270"/>
      <c r="I439" s="511" t="s">
        <v>83</v>
      </c>
      <c r="J439" s="483" t="s">
        <v>257</v>
      </c>
      <c r="K439" s="483"/>
      <c r="L439" s="468"/>
      <c r="M439" s="484">
        <v>2.3484324078847026E-4</v>
      </c>
    </row>
    <row r="440" spans="1:13" s="225" customFormat="1" ht="30" hidden="1" customHeight="1" outlineLevel="5" collapsed="1" x14ac:dyDescent="0.2">
      <c r="A440" s="221"/>
      <c r="B440" s="227"/>
      <c r="C440" s="248"/>
      <c r="D440" s="248"/>
      <c r="E440" s="254"/>
      <c r="F440" s="265"/>
      <c r="G440" s="270"/>
      <c r="H440" s="270"/>
      <c r="I440" s="514" t="s">
        <v>98</v>
      </c>
      <c r="J440" s="490"/>
      <c r="K440" s="490"/>
      <c r="L440" s="491"/>
      <c r="M440" s="492">
        <v>2.6760288614215608E-3</v>
      </c>
    </row>
    <row r="441" spans="1:13" s="225" customFormat="1" ht="30" hidden="1" customHeight="1" outlineLevel="7" x14ac:dyDescent="0.2">
      <c r="A441" s="221"/>
      <c r="B441" s="227"/>
      <c r="C441" s="248"/>
      <c r="D441" s="248"/>
      <c r="E441" s="254"/>
      <c r="F441" s="265"/>
      <c r="G441" s="270"/>
      <c r="H441" s="270"/>
      <c r="I441" s="511" t="s">
        <v>72</v>
      </c>
      <c r="J441" s="483" t="s">
        <v>256</v>
      </c>
      <c r="K441" s="483"/>
      <c r="L441" s="468"/>
      <c r="M441" s="484">
        <v>2.676028861421561E-4</v>
      </c>
    </row>
    <row r="442" spans="1:13" s="225" customFormat="1" ht="30" hidden="1" customHeight="1" outlineLevel="7" x14ac:dyDescent="0.2">
      <c r="A442" s="221"/>
      <c r="B442" s="227"/>
      <c r="C442" s="248"/>
      <c r="D442" s="248"/>
      <c r="E442" s="254"/>
      <c r="F442" s="265"/>
      <c r="G442" s="270"/>
      <c r="H442" s="270"/>
      <c r="I442" s="511" t="s">
        <v>239</v>
      </c>
      <c r="J442" s="483" t="s">
        <v>263</v>
      </c>
      <c r="K442" s="483"/>
      <c r="L442" s="468"/>
      <c r="M442" s="484">
        <v>1.33801443071078E-4</v>
      </c>
    </row>
    <row r="443" spans="1:13" s="225" customFormat="1" ht="30" hidden="1" customHeight="1" outlineLevel="7" x14ac:dyDescent="0.2">
      <c r="A443" s="221"/>
      <c r="B443" s="227"/>
      <c r="C443" s="248"/>
      <c r="D443" s="248"/>
      <c r="E443" s="254"/>
      <c r="F443" s="265"/>
      <c r="G443" s="270"/>
      <c r="H443" s="270"/>
      <c r="I443" s="511" t="s">
        <v>75</v>
      </c>
      <c r="J443" s="483" t="s">
        <v>256</v>
      </c>
      <c r="K443" s="483"/>
      <c r="L443" s="468"/>
      <c r="M443" s="484">
        <v>1.0704115445686244E-3</v>
      </c>
    </row>
    <row r="444" spans="1:13" s="225" customFormat="1" ht="30" hidden="1" customHeight="1" outlineLevel="7" x14ac:dyDescent="0.2">
      <c r="A444" s="221"/>
      <c r="B444" s="227"/>
      <c r="C444" s="248"/>
      <c r="D444" s="248"/>
      <c r="E444" s="254"/>
      <c r="F444" s="265"/>
      <c r="G444" s="270"/>
      <c r="H444" s="270"/>
      <c r="I444" s="511" t="s">
        <v>80</v>
      </c>
      <c r="J444" s="483" t="s">
        <v>256</v>
      </c>
      <c r="K444" s="483"/>
      <c r="L444" s="468"/>
      <c r="M444" s="484">
        <v>3.2112346337058716E-4</v>
      </c>
    </row>
    <row r="445" spans="1:13" s="225" customFormat="1" ht="30" hidden="1" customHeight="1" outlineLevel="7" x14ac:dyDescent="0.2">
      <c r="A445" s="221"/>
      <c r="B445" s="227"/>
      <c r="C445" s="248"/>
      <c r="D445" s="248"/>
      <c r="E445" s="254"/>
      <c r="F445" s="265"/>
      <c r="G445" s="270"/>
      <c r="H445" s="270"/>
      <c r="I445" s="511" t="s">
        <v>81</v>
      </c>
      <c r="J445" s="483" t="s">
        <v>256</v>
      </c>
      <c r="K445" s="483"/>
      <c r="L445" s="468"/>
      <c r="M445" s="484">
        <v>2.1408230891372483E-4</v>
      </c>
    </row>
    <row r="446" spans="1:13" s="225" customFormat="1" ht="30" hidden="1" customHeight="1" outlineLevel="7" x14ac:dyDescent="0.2">
      <c r="A446" s="221"/>
      <c r="B446" s="227"/>
      <c r="C446" s="248"/>
      <c r="D446" s="248"/>
      <c r="E446" s="254"/>
      <c r="F446" s="265"/>
      <c r="G446" s="270"/>
      <c r="H446" s="270"/>
      <c r="I446" s="511" t="s">
        <v>82</v>
      </c>
      <c r="J446" s="483" t="s">
        <v>263</v>
      </c>
      <c r="K446" s="483"/>
      <c r="L446" s="468"/>
      <c r="M446" s="484">
        <v>2.676028861421561E-4</v>
      </c>
    </row>
    <row r="447" spans="1:13" s="225" customFormat="1" ht="30" hidden="1" customHeight="1" outlineLevel="7" x14ac:dyDescent="0.2">
      <c r="A447" s="221"/>
      <c r="B447" s="227"/>
      <c r="C447" s="248"/>
      <c r="D447" s="248"/>
      <c r="E447" s="254"/>
      <c r="F447" s="265"/>
      <c r="G447" s="270"/>
      <c r="H447" s="270"/>
      <c r="I447" s="511" t="s">
        <v>83</v>
      </c>
      <c r="J447" s="483" t="s">
        <v>257</v>
      </c>
      <c r="K447" s="483"/>
      <c r="L447" s="468"/>
      <c r="M447" s="484">
        <v>4.014043292132341E-4</v>
      </c>
    </row>
    <row r="448" spans="1:13" s="225" customFormat="1" ht="30" hidden="1" customHeight="1" outlineLevel="5" collapsed="1" x14ac:dyDescent="0.2">
      <c r="A448" s="221"/>
      <c r="B448" s="227"/>
      <c r="C448" s="248"/>
      <c r="D448" s="248"/>
      <c r="E448" s="254"/>
      <c r="F448" s="265"/>
      <c r="G448" s="270"/>
      <c r="H448" s="270"/>
      <c r="I448" s="514" t="s">
        <v>99</v>
      </c>
      <c r="J448" s="490"/>
      <c r="K448" s="490"/>
      <c r="L448" s="491"/>
      <c r="M448" s="492">
        <v>3.7570445321568799E-3</v>
      </c>
    </row>
    <row r="449" spans="1:13" s="225" customFormat="1" ht="30" hidden="1" customHeight="1" outlineLevel="7" x14ac:dyDescent="0.2">
      <c r="A449" s="221"/>
      <c r="B449" s="227"/>
      <c r="C449" s="248"/>
      <c r="D449" s="248"/>
      <c r="E449" s="254"/>
      <c r="F449" s="265"/>
      <c r="G449" s="270"/>
      <c r="H449" s="270"/>
      <c r="I449" s="511" t="s">
        <v>72</v>
      </c>
      <c r="J449" s="483" t="s">
        <v>256</v>
      </c>
      <c r="K449" s="483"/>
      <c r="L449" s="468"/>
      <c r="M449" s="484">
        <v>3.7570445321568799E-4</v>
      </c>
    </row>
    <row r="450" spans="1:13" s="225" customFormat="1" ht="30" hidden="1" customHeight="1" outlineLevel="7" x14ac:dyDescent="0.2">
      <c r="A450" s="221"/>
      <c r="B450" s="227"/>
      <c r="C450" s="248"/>
      <c r="D450" s="248"/>
      <c r="E450" s="254"/>
      <c r="F450" s="265"/>
      <c r="G450" s="270"/>
      <c r="H450" s="270"/>
      <c r="I450" s="511" t="s">
        <v>239</v>
      </c>
      <c r="J450" s="483" t="s">
        <v>263</v>
      </c>
      <c r="K450" s="483"/>
      <c r="L450" s="468"/>
      <c r="M450" s="484">
        <v>1.8785222660784394E-4</v>
      </c>
    </row>
    <row r="451" spans="1:13" s="225" customFormat="1" ht="30" hidden="1" customHeight="1" outlineLevel="7" x14ac:dyDescent="0.2">
      <c r="A451" s="221"/>
      <c r="B451" s="227"/>
      <c r="C451" s="248"/>
      <c r="D451" s="248"/>
      <c r="E451" s="254"/>
      <c r="F451" s="265"/>
      <c r="G451" s="270"/>
      <c r="H451" s="270"/>
      <c r="I451" s="511" t="s">
        <v>75</v>
      </c>
      <c r="J451" s="483" t="s">
        <v>256</v>
      </c>
      <c r="K451" s="483"/>
      <c r="L451" s="468"/>
      <c r="M451" s="484">
        <v>1.502817812862752E-3</v>
      </c>
    </row>
    <row r="452" spans="1:13" s="225" customFormat="1" ht="30" hidden="1" customHeight="1" outlineLevel="7" x14ac:dyDescent="0.2">
      <c r="A452" s="221"/>
      <c r="B452" s="227"/>
      <c r="C452" s="248"/>
      <c r="D452" s="248"/>
      <c r="E452" s="254"/>
      <c r="F452" s="265"/>
      <c r="G452" s="270"/>
      <c r="H452" s="270"/>
      <c r="I452" s="511" t="s">
        <v>80</v>
      </c>
      <c r="J452" s="483" t="s">
        <v>256</v>
      </c>
      <c r="K452" s="483"/>
      <c r="L452" s="468"/>
      <c r="M452" s="484">
        <v>4.5084534385882538E-4</v>
      </c>
    </row>
    <row r="453" spans="1:13" s="225" customFormat="1" ht="30" hidden="1" customHeight="1" outlineLevel="7" x14ac:dyDescent="0.2">
      <c r="A453" s="221"/>
      <c r="B453" s="227"/>
      <c r="C453" s="248"/>
      <c r="D453" s="248"/>
      <c r="E453" s="254"/>
      <c r="F453" s="265"/>
      <c r="G453" s="270"/>
      <c r="H453" s="270"/>
      <c r="I453" s="511" t="s">
        <v>81</v>
      </c>
      <c r="J453" s="483" t="s">
        <v>256</v>
      </c>
      <c r="K453" s="483"/>
      <c r="L453" s="468"/>
      <c r="M453" s="484">
        <v>3.0056356257255034E-4</v>
      </c>
    </row>
    <row r="454" spans="1:13" s="225" customFormat="1" ht="30" hidden="1" customHeight="1" outlineLevel="7" x14ac:dyDescent="0.2">
      <c r="A454" s="221"/>
      <c r="B454" s="227"/>
      <c r="C454" s="248"/>
      <c r="D454" s="248"/>
      <c r="E454" s="254"/>
      <c r="F454" s="265"/>
      <c r="G454" s="270"/>
      <c r="H454" s="270"/>
      <c r="I454" s="511" t="s">
        <v>82</v>
      </c>
      <c r="J454" s="483" t="s">
        <v>263</v>
      </c>
      <c r="K454" s="483"/>
      <c r="L454" s="468"/>
      <c r="M454" s="484">
        <v>3.7570445321568799E-4</v>
      </c>
    </row>
    <row r="455" spans="1:13" s="225" customFormat="1" ht="30" hidden="1" customHeight="1" outlineLevel="7" x14ac:dyDescent="0.2">
      <c r="A455" s="221"/>
      <c r="B455" s="227"/>
      <c r="C455" s="248"/>
      <c r="D455" s="248"/>
      <c r="E455" s="254"/>
      <c r="F455" s="265"/>
      <c r="G455" s="270"/>
      <c r="H455" s="270"/>
      <c r="I455" s="511" t="s">
        <v>83</v>
      </c>
      <c r="J455" s="483" t="s">
        <v>257</v>
      </c>
      <c r="K455" s="483"/>
      <c r="L455" s="468"/>
      <c r="M455" s="484">
        <v>5.6355667982353199E-4</v>
      </c>
    </row>
    <row r="456" spans="1:13" s="225" customFormat="1" ht="30" hidden="1" customHeight="1" outlineLevel="5" collapsed="1" x14ac:dyDescent="0.2">
      <c r="A456" s="221"/>
      <c r="B456" s="227"/>
      <c r="C456" s="248"/>
      <c r="D456" s="248"/>
      <c r="E456" s="254"/>
      <c r="F456" s="265"/>
      <c r="G456" s="270"/>
      <c r="H456" s="270"/>
      <c r="I456" s="514" t="s">
        <v>100</v>
      </c>
      <c r="J456" s="490"/>
      <c r="K456" s="490"/>
      <c r="L456" s="491"/>
      <c r="M456" s="492">
        <v>2.1550320919412566E-3</v>
      </c>
    </row>
    <row r="457" spans="1:13" s="225" customFormat="1" ht="30" hidden="1" customHeight="1" outlineLevel="7" x14ac:dyDescent="0.2">
      <c r="A457" s="221"/>
      <c r="B457" s="227"/>
      <c r="C457" s="248"/>
      <c r="D457" s="248"/>
      <c r="E457" s="254"/>
      <c r="F457" s="265"/>
      <c r="G457" s="270"/>
      <c r="H457" s="270"/>
      <c r="I457" s="511" t="s">
        <v>72</v>
      </c>
      <c r="J457" s="483" t="s">
        <v>256</v>
      </c>
      <c r="K457" s="483"/>
      <c r="L457" s="468"/>
      <c r="M457" s="484">
        <v>2.155032091941257E-4</v>
      </c>
    </row>
    <row r="458" spans="1:13" s="225" customFormat="1" ht="30" hidden="1" customHeight="1" outlineLevel="7" x14ac:dyDescent="0.2">
      <c r="A458" s="221"/>
      <c r="B458" s="227"/>
      <c r="C458" s="248"/>
      <c r="D458" s="248"/>
      <c r="E458" s="254"/>
      <c r="F458" s="265"/>
      <c r="G458" s="270"/>
      <c r="H458" s="270"/>
      <c r="I458" s="511" t="s">
        <v>239</v>
      </c>
      <c r="J458" s="483" t="s">
        <v>263</v>
      </c>
      <c r="K458" s="483"/>
      <c r="L458" s="468"/>
      <c r="M458" s="484">
        <v>1.0775160459706282E-4</v>
      </c>
    </row>
    <row r="459" spans="1:13" s="225" customFormat="1" ht="30" hidden="1" customHeight="1" outlineLevel="7" x14ac:dyDescent="0.2">
      <c r="A459" s="221"/>
      <c r="B459" s="227"/>
      <c r="C459" s="248"/>
      <c r="D459" s="248"/>
      <c r="E459" s="254"/>
      <c r="F459" s="265"/>
      <c r="G459" s="270"/>
      <c r="H459" s="270"/>
      <c r="I459" s="511" t="s">
        <v>75</v>
      </c>
      <c r="J459" s="483" t="s">
        <v>256</v>
      </c>
      <c r="K459" s="483"/>
      <c r="L459" s="468"/>
      <c r="M459" s="484">
        <v>8.620128367765028E-4</v>
      </c>
    </row>
    <row r="460" spans="1:13" s="225" customFormat="1" ht="30" hidden="1" customHeight="1" outlineLevel="7" x14ac:dyDescent="0.2">
      <c r="A460" s="221"/>
      <c r="B460" s="227"/>
      <c r="C460" s="248"/>
      <c r="D460" s="248"/>
      <c r="E460" s="254"/>
      <c r="F460" s="265"/>
      <c r="G460" s="270"/>
      <c r="H460" s="270"/>
      <c r="I460" s="511" t="s">
        <v>80</v>
      </c>
      <c r="J460" s="483" t="s">
        <v>256</v>
      </c>
      <c r="K460" s="483"/>
      <c r="L460" s="468"/>
      <c r="M460" s="484">
        <v>2.5860385103295075E-4</v>
      </c>
    </row>
    <row r="461" spans="1:13" s="225" customFormat="1" ht="30" hidden="1" customHeight="1" outlineLevel="7" x14ac:dyDescent="0.2">
      <c r="A461" s="221"/>
      <c r="B461" s="227"/>
      <c r="C461" s="248"/>
      <c r="D461" s="248"/>
      <c r="E461" s="254"/>
      <c r="F461" s="265"/>
      <c r="G461" s="270"/>
      <c r="H461" s="270"/>
      <c r="I461" s="511" t="s">
        <v>81</v>
      </c>
      <c r="J461" s="483" t="s">
        <v>256</v>
      </c>
      <c r="K461" s="483"/>
      <c r="L461" s="468"/>
      <c r="M461" s="484">
        <v>1.7240256735530048E-4</v>
      </c>
    </row>
    <row r="462" spans="1:13" s="225" customFormat="1" ht="30" hidden="1" customHeight="1" outlineLevel="7" x14ac:dyDescent="0.2">
      <c r="A462" s="221"/>
      <c r="B462" s="227"/>
      <c r="C462" s="248"/>
      <c r="D462" s="248"/>
      <c r="E462" s="254"/>
      <c r="F462" s="265"/>
      <c r="G462" s="270"/>
      <c r="H462" s="270"/>
      <c r="I462" s="511" t="s">
        <v>82</v>
      </c>
      <c r="J462" s="483" t="s">
        <v>263</v>
      </c>
      <c r="K462" s="483"/>
      <c r="L462" s="468"/>
      <c r="M462" s="484">
        <v>2.155032091941257E-4</v>
      </c>
    </row>
    <row r="463" spans="1:13" s="225" customFormat="1" ht="30" hidden="1" customHeight="1" outlineLevel="7" x14ac:dyDescent="0.2">
      <c r="A463" s="221"/>
      <c r="B463" s="227"/>
      <c r="C463" s="248"/>
      <c r="D463" s="248"/>
      <c r="E463" s="254"/>
      <c r="F463" s="265"/>
      <c r="G463" s="270"/>
      <c r="H463" s="270"/>
      <c r="I463" s="511" t="s">
        <v>83</v>
      </c>
      <c r="J463" s="483" t="s">
        <v>257</v>
      </c>
      <c r="K463" s="483"/>
      <c r="L463" s="468"/>
      <c r="M463" s="484">
        <v>3.2325481379118849E-4</v>
      </c>
    </row>
    <row r="464" spans="1:13" s="225" customFormat="1" ht="30" hidden="1" customHeight="1" outlineLevel="5" collapsed="1" x14ac:dyDescent="0.2">
      <c r="A464" s="221"/>
      <c r="B464" s="227"/>
      <c r="C464" s="248"/>
      <c r="D464" s="248"/>
      <c r="E464" s="254"/>
      <c r="F464" s="265"/>
      <c r="G464" s="270"/>
      <c r="H464" s="270"/>
      <c r="I464" s="514" t="s">
        <v>101</v>
      </c>
      <c r="J464" s="490"/>
      <c r="K464" s="490"/>
      <c r="L464" s="491"/>
      <c r="M464" s="492">
        <v>3.0269649177124104E-3</v>
      </c>
    </row>
    <row r="465" spans="1:13" s="225" customFormat="1" ht="30" hidden="1" customHeight="1" outlineLevel="7" x14ac:dyDescent="0.2">
      <c r="A465" s="221"/>
      <c r="B465" s="227"/>
      <c r="C465" s="248"/>
      <c r="D465" s="248"/>
      <c r="E465" s="254"/>
      <c r="F465" s="265"/>
      <c r="G465" s="270"/>
      <c r="H465" s="270"/>
      <c r="I465" s="511" t="s">
        <v>72</v>
      </c>
      <c r="J465" s="483" t="s">
        <v>256</v>
      </c>
      <c r="K465" s="483"/>
      <c r="L465" s="468"/>
      <c r="M465" s="484">
        <v>3.0269649177124106E-4</v>
      </c>
    </row>
    <row r="466" spans="1:13" s="225" customFormat="1" ht="30" hidden="1" customHeight="1" outlineLevel="7" x14ac:dyDescent="0.2">
      <c r="A466" s="221"/>
      <c r="B466" s="227"/>
      <c r="C466" s="248"/>
      <c r="D466" s="248"/>
      <c r="E466" s="254"/>
      <c r="F466" s="265"/>
      <c r="G466" s="270"/>
      <c r="H466" s="270"/>
      <c r="I466" s="511" t="s">
        <v>239</v>
      </c>
      <c r="J466" s="483" t="s">
        <v>263</v>
      </c>
      <c r="K466" s="483"/>
      <c r="L466" s="468"/>
      <c r="M466" s="484">
        <v>1.5134824588562047E-4</v>
      </c>
    </row>
    <row r="467" spans="1:13" s="225" customFormat="1" ht="30" hidden="1" customHeight="1" outlineLevel="7" x14ac:dyDescent="0.2">
      <c r="A467" s="221"/>
      <c r="B467" s="227"/>
      <c r="C467" s="248"/>
      <c r="D467" s="248"/>
      <c r="E467" s="254"/>
      <c r="F467" s="265"/>
      <c r="G467" s="270"/>
      <c r="H467" s="270"/>
      <c r="I467" s="511" t="s">
        <v>75</v>
      </c>
      <c r="J467" s="483" t="s">
        <v>256</v>
      </c>
      <c r="K467" s="483"/>
      <c r="L467" s="468"/>
      <c r="M467" s="484">
        <v>1.2107859670849642E-3</v>
      </c>
    </row>
    <row r="468" spans="1:13" s="225" customFormat="1" ht="30" hidden="1" customHeight="1" outlineLevel="7" x14ac:dyDescent="0.2">
      <c r="A468" s="221"/>
      <c r="B468" s="227"/>
      <c r="C468" s="248"/>
      <c r="D468" s="248"/>
      <c r="E468" s="254"/>
      <c r="F468" s="265"/>
      <c r="G468" s="270"/>
      <c r="H468" s="270"/>
      <c r="I468" s="511" t="s">
        <v>80</v>
      </c>
      <c r="J468" s="483" t="s">
        <v>256</v>
      </c>
      <c r="K468" s="483"/>
      <c r="L468" s="468"/>
      <c r="M468" s="484">
        <v>3.6323579012548913E-4</v>
      </c>
    </row>
    <row r="469" spans="1:13" s="225" customFormat="1" ht="30" hidden="1" customHeight="1" outlineLevel="7" x14ac:dyDescent="0.2">
      <c r="A469" s="221"/>
      <c r="B469" s="227"/>
      <c r="C469" s="248"/>
      <c r="D469" s="248"/>
      <c r="E469" s="254"/>
      <c r="F469" s="265"/>
      <c r="G469" s="270"/>
      <c r="H469" s="270"/>
      <c r="I469" s="511" t="s">
        <v>81</v>
      </c>
      <c r="J469" s="483" t="s">
        <v>256</v>
      </c>
      <c r="K469" s="483"/>
      <c r="L469" s="468"/>
      <c r="M469" s="484">
        <v>2.4215719341699277E-4</v>
      </c>
    </row>
    <row r="470" spans="1:13" s="225" customFormat="1" ht="30" hidden="1" customHeight="1" outlineLevel="7" x14ac:dyDescent="0.2">
      <c r="A470" s="221"/>
      <c r="B470" s="227"/>
      <c r="C470" s="248"/>
      <c r="D470" s="248"/>
      <c r="E470" s="254"/>
      <c r="F470" s="265"/>
      <c r="G470" s="270"/>
      <c r="H470" s="270"/>
      <c r="I470" s="511" t="s">
        <v>82</v>
      </c>
      <c r="J470" s="483" t="s">
        <v>263</v>
      </c>
      <c r="K470" s="483"/>
      <c r="L470" s="468"/>
      <c r="M470" s="484">
        <v>3.0269649177124106E-4</v>
      </c>
    </row>
    <row r="471" spans="1:13" s="225" customFormat="1" ht="30" hidden="1" customHeight="1" outlineLevel="7" x14ac:dyDescent="0.2">
      <c r="A471" s="221"/>
      <c r="B471" s="227"/>
      <c r="C471" s="248"/>
      <c r="D471" s="248"/>
      <c r="E471" s="254"/>
      <c r="F471" s="265"/>
      <c r="G471" s="270"/>
      <c r="H471" s="270"/>
      <c r="I471" s="511" t="s">
        <v>83</v>
      </c>
      <c r="J471" s="483" t="s">
        <v>257</v>
      </c>
      <c r="K471" s="483"/>
      <c r="L471" s="468"/>
      <c r="M471" s="484">
        <v>4.5404473765686145E-4</v>
      </c>
    </row>
    <row r="472" spans="1:13" s="225" customFormat="1" ht="30" hidden="1" customHeight="1" outlineLevel="5" collapsed="1" x14ac:dyDescent="0.2">
      <c r="A472" s="221"/>
      <c r="B472" s="227"/>
      <c r="C472" s="248"/>
      <c r="D472" s="248"/>
      <c r="E472" s="254"/>
      <c r="F472" s="265"/>
      <c r="G472" s="270"/>
      <c r="H472" s="270"/>
      <c r="I472" s="514" t="s">
        <v>102</v>
      </c>
      <c r="J472" s="490"/>
      <c r="K472" s="490"/>
      <c r="L472" s="491"/>
      <c r="M472" s="492">
        <v>8.7885313639606824E-4</v>
      </c>
    </row>
    <row r="473" spans="1:13" s="225" customFormat="1" ht="30" hidden="1" customHeight="1" outlineLevel="7" x14ac:dyDescent="0.2">
      <c r="A473" s="221"/>
      <c r="B473" s="227"/>
      <c r="C473" s="248"/>
      <c r="D473" s="248"/>
      <c r="E473" s="254"/>
      <c r="F473" s="265"/>
      <c r="G473" s="270"/>
      <c r="H473" s="270"/>
      <c r="I473" s="511" t="s">
        <v>72</v>
      </c>
      <c r="J473" s="483" t="s">
        <v>256</v>
      </c>
      <c r="K473" s="483"/>
      <c r="L473" s="468"/>
      <c r="M473" s="484">
        <v>8.7885313639606829E-5</v>
      </c>
    </row>
    <row r="474" spans="1:13" s="225" customFormat="1" ht="30" hidden="1" customHeight="1" outlineLevel="7" x14ac:dyDescent="0.2">
      <c r="A474" s="221"/>
      <c r="B474" s="227"/>
      <c r="C474" s="248"/>
      <c r="D474" s="248"/>
      <c r="E474" s="254"/>
      <c r="F474" s="265"/>
      <c r="G474" s="270"/>
      <c r="H474" s="270"/>
      <c r="I474" s="511" t="s">
        <v>239</v>
      </c>
      <c r="J474" s="483" t="s">
        <v>263</v>
      </c>
      <c r="K474" s="483"/>
      <c r="L474" s="468"/>
      <c r="M474" s="484">
        <v>4.3942656819803415E-5</v>
      </c>
    </row>
    <row r="475" spans="1:13" s="225" customFormat="1" ht="30" hidden="1" customHeight="1" outlineLevel="7" x14ac:dyDescent="0.2">
      <c r="A475" s="221"/>
      <c r="B475" s="227"/>
      <c r="C475" s="248"/>
      <c r="D475" s="248"/>
      <c r="E475" s="254"/>
      <c r="F475" s="265"/>
      <c r="G475" s="270"/>
      <c r="H475" s="270"/>
      <c r="I475" s="511" t="s">
        <v>75</v>
      </c>
      <c r="J475" s="483" t="s">
        <v>256</v>
      </c>
      <c r="K475" s="483"/>
      <c r="L475" s="468"/>
      <c r="M475" s="484">
        <v>3.5154125455842732E-4</v>
      </c>
    </row>
    <row r="476" spans="1:13" s="225" customFormat="1" ht="30" hidden="1" customHeight="1" outlineLevel="7" x14ac:dyDescent="0.2">
      <c r="A476" s="221"/>
      <c r="B476" s="227"/>
      <c r="C476" s="248"/>
      <c r="D476" s="248"/>
      <c r="E476" s="254"/>
      <c r="F476" s="265"/>
      <c r="G476" s="270"/>
      <c r="H476" s="270"/>
      <c r="I476" s="511" t="s">
        <v>80</v>
      </c>
      <c r="J476" s="483" t="s">
        <v>256</v>
      </c>
      <c r="K476" s="483"/>
      <c r="L476" s="468"/>
      <c r="M476" s="484">
        <v>1.0546237636752818E-4</v>
      </c>
    </row>
    <row r="477" spans="1:13" s="225" customFormat="1" ht="30" hidden="1" customHeight="1" outlineLevel="7" x14ac:dyDescent="0.2">
      <c r="A477" s="221"/>
      <c r="B477" s="227"/>
      <c r="C477" s="248"/>
      <c r="D477" s="248"/>
      <c r="E477" s="254"/>
      <c r="F477" s="265"/>
      <c r="G477" s="270"/>
      <c r="H477" s="270"/>
      <c r="I477" s="511" t="s">
        <v>81</v>
      </c>
      <c r="J477" s="483" t="s">
        <v>256</v>
      </c>
      <c r="K477" s="483"/>
      <c r="L477" s="468"/>
      <c r="M477" s="484">
        <v>7.030825091168545E-5</v>
      </c>
    </row>
    <row r="478" spans="1:13" s="225" customFormat="1" ht="30" hidden="1" customHeight="1" outlineLevel="7" x14ac:dyDescent="0.2">
      <c r="A478" s="221"/>
      <c r="B478" s="227"/>
      <c r="C478" s="248"/>
      <c r="D478" s="248"/>
      <c r="E478" s="254"/>
      <c r="F478" s="265"/>
      <c r="G478" s="270"/>
      <c r="H478" s="270"/>
      <c r="I478" s="511" t="s">
        <v>82</v>
      </c>
      <c r="J478" s="483" t="s">
        <v>263</v>
      </c>
      <c r="K478" s="483"/>
      <c r="L478" s="468"/>
      <c r="M478" s="484">
        <v>8.7885313639606829E-5</v>
      </c>
    </row>
    <row r="479" spans="1:13" s="225" customFormat="1" ht="30" hidden="1" customHeight="1" outlineLevel="7" x14ac:dyDescent="0.2">
      <c r="A479" s="221"/>
      <c r="B479" s="227"/>
      <c r="C479" s="248"/>
      <c r="D479" s="248"/>
      <c r="E479" s="254"/>
      <c r="F479" s="265"/>
      <c r="G479" s="270"/>
      <c r="H479" s="270"/>
      <c r="I479" s="511" t="s">
        <v>83</v>
      </c>
      <c r="J479" s="483" t="s">
        <v>257</v>
      </c>
      <c r="K479" s="483"/>
      <c r="L479" s="468"/>
      <c r="M479" s="484">
        <v>1.3182797045941023E-4</v>
      </c>
    </row>
    <row r="480" spans="1:13" s="225" customFormat="1" ht="30" hidden="1" customHeight="1" outlineLevel="5" collapsed="1" x14ac:dyDescent="0.2">
      <c r="A480" s="221"/>
      <c r="B480" s="227"/>
      <c r="C480" s="248"/>
      <c r="D480" s="248"/>
      <c r="E480" s="254"/>
      <c r="F480" s="265"/>
      <c r="G480" s="270"/>
      <c r="H480" s="270"/>
      <c r="I480" s="514" t="s">
        <v>103</v>
      </c>
      <c r="J480" s="490"/>
      <c r="K480" s="490"/>
      <c r="L480" s="491"/>
      <c r="M480" s="492">
        <v>1.6577169938009669E-3</v>
      </c>
    </row>
    <row r="481" spans="1:13" s="225" customFormat="1" ht="30" hidden="1" customHeight="1" outlineLevel="7" x14ac:dyDescent="0.2">
      <c r="A481" s="221"/>
      <c r="B481" s="227"/>
      <c r="C481" s="248"/>
      <c r="D481" s="248"/>
      <c r="E481" s="254"/>
      <c r="F481" s="265"/>
      <c r="G481" s="270"/>
      <c r="H481" s="270"/>
      <c r="I481" s="511" t="s">
        <v>72</v>
      </c>
      <c r="J481" s="483" t="s">
        <v>256</v>
      </c>
      <c r="K481" s="483"/>
      <c r="L481" s="468"/>
      <c r="M481" s="484">
        <v>1.6577169938009669E-4</v>
      </c>
    </row>
    <row r="482" spans="1:13" s="225" customFormat="1" ht="30" hidden="1" customHeight="1" outlineLevel="7" x14ac:dyDescent="0.2">
      <c r="A482" s="221"/>
      <c r="B482" s="227"/>
      <c r="C482" s="248"/>
      <c r="D482" s="248"/>
      <c r="E482" s="254"/>
      <c r="F482" s="265"/>
      <c r="G482" s="270"/>
      <c r="H482" s="270"/>
      <c r="I482" s="511" t="s">
        <v>239</v>
      </c>
      <c r="J482" s="483" t="s">
        <v>263</v>
      </c>
      <c r="K482" s="483"/>
      <c r="L482" s="468"/>
      <c r="M482" s="484">
        <v>8.2885849690048346E-5</v>
      </c>
    </row>
    <row r="483" spans="1:13" s="225" customFormat="1" ht="30" hidden="1" customHeight="1" outlineLevel="7" x14ac:dyDescent="0.2">
      <c r="A483" s="221"/>
      <c r="B483" s="227"/>
      <c r="C483" s="248"/>
      <c r="D483" s="248"/>
      <c r="E483" s="254"/>
      <c r="F483" s="265"/>
      <c r="G483" s="270"/>
      <c r="H483" s="270"/>
      <c r="I483" s="511" t="s">
        <v>75</v>
      </c>
      <c r="J483" s="483" t="s">
        <v>256</v>
      </c>
      <c r="K483" s="483"/>
      <c r="L483" s="468"/>
      <c r="M483" s="484">
        <v>6.6308679752038677E-4</v>
      </c>
    </row>
    <row r="484" spans="1:13" s="225" customFormat="1" ht="30" hidden="1" customHeight="1" outlineLevel="7" x14ac:dyDescent="0.2">
      <c r="A484" s="221"/>
      <c r="B484" s="227"/>
      <c r="C484" s="248"/>
      <c r="D484" s="248"/>
      <c r="E484" s="254"/>
      <c r="F484" s="265"/>
      <c r="G484" s="270"/>
      <c r="H484" s="270"/>
      <c r="I484" s="511" t="s">
        <v>80</v>
      </c>
      <c r="J484" s="483" t="s">
        <v>256</v>
      </c>
      <c r="K484" s="483"/>
      <c r="L484" s="468"/>
      <c r="M484" s="484">
        <v>1.98926039256116E-4</v>
      </c>
    </row>
    <row r="485" spans="1:13" s="225" customFormat="1" ht="30" hidden="1" customHeight="1" outlineLevel="7" x14ac:dyDescent="0.2">
      <c r="A485" s="221"/>
      <c r="B485" s="227"/>
      <c r="C485" s="248"/>
      <c r="D485" s="248"/>
      <c r="E485" s="254"/>
      <c r="F485" s="265"/>
      <c r="G485" s="270"/>
      <c r="H485" s="270"/>
      <c r="I485" s="511" t="s">
        <v>81</v>
      </c>
      <c r="J485" s="483" t="s">
        <v>256</v>
      </c>
      <c r="K485" s="483"/>
      <c r="L485" s="468"/>
      <c r="M485" s="484">
        <v>1.3261735950407735E-4</v>
      </c>
    </row>
    <row r="486" spans="1:13" s="225" customFormat="1" ht="30" hidden="1" customHeight="1" outlineLevel="7" x14ac:dyDescent="0.2">
      <c r="A486" s="221"/>
      <c r="B486" s="227"/>
      <c r="C486" s="248"/>
      <c r="D486" s="248"/>
      <c r="E486" s="254"/>
      <c r="F486" s="265"/>
      <c r="G486" s="270"/>
      <c r="H486" s="270"/>
      <c r="I486" s="511" t="s">
        <v>82</v>
      </c>
      <c r="J486" s="483" t="s">
        <v>263</v>
      </c>
      <c r="K486" s="483"/>
      <c r="L486" s="468"/>
      <c r="M486" s="484">
        <v>1.6577169938009669E-4</v>
      </c>
    </row>
    <row r="487" spans="1:13" s="225" customFormat="1" ht="30" hidden="1" customHeight="1" outlineLevel="7" x14ac:dyDescent="0.2">
      <c r="A487" s="221"/>
      <c r="B487" s="227"/>
      <c r="C487" s="248"/>
      <c r="D487" s="248"/>
      <c r="E487" s="254"/>
      <c r="F487" s="265"/>
      <c r="G487" s="270"/>
      <c r="H487" s="270"/>
      <c r="I487" s="511" t="s">
        <v>83</v>
      </c>
      <c r="J487" s="483" t="s">
        <v>257</v>
      </c>
      <c r="K487" s="483"/>
      <c r="L487" s="468"/>
      <c r="M487" s="484">
        <v>2.4865754907014504E-4</v>
      </c>
    </row>
    <row r="488" spans="1:13" s="225" customFormat="1" ht="30" hidden="1" customHeight="1" outlineLevel="5" collapsed="1" x14ac:dyDescent="0.2">
      <c r="A488" s="221"/>
      <c r="B488" s="227"/>
      <c r="C488" s="248"/>
      <c r="D488" s="248"/>
      <c r="E488" s="254"/>
      <c r="F488" s="265"/>
      <c r="G488" s="270"/>
      <c r="H488" s="270"/>
      <c r="I488" s="514" t="s">
        <v>104</v>
      </c>
      <c r="J488" s="490"/>
      <c r="K488" s="490"/>
      <c r="L488" s="491"/>
      <c r="M488" s="492">
        <v>8.3675238734715453E-4</v>
      </c>
    </row>
    <row r="489" spans="1:13" s="225" customFormat="1" ht="30" hidden="1" customHeight="1" outlineLevel="7" x14ac:dyDescent="0.2">
      <c r="A489" s="221"/>
      <c r="B489" s="227"/>
      <c r="C489" s="248"/>
      <c r="D489" s="248"/>
      <c r="E489" s="254"/>
      <c r="F489" s="265"/>
      <c r="G489" s="270"/>
      <c r="H489" s="270"/>
      <c r="I489" s="511" t="s">
        <v>72</v>
      </c>
      <c r="J489" s="483" t="s">
        <v>256</v>
      </c>
      <c r="K489" s="483"/>
      <c r="L489" s="468"/>
      <c r="M489" s="484">
        <v>8.3675238734715456E-5</v>
      </c>
    </row>
    <row r="490" spans="1:13" s="225" customFormat="1" ht="30" hidden="1" customHeight="1" outlineLevel="7" x14ac:dyDescent="0.2">
      <c r="A490" s="221"/>
      <c r="B490" s="227"/>
      <c r="C490" s="248"/>
      <c r="D490" s="248"/>
      <c r="E490" s="254"/>
      <c r="F490" s="265"/>
      <c r="G490" s="270"/>
      <c r="H490" s="270"/>
      <c r="I490" s="511" t="s">
        <v>239</v>
      </c>
      <c r="J490" s="483" t="s">
        <v>263</v>
      </c>
      <c r="K490" s="483"/>
      <c r="L490" s="468"/>
      <c r="M490" s="484">
        <v>4.1837619367357721E-5</v>
      </c>
    </row>
    <row r="491" spans="1:13" s="225" customFormat="1" ht="30" hidden="1" customHeight="1" outlineLevel="7" x14ac:dyDescent="0.2">
      <c r="A491" s="221"/>
      <c r="B491" s="227"/>
      <c r="C491" s="248"/>
      <c r="D491" s="248"/>
      <c r="E491" s="254"/>
      <c r="F491" s="265"/>
      <c r="G491" s="270"/>
      <c r="H491" s="270"/>
      <c r="I491" s="511" t="s">
        <v>75</v>
      </c>
      <c r="J491" s="483" t="s">
        <v>256</v>
      </c>
      <c r="K491" s="483"/>
      <c r="L491" s="468"/>
      <c r="M491" s="484">
        <v>3.3470095493886182E-4</v>
      </c>
    </row>
    <row r="492" spans="1:13" s="225" customFormat="1" ht="30" hidden="1" customHeight="1" outlineLevel="7" x14ac:dyDescent="0.2">
      <c r="A492" s="221"/>
      <c r="B492" s="227"/>
      <c r="C492" s="248"/>
      <c r="D492" s="248"/>
      <c r="E492" s="254"/>
      <c r="F492" s="265"/>
      <c r="G492" s="270"/>
      <c r="H492" s="270"/>
      <c r="I492" s="511" t="s">
        <v>80</v>
      </c>
      <c r="J492" s="483" t="s">
        <v>256</v>
      </c>
      <c r="K492" s="483"/>
      <c r="L492" s="468"/>
      <c r="M492" s="484">
        <v>1.004102864816585E-4</v>
      </c>
    </row>
    <row r="493" spans="1:13" s="225" customFormat="1" ht="30" hidden="1" customHeight="1" outlineLevel="7" x14ac:dyDescent="0.2">
      <c r="A493" s="221"/>
      <c r="B493" s="227"/>
      <c r="C493" s="248"/>
      <c r="D493" s="248"/>
      <c r="E493" s="254"/>
      <c r="F493" s="265"/>
      <c r="G493" s="270"/>
      <c r="H493" s="270"/>
      <c r="I493" s="511" t="s">
        <v>81</v>
      </c>
      <c r="J493" s="483" t="s">
        <v>256</v>
      </c>
      <c r="K493" s="483"/>
      <c r="L493" s="468"/>
      <c r="M493" s="484">
        <v>6.6940190987772343E-5</v>
      </c>
    </row>
    <row r="494" spans="1:13" s="225" customFormat="1" ht="30" hidden="1" customHeight="1" outlineLevel="7" x14ac:dyDescent="0.2">
      <c r="A494" s="221"/>
      <c r="B494" s="227"/>
      <c r="C494" s="248"/>
      <c r="D494" s="248"/>
      <c r="E494" s="254"/>
      <c r="F494" s="265"/>
      <c r="G494" s="270"/>
      <c r="H494" s="270"/>
      <c r="I494" s="511" t="s">
        <v>82</v>
      </c>
      <c r="J494" s="483" t="s">
        <v>263</v>
      </c>
      <c r="K494" s="483"/>
      <c r="L494" s="468"/>
      <c r="M494" s="484">
        <v>8.3675238734715456E-5</v>
      </c>
    </row>
    <row r="495" spans="1:13" s="225" customFormat="1" ht="30" hidden="1" customHeight="1" outlineLevel="7" x14ac:dyDescent="0.2">
      <c r="A495" s="221"/>
      <c r="B495" s="227"/>
      <c r="C495" s="248"/>
      <c r="D495" s="248"/>
      <c r="E495" s="254"/>
      <c r="F495" s="265"/>
      <c r="G495" s="270"/>
      <c r="H495" s="270"/>
      <c r="I495" s="511" t="s">
        <v>83</v>
      </c>
      <c r="J495" s="483" t="s">
        <v>257</v>
      </c>
      <c r="K495" s="483"/>
      <c r="L495" s="468"/>
      <c r="M495" s="484">
        <v>1.2551285810207319E-4</v>
      </c>
    </row>
    <row r="496" spans="1:13" s="225" customFormat="1" ht="30" hidden="1" customHeight="1" outlineLevel="5" collapsed="1" x14ac:dyDescent="0.2">
      <c r="A496" s="221"/>
      <c r="B496" s="227"/>
      <c r="C496" s="248"/>
      <c r="D496" s="248"/>
      <c r="E496" s="254"/>
      <c r="F496" s="265"/>
      <c r="G496" s="270"/>
      <c r="H496" s="270"/>
      <c r="I496" s="514" t="s">
        <v>105</v>
      </c>
      <c r="J496" s="490"/>
      <c r="K496" s="490"/>
      <c r="L496" s="491"/>
      <c r="M496" s="492">
        <v>1.5143902562575725E-3</v>
      </c>
    </row>
    <row r="497" spans="1:13" s="225" customFormat="1" ht="30" hidden="1" customHeight="1" outlineLevel="7" x14ac:dyDescent="0.2">
      <c r="A497" s="221"/>
      <c r="B497" s="227"/>
      <c r="C497" s="248"/>
      <c r="D497" s="248"/>
      <c r="E497" s="254"/>
      <c r="F497" s="265"/>
      <c r="G497" s="270"/>
      <c r="H497" s="270"/>
      <c r="I497" s="511" t="s">
        <v>72</v>
      </c>
      <c r="J497" s="483" t="s">
        <v>256</v>
      </c>
      <c r="K497" s="483"/>
      <c r="L497" s="468"/>
      <c r="M497" s="484">
        <v>1.5143902562575725E-4</v>
      </c>
    </row>
    <row r="498" spans="1:13" s="225" customFormat="1" ht="30" hidden="1" customHeight="1" outlineLevel="7" x14ac:dyDescent="0.2">
      <c r="A498" s="221"/>
      <c r="B498" s="227"/>
      <c r="C498" s="248"/>
      <c r="D498" s="248"/>
      <c r="E498" s="254"/>
      <c r="F498" s="265"/>
      <c r="G498" s="270"/>
      <c r="H498" s="270"/>
      <c r="I498" s="511" t="s">
        <v>239</v>
      </c>
      <c r="J498" s="483" t="s">
        <v>263</v>
      </c>
      <c r="K498" s="483"/>
      <c r="L498" s="468"/>
      <c r="M498" s="484">
        <v>7.5719512812878612E-5</v>
      </c>
    </row>
    <row r="499" spans="1:13" s="225" customFormat="1" ht="30" hidden="1" customHeight="1" outlineLevel="7" x14ac:dyDescent="0.2">
      <c r="A499" s="221"/>
      <c r="B499" s="227"/>
      <c r="C499" s="248"/>
      <c r="D499" s="248"/>
      <c r="E499" s="254"/>
      <c r="F499" s="265"/>
      <c r="G499" s="270"/>
      <c r="H499" s="270"/>
      <c r="I499" s="511" t="s">
        <v>75</v>
      </c>
      <c r="J499" s="483" t="s">
        <v>256</v>
      </c>
      <c r="K499" s="483"/>
      <c r="L499" s="468"/>
      <c r="M499" s="484">
        <v>6.0575610250302901E-4</v>
      </c>
    </row>
    <row r="500" spans="1:13" s="225" customFormat="1" ht="30" hidden="1" customHeight="1" outlineLevel="7" x14ac:dyDescent="0.2">
      <c r="A500" s="221"/>
      <c r="B500" s="227"/>
      <c r="C500" s="248"/>
      <c r="D500" s="248"/>
      <c r="E500" s="254"/>
      <c r="F500" s="265"/>
      <c r="G500" s="270"/>
      <c r="H500" s="270"/>
      <c r="I500" s="511" t="s">
        <v>80</v>
      </c>
      <c r="J500" s="483" t="s">
        <v>256</v>
      </c>
      <c r="K500" s="483"/>
      <c r="L500" s="468"/>
      <c r="M500" s="484">
        <v>1.8172683075090869E-4</v>
      </c>
    </row>
    <row r="501" spans="1:13" s="225" customFormat="1" ht="30" hidden="1" customHeight="1" outlineLevel="7" x14ac:dyDescent="0.2">
      <c r="A501" s="221"/>
      <c r="B501" s="227"/>
      <c r="C501" s="248"/>
      <c r="D501" s="248"/>
      <c r="E501" s="254"/>
      <c r="F501" s="265"/>
      <c r="G501" s="270"/>
      <c r="H501" s="270"/>
      <c r="I501" s="511" t="s">
        <v>81</v>
      </c>
      <c r="J501" s="483" t="s">
        <v>256</v>
      </c>
      <c r="K501" s="483"/>
      <c r="L501" s="468"/>
      <c r="M501" s="484">
        <v>1.2115122050060575E-4</v>
      </c>
    </row>
    <row r="502" spans="1:13" s="225" customFormat="1" ht="30" hidden="1" customHeight="1" outlineLevel="7" x14ac:dyDescent="0.2">
      <c r="A502" s="221"/>
      <c r="B502" s="227"/>
      <c r="C502" s="248"/>
      <c r="D502" s="248"/>
      <c r="E502" s="254"/>
      <c r="F502" s="265"/>
      <c r="G502" s="270"/>
      <c r="H502" s="270"/>
      <c r="I502" s="511" t="s">
        <v>82</v>
      </c>
      <c r="J502" s="483" t="s">
        <v>263</v>
      </c>
      <c r="K502" s="483"/>
      <c r="L502" s="468"/>
      <c r="M502" s="484">
        <v>1.5143902562575725E-4</v>
      </c>
    </row>
    <row r="503" spans="1:13" s="225" customFormat="1" ht="30" hidden="1" customHeight="1" outlineLevel="7" x14ac:dyDescent="0.2">
      <c r="A503" s="221"/>
      <c r="B503" s="227"/>
      <c r="C503" s="248"/>
      <c r="D503" s="248"/>
      <c r="E503" s="254"/>
      <c r="F503" s="265"/>
      <c r="G503" s="270"/>
      <c r="H503" s="270"/>
      <c r="I503" s="511" t="s">
        <v>83</v>
      </c>
      <c r="J503" s="483" t="s">
        <v>257</v>
      </c>
      <c r="K503" s="483"/>
      <c r="L503" s="468"/>
      <c r="M503" s="484">
        <v>2.2715853843863586E-4</v>
      </c>
    </row>
    <row r="504" spans="1:13" s="225" customFormat="1" ht="30" hidden="1" customHeight="1" outlineLevel="5" collapsed="1" x14ac:dyDescent="0.2">
      <c r="A504" s="221"/>
      <c r="B504" s="227"/>
      <c r="C504" s="248"/>
      <c r="D504" s="248"/>
      <c r="E504" s="254"/>
      <c r="F504" s="265"/>
      <c r="G504" s="270"/>
      <c r="H504" s="270"/>
      <c r="I504" s="514" t="s">
        <v>106</v>
      </c>
      <c r="J504" s="490"/>
      <c r="K504" s="490"/>
      <c r="L504" s="491"/>
      <c r="M504" s="492">
        <v>1.3423560704564498E-3</v>
      </c>
    </row>
    <row r="505" spans="1:13" s="225" customFormat="1" ht="30" hidden="1" customHeight="1" outlineLevel="7" x14ac:dyDescent="0.2">
      <c r="A505" s="221"/>
      <c r="B505" s="227"/>
      <c r="C505" s="248"/>
      <c r="D505" s="248"/>
      <c r="E505" s="254"/>
      <c r="F505" s="265"/>
      <c r="G505" s="270"/>
      <c r="H505" s="270"/>
      <c r="I505" s="511" t="s">
        <v>72</v>
      </c>
      <c r="J505" s="483" t="s">
        <v>256</v>
      </c>
      <c r="K505" s="483"/>
      <c r="L505" s="468"/>
      <c r="M505" s="484">
        <v>1.3423560704564497E-4</v>
      </c>
    </row>
    <row r="506" spans="1:13" s="225" customFormat="1" ht="30" hidden="1" customHeight="1" outlineLevel="7" x14ac:dyDescent="0.2">
      <c r="A506" s="221"/>
      <c r="B506" s="227"/>
      <c r="C506" s="248"/>
      <c r="D506" s="248"/>
      <c r="E506" s="254"/>
      <c r="F506" s="265"/>
      <c r="G506" s="270"/>
      <c r="H506" s="270"/>
      <c r="I506" s="511" t="s">
        <v>239</v>
      </c>
      <c r="J506" s="483" t="s">
        <v>263</v>
      </c>
      <c r="K506" s="483"/>
      <c r="L506" s="468"/>
      <c r="M506" s="484">
        <v>6.7117803522822472E-5</v>
      </c>
    </row>
    <row r="507" spans="1:13" s="225" customFormat="1" ht="30" hidden="1" customHeight="1" outlineLevel="7" x14ac:dyDescent="0.2">
      <c r="A507" s="221"/>
      <c r="B507" s="227"/>
      <c r="C507" s="248"/>
      <c r="D507" s="248"/>
      <c r="E507" s="254"/>
      <c r="F507" s="265"/>
      <c r="G507" s="270"/>
      <c r="H507" s="270"/>
      <c r="I507" s="511" t="s">
        <v>75</v>
      </c>
      <c r="J507" s="483" t="s">
        <v>256</v>
      </c>
      <c r="K507" s="483"/>
      <c r="L507" s="468"/>
      <c r="M507" s="484">
        <v>5.3694242818257988E-4</v>
      </c>
    </row>
    <row r="508" spans="1:13" s="225" customFormat="1" ht="30" hidden="1" customHeight="1" outlineLevel="7" x14ac:dyDescent="0.2">
      <c r="A508" s="221"/>
      <c r="B508" s="227"/>
      <c r="C508" s="248"/>
      <c r="D508" s="248"/>
      <c r="E508" s="254"/>
      <c r="F508" s="265"/>
      <c r="G508" s="270"/>
      <c r="H508" s="270"/>
      <c r="I508" s="511" t="s">
        <v>80</v>
      </c>
      <c r="J508" s="483" t="s">
        <v>256</v>
      </c>
      <c r="K508" s="483"/>
      <c r="L508" s="468"/>
      <c r="M508" s="484">
        <v>1.6108272845477396E-4</v>
      </c>
    </row>
    <row r="509" spans="1:13" s="225" customFormat="1" ht="30" hidden="1" customHeight="1" outlineLevel="7" x14ac:dyDescent="0.2">
      <c r="A509" s="221"/>
      <c r="B509" s="227"/>
      <c r="C509" s="248"/>
      <c r="D509" s="248"/>
      <c r="E509" s="254"/>
      <c r="F509" s="265"/>
      <c r="G509" s="270"/>
      <c r="H509" s="270"/>
      <c r="I509" s="511" t="s">
        <v>81</v>
      </c>
      <c r="J509" s="483" t="s">
        <v>256</v>
      </c>
      <c r="K509" s="483"/>
      <c r="L509" s="468"/>
      <c r="M509" s="484">
        <v>1.0738848563651596E-4</v>
      </c>
    </row>
    <row r="510" spans="1:13" s="225" customFormat="1" ht="30" hidden="1" customHeight="1" outlineLevel="7" x14ac:dyDescent="0.2">
      <c r="A510" s="221"/>
      <c r="B510" s="227"/>
      <c r="C510" s="248"/>
      <c r="D510" s="248"/>
      <c r="E510" s="254"/>
      <c r="F510" s="265"/>
      <c r="G510" s="270"/>
      <c r="H510" s="270"/>
      <c r="I510" s="511" t="s">
        <v>82</v>
      </c>
      <c r="J510" s="483" t="s">
        <v>263</v>
      </c>
      <c r="K510" s="483"/>
      <c r="L510" s="468"/>
      <c r="M510" s="484">
        <v>1.3423560704564497E-4</v>
      </c>
    </row>
    <row r="511" spans="1:13" s="225" customFormat="1" ht="30" hidden="1" customHeight="1" outlineLevel="7" x14ac:dyDescent="0.2">
      <c r="A511" s="221"/>
      <c r="B511" s="227"/>
      <c r="C511" s="248"/>
      <c r="D511" s="248"/>
      <c r="E511" s="254"/>
      <c r="F511" s="265"/>
      <c r="G511" s="270"/>
      <c r="H511" s="270"/>
      <c r="I511" s="511" t="s">
        <v>83</v>
      </c>
      <c r="J511" s="483" t="s">
        <v>257</v>
      </c>
      <c r="K511" s="483"/>
      <c r="L511" s="468"/>
      <c r="M511" s="484">
        <v>2.0135341056846747E-4</v>
      </c>
    </row>
    <row r="512" spans="1:13" s="225" customFormat="1" ht="30" hidden="1" customHeight="1" outlineLevel="5" collapsed="1" x14ac:dyDescent="0.2">
      <c r="A512" s="221"/>
      <c r="B512" s="227"/>
      <c r="C512" s="248"/>
      <c r="D512" s="248"/>
      <c r="E512" s="254"/>
      <c r="F512" s="265"/>
      <c r="G512" s="270"/>
      <c r="H512" s="270"/>
      <c r="I512" s="514" t="s">
        <v>107</v>
      </c>
      <c r="J512" s="490"/>
      <c r="K512" s="490"/>
      <c r="L512" s="491"/>
      <c r="M512" s="492">
        <v>1.7802827994696162E-3</v>
      </c>
    </row>
    <row r="513" spans="1:13" s="225" customFormat="1" ht="30" hidden="1" customHeight="1" outlineLevel="7" x14ac:dyDescent="0.2">
      <c r="A513" s="221"/>
      <c r="B513" s="227"/>
      <c r="C513" s="248"/>
      <c r="D513" s="248"/>
      <c r="E513" s="254"/>
      <c r="F513" s="265"/>
      <c r="G513" s="270"/>
      <c r="H513" s="270"/>
      <c r="I513" s="511" t="s">
        <v>72</v>
      </c>
      <c r="J513" s="483" t="s">
        <v>256</v>
      </c>
      <c r="K513" s="483"/>
      <c r="L513" s="468"/>
      <c r="M513" s="484">
        <v>1.7802827994696161E-4</v>
      </c>
    </row>
    <row r="514" spans="1:13" s="225" customFormat="1" ht="30" hidden="1" customHeight="1" outlineLevel="7" x14ac:dyDescent="0.2">
      <c r="A514" s="221"/>
      <c r="B514" s="227"/>
      <c r="C514" s="248"/>
      <c r="D514" s="248"/>
      <c r="E514" s="254"/>
      <c r="F514" s="265"/>
      <c r="G514" s="270"/>
      <c r="H514" s="270"/>
      <c r="I514" s="511" t="s">
        <v>239</v>
      </c>
      <c r="J514" s="483" t="s">
        <v>263</v>
      </c>
      <c r="K514" s="483"/>
      <c r="L514" s="468"/>
      <c r="M514" s="484">
        <v>8.9014139973480776E-5</v>
      </c>
    </row>
    <row r="515" spans="1:13" s="225" customFormat="1" ht="30" hidden="1" customHeight="1" outlineLevel="7" x14ac:dyDescent="0.2">
      <c r="A515" s="221"/>
      <c r="B515" s="227"/>
      <c r="C515" s="248"/>
      <c r="D515" s="248"/>
      <c r="E515" s="254"/>
      <c r="F515" s="265"/>
      <c r="G515" s="270"/>
      <c r="H515" s="270"/>
      <c r="I515" s="511" t="s">
        <v>75</v>
      </c>
      <c r="J515" s="483" t="s">
        <v>256</v>
      </c>
      <c r="K515" s="483"/>
      <c r="L515" s="468"/>
      <c r="M515" s="484">
        <v>7.1211311978784642E-4</v>
      </c>
    </row>
    <row r="516" spans="1:13" s="225" customFormat="1" ht="30" hidden="1" customHeight="1" outlineLevel="7" x14ac:dyDescent="0.2">
      <c r="A516" s="221"/>
      <c r="B516" s="227"/>
      <c r="C516" s="248"/>
      <c r="D516" s="248"/>
      <c r="E516" s="254"/>
      <c r="F516" s="265"/>
      <c r="G516" s="270"/>
      <c r="H516" s="270"/>
      <c r="I516" s="511" t="s">
        <v>80</v>
      </c>
      <c r="J516" s="483" t="s">
        <v>256</v>
      </c>
      <c r="K516" s="483"/>
      <c r="L516" s="468"/>
      <c r="M516" s="484">
        <v>2.1363393593635388E-4</v>
      </c>
    </row>
    <row r="517" spans="1:13" s="225" customFormat="1" ht="30" hidden="1" customHeight="1" outlineLevel="7" x14ac:dyDescent="0.2">
      <c r="A517" s="221"/>
      <c r="B517" s="227"/>
      <c r="C517" s="248"/>
      <c r="D517" s="248"/>
      <c r="E517" s="254"/>
      <c r="F517" s="265"/>
      <c r="G517" s="270"/>
      <c r="H517" s="270"/>
      <c r="I517" s="511" t="s">
        <v>81</v>
      </c>
      <c r="J517" s="483" t="s">
        <v>256</v>
      </c>
      <c r="K517" s="483"/>
      <c r="L517" s="468"/>
      <c r="M517" s="484">
        <v>1.4242262395756925E-4</v>
      </c>
    </row>
    <row r="518" spans="1:13" s="225" customFormat="1" ht="30" hidden="1" customHeight="1" outlineLevel="7" x14ac:dyDescent="0.2">
      <c r="A518" s="221"/>
      <c r="B518" s="227"/>
      <c r="C518" s="248"/>
      <c r="D518" s="248"/>
      <c r="E518" s="254"/>
      <c r="F518" s="265"/>
      <c r="G518" s="270"/>
      <c r="H518" s="270"/>
      <c r="I518" s="511" t="s">
        <v>82</v>
      </c>
      <c r="J518" s="483" t="s">
        <v>263</v>
      </c>
      <c r="K518" s="483"/>
      <c r="L518" s="468"/>
      <c r="M518" s="484">
        <v>1.7802827994696161E-4</v>
      </c>
    </row>
    <row r="519" spans="1:13" s="225" customFormat="1" ht="30" hidden="1" customHeight="1" outlineLevel="7" x14ac:dyDescent="0.2">
      <c r="A519" s="221"/>
      <c r="B519" s="227"/>
      <c r="C519" s="248"/>
      <c r="D519" s="248"/>
      <c r="E519" s="254"/>
      <c r="F519" s="265"/>
      <c r="G519" s="270"/>
      <c r="H519" s="270"/>
      <c r="I519" s="511" t="s">
        <v>83</v>
      </c>
      <c r="J519" s="483" t="s">
        <v>257</v>
      </c>
      <c r="K519" s="483"/>
      <c r="L519" s="468"/>
      <c r="M519" s="484">
        <v>2.6704241992044238E-4</v>
      </c>
    </row>
    <row r="520" spans="1:13" s="225" customFormat="1" ht="30" hidden="1" customHeight="1" outlineLevel="5" collapsed="1" x14ac:dyDescent="0.2">
      <c r="A520" s="221"/>
      <c r="B520" s="227"/>
      <c r="C520" s="248"/>
      <c r="D520" s="248"/>
      <c r="E520" s="254"/>
      <c r="F520" s="265"/>
      <c r="G520" s="270"/>
      <c r="H520" s="270"/>
      <c r="I520" s="514" t="s">
        <v>108</v>
      </c>
      <c r="J520" s="490"/>
      <c r="K520" s="490"/>
      <c r="L520" s="491"/>
      <c r="M520" s="492">
        <v>1.5444396658912337E-3</v>
      </c>
    </row>
    <row r="521" spans="1:13" s="225" customFormat="1" ht="30" hidden="1" customHeight="1" outlineLevel="7" x14ac:dyDescent="0.2">
      <c r="A521" s="221"/>
      <c r="B521" s="227"/>
      <c r="C521" s="248"/>
      <c r="D521" s="248"/>
      <c r="E521" s="254"/>
      <c r="F521" s="265"/>
      <c r="G521" s="270"/>
      <c r="H521" s="270"/>
      <c r="I521" s="511" t="s">
        <v>72</v>
      </c>
      <c r="J521" s="483" t="s">
        <v>256</v>
      </c>
      <c r="K521" s="483"/>
      <c r="L521" s="468"/>
      <c r="M521" s="484">
        <v>1.544439665891234E-4</v>
      </c>
    </row>
    <row r="522" spans="1:13" s="225" customFormat="1" ht="30" hidden="1" customHeight="1" outlineLevel="7" x14ac:dyDescent="0.2">
      <c r="A522" s="221"/>
      <c r="B522" s="227"/>
      <c r="C522" s="248"/>
      <c r="D522" s="248"/>
      <c r="E522" s="254"/>
      <c r="F522" s="265"/>
      <c r="G522" s="270"/>
      <c r="H522" s="270"/>
      <c r="I522" s="511" t="s">
        <v>239</v>
      </c>
      <c r="J522" s="483" t="s">
        <v>263</v>
      </c>
      <c r="K522" s="483"/>
      <c r="L522" s="468"/>
      <c r="M522" s="484">
        <v>7.7221983294561698E-5</v>
      </c>
    </row>
    <row r="523" spans="1:13" s="225" customFormat="1" ht="30" hidden="1" customHeight="1" outlineLevel="7" x14ac:dyDescent="0.2">
      <c r="A523" s="221"/>
      <c r="B523" s="227"/>
      <c r="C523" s="248"/>
      <c r="D523" s="248"/>
      <c r="E523" s="254"/>
      <c r="F523" s="265"/>
      <c r="G523" s="270"/>
      <c r="H523" s="270"/>
      <c r="I523" s="511" t="s">
        <v>75</v>
      </c>
      <c r="J523" s="483" t="s">
        <v>256</v>
      </c>
      <c r="K523" s="483"/>
      <c r="L523" s="468"/>
      <c r="M523" s="484">
        <v>6.1777586635649358E-4</v>
      </c>
    </row>
    <row r="524" spans="1:13" s="225" customFormat="1" ht="30" hidden="1" customHeight="1" outlineLevel="7" x14ac:dyDescent="0.2">
      <c r="A524" s="221"/>
      <c r="B524" s="227"/>
      <c r="C524" s="248"/>
      <c r="D524" s="248"/>
      <c r="E524" s="254"/>
      <c r="F524" s="265"/>
      <c r="G524" s="270"/>
      <c r="H524" s="270"/>
      <c r="I524" s="511" t="s">
        <v>80</v>
      </c>
      <c r="J524" s="483" t="s">
        <v>256</v>
      </c>
      <c r="K524" s="483"/>
      <c r="L524" s="468"/>
      <c r="M524" s="484">
        <v>1.8533275990694804E-4</v>
      </c>
    </row>
    <row r="525" spans="1:13" s="225" customFormat="1" ht="30" hidden="1" customHeight="1" outlineLevel="7" x14ac:dyDescent="0.2">
      <c r="A525" s="221"/>
      <c r="B525" s="227"/>
      <c r="C525" s="248"/>
      <c r="D525" s="248"/>
      <c r="E525" s="254"/>
      <c r="F525" s="265"/>
      <c r="G525" s="270"/>
      <c r="H525" s="270"/>
      <c r="I525" s="511" t="s">
        <v>81</v>
      </c>
      <c r="J525" s="483" t="s">
        <v>256</v>
      </c>
      <c r="K525" s="483"/>
      <c r="L525" s="468"/>
      <c r="M525" s="484">
        <v>1.235551732712987E-4</v>
      </c>
    </row>
    <row r="526" spans="1:13" s="225" customFormat="1" ht="30" hidden="1" customHeight="1" outlineLevel="7" x14ac:dyDescent="0.2">
      <c r="A526" s="221"/>
      <c r="B526" s="227"/>
      <c r="C526" s="248"/>
      <c r="D526" s="248"/>
      <c r="E526" s="254"/>
      <c r="F526" s="265"/>
      <c r="G526" s="270"/>
      <c r="H526" s="270"/>
      <c r="I526" s="511" t="s">
        <v>82</v>
      </c>
      <c r="J526" s="483" t="s">
        <v>263</v>
      </c>
      <c r="K526" s="483"/>
      <c r="L526" s="468"/>
      <c r="M526" s="484">
        <v>1.544439665891234E-4</v>
      </c>
    </row>
    <row r="527" spans="1:13" s="225" customFormat="1" ht="30" hidden="1" customHeight="1" outlineLevel="7" x14ac:dyDescent="0.2">
      <c r="A527" s="221"/>
      <c r="B527" s="227"/>
      <c r="C527" s="248"/>
      <c r="D527" s="248"/>
      <c r="E527" s="254"/>
      <c r="F527" s="265"/>
      <c r="G527" s="270"/>
      <c r="H527" s="270"/>
      <c r="I527" s="511" t="s">
        <v>83</v>
      </c>
      <c r="J527" s="483" t="s">
        <v>257</v>
      </c>
      <c r="K527" s="483"/>
      <c r="L527" s="468"/>
      <c r="M527" s="484">
        <v>2.3166594988368507E-4</v>
      </c>
    </row>
    <row r="528" spans="1:13" s="225" customFormat="1" ht="30" hidden="1" customHeight="1" outlineLevel="5" collapsed="1" x14ac:dyDescent="0.2">
      <c r="A528" s="221"/>
      <c r="B528" s="227"/>
      <c r="C528" s="248"/>
      <c r="D528" s="248"/>
      <c r="E528" s="254"/>
      <c r="F528" s="265"/>
      <c r="G528" s="270"/>
      <c r="H528" s="270"/>
      <c r="I528" s="514" t="s">
        <v>109</v>
      </c>
      <c r="J528" s="490"/>
      <c r="K528" s="490"/>
      <c r="L528" s="491"/>
      <c r="M528" s="492">
        <v>1.3288048918563304E-3</v>
      </c>
    </row>
    <row r="529" spans="1:13" s="225" customFormat="1" ht="30" hidden="1" customHeight="1" outlineLevel="7" x14ac:dyDescent="0.2">
      <c r="A529" s="221"/>
      <c r="B529" s="227"/>
      <c r="C529" s="248"/>
      <c r="D529" s="248"/>
      <c r="E529" s="254"/>
      <c r="F529" s="265"/>
      <c r="G529" s="270"/>
      <c r="H529" s="270"/>
      <c r="I529" s="511" t="s">
        <v>72</v>
      </c>
      <c r="J529" s="483" t="s">
        <v>256</v>
      </c>
      <c r="K529" s="483"/>
      <c r="L529" s="468"/>
      <c r="M529" s="484">
        <v>1.3288048918563304E-4</v>
      </c>
    </row>
    <row r="530" spans="1:13" s="225" customFormat="1" ht="30" hidden="1" customHeight="1" outlineLevel="7" x14ac:dyDescent="0.2">
      <c r="A530" s="221"/>
      <c r="B530" s="227"/>
      <c r="C530" s="248"/>
      <c r="D530" s="248"/>
      <c r="E530" s="254"/>
      <c r="F530" s="265"/>
      <c r="G530" s="270"/>
      <c r="H530" s="270"/>
      <c r="I530" s="511" t="s">
        <v>239</v>
      </c>
      <c r="J530" s="483" t="s">
        <v>263</v>
      </c>
      <c r="K530" s="483"/>
      <c r="L530" s="468"/>
      <c r="M530" s="484">
        <v>6.6440244592816508E-5</v>
      </c>
    </row>
    <row r="531" spans="1:13" s="225" customFormat="1" ht="30" hidden="1" customHeight="1" outlineLevel="7" x14ac:dyDescent="0.2">
      <c r="A531" s="221"/>
      <c r="B531" s="227"/>
      <c r="C531" s="248"/>
      <c r="D531" s="248"/>
      <c r="E531" s="254"/>
      <c r="F531" s="265"/>
      <c r="G531" s="270"/>
      <c r="H531" s="270"/>
      <c r="I531" s="511" t="s">
        <v>75</v>
      </c>
      <c r="J531" s="483" t="s">
        <v>256</v>
      </c>
      <c r="K531" s="483"/>
      <c r="L531" s="468"/>
      <c r="M531" s="484">
        <v>5.3152195674253217E-4</v>
      </c>
    </row>
    <row r="532" spans="1:13" s="225" customFormat="1" ht="30" hidden="1" customHeight="1" outlineLevel="7" x14ac:dyDescent="0.2">
      <c r="A532" s="221"/>
      <c r="B532" s="227"/>
      <c r="C532" s="248"/>
      <c r="D532" s="248"/>
      <c r="E532" s="254"/>
      <c r="F532" s="265"/>
      <c r="G532" s="270"/>
      <c r="H532" s="270"/>
      <c r="I532" s="511" t="s">
        <v>80</v>
      </c>
      <c r="J532" s="483" t="s">
        <v>256</v>
      </c>
      <c r="K532" s="483"/>
      <c r="L532" s="468"/>
      <c r="M532" s="484">
        <v>1.5945658702275962E-4</v>
      </c>
    </row>
    <row r="533" spans="1:13" s="225" customFormat="1" ht="30" hidden="1" customHeight="1" outlineLevel="7" x14ac:dyDescent="0.2">
      <c r="A533" s="221"/>
      <c r="B533" s="227"/>
      <c r="C533" s="248"/>
      <c r="D533" s="248"/>
      <c r="E533" s="254"/>
      <c r="F533" s="265"/>
      <c r="G533" s="270"/>
      <c r="H533" s="270"/>
      <c r="I533" s="511" t="s">
        <v>81</v>
      </c>
      <c r="J533" s="483" t="s">
        <v>256</v>
      </c>
      <c r="K533" s="483"/>
      <c r="L533" s="468"/>
      <c r="M533" s="484">
        <v>1.0630439134850641E-4</v>
      </c>
    </row>
    <row r="534" spans="1:13" s="225" customFormat="1" ht="30" hidden="1" customHeight="1" outlineLevel="7" x14ac:dyDescent="0.2">
      <c r="A534" s="221"/>
      <c r="B534" s="227"/>
      <c r="C534" s="248"/>
      <c r="D534" s="248"/>
      <c r="E534" s="254"/>
      <c r="F534" s="265"/>
      <c r="G534" s="270"/>
      <c r="H534" s="270"/>
      <c r="I534" s="511" t="s">
        <v>82</v>
      </c>
      <c r="J534" s="483" t="s">
        <v>263</v>
      </c>
      <c r="K534" s="483"/>
      <c r="L534" s="468"/>
      <c r="M534" s="484">
        <v>1.3288048918563304E-4</v>
      </c>
    </row>
    <row r="535" spans="1:13" s="225" customFormat="1" ht="30" hidden="1" customHeight="1" outlineLevel="7" x14ac:dyDescent="0.2">
      <c r="A535" s="221"/>
      <c r="B535" s="227"/>
      <c r="C535" s="248"/>
      <c r="D535" s="248"/>
      <c r="E535" s="254"/>
      <c r="F535" s="265"/>
      <c r="G535" s="270"/>
      <c r="H535" s="270"/>
      <c r="I535" s="511" t="s">
        <v>83</v>
      </c>
      <c r="J535" s="483" t="s">
        <v>257</v>
      </c>
      <c r="K535" s="483"/>
      <c r="L535" s="468"/>
      <c r="M535" s="484">
        <v>1.9932073377844958E-4</v>
      </c>
    </row>
    <row r="536" spans="1:13" s="225" customFormat="1" ht="30" hidden="1" customHeight="1" outlineLevel="5" collapsed="1" x14ac:dyDescent="0.2">
      <c r="A536" s="221"/>
      <c r="B536" s="227"/>
      <c r="C536" s="248"/>
      <c r="D536" s="248"/>
      <c r="E536" s="254"/>
      <c r="F536" s="265"/>
      <c r="G536" s="270"/>
      <c r="H536" s="270"/>
      <c r="I536" s="514" t="s">
        <v>110</v>
      </c>
      <c r="J536" s="490"/>
      <c r="K536" s="490"/>
      <c r="L536" s="491"/>
      <c r="M536" s="492">
        <v>1.7018964673341705E-3</v>
      </c>
    </row>
    <row r="537" spans="1:13" s="225" customFormat="1" ht="30" hidden="1" customHeight="1" outlineLevel="7" x14ac:dyDescent="0.2">
      <c r="A537" s="221"/>
      <c r="B537" s="227"/>
      <c r="C537" s="248"/>
      <c r="D537" s="248"/>
      <c r="E537" s="254"/>
      <c r="F537" s="265"/>
      <c r="G537" s="270"/>
      <c r="H537" s="270"/>
      <c r="I537" s="511" t="s">
        <v>72</v>
      </c>
      <c r="J537" s="483" t="s">
        <v>256</v>
      </c>
      <c r="K537" s="483"/>
      <c r="L537" s="468"/>
      <c r="M537" s="484">
        <v>1.7018964673341707E-4</v>
      </c>
    </row>
    <row r="538" spans="1:13" s="225" customFormat="1" ht="30" hidden="1" customHeight="1" outlineLevel="7" x14ac:dyDescent="0.2">
      <c r="A538" s="221"/>
      <c r="B538" s="227"/>
      <c r="C538" s="248"/>
      <c r="D538" s="248"/>
      <c r="E538" s="254"/>
      <c r="F538" s="265"/>
      <c r="G538" s="270"/>
      <c r="H538" s="270"/>
      <c r="I538" s="511" t="s">
        <v>239</v>
      </c>
      <c r="J538" s="483" t="s">
        <v>263</v>
      </c>
      <c r="K538" s="483"/>
      <c r="L538" s="468"/>
      <c r="M538" s="484">
        <v>8.5094823366708508E-5</v>
      </c>
    </row>
    <row r="539" spans="1:13" s="225" customFormat="1" ht="30" hidden="1" customHeight="1" outlineLevel="7" x14ac:dyDescent="0.2">
      <c r="A539" s="221"/>
      <c r="B539" s="227"/>
      <c r="C539" s="248"/>
      <c r="D539" s="248"/>
      <c r="E539" s="254"/>
      <c r="F539" s="265"/>
      <c r="G539" s="270"/>
      <c r="H539" s="270"/>
      <c r="I539" s="511" t="s">
        <v>75</v>
      </c>
      <c r="J539" s="483" t="s">
        <v>256</v>
      </c>
      <c r="K539" s="483"/>
      <c r="L539" s="468"/>
      <c r="M539" s="484">
        <v>6.8075858693366828E-4</v>
      </c>
    </row>
    <row r="540" spans="1:13" s="225" customFormat="1" ht="30" hidden="1" customHeight="1" outlineLevel="7" x14ac:dyDescent="0.2">
      <c r="A540" s="221"/>
      <c r="B540" s="227"/>
      <c r="C540" s="248"/>
      <c r="D540" s="248"/>
      <c r="E540" s="254"/>
      <c r="F540" s="265"/>
      <c r="G540" s="270"/>
      <c r="H540" s="270"/>
      <c r="I540" s="511" t="s">
        <v>80</v>
      </c>
      <c r="J540" s="483" t="s">
        <v>256</v>
      </c>
      <c r="K540" s="483"/>
      <c r="L540" s="468"/>
      <c r="M540" s="484">
        <v>2.0422757608010042E-4</v>
      </c>
    </row>
    <row r="541" spans="1:13" s="225" customFormat="1" ht="30" hidden="1" customHeight="1" outlineLevel="7" x14ac:dyDescent="0.2">
      <c r="A541" s="221"/>
      <c r="B541" s="227"/>
      <c r="C541" s="248"/>
      <c r="D541" s="248"/>
      <c r="E541" s="254"/>
      <c r="F541" s="265"/>
      <c r="G541" s="270"/>
      <c r="H541" s="270"/>
      <c r="I541" s="511" t="s">
        <v>81</v>
      </c>
      <c r="J541" s="483" t="s">
        <v>256</v>
      </c>
      <c r="K541" s="483"/>
      <c r="L541" s="468"/>
      <c r="M541" s="484">
        <v>1.3615171738673364E-4</v>
      </c>
    </row>
    <row r="542" spans="1:13" s="225" customFormat="1" ht="30" hidden="1" customHeight="1" outlineLevel="7" x14ac:dyDescent="0.2">
      <c r="A542" s="221"/>
      <c r="B542" s="227"/>
      <c r="C542" s="248"/>
      <c r="D542" s="248"/>
      <c r="E542" s="254"/>
      <c r="F542" s="265"/>
      <c r="G542" s="270"/>
      <c r="H542" s="270"/>
      <c r="I542" s="511" t="s">
        <v>82</v>
      </c>
      <c r="J542" s="483" t="s">
        <v>263</v>
      </c>
      <c r="K542" s="483"/>
      <c r="L542" s="468"/>
      <c r="M542" s="484">
        <v>1.7018964673341707E-4</v>
      </c>
    </row>
    <row r="543" spans="1:13" s="225" customFormat="1" ht="30" hidden="1" customHeight="1" outlineLevel="7" x14ac:dyDescent="0.2">
      <c r="A543" s="221"/>
      <c r="B543" s="227"/>
      <c r="C543" s="248"/>
      <c r="D543" s="248"/>
      <c r="E543" s="254"/>
      <c r="F543" s="265"/>
      <c r="G543" s="270"/>
      <c r="H543" s="270"/>
      <c r="I543" s="511" t="s">
        <v>83</v>
      </c>
      <c r="J543" s="483" t="s">
        <v>257</v>
      </c>
      <c r="K543" s="483"/>
      <c r="L543" s="468"/>
      <c r="M543" s="484">
        <v>2.5528447010012554E-4</v>
      </c>
    </row>
    <row r="544" spans="1:13" s="225" customFormat="1" ht="30" hidden="1" customHeight="1" outlineLevel="5" collapsed="1" x14ac:dyDescent="0.2">
      <c r="A544" s="221"/>
      <c r="B544" s="227"/>
      <c r="C544" s="248"/>
      <c r="D544" s="248"/>
      <c r="E544" s="254"/>
      <c r="F544" s="265"/>
      <c r="G544" s="270"/>
      <c r="H544" s="270"/>
      <c r="I544" s="514" t="s">
        <v>111</v>
      </c>
      <c r="J544" s="490"/>
      <c r="K544" s="490"/>
      <c r="L544" s="491"/>
      <c r="M544" s="492">
        <v>1.0525187262228357E-3</v>
      </c>
    </row>
    <row r="545" spans="1:13" s="225" customFormat="1" ht="30" hidden="1" customHeight="1" outlineLevel="7" x14ac:dyDescent="0.2">
      <c r="A545" s="221"/>
      <c r="B545" s="227"/>
      <c r="C545" s="248"/>
      <c r="D545" s="248"/>
      <c r="E545" s="254"/>
      <c r="F545" s="265"/>
      <c r="G545" s="270"/>
      <c r="H545" s="270"/>
      <c r="I545" s="511" t="s">
        <v>72</v>
      </c>
      <c r="J545" s="483" t="s">
        <v>256</v>
      </c>
      <c r="K545" s="483"/>
      <c r="L545" s="468"/>
      <c r="M545" s="484">
        <v>1.0525187262228358E-4</v>
      </c>
    </row>
    <row r="546" spans="1:13" s="225" customFormat="1" ht="30" hidden="1" customHeight="1" outlineLevel="7" x14ac:dyDescent="0.2">
      <c r="A546" s="221"/>
      <c r="B546" s="227"/>
      <c r="C546" s="248"/>
      <c r="D546" s="248"/>
      <c r="E546" s="254"/>
      <c r="F546" s="265"/>
      <c r="G546" s="270"/>
      <c r="H546" s="270"/>
      <c r="I546" s="511" t="s">
        <v>239</v>
      </c>
      <c r="J546" s="483" t="s">
        <v>263</v>
      </c>
      <c r="K546" s="483"/>
      <c r="L546" s="468"/>
      <c r="M546" s="484">
        <v>5.2625936311141784E-5</v>
      </c>
    </row>
    <row r="547" spans="1:13" s="225" customFormat="1" ht="30" hidden="1" customHeight="1" outlineLevel="7" x14ac:dyDescent="0.2">
      <c r="A547" s="221"/>
      <c r="B547" s="227"/>
      <c r="C547" s="248"/>
      <c r="D547" s="248"/>
      <c r="E547" s="254"/>
      <c r="F547" s="265"/>
      <c r="G547" s="270"/>
      <c r="H547" s="270"/>
      <c r="I547" s="511" t="s">
        <v>75</v>
      </c>
      <c r="J547" s="483" t="s">
        <v>256</v>
      </c>
      <c r="K547" s="483"/>
      <c r="L547" s="468"/>
      <c r="M547" s="484">
        <v>4.2100749048913432E-4</v>
      </c>
    </row>
    <row r="548" spans="1:13" s="225" customFormat="1" ht="30" hidden="1" customHeight="1" outlineLevel="7" x14ac:dyDescent="0.2">
      <c r="A548" s="221"/>
      <c r="B548" s="227"/>
      <c r="C548" s="248"/>
      <c r="D548" s="248"/>
      <c r="E548" s="254"/>
      <c r="F548" s="265"/>
      <c r="G548" s="270"/>
      <c r="H548" s="270"/>
      <c r="I548" s="511" t="s">
        <v>80</v>
      </c>
      <c r="J548" s="483" t="s">
        <v>256</v>
      </c>
      <c r="K548" s="483"/>
      <c r="L548" s="468"/>
      <c r="M548" s="484">
        <v>1.2630224714674029E-4</v>
      </c>
    </row>
    <row r="549" spans="1:13" s="225" customFormat="1" ht="30" hidden="1" customHeight="1" outlineLevel="7" x14ac:dyDescent="0.2">
      <c r="A549" s="221"/>
      <c r="B549" s="227"/>
      <c r="C549" s="248"/>
      <c r="D549" s="248"/>
      <c r="E549" s="254"/>
      <c r="F549" s="265"/>
      <c r="G549" s="270"/>
      <c r="H549" s="270"/>
      <c r="I549" s="511" t="s">
        <v>81</v>
      </c>
      <c r="J549" s="483" t="s">
        <v>256</v>
      </c>
      <c r="K549" s="483"/>
      <c r="L549" s="468"/>
      <c r="M549" s="484">
        <v>8.4201498097826848E-5</v>
      </c>
    </row>
    <row r="550" spans="1:13" s="225" customFormat="1" ht="30" hidden="1" customHeight="1" outlineLevel="7" x14ac:dyDescent="0.2">
      <c r="A550" s="221"/>
      <c r="B550" s="227"/>
      <c r="C550" s="248"/>
      <c r="D550" s="248"/>
      <c r="E550" s="254"/>
      <c r="F550" s="265"/>
      <c r="G550" s="270"/>
      <c r="H550" s="270"/>
      <c r="I550" s="511" t="s">
        <v>82</v>
      </c>
      <c r="J550" s="483" t="s">
        <v>263</v>
      </c>
      <c r="K550" s="483"/>
      <c r="L550" s="468"/>
      <c r="M550" s="484">
        <v>1.0525187262228358E-4</v>
      </c>
    </row>
    <row r="551" spans="1:13" s="225" customFormat="1" ht="30" hidden="1" customHeight="1" outlineLevel="7" x14ac:dyDescent="0.2">
      <c r="A551" s="221"/>
      <c r="B551" s="227"/>
      <c r="C551" s="248"/>
      <c r="D551" s="248"/>
      <c r="E551" s="254"/>
      <c r="F551" s="265"/>
      <c r="G551" s="270"/>
      <c r="H551" s="270"/>
      <c r="I551" s="511" t="s">
        <v>83</v>
      </c>
      <c r="J551" s="483" t="s">
        <v>257</v>
      </c>
      <c r="K551" s="483"/>
      <c r="L551" s="468"/>
      <c r="M551" s="484">
        <v>1.5787780893342535E-4</v>
      </c>
    </row>
    <row r="552" spans="1:13" s="225" customFormat="1" ht="30" hidden="1" customHeight="1" outlineLevel="5" collapsed="1" x14ac:dyDescent="0.2">
      <c r="A552" s="221"/>
      <c r="B552" s="227"/>
      <c r="C552" s="248"/>
      <c r="D552" s="248"/>
      <c r="E552" s="254"/>
      <c r="F552" s="265"/>
      <c r="G552" s="270"/>
      <c r="H552" s="270"/>
      <c r="I552" s="514" t="s">
        <v>112</v>
      </c>
      <c r="J552" s="490"/>
      <c r="K552" s="490"/>
      <c r="L552" s="491"/>
      <c r="M552" s="492">
        <v>3.7364414780910682E-4</v>
      </c>
    </row>
    <row r="553" spans="1:13" s="225" customFormat="1" ht="30" hidden="1" customHeight="1" outlineLevel="7" x14ac:dyDescent="0.2">
      <c r="A553" s="221"/>
      <c r="B553" s="227"/>
      <c r="C553" s="248"/>
      <c r="D553" s="248"/>
      <c r="E553" s="254"/>
      <c r="F553" s="265"/>
      <c r="G553" s="270"/>
      <c r="H553" s="270"/>
      <c r="I553" s="511" t="s">
        <v>72</v>
      </c>
      <c r="J553" s="483" t="s">
        <v>256</v>
      </c>
      <c r="K553" s="483"/>
      <c r="L553" s="468"/>
      <c r="M553" s="484">
        <v>3.7364414780910685E-5</v>
      </c>
    </row>
    <row r="554" spans="1:13" s="225" customFormat="1" ht="30" hidden="1" customHeight="1" outlineLevel="7" x14ac:dyDescent="0.2">
      <c r="A554" s="221"/>
      <c r="B554" s="227"/>
      <c r="C554" s="248"/>
      <c r="D554" s="248"/>
      <c r="E554" s="254"/>
      <c r="F554" s="265"/>
      <c r="G554" s="270"/>
      <c r="H554" s="270"/>
      <c r="I554" s="511" t="s">
        <v>239</v>
      </c>
      <c r="J554" s="483" t="s">
        <v>263</v>
      </c>
      <c r="K554" s="483"/>
      <c r="L554" s="468"/>
      <c r="M554" s="484">
        <v>1.8682207390455336E-5</v>
      </c>
    </row>
    <row r="555" spans="1:13" s="225" customFormat="1" ht="30" hidden="1" customHeight="1" outlineLevel="7" x14ac:dyDescent="0.2">
      <c r="A555" s="221"/>
      <c r="B555" s="227"/>
      <c r="C555" s="248"/>
      <c r="D555" s="248"/>
      <c r="E555" s="254"/>
      <c r="F555" s="265"/>
      <c r="G555" s="270"/>
      <c r="H555" s="270"/>
      <c r="I555" s="511" t="s">
        <v>75</v>
      </c>
      <c r="J555" s="483" t="s">
        <v>256</v>
      </c>
      <c r="K555" s="483"/>
      <c r="L555" s="468"/>
      <c r="M555" s="484">
        <v>1.4945765912364274E-4</v>
      </c>
    </row>
    <row r="556" spans="1:13" s="225" customFormat="1" ht="30" hidden="1" customHeight="1" outlineLevel="7" x14ac:dyDescent="0.2">
      <c r="A556" s="221"/>
      <c r="B556" s="227"/>
      <c r="C556" s="248"/>
      <c r="D556" s="248"/>
      <c r="E556" s="254"/>
      <c r="F556" s="265"/>
      <c r="G556" s="270"/>
      <c r="H556" s="270"/>
      <c r="I556" s="511" t="s">
        <v>80</v>
      </c>
      <c r="J556" s="483" t="s">
        <v>256</v>
      </c>
      <c r="K556" s="483"/>
      <c r="L556" s="468"/>
      <c r="M556" s="484">
        <v>4.4837297737092797E-5</v>
      </c>
    </row>
    <row r="557" spans="1:13" s="225" customFormat="1" ht="30" hidden="1" customHeight="1" outlineLevel="7" x14ac:dyDescent="0.2">
      <c r="A557" s="221"/>
      <c r="B557" s="227"/>
      <c r="C557" s="248"/>
      <c r="D557" s="248"/>
      <c r="E557" s="254"/>
      <c r="F557" s="265"/>
      <c r="G557" s="270"/>
      <c r="H557" s="270"/>
      <c r="I557" s="511" t="s">
        <v>81</v>
      </c>
      <c r="J557" s="483" t="s">
        <v>256</v>
      </c>
      <c r="K557" s="483"/>
      <c r="L557" s="468"/>
      <c r="M557" s="484">
        <v>2.9891531824728542E-5</v>
      </c>
    </row>
    <row r="558" spans="1:13" s="225" customFormat="1" ht="30" hidden="1" customHeight="1" outlineLevel="7" x14ac:dyDescent="0.2">
      <c r="A558" s="221"/>
      <c r="B558" s="227"/>
      <c r="C558" s="248"/>
      <c r="D558" s="248"/>
      <c r="E558" s="254"/>
      <c r="F558" s="265"/>
      <c r="G558" s="270"/>
      <c r="H558" s="270"/>
      <c r="I558" s="511" t="s">
        <v>82</v>
      </c>
      <c r="J558" s="483" t="s">
        <v>263</v>
      </c>
      <c r="K558" s="483"/>
      <c r="L558" s="468"/>
      <c r="M558" s="484">
        <v>3.7364414780910685E-5</v>
      </c>
    </row>
    <row r="559" spans="1:13" s="225" customFormat="1" ht="30" hidden="1" customHeight="1" outlineLevel="7" x14ac:dyDescent="0.2">
      <c r="A559" s="221"/>
      <c r="B559" s="227"/>
      <c r="C559" s="248"/>
      <c r="D559" s="248"/>
      <c r="E559" s="254"/>
      <c r="F559" s="265"/>
      <c r="G559" s="270"/>
      <c r="H559" s="270"/>
      <c r="I559" s="511" t="s">
        <v>83</v>
      </c>
      <c r="J559" s="483" t="s">
        <v>257</v>
      </c>
      <c r="K559" s="483"/>
      <c r="L559" s="468"/>
      <c r="M559" s="484">
        <v>5.6046622171366014E-5</v>
      </c>
    </row>
    <row r="560" spans="1:13" s="225" customFormat="1" ht="30" hidden="1" customHeight="1" outlineLevel="5" collapsed="1" x14ac:dyDescent="0.2">
      <c r="A560" s="221"/>
      <c r="B560" s="227"/>
      <c r="C560" s="248"/>
      <c r="D560" s="248"/>
      <c r="E560" s="254"/>
      <c r="F560" s="265"/>
      <c r="G560" s="270"/>
      <c r="H560" s="270"/>
      <c r="I560" s="514" t="s">
        <v>113</v>
      </c>
      <c r="J560" s="490"/>
      <c r="K560" s="490"/>
      <c r="L560" s="491"/>
      <c r="M560" s="492">
        <v>9.420042599694381E-4</v>
      </c>
    </row>
    <row r="561" spans="1:13" s="225" customFormat="1" ht="30" hidden="1" customHeight="1" outlineLevel="7" x14ac:dyDescent="0.2">
      <c r="A561" s="221"/>
      <c r="B561" s="227"/>
      <c r="C561" s="248"/>
      <c r="D561" s="248"/>
      <c r="E561" s="254"/>
      <c r="F561" s="265"/>
      <c r="G561" s="270"/>
      <c r="H561" s="270"/>
      <c r="I561" s="511" t="s">
        <v>72</v>
      </c>
      <c r="J561" s="483" t="s">
        <v>256</v>
      </c>
      <c r="K561" s="483"/>
      <c r="L561" s="468"/>
      <c r="M561" s="484">
        <v>9.4200425996943815E-5</v>
      </c>
    </row>
    <row r="562" spans="1:13" s="225" customFormat="1" ht="30" hidden="1" customHeight="1" outlineLevel="7" x14ac:dyDescent="0.2">
      <c r="A562" s="221"/>
      <c r="B562" s="227"/>
      <c r="C562" s="248"/>
      <c r="D562" s="248"/>
      <c r="E562" s="254"/>
      <c r="F562" s="265"/>
      <c r="G562" s="270"/>
      <c r="H562" s="270"/>
      <c r="I562" s="511" t="s">
        <v>239</v>
      </c>
      <c r="J562" s="483" t="s">
        <v>263</v>
      </c>
      <c r="K562" s="483"/>
      <c r="L562" s="468"/>
      <c r="M562" s="484">
        <v>4.7100212998471908E-5</v>
      </c>
    </row>
    <row r="563" spans="1:13" s="225" customFormat="1" ht="30" hidden="1" customHeight="1" outlineLevel="7" x14ac:dyDescent="0.2">
      <c r="A563" s="221"/>
      <c r="B563" s="227"/>
      <c r="C563" s="248"/>
      <c r="D563" s="248"/>
      <c r="E563" s="254"/>
      <c r="F563" s="265"/>
      <c r="G563" s="270"/>
      <c r="H563" s="270"/>
      <c r="I563" s="511" t="s">
        <v>75</v>
      </c>
      <c r="J563" s="483" t="s">
        <v>256</v>
      </c>
      <c r="K563" s="483"/>
      <c r="L563" s="468"/>
      <c r="M563" s="484">
        <v>3.7680170398777526E-4</v>
      </c>
    </row>
    <row r="564" spans="1:13" s="225" customFormat="1" ht="30" hidden="1" customHeight="1" outlineLevel="7" x14ac:dyDescent="0.2">
      <c r="A564" s="221"/>
      <c r="B564" s="227"/>
      <c r="C564" s="248"/>
      <c r="D564" s="248"/>
      <c r="E564" s="254"/>
      <c r="F564" s="265"/>
      <c r="G564" s="270"/>
      <c r="H564" s="270"/>
      <c r="I564" s="511" t="s">
        <v>80</v>
      </c>
      <c r="J564" s="483" t="s">
        <v>256</v>
      </c>
      <c r="K564" s="483"/>
      <c r="L564" s="468"/>
      <c r="M564" s="484">
        <v>1.1304051119633255E-4</v>
      </c>
    </row>
    <row r="565" spans="1:13" s="225" customFormat="1" ht="30" hidden="1" customHeight="1" outlineLevel="7" x14ac:dyDescent="0.2">
      <c r="A565" s="221"/>
      <c r="B565" s="227"/>
      <c r="C565" s="248"/>
      <c r="D565" s="248"/>
      <c r="E565" s="254"/>
      <c r="F565" s="265"/>
      <c r="G565" s="270"/>
      <c r="H565" s="270"/>
      <c r="I565" s="511" t="s">
        <v>81</v>
      </c>
      <c r="J565" s="483" t="s">
        <v>256</v>
      </c>
      <c r="K565" s="483"/>
      <c r="L565" s="468"/>
      <c r="M565" s="484">
        <v>7.5360340797555049E-5</v>
      </c>
    </row>
    <row r="566" spans="1:13" s="225" customFormat="1" ht="30" hidden="1" customHeight="1" outlineLevel="7" x14ac:dyDescent="0.2">
      <c r="A566" s="221"/>
      <c r="B566" s="227"/>
      <c r="C566" s="248"/>
      <c r="D566" s="248"/>
      <c r="E566" s="254"/>
      <c r="F566" s="265"/>
      <c r="G566" s="270"/>
      <c r="H566" s="270"/>
      <c r="I566" s="511" t="s">
        <v>82</v>
      </c>
      <c r="J566" s="483" t="s">
        <v>263</v>
      </c>
      <c r="K566" s="483"/>
      <c r="L566" s="468"/>
      <c r="M566" s="484">
        <v>9.4200425996943815E-5</v>
      </c>
    </row>
    <row r="567" spans="1:13" s="225" customFormat="1" ht="30" hidden="1" customHeight="1" outlineLevel="7" x14ac:dyDescent="0.2">
      <c r="A567" s="221"/>
      <c r="B567" s="227"/>
      <c r="C567" s="248"/>
      <c r="D567" s="248"/>
      <c r="E567" s="254"/>
      <c r="F567" s="265"/>
      <c r="G567" s="270"/>
      <c r="H567" s="270"/>
      <c r="I567" s="511" t="s">
        <v>83</v>
      </c>
      <c r="J567" s="483" t="s">
        <v>257</v>
      </c>
      <c r="K567" s="483"/>
      <c r="L567" s="468"/>
      <c r="M567" s="484">
        <v>1.4130063899541571E-4</v>
      </c>
    </row>
    <row r="568" spans="1:13" s="225" customFormat="1" ht="30" hidden="1" customHeight="1" outlineLevel="5" collapsed="1" x14ac:dyDescent="0.2">
      <c r="A568" s="221"/>
      <c r="B568" s="227"/>
      <c r="C568" s="248"/>
      <c r="D568" s="248"/>
      <c r="E568" s="254"/>
      <c r="F568" s="265"/>
      <c r="G568" s="270"/>
      <c r="H568" s="270"/>
      <c r="I568" s="514" t="s">
        <v>114</v>
      </c>
      <c r="J568" s="490"/>
      <c r="K568" s="490"/>
      <c r="L568" s="491"/>
      <c r="M568" s="492">
        <v>1.4287941708474997E-3</v>
      </c>
    </row>
    <row r="569" spans="1:13" s="225" customFormat="1" ht="30" hidden="1" customHeight="1" outlineLevel="7" x14ac:dyDescent="0.2">
      <c r="A569" s="221"/>
      <c r="B569" s="227"/>
      <c r="C569" s="248"/>
      <c r="D569" s="248"/>
      <c r="E569" s="254"/>
      <c r="F569" s="265"/>
      <c r="G569" s="270"/>
      <c r="H569" s="270"/>
      <c r="I569" s="511" t="s">
        <v>72</v>
      </c>
      <c r="J569" s="483" t="s">
        <v>256</v>
      </c>
      <c r="K569" s="483"/>
      <c r="L569" s="468"/>
      <c r="M569" s="484">
        <v>1.4287941708474998E-4</v>
      </c>
    </row>
    <row r="570" spans="1:13" s="225" customFormat="1" ht="30" hidden="1" customHeight="1" outlineLevel="7" x14ac:dyDescent="0.2">
      <c r="A570" s="221"/>
      <c r="B570" s="227"/>
      <c r="C570" s="248"/>
      <c r="D570" s="248"/>
      <c r="E570" s="254"/>
      <c r="F570" s="265"/>
      <c r="G570" s="270"/>
      <c r="H570" s="270"/>
      <c r="I570" s="511" t="s">
        <v>239</v>
      </c>
      <c r="J570" s="483" t="s">
        <v>263</v>
      </c>
      <c r="K570" s="483"/>
      <c r="L570" s="468"/>
      <c r="M570" s="484">
        <v>7.1439708542374978E-5</v>
      </c>
    </row>
    <row r="571" spans="1:13" s="225" customFormat="1" ht="30" hidden="1" customHeight="1" outlineLevel="7" x14ac:dyDescent="0.2">
      <c r="A571" s="221"/>
      <c r="B571" s="227"/>
      <c r="C571" s="248"/>
      <c r="D571" s="248"/>
      <c r="E571" s="254"/>
      <c r="F571" s="265"/>
      <c r="G571" s="270"/>
      <c r="H571" s="270"/>
      <c r="I571" s="511" t="s">
        <v>75</v>
      </c>
      <c r="J571" s="483" t="s">
        <v>256</v>
      </c>
      <c r="K571" s="483"/>
      <c r="L571" s="468"/>
      <c r="M571" s="484">
        <v>5.7151766833899993E-4</v>
      </c>
    </row>
    <row r="572" spans="1:13" s="225" customFormat="1" ht="30" hidden="1" customHeight="1" outlineLevel="7" x14ac:dyDescent="0.2">
      <c r="A572" s="221"/>
      <c r="B572" s="227"/>
      <c r="C572" s="248"/>
      <c r="D572" s="248"/>
      <c r="E572" s="254"/>
      <c r="F572" s="265"/>
      <c r="G572" s="270"/>
      <c r="H572" s="270"/>
      <c r="I572" s="511" t="s">
        <v>80</v>
      </c>
      <c r="J572" s="483" t="s">
        <v>256</v>
      </c>
      <c r="K572" s="483"/>
      <c r="L572" s="468"/>
      <c r="M572" s="484">
        <v>1.7145530050169996E-4</v>
      </c>
    </row>
    <row r="573" spans="1:13" s="225" customFormat="1" ht="30" hidden="1" customHeight="1" outlineLevel="7" x14ac:dyDescent="0.2">
      <c r="A573" s="221"/>
      <c r="B573" s="227"/>
      <c r="C573" s="248"/>
      <c r="D573" s="248"/>
      <c r="E573" s="254"/>
      <c r="F573" s="265"/>
      <c r="G573" s="270"/>
      <c r="H573" s="270"/>
      <c r="I573" s="511" t="s">
        <v>81</v>
      </c>
      <c r="J573" s="483" t="s">
        <v>256</v>
      </c>
      <c r="K573" s="483"/>
      <c r="L573" s="468"/>
      <c r="M573" s="484">
        <v>1.1430353366779995E-4</v>
      </c>
    </row>
    <row r="574" spans="1:13" s="225" customFormat="1" ht="30" hidden="1" customHeight="1" outlineLevel="7" x14ac:dyDescent="0.2">
      <c r="A574" s="221"/>
      <c r="B574" s="227"/>
      <c r="C574" s="248"/>
      <c r="D574" s="248"/>
      <c r="E574" s="254"/>
      <c r="F574" s="265"/>
      <c r="G574" s="270"/>
      <c r="H574" s="270"/>
      <c r="I574" s="511" t="s">
        <v>82</v>
      </c>
      <c r="J574" s="483" t="s">
        <v>263</v>
      </c>
      <c r="K574" s="483"/>
      <c r="L574" s="468"/>
      <c r="M574" s="484">
        <v>1.4287941708474998E-4</v>
      </c>
    </row>
    <row r="575" spans="1:13" s="225" customFormat="1" ht="30" hidden="1" customHeight="1" outlineLevel="7" x14ac:dyDescent="0.2">
      <c r="A575" s="221"/>
      <c r="B575" s="227"/>
      <c r="C575" s="248"/>
      <c r="D575" s="248"/>
      <c r="E575" s="254"/>
      <c r="F575" s="265"/>
      <c r="G575" s="270"/>
      <c r="H575" s="270"/>
      <c r="I575" s="511" t="s">
        <v>83</v>
      </c>
      <c r="J575" s="483" t="s">
        <v>257</v>
      </c>
      <c r="K575" s="483"/>
      <c r="L575" s="468"/>
      <c r="M575" s="484">
        <v>2.1431912562712495E-4</v>
      </c>
    </row>
    <row r="576" spans="1:13" s="225" customFormat="1" ht="30" hidden="1" customHeight="1" outlineLevel="4" collapsed="1" x14ac:dyDescent="0.2">
      <c r="A576" s="221"/>
      <c r="B576" s="227"/>
      <c r="C576" s="248"/>
      <c r="D576" s="248"/>
      <c r="E576" s="254"/>
      <c r="F576" s="265"/>
      <c r="G576" s="265"/>
      <c r="H576" s="265"/>
      <c r="I576" s="513" t="s">
        <v>115</v>
      </c>
      <c r="J576" s="486"/>
      <c r="K576" s="486"/>
      <c r="L576" s="487"/>
      <c r="M576" s="488">
        <v>6.7057625569595007E-4</v>
      </c>
    </row>
    <row r="577" spans="1:13" s="225" customFormat="1" ht="30" hidden="1" customHeight="1" outlineLevel="7" x14ac:dyDescent="0.2">
      <c r="A577" s="221"/>
      <c r="B577" s="227"/>
      <c r="C577" s="248"/>
      <c r="D577" s="248"/>
      <c r="E577" s="254"/>
      <c r="F577" s="265"/>
      <c r="G577" s="265"/>
      <c r="H577" s="265"/>
      <c r="I577" s="511" t="s">
        <v>115</v>
      </c>
      <c r="J577" s="483" t="s">
        <v>259</v>
      </c>
      <c r="K577" s="483"/>
      <c r="L577" s="468"/>
      <c r="M577" s="484">
        <v>6.7057625569595007E-4</v>
      </c>
    </row>
    <row r="578" spans="1:13" s="225" customFormat="1" ht="30" hidden="1" customHeight="1" outlineLevel="3" collapsed="1" x14ac:dyDescent="0.2">
      <c r="A578" s="221"/>
      <c r="B578" s="227"/>
      <c r="C578" s="248"/>
      <c r="D578" s="248"/>
      <c r="E578" s="254"/>
      <c r="F578" s="254"/>
      <c r="G578" s="254"/>
      <c r="H578" s="254"/>
      <c r="I578" s="510" t="s">
        <v>116</v>
      </c>
      <c r="J578" s="479"/>
      <c r="K578" s="479"/>
      <c r="L578" s="482"/>
      <c r="M578" s="481">
        <v>2.1203259900412458E-3</v>
      </c>
    </row>
    <row r="579" spans="1:13" s="225" customFormat="1" ht="30" hidden="1" customHeight="1" outlineLevel="7" x14ac:dyDescent="0.2">
      <c r="A579" s="221"/>
      <c r="B579" s="227"/>
      <c r="C579" s="248"/>
      <c r="D579" s="248"/>
      <c r="E579" s="254"/>
      <c r="F579" s="254"/>
      <c r="G579" s="254"/>
      <c r="H579" s="254"/>
      <c r="I579" s="511" t="s">
        <v>117</v>
      </c>
      <c r="J579" s="483" t="s">
        <v>259</v>
      </c>
      <c r="K579" s="483"/>
      <c r="L579" s="468"/>
      <c r="M579" s="484">
        <v>1.0601629950206229E-3</v>
      </c>
    </row>
    <row r="580" spans="1:13" s="225" customFormat="1" ht="30" hidden="1" customHeight="1" outlineLevel="7" x14ac:dyDescent="0.2">
      <c r="A580" s="221"/>
      <c r="B580" s="227"/>
      <c r="C580" s="248"/>
      <c r="D580" s="248"/>
      <c r="E580" s="254"/>
      <c r="F580" s="254"/>
      <c r="G580" s="254"/>
      <c r="H580" s="254"/>
      <c r="I580" s="511" t="s">
        <v>118</v>
      </c>
      <c r="J580" s="483" t="s">
        <v>259</v>
      </c>
      <c r="K580" s="483"/>
      <c r="L580" s="468"/>
      <c r="M580" s="484">
        <v>1.0601629950206229E-3</v>
      </c>
    </row>
    <row r="581" spans="1:13" s="225" customFormat="1" ht="30" hidden="1" customHeight="1" outlineLevel="3" x14ac:dyDescent="0.2">
      <c r="A581" s="221"/>
      <c r="B581" s="227"/>
      <c r="C581" s="248"/>
      <c r="D581" s="248"/>
      <c r="E581" s="254"/>
      <c r="F581" s="254"/>
      <c r="G581" s="254"/>
      <c r="H581" s="254"/>
      <c r="I581" s="510" t="s">
        <v>119</v>
      </c>
      <c r="J581" s="479"/>
      <c r="K581" s="479"/>
      <c r="L581" s="482"/>
      <c r="M581" s="481">
        <v>5.9409635305029761E-2</v>
      </c>
    </row>
    <row r="582" spans="1:13" s="225" customFormat="1" ht="30" hidden="1" customHeight="1" outlineLevel="4" collapsed="1" x14ac:dyDescent="0.2">
      <c r="A582" s="221"/>
      <c r="B582" s="227"/>
      <c r="C582" s="248"/>
      <c r="D582" s="248"/>
      <c r="E582" s="254"/>
      <c r="F582" s="265"/>
      <c r="G582" s="265"/>
      <c r="H582" s="265"/>
      <c r="I582" s="513" t="s">
        <v>120</v>
      </c>
      <c r="J582" s="486"/>
      <c r="K582" s="486"/>
      <c r="L582" s="489"/>
      <c r="M582" s="488">
        <v>3.2680150533520962E-2</v>
      </c>
    </row>
    <row r="583" spans="1:13" s="225" customFormat="1" ht="30" hidden="1" customHeight="1" outlineLevel="5" collapsed="1" x14ac:dyDescent="0.2">
      <c r="A583" s="221"/>
      <c r="B583" s="227"/>
      <c r="C583" s="248"/>
      <c r="D583" s="248"/>
      <c r="E583" s="254"/>
      <c r="F583" s="265"/>
      <c r="G583" s="270"/>
      <c r="H583" s="270"/>
      <c r="I583" s="514" t="s">
        <v>121</v>
      </c>
      <c r="J583" s="490"/>
      <c r="K583" s="490"/>
      <c r="L583" s="493"/>
      <c r="M583" s="492">
        <v>7.275240489304868E-3</v>
      </c>
    </row>
    <row r="584" spans="1:13" s="225" customFormat="1" ht="30" hidden="1" customHeight="1" outlineLevel="7" x14ac:dyDescent="0.2">
      <c r="A584" s="221"/>
      <c r="B584" s="227"/>
      <c r="C584" s="248"/>
      <c r="D584" s="248"/>
      <c r="E584" s="254"/>
      <c r="F584" s="265"/>
      <c r="G584" s="270"/>
      <c r="H584" s="270"/>
      <c r="I584" s="511" t="s">
        <v>291</v>
      </c>
      <c r="J584" s="483" t="s">
        <v>256</v>
      </c>
      <c r="K584" s="483"/>
      <c r="L584" s="468"/>
      <c r="M584" s="484">
        <v>3.6376202446524342E-4</v>
      </c>
    </row>
    <row r="585" spans="1:13" s="225" customFormat="1" ht="30" hidden="1" customHeight="1" outlineLevel="7" x14ac:dyDescent="0.2">
      <c r="A585" s="221"/>
      <c r="B585" s="227"/>
      <c r="C585" s="248"/>
      <c r="D585" s="248"/>
      <c r="E585" s="254"/>
      <c r="F585" s="265"/>
      <c r="G585" s="270"/>
      <c r="H585" s="270"/>
      <c r="I585" s="511" t="s">
        <v>292</v>
      </c>
      <c r="J585" s="483" t="s">
        <v>257</v>
      </c>
      <c r="K585" s="483"/>
      <c r="L585" s="468"/>
      <c r="M585" s="484">
        <v>3.6376202446524342E-4</v>
      </c>
    </row>
    <row r="586" spans="1:13" s="225" customFormat="1" ht="30" hidden="1" customHeight="1" outlineLevel="7" x14ac:dyDescent="0.2">
      <c r="A586" s="221"/>
      <c r="B586" s="227"/>
      <c r="C586" s="248"/>
      <c r="D586" s="248"/>
      <c r="E586" s="254"/>
      <c r="F586" s="265"/>
      <c r="G586" s="270"/>
      <c r="H586" s="270"/>
      <c r="I586" s="511" t="s">
        <v>231</v>
      </c>
      <c r="J586" s="483" t="s">
        <v>256</v>
      </c>
      <c r="K586" s="483"/>
      <c r="L586" s="468"/>
      <c r="M586" s="484">
        <v>2.5463341712567036E-3</v>
      </c>
    </row>
    <row r="587" spans="1:13" s="225" customFormat="1" ht="30" hidden="1" customHeight="1" outlineLevel="7" x14ac:dyDescent="0.2">
      <c r="A587" s="221"/>
      <c r="B587" s="227"/>
      <c r="C587" s="248"/>
      <c r="D587" s="248"/>
      <c r="E587" s="254"/>
      <c r="F587" s="265"/>
      <c r="G587" s="270"/>
      <c r="H587" s="270"/>
      <c r="I587" s="511" t="s">
        <v>80</v>
      </c>
      <c r="J587" s="483" t="s">
        <v>256</v>
      </c>
      <c r="K587" s="483"/>
      <c r="L587" s="468"/>
      <c r="M587" s="484">
        <v>1.0912860733957302E-3</v>
      </c>
    </row>
    <row r="588" spans="1:13" s="225" customFormat="1" ht="30" hidden="1" customHeight="1" outlineLevel="7" x14ac:dyDescent="0.2">
      <c r="A588" s="221"/>
      <c r="B588" s="227"/>
      <c r="C588" s="248"/>
      <c r="D588" s="248"/>
      <c r="E588" s="254"/>
      <c r="F588" s="265"/>
      <c r="G588" s="270"/>
      <c r="H588" s="270"/>
      <c r="I588" s="511" t="s">
        <v>82</v>
      </c>
      <c r="J588" s="483" t="s">
        <v>257</v>
      </c>
      <c r="K588" s="483"/>
      <c r="L588" s="468"/>
      <c r="M588" s="484">
        <v>1.0912860733957302E-3</v>
      </c>
    </row>
    <row r="589" spans="1:13" s="225" customFormat="1" ht="30" hidden="1" customHeight="1" outlineLevel="7" x14ac:dyDescent="0.2">
      <c r="A589" s="221"/>
      <c r="B589" s="227"/>
      <c r="C589" s="248"/>
      <c r="D589" s="248"/>
      <c r="E589" s="254"/>
      <c r="F589" s="265"/>
      <c r="G589" s="270"/>
      <c r="H589" s="270"/>
      <c r="I589" s="511" t="s">
        <v>293</v>
      </c>
      <c r="J589" s="483" t="s">
        <v>256</v>
      </c>
      <c r="K589" s="483"/>
      <c r="L589" s="468"/>
      <c r="M589" s="484">
        <v>1.4550480978609737E-3</v>
      </c>
    </row>
    <row r="590" spans="1:13" s="225" customFormat="1" ht="30" hidden="1" customHeight="1" outlineLevel="7" x14ac:dyDescent="0.2">
      <c r="A590" s="221"/>
      <c r="B590" s="227"/>
      <c r="C590" s="248"/>
      <c r="D590" s="248"/>
      <c r="E590" s="254"/>
      <c r="F590" s="265"/>
      <c r="G590" s="270"/>
      <c r="H590" s="270"/>
      <c r="I590" s="511" t="s">
        <v>294</v>
      </c>
      <c r="J590" s="483" t="s">
        <v>257</v>
      </c>
      <c r="K590" s="483"/>
      <c r="L590" s="468"/>
      <c r="M590" s="484">
        <v>3.6376202446524342E-4</v>
      </c>
    </row>
    <row r="591" spans="1:13" s="225" customFormat="1" ht="30" hidden="1" customHeight="1" outlineLevel="5" collapsed="1" x14ac:dyDescent="0.2">
      <c r="A591" s="221"/>
      <c r="B591" s="227"/>
      <c r="C591" s="248"/>
      <c r="D591" s="248"/>
      <c r="E591" s="254"/>
      <c r="F591" s="265"/>
      <c r="G591" s="270"/>
      <c r="H591" s="270"/>
      <c r="I591" s="514" t="s">
        <v>122</v>
      </c>
      <c r="J591" s="490"/>
      <c r="K591" s="490"/>
      <c r="L591" s="493"/>
      <c r="M591" s="492">
        <v>7.275240489304868E-3</v>
      </c>
    </row>
    <row r="592" spans="1:13" s="225" customFormat="1" ht="30" hidden="1" customHeight="1" outlineLevel="7" x14ac:dyDescent="0.2">
      <c r="A592" s="221"/>
      <c r="B592" s="227"/>
      <c r="C592" s="248"/>
      <c r="D592" s="248"/>
      <c r="E592" s="254"/>
      <c r="F592" s="265"/>
      <c r="G592" s="270"/>
      <c r="H592" s="270"/>
      <c r="I592" s="511" t="s">
        <v>291</v>
      </c>
      <c r="J592" s="483" t="s">
        <v>256</v>
      </c>
      <c r="K592" s="483"/>
      <c r="L592" s="468"/>
      <c r="M592" s="484">
        <v>3.6376202446524342E-4</v>
      </c>
    </row>
    <row r="593" spans="1:13" s="225" customFormat="1" ht="30" hidden="1" customHeight="1" outlineLevel="7" x14ac:dyDescent="0.2">
      <c r="A593" s="221"/>
      <c r="B593" s="227"/>
      <c r="C593" s="248"/>
      <c r="D593" s="248"/>
      <c r="E593" s="254"/>
      <c r="F593" s="265"/>
      <c r="G593" s="270"/>
      <c r="H593" s="270"/>
      <c r="I593" s="511" t="s">
        <v>292</v>
      </c>
      <c r="J593" s="483" t="s">
        <v>257</v>
      </c>
      <c r="K593" s="483"/>
      <c r="L593" s="468"/>
      <c r="M593" s="484">
        <v>3.6376202446524342E-4</v>
      </c>
    </row>
    <row r="594" spans="1:13" s="225" customFormat="1" ht="30" hidden="1" customHeight="1" outlineLevel="7" x14ac:dyDescent="0.2">
      <c r="A594" s="221"/>
      <c r="B594" s="227"/>
      <c r="C594" s="248"/>
      <c r="D594" s="248"/>
      <c r="E594" s="254"/>
      <c r="F594" s="265"/>
      <c r="G594" s="270"/>
      <c r="H594" s="270"/>
      <c r="I594" s="511" t="s">
        <v>231</v>
      </c>
      <c r="J594" s="483" t="s">
        <v>256</v>
      </c>
      <c r="K594" s="483"/>
      <c r="L594" s="468"/>
      <c r="M594" s="484">
        <v>2.5463341712567036E-3</v>
      </c>
    </row>
    <row r="595" spans="1:13" s="225" customFormat="1" ht="30" hidden="1" customHeight="1" outlineLevel="7" x14ac:dyDescent="0.2">
      <c r="A595" s="221"/>
      <c r="B595" s="227"/>
      <c r="C595" s="248"/>
      <c r="D595" s="248"/>
      <c r="E595" s="254"/>
      <c r="F595" s="265"/>
      <c r="G595" s="270"/>
      <c r="H595" s="270"/>
      <c r="I595" s="511" t="s">
        <v>80</v>
      </c>
      <c r="J595" s="483" t="s">
        <v>256</v>
      </c>
      <c r="K595" s="483"/>
      <c r="L595" s="468"/>
      <c r="M595" s="484">
        <v>1.0912860733957302E-3</v>
      </c>
    </row>
    <row r="596" spans="1:13" s="225" customFormat="1" ht="30" hidden="1" customHeight="1" outlineLevel="7" x14ac:dyDescent="0.2">
      <c r="A596" s="221"/>
      <c r="B596" s="227"/>
      <c r="C596" s="248"/>
      <c r="D596" s="248"/>
      <c r="E596" s="254"/>
      <c r="F596" s="265"/>
      <c r="G596" s="270"/>
      <c r="H596" s="270"/>
      <c r="I596" s="511" t="s">
        <v>82</v>
      </c>
      <c r="J596" s="483" t="s">
        <v>257</v>
      </c>
      <c r="K596" s="483"/>
      <c r="L596" s="468"/>
      <c r="M596" s="484">
        <v>1.0912860733957302E-3</v>
      </c>
    </row>
    <row r="597" spans="1:13" s="225" customFormat="1" ht="30" hidden="1" customHeight="1" outlineLevel="7" x14ac:dyDescent="0.2">
      <c r="A597" s="221"/>
      <c r="B597" s="227"/>
      <c r="C597" s="248"/>
      <c r="D597" s="248"/>
      <c r="E597" s="254"/>
      <c r="F597" s="265"/>
      <c r="G597" s="270"/>
      <c r="H597" s="270"/>
      <c r="I597" s="511" t="s">
        <v>293</v>
      </c>
      <c r="J597" s="483" t="s">
        <v>256</v>
      </c>
      <c r="K597" s="483"/>
      <c r="L597" s="468"/>
      <c r="M597" s="484">
        <v>1.4550480978609737E-3</v>
      </c>
    </row>
    <row r="598" spans="1:13" s="225" customFormat="1" ht="30" hidden="1" customHeight="1" outlineLevel="7" x14ac:dyDescent="0.2">
      <c r="A598" s="221"/>
      <c r="B598" s="227"/>
      <c r="C598" s="248"/>
      <c r="D598" s="248"/>
      <c r="E598" s="254"/>
      <c r="F598" s="265"/>
      <c r="G598" s="270"/>
      <c r="H598" s="270"/>
      <c r="I598" s="511" t="s">
        <v>294</v>
      </c>
      <c r="J598" s="483" t="s">
        <v>257</v>
      </c>
      <c r="K598" s="483"/>
      <c r="L598" s="468"/>
      <c r="M598" s="484">
        <v>3.6376202446524342E-4</v>
      </c>
    </row>
    <row r="599" spans="1:13" s="225" customFormat="1" ht="30" hidden="1" customHeight="1" outlineLevel="5" collapsed="1" x14ac:dyDescent="0.2">
      <c r="A599" s="221"/>
      <c r="B599" s="227"/>
      <c r="C599" s="248"/>
      <c r="D599" s="248"/>
      <c r="E599" s="254"/>
      <c r="F599" s="265"/>
      <c r="G599" s="270"/>
      <c r="H599" s="270"/>
      <c r="I599" s="514" t="s">
        <v>123</v>
      </c>
      <c r="J599" s="490"/>
      <c r="K599" s="490"/>
      <c r="L599" s="493"/>
      <c r="M599" s="492">
        <v>8.4239626718266903E-4</v>
      </c>
    </row>
    <row r="600" spans="1:13" s="225" customFormat="1" ht="30" hidden="1" customHeight="1" outlineLevel="7" x14ac:dyDescent="0.2">
      <c r="A600" s="221"/>
      <c r="B600" s="227"/>
      <c r="C600" s="248"/>
      <c r="D600" s="248"/>
      <c r="E600" s="254"/>
      <c r="F600" s="265"/>
      <c r="G600" s="270"/>
      <c r="H600" s="270"/>
      <c r="I600" s="511" t="s">
        <v>291</v>
      </c>
      <c r="J600" s="483" t="s">
        <v>256</v>
      </c>
      <c r="K600" s="483"/>
      <c r="L600" s="468"/>
      <c r="M600" s="484">
        <v>4.2119813359133457E-5</v>
      </c>
    </row>
    <row r="601" spans="1:13" s="225" customFormat="1" ht="30" hidden="1" customHeight="1" outlineLevel="7" x14ac:dyDescent="0.2">
      <c r="A601" s="221"/>
      <c r="B601" s="227"/>
      <c r="C601" s="248"/>
      <c r="D601" s="248"/>
      <c r="E601" s="254"/>
      <c r="F601" s="265"/>
      <c r="G601" s="270"/>
      <c r="H601" s="270"/>
      <c r="I601" s="511" t="s">
        <v>292</v>
      </c>
      <c r="J601" s="483" t="s">
        <v>257</v>
      </c>
      <c r="K601" s="483"/>
      <c r="L601" s="468"/>
      <c r="M601" s="484">
        <v>4.2119813359133457E-5</v>
      </c>
    </row>
    <row r="602" spans="1:13" s="225" customFormat="1" ht="30" hidden="1" customHeight="1" outlineLevel="7" x14ac:dyDescent="0.2">
      <c r="A602" s="221"/>
      <c r="B602" s="227"/>
      <c r="C602" s="248"/>
      <c r="D602" s="248"/>
      <c r="E602" s="254"/>
      <c r="F602" s="265"/>
      <c r="G602" s="270"/>
      <c r="H602" s="270"/>
      <c r="I602" s="511" t="s">
        <v>231</v>
      </c>
      <c r="J602" s="483" t="s">
        <v>256</v>
      </c>
      <c r="K602" s="483"/>
      <c r="L602" s="468"/>
      <c r="M602" s="484">
        <v>2.9483869351393412E-4</v>
      </c>
    </row>
    <row r="603" spans="1:13" s="225" customFormat="1" ht="30" hidden="1" customHeight="1" outlineLevel="7" x14ac:dyDescent="0.2">
      <c r="A603" s="221"/>
      <c r="B603" s="227"/>
      <c r="C603" s="248"/>
      <c r="D603" s="248"/>
      <c r="E603" s="254"/>
      <c r="F603" s="265"/>
      <c r="G603" s="270"/>
      <c r="H603" s="270"/>
      <c r="I603" s="511" t="s">
        <v>80</v>
      </c>
      <c r="J603" s="483" t="s">
        <v>256</v>
      </c>
      <c r="K603" s="483"/>
      <c r="L603" s="468"/>
      <c r="M603" s="484">
        <v>1.2635944007740034E-4</v>
      </c>
    </row>
    <row r="604" spans="1:13" s="225" customFormat="1" ht="30" hidden="1" customHeight="1" outlineLevel="7" x14ac:dyDescent="0.2">
      <c r="A604" s="221"/>
      <c r="B604" s="227"/>
      <c r="C604" s="248"/>
      <c r="D604" s="248"/>
      <c r="E604" s="254"/>
      <c r="F604" s="265"/>
      <c r="G604" s="270"/>
      <c r="H604" s="270"/>
      <c r="I604" s="511" t="s">
        <v>82</v>
      </c>
      <c r="J604" s="483" t="s">
        <v>257</v>
      </c>
      <c r="K604" s="483"/>
      <c r="L604" s="468"/>
      <c r="M604" s="484">
        <v>1.2635944007740034E-4</v>
      </c>
    </row>
    <row r="605" spans="1:13" s="225" customFormat="1" ht="30" hidden="1" customHeight="1" outlineLevel="7" x14ac:dyDescent="0.2">
      <c r="A605" s="221"/>
      <c r="B605" s="227"/>
      <c r="C605" s="248"/>
      <c r="D605" s="248"/>
      <c r="E605" s="254"/>
      <c r="F605" s="265"/>
      <c r="G605" s="270"/>
      <c r="H605" s="270"/>
      <c r="I605" s="511" t="s">
        <v>293</v>
      </c>
      <c r="J605" s="483" t="s">
        <v>256</v>
      </c>
      <c r="K605" s="483"/>
      <c r="L605" s="468"/>
      <c r="M605" s="484">
        <v>1.6847925343653383E-4</v>
      </c>
    </row>
    <row r="606" spans="1:13" s="225" customFormat="1" ht="30" hidden="1" customHeight="1" outlineLevel="7" x14ac:dyDescent="0.2">
      <c r="A606" s="221"/>
      <c r="B606" s="227"/>
      <c r="C606" s="248"/>
      <c r="D606" s="248"/>
      <c r="E606" s="254"/>
      <c r="F606" s="265"/>
      <c r="G606" s="270"/>
      <c r="H606" s="270"/>
      <c r="I606" s="511" t="s">
        <v>294</v>
      </c>
      <c r="J606" s="483" t="s">
        <v>257</v>
      </c>
      <c r="K606" s="483"/>
      <c r="L606" s="468"/>
      <c r="M606" s="484">
        <v>4.2119813359133457E-5</v>
      </c>
    </row>
    <row r="607" spans="1:13" s="225" customFormat="1" ht="30" hidden="1" customHeight="1" outlineLevel="5" collapsed="1" x14ac:dyDescent="0.2">
      <c r="A607" s="221"/>
      <c r="B607" s="227"/>
      <c r="C607" s="248"/>
      <c r="D607" s="248"/>
      <c r="E607" s="254"/>
      <c r="F607" s="265"/>
      <c r="G607" s="270"/>
      <c r="H607" s="270"/>
      <c r="I607" s="514" t="s">
        <v>124</v>
      </c>
      <c r="J607" s="490"/>
      <c r="K607" s="490"/>
      <c r="L607" s="493"/>
      <c r="M607" s="492">
        <v>8.4239626718266903E-4</v>
      </c>
    </row>
    <row r="608" spans="1:13" s="225" customFormat="1" ht="30" hidden="1" customHeight="1" outlineLevel="7" x14ac:dyDescent="0.2">
      <c r="A608" s="221"/>
      <c r="B608" s="227"/>
      <c r="C608" s="248"/>
      <c r="D608" s="248"/>
      <c r="E608" s="254"/>
      <c r="F608" s="265"/>
      <c r="G608" s="270"/>
      <c r="H608" s="270"/>
      <c r="I608" s="511" t="s">
        <v>291</v>
      </c>
      <c r="J608" s="483" t="s">
        <v>256</v>
      </c>
      <c r="K608" s="483"/>
      <c r="L608" s="468"/>
      <c r="M608" s="484">
        <v>4.2119813359133457E-5</v>
      </c>
    </row>
    <row r="609" spans="1:13" s="225" customFormat="1" ht="30" hidden="1" customHeight="1" outlineLevel="7" x14ac:dyDescent="0.2">
      <c r="A609" s="221"/>
      <c r="B609" s="227"/>
      <c r="C609" s="248"/>
      <c r="D609" s="248"/>
      <c r="E609" s="254"/>
      <c r="F609" s="265"/>
      <c r="G609" s="270"/>
      <c r="H609" s="270"/>
      <c r="I609" s="511" t="s">
        <v>292</v>
      </c>
      <c r="J609" s="483" t="s">
        <v>257</v>
      </c>
      <c r="K609" s="483"/>
      <c r="L609" s="468"/>
      <c r="M609" s="484">
        <v>4.2119813359133457E-5</v>
      </c>
    </row>
    <row r="610" spans="1:13" s="225" customFormat="1" ht="30" hidden="1" customHeight="1" outlineLevel="7" x14ac:dyDescent="0.2">
      <c r="A610" s="221"/>
      <c r="B610" s="227"/>
      <c r="C610" s="248"/>
      <c r="D610" s="248"/>
      <c r="E610" s="254"/>
      <c r="F610" s="265"/>
      <c r="G610" s="270"/>
      <c r="H610" s="270"/>
      <c r="I610" s="511" t="s">
        <v>231</v>
      </c>
      <c r="J610" s="483" t="s">
        <v>256</v>
      </c>
      <c r="K610" s="483"/>
      <c r="L610" s="468"/>
      <c r="M610" s="484">
        <v>2.9483869351393412E-4</v>
      </c>
    </row>
    <row r="611" spans="1:13" s="225" customFormat="1" ht="30" hidden="1" customHeight="1" outlineLevel="7" x14ac:dyDescent="0.2">
      <c r="A611" s="221"/>
      <c r="B611" s="227"/>
      <c r="C611" s="248"/>
      <c r="D611" s="248"/>
      <c r="E611" s="254"/>
      <c r="F611" s="265"/>
      <c r="G611" s="270"/>
      <c r="H611" s="270"/>
      <c r="I611" s="511" t="s">
        <v>80</v>
      </c>
      <c r="J611" s="483" t="s">
        <v>256</v>
      </c>
      <c r="K611" s="483"/>
      <c r="L611" s="468"/>
      <c r="M611" s="484">
        <v>1.2635944007740034E-4</v>
      </c>
    </row>
    <row r="612" spans="1:13" s="225" customFormat="1" ht="30" hidden="1" customHeight="1" outlineLevel="7" x14ac:dyDescent="0.2">
      <c r="A612" s="221"/>
      <c r="B612" s="227"/>
      <c r="C612" s="248"/>
      <c r="D612" s="248"/>
      <c r="E612" s="254"/>
      <c r="F612" s="265"/>
      <c r="G612" s="270"/>
      <c r="H612" s="270"/>
      <c r="I612" s="511" t="s">
        <v>82</v>
      </c>
      <c r="J612" s="483" t="s">
        <v>257</v>
      </c>
      <c r="K612" s="483"/>
      <c r="L612" s="468"/>
      <c r="M612" s="484">
        <v>1.2635944007740034E-4</v>
      </c>
    </row>
    <row r="613" spans="1:13" s="225" customFormat="1" ht="30" hidden="1" customHeight="1" outlineLevel="7" x14ac:dyDescent="0.2">
      <c r="A613" s="221"/>
      <c r="B613" s="227"/>
      <c r="C613" s="248"/>
      <c r="D613" s="248"/>
      <c r="E613" s="254"/>
      <c r="F613" s="265"/>
      <c r="G613" s="270"/>
      <c r="H613" s="270"/>
      <c r="I613" s="511" t="s">
        <v>293</v>
      </c>
      <c r="J613" s="483" t="s">
        <v>256</v>
      </c>
      <c r="K613" s="483"/>
      <c r="L613" s="468"/>
      <c r="M613" s="484">
        <v>1.6847925343653383E-4</v>
      </c>
    </row>
    <row r="614" spans="1:13" s="225" customFormat="1" ht="30" hidden="1" customHeight="1" outlineLevel="7" x14ac:dyDescent="0.2">
      <c r="A614" s="221"/>
      <c r="B614" s="227"/>
      <c r="C614" s="248"/>
      <c r="D614" s="248"/>
      <c r="E614" s="254"/>
      <c r="F614" s="265"/>
      <c r="G614" s="270"/>
      <c r="H614" s="270"/>
      <c r="I614" s="511" t="s">
        <v>294</v>
      </c>
      <c r="J614" s="483" t="s">
        <v>257</v>
      </c>
      <c r="K614" s="483"/>
      <c r="L614" s="468"/>
      <c r="M614" s="484">
        <v>4.2119813359133457E-5</v>
      </c>
    </row>
    <row r="615" spans="1:13" s="225" customFormat="1" ht="30" hidden="1" customHeight="1" outlineLevel="5" collapsed="1" x14ac:dyDescent="0.2">
      <c r="A615" s="221"/>
      <c r="B615" s="227"/>
      <c r="C615" s="248"/>
      <c r="D615" s="248"/>
      <c r="E615" s="254"/>
      <c r="F615" s="265"/>
      <c r="G615" s="270"/>
      <c r="H615" s="270"/>
      <c r="I615" s="514" t="s">
        <v>125</v>
      </c>
      <c r="J615" s="490"/>
      <c r="K615" s="490"/>
      <c r="L615" s="493"/>
      <c r="M615" s="492">
        <v>7.275240489304868E-3</v>
      </c>
    </row>
    <row r="616" spans="1:13" s="225" customFormat="1" ht="30" hidden="1" customHeight="1" outlineLevel="7" x14ac:dyDescent="0.2">
      <c r="A616" s="221"/>
      <c r="B616" s="227"/>
      <c r="C616" s="248"/>
      <c r="D616" s="248"/>
      <c r="E616" s="254"/>
      <c r="F616" s="265"/>
      <c r="G616" s="270"/>
      <c r="H616" s="270"/>
      <c r="I616" s="511" t="s">
        <v>291</v>
      </c>
      <c r="J616" s="483" t="s">
        <v>256</v>
      </c>
      <c r="K616" s="483"/>
      <c r="L616" s="468"/>
      <c r="M616" s="484">
        <v>3.6376202446524342E-4</v>
      </c>
    </row>
    <row r="617" spans="1:13" s="225" customFormat="1" ht="30" hidden="1" customHeight="1" outlineLevel="7" x14ac:dyDescent="0.2">
      <c r="A617" s="221"/>
      <c r="B617" s="227"/>
      <c r="C617" s="248"/>
      <c r="D617" s="248"/>
      <c r="E617" s="254"/>
      <c r="F617" s="265"/>
      <c r="G617" s="270"/>
      <c r="H617" s="270"/>
      <c r="I617" s="511" t="s">
        <v>292</v>
      </c>
      <c r="J617" s="483" t="s">
        <v>257</v>
      </c>
      <c r="K617" s="483"/>
      <c r="L617" s="468"/>
      <c r="M617" s="484">
        <v>3.6376202446524342E-4</v>
      </c>
    </row>
    <row r="618" spans="1:13" s="225" customFormat="1" ht="30" hidden="1" customHeight="1" outlineLevel="7" x14ac:dyDescent="0.2">
      <c r="A618" s="221"/>
      <c r="B618" s="227"/>
      <c r="C618" s="248"/>
      <c r="D618" s="248"/>
      <c r="E618" s="254"/>
      <c r="F618" s="265"/>
      <c r="G618" s="270"/>
      <c r="H618" s="270"/>
      <c r="I618" s="511" t="s">
        <v>231</v>
      </c>
      <c r="J618" s="483" t="s">
        <v>256</v>
      </c>
      <c r="K618" s="483"/>
      <c r="L618" s="468"/>
      <c r="M618" s="484">
        <v>2.5463341712567036E-3</v>
      </c>
    </row>
    <row r="619" spans="1:13" s="225" customFormat="1" ht="30" hidden="1" customHeight="1" outlineLevel="7" x14ac:dyDescent="0.2">
      <c r="A619" s="221"/>
      <c r="B619" s="227"/>
      <c r="C619" s="248"/>
      <c r="D619" s="248"/>
      <c r="E619" s="254"/>
      <c r="F619" s="265"/>
      <c r="G619" s="270"/>
      <c r="H619" s="270"/>
      <c r="I619" s="511" t="s">
        <v>80</v>
      </c>
      <c r="J619" s="483" t="s">
        <v>256</v>
      </c>
      <c r="K619" s="483"/>
      <c r="L619" s="468"/>
      <c r="M619" s="484">
        <v>1.0912860733957302E-3</v>
      </c>
    </row>
    <row r="620" spans="1:13" s="225" customFormat="1" ht="30" hidden="1" customHeight="1" outlineLevel="7" x14ac:dyDescent="0.2">
      <c r="A620" s="221"/>
      <c r="B620" s="227"/>
      <c r="C620" s="248"/>
      <c r="D620" s="248"/>
      <c r="E620" s="254"/>
      <c r="F620" s="265"/>
      <c r="G620" s="270"/>
      <c r="H620" s="270"/>
      <c r="I620" s="511" t="s">
        <v>82</v>
      </c>
      <c r="J620" s="483" t="s">
        <v>257</v>
      </c>
      <c r="K620" s="483"/>
      <c r="L620" s="468"/>
      <c r="M620" s="484">
        <v>1.0912860733957302E-3</v>
      </c>
    </row>
    <row r="621" spans="1:13" s="225" customFormat="1" ht="30" hidden="1" customHeight="1" outlineLevel="7" x14ac:dyDescent="0.2">
      <c r="A621" s="221"/>
      <c r="B621" s="227"/>
      <c r="C621" s="248"/>
      <c r="D621" s="248"/>
      <c r="E621" s="254"/>
      <c r="F621" s="265"/>
      <c r="G621" s="270"/>
      <c r="H621" s="270"/>
      <c r="I621" s="511" t="s">
        <v>293</v>
      </c>
      <c r="J621" s="483" t="s">
        <v>256</v>
      </c>
      <c r="K621" s="483"/>
      <c r="L621" s="468"/>
      <c r="M621" s="484">
        <v>1.4550480978609737E-3</v>
      </c>
    </row>
    <row r="622" spans="1:13" s="225" customFormat="1" ht="30" hidden="1" customHeight="1" outlineLevel="7" x14ac:dyDescent="0.2">
      <c r="A622" s="221"/>
      <c r="B622" s="227"/>
      <c r="C622" s="248"/>
      <c r="D622" s="248"/>
      <c r="E622" s="254"/>
      <c r="F622" s="265"/>
      <c r="G622" s="270"/>
      <c r="H622" s="270"/>
      <c r="I622" s="511" t="s">
        <v>294</v>
      </c>
      <c r="J622" s="483" t="s">
        <v>257</v>
      </c>
      <c r="K622" s="483"/>
      <c r="L622" s="468"/>
      <c r="M622" s="484">
        <v>3.6376202446524342E-4</v>
      </c>
    </row>
    <row r="623" spans="1:13" s="225" customFormat="1" ht="30" hidden="1" customHeight="1" outlineLevel="5" collapsed="1" x14ac:dyDescent="0.2">
      <c r="A623" s="221"/>
      <c r="B623" s="227"/>
      <c r="C623" s="248"/>
      <c r="D623" s="248"/>
      <c r="E623" s="254"/>
      <c r="F623" s="265"/>
      <c r="G623" s="270"/>
      <c r="H623" s="270"/>
      <c r="I623" s="514" t="s">
        <v>126</v>
      </c>
      <c r="J623" s="490"/>
      <c r="K623" s="490"/>
      <c r="L623" s="493"/>
      <c r="M623" s="492">
        <v>7.275240489304868E-3</v>
      </c>
    </row>
    <row r="624" spans="1:13" s="225" customFormat="1" ht="30" hidden="1" customHeight="1" outlineLevel="7" x14ac:dyDescent="0.2">
      <c r="A624" s="221"/>
      <c r="B624" s="227"/>
      <c r="C624" s="248"/>
      <c r="D624" s="248"/>
      <c r="E624" s="254"/>
      <c r="F624" s="265"/>
      <c r="G624" s="270"/>
      <c r="H624" s="270"/>
      <c r="I624" s="511" t="s">
        <v>291</v>
      </c>
      <c r="J624" s="483" t="s">
        <v>256</v>
      </c>
      <c r="K624" s="483"/>
      <c r="L624" s="468"/>
      <c r="M624" s="484">
        <v>3.6376202446524342E-4</v>
      </c>
    </row>
    <row r="625" spans="1:13" s="225" customFormat="1" ht="30" hidden="1" customHeight="1" outlineLevel="7" x14ac:dyDescent="0.2">
      <c r="A625" s="221"/>
      <c r="B625" s="227"/>
      <c r="C625" s="248"/>
      <c r="D625" s="248"/>
      <c r="E625" s="254"/>
      <c r="F625" s="265"/>
      <c r="G625" s="270"/>
      <c r="H625" s="270"/>
      <c r="I625" s="511" t="s">
        <v>292</v>
      </c>
      <c r="J625" s="483" t="s">
        <v>257</v>
      </c>
      <c r="K625" s="483"/>
      <c r="L625" s="468"/>
      <c r="M625" s="484">
        <v>3.6376202446524342E-4</v>
      </c>
    </row>
    <row r="626" spans="1:13" s="225" customFormat="1" ht="30" hidden="1" customHeight="1" outlineLevel="7" x14ac:dyDescent="0.2">
      <c r="A626" s="221"/>
      <c r="B626" s="227"/>
      <c r="C626" s="248"/>
      <c r="D626" s="248"/>
      <c r="E626" s="254"/>
      <c r="F626" s="265"/>
      <c r="G626" s="270"/>
      <c r="H626" s="270"/>
      <c r="I626" s="511" t="s">
        <v>231</v>
      </c>
      <c r="J626" s="483" t="s">
        <v>256</v>
      </c>
      <c r="K626" s="483"/>
      <c r="L626" s="468"/>
      <c r="M626" s="484">
        <v>2.5463341712567036E-3</v>
      </c>
    </row>
    <row r="627" spans="1:13" s="225" customFormat="1" ht="30" hidden="1" customHeight="1" outlineLevel="7" x14ac:dyDescent="0.2">
      <c r="A627" s="221"/>
      <c r="B627" s="227"/>
      <c r="C627" s="248"/>
      <c r="D627" s="248"/>
      <c r="E627" s="254"/>
      <c r="F627" s="265"/>
      <c r="G627" s="270"/>
      <c r="H627" s="270"/>
      <c r="I627" s="511" t="s">
        <v>80</v>
      </c>
      <c r="J627" s="483" t="s">
        <v>256</v>
      </c>
      <c r="K627" s="483"/>
      <c r="L627" s="468"/>
      <c r="M627" s="484">
        <v>1.0912860733957302E-3</v>
      </c>
    </row>
    <row r="628" spans="1:13" s="225" customFormat="1" ht="30" hidden="1" customHeight="1" outlineLevel="7" x14ac:dyDescent="0.2">
      <c r="A628" s="221"/>
      <c r="B628" s="227"/>
      <c r="C628" s="248"/>
      <c r="D628" s="248"/>
      <c r="E628" s="254"/>
      <c r="F628" s="265"/>
      <c r="G628" s="270"/>
      <c r="H628" s="270"/>
      <c r="I628" s="511" t="s">
        <v>82</v>
      </c>
      <c r="J628" s="483" t="s">
        <v>257</v>
      </c>
      <c r="K628" s="483"/>
      <c r="L628" s="468"/>
      <c r="M628" s="484">
        <v>1.0912860733957302E-3</v>
      </c>
    </row>
    <row r="629" spans="1:13" s="225" customFormat="1" ht="30" hidden="1" customHeight="1" outlineLevel="7" x14ac:dyDescent="0.2">
      <c r="A629" s="221"/>
      <c r="B629" s="227"/>
      <c r="C629" s="248"/>
      <c r="D629" s="248"/>
      <c r="E629" s="254"/>
      <c r="F629" s="265"/>
      <c r="G629" s="270"/>
      <c r="H629" s="270"/>
      <c r="I629" s="511" t="s">
        <v>293</v>
      </c>
      <c r="J629" s="483" t="s">
        <v>256</v>
      </c>
      <c r="K629" s="483"/>
      <c r="L629" s="468"/>
      <c r="M629" s="484">
        <v>1.4550480978609737E-3</v>
      </c>
    </row>
    <row r="630" spans="1:13" s="225" customFormat="1" ht="30" hidden="1" customHeight="1" outlineLevel="7" x14ac:dyDescent="0.2">
      <c r="A630" s="221"/>
      <c r="B630" s="227"/>
      <c r="C630" s="248"/>
      <c r="D630" s="248"/>
      <c r="E630" s="254"/>
      <c r="F630" s="265"/>
      <c r="G630" s="270"/>
      <c r="H630" s="270"/>
      <c r="I630" s="511" t="s">
        <v>294</v>
      </c>
      <c r="J630" s="483" t="s">
        <v>257</v>
      </c>
      <c r="K630" s="483"/>
      <c r="L630" s="468"/>
      <c r="M630" s="484">
        <v>3.6376202446524342E-4</v>
      </c>
    </row>
    <row r="631" spans="1:13" s="225" customFormat="1" ht="30" hidden="1" customHeight="1" outlineLevel="5" collapsed="1" x14ac:dyDescent="0.2">
      <c r="A631" s="221"/>
      <c r="B631" s="227"/>
      <c r="C631" s="248"/>
      <c r="D631" s="248"/>
      <c r="E631" s="254"/>
      <c r="F631" s="265"/>
      <c r="G631" s="270"/>
      <c r="H631" s="270"/>
      <c r="I631" s="514" t="s">
        <v>127</v>
      </c>
      <c r="J631" s="490"/>
      <c r="K631" s="490"/>
      <c r="L631" s="493"/>
      <c r="M631" s="492">
        <v>9.3429404178441457E-6</v>
      </c>
    </row>
    <row r="632" spans="1:13" s="225" customFormat="1" ht="30" hidden="1" customHeight="1" outlineLevel="7" x14ac:dyDescent="0.2">
      <c r="A632" s="221"/>
      <c r="B632" s="227"/>
      <c r="C632" s="248"/>
      <c r="D632" s="248"/>
      <c r="E632" s="254"/>
      <c r="F632" s="265"/>
      <c r="G632" s="270"/>
      <c r="H632" s="270"/>
      <c r="I632" s="511" t="s">
        <v>291</v>
      </c>
      <c r="J632" s="483" t="s">
        <v>256</v>
      </c>
      <c r="K632" s="483"/>
      <c r="L632" s="468"/>
      <c r="M632" s="484">
        <v>4.6714702089220732E-7</v>
      </c>
    </row>
    <row r="633" spans="1:13" s="225" customFormat="1" ht="30" hidden="1" customHeight="1" outlineLevel="7" x14ac:dyDescent="0.2">
      <c r="A633" s="221"/>
      <c r="B633" s="227"/>
      <c r="C633" s="248"/>
      <c r="D633" s="248"/>
      <c r="E633" s="254"/>
      <c r="F633" s="265"/>
      <c r="G633" s="270"/>
      <c r="H633" s="270"/>
      <c r="I633" s="511" t="s">
        <v>292</v>
      </c>
      <c r="J633" s="483" t="s">
        <v>257</v>
      </c>
      <c r="K633" s="483"/>
      <c r="L633" s="468"/>
      <c r="M633" s="484">
        <v>4.6714702089220732E-7</v>
      </c>
    </row>
    <row r="634" spans="1:13" s="225" customFormat="1" ht="30" hidden="1" customHeight="1" outlineLevel="7" x14ac:dyDescent="0.2">
      <c r="A634" s="221"/>
      <c r="B634" s="227"/>
      <c r="C634" s="248"/>
      <c r="D634" s="248"/>
      <c r="E634" s="254"/>
      <c r="F634" s="265"/>
      <c r="G634" s="270"/>
      <c r="H634" s="270"/>
      <c r="I634" s="511" t="s">
        <v>231</v>
      </c>
      <c r="J634" s="483" t="s">
        <v>256</v>
      </c>
      <c r="K634" s="483"/>
      <c r="L634" s="468"/>
      <c r="M634" s="484">
        <v>3.2700291462454508E-6</v>
      </c>
    </row>
    <row r="635" spans="1:13" s="225" customFormat="1" ht="30" hidden="1" customHeight="1" outlineLevel="7" x14ac:dyDescent="0.2">
      <c r="A635" s="221"/>
      <c r="B635" s="227"/>
      <c r="C635" s="248"/>
      <c r="D635" s="248"/>
      <c r="E635" s="254"/>
      <c r="F635" s="265"/>
      <c r="G635" s="270"/>
      <c r="H635" s="270"/>
      <c r="I635" s="511" t="s">
        <v>80</v>
      </c>
      <c r="J635" s="483" t="s">
        <v>256</v>
      </c>
      <c r="K635" s="483"/>
      <c r="L635" s="468"/>
      <c r="M635" s="484">
        <v>1.4014410626766219E-6</v>
      </c>
    </row>
    <row r="636" spans="1:13" s="225" customFormat="1" ht="30" hidden="1" customHeight="1" outlineLevel="7" x14ac:dyDescent="0.2">
      <c r="A636" s="221"/>
      <c r="B636" s="227"/>
      <c r="C636" s="248"/>
      <c r="D636" s="248"/>
      <c r="E636" s="254"/>
      <c r="F636" s="265"/>
      <c r="G636" s="270"/>
      <c r="H636" s="270"/>
      <c r="I636" s="511" t="s">
        <v>82</v>
      </c>
      <c r="J636" s="483" t="s">
        <v>257</v>
      </c>
      <c r="K636" s="483"/>
      <c r="L636" s="468"/>
      <c r="M636" s="484">
        <v>1.4014410626766219E-6</v>
      </c>
    </row>
    <row r="637" spans="1:13" s="225" customFormat="1" ht="30" hidden="1" customHeight="1" outlineLevel="7" x14ac:dyDescent="0.2">
      <c r="A637" s="221"/>
      <c r="B637" s="227"/>
      <c r="C637" s="248"/>
      <c r="D637" s="248"/>
      <c r="E637" s="254"/>
      <c r="F637" s="265"/>
      <c r="G637" s="270"/>
      <c r="H637" s="270"/>
      <c r="I637" s="511" t="s">
        <v>293</v>
      </c>
      <c r="J637" s="483" t="s">
        <v>256</v>
      </c>
      <c r="K637" s="483"/>
      <c r="L637" s="468"/>
      <c r="M637" s="484">
        <v>1.8685880835688293E-6</v>
      </c>
    </row>
    <row r="638" spans="1:13" s="225" customFormat="1" ht="30" hidden="1" customHeight="1" outlineLevel="7" x14ac:dyDescent="0.2">
      <c r="A638" s="221"/>
      <c r="B638" s="227"/>
      <c r="C638" s="248"/>
      <c r="D638" s="248"/>
      <c r="E638" s="254"/>
      <c r="F638" s="265"/>
      <c r="G638" s="270"/>
      <c r="H638" s="270"/>
      <c r="I638" s="511" t="s">
        <v>294</v>
      </c>
      <c r="J638" s="483" t="s">
        <v>257</v>
      </c>
      <c r="K638" s="483"/>
      <c r="L638" s="468"/>
      <c r="M638" s="484">
        <v>4.6714702089220732E-7</v>
      </c>
    </row>
    <row r="639" spans="1:13" s="225" customFormat="1" ht="30" hidden="1" customHeight="1" outlineLevel="5" collapsed="1" x14ac:dyDescent="0.2">
      <c r="A639" s="221"/>
      <c r="B639" s="227"/>
      <c r="C639" s="248"/>
      <c r="D639" s="248"/>
      <c r="E639" s="254"/>
      <c r="F639" s="265"/>
      <c r="G639" s="270"/>
      <c r="H639" s="270"/>
      <c r="I639" s="514" t="s">
        <v>128</v>
      </c>
      <c r="J639" s="490"/>
      <c r="K639" s="490"/>
      <c r="L639" s="493"/>
      <c r="M639" s="492">
        <v>9.3429404178441457E-6</v>
      </c>
    </row>
    <row r="640" spans="1:13" s="225" customFormat="1" ht="30" hidden="1" customHeight="1" outlineLevel="7" x14ac:dyDescent="0.2">
      <c r="A640" s="221"/>
      <c r="B640" s="227"/>
      <c r="C640" s="248"/>
      <c r="D640" s="248"/>
      <c r="E640" s="254"/>
      <c r="F640" s="265"/>
      <c r="G640" s="270"/>
      <c r="H640" s="270"/>
      <c r="I640" s="511" t="s">
        <v>291</v>
      </c>
      <c r="J640" s="483" t="s">
        <v>256</v>
      </c>
      <c r="K640" s="483"/>
      <c r="L640" s="468"/>
      <c r="M640" s="484">
        <v>4.6714702089220732E-7</v>
      </c>
    </row>
    <row r="641" spans="1:13" s="225" customFormat="1" ht="30" hidden="1" customHeight="1" outlineLevel="7" x14ac:dyDescent="0.2">
      <c r="A641" s="221"/>
      <c r="B641" s="227"/>
      <c r="C641" s="248"/>
      <c r="D641" s="248"/>
      <c r="E641" s="254"/>
      <c r="F641" s="265"/>
      <c r="G641" s="270"/>
      <c r="H641" s="270"/>
      <c r="I641" s="511" t="s">
        <v>292</v>
      </c>
      <c r="J641" s="483" t="s">
        <v>257</v>
      </c>
      <c r="K641" s="483"/>
      <c r="L641" s="468"/>
      <c r="M641" s="484">
        <v>4.6714702089220732E-7</v>
      </c>
    </row>
    <row r="642" spans="1:13" s="225" customFormat="1" ht="30" hidden="1" customHeight="1" outlineLevel="7" x14ac:dyDescent="0.2">
      <c r="A642" s="221"/>
      <c r="B642" s="227"/>
      <c r="C642" s="248"/>
      <c r="D642" s="248"/>
      <c r="E642" s="254"/>
      <c r="F642" s="265"/>
      <c r="G642" s="270"/>
      <c r="H642" s="270"/>
      <c r="I642" s="511" t="s">
        <v>231</v>
      </c>
      <c r="J642" s="483" t="s">
        <v>256</v>
      </c>
      <c r="K642" s="483"/>
      <c r="L642" s="468"/>
      <c r="M642" s="484">
        <v>3.2700291462454508E-6</v>
      </c>
    </row>
    <row r="643" spans="1:13" s="225" customFormat="1" ht="30" hidden="1" customHeight="1" outlineLevel="7" x14ac:dyDescent="0.2">
      <c r="A643" s="221"/>
      <c r="B643" s="227"/>
      <c r="C643" s="248"/>
      <c r="D643" s="248"/>
      <c r="E643" s="254"/>
      <c r="F643" s="265"/>
      <c r="G643" s="270"/>
      <c r="H643" s="270"/>
      <c r="I643" s="511" t="s">
        <v>80</v>
      </c>
      <c r="J643" s="483" t="s">
        <v>256</v>
      </c>
      <c r="K643" s="483"/>
      <c r="L643" s="468"/>
      <c r="M643" s="484">
        <v>1.4014410626766219E-6</v>
      </c>
    </row>
    <row r="644" spans="1:13" s="225" customFormat="1" ht="30" hidden="1" customHeight="1" outlineLevel="7" x14ac:dyDescent="0.2">
      <c r="A644" s="221"/>
      <c r="B644" s="227"/>
      <c r="C644" s="248"/>
      <c r="D644" s="248"/>
      <c r="E644" s="254"/>
      <c r="F644" s="265"/>
      <c r="G644" s="270"/>
      <c r="H644" s="270"/>
      <c r="I644" s="511" t="s">
        <v>82</v>
      </c>
      <c r="J644" s="483" t="s">
        <v>257</v>
      </c>
      <c r="K644" s="483"/>
      <c r="L644" s="468"/>
      <c r="M644" s="484">
        <v>1.4014410626766219E-6</v>
      </c>
    </row>
    <row r="645" spans="1:13" s="225" customFormat="1" ht="30" hidden="1" customHeight="1" outlineLevel="7" x14ac:dyDescent="0.2">
      <c r="A645" s="221"/>
      <c r="B645" s="227"/>
      <c r="C645" s="248"/>
      <c r="D645" s="248"/>
      <c r="E645" s="254"/>
      <c r="F645" s="265"/>
      <c r="G645" s="270"/>
      <c r="H645" s="270"/>
      <c r="I645" s="511" t="s">
        <v>293</v>
      </c>
      <c r="J645" s="483" t="s">
        <v>256</v>
      </c>
      <c r="K645" s="483"/>
      <c r="L645" s="468"/>
      <c r="M645" s="484">
        <v>1.8685880835688293E-6</v>
      </c>
    </row>
    <row r="646" spans="1:13" s="225" customFormat="1" ht="30" hidden="1" customHeight="1" outlineLevel="7" x14ac:dyDescent="0.2">
      <c r="A646" s="221"/>
      <c r="B646" s="227"/>
      <c r="C646" s="248"/>
      <c r="D646" s="248"/>
      <c r="E646" s="254"/>
      <c r="F646" s="265"/>
      <c r="G646" s="270"/>
      <c r="H646" s="270"/>
      <c r="I646" s="511" t="s">
        <v>294</v>
      </c>
      <c r="J646" s="483" t="s">
        <v>257</v>
      </c>
      <c r="K646" s="483"/>
      <c r="L646" s="468"/>
      <c r="M646" s="484">
        <v>4.6714702089220732E-7</v>
      </c>
    </row>
    <row r="647" spans="1:13" s="225" customFormat="1" ht="30" hidden="1" customHeight="1" outlineLevel="5" collapsed="1" x14ac:dyDescent="0.2">
      <c r="A647" s="221"/>
      <c r="B647" s="227"/>
      <c r="C647" s="248"/>
      <c r="D647" s="248"/>
      <c r="E647" s="254"/>
      <c r="F647" s="265"/>
      <c r="G647" s="270"/>
      <c r="H647" s="270"/>
      <c r="I647" s="514" t="s">
        <v>129</v>
      </c>
      <c r="J647" s="490"/>
      <c r="K647" s="490"/>
      <c r="L647" s="493"/>
      <c r="M647" s="492">
        <v>9.5343941149311172E-6</v>
      </c>
    </row>
    <row r="648" spans="1:13" s="225" customFormat="1" ht="30" hidden="1" customHeight="1" outlineLevel="7" x14ac:dyDescent="0.2">
      <c r="A648" s="221"/>
      <c r="B648" s="227"/>
      <c r="C648" s="248"/>
      <c r="D648" s="248"/>
      <c r="E648" s="254"/>
      <c r="F648" s="265"/>
      <c r="G648" s="270"/>
      <c r="H648" s="270"/>
      <c r="I648" s="511" t="s">
        <v>291</v>
      </c>
      <c r="J648" s="483" t="s">
        <v>256</v>
      </c>
      <c r="K648" s="483"/>
      <c r="L648" s="468"/>
      <c r="M648" s="484">
        <v>4.7671970574655587E-7</v>
      </c>
    </row>
    <row r="649" spans="1:13" s="225" customFormat="1" ht="30" hidden="1" customHeight="1" outlineLevel="7" x14ac:dyDescent="0.2">
      <c r="A649" s="221"/>
      <c r="B649" s="227"/>
      <c r="C649" s="248"/>
      <c r="D649" s="248"/>
      <c r="E649" s="254"/>
      <c r="F649" s="265"/>
      <c r="G649" s="270"/>
      <c r="H649" s="270"/>
      <c r="I649" s="511" t="s">
        <v>292</v>
      </c>
      <c r="J649" s="483" t="s">
        <v>257</v>
      </c>
      <c r="K649" s="483"/>
      <c r="L649" s="468"/>
      <c r="M649" s="484">
        <v>4.7671970574655587E-7</v>
      </c>
    </row>
    <row r="650" spans="1:13" s="225" customFormat="1" ht="30" hidden="1" customHeight="1" outlineLevel="7" x14ac:dyDescent="0.2">
      <c r="A650" s="221"/>
      <c r="B650" s="227"/>
      <c r="C650" s="248"/>
      <c r="D650" s="248"/>
      <c r="E650" s="254"/>
      <c r="F650" s="265"/>
      <c r="G650" s="270"/>
      <c r="H650" s="270"/>
      <c r="I650" s="511" t="s">
        <v>231</v>
      </c>
      <c r="J650" s="483" t="s">
        <v>256</v>
      </c>
      <c r="K650" s="483"/>
      <c r="L650" s="468"/>
      <c r="M650" s="484">
        <v>3.3370379402258909E-6</v>
      </c>
    </row>
    <row r="651" spans="1:13" s="225" customFormat="1" ht="30" hidden="1" customHeight="1" outlineLevel="7" x14ac:dyDescent="0.2">
      <c r="A651" s="221"/>
      <c r="B651" s="227"/>
      <c r="C651" s="248"/>
      <c r="D651" s="248"/>
      <c r="E651" s="254"/>
      <c r="F651" s="265"/>
      <c r="G651" s="270"/>
      <c r="H651" s="270"/>
      <c r="I651" s="511" t="s">
        <v>80</v>
      </c>
      <c r="J651" s="483" t="s">
        <v>256</v>
      </c>
      <c r="K651" s="483"/>
      <c r="L651" s="468"/>
      <c r="M651" s="484">
        <v>1.4301591172396675E-6</v>
      </c>
    </row>
    <row r="652" spans="1:13" s="225" customFormat="1" ht="30" hidden="1" customHeight="1" outlineLevel="7" x14ac:dyDescent="0.2">
      <c r="A652" s="221"/>
      <c r="B652" s="227"/>
      <c r="C652" s="248"/>
      <c r="D652" s="248"/>
      <c r="E652" s="254"/>
      <c r="F652" s="265"/>
      <c r="G652" s="270"/>
      <c r="H652" s="270"/>
      <c r="I652" s="511" t="s">
        <v>82</v>
      </c>
      <c r="J652" s="483" t="s">
        <v>257</v>
      </c>
      <c r="K652" s="483"/>
      <c r="L652" s="468"/>
      <c r="M652" s="484">
        <v>1.4301591172396675E-6</v>
      </c>
    </row>
    <row r="653" spans="1:13" s="225" customFormat="1" ht="30" hidden="1" customHeight="1" outlineLevel="7" x14ac:dyDescent="0.2">
      <c r="A653" s="221"/>
      <c r="B653" s="227"/>
      <c r="C653" s="248"/>
      <c r="D653" s="248"/>
      <c r="E653" s="254"/>
      <c r="F653" s="265"/>
      <c r="G653" s="270"/>
      <c r="H653" s="270"/>
      <c r="I653" s="511" t="s">
        <v>293</v>
      </c>
      <c r="J653" s="483" t="s">
        <v>256</v>
      </c>
      <c r="K653" s="483"/>
      <c r="L653" s="468"/>
      <c r="M653" s="484">
        <v>1.9068788229862235E-6</v>
      </c>
    </row>
    <row r="654" spans="1:13" s="225" customFormat="1" ht="30" hidden="1" customHeight="1" outlineLevel="7" x14ac:dyDescent="0.2">
      <c r="A654" s="221"/>
      <c r="B654" s="227"/>
      <c r="C654" s="248"/>
      <c r="D654" s="248"/>
      <c r="E654" s="254"/>
      <c r="F654" s="265"/>
      <c r="G654" s="270"/>
      <c r="H654" s="270"/>
      <c r="I654" s="511" t="s">
        <v>294</v>
      </c>
      <c r="J654" s="483" t="s">
        <v>257</v>
      </c>
      <c r="K654" s="483"/>
      <c r="L654" s="468"/>
      <c r="M654" s="484">
        <v>4.7671970574655587E-7</v>
      </c>
    </row>
    <row r="655" spans="1:13" s="225" customFormat="1" ht="30" hidden="1" customHeight="1" outlineLevel="5" collapsed="1" x14ac:dyDescent="0.2">
      <c r="A655" s="221"/>
      <c r="B655" s="227"/>
      <c r="C655" s="248"/>
      <c r="D655" s="248"/>
      <c r="E655" s="254"/>
      <c r="F655" s="265"/>
      <c r="G655" s="270"/>
      <c r="H655" s="270"/>
      <c r="I655" s="514" t="s">
        <v>130</v>
      </c>
      <c r="J655" s="490"/>
      <c r="K655" s="490"/>
      <c r="L655" s="493"/>
      <c r="M655" s="492">
        <v>9.3429404178441457E-6</v>
      </c>
    </row>
    <row r="656" spans="1:13" s="225" customFormat="1" ht="30" hidden="1" customHeight="1" outlineLevel="7" x14ac:dyDescent="0.2">
      <c r="A656" s="221"/>
      <c r="B656" s="227"/>
      <c r="C656" s="248"/>
      <c r="D656" s="248"/>
      <c r="E656" s="254"/>
      <c r="F656" s="265"/>
      <c r="G656" s="270"/>
      <c r="H656" s="270"/>
      <c r="I656" s="511" t="s">
        <v>291</v>
      </c>
      <c r="J656" s="483" t="s">
        <v>256</v>
      </c>
      <c r="K656" s="483"/>
      <c r="L656" s="468"/>
      <c r="M656" s="484">
        <v>4.6714702089220732E-7</v>
      </c>
    </row>
    <row r="657" spans="1:13" s="225" customFormat="1" ht="30" hidden="1" customHeight="1" outlineLevel="7" x14ac:dyDescent="0.2">
      <c r="A657" s="221"/>
      <c r="B657" s="227"/>
      <c r="C657" s="248"/>
      <c r="D657" s="248"/>
      <c r="E657" s="254"/>
      <c r="F657" s="265"/>
      <c r="G657" s="270"/>
      <c r="H657" s="270"/>
      <c r="I657" s="511" t="s">
        <v>292</v>
      </c>
      <c r="J657" s="483" t="s">
        <v>257</v>
      </c>
      <c r="K657" s="483"/>
      <c r="L657" s="468"/>
      <c r="M657" s="484">
        <v>4.6714702089220732E-7</v>
      </c>
    </row>
    <row r="658" spans="1:13" s="225" customFormat="1" ht="30" hidden="1" customHeight="1" outlineLevel="7" x14ac:dyDescent="0.2">
      <c r="A658" s="221"/>
      <c r="B658" s="227"/>
      <c r="C658" s="248"/>
      <c r="D658" s="248"/>
      <c r="E658" s="254"/>
      <c r="F658" s="265"/>
      <c r="G658" s="270"/>
      <c r="H658" s="270"/>
      <c r="I658" s="511" t="s">
        <v>231</v>
      </c>
      <c r="J658" s="483" t="s">
        <v>256</v>
      </c>
      <c r="K658" s="483"/>
      <c r="L658" s="468"/>
      <c r="M658" s="484">
        <v>3.2700291462454508E-6</v>
      </c>
    </row>
    <row r="659" spans="1:13" s="225" customFormat="1" ht="30" hidden="1" customHeight="1" outlineLevel="7" x14ac:dyDescent="0.2">
      <c r="A659" s="221"/>
      <c r="B659" s="227"/>
      <c r="C659" s="248"/>
      <c r="D659" s="248"/>
      <c r="E659" s="254"/>
      <c r="F659" s="265"/>
      <c r="G659" s="270"/>
      <c r="H659" s="270"/>
      <c r="I659" s="511" t="s">
        <v>80</v>
      </c>
      <c r="J659" s="483" t="s">
        <v>256</v>
      </c>
      <c r="K659" s="483"/>
      <c r="L659" s="468"/>
      <c r="M659" s="484">
        <v>1.4014410626766219E-6</v>
      </c>
    </row>
    <row r="660" spans="1:13" s="225" customFormat="1" ht="30" hidden="1" customHeight="1" outlineLevel="7" x14ac:dyDescent="0.2">
      <c r="A660" s="221"/>
      <c r="B660" s="227"/>
      <c r="C660" s="248"/>
      <c r="D660" s="248"/>
      <c r="E660" s="254"/>
      <c r="F660" s="265"/>
      <c r="G660" s="270"/>
      <c r="H660" s="270"/>
      <c r="I660" s="511" t="s">
        <v>82</v>
      </c>
      <c r="J660" s="483" t="s">
        <v>257</v>
      </c>
      <c r="K660" s="483"/>
      <c r="L660" s="468"/>
      <c r="M660" s="484">
        <v>1.4014410626766219E-6</v>
      </c>
    </row>
    <row r="661" spans="1:13" s="225" customFormat="1" ht="30" hidden="1" customHeight="1" outlineLevel="7" x14ac:dyDescent="0.2">
      <c r="A661" s="221"/>
      <c r="B661" s="227"/>
      <c r="C661" s="248"/>
      <c r="D661" s="248"/>
      <c r="E661" s="254"/>
      <c r="F661" s="265"/>
      <c r="G661" s="270"/>
      <c r="H661" s="270"/>
      <c r="I661" s="511" t="s">
        <v>293</v>
      </c>
      <c r="J661" s="483" t="s">
        <v>256</v>
      </c>
      <c r="K661" s="483"/>
      <c r="L661" s="468"/>
      <c r="M661" s="484">
        <v>1.8685880835688293E-6</v>
      </c>
    </row>
    <row r="662" spans="1:13" s="225" customFormat="1" ht="30" hidden="1" customHeight="1" outlineLevel="7" x14ac:dyDescent="0.2">
      <c r="A662" s="221"/>
      <c r="B662" s="227"/>
      <c r="C662" s="248"/>
      <c r="D662" s="248"/>
      <c r="E662" s="254"/>
      <c r="F662" s="265"/>
      <c r="G662" s="270"/>
      <c r="H662" s="270"/>
      <c r="I662" s="511" t="s">
        <v>294</v>
      </c>
      <c r="J662" s="483" t="s">
        <v>257</v>
      </c>
      <c r="K662" s="483"/>
      <c r="L662" s="468"/>
      <c r="M662" s="484">
        <v>4.6714702089220732E-7</v>
      </c>
    </row>
    <row r="663" spans="1:13" s="225" customFormat="1" ht="30" hidden="1" customHeight="1" outlineLevel="5" collapsed="1" x14ac:dyDescent="0.2">
      <c r="A663" s="221"/>
      <c r="B663" s="227"/>
      <c r="C663" s="248"/>
      <c r="D663" s="248"/>
      <c r="E663" s="254"/>
      <c r="F663" s="265"/>
      <c r="G663" s="270"/>
      <c r="H663" s="270"/>
      <c r="I663" s="514" t="s">
        <v>131</v>
      </c>
      <c r="J663" s="490"/>
      <c r="K663" s="490"/>
      <c r="L663" s="493"/>
      <c r="M663" s="492">
        <v>9.3429404178441457E-6</v>
      </c>
    </row>
    <row r="664" spans="1:13" s="225" customFormat="1" ht="30" hidden="1" customHeight="1" outlineLevel="7" x14ac:dyDescent="0.2">
      <c r="A664" s="221"/>
      <c r="B664" s="227"/>
      <c r="C664" s="248"/>
      <c r="D664" s="248"/>
      <c r="E664" s="254"/>
      <c r="F664" s="265"/>
      <c r="G664" s="270"/>
      <c r="H664" s="270"/>
      <c r="I664" s="511" t="s">
        <v>291</v>
      </c>
      <c r="J664" s="483" t="s">
        <v>256</v>
      </c>
      <c r="K664" s="483"/>
      <c r="L664" s="468"/>
      <c r="M664" s="484">
        <v>4.6714702089220732E-7</v>
      </c>
    </row>
    <row r="665" spans="1:13" s="225" customFormat="1" ht="30" hidden="1" customHeight="1" outlineLevel="7" x14ac:dyDescent="0.2">
      <c r="A665" s="221"/>
      <c r="B665" s="227"/>
      <c r="C665" s="248"/>
      <c r="D665" s="248"/>
      <c r="E665" s="254"/>
      <c r="F665" s="265"/>
      <c r="G665" s="270"/>
      <c r="H665" s="270"/>
      <c r="I665" s="511" t="s">
        <v>292</v>
      </c>
      <c r="J665" s="483" t="s">
        <v>257</v>
      </c>
      <c r="K665" s="483"/>
      <c r="L665" s="468"/>
      <c r="M665" s="484">
        <v>4.6714702089220732E-7</v>
      </c>
    </row>
    <row r="666" spans="1:13" s="225" customFormat="1" ht="30" hidden="1" customHeight="1" outlineLevel="7" x14ac:dyDescent="0.2">
      <c r="A666" s="221"/>
      <c r="B666" s="227"/>
      <c r="C666" s="248"/>
      <c r="D666" s="248"/>
      <c r="E666" s="254"/>
      <c r="F666" s="265"/>
      <c r="G666" s="270"/>
      <c r="H666" s="270"/>
      <c r="I666" s="511" t="s">
        <v>231</v>
      </c>
      <c r="J666" s="483" t="s">
        <v>256</v>
      </c>
      <c r="K666" s="483"/>
      <c r="L666" s="468"/>
      <c r="M666" s="484">
        <v>3.2700291462454508E-6</v>
      </c>
    </row>
    <row r="667" spans="1:13" s="225" customFormat="1" ht="30" hidden="1" customHeight="1" outlineLevel="7" x14ac:dyDescent="0.2">
      <c r="A667" s="221"/>
      <c r="B667" s="227"/>
      <c r="C667" s="248"/>
      <c r="D667" s="248"/>
      <c r="E667" s="254"/>
      <c r="F667" s="265"/>
      <c r="G667" s="270"/>
      <c r="H667" s="270"/>
      <c r="I667" s="511" t="s">
        <v>80</v>
      </c>
      <c r="J667" s="483" t="s">
        <v>256</v>
      </c>
      <c r="K667" s="483"/>
      <c r="L667" s="468"/>
      <c r="M667" s="484">
        <v>1.4014410626766219E-6</v>
      </c>
    </row>
    <row r="668" spans="1:13" s="225" customFormat="1" ht="30" hidden="1" customHeight="1" outlineLevel="7" x14ac:dyDescent="0.2">
      <c r="A668" s="221"/>
      <c r="B668" s="227"/>
      <c r="C668" s="248"/>
      <c r="D668" s="248"/>
      <c r="E668" s="254"/>
      <c r="F668" s="265"/>
      <c r="G668" s="270"/>
      <c r="H668" s="270"/>
      <c r="I668" s="511" t="s">
        <v>82</v>
      </c>
      <c r="J668" s="483" t="s">
        <v>257</v>
      </c>
      <c r="K668" s="483"/>
      <c r="L668" s="468"/>
      <c r="M668" s="484">
        <v>1.4014410626766219E-6</v>
      </c>
    </row>
    <row r="669" spans="1:13" s="225" customFormat="1" ht="30" hidden="1" customHeight="1" outlineLevel="7" x14ac:dyDescent="0.2">
      <c r="A669" s="221"/>
      <c r="B669" s="227"/>
      <c r="C669" s="248"/>
      <c r="D669" s="248"/>
      <c r="E669" s="254"/>
      <c r="F669" s="265"/>
      <c r="G669" s="270"/>
      <c r="H669" s="270"/>
      <c r="I669" s="511" t="s">
        <v>293</v>
      </c>
      <c r="J669" s="483" t="s">
        <v>256</v>
      </c>
      <c r="K669" s="483"/>
      <c r="L669" s="468"/>
      <c r="M669" s="484">
        <v>1.8685880835688293E-6</v>
      </c>
    </row>
    <row r="670" spans="1:13" s="225" customFormat="1" ht="30" hidden="1" customHeight="1" outlineLevel="7" x14ac:dyDescent="0.2">
      <c r="A670" s="221"/>
      <c r="B670" s="227"/>
      <c r="C670" s="248"/>
      <c r="D670" s="248"/>
      <c r="E670" s="254"/>
      <c r="F670" s="265"/>
      <c r="G670" s="270"/>
      <c r="H670" s="270"/>
      <c r="I670" s="511" t="s">
        <v>294</v>
      </c>
      <c r="J670" s="483" t="s">
        <v>257</v>
      </c>
      <c r="K670" s="483"/>
      <c r="L670" s="468"/>
      <c r="M670" s="484">
        <v>4.6714702089220732E-7</v>
      </c>
    </row>
    <row r="671" spans="1:13" s="225" customFormat="1" ht="30" hidden="1" customHeight="1" outlineLevel="5" collapsed="1" x14ac:dyDescent="0.2">
      <c r="A671" s="221"/>
      <c r="B671" s="227"/>
      <c r="C671" s="248"/>
      <c r="D671" s="248"/>
      <c r="E671" s="254"/>
      <c r="F671" s="265"/>
      <c r="G671" s="270"/>
      <c r="H671" s="270"/>
      <c r="I671" s="514" t="s">
        <v>132</v>
      </c>
      <c r="J671" s="490"/>
      <c r="K671" s="490"/>
      <c r="L671" s="493"/>
      <c r="M671" s="492">
        <v>9.5343941149311172E-6</v>
      </c>
    </row>
    <row r="672" spans="1:13" s="225" customFormat="1" ht="30" hidden="1" customHeight="1" outlineLevel="7" x14ac:dyDescent="0.2">
      <c r="A672" s="221"/>
      <c r="B672" s="227"/>
      <c r="C672" s="248"/>
      <c r="D672" s="248"/>
      <c r="E672" s="254"/>
      <c r="F672" s="265"/>
      <c r="G672" s="270"/>
      <c r="H672" s="270"/>
      <c r="I672" s="511" t="s">
        <v>291</v>
      </c>
      <c r="J672" s="483" t="s">
        <v>256</v>
      </c>
      <c r="K672" s="483"/>
      <c r="L672" s="468"/>
      <c r="M672" s="484">
        <v>4.7671970574655587E-7</v>
      </c>
    </row>
    <row r="673" spans="1:13" s="225" customFormat="1" ht="30" hidden="1" customHeight="1" outlineLevel="7" x14ac:dyDescent="0.2">
      <c r="A673" s="221"/>
      <c r="B673" s="227"/>
      <c r="C673" s="248"/>
      <c r="D673" s="248"/>
      <c r="E673" s="254"/>
      <c r="F673" s="265"/>
      <c r="G673" s="270"/>
      <c r="H673" s="270"/>
      <c r="I673" s="511" t="s">
        <v>292</v>
      </c>
      <c r="J673" s="483" t="s">
        <v>257</v>
      </c>
      <c r="K673" s="483"/>
      <c r="L673" s="468"/>
      <c r="M673" s="484">
        <v>4.7671970574655587E-7</v>
      </c>
    </row>
    <row r="674" spans="1:13" s="225" customFormat="1" ht="30" hidden="1" customHeight="1" outlineLevel="7" x14ac:dyDescent="0.2">
      <c r="A674" s="221"/>
      <c r="B674" s="227"/>
      <c r="C674" s="248"/>
      <c r="D674" s="248"/>
      <c r="E674" s="254"/>
      <c r="F674" s="265"/>
      <c r="G674" s="270"/>
      <c r="H674" s="270"/>
      <c r="I674" s="511" t="s">
        <v>231</v>
      </c>
      <c r="J674" s="483" t="s">
        <v>256</v>
      </c>
      <c r="K674" s="483"/>
      <c r="L674" s="468"/>
      <c r="M674" s="484">
        <v>3.3370379402258909E-6</v>
      </c>
    </row>
    <row r="675" spans="1:13" s="225" customFormat="1" ht="30" hidden="1" customHeight="1" outlineLevel="7" x14ac:dyDescent="0.2">
      <c r="A675" s="221"/>
      <c r="B675" s="227"/>
      <c r="C675" s="248"/>
      <c r="D675" s="248"/>
      <c r="E675" s="254"/>
      <c r="F675" s="265"/>
      <c r="G675" s="270"/>
      <c r="H675" s="270"/>
      <c r="I675" s="511" t="s">
        <v>80</v>
      </c>
      <c r="J675" s="483" t="s">
        <v>256</v>
      </c>
      <c r="K675" s="483"/>
      <c r="L675" s="468"/>
      <c r="M675" s="484">
        <v>1.4301591172396675E-6</v>
      </c>
    </row>
    <row r="676" spans="1:13" s="225" customFormat="1" ht="30" hidden="1" customHeight="1" outlineLevel="7" x14ac:dyDescent="0.2">
      <c r="A676" s="221"/>
      <c r="B676" s="227"/>
      <c r="C676" s="248"/>
      <c r="D676" s="248"/>
      <c r="E676" s="254"/>
      <c r="F676" s="265"/>
      <c r="G676" s="270"/>
      <c r="H676" s="270"/>
      <c r="I676" s="511" t="s">
        <v>82</v>
      </c>
      <c r="J676" s="483" t="s">
        <v>257</v>
      </c>
      <c r="K676" s="483"/>
      <c r="L676" s="468"/>
      <c r="M676" s="484">
        <v>1.4301591172396675E-6</v>
      </c>
    </row>
    <row r="677" spans="1:13" s="225" customFormat="1" ht="30" hidden="1" customHeight="1" outlineLevel="7" x14ac:dyDescent="0.2">
      <c r="A677" s="221"/>
      <c r="B677" s="227"/>
      <c r="C677" s="248"/>
      <c r="D677" s="248"/>
      <c r="E677" s="254"/>
      <c r="F677" s="265"/>
      <c r="G677" s="270"/>
      <c r="H677" s="270"/>
      <c r="I677" s="511" t="s">
        <v>293</v>
      </c>
      <c r="J677" s="483" t="s">
        <v>256</v>
      </c>
      <c r="K677" s="483"/>
      <c r="L677" s="468"/>
      <c r="M677" s="484">
        <v>1.9068788229862235E-6</v>
      </c>
    </row>
    <row r="678" spans="1:13" s="225" customFormat="1" ht="30" hidden="1" customHeight="1" outlineLevel="7" x14ac:dyDescent="0.2">
      <c r="A678" s="221"/>
      <c r="B678" s="227"/>
      <c r="C678" s="248"/>
      <c r="D678" s="248"/>
      <c r="E678" s="254"/>
      <c r="F678" s="265"/>
      <c r="G678" s="270"/>
      <c r="H678" s="270"/>
      <c r="I678" s="511" t="s">
        <v>294</v>
      </c>
      <c r="J678" s="483" t="s">
        <v>257</v>
      </c>
      <c r="K678" s="483"/>
      <c r="L678" s="468"/>
      <c r="M678" s="484">
        <v>4.7671970574655587E-7</v>
      </c>
    </row>
    <row r="679" spans="1:13" s="225" customFormat="1" ht="30" hidden="1" customHeight="1" outlineLevel="5" collapsed="1" x14ac:dyDescent="0.2">
      <c r="A679" s="221"/>
      <c r="B679" s="227"/>
      <c r="C679" s="248"/>
      <c r="D679" s="248"/>
      <c r="E679" s="254"/>
      <c r="F679" s="265"/>
      <c r="G679" s="270"/>
      <c r="H679" s="270"/>
      <c r="I679" s="514" t="s">
        <v>133</v>
      </c>
      <c r="J679" s="490"/>
      <c r="K679" s="490"/>
      <c r="L679" s="493"/>
      <c r="M679" s="492">
        <v>4.5948887300872854E-4</v>
      </c>
    </row>
    <row r="680" spans="1:13" s="225" customFormat="1" ht="30" hidden="1" customHeight="1" outlineLevel="7" x14ac:dyDescent="0.2">
      <c r="A680" s="221"/>
      <c r="B680" s="227"/>
      <c r="C680" s="248"/>
      <c r="D680" s="248"/>
      <c r="E680" s="254"/>
      <c r="F680" s="265"/>
      <c r="G680" s="270"/>
      <c r="H680" s="270"/>
      <c r="I680" s="511" t="s">
        <v>291</v>
      </c>
      <c r="J680" s="483" t="s">
        <v>256</v>
      </c>
      <c r="K680" s="483"/>
      <c r="L680" s="468"/>
      <c r="M680" s="484">
        <v>2.297444365043643E-5</v>
      </c>
    </row>
    <row r="681" spans="1:13" s="225" customFormat="1" ht="30" hidden="1" customHeight="1" outlineLevel="7" x14ac:dyDescent="0.2">
      <c r="A681" s="221"/>
      <c r="B681" s="227"/>
      <c r="C681" s="248"/>
      <c r="D681" s="248"/>
      <c r="E681" s="254"/>
      <c r="F681" s="265"/>
      <c r="G681" s="270"/>
      <c r="H681" s="270"/>
      <c r="I681" s="511" t="s">
        <v>292</v>
      </c>
      <c r="J681" s="483" t="s">
        <v>257</v>
      </c>
      <c r="K681" s="483"/>
      <c r="L681" s="468"/>
      <c r="M681" s="484">
        <v>2.297444365043643E-5</v>
      </c>
    </row>
    <row r="682" spans="1:13" s="225" customFormat="1" ht="30" hidden="1" customHeight="1" outlineLevel="7" x14ac:dyDescent="0.2">
      <c r="A682" s="221"/>
      <c r="B682" s="227"/>
      <c r="C682" s="248"/>
      <c r="D682" s="248"/>
      <c r="E682" s="254"/>
      <c r="F682" s="265"/>
      <c r="G682" s="270"/>
      <c r="H682" s="270"/>
      <c r="I682" s="511" t="s">
        <v>231</v>
      </c>
      <c r="J682" s="483" t="s">
        <v>256</v>
      </c>
      <c r="K682" s="483"/>
      <c r="L682" s="468"/>
      <c r="M682" s="484">
        <v>1.6082110555305497E-4</v>
      </c>
    </row>
    <row r="683" spans="1:13" s="225" customFormat="1" ht="30" hidden="1" customHeight="1" outlineLevel="7" x14ac:dyDescent="0.2">
      <c r="A683" s="221"/>
      <c r="B683" s="227"/>
      <c r="C683" s="248"/>
      <c r="D683" s="248"/>
      <c r="E683" s="254"/>
      <c r="F683" s="265"/>
      <c r="G683" s="270"/>
      <c r="H683" s="270"/>
      <c r="I683" s="511" t="s">
        <v>80</v>
      </c>
      <c r="J683" s="483" t="s">
        <v>256</v>
      </c>
      <c r="K683" s="483"/>
      <c r="L683" s="468"/>
      <c r="M683" s="484">
        <v>6.8923330951309276E-5</v>
      </c>
    </row>
    <row r="684" spans="1:13" s="225" customFormat="1" ht="30" hidden="1" customHeight="1" outlineLevel="7" x14ac:dyDescent="0.2">
      <c r="A684" s="221"/>
      <c r="B684" s="227"/>
      <c r="C684" s="248"/>
      <c r="D684" s="248"/>
      <c r="E684" s="254"/>
      <c r="F684" s="265"/>
      <c r="G684" s="270"/>
      <c r="H684" s="270"/>
      <c r="I684" s="511" t="s">
        <v>82</v>
      </c>
      <c r="J684" s="483" t="s">
        <v>257</v>
      </c>
      <c r="K684" s="483"/>
      <c r="L684" s="468"/>
      <c r="M684" s="484">
        <v>6.8923330951309276E-5</v>
      </c>
    </row>
    <row r="685" spans="1:13" s="225" customFormat="1" ht="30" hidden="1" customHeight="1" outlineLevel="7" x14ac:dyDescent="0.2">
      <c r="A685" s="221"/>
      <c r="B685" s="227"/>
      <c r="C685" s="248"/>
      <c r="D685" s="248"/>
      <c r="E685" s="254"/>
      <c r="F685" s="265"/>
      <c r="G685" s="270"/>
      <c r="H685" s="270"/>
      <c r="I685" s="511" t="s">
        <v>293</v>
      </c>
      <c r="J685" s="483" t="s">
        <v>256</v>
      </c>
      <c r="K685" s="483"/>
      <c r="L685" s="468"/>
      <c r="M685" s="484">
        <v>9.1897774601745719E-5</v>
      </c>
    </row>
    <row r="686" spans="1:13" s="225" customFormat="1" ht="30" hidden="1" customHeight="1" outlineLevel="7" x14ac:dyDescent="0.2">
      <c r="A686" s="221"/>
      <c r="B686" s="227"/>
      <c r="C686" s="248"/>
      <c r="D686" s="248"/>
      <c r="E686" s="254"/>
      <c r="F686" s="265"/>
      <c r="G686" s="270"/>
      <c r="H686" s="270"/>
      <c r="I686" s="511" t="s">
        <v>294</v>
      </c>
      <c r="J686" s="483" t="s">
        <v>257</v>
      </c>
      <c r="K686" s="483"/>
      <c r="L686" s="468"/>
      <c r="M686" s="484">
        <v>2.297444365043643E-5</v>
      </c>
    </row>
    <row r="687" spans="1:13" s="225" customFormat="1" ht="30" hidden="1" customHeight="1" outlineLevel="5" collapsed="1" x14ac:dyDescent="0.2">
      <c r="A687" s="221"/>
      <c r="B687" s="227"/>
      <c r="C687" s="248"/>
      <c r="D687" s="248"/>
      <c r="E687" s="254"/>
      <c r="F687" s="265"/>
      <c r="G687" s="270"/>
      <c r="H687" s="270"/>
      <c r="I687" s="514" t="s">
        <v>134</v>
      </c>
      <c r="J687" s="490"/>
      <c r="K687" s="490"/>
      <c r="L687" s="493"/>
      <c r="M687" s="492">
        <v>4.5948887300872854E-4</v>
      </c>
    </row>
    <row r="688" spans="1:13" s="225" customFormat="1" ht="30" hidden="1" customHeight="1" outlineLevel="7" x14ac:dyDescent="0.2">
      <c r="A688" s="221"/>
      <c r="B688" s="227"/>
      <c r="C688" s="248"/>
      <c r="D688" s="248"/>
      <c r="E688" s="254"/>
      <c r="F688" s="265"/>
      <c r="G688" s="270"/>
      <c r="H688" s="270"/>
      <c r="I688" s="511" t="s">
        <v>291</v>
      </c>
      <c r="J688" s="483" t="s">
        <v>256</v>
      </c>
      <c r="K688" s="483"/>
      <c r="L688" s="468"/>
      <c r="M688" s="484">
        <v>2.297444365043643E-5</v>
      </c>
    </row>
    <row r="689" spans="1:13" s="225" customFormat="1" ht="30" hidden="1" customHeight="1" outlineLevel="7" x14ac:dyDescent="0.2">
      <c r="A689" s="221"/>
      <c r="B689" s="227"/>
      <c r="C689" s="248"/>
      <c r="D689" s="248"/>
      <c r="E689" s="254"/>
      <c r="F689" s="265"/>
      <c r="G689" s="270"/>
      <c r="H689" s="270"/>
      <c r="I689" s="511" t="s">
        <v>292</v>
      </c>
      <c r="J689" s="483" t="s">
        <v>257</v>
      </c>
      <c r="K689" s="483"/>
      <c r="L689" s="468"/>
      <c r="M689" s="484">
        <v>2.297444365043643E-5</v>
      </c>
    </row>
    <row r="690" spans="1:13" s="225" customFormat="1" ht="30" hidden="1" customHeight="1" outlineLevel="7" x14ac:dyDescent="0.2">
      <c r="A690" s="221"/>
      <c r="B690" s="227"/>
      <c r="C690" s="248"/>
      <c r="D690" s="248"/>
      <c r="E690" s="254"/>
      <c r="F690" s="265"/>
      <c r="G690" s="270"/>
      <c r="H690" s="270"/>
      <c r="I690" s="511" t="s">
        <v>231</v>
      </c>
      <c r="J690" s="483" t="s">
        <v>256</v>
      </c>
      <c r="K690" s="483"/>
      <c r="L690" s="468"/>
      <c r="M690" s="484">
        <v>1.6082110555305497E-4</v>
      </c>
    </row>
    <row r="691" spans="1:13" s="225" customFormat="1" ht="30" hidden="1" customHeight="1" outlineLevel="7" x14ac:dyDescent="0.2">
      <c r="A691" s="221"/>
      <c r="B691" s="227"/>
      <c r="C691" s="248"/>
      <c r="D691" s="248"/>
      <c r="E691" s="254"/>
      <c r="F691" s="265"/>
      <c r="G691" s="270"/>
      <c r="H691" s="270"/>
      <c r="I691" s="511" t="s">
        <v>80</v>
      </c>
      <c r="J691" s="483" t="s">
        <v>256</v>
      </c>
      <c r="K691" s="483"/>
      <c r="L691" s="468"/>
      <c r="M691" s="484">
        <v>6.8923330951309276E-5</v>
      </c>
    </row>
    <row r="692" spans="1:13" s="225" customFormat="1" ht="30" hidden="1" customHeight="1" outlineLevel="7" x14ac:dyDescent="0.2">
      <c r="A692" s="221"/>
      <c r="B692" s="227"/>
      <c r="C692" s="248"/>
      <c r="D692" s="248"/>
      <c r="E692" s="254"/>
      <c r="F692" s="265"/>
      <c r="G692" s="270"/>
      <c r="H692" s="270"/>
      <c r="I692" s="511" t="s">
        <v>82</v>
      </c>
      <c r="J692" s="483" t="s">
        <v>257</v>
      </c>
      <c r="K692" s="483"/>
      <c r="L692" s="468"/>
      <c r="M692" s="484">
        <v>6.8923330951309276E-5</v>
      </c>
    </row>
    <row r="693" spans="1:13" s="225" customFormat="1" ht="30" hidden="1" customHeight="1" outlineLevel="7" x14ac:dyDescent="0.2">
      <c r="A693" s="221"/>
      <c r="B693" s="227"/>
      <c r="C693" s="248"/>
      <c r="D693" s="248"/>
      <c r="E693" s="254"/>
      <c r="F693" s="265"/>
      <c r="G693" s="270"/>
      <c r="H693" s="270"/>
      <c r="I693" s="511" t="s">
        <v>293</v>
      </c>
      <c r="J693" s="483" t="s">
        <v>256</v>
      </c>
      <c r="K693" s="483"/>
      <c r="L693" s="468"/>
      <c r="M693" s="484">
        <v>9.1897774601745719E-5</v>
      </c>
    </row>
    <row r="694" spans="1:13" s="225" customFormat="1" ht="30" hidden="1" customHeight="1" outlineLevel="7" x14ac:dyDescent="0.2">
      <c r="A694" s="221"/>
      <c r="B694" s="227"/>
      <c r="C694" s="248"/>
      <c r="D694" s="248"/>
      <c r="E694" s="254"/>
      <c r="F694" s="265"/>
      <c r="G694" s="270"/>
      <c r="H694" s="270"/>
      <c r="I694" s="511" t="s">
        <v>294</v>
      </c>
      <c r="J694" s="483" t="s">
        <v>257</v>
      </c>
      <c r="K694" s="483"/>
      <c r="L694" s="468"/>
      <c r="M694" s="484">
        <v>2.297444365043643E-5</v>
      </c>
    </row>
    <row r="695" spans="1:13" s="225" customFormat="1" ht="30" hidden="1" customHeight="1" outlineLevel="5" collapsed="1" x14ac:dyDescent="0.2">
      <c r="A695" s="221"/>
      <c r="B695" s="227"/>
      <c r="C695" s="248"/>
      <c r="D695" s="248"/>
      <c r="E695" s="254"/>
      <c r="F695" s="265"/>
      <c r="G695" s="270"/>
      <c r="H695" s="270"/>
      <c r="I695" s="514" t="s">
        <v>135</v>
      </c>
      <c r="J695" s="490"/>
      <c r="K695" s="490"/>
      <c r="L695" s="493"/>
      <c r="M695" s="492">
        <v>4.5948887300872854E-4</v>
      </c>
    </row>
    <row r="696" spans="1:13" s="225" customFormat="1" ht="30" hidden="1" customHeight="1" outlineLevel="7" x14ac:dyDescent="0.2">
      <c r="A696" s="221"/>
      <c r="B696" s="227"/>
      <c r="C696" s="248"/>
      <c r="D696" s="248"/>
      <c r="E696" s="254"/>
      <c r="F696" s="265"/>
      <c r="G696" s="270"/>
      <c r="H696" s="270"/>
      <c r="I696" s="511" t="s">
        <v>291</v>
      </c>
      <c r="J696" s="483" t="s">
        <v>256</v>
      </c>
      <c r="K696" s="483"/>
      <c r="L696" s="468"/>
      <c r="M696" s="484">
        <v>2.297444365043643E-5</v>
      </c>
    </row>
    <row r="697" spans="1:13" s="225" customFormat="1" ht="30" hidden="1" customHeight="1" outlineLevel="7" x14ac:dyDescent="0.2">
      <c r="A697" s="221"/>
      <c r="B697" s="227"/>
      <c r="C697" s="248"/>
      <c r="D697" s="248"/>
      <c r="E697" s="254"/>
      <c r="F697" s="265"/>
      <c r="G697" s="270"/>
      <c r="H697" s="270"/>
      <c r="I697" s="511" t="s">
        <v>292</v>
      </c>
      <c r="J697" s="483" t="s">
        <v>257</v>
      </c>
      <c r="K697" s="483"/>
      <c r="L697" s="468"/>
      <c r="M697" s="484">
        <v>2.297444365043643E-5</v>
      </c>
    </row>
    <row r="698" spans="1:13" s="225" customFormat="1" ht="30" hidden="1" customHeight="1" outlineLevel="7" x14ac:dyDescent="0.2">
      <c r="A698" s="221"/>
      <c r="B698" s="227"/>
      <c r="C698" s="248"/>
      <c r="D698" s="248"/>
      <c r="E698" s="254"/>
      <c r="F698" s="265"/>
      <c r="G698" s="270"/>
      <c r="H698" s="270"/>
      <c r="I698" s="511" t="s">
        <v>231</v>
      </c>
      <c r="J698" s="483" t="s">
        <v>256</v>
      </c>
      <c r="K698" s="483"/>
      <c r="L698" s="468"/>
      <c r="M698" s="484">
        <v>1.6082110555305497E-4</v>
      </c>
    </row>
    <row r="699" spans="1:13" s="225" customFormat="1" ht="30" hidden="1" customHeight="1" outlineLevel="7" x14ac:dyDescent="0.2">
      <c r="A699" s="221"/>
      <c r="B699" s="227"/>
      <c r="C699" s="248"/>
      <c r="D699" s="248"/>
      <c r="E699" s="254"/>
      <c r="F699" s="265"/>
      <c r="G699" s="270"/>
      <c r="H699" s="270"/>
      <c r="I699" s="511" t="s">
        <v>80</v>
      </c>
      <c r="J699" s="483" t="s">
        <v>256</v>
      </c>
      <c r="K699" s="483"/>
      <c r="L699" s="468"/>
      <c r="M699" s="484">
        <v>6.8923330951309276E-5</v>
      </c>
    </row>
    <row r="700" spans="1:13" s="225" customFormat="1" ht="30" hidden="1" customHeight="1" outlineLevel="7" x14ac:dyDescent="0.2">
      <c r="A700" s="221"/>
      <c r="B700" s="227"/>
      <c r="C700" s="248"/>
      <c r="D700" s="248"/>
      <c r="E700" s="254"/>
      <c r="F700" s="265"/>
      <c r="G700" s="270"/>
      <c r="H700" s="270"/>
      <c r="I700" s="511" t="s">
        <v>82</v>
      </c>
      <c r="J700" s="483" t="s">
        <v>257</v>
      </c>
      <c r="K700" s="483"/>
      <c r="L700" s="468"/>
      <c r="M700" s="484">
        <v>6.8923330951309276E-5</v>
      </c>
    </row>
    <row r="701" spans="1:13" s="225" customFormat="1" ht="30" hidden="1" customHeight="1" outlineLevel="7" x14ac:dyDescent="0.2">
      <c r="A701" s="221"/>
      <c r="B701" s="227"/>
      <c r="C701" s="248"/>
      <c r="D701" s="248"/>
      <c r="E701" s="254"/>
      <c r="F701" s="265"/>
      <c r="G701" s="270"/>
      <c r="H701" s="270"/>
      <c r="I701" s="511" t="s">
        <v>293</v>
      </c>
      <c r="J701" s="483" t="s">
        <v>256</v>
      </c>
      <c r="K701" s="483"/>
      <c r="L701" s="468"/>
      <c r="M701" s="484">
        <v>9.1897774601745719E-5</v>
      </c>
    </row>
    <row r="702" spans="1:13" s="225" customFormat="1" ht="30" hidden="1" customHeight="1" outlineLevel="7" x14ac:dyDescent="0.2">
      <c r="A702" s="221"/>
      <c r="B702" s="227"/>
      <c r="C702" s="248"/>
      <c r="D702" s="248"/>
      <c r="E702" s="254"/>
      <c r="F702" s="265"/>
      <c r="G702" s="270"/>
      <c r="H702" s="270"/>
      <c r="I702" s="511" t="s">
        <v>294</v>
      </c>
      <c r="J702" s="483" t="s">
        <v>257</v>
      </c>
      <c r="K702" s="483"/>
      <c r="L702" s="468"/>
      <c r="M702" s="484">
        <v>2.297444365043643E-5</v>
      </c>
    </row>
    <row r="703" spans="1:13" s="225" customFormat="1" ht="30" hidden="1" customHeight="1" outlineLevel="5" collapsed="1" x14ac:dyDescent="0.2">
      <c r="A703" s="221"/>
      <c r="B703" s="227"/>
      <c r="C703" s="248"/>
      <c r="D703" s="248"/>
      <c r="E703" s="254"/>
      <c r="F703" s="265"/>
      <c r="G703" s="270"/>
      <c r="H703" s="270"/>
      <c r="I703" s="514" t="s">
        <v>136</v>
      </c>
      <c r="J703" s="490"/>
      <c r="K703" s="490"/>
      <c r="L703" s="493"/>
      <c r="M703" s="492">
        <v>4.5948887300872854E-4</v>
      </c>
    </row>
    <row r="704" spans="1:13" s="225" customFormat="1" ht="30" hidden="1" customHeight="1" outlineLevel="7" x14ac:dyDescent="0.2">
      <c r="A704" s="221"/>
      <c r="B704" s="227"/>
      <c r="C704" s="248"/>
      <c r="D704" s="248"/>
      <c r="E704" s="254"/>
      <c r="F704" s="265"/>
      <c r="G704" s="270"/>
      <c r="H704" s="270"/>
      <c r="I704" s="511" t="s">
        <v>291</v>
      </c>
      <c r="J704" s="483" t="s">
        <v>256</v>
      </c>
      <c r="K704" s="483"/>
      <c r="L704" s="468"/>
      <c r="M704" s="484">
        <v>2.297444365043643E-5</v>
      </c>
    </row>
    <row r="705" spans="1:13" s="225" customFormat="1" ht="30" hidden="1" customHeight="1" outlineLevel="7" x14ac:dyDescent="0.2">
      <c r="A705" s="221"/>
      <c r="B705" s="227"/>
      <c r="C705" s="248"/>
      <c r="D705" s="248"/>
      <c r="E705" s="254"/>
      <c r="F705" s="265"/>
      <c r="G705" s="270"/>
      <c r="H705" s="270"/>
      <c r="I705" s="511" t="s">
        <v>292</v>
      </c>
      <c r="J705" s="483" t="s">
        <v>257</v>
      </c>
      <c r="K705" s="483"/>
      <c r="L705" s="468"/>
      <c r="M705" s="484">
        <v>2.297444365043643E-5</v>
      </c>
    </row>
    <row r="706" spans="1:13" s="225" customFormat="1" ht="30" hidden="1" customHeight="1" outlineLevel="7" x14ac:dyDescent="0.2">
      <c r="A706" s="221"/>
      <c r="B706" s="227"/>
      <c r="C706" s="248"/>
      <c r="D706" s="248"/>
      <c r="E706" s="254"/>
      <c r="F706" s="265"/>
      <c r="G706" s="270"/>
      <c r="H706" s="270"/>
      <c r="I706" s="511" t="s">
        <v>231</v>
      </c>
      <c r="J706" s="483" t="s">
        <v>256</v>
      </c>
      <c r="K706" s="483"/>
      <c r="L706" s="468"/>
      <c r="M706" s="484">
        <v>1.6082110555305497E-4</v>
      </c>
    </row>
    <row r="707" spans="1:13" s="225" customFormat="1" ht="30" hidden="1" customHeight="1" outlineLevel="7" x14ac:dyDescent="0.2">
      <c r="A707" s="221"/>
      <c r="B707" s="227"/>
      <c r="C707" s="248"/>
      <c r="D707" s="248"/>
      <c r="E707" s="254"/>
      <c r="F707" s="265"/>
      <c r="G707" s="270"/>
      <c r="H707" s="270"/>
      <c r="I707" s="511" t="s">
        <v>80</v>
      </c>
      <c r="J707" s="483" t="s">
        <v>256</v>
      </c>
      <c r="K707" s="483"/>
      <c r="L707" s="468"/>
      <c r="M707" s="484">
        <v>6.8923330951309276E-5</v>
      </c>
    </row>
    <row r="708" spans="1:13" s="225" customFormat="1" ht="30" hidden="1" customHeight="1" outlineLevel="7" x14ac:dyDescent="0.2">
      <c r="A708" s="221"/>
      <c r="B708" s="227"/>
      <c r="C708" s="248"/>
      <c r="D708" s="248"/>
      <c r="E708" s="254"/>
      <c r="F708" s="265"/>
      <c r="G708" s="270"/>
      <c r="H708" s="270"/>
      <c r="I708" s="511" t="s">
        <v>82</v>
      </c>
      <c r="J708" s="483" t="s">
        <v>257</v>
      </c>
      <c r="K708" s="483"/>
      <c r="L708" s="468"/>
      <c r="M708" s="484">
        <v>6.8923330951309276E-5</v>
      </c>
    </row>
    <row r="709" spans="1:13" s="225" customFormat="1" ht="30" hidden="1" customHeight="1" outlineLevel="7" x14ac:dyDescent="0.2">
      <c r="A709" s="221"/>
      <c r="B709" s="227"/>
      <c r="C709" s="248"/>
      <c r="D709" s="248"/>
      <c r="E709" s="254"/>
      <c r="F709" s="265"/>
      <c r="G709" s="270"/>
      <c r="H709" s="270"/>
      <c r="I709" s="511" t="s">
        <v>293</v>
      </c>
      <c r="J709" s="483" t="s">
        <v>256</v>
      </c>
      <c r="K709" s="483"/>
      <c r="L709" s="468"/>
      <c r="M709" s="484">
        <v>9.1897774601745719E-5</v>
      </c>
    </row>
    <row r="710" spans="1:13" s="225" customFormat="1" ht="30" hidden="1" customHeight="1" outlineLevel="7" x14ac:dyDescent="0.2">
      <c r="A710" s="221"/>
      <c r="B710" s="227"/>
      <c r="C710" s="248"/>
      <c r="D710" s="248"/>
      <c r="E710" s="254"/>
      <c r="F710" s="265"/>
      <c r="G710" s="270"/>
      <c r="H710" s="270"/>
      <c r="I710" s="511" t="s">
        <v>294</v>
      </c>
      <c r="J710" s="483" t="s">
        <v>257</v>
      </c>
      <c r="K710" s="483"/>
      <c r="L710" s="468"/>
      <c r="M710" s="484">
        <v>2.297444365043643E-5</v>
      </c>
    </row>
    <row r="711" spans="1:13" s="225" customFormat="1" ht="30" hidden="1" customHeight="1" outlineLevel="4" collapsed="1" x14ac:dyDescent="0.2">
      <c r="A711" s="221"/>
      <c r="B711" s="227"/>
      <c r="C711" s="248"/>
      <c r="D711" s="248"/>
      <c r="E711" s="254"/>
      <c r="F711" s="265"/>
      <c r="G711" s="265"/>
      <c r="H711" s="265"/>
      <c r="I711" s="513" t="s">
        <v>137</v>
      </c>
      <c r="J711" s="486"/>
      <c r="K711" s="486"/>
      <c r="L711" s="489"/>
      <c r="M711" s="488">
        <v>2.6729484771508799E-2</v>
      </c>
    </row>
    <row r="712" spans="1:13" s="225" customFormat="1" ht="30" hidden="1" customHeight="1" outlineLevel="5" collapsed="1" x14ac:dyDescent="0.2">
      <c r="A712" s="221"/>
      <c r="B712" s="227"/>
      <c r="C712" s="248"/>
      <c r="D712" s="248"/>
      <c r="E712" s="254"/>
      <c r="F712" s="265"/>
      <c r="G712" s="270"/>
      <c r="H712" s="270"/>
      <c r="I712" s="514" t="s">
        <v>138</v>
      </c>
      <c r="J712" s="490"/>
      <c r="K712" s="490"/>
      <c r="L712" s="493"/>
      <c r="M712" s="492">
        <v>2.2274570642923999E-3</v>
      </c>
    </row>
    <row r="713" spans="1:13" s="225" customFormat="1" ht="30" hidden="1" customHeight="1" outlineLevel="7" x14ac:dyDescent="0.2">
      <c r="A713" s="221"/>
      <c r="B713" s="227"/>
      <c r="C713" s="248"/>
      <c r="D713" s="248"/>
      <c r="E713" s="254"/>
      <c r="F713" s="265"/>
      <c r="G713" s="270"/>
      <c r="H713" s="270"/>
      <c r="I713" s="511" t="s">
        <v>291</v>
      </c>
      <c r="J713" s="483" t="s">
        <v>256</v>
      </c>
      <c r="K713" s="483"/>
      <c r="L713" s="468"/>
      <c r="M713" s="484">
        <v>1.1137285321462E-4</v>
      </c>
    </row>
    <row r="714" spans="1:13" s="225" customFormat="1" ht="30" hidden="1" customHeight="1" outlineLevel="7" x14ac:dyDescent="0.2">
      <c r="A714" s="221"/>
      <c r="B714" s="227"/>
      <c r="C714" s="248"/>
      <c r="D714" s="248"/>
      <c r="E714" s="254"/>
      <c r="F714" s="265"/>
      <c r="G714" s="270"/>
      <c r="H714" s="270"/>
      <c r="I714" s="511" t="s">
        <v>292</v>
      </c>
      <c r="J714" s="483" t="s">
        <v>257</v>
      </c>
      <c r="K714" s="483"/>
      <c r="L714" s="468"/>
      <c r="M714" s="484">
        <v>1.1137285321462E-4</v>
      </c>
    </row>
    <row r="715" spans="1:13" s="225" customFormat="1" ht="30" hidden="1" customHeight="1" outlineLevel="7" x14ac:dyDescent="0.2">
      <c r="A715" s="221"/>
      <c r="B715" s="227"/>
      <c r="C715" s="248"/>
      <c r="D715" s="248"/>
      <c r="E715" s="254"/>
      <c r="F715" s="265"/>
      <c r="G715" s="270"/>
      <c r="H715" s="270"/>
      <c r="I715" s="511" t="s">
        <v>231</v>
      </c>
      <c r="J715" s="483" t="s">
        <v>256</v>
      </c>
      <c r="K715" s="483"/>
      <c r="L715" s="468"/>
      <c r="M715" s="484">
        <v>7.7960997250233995E-4</v>
      </c>
    </row>
    <row r="716" spans="1:13" s="225" customFormat="1" ht="30" hidden="1" customHeight="1" outlineLevel="7" x14ac:dyDescent="0.2">
      <c r="A716" s="221"/>
      <c r="B716" s="227"/>
      <c r="C716" s="248"/>
      <c r="D716" s="248"/>
      <c r="E716" s="254"/>
      <c r="F716" s="265"/>
      <c r="G716" s="270"/>
      <c r="H716" s="270"/>
      <c r="I716" s="511" t="s">
        <v>80</v>
      </c>
      <c r="J716" s="483" t="s">
        <v>256</v>
      </c>
      <c r="K716" s="483"/>
      <c r="L716" s="468"/>
      <c r="M716" s="484">
        <v>3.3411855964385996E-4</v>
      </c>
    </row>
    <row r="717" spans="1:13" s="225" customFormat="1" ht="30" hidden="1" customHeight="1" outlineLevel="7" x14ac:dyDescent="0.2">
      <c r="A717" s="221"/>
      <c r="B717" s="227"/>
      <c r="C717" s="248"/>
      <c r="D717" s="248"/>
      <c r="E717" s="254"/>
      <c r="F717" s="265"/>
      <c r="G717" s="270"/>
      <c r="H717" s="270"/>
      <c r="I717" s="511" t="s">
        <v>82</v>
      </c>
      <c r="J717" s="483" t="s">
        <v>257</v>
      </c>
      <c r="K717" s="483"/>
      <c r="L717" s="468"/>
      <c r="M717" s="484">
        <v>3.3411855964385996E-4</v>
      </c>
    </row>
    <row r="718" spans="1:13" s="225" customFormat="1" ht="30" hidden="1" customHeight="1" outlineLevel="7" x14ac:dyDescent="0.2">
      <c r="A718" s="221"/>
      <c r="B718" s="227"/>
      <c r="C718" s="248"/>
      <c r="D718" s="248"/>
      <c r="E718" s="254"/>
      <c r="F718" s="265"/>
      <c r="G718" s="270"/>
      <c r="H718" s="270"/>
      <c r="I718" s="511" t="s">
        <v>293</v>
      </c>
      <c r="J718" s="483" t="s">
        <v>256</v>
      </c>
      <c r="K718" s="483"/>
      <c r="L718" s="468"/>
      <c r="M718" s="484">
        <v>4.4549141285848E-4</v>
      </c>
    </row>
    <row r="719" spans="1:13" s="225" customFormat="1" ht="30" hidden="1" customHeight="1" outlineLevel="7" x14ac:dyDescent="0.2">
      <c r="A719" s="221"/>
      <c r="B719" s="227"/>
      <c r="C719" s="248"/>
      <c r="D719" s="248"/>
      <c r="E719" s="254"/>
      <c r="F719" s="265"/>
      <c r="G719" s="270"/>
      <c r="H719" s="270"/>
      <c r="I719" s="511" t="s">
        <v>294</v>
      </c>
      <c r="J719" s="483" t="s">
        <v>257</v>
      </c>
      <c r="K719" s="483"/>
      <c r="L719" s="468"/>
      <c r="M719" s="484">
        <v>1.1137285321462E-4</v>
      </c>
    </row>
    <row r="720" spans="1:13" s="225" customFormat="1" ht="30" hidden="1" customHeight="1" outlineLevel="5" collapsed="1" x14ac:dyDescent="0.2">
      <c r="A720" s="221"/>
      <c r="B720" s="227"/>
      <c r="C720" s="248"/>
      <c r="D720" s="248"/>
      <c r="E720" s="254"/>
      <c r="F720" s="265"/>
      <c r="G720" s="270"/>
      <c r="H720" s="270"/>
      <c r="I720" s="514" t="s">
        <v>139</v>
      </c>
      <c r="J720" s="490"/>
      <c r="K720" s="490"/>
      <c r="L720" s="493"/>
      <c r="M720" s="492">
        <v>2.2274570642923999E-3</v>
      </c>
    </row>
    <row r="721" spans="1:13" s="225" customFormat="1" ht="30" hidden="1" customHeight="1" outlineLevel="7" x14ac:dyDescent="0.2">
      <c r="A721" s="221"/>
      <c r="B721" s="227"/>
      <c r="C721" s="248"/>
      <c r="D721" s="248"/>
      <c r="E721" s="254"/>
      <c r="F721" s="265"/>
      <c r="G721" s="270"/>
      <c r="H721" s="270"/>
      <c r="I721" s="511" t="s">
        <v>291</v>
      </c>
      <c r="J721" s="483" t="s">
        <v>256</v>
      </c>
      <c r="K721" s="483"/>
      <c r="L721" s="468"/>
      <c r="M721" s="484">
        <v>1.1137285321462E-4</v>
      </c>
    </row>
    <row r="722" spans="1:13" s="225" customFormat="1" ht="30" hidden="1" customHeight="1" outlineLevel="7" x14ac:dyDescent="0.2">
      <c r="A722" s="221"/>
      <c r="B722" s="227"/>
      <c r="C722" s="248"/>
      <c r="D722" s="248"/>
      <c r="E722" s="254"/>
      <c r="F722" s="265"/>
      <c r="G722" s="270"/>
      <c r="H722" s="270"/>
      <c r="I722" s="511" t="s">
        <v>292</v>
      </c>
      <c r="J722" s="483" t="s">
        <v>257</v>
      </c>
      <c r="K722" s="483"/>
      <c r="L722" s="468"/>
      <c r="M722" s="484">
        <v>1.1137285321462E-4</v>
      </c>
    </row>
    <row r="723" spans="1:13" s="225" customFormat="1" ht="30" hidden="1" customHeight="1" outlineLevel="7" x14ac:dyDescent="0.2">
      <c r="A723" s="221"/>
      <c r="B723" s="227"/>
      <c r="C723" s="248"/>
      <c r="D723" s="248"/>
      <c r="E723" s="254"/>
      <c r="F723" s="265"/>
      <c r="G723" s="270"/>
      <c r="H723" s="270"/>
      <c r="I723" s="511" t="s">
        <v>231</v>
      </c>
      <c r="J723" s="483" t="s">
        <v>256</v>
      </c>
      <c r="K723" s="483"/>
      <c r="L723" s="468"/>
      <c r="M723" s="484">
        <v>7.7960997250233995E-4</v>
      </c>
    </row>
    <row r="724" spans="1:13" s="225" customFormat="1" ht="30" hidden="1" customHeight="1" outlineLevel="7" x14ac:dyDescent="0.2">
      <c r="A724" s="221"/>
      <c r="B724" s="227"/>
      <c r="C724" s="248"/>
      <c r="D724" s="248"/>
      <c r="E724" s="254"/>
      <c r="F724" s="265"/>
      <c r="G724" s="270"/>
      <c r="H724" s="270"/>
      <c r="I724" s="511" t="s">
        <v>80</v>
      </c>
      <c r="J724" s="483" t="s">
        <v>256</v>
      </c>
      <c r="K724" s="483"/>
      <c r="L724" s="468"/>
      <c r="M724" s="484">
        <v>3.3411855964385996E-4</v>
      </c>
    </row>
    <row r="725" spans="1:13" s="225" customFormat="1" ht="30" hidden="1" customHeight="1" outlineLevel="7" x14ac:dyDescent="0.2">
      <c r="A725" s="221"/>
      <c r="B725" s="227"/>
      <c r="C725" s="248"/>
      <c r="D725" s="248"/>
      <c r="E725" s="254"/>
      <c r="F725" s="265"/>
      <c r="G725" s="270"/>
      <c r="H725" s="270"/>
      <c r="I725" s="511" t="s">
        <v>82</v>
      </c>
      <c r="J725" s="483" t="s">
        <v>257</v>
      </c>
      <c r="K725" s="483"/>
      <c r="L725" s="468"/>
      <c r="M725" s="484">
        <v>3.3411855964385996E-4</v>
      </c>
    </row>
    <row r="726" spans="1:13" s="225" customFormat="1" ht="30" hidden="1" customHeight="1" outlineLevel="7" x14ac:dyDescent="0.2">
      <c r="A726" s="221"/>
      <c r="B726" s="227"/>
      <c r="C726" s="248"/>
      <c r="D726" s="248"/>
      <c r="E726" s="254"/>
      <c r="F726" s="265"/>
      <c r="G726" s="270"/>
      <c r="H726" s="270"/>
      <c r="I726" s="511" t="s">
        <v>293</v>
      </c>
      <c r="J726" s="483" t="s">
        <v>256</v>
      </c>
      <c r="K726" s="483"/>
      <c r="L726" s="468"/>
      <c r="M726" s="484">
        <v>4.4549141285848E-4</v>
      </c>
    </row>
    <row r="727" spans="1:13" s="225" customFormat="1" ht="30" hidden="1" customHeight="1" outlineLevel="7" x14ac:dyDescent="0.2">
      <c r="A727" s="221"/>
      <c r="B727" s="227"/>
      <c r="C727" s="248"/>
      <c r="D727" s="248"/>
      <c r="E727" s="254"/>
      <c r="F727" s="265"/>
      <c r="G727" s="270"/>
      <c r="H727" s="270"/>
      <c r="I727" s="511" t="s">
        <v>294</v>
      </c>
      <c r="J727" s="483" t="s">
        <v>257</v>
      </c>
      <c r="K727" s="483"/>
      <c r="L727" s="468"/>
      <c r="M727" s="484">
        <v>1.1137285321462E-4</v>
      </c>
    </row>
    <row r="728" spans="1:13" s="225" customFormat="1" ht="30" hidden="1" customHeight="1" outlineLevel="5" collapsed="1" x14ac:dyDescent="0.2">
      <c r="A728" s="221"/>
      <c r="B728" s="227"/>
      <c r="C728" s="248"/>
      <c r="D728" s="248"/>
      <c r="E728" s="254"/>
      <c r="F728" s="265"/>
      <c r="G728" s="270"/>
      <c r="H728" s="270"/>
      <c r="I728" s="514" t="s">
        <v>140</v>
      </c>
      <c r="J728" s="490"/>
      <c r="K728" s="490"/>
      <c r="L728" s="493"/>
      <c r="M728" s="492">
        <v>2.2274570642923999E-3</v>
      </c>
    </row>
    <row r="729" spans="1:13" s="225" customFormat="1" ht="30" hidden="1" customHeight="1" outlineLevel="7" x14ac:dyDescent="0.2">
      <c r="A729" s="221"/>
      <c r="B729" s="227"/>
      <c r="C729" s="248"/>
      <c r="D729" s="248"/>
      <c r="E729" s="254"/>
      <c r="F729" s="265"/>
      <c r="G729" s="270"/>
      <c r="H729" s="270"/>
      <c r="I729" s="511" t="s">
        <v>291</v>
      </c>
      <c r="J729" s="483" t="s">
        <v>256</v>
      </c>
      <c r="K729" s="483"/>
      <c r="L729" s="468"/>
      <c r="M729" s="484">
        <v>1.1137285321462E-4</v>
      </c>
    </row>
    <row r="730" spans="1:13" s="225" customFormat="1" ht="30" hidden="1" customHeight="1" outlineLevel="7" x14ac:dyDescent="0.2">
      <c r="A730" s="221"/>
      <c r="B730" s="227"/>
      <c r="C730" s="248"/>
      <c r="D730" s="248"/>
      <c r="E730" s="254"/>
      <c r="F730" s="265"/>
      <c r="G730" s="270"/>
      <c r="H730" s="270"/>
      <c r="I730" s="511" t="s">
        <v>292</v>
      </c>
      <c r="J730" s="483" t="s">
        <v>257</v>
      </c>
      <c r="K730" s="483"/>
      <c r="L730" s="468"/>
      <c r="M730" s="484">
        <v>1.1137285321462E-4</v>
      </c>
    </row>
    <row r="731" spans="1:13" s="225" customFormat="1" ht="30" hidden="1" customHeight="1" outlineLevel="7" x14ac:dyDescent="0.2">
      <c r="A731" s="221"/>
      <c r="B731" s="227"/>
      <c r="C731" s="248"/>
      <c r="D731" s="248"/>
      <c r="E731" s="254"/>
      <c r="F731" s="265"/>
      <c r="G731" s="270"/>
      <c r="H731" s="270"/>
      <c r="I731" s="511" t="s">
        <v>231</v>
      </c>
      <c r="J731" s="483" t="s">
        <v>256</v>
      </c>
      <c r="K731" s="483"/>
      <c r="L731" s="468"/>
      <c r="M731" s="484">
        <v>7.7960997250233995E-4</v>
      </c>
    </row>
    <row r="732" spans="1:13" s="225" customFormat="1" ht="30" hidden="1" customHeight="1" outlineLevel="7" x14ac:dyDescent="0.2">
      <c r="A732" s="221"/>
      <c r="B732" s="227"/>
      <c r="C732" s="248"/>
      <c r="D732" s="248"/>
      <c r="E732" s="254"/>
      <c r="F732" s="265"/>
      <c r="G732" s="270"/>
      <c r="H732" s="270"/>
      <c r="I732" s="511" t="s">
        <v>80</v>
      </c>
      <c r="J732" s="483" t="s">
        <v>256</v>
      </c>
      <c r="K732" s="483"/>
      <c r="L732" s="468"/>
      <c r="M732" s="484">
        <v>3.3411855964385996E-4</v>
      </c>
    </row>
    <row r="733" spans="1:13" s="225" customFormat="1" ht="30" hidden="1" customHeight="1" outlineLevel="7" x14ac:dyDescent="0.2">
      <c r="A733" s="221"/>
      <c r="B733" s="227"/>
      <c r="C733" s="248"/>
      <c r="D733" s="248"/>
      <c r="E733" s="254"/>
      <c r="F733" s="265"/>
      <c r="G733" s="270"/>
      <c r="H733" s="270"/>
      <c r="I733" s="511" t="s">
        <v>82</v>
      </c>
      <c r="J733" s="483" t="s">
        <v>257</v>
      </c>
      <c r="K733" s="483"/>
      <c r="L733" s="468"/>
      <c r="M733" s="484">
        <v>3.3411855964385996E-4</v>
      </c>
    </row>
    <row r="734" spans="1:13" s="225" customFormat="1" ht="30" hidden="1" customHeight="1" outlineLevel="7" x14ac:dyDescent="0.2">
      <c r="A734" s="221"/>
      <c r="B734" s="227"/>
      <c r="C734" s="248"/>
      <c r="D734" s="248"/>
      <c r="E734" s="254"/>
      <c r="F734" s="265"/>
      <c r="G734" s="270"/>
      <c r="H734" s="270"/>
      <c r="I734" s="511" t="s">
        <v>293</v>
      </c>
      <c r="J734" s="483" t="s">
        <v>256</v>
      </c>
      <c r="K734" s="483"/>
      <c r="L734" s="468"/>
      <c r="M734" s="484">
        <v>4.4549141285848E-4</v>
      </c>
    </row>
    <row r="735" spans="1:13" s="225" customFormat="1" ht="30" hidden="1" customHeight="1" outlineLevel="7" x14ac:dyDescent="0.2">
      <c r="A735" s="221"/>
      <c r="B735" s="227"/>
      <c r="C735" s="248"/>
      <c r="D735" s="248"/>
      <c r="E735" s="254"/>
      <c r="F735" s="265"/>
      <c r="G735" s="270"/>
      <c r="H735" s="270"/>
      <c r="I735" s="511" t="s">
        <v>294</v>
      </c>
      <c r="J735" s="483" t="s">
        <v>257</v>
      </c>
      <c r="K735" s="483"/>
      <c r="L735" s="468"/>
      <c r="M735" s="484">
        <v>1.1137285321462E-4</v>
      </c>
    </row>
    <row r="736" spans="1:13" s="225" customFormat="1" ht="30" hidden="1" customHeight="1" outlineLevel="5" collapsed="1" x14ac:dyDescent="0.2">
      <c r="A736" s="221"/>
      <c r="B736" s="227"/>
      <c r="C736" s="248"/>
      <c r="D736" s="248"/>
      <c r="E736" s="254"/>
      <c r="F736" s="265"/>
      <c r="G736" s="270"/>
      <c r="H736" s="270"/>
      <c r="I736" s="514" t="s">
        <v>141</v>
      </c>
      <c r="J736" s="490"/>
      <c r="K736" s="490"/>
      <c r="L736" s="493"/>
      <c r="M736" s="492">
        <v>2.2274570642923999E-3</v>
      </c>
    </row>
    <row r="737" spans="1:13" s="225" customFormat="1" ht="30" hidden="1" customHeight="1" outlineLevel="7" x14ac:dyDescent="0.2">
      <c r="A737" s="221"/>
      <c r="B737" s="227"/>
      <c r="C737" s="248"/>
      <c r="D737" s="248"/>
      <c r="E737" s="254"/>
      <c r="F737" s="265"/>
      <c r="G737" s="270"/>
      <c r="H737" s="270"/>
      <c r="I737" s="511" t="s">
        <v>291</v>
      </c>
      <c r="J737" s="483" t="s">
        <v>256</v>
      </c>
      <c r="K737" s="483"/>
      <c r="L737" s="468"/>
      <c r="M737" s="484">
        <v>1.1137285321462E-4</v>
      </c>
    </row>
    <row r="738" spans="1:13" s="225" customFormat="1" ht="30" hidden="1" customHeight="1" outlineLevel="7" x14ac:dyDescent="0.2">
      <c r="A738" s="221"/>
      <c r="B738" s="227"/>
      <c r="C738" s="248"/>
      <c r="D738" s="248"/>
      <c r="E738" s="254"/>
      <c r="F738" s="265"/>
      <c r="G738" s="270"/>
      <c r="H738" s="270"/>
      <c r="I738" s="511" t="s">
        <v>292</v>
      </c>
      <c r="J738" s="483" t="s">
        <v>257</v>
      </c>
      <c r="K738" s="483"/>
      <c r="L738" s="468"/>
      <c r="M738" s="484">
        <v>1.1137285321462E-4</v>
      </c>
    </row>
    <row r="739" spans="1:13" s="225" customFormat="1" ht="30" hidden="1" customHeight="1" outlineLevel="7" x14ac:dyDescent="0.2">
      <c r="A739" s="221"/>
      <c r="B739" s="227"/>
      <c r="C739" s="248"/>
      <c r="D739" s="248"/>
      <c r="E739" s="254"/>
      <c r="F739" s="265"/>
      <c r="G739" s="270"/>
      <c r="H739" s="270"/>
      <c r="I739" s="511" t="s">
        <v>231</v>
      </c>
      <c r="J739" s="483" t="s">
        <v>256</v>
      </c>
      <c r="K739" s="483"/>
      <c r="L739" s="468"/>
      <c r="M739" s="484">
        <v>7.7960997250233995E-4</v>
      </c>
    </row>
    <row r="740" spans="1:13" s="225" customFormat="1" ht="30" hidden="1" customHeight="1" outlineLevel="7" x14ac:dyDescent="0.2">
      <c r="A740" s="221"/>
      <c r="B740" s="227"/>
      <c r="C740" s="248"/>
      <c r="D740" s="248"/>
      <c r="E740" s="254"/>
      <c r="F740" s="265"/>
      <c r="G740" s="270"/>
      <c r="H740" s="270"/>
      <c r="I740" s="511" t="s">
        <v>80</v>
      </c>
      <c r="J740" s="483" t="s">
        <v>256</v>
      </c>
      <c r="K740" s="483"/>
      <c r="L740" s="468"/>
      <c r="M740" s="484">
        <v>3.3411855964385996E-4</v>
      </c>
    </row>
    <row r="741" spans="1:13" s="225" customFormat="1" ht="30" hidden="1" customHeight="1" outlineLevel="7" x14ac:dyDescent="0.2">
      <c r="A741" s="221"/>
      <c r="B741" s="227"/>
      <c r="C741" s="248"/>
      <c r="D741" s="248"/>
      <c r="E741" s="254"/>
      <c r="F741" s="265"/>
      <c r="G741" s="270"/>
      <c r="H741" s="270"/>
      <c r="I741" s="511" t="s">
        <v>82</v>
      </c>
      <c r="J741" s="483" t="s">
        <v>257</v>
      </c>
      <c r="K741" s="483"/>
      <c r="L741" s="468"/>
      <c r="M741" s="484">
        <v>3.3411855964385996E-4</v>
      </c>
    </row>
    <row r="742" spans="1:13" s="225" customFormat="1" ht="30" hidden="1" customHeight="1" outlineLevel="7" x14ac:dyDescent="0.2">
      <c r="A742" s="221"/>
      <c r="B742" s="227"/>
      <c r="C742" s="248"/>
      <c r="D742" s="248"/>
      <c r="E742" s="254"/>
      <c r="F742" s="265"/>
      <c r="G742" s="270"/>
      <c r="H742" s="270"/>
      <c r="I742" s="511" t="s">
        <v>293</v>
      </c>
      <c r="J742" s="483" t="s">
        <v>256</v>
      </c>
      <c r="K742" s="483"/>
      <c r="L742" s="468"/>
      <c r="M742" s="484">
        <v>4.4549141285848E-4</v>
      </c>
    </row>
    <row r="743" spans="1:13" s="225" customFormat="1" ht="30" hidden="1" customHeight="1" outlineLevel="7" x14ac:dyDescent="0.2">
      <c r="A743" s="221"/>
      <c r="B743" s="227"/>
      <c r="C743" s="248"/>
      <c r="D743" s="248"/>
      <c r="E743" s="254"/>
      <c r="F743" s="265"/>
      <c r="G743" s="270"/>
      <c r="H743" s="270"/>
      <c r="I743" s="511" t="s">
        <v>294</v>
      </c>
      <c r="J743" s="483" t="s">
        <v>257</v>
      </c>
      <c r="K743" s="483"/>
      <c r="L743" s="468"/>
      <c r="M743" s="484">
        <v>1.1137285321462E-4</v>
      </c>
    </row>
    <row r="744" spans="1:13" s="225" customFormat="1" ht="30" hidden="1" customHeight="1" outlineLevel="5" collapsed="1" x14ac:dyDescent="0.2">
      <c r="A744" s="221"/>
      <c r="B744" s="227"/>
      <c r="C744" s="248"/>
      <c r="D744" s="248"/>
      <c r="E744" s="254"/>
      <c r="F744" s="265"/>
      <c r="G744" s="270"/>
      <c r="H744" s="270"/>
      <c r="I744" s="514" t="s">
        <v>142</v>
      </c>
      <c r="J744" s="490"/>
      <c r="K744" s="490"/>
      <c r="L744" s="493"/>
      <c r="M744" s="492">
        <v>2.2274570642923999E-3</v>
      </c>
    </row>
    <row r="745" spans="1:13" s="225" customFormat="1" ht="30" hidden="1" customHeight="1" outlineLevel="7" x14ac:dyDescent="0.2">
      <c r="A745" s="221"/>
      <c r="B745" s="227"/>
      <c r="C745" s="248"/>
      <c r="D745" s="248"/>
      <c r="E745" s="254"/>
      <c r="F745" s="265"/>
      <c r="G745" s="270"/>
      <c r="H745" s="270"/>
      <c r="I745" s="511" t="s">
        <v>291</v>
      </c>
      <c r="J745" s="483" t="s">
        <v>256</v>
      </c>
      <c r="K745" s="483"/>
      <c r="L745" s="468"/>
      <c r="M745" s="484">
        <v>1.1137285321462E-4</v>
      </c>
    </row>
    <row r="746" spans="1:13" s="225" customFormat="1" ht="30" hidden="1" customHeight="1" outlineLevel="7" x14ac:dyDescent="0.2">
      <c r="A746" s="221"/>
      <c r="B746" s="227"/>
      <c r="C746" s="248"/>
      <c r="D746" s="248"/>
      <c r="E746" s="254"/>
      <c r="F746" s="265"/>
      <c r="G746" s="270"/>
      <c r="H746" s="270"/>
      <c r="I746" s="511" t="s">
        <v>292</v>
      </c>
      <c r="J746" s="483" t="s">
        <v>257</v>
      </c>
      <c r="K746" s="483"/>
      <c r="L746" s="468"/>
      <c r="M746" s="484">
        <v>1.1137285321462E-4</v>
      </c>
    </row>
    <row r="747" spans="1:13" s="225" customFormat="1" ht="30" hidden="1" customHeight="1" outlineLevel="7" x14ac:dyDescent="0.2">
      <c r="A747" s="221"/>
      <c r="B747" s="227"/>
      <c r="C747" s="248"/>
      <c r="D747" s="248"/>
      <c r="E747" s="254"/>
      <c r="F747" s="265"/>
      <c r="G747" s="270"/>
      <c r="H747" s="270"/>
      <c r="I747" s="511" t="s">
        <v>231</v>
      </c>
      <c r="J747" s="483" t="s">
        <v>256</v>
      </c>
      <c r="K747" s="483"/>
      <c r="L747" s="468"/>
      <c r="M747" s="484">
        <v>7.7960997250233995E-4</v>
      </c>
    </row>
    <row r="748" spans="1:13" s="225" customFormat="1" ht="30" hidden="1" customHeight="1" outlineLevel="7" x14ac:dyDescent="0.2">
      <c r="A748" s="221"/>
      <c r="B748" s="227"/>
      <c r="C748" s="248"/>
      <c r="D748" s="248"/>
      <c r="E748" s="254"/>
      <c r="F748" s="265"/>
      <c r="G748" s="270"/>
      <c r="H748" s="270"/>
      <c r="I748" s="511" t="s">
        <v>80</v>
      </c>
      <c r="J748" s="483" t="s">
        <v>256</v>
      </c>
      <c r="K748" s="483"/>
      <c r="L748" s="468"/>
      <c r="M748" s="484">
        <v>3.3411855964385996E-4</v>
      </c>
    </row>
    <row r="749" spans="1:13" s="225" customFormat="1" ht="30" hidden="1" customHeight="1" outlineLevel="7" x14ac:dyDescent="0.2">
      <c r="A749" s="221"/>
      <c r="B749" s="227"/>
      <c r="C749" s="248"/>
      <c r="D749" s="248"/>
      <c r="E749" s="254"/>
      <c r="F749" s="265"/>
      <c r="G749" s="270"/>
      <c r="H749" s="270"/>
      <c r="I749" s="511" t="s">
        <v>82</v>
      </c>
      <c r="J749" s="483" t="s">
        <v>257</v>
      </c>
      <c r="K749" s="483"/>
      <c r="L749" s="468"/>
      <c r="M749" s="484">
        <v>3.3411855964385996E-4</v>
      </c>
    </row>
    <row r="750" spans="1:13" s="225" customFormat="1" ht="30" hidden="1" customHeight="1" outlineLevel="7" x14ac:dyDescent="0.2">
      <c r="A750" s="221"/>
      <c r="B750" s="227"/>
      <c r="C750" s="248"/>
      <c r="D750" s="248"/>
      <c r="E750" s="254"/>
      <c r="F750" s="265"/>
      <c r="G750" s="270"/>
      <c r="H750" s="270"/>
      <c r="I750" s="511" t="s">
        <v>293</v>
      </c>
      <c r="J750" s="483" t="s">
        <v>256</v>
      </c>
      <c r="K750" s="483"/>
      <c r="L750" s="468"/>
      <c r="M750" s="484">
        <v>4.4549141285848E-4</v>
      </c>
    </row>
    <row r="751" spans="1:13" s="225" customFormat="1" ht="30" hidden="1" customHeight="1" outlineLevel="7" x14ac:dyDescent="0.2">
      <c r="A751" s="221"/>
      <c r="B751" s="227"/>
      <c r="C751" s="248"/>
      <c r="D751" s="248"/>
      <c r="E751" s="254"/>
      <c r="F751" s="265"/>
      <c r="G751" s="270"/>
      <c r="H751" s="270"/>
      <c r="I751" s="511" t="s">
        <v>294</v>
      </c>
      <c r="J751" s="483" t="s">
        <v>257</v>
      </c>
      <c r="K751" s="483"/>
      <c r="L751" s="468"/>
      <c r="M751" s="484">
        <v>1.1137285321462E-4</v>
      </c>
    </row>
    <row r="752" spans="1:13" s="225" customFormat="1" ht="30" hidden="1" customHeight="1" outlineLevel="5" collapsed="1" x14ac:dyDescent="0.2">
      <c r="A752" s="221"/>
      <c r="B752" s="227"/>
      <c r="C752" s="248"/>
      <c r="D752" s="248"/>
      <c r="E752" s="254"/>
      <c r="F752" s="265"/>
      <c r="G752" s="270"/>
      <c r="H752" s="270"/>
      <c r="I752" s="514" t="s">
        <v>143</v>
      </c>
      <c r="J752" s="490"/>
      <c r="K752" s="490"/>
      <c r="L752" s="493"/>
      <c r="M752" s="492">
        <v>2.2274570642923999E-3</v>
      </c>
    </row>
    <row r="753" spans="1:13" s="225" customFormat="1" ht="30" hidden="1" customHeight="1" outlineLevel="7" x14ac:dyDescent="0.2">
      <c r="A753" s="221"/>
      <c r="B753" s="227"/>
      <c r="C753" s="248"/>
      <c r="D753" s="248"/>
      <c r="E753" s="254"/>
      <c r="F753" s="265"/>
      <c r="G753" s="270"/>
      <c r="H753" s="270"/>
      <c r="I753" s="511" t="s">
        <v>291</v>
      </c>
      <c r="J753" s="483" t="s">
        <v>256</v>
      </c>
      <c r="K753" s="483"/>
      <c r="L753" s="468"/>
      <c r="M753" s="484">
        <v>1.1137285321462E-4</v>
      </c>
    </row>
    <row r="754" spans="1:13" s="225" customFormat="1" ht="30" hidden="1" customHeight="1" outlineLevel="7" x14ac:dyDescent="0.2">
      <c r="A754" s="221"/>
      <c r="B754" s="227"/>
      <c r="C754" s="248"/>
      <c r="D754" s="248"/>
      <c r="E754" s="254"/>
      <c r="F754" s="265"/>
      <c r="G754" s="270"/>
      <c r="H754" s="270"/>
      <c r="I754" s="511" t="s">
        <v>292</v>
      </c>
      <c r="J754" s="483" t="s">
        <v>257</v>
      </c>
      <c r="K754" s="483"/>
      <c r="L754" s="468"/>
      <c r="M754" s="484">
        <v>1.1137285321462E-4</v>
      </c>
    </row>
    <row r="755" spans="1:13" s="225" customFormat="1" ht="30" hidden="1" customHeight="1" outlineLevel="7" x14ac:dyDescent="0.2">
      <c r="A755" s="221"/>
      <c r="B755" s="227"/>
      <c r="C755" s="248"/>
      <c r="D755" s="248"/>
      <c r="E755" s="254"/>
      <c r="F755" s="265"/>
      <c r="G755" s="270"/>
      <c r="H755" s="270"/>
      <c r="I755" s="511" t="s">
        <v>231</v>
      </c>
      <c r="J755" s="483" t="s">
        <v>256</v>
      </c>
      <c r="K755" s="483"/>
      <c r="L755" s="468"/>
      <c r="M755" s="484">
        <v>7.7960997250233995E-4</v>
      </c>
    </row>
    <row r="756" spans="1:13" s="225" customFormat="1" ht="30" hidden="1" customHeight="1" outlineLevel="7" x14ac:dyDescent="0.2">
      <c r="A756" s="221"/>
      <c r="B756" s="227"/>
      <c r="C756" s="248"/>
      <c r="D756" s="248"/>
      <c r="E756" s="254"/>
      <c r="F756" s="265"/>
      <c r="G756" s="270"/>
      <c r="H756" s="270"/>
      <c r="I756" s="511" t="s">
        <v>80</v>
      </c>
      <c r="J756" s="483" t="s">
        <v>256</v>
      </c>
      <c r="K756" s="483"/>
      <c r="L756" s="468"/>
      <c r="M756" s="484">
        <v>3.3411855964385996E-4</v>
      </c>
    </row>
    <row r="757" spans="1:13" s="225" customFormat="1" ht="30" hidden="1" customHeight="1" outlineLevel="7" x14ac:dyDescent="0.2">
      <c r="A757" s="221"/>
      <c r="B757" s="227"/>
      <c r="C757" s="248"/>
      <c r="D757" s="248"/>
      <c r="E757" s="254"/>
      <c r="F757" s="265"/>
      <c r="G757" s="270"/>
      <c r="H757" s="270"/>
      <c r="I757" s="511" t="s">
        <v>82</v>
      </c>
      <c r="J757" s="483" t="s">
        <v>257</v>
      </c>
      <c r="K757" s="483"/>
      <c r="L757" s="468"/>
      <c r="M757" s="484">
        <v>3.3411855964385996E-4</v>
      </c>
    </row>
    <row r="758" spans="1:13" s="225" customFormat="1" ht="30" hidden="1" customHeight="1" outlineLevel="7" x14ac:dyDescent="0.2">
      <c r="A758" s="221"/>
      <c r="B758" s="227"/>
      <c r="C758" s="248"/>
      <c r="D758" s="248"/>
      <c r="E758" s="254"/>
      <c r="F758" s="265"/>
      <c r="G758" s="270"/>
      <c r="H758" s="270"/>
      <c r="I758" s="511" t="s">
        <v>293</v>
      </c>
      <c r="J758" s="483" t="s">
        <v>256</v>
      </c>
      <c r="K758" s="483"/>
      <c r="L758" s="468"/>
      <c r="M758" s="484">
        <v>4.4549141285848E-4</v>
      </c>
    </row>
    <row r="759" spans="1:13" s="225" customFormat="1" ht="30" hidden="1" customHeight="1" outlineLevel="7" x14ac:dyDescent="0.2">
      <c r="A759" s="221"/>
      <c r="B759" s="227"/>
      <c r="C759" s="248"/>
      <c r="D759" s="248"/>
      <c r="E759" s="254"/>
      <c r="F759" s="265"/>
      <c r="G759" s="270"/>
      <c r="H759" s="270"/>
      <c r="I759" s="511" t="s">
        <v>294</v>
      </c>
      <c r="J759" s="483" t="s">
        <v>257</v>
      </c>
      <c r="K759" s="483"/>
      <c r="L759" s="468"/>
      <c r="M759" s="484">
        <v>1.1137285321462E-4</v>
      </c>
    </row>
    <row r="760" spans="1:13" s="225" customFormat="1" ht="30" hidden="1" customHeight="1" outlineLevel="5" collapsed="1" x14ac:dyDescent="0.2">
      <c r="A760" s="221"/>
      <c r="B760" s="227"/>
      <c r="C760" s="248"/>
      <c r="D760" s="248"/>
      <c r="E760" s="254"/>
      <c r="F760" s="265"/>
      <c r="G760" s="270"/>
      <c r="H760" s="270"/>
      <c r="I760" s="514" t="s">
        <v>144</v>
      </c>
      <c r="J760" s="490"/>
      <c r="K760" s="490"/>
      <c r="L760" s="493"/>
      <c r="M760" s="492">
        <v>2.2274570642923999E-3</v>
      </c>
    </row>
    <row r="761" spans="1:13" s="225" customFormat="1" ht="30" hidden="1" customHeight="1" outlineLevel="7" x14ac:dyDescent="0.2">
      <c r="A761" s="221"/>
      <c r="B761" s="227"/>
      <c r="C761" s="248"/>
      <c r="D761" s="248"/>
      <c r="E761" s="254"/>
      <c r="F761" s="265"/>
      <c r="G761" s="270"/>
      <c r="H761" s="270"/>
      <c r="I761" s="511" t="s">
        <v>291</v>
      </c>
      <c r="J761" s="483" t="s">
        <v>256</v>
      </c>
      <c r="K761" s="483"/>
      <c r="L761" s="468"/>
      <c r="M761" s="484">
        <v>1.1137285321462E-4</v>
      </c>
    </row>
    <row r="762" spans="1:13" s="225" customFormat="1" ht="30" hidden="1" customHeight="1" outlineLevel="7" x14ac:dyDescent="0.2">
      <c r="A762" s="221"/>
      <c r="B762" s="227"/>
      <c r="C762" s="248"/>
      <c r="D762" s="248"/>
      <c r="E762" s="254"/>
      <c r="F762" s="265"/>
      <c r="G762" s="270"/>
      <c r="H762" s="270"/>
      <c r="I762" s="511" t="s">
        <v>292</v>
      </c>
      <c r="J762" s="483" t="s">
        <v>257</v>
      </c>
      <c r="K762" s="483"/>
      <c r="L762" s="468"/>
      <c r="M762" s="484">
        <v>1.1137285321462E-4</v>
      </c>
    </row>
    <row r="763" spans="1:13" s="225" customFormat="1" ht="30" hidden="1" customHeight="1" outlineLevel="7" x14ac:dyDescent="0.2">
      <c r="A763" s="221"/>
      <c r="B763" s="227"/>
      <c r="C763" s="248"/>
      <c r="D763" s="248"/>
      <c r="E763" s="254"/>
      <c r="F763" s="265"/>
      <c r="G763" s="270"/>
      <c r="H763" s="270"/>
      <c r="I763" s="511" t="s">
        <v>231</v>
      </c>
      <c r="J763" s="483" t="s">
        <v>256</v>
      </c>
      <c r="K763" s="483"/>
      <c r="L763" s="468"/>
      <c r="M763" s="484">
        <v>7.7960997250233995E-4</v>
      </c>
    </row>
    <row r="764" spans="1:13" s="225" customFormat="1" ht="30" hidden="1" customHeight="1" outlineLevel="7" x14ac:dyDescent="0.2">
      <c r="A764" s="221"/>
      <c r="B764" s="227"/>
      <c r="C764" s="248"/>
      <c r="D764" s="248"/>
      <c r="E764" s="254"/>
      <c r="F764" s="265"/>
      <c r="G764" s="270"/>
      <c r="H764" s="270"/>
      <c r="I764" s="511" t="s">
        <v>80</v>
      </c>
      <c r="J764" s="483" t="s">
        <v>256</v>
      </c>
      <c r="K764" s="483"/>
      <c r="L764" s="468"/>
      <c r="M764" s="484">
        <v>3.3411855964385996E-4</v>
      </c>
    </row>
    <row r="765" spans="1:13" s="225" customFormat="1" ht="30" hidden="1" customHeight="1" outlineLevel="7" x14ac:dyDescent="0.2">
      <c r="A765" s="221"/>
      <c r="B765" s="227"/>
      <c r="C765" s="248"/>
      <c r="D765" s="248"/>
      <c r="E765" s="254"/>
      <c r="F765" s="265"/>
      <c r="G765" s="270"/>
      <c r="H765" s="270"/>
      <c r="I765" s="511" t="s">
        <v>82</v>
      </c>
      <c r="J765" s="483" t="s">
        <v>257</v>
      </c>
      <c r="K765" s="483"/>
      <c r="L765" s="468"/>
      <c r="M765" s="484">
        <v>3.3411855964385996E-4</v>
      </c>
    </row>
    <row r="766" spans="1:13" s="225" customFormat="1" ht="30" hidden="1" customHeight="1" outlineLevel="7" x14ac:dyDescent="0.2">
      <c r="A766" s="221"/>
      <c r="B766" s="227"/>
      <c r="C766" s="248"/>
      <c r="D766" s="248"/>
      <c r="E766" s="254"/>
      <c r="F766" s="265"/>
      <c r="G766" s="270"/>
      <c r="H766" s="270"/>
      <c r="I766" s="511" t="s">
        <v>293</v>
      </c>
      <c r="J766" s="483" t="s">
        <v>256</v>
      </c>
      <c r="K766" s="483"/>
      <c r="L766" s="468"/>
      <c r="M766" s="484">
        <v>4.4549141285848E-4</v>
      </c>
    </row>
    <row r="767" spans="1:13" s="225" customFormat="1" ht="30" hidden="1" customHeight="1" outlineLevel="7" x14ac:dyDescent="0.2">
      <c r="A767" s="221"/>
      <c r="B767" s="227"/>
      <c r="C767" s="248"/>
      <c r="D767" s="248"/>
      <c r="E767" s="254"/>
      <c r="F767" s="265"/>
      <c r="G767" s="270"/>
      <c r="H767" s="270"/>
      <c r="I767" s="511" t="s">
        <v>294</v>
      </c>
      <c r="J767" s="483" t="s">
        <v>257</v>
      </c>
      <c r="K767" s="483"/>
      <c r="L767" s="468"/>
      <c r="M767" s="484">
        <v>1.1137285321462E-4</v>
      </c>
    </row>
    <row r="768" spans="1:13" s="225" customFormat="1" ht="30" hidden="1" customHeight="1" outlineLevel="5" collapsed="1" x14ac:dyDescent="0.2">
      <c r="A768" s="221"/>
      <c r="B768" s="227"/>
      <c r="C768" s="248"/>
      <c r="D768" s="248"/>
      <c r="E768" s="254"/>
      <c r="F768" s="265"/>
      <c r="G768" s="270"/>
      <c r="H768" s="270"/>
      <c r="I768" s="514" t="s">
        <v>145</v>
      </c>
      <c r="J768" s="490"/>
      <c r="K768" s="490"/>
      <c r="L768" s="493"/>
      <c r="M768" s="492">
        <v>2.2274570642923999E-3</v>
      </c>
    </row>
    <row r="769" spans="1:13" s="225" customFormat="1" ht="30" hidden="1" customHeight="1" outlineLevel="7" x14ac:dyDescent="0.2">
      <c r="A769" s="221"/>
      <c r="B769" s="227"/>
      <c r="C769" s="248"/>
      <c r="D769" s="248"/>
      <c r="E769" s="254"/>
      <c r="F769" s="265"/>
      <c r="G769" s="270"/>
      <c r="H769" s="270"/>
      <c r="I769" s="511" t="s">
        <v>291</v>
      </c>
      <c r="J769" s="483" t="s">
        <v>256</v>
      </c>
      <c r="K769" s="483"/>
      <c r="L769" s="468"/>
      <c r="M769" s="484">
        <v>1.1137285321462E-4</v>
      </c>
    </row>
    <row r="770" spans="1:13" s="225" customFormat="1" ht="30" hidden="1" customHeight="1" outlineLevel="7" x14ac:dyDescent="0.2">
      <c r="A770" s="221"/>
      <c r="B770" s="227"/>
      <c r="C770" s="248"/>
      <c r="D770" s="248"/>
      <c r="E770" s="254"/>
      <c r="F770" s="265"/>
      <c r="G770" s="270"/>
      <c r="H770" s="270"/>
      <c r="I770" s="511" t="s">
        <v>292</v>
      </c>
      <c r="J770" s="483" t="s">
        <v>257</v>
      </c>
      <c r="K770" s="483"/>
      <c r="L770" s="468"/>
      <c r="M770" s="484">
        <v>1.1137285321462E-4</v>
      </c>
    </row>
    <row r="771" spans="1:13" s="225" customFormat="1" ht="30" hidden="1" customHeight="1" outlineLevel="7" x14ac:dyDescent="0.2">
      <c r="A771" s="221"/>
      <c r="B771" s="227"/>
      <c r="C771" s="248"/>
      <c r="D771" s="248"/>
      <c r="E771" s="254"/>
      <c r="F771" s="265"/>
      <c r="G771" s="270"/>
      <c r="H771" s="270"/>
      <c r="I771" s="511" t="s">
        <v>231</v>
      </c>
      <c r="J771" s="483" t="s">
        <v>256</v>
      </c>
      <c r="K771" s="483"/>
      <c r="L771" s="468"/>
      <c r="M771" s="484">
        <v>7.7960997250233995E-4</v>
      </c>
    </row>
    <row r="772" spans="1:13" s="225" customFormat="1" ht="30" hidden="1" customHeight="1" outlineLevel="7" x14ac:dyDescent="0.2">
      <c r="A772" s="221"/>
      <c r="B772" s="227"/>
      <c r="C772" s="248"/>
      <c r="D772" s="248"/>
      <c r="E772" s="254"/>
      <c r="F772" s="265"/>
      <c r="G772" s="270"/>
      <c r="H772" s="270"/>
      <c r="I772" s="511" t="s">
        <v>80</v>
      </c>
      <c r="J772" s="483" t="s">
        <v>256</v>
      </c>
      <c r="K772" s="483"/>
      <c r="L772" s="468"/>
      <c r="M772" s="484">
        <v>3.3411855964385996E-4</v>
      </c>
    </row>
    <row r="773" spans="1:13" s="225" customFormat="1" ht="30" hidden="1" customHeight="1" outlineLevel="7" x14ac:dyDescent="0.2">
      <c r="A773" s="221"/>
      <c r="B773" s="227"/>
      <c r="C773" s="248"/>
      <c r="D773" s="248"/>
      <c r="E773" s="254"/>
      <c r="F773" s="265"/>
      <c r="G773" s="270"/>
      <c r="H773" s="270"/>
      <c r="I773" s="511" t="s">
        <v>82</v>
      </c>
      <c r="J773" s="483" t="s">
        <v>257</v>
      </c>
      <c r="K773" s="483"/>
      <c r="L773" s="468"/>
      <c r="M773" s="484">
        <v>3.3411855964385996E-4</v>
      </c>
    </row>
    <row r="774" spans="1:13" s="225" customFormat="1" ht="30" hidden="1" customHeight="1" outlineLevel="7" x14ac:dyDescent="0.2">
      <c r="A774" s="221"/>
      <c r="B774" s="227"/>
      <c r="C774" s="248"/>
      <c r="D774" s="248"/>
      <c r="E774" s="254"/>
      <c r="F774" s="265"/>
      <c r="G774" s="270"/>
      <c r="H774" s="270"/>
      <c r="I774" s="511" t="s">
        <v>293</v>
      </c>
      <c r="J774" s="483" t="s">
        <v>256</v>
      </c>
      <c r="K774" s="483"/>
      <c r="L774" s="468"/>
      <c r="M774" s="484">
        <v>4.4549141285848E-4</v>
      </c>
    </row>
    <row r="775" spans="1:13" s="225" customFormat="1" ht="30" hidden="1" customHeight="1" outlineLevel="7" x14ac:dyDescent="0.2">
      <c r="A775" s="221"/>
      <c r="B775" s="227"/>
      <c r="C775" s="248"/>
      <c r="D775" s="248"/>
      <c r="E775" s="254"/>
      <c r="F775" s="265"/>
      <c r="G775" s="270"/>
      <c r="H775" s="270"/>
      <c r="I775" s="511" t="s">
        <v>294</v>
      </c>
      <c r="J775" s="483" t="s">
        <v>257</v>
      </c>
      <c r="K775" s="483"/>
      <c r="L775" s="468"/>
      <c r="M775" s="484">
        <v>1.1137285321462E-4</v>
      </c>
    </row>
    <row r="776" spans="1:13" s="225" customFormat="1" ht="30" hidden="1" customHeight="1" outlineLevel="5" collapsed="1" x14ac:dyDescent="0.2">
      <c r="A776" s="221"/>
      <c r="B776" s="227"/>
      <c r="C776" s="248"/>
      <c r="D776" s="248"/>
      <c r="E776" s="254"/>
      <c r="F776" s="265"/>
      <c r="G776" s="270"/>
      <c r="H776" s="270"/>
      <c r="I776" s="514" t="s">
        <v>146</v>
      </c>
      <c r="J776" s="490"/>
      <c r="K776" s="490"/>
      <c r="L776" s="493"/>
      <c r="M776" s="492">
        <v>2.2274570642923999E-3</v>
      </c>
    </row>
    <row r="777" spans="1:13" s="225" customFormat="1" ht="30" hidden="1" customHeight="1" outlineLevel="7" x14ac:dyDescent="0.2">
      <c r="A777" s="221"/>
      <c r="B777" s="227"/>
      <c r="C777" s="248"/>
      <c r="D777" s="248"/>
      <c r="E777" s="254"/>
      <c r="F777" s="265"/>
      <c r="G777" s="270"/>
      <c r="H777" s="270"/>
      <c r="I777" s="511" t="s">
        <v>291</v>
      </c>
      <c r="J777" s="483" t="s">
        <v>256</v>
      </c>
      <c r="K777" s="483"/>
      <c r="L777" s="468"/>
      <c r="M777" s="484">
        <v>1.1137285321462E-4</v>
      </c>
    </row>
    <row r="778" spans="1:13" s="225" customFormat="1" ht="30" hidden="1" customHeight="1" outlineLevel="7" x14ac:dyDescent="0.2">
      <c r="A778" s="221"/>
      <c r="B778" s="227"/>
      <c r="C778" s="248"/>
      <c r="D778" s="248"/>
      <c r="E778" s="254"/>
      <c r="F778" s="265"/>
      <c r="G778" s="270"/>
      <c r="H778" s="270"/>
      <c r="I778" s="511" t="s">
        <v>292</v>
      </c>
      <c r="J778" s="483" t="s">
        <v>257</v>
      </c>
      <c r="K778" s="483"/>
      <c r="L778" s="468"/>
      <c r="M778" s="484">
        <v>1.1137285321462E-4</v>
      </c>
    </row>
    <row r="779" spans="1:13" s="225" customFormat="1" ht="30" hidden="1" customHeight="1" outlineLevel="7" x14ac:dyDescent="0.2">
      <c r="A779" s="221"/>
      <c r="B779" s="227"/>
      <c r="C779" s="248"/>
      <c r="D779" s="248"/>
      <c r="E779" s="254"/>
      <c r="F779" s="265"/>
      <c r="G779" s="270"/>
      <c r="H779" s="270"/>
      <c r="I779" s="511" t="s">
        <v>231</v>
      </c>
      <c r="J779" s="483" t="s">
        <v>256</v>
      </c>
      <c r="K779" s="483"/>
      <c r="L779" s="468"/>
      <c r="M779" s="484">
        <v>7.7960997250233995E-4</v>
      </c>
    </row>
    <row r="780" spans="1:13" s="225" customFormat="1" ht="30" hidden="1" customHeight="1" outlineLevel="7" x14ac:dyDescent="0.2">
      <c r="A780" s="221"/>
      <c r="B780" s="227"/>
      <c r="C780" s="248"/>
      <c r="D780" s="248"/>
      <c r="E780" s="254"/>
      <c r="F780" s="265"/>
      <c r="G780" s="270"/>
      <c r="H780" s="270"/>
      <c r="I780" s="511" t="s">
        <v>80</v>
      </c>
      <c r="J780" s="483" t="s">
        <v>256</v>
      </c>
      <c r="K780" s="483"/>
      <c r="L780" s="468"/>
      <c r="M780" s="484">
        <v>3.3411855964385996E-4</v>
      </c>
    </row>
    <row r="781" spans="1:13" s="225" customFormat="1" ht="30" hidden="1" customHeight="1" outlineLevel="7" x14ac:dyDescent="0.2">
      <c r="A781" s="221"/>
      <c r="B781" s="227"/>
      <c r="C781" s="248"/>
      <c r="D781" s="248"/>
      <c r="E781" s="254"/>
      <c r="F781" s="265"/>
      <c r="G781" s="270"/>
      <c r="H781" s="270"/>
      <c r="I781" s="511" t="s">
        <v>82</v>
      </c>
      <c r="J781" s="483" t="s">
        <v>257</v>
      </c>
      <c r="K781" s="483"/>
      <c r="L781" s="468"/>
      <c r="M781" s="484">
        <v>3.3411855964385996E-4</v>
      </c>
    </row>
    <row r="782" spans="1:13" s="225" customFormat="1" ht="30" hidden="1" customHeight="1" outlineLevel="7" x14ac:dyDescent="0.2">
      <c r="A782" s="221"/>
      <c r="B782" s="227"/>
      <c r="C782" s="248"/>
      <c r="D782" s="248"/>
      <c r="E782" s="254"/>
      <c r="F782" s="265"/>
      <c r="G782" s="270"/>
      <c r="H782" s="270"/>
      <c r="I782" s="511" t="s">
        <v>293</v>
      </c>
      <c r="J782" s="483" t="s">
        <v>256</v>
      </c>
      <c r="K782" s="483"/>
      <c r="L782" s="468"/>
      <c r="M782" s="484">
        <v>4.4549141285848E-4</v>
      </c>
    </row>
    <row r="783" spans="1:13" s="225" customFormat="1" ht="30" hidden="1" customHeight="1" outlineLevel="7" x14ac:dyDescent="0.2">
      <c r="A783" s="221"/>
      <c r="B783" s="227"/>
      <c r="C783" s="248"/>
      <c r="D783" s="248"/>
      <c r="E783" s="254"/>
      <c r="F783" s="265"/>
      <c r="G783" s="270"/>
      <c r="H783" s="270"/>
      <c r="I783" s="511" t="s">
        <v>294</v>
      </c>
      <c r="J783" s="483" t="s">
        <v>257</v>
      </c>
      <c r="K783" s="483"/>
      <c r="L783" s="468"/>
      <c r="M783" s="484">
        <v>1.1137285321462E-4</v>
      </c>
    </row>
    <row r="784" spans="1:13" s="225" customFormat="1" ht="30" hidden="1" customHeight="1" outlineLevel="5" collapsed="1" x14ac:dyDescent="0.2">
      <c r="A784" s="221"/>
      <c r="B784" s="227"/>
      <c r="C784" s="248"/>
      <c r="D784" s="248"/>
      <c r="E784" s="254"/>
      <c r="F784" s="265"/>
      <c r="G784" s="270"/>
      <c r="H784" s="270"/>
      <c r="I784" s="514" t="s">
        <v>147</v>
      </c>
      <c r="J784" s="490"/>
      <c r="K784" s="490"/>
      <c r="L784" s="493"/>
      <c r="M784" s="492">
        <v>2.2274570642923999E-3</v>
      </c>
    </row>
    <row r="785" spans="1:13" s="225" customFormat="1" ht="30" hidden="1" customHeight="1" outlineLevel="7" x14ac:dyDescent="0.2">
      <c r="A785" s="221"/>
      <c r="B785" s="227"/>
      <c r="C785" s="248"/>
      <c r="D785" s="248"/>
      <c r="E785" s="254"/>
      <c r="F785" s="265"/>
      <c r="G785" s="270"/>
      <c r="H785" s="270"/>
      <c r="I785" s="511" t="s">
        <v>291</v>
      </c>
      <c r="J785" s="483" t="s">
        <v>256</v>
      </c>
      <c r="K785" s="483"/>
      <c r="L785" s="468"/>
      <c r="M785" s="484">
        <v>1.1137285321462E-4</v>
      </c>
    </row>
    <row r="786" spans="1:13" s="225" customFormat="1" ht="30" hidden="1" customHeight="1" outlineLevel="7" x14ac:dyDescent="0.2">
      <c r="A786" s="221"/>
      <c r="B786" s="227"/>
      <c r="C786" s="248"/>
      <c r="D786" s="248"/>
      <c r="E786" s="254"/>
      <c r="F786" s="265"/>
      <c r="G786" s="270"/>
      <c r="H786" s="270"/>
      <c r="I786" s="511" t="s">
        <v>292</v>
      </c>
      <c r="J786" s="483" t="s">
        <v>257</v>
      </c>
      <c r="K786" s="483"/>
      <c r="L786" s="468"/>
      <c r="M786" s="484">
        <v>1.1137285321462E-4</v>
      </c>
    </row>
    <row r="787" spans="1:13" s="225" customFormat="1" ht="30" hidden="1" customHeight="1" outlineLevel="7" x14ac:dyDescent="0.2">
      <c r="A787" s="221"/>
      <c r="B787" s="227"/>
      <c r="C787" s="248"/>
      <c r="D787" s="248"/>
      <c r="E787" s="254"/>
      <c r="F787" s="265"/>
      <c r="G787" s="270"/>
      <c r="H787" s="270"/>
      <c r="I787" s="511" t="s">
        <v>231</v>
      </c>
      <c r="J787" s="483" t="s">
        <v>256</v>
      </c>
      <c r="K787" s="483"/>
      <c r="L787" s="468"/>
      <c r="M787" s="484">
        <v>7.7960997250233995E-4</v>
      </c>
    </row>
    <row r="788" spans="1:13" s="225" customFormat="1" ht="30" hidden="1" customHeight="1" outlineLevel="7" x14ac:dyDescent="0.2">
      <c r="A788" s="221"/>
      <c r="B788" s="227"/>
      <c r="C788" s="248"/>
      <c r="D788" s="248"/>
      <c r="E788" s="254"/>
      <c r="F788" s="265"/>
      <c r="G788" s="270"/>
      <c r="H788" s="270"/>
      <c r="I788" s="511" t="s">
        <v>80</v>
      </c>
      <c r="J788" s="483" t="s">
        <v>256</v>
      </c>
      <c r="K788" s="483"/>
      <c r="L788" s="468"/>
      <c r="M788" s="484">
        <v>3.3411855964385996E-4</v>
      </c>
    </row>
    <row r="789" spans="1:13" s="225" customFormat="1" ht="30" hidden="1" customHeight="1" outlineLevel="7" x14ac:dyDescent="0.2">
      <c r="A789" s="221"/>
      <c r="B789" s="227"/>
      <c r="C789" s="248"/>
      <c r="D789" s="248"/>
      <c r="E789" s="254"/>
      <c r="F789" s="265"/>
      <c r="G789" s="270"/>
      <c r="H789" s="270"/>
      <c r="I789" s="511" t="s">
        <v>82</v>
      </c>
      <c r="J789" s="483" t="s">
        <v>257</v>
      </c>
      <c r="K789" s="483"/>
      <c r="L789" s="468"/>
      <c r="M789" s="484">
        <v>3.3411855964385996E-4</v>
      </c>
    </row>
    <row r="790" spans="1:13" s="225" customFormat="1" ht="30" hidden="1" customHeight="1" outlineLevel="7" x14ac:dyDescent="0.2">
      <c r="A790" s="221"/>
      <c r="B790" s="227"/>
      <c r="C790" s="248"/>
      <c r="D790" s="248"/>
      <c r="E790" s="254"/>
      <c r="F790" s="265"/>
      <c r="G790" s="270"/>
      <c r="H790" s="270"/>
      <c r="I790" s="511" t="s">
        <v>293</v>
      </c>
      <c r="J790" s="483" t="s">
        <v>256</v>
      </c>
      <c r="K790" s="483"/>
      <c r="L790" s="468"/>
      <c r="M790" s="484">
        <v>4.4549141285848E-4</v>
      </c>
    </row>
    <row r="791" spans="1:13" s="225" customFormat="1" ht="30" hidden="1" customHeight="1" outlineLevel="7" x14ac:dyDescent="0.2">
      <c r="A791" s="221"/>
      <c r="B791" s="227"/>
      <c r="C791" s="248"/>
      <c r="D791" s="248"/>
      <c r="E791" s="254"/>
      <c r="F791" s="265"/>
      <c r="G791" s="270"/>
      <c r="H791" s="270"/>
      <c r="I791" s="511" t="s">
        <v>294</v>
      </c>
      <c r="J791" s="483" t="s">
        <v>257</v>
      </c>
      <c r="K791" s="483"/>
      <c r="L791" s="468"/>
      <c r="M791" s="484">
        <v>1.1137285321462E-4</v>
      </c>
    </row>
    <row r="792" spans="1:13" s="225" customFormat="1" ht="30" hidden="1" customHeight="1" outlineLevel="5" collapsed="1" x14ac:dyDescent="0.2">
      <c r="A792" s="221"/>
      <c r="B792" s="227"/>
      <c r="C792" s="248"/>
      <c r="D792" s="248"/>
      <c r="E792" s="254"/>
      <c r="F792" s="265"/>
      <c r="G792" s="270"/>
      <c r="H792" s="270"/>
      <c r="I792" s="514" t="s">
        <v>148</v>
      </c>
      <c r="J792" s="490"/>
      <c r="K792" s="490"/>
      <c r="L792" s="493"/>
      <c r="M792" s="492">
        <v>2.2274570642923999E-3</v>
      </c>
    </row>
    <row r="793" spans="1:13" s="225" customFormat="1" ht="30" hidden="1" customHeight="1" outlineLevel="7" x14ac:dyDescent="0.2">
      <c r="A793" s="221"/>
      <c r="B793" s="227"/>
      <c r="C793" s="248"/>
      <c r="D793" s="248"/>
      <c r="E793" s="254"/>
      <c r="F793" s="265"/>
      <c r="G793" s="270"/>
      <c r="H793" s="270"/>
      <c r="I793" s="511" t="s">
        <v>291</v>
      </c>
      <c r="J793" s="483" t="s">
        <v>256</v>
      </c>
      <c r="K793" s="483"/>
      <c r="L793" s="468"/>
      <c r="M793" s="484">
        <v>1.1137285321462E-4</v>
      </c>
    </row>
    <row r="794" spans="1:13" s="225" customFormat="1" ht="30" hidden="1" customHeight="1" outlineLevel="7" x14ac:dyDescent="0.2">
      <c r="A794" s="221"/>
      <c r="B794" s="227"/>
      <c r="C794" s="248"/>
      <c r="D794" s="248"/>
      <c r="E794" s="254"/>
      <c r="F794" s="265"/>
      <c r="G794" s="270"/>
      <c r="H794" s="270"/>
      <c r="I794" s="511" t="s">
        <v>292</v>
      </c>
      <c r="J794" s="483" t="s">
        <v>257</v>
      </c>
      <c r="K794" s="483"/>
      <c r="L794" s="468"/>
      <c r="M794" s="484">
        <v>1.1137285321462E-4</v>
      </c>
    </row>
    <row r="795" spans="1:13" s="225" customFormat="1" ht="30" hidden="1" customHeight="1" outlineLevel="7" x14ac:dyDescent="0.2">
      <c r="A795" s="221"/>
      <c r="B795" s="227"/>
      <c r="C795" s="248"/>
      <c r="D795" s="248"/>
      <c r="E795" s="254"/>
      <c r="F795" s="265"/>
      <c r="G795" s="270"/>
      <c r="H795" s="270"/>
      <c r="I795" s="511" t="s">
        <v>231</v>
      </c>
      <c r="J795" s="483" t="s">
        <v>256</v>
      </c>
      <c r="K795" s="483"/>
      <c r="L795" s="468"/>
      <c r="M795" s="484">
        <v>7.7960997250233995E-4</v>
      </c>
    </row>
    <row r="796" spans="1:13" s="225" customFormat="1" ht="30" hidden="1" customHeight="1" outlineLevel="7" x14ac:dyDescent="0.2">
      <c r="A796" s="221"/>
      <c r="B796" s="227"/>
      <c r="C796" s="248"/>
      <c r="D796" s="248"/>
      <c r="E796" s="254"/>
      <c r="F796" s="265"/>
      <c r="G796" s="270"/>
      <c r="H796" s="270"/>
      <c r="I796" s="511" t="s">
        <v>80</v>
      </c>
      <c r="J796" s="483" t="s">
        <v>256</v>
      </c>
      <c r="K796" s="483"/>
      <c r="L796" s="468"/>
      <c r="M796" s="484">
        <v>3.3411855964385996E-4</v>
      </c>
    </row>
    <row r="797" spans="1:13" s="225" customFormat="1" ht="30" hidden="1" customHeight="1" outlineLevel="7" x14ac:dyDescent="0.2">
      <c r="A797" s="221"/>
      <c r="B797" s="227"/>
      <c r="C797" s="248"/>
      <c r="D797" s="248"/>
      <c r="E797" s="254"/>
      <c r="F797" s="265"/>
      <c r="G797" s="270"/>
      <c r="H797" s="270"/>
      <c r="I797" s="511" t="s">
        <v>82</v>
      </c>
      <c r="J797" s="483" t="s">
        <v>257</v>
      </c>
      <c r="K797" s="483"/>
      <c r="L797" s="468"/>
      <c r="M797" s="484">
        <v>3.3411855964385996E-4</v>
      </c>
    </row>
    <row r="798" spans="1:13" s="225" customFormat="1" ht="30" hidden="1" customHeight="1" outlineLevel="7" x14ac:dyDescent="0.2">
      <c r="A798" s="221"/>
      <c r="B798" s="227"/>
      <c r="C798" s="248"/>
      <c r="D798" s="248"/>
      <c r="E798" s="254"/>
      <c r="F798" s="265"/>
      <c r="G798" s="270"/>
      <c r="H798" s="270"/>
      <c r="I798" s="511" t="s">
        <v>293</v>
      </c>
      <c r="J798" s="483" t="s">
        <v>256</v>
      </c>
      <c r="K798" s="483"/>
      <c r="L798" s="468"/>
      <c r="M798" s="484">
        <v>4.4549141285848E-4</v>
      </c>
    </row>
    <row r="799" spans="1:13" s="225" customFormat="1" ht="30" hidden="1" customHeight="1" outlineLevel="7" x14ac:dyDescent="0.2">
      <c r="A799" s="221"/>
      <c r="B799" s="227"/>
      <c r="C799" s="248"/>
      <c r="D799" s="248"/>
      <c r="E799" s="254"/>
      <c r="F799" s="265"/>
      <c r="G799" s="270"/>
      <c r="H799" s="270"/>
      <c r="I799" s="511" t="s">
        <v>294</v>
      </c>
      <c r="J799" s="483" t="s">
        <v>257</v>
      </c>
      <c r="K799" s="483"/>
      <c r="L799" s="468"/>
      <c r="M799" s="484">
        <v>1.1137285321462E-4</v>
      </c>
    </row>
    <row r="800" spans="1:13" s="225" customFormat="1" ht="30" hidden="1" customHeight="1" outlineLevel="5" collapsed="1" x14ac:dyDescent="0.2">
      <c r="A800" s="221"/>
      <c r="B800" s="227"/>
      <c r="C800" s="248"/>
      <c r="D800" s="248"/>
      <c r="E800" s="254"/>
      <c r="F800" s="265"/>
      <c r="G800" s="270"/>
      <c r="H800" s="270"/>
      <c r="I800" s="514" t="s">
        <v>149</v>
      </c>
      <c r="J800" s="490"/>
      <c r="K800" s="490"/>
      <c r="L800" s="493"/>
      <c r="M800" s="492">
        <v>2.2274570642923999E-3</v>
      </c>
    </row>
    <row r="801" spans="1:13" s="225" customFormat="1" ht="30" hidden="1" customHeight="1" outlineLevel="7" x14ac:dyDescent="0.2">
      <c r="A801" s="221"/>
      <c r="B801" s="227"/>
      <c r="C801" s="248"/>
      <c r="D801" s="248"/>
      <c r="E801" s="254"/>
      <c r="F801" s="265"/>
      <c r="G801" s="270"/>
      <c r="H801" s="270"/>
      <c r="I801" s="511" t="s">
        <v>291</v>
      </c>
      <c r="J801" s="483" t="s">
        <v>256</v>
      </c>
      <c r="K801" s="483"/>
      <c r="L801" s="468"/>
      <c r="M801" s="484">
        <v>1.1137285321462E-4</v>
      </c>
    </row>
    <row r="802" spans="1:13" s="225" customFormat="1" ht="30" hidden="1" customHeight="1" outlineLevel="7" x14ac:dyDescent="0.2">
      <c r="A802" s="221"/>
      <c r="B802" s="227"/>
      <c r="C802" s="248"/>
      <c r="D802" s="248"/>
      <c r="E802" s="254"/>
      <c r="F802" s="265"/>
      <c r="G802" s="270"/>
      <c r="H802" s="270"/>
      <c r="I802" s="511" t="s">
        <v>292</v>
      </c>
      <c r="J802" s="483" t="s">
        <v>257</v>
      </c>
      <c r="K802" s="483"/>
      <c r="L802" s="468"/>
      <c r="M802" s="484">
        <v>1.1137285321462E-4</v>
      </c>
    </row>
    <row r="803" spans="1:13" s="225" customFormat="1" ht="30" hidden="1" customHeight="1" outlineLevel="7" x14ac:dyDescent="0.2">
      <c r="A803" s="221"/>
      <c r="B803" s="227"/>
      <c r="C803" s="248"/>
      <c r="D803" s="248"/>
      <c r="E803" s="254"/>
      <c r="F803" s="265"/>
      <c r="G803" s="270"/>
      <c r="H803" s="270"/>
      <c r="I803" s="511" t="s">
        <v>231</v>
      </c>
      <c r="J803" s="483" t="s">
        <v>256</v>
      </c>
      <c r="K803" s="483"/>
      <c r="L803" s="468"/>
      <c r="M803" s="484">
        <v>7.7960997250233995E-4</v>
      </c>
    </row>
    <row r="804" spans="1:13" s="225" customFormat="1" ht="30" hidden="1" customHeight="1" outlineLevel="7" x14ac:dyDescent="0.2">
      <c r="A804" s="221"/>
      <c r="B804" s="227"/>
      <c r="C804" s="248"/>
      <c r="D804" s="248"/>
      <c r="E804" s="254"/>
      <c r="F804" s="265"/>
      <c r="G804" s="270"/>
      <c r="H804" s="270"/>
      <c r="I804" s="511" t="s">
        <v>80</v>
      </c>
      <c r="J804" s="483" t="s">
        <v>256</v>
      </c>
      <c r="K804" s="483"/>
      <c r="L804" s="468"/>
      <c r="M804" s="484">
        <v>3.3411855964385996E-4</v>
      </c>
    </row>
    <row r="805" spans="1:13" s="225" customFormat="1" ht="30" hidden="1" customHeight="1" outlineLevel="7" x14ac:dyDescent="0.2">
      <c r="A805" s="221"/>
      <c r="B805" s="227"/>
      <c r="C805" s="248"/>
      <c r="D805" s="248"/>
      <c r="E805" s="254"/>
      <c r="F805" s="265"/>
      <c r="G805" s="270"/>
      <c r="H805" s="270"/>
      <c r="I805" s="511" t="s">
        <v>82</v>
      </c>
      <c r="J805" s="483" t="s">
        <v>257</v>
      </c>
      <c r="K805" s="483"/>
      <c r="L805" s="468"/>
      <c r="M805" s="484">
        <v>3.3411855964385996E-4</v>
      </c>
    </row>
    <row r="806" spans="1:13" s="225" customFormat="1" ht="30" hidden="1" customHeight="1" outlineLevel="7" x14ac:dyDescent="0.2">
      <c r="A806" s="221"/>
      <c r="B806" s="227"/>
      <c r="C806" s="248"/>
      <c r="D806" s="248"/>
      <c r="E806" s="254"/>
      <c r="F806" s="265"/>
      <c r="G806" s="270"/>
      <c r="H806" s="270"/>
      <c r="I806" s="511" t="s">
        <v>293</v>
      </c>
      <c r="J806" s="483" t="s">
        <v>256</v>
      </c>
      <c r="K806" s="483"/>
      <c r="L806" s="468"/>
      <c r="M806" s="484">
        <v>4.4549141285848E-4</v>
      </c>
    </row>
    <row r="807" spans="1:13" s="225" customFormat="1" ht="30" hidden="1" customHeight="1" outlineLevel="7" x14ac:dyDescent="0.2">
      <c r="A807" s="221"/>
      <c r="B807" s="227"/>
      <c r="C807" s="248"/>
      <c r="D807" s="248"/>
      <c r="E807" s="254"/>
      <c r="F807" s="265"/>
      <c r="G807" s="270"/>
      <c r="H807" s="270"/>
      <c r="I807" s="511" t="s">
        <v>294</v>
      </c>
      <c r="J807" s="483" t="s">
        <v>257</v>
      </c>
      <c r="K807" s="483"/>
      <c r="L807" s="468"/>
      <c r="M807" s="484">
        <v>1.1137285321462E-4</v>
      </c>
    </row>
    <row r="808" spans="1:13" s="225" customFormat="1" ht="30" customHeight="1" outlineLevel="2" x14ac:dyDescent="0.2">
      <c r="A808" s="221"/>
      <c r="B808" s="227"/>
      <c r="C808" s="248"/>
      <c r="D808" s="248"/>
      <c r="E808" s="248"/>
      <c r="F808" s="248"/>
      <c r="G808" s="248"/>
      <c r="H808" s="248"/>
      <c r="I808" s="509" t="s">
        <v>150</v>
      </c>
      <c r="J808" s="475"/>
      <c r="K808" s="475"/>
      <c r="L808" s="478"/>
      <c r="M808" s="477">
        <v>0.15143429693626376</v>
      </c>
    </row>
    <row r="809" spans="1:13" s="225" customFormat="1" ht="30" customHeight="1" outlineLevel="3" collapsed="1" x14ac:dyDescent="0.2">
      <c r="A809" s="221"/>
      <c r="B809" s="227"/>
      <c r="C809" s="248"/>
      <c r="D809" s="248"/>
      <c r="E809" s="254"/>
      <c r="F809" s="254"/>
      <c r="G809" s="254"/>
      <c r="H809" s="254"/>
      <c r="I809" s="510" t="s">
        <v>21</v>
      </c>
      <c r="J809" s="479"/>
      <c r="K809" s="479"/>
      <c r="L809" s="482"/>
      <c r="M809" s="481">
        <v>1.150009387430842E-2</v>
      </c>
    </row>
    <row r="810" spans="1:13" s="225" customFormat="1" ht="30" hidden="1" customHeight="1" outlineLevel="7" x14ac:dyDescent="0.2">
      <c r="A810" s="221"/>
      <c r="B810" s="227"/>
      <c r="C810" s="248"/>
      <c r="D810" s="248"/>
      <c r="E810" s="254"/>
      <c r="F810" s="254"/>
      <c r="G810" s="254"/>
      <c r="H810" s="254"/>
      <c r="I810" s="511" t="s">
        <v>151</v>
      </c>
      <c r="J810" s="483" t="s">
        <v>257</v>
      </c>
      <c r="K810" s="483"/>
      <c r="L810" s="468"/>
      <c r="M810" s="484">
        <v>5.7500469371542103E-5</v>
      </c>
    </row>
    <row r="811" spans="1:13" s="225" customFormat="1" ht="30" hidden="1" customHeight="1" outlineLevel="7" x14ac:dyDescent="0.2">
      <c r="A811" s="221"/>
      <c r="B811" s="227"/>
      <c r="C811" s="248"/>
      <c r="D811" s="248"/>
      <c r="E811" s="254"/>
      <c r="F811" s="254"/>
      <c r="G811" s="254"/>
      <c r="H811" s="254"/>
      <c r="I811" s="511" t="s">
        <v>152</v>
      </c>
      <c r="J811" s="483" t="s">
        <v>257</v>
      </c>
      <c r="K811" s="483"/>
      <c r="L811" s="468"/>
      <c r="M811" s="484">
        <v>5.7500469371542103E-5</v>
      </c>
    </row>
    <row r="812" spans="1:13" s="225" customFormat="1" ht="30" hidden="1" customHeight="1" outlineLevel="7" x14ac:dyDescent="0.2">
      <c r="A812" s="221"/>
      <c r="B812" s="227"/>
      <c r="C812" s="248"/>
      <c r="D812" s="248"/>
      <c r="E812" s="254"/>
      <c r="F812" s="254"/>
      <c r="G812" s="254"/>
      <c r="H812" s="254"/>
      <c r="I812" s="511" t="s">
        <v>153</v>
      </c>
      <c r="J812" s="483" t="s">
        <v>257</v>
      </c>
      <c r="K812" s="483"/>
      <c r="L812" s="468"/>
      <c r="M812" s="484">
        <v>5.7500469371542103E-5</v>
      </c>
    </row>
    <row r="813" spans="1:13" s="225" customFormat="1" ht="30" hidden="1" customHeight="1" outlineLevel="7" x14ac:dyDescent="0.2">
      <c r="A813" s="221"/>
      <c r="B813" s="227"/>
      <c r="C813" s="248"/>
      <c r="D813" s="248"/>
      <c r="E813" s="254"/>
      <c r="F813" s="254"/>
      <c r="G813" s="254"/>
      <c r="H813" s="254"/>
      <c r="I813" s="511" t="s">
        <v>154</v>
      </c>
      <c r="J813" s="483" t="s">
        <v>257</v>
      </c>
      <c r="K813" s="483"/>
      <c r="L813" s="468"/>
      <c r="M813" s="484">
        <v>5.7500469371542103E-5</v>
      </c>
    </row>
    <row r="814" spans="1:13" s="225" customFormat="1" ht="30" hidden="1" customHeight="1" outlineLevel="7" x14ac:dyDescent="0.2">
      <c r="A814" s="221"/>
      <c r="B814" s="227"/>
      <c r="C814" s="248"/>
      <c r="D814" s="248"/>
      <c r="E814" s="254"/>
      <c r="F814" s="254"/>
      <c r="G814" s="254"/>
      <c r="H814" s="254"/>
      <c r="I814" s="511" t="s">
        <v>155</v>
      </c>
      <c r="J814" s="483" t="s">
        <v>257</v>
      </c>
      <c r="K814" s="483"/>
      <c r="L814" s="468"/>
      <c r="M814" s="484">
        <v>5.7500469371542103E-5</v>
      </c>
    </row>
    <row r="815" spans="1:13" s="225" customFormat="1" ht="30" hidden="1" customHeight="1" outlineLevel="7" x14ac:dyDescent="0.2">
      <c r="A815" s="221"/>
      <c r="B815" s="227"/>
      <c r="C815" s="248"/>
      <c r="D815" s="248"/>
      <c r="E815" s="254"/>
      <c r="F815" s="254"/>
      <c r="G815" s="254"/>
      <c r="H815" s="254"/>
      <c r="I815" s="511" t="s">
        <v>156</v>
      </c>
      <c r="J815" s="483" t="s">
        <v>257</v>
      </c>
      <c r="K815" s="483"/>
      <c r="L815" s="468"/>
      <c r="M815" s="484">
        <v>3.4500281622925253E-3</v>
      </c>
    </row>
    <row r="816" spans="1:13" s="225" customFormat="1" ht="30" hidden="1" customHeight="1" outlineLevel="7" x14ac:dyDescent="0.2">
      <c r="A816" s="221"/>
      <c r="B816" s="227"/>
      <c r="C816" s="248"/>
      <c r="D816" s="248"/>
      <c r="E816" s="254"/>
      <c r="F816" s="254"/>
      <c r="G816" s="254"/>
      <c r="H816" s="254"/>
      <c r="I816" s="511" t="s">
        <v>157</v>
      </c>
      <c r="J816" s="483" t="s">
        <v>257</v>
      </c>
      <c r="K816" s="483"/>
      <c r="L816" s="468"/>
      <c r="M816" s="484">
        <v>5.7500469371542103E-5</v>
      </c>
    </row>
    <row r="817" spans="1:13" s="225" customFormat="1" ht="30" hidden="1" customHeight="1" outlineLevel="7" x14ac:dyDescent="0.2">
      <c r="A817" s="221"/>
      <c r="B817" s="227"/>
      <c r="C817" s="248"/>
      <c r="D817" s="248"/>
      <c r="E817" s="254"/>
      <c r="F817" s="254"/>
      <c r="G817" s="254"/>
      <c r="H817" s="254"/>
      <c r="I817" s="511" t="s">
        <v>158</v>
      </c>
      <c r="J817" s="483" t="s">
        <v>257</v>
      </c>
      <c r="K817" s="483"/>
      <c r="L817" s="468"/>
      <c r="M817" s="484">
        <v>5.7500469371542103E-5</v>
      </c>
    </row>
    <row r="818" spans="1:13" s="225" customFormat="1" ht="30" hidden="1" customHeight="1" outlineLevel="7" x14ac:dyDescent="0.2">
      <c r="A818" s="221"/>
      <c r="B818" s="227"/>
      <c r="C818" s="248"/>
      <c r="D818" s="248"/>
      <c r="E818" s="254"/>
      <c r="F818" s="254"/>
      <c r="G818" s="254"/>
      <c r="H818" s="254"/>
      <c r="I818" s="511" t="s">
        <v>159</v>
      </c>
      <c r="J818" s="483" t="s">
        <v>257</v>
      </c>
      <c r="K818" s="483"/>
      <c r="L818" s="468"/>
      <c r="M818" s="484">
        <v>9.2000750994467365E-4</v>
      </c>
    </row>
    <row r="819" spans="1:13" s="225" customFormat="1" ht="30" hidden="1" customHeight="1" outlineLevel="7" x14ac:dyDescent="0.2">
      <c r="A819" s="221"/>
      <c r="B819" s="227"/>
      <c r="C819" s="248"/>
      <c r="D819" s="248"/>
      <c r="E819" s="254"/>
      <c r="F819" s="254"/>
      <c r="G819" s="254"/>
      <c r="H819" s="254"/>
      <c r="I819" s="511" t="s">
        <v>160</v>
      </c>
      <c r="J819" s="483" t="s">
        <v>257</v>
      </c>
      <c r="K819" s="483"/>
      <c r="L819" s="468"/>
      <c r="M819" s="484">
        <v>9.2000750994467365E-4</v>
      </c>
    </row>
    <row r="820" spans="1:13" s="225" customFormat="1" ht="30" hidden="1" customHeight="1" outlineLevel="7" x14ac:dyDescent="0.2">
      <c r="A820" s="221"/>
      <c r="B820" s="227"/>
      <c r="C820" s="248"/>
      <c r="D820" s="248"/>
      <c r="E820" s="254"/>
      <c r="F820" s="254"/>
      <c r="G820" s="254"/>
      <c r="H820" s="254"/>
      <c r="I820" s="511" t="s">
        <v>161</v>
      </c>
      <c r="J820" s="483" t="s">
        <v>257</v>
      </c>
      <c r="K820" s="483"/>
      <c r="L820" s="468"/>
      <c r="M820" s="484">
        <v>2.8750234685771051E-3</v>
      </c>
    </row>
    <row r="821" spans="1:13" s="225" customFormat="1" ht="30" hidden="1" customHeight="1" outlineLevel="7" x14ac:dyDescent="0.2">
      <c r="A821" s="221"/>
      <c r="B821" s="227"/>
      <c r="C821" s="248"/>
      <c r="D821" s="248"/>
      <c r="E821" s="254"/>
      <c r="F821" s="254"/>
      <c r="G821" s="254"/>
      <c r="H821" s="254"/>
      <c r="I821" s="511" t="s">
        <v>162</v>
      </c>
      <c r="J821" s="483" t="s">
        <v>257</v>
      </c>
      <c r="K821" s="483"/>
      <c r="L821" s="468"/>
      <c r="M821" s="484">
        <v>1.4950122036600946E-3</v>
      </c>
    </row>
    <row r="822" spans="1:13" s="225" customFormat="1" ht="30" hidden="1" customHeight="1" outlineLevel="7" x14ac:dyDescent="0.2">
      <c r="A822" s="221"/>
      <c r="B822" s="227"/>
      <c r="C822" s="248"/>
      <c r="D822" s="248"/>
      <c r="E822" s="254"/>
      <c r="F822" s="254"/>
      <c r="G822" s="254"/>
      <c r="H822" s="254"/>
      <c r="I822" s="511" t="s">
        <v>34</v>
      </c>
      <c r="J822" s="483" t="s">
        <v>257</v>
      </c>
      <c r="K822" s="483"/>
      <c r="L822" s="468"/>
      <c r="M822" s="484">
        <v>1.3800112649170102E-3</v>
      </c>
    </row>
    <row r="823" spans="1:13" s="225" customFormat="1" ht="30" hidden="1" customHeight="1" outlineLevel="7" x14ac:dyDescent="0.2">
      <c r="A823" s="221"/>
      <c r="B823" s="227"/>
      <c r="C823" s="248"/>
      <c r="D823" s="248"/>
      <c r="E823" s="254"/>
      <c r="F823" s="254"/>
      <c r="G823" s="254"/>
      <c r="H823" s="254"/>
      <c r="I823" s="511" t="s">
        <v>35</v>
      </c>
      <c r="J823" s="483" t="s">
        <v>257</v>
      </c>
      <c r="K823" s="483"/>
      <c r="L823" s="468"/>
      <c r="M823" s="484">
        <v>5.7500469371542103E-5</v>
      </c>
    </row>
    <row r="824" spans="1:13" s="225" customFormat="1" ht="30" customHeight="1" outlineLevel="3" collapsed="1" x14ac:dyDescent="0.2">
      <c r="A824" s="221"/>
      <c r="B824" s="227"/>
      <c r="C824" s="248"/>
      <c r="D824" s="248"/>
      <c r="E824" s="254"/>
      <c r="F824" s="254"/>
      <c r="G824" s="254"/>
      <c r="H824" s="254"/>
      <c r="I824" s="510" t="s">
        <v>56</v>
      </c>
      <c r="J824" s="479"/>
      <c r="K824" s="479"/>
      <c r="L824" s="480"/>
      <c r="M824" s="501">
        <v>8.884924798815215E-2</v>
      </c>
    </row>
    <row r="825" spans="1:13" s="225" customFormat="1" ht="30" hidden="1" customHeight="1" outlineLevel="4" collapsed="1" x14ac:dyDescent="0.2">
      <c r="A825" s="221"/>
      <c r="B825" s="227"/>
      <c r="C825" s="248"/>
      <c r="D825" s="248"/>
      <c r="E825" s="254"/>
      <c r="F825" s="265"/>
      <c r="G825" s="265"/>
      <c r="H825" s="265"/>
      <c r="I825" s="513" t="s">
        <v>57</v>
      </c>
      <c r="J825" s="486"/>
      <c r="K825" s="486"/>
      <c r="L825" s="487"/>
      <c r="M825" s="488">
        <v>8.794135363612017E-2</v>
      </c>
    </row>
    <row r="826" spans="1:13" s="225" customFormat="1" ht="30" hidden="1" customHeight="1" outlineLevel="5" collapsed="1" x14ac:dyDescent="0.2">
      <c r="A826" s="221"/>
      <c r="B826" s="227"/>
      <c r="C826" s="248"/>
      <c r="D826" s="248"/>
      <c r="E826" s="254"/>
      <c r="F826" s="265"/>
      <c r="G826" s="270"/>
      <c r="H826" s="270"/>
      <c r="I826" s="514" t="s">
        <v>58</v>
      </c>
      <c r="J826" s="490"/>
      <c r="K826" s="490"/>
      <c r="L826" s="491"/>
      <c r="M826" s="492">
        <v>3.0779883433632547E-2</v>
      </c>
    </row>
    <row r="827" spans="1:13" s="225" customFormat="1" ht="30" hidden="1" customHeight="1" outlineLevel="6" x14ac:dyDescent="0.2">
      <c r="A827" s="221"/>
      <c r="B827" s="227"/>
      <c r="C827" s="248"/>
      <c r="D827" s="248"/>
      <c r="E827" s="254"/>
      <c r="F827" s="265"/>
      <c r="G827" s="270"/>
      <c r="H827" s="278"/>
      <c r="I827" s="517" t="s">
        <v>59</v>
      </c>
      <c r="J827" s="496"/>
      <c r="K827" s="496"/>
      <c r="L827" s="500"/>
      <c r="M827" s="498">
        <v>2.0826203460597208E-2</v>
      </c>
    </row>
    <row r="828" spans="1:13" s="225" customFormat="1" ht="30" hidden="1" customHeight="1" outlineLevel="7" x14ac:dyDescent="0.2">
      <c r="A828" s="221"/>
      <c r="B828" s="227"/>
      <c r="C828" s="248"/>
      <c r="D828" s="248"/>
      <c r="E828" s="254"/>
      <c r="F828" s="265"/>
      <c r="G828" s="270"/>
      <c r="H828" s="278"/>
      <c r="I828" s="512" t="s">
        <v>60</v>
      </c>
      <c r="J828" s="485" t="s">
        <v>261</v>
      </c>
      <c r="K828" s="485"/>
      <c r="L828" s="468"/>
      <c r="M828" s="499">
        <v>1.0413101730298603E-3</v>
      </c>
    </row>
    <row r="829" spans="1:13" s="225" customFormat="1" ht="30" hidden="1" customHeight="1" outlineLevel="7" x14ac:dyDescent="0.2">
      <c r="A829" s="221"/>
      <c r="B829" s="227"/>
      <c r="C829" s="248"/>
      <c r="D829" s="248"/>
      <c r="E829" s="254"/>
      <c r="F829" s="265"/>
      <c r="G829" s="270"/>
      <c r="H829" s="278"/>
      <c r="I829" s="512" t="s">
        <v>61</v>
      </c>
      <c r="J829" s="485" t="s">
        <v>261</v>
      </c>
      <c r="K829" s="485"/>
      <c r="L829" s="468"/>
      <c r="M829" s="499">
        <v>7.2891712112090222E-3</v>
      </c>
    </row>
    <row r="830" spans="1:13" s="225" customFormat="1" ht="30" hidden="1" customHeight="1" outlineLevel="7" x14ac:dyDescent="0.2">
      <c r="A830" s="221"/>
      <c r="B830" s="227"/>
      <c r="C830" s="248"/>
      <c r="D830" s="248"/>
      <c r="E830" s="254"/>
      <c r="F830" s="265"/>
      <c r="G830" s="270"/>
      <c r="H830" s="278"/>
      <c r="I830" s="511" t="s">
        <v>62</v>
      </c>
      <c r="J830" s="483" t="s">
        <v>261</v>
      </c>
      <c r="K830" s="483"/>
      <c r="L830" s="468"/>
      <c r="M830" s="499">
        <v>7.2891712112090222E-3</v>
      </c>
    </row>
    <row r="831" spans="1:13" s="225" customFormat="1" ht="30" hidden="1" customHeight="1" outlineLevel="7" x14ac:dyDescent="0.2">
      <c r="A831" s="221"/>
      <c r="B831" s="227"/>
      <c r="C831" s="248"/>
      <c r="D831" s="248"/>
      <c r="E831" s="254"/>
      <c r="F831" s="265"/>
      <c r="G831" s="270"/>
      <c r="H831" s="278"/>
      <c r="I831" s="511" t="s">
        <v>63</v>
      </c>
      <c r="J831" s="483" t="s">
        <v>261</v>
      </c>
      <c r="K831" s="483"/>
      <c r="L831" s="468"/>
      <c r="M831" s="499">
        <v>1.0413101730298603E-3</v>
      </c>
    </row>
    <row r="832" spans="1:13" s="225" customFormat="1" ht="30" hidden="1" customHeight="1" outlineLevel="7" x14ac:dyDescent="0.2">
      <c r="A832" s="221"/>
      <c r="B832" s="227"/>
      <c r="C832" s="248"/>
      <c r="D832" s="248"/>
      <c r="E832" s="254"/>
      <c r="F832" s="265"/>
      <c r="G832" s="270"/>
      <c r="H832" s="278"/>
      <c r="I832" s="511" t="s">
        <v>64</v>
      </c>
      <c r="J832" s="483" t="s">
        <v>261</v>
      </c>
      <c r="K832" s="483"/>
      <c r="L832" s="468"/>
      <c r="M832" s="499">
        <v>1.0413101730298603E-3</v>
      </c>
    </row>
    <row r="833" spans="1:13" s="225" customFormat="1" ht="30" hidden="1" customHeight="1" outlineLevel="7" x14ac:dyDescent="0.2">
      <c r="A833" s="221"/>
      <c r="B833" s="227"/>
      <c r="C833" s="248"/>
      <c r="D833" s="248"/>
      <c r="E833" s="254"/>
      <c r="F833" s="265"/>
      <c r="G833" s="270"/>
      <c r="H833" s="278"/>
      <c r="I833" s="511" t="s">
        <v>51</v>
      </c>
      <c r="J833" s="483" t="s">
        <v>257</v>
      </c>
      <c r="K833" s="483"/>
      <c r="L833" s="468"/>
      <c r="M833" s="499">
        <v>3.1239305190895812E-3</v>
      </c>
    </row>
    <row r="834" spans="1:13" s="225" customFormat="1" ht="30" hidden="1" customHeight="1" outlineLevel="6" x14ac:dyDescent="0.2">
      <c r="A834" s="221"/>
      <c r="B834" s="227"/>
      <c r="C834" s="248"/>
      <c r="D834" s="248"/>
      <c r="E834" s="254"/>
      <c r="F834" s="265"/>
      <c r="G834" s="270"/>
      <c r="H834" s="278"/>
      <c r="I834" s="517" t="s">
        <v>65</v>
      </c>
      <c r="J834" s="496"/>
      <c r="K834" s="496"/>
      <c r="L834" s="500"/>
      <c r="M834" s="498">
        <v>3.4073993707560224E-3</v>
      </c>
    </row>
    <row r="835" spans="1:13" s="225" customFormat="1" ht="30" hidden="1" customHeight="1" outlineLevel="7" x14ac:dyDescent="0.2">
      <c r="A835" s="221"/>
      <c r="B835" s="227"/>
      <c r="C835" s="248"/>
      <c r="D835" s="248"/>
      <c r="E835" s="254"/>
      <c r="F835" s="265"/>
      <c r="G835" s="270"/>
      <c r="H835" s="278"/>
      <c r="I835" s="512" t="s">
        <v>60</v>
      </c>
      <c r="J835" s="485" t="s">
        <v>261</v>
      </c>
      <c r="K835" s="485"/>
      <c r="L835" s="468"/>
      <c r="M835" s="499">
        <v>1.7036996853780114E-4</v>
      </c>
    </row>
    <row r="836" spans="1:13" s="225" customFormat="1" ht="30" hidden="1" customHeight="1" outlineLevel="7" x14ac:dyDescent="0.2">
      <c r="A836" s="221"/>
      <c r="B836" s="227"/>
      <c r="C836" s="248"/>
      <c r="D836" s="248"/>
      <c r="E836" s="254"/>
      <c r="F836" s="265"/>
      <c r="G836" s="270"/>
      <c r="H836" s="278"/>
      <c r="I836" s="512" t="s">
        <v>61</v>
      </c>
      <c r="J836" s="485" t="s">
        <v>261</v>
      </c>
      <c r="K836" s="485"/>
      <c r="L836" s="468"/>
      <c r="M836" s="499">
        <v>1.1925897797646077E-3</v>
      </c>
    </row>
    <row r="837" spans="1:13" s="225" customFormat="1" ht="30" hidden="1" customHeight="1" outlineLevel="7" x14ac:dyDescent="0.2">
      <c r="A837" s="221"/>
      <c r="B837" s="227"/>
      <c r="C837" s="248"/>
      <c r="D837" s="248"/>
      <c r="E837" s="254"/>
      <c r="F837" s="265"/>
      <c r="G837" s="270"/>
      <c r="H837" s="278"/>
      <c r="I837" s="511" t="s">
        <v>62</v>
      </c>
      <c r="J837" s="483" t="s">
        <v>261</v>
      </c>
      <c r="K837" s="483"/>
      <c r="L837" s="468"/>
      <c r="M837" s="499">
        <v>1.1925897797646077E-3</v>
      </c>
    </row>
    <row r="838" spans="1:13" s="225" customFormat="1" ht="30" hidden="1" customHeight="1" outlineLevel="7" x14ac:dyDescent="0.2">
      <c r="A838" s="221"/>
      <c r="B838" s="227"/>
      <c r="C838" s="248"/>
      <c r="D838" s="248"/>
      <c r="E838" s="254"/>
      <c r="F838" s="265"/>
      <c r="G838" s="270"/>
      <c r="H838" s="278"/>
      <c r="I838" s="511" t="s">
        <v>63</v>
      </c>
      <c r="J838" s="483" t="s">
        <v>261</v>
      </c>
      <c r="K838" s="483"/>
      <c r="L838" s="468"/>
      <c r="M838" s="499">
        <v>1.7036996853780114E-4</v>
      </c>
    </row>
    <row r="839" spans="1:13" s="225" customFormat="1" ht="30" hidden="1" customHeight="1" outlineLevel="7" x14ac:dyDescent="0.2">
      <c r="A839" s="221"/>
      <c r="B839" s="227"/>
      <c r="C839" s="248"/>
      <c r="D839" s="248"/>
      <c r="E839" s="254"/>
      <c r="F839" s="265"/>
      <c r="G839" s="270"/>
      <c r="H839" s="278"/>
      <c r="I839" s="511" t="s">
        <v>64</v>
      </c>
      <c r="J839" s="483" t="s">
        <v>261</v>
      </c>
      <c r="K839" s="483"/>
      <c r="L839" s="468"/>
      <c r="M839" s="499">
        <v>1.7036996853780114E-4</v>
      </c>
    </row>
    <row r="840" spans="1:13" s="225" customFormat="1" ht="30" hidden="1" customHeight="1" outlineLevel="7" x14ac:dyDescent="0.2">
      <c r="A840" s="221"/>
      <c r="B840" s="227"/>
      <c r="C840" s="248"/>
      <c r="D840" s="248"/>
      <c r="E840" s="254"/>
      <c r="F840" s="265"/>
      <c r="G840" s="270"/>
      <c r="H840" s="278"/>
      <c r="I840" s="511" t="s">
        <v>51</v>
      </c>
      <c r="J840" s="483" t="s">
        <v>257</v>
      </c>
      <c r="K840" s="483"/>
      <c r="L840" s="468"/>
      <c r="M840" s="499">
        <v>5.1110990561340332E-4</v>
      </c>
    </row>
    <row r="841" spans="1:13" s="225" customFormat="1" ht="30" hidden="1" customHeight="1" outlineLevel="6" x14ac:dyDescent="0.2">
      <c r="A841" s="221"/>
      <c r="B841" s="227"/>
      <c r="C841" s="248"/>
      <c r="D841" s="248"/>
      <c r="E841" s="254"/>
      <c r="F841" s="265"/>
      <c r="G841" s="270"/>
      <c r="H841" s="278"/>
      <c r="I841" s="517" t="s">
        <v>66</v>
      </c>
      <c r="J841" s="496"/>
      <c r="K841" s="496"/>
      <c r="L841" s="500"/>
      <c r="M841" s="498">
        <v>1.2345641604869408E-6</v>
      </c>
    </row>
    <row r="842" spans="1:13" s="225" customFormat="1" ht="30" hidden="1" customHeight="1" outlineLevel="7" x14ac:dyDescent="0.2">
      <c r="A842" s="221"/>
      <c r="B842" s="227"/>
      <c r="C842" s="248"/>
      <c r="D842" s="248"/>
      <c r="E842" s="254"/>
      <c r="F842" s="265"/>
      <c r="G842" s="270"/>
      <c r="H842" s="278"/>
      <c r="I842" s="512" t="s">
        <v>60</v>
      </c>
      <c r="J842" s="485" t="s">
        <v>261</v>
      </c>
      <c r="K842" s="485"/>
      <c r="L842" s="468"/>
      <c r="M842" s="499">
        <v>6.1728208024347044E-8</v>
      </c>
    </row>
    <row r="843" spans="1:13" s="225" customFormat="1" ht="30" hidden="1" customHeight="1" outlineLevel="7" x14ac:dyDescent="0.2">
      <c r="A843" s="221"/>
      <c r="B843" s="227"/>
      <c r="C843" s="248"/>
      <c r="D843" s="248"/>
      <c r="E843" s="254"/>
      <c r="F843" s="265"/>
      <c r="G843" s="270"/>
      <c r="H843" s="278"/>
      <c r="I843" s="512" t="s">
        <v>61</v>
      </c>
      <c r="J843" s="485" t="s">
        <v>261</v>
      </c>
      <c r="K843" s="485"/>
      <c r="L843" s="468"/>
      <c r="M843" s="499">
        <v>4.3209745617042927E-7</v>
      </c>
    </row>
    <row r="844" spans="1:13" s="225" customFormat="1" ht="30" hidden="1" customHeight="1" outlineLevel="7" x14ac:dyDescent="0.2">
      <c r="A844" s="221"/>
      <c r="B844" s="227"/>
      <c r="C844" s="248"/>
      <c r="D844" s="248"/>
      <c r="E844" s="254"/>
      <c r="F844" s="265"/>
      <c r="G844" s="270"/>
      <c r="H844" s="278"/>
      <c r="I844" s="511" t="s">
        <v>62</v>
      </c>
      <c r="J844" s="483" t="s">
        <v>261</v>
      </c>
      <c r="K844" s="483"/>
      <c r="L844" s="468"/>
      <c r="M844" s="499">
        <v>4.3209745617042927E-7</v>
      </c>
    </row>
    <row r="845" spans="1:13" s="225" customFormat="1" ht="30" hidden="1" customHeight="1" outlineLevel="7" x14ac:dyDescent="0.2">
      <c r="A845" s="221"/>
      <c r="B845" s="227"/>
      <c r="C845" s="248"/>
      <c r="D845" s="248"/>
      <c r="E845" s="254"/>
      <c r="F845" s="265"/>
      <c r="G845" s="270"/>
      <c r="H845" s="278"/>
      <c r="I845" s="511" t="s">
        <v>63</v>
      </c>
      <c r="J845" s="483" t="s">
        <v>261</v>
      </c>
      <c r="K845" s="483"/>
      <c r="L845" s="468"/>
      <c r="M845" s="499">
        <v>6.1728208024347044E-8</v>
      </c>
    </row>
    <row r="846" spans="1:13" s="225" customFormat="1" ht="30" hidden="1" customHeight="1" outlineLevel="7" x14ac:dyDescent="0.2">
      <c r="A846" s="221"/>
      <c r="B846" s="227"/>
      <c r="C846" s="248"/>
      <c r="D846" s="248"/>
      <c r="E846" s="254"/>
      <c r="F846" s="265"/>
      <c r="G846" s="270"/>
      <c r="H846" s="278"/>
      <c r="I846" s="511" t="s">
        <v>64</v>
      </c>
      <c r="J846" s="483" t="s">
        <v>261</v>
      </c>
      <c r="K846" s="483"/>
      <c r="L846" s="468"/>
      <c r="M846" s="499">
        <v>6.1728208024347044E-8</v>
      </c>
    </row>
    <row r="847" spans="1:13" s="225" customFormat="1" ht="30" hidden="1" customHeight="1" outlineLevel="7" x14ac:dyDescent="0.2">
      <c r="A847" s="221"/>
      <c r="B847" s="227"/>
      <c r="C847" s="248"/>
      <c r="D847" s="248"/>
      <c r="E847" s="254"/>
      <c r="F847" s="265"/>
      <c r="G847" s="270"/>
      <c r="H847" s="278"/>
      <c r="I847" s="511" t="s">
        <v>51</v>
      </c>
      <c r="J847" s="483" t="s">
        <v>257</v>
      </c>
      <c r="K847" s="483"/>
      <c r="L847" s="468"/>
      <c r="M847" s="499">
        <v>1.8518462407304112E-7</v>
      </c>
    </row>
    <row r="848" spans="1:13" s="225" customFormat="1" ht="30" hidden="1" customHeight="1" outlineLevel="6" x14ac:dyDescent="0.2">
      <c r="A848" s="221"/>
      <c r="B848" s="227"/>
      <c r="C848" s="248"/>
      <c r="D848" s="248"/>
      <c r="E848" s="254"/>
      <c r="F848" s="265"/>
      <c r="G848" s="270"/>
      <c r="H848" s="278"/>
      <c r="I848" s="517" t="s">
        <v>233</v>
      </c>
      <c r="J848" s="496"/>
      <c r="K848" s="496"/>
      <c r="L848" s="500"/>
      <c r="M848" s="498">
        <v>1.8246874092199064E-3</v>
      </c>
    </row>
    <row r="849" spans="1:13" s="225" customFormat="1" ht="30" hidden="1" customHeight="1" outlineLevel="7" x14ac:dyDescent="0.2">
      <c r="A849" s="221"/>
      <c r="B849" s="227"/>
      <c r="C849" s="248"/>
      <c r="D849" s="248"/>
      <c r="E849" s="254"/>
      <c r="F849" s="265"/>
      <c r="G849" s="270"/>
      <c r="H849" s="278"/>
      <c r="I849" s="512" t="s">
        <v>60</v>
      </c>
      <c r="J849" s="485" t="s">
        <v>261</v>
      </c>
      <c r="K849" s="485"/>
      <c r="L849" s="468"/>
      <c r="M849" s="499">
        <v>9.1234370460995323E-5</v>
      </c>
    </row>
    <row r="850" spans="1:13" s="225" customFormat="1" ht="30" hidden="1" customHeight="1" outlineLevel="7" x14ac:dyDescent="0.2">
      <c r="A850" s="221"/>
      <c r="B850" s="227"/>
      <c r="C850" s="248"/>
      <c r="D850" s="248"/>
      <c r="E850" s="254"/>
      <c r="F850" s="265"/>
      <c r="G850" s="270"/>
      <c r="H850" s="278"/>
      <c r="I850" s="512" t="s">
        <v>61</v>
      </c>
      <c r="J850" s="485" t="s">
        <v>261</v>
      </c>
      <c r="K850" s="485"/>
      <c r="L850" s="468"/>
      <c r="M850" s="499">
        <v>6.3864059322696722E-4</v>
      </c>
    </row>
    <row r="851" spans="1:13" s="225" customFormat="1" ht="30" hidden="1" customHeight="1" outlineLevel="7" x14ac:dyDescent="0.2">
      <c r="A851" s="221"/>
      <c r="B851" s="227"/>
      <c r="C851" s="248"/>
      <c r="D851" s="248"/>
      <c r="E851" s="254"/>
      <c r="F851" s="265"/>
      <c r="G851" s="270"/>
      <c r="H851" s="278"/>
      <c r="I851" s="511" t="s">
        <v>62</v>
      </c>
      <c r="J851" s="483" t="s">
        <v>261</v>
      </c>
      <c r="K851" s="483"/>
      <c r="L851" s="468"/>
      <c r="M851" s="499">
        <v>6.3864059322696722E-4</v>
      </c>
    </row>
    <row r="852" spans="1:13" s="225" customFormat="1" ht="30" hidden="1" customHeight="1" outlineLevel="7" x14ac:dyDescent="0.2">
      <c r="A852" s="221"/>
      <c r="B852" s="227"/>
      <c r="C852" s="248"/>
      <c r="D852" s="248"/>
      <c r="E852" s="254"/>
      <c r="F852" s="265"/>
      <c r="G852" s="270"/>
      <c r="H852" s="278"/>
      <c r="I852" s="511" t="s">
        <v>63</v>
      </c>
      <c r="J852" s="483" t="s">
        <v>261</v>
      </c>
      <c r="K852" s="483"/>
      <c r="L852" s="468"/>
      <c r="M852" s="499">
        <v>9.1234370460995323E-5</v>
      </c>
    </row>
    <row r="853" spans="1:13" s="225" customFormat="1" ht="30" hidden="1" customHeight="1" outlineLevel="7" x14ac:dyDescent="0.2">
      <c r="A853" s="221"/>
      <c r="B853" s="227"/>
      <c r="C853" s="248"/>
      <c r="D853" s="248"/>
      <c r="E853" s="254"/>
      <c r="F853" s="265"/>
      <c r="G853" s="270"/>
      <c r="H853" s="278"/>
      <c r="I853" s="511" t="s">
        <v>64</v>
      </c>
      <c r="J853" s="483" t="s">
        <v>261</v>
      </c>
      <c r="K853" s="483"/>
      <c r="L853" s="468"/>
      <c r="M853" s="499">
        <v>9.1234370460995323E-5</v>
      </c>
    </row>
    <row r="854" spans="1:13" s="225" customFormat="1" ht="30" hidden="1" customHeight="1" outlineLevel="7" x14ac:dyDescent="0.2">
      <c r="A854" s="221"/>
      <c r="B854" s="227"/>
      <c r="C854" s="248"/>
      <c r="D854" s="248"/>
      <c r="E854" s="254"/>
      <c r="F854" s="265"/>
      <c r="G854" s="270"/>
      <c r="H854" s="278"/>
      <c r="I854" s="511" t="s">
        <v>51</v>
      </c>
      <c r="J854" s="483" t="s">
        <v>257</v>
      </c>
      <c r="K854" s="483"/>
      <c r="L854" s="468"/>
      <c r="M854" s="499">
        <v>2.7370311138298593E-4</v>
      </c>
    </row>
    <row r="855" spans="1:13" s="225" customFormat="1" ht="30" hidden="1" customHeight="1" outlineLevel="6" x14ac:dyDescent="0.2">
      <c r="A855" s="221"/>
      <c r="B855" s="227"/>
      <c r="C855" s="248"/>
      <c r="D855" s="248"/>
      <c r="E855" s="254"/>
      <c r="F855" s="265"/>
      <c r="G855" s="270"/>
      <c r="H855" s="278"/>
      <c r="I855" s="517" t="s">
        <v>238</v>
      </c>
      <c r="J855" s="496"/>
      <c r="K855" s="496"/>
      <c r="L855" s="500"/>
      <c r="M855" s="498">
        <v>4.7203586288989199E-3</v>
      </c>
    </row>
    <row r="856" spans="1:13" s="225" customFormat="1" ht="30" hidden="1" customHeight="1" outlineLevel="7" x14ac:dyDescent="0.2">
      <c r="A856" s="221"/>
      <c r="B856" s="227"/>
      <c r="C856" s="248"/>
      <c r="D856" s="248"/>
      <c r="E856" s="254"/>
      <c r="F856" s="265"/>
      <c r="G856" s="270"/>
      <c r="H856" s="278"/>
      <c r="I856" s="512" t="s">
        <v>60</v>
      </c>
      <c r="J856" s="485" t="s">
        <v>261</v>
      </c>
      <c r="K856" s="485"/>
      <c r="L856" s="468"/>
      <c r="M856" s="499">
        <v>2.3601793144494601E-4</v>
      </c>
    </row>
    <row r="857" spans="1:13" s="225" customFormat="1" ht="30" hidden="1" customHeight="1" outlineLevel="7" x14ac:dyDescent="0.2">
      <c r="A857" s="221"/>
      <c r="B857" s="227"/>
      <c r="C857" s="248"/>
      <c r="D857" s="248"/>
      <c r="E857" s="254"/>
      <c r="F857" s="265"/>
      <c r="G857" s="270"/>
      <c r="H857" s="278"/>
      <c r="I857" s="512" t="s">
        <v>61</v>
      </c>
      <c r="J857" s="485" t="s">
        <v>261</v>
      </c>
      <c r="K857" s="485"/>
      <c r="L857" s="468"/>
      <c r="M857" s="499">
        <v>1.6521255201146219E-3</v>
      </c>
    </row>
    <row r="858" spans="1:13" s="225" customFormat="1" ht="30" hidden="1" customHeight="1" outlineLevel="7" x14ac:dyDescent="0.2">
      <c r="A858" s="221"/>
      <c r="B858" s="227"/>
      <c r="C858" s="248"/>
      <c r="D858" s="248"/>
      <c r="E858" s="254"/>
      <c r="F858" s="265"/>
      <c r="G858" s="270"/>
      <c r="H858" s="278"/>
      <c r="I858" s="511" t="s">
        <v>62</v>
      </c>
      <c r="J858" s="483" t="s">
        <v>261</v>
      </c>
      <c r="K858" s="483"/>
      <c r="L858" s="468"/>
      <c r="M858" s="499">
        <v>1.6521255201146219E-3</v>
      </c>
    </row>
    <row r="859" spans="1:13" s="225" customFormat="1" ht="30" hidden="1" customHeight="1" outlineLevel="7" x14ac:dyDescent="0.2">
      <c r="A859" s="221"/>
      <c r="B859" s="227"/>
      <c r="C859" s="248"/>
      <c r="D859" s="248"/>
      <c r="E859" s="254"/>
      <c r="F859" s="265"/>
      <c r="G859" s="270"/>
      <c r="H859" s="278"/>
      <c r="I859" s="511" t="s">
        <v>63</v>
      </c>
      <c r="J859" s="483" t="s">
        <v>261</v>
      </c>
      <c r="K859" s="483"/>
      <c r="L859" s="468"/>
      <c r="M859" s="499">
        <v>2.3601793144494601E-4</v>
      </c>
    </row>
    <row r="860" spans="1:13" s="225" customFormat="1" ht="30" hidden="1" customHeight="1" outlineLevel="7" x14ac:dyDescent="0.2">
      <c r="A860" s="221"/>
      <c r="B860" s="227"/>
      <c r="C860" s="248"/>
      <c r="D860" s="248"/>
      <c r="E860" s="254"/>
      <c r="F860" s="265"/>
      <c r="G860" s="270"/>
      <c r="H860" s="278"/>
      <c r="I860" s="511" t="s">
        <v>64</v>
      </c>
      <c r="J860" s="483" t="s">
        <v>261</v>
      </c>
      <c r="K860" s="483"/>
      <c r="L860" s="468"/>
      <c r="M860" s="499">
        <v>2.3601793144494601E-4</v>
      </c>
    </row>
    <row r="861" spans="1:13" s="225" customFormat="1" ht="30" hidden="1" customHeight="1" outlineLevel="7" x14ac:dyDescent="0.2">
      <c r="A861" s="221"/>
      <c r="B861" s="227"/>
      <c r="C861" s="248"/>
      <c r="D861" s="248"/>
      <c r="E861" s="254"/>
      <c r="F861" s="265"/>
      <c r="G861" s="270"/>
      <c r="H861" s="278"/>
      <c r="I861" s="511" t="s">
        <v>51</v>
      </c>
      <c r="J861" s="483" t="s">
        <v>257</v>
      </c>
      <c r="K861" s="483"/>
      <c r="L861" s="468"/>
      <c r="M861" s="499">
        <v>7.0805379433483797E-4</v>
      </c>
    </row>
    <row r="862" spans="1:13" s="225" customFormat="1" ht="30" hidden="1" customHeight="1" outlineLevel="5" collapsed="1" x14ac:dyDescent="0.2">
      <c r="A862" s="221"/>
      <c r="B862" s="227"/>
      <c r="C862" s="248"/>
      <c r="D862" s="248"/>
      <c r="E862" s="254"/>
      <c r="F862" s="265"/>
      <c r="G862" s="270"/>
      <c r="H862" s="270"/>
      <c r="I862" s="514" t="s">
        <v>67</v>
      </c>
      <c r="J862" s="490"/>
      <c r="K862" s="490"/>
      <c r="L862" s="491"/>
      <c r="M862" s="492">
        <v>5.7161470202487623E-2</v>
      </c>
    </row>
    <row r="863" spans="1:13" s="225" customFormat="1" ht="30" hidden="1" customHeight="1" outlineLevel="6" x14ac:dyDescent="0.2">
      <c r="A863" s="221"/>
      <c r="B863" s="227"/>
      <c r="C863" s="248"/>
      <c r="D863" s="248"/>
      <c r="E863" s="254"/>
      <c r="F863" s="265"/>
      <c r="G863" s="270"/>
      <c r="H863" s="278"/>
      <c r="I863" s="517" t="s">
        <v>59</v>
      </c>
      <c r="J863" s="496"/>
      <c r="K863" s="496"/>
      <c r="L863" s="500"/>
      <c r="M863" s="498">
        <v>3.8676070665325829E-2</v>
      </c>
    </row>
    <row r="864" spans="1:13" s="225" customFormat="1" ht="30" hidden="1" customHeight="1" outlineLevel="7" x14ac:dyDescent="0.2">
      <c r="A864" s="221"/>
      <c r="B864" s="227"/>
      <c r="C864" s="248"/>
      <c r="D864" s="248"/>
      <c r="E864" s="254"/>
      <c r="F864" s="265"/>
      <c r="G864" s="270"/>
      <c r="H864" s="278"/>
      <c r="I864" s="512" t="s">
        <v>68</v>
      </c>
      <c r="J864" s="485" t="s">
        <v>261</v>
      </c>
      <c r="K864" s="485"/>
      <c r="L864" s="468"/>
      <c r="M864" s="499">
        <v>2.2227626819152782E-3</v>
      </c>
    </row>
    <row r="865" spans="1:13" s="225" customFormat="1" ht="30" hidden="1" customHeight="1" outlineLevel="7" x14ac:dyDescent="0.2">
      <c r="A865" s="221"/>
      <c r="B865" s="227"/>
      <c r="C865" s="248"/>
      <c r="D865" s="248"/>
      <c r="E865" s="254"/>
      <c r="F865" s="265"/>
      <c r="G865" s="270"/>
      <c r="H865" s="278"/>
      <c r="I865" s="511" t="s">
        <v>69</v>
      </c>
      <c r="J865" s="483" t="s">
        <v>261</v>
      </c>
      <c r="K865" s="483"/>
      <c r="L865" s="468"/>
      <c r="M865" s="499">
        <v>8.4464981912780544E-3</v>
      </c>
    </row>
    <row r="866" spans="1:13" s="225" customFormat="1" ht="30" hidden="1" customHeight="1" outlineLevel="7" x14ac:dyDescent="0.2">
      <c r="A866" s="221"/>
      <c r="B866" s="227"/>
      <c r="C866" s="248"/>
      <c r="D866" s="248"/>
      <c r="E866" s="254"/>
      <c r="F866" s="265"/>
      <c r="G866" s="270"/>
      <c r="H866" s="278"/>
      <c r="I866" s="511" t="s">
        <v>70</v>
      </c>
      <c r="J866" s="483" t="s">
        <v>261</v>
      </c>
      <c r="K866" s="483"/>
      <c r="L866" s="468"/>
      <c r="M866" s="499">
        <v>2.2227626819152782E-3</v>
      </c>
    </row>
    <row r="867" spans="1:13" s="225" customFormat="1" ht="30" hidden="1" customHeight="1" outlineLevel="7" x14ac:dyDescent="0.2">
      <c r="A867" s="221"/>
      <c r="B867" s="227"/>
      <c r="C867" s="248"/>
      <c r="D867" s="248"/>
      <c r="E867" s="254"/>
      <c r="F867" s="265"/>
      <c r="G867" s="270"/>
      <c r="H867" s="278"/>
      <c r="I867" s="511" t="s">
        <v>62</v>
      </c>
      <c r="J867" s="483" t="s">
        <v>261</v>
      </c>
      <c r="K867" s="483"/>
      <c r="L867" s="468"/>
      <c r="M867" s="499">
        <v>1.4670233700640835E-2</v>
      </c>
    </row>
    <row r="868" spans="1:13" s="225" customFormat="1" ht="30" hidden="1" customHeight="1" outlineLevel="7" x14ac:dyDescent="0.2">
      <c r="A868" s="221"/>
      <c r="B868" s="227"/>
      <c r="C868" s="248"/>
      <c r="D868" s="248"/>
      <c r="E868" s="254"/>
      <c r="F868" s="265"/>
      <c r="G868" s="270"/>
      <c r="H868" s="278"/>
      <c r="I868" s="511" t="s">
        <v>63</v>
      </c>
      <c r="J868" s="483" t="s">
        <v>261</v>
      </c>
      <c r="K868" s="483"/>
      <c r="L868" s="468"/>
      <c r="M868" s="499">
        <v>1.1113813409576391E-3</v>
      </c>
    </row>
    <row r="869" spans="1:13" s="225" customFormat="1" ht="30" hidden="1" customHeight="1" outlineLevel="7" x14ac:dyDescent="0.2">
      <c r="A869" s="221"/>
      <c r="B869" s="227"/>
      <c r="C869" s="248"/>
      <c r="D869" s="248"/>
      <c r="E869" s="254"/>
      <c r="F869" s="265"/>
      <c r="G869" s="270"/>
      <c r="H869" s="278"/>
      <c r="I869" s="511" t="s">
        <v>64</v>
      </c>
      <c r="J869" s="483" t="s">
        <v>261</v>
      </c>
      <c r="K869" s="483"/>
      <c r="L869" s="468"/>
      <c r="M869" s="499">
        <v>1.3336576091491667E-3</v>
      </c>
    </row>
    <row r="870" spans="1:13" s="225" customFormat="1" ht="30" hidden="1" customHeight="1" outlineLevel="7" x14ac:dyDescent="0.2">
      <c r="A870" s="221"/>
      <c r="B870" s="227"/>
      <c r="C870" s="248"/>
      <c r="D870" s="248"/>
      <c r="E870" s="254"/>
      <c r="F870" s="265"/>
      <c r="G870" s="270"/>
      <c r="H870" s="278"/>
      <c r="I870" s="511" t="s">
        <v>71</v>
      </c>
      <c r="J870" s="483" t="s">
        <v>261</v>
      </c>
      <c r="K870" s="483"/>
      <c r="L870" s="468"/>
      <c r="M870" s="499">
        <v>4.2232490956390272E-3</v>
      </c>
    </row>
    <row r="871" spans="1:13" s="225" customFormat="1" ht="30" hidden="1" customHeight="1" outlineLevel="7" x14ac:dyDescent="0.2">
      <c r="A871" s="221"/>
      <c r="B871" s="227"/>
      <c r="C871" s="248"/>
      <c r="D871" s="248"/>
      <c r="E871" s="254"/>
      <c r="F871" s="265"/>
      <c r="G871" s="270"/>
      <c r="H871" s="278"/>
      <c r="I871" s="511" t="s">
        <v>51</v>
      </c>
      <c r="J871" s="483" t="s">
        <v>257</v>
      </c>
      <c r="K871" s="483"/>
      <c r="L871" s="468"/>
      <c r="M871" s="499">
        <v>4.4455253638305565E-3</v>
      </c>
    </row>
    <row r="872" spans="1:13" s="225" customFormat="1" ht="30" hidden="1" customHeight="1" outlineLevel="6" x14ac:dyDescent="0.2">
      <c r="A872" s="221"/>
      <c r="B872" s="227"/>
      <c r="C872" s="248"/>
      <c r="D872" s="248"/>
      <c r="E872" s="254"/>
      <c r="F872" s="265"/>
      <c r="G872" s="270"/>
      <c r="H872" s="278"/>
      <c r="I872" s="517" t="s">
        <v>65</v>
      </c>
      <c r="J872" s="496"/>
      <c r="K872" s="496"/>
      <c r="L872" s="500"/>
      <c r="M872" s="498">
        <v>6.3280256154794367E-3</v>
      </c>
    </row>
    <row r="873" spans="1:13" s="225" customFormat="1" ht="30" hidden="1" customHeight="1" outlineLevel="7" x14ac:dyDescent="0.2">
      <c r="A873" s="221"/>
      <c r="B873" s="227"/>
      <c r="C873" s="248"/>
      <c r="D873" s="248"/>
      <c r="E873" s="254"/>
      <c r="F873" s="265"/>
      <c r="G873" s="270"/>
      <c r="H873" s="278"/>
      <c r="I873" s="512" t="s">
        <v>68</v>
      </c>
      <c r="J873" s="485" t="s">
        <v>261</v>
      </c>
      <c r="K873" s="485"/>
      <c r="L873" s="468"/>
      <c r="M873" s="499">
        <v>3.6367963307353093E-4</v>
      </c>
    </row>
    <row r="874" spans="1:13" s="225" customFormat="1" ht="30" hidden="1" customHeight="1" outlineLevel="7" x14ac:dyDescent="0.2">
      <c r="A874" s="221"/>
      <c r="B874" s="227"/>
      <c r="C874" s="248"/>
      <c r="D874" s="248"/>
      <c r="E874" s="254"/>
      <c r="F874" s="265"/>
      <c r="G874" s="270"/>
      <c r="H874" s="278"/>
      <c r="I874" s="511" t="s">
        <v>69</v>
      </c>
      <c r="J874" s="483" t="s">
        <v>261</v>
      </c>
      <c r="K874" s="483"/>
      <c r="L874" s="468"/>
      <c r="M874" s="499">
        <v>1.3819826056794173E-3</v>
      </c>
    </row>
    <row r="875" spans="1:13" s="225" customFormat="1" ht="30" hidden="1" customHeight="1" outlineLevel="7" x14ac:dyDescent="0.2">
      <c r="A875" s="221"/>
      <c r="B875" s="227"/>
      <c r="C875" s="248"/>
      <c r="D875" s="248"/>
      <c r="E875" s="254"/>
      <c r="F875" s="265"/>
      <c r="G875" s="270"/>
      <c r="H875" s="278"/>
      <c r="I875" s="511" t="s">
        <v>70</v>
      </c>
      <c r="J875" s="483" t="s">
        <v>261</v>
      </c>
      <c r="K875" s="483"/>
      <c r="L875" s="468"/>
      <c r="M875" s="499">
        <v>3.6367963307353093E-4</v>
      </c>
    </row>
    <row r="876" spans="1:13" s="225" customFormat="1" ht="30" hidden="1" customHeight="1" outlineLevel="7" x14ac:dyDescent="0.2">
      <c r="A876" s="221"/>
      <c r="B876" s="227"/>
      <c r="C876" s="248"/>
      <c r="D876" s="248"/>
      <c r="E876" s="254"/>
      <c r="F876" s="265"/>
      <c r="G876" s="270"/>
      <c r="H876" s="278"/>
      <c r="I876" s="511" t="s">
        <v>62</v>
      </c>
      <c r="J876" s="483" t="s">
        <v>261</v>
      </c>
      <c r="K876" s="483"/>
      <c r="L876" s="468"/>
      <c r="M876" s="499">
        <v>2.400285578285304E-3</v>
      </c>
    </row>
    <row r="877" spans="1:13" s="225" customFormat="1" ht="30" hidden="1" customHeight="1" outlineLevel="7" x14ac:dyDescent="0.2">
      <c r="A877" s="221"/>
      <c r="B877" s="227"/>
      <c r="C877" s="248"/>
      <c r="D877" s="248"/>
      <c r="E877" s="254"/>
      <c r="F877" s="265"/>
      <c r="G877" s="270"/>
      <c r="H877" s="278"/>
      <c r="I877" s="511" t="s">
        <v>63</v>
      </c>
      <c r="J877" s="483" t="s">
        <v>261</v>
      </c>
      <c r="K877" s="483"/>
      <c r="L877" s="468"/>
      <c r="M877" s="499">
        <v>1.8183981653676547E-4</v>
      </c>
    </row>
    <row r="878" spans="1:13" s="225" customFormat="1" ht="30" hidden="1" customHeight="1" outlineLevel="7" x14ac:dyDescent="0.2">
      <c r="A878" s="221"/>
      <c r="B878" s="227"/>
      <c r="C878" s="248"/>
      <c r="D878" s="248"/>
      <c r="E878" s="254"/>
      <c r="F878" s="265"/>
      <c r="G878" s="270"/>
      <c r="H878" s="278"/>
      <c r="I878" s="511" t="s">
        <v>64</v>
      </c>
      <c r="J878" s="483" t="s">
        <v>261</v>
      </c>
      <c r="K878" s="483"/>
      <c r="L878" s="468"/>
      <c r="M878" s="499">
        <v>2.1820777984411855E-4</v>
      </c>
    </row>
    <row r="879" spans="1:13" s="225" customFormat="1" ht="30" hidden="1" customHeight="1" outlineLevel="7" x14ac:dyDescent="0.2">
      <c r="A879" s="221"/>
      <c r="B879" s="227"/>
      <c r="C879" s="248"/>
      <c r="D879" s="248"/>
      <c r="E879" s="254"/>
      <c r="F879" s="265"/>
      <c r="G879" s="270"/>
      <c r="H879" s="278"/>
      <c r="I879" s="511" t="s">
        <v>71</v>
      </c>
      <c r="J879" s="483" t="s">
        <v>261</v>
      </c>
      <c r="K879" s="483"/>
      <c r="L879" s="468"/>
      <c r="M879" s="499">
        <v>6.9099130283970867E-4</v>
      </c>
    </row>
    <row r="880" spans="1:13" s="225" customFormat="1" ht="30" hidden="1" customHeight="1" outlineLevel="7" x14ac:dyDescent="0.2">
      <c r="A880" s="221"/>
      <c r="B880" s="227"/>
      <c r="C880" s="248"/>
      <c r="D880" s="248"/>
      <c r="E880" s="254"/>
      <c r="F880" s="265"/>
      <c r="G880" s="270"/>
      <c r="H880" s="278"/>
      <c r="I880" s="511" t="s">
        <v>51</v>
      </c>
      <c r="J880" s="483" t="s">
        <v>257</v>
      </c>
      <c r="K880" s="483"/>
      <c r="L880" s="468"/>
      <c r="M880" s="499">
        <v>7.2735926614706187E-4</v>
      </c>
    </row>
    <row r="881" spans="1:13" s="225" customFormat="1" ht="30" hidden="1" customHeight="1" outlineLevel="6" x14ac:dyDescent="0.2">
      <c r="A881" s="221"/>
      <c r="B881" s="227"/>
      <c r="C881" s="248"/>
      <c r="D881" s="248"/>
      <c r="E881" s="254"/>
      <c r="F881" s="265"/>
      <c r="G881" s="270"/>
      <c r="H881" s="278"/>
      <c r="I881" s="517" t="s">
        <v>66</v>
      </c>
      <c r="J881" s="496"/>
      <c r="K881" s="496"/>
      <c r="L881" s="500"/>
      <c r="M881" s="498">
        <v>2.2927630336775619E-6</v>
      </c>
    </row>
    <row r="882" spans="1:13" s="225" customFormat="1" ht="30" hidden="1" customHeight="1" outlineLevel="7" x14ac:dyDescent="0.2">
      <c r="A882" s="221"/>
      <c r="B882" s="227"/>
      <c r="C882" s="248"/>
      <c r="D882" s="248"/>
      <c r="E882" s="254"/>
      <c r="F882" s="265"/>
      <c r="G882" s="270"/>
      <c r="H882" s="278"/>
      <c r="I882" s="512" t="s">
        <v>68</v>
      </c>
      <c r="J882" s="485" t="s">
        <v>261</v>
      </c>
      <c r="K882" s="485"/>
      <c r="L882" s="468"/>
      <c r="M882" s="499">
        <v>1.3176799044123922E-7</v>
      </c>
    </row>
    <row r="883" spans="1:13" s="225" customFormat="1" ht="30" hidden="1" customHeight="1" outlineLevel="7" x14ac:dyDescent="0.2">
      <c r="A883" s="221"/>
      <c r="B883" s="227"/>
      <c r="C883" s="248"/>
      <c r="D883" s="248"/>
      <c r="E883" s="254"/>
      <c r="F883" s="265"/>
      <c r="G883" s="270"/>
      <c r="H883" s="278"/>
      <c r="I883" s="511" t="s">
        <v>69</v>
      </c>
      <c r="J883" s="483" t="s">
        <v>261</v>
      </c>
      <c r="K883" s="483"/>
      <c r="L883" s="468"/>
      <c r="M883" s="499">
        <v>5.0071836367670896E-7</v>
      </c>
    </row>
    <row r="884" spans="1:13" s="225" customFormat="1" ht="30" hidden="1" customHeight="1" outlineLevel="7" x14ac:dyDescent="0.2">
      <c r="A884" s="221"/>
      <c r="B884" s="227"/>
      <c r="C884" s="248"/>
      <c r="D884" s="248"/>
      <c r="E884" s="254"/>
      <c r="F884" s="265"/>
      <c r="G884" s="270"/>
      <c r="H884" s="278"/>
      <c r="I884" s="511" t="s">
        <v>70</v>
      </c>
      <c r="J884" s="483" t="s">
        <v>261</v>
      </c>
      <c r="K884" s="483"/>
      <c r="L884" s="468"/>
      <c r="M884" s="499">
        <v>1.3176799044123922E-7</v>
      </c>
    </row>
    <row r="885" spans="1:13" s="225" customFormat="1" ht="30" hidden="1" customHeight="1" outlineLevel="7" x14ac:dyDescent="0.2">
      <c r="A885" s="221"/>
      <c r="B885" s="227"/>
      <c r="C885" s="248"/>
      <c r="D885" s="248"/>
      <c r="E885" s="254"/>
      <c r="F885" s="265"/>
      <c r="G885" s="270"/>
      <c r="H885" s="278"/>
      <c r="I885" s="511" t="s">
        <v>62</v>
      </c>
      <c r="J885" s="483" t="s">
        <v>261</v>
      </c>
      <c r="K885" s="483"/>
      <c r="L885" s="468"/>
      <c r="M885" s="499">
        <v>8.6966873691217889E-7</v>
      </c>
    </row>
    <row r="886" spans="1:13" s="225" customFormat="1" ht="30" hidden="1" customHeight="1" outlineLevel="7" x14ac:dyDescent="0.2">
      <c r="A886" s="221"/>
      <c r="B886" s="227"/>
      <c r="C886" s="248"/>
      <c r="D886" s="248"/>
      <c r="E886" s="254"/>
      <c r="F886" s="265"/>
      <c r="G886" s="270"/>
      <c r="H886" s="278"/>
      <c r="I886" s="511" t="s">
        <v>63</v>
      </c>
      <c r="J886" s="483" t="s">
        <v>261</v>
      </c>
      <c r="K886" s="483"/>
      <c r="L886" s="468"/>
      <c r="M886" s="499">
        <v>6.5883995220619609E-8</v>
      </c>
    </row>
    <row r="887" spans="1:13" s="225" customFormat="1" ht="30" hidden="1" customHeight="1" outlineLevel="7" x14ac:dyDescent="0.2">
      <c r="A887" s="221"/>
      <c r="B887" s="227"/>
      <c r="C887" s="248"/>
      <c r="D887" s="248"/>
      <c r="E887" s="254"/>
      <c r="F887" s="265"/>
      <c r="G887" s="270"/>
      <c r="H887" s="278"/>
      <c r="I887" s="511" t="s">
        <v>64</v>
      </c>
      <c r="J887" s="483" t="s">
        <v>261</v>
      </c>
      <c r="K887" s="483"/>
      <c r="L887" s="468"/>
      <c r="M887" s="499">
        <v>7.9060794264743525E-8</v>
      </c>
    </row>
    <row r="888" spans="1:13" s="225" customFormat="1" ht="30" hidden="1" customHeight="1" outlineLevel="7" x14ac:dyDescent="0.2">
      <c r="A888" s="221"/>
      <c r="B888" s="227"/>
      <c r="C888" s="248"/>
      <c r="D888" s="248"/>
      <c r="E888" s="254"/>
      <c r="F888" s="265"/>
      <c r="G888" s="270"/>
      <c r="H888" s="278"/>
      <c r="I888" s="511" t="s">
        <v>71</v>
      </c>
      <c r="J888" s="483" t="s">
        <v>261</v>
      </c>
      <c r="K888" s="483"/>
      <c r="L888" s="468"/>
      <c r="M888" s="499">
        <v>2.5035918183835448E-7</v>
      </c>
    </row>
    <row r="889" spans="1:13" s="225" customFormat="1" ht="30" hidden="1" customHeight="1" outlineLevel="7" x14ac:dyDescent="0.2">
      <c r="A889" s="221"/>
      <c r="B889" s="227"/>
      <c r="C889" s="248"/>
      <c r="D889" s="248"/>
      <c r="E889" s="254"/>
      <c r="F889" s="265"/>
      <c r="G889" s="270"/>
      <c r="H889" s="278"/>
      <c r="I889" s="511" t="s">
        <v>51</v>
      </c>
      <c r="J889" s="483" t="s">
        <v>257</v>
      </c>
      <c r="K889" s="483"/>
      <c r="L889" s="468"/>
      <c r="M889" s="499">
        <v>2.6353598088247844E-7</v>
      </c>
    </row>
    <row r="890" spans="1:13" s="225" customFormat="1" ht="30" hidden="1" customHeight="1" outlineLevel="6" x14ac:dyDescent="0.2">
      <c r="A890" s="221"/>
      <c r="B890" s="227"/>
      <c r="C890" s="248"/>
      <c r="D890" s="248"/>
      <c r="E890" s="254"/>
      <c r="F890" s="265"/>
      <c r="G890" s="270"/>
      <c r="H890" s="278"/>
      <c r="I890" s="517" t="s">
        <v>233</v>
      </c>
      <c r="J890" s="496"/>
      <c r="K890" s="496"/>
      <c r="L890" s="500"/>
      <c r="M890" s="498">
        <v>3.3887036565342461E-3</v>
      </c>
    </row>
    <row r="891" spans="1:13" s="225" customFormat="1" ht="30" hidden="1" customHeight="1" outlineLevel="7" x14ac:dyDescent="0.2">
      <c r="A891" s="221"/>
      <c r="B891" s="227"/>
      <c r="C891" s="248"/>
      <c r="D891" s="248"/>
      <c r="E891" s="254"/>
      <c r="F891" s="265"/>
      <c r="G891" s="270"/>
      <c r="H891" s="278"/>
      <c r="I891" s="512" t="s">
        <v>68</v>
      </c>
      <c r="J891" s="485" t="s">
        <v>261</v>
      </c>
      <c r="K891" s="485"/>
      <c r="L891" s="468"/>
      <c r="M891" s="499">
        <v>1.9475308370886477E-4</v>
      </c>
    </row>
    <row r="892" spans="1:13" s="225" customFormat="1" ht="30" hidden="1" customHeight="1" outlineLevel="7" x14ac:dyDescent="0.2">
      <c r="A892" s="221"/>
      <c r="B892" s="227"/>
      <c r="C892" s="248"/>
      <c r="D892" s="248"/>
      <c r="E892" s="254"/>
      <c r="F892" s="265"/>
      <c r="G892" s="270"/>
      <c r="H892" s="278"/>
      <c r="I892" s="511" t="s">
        <v>69</v>
      </c>
      <c r="J892" s="483" t="s">
        <v>261</v>
      </c>
      <c r="K892" s="483"/>
      <c r="L892" s="468"/>
      <c r="M892" s="499">
        <v>7.4006171809368594E-4</v>
      </c>
    </row>
    <row r="893" spans="1:13" s="225" customFormat="1" ht="30" hidden="1" customHeight="1" outlineLevel="7" x14ac:dyDescent="0.2">
      <c r="A893" s="221"/>
      <c r="B893" s="227"/>
      <c r="C893" s="248"/>
      <c r="D893" s="248"/>
      <c r="E893" s="254"/>
      <c r="F893" s="265"/>
      <c r="G893" s="270"/>
      <c r="H893" s="278"/>
      <c r="I893" s="511" t="s">
        <v>70</v>
      </c>
      <c r="J893" s="483" t="s">
        <v>261</v>
      </c>
      <c r="K893" s="483"/>
      <c r="L893" s="468"/>
      <c r="M893" s="499">
        <v>1.9475308370886477E-4</v>
      </c>
    </row>
    <row r="894" spans="1:13" s="225" customFormat="1" ht="30" hidden="1" customHeight="1" outlineLevel="7" x14ac:dyDescent="0.2">
      <c r="A894" s="221"/>
      <c r="B894" s="227"/>
      <c r="C894" s="248"/>
      <c r="D894" s="248"/>
      <c r="E894" s="254"/>
      <c r="F894" s="265"/>
      <c r="G894" s="270"/>
      <c r="H894" s="278"/>
      <c r="I894" s="511" t="s">
        <v>62</v>
      </c>
      <c r="J894" s="483" t="s">
        <v>261</v>
      </c>
      <c r="K894" s="483"/>
      <c r="L894" s="468"/>
      <c r="M894" s="499">
        <v>1.2853703524785074E-3</v>
      </c>
    </row>
    <row r="895" spans="1:13" s="225" customFormat="1" ht="30" hidden="1" customHeight="1" outlineLevel="7" x14ac:dyDescent="0.2">
      <c r="A895" s="221"/>
      <c r="B895" s="227"/>
      <c r="C895" s="248"/>
      <c r="D895" s="248"/>
      <c r="E895" s="254"/>
      <c r="F895" s="265"/>
      <c r="G895" s="270"/>
      <c r="H895" s="278"/>
      <c r="I895" s="511" t="s">
        <v>63</v>
      </c>
      <c r="J895" s="483" t="s">
        <v>261</v>
      </c>
      <c r="K895" s="483"/>
      <c r="L895" s="468"/>
      <c r="M895" s="499">
        <v>9.7376541854432387E-5</v>
      </c>
    </row>
    <row r="896" spans="1:13" s="225" customFormat="1" ht="30" hidden="1" customHeight="1" outlineLevel="7" x14ac:dyDescent="0.2">
      <c r="A896" s="221"/>
      <c r="B896" s="227"/>
      <c r="C896" s="248"/>
      <c r="D896" s="248"/>
      <c r="E896" s="254"/>
      <c r="F896" s="265"/>
      <c r="G896" s="270"/>
      <c r="H896" s="278"/>
      <c r="I896" s="511" t="s">
        <v>64</v>
      </c>
      <c r="J896" s="483" t="s">
        <v>261</v>
      </c>
      <c r="K896" s="483"/>
      <c r="L896" s="468"/>
      <c r="M896" s="499">
        <v>1.1685185022531886E-4</v>
      </c>
    </row>
    <row r="897" spans="1:13" s="225" customFormat="1" ht="30" hidden="1" customHeight="1" outlineLevel="7" x14ac:dyDescent="0.2">
      <c r="A897" s="221"/>
      <c r="B897" s="227"/>
      <c r="C897" s="248"/>
      <c r="D897" s="248"/>
      <c r="E897" s="254"/>
      <c r="F897" s="265"/>
      <c r="G897" s="270"/>
      <c r="H897" s="278"/>
      <c r="I897" s="511" t="s">
        <v>71</v>
      </c>
      <c r="J897" s="483" t="s">
        <v>261</v>
      </c>
      <c r="K897" s="483"/>
      <c r="L897" s="468"/>
      <c r="M897" s="499">
        <v>3.7003085904684297E-4</v>
      </c>
    </row>
    <row r="898" spans="1:13" s="225" customFormat="1" ht="30" hidden="1" customHeight="1" outlineLevel="7" x14ac:dyDescent="0.2">
      <c r="A898" s="221"/>
      <c r="B898" s="227"/>
      <c r="C898" s="248"/>
      <c r="D898" s="248"/>
      <c r="E898" s="254"/>
      <c r="F898" s="265"/>
      <c r="G898" s="270"/>
      <c r="H898" s="278"/>
      <c r="I898" s="511" t="s">
        <v>51</v>
      </c>
      <c r="J898" s="483" t="s">
        <v>257</v>
      </c>
      <c r="K898" s="483"/>
      <c r="L898" s="468"/>
      <c r="M898" s="499">
        <v>3.8950616741772955E-4</v>
      </c>
    </row>
    <row r="899" spans="1:13" s="225" customFormat="1" ht="30" hidden="1" customHeight="1" outlineLevel="6" x14ac:dyDescent="0.2">
      <c r="A899" s="221"/>
      <c r="B899" s="227"/>
      <c r="C899" s="248"/>
      <c r="D899" s="248"/>
      <c r="E899" s="254"/>
      <c r="F899" s="265"/>
      <c r="G899" s="270"/>
      <c r="H899" s="278"/>
      <c r="I899" s="517" t="s">
        <v>238</v>
      </c>
      <c r="J899" s="496"/>
      <c r="K899" s="496"/>
      <c r="L899" s="500"/>
      <c r="M899" s="498">
        <v>8.7663775021144304E-3</v>
      </c>
    </row>
    <row r="900" spans="1:13" s="225" customFormat="1" ht="30" hidden="1" customHeight="1" outlineLevel="7" x14ac:dyDescent="0.2">
      <c r="A900" s="221"/>
      <c r="B900" s="227"/>
      <c r="C900" s="248"/>
      <c r="D900" s="248"/>
      <c r="E900" s="254"/>
      <c r="F900" s="265"/>
      <c r="G900" s="270"/>
      <c r="H900" s="278"/>
      <c r="I900" s="512" t="s">
        <v>68</v>
      </c>
      <c r="J900" s="485" t="s">
        <v>261</v>
      </c>
      <c r="K900" s="485"/>
      <c r="L900" s="468"/>
      <c r="M900" s="499">
        <v>5.0381479897209378E-4</v>
      </c>
    </row>
    <row r="901" spans="1:13" s="225" customFormat="1" ht="30" hidden="1" customHeight="1" outlineLevel="7" x14ac:dyDescent="0.2">
      <c r="A901" s="221"/>
      <c r="B901" s="227"/>
      <c r="C901" s="248"/>
      <c r="D901" s="248"/>
      <c r="E901" s="254"/>
      <c r="F901" s="265"/>
      <c r="G901" s="270"/>
      <c r="H901" s="278"/>
      <c r="I901" s="511" t="s">
        <v>69</v>
      </c>
      <c r="J901" s="483" t="s">
        <v>261</v>
      </c>
      <c r="K901" s="483"/>
      <c r="L901" s="468"/>
      <c r="M901" s="499">
        <v>1.9144962360939561E-3</v>
      </c>
    </row>
    <row r="902" spans="1:13" s="225" customFormat="1" ht="30" hidden="1" customHeight="1" outlineLevel="7" x14ac:dyDescent="0.2">
      <c r="A902" s="221"/>
      <c r="B902" s="227"/>
      <c r="C902" s="248"/>
      <c r="D902" s="248"/>
      <c r="E902" s="254"/>
      <c r="F902" s="265"/>
      <c r="G902" s="270"/>
      <c r="H902" s="278"/>
      <c r="I902" s="511" t="s">
        <v>70</v>
      </c>
      <c r="J902" s="483" t="s">
        <v>261</v>
      </c>
      <c r="K902" s="483"/>
      <c r="L902" s="468"/>
      <c r="M902" s="499">
        <v>5.0381479897209378E-4</v>
      </c>
    </row>
    <row r="903" spans="1:13" s="225" customFormat="1" ht="30" hidden="1" customHeight="1" outlineLevel="7" x14ac:dyDescent="0.2">
      <c r="A903" s="221"/>
      <c r="B903" s="227"/>
      <c r="C903" s="248"/>
      <c r="D903" s="248"/>
      <c r="E903" s="254"/>
      <c r="F903" s="265"/>
      <c r="G903" s="270"/>
      <c r="H903" s="278"/>
      <c r="I903" s="511" t="s">
        <v>62</v>
      </c>
      <c r="J903" s="483" t="s">
        <v>261</v>
      </c>
      <c r="K903" s="483"/>
      <c r="L903" s="468"/>
      <c r="M903" s="499">
        <v>3.3251776732158194E-3</v>
      </c>
    </row>
    <row r="904" spans="1:13" s="225" customFormat="1" ht="30" hidden="1" customHeight="1" outlineLevel="7" x14ac:dyDescent="0.2">
      <c r="A904" s="221"/>
      <c r="B904" s="227"/>
      <c r="C904" s="248"/>
      <c r="D904" s="248"/>
      <c r="E904" s="254"/>
      <c r="F904" s="265"/>
      <c r="G904" s="270"/>
      <c r="H904" s="278"/>
      <c r="I904" s="511" t="s">
        <v>63</v>
      </c>
      <c r="J904" s="483" t="s">
        <v>261</v>
      </c>
      <c r="K904" s="483"/>
      <c r="L904" s="468"/>
      <c r="M904" s="499">
        <v>2.5190739948604689E-4</v>
      </c>
    </row>
    <row r="905" spans="1:13" s="225" customFormat="1" ht="30" hidden="1" customHeight="1" outlineLevel="7" x14ac:dyDescent="0.2">
      <c r="A905" s="221"/>
      <c r="B905" s="227"/>
      <c r="C905" s="248"/>
      <c r="D905" s="248"/>
      <c r="E905" s="254"/>
      <c r="F905" s="265"/>
      <c r="G905" s="270"/>
      <c r="H905" s="278"/>
      <c r="I905" s="511" t="s">
        <v>64</v>
      </c>
      <c r="J905" s="483" t="s">
        <v>261</v>
      </c>
      <c r="K905" s="483"/>
      <c r="L905" s="468"/>
      <c r="M905" s="499">
        <v>3.0228887938325627E-4</v>
      </c>
    </row>
    <row r="906" spans="1:13" s="225" customFormat="1" ht="30" hidden="1" customHeight="1" outlineLevel="7" x14ac:dyDescent="0.2">
      <c r="A906" s="221"/>
      <c r="B906" s="227"/>
      <c r="C906" s="248"/>
      <c r="D906" s="248"/>
      <c r="E906" s="254"/>
      <c r="F906" s="265"/>
      <c r="G906" s="270"/>
      <c r="H906" s="278"/>
      <c r="I906" s="511" t="s">
        <v>71</v>
      </c>
      <c r="J906" s="483" t="s">
        <v>261</v>
      </c>
      <c r="K906" s="483"/>
      <c r="L906" s="468"/>
      <c r="M906" s="499">
        <v>9.5724811804697807E-4</v>
      </c>
    </row>
    <row r="907" spans="1:13" s="225" customFormat="1" ht="30" hidden="1" customHeight="1" outlineLevel="7" x14ac:dyDescent="0.2">
      <c r="A907" s="221"/>
      <c r="B907" s="227"/>
      <c r="C907" s="248"/>
      <c r="D907" s="248"/>
      <c r="E907" s="254"/>
      <c r="F907" s="265"/>
      <c r="G907" s="270"/>
      <c r="H907" s="278"/>
      <c r="I907" s="511" t="s">
        <v>51</v>
      </c>
      <c r="J907" s="483" t="s">
        <v>257</v>
      </c>
      <c r="K907" s="483"/>
      <c r="L907" s="468"/>
      <c r="M907" s="499">
        <v>1.0076295979441876E-3</v>
      </c>
    </row>
    <row r="908" spans="1:13" s="225" customFormat="1" ht="30" hidden="1" customHeight="1" outlineLevel="4" collapsed="1" x14ac:dyDescent="0.2">
      <c r="A908" s="221"/>
      <c r="B908" s="227"/>
      <c r="C908" s="248"/>
      <c r="D908" s="248"/>
      <c r="E908" s="254"/>
      <c r="F908" s="265"/>
      <c r="G908" s="265"/>
      <c r="H908" s="265"/>
      <c r="I908" s="518" t="s">
        <v>224</v>
      </c>
      <c r="J908" s="486"/>
      <c r="K908" s="486"/>
      <c r="L908" s="489"/>
      <c r="M908" s="488">
        <v>9.078943520319854E-4</v>
      </c>
    </row>
    <row r="909" spans="1:13" s="225" customFormat="1" ht="30" hidden="1" customHeight="1" outlineLevel="5" collapsed="1" x14ac:dyDescent="0.2">
      <c r="A909" s="221"/>
      <c r="B909" s="227"/>
      <c r="C909" s="248"/>
      <c r="D909" s="248"/>
      <c r="E909" s="254"/>
      <c r="F909" s="265"/>
      <c r="G909" s="270"/>
      <c r="H909" s="270"/>
      <c r="I909" s="514" t="s">
        <v>58</v>
      </c>
      <c r="J909" s="490"/>
      <c r="K909" s="490"/>
      <c r="L909" s="493"/>
      <c r="M909" s="492">
        <v>3.1776302321119489E-4</v>
      </c>
    </row>
    <row r="910" spans="1:13" s="225" customFormat="1" ht="30" hidden="1" customHeight="1" outlineLevel="7" x14ac:dyDescent="0.2">
      <c r="A910" s="221"/>
      <c r="B910" s="227"/>
      <c r="C910" s="248"/>
      <c r="D910" s="248"/>
      <c r="E910" s="254"/>
      <c r="F910" s="265"/>
      <c r="G910" s="270"/>
      <c r="H910" s="270"/>
      <c r="I910" s="511" t="s">
        <v>72</v>
      </c>
      <c r="J910" s="483" t="s">
        <v>256</v>
      </c>
      <c r="K910" s="483"/>
      <c r="L910" s="468"/>
      <c r="M910" s="484">
        <v>3.4953932553231436E-5</v>
      </c>
    </row>
    <row r="911" spans="1:13" s="225" customFormat="1" ht="30" hidden="1" customHeight="1" outlineLevel="7" x14ac:dyDescent="0.2">
      <c r="A911" s="221"/>
      <c r="B911" s="227"/>
      <c r="C911" s="248"/>
      <c r="D911" s="248"/>
      <c r="E911" s="254"/>
      <c r="F911" s="265"/>
      <c r="G911" s="270"/>
      <c r="H911" s="270"/>
      <c r="I911" s="511" t="s">
        <v>73</v>
      </c>
      <c r="J911" s="483" t="s">
        <v>256</v>
      </c>
      <c r="K911" s="483"/>
      <c r="L911" s="468"/>
      <c r="M911" s="484">
        <v>5.0842083713791181E-5</v>
      </c>
    </row>
    <row r="912" spans="1:13" s="225" customFormat="1" ht="30" hidden="1" customHeight="1" outlineLevel="7" x14ac:dyDescent="0.2">
      <c r="A912" s="221"/>
      <c r="B912" s="227"/>
      <c r="C912" s="248"/>
      <c r="D912" s="248"/>
      <c r="E912" s="254"/>
      <c r="F912" s="265"/>
      <c r="G912" s="270"/>
      <c r="H912" s="270"/>
      <c r="I912" s="511" t="s">
        <v>74</v>
      </c>
      <c r="J912" s="483" t="s">
        <v>256</v>
      </c>
      <c r="K912" s="483"/>
      <c r="L912" s="468"/>
      <c r="M912" s="484">
        <v>6.9907865106462873E-5</v>
      </c>
    </row>
    <row r="913" spans="1:13" s="225" customFormat="1" ht="30" hidden="1" customHeight="1" outlineLevel="7" x14ac:dyDescent="0.2">
      <c r="A913" s="221"/>
      <c r="B913" s="227"/>
      <c r="C913" s="248"/>
      <c r="D913" s="248"/>
      <c r="E913" s="254"/>
      <c r="F913" s="265"/>
      <c r="G913" s="270"/>
      <c r="H913" s="270"/>
      <c r="I913" s="511" t="s">
        <v>62</v>
      </c>
      <c r="J913" s="483" t="s">
        <v>256</v>
      </c>
      <c r="K913" s="483"/>
      <c r="L913" s="468"/>
      <c r="M913" s="484">
        <v>1.4617099067714965E-4</v>
      </c>
    </row>
    <row r="914" spans="1:13" s="225" customFormat="1" ht="30" hidden="1" customHeight="1" outlineLevel="7" x14ac:dyDescent="0.2">
      <c r="A914" s="221"/>
      <c r="B914" s="227"/>
      <c r="C914" s="248"/>
      <c r="D914" s="248"/>
      <c r="E914" s="254"/>
      <c r="F914" s="265"/>
      <c r="G914" s="270"/>
      <c r="H914" s="270"/>
      <c r="I914" s="511" t="s">
        <v>51</v>
      </c>
      <c r="J914" s="483" t="s">
        <v>257</v>
      </c>
      <c r="K914" s="483"/>
      <c r="L914" s="468"/>
      <c r="M914" s="484">
        <v>1.5888151160559744E-5</v>
      </c>
    </row>
    <row r="915" spans="1:13" s="225" customFormat="1" ht="30" hidden="1" customHeight="1" outlineLevel="5" collapsed="1" x14ac:dyDescent="0.2">
      <c r="A915" s="221"/>
      <c r="B915" s="227"/>
      <c r="C915" s="248"/>
      <c r="D915" s="248"/>
      <c r="E915" s="254"/>
      <c r="F915" s="265"/>
      <c r="G915" s="270"/>
      <c r="H915" s="270"/>
      <c r="I915" s="514" t="s">
        <v>67</v>
      </c>
      <c r="J915" s="490"/>
      <c r="K915" s="490"/>
      <c r="L915" s="493"/>
      <c r="M915" s="492">
        <v>5.9013132882079051E-4</v>
      </c>
    </row>
    <row r="916" spans="1:13" s="225" customFormat="1" ht="30" hidden="1" customHeight="1" outlineLevel="7" x14ac:dyDescent="0.2">
      <c r="A916" s="221"/>
      <c r="B916" s="227"/>
      <c r="C916" s="248"/>
      <c r="D916" s="248"/>
      <c r="E916" s="254"/>
      <c r="F916" s="265"/>
      <c r="G916" s="270"/>
      <c r="H916" s="270"/>
      <c r="I916" s="511" t="s">
        <v>68</v>
      </c>
      <c r="J916" s="483" t="s">
        <v>256</v>
      </c>
      <c r="K916" s="483"/>
      <c r="L916" s="468"/>
      <c r="M916" s="484">
        <v>6.491444617028695E-5</v>
      </c>
    </row>
    <row r="917" spans="1:13" s="225" customFormat="1" ht="30" hidden="1" customHeight="1" outlineLevel="7" x14ac:dyDescent="0.2">
      <c r="A917" s="221"/>
      <c r="B917" s="227"/>
      <c r="C917" s="248"/>
      <c r="D917" s="248"/>
      <c r="E917" s="254"/>
      <c r="F917" s="265"/>
      <c r="G917" s="270"/>
      <c r="H917" s="270"/>
      <c r="I917" s="511" t="s">
        <v>75</v>
      </c>
      <c r="J917" s="483" t="s">
        <v>256</v>
      </c>
      <c r="K917" s="483"/>
      <c r="L917" s="468"/>
      <c r="M917" s="484">
        <v>1.23927579052366E-4</v>
      </c>
    </row>
    <row r="918" spans="1:13" s="225" customFormat="1" ht="30" hidden="1" customHeight="1" outlineLevel="7" x14ac:dyDescent="0.2">
      <c r="A918" s="221"/>
      <c r="B918" s="227"/>
      <c r="C918" s="248"/>
      <c r="D918" s="248"/>
      <c r="E918" s="254"/>
      <c r="F918" s="265"/>
      <c r="G918" s="270"/>
      <c r="H918" s="270"/>
      <c r="I918" s="511" t="s">
        <v>62</v>
      </c>
      <c r="J918" s="483" t="s">
        <v>256</v>
      </c>
      <c r="K918" s="483"/>
      <c r="L918" s="468"/>
      <c r="M918" s="484">
        <v>3.0686829098681105E-4</v>
      </c>
    </row>
    <row r="919" spans="1:13" s="225" customFormat="1" ht="30" hidden="1" customHeight="1" outlineLevel="7" x14ac:dyDescent="0.2">
      <c r="A919" s="221"/>
      <c r="B919" s="227"/>
      <c r="C919" s="248"/>
      <c r="D919" s="248"/>
      <c r="E919" s="254"/>
      <c r="F919" s="265"/>
      <c r="G919" s="270"/>
      <c r="H919" s="270"/>
      <c r="I919" s="511" t="s">
        <v>63</v>
      </c>
      <c r="J919" s="483" t="s">
        <v>256</v>
      </c>
      <c r="K919" s="483"/>
      <c r="L919" s="468"/>
      <c r="M919" s="484">
        <v>6.491444617028695E-5</v>
      </c>
    </row>
    <row r="920" spans="1:13" s="225" customFormat="1" ht="30" hidden="1" customHeight="1" outlineLevel="7" x14ac:dyDescent="0.2">
      <c r="A920" s="221"/>
      <c r="B920" s="227"/>
      <c r="C920" s="248"/>
      <c r="D920" s="248"/>
      <c r="E920" s="254"/>
      <c r="F920" s="265"/>
      <c r="G920" s="270"/>
      <c r="H920" s="270"/>
      <c r="I920" s="511" t="s">
        <v>51</v>
      </c>
      <c r="J920" s="483" t="s">
        <v>257</v>
      </c>
      <c r="K920" s="483"/>
      <c r="L920" s="468"/>
      <c r="M920" s="484">
        <v>2.9506566441039525E-5</v>
      </c>
    </row>
    <row r="921" spans="1:13" s="225" customFormat="1" ht="30" customHeight="1" outlineLevel="3" collapsed="1" x14ac:dyDescent="0.2">
      <c r="A921" s="221"/>
      <c r="B921" s="227"/>
      <c r="C921" s="248"/>
      <c r="D921" s="248"/>
      <c r="E921" s="254"/>
      <c r="F921" s="254"/>
      <c r="G921" s="254"/>
      <c r="H921" s="254"/>
      <c r="I921" s="510" t="s">
        <v>76</v>
      </c>
      <c r="J921" s="479"/>
      <c r="K921" s="479"/>
      <c r="L921" s="482"/>
      <c r="M921" s="481">
        <v>1.1637724693662845E-2</v>
      </c>
    </row>
    <row r="922" spans="1:13" s="225" customFormat="1" ht="30" hidden="1" customHeight="1" outlineLevel="4" collapsed="1" x14ac:dyDescent="0.2">
      <c r="A922" s="221"/>
      <c r="B922" s="227"/>
      <c r="C922" s="248"/>
      <c r="D922" s="248"/>
      <c r="E922" s="254"/>
      <c r="F922" s="265"/>
      <c r="G922" s="265"/>
      <c r="H922" s="265"/>
      <c r="I922" s="513" t="s">
        <v>284</v>
      </c>
      <c r="J922" s="486"/>
      <c r="K922" s="486"/>
      <c r="L922" s="489"/>
      <c r="M922" s="488">
        <v>1.1518806134877867E-2</v>
      </c>
    </row>
    <row r="923" spans="1:13" s="225" customFormat="1" ht="30" hidden="1" customHeight="1" outlineLevel="7" x14ac:dyDescent="0.2">
      <c r="A923" s="221"/>
      <c r="B923" s="227"/>
      <c r="C923" s="248"/>
      <c r="D923" s="248"/>
      <c r="E923" s="254"/>
      <c r="F923" s="265"/>
      <c r="G923" s="265"/>
      <c r="H923" s="265"/>
      <c r="I923" s="511" t="s">
        <v>285</v>
      </c>
      <c r="J923" s="483" t="s">
        <v>259</v>
      </c>
      <c r="K923" s="483"/>
      <c r="L923" s="468"/>
      <c r="M923" s="484">
        <v>1.7278209202316801E-3</v>
      </c>
    </row>
    <row r="924" spans="1:13" s="225" customFormat="1" ht="30" hidden="1" customHeight="1" outlineLevel="7" x14ac:dyDescent="0.2">
      <c r="A924" s="221"/>
      <c r="B924" s="227"/>
      <c r="C924" s="248"/>
      <c r="D924" s="248"/>
      <c r="E924" s="254"/>
      <c r="F924" s="265"/>
      <c r="G924" s="265"/>
      <c r="H924" s="265"/>
      <c r="I924" s="511" t="s">
        <v>286</v>
      </c>
      <c r="J924" s="483" t="s">
        <v>259</v>
      </c>
      <c r="K924" s="483"/>
      <c r="L924" s="468"/>
      <c r="M924" s="484">
        <v>2.3037612269755734E-3</v>
      </c>
    </row>
    <row r="925" spans="1:13" s="225" customFormat="1" ht="30" hidden="1" customHeight="1" outlineLevel="7" x14ac:dyDescent="0.2">
      <c r="A925" s="221"/>
      <c r="B925" s="227"/>
      <c r="C925" s="248"/>
      <c r="D925" s="248"/>
      <c r="E925" s="254"/>
      <c r="F925" s="265"/>
      <c r="G925" s="265"/>
      <c r="H925" s="265"/>
      <c r="I925" s="511" t="s">
        <v>287</v>
      </c>
      <c r="J925" s="483" t="s">
        <v>259</v>
      </c>
      <c r="K925" s="483"/>
      <c r="L925" s="468"/>
      <c r="M925" s="484">
        <v>4.031582147207253E-3</v>
      </c>
    </row>
    <row r="926" spans="1:13" s="225" customFormat="1" ht="30" hidden="1" customHeight="1" outlineLevel="7" x14ac:dyDescent="0.2">
      <c r="A926" s="221"/>
      <c r="B926" s="227"/>
      <c r="C926" s="248"/>
      <c r="D926" s="248"/>
      <c r="E926" s="254"/>
      <c r="F926" s="265"/>
      <c r="G926" s="265"/>
      <c r="H926" s="265"/>
      <c r="I926" s="511" t="s">
        <v>288</v>
      </c>
      <c r="J926" s="483" t="s">
        <v>259</v>
      </c>
      <c r="K926" s="483"/>
      <c r="L926" s="468"/>
      <c r="M926" s="484">
        <v>2.3037612269755734E-3</v>
      </c>
    </row>
    <row r="927" spans="1:13" s="225" customFormat="1" ht="30" hidden="1" customHeight="1" outlineLevel="7" x14ac:dyDescent="0.2">
      <c r="A927" s="221"/>
      <c r="B927" s="227"/>
      <c r="C927" s="248"/>
      <c r="D927" s="248"/>
      <c r="E927" s="254"/>
      <c r="F927" s="265"/>
      <c r="G927" s="265"/>
      <c r="H927" s="265"/>
      <c r="I927" s="511" t="s">
        <v>289</v>
      </c>
      <c r="J927" s="483" t="s">
        <v>259</v>
      </c>
      <c r="K927" s="483"/>
      <c r="L927" s="468"/>
      <c r="M927" s="484">
        <v>5.7594030674389335E-4</v>
      </c>
    </row>
    <row r="928" spans="1:13" s="225" customFormat="1" ht="30" hidden="1" customHeight="1" outlineLevel="7" x14ac:dyDescent="0.2">
      <c r="A928" s="221"/>
      <c r="B928" s="227"/>
      <c r="C928" s="248"/>
      <c r="D928" s="248"/>
      <c r="E928" s="254"/>
      <c r="F928" s="265"/>
      <c r="G928" s="265"/>
      <c r="H928" s="265"/>
      <c r="I928" s="511" t="s">
        <v>51</v>
      </c>
      <c r="J928" s="483" t="s">
        <v>257</v>
      </c>
      <c r="K928" s="483"/>
      <c r="L928" s="468"/>
      <c r="M928" s="484">
        <v>5.7594030674389335E-4</v>
      </c>
    </row>
    <row r="929" spans="1:13" s="225" customFormat="1" ht="30" hidden="1" customHeight="1" outlineLevel="4" collapsed="1" x14ac:dyDescent="0.2">
      <c r="A929" s="221"/>
      <c r="B929" s="227"/>
      <c r="C929" s="248"/>
      <c r="D929" s="248"/>
      <c r="E929" s="254"/>
      <c r="F929" s="265"/>
      <c r="G929" s="265"/>
      <c r="H929" s="265"/>
      <c r="I929" s="513" t="s">
        <v>290</v>
      </c>
      <c r="J929" s="486"/>
      <c r="K929" s="486"/>
      <c r="L929" s="489"/>
      <c r="M929" s="488">
        <v>1.1891855878497241E-4</v>
      </c>
    </row>
    <row r="930" spans="1:13" s="225" customFormat="1" ht="30" hidden="1" customHeight="1" outlineLevel="7" x14ac:dyDescent="0.2">
      <c r="A930" s="221"/>
      <c r="B930" s="227"/>
      <c r="C930" s="248"/>
      <c r="D930" s="248"/>
      <c r="E930" s="254"/>
      <c r="F930" s="265"/>
      <c r="G930" s="265"/>
      <c r="H930" s="265"/>
      <c r="I930" s="511" t="s">
        <v>285</v>
      </c>
      <c r="J930" s="483" t="s">
        <v>259</v>
      </c>
      <c r="K930" s="483"/>
      <c r="L930" s="468"/>
      <c r="M930" s="484">
        <v>1.7837783817745862E-5</v>
      </c>
    </row>
    <row r="931" spans="1:13" s="225" customFormat="1" ht="30" hidden="1" customHeight="1" outlineLevel="7" x14ac:dyDescent="0.2">
      <c r="A931" s="221"/>
      <c r="B931" s="227"/>
      <c r="C931" s="248"/>
      <c r="D931" s="248"/>
      <c r="E931" s="254"/>
      <c r="F931" s="265"/>
      <c r="G931" s="265"/>
      <c r="H931" s="265"/>
      <c r="I931" s="511" t="s">
        <v>286</v>
      </c>
      <c r="J931" s="483" t="s">
        <v>259</v>
      </c>
      <c r="K931" s="483"/>
      <c r="L931" s="468"/>
      <c r="M931" s="484">
        <v>2.3783711756994484E-5</v>
      </c>
    </row>
    <row r="932" spans="1:13" s="225" customFormat="1" ht="30" hidden="1" customHeight="1" outlineLevel="7" x14ac:dyDescent="0.2">
      <c r="A932" s="221"/>
      <c r="B932" s="227"/>
      <c r="C932" s="248"/>
      <c r="D932" s="248"/>
      <c r="E932" s="254"/>
      <c r="F932" s="265"/>
      <c r="G932" s="265"/>
      <c r="H932" s="265"/>
      <c r="I932" s="511" t="s">
        <v>287</v>
      </c>
      <c r="J932" s="483" t="s">
        <v>259</v>
      </c>
      <c r="K932" s="483"/>
      <c r="L932" s="468"/>
      <c r="M932" s="484">
        <v>4.1621495574740343E-5</v>
      </c>
    </row>
    <row r="933" spans="1:13" s="225" customFormat="1" ht="30" hidden="1" customHeight="1" outlineLevel="7" x14ac:dyDescent="0.2">
      <c r="A933" s="221"/>
      <c r="B933" s="227"/>
      <c r="C933" s="248"/>
      <c r="D933" s="248"/>
      <c r="E933" s="254"/>
      <c r="F933" s="265"/>
      <c r="G933" s="265"/>
      <c r="H933" s="265"/>
      <c r="I933" s="511" t="s">
        <v>288</v>
      </c>
      <c r="J933" s="483" t="s">
        <v>259</v>
      </c>
      <c r="K933" s="483"/>
      <c r="L933" s="468"/>
      <c r="M933" s="484">
        <v>2.3783711756994484E-5</v>
      </c>
    </row>
    <row r="934" spans="1:13" s="225" customFormat="1" ht="30" hidden="1" customHeight="1" outlineLevel="7" x14ac:dyDescent="0.2">
      <c r="A934" s="221"/>
      <c r="B934" s="227"/>
      <c r="C934" s="248"/>
      <c r="D934" s="248"/>
      <c r="E934" s="254"/>
      <c r="F934" s="265"/>
      <c r="G934" s="265"/>
      <c r="H934" s="265"/>
      <c r="I934" s="511" t="s">
        <v>289</v>
      </c>
      <c r="J934" s="483" t="s">
        <v>259</v>
      </c>
      <c r="K934" s="483"/>
      <c r="L934" s="468"/>
      <c r="M934" s="484">
        <v>5.945927939248621E-6</v>
      </c>
    </row>
    <row r="935" spans="1:13" s="225" customFormat="1" ht="30" hidden="1" customHeight="1" outlineLevel="7" x14ac:dyDescent="0.2">
      <c r="A935" s="221"/>
      <c r="B935" s="227"/>
      <c r="C935" s="248"/>
      <c r="D935" s="248"/>
      <c r="E935" s="254"/>
      <c r="F935" s="265"/>
      <c r="G935" s="265"/>
      <c r="H935" s="265"/>
      <c r="I935" s="511" t="s">
        <v>51</v>
      </c>
      <c r="J935" s="483" t="s">
        <v>257</v>
      </c>
      <c r="K935" s="483"/>
      <c r="L935" s="468"/>
      <c r="M935" s="484">
        <v>5.945927939248621E-6</v>
      </c>
    </row>
    <row r="936" spans="1:13" s="225" customFormat="1" ht="30" customHeight="1" outlineLevel="3" collapsed="1" x14ac:dyDescent="0.2">
      <c r="A936" s="221"/>
      <c r="B936" s="227"/>
      <c r="C936" s="248"/>
      <c r="D936" s="248"/>
      <c r="E936" s="254"/>
      <c r="F936" s="254"/>
      <c r="G936" s="254"/>
      <c r="H936" s="254"/>
      <c r="I936" s="510" t="s">
        <v>116</v>
      </c>
      <c r="J936" s="479"/>
      <c r="K936" s="479"/>
      <c r="L936" s="482"/>
      <c r="M936" s="481">
        <v>9.6493810926755283E-4</v>
      </c>
    </row>
    <row r="937" spans="1:13" s="225" customFormat="1" ht="30" hidden="1" customHeight="1" outlineLevel="7" x14ac:dyDescent="0.2">
      <c r="A937" s="221"/>
      <c r="B937" s="227"/>
      <c r="C937" s="248"/>
      <c r="D937" s="248"/>
      <c r="E937" s="254"/>
      <c r="F937" s="254"/>
      <c r="G937" s="254"/>
      <c r="H937" s="254"/>
      <c r="I937" s="511" t="s">
        <v>117</v>
      </c>
      <c r="J937" s="483" t="s">
        <v>297</v>
      </c>
      <c r="K937" s="483"/>
      <c r="L937" s="468"/>
      <c r="M937" s="484">
        <v>4.8246905463377642E-4</v>
      </c>
    </row>
    <row r="938" spans="1:13" s="225" customFormat="1" ht="30" hidden="1" customHeight="1" outlineLevel="7" x14ac:dyDescent="0.2">
      <c r="A938" s="221"/>
      <c r="B938" s="227"/>
      <c r="C938" s="248"/>
      <c r="D938" s="248"/>
      <c r="E938" s="254"/>
      <c r="F938" s="254"/>
      <c r="G938" s="254"/>
      <c r="H938" s="254"/>
      <c r="I938" s="511" t="s">
        <v>118</v>
      </c>
      <c r="J938" s="483" t="s">
        <v>297</v>
      </c>
      <c r="K938" s="483"/>
      <c r="L938" s="468"/>
      <c r="M938" s="484">
        <v>4.8246905463377642E-4</v>
      </c>
    </row>
    <row r="939" spans="1:13" s="225" customFormat="1" ht="30" customHeight="1" outlineLevel="3" collapsed="1" x14ac:dyDescent="0.2">
      <c r="A939" s="221"/>
      <c r="B939" s="227"/>
      <c r="C939" s="248"/>
      <c r="D939" s="248"/>
      <c r="E939" s="254"/>
      <c r="F939" s="254"/>
      <c r="G939" s="254"/>
      <c r="H939" s="254"/>
      <c r="I939" s="510" t="s">
        <v>119</v>
      </c>
      <c r="J939" s="479"/>
      <c r="K939" s="479"/>
      <c r="L939" s="482"/>
      <c r="M939" s="481">
        <v>3.8482292270872784E-2</v>
      </c>
    </row>
    <row r="940" spans="1:13" s="225" customFormat="1" ht="30" hidden="1" customHeight="1" outlineLevel="4" x14ac:dyDescent="0.2">
      <c r="A940" s="221"/>
      <c r="B940" s="227"/>
      <c r="C940" s="248"/>
      <c r="D940" s="248"/>
      <c r="E940" s="254"/>
      <c r="F940" s="265"/>
      <c r="G940" s="265"/>
      <c r="H940" s="265"/>
      <c r="I940" s="513" t="s">
        <v>120</v>
      </c>
      <c r="J940" s="486"/>
      <c r="K940" s="486"/>
      <c r="L940" s="489"/>
      <c r="M940" s="488">
        <v>2.5156944680907226E-3</v>
      </c>
    </row>
    <row r="941" spans="1:13" s="225" customFormat="1" ht="30" hidden="1" customHeight="1" outlineLevel="5" x14ac:dyDescent="0.2">
      <c r="A941" s="221"/>
      <c r="B941" s="227"/>
      <c r="C941" s="248"/>
      <c r="D941" s="248"/>
      <c r="E941" s="254"/>
      <c r="F941" s="265"/>
      <c r="G941" s="270"/>
      <c r="H941" s="270"/>
      <c r="I941" s="514" t="s">
        <v>163</v>
      </c>
      <c r="J941" s="490"/>
      <c r="K941" s="490"/>
      <c r="L941" s="493"/>
      <c r="M941" s="492">
        <v>1.9616268978067497E-3</v>
      </c>
    </row>
    <row r="942" spans="1:13" s="225" customFormat="1" ht="30" hidden="1" customHeight="1" outlineLevel="7" x14ac:dyDescent="0.2">
      <c r="A942" s="221"/>
      <c r="B942" s="227"/>
      <c r="C942" s="248"/>
      <c r="D942" s="248"/>
      <c r="E942" s="254"/>
      <c r="F942" s="265"/>
      <c r="G942" s="270"/>
      <c r="H942" s="270"/>
      <c r="I942" s="511" t="s">
        <v>291</v>
      </c>
      <c r="J942" s="483"/>
      <c r="K942" s="483"/>
      <c r="L942" s="468"/>
      <c r="M942" s="484">
        <v>9.8081344890337492E-5</v>
      </c>
    </row>
    <row r="943" spans="1:13" s="225" customFormat="1" ht="30" hidden="1" customHeight="1" outlineLevel="7" x14ac:dyDescent="0.2">
      <c r="A943" s="221"/>
      <c r="B943" s="227"/>
      <c r="C943" s="248"/>
      <c r="D943" s="248"/>
      <c r="E943" s="254"/>
      <c r="F943" s="265"/>
      <c r="G943" s="270"/>
      <c r="H943" s="270"/>
      <c r="I943" s="511" t="s">
        <v>292</v>
      </c>
      <c r="J943" s="483"/>
      <c r="K943" s="483"/>
      <c r="L943" s="468"/>
      <c r="M943" s="484">
        <v>9.8081344890337492E-5</v>
      </c>
    </row>
    <row r="944" spans="1:13" s="225" customFormat="1" ht="30" hidden="1" customHeight="1" outlineLevel="7" x14ac:dyDescent="0.2">
      <c r="A944" s="221"/>
      <c r="B944" s="227"/>
      <c r="C944" s="248"/>
      <c r="D944" s="248"/>
      <c r="E944" s="254"/>
      <c r="F944" s="265"/>
      <c r="G944" s="270"/>
      <c r="H944" s="270"/>
      <c r="I944" s="511" t="s">
        <v>231</v>
      </c>
      <c r="J944" s="483"/>
      <c r="K944" s="483"/>
      <c r="L944" s="468"/>
      <c r="M944" s="484">
        <v>6.8656941423236232E-4</v>
      </c>
    </row>
    <row r="945" spans="1:13" s="225" customFormat="1" ht="30" hidden="1" customHeight="1" outlineLevel="7" x14ac:dyDescent="0.2">
      <c r="A945" s="221"/>
      <c r="B945" s="227"/>
      <c r="C945" s="248"/>
      <c r="D945" s="248"/>
      <c r="E945" s="254"/>
      <c r="F945" s="265"/>
      <c r="G945" s="270"/>
      <c r="H945" s="270"/>
      <c r="I945" s="511" t="s">
        <v>80</v>
      </c>
      <c r="J945" s="483"/>
      <c r="K945" s="483"/>
      <c r="L945" s="468"/>
      <c r="M945" s="484">
        <v>2.9424403467101246E-4</v>
      </c>
    </row>
    <row r="946" spans="1:13" s="225" customFormat="1" ht="30" hidden="1" customHeight="1" outlineLevel="7" x14ac:dyDescent="0.2">
      <c r="A946" s="221"/>
      <c r="B946" s="227"/>
      <c r="C946" s="248"/>
      <c r="D946" s="248"/>
      <c r="E946" s="254"/>
      <c r="F946" s="265"/>
      <c r="G946" s="270"/>
      <c r="H946" s="270"/>
      <c r="I946" s="511" t="s">
        <v>82</v>
      </c>
      <c r="J946" s="483"/>
      <c r="K946" s="483"/>
      <c r="L946" s="468"/>
      <c r="M946" s="484">
        <v>2.9424403467101246E-4</v>
      </c>
    </row>
    <row r="947" spans="1:13" s="225" customFormat="1" ht="30" hidden="1" customHeight="1" outlineLevel="7" x14ac:dyDescent="0.2">
      <c r="A947" s="221"/>
      <c r="B947" s="227"/>
      <c r="C947" s="248"/>
      <c r="D947" s="248"/>
      <c r="E947" s="254"/>
      <c r="F947" s="265"/>
      <c r="G947" s="270"/>
      <c r="H947" s="270"/>
      <c r="I947" s="511" t="s">
        <v>293</v>
      </c>
      <c r="J947" s="483"/>
      <c r="K947" s="483"/>
      <c r="L947" s="468"/>
      <c r="M947" s="484">
        <v>3.9232537956134997E-4</v>
      </c>
    </row>
    <row r="948" spans="1:13" s="225" customFormat="1" ht="30" hidden="1" customHeight="1" outlineLevel="7" x14ac:dyDescent="0.2">
      <c r="A948" s="221"/>
      <c r="B948" s="227"/>
      <c r="C948" s="248"/>
      <c r="D948" s="248"/>
      <c r="E948" s="254"/>
      <c r="F948" s="265"/>
      <c r="G948" s="270"/>
      <c r="H948" s="270"/>
      <c r="I948" s="511" t="s">
        <v>294</v>
      </c>
      <c r="J948" s="483"/>
      <c r="K948" s="483"/>
      <c r="L948" s="468"/>
      <c r="M948" s="484">
        <v>9.8081344890337492E-5</v>
      </c>
    </row>
    <row r="949" spans="1:13" s="225" customFormat="1" ht="30" hidden="1" customHeight="1" outlineLevel="5" collapsed="1" x14ac:dyDescent="0.2">
      <c r="A949" s="221"/>
      <c r="B949" s="227"/>
      <c r="C949" s="248"/>
      <c r="D949" s="248"/>
      <c r="E949" s="254"/>
      <c r="F949" s="265"/>
      <c r="G949" s="270"/>
      <c r="H949" s="270"/>
      <c r="I949" s="514" t="s">
        <v>164</v>
      </c>
      <c r="J949" s="490"/>
      <c r="K949" s="490"/>
      <c r="L949" s="493"/>
      <c r="M949" s="492">
        <v>5.5406757028397282E-4</v>
      </c>
    </row>
    <row r="950" spans="1:13" s="225" customFormat="1" ht="30" hidden="1" customHeight="1" outlineLevel="7" x14ac:dyDescent="0.2">
      <c r="A950" s="221"/>
      <c r="B950" s="227"/>
      <c r="C950" s="248"/>
      <c r="D950" s="248"/>
      <c r="E950" s="254"/>
      <c r="F950" s="265"/>
      <c r="G950" s="270"/>
      <c r="H950" s="270"/>
      <c r="I950" s="511" t="s">
        <v>291</v>
      </c>
      <c r="J950" s="483"/>
      <c r="K950" s="483"/>
      <c r="L950" s="468"/>
      <c r="M950" s="484">
        <v>2.7703378514198641E-5</v>
      </c>
    </row>
    <row r="951" spans="1:13" s="225" customFormat="1" ht="30" hidden="1" customHeight="1" outlineLevel="7" x14ac:dyDescent="0.2">
      <c r="A951" s="221"/>
      <c r="B951" s="227"/>
      <c r="C951" s="248"/>
      <c r="D951" s="248"/>
      <c r="E951" s="254"/>
      <c r="F951" s="265"/>
      <c r="G951" s="270"/>
      <c r="H951" s="270"/>
      <c r="I951" s="511" t="s">
        <v>292</v>
      </c>
      <c r="J951" s="483"/>
      <c r="K951" s="483"/>
      <c r="L951" s="468"/>
      <c r="M951" s="484">
        <v>2.7703378514198641E-5</v>
      </c>
    </row>
    <row r="952" spans="1:13" s="225" customFormat="1" ht="30" hidden="1" customHeight="1" outlineLevel="7" x14ac:dyDescent="0.2">
      <c r="A952" s="221"/>
      <c r="B952" s="227"/>
      <c r="C952" s="248"/>
      <c r="D952" s="248"/>
      <c r="E952" s="254"/>
      <c r="F952" s="265"/>
      <c r="G952" s="270"/>
      <c r="H952" s="270"/>
      <c r="I952" s="511" t="s">
        <v>231</v>
      </c>
      <c r="J952" s="483"/>
      <c r="K952" s="483"/>
      <c r="L952" s="468"/>
      <c r="M952" s="484">
        <v>1.9392364959939048E-4</v>
      </c>
    </row>
    <row r="953" spans="1:13" s="225" customFormat="1" ht="30" hidden="1" customHeight="1" outlineLevel="7" x14ac:dyDescent="0.2">
      <c r="A953" s="221"/>
      <c r="B953" s="227"/>
      <c r="C953" s="248"/>
      <c r="D953" s="248"/>
      <c r="E953" s="254"/>
      <c r="F953" s="265"/>
      <c r="G953" s="270"/>
      <c r="H953" s="270"/>
      <c r="I953" s="511" t="s">
        <v>80</v>
      </c>
      <c r="J953" s="483"/>
      <c r="K953" s="483"/>
      <c r="L953" s="468"/>
      <c r="M953" s="484">
        <v>8.3110135542595914E-5</v>
      </c>
    </row>
    <row r="954" spans="1:13" s="225" customFormat="1" ht="30" hidden="1" customHeight="1" outlineLevel="7" x14ac:dyDescent="0.2">
      <c r="A954" s="221"/>
      <c r="B954" s="227"/>
      <c r="C954" s="248"/>
      <c r="D954" s="248"/>
      <c r="E954" s="254"/>
      <c r="F954" s="265"/>
      <c r="G954" s="270"/>
      <c r="H954" s="270"/>
      <c r="I954" s="511" t="s">
        <v>82</v>
      </c>
      <c r="J954" s="483"/>
      <c r="K954" s="483"/>
      <c r="L954" s="468"/>
      <c r="M954" s="484">
        <v>8.3110135542595914E-5</v>
      </c>
    </row>
    <row r="955" spans="1:13" s="225" customFormat="1" ht="30" hidden="1" customHeight="1" outlineLevel="7" x14ac:dyDescent="0.2">
      <c r="A955" s="221"/>
      <c r="B955" s="227"/>
      <c r="C955" s="248"/>
      <c r="D955" s="248"/>
      <c r="E955" s="254"/>
      <c r="F955" s="265"/>
      <c r="G955" s="270"/>
      <c r="H955" s="270"/>
      <c r="I955" s="511" t="s">
        <v>293</v>
      </c>
      <c r="J955" s="483"/>
      <c r="K955" s="483"/>
      <c r="L955" s="468"/>
      <c r="M955" s="484">
        <v>1.1081351405679457E-4</v>
      </c>
    </row>
    <row r="956" spans="1:13" s="225" customFormat="1" ht="30" hidden="1" customHeight="1" outlineLevel="7" x14ac:dyDescent="0.2">
      <c r="A956" s="221"/>
      <c r="B956" s="227"/>
      <c r="C956" s="248"/>
      <c r="D956" s="248"/>
      <c r="E956" s="254"/>
      <c r="F956" s="265"/>
      <c r="G956" s="270"/>
      <c r="H956" s="270"/>
      <c r="I956" s="511" t="s">
        <v>294</v>
      </c>
      <c r="J956" s="483"/>
      <c r="K956" s="483"/>
      <c r="L956" s="468"/>
      <c r="M956" s="484">
        <v>2.7703378514198641E-5</v>
      </c>
    </row>
    <row r="957" spans="1:13" s="225" customFormat="1" ht="30" hidden="1" customHeight="1" outlineLevel="4" collapsed="1" x14ac:dyDescent="0.2">
      <c r="A957" s="221"/>
      <c r="B957" s="227"/>
      <c r="C957" s="248"/>
      <c r="D957" s="248"/>
      <c r="E957" s="254"/>
      <c r="F957" s="265"/>
      <c r="G957" s="265"/>
      <c r="H957" s="265"/>
      <c r="I957" s="513" t="s">
        <v>137</v>
      </c>
      <c r="J957" s="486"/>
      <c r="K957" s="486"/>
      <c r="L957" s="489"/>
      <c r="M957" s="488">
        <v>3.5966597802782059E-2</v>
      </c>
    </row>
    <row r="958" spans="1:13" s="225" customFormat="1" ht="30" hidden="1" customHeight="1" outlineLevel="5" collapsed="1" x14ac:dyDescent="0.2">
      <c r="A958" s="221"/>
      <c r="B958" s="227"/>
      <c r="C958" s="248"/>
      <c r="D958" s="248"/>
      <c r="E958" s="254"/>
      <c r="F958" s="265"/>
      <c r="G958" s="270"/>
      <c r="H958" s="270"/>
      <c r="I958" s="514" t="s">
        <v>165</v>
      </c>
      <c r="J958" s="490"/>
      <c r="K958" s="490"/>
      <c r="L958" s="493"/>
      <c r="M958" s="492">
        <v>5.1363605205809806E-3</v>
      </c>
    </row>
    <row r="959" spans="1:13" s="225" customFormat="1" ht="30" hidden="1" customHeight="1" outlineLevel="7" x14ac:dyDescent="0.2">
      <c r="A959" s="221"/>
      <c r="B959" s="227"/>
      <c r="C959" s="248"/>
      <c r="D959" s="248"/>
      <c r="E959" s="254"/>
      <c r="F959" s="265"/>
      <c r="G959" s="270"/>
      <c r="H959" s="270"/>
      <c r="I959" s="511" t="s">
        <v>291</v>
      </c>
      <c r="J959" s="483"/>
      <c r="K959" s="483"/>
      <c r="L959" s="468"/>
      <c r="M959" s="484">
        <v>2.5681802602904905E-4</v>
      </c>
    </row>
    <row r="960" spans="1:13" s="225" customFormat="1" ht="30" hidden="1" customHeight="1" outlineLevel="7" x14ac:dyDescent="0.2">
      <c r="A960" s="221"/>
      <c r="B960" s="227"/>
      <c r="C960" s="248"/>
      <c r="D960" s="248"/>
      <c r="E960" s="254"/>
      <c r="F960" s="265"/>
      <c r="G960" s="270"/>
      <c r="H960" s="270"/>
      <c r="I960" s="511" t="s">
        <v>292</v>
      </c>
      <c r="J960" s="483"/>
      <c r="K960" s="483"/>
      <c r="L960" s="468"/>
      <c r="M960" s="484">
        <v>2.5681802602904905E-4</v>
      </c>
    </row>
    <row r="961" spans="1:13" s="225" customFormat="1" ht="30" hidden="1" customHeight="1" outlineLevel="7" x14ac:dyDescent="0.2">
      <c r="A961" s="221"/>
      <c r="B961" s="227"/>
      <c r="C961" s="248"/>
      <c r="D961" s="248"/>
      <c r="E961" s="254"/>
      <c r="F961" s="265"/>
      <c r="G961" s="270"/>
      <c r="H961" s="270"/>
      <c r="I961" s="511" t="s">
        <v>231</v>
      </c>
      <c r="J961" s="483"/>
      <c r="K961" s="483"/>
      <c r="L961" s="468"/>
      <c r="M961" s="484">
        <v>1.797726182203343E-3</v>
      </c>
    </row>
    <row r="962" spans="1:13" s="225" customFormat="1" ht="30" hidden="1" customHeight="1" outlineLevel="7" x14ac:dyDescent="0.2">
      <c r="A962" s="221"/>
      <c r="B962" s="227"/>
      <c r="C962" s="248"/>
      <c r="D962" s="248"/>
      <c r="E962" s="254"/>
      <c r="F962" s="265"/>
      <c r="G962" s="270"/>
      <c r="H962" s="270"/>
      <c r="I962" s="511" t="s">
        <v>80</v>
      </c>
      <c r="J962" s="483"/>
      <c r="K962" s="483"/>
      <c r="L962" s="468"/>
      <c r="M962" s="484">
        <v>7.7045407808714705E-4</v>
      </c>
    </row>
    <row r="963" spans="1:13" s="225" customFormat="1" ht="30" hidden="1" customHeight="1" outlineLevel="7" x14ac:dyDescent="0.2">
      <c r="A963" s="221"/>
      <c r="B963" s="227"/>
      <c r="C963" s="248"/>
      <c r="D963" s="248"/>
      <c r="E963" s="254"/>
      <c r="F963" s="265"/>
      <c r="G963" s="270"/>
      <c r="H963" s="270"/>
      <c r="I963" s="511" t="s">
        <v>82</v>
      </c>
      <c r="J963" s="483"/>
      <c r="K963" s="483"/>
      <c r="L963" s="468"/>
      <c r="M963" s="484">
        <v>7.7045407808714705E-4</v>
      </c>
    </row>
    <row r="964" spans="1:13" s="225" customFormat="1" ht="30" hidden="1" customHeight="1" outlineLevel="7" x14ac:dyDescent="0.2">
      <c r="A964" s="221"/>
      <c r="B964" s="227"/>
      <c r="C964" s="248"/>
      <c r="D964" s="248"/>
      <c r="E964" s="254"/>
      <c r="F964" s="265"/>
      <c r="G964" s="270"/>
      <c r="H964" s="270"/>
      <c r="I964" s="511" t="s">
        <v>293</v>
      </c>
      <c r="J964" s="483"/>
      <c r="K964" s="483"/>
      <c r="L964" s="468"/>
      <c r="M964" s="484">
        <v>1.0272721041161962E-3</v>
      </c>
    </row>
    <row r="965" spans="1:13" s="225" customFormat="1" ht="30" hidden="1" customHeight="1" outlineLevel="7" x14ac:dyDescent="0.2">
      <c r="A965" s="221"/>
      <c r="B965" s="227"/>
      <c r="C965" s="248"/>
      <c r="D965" s="248"/>
      <c r="E965" s="254"/>
      <c r="F965" s="265"/>
      <c r="G965" s="270"/>
      <c r="H965" s="270"/>
      <c r="I965" s="511" t="s">
        <v>294</v>
      </c>
      <c r="J965" s="483"/>
      <c r="K965" s="483"/>
      <c r="L965" s="468"/>
      <c r="M965" s="484">
        <v>2.5681802602904905E-4</v>
      </c>
    </row>
    <row r="966" spans="1:13" s="225" customFormat="1" ht="30" hidden="1" customHeight="1" outlineLevel="5" collapsed="1" x14ac:dyDescent="0.2">
      <c r="A966" s="221"/>
      <c r="B966" s="227"/>
      <c r="C966" s="248"/>
      <c r="D966" s="248"/>
      <c r="E966" s="254"/>
      <c r="F966" s="265"/>
      <c r="G966" s="270"/>
      <c r="H966" s="270"/>
      <c r="I966" s="514" t="s">
        <v>166</v>
      </c>
      <c r="J966" s="490"/>
      <c r="K966" s="490"/>
      <c r="L966" s="493"/>
      <c r="M966" s="492">
        <v>9.3994629957016504E-3</v>
      </c>
    </row>
    <row r="967" spans="1:13" s="225" customFormat="1" ht="30" hidden="1" customHeight="1" outlineLevel="7" x14ac:dyDescent="0.2">
      <c r="A967" s="221"/>
      <c r="B967" s="227"/>
      <c r="C967" s="248"/>
      <c r="D967" s="248"/>
      <c r="E967" s="254"/>
      <c r="F967" s="265"/>
      <c r="G967" s="270"/>
      <c r="H967" s="270"/>
      <c r="I967" s="511" t="s">
        <v>291</v>
      </c>
      <c r="J967" s="483"/>
      <c r="K967" s="483"/>
      <c r="L967" s="468"/>
      <c r="M967" s="484">
        <v>4.6997314978508255E-4</v>
      </c>
    </row>
    <row r="968" spans="1:13" s="225" customFormat="1" ht="30" hidden="1" customHeight="1" outlineLevel="7" x14ac:dyDescent="0.2">
      <c r="A968" s="221"/>
      <c r="B968" s="227"/>
      <c r="C968" s="248"/>
      <c r="D968" s="248"/>
      <c r="E968" s="254"/>
      <c r="F968" s="265"/>
      <c r="G968" s="270"/>
      <c r="H968" s="270"/>
      <c r="I968" s="511" t="s">
        <v>292</v>
      </c>
      <c r="J968" s="483"/>
      <c r="K968" s="483"/>
      <c r="L968" s="468"/>
      <c r="M968" s="484">
        <v>4.6997314978508255E-4</v>
      </c>
    </row>
    <row r="969" spans="1:13" s="225" customFormat="1" ht="30" hidden="1" customHeight="1" outlineLevel="7" x14ac:dyDescent="0.2">
      <c r="A969" s="221"/>
      <c r="B969" s="227"/>
      <c r="C969" s="248"/>
      <c r="D969" s="248"/>
      <c r="E969" s="254"/>
      <c r="F969" s="265"/>
      <c r="G969" s="270"/>
      <c r="H969" s="270"/>
      <c r="I969" s="511" t="s">
        <v>231</v>
      </c>
      <c r="J969" s="483"/>
      <c r="K969" s="483"/>
      <c r="L969" s="468"/>
      <c r="M969" s="484">
        <v>3.2898120484955774E-3</v>
      </c>
    </row>
    <row r="970" spans="1:13" s="225" customFormat="1" ht="30" hidden="1" customHeight="1" outlineLevel="7" x14ac:dyDescent="0.2">
      <c r="A970" s="221"/>
      <c r="B970" s="227"/>
      <c r="C970" s="248"/>
      <c r="D970" s="248"/>
      <c r="E970" s="254"/>
      <c r="F970" s="265"/>
      <c r="G970" s="270"/>
      <c r="H970" s="270"/>
      <c r="I970" s="511" t="s">
        <v>80</v>
      </c>
      <c r="J970" s="483"/>
      <c r="K970" s="483"/>
      <c r="L970" s="468"/>
      <c r="M970" s="484">
        <v>1.4099194493552476E-3</v>
      </c>
    </row>
    <row r="971" spans="1:13" s="225" customFormat="1" ht="30" hidden="1" customHeight="1" outlineLevel="7" x14ac:dyDescent="0.2">
      <c r="A971" s="221"/>
      <c r="B971" s="227"/>
      <c r="C971" s="248"/>
      <c r="D971" s="248"/>
      <c r="E971" s="254"/>
      <c r="F971" s="265"/>
      <c r="G971" s="270"/>
      <c r="H971" s="270"/>
      <c r="I971" s="511" t="s">
        <v>82</v>
      </c>
      <c r="J971" s="483"/>
      <c r="K971" s="483"/>
      <c r="L971" s="468"/>
      <c r="M971" s="484">
        <v>1.4099194493552476E-3</v>
      </c>
    </row>
    <row r="972" spans="1:13" s="225" customFormat="1" ht="30" hidden="1" customHeight="1" outlineLevel="7" x14ac:dyDescent="0.2">
      <c r="A972" s="221"/>
      <c r="B972" s="227"/>
      <c r="C972" s="248"/>
      <c r="D972" s="248"/>
      <c r="E972" s="254"/>
      <c r="F972" s="265"/>
      <c r="G972" s="270"/>
      <c r="H972" s="270"/>
      <c r="I972" s="511" t="s">
        <v>293</v>
      </c>
      <c r="J972" s="483"/>
      <c r="K972" s="483"/>
      <c r="L972" s="468"/>
      <c r="M972" s="484">
        <v>1.8798925991403302E-3</v>
      </c>
    </row>
    <row r="973" spans="1:13" s="225" customFormat="1" ht="30" hidden="1" customHeight="1" outlineLevel="7" x14ac:dyDescent="0.2">
      <c r="A973" s="221"/>
      <c r="B973" s="227"/>
      <c r="C973" s="248"/>
      <c r="D973" s="248"/>
      <c r="E973" s="254"/>
      <c r="F973" s="265"/>
      <c r="G973" s="270"/>
      <c r="H973" s="270"/>
      <c r="I973" s="511" t="s">
        <v>294</v>
      </c>
      <c r="J973" s="483"/>
      <c r="K973" s="483"/>
      <c r="L973" s="468"/>
      <c r="M973" s="484">
        <v>4.6997314978508255E-4</v>
      </c>
    </row>
    <row r="974" spans="1:13" s="225" customFormat="1" ht="30" hidden="1" customHeight="1" outlineLevel="5" collapsed="1" x14ac:dyDescent="0.2">
      <c r="A974" s="221"/>
      <c r="B974" s="227"/>
      <c r="C974" s="248"/>
      <c r="D974" s="248"/>
      <c r="E974" s="254"/>
      <c r="F974" s="265"/>
      <c r="G974" s="270"/>
      <c r="H974" s="270"/>
      <c r="I974" s="514" t="s">
        <v>167</v>
      </c>
      <c r="J974" s="490"/>
      <c r="K974" s="490"/>
      <c r="L974" s="493"/>
      <c r="M974" s="492">
        <v>6.0933795429083506E-3</v>
      </c>
    </row>
    <row r="975" spans="1:13" s="225" customFormat="1" ht="30" hidden="1" customHeight="1" outlineLevel="7" x14ac:dyDescent="0.2">
      <c r="A975" s="221"/>
      <c r="B975" s="227"/>
      <c r="C975" s="248"/>
      <c r="D975" s="248"/>
      <c r="E975" s="254"/>
      <c r="F975" s="265"/>
      <c r="G975" s="270"/>
      <c r="H975" s="270"/>
      <c r="I975" s="511" t="s">
        <v>291</v>
      </c>
      <c r="J975" s="483"/>
      <c r="K975" s="483"/>
      <c r="L975" s="468"/>
      <c r="M975" s="484">
        <v>3.0466897714541755E-4</v>
      </c>
    </row>
    <row r="976" spans="1:13" s="225" customFormat="1" ht="30" hidden="1" customHeight="1" outlineLevel="7" x14ac:dyDescent="0.2">
      <c r="A976" s="221"/>
      <c r="B976" s="227"/>
      <c r="C976" s="248"/>
      <c r="D976" s="248"/>
      <c r="E976" s="254"/>
      <c r="F976" s="265"/>
      <c r="G976" s="270"/>
      <c r="H976" s="270"/>
      <c r="I976" s="511" t="s">
        <v>292</v>
      </c>
      <c r="J976" s="483"/>
      <c r="K976" s="483"/>
      <c r="L976" s="468"/>
      <c r="M976" s="484">
        <v>3.0466897714541755E-4</v>
      </c>
    </row>
    <row r="977" spans="1:13" s="225" customFormat="1" ht="30" hidden="1" customHeight="1" outlineLevel="7" x14ac:dyDescent="0.2">
      <c r="A977" s="221"/>
      <c r="B977" s="227"/>
      <c r="C977" s="248"/>
      <c r="D977" s="248"/>
      <c r="E977" s="254"/>
      <c r="F977" s="265"/>
      <c r="G977" s="270"/>
      <c r="H977" s="270"/>
      <c r="I977" s="511" t="s">
        <v>231</v>
      </c>
      <c r="J977" s="483"/>
      <c r="K977" s="483"/>
      <c r="L977" s="468"/>
      <c r="M977" s="484">
        <v>2.1326828400179227E-3</v>
      </c>
    </row>
    <row r="978" spans="1:13" s="225" customFormat="1" ht="30" hidden="1" customHeight="1" outlineLevel="7" x14ac:dyDescent="0.2">
      <c r="A978" s="221"/>
      <c r="B978" s="227"/>
      <c r="C978" s="248"/>
      <c r="D978" s="248"/>
      <c r="E978" s="254"/>
      <c r="F978" s="265"/>
      <c r="G978" s="270"/>
      <c r="H978" s="270"/>
      <c r="I978" s="511" t="s">
        <v>80</v>
      </c>
      <c r="J978" s="483"/>
      <c r="K978" s="483"/>
      <c r="L978" s="468"/>
      <c r="M978" s="484">
        <v>9.1400693143625254E-4</v>
      </c>
    </row>
    <row r="979" spans="1:13" s="225" customFormat="1" ht="30" hidden="1" customHeight="1" outlineLevel="7" x14ac:dyDescent="0.2">
      <c r="A979" s="221"/>
      <c r="B979" s="227"/>
      <c r="C979" s="248"/>
      <c r="D979" s="248"/>
      <c r="E979" s="254"/>
      <c r="F979" s="265"/>
      <c r="G979" s="270"/>
      <c r="H979" s="270"/>
      <c r="I979" s="511" t="s">
        <v>82</v>
      </c>
      <c r="J979" s="483"/>
      <c r="K979" s="483"/>
      <c r="L979" s="468"/>
      <c r="M979" s="484">
        <v>9.1400693143625254E-4</v>
      </c>
    </row>
    <row r="980" spans="1:13" s="225" customFormat="1" ht="30" hidden="1" customHeight="1" outlineLevel="7" x14ac:dyDescent="0.2">
      <c r="A980" s="221"/>
      <c r="B980" s="227"/>
      <c r="C980" s="248"/>
      <c r="D980" s="248"/>
      <c r="E980" s="254"/>
      <c r="F980" s="265"/>
      <c r="G980" s="270"/>
      <c r="H980" s="270"/>
      <c r="I980" s="511" t="s">
        <v>293</v>
      </c>
      <c r="J980" s="483"/>
      <c r="K980" s="483"/>
      <c r="L980" s="468"/>
      <c r="M980" s="484">
        <v>1.2186759085816702E-3</v>
      </c>
    </row>
    <row r="981" spans="1:13" s="225" customFormat="1" ht="30" hidden="1" customHeight="1" outlineLevel="7" x14ac:dyDescent="0.2">
      <c r="A981" s="221"/>
      <c r="B981" s="227"/>
      <c r="C981" s="248"/>
      <c r="D981" s="248"/>
      <c r="E981" s="254"/>
      <c r="F981" s="265"/>
      <c r="G981" s="270"/>
      <c r="H981" s="270"/>
      <c r="I981" s="511" t="s">
        <v>294</v>
      </c>
      <c r="J981" s="483"/>
      <c r="K981" s="483"/>
      <c r="L981" s="468"/>
      <c r="M981" s="484">
        <v>3.0466897714541755E-4</v>
      </c>
    </row>
    <row r="982" spans="1:13" s="225" customFormat="1" ht="30" hidden="1" customHeight="1" outlineLevel="5" collapsed="1" x14ac:dyDescent="0.2">
      <c r="A982" s="221"/>
      <c r="B982" s="227"/>
      <c r="C982" s="248"/>
      <c r="D982" s="248"/>
      <c r="E982" s="254"/>
      <c r="F982" s="265"/>
      <c r="G982" s="270"/>
      <c r="H982" s="270"/>
      <c r="I982" s="514" t="s">
        <v>168</v>
      </c>
      <c r="J982" s="490"/>
      <c r="K982" s="490"/>
      <c r="L982" s="493"/>
      <c r="M982" s="492">
        <v>6.0933795429083506E-3</v>
      </c>
    </row>
    <row r="983" spans="1:13" s="225" customFormat="1" ht="30" hidden="1" customHeight="1" outlineLevel="7" x14ac:dyDescent="0.2">
      <c r="A983" s="221"/>
      <c r="B983" s="227"/>
      <c r="C983" s="248"/>
      <c r="D983" s="248"/>
      <c r="E983" s="254"/>
      <c r="F983" s="265"/>
      <c r="G983" s="270"/>
      <c r="H983" s="270"/>
      <c r="I983" s="511" t="s">
        <v>291</v>
      </c>
      <c r="J983" s="483"/>
      <c r="K983" s="483"/>
      <c r="L983" s="468"/>
      <c r="M983" s="484">
        <v>3.0466897714541755E-4</v>
      </c>
    </row>
    <row r="984" spans="1:13" s="225" customFormat="1" ht="30" hidden="1" customHeight="1" outlineLevel="7" x14ac:dyDescent="0.2">
      <c r="A984" s="221"/>
      <c r="B984" s="227"/>
      <c r="C984" s="248"/>
      <c r="D984" s="248"/>
      <c r="E984" s="254"/>
      <c r="F984" s="265"/>
      <c r="G984" s="270"/>
      <c r="H984" s="270"/>
      <c r="I984" s="511" t="s">
        <v>292</v>
      </c>
      <c r="J984" s="483"/>
      <c r="K984" s="483"/>
      <c r="L984" s="468"/>
      <c r="M984" s="484">
        <v>3.0466897714541755E-4</v>
      </c>
    </row>
    <row r="985" spans="1:13" s="225" customFormat="1" ht="30" hidden="1" customHeight="1" outlineLevel="7" x14ac:dyDescent="0.2">
      <c r="A985" s="221"/>
      <c r="B985" s="227"/>
      <c r="C985" s="248"/>
      <c r="D985" s="248"/>
      <c r="E985" s="254"/>
      <c r="F985" s="265"/>
      <c r="G985" s="270"/>
      <c r="H985" s="270"/>
      <c r="I985" s="511" t="s">
        <v>231</v>
      </c>
      <c r="J985" s="483"/>
      <c r="K985" s="483"/>
      <c r="L985" s="468"/>
      <c r="M985" s="484">
        <v>2.1326828400179227E-3</v>
      </c>
    </row>
    <row r="986" spans="1:13" s="225" customFormat="1" ht="30" hidden="1" customHeight="1" outlineLevel="7" x14ac:dyDescent="0.2">
      <c r="A986" s="221"/>
      <c r="B986" s="227"/>
      <c r="C986" s="248"/>
      <c r="D986" s="248"/>
      <c r="E986" s="254"/>
      <c r="F986" s="265"/>
      <c r="G986" s="270"/>
      <c r="H986" s="270"/>
      <c r="I986" s="511" t="s">
        <v>80</v>
      </c>
      <c r="J986" s="483"/>
      <c r="K986" s="483"/>
      <c r="L986" s="468"/>
      <c r="M986" s="484">
        <v>9.1400693143625254E-4</v>
      </c>
    </row>
    <row r="987" spans="1:13" s="225" customFormat="1" ht="30" hidden="1" customHeight="1" outlineLevel="7" x14ac:dyDescent="0.2">
      <c r="A987" s="221"/>
      <c r="B987" s="227"/>
      <c r="C987" s="248"/>
      <c r="D987" s="248"/>
      <c r="E987" s="254"/>
      <c r="F987" s="265"/>
      <c r="G987" s="270"/>
      <c r="H987" s="270"/>
      <c r="I987" s="511" t="s">
        <v>82</v>
      </c>
      <c r="J987" s="483"/>
      <c r="K987" s="483"/>
      <c r="L987" s="468"/>
      <c r="M987" s="484">
        <v>9.1400693143625254E-4</v>
      </c>
    </row>
    <row r="988" spans="1:13" s="225" customFormat="1" ht="30" hidden="1" customHeight="1" outlineLevel="7" x14ac:dyDescent="0.2">
      <c r="A988" s="221"/>
      <c r="B988" s="227"/>
      <c r="C988" s="248"/>
      <c r="D988" s="248"/>
      <c r="E988" s="254"/>
      <c r="F988" s="265"/>
      <c r="G988" s="270"/>
      <c r="H988" s="270"/>
      <c r="I988" s="511" t="s">
        <v>293</v>
      </c>
      <c r="J988" s="483"/>
      <c r="K988" s="483"/>
      <c r="L988" s="468"/>
      <c r="M988" s="484">
        <v>1.2186759085816702E-3</v>
      </c>
    </row>
    <row r="989" spans="1:13" s="225" customFormat="1" ht="30" hidden="1" customHeight="1" outlineLevel="7" x14ac:dyDescent="0.2">
      <c r="A989" s="221"/>
      <c r="B989" s="227"/>
      <c r="C989" s="248"/>
      <c r="D989" s="248"/>
      <c r="E989" s="254"/>
      <c r="F989" s="265"/>
      <c r="G989" s="270"/>
      <c r="H989" s="270"/>
      <c r="I989" s="511" t="s">
        <v>294</v>
      </c>
      <c r="J989" s="483"/>
      <c r="K989" s="483"/>
      <c r="L989" s="468"/>
      <c r="M989" s="484">
        <v>3.0466897714541755E-4</v>
      </c>
    </row>
    <row r="990" spans="1:13" s="225" customFormat="1" ht="30" hidden="1" customHeight="1" outlineLevel="5" collapsed="1" x14ac:dyDescent="0.2">
      <c r="A990" s="221"/>
      <c r="B990" s="227"/>
      <c r="C990" s="248"/>
      <c r="D990" s="248"/>
      <c r="E990" s="254"/>
      <c r="F990" s="265"/>
      <c r="G990" s="270"/>
      <c r="H990" s="270"/>
      <c r="I990" s="514" t="s">
        <v>169</v>
      </c>
      <c r="J990" s="490"/>
      <c r="K990" s="490"/>
      <c r="L990" s="493"/>
      <c r="M990" s="492">
        <v>6.0933795429083506E-3</v>
      </c>
    </row>
    <row r="991" spans="1:13" s="225" customFormat="1" ht="30" hidden="1" customHeight="1" outlineLevel="7" x14ac:dyDescent="0.2">
      <c r="A991" s="221"/>
      <c r="B991" s="227"/>
      <c r="C991" s="248"/>
      <c r="D991" s="248"/>
      <c r="E991" s="254"/>
      <c r="F991" s="265"/>
      <c r="G991" s="270"/>
      <c r="H991" s="270"/>
      <c r="I991" s="511" t="s">
        <v>291</v>
      </c>
      <c r="J991" s="483"/>
      <c r="K991" s="483"/>
      <c r="L991" s="468"/>
      <c r="M991" s="484">
        <v>3.0466897714541755E-4</v>
      </c>
    </row>
    <row r="992" spans="1:13" s="225" customFormat="1" ht="30" hidden="1" customHeight="1" outlineLevel="7" x14ac:dyDescent="0.2">
      <c r="A992" s="221"/>
      <c r="B992" s="227"/>
      <c r="C992" s="248"/>
      <c r="D992" s="248"/>
      <c r="E992" s="254"/>
      <c r="F992" s="265"/>
      <c r="G992" s="270"/>
      <c r="H992" s="270"/>
      <c r="I992" s="511" t="s">
        <v>292</v>
      </c>
      <c r="J992" s="483"/>
      <c r="K992" s="483"/>
      <c r="L992" s="468"/>
      <c r="M992" s="484">
        <v>3.0466897714541755E-4</v>
      </c>
    </row>
    <row r="993" spans="1:13" s="225" customFormat="1" ht="30" hidden="1" customHeight="1" outlineLevel="7" x14ac:dyDescent="0.2">
      <c r="A993" s="221"/>
      <c r="B993" s="227"/>
      <c r="C993" s="248"/>
      <c r="D993" s="248"/>
      <c r="E993" s="254"/>
      <c r="F993" s="265"/>
      <c r="G993" s="270"/>
      <c r="H993" s="270"/>
      <c r="I993" s="511" t="s">
        <v>231</v>
      </c>
      <c r="J993" s="483"/>
      <c r="K993" s="483"/>
      <c r="L993" s="468"/>
      <c r="M993" s="484">
        <v>2.1326828400179227E-3</v>
      </c>
    </row>
    <row r="994" spans="1:13" s="225" customFormat="1" ht="30" hidden="1" customHeight="1" outlineLevel="7" x14ac:dyDescent="0.2">
      <c r="A994" s="221"/>
      <c r="B994" s="227"/>
      <c r="C994" s="248"/>
      <c r="D994" s="248"/>
      <c r="E994" s="254"/>
      <c r="F994" s="265"/>
      <c r="G994" s="270"/>
      <c r="H994" s="270"/>
      <c r="I994" s="511" t="s">
        <v>80</v>
      </c>
      <c r="J994" s="483"/>
      <c r="K994" s="483"/>
      <c r="L994" s="468"/>
      <c r="M994" s="484">
        <v>9.1400693143625254E-4</v>
      </c>
    </row>
    <row r="995" spans="1:13" s="225" customFormat="1" ht="30" hidden="1" customHeight="1" outlineLevel="7" x14ac:dyDescent="0.2">
      <c r="A995" s="221"/>
      <c r="B995" s="227"/>
      <c r="C995" s="248"/>
      <c r="D995" s="248"/>
      <c r="E995" s="254"/>
      <c r="F995" s="265"/>
      <c r="G995" s="270"/>
      <c r="H995" s="270"/>
      <c r="I995" s="511" t="s">
        <v>82</v>
      </c>
      <c r="J995" s="483"/>
      <c r="K995" s="483"/>
      <c r="L995" s="468"/>
      <c r="M995" s="484">
        <v>9.1400693143625254E-4</v>
      </c>
    </row>
    <row r="996" spans="1:13" s="225" customFormat="1" ht="30" hidden="1" customHeight="1" outlineLevel="7" x14ac:dyDescent="0.2">
      <c r="A996" s="221"/>
      <c r="B996" s="227"/>
      <c r="C996" s="248"/>
      <c r="D996" s="248"/>
      <c r="E996" s="254"/>
      <c r="F996" s="265"/>
      <c r="G996" s="270"/>
      <c r="H996" s="270"/>
      <c r="I996" s="511" t="s">
        <v>293</v>
      </c>
      <c r="J996" s="483"/>
      <c r="K996" s="483"/>
      <c r="L996" s="468"/>
      <c r="M996" s="484">
        <v>1.2186759085816702E-3</v>
      </c>
    </row>
    <row r="997" spans="1:13" s="225" customFormat="1" ht="30" hidden="1" customHeight="1" outlineLevel="7" x14ac:dyDescent="0.2">
      <c r="A997" s="221"/>
      <c r="B997" s="227"/>
      <c r="C997" s="248"/>
      <c r="D997" s="248"/>
      <c r="E997" s="254"/>
      <c r="F997" s="265"/>
      <c r="G997" s="270"/>
      <c r="H997" s="270"/>
      <c r="I997" s="511" t="s">
        <v>294</v>
      </c>
      <c r="J997" s="483"/>
      <c r="K997" s="483"/>
      <c r="L997" s="468"/>
      <c r="M997" s="484">
        <v>3.0466897714541755E-4</v>
      </c>
    </row>
    <row r="998" spans="1:13" s="225" customFormat="1" ht="30" hidden="1" customHeight="1" outlineLevel="5" collapsed="1" x14ac:dyDescent="0.2">
      <c r="A998" s="221"/>
      <c r="B998" s="227"/>
      <c r="C998" s="248"/>
      <c r="D998" s="248"/>
      <c r="E998" s="254"/>
      <c r="F998" s="265"/>
      <c r="G998" s="270"/>
      <c r="H998" s="270"/>
      <c r="I998" s="514" t="s">
        <v>170</v>
      </c>
      <c r="J998" s="490"/>
      <c r="K998" s="490"/>
      <c r="L998" s="493"/>
      <c r="M998" s="492">
        <v>3.1506356577743768E-3</v>
      </c>
    </row>
    <row r="999" spans="1:13" s="225" customFormat="1" ht="30" hidden="1" customHeight="1" outlineLevel="7" x14ac:dyDescent="0.2">
      <c r="A999" s="221"/>
      <c r="B999" s="227"/>
      <c r="C999" s="248"/>
      <c r="D999" s="248"/>
      <c r="E999" s="254"/>
      <c r="F999" s="265"/>
      <c r="G999" s="270"/>
      <c r="H999" s="270"/>
      <c r="I999" s="511" t="s">
        <v>291</v>
      </c>
      <c r="J999" s="483"/>
      <c r="K999" s="483"/>
      <c r="L999" s="468"/>
      <c r="M999" s="484">
        <v>1.5753178288871884E-4</v>
      </c>
    </row>
    <row r="1000" spans="1:13" s="225" customFormat="1" ht="30" hidden="1" customHeight="1" outlineLevel="7" x14ac:dyDescent="0.2">
      <c r="A1000" s="221"/>
      <c r="B1000" s="227"/>
      <c r="C1000" s="248"/>
      <c r="D1000" s="248"/>
      <c r="E1000" s="254"/>
      <c r="F1000" s="265"/>
      <c r="G1000" s="270"/>
      <c r="H1000" s="270"/>
      <c r="I1000" s="511" t="s">
        <v>292</v>
      </c>
      <c r="J1000" s="483"/>
      <c r="K1000" s="483"/>
      <c r="L1000" s="468"/>
      <c r="M1000" s="484">
        <v>1.5753178288871884E-4</v>
      </c>
    </row>
    <row r="1001" spans="1:13" s="225" customFormat="1" ht="30" hidden="1" customHeight="1" outlineLevel="7" x14ac:dyDescent="0.2">
      <c r="A1001" s="221"/>
      <c r="B1001" s="227"/>
      <c r="C1001" s="248"/>
      <c r="D1001" s="248"/>
      <c r="E1001" s="254"/>
      <c r="F1001" s="265"/>
      <c r="G1001" s="270"/>
      <c r="H1001" s="270"/>
      <c r="I1001" s="511" t="s">
        <v>231</v>
      </c>
      <c r="J1001" s="483"/>
      <c r="K1001" s="483"/>
      <c r="L1001" s="468"/>
      <c r="M1001" s="484">
        <v>1.1027224802210318E-3</v>
      </c>
    </row>
    <row r="1002" spans="1:13" s="225" customFormat="1" ht="30" hidden="1" customHeight="1" outlineLevel="7" x14ac:dyDescent="0.2">
      <c r="A1002" s="221"/>
      <c r="B1002" s="227"/>
      <c r="C1002" s="248"/>
      <c r="D1002" s="248"/>
      <c r="E1002" s="254"/>
      <c r="F1002" s="265"/>
      <c r="G1002" s="270"/>
      <c r="H1002" s="270"/>
      <c r="I1002" s="511" t="s">
        <v>80</v>
      </c>
      <c r="J1002" s="483"/>
      <c r="K1002" s="483"/>
      <c r="L1002" s="468"/>
      <c r="M1002" s="484">
        <v>4.7259534866615652E-4</v>
      </c>
    </row>
    <row r="1003" spans="1:13" s="225" customFormat="1" ht="30" hidden="1" customHeight="1" outlineLevel="7" x14ac:dyDescent="0.2">
      <c r="A1003" s="221"/>
      <c r="B1003" s="227"/>
      <c r="C1003" s="248"/>
      <c r="D1003" s="248"/>
      <c r="E1003" s="254"/>
      <c r="F1003" s="265"/>
      <c r="G1003" s="270"/>
      <c r="H1003" s="270"/>
      <c r="I1003" s="511" t="s">
        <v>82</v>
      </c>
      <c r="J1003" s="483"/>
      <c r="K1003" s="483"/>
      <c r="L1003" s="468"/>
      <c r="M1003" s="484">
        <v>4.7259534866615652E-4</v>
      </c>
    </row>
    <row r="1004" spans="1:13" s="225" customFormat="1" ht="30" hidden="1" customHeight="1" outlineLevel="7" x14ac:dyDescent="0.2">
      <c r="A1004" s="221"/>
      <c r="B1004" s="227"/>
      <c r="C1004" s="248"/>
      <c r="D1004" s="248"/>
      <c r="E1004" s="254"/>
      <c r="F1004" s="265"/>
      <c r="G1004" s="270"/>
      <c r="H1004" s="270"/>
      <c r="I1004" s="511" t="s">
        <v>293</v>
      </c>
      <c r="J1004" s="483"/>
      <c r="K1004" s="483"/>
      <c r="L1004" s="468"/>
      <c r="M1004" s="484">
        <v>6.3012713155487536E-4</v>
      </c>
    </row>
    <row r="1005" spans="1:13" s="225" customFormat="1" ht="30" hidden="1" customHeight="1" outlineLevel="7" x14ac:dyDescent="0.2">
      <c r="A1005" s="221"/>
      <c r="B1005" s="227"/>
      <c r="C1005" s="248"/>
      <c r="D1005" s="248"/>
      <c r="E1005" s="254"/>
      <c r="F1005" s="265"/>
      <c r="G1005" s="270"/>
      <c r="H1005" s="270"/>
      <c r="I1005" s="511" t="s">
        <v>294</v>
      </c>
      <c r="J1005" s="483"/>
      <c r="K1005" s="483"/>
      <c r="L1005" s="468"/>
      <c r="M1005" s="484">
        <v>1.5753178288871884E-4</v>
      </c>
    </row>
    <row r="1006" spans="1:13" s="225" customFormat="1" ht="30" customHeight="1" outlineLevel="2" x14ac:dyDescent="0.2">
      <c r="A1006" s="221"/>
      <c r="B1006" s="227"/>
      <c r="C1006" s="248"/>
      <c r="D1006" s="248"/>
      <c r="E1006" s="248"/>
      <c r="F1006" s="248"/>
      <c r="G1006" s="248"/>
      <c r="H1006" s="248"/>
      <c r="I1006" s="509" t="s">
        <v>171</v>
      </c>
      <c r="J1006" s="475"/>
      <c r="K1006" s="475"/>
      <c r="L1006" s="478"/>
      <c r="M1006" s="477">
        <v>0.21874366388846214</v>
      </c>
    </row>
    <row r="1007" spans="1:13" s="225" customFormat="1" ht="30" customHeight="1" outlineLevel="3" collapsed="1" x14ac:dyDescent="0.2">
      <c r="A1007" s="221"/>
      <c r="B1007" s="227"/>
      <c r="C1007" s="248"/>
      <c r="D1007" s="248"/>
      <c r="E1007" s="254"/>
      <c r="F1007" s="254"/>
      <c r="G1007" s="254"/>
      <c r="H1007" s="254"/>
      <c r="I1007" s="510" t="s">
        <v>21</v>
      </c>
      <c r="J1007" s="479"/>
      <c r="K1007" s="479"/>
      <c r="L1007" s="482"/>
      <c r="M1007" s="481">
        <v>1.3229945601364094E-2</v>
      </c>
    </row>
    <row r="1008" spans="1:13" s="225" customFormat="1" ht="30" hidden="1" customHeight="1" outlineLevel="7" x14ac:dyDescent="0.2">
      <c r="A1008" s="221"/>
      <c r="B1008" s="227"/>
      <c r="C1008" s="248"/>
      <c r="D1008" s="248"/>
      <c r="E1008" s="254"/>
      <c r="F1008" s="254"/>
      <c r="G1008" s="254"/>
      <c r="H1008" s="254"/>
      <c r="I1008" s="511" t="s">
        <v>151</v>
      </c>
      <c r="J1008" s="483" t="s">
        <v>257</v>
      </c>
      <c r="K1008" s="483"/>
      <c r="L1008" s="468"/>
      <c r="M1008" s="484">
        <v>6.6149728006820483E-5</v>
      </c>
    </row>
    <row r="1009" spans="1:13" s="225" customFormat="1" ht="30" hidden="1" customHeight="1" outlineLevel="7" x14ac:dyDescent="0.2">
      <c r="A1009" s="221"/>
      <c r="B1009" s="227"/>
      <c r="C1009" s="248"/>
      <c r="D1009" s="248"/>
      <c r="E1009" s="254"/>
      <c r="F1009" s="254"/>
      <c r="G1009" s="254"/>
      <c r="H1009" s="254"/>
      <c r="I1009" s="511" t="s">
        <v>152</v>
      </c>
      <c r="J1009" s="483" t="s">
        <v>257</v>
      </c>
      <c r="K1009" s="483"/>
      <c r="L1009" s="468"/>
      <c r="M1009" s="484">
        <v>6.6149728006820483E-5</v>
      </c>
    </row>
    <row r="1010" spans="1:13" s="225" customFormat="1" ht="30" hidden="1" customHeight="1" outlineLevel="7" x14ac:dyDescent="0.2">
      <c r="A1010" s="221"/>
      <c r="B1010" s="227"/>
      <c r="C1010" s="248"/>
      <c r="D1010" s="248"/>
      <c r="E1010" s="254"/>
      <c r="F1010" s="254"/>
      <c r="G1010" s="254"/>
      <c r="H1010" s="254"/>
      <c r="I1010" s="511" t="s">
        <v>153</v>
      </c>
      <c r="J1010" s="483" t="s">
        <v>257</v>
      </c>
      <c r="K1010" s="483"/>
      <c r="L1010" s="468"/>
      <c r="M1010" s="484">
        <v>6.6149728006820483E-5</v>
      </c>
    </row>
    <row r="1011" spans="1:13" s="225" customFormat="1" ht="30" hidden="1" customHeight="1" outlineLevel="7" x14ac:dyDescent="0.2">
      <c r="A1011" s="221"/>
      <c r="B1011" s="227"/>
      <c r="C1011" s="248"/>
      <c r="D1011" s="248"/>
      <c r="E1011" s="254"/>
      <c r="F1011" s="254"/>
      <c r="G1011" s="254"/>
      <c r="H1011" s="254"/>
      <c r="I1011" s="511" t="s">
        <v>154</v>
      </c>
      <c r="J1011" s="483" t="s">
        <v>257</v>
      </c>
      <c r="K1011" s="483"/>
      <c r="L1011" s="468"/>
      <c r="M1011" s="484">
        <v>6.6149728006820483E-5</v>
      </c>
    </row>
    <row r="1012" spans="1:13" s="225" customFormat="1" ht="30" hidden="1" customHeight="1" outlineLevel="7" x14ac:dyDescent="0.2">
      <c r="A1012" s="221"/>
      <c r="B1012" s="227"/>
      <c r="C1012" s="248"/>
      <c r="D1012" s="248"/>
      <c r="E1012" s="254"/>
      <c r="F1012" s="254"/>
      <c r="G1012" s="254"/>
      <c r="H1012" s="254"/>
      <c r="I1012" s="511" t="s">
        <v>155</v>
      </c>
      <c r="J1012" s="483" t="s">
        <v>257</v>
      </c>
      <c r="K1012" s="483"/>
      <c r="L1012" s="468"/>
      <c r="M1012" s="484">
        <v>6.6149728006820483E-5</v>
      </c>
    </row>
    <row r="1013" spans="1:13" s="225" customFormat="1" ht="30" hidden="1" customHeight="1" outlineLevel="7" x14ac:dyDescent="0.2">
      <c r="A1013" s="221"/>
      <c r="B1013" s="227"/>
      <c r="C1013" s="248"/>
      <c r="D1013" s="248"/>
      <c r="E1013" s="254"/>
      <c r="F1013" s="254"/>
      <c r="G1013" s="254"/>
      <c r="H1013" s="254"/>
      <c r="I1013" s="511" t="s">
        <v>156</v>
      </c>
      <c r="J1013" s="483" t="s">
        <v>257</v>
      </c>
      <c r="K1013" s="483"/>
      <c r="L1013" s="468"/>
      <c r="M1013" s="484">
        <v>3.9689836804092278E-3</v>
      </c>
    </row>
    <row r="1014" spans="1:13" s="225" customFormat="1" ht="30" hidden="1" customHeight="1" outlineLevel="7" x14ac:dyDescent="0.2">
      <c r="A1014" s="221"/>
      <c r="B1014" s="227"/>
      <c r="C1014" s="248"/>
      <c r="D1014" s="248"/>
      <c r="E1014" s="254"/>
      <c r="F1014" s="254"/>
      <c r="G1014" s="254"/>
      <c r="H1014" s="254"/>
      <c r="I1014" s="511" t="s">
        <v>157</v>
      </c>
      <c r="J1014" s="483" t="s">
        <v>257</v>
      </c>
      <c r="K1014" s="483"/>
      <c r="L1014" s="468"/>
      <c r="M1014" s="484">
        <v>6.6149728006820483E-5</v>
      </c>
    </row>
    <row r="1015" spans="1:13" s="225" customFormat="1" ht="30" hidden="1" customHeight="1" outlineLevel="7" x14ac:dyDescent="0.2">
      <c r="A1015" s="221"/>
      <c r="B1015" s="227"/>
      <c r="C1015" s="248"/>
      <c r="D1015" s="248"/>
      <c r="E1015" s="254"/>
      <c r="F1015" s="254"/>
      <c r="G1015" s="254"/>
      <c r="H1015" s="254"/>
      <c r="I1015" s="511" t="s">
        <v>158</v>
      </c>
      <c r="J1015" s="483" t="s">
        <v>257</v>
      </c>
      <c r="K1015" s="483"/>
      <c r="L1015" s="468"/>
      <c r="M1015" s="484">
        <v>6.6149728006820483E-5</v>
      </c>
    </row>
    <row r="1016" spans="1:13" s="225" customFormat="1" ht="30" hidden="1" customHeight="1" outlineLevel="7" x14ac:dyDescent="0.2">
      <c r="A1016" s="221"/>
      <c r="B1016" s="227"/>
      <c r="C1016" s="248"/>
      <c r="D1016" s="248"/>
      <c r="E1016" s="254"/>
      <c r="F1016" s="254"/>
      <c r="G1016" s="254"/>
      <c r="H1016" s="254"/>
      <c r="I1016" s="511" t="s">
        <v>159</v>
      </c>
      <c r="J1016" s="483" t="s">
        <v>257</v>
      </c>
      <c r="K1016" s="483"/>
      <c r="L1016" s="468"/>
      <c r="M1016" s="484">
        <v>1.0583956481091277E-3</v>
      </c>
    </row>
    <row r="1017" spans="1:13" s="225" customFormat="1" ht="30" hidden="1" customHeight="1" outlineLevel="7" x14ac:dyDescent="0.2">
      <c r="A1017" s="221"/>
      <c r="B1017" s="227"/>
      <c r="C1017" s="248"/>
      <c r="D1017" s="248"/>
      <c r="E1017" s="254"/>
      <c r="F1017" s="254"/>
      <c r="G1017" s="254"/>
      <c r="H1017" s="254"/>
      <c r="I1017" s="511" t="s">
        <v>160</v>
      </c>
      <c r="J1017" s="483" t="s">
        <v>257</v>
      </c>
      <c r="K1017" s="483"/>
      <c r="L1017" s="468"/>
      <c r="M1017" s="484">
        <v>1.0583956481091277E-3</v>
      </c>
    </row>
    <row r="1018" spans="1:13" s="225" customFormat="1" ht="30" hidden="1" customHeight="1" outlineLevel="7" x14ac:dyDescent="0.2">
      <c r="A1018" s="221"/>
      <c r="B1018" s="227"/>
      <c r="C1018" s="248"/>
      <c r="D1018" s="248"/>
      <c r="E1018" s="254"/>
      <c r="F1018" s="254"/>
      <c r="G1018" s="254"/>
      <c r="H1018" s="254"/>
      <c r="I1018" s="511" t="s">
        <v>161</v>
      </c>
      <c r="J1018" s="483" t="s">
        <v>257</v>
      </c>
      <c r="K1018" s="483"/>
      <c r="L1018" s="468"/>
      <c r="M1018" s="484">
        <v>3.3074864003410243E-3</v>
      </c>
    </row>
    <row r="1019" spans="1:13" s="225" customFormat="1" ht="30" hidden="1" customHeight="1" outlineLevel="7" x14ac:dyDescent="0.2">
      <c r="A1019" s="221"/>
      <c r="B1019" s="227"/>
      <c r="C1019" s="248"/>
      <c r="D1019" s="248"/>
      <c r="E1019" s="254"/>
      <c r="F1019" s="254"/>
      <c r="G1019" s="254"/>
      <c r="H1019" s="254"/>
      <c r="I1019" s="511" t="s">
        <v>162</v>
      </c>
      <c r="J1019" s="483" t="s">
        <v>257</v>
      </c>
      <c r="K1019" s="483"/>
      <c r="L1019" s="468"/>
      <c r="M1019" s="484">
        <v>1.7198929281773323E-3</v>
      </c>
    </row>
    <row r="1020" spans="1:13" s="225" customFormat="1" ht="30" hidden="1" customHeight="1" outlineLevel="7" x14ac:dyDescent="0.2">
      <c r="A1020" s="221"/>
      <c r="B1020" s="227"/>
      <c r="C1020" s="248"/>
      <c r="D1020" s="248"/>
      <c r="E1020" s="254"/>
      <c r="F1020" s="254"/>
      <c r="G1020" s="254"/>
      <c r="H1020" s="254"/>
      <c r="I1020" s="511" t="s">
        <v>34</v>
      </c>
      <c r="J1020" s="483" t="s">
        <v>257</v>
      </c>
      <c r="K1020" s="483"/>
      <c r="L1020" s="468"/>
      <c r="M1020" s="484">
        <v>1.5875934721636914E-3</v>
      </c>
    </row>
    <row r="1021" spans="1:13" s="225" customFormat="1" ht="30" hidden="1" customHeight="1" outlineLevel="7" x14ac:dyDescent="0.2">
      <c r="A1021" s="221"/>
      <c r="B1021" s="227"/>
      <c r="C1021" s="248"/>
      <c r="D1021" s="248"/>
      <c r="E1021" s="254"/>
      <c r="F1021" s="254"/>
      <c r="G1021" s="254"/>
      <c r="H1021" s="254"/>
      <c r="I1021" s="511" t="s">
        <v>35</v>
      </c>
      <c r="J1021" s="483" t="s">
        <v>257</v>
      </c>
      <c r="K1021" s="483"/>
      <c r="L1021" s="468"/>
      <c r="M1021" s="484">
        <v>6.6149728006820483E-5</v>
      </c>
    </row>
    <row r="1022" spans="1:13" s="225" customFormat="1" ht="30" customHeight="1" outlineLevel="3" collapsed="1" x14ac:dyDescent="0.2">
      <c r="A1022" s="221"/>
      <c r="B1022" s="227"/>
      <c r="C1022" s="248"/>
      <c r="D1022" s="248"/>
      <c r="E1022" s="254"/>
      <c r="F1022" s="254"/>
      <c r="G1022" s="254"/>
      <c r="H1022" s="254"/>
      <c r="I1022" s="510" t="s">
        <v>56</v>
      </c>
      <c r="J1022" s="479"/>
      <c r="K1022" s="479"/>
      <c r="L1022" s="480"/>
      <c r="M1022" s="481">
        <v>0.10221401063789579</v>
      </c>
    </row>
    <row r="1023" spans="1:13" s="225" customFormat="1" ht="30" hidden="1" customHeight="1" outlineLevel="4" collapsed="1" x14ac:dyDescent="0.2">
      <c r="A1023" s="221"/>
      <c r="B1023" s="227"/>
      <c r="C1023" s="248"/>
      <c r="D1023" s="248"/>
      <c r="E1023" s="254"/>
      <c r="F1023" s="265"/>
      <c r="G1023" s="265"/>
      <c r="H1023" s="265"/>
      <c r="I1023" s="513" t="s">
        <v>57</v>
      </c>
      <c r="J1023" s="486"/>
      <c r="K1023" s="486"/>
      <c r="L1023" s="487"/>
      <c r="M1023" s="488">
        <v>0.10116955021692456</v>
      </c>
    </row>
    <row r="1024" spans="1:13" s="225" customFormat="1" ht="30" hidden="1" customHeight="1" outlineLevel="5" collapsed="1" x14ac:dyDescent="0.2">
      <c r="A1024" s="221"/>
      <c r="B1024" s="227"/>
      <c r="C1024" s="248"/>
      <c r="D1024" s="248"/>
      <c r="E1024" s="254"/>
      <c r="F1024" s="265"/>
      <c r="G1024" s="270"/>
      <c r="H1024" s="270"/>
      <c r="I1024" s="514" t="s">
        <v>58</v>
      </c>
      <c r="J1024" s="490"/>
      <c r="K1024" s="490"/>
      <c r="L1024" s="491"/>
      <c r="M1024" s="492">
        <v>3.5409689170514742E-2</v>
      </c>
    </row>
    <row r="1025" spans="1:13" s="225" customFormat="1" ht="30" hidden="1" customHeight="1" outlineLevel="6" x14ac:dyDescent="0.2">
      <c r="A1025" s="221"/>
      <c r="B1025" s="227"/>
      <c r="C1025" s="248"/>
      <c r="D1025" s="248"/>
      <c r="E1025" s="254"/>
      <c r="F1025" s="265"/>
      <c r="G1025" s="270"/>
      <c r="H1025" s="278"/>
      <c r="I1025" s="517" t="s">
        <v>59</v>
      </c>
      <c r="J1025" s="496"/>
      <c r="K1025" s="496"/>
      <c r="L1025" s="500"/>
      <c r="M1025" s="498">
        <v>3.8887085581293594E-3</v>
      </c>
    </row>
    <row r="1026" spans="1:13" s="225" customFormat="1" ht="30" hidden="1" customHeight="1" outlineLevel="7" x14ac:dyDescent="0.2">
      <c r="A1026" s="221"/>
      <c r="B1026" s="227"/>
      <c r="C1026" s="248"/>
      <c r="D1026" s="248"/>
      <c r="E1026" s="254"/>
      <c r="F1026" s="265"/>
      <c r="G1026" s="270"/>
      <c r="H1026" s="278"/>
      <c r="I1026" s="512" t="s">
        <v>60</v>
      </c>
      <c r="J1026" s="485" t="s">
        <v>261</v>
      </c>
      <c r="K1026" s="485"/>
      <c r="L1026" s="468"/>
      <c r="M1026" s="499">
        <v>1.9443542790646798E-4</v>
      </c>
    </row>
    <row r="1027" spans="1:13" s="225" customFormat="1" ht="30" hidden="1" customHeight="1" outlineLevel="7" x14ac:dyDescent="0.2">
      <c r="A1027" s="221"/>
      <c r="B1027" s="227"/>
      <c r="C1027" s="248"/>
      <c r="D1027" s="248"/>
      <c r="E1027" s="254"/>
      <c r="F1027" s="265"/>
      <c r="G1027" s="270"/>
      <c r="H1027" s="278"/>
      <c r="I1027" s="512" t="s">
        <v>61</v>
      </c>
      <c r="J1027" s="485" t="s">
        <v>261</v>
      </c>
      <c r="K1027" s="485"/>
      <c r="L1027" s="468"/>
      <c r="M1027" s="499">
        <v>1.3610479953452758E-3</v>
      </c>
    </row>
    <row r="1028" spans="1:13" s="225" customFormat="1" ht="30" hidden="1" customHeight="1" outlineLevel="7" x14ac:dyDescent="0.2">
      <c r="A1028" s="221"/>
      <c r="B1028" s="227"/>
      <c r="C1028" s="248"/>
      <c r="D1028" s="248"/>
      <c r="E1028" s="254"/>
      <c r="F1028" s="265"/>
      <c r="G1028" s="270"/>
      <c r="H1028" s="278"/>
      <c r="I1028" s="511" t="s">
        <v>62</v>
      </c>
      <c r="J1028" s="483" t="s">
        <v>261</v>
      </c>
      <c r="K1028" s="483"/>
      <c r="L1028" s="468"/>
      <c r="M1028" s="499">
        <v>1.3610479953452758E-3</v>
      </c>
    </row>
    <row r="1029" spans="1:13" s="225" customFormat="1" ht="30" hidden="1" customHeight="1" outlineLevel="7" x14ac:dyDescent="0.2">
      <c r="A1029" s="221"/>
      <c r="B1029" s="227"/>
      <c r="C1029" s="248"/>
      <c r="D1029" s="248"/>
      <c r="E1029" s="254"/>
      <c r="F1029" s="265"/>
      <c r="G1029" s="270"/>
      <c r="H1029" s="278"/>
      <c r="I1029" s="511" t="s">
        <v>63</v>
      </c>
      <c r="J1029" s="483" t="s">
        <v>261</v>
      </c>
      <c r="K1029" s="483"/>
      <c r="L1029" s="468"/>
      <c r="M1029" s="499">
        <v>1.9443542790646798E-4</v>
      </c>
    </row>
    <row r="1030" spans="1:13" s="225" customFormat="1" ht="30" hidden="1" customHeight="1" outlineLevel="7" x14ac:dyDescent="0.2">
      <c r="A1030" s="221"/>
      <c r="B1030" s="227"/>
      <c r="C1030" s="248"/>
      <c r="D1030" s="248"/>
      <c r="E1030" s="254"/>
      <c r="F1030" s="265"/>
      <c r="G1030" s="270"/>
      <c r="H1030" s="278"/>
      <c r="I1030" s="511" t="s">
        <v>64</v>
      </c>
      <c r="J1030" s="483" t="s">
        <v>261</v>
      </c>
      <c r="K1030" s="483"/>
      <c r="L1030" s="468"/>
      <c r="M1030" s="499">
        <v>1.9443542790646798E-4</v>
      </c>
    </row>
    <row r="1031" spans="1:13" s="225" customFormat="1" ht="30" hidden="1" customHeight="1" outlineLevel="7" x14ac:dyDescent="0.2">
      <c r="A1031" s="221"/>
      <c r="B1031" s="227"/>
      <c r="C1031" s="248"/>
      <c r="D1031" s="248"/>
      <c r="E1031" s="254"/>
      <c r="F1031" s="265"/>
      <c r="G1031" s="270"/>
      <c r="H1031" s="278"/>
      <c r="I1031" s="511" t="s">
        <v>51</v>
      </c>
      <c r="J1031" s="483" t="s">
        <v>257</v>
      </c>
      <c r="K1031" s="483"/>
      <c r="L1031" s="468"/>
      <c r="M1031" s="499">
        <v>5.8330628371940389E-4</v>
      </c>
    </row>
    <row r="1032" spans="1:13" s="225" customFormat="1" ht="30" hidden="1" customHeight="1" outlineLevel="6" x14ac:dyDescent="0.2">
      <c r="A1032" s="221"/>
      <c r="B1032" s="227"/>
      <c r="C1032" s="248"/>
      <c r="D1032" s="248"/>
      <c r="E1032" s="254"/>
      <c r="F1032" s="265"/>
      <c r="G1032" s="270"/>
      <c r="H1032" s="278"/>
      <c r="I1032" s="517" t="s">
        <v>65</v>
      </c>
      <c r="J1032" s="496"/>
      <c r="K1032" s="496"/>
      <c r="L1032" s="500"/>
      <c r="M1032" s="498">
        <v>2.8751202328604689E-2</v>
      </c>
    </row>
    <row r="1033" spans="1:13" s="225" customFormat="1" ht="30" hidden="1" customHeight="1" outlineLevel="7" x14ac:dyDescent="0.2">
      <c r="A1033" s="221"/>
      <c r="B1033" s="227"/>
      <c r="C1033" s="248"/>
      <c r="D1033" s="248"/>
      <c r="E1033" s="254"/>
      <c r="F1033" s="265"/>
      <c r="G1033" s="270"/>
      <c r="H1033" s="278"/>
      <c r="I1033" s="512" t="s">
        <v>60</v>
      </c>
      <c r="J1033" s="485" t="s">
        <v>261</v>
      </c>
      <c r="K1033" s="485"/>
      <c r="L1033" s="468"/>
      <c r="M1033" s="499">
        <v>1.4375601164302344E-3</v>
      </c>
    </row>
    <row r="1034" spans="1:13" s="225" customFormat="1" ht="30" hidden="1" customHeight="1" outlineLevel="7" x14ac:dyDescent="0.2">
      <c r="A1034" s="221"/>
      <c r="B1034" s="227"/>
      <c r="C1034" s="248"/>
      <c r="D1034" s="248"/>
      <c r="E1034" s="254"/>
      <c r="F1034" s="265"/>
      <c r="G1034" s="270"/>
      <c r="H1034" s="278"/>
      <c r="I1034" s="512" t="s">
        <v>61</v>
      </c>
      <c r="J1034" s="485" t="s">
        <v>261</v>
      </c>
      <c r="K1034" s="485"/>
      <c r="L1034" s="468"/>
      <c r="M1034" s="499">
        <v>1.0062920815011641E-2</v>
      </c>
    </row>
    <row r="1035" spans="1:13" s="225" customFormat="1" ht="30" hidden="1" customHeight="1" outlineLevel="7" x14ac:dyDescent="0.2">
      <c r="A1035" s="221"/>
      <c r="B1035" s="227"/>
      <c r="C1035" s="248"/>
      <c r="D1035" s="248"/>
      <c r="E1035" s="254"/>
      <c r="F1035" s="265"/>
      <c r="G1035" s="270"/>
      <c r="H1035" s="278"/>
      <c r="I1035" s="511" t="s">
        <v>62</v>
      </c>
      <c r="J1035" s="483" t="s">
        <v>261</v>
      </c>
      <c r="K1035" s="483"/>
      <c r="L1035" s="468"/>
      <c r="M1035" s="499">
        <v>1.0062920815011641E-2</v>
      </c>
    </row>
    <row r="1036" spans="1:13" s="225" customFormat="1" ht="30" hidden="1" customHeight="1" outlineLevel="7" x14ac:dyDescent="0.2">
      <c r="A1036" s="221"/>
      <c r="B1036" s="227"/>
      <c r="C1036" s="248"/>
      <c r="D1036" s="248"/>
      <c r="E1036" s="254"/>
      <c r="F1036" s="265"/>
      <c r="G1036" s="270"/>
      <c r="H1036" s="278"/>
      <c r="I1036" s="511" t="s">
        <v>63</v>
      </c>
      <c r="J1036" s="483" t="s">
        <v>261</v>
      </c>
      <c r="K1036" s="483"/>
      <c r="L1036" s="468"/>
      <c r="M1036" s="499">
        <v>1.4375601164302344E-3</v>
      </c>
    </row>
    <row r="1037" spans="1:13" s="225" customFormat="1" ht="30" hidden="1" customHeight="1" outlineLevel="7" x14ac:dyDescent="0.2">
      <c r="A1037" s="221"/>
      <c r="B1037" s="227"/>
      <c r="C1037" s="248"/>
      <c r="D1037" s="248"/>
      <c r="E1037" s="254"/>
      <c r="F1037" s="265"/>
      <c r="G1037" s="270"/>
      <c r="H1037" s="278"/>
      <c r="I1037" s="511" t="s">
        <v>64</v>
      </c>
      <c r="J1037" s="483" t="s">
        <v>261</v>
      </c>
      <c r="K1037" s="483"/>
      <c r="L1037" s="468"/>
      <c r="M1037" s="499">
        <v>1.4375601164302344E-3</v>
      </c>
    </row>
    <row r="1038" spans="1:13" s="225" customFormat="1" ht="30" hidden="1" customHeight="1" outlineLevel="7" x14ac:dyDescent="0.2">
      <c r="A1038" s="221"/>
      <c r="B1038" s="227"/>
      <c r="C1038" s="248"/>
      <c r="D1038" s="248"/>
      <c r="E1038" s="254"/>
      <c r="F1038" s="265"/>
      <c r="G1038" s="270"/>
      <c r="H1038" s="278"/>
      <c r="I1038" s="511" t="s">
        <v>51</v>
      </c>
      <c r="J1038" s="483" t="s">
        <v>257</v>
      </c>
      <c r="K1038" s="483"/>
      <c r="L1038" s="468"/>
      <c r="M1038" s="499">
        <v>4.3126803492907033E-3</v>
      </c>
    </row>
    <row r="1039" spans="1:13" s="225" customFormat="1" ht="30" hidden="1" customHeight="1" outlineLevel="6" x14ac:dyDescent="0.2">
      <c r="A1039" s="221"/>
      <c r="B1039" s="227"/>
      <c r="C1039" s="248"/>
      <c r="D1039" s="248"/>
      <c r="E1039" s="254"/>
      <c r="F1039" s="265"/>
      <c r="G1039" s="270"/>
      <c r="H1039" s="278"/>
      <c r="I1039" s="517" t="s">
        <v>233</v>
      </c>
      <c r="J1039" s="496"/>
      <c r="K1039" s="496"/>
      <c r="L1039" s="500"/>
      <c r="M1039" s="498">
        <v>4.2549479480267967E-4</v>
      </c>
    </row>
    <row r="1040" spans="1:13" s="225" customFormat="1" ht="30" hidden="1" customHeight="1" outlineLevel="7" x14ac:dyDescent="0.2">
      <c r="A1040" s="221"/>
      <c r="B1040" s="227"/>
      <c r="C1040" s="248"/>
      <c r="D1040" s="248"/>
      <c r="E1040" s="254"/>
      <c r="F1040" s="265"/>
      <c r="G1040" s="270"/>
      <c r="H1040" s="278"/>
      <c r="I1040" s="512" t="s">
        <v>60</v>
      </c>
      <c r="J1040" s="485" t="s">
        <v>261</v>
      </c>
      <c r="K1040" s="485"/>
      <c r="L1040" s="468"/>
      <c r="M1040" s="499">
        <v>2.1274739740133986E-5</v>
      </c>
    </row>
    <row r="1041" spans="1:13" s="225" customFormat="1" ht="30" hidden="1" customHeight="1" outlineLevel="7" x14ac:dyDescent="0.2">
      <c r="A1041" s="221"/>
      <c r="B1041" s="227"/>
      <c r="C1041" s="248"/>
      <c r="D1041" s="248"/>
      <c r="E1041" s="254"/>
      <c r="F1041" s="265"/>
      <c r="G1041" s="270"/>
      <c r="H1041" s="278"/>
      <c r="I1041" s="512" t="s">
        <v>61</v>
      </c>
      <c r="J1041" s="485" t="s">
        <v>261</v>
      </c>
      <c r="K1041" s="485"/>
      <c r="L1041" s="468"/>
      <c r="M1041" s="499">
        <v>1.4892317818093788E-4</v>
      </c>
    </row>
    <row r="1042" spans="1:13" s="225" customFormat="1" ht="30" hidden="1" customHeight="1" outlineLevel="7" x14ac:dyDescent="0.2">
      <c r="A1042" s="221"/>
      <c r="B1042" s="227"/>
      <c r="C1042" s="248"/>
      <c r="D1042" s="248"/>
      <c r="E1042" s="254"/>
      <c r="F1042" s="265"/>
      <c r="G1042" s="270"/>
      <c r="H1042" s="278"/>
      <c r="I1042" s="511" t="s">
        <v>62</v>
      </c>
      <c r="J1042" s="483" t="s">
        <v>261</v>
      </c>
      <c r="K1042" s="483"/>
      <c r="L1042" s="468"/>
      <c r="M1042" s="499">
        <v>1.4892317818093788E-4</v>
      </c>
    </row>
    <row r="1043" spans="1:13" s="225" customFormat="1" ht="30" hidden="1" customHeight="1" outlineLevel="7" x14ac:dyDescent="0.2">
      <c r="A1043" s="221"/>
      <c r="B1043" s="227"/>
      <c r="C1043" s="248"/>
      <c r="D1043" s="248"/>
      <c r="E1043" s="254"/>
      <c r="F1043" s="265"/>
      <c r="G1043" s="270"/>
      <c r="H1043" s="278"/>
      <c r="I1043" s="511" t="s">
        <v>63</v>
      </c>
      <c r="J1043" s="483" t="s">
        <v>261</v>
      </c>
      <c r="K1043" s="483"/>
      <c r="L1043" s="468"/>
      <c r="M1043" s="499">
        <v>2.1274739740133986E-5</v>
      </c>
    </row>
    <row r="1044" spans="1:13" s="225" customFormat="1" ht="30" hidden="1" customHeight="1" outlineLevel="7" x14ac:dyDescent="0.2">
      <c r="A1044" s="221"/>
      <c r="B1044" s="227"/>
      <c r="C1044" s="248"/>
      <c r="D1044" s="248"/>
      <c r="E1044" s="254"/>
      <c r="F1044" s="265"/>
      <c r="G1044" s="270"/>
      <c r="H1044" s="278"/>
      <c r="I1044" s="511" t="s">
        <v>64</v>
      </c>
      <c r="J1044" s="483" t="s">
        <v>261</v>
      </c>
      <c r="K1044" s="483"/>
      <c r="L1044" s="468"/>
      <c r="M1044" s="499">
        <v>2.1274739740133986E-5</v>
      </c>
    </row>
    <row r="1045" spans="1:13" s="225" customFormat="1" ht="30" hidden="1" customHeight="1" outlineLevel="7" x14ac:dyDescent="0.2">
      <c r="A1045" s="221"/>
      <c r="B1045" s="227"/>
      <c r="C1045" s="248"/>
      <c r="D1045" s="248"/>
      <c r="E1045" s="254"/>
      <c r="F1045" s="265"/>
      <c r="G1045" s="270"/>
      <c r="H1045" s="278"/>
      <c r="I1045" s="511" t="s">
        <v>51</v>
      </c>
      <c r="J1045" s="483" t="s">
        <v>257</v>
      </c>
      <c r="K1045" s="483"/>
      <c r="L1045" s="468"/>
      <c r="M1045" s="499">
        <v>6.3824219220401954E-5</v>
      </c>
    </row>
    <row r="1046" spans="1:13" s="225" customFormat="1" ht="30" hidden="1" customHeight="1" outlineLevel="6" x14ac:dyDescent="0.2">
      <c r="A1046" s="221"/>
      <c r="B1046" s="227"/>
      <c r="C1046" s="248"/>
      <c r="D1046" s="248"/>
      <c r="E1046" s="254"/>
      <c r="F1046" s="265"/>
      <c r="G1046" s="270"/>
      <c r="H1046" s="278"/>
      <c r="I1046" s="517" t="s">
        <v>441</v>
      </c>
      <c r="J1046" s="496"/>
      <c r="K1046" s="496"/>
      <c r="L1046" s="500"/>
      <c r="M1046" s="498">
        <v>2.3442834889780104E-3</v>
      </c>
    </row>
    <row r="1047" spans="1:13" s="225" customFormat="1" ht="30" hidden="1" customHeight="1" outlineLevel="7" x14ac:dyDescent="0.2">
      <c r="A1047" s="221"/>
      <c r="B1047" s="227"/>
      <c r="C1047" s="248"/>
      <c r="D1047" s="248"/>
      <c r="E1047" s="254"/>
      <c r="F1047" s="265"/>
      <c r="G1047" s="270"/>
      <c r="H1047" s="278"/>
      <c r="I1047" s="512" t="s">
        <v>60</v>
      </c>
      <c r="J1047" s="485" t="s">
        <v>261</v>
      </c>
      <c r="K1047" s="485"/>
      <c r="L1047" s="468"/>
      <c r="M1047" s="499">
        <v>1.1721417444890052E-4</v>
      </c>
    </row>
    <row r="1048" spans="1:13" s="225" customFormat="1" ht="30" hidden="1" customHeight="1" outlineLevel="7" x14ac:dyDescent="0.2">
      <c r="A1048" s="221"/>
      <c r="B1048" s="227"/>
      <c r="C1048" s="248"/>
      <c r="D1048" s="248"/>
      <c r="E1048" s="254"/>
      <c r="F1048" s="265"/>
      <c r="G1048" s="270"/>
      <c r="H1048" s="278"/>
      <c r="I1048" s="512" t="s">
        <v>61</v>
      </c>
      <c r="J1048" s="485" t="s">
        <v>261</v>
      </c>
      <c r="K1048" s="485"/>
      <c r="L1048" s="468"/>
      <c r="M1048" s="499">
        <v>8.2049922114230361E-4</v>
      </c>
    </row>
    <row r="1049" spans="1:13" s="225" customFormat="1" ht="30" hidden="1" customHeight="1" outlineLevel="7" x14ac:dyDescent="0.2">
      <c r="A1049" s="221"/>
      <c r="B1049" s="227"/>
      <c r="C1049" s="248"/>
      <c r="D1049" s="248"/>
      <c r="E1049" s="254"/>
      <c r="F1049" s="265"/>
      <c r="G1049" s="270"/>
      <c r="H1049" s="278"/>
      <c r="I1049" s="511" t="s">
        <v>62</v>
      </c>
      <c r="J1049" s="483" t="s">
        <v>261</v>
      </c>
      <c r="K1049" s="483"/>
      <c r="L1049" s="468"/>
      <c r="M1049" s="499">
        <v>8.2049922114230361E-4</v>
      </c>
    </row>
    <row r="1050" spans="1:13" s="225" customFormat="1" ht="30" hidden="1" customHeight="1" outlineLevel="7" x14ac:dyDescent="0.2">
      <c r="A1050" s="221"/>
      <c r="B1050" s="227"/>
      <c r="C1050" s="248"/>
      <c r="D1050" s="248"/>
      <c r="E1050" s="254"/>
      <c r="F1050" s="265"/>
      <c r="G1050" s="270"/>
      <c r="H1050" s="278"/>
      <c r="I1050" s="511" t="s">
        <v>63</v>
      </c>
      <c r="J1050" s="483" t="s">
        <v>261</v>
      </c>
      <c r="K1050" s="483"/>
      <c r="L1050" s="468"/>
      <c r="M1050" s="499">
        <v>1.1721417444890052E-4</v>
      </c>
    </row>
    <row r="1051" spans="1:13" s="225" customFormat="1" ht="30" hidden="1" customHeight="1" outlineLevel="7" x14ac:dyDescent="0.2">
      <c r="A1051" s="221"/>
      <c r="B1051" s="227"/>
      <c r="C1051" s="248"/>
      <c r="D1051" s="248"/>
      <c r="E1051" s="254"/>
      <c r="F1051" s="265"/>
      <c r="G1051" s="270"/>
      <c r="H1051" s="278"/>
      <c r="I1051" s="511" t="s">
        <v>64</v>
      </c>
      <c r="J1051" s="483" t="s">
        <v>261</v>
      </c>
      <c r="K1051" s="483"/>
      <c r="L1051" s="468"/>
      <c r="M1051" s="499">
        <v>1.1721417444890052E-4</v>
      </c>
    </row>
    <row r="1052" spans="1:13" s="225" customFormat="1" ht="30" hidden="1" customHeight="1" outlineLevel="7" x14ac:dyDescent="0.2">
      <c r="A1052" s="221"/>
      <c r="B1052" s="227"/>
      <c r="C1052" s="248"/>
      <c r="D1052" s="248"/>
      <c r="E1052" s="254"/>
      <c r="F1052" s="265"/>
      <c r="G1052" s="270"/>
      <c r="H1052" s="278"/>
      <c r="I1052" s="511" t="s">
        <v>51</v>
      </c>
      <c r="J1052" s="483" t="s">
        <v>257</v>
      </c>
      <c r="K1052" s="483"/>
      <c r="L1052" s="468"/>
      <c r="M1052" s="499">
        <v>3.5164252334670152E-4</v>
      </c>
    </row>
    <row r="1053" spans="1:13" s="225" customFormat="1" ht="30" hidden="1" customHeight="1" outlineLevel="5" collapsed="1" x14ac:dyDescent="0.2">
      <c r="A1053" s="221"/>
      <c r="B1053" s="227"/>
      <c r="C1053" s="248"/>
      <c r="D1053" s="248"/>
      <c r="E1053" s="254"/>
      <c r="F1053" s="265"/>
      <c r="G1053" s="270"/>
      <c r="H1053" s="270"/>
      <c r="I1053" s="514" t="s">
        <v>67</v>
      </c>
      <c r="J1053" s="490"/>
      <c r="K1053" s="490"/>
      <c r="L1053" s="491"/>
      <c r="M1053" s="492">
        <v>6.5759861046409823E-2</v>
      </c>
    </row>
    <row r="1054" spans="1:13" s="225" customFormat="1" ht="30" hidden="1" customHeight="1" outlineLevel="6" x14ac:dyDescent="0.2">
      <c r="A1054" s="221"/>
      <c r="B1054" s="227"/>
      <c r="C1054" s="248"/>
      <c r="D1054" s="248"/>
      <c r="E1054" s="254"/>
      <c r="F1054" s="265"/>
      <c r="G1054" s="270"/>
      <c r="H1054" s="278"/>
      <c r="I1054" s="517" t="s">
        <v>59</v>
      </c>
      <c r="J1054" s="496"/>
      <c r="K1054" s="496"/>
      <c r="L1054" s="500"/>
      <c r="M1054" s="498">
        <v>7.1344275352837197E-3</v>
      </c>
    </row>
    <row r="1055" spans="1:13" s="225" customFormat="1" ht="30" hidden="1" customHeight="1" outlineLevel="7" x14ac:dyDescent="0.2">
      <c r="A1055" s="221"/>
      <c r="B1055" s="227"/>
      <c r="C1055" s="248"/>
      <c r="D1055" s="248"/>
      <c r="E1055" s="254"/>
      <c r="F1055" s="265"/>
      <c r="G1055" s="270"/>
      <c r="H1055" s="278"/>
      <c r="I1055" s="512" t="s">
        <v>68</v>
      </c>
      <c r="J1055" s="485" t="s">
        <v>261</v>
      </c>
      <c r="K1055" s="485"/>
      <c r="L1055" s="468"/>
      <c r="M1055" s="499">
        <v>3.5672137676418599E-4</v>
      </c>
    </row>
    <row r="1056" spans="1:13" s="225" customFormat="1" ht="30" hidden="1" customHeight="1" outlineLevel="7" x14ac:dyDescent="0.2">
      <c r="A1056" s="221"/>
      <c r="B1056" s="227"/>
      <c r="C1056" s="248"/>
      <c r="D1056" s="248"/>
      <c r="E1056" s="254"/>
      <c r="F1056" s="265"/>
      <c r="G1056" s="270"/>
      <c r="H1056" s="278"/>
      <c r="I1056" s="512" t="s">
        <v>247</v>
      </c>
      <c r="J1056" s="485" t="s">
        <v>259</v>
      </c>
      <c r="K1056" s="485"/>
      <c r="L1056" s="468"/>
      <c r="M1056" s="499">
        <v>9.2747557958688357E-4</v>
      </c>
    </row>
    <row r="1057" spans="1:13" s="225" customFormat="1" ht="30" hidden="1" customHeight="1" outlineLevel="7" x14ac:dyDescent="0.2">
      <c r="A1057" s="221"/>
      <c r="B1057" s="227"/>
      <c r="C1057" s="248"/>
      <c r="D1057" s="248"/>
      <c r="E1057" s="254"/>
      <c r="F1057" s="265"/>
      <c r="G1057" s="270"/>
      <c r="H1057" s="278"/>
      <c r="I1057" s="511" t="s">
        <v>69</v>
      </c>
      <c r="J1057" s="483" t="s">
        <v>261</v>
      </c>
      <c r="K1057" s="483"/>
      <c r="L1057" s="468"/>
      <c r="M1057" s="499">
        <v>1.3555412317039065E-3</v>
      </c>
    </row>
    <row r="1058" spans="1:13" s="225" customFormat="1" ht="30" hidden="1" customHeight="1" outlineLevel="7" x14ac:dyDescent="0.2">
      <c r="A1058" s="221"/>
      <c r="B1058" s="227"/>
      <c r="C1058" s="248"/>
      <c r="D1058" s="248"/>
      <c r="E1058" s="254"/>
      <c r="F1058" s="265"/>
      <c r="G1058" s="270"/>
      <c r="H1058" s="278"/>
      <c r="I1058" s="511" t="s">
        <v>70</v>
      </c>
      <c r="J1058" s="483" t="s">
        <v>261</v>
      </c>
      <c r="K1058" s="483"/>
      <c r="L1058" s="468"/>
      <c r="M1058" s="499">
        <v>3.5672137676418599E-4</v>
      </c>
    </row>
    <row r="1059" spans="1:13" s="225" customFormat="1" ht="30" hidden="1" customHeight="1" outlineLevel="7" x14ac:dyDescent="0.2">
      <c r="A1059" s="221"/>
      <c r="B1059" s="227"/>
      <c r="C1059" s="248"/>
      <c r="D1059" s="248"/>
      <c r="E1059" s="254"/>
      <c r="F1059" s="265"/>
      <c r="G1059" s="270"/>
      <c r="H1059" s="278"/>
      <c r="I1059" s="511" t="s">
        <v>62</v>
      </c>
      <c r="J1059" s="483" t="s">
        <v>261</v>
      </c>
      <c r="K1059" s="483"/>
      <c r="L1059" s="468"/>
      <c r="M1059" s="499">
        <v>2.3543610866436277E-3</v>
      </c>
    </row>
    <row r="1060" spans="1:13" s="225" customFormat="1" ht="30" hidden="1" customHeight="1" outlineLevel="7" x14ac:dyDescent="0.2">
      <c r="A1060" s="221"/>
      <c r="B1060" s="227"/>
      <c r="C1060" s="248"/>
      <c r="D1060" s="248"/>
      <c r="E1060" s="254"/>
      <c r="F1060" s="265"/>
      <c r="G1060" s="270"/>
      <c r="H1060" s="278"/>
      <c r="I1060" s="511" t="s">
        <v>63</v>
      </c>
      <c r="J1060" s="483" t="s">
        <v>261</v>
      </c>
      <c r="K1060" s="483"/>
      <c r="L1060" s="468"/>
      <c r="M1060" s="499">
        <v>1.7836068838209299E-4</v>
      </c>
    </row>
    <row r="1061" spans="1:13" s="225" customFormat="1" ht="30" hidden="1" customHeight="1" outlineLevel="7" x14ac:dyDescent="0.2">
      <c r="A1061" s="221"/>
      <c r="B1061" s="227"/>
      <c r="C1061" s="248"/>
      <c r="D1061" s="248"/>
      <c r="E1061" s="254"/>
      <c r="F1061" s="265"/>
      <c r="G1061" s="270"/>
      <c r="H1061" s="278"/>
      <c r="I1061" s="511" t="s">
        <v>64</v>
      </c>
      <c r="J1061" s="483" t="s">
        <v>261</v>
      </c>
      <c r="K1061" s="483"/>
      <c r="L1061" s="468"/>
      <c r="M1061" s="499">
        <v>2.1403282605851159E-4</v>
      </c>
    </row>
    <row r="1062" spans="1:13" s="225" customFormat="1" ht="30" hidden="1" customHeight="1" outlineLevel="7" x14ac:dyDescent="0.2">
      <c r="A1062" s="221"/>
      <c r="B1062" s="227"/>
      <c r="C1062" s="248"/>
      <c r="D1062" s="248"/>
      <c r="E1062" s="254"/>
      <c r="F1062" s="265"/>
      <c r="G1062" s="270"/>
      <c r="H1062" s="278"/>
      <c r="I1062" s="511" t="s">
        <v>71</v>
      </c>
      <c r="J1062" s="483" t="s">
        <v>261</v>
      </c>
      <c r="K1062" s="483"/>
      <c r="L1062" s="468"/>
      <c r="M1062" s="499">
        <v>6.7777061585195327E-4</v>
      </c>
    </row>
    <row r="1063" spans="1:13" s="225" customFormat="1" ht="30" hidden="1" customHeight="1" outlineLevel="7" x14ac:dyDescent="0.2">
      <c r="A1063" s="221"/>
      <c r="B1063" s="227"/>
      <c r="C1063" s="248"/>
      <c r="D1063" s="248"/>
      <c r="E1063" s="254"/>
      <c r="F1063" s="265"/>
      <c r="G1063" s="270"/>
      <c r="H1063" s="278"/>
      <c r="I1063" s="511" t="s">
        <v>51</v>
      </c>
      <c r="J1063" s="483" t="s">
        <v>257</v>
      </c>
      <c r="K1063" s="483"/>
      <c r="L1063" s="468"/>
      <c r="M1063" s="499">
        <v>7.1344275352837197E-4</v>
      </c>
    </row>
    <row r="1064" spans="1:13" s="225" customFormat="1" ht="30" hidden="1" customHeight="1" outlineLevel="6" x14ac:dyDescent="0.2">
      <c r="A1064" s="221"/>
      <c r="B1064" s="227"/>
      <c r="C1064" s="248"/>
      <c r="D1064" s="248"/>
      <c r="E1064" s="254"/>
      <c r="F1064" s="265"/>
      <c r="G1064" s="270"/>
      <c r="H1064" s="278"/>
      <c r="I1064" s="517" t="s">
        <v>65</v>
      </c>
      <c r="J1064" s="496"/>
      <c r="K1064" s="496"/>
      <c r="L1064" s="500"/>
      <c r="M1064" s="498">
        <v>5.2755552092181454E-2</v>
      </c>
    </row>
    <row r="1065" spans="1:13" s="225" customFormat="1" ht="30" hidden="1" customHeight="1" outlineLevel="7" x14ac:dyDescent="0.2">
      <c r="A1065" s="221"/>
      <c r="B1065" s="227"/>
      <c r="C1065" s="248"/>
      <c r="D1065" s="248"/>
      <c r="E1065" s="254"/>
      <c r="F1065" s="265"/>
      <c r="G1065" s="270"/>
      <c r="H1065" s="278"/>
      <c r="I1065" s="512" t="s">
        <v>68</v>
      </c>
      <c r="J1065" s="485" t="s">
        <v>261</v>
      </c>
      <c r="K1065" s="485"/>
      <c r="L1065" s="468"/>
      <c r="M1065" s="499">
        <v>2.6377776046090729E-3</v>
      </c>
    </row>
    <row r="1066" spans="1:13" s="225" customFormat="1" ht="30" hidden="1" customHeight="1" outlineLevel="7" x14ac:dyDescent="0.2">
      <c r="A1066" s="221"/>
      <c r="B1066" s="227"/>
      <c r="C1066" s="248"/>
      <c r="D1066" s="248"/>
      <c r="E1066" s="254"/>
      <c r="F1066" s="265"/>
      <c r="G1066" s="270"/>
      <c r="H1066" s="278"/>
      <c r="I1066" s="512" t="s">
        <v>247</v>
      </c>
      <c r="J1066" s="485" t="s">
        <v>259</v>
      </c>
      <c r="K1066" s="485"/>
      <c r="L1066" s="468"/>
      <c r="M1066" s="499">
        <v>6.8582217719835893E-3</v>
      </c>
    </row>
    <row r="1067" spans="1:13" s="225" customFormat="1" ht="30" hidden="1" customHeight="1" outlineLevel="7" x14ac:dyDescent="0.2">
      <c r="A1067" s="221"/>
      <c r="B1067" s="227"/>
      <c r="C1067" s="248"/>
      <c r="D1067" s="248"/>
      <c r="E1067" s="254"/>
      <c r="F1067" s="265"/>
      <c r="G1067" s="270"/>
      <c r="H1067" s="278"/>
      <c r="I1067" s="511" t="s">
        <v>69</v>
      </c>
      <c r="J1067" s="483" t="s">
        <v>261</v>
      </c>
      <c r="K1067" s="483"/>
      <c r="L1067" s="468"/>
      <c r="M1067" s="499">
        <v>1.0023554897514475E-2</v>
      </c>
    </row>
    <row r="1068" spans="1:13" s="225" customFormat="1" ht="30" hidden="1" customHeight="1" outlineLevel="7" x14ac:dyDescent="0.2">
      <c r="A1068" s="221"/>
      <c r="B1068" s="227"/>
      <c r="C1068" s="248"/>
      <c r="D1068" s="248"/>
      <c r="E1068" s="254"/>
      <c r="F1068" s="265"/>
      <c r="G1068" s="270"/>
      <c r="H1068" s="278"/>
      <c r="I1068" s="511" t="s">
        <v>70</v>
      </c>
      <c r="J1068" s="483" t="s">
        <v>261</v>
      </c>
      <c r="K1068" s="483"/>
      <c r="L1068" s="468"/>
      <c r="M1068" s="499">
        <v>2.6377776046090729E-3</v>
      </c>
    </row>
    <row r="1069" spans="1:13" s="225" customFormat="1" ht="30" hidden="1" customHeight="1" outlineLevel="7" x14ac:dyDescent="0.2">
      <c r="A1069" s="221"/>
      <c r="B1069" s="227"/>
      <c r="C1069" s="248"/>
      <c r="D1069" s="248"/>
      <c r="E1069" s="254"/>
      <c r="F1069" s="265"/>
      <c r="G1069" s="270"/>
      <c r="H1069" s="278"/>
      <c r="I1069" s="511" t="s">
        <v>62</v>
      </c>
      <c r="J1069" s="483" t="s">
        <v>261</v>
      </c>
      <c r="K1069" s="483"/>
      <c r="L1069" s="468"/>
      <c r="M1069" s="499">
        <v>1.7409332190419881E-2</v>
      </c>
    </row>
    <row r="1070" spans="1:13" s="225" customFormat="1" ht="30" hidden="1" customHeight="1" outlineLevel="7" x14ac:dyDescent="0.2">
      <c r="A1070" s="221"/>
      <c r="B1070" s="227"/>
      <c r="C1070" s="248"/>
      <c r="D1070" s="248"/>
      <c r="E1070" s="254"/>
      <c r="F1070" s="265"/>
      <c r="G1070" s="270"/>
      <c r="H1070" s="278"/>
      <c r="I1070" s="511" t="s">
        <v>63</v>
      </c>
      <c r="J1070" s="483" t="s">
        <v>261</v>
      </c>
      <c r="K1070" s="483"/>
      <c r="L1070" s="468"/>
      <c r="M1070" s="499">
        <v>1.3188888023045364E-3</v>
      </c>
    </row>
    <row r="1071" spans="1:13" s="225" customFormat="1" ht="30" hidden="1" customHeight="1" outlineLevel="7" x14ac:dyDescent="0.2">
      <c r="A1071" s="221"/>
      <c r="B1071" s="227"/>
      <c r="C1071" s="248"/>
      <c r="D1071" s="248"/>
      <c r="E1071" s="254"/>
      <c r="F1071" s="265"/>
      <c r="G1071" s="270"/>
      <c r="H1071" s="278"/>
      <c r="I1071" s="511" t="s">
        <v>64</v>
      </c>
      <c r="J1071" s="483" t="s">
        <v>261</v>
      </c>
      <c r="K1071" s="483"/>
      <c r="L1071" s="468"/>
      <c r="M1071" s="499">
        <v>1.5826665627654436E-3</v>
      </c>
    </row>
    <row r="1072" spans="1:13" s="225" customFormat="1" ht="30" hidden="1" customHeight="1" outlineLevel="7" x14ac:dyDescent="0.2">
      <c r="A1072" s="221"/>
      <c r="B1072" s="227"/>
      <c r="C1072" s="248"/>
      <c r="D1072" s="248"/>
      <c r="E1072" s="254"/>
      <c r="F1072" s="265"/>
      <c r="G1072" s="270"/>
      <c r="H1072" s="278"/>
      <c r="I1072" s="511" t="s">
        <v>71</v>
      </c>
      <c r="J1072" s="483" t="s">
        <v>261</v>
      </c>
      <c r="K1072" s="483"/>
      <c r="L1072" s="468"/>
      <c r="M1072" s="499">
        <v>5.0117774487572373E-3</v>
      </c>
    </row>
    <row r="1073" spans="1:13" s="225" customFormat="1" ht="30" hidden="1" customHeight="1" outlineLevel="7" x14ac:dyDescent="0.2">
      <c r="A1073" s="221"/>
      <c r="B1073" s="227"/>
      <c r="C1073" s="248"/>
      <c r="D1073" s="248"/>
      <c r="E1073" s="254"/>
      <c r="F1073" s="265"/>
      <c r="G1073" s="270"/>
      <c r="H1073" s="278"/>
      <c r="I1073" s="511" t="s">
        <v>51</v>
      </c>
      <c r="J1073" s="483" t="s">
        <v>257</v>
      </c>
      <c r="K1073" s="483"/>
      <c r="L1073" s="468"/>
      <c r="M1073" s="499">
        <v>5.2755552092181458E-3</v>
      </c>
    </row>
    <row r="1074" spans="1:13" s="225" customFormat="1" ht="30" hidden="1" customHeight="1" outlineLevel="6" x14ac:dyDescent="0.2">
      <c r="A1074" s="221"/>
      <c r="B1074" s="227"/>
      <c r="C1074" s="248"/>
      <c r="D1074" s="248"/>
      <c r="E1074" s="254"/>
      <c r="F1074" s="265"/>
      <c r="G1074" s="270"/>
      <c r="H1074" s="278"/>
      <c r="I1074" s="517" t="s">
        <v>233</v>
      </c>
      <c r="J1074" s="496"/>
      <c r="K1074" s="496"/>
      <c r="L1074" s="500"/>
      <c r="M1074" s="498">
        <v>7.8073999657874284E-4</v>
      </c>
    </row>
    <row r="1075" spans="1:13" s="225" customFormat="1" ht="30" hidden="1" customHeight="1" outlineLevel="7" x14ac:dyDescent="0.2">
      <c r="A1075" s="221"/>
      <c r="B1075" s="227"/>
      <c r="C1075" s="248"/>
      <c r="D1075" s="248"/>
      <c r="E1075" s="254"/>
      <c r="F1075" s="265"/>
      <c r="G1075" s="270"/>
      <c r="H1075" s="278"/>
      <c r="I1075" s="512" t="s">
        <v>68</v>
      </c>
      <c r="J1075" s="485" t="s">
        <v>261</v>
      </c>
      <c r="K1075" s="485"/>
      <c r="L1075" s="468"/>
      <c r="M1075" s="499">
        <v>3.9036999828937142E-5</v>
      </c>
    </row>
    <row r="1076" spans="1:13" s="225" customFormat="1" ht="30" hidden="1" customHeight="1" outlineLevel="7" x14ac:dyDescent="0.2">
      <c r="A1076" s="221"/>
      <c r="B1076" s="227"/>
      <c r="C1076" s="248"/>
      <c r="D1076" s="248"/>
      <c r="E1076" s="254"/>
      <c r="F1076" s="265"/>
      <c r="G1076" s="270"/>
      <c r="H1076" s="278"/>
      <c r="I1076" s="512" t="s">
        <v>247</v>
      </c>
      <c r="J1076" s="485" t="s">
        <v>259</v>
      </c>
      <c r="K1076" s="485"/>
      <c r="L1076" s="468"/>
      <c r="M1076" s="499">
        <v>1.0149619955523657E-4</v>
      </c>
    </row>
    <row r="1077" spans="1:13" s="225" customFormat="1" ht="30" hidden="1" customHeight="1" outlineLevel="7" x14ac:dyDescent="0.2">
      <c r="A1077" s="221"/>
      <c r="B1077" s="227"/>
      <c r="C1077" s="248"/>
      <c r="D1077" s="248"/>
      <c r="E1077" s="254"/>
      <c r="F1077" s="265"/>
      <c r="G1077" s="270"/>
      <c r="H1077" s="278"/>
      <c r="I1077" s="511" t="s">
        <v>69</v>
      </c>
      <c r="J1077" s="483" t="s">
        <v>261</v>
      </c>
      <c r="K1077" s="483"/>
      <c r="L1077" s="468"/>
      <c r="M1077" s="499">
        <v>1.4834059934996111E-4</v>
      </c>
    </row>
    <row r="1078" spans="1:13" s="225" customFormat="1" ht="30" hidden="1" customHeight="1" outlineLevel="7" x14ac:dyDescent="0.2">
      <c r="A1078" s="221"/>
      <c r="B1078" s="227"/>
      <c r="C1078" s="248"/>
      <c r="D1078" s="248"/>
      <c r="E1078" s="254"/>
      <c r="F1078" s="265"/>
      <c r="G1078" s="270"/>
      <c r="H1078" s="278"/>
      <c r="I1078" s="511" t="s">
        <v>70</v>
      </c>
      <c r="J1078" s="483" t="s">
        <v>261</v>
      </c>
      <c r="K1078" s="483"/>
      <c r="L1078" s="468"/>
      <c r="M1078" s="499">
        <v>3.9036999828937142E-5</v>
      </c>
    </row>
    <row r="1079" spans="1:13" s="225" customFormat="1" ht="30" hidden="1" customHeight="1" outlineLevel="7" x14ac:dyDescent="0.2">
      <c r="A1079" s="221"/>
      <c r="B1079" s="227"/>
      <c r="C1079" s="248"/>
      <c r="D1079" s="248"/>
      <c r="E1079" s="254"/>
      <c r="F1079" s="265"/>
      <c r="G1079" s="270"/>
      <c r="H1079" s="278"/>
      <c r="I1079" s="511" t="s">
        <v>62</v>
      </c>
      <c r="J1079" s="483" t="s">
        <v>261</v>
      </c>
      <c r="K1079" s="483"/>
      <c r="L1079" s="468"/>
      <c r="M1079" s="499">
        <v>2.5764419887098512E-4</v>
      </c>
    </row>
    <row r="1080" spans="1:13" s="225" customFormat="1" ht="30" hidden="1" customHeight="1" outlineLevel="7" x14ac:dyDescent="0.2">
      <c r="A1080" s="221"/>
      <c r="B1080" s="227"/>
      <c r="C1080" s="248"/>
      <c r="D1080" s="248"/>
      <c r="E1080" s="254"/>
      <c r="F1080" s="265"/>
      <c r="G1080" s="270"/>
      <c r="H1080" s="278"/>
      <c r="I1080" s="511" t="s">
        <v>63</v>
      </c>
      <c r="J1080" s="483" t="s">
        <v>261</v>
      </c>
      <c r="K1080" s="483"/>
      <c r="L1080" s="468"/>
      <c r="M1080" s="499">
        <v>1.9518499914468571E-5</v>
      </c>
    </row>
    <row r="1081" spans="1:13" s="225" customFormat="1" ht="30" hidden="1" customHeight="1" outlineLevel="7" x14ac:dyDescent="0.2">
      <c r="A1081" s="221"/>
      <c r="B1081" s="227"/>
      <c r="C1081" s="248"/>
      <c r="D1081" s="248"/>
      <c r="E1081" s="254"/>
      <c r="F1081" s="265"/>
      <c r="G1081" s="270"/>
      <c r="H1081" s="278"/>
      <c r="I1081" s="511" t="s">
        <v>64</v>
      </c>
      <c r="J1081" s="483" t="s">
        <v>261</v>
      </c>
      <c r="K1081" s="483"/>
      <c r="L1081" s="468"/>
      <c r="M1081" s="499">
        <v>2.3422199897362284E-5</v>
      </c>
    </row>
    <row r="1082" spans="1:13" s="225" customFormat="1" ht="30" hidden="1" customHeight="1" outlineLevel="7" x14ac:dyDescent="0.2">
      <c r="A1082" s="221"/>
      <c r="B1082" s="227"/>
      <c r="C1082" s="248"/>
      <c r="D1082" s="248"/>
      <c r="E1082" s="254"/>
      <c r="F1082" s="265"/>
      <c r="G1082" s="270"/>
      <c r="H1082" s="278"/>
      <c r="I1082" s="511" t="s">
        <v>71</v>
      </c>
      <c r="J1082" s="483" t="s">
        <v>261</v>
      </c>
      <c r="K1082" s="483"/>
      <c r="L1082" s="468"/>
      <c r="M1082" s="499">
        <v>7.4170299674980553E-5</v>
      </c>
    </row>
    <row r="1083" spans="1:13" s="225" customFormat="1" ht="30" hidden="1" customHeight="1" outlineLevel="7" x14ac:dyDescent="0.2">
      <c r="A1083" s="221"/>
      <c r="B1083" s="227"/>
      <c r="C1083" s="248"/>
      <c r="D1083" s="248"/>
      <c r="E1083" s="254"/>
      <c r="F1083" s="265"/>
      <c r="G1083" s="270"/>
      <c r="H1083" s="278"/>
      <c r="I1083" s="511" t="s">
        <v>51</v>
      </c>
      <c r="J1083" s="483" t="s">
        <v>257</v>
      </c>
      <c r="K1083" s="483"/>
      <c r="L1083" s="468"/>
      <c r="M1083" s="499">
        <v>7.8073999657874284E-5</v>
      </c>
    </row>
    <row r="1084" spans="1:13" s="225" customFormat="1" ht="30" hidden="1" customHeight="1" outlineLevel="6" x14ac:dyDescent="0.2">
      <c r="A1084" s="221"/>
      <c r="B1084" s="227"/>
      <c r="C1084" s="248"/>
      <c r="D1084" s="248"/>
      <c r="E1084" s="254"/>
      <c r="F1084" s="265"/>
      <c r="G1084" s="270"/>
      <c r="H1084" s="278"/>
      <c r="I1084" s="517" t="s">
        <v>234</v>
      </c>
      <c r="J1084" s="496"/>
      <c r="K1084" s="496"/>
      <c r="L1084" s="500"/>
      <c r="M1084" s="498">
        <v>7.8761862527687901E-4</v>
      </c>
    </row>
    <row r="1085" spans="1:13" s="225" customFormat="1" ht="30" hidden="1" customHeight="1" outlineLevel="7" x14ac:dyDescent="0.2">
      <c r="A1085" s="221"/>
      <c r="B1085" s="227"/>
      <c r="C1085" s="248"/>
      <c r="D1085" s="248"/>
      <c r="E1085" s="254"/>
      <c r="F1085" s="265"/>
      <c r="G1085" s="270"/>
      <c r="H1085" s="278"/>
      <c r="I1085" s="512" t="s">
        <v>241</v>
      </c>
      <c r="J1085" s="485" t="s">
        <v>259</v>
      </c>
      <c r="K1085" s="485"/>
      <c r="L1085" s="468"/>
      <c r="M1085" s="499">
        <v>1.0239042128599428E-4</v>
      </c>
    </row>
    <row r="1086" spans="1:13" s="225" customFormat="1" ht="30" hidden="1" customHeight="1" outlineLevel="7" x14ac:dyDescent="0.2">
      <c r="A1086" s="221"/>
      <c r="B1086" s="227"/>
      <c r="C1086" s="248"/>
      <c r="D1086" s="248"/>
      <c r="E1086" s="254"/>
      <c r="F1086" s="265"/>
      <c r="G1086" s="270"/>
      <c r="H1086" s="278"/>
      <c r="I1086" s="511" t="s">
        <v>235</v>
      </c>
      <c r="J1086" s="483" t="s">
        <v>261</v>
      </c>
      <c r="K1086" s="483"/>
      <c r="L1086" s="468"/>
      <c r="M1086" s="499">
        <v>4.7257117516612738E-5</v>
      </c>
    </row>
    <row r="1087" spans="1:13" s="225" customFormat="1" ht="30" hidden="1" customHeight="1" outlineLevel="7" x14ac:dyDescent="0.2">
      <c r="A1087" s="221"/>
      <c r="B1087" s="227"/>
      <c r="C1087" s="248"/>
      <c r="D1087" s="248"/>
      <c r="E1087" s="254"/>
      <c r="F1087" s="265"/>
      <c r="G1087" s="270"/>
      <c r="H1087" s="278"/>
      <c r="I1087" s="511" t="s">
        <v>236</v>
      </c>
      <c r="J1087" s="483" t="s">
        <v>261</v>
      </c>
      <c r="K1087" s="483"/>
      <c r="L1087" s="468"/>
      <c r="M1087" s="499">
        <v>1.4964753880260701E-4</v>
      </c>
    </row>
    <row r="1088" spans="1:13" s="225" customFormat="1" ht="30" hidden="1" customHeight="1" outlineLevel="7" x14ac:dyDescent="0.2">
      <c r="A1088" s="221"/>
      <c r="B1088" s="227"/>
      <c r="C1088" s="248"/>
      <c r="D1088" s="248"/>
      <c r="E1088" s="254"/>
      <c r="F1088" s="265"/>
      <c r="G1088" s="270"/>
      <c r="H1088" s="278"/>
      <c r="I1088" s="511" t="s">
        <v>237</v>
      </c>
      <c r="J1088" s="483" t="s">
        <v>261</v>
      </c>
      <c r="K1088" s="483"/>
      <c r="L1088" s="468"/>
      <c r="M1088" s="499">
        <v>3.1504745011075162E-4</v>
      </c>
    </row>
    <row r="1089" spans="1:13" s="225" customFormat="1" ht="30" hidden="1" customHeight="1" outlineLevel="7" x14ac:dyDescent="0.2">
      <c r="A1089" s="221"/>
      <c r="B1089" s="227"/>
      <c r="C1089" s="248"/>
      <c r="D1089" s="248"/>
      <c r="E1089" s="254"/>
      <c r="F1089" s="265"/>
      <c r="G1089" s="270"/>
      <c r="H1089" s="278"/>
      <c r="I1089" s="511" t="s">
        <v>71</v>
      </c>
      <c r="J1089" s="483" t="s">
        <v>261</v>
      </c>
      <c r="K1089" s="483"/>
      <c r="L1089" s="468"/>
      <c r="M1089" s="499">
        <v>9.4514235033225477E-5</v>
      </c>
    </row>
    <row r="1090" spans="1:13" s="225" customFormat="1" ht="30" hidden="1" customHeight="1" outlineLevel="7" x14ac:dyDescent="0.2">
      <c r="A1090" s="221"/>
      <c r="B1090" s="227"/>
      <c r="C1090" s="248"/>
      <c r="D1090" s="248"/>
      <c r="E1090" s="254"/>
      <c r="F1090" s="265"/>
      <c r="G1090" s="270"/>
      <c r="H1090" s="278"/>
      <c r="I1090" s="511" t="s">
        <v>51</v>
      </c>
      <c r="J1090" s="483" t="s">
        <v>257</v>
      </c>
      <c r="K1090" s="483"/>
      <c r="L1090" s="468"/>
      <c r="M1090" s="499">
        <v>7.8761862527687904E-5</v>
      </c>
    </row>
    <row r="1091" spans="1:13" s="225" customFormat="1" ht="30" hidden="1" customHeight="1" outlineLevel="6" x14ac:dyDescent="0.2">
      <c r="A1091" s="221"/>
      <c r="B1091" s="227"/>
      <c r="C1091" s="248"/>
      <c r="D1091" s="248"/>
      <c r="E1091" s="254"/>
      <c r="F1091" s="265"/>
      <c r="G1091" s="270"/>
      <c r="H1091" s="278"/>
      <c r="I1091" s="517" t="s">
        <v>441</v>
      </c>
      <c r="J1091" s="496"/>
      <c r="K1091" s="496"/>
      <c r="L1091" s="500"/>
      <c r="M1091" s="498">
        <v>4.3015227970890366E-3</v>
      </c>
    </row>
    <row r="1092" spans="1:13" s="225" customFormat="1" ht="30" hidden="1" customHeight="1" outlineLevel="7" x14ac:dyDescent="0.2">
      <c r="A1092" s="221"/>
      <c r="B1092" s="227"/>
      <c r="C1092" s="248"/>
      <c r="D1092" s="248"/>
      <c r="E1092" s="254"/>
      <c r="F1092" s="265"/>
      <c r="G1092" s="270"/>
      <c r="H1092" s="278"/>
      <c r="I1092" s="512" t="s">
        <v>68</v>
      </c>
      <c r="J1092" s="485" t="s">
        <v>261</v>
      </c>
      <c r="K1092" s="485"/>
      <c r="L1092" s="468"/>
      <c r="M1092" s="499">
        <v>2.1507613985445183E-4</v>
      </c>
    </row>
    <row r="1093" spans="1:13" s="225" customFormat="1" ht="30" hidden="1" customHeight="1" outlineLevel="7" x14ac:dyDescent="0.2">
      <c r="A1093" s="221"/>
      <c r="B1093" s="227"/>
      <c r="C1093" s="248"/>
      <c r="D1093" s="248"/>
      <c r="E1093" s="254"/>
      <c r="F1093" s="265"/>
      <c r="G1093" s="270"/>
      <c r="H1093" s="278"/>
      <c r="I1093" s="512" t="s">
        <v>247</v>
      </c>
      <c r="J1093" s="485" t="s">
        <v>259</v>
      </c>
      <c r="K1093" s="485"/>
      <c r="L1093" s="468"/>
      <c r="M1093" s="499">
        <v>5.5919796362157478E-4</v>
      </c>
    </row>
    <row r="1094" spans="1:13" s="225" customFormat="1" ht="30" hidden="1" customHeight="1" outlineLevel="7" x14ac:dyDescent="0.2">
      <c r="A1094" s="221"/>
      <c r="B1094" s="227"/>
      <c r="C1094" s="248"/>
      <c r="D1094" s="248"/>
      <c r="E1094" s="254"/>
      <c r="F1094" s="265"/>
      <c r="G1094" s="270"/>
      <c r="H1094" s="278"/>
      <c r="I1094" s="511" t="s">
        <v>69</v>
      </c>
      <c r="J1094" s="483" t="s">
        <v>261</v>
      </c>
      <c r="K1094" s="483"/>
      <c r="L1094" s="468"/>
      <c r="M1094" s="499">
        <v>8.172893314469168E-4</v>
      </c>
    </row>
    <row r="1095" spans="1:13" s="225" customFormat="1" ht="30" hidden="1" customHeight="1" outlineLevel="7" x14ac:dyDescent="0.2">
      <c r="A1095" s="221"/>
      <c r="B1095" s="227"/>
      <c r="C1095" s="248"/>
      <c r="D1095" s="248"/>
      <c r="E1095" s="254"/>
      <c r="F1095" s="265"/>
      <c r="G1095" s="270"/>
      <c r="H1095" s="278"/>
      <c r="I1095" s="511" t="s">
        <v>70</v>
      </c>
      <c r="J1095" s="483" t="s">
        <v>261</v>
      </c>
      <c r="K1095" s="483"/>
      <c r="L1095" s="468"/>
      <c r="M1095" s="499">
        <v>2.1507613985445183E-4</v>
      </c>
    </row>
    <row r="1096" spans="1:13" s="225" customFormat="1" ht="30" hidden="1" customHeight="1" outlineLevel="7" x14ac:dyDescent="0.2">
      <c r="A1096" s="221"/>
      <c r="B1096" s="227"/>
      <c r="C1096" s="248"/>
      <c r="D1096" s="248"/>
      <c r="E1096" s="254"/>
      <c r="F1096" s="265"/>
      <c r="G1096" s="270"/>
      <c r="H1096" s="278"/>
      <c r="I1096" s="511" t="s">
        <v>62</v>
      </c>
      <c r="J1096" s="483" t="s">
        <v>261</v>
      </c>
      <c r="K1096" s="483"/>
      <c r="L1096" s="468"/>
      <c r="M1096" s="499">
        <v>1.4195025230393822E-3</v>
      </c>
    </row>
    <row r="1097" spans="1:13" s="225" customFormat="1" ht="30" hidden="1" customHeight="1" outlineLevel="7" x14ac:dyDescent="0.2">
      <c r="A1097" s="221"/>
      <c r="B1097" s="227"/>
      <c r="C1097" s="248"/>
      <c r="D1097" s="248"/>
      <c r="E1097" s="254"/>
      <c r="F1097" s="265"/>
      <c r="G1097" s="270"/>
      <c r="H1097" s="278"/>
      <c r="I1097" s="511" t="s">
        <v>63</v>
      </c>
      <c r="J1097" s="483" t="s">
        <v>261</v>
      </c>
      <c r="K1097" s="483"/>
      <c r="L1097" s="468"/>
      <c r="M1097" s="499">
        <v>1.0753806992722591E-4</v>
      </c>
    </row>
    <row r="1098" spans="1:13" s="225" customFormat="1" ht="30" hidden="1" customHeight="1" outlineLevel="7" x14ac:dyDescent="0.2">
      <c r="A1098" s="221"/>
      <c r="B1098" s="227"/>
      <c r="C1098" s="248"/>
      <c r="D1098" s="248"/>
      <c r="E1098" s="254"/>
      <c r="F1098" s="265"/>
      <c r="G1098" s="270"/>
      <c r="H1098" s="278"/>
      <c r="I1098" s="511" t="s">
        <v>64</v>
      </c>
      <c r="J1098" s="483" t="s">
        <v>261</v>
      </c>
      <c r="K1098" s="483"/>
      <c r="L1098" s="468"/>
      <c r="M1098" s="499">
        <v>1.2904568391267109E-4</v>
      </c>
    </row>
    <row r="1099" spans="1:13" s="225" customFormat="1" ht="30" hidden="1" customHeight="1" outlineLevel="7" x14ac:dyDescent="0.2">
      <c r="A1099" s="221"/>
      <c r="B1099" s="227"/>
      <c r="C1099" s="248"/>
      <c r="D1099" s="248"/>
      <c r="E1099" s="254"/>
      <c r="F1099" s="265"/>
      <c r="G1099" s="270"/>
      <c r="H1099" s="278"/>
      <c r="I1099" s="511" t="s">
        <v>71</v>
      </c>
      <c r="J1099" s="483" t="s">
        <v>261</v>
      </c>
      <c r="K1099" s="483"/>
      <c r="L1099" s="468"/>
      <c r="M1099" s="499">
        <v>4.086446657234584E-4</v>
      </c>
    </row>
    <row r="1100" spans="1:13" s="225" customFormat="1" ht="30" hidden="1" customHeight="1" outlineLevel="7" x14ac:dyDescent="0.2">
      <c r="A1100" s="221"/>
      <c r="B1100" s="227"/>
      <c r="C1100" s="248"/>
      <c r="D1100" s="248"/>
      <c r="E1100" s="254"/>
      <c r="F1100" s="265"/>
      <c r="G1100" s="270"/>
      <c r="H1100" s="278"/>
      <c r="I1100" s="511" t="s">
        <v>51</v>
      </c>
      <c r="J1100" s="483" t="s">
        <v>257</v>
      </c>
      <c r="K1100" s="483"/>
      <c r="L1100" s="468"/>
      <c r="M1100" s="499">
        <v>4.3015227970890366E-4</v>
      </c>
    </row>
    <row r="1101" spans="1:13" s="225" customFormat="1" ht="30" hidden="1" customHeight="1" outlineLevel="4" collapsed="1" x14ac:dyDescent="0.2">
      <c r="A1101" s="221"/>
      <c r="B1101" s="227"/>
      <c r="C1101" s="248"/>
      <c r="D1101" s="248"/>
      <c r="E1101" s="254"/>
      <c r="F1101" s="265"/>
      <c r="G1101" s="265"/>
      <c r="H1101" s="265"/>
      <c r="I1101" s="513" t="s">
        <v>224</v>
      </c>
      <c r="J1101" s="486"/>
      <c r="K1101" s="486"/>
      <c r="L1101" s="489"/>
      <c r="M1101" s="488">
        <v>1.0444604209712328E-3</v>
      </c>
    </row>
    <row r="1102" spans="1:13" s="225" customFormat="1" ht="30" hidden="1" customHeight="1" outlineLevel="5" collapsed="1" x14ac:dyDescent="0.2">
      <c r="A1102" s="221"/>
      <c r="B1102" s="227"/>
      <c r="C1102" s="248"/>
      <c r="D1102" s="248"/>
      <c r="E1102" s="254"/>
      <c r="F1102" s="265"/>
      <c r="G1102" s="270"/>
      <c r="H1102" s="270"/>
      <c r="I1102" s="514" t="s">
        <v>58</v>
      </c>
      <c r="J1102" s="490"/>
      <c r="K1102" s="490"/>
      <c r="L1102" s="493"/>
      <c r="M1102" s="492">
        <v>3.6556114733993147E-4</v>
      </c>
    </row>
    <row r="1103" spans="1:13" s="225" customFormat="1" ht="30" hidden="1" customHeight="1" outlineLevel="7" x14ac:dyDescent="0.2">
      <c r="A1103" s="221"/>
      <c r="B1103" s="227"/>
      <c r="C1103" s="248"/>
      <c r="D1103" s="248"/>
      <c r="E1103" s="254"/>
      <c r="F1103" s="265"/>
      <c r="G1103" s="270"/>
      <c r="H1103" s="270"/>
      <c r="I1103" s="511" t="s">
        <v>72</v>
      </c>
      <c r="J1103" s="483" t="s">
        <v>256</v>
      </c>
      <c r="K1103" s="483"/>
      <c r="L1103" s="468"/>
      <c r="M1103" s="484">
        <v>4.0211726207392464E-5</v>
      </c>
    </row>
    <row r="1104" spans="1:13" s="225" customFormat="1" ht="30" hidden="1" customHeight="1" outlineLevel="7" x14ac:dyDescent="0.2">
      <c r="A1104" s="221"/>
      <c r="B1104" s="227"/>
      <c r="C1104" s="248"/>
      <c r="D1104" s="248"/>
      <c r="E1104" s="254"/>
      <c r="F1104" s="265"/>
      <c r="G1104" s="270"/>
      <c r="H1104" s="270"/>
      <c r="I1104" s="511" t="s">
        <v>73</v>
      </c>
      <c r="J1104" s="483" t="s">
        <v>256</v>
      </c>
      <c r="K1104" s="483"/>
      <c r="L1104" s="468"/>
      <c r="M1104" s="484">
        <v>5.8489783574389037E-5</v>
      </c>
    </row>
    <row r="1105" spans="1:13" s="225" customFormat="1" ht="30" hidden="1" customHeight="1" outlineLevel="7" x14ac:dyDescent="0.2">
      <c r="A1105" s="221"/>
      <c r="B1105" s="227"/>
      <c r="C1105" s="248"/>
      <c r="D1105" s="248"/>
      <c r="E1105" s="254"/>
      <c r="F1105" s="265"/>
      <c r="G1105" s="270"/>
      <c r="H1105" s="270"/>
      <c r="I1105" s="511" t="s">
        <v>74</v>
      </c>
      <c r="J1105" s="483" t="s">
        <v>256</v>
      </c>
      <c r="K1105" s="483"/>
      <c r="L1105" s="468"/>
      <c r="M1105" s="484">
        <v>8.0423452414784928E-5</v>
      </c>
    </row>
    <row r="1106" spans="1:13" s="225" customFormat="1" ht="30" hidden="1" customHeight="1" outlineLevel="7" x14ac:dyDescent="0.2">
      <c r="A1106" s="221"/>
      <c r="B1106" s="227"/>
      <c r="C1106" s="248"/>
      <c r="D1106" s="248"/>
      <c r="E1106" s="254"/>
      <c r="F1106" s="265"/>
      <c r="G1106" s="270"/>
      <c r="H1106" s="270"/>
      <c r="I1106" s="511" t="s">
        <v>62</v>
      </c>
      <c r="J1106" s="483" t="s">
        <v>256</v>
      </c>
      <c r="K1106" s="483"/>
      <c r="L1106" s="468"/>
      <c r="M1106" s="484">
        <v>1.6815812777636849E-4</v>
      </c>
    </row>
    <row r="1107" spans="1:13" s="225" customFormat="1" ht="30" hidden="1" customHeight="1" outlineLevel="7" x14ac:dyDescent="0.2">
      <c r="A1107" s="221"/>
      <c r="B1107" s="227"/>
      <c r="C1107" s="248"/>
      <c r="D1107" s="248"/>
      <c r="E1107" s="254"/>
      <c r="F1107" s="265"/>
      <c r="G1107" s="270"/>
      <c r="H1107" s="270"/>
      <c r="I1107" s="511" t="s">
        <v>51</v>
      </c>
      <c r="J1107" s="483" t="s">
        <v>257</v>
      </c>
      <c r="K1107" s="483"/>
      <c r="L1107" s="468"/>
      <c r="M1107" s="484">
        <v>1.8278057366996573E-5</v>
      </c>
    </row>
    <row r="1108" spans="1:13" s="225" customFormat="1" ht="30" hidden="1" customHeight="1" outlineLevel="5" collapsed="1" x14ac:dyDescent="0.2">
      <c r="A1108" s="221"/>
      <c r="B1108" s="227"/>
      <c r="C1108" s="248"/>
      <c r="D1108" s="248"/>
      <c r="E1108" s="254"/>
      <c r="F1108" s="265"/>
      <c r="G1108" s="270"/>
      <c r="H1108" s="270"/>
      <c r="I1108" s="514" t="s">
        <v>67</v>
      </c>
      <c r="J1108" s="490"/>
      <c r="K1108" s="490"/>
      <c r="L1108" s="493"/>
      <c r="M1108" s="492">
        <v>6.7889927363130138E-4</v>
      </c>
    </row>
    <row r="1109" spans="1:13" s="225" customFormat="1" ht="30" hidden="1" customHeight="1" outlineLevel="7" x14ac:dyDescent="0.2">
      <c r="A1109" s="221"/>
      <c r="B1109" s="227"/>
      <c r="C1109" s="248"/>
      <c r="D1109" s="248"/>
      <c r="E1109" s="254"/>
      <c r="F1109" s="265"/>
      <c r="G1109" s="270"/>
      <c r="H1109" s="270"/>
      <c r="I1109" s="511" t="s">
        <v>68</v>
      </c>
      <c r="J1109" s="483" t="s">
        <v>256</v>
      </c>
      <c r="K1109" s="483"/>
      <c r="L1109" s="468"/>
      <c r="M1109" s="484">
        <v>1.0862388378100822E-4</v>
      </c>
    </row>
    <row r="1110" spans="1:13" s="225" customFormat="1" ht="30" hidden="1" customHeight="1" outlineLevel="7" x14ac:dyDescent="0.2">
      <c r="A1110" s="221"/>
      <c r="B1110" s="227"/>
      <c r="C1110" s="248"/>
      <c r="D1110" s="248"/>
      <c r="E1110" s="254"/>
      <c r="F1110" s="265"/>
      <c r="G1110" s="270"/>
      <c r="H1110" s="270"/>
      <c r="I1110" s="511" t="s">
        <v>75</v>
      </c>
      <c r="J1110" s="483" t="s">
        <v>256</v>
      </c>
      <c r="K1110" s="483"/>
      <c r="L1110" s="468"/>
      <c r="M1110" s="484">
        <v>1.425688474625733E-4</v>
      </c>
    </row>
    <row r="1111" spans="1:13" s="225" customFormat="1" ht="30" hidden="1" customHeight="1" outlineLevel="7" x14ac:dyDescent="0.2">
      <c r="A1111" s="221"/>
      <c r="B1111" s="227"/>
      <c r="C1111" s="248"/>
      <c r="D1111" s="248"/>
      <c r="E1111" s="254"/>
      <c r="F1111" s="265"/>
      <c r="G1111" s="270"/>
      <c r="H1111" s="270"/>
      <c r="I1111" s="511" t="s">
        <v>62</v>
      </c>
      <c r="J1111" s="483" t="s">
        <v>256</v>
      </c>
      <c r="K1111" s="483"/>
      <c r="L1111" s="468"/>
      <c r="M1111" s="484">
        <v>2.8513769492514659E-4</v>
      </c>
    </row>
    <row r="1112" spans="1:13" s="225" customFormat="1" ht="30" hidden="1" customHeight="1" outlineLevel="7" x14ac:dyDescent="0.2">
      <c r="A1112" s="221"/>
      <c r="B1112" s="227"/>
      <c r="C1112" s="248"/>
      <c r="D1112" s="248"/>
      <c r="E1112" s="254"/>
      <c r="F1112" s="265"/>
      <c r="G1112" s="270"/>
      <c r="H1112" s="270"/>
      <c r="I1112" s="511" t="s">
        <v>63</v>
      </c>
      <c r="J1112" s="483" t="s">
        <v>256</v>
      </c>
      <c r="K1112" s="483"/>
      <c r="L1112" s="468"/>
      <c r="M1112" s="484">
        <v>1.0862388378100822E-4</v>
      </c>
    </row>
    <row r="1113" spans="1:13" s="225" customFormat="1" ht="30" hidden="1" customHeight="1" outlineLevel="7" x14ac:dyDescent="0.2">
      <c r="A1113" s="221"/>
      <c r="B1113" s="227"/>
      <c r="C1113" s="248"/>
      <c r="D1113" s="248"/>
      <c r="E1113" s="254"/>
      <c r="F1113" s="265"/>
      <c r="G1113" s="270"/>
      <c r="H1113" s="270"/>
      <c r="I1113" s="511" t="s">
        <v>51</v>
      </c>
      <c r="J1113" s="483" t="s">
        <v>257</v>
      </c>
      <c r="K1113" s="483"/>
      <c r="L1113" s="468"/>
      <c r="M1113" s="484">
        <v>3.3944963681565068E-5</v>
      </c>
    </row>
    <row r="1114" spans="1:13" s="225" customFormat="1" ht="30" customHeight="1" outlineLevel="3" collapsed="1" x14ac:dyDescent="0.2">
      <c r="A1114" s="221"/>
      <c r="B1114" s="227"/>
      <c r="C1114" s="248"/>
      <c r="D1114" s="248"/>
      <c r="E1114" s="254"/>
      <c r="F1114" s="254"/>
      <c r="G1114" s="254"/>
      <c r="H1114" s="254"/>
      <c r="I1114" s="510" t="s">
        <v>76</v>
      </c>
      <c r="J1114" s="479"/>
      <c r="K1114" s="479"/>
      <c r="L1114" s="482"/>
      <c r="M1114" s="481">
        <v>1.3388278939598666E-2</v>
      </c>
    </row>
    <row r="1115" spans="1:13" s="225" customFormat="1" ht="30" hidden="1" customHeight="1" outlineLevel="7" x14ac:dyDescent="0.2">
      <c r="A1115" s="221"/>
      <c r="B1115" s="227"/>
      <c r="C1115" s="248"/>
      <c r="D1115" s="248"/>
      <c r="E1115" s="254"/>
      <c r="F1115" s="265"/>
      <c r="G1115" s="265"/>
      <c r="H1115" s="265"/>
      <c r="I1115" s="513" t="s">
        <v>284</v>
      </c>
      <c r="J1115" s="486"/>
      <c r="K1115" s="486"/>
      <c r="L1115" s="502"/>
      <c r="M1115" s="503">
        <v>1.3251472572545208E-2</v>
      </c>
    </row>
    <row r="1116" spans="1:13" s="225" customFormat="1" ht="30" hidden="1" customHeight="1" outlineLevel="7" x14ac:dyDescent="0.2">
      <c r="A1116" s="221"/>
      <c r="B1116" s="227"/>
      <c r="C1116" s="248"/>
      <c r="D1116" s="248"/>
      <c r="E1116" s="254"/>
      <c r="F1116" s="265"/>
      <c r="G1116" s="265"/>
      <c r="H1116" s="265"/>
      <c r="I1116" s="511" t="s">
        <v>285</v>
      </c>
      <c r="J1116" s="483" t="s">
        <v>259</v>
      </c>
      <c r="K1116" s="483"/>
      <c r="L1116" s="468"/>
      <c r="M1116" s="484">
        <v>1.9877208858817812E-3</v>
      </c>
    </row>
    <row r="1117" spans="1:13" s="225" customFormat="1" ht="30" hidden="1" customHeight="1" outlineLevel="7" x14ac:dyDescent="0.2">
      <c r="A1117" s="221"/>
      <c r="B1117" s="227"/>
      <c r="C1117" s="248"/>
      <c r="D1117" s="248"/>
      <c r="E1117" s="254"/>
      <c r="F1117" s="265"/>
      <c r="G1117" s="265"/>
      <c r="H1117" s="265"/>
      <c r="I1117" s="511" t="s">
        <v>286</v>
      </c>
      <c r="J1117" s="483" t="s">
        <v>259</v>
      </c>
      <c r="K1117" s="483"/>
      <c r="L1117" s="468"/>
      <c r="M1117" s="484">
        <v>2.6502945145090418E-3</v>
      </c>
    </row>
    <row r="1118" spans="1:13" s="225" customFormat="1" ht="30" hidden="1" customHeight="1" outlineLevel="7" x14ac:dyDescent="0.2">
      <c r="A1118" s="221"/>
      <c r="B1118" s="227"/>
      <c r="C1118" s="248"/>
      <c r="D1118" s="248"/>
      <c r="E1118" s="254"/>
      <c r="F1118" s="265"/>
      <c r="G1118" s="265"/>
      <c r="H1118" s="265"/>
      <c r="I1118" s="511" t="s">
        <v>287</v>
      </c>
      <c r="J1118" s="483" t="s">
        <v>259</v>
      </c>
      <c r="K1118" s="483"/>
      <c r="L1118" s="468"/>
      <c r="M1118" s="484">
        <v>4.6380154003908226E-3</v>
      </c>
    </row>
    <row r="1119" spans="1:13" s="225" customFormat="1" ht="30" hidden="1" customHeight="1" outlineLevel="7" x14ac:dyDescent="0.2">
      <c r="A1119" s="221"/>
      <c r="B1119" s="227"/>
      <c r="C1119" s="248"/>
      <c r="D1119" s="248"/>
      <c r="E1119" s="254"/>
      <c r="F1119" s="265"/>
      <c r="G1119" s="265"/>
      <c r="H1119" s="265"/>
      <c r="I1119" s="511" t="s">
        <v>288</v>
      </c>
      <c r="J1119" s="483" t="s">
        <v>259</v>
      </c>
      <c r="K1119" s="483"/>
      <c r="L1119" s="468"/>
      <c r="M1119" s="484">
        <v>2.6502945145090418E-3</v>
      </c>
    </row>
    <row r="1120" spans="1:13" s="225" customFormat="1" ht="30" hidden="1" customHeight="1" outlineLevel="7" x14ac:dyDescent="0.2">
      <c r="A1120" s="221"/>
      <c r="B1120" s="227"/>
      <c r="C1120" s="248"/>
      <c r="D1120" s="248"/>
      <c r="E1120" s="254"/>
      <c r="F1120" s="265"/>
      <c r="G1120" s="265"/>
      <c r="H1120" s="265"/>
      <c r="I1120" s="511" t="s">
        <v>289</v>
      </c>
      <c r="J1120" s="483" t="s">
        <v>259</v>
      </c>
      <c r="K1120" s="483"/>
      <c r="L1120" s="468"/>
      <c r="M1120" s="484">
        <v>6.6257362862726045E-4</v>
      </c>
    </row>
    <row r="1121" spans="1:13" s="225" customFormat="1" ht="30" hidden="1" customHeight="1" outlineLevel="7" x14ac:dyDescent="0.2">
      <c r="A1121" s="221"/>
      <c r="B1121" s="227"/>
      <c r="C1121" s="248"/>
      <c r="D1121" s="248"/>
      <c r="E1121" s="254"/>
      <c r="F1121" s="265"/>
      <c r="G1121" s="265"/>
      <c r="H1121" s="265"/>
      <c r="I1121" s="511" t="s">
        <v>51</v>
      </c>
      <c r="J1121" s="483" t="s">
        <v>257</v>
      </c>
      <c r="K1121" s="483"/>
      <c r="L1121" s="468"/>
      <c r="M1121" s="484">
        <v>6.6257362862726045E-4</v>
      </c>
    </row>
    <row r="1122" spans="1:13" s="225" customFormat="1" ht="30" hidden="1" customHeight="1" outlineLevel="7" x14ac:dyDescent="0.2">
      <c r="A1122" s="221"/>
      <c r="B1122" s="227"/>
      <c r="C1122" s="248"/>
      <c r="D1122" s="248"/>
      <c r="E1122" s="254"/>
      <c r="F1122" s="265"/>
      <c r="G1122" s="265"/>
      <c r="H1122" s="265"/>
      <c r="I1122" s="513" t="s">
        <v>290</v>
      </c>
      <c r="J1122" s="486"/>
      <c r="K1122" s="486"/>
      <c r="L1122" s="489"/>
      <c r="M1122" s="488">
        <v>1.3680636705345293E-4</v>
      </c>
    </row>
    <row r="1123" spans="1:13" s="225" customFormat="1" ht="30" hidden="1" customHeight="1" outlineLevel="7" x14ac:dyDescent="0.2">
      <c r="A1123" s="221"/>
      <c r="B1123" s="227"/>
      <c r="C1123" s="248"/>
      <c r="D1123" s="248"/>
      <c r="E1123" s="254"/>
      <c r="F1123" s="265"/>
      <c r="G1123" s="265"/>
      <c r="H1123" s="265"/>
      <c r="I1123" s="511" t="s">
        <v>285</v>
      </c>
      <c r="J1123" s="483" t="s">
        <v>259</v>
      </c>
      <c r="K1123" s="483"/>
      <c r="L1123" s="468"/>
      <c r="M1123" s="484">
        <v>2.0520955058017938E-5</v>
      </c>
    </row>
    <row r="1124" spans="1:13" s="225" customFormat="1" ht="30" hidden="1" customHeight="1" outlineLevel="7" x14ac:dyDescent="0.2">
      <c r="A1124" s="221"/>
      <c r="B1124" s="227"/>
      <c r="C1124" s="248"/>
      <c r="D1124" s="248"/>
      <c r="E1124" s="254"/>
      <c r="F1124" s="265"/>
      <c r="G1124" s="265"/>
      <c r="H1124" s="265"/>
      <c r="I1124" s="511" t="s">
        <v>286</v>
      </c>
      <c r="J1124" s="483" t="s">
        <v>259</v>
      </c>
      <c r="K1124" s="483"/>
      <c r="L1124" s="468"/>
      <c r="M1124" s="484">
        <v>2.7361273410690587E-5</v>
      </c>
    </row>
    <row r="1125" spans="1:13" s="225" customFormat="1" ht="30" hidden="1" customHeight="1" outlineLevel="7" x14ac:dyDescent="0.2">
      <c r="A1125" s="221"/>
      <c r="B1125" s="227"/>
      <c r="C1125" s="248"/>
      <c r="D1125" s="248"/>
      <c r="E1125" s="254"/>
      <c r="F1125" s="265"/>
      <c r="G1125" s="265"/>
      <c r="H1125" s="265"/>
      <c r="I1125" s="511" t="s">
        <v>287</v>
      </c>
      <c r="J1125" s="483" t="s">
        <v>259</v>
      </c>
      <c r="K1125" s="483"/>
      <c r="L1125" s="468"/>
      <c r="M1125" s="484">
        <v>4.7882228468708524E-5</v>
      </c>
    </row>
    <row r="1126" spans="1:13" s="225" customFormat="1" ht="30" hidden="1" customHeight="1" outlineLevel="7" x14ac:dyDescent="0.2">
      <c r="A1126" s="221"/>
      <c r="B1126" s="227"/>
      <c r="C1126" s="248"/>
      <c r="D1126" s="248"/>
      <c r="E1126" s="254"/>
      <c r="F1126" s="265"/>
      <c r="G1126" s="265"/>
      <c r="H1126" s="265"/>
      <c r="I1126" s="511" t="s">
        <v>288</v>
      </c>
      <c r="J1126" s="483" t="s">
        <v>259</v>
      </c>
      <c r="K1126" s="483"/>
      <c r="L1126" s="468"/>
      <c r="M1126" s="484">
        <v>2.7361273410690587E-5</v>
      </c>
    </row>
    <row r="1127" spans="1:13" s="225" customFormat="1" ht="30" hidden="1" customHeight="1" outlineLevel="7" x14ac:dyDescent="0.2">
      <c r="A1127" s="221"/>
      <c r="B1127" s="227"/>
      <c r="C1127" s="248"/>
      <c r="D1127" s="248"/>
      <c r="E1127" s="254"/>
      <c r="F1127" s="265"/>
      <c r="G1127" s="265"/>
      <c r="H1127" s="265"/>
      <c r="I1127" s="511" t="s">
        <v>289</v>
      </c>
      <c r="J1127" s="483" t="s">
        <v>259</v>
      </c>
      <c r="K1127" s="483"/>
      <c r="L1127" s="468"/>
      <c r="M1127" s="484">
        <v>6.8403183526726467E-6</v>
      </c>
    </row>
    <row r="1128" spans="1:13" s="225" customFormat="1" ht="30" hidden="1" customHeight="1" outlineLevel="7" x14ac:dyDescent="0.2">
      <c r="A1128" s="221"/>
      <c r="B1128" s="227"/>
      <c r="C1128" s="248"/>
      <c r="D1128" s="248"/>
      <c r="E1128" s="254"/>
      <c r="F1128" s="265"/>
      <c r="G1128" s="265"/>
      <c r="H1128" s="265"/>
      <c r="I1128" s="511" t="s">
        <v>51</v>
      </c>
      <c r="J1128" s="483" t="s">
        <v>257</v>
      </c>
      <c r="K1128" s="483"/>
      <c r="L1128" s="468"/>
      <c r="M1128" s="484">
        <v>6.8403183526726467E-6</v>
      </c>
    </row>
    <row r="1129" spans="1:13" s="225" customFormat="1" ht="30" customHeight="1" outlineLevel="3" collapsed="1" x14ac:dyDescent="0.2">
      <c r="A1129" s="221"/>
      <c r="B1129" s="227"/>
      <c r="C1129" s="248"/>
      <c r="D1129" s="248"/>
      <c r="E1129" s="254"/>
      <c r="F1129" s="254"/>
      <c r="G1129" s="254"/>
      <c r="H1129" s="254"/>
      <c r="I1129" s="510" t="s">
        <v>116</v>
      </c>
      <c r="J1129" s="479"/>
      <c r="K1129" s="479"/>
      <c r="L1129" s="482"/>
      <c r="M1129" s="481">
        <v>1.1100847379005032E-3</v>
      </c>
    </row>
    <row r="1130" spans="1:13" s="225" customFormat="1" ht="30" hidden="1" customHeight="1" outlineLevel="7" x14ac:dyDescent="0.2">
      <c r="A1130" s="221"/>
      <c r="B1130" s="227"/>
      <c r="C1130" s="248"/>
      <c r="D1130" s="248"/>
      <c r="E1130" s="254"/>
      <c r="F1130" s="254"/>
      <c r="G1130" s="254"/>
      <c r="H1130" s="254"/>
      <c r="I1130" s="511" t="s">
        <v>117</v>
      </c>
      <c r="J1130" s="483" t="s">
        <v>259</v>
      </c>
      <c r="K1130" s="483"/>
      <c r="L1130" s="468"/>
      <c r="M1130" s="484">
        <v>5.5504236895025159E-4</v>
      </c>
    </row>
    <row r="1131" spans="1:13" s="225" customFormat="1" ht="30" hidden="1" customHeight="1" outlineLevel="7" x14ac:dyDescent="0.2">
      <c r="A1131" s="221"/>
      <c r="B1131" s="227"/>
      <c r="C1131" s="248"/>
      <c r="D1131" s="248"/>
      <c r="E1131" s="254"/>
      <c r="F1131" s="254"/>
      <c r="G1131" s="254"/>
      <c r="H1131" s="254"/>
      <c r="I1131" s="511" t="s">
        <v>118</v>
      </c>
      <c r="J1131" s="483" t="s">
        <v>259</v>
      </c>
      <c r="K1131" s="483"/>
      <c r="L1131" s="468"/>
      <c r="M1131" s="484">
        <v>5.5504236895025159E-4</v>
      </c>
    </row>
    <row r="1132" spans="1:13" s="225" customFormat="1" ht="30" customHeight="1" outlineLevel="3" collapsed="1" x14ac:dyDescent="0.2">
      <c r="A1132" s="221"/>
      <c r="B1132" s="227"/>
      <c r="C1132" s="248"/>
      <c r="D1132" s="248"/>
      <c r="E1132" s="254"/>
      <c r="F1132" s="254"/>
      <c r="G1132" s="254"/>
      <c r="H1132" s="254"/>
      <c r="I1132" s="510" t="s">
        <v>119</v>
      </c>
      <c r="J1132" s="479"/>
      <c r="K1132" s="479"/>
      <c r="L1132" s="482"/>
      <c r="M1132" s="481">
        <v>8.8801343971703084E-2</v>
      </c>
    </row>
    <row r="1133" spans="1:13" s="225" customFormat="1" ht="30" hidden="1" customHeight="1" outlineLevel="4" collapsed="1" x14ac:dyDescent="0.2">
      <c r="A1133" s="221"/>
      <c r="B1133" s="227"/>
      <c r="C1133" s="248"/>
      <c r="D1133" s="248"/>
      <c r="E1133" s="254"/>
      <c r="F1133" s="265"/>
      <c r="G1133" s="265"/>
      <c r="H1133" s="265"/>
      <c r="I1133" s="513" t="s">
        <v>120</v>
      </c>
      <c r="J1133" s="486"/>
      <c r="K1133" s="486"/>
      <c r="L1133" s="489"/>
      <c r="M1133" s="488">
        <v>1.2168031708946861E-2</v>
      </c>
    </row>
    <row r="1134" spans="1:13" s="225" customFormat="1" ht="30" hidden="1" customHeight="1" outlineLevel="5" collapsed="1" x14ac:dyDescent="0.2">
      <c r="A1134" s="221"/>
      <c r="B1134" s="227"/>
      <c r="C1134" s="248"/>
      <c r="D1134" s="248"/>
      <c r="E1134" s="254"/>
      <c r="F1134" s="265"/>
      <c r="G1134" s="270"/>
      <c r="H1134" s="270"/>
      <c r="I1134" s="514" t="s">
        <v>172</v>
      </c>
      <c r="J1134" s="490"/>
      <c r="K1134" s="490"/>
      <c r="L1134" s="493"/>
      <c r="M1134" s="492">
        <v>7.4877153967573377E-3</v>
      </c>
    </row>
    <row r="1135" spans="1:13" s="225" customFormat="1" ht="30" hidden="1" customHeight="1" outlineLevel="7" x14ac:dyDescent="0.2">
      <c r="A1135" s="221"/>
      <c r="B1135" s="227"/>
      <c r="C1135" s="248"/>
      <c r="D1135" s="248"/>
      <c r="E1135" s="254"/>
      <c r="F1135" s="265"/>
      <c r="G1135" s="270"/>
      <c r="H1135" s="270"/>
      <c r="I1135" s="511" t="s">
        <v>291</v>
      </c>
      <c r="J1135" s="483"/>
      <c r="K1135" s="483"/>
      <c r="L1135" s="468"/>
      <c r="M1135" s="484">
        <v>3.7438576983786693E-4</v>
      </c>
    </row>
    <row r="1136" spans="1:13" s="225" customFormat="1" ht="30" hidden="1" customHeight="1" outlineLevel="7" x14ac:dyDescent="0.2">
      <c r="A1136" s="221"/>
      <c r="B1136" s="227"/>
      <c r="C1136" s="248"/>
      <c r="D1136" s="248"/>
      <c r="E1136" s="254"/>
      <c r="F1136" s="265"/>
      <c r="G1136" s="270"/>
      <c r="H1136" s="270"/>
      <c r="I1136" s="511" t="s">
        <v>292</v>
      </c>
      <c r="J1136" s="483"/>
      <c r="K1136" s="483"/>
      <c r="L1136" s="468"/>
      <c r="M1136" s="484">
        <v>3.7438576983786693E-4</v>
      </c>
    </row>
    <row r="1137" spans="1:13" s="225" customFormat="1" ht="30" hidden="1" customHeight="1" outlineLevel="7" x14ac:dyDescent="0.2">
      <c r="A1137" s="221"/>
      <c r="B1137" s="227"/>
      <c r="C1137" s="248"/>
      <c r="D1137" s="248"/>
      <c r="E1137" s="254"/>
      <c r="F1137" s="265"/>
      <c r="G1137" s="270"/>
      <c r="H1137" s="270"/>
      <c r="I1137" s="511" t="s">
        <v>231</v>
      </c>
      <c r="J1137" s="483"/>
      <c r="K1137" s="483"/>
      <c r="L1137" s="468"/>
      <c r="M1137" s="484">
        <v>2.6207003888650679E-3</v>
      </c>
    </row>
    <row r="1138" spans="1:13" s="225" customFormat="1" ht="30" hidden="1" customHeight="1" outlineLevel="7" x14ac:dyDescent="0.2">
      <c r="A1138" s="221"/>
      <c r="B1138" s="227"/>
      <c r="C1138" s="248"/>
      <c r="D1138" s="248"/>
      <c r="E1138" s="254"/>
      <c r="F1138" s="265"/>
      <c r="G1138" s="270"/>
      <c r="H1138" s="270"/>
      <c r="I1138" s="511" t="s">
        <v>80</v>
      </c>
      <c r="J1138" s="483"/>
      <c r="K1138" s="483"/>
      <c r="L1138" s="468"/>
      <c r="M1138" s="484">
        <v>1.1231573095136006E-3</v>
      </c>
    </row>
    <row r="1139" spans="1:13" s="225" customFormat="1" ht="30" hidden="1" customHeight="1" outlineLevel="7" x14ac:dyDescent="0.2">
      <c r="A1139" s="221"/>
      <c r="B1139" s="227"/>
      <c r="C1139" s="248"/>
      <c r="D1139" s="248"/>
      <c r="E1139" s="254"/>
      <c r="F1139" s="265"/>
      <c r="G1139" s="270"/>
      <c r="H1139" s="270"/>
      <c r="I1139" s="511" t="s">
        <v>82</v>
      </c>
      <c r="J1139" s="483"/>
      <c r="K1139" s="483"/>
      <c r="L1139" s="468"/>
      <c r="M1139" s="484">
        <v>1.1231573095136006E-3</v>
      </c>
    </row>
    <row r="1140" spans="1:13" s="225" customFormat="1" ht="30" hidden="1" customHeight="1" outlineLevel="7" x14ac:dyDescent="0.2">
      <c r="A1140" s="221"/>
      <c r="B1140" s="227"/>
      <c r="C1140" s="248"/>
      <c r="D1140" s="248"/>
      <c r="E1140" s="254"/>
      <c r="F1140" s="265"/>
      <c r="G1140" s="270"/>
      <c r="H1140" s="270"/>
      <c r="I1140" s="511" t="s">
        <v>293</v>
      </c>
      <c r="J1140" s="483"/>
      <c r="K1140" s="483"/>
      <c r="L1140" s="468"/>
      <c r="M1140" s="484">
        <v>1.4975430793514677E-3</v>
      </c>
    </row>
    <row r="1141" spans="1:13" s="225" customFormat="1" ht="30" hidden="1" customHeight="1" outlineLevel="7" x14ac:dyDescent="0.2">
      <c r="A1141" s="221"/>
      <c r="B1141" s="227"/>
      <c r="C1141" s="248"/>
      <c r="D1141" s="248"/>
      <c r="E1141" s="254"/>
      <c r="F1141" s="265"/>
      <c r="G1141" s="270"/>
      <c r="H1141" s="270"/>
      <c r="I1141" s="511" t="s">
        <v>294</v>
      </c>
      <c r="J1141" s="483"/>
      <c r="K1141" s="483"/>
      <c r="L1141" s="468"/>
      <c r="M1141" s="484">
        <v>3.7438576983786693E-4</v>
      </c>
    </row>
    <row r="1142" spans="1:13" s="225" customFormat="1" ht="30" hidden="1" customHeight="1" outlineLevel="5" collapsed="1" x14ac:dyDescent="0.2">
      <c r="A1142" s="221"/>
      <c r="B1142" s="227"/>
      <c r="C1142" s="248"/>
      <c r="D1142" s="248"/>
      <c r="E1142" s="254"/>
      <c r="F1142" s="265"/>
      <c r="G1142" s="270"/>
      <c r="H1142" s="270"/>
      <c r="I1142" s="514" t="s">
        <v>173</v>
      </c>
      <c r="J1142" s="490"/>
      <c r="K1142" s="490"/>
      <c r="L1142" s="493"/>
      <c r="M1142" s="492">
        <v>3.0624755972737507E-4</v>
      </c>
    </row>
    <row r="1143" spans="1:13" s="225" customFormat="1" ht="30" hidden="1" customHeight="1" outlineLevel="7" x14ac:dyDescent="0.2">
      <c r="A1143" s="221"/>
      <c r="B1143" s="227"/>
      <c r="C1143" s="248"/>
      <c r="D1143" s="248"/>
      <c r="E1143" s="254"/>
      <c r="F1143" s="265"/>
      <c r="G1143" s="270"/>
      <c r="H1143" s="270"/>
      <c r="I1143" s="511" t="s">
        <v>291</v>
      </c>
      <c r="J1143" s="483"/>
      <c r="K1143" s="483"/>
      <c r="L1143" s="468"/>
      <c r="M1143" s="484">
        <v>1.5312377986368755E-5</v>
      </c>
    </row>
    <row r="1144" spans="1:13" s="225" customFormat="1" ht="30" hidden="1" customHeight="1" outlineLevel="7" x14ac:dyDescent="0.2">
      <c r="A1144" s="221"/>
      <c r="B1144" s="227"/>
      <c r="C1144" s="248"/>
      <c r="D1144" s="248"/>
      <c r="E1144" s="254"/>
      <c r="F1144" s="265"/>
      <c r="G1144" s="270"/>
      <c r="H1144" s="270"/>
      <c r="I1144" s="511" t="s">
        <v>292</v>
      </c>
      <c r="J1144" s="483"/>
      <c r="K1144" s="483"/>
      <c r="L1144" s="468"/>
      <c r="M1144" s="484">
        <v>1.5312377986368755E-5</v>
      </c>
    </row>
    <row r="1145" spans="1:13" s="225" customFormat="1" ht="30" hidden="1" customHeight="1" outlineLevel="7" x14ac:dyDescent="0.2">
      <c r="A1145" s="221"/>
      <c r="B1145" s="227"/>
      <c r="C1145" s="248"/>
      <c r="D1145" s="248"/>
      <c r="E1145" s="254"/>
      <c r="F1145" s="265"/>
      <c r="G1145" s="270"/>
      <c r="H1145" s="270"/>
      <c r="I1145" s="511" t="s">
        <v>231</v>
      </c>
      <c r="J1145" s="483"/>
      <c r="K1145" s="483"/>
      <c r="L1145" s="468"/>
      <c r="M1145" s="484">
        <v>1.0718664590458127E-4</v>
      </c>
    </row>
    <row r="1146" spans="1:13" s="225" customFormat="1" ht="30" hidden="1" customHeight="1" outlineLevel="7" x14ac:dyDescent="0.2">
      <c r="A1146" s="221"/>
      <c r="B1146" s="227"/>
      <c r="C1146" s="248"/>
      <c r="D1146" s="248"/>
      <c r="E1146" s="254"/>
      <c r="F1146" s="265"/>
      <c r="G1146" s="270"/>
      <c r="H1146" s="270"/>
      <c r="I1146" s="511" t="s">
        <v>80</v>
      </c>
      <c r="J1146" s="483"/>
      <c r="K1146" s="483"/>
      <c r="L1146" s="468"/>
      <c r="M1146" s="484">
        <v>4.5937133959106256E-5</v>
      </c>
    </row>
    <row r="1147" spans="1:13" s="225" customFormat="1" ht="30" hidden="1" customHeight="1" outlineLevel="7" x14ac:dyDescent="0.2">
      <c r="A1147" s="221"/>
      <c r="B1147" s="227"/>
      <c r="C1147" s="248"/>
      <c r="D1147" s="248"/>
      <c r="E1147" s="254"/>
      <c r="F1147" s="265"/>
      <c r="G1147" s="270"/>
      <c r="H1147" s="270"/>
      <c r="I1147" s="511" t="s">
        <v>82</v>
      </c>
      <c r="J1147" s="483"/>
      <c r="K1147" s="483"/>
      <c r="L1147" s="468"/>
      <c r="M1147" s="484">
        <v>4.5937133959106256E-5</v>
      </c>
    </row>
    <row r="1148" spans="1:13" s="225" customFormat="1" ht="30" hidden="1" customHeight="1" outlineLevel="7" x14ac:dyDescent="0.2">
      <c r="A1148" s="221"/>
      <c r="B1148" s="227"/>
      <c r="C1148" s="248"/>
      <c r="D1148" s="248"/>
      <c r="E1148" s="254"/>
      <c r="F1148" s="265"/>
      <c r="G1148" s="270"/>
      <c r="H1148" s="270"/>
      <c r="I1148" s="511" t="s">
        <v>293</v>
      </c>
      <c r="J1148" s="483"/>
      <c r="K1148" s="483"/>
      <c r="L1148" s="468"/>
      <c r="M1148" s="484">
        <v>6.1249511945475022E-5</v>
      </c>
    </row>
    <row r="1149" spans="1:13" s="225" customFormat="1" ht="30" hidden="1" customHeight="1" outlineLevel="7" x14ac:dyDescent="0.2">
      <c r="A1149" s="221"/>
      <c r="B1149" s="227"/>
      <c r="C1149" s="248"/>
      <c r="D1149" s="248"/>
      <c r="E1149" s="254"/>
      <c r="F1149" s="265"/>
      <c r="G1149" s="270"/>
      <c r="H1149" s="270"/>
      <c r="I1149" s="511" t="s">
        <v>294</v>
      </c>
      <c r="J1149" s="483"/>
      <c r="K1149" s="483"/>
      <c r="L1149" s="468"/>
      <c r="M1149" s="484">
        <v>1.5312377986368755E-5</v>
      </c>
    </row>
    <row r="1150" spans="1:13" s="225" customFormat="1" ht="30" hidden="1" customHeight="1" outlineLevel="5" collapsed="1" x14ac:dyDescent="0.2">
      <c r="A1150" s="221"/>
      <c r="B1150" s="227"/>
      <c r="C1150" s="248"/>
      <c r="D1150" s="248"/>
      <c r="E1150" s="254"/>
      <c r="F1150" s="265"/>
      <c r="G1150" s="270"/>
      <c r="H1150" s="270"/>
      <c r="I1150" s="514" t="s">
        <v>174</v>
      </c>
      <c r="J1150" s="490"/>
      <c r="K1150" s="490"/>
      <c r="L1150" s="493"/>
      <c r="M1150" s="492">
        <v>3.0624755972737507E-4</v>
      </c>
    </row>
    <row r="1151" spans="1:13" s="225" customFormat="1" ht="30" hidden="1" customHeight="1" outlineLevel="7" x14ac:dyDescent="0.2">
      <c r="A1151" s="221"/>
      <c r="B1151" s="227"/>
      <c r="C1151" s="248"/>
      <c r="D1151" s="248"/>
      <c r="E1151" s="254"/>
      <c r="F1151" s="265"/>
      <c r="G1151" s="270"/>
      <c r="H1151" s="270"/>
      <c r="I1151" s="511" t="s">
        <v>291</v>
      </c>
      <c r="J1151" s="483"/>
      <c r="K1151" s="483"/>
      <c r="L1151" s="468"/>
      <c r="M1151" s="484">
        <v>1.5312377986368755E-5</v>
      </c>
    </row>
    <row r="1152" spans="1:13" s="225" customFormat="1" ht="30" hidden="1" customHeight="1" outlineLevel="7" x14ac:dyDescent="0.2">
      <c r="A1152" s="221"/>
      <c r="B1152" s="227"/>
      <c r="C1152" s="248"/>
      <c r="D1152" s="248"/>
      <c r="E1152" s="254"/>
      <c r="F1152" s="265"/>
      <c r="G1152" s="270"/>
      <c r="H1152" s="270"/>
      <c r="I1152" s="511" t="s">
        <v>292</v>
      </c>
      <c r="J1152" s="483"/>
      <c r="K1152" s="483"/>
      <c r="L1152" s="468"/>
      <c r="M1152" s="484">
        <v>1.5312377986368755E-5</v>
      </c>
    </row>
    <row r="1153" spans="1:13" s="225" customFormat="1" ht="30" hidden="1" customHeight="1" outlineLevel="7" x14ac:dyDescent="0.2">
      <c r="A1153" s="221"/>
      <c r="B1153" s="227"/>
      <c r="C1153" s="248"/>
      <c r="D1153" s="248"/>
      <c r="E1153" s="254"/>
      <c r="F1153" s="265"/>
      <c r="G1153" s="270"/>
      <c r="H1153" s="270"/>
      <c r="I1153" s="511" t="s">
        <v>231</v>
      </c>
      <c r="J1153" s="483"/>
      <c r="K1153" s="483"/>
      <c r="L1153" s="468"/>
      <c r="M1153" s="484">
        <v>1.0718664590458127E-4</v>
      </c>
    </row>
    <row r="1154" spans="1:13" s="225" customFormat="1" ht="30" hidden="1" customHeight="1" outlineLevel="7" x14ac:dyDescent="0.2">
      <c r="A1154" s="221"/>
      <c r="B1154" s="227"/>
      <c r="C1154" s="248"/>
      <c r="D1154" s="248"/>
      <c r="E1154" s="254"/>
      <c r="F1154" s="265"/>
      <c r="G1154" s="270"/>
      <c r="H1154" s="270"/>
      <c r="I1154" s="511" t="s">
        <v>80</v>
      </c>
      <c r="J1154" s="483"/>
      <c r="K1154" s="483"/>
      <c r="L1154" s="468"/>
      <c r="M1154" s="484">
        <v>4.5937133959106256E-5</v>
      </c>
    </row>
    <row r="1155" spans="1:13" s="225" customFormat="1" ht="30" hidden="1" customHeight="1" outlineLevel="7" x14ac:dyDescent="0.2">
      <c r="A1155" s="221"/>
      <c r="B1155" s="227"/>
      <c r="C1155" s="248"/>
      <c r="D1155" s="248"/>
      <c r="E1155" s="254"/>
      <c r="F1155" s="265"/>
      <c r="G1155" s="270"/>
      <c r="H1155" s="270"/>
      <c r="I1155" s="511" t="s">
        <v>82</v>
      </c>
      <c r="J1155" s="483"/>
      <c r="K1155" s="483"/>
      <c r="L1155" s="468"/>
      <c r="M1155" s="484">
        <v>4.5937133959106256E-5</v>
      </c>
    </row>
    <row r="1156" spans="1:13" s="225" customFormat="1" ht="30" hidden="1" customHeight="1" outlineLevel="7" x14ac:dyDescent="0.2">
      <c r="A1156" s="221"/>
      <c r="B1156" s="227"/>
      <c r="C1156" s="248"/>
      <c r="D1156" s="248"/>
      <c r="E1156" s="254"/>
      <c r="F1156" s="265"/>
      <c r="G1156" s="270"/>
      <c r="H1156" s="270"/>
      <c r="I1156" s="511" t="s">
        <v>293</v>
      </c>
      <c r="J1156" s="483"/>
      <c r="K1156" s="483"/>
      <c r="L1156" s="468"/>
      <c r="M1156" s="484">
        <v>6.1249511945475022E-5</v>
      </c>
    </row>
    <row r="1157" spans="1:13" s="225" customFormat="1" ht="30" hidden="1" customHeight="1" outlineLevel="7" x14ac:dyDescent="0.2">
      <c r="A1157" s="221"/>
      <c r="B1157" s="227"/>
      <c r="C1157" s="248"/>
      <c r="D1157" s="248"/>
      <c r="E1157" s="254"/>
      <c r="F1157" s="265"/>
      <c r="G1157" s="270"/>
      <c r="H1157" s="270"/>
      <c r="I1157" s="511" t="s">
        <v>294</v>
      </c>
      <c r="J1157" s="483"/>
      <c r="K1157" s="483"/>
      <c r="L1157" s="468"/>
      <c r="M1157" s="484">
        <v>1.5312377986368755E-5</v>
      </c>
    </row>
    <row r="1158" spans="1:13" s="225" customFormat="1" ht="30" hidden="1" customHeight="1" outlineLevel="5" collapsed="1" x14ac:dyDescent="0.2">
      <c r="A1158" s="221"/>
      <c r="B1158" s="227"/>
      <c r="C1158" s="248"/>
      <c r="D1158" s="248"/>
      <c r="E1158" s="254"/>
      <c r="F1158" s="265"/>
      <c r="G1158" s="270"/>
      <c r="H1158" s="270"/>
      <c r="I1158" s="514" t="s">
        <v>175</v>
      </c>
      <c r="J1158" s="490"/>
      <c r="K1158" s="490"/>
      <c r="L1158" s="493"/>
      <c r="M1158" s="492">
        <v>1.6098588103028276E-4</v>
      </c>
    </row>
    <row r="1159" spans="1:13" s="225" customFormat="1" ht="30" hidden="1" customHeight="1" outlineLevel="7" x14ac:dyDescent="0.2">
      <c r="A1159" s="221"/>
      <c r="B1159" s="227"/>
      <c r="C1159" s="248"/>
      <c r="D1159" s="248"/>
      <c r="E1159" s="254"/>
      <c r="F1159" s="265"/>
      <c r="G1159" s="270"/>
      <c r="H1159" s="270"/>
      <c r="I1159" s="511" t="s">
        <v>291</v>
      </c>
      <c r="J1159" s="483"/>
      <c r="K1159" s="483"/>
      <c r="L1159" s="468"/>
      <c r="M1159" s="484">
        <v>8.0492940515141379E-6</v>
      </c>
    </row>
    <row r="1160" spans="1:13" s="225" customFormat="1" ht="30" hidden="1" customHeight="1" outlineLevel="7" x14ac:dyDescent="0.2">
      <c r="A1160" s="221"/>
      <c r="B1160" s="227"/>
      <c r="C1160" s="248"/>
      <c r="D1160" s="248"/>
      <c r="E1160" s="254"/>
      <c r="F1160" s="265"/>
      <c r="G1160" s="270"/>
      <c r="H1160" s="270"/>
      <c r="I1160" s="511" t="s">
        <v>292</v>
      </c>
      <c r="J1160" s="483"/>
      <c r="K1160" s="483"/>
      <c r="L1160" s="468"/>
      <c r="M1160" s="484">
        <v>8.0492940515141379E-6</v>
      </c>
    </row>
    <row r="1161" spans="1:13" s="225" customFormat="1" ht="30" hidden="1" customHeight="1" outlineLevel="7" x14ac:dyDescent="0.2">
      <c r="A1161" s="221"/>
      <c r="B1161" s="227"/>
      <c r="C1161" s="248"/>
      <c r="D1161" s="248"/>
      <c r="E1161" s="254"/>
      <c r="F1161" s="265"/>
      <c r="G1161" s="270"/>
      <c r="H1161" s="270"/>
      <c r="I1161" s="511" t="s">
        <v>231</v>
      </c>
      <c r="J1161" s="483"/>
      <c r="K1161" s="483"/>
      <c r="L1161" s="468"/>
      <c r="M1161" s="484">
        <v>5.6345058360598963E-5</v>
      </c>
    </row>
    <row r="1162" spans="1:13" s="225" customFormat="1" ht="30" hidden="1" customHeight="1" outlineLevel="7" x14ac:dyDescent="0.2">
      <c r="A1162" s="221"/>
      <c r="B1162" s="227"/>
      <c r="C1162" s="248"/>
      <c r="D1162" s="248"/>
      <c r="E1162" s="254"/>
      <c r="F1162" s="265"/>
      <c r="G1162" s="270"/>
      <c r="H1162" s="270"/>
      <c r="I1162" s="511" t="s">
        <v>80</v>
      </c>
      <c r="J1162" s="483"/>
      <c r="K1162" s="483"/>
      <c r="L1162" s="468"/>
      <c r="M1162" s="484">
        <v>2.4147882154542415E-5</v>
      </c>
    </row>
    <row r="1163" spans="1:13" s="225" customFormat="1" ht="30" hidden="1" customHeight="1" outlineLevel="7" x14ac:dyDescent="0.2">
      <c r="A1163" s="221"/>
      <c r="B1163" s="227"/>
      <c r="C1163" s="248"/>
      <c r="D1163" s="248"/>
      <c r="E1163" s="254"/>
      <c r="F1163" s="265"/>
      <c r="G1163" s="270"/>
      <c r="H1163" s="270"/>
      <c r="I1163" s="511" t="s">
        <v>82</v>
      </c>
      <c r="J1163" s="483"/>
      <c r="K1163" s="483"/>
      <c r="L1163" s="468"/>
      <c r="M1163" s="484">
        <v>2.4147882154542415E-5</v>
      </c>
    </row>
    <row r="1164" spans="1:13" s="225" customFormat="1" ht="30" hidden="1" customHeight="1" outlineLevel="7" x14ac:dyDescent="0.2">
      <c r="A1164" s="221"/>
      <c r="B1164" s="227"/>
      <c r="C1164" s="248"/>
      <c r="D1164" s="248"/>
      <c r="E1164" s="254"/>
      <c r="F1164" s="265"/>
      <c r="G1164" s="270"/>
      <c r="H1164" s="270"/>
      <c r="I1164" s="511" t="s">
        <v>293</v>
      </c>
      <c r="J1164" s="483"/>
      <c r="K1164" s="483"/>
      <c r="L1164" s="468"/>
      <c r="M1164" s="484">
        <v>3.2197176206056551E-5</v>
      </c>
    </row>
    <row r="1165" spans="1:13" s="225" customFormat="1" ht="30" hidden="1" customHeight="1" outlineLevel="7" x14ac:dyDescent="0.2">
      <c r="A1165" s="221"/>
      <c r="B1165" s="227"/>
      <c r="C1165" s="248"/>
      <c r="D1165" s="248"/>
      <c r="E1165" s="254"/>
      <c r="F1165" s="265"/>
      <c r="G1165" s="270"/>
      <c r="H1165" s="270"/>
      <c r="I1165" s="511" t="s">
        <v>294</v>
      </c>
      <c r="J1165" s="483"/>
      <c r="K1165" s="483"/>
      <c r="L1165" s="468"/>
      <c r="M1165" s="484">
        <v>8.0492940515141379E-6</v>
      </c>
    </row>
    <row r="1166" spans="1:13" s="225" customFormat="1" ht="30" hidden="1" customHeight="1" outlineLevel="5" collapsed="1" x14ac:dyDescent="0.2">
      <c r="A1166" s="221"/>
      <c r="B1166" s="227"/>
      <c r="C1166" s="248"/>
      <c r="D1166" s="248"/>
      <c r="E1166" s="254"/>
      <c r="F1166" s="265"/>
      <c r="G1166" s="270"/>
      <c r="H1166" s="270"/>
      <c r="I1166" s="514" t="s">
        <v>176</v>
      </c>
      <c r="J1166" s="490"/>
      <c r="K1166" s="490"/>
      <c r="L1166" s="493"/>
      <c r="M1166" s="492">
        <v>1.6098588103028276E-4</v>
      </c>
    </row>
    <row r="1167" spans="1:13" s="225" customFormat="1" ht="30" hidden="1" customHeight="1" outlineLevel="7" x14ac:dyDescent="0.2">
      <c r="A1167" s="221"/>
      <c r="B1167" s="227"/>
      <c r="C1167" s="248"/>
      <c r="D1167" s="248"/>
      <c r="E1167" s="254"/>
      <c r="F1167" s="265"/>
      <c r="G1167" s="270"/>
      <c r="H1167" s="270"/>
      <c r="I1167" s="511" t="s">
        <v>291</v>
      </c>
      <c r="J1167" s="483"/>
      <c r="K1167" s="483"/>
      <c r="L1167" s="468"/>
      <c r="M1167" s="484">
        <v>8.0492940515141379E-6</v>
      </c>
    </row>
    <row r="1168" spans="1:13" s="225" customFormat="1" ht="30" hidden="1" customHeight="1" outlineLevel="7" x14ac:dyDescent="0.2">
      <c r="A1168" s="221"/>
      <c r="B1168" s="227"/>
      <c r="C1168" s="248"/>
      <c r="D1168" s="248"/>
      <c r="E1168" s="254"/>
      <c r="F1168" s="265"/>
      <c r="G1168" s="270"/>
      <c r="H1168" s="270"/>
      <c r="I1168" s="511" t="s">
        <v>292</v>
      </c>
      <c r="J1168" s="483"/>
      <c r="K1168" s="483"/>
      <c r="L1168" s="468"/>
      <c r="M1168" s="484">
        <v>8.0492940515141379E-6</v>
      </c>
    </row>
    <row r="1169" spans="1:13" s="225" customFormat="1" ht="30" hidden="1" customHeight="1" outlineLevel="7" x14ac:dyDescent="0.2">
      <c r="A1169" s="221"/>
      <c r="B1169" s="227"/>
      <c r="C1169" s="248"/>
      <c r="D1169" s="248"/>
      <c r="E1169" s="254"/>
      <c r="F1169" s="265"/>
      <c r="G1169" s="270"/>
      <c r="H1169" s="270"/>
      <c r="I1169" s="511" t="s">
        <v>231</v>
      </c>
      <c r="J1169" s="483"/>
      <c r="K1169" s="483"/>
      <c r="L1169" s="468"/>
      <c r="M1169" s="484">
        <v>5.6345058360598963E-5</v>
      </c>
    </row>
    <row r="1170" spans="1:13" s="225" customFormat="1" ht="30" hidden="1" customHeight="1" outlineLevel="7" x14ac:dyDescent="0.2">
      <c r="A1170" s="221"/>
      <c r="B1170" s="227"/>
      <c r="C1170" s="248"/>
      <c r="D1170" s="248"/>
      <c r="E1170" s="254"/>
      <c r="F1170" s="265"/>
      <c r="G1170" s="270"/>
      <c r="H1170" s="270"/>
      <c r="I1170" s="511" t="s">
        <v>80</v>
      </c>
      <c r="J1170" s="483"/>
      <c r="K1170" s="483"/>
      <c r="L1170" s="468"/>
      <c r="M1170" s="484">
        <v>2.4147882154542415E-5</v>
      </c>
    </row>
    <row r="1171" spans="1:13" s="225" customFormat="1" ht="30" hidden="1" customHeight="1" outlineLevel="7" x14ac:dyDescent="0.2">
      <c r="A1171" s="221"/>
      <c r="B1171" s="227"/>
      <c r="C1171" s="248"/>
      <c r="D1171" s="248"/>
      <c r="E1171" s="254"/>
      <c r="F1171" s="265"/>
      <c r="G1171" s="270"/>
      <c r="H1171" s="270"/>
      <c r="I1171" s="511" t="s">
        <v>82</v>
      </c>
      <c r="J1171" s="483"/>
      <c r="K1171" s="483"/>
      <c r="L1171" s="468"/>
      <c r="M1171" s="484">
        <v>2.4147882154542415E-5</v>
      </c>
    </row>
    <row r="1172" spans="1:13" s="225" customFormat="1" ht="30" hidden="1" customHeight="1" outlineLevel="7" x14ac:dyDescent="0.2">
      <c r="A1172" s="221"/>
      <c r="B1172" s="227"/>
      <c r="C1172" s="248"/>
      <c r="D1172" s="248"/>
      <c r="E1172" s="254"/>
      <c r="F1172" s="265"/>
      <c r="G1172" s="270"/>
      <c r="H1172" s="270"/>
      <c r="I1172" s="511" t="s">
        <v>293</v>
      </c>
      <c r="J1172" s="483"/>
      <c r="K1172" s="483"/>
      <c r="L1172" s="468"/>
      <c r="M1172" s="484">
        <v>3.2197176206056551E-5</v>
      </c>
    </row>
    <row r="1173" spans="1:13" s="225" customFormat="1" ht="30" hidden="1" customHeight="1" outlineLevel="7" x14ac:dyDescent="0.2">
      <c r="A1173" s="221"/>
      <c r="B1173" s="227"/>
      <c r="C1173" s="248"/>
      <c r="D1173" s="248"/>
      <c r="E1173" s="254"/>
      <c r="F1173" s="265"/>
      <c r="G1173" s="270"/>
      <c r="H1173" s="270"/>
      <c r="I1173" s="511" t="s">
        <v>294</v>
      </c>
      <c r="J1173" s="483"/>
      <c r="K1173" s="483"/>
      <c r="L1173" s="468"/>
      <c r="M1173" s="484">
        <v>8.0492940515141379E-6</v>
      </c>
    </row>
    <row r="1174" spans="1:13" s="225" customFormat="1" ht="30" hidden="1" customHeight="1" outlineLevel="5" collapsed="1" x14ac:dyDescent="0.2">
      <c r="A1174" s="221"/>
      <c r="B1174" s="227"/>
      <c r="C1174" s="248"/>
      <c r="D1174" s="248"/>
      <c r="E1174" s="254"/>
      <c r="F1174" s="265"/>
      <c r="G1174" s="270"/>
      <c r="H1174" s="270"/>
      <c r="I1174" s="514" t="s">
        <v>177</v>
      </c>
      <c r="J1174" s="490"/>
      <c r="K1174" s="490"/>
      <c r="L1174" s="493"/>
      <c r="M1174" s="492">
        <v>1.6622728180801293E-4</v>
      </c>
    </row>
    <row r="1175" spans="1:13" s="225" customFormat="1" ht="30" hidden="1" customHeight="1" outlineLevel="7" x14ac:dyDescent="0.2">
      <c r="A1175" s="221"/>
      <c r="B1175" s="227"/>
      <c r="C1175" s="248"/>
      <c r="D1175" s="248"/>
      <c r="E1175" s="254"/>
      <c r="F1175" s="265"/>
      <c r="G1175" s="270"/>
      <c r="H1175" s="270"/>
      <c r="I1175" s="511" t="s">
        <v>291</v>
      </c>
      <c r="J1175" s="483"/>
      <c r="K1175" s="483"/>
      <c r="L1175" s="468"/>
      <c r="M1175" s="484">
        <v>8.3113640904006463E-6</v>
      </c>
    </row>
    <row r="1176" spans="1:13" s="225" customFormat="1" ht="30" hidden="1" customHeight="1" outlineLevel="7" x14ac:dyDescent="0.2">
      <c r="A1176" s="221"/>
      <c r="B1176" s="227"/>
      <c r="C1176" s="248"/>
      <c r="D1176" s="248"/>
      <c r="E1176" s="254"/>
      <c r="F1176" s="265"/>
      <c r="G1176" s="270"/>
      <c r="H1176" s="270"/>
      <c r="I1176" s="511" t="s">
        <v>292</v>
      </c>
      <c r="J1176" s="483"/>
      <c r="K1176" s="483"/>
      <c r="L1176" s="468"/>
      <c r="M1176" s="484">
        <v>8.3113640904006463E-6</v>
      </c>
    </row>
    <row r="1177" spans="1:13" s="225" customFormat="1" ht="30" hidden="1" customHeight="1" outlineLevel="7" x14ac:dyDescent="0.2">
      <c r="A1177" s="221"/>
      <c r="B1177" s="227"/>
      <c r="C1177" s="248"/>
      <c r="D1177" s="248"/>
      <c r="E1177" s="254"/>
      <c r="F1177" s="265"/>
      <c r="G1177" s="270"/>
      <c r="H1177" s="270"/>
      <c r="I1177" s="511" t="s">
        <v>231</v>
      </c>
      <c r="J1177" s="483"/>
      <c r="K1177" s="483"/>
      <c r="L1177" s="468"/>
      <c r="M1177" s="484">
        <v>5.8179548632804517E-5</v>
      </c>
    </row>
    <row r="1178" spans="1:13" s="225" customFormat="1" ht="30" hidden="1" customHeight="1" outlineLevel="7" x14ac:dyDescent="0.2">
      <c r="A1178" s="221"/>
      <c r="B1178" s="227"/>
      <c r="C1178" s="248"/>
      <c r="D1178" s="248"/>
      <c r="E1178" s="254"/>
      <c r="F1178" s="265"/>
      <c r="G1178" s="270"/>
      <c r="H1178" s="270"/>
      <c r="I1178" s="511" t="s">
        <v>80</v>
      </c>
      <c r="J1178" s="483"/>
      <c r="K1178" s="483"/>
      <c r="L1178" s="468"/>
      <c r="M1178" s="484">
        <v>2.4934092271201939E-5</v>
      </c>
    </row>
    <row r="1179" spans="1:13" s="225" customFormat="1" ht="30" hidden="1" customHeight="1" outlineLevel="7" x14ac:dyDescent="0.2">
      <c r="A1179" s="221"/>
      <c r="B1179" s="227"/>
      <c r="C1179" s="248"/>
      <c r="D1179" s="248"/>
      <c r="E1179" s="254"/>
      <c r="F1179" s="265"/>
      <c r="G1179" s="270"/>
      <c r="H1179" s="270"/>
      <c r="I1179" s="511" t="s">
        <v>82</v>
      </c>
      <c r="J1179" s="483"/>
      <c r="K1179" s="483"/>
      <c r="L1179" s="468"/>
      <c r="M1179" s="484">
        <v>2.4934092271201939E-5</v>
      </c>
    </row>
    <row r="1180" spans="1:13" s="225" customFormat="1" ht="30" hidden="1" customHeight="1" outlineLevel="7" x14ac:dyDescent="0.2">
      <c r="A1180" s="221"/>
      <c r="B1180" s="227"/>
      <c r="C1180" s="248"/>
      <c r="D1180" s="248"/>
      <c r="E1180" s="254"/>
      <c r="F1180" s="265"/>
      <c r="G1180" s="270"/>
      <c r="H1180" s="270"/>
      <c r="I1180" s="511" t="s">
        <v>293</v>
      </c>
      <c r="J1180" s="483"/>
      <c r="K1180" s="483"/>
      <c r="L1180" s="468"/>
      <c r="M1180" s="484">
        <v>3.3245456361602585E-5</v>
      </c>
    </row>
    <row r="1181" spans="1:13" s="225" customFormat="1" ht="30" hidden="1" customHeight="1" outlineLevel="7" x14ac:dyDescent="0.2">
      <c r="A1181" s="221"/>
      <c r="B1181" s="227"/>
      <c r="C1181" s="248"/>
      <c r="D1181" s="248"/>
      <c r="E1181" s="254"/>
      <c r="F1181" s="265"/>
      <c r="G1181" s="270"/>
      <c r="H1181" s="270"/>
      <c r="I1181" s="511" t="s">
        <v>294</v>
      </c>
      <c r="J1181" s="483"/>
      <c r="K1181" s="483"/>
      <c r="L1181" s="468"/>
      <c r="M1181" s="484">
        <v>8.3113640904006463E-6</v>
      </c>
    </row>
    <row r="1182" spans="1:13" s="225" customFormat="1" ht="30" hidden="1" customHeight="1" outlineLevel="5" collapsed="1" x14ac:dyDescent="0.2">
      <c r="A1182" s="221"/>
      <c r="B1182" s="227"/>
      <c r="C1182" s="248"/>
      <c r="D1182" s="248"/>
      <c r="E1182" s="254"/>
      <c r="F1182" s="265"/>
      <c r="G1182" s="270"/>
      <c r="H1182" s="270"/>
      <c r="I1182" s="514" t="s">
        <v>178</v>
      </c>
      <c r="J1182" s="490"/>
      <c r="K1182" s="490"/>
      <c r="L1182" s="493"/>
      <c r="M1182" s="492">
        <v>1.6622728180801293E-4</v>
      </c>
    </row>
    <row r="1183" spans="1:13" s="225" customFormat="1" ht="30" hidden="1" customHeight="1" outlineLevel="7" x14ac:dyDescent="0.2">
      <c r="A1183" s="221"/>
      <c r="B1183" s="227"/>
      <c r="C1183" s="248"/>
      <c r="D1183" s="248"/>
      <c r="E1183" s="254"/>
      <c r="F1183" s="265"/>
      <c r="G1183" s="270"/>
      <c r="H1183" s="270"/>
      <c r="I1183" s="511" t="s">
        <v>291</v>
      </c>
      <c r="J1183" s="483"/>
      <c r="K1183" s="483"/>
      <c r="L1183" s="468"/>
      <c r="M1183" s="484">
        <v>8.3113640904006463E-6</v>
      </c>
    </row>
    <row r="1184" spans="1:13" s="225" customFormat="1" ht="30" hidden="1" customHeight="1" outlineLevel="7" x14ac:dyDescent="0.2">
      <c r="A1184" s="221"/>
      <c r="B1184" s="227"/>
      <c r="C1184" s="248"/>
      <c r="D1184" s="248"/>
      <c r="E1184" s="254"/>
      <c r="F1184" s="265"/>
      <c r="G1184" s="270"/>
      <c r="H1184" s="270"/>
      <c r="I1184" s="511" t="s">
        <v>292</v>
      </c>
      <c r="J1184" s="483"/>
      <c r="K1184" s="483"/>
      <c r="L1184" s="468"/>
      <c r="M1184" s="484">
        <v>8.3113640904006463E-6</v>
      </c>
    </row>
    <row r="1185" spans="1:13" s="225" customFormat="1" ht="30" hidden="1" customHeight="1" outlineLevel="7" x14ac:dyDescent="0.2">
      <c r="A1185" s="221"/>
      <c r="B1185" s="227"/>
      <c r="C1185" s="248"/>
      <c r="D1185" s="248"/>
      <c r="E1185" s="254"/>
      <c r="F1185" s="265"/>
      <c r="G1185" s="270"/>
      <c r="H1185" s="270"/>
      <c r="I1185" s="511" t="s">
        <v>231</v>
      </c>
      <c r="J1185" s="483"/>
      <c r="K1185" s="483"/>
      <c r="L1185" s="468"/>
      <c r="M1185" s="484">
        <v>5.8179548632804517E-5</v>
      </c>
    </row>
    <row r="1186" spans="1:13" s="225" customFormat="1" ht="30" hidden="1" customHeight="1" outlineLevel="7" x14ac:dyDescent="0.2">
      <c r="A1186" s="221"/>
      <c r="B1186" s="227"/>
      <c r="C1186" s="248"/>
      <c r="D1186" s="248"/>
      <c r="E1186" s="254"/>
      <c r="F1186" s="265"/>
      <c r="G1186" s="270"/>
      <c r="H1186" s="270"/>
      <c r="I1186" s="511" t="s">
        <v>80</v>
      </c>
      <c r="J1186" s="483"/>
      <c r="K1186" s="483"/>
      <c r="L1186" s="468"/>
      <c r="M1186" s="484">
        <v>2.4934092271201939E-5</v>
      </c>
    </row>
    <row r="1187" spans="1:13" s="225" customFormat="1" ht="30" hidden="1" customHeight="1" outlineLevel="7" x14ac:dyDescent="0.2">
      <c r="A1187" s="221"/>
      <c r="B1187" s="227"/>
      <c r="C1187" s="248"/>
      <c r="D1187" s="248"/>
      <c r="E1187" s="254"/>
      <c r="F1187" s="265"/>
      <c r="G1187" s="270"/>
      <c r="H1187" s="270"/>
      <c r="I1187" s="511" t="s">
        <v>82</v>
      </c>
      <c r="J1187" s="483"/>
      <c r="K1187" s="483"/>
      <c r="L1187" s="468"/>
      <c r="M1187" s="484">
        <v>2.4934092271201939E-5</v>
      </c>
    </row>
    <row r="1188" spans="1:13" s="225" customFormat="1" ht="30" hidden="1" customHeight="1" outlineLevel="7" x14ac:dyDescent="0.2">
      <c r="A1188" s="221"/>
      <c r="B1188" s="227"/>
      <c r="C1188" s="248"/>
      <c r="D1188" s="248"/>
      <c r="E1188" s="254"/>
      <c r="F1188" s="265"/>
      <c r="G1188" s="270"/>
      <c r="H1188" s="270"/>
      <c r="I1188" s="511" t="s">
        <v>293</v>
      </c>
      <c r="J1188" s="483"/>
      <c r="K1188" s="483"/>
      <c r="L1188" s="468"/>
      <c r="M1188" s="484">
        <v>3.3245456361602585E-5</v>
      </c>
    </row>
    <row r="1189" spans="1:13" s="225" customFormat="1" ht="30" hidden="1" customHeight="1" outlineLevel="7" x14ac:dyDescent="0.2">
      <c r="A1189" s="221"/>
      <c r="B1189" s="227"/>
      <c r="C1189" s="248"/>
      <c r="D1189" s="248"/>
      <c r="E1189" s="254"/>
      <c r="F1189" s="265"/>
      <c r="G1189" s="270"/>
      <c r="H1189" s="270"/>
      <c r="I1189" s="511" t="s">
        <v>294</v>
      </c>
      <c r="J1189" s="483"/>
      <c r="K1189" s="483"/>
      <c r="L1189" s="468"/>
      <c r="M1189" s="484">
        <v>8.3113640904006463E-6</v>
      </c>
    </row>
    <row r="1190" spans="1:13" s="225" customFormat="1" ht="30" hidden="1" customHeight="1" outlineLevel="5" collapsed="1" x14ac:dyDescent="0.2">
      <c r="A1190" s="221"/>
      <c r="B1190" s="227"/>
      <c r="C1190" s="248"/>
      <c r="D1190" s="248"/>
      <c r="E1190" s="254"/>
      <c r="F1190" s="265"/>
      <c r="G1190" s="270"/>
      <c r="H1190" s="270"/>
      <c r="I1190" s="514" t="s">
        <v>179</v>
      </c>
      <c r="J1190" s="490"/>
      <c r="K1190" s="490"/>
      <c r="L1190" s="493"/>
      <c r="M1190" s="492">
        <v>9.1200373532504379E-4</v>
      </c>
    </row>
    <row r="1191" spans="1:13" s="225" customFormat="1" ht="30" hidden="1" customHeight="1" outlineLevel="7" x14ac:dyDescent="0.2">
      <c r="A1191" s="221"/>
      <c r="B1191" s="227"/>
      <c r="C1191" s="248"/>
      <c r="D1191" s="248"/>
      <c r="E1191" s="254"/>
      <c r="F1191" s="265"/>
      <c r="G1191" s="270"/>
      <c r="H1191" s="270"/>
      <c r="I1191" s="511" t="s">
        <v>291</v>
      </c>
      <c r="J1191" s="483"/>
      <c r="K1191" s="483"/>
      <c r="L1191" s="468"/>
      <c r="M1191" s="484">
        <v>4.5600186766252194E-5</v>
      </c>
    </row>
    <row r="1192" spans="1:13" s="225" customFormat="1" ht="30" hidden="1" customHeight="1" outlineLevel="7" x14ac:dyDescent="0.2">
      <c r="A1192" s="221"/>
      <c r="B1192" s="227"/>
      <c r="C1192" s="248"/>
      <c r="D1192" s="248"/>
      <c r="E1192" s="254"/>
      <c r="F1192" s="265"/>
      <c r="G1192" s="270"/>
      <c r="H1192" s="270"/>
      <c r="I1192" s="511" t="s">
        <v>292</v>
      </c>
      <c r="J1192" s="483"/>
      <c r="K1192" s="483"/>
      <c r="L1192" s="468"/>
      <c r="M1192" s="484">
        <v>4.5600186766252194E-5</v>
      </c>
    </row>
    <row r="1193" spans="1:13" s="225" customFormat="1" ht="30" hidden="1" customHeight="1" outlineLevel="7" x14ac:dyDescent="0.2">
      <c r="A1193" s="221"/>
      <c r="B1193" s="227"/>
      <c r="C1193" s="248"/>
      <c r="D1193" s="248"/>
      <c r="E1193" s="254"/>
      <c r="F1193" s="265"/>
      <c r="G1193" s="270"/>
      <c r="H1193" s="270"/>
      <c r="I1193" s="511" t="s">
        <v>231</v>
      </c>
      <c r="J1193" s="483"/>
      <c r="K1193" s="483"/>
      <c r="L1193" s="468"/>
      <c r="M1193" s="484">
        <v>3.1920130736376532E-4</v>
      </c>
    </row>
    <row r="1194" spans="1:13" s="225" customFormat="1" ht="30" hidden="1" customHeight="1" outlineLevel="7" x14ac:dyDescent="0.2">
      <c r="A1194" s="221"/>
      <c r="B1194" s="227"/>
      <c r="C1194" s="248"/>
      <c r="D1194" s="248"/>
      <c r="E1194" s="254"/>
      <c r="F1194" s="265"/>
      <c r="G1194" s="270"/>
      <c r="H1194" s="270"/>
      <c r="I1194" s="511" t="s">
        <v>80</v>
      </c>
      <c r="J1194" s="483"/>
      <c r="K1194" s="483"/>
      <c r="L1194" s="468"/>
      <c r="M1194" s="484">
        <v>1.3680056029875657E-4</v>
      </c>
    </row>
    <row r="1195" spans="1:13" s="225" customFormat="1" ht="30" hidden="1" customHeight="1" outlineLevel="7" x14ac:dyDescent="0.2">
      <c r="A1195" s="221"/>
      <c r="B1195" s="227"/>
      <c r="C1195" s="248"/>
      <c r="D1195" s="248"/>
      <c r="E1195" s="254"/>
      <c r="F1195" s="265"/>
      <c r="G1195" s="270"/>
      <c r="H1195" s="270"/>
      <c r="I1195" s="511" t="s">
        <v>82</v>
      </c>
      <c r="J1195" s="483"/>
      <c r="K1195" s="483"/>
      <c r="L1195" s="468"/>
      <c r="M1195" s="484">
        <v>1.3680056029875657E-4</v>
      </c>
    </row>
    <row r="1196" spans="1:13" s="225" customFormat="1" ht="30" hidden="1" customHeight="1" outlineLevel="7" x14ac:dyDescent="0.2">
      <c r="A1196" s="221"/>
      <c r="B1196" s="227"/>
      <c r="C1196" s="248"/>
      <c r="D1196" s="248"/>
      <c r="E1196" s="254"/>
      <c r="F1196" s="265"/>
      <c r="G1196" s="270"/>
      <c r="H1196" s="270"/>
      <c r="I1196" s="511" t="s">
        <v>293</v>
      </c>
      <c r="J1196" s="483"/>
      <c r="K1196" s="483"/>
      <c r="L1196" s="468"/>
      <c r="M1196" s="484">
        <v>1.8240074706500877E-4</v>
      </c>
    </row>
    <row r="1197" spans="1:13" s="225" customFormat="1" ht="30" hidden="1" customHeight="1" outlineLevel="7" x14ac:dyDescent="0.2">
      <c r="A1197" s="221"/>
      <c r="B1197" s="227"/>
      <c r="C1197" s="248"/>
      <c r="D1197" s="248"/>
      <c r="E1197" s="254"/>
      <c r="F1197" s="265"/>
      <c r="G1197" s="270"/>
      <c r="H1197" s="270"/>
      <c r="I1197" s="511" t="s">
        <v>294</v>
      </c>
      <c r="J1197" s="483"/>
      <c r="K1197" s="483"/>
      <c r="L1197" s="468"/>
      <c r="M1197" s="484">
        <v>4.5600186766252194E-5</v>
      </c>
    </row>
    <row r="1198" spans="1:13" s="225" customFormat="1" ht="30" hidden="1" customHeight="1" outlineLevel="5" collapsed="1" x14ac:dyDescent="0.2">
      <c r="A1198" s="221"/>
      <c r="B1198" s="227"/>
      <c r="C1198" s="248"/>
      <c r="D1198" s="248"/>
      <c r="E1198" s="254"/>
      <c r="F1198" s="265"/>
      <c r="G1198" s="270"/>
      <c r="H1198" s="270"/>
      <c r="I1198" s="514" t="s">
        <v>180</v>
      </c>
      <c r="J1198" s="490"/>
      <c r="K1198" s="490"/>
      <c r="L1198" s="493"/>
      <c r="M1198" s="492">
        <v>1.9767568647439376E-4</v>
      </c>
    </row>
    <row r="1199" spans="1:13" s="225" customFormat="1" ht="30" hidden="1" customHeight="1" outlineLevel="7" x14ac:dyDescent="0.2">
      <c r="A1199" s="221"/>
      <c r="B1199" s="227"/>
      <c r="C1199" s="248"/>
      <c r="D1199" s="248"/>
      <c r="E1199" s="254"/>
      <c r="F1199" s="265"/>
      <c r="G1199" s="270"/>
      <c r="H1199" s="270"/>
      <c r="I1199" s="511" t="s">
        <v>291</v>
      </c>
      <c r="J1199" s="483"/>
      <c r="K1199" s="483"/>
      <c r="L1199" s="468"/>
      <c r="M1199" s="484">
        <v>9.8837843237196884E-6</v>
      </c>
    </row>
    <row r="1200" spans="1:13" s="225" customFormat="1" ht="30" hidden="1" customHeight="1" outlineLevel="7" x14ac:dyDescent="0.2">
      <c r="A1200" s="221"/>
      <c r="B1200" s="227"/>
      <c r="C1200" s="248"/>
      <c r="D1200" s="248"/>
      <c r="E1200" s="254"/>
      <c r="F1200" s="265"/>
      <c r="G1200" s="270"/>
      <c r="H1200" s="270"/>
      <c r="I1200" s="511" t="s">
        <v>292</v>
      </c>
      <c r="J1200" s="483"/>
      <c r="K1200" s="483"/>
      <c r="L1200" s="468"/>
      <c r="M1200" s="484">
        <v>9.8837843237196884E-6</v>
      </c>
    </row>
    <row r="1201" spans="1:13" s="225" customFormat="1" ht="30" hidden="1" customHeight="1" outlineLevel="7" x14ac:dyDescent="0.2">
      <c r="A1201" s="221"/>
      <c r="B1201" s="227"/>
      <c r="C1201" s="248"/>
      <c r="D1201" s="248"/>
      <c r="E1201" s="254"/>
      <c r="F1201" s="265"/>
      <c r="G1201" s="270"/>
      <c r="H1201" s="270"/>
      <c r="I1201" s="511" t="s">
        <v>231</v>
      </c>
      <c r="J1201" s="483"/>
      <c r="K1201" s="483"/>
      <c r="L1201" s="468"/>
      <c r="M1201" s="484">
        <v>6.9186490266037807E-5</v>
      </c>
    </row>
    <row r="1202" spans="1:13" s="225" customFormat="1" ht="30" hidden="1" customHeight="1" outlineLevel="7" x14ac:dyDescent="0.2">
      <c r="A1202" s="221"/>
      <c r="B1202" s="227"/>
      <c r="C1202" s="248"/>
      <c r="D1202" s="248"/>
      <c r="E1202" s="254"/>
      <c r="F1202" s="265"/>
      <c r="G1202" s="270"/>
      <c r="H1202" s="270"/>
      <c r="I1202" s="511" t="s">
        <v>80</v>
      </c>
      <c r="J1202" s="483"/>
      <c r="K1202" s="483"/>
      <c r="L1202" s="468"/>
      <c r="M1202" s="484">
        <v>2.9651352971159064E-5</v>
      </c>
    </row>
    <row r="1203" spans="1:13" s="225" customFormat="1" ht="30" hidden="1" customHeight="1" outlineLevel="7" x14ac:dyDescent="0.2">
      <c r="A1203" s="221"/>
      <c r="B1203" s="227"/>
      <c r="C1203" s="248"/>
      <c r="D1203" s="248"/>
      <c r="E1203" s="254"/>
      <c r="F1203" s="265"/>
      <c r="G1203" s="270"/>
      <c r="H1203" s="270"/>
      <c r="I1203" s="511" t="s">
        <v>82</v>
      </c>
      <c r="J1203" s="483"/>
      <c r="K1203" s="483"/>
      <c r="L1203" s="468"/>
      <c r="M1203" s="484">
        <v>2.9651352971159064E-5</v>
      </c>
    </row>
    <row r="1204" spans="1:13" s="225" customFormat="1" ht="30" hidden="1" customHeight="1" outlineLevel="7" x14ac:dyDescent="0.2">
      <c r="A1204" s="221"/>
      <c r="B1204" s="227"/>
      <c r="C1204" s="248"/>
      <c r="D1204" s="248"/>
      <c r="E1204" s="254"/>
      <c r="F1204" s="265"/>
      <c r="G1204" s="270"/>
      <c r="H1204" s="270"/>
      <c r="I1204" s="511" t="s">
        <v>293</v>
      </c>
      <c r="J1204" s="483"/>
      <c r="K1204" s="483"/>
      <c r="L1204" s="468"/>
      <c r="M1204" s="484">
        <v>3.9535137294878754E-5</v>
      </c>
    </row>
    <row r="1205" spans="1:13" s="225" customFormat="1" ht="30" hidden="1" customHeight="1" outlineLevel="7" x14ac:dyDescent="0.2">
      <c r="A1205" s="221"/>
      <c r="B1205" s="227"/>
      <c r="C1205" s="248"/>
      <c r="D1205" s="248"/>
      <c r="E1205" s="254"/>
      <c r="F1205" s="265"/>
      <c r="G1205" s="270"/>
      <c r="H1205" s="270"/>
      <c r="I1205" s="511" t="s">
        <v>294</v>
      </c>
      <c r="J1205" s="483"/>
      <c r="K1205" s="483"/>
      <c r="L1205" s="468"/>
      <c r="M1205" s="484">
        <v>9.8837843237196884E-6</v>
      </c>
    </row>
    <row r="1206" spans="1:13" s="225" customFormat="1" ht="30" hidden="1" customHeight="1" outlineLevel="5" collapsed="1" x14ac:dyDescent="0.2">
      <c r="A1206" s="221"/>
      <c r="B1206" s="227"/>
      <c r="C1206" s="248"/>
      <c r="D1206" s="248"/>
      <c r="E1206" s="254"/>
      <c r="F1206" s="265"/>
      <c r="G1206" s="270"/>
      <c r="H1206" s="270"/>
      <c r="I1206" s="514" t="s">
        <v>181</v>
      </c>
      <c r="J1206" s="490"/>
      <c r="K1206" s="490"/>
      <c r="L1206" s="493"/>
      <c r="M1206" s="492">
        <v>1.0183292939589981E-4</v>
      </c>
    </row>
    <row r="1207" spans="1:13" s="225" customFormat="1" ht="30" hidden="1" customHeight="1" outlineLevel="7" x14ac:dyDescent="0.2">
      <c r="A1207" s="221"/>
      <c r="B1207" s="227"/>
      <c r="C1207" s="248"/>
      <c r="D1207" s="248"/>
      <c r="E1207" s="254"/>
      <c r="F1207" s="265"/>
      <c r="G1207" s="270"/>
      <c r="H1207" s="270"/>
      <c r="I1207" s="511" t="s">
        <v>291</v>
      </c>
      <c r="J1207" s="483"/>
      <c r="K1207" s="483"/>
      <c r="L1207" s="468"/>
      <c r="M1207" s="484">
        <v>5.0916464697949908E-6</v>
      </c>
    </row>
    <row r="1208" spans="1:13" s="225" customFormat="1" ht="30" hidden="1" customHeight="1" outlineLevel="7" x14ac:dyDescent="0.2">
      <c r="A1208" s="221"/>
      <c r="B1208" s="227"/>
      <c r="C1208" s="248"/>
      <c r="D1208" s="248"/>
      <c r="E1208" s="254"/>
      <c r="F1208" s="265"/>
      <c r="G1208" s="270"/>
      <c r="H1208" s="270"/>
      <c r="I1208" s="511" t="s">
        <v>292</v>
      </c>
      <c r="J1208" s="483"/>
      <c r="K1208" s="483"/>
      <c r="L1208" s="468"/>
      <c r="M1208" s="484">
        <v>5.0916464697949908E-6</v>
      </c>
    </row>
    <row r="1209" spans="1:13" s="225" customFormat="1" ht="30" hidden="1" customHeight="1" outlineLevel="7" x14ac:dyDescent="0.2">
      <c r="A1209" s="221"/>
      <c r="B1209" s="227"/>
      <c r="C1209" s="248"/>
      <c r="D1209" s="248"/>
      <c r="E1209" s="254"/>
      <c r="F1209" s="265"/>
      <c r="G1209" s="270"/>
      <c r="H1209" s="270"/>
      <c r="I1209" s="511" t="s">
        <v>231</v>
      </c>
      <c r="J1209" s="483"/>
      <c r="K1209" s="483"/>
      <c r="L1209" s="468"/>
      <c r="M1209" s="484">
        <v>3.5641525288564931E-5</v>
      </c>
    </row>
    <row r="1210" spans="1:13" s="225" customFormat="1" ht="30" hidden="1" customHeight="1" outlineLevel="7" x14ac:dyDescent="0.2">
      <c r="A1210" s="221"/>
      <c r="B1210" s="227"/>
      <c r="C1210" s="248"/>
      <c r="D1210" s="248"/>
      <c r="E1210" s="254"/>
      <c r="F1210" s="265"/>
      <c r="G1210" s="270"/>
      <c r="H1210" s="270"/>
      <c r="I1210" s="511" t="s">
        <v>80</v>
      </c>
      <c r="J1210" s="483"/>
      <c r="K1210" s="483"/>
      <c r="L1210" s="468"/>
      <c r="M1210" s="484">
        <v>1.5274939409384971E-5</v>
      </c>
    </row>
    <row r="1211" spans="1:13" s="225" customFormat="1" ht="30" hidden="1" customHeight="1" outlineLevel="7" x14ac:dyDescent="0.2">
      <c r="A1211" s="221"/>
      <c r="B1211" s="227"/>
      <c r="C1211" s="248"/>
      <c r="D1211" s="248"/>
      <c r="E1211" s="254"/>
      <c r="F1211" s="265"/>
      <c r="G1211" s="270"/>
      <c r="H1211" s="270"/>
      <c r="I1211" s="511" t="s">
        <v>82</v>
      </c>
      <c r="J1211" s="483"/>
      <c r="K1211" s="483"/>
      <c r="L1211" s="468"/>
      <c r="M1211" s="484">
        <v>1.5274939409384971E-5</v>
      </c>
    </row>
    <row r="1212" spans="1:13" s="225" customFormat="1" ht="30" hidden="1" customHeight="1" outlineLevel="7" x14ac:dyDescent="0.2">
      <c r="A1212" s="221"/>
      <c r="B1212" s="227"/>
      <c r="C1212" s="248"/>
      <c r="D1212" s="248"/>
      <c r="E1212" s="254"/>
      <c r="F1212" s="265"/>
      <c r="G1212" s="270"/>
      <c r="H1212" s="270"/>
      <c r="I1212" s="511" t="s">
        <v>293</v>
      </c>
      <c r="J1212" s="483"/>
      <c r="K1212" s="483"/>
      <c r="L1212" s="468"/>
      <c r="M1212" s="484">
        <v>2.0366585879179963E-5</v>
      </c>
    </row>
    <row r="1213" spans="1:13" s="225" customFormat="1" ht="30" hidden="1" customHeight="1" outlineLevel="7" x14ac:dyDescent="0.2">
      <c r="A1213" s="221"/>
      <c r="B1213" s="227"/>
      <c r="C1213" s="248"/>
      <c r="D1213" s="248"/>
      <c r="E1213" s="254"/>
      <c r="F1213" s="265"/>
      <c r="G1213" s="270"/>
      <c r="H1213" s="270"/>
      <c r="I1213" s="511" t="s">
        <v>294</v>
      </c>
      <c r="J1213" s="483"/>
      <c r="K1213" s="483"/>
      <c r="L1213" s="468"/>
      <c r="M1213" s="484">
        <v>5.0916464697949908E-6</v>
      </c>
    </row>
    <row r="1214" spans="1:13" s="225" customFormat="1" ht="30" hidden="1" customHeight="1" outlineLevel="5" collapsed="1" x14ac:dyDescent="0.2">
      <c r="A1214" s="221"/>
      <c r="B1214" s="227"/>
      <c r="C1214" s="248"/>
      <c r="D1214" s="248"/>
      <c r="E1214" s="254"/>
      <c r="F1214" s="265"/>
      <c r="G1214" s="270"/>
      <c r="H1214" s="270"/>
      <c r="I1214" s="514" t="s">
        <v>182</v>
      </c>
      <c r="J1214" s="490"/>
      <c r="K1214" s="490"/>
      <c r="L1214" s="493"/>
      <c r="M1214" s="492">
        <v>1.9468060031569077E-4</v>
      </c>
    </row>
    <row r="1215" spans="1:13" s="225" customFormat="1" ht="30" hidden="1" customHeight="1" outlineLevel="7" x14ac:dyDescent="0.2">
      <c r="A1215" s="221"/>
      <c r="B1215" s="227"/>
      <c r="C1215" s="248"/>
      <c r="D1215" s="248"/>
      <c r="E1215" s="254"/>
      <c r="F1215" s="265"/>
      <c r="G1215" s="270"/>
      <c r="H1215" s="270"/>
      <c r="I1215" s="511" t="s">
        <v>291</v>
      </c>
      <c r="J1215" s="483"/>
      <c r="K1215" s="483"/>
      <c r="L1215" s="468"/>
      <c r="M1215" s="484">
        <v>9.7340300157845393E-6</v>
      </c>
    </row>
    <row r="1216" spans="1:13" s="225" customFormat="1" ht="30" hidden="1" customHeight="1" outlineLevel="7" x14ac:dyDescent="0.2">
      <c r="A1216" s="221"/>
      <c r="B1216" s="227"/>
      <c r="C1216" s="248"/>
      <c r="D1216" s="248"/>
      <c r="E1216" s="254"/>
      <c r="F1216" s="265"/>
      <c r="G1216" s="270"/>
      <c r="H1216" s="270"/>
      <c r="I1216" s="511" t="s">
        <v>292</v>
      </c>
      <c r="J1216" s="483"/>
      <c r="K1216" s="483"/>
      <c r="L1216" s="468"/>
      <c r="M1216" s="484">
        <v>9.7340300157845393E-6</v>
      </c>
    </row>
    <row r="1217" spans="1:13" s="225" customFormat="1" ht="30" hidden="1" customHeight="1" outlineLevel="7" x14ac:dyDescent="0.2">
      <c r="A1217" s="221"/>
      <c r="B1217" s="227"/>
      <c r="C1217" s="248"/>
      <c r="D1217" s="248"/>
      <c r="E1217" s="254"/>
      <c r="F1217" s="265"/>
      <c r="G1217" s="270"/>
      <c r="H1217" s="270"/>
      <c r="I1217" s="511" t="s">
        <v>231</v>
      </c>
      <c r="J1217" s="483"/>
      <c r="K1217" s="483"/>
      <c r="L1217" s="468"/>
      <c r="M1217" s="484">
        <v>6.8138210110491767E-5</v>
      </c>
    </row>
    <row r="1218" spans="1:13" s="225" customFormat="1" ht="30" hidden="1" customHeight="1" outlineLevel="7" x14ac:dyDescent="0.2">
      <c r="A1218" s="221"/>
      <c r="B1218" s="227"/>
      <c r="C1218" s="248"/>
      <c r="D1218" s="248"/>
      <c r="E1218" s="254"/>
      <c r="F1218" s="265"/>
      <c r="G1218" s="270"/>
      <c r="H1218" s="270"/>
      <c r="I1218" s="511" t="s">
        <v>80</v>
      </c>
      <c r="J1218" s="483"/>
      <c r="K1218" s="483"/>
      <c r="L1218" s="468"/>
      <c r="M1218" s="484">
        <v>2.9202090047353613E-5</v>
      </c>
    </row>
    <row r="1219" spans="1:13" s="225" customFormat="1" ht="30" hidden="1" customHeight="1" outlineLevel="7" x14ac:dyDescent="0.2">
      <c r="A1219" s="221"/>
      <c r="B1219" s="227"/>
      <c r="C1219" s="248"/>
      <c r="D1219" s="248"/>
      <c r="E1219" s="254"/>
      <c r="F1219" s="265"/>
      <c r="G1219" s="270"/>
      <c r="H1219" s="270"/>
      <c r="I1219" s="511" t="s">
        <v>82</v>
      </c>
      <c r="J1219" s="483"/>
      <c r="K1219" s="483"/>
      <c r="L1219" s="468"/>
      <c r="M1219" s="484">
        <v>2.9202090047353613E-5</v>
      </c>
    </row>
    <row r="1220" spans="1:13" s="225" customFormat="1" ht="30" hidden="1" customHeight="1" outlineLevel="7" x14ac:dyDescent="0.2">
      <c r="A1220" s="221"/>
      <c r="B1220" s="227"/>
      <c r="C1220" s="248"/>
      <c r="D1220" s="248"/>
      <c r="E1220" s="254"/>
      <c r="F1220" s="265"/>
      <c r="G1220" s="270"/>
      <c r="H1220" s="270"/>
      <c r="I1220" s="511" t="s">
        <v>293</v>
      </c>
      <c r="J1220" s="483"/>
      <c r="K1220" s="483"/>
      <c r="L1220" s="468"/>
      <c r="M1220" s="484">
        <v>3.8936120063138157E-5</v>
      </c>
    </row>
    <row r="1221" spans="1:13" s="225" customFormat="1" ht="30" hidden="1" customHeight="1" outlineLevel="7" x14ac:dyDescent="0.2">
      <c r="A1221" s="221"/>
      <c r="B1221" s="227"/>
      <c r="C1221" s="248"/>
      <c r="D1221" s="248"/>
      <c r="E1221" s="254"/>
      <c r="F1221" s="265"/>
      <c r="G1221" s="270"/>
      <c r="H1221" s="270"/>
      <c r="I1221" s="511" t="s">
        <v>294</v>
      </c>
      <c r="J1221" s="483"/>
      <c r="K1221" s="483"/>
      <c r="L1221" s="468"/>
      <c r="M1221" s="484">
        <v>9.7340300157845393E-6</v>
      </c>
    </row>
    <row r="1222" spans="1:13" s="225" customFormat="1" ht="30" hidden="1" customHeight="1" outlineLevel="5" collapsed="1" x14ac:dyDescent="0.2">
      <c r="A1222" s="221"/>
      <c r="B1222" s="227"/>
      <c r="C1222" s="248"/>
      <c r="D1222" s="248"/>
      <c r="E1222" s="254"/>
      <c r="F1222" s="265"/>
      <c r="G1222" s="270"/>
      <c r="H1222" s="270"/>
      <c r="I1222" s="514" t="s">
        <v>183</v>
      </c>
      <c r="J1222" s="490"/>
      <c r="K1222" s="490"/>
      <c r="L1222" s="493"/>
      <c r="M1222" s="492">
        <v>1.4975430793514676E-6</v>
      </c>
    </row>
    <row r="1223" spans="1:13" s="225" customFormat="1" ht="30" hidden="1" customHeight="1" outlineLevel="7" x14ac:dyDescent="0.2">
      <c r="A1223" s="221"/>
      <c r="B1223" s="227"/>
      <c r="C1223" s="248"/>
      <c r="D1223" s="248"/>
      <c r="E1223" s="254"/>
      <c r="F1223" s="265"/>
      <c r="G1223" s="270"/>
      <c r="H1223" s="270"/>
      <c r="I1223" s="511" t="s">
        <v>291</v>
      </c>
      <c r="J1223" s="483"/>
      <c r="K1223" s="483"/>
      <c r="L1223" s="468"/>
      <c r="M1223" s="484">
        <v>7.4877153967573387E-8</v>
      </c>
    </row>
    <row r="1224" spans="1:13" s="225" customFormat="1" ht="30" hidden="1" customHeight="1" outlineLevel="7" x14ac:dyDescent="0.2">
      <c r="A1224" s="221"/>
      <c r="B1224" s="227"/>
      <c r="C1224" s="248"/>
      <c r="D1224" s="248"/>
      <c r="E1224" s="254"/>
      <c r="F1224" s="265"/>
      <c r="G1224" s="270"/>
      <c r="H1224" s="270"/>
      <c r="I1224" s="511" t="s">
        <v>292</v>
      </c>
      <c r="J1224" s="483"/>
      <c r="K1224" s="483"/>
      <c r="L1224" s="468"/>
      <c r="M1224" s="484">
        <v>7.4877153967573387E-8</v>
      </c>
    </row>
    <row r="1225" spans="1:13" s="225" customFormat="1" ht="30" hidden="1" customHeight="1" outlineLevel="7" x14ac:dyDescent="0.2">
      <c r="A1225" s="221"/>
      <c r="B1225" s="227"/>
      <c r="C1225" s="248"/>
      <c r="D1225" s="248"/>
      <c r="E1225" s="254"/>
      <c r="F1225" s="265"/>
      <c r="G1225" s="270"/>
      <c r="H1225" s="270"/>
      <c r="I1225" s="511" t="s">
        <v>231</v>
      </c>
      <c r="J1225" s="483"/>
      <c r="K1225" s="483"/>
      <c r="L1225" s="468"/>
      <c r="M1225" s="484">
        <v>5.2414007777301359E-7</v>
      </c>
    </row>
    <row r="1226" spans="1:13" s="225" customFormat="1" ht="30" hidden="1" customHeight="1" outlineLevel="7" x14ac:dyDescent="0.2">
      <c r="A1226" s="221"/>
      <c r="B1226" s="227"/>
      <c r="C1226" s="248"/>
      <c r="D1226" s="248"/>
      <c r="E1226" s="254"/>
      <c r="F1226" s="265"/>
      <c r="G1226" s="270"/>
      <c r="H1226" s="270"/>
      <c r="I1226" s="511" t="s">
        <v>80</v>
      </c>
      <c r="J1226" s="483"/>
      <c r="K1226" s="483"/>
      <c r="L1226" s="468"/>
      <c r="M1226" s="484">
        <v>2.2463146190272012E-7</v>
      </c>
    </row>
    <row r="1227" spans="1:13" s="225" customFormat="1" ht="30" hidden="1" customHeight="1" outlineLevel="7" x14ac:dyDescent="0.2">
      <c r="A1227" s="221"/>
      <c r="B1227" s="227"/>
      <c r="C1227" s="248"/>
      <c r="D1227" s="248"/>
      <c r="E1227" s="254"/>
      <c r="F1227" s="265"/>
      <c r="G1227" s="270"/>
      <c r="H1227" s="270"/>
      <c r="I1227" s="511" t="s">
        <v>82</v>
      </c>
      <c r="J1227" s="483"/>
      <c r="K1227" s="483"/>
      <c r="L1227" s="468"/>
      <c r="M1227" s="484">
        <v>2.2463146190272012E-7</v>
      </c>
    </row>
    <row r="1228" spans="1:13" s="225" customFormat="1" ht="30" hidden="1" customHeight="1" outlineLevel="7" x14ac:dyDescent="0.2">
      <c r="A1228" s="221"/>
      <c r="B1228" s="227"/>
      <c r="C1228" s="248"/>
      <c r="D1228" s="248"/>
      <c r="E1228" s="254"/>
      <c r="F1228" s="265"/>
      <c r="G1228" s="270"/>
      <c r="H1228" s="270"/>
      <c r="I1228" s="511" t="s">
        <v>293</v>
      </c>
      <c r="J1228" s="483"/>
      <c r="K1228" s="483"/>
      <c r="L1228" s="468"/>
      <c r="M1228" s="484">
        <v>2.9950861587029355E-7</v>
      </c>
    </row>
    <row r="1229" spans="1:13" s="225" customFormat="1" ht="30" hidden="1" customHeight="1" outlineLevel="7" x14ac:dyDescent="0.2">
      <c r="A1229" s="221"/>
      <c r="B1229" s="227"/>
      <c r="C1229" s="248"/>
      <c r="D1229" s="248"/>
      <c r="E1229" s="254"/>
      <c r="F1229" s="265"/>
      <c r="G1229" s="270"/>
      <c r="H1229" s="270"/>
      <c r="I1229" s="511" t="s">
        <v>294</v>
      </c>
      <c r="J1229" s="483"/>
      <c r="K1229" s="483"/>
      <c r="L1229" s="468"/>
      <c r="M1229" s="484">
        <v>7.4877153967573387E-8</v>
      </c>
    </row>
    <row r="1230" spans="1:13" s="225" customFormat="1" ht="30" hidden="1" customHeight="1" outlineLevel="5" collapsed="1" x14ac:dyDescent="0.2">
      <c r="A1230" s="221"/>
      <c r="B1230" s="227"/>
      <c r="C1230" s="248"/>
      <c r="D1230" s="248"/>
      <c r="E1230" s="254"/>
      <c r="F1230" s="265"/>
      <c r="G1230" s="270"/>
      <c r="H1230" s="270"/>
      <c r="I1230" s="514" t="s">
        <v>184</v>
      </c>
      <c r="J1230" s="490"/>
      <c r="K1230" s="490"/>
      <c r="L1230" s="493"/>
      <c r="M1230" s="492">
        <v>2.4619608224538131E-4</v>
      </c>
    </row>
    <row r="1231" spans="1:13" s="225" customFormat="1" ht="30" hidden="1" customHeight="1" outlineLevel="7" x14ac:dyDescent="0.2">
      <c r="A1231" s="221"/>
      <c r="B1231" s="227"/>
      <c r="C1231" s="248"/>
      <c r="D1231" s="248"/>
      <c r="E1231" s="254"/>
      <c r="F1231" s="265"/>
      <c r="G1231" s="270"/>
      <c r="H1231" s="270"/>
      <c r="I1231" s="511" t="s">
        <v>291</v>
      </c>
      <c r="J1231" s="483" t="s">
        <v>256</v>
      </c>
      <c r="K1231" s="483"/>
      <c r="L1231" s="468"/>
      <c r="M1231" s="484">
        <v>1.2309804112269067E-5</v>
      </c>
    </row>
    <row r="1232" spans="1:13" s="225" customFormat="1" ht="30" hidden="1" customHeight="1" outlineLevel="7" x14ac:dyDescent="0.2">
      <c r="A1232" s="221"/>
      <c r="B1232" s="227"/>
      <c r="C1232" s="248"/>
      <c r="D1232" s="248"/>
      <c r="E1232" s="254"/>
      <c r="F1232" s="265"/>
      <c r="G1232" s="270"/>
      <c r="H1232" s="270"/>
      <c r="I1232" s="511" t="s">
        <v>292</v>
      </c>
      <c r="J1232" s="483" t="s">
        <v>257</v>
      </c>
      <c r="K1232" s="483"/>
      <c r="L1232" s="468"/>
      <c r="M1232" s="484">
        <v>1.2309804112269067E-5</v>
      </c>
    </row>
    <row r="1233" spans="1:13" s="225" customFormat="1" ht="30" hidden="1" customHeight="1" outlineLevel="7" x14ac:dyDescent="0.2">
      <c r="A1233" s="221"/>
      <c r="B1233" s="227"/>
      <c r="C1233" s="248"/>
      <c r="D1233" s="248"/>
      <c r="E1233" s="254"/>
      <c r="F1233" s="265"/>
      <c r="G1233" s="270"/>
      <c r="H1233" s="270"/>
      <c r="I1233" s="511" t="s">
        <v>231</v>
      </c>
      <c r="J1233" s="483"/>
      <c r="K1233" s="483"/>
      <c r="L1233" s="468"/>
      <c r="M1233" s="484">
        <v>8.6168628785883447E-5</v>
      </c>
    </row>
    <row r="1234" spans="1:13" s="225" customFormat="1" ht="30" hidden="1" customHeight="1" outlineLevel="7" x14ac:dyDescent="0.2">
      <c r="A1234" s="221"/>
      <c r="B1234" s="227"/>
      <c r="C1234" s="248"/>
      <c r="D1234" s="248"/>
      <c r="E1234" s="254"/>
      <c r="F1234" s="265"/>
      <c r="G1234" s="270"/>
      <c r="H1234" s="270"/>
      <c r="I1234" s="511" t="s">
        <v>80</v>
      </c>
      <c r="J1234" s="483"/>
      <c r="K1234" s="483"/>
      <c r="L1234" s="468"/>
      <c r="M1234" s="484">
        <v>3.6929412336807193E-5</v>
      </c>
    </row>
    <row r="1235" spans="1:13" s="225" customFormat="1" ht="30" hidden="1" customHeight="1" outlineLevel="7" x14ac:dyDescent="0.2">
      <c r="A1235" s="221"/>
      <c r="B1235" s="227"/>
      <c r="C1235" s="248"/>
      <c r="D1235" s="248"/>
      <c r="E1235" s="254"/>
      <c r="F1235" s="265"/>
      <c r="G1235" s="270"/>
      <c r="H1235" s="270"/>
      <c r="I1235" s="511" t="s">
        <v>82</v>
      </c>
      <c r="J1235" s="483"/>
      <c r="K1235" s="483"/>
      <c r="L1235" s="468"/>
      <c r="M1235" s="484">
        <v>3.6929412336807193E-5</v>
      </c>
    </row>
    <row r="1236" spans="1:13" s="225" customFormat="1" ht="30" hidden="1" customHeight="1" outlineLevel="7" x14ac:dyDescent="0.2">
      <c r="A1236" s="221"/>
      <c r="B1236" s="227"/>
      <c r="C1236" s="248"/>
      <c r="D1236" s="248"/>
      <c r="E1236" s="254"/>
      <c r="F1236" s="265"/>
      <c r="G1236" s="270"/>
      <c r="H1236" s="270"/>
      <c r="I1236" s="511" t="s">
        <v>293</v>
      </c>
      <c r="J1236" s="483"/>
      <c r="K1236" s="483"/>
      <c r="L1236" s="468"/>
      <c r="M1236" s="484">
        <v>4.9239216449076267E-5</v>
      </c>
    </row>
    <row r="1237" spans="1:13" s="225" customFormat="1" ht="30" hidden="1" customHeight="1" outlineLevel="7" x14ac:dyDescent="0.2">
      <c r="A1237" s="221"/>
      <c r="B1237" s="227"/>
      <c r="C1237" s="248"/>
      <c r="D1237" s="248"/>
      <c r="E1237" s="254"/>
      <c r="F1237" s="265"/>
      <c r="G1237" s="270"/>
      <c r="H1237" s="270"/>
      <c r="I1237" s="511" t="s">
        <v>294</v>
      </c>
      <c r="J1237" s="483"/>
      <c r="K1237" s="483"/>
      <c r="L1237" s="468"/>
      <c r="M1237" s="484">
        <v>1.2309804112269067E-5</v>
      </c>
    </row>
    <row r="1238" spans="1:13" s="225" customFormat="1" ht="30" hidden="1" customHeight="1" outlineLevel="5" collapsed="1" x14ac:dyDescent="0.2">
      <c r="A1238" s="221"/>
      <c r="B1238" s="227"/>
      <c r="C1238" s="248"/>
      <c r="D1238" s="248"/>
      <c r="E1238" s="254"/>
      <c r="F1238" s="265"/>
      <c r="G1238" s="270"/>
      <c r="H1238" s="270"/>
      <c r="I1238" s="514" t="s">
        <v>185</v>
      </c>
      <c r="J1238" s="490"/>
      <c r="K1238" s="490"/>
      <c r="L1238" s="493"/>
      <c r="M1238" s="492">
        <v>5.2721004108568419E-4</v>
      </c>
    </row>
    <row r="1239" spans="1:13" s="225" customFormat="1" ht="30" hidden="1" customHeight="1" outlineLevel="7" x14ac:dyDescent="0.2">
      <c r="A1239" s="221"/>
      <c r="B1239" s="227"/>
      <c r="C1239" s="248"/>
      <c r="D1239" s="248"/>
      <c r="E1239" s="254"/>
      <c r="F1239" s="265"/>
      <c r="G1239" s="270"/>
      <c r="H1239" s="270"/>
      <c r="I1239" s="511" t="s">
        <v>291</v>
      </c>
      <c r="J1239" s="483"/>
      <c r="K1239" s="483"/>
      <c r="L1239" s="468"/>
      <c r="M1239" s="484">
        <v>2.6360502054284212E-5</v>
      </c>
    </row>
    <row r="1240" spans="1:13" s="225" customFormat="1" ht="30" hidden="1" customHeight="1" outlineLevel="7" x14ac:dyDescent="0.2">
      <c r="A1240" s="221"/>
      <c r="B1240" s="227"/>
      <c r="C1240" s="248"/>
      <c r="D1240" s="248"/>
      <c r="E1240" s="254"/>
      <c r="F1240" s="265"/>
      <c r="G1240" s="270"/>
      <c r="H1240" s="270"/>
      <c r="I1240" s="511" t="s">
        <v>292</v>
      </c>
      <c r="J1240" s="483"/>
      <c r="K1240" s="483"/>
      <c r="L1240" s="468"/>
      <c r="M1240" s="484">
        <v>2.6360502054284212E-5</v>
      </c>
    </row>
    <row r="1241" spans="1:13" s="225" customFormat="1" ht="30" hidden="1" customHeight="1" outlineLevel="7" x14ac:dyDescent="0.2">
      <c r="A1241" s="221"/>
      <c r="B1241" s="227"/>
      <c r="C1241" s="248"/>
      <c r="D1241" s="248"/>
      <c r="E1241" s="254"/>
      <c r="F1241" s="265"/>
      <c r="G1241" s="270"/>
      <c r="H1241" s="270"/>
      <c r="I1241" s="511" t="s">
        <v>231</v>
      </c>
      <c r="J1241" s="483"/>
      <c r="K1241" s="483"/>
      <c r="L1241" s="468"/>
      <c r="M1241" s="484">
        <v>1.8452351437998944E-4</v>
      </c>
    </row>
    <row r="1242" spans="1:13" s="225" customFormat="1" ht="30" hidden="1" customHeight="1" outlineLevel="7" x14ac:dyDescent="0.2">
      <c r="A1242" s="221"/>
      <c r="B1242" s="227"/>
      <c r="C1242" s="248"/>
      <c r="D1242" s="248"/>
      <c r="E1242" s="254"/>
      <c r="F1242" s="265"/>
      <c r="G1242" s="270"/>
      <c r="H1242" s="270"/>
      <c r="I1242" s="511" t="s">
        <v>80</v>
      </c>
      <c r="J1242" s="483"/>
      <c r="K1242" s="483"/>
      <c r="L1242" s="468"/>
      <c r="M1242" s="484">
        <v>7.9081506162852623E-5</v>
      </c>
    </row>
    <row r="1243" spans="1:13" s="225" customFormat="1" ht="30" hidden="1" customHeight="1" outlineLevel="7" x14ac:dyDescent="0.2">
      <c r="A1243" s="221"/>
      <c r="B1243" s="227"/>
      <c r="C1243" s="248"/>
      <c r="D1243" s="248"/>
      <c r="E1243" s="254"/>
      <c r="F1243" s="265"/>
      <c r="G1243" s="270"/>
      <c r="H1243" s="270"/>
      <c r="I1243" s="511" t="s">
        <v>82</v>
      </c>
      <c r="J1243" s="483"/>
      <c r="K1243" s="483"/>
      <c r="L1243" s="468"/>
      <c r="M1243" s="484">
        <v>7.9081506162852623E-5</v>
      </c>
    </row>
    <row r="1244" spans="1:13" s="225" customFormat="1" ht="30" hidden="1" customHeight="1" outlineLevel="7" x14ac:dyDescent="0.2">
      <c r="A1244" s="221"/>
      <c r="B1244" s="227"/>
      <c r="C1244" s="248"/>
      <c r="D1244" s="248"/>
      <c r="E1244" s="254"/>
      <c r="F1244" s="265"/>
      <c r="G1244" s="270"/>
      <c r="H1244" s="270"/>
      <c r="I1244" s="511" t="s">
        <v>293</v>
      </c>
      <c r="J1244" s="483"/>
      <c r="K1244" s="483"/>
      <c r="L1244" s="468"/>
      <c r="M1244" s="484">
        <v>1.0544200821713685E-4</v>
      </c>
    </row>
    <row r="1245" spans="1:13" s="225" customFormat="1" ht="30" hidden="1" customHeight="1" outlineLevel="7" x14ac:dyDescent="0.2">
      <c r="A1245" s="221"/>
      <c r="B1245" s="227"/>
      <c r="C1245" s="248"/>
      <c r="D1245" s="248"/>
      <c r="E1245" s="254"/>
      <c r="F1245" s="265"/>
      <c r="G1245" s="270"/>
      <c r="H1245" s="270"/>
      <c r="I1245" s="511" t="s">
        <v>294</v>
      </c>
      <c r="J1245" s="483"/>
      <c r="K1245" s="483"/>
      <c r="L1245" s="468"/>
      <c r="M1245" s="484">
        <v>2.6360502054284212E-5</v>
      </c>
    </row>
    <row r="1246" spans="1:13" s="225" customFormat="1" ht="30" hidden="1" customHeight="1" outlineLevel="5" collapsed="1" x14ac:dyDescent="0.2">
      <c r="A1246" s="221"/>
      <c r="B1246" s="227"/>
      <c r="C1246" s="248"/>
      <c r="D1246" s="248"/>
      <c r="E1246" s="254"/>
      <c r="F1246" s="265"/>
      <c r="G1246" s="270"/>
      <c r="H1246" s="270"/>
      <c r="I1246" s="514" t="s">
        <v>186</v>
      </c>
      <c r="J1246" s="490"/>
      <c r="K1246" s="490"/>
      <c r="L1246" s="493"/>
      <c r="M1246" s="492">
        <v>7.9369783205627799E-5</v>
      </c>
    </row>
    <row r="1247" spans="1:13" s="225" customFormat="1" ht="30" hidden="1" customHeight="1" outlineLevel="7" x14ac:dyDescent="0.2">
      <c r="A1247" s="221"/>
      <c r="B1247" s="227"/>
      <c r="C1247" s="248"/>
      <c r="D1247" s="248"/>
      <c r="E1247" s="254"/>
      <c r="F1247" s="265"/>
      <c r="G1247" s="270"/>
      <c r="H1247" s="270"/>
      <c r="I1247" s="511" t="s">
        <v>291</v>
      </c>
      <c r="J1247" s="483"/>
      <c r="K1247" s="483"/>
      <c r="L1247" s="468"/>
      <c r="M1247" s="484">
        <v>3.9684891602813901E-6</v>
      </c>
    </row>
    <row r="1248" spans="1:13" s="225" customFormat="1" ht="30" hidden="1" customHeight="1" outlineLevel="7" x14ac:dyDescent="0.2">
      <c r="A1248" s="221"/>
      <c r="B1248" s="227"/>
      <c r="C1248" s="248"/>
      <c r="D1248" s="248"/>
      <c r="E1248" s="254"/>
      <c r="F1248" s="265"/>
      <c r="G1248" s="270"/>
      <c r="H1248" s="270"/>
      <c r="I1248" s="511" t="s">
        <v>292</v>
      </c>
      <c r="J1248" s="483"/>
      <c r="K1248" s="483"/>
      <c r="L1248" s="468"/>
      <c r="M1248" s="484">
        <v>3.9684891602813901E-6</v>
      </c>
    </row>
    <row r="1249" spans="1:13" s="225" customFormat="1" ht="30" hidden="1" customHeight="1" outlineLevel="7" x14ac:dyDescent="0.2">
      <c r="A1249" s="221"/>
      <c r="B1249" s="227"/>
      <c r="C1249" s="248"/>
      <c r="D1249" s="248"/>
      <c r="E1249" s="254"/>
      <c r="F1249" s="265"/>
      <c r="G1249" s="270"/>
      <c r="H1249" s="270"/>
      <c r="I1249" s="511" t="s">
        <v>231</v>
      </c>
      <c r="J1249" s="483"/>
      <c r="K1249" s="483"/>
      <c r="L1249" s="468"/>
      <c r="M1249" s="484">
        <v>2.7779424121969728E-5</v>
      </c>
    </row>
    <row r="1250" spans="1:13" s="225" customFormat="1" ht="30" hidden="1" customHeight="1" outlineLevel="7" x14ac:dyDescent="0.2">
      <c r="A1250" s="221"/>
      <c r="B1250" s="227"/>
      <c r="C1250" s="248"/>
      <c r="D1250" s="248"/>
      <c r="E1250" s="254"/>
      <c r="F1250" s="265"/>
      <c r="G1250" s="270"/>
      <c r="H1250" s="270"/>
      <c r="I1250" s="511" t="s">
        <v>80</v>
      </c>
      <c r="J1250" s="483"/>
      <c r="K1250" s="483"/>
      <c r="L1250" s="468"/>
      <c r="M1250" s="484">
        <v>1.190546748084417E-5</v>
      </c>
    </row>
    <row r="1251" spans="1:13" s="225" customFormat="1" ht="30" hidden="1" customHeight="1" outlineLevel="7" x14ac:dyDescent="0.2">
      <c r="A1251" s="221"/>
      <c r="B1251" s="227"/>
      <c r="C1251" s="248"/>
      <c r="D1251" s="248"/>
      <c r="E1251" s="254"/>
      <c r="F1251" s="265"/>
      <c r="G1251" s="270"/>
      <c r="H1251" s="270"/>
      <c r="I1251" s="511" t="s">
        <v>82</v>
      </c>
      <c r="J1251" s="483"/>
      <c r="K1251" s="483"/>
      <c r="L1251" s="468"/>
      <c r="M1251" s="484">
        <v>1.190546748084417E-5</v>
      </c>
    </row>
    <row r="1252" spans="1:13" s="225" customFormat="1" ht="30" hidden="1" customHeight="1" outlineLevel="7" x14ac:dyDescent="0.2">
      <c r="A1252" s="221"/>
      <c r="B1252" s="227"/>
      <c r="C1252" s="248"/>
      <c r="D1252" s="248"/>
      <c r="E1252" s="254"/>
      <c r="F1252" s="265"/>
      <c r="G1252" s="270"/>
      <c r="H1252" s="270"/>
      <c r="I1252" s="511" t="s">
        <v>293</v>
      </c>
      <c r="J1252" s="483"/>
      <c r="K1252" s="483"/>
      <c r="L1252" s="468"/>
      <c r="M1252" s="484">
        <v>1.587395664112556E-5</v>
      </c>
    </row>
    <row r="1253" spans="1:13" s="225" customFormat="1" ht="30" hidden="1" customHeight="1" outlineLevel="7" x14ac:dyDescent="0.2">
      <c r="A1253" s="221"/>
      <c r="B1253" s="227"/>
      <c r="C1253" s="248"/>
      <c r="D1253" s="248"/>
      <c r="E1253" s="254"/>
      <c r="F1253" s="265"/>
      <c r="G1253" s="270"/>
      <c r="H1253" s="270"/>
      <c r="I1253" s="511" t="s">
        <v>294</v>
      </c>
      <c r="J1253" s="483"/>
      <c r="K1253" s="483"/>
      <c r="L1253" s="468"/>
      <c r="M1253" s="484">
        <v>3.9684891602813901E-6</v>
      </c>
    </row>
    <row r="1254" spans="1:13" s="225" customFormat="1" ht="30" hidden="1" customHeight="1" outlineLevel="5" collapsed="1" x14ac:dyDescent="0.2">
      <c r="A1254" s="221"/>
      <c r="B1254" s="227"/>
      <c r="C1254" s="248"/>
      <c r="D1254" s="248"/>
      <c r="E1254" s="254"/>
      <c r="F1254" s="265"/>
      <c r="G1254" s="270"/>
      <c r="H1254" s="270"/>
      <c r="I1254" s="514" t="s">
        <v>187</v>
      </c>
      <c r="J1254" s="490"/>
      <c r="K1254" s="490"/>
      <c r="L1254" s="493"/>
      <c r="M1254" s="492">
        <v>1.8569534183958197E-6</v>
      </c>
    </row>
    <row r="1255" spans="1:13" s="225" customFormat="1" ht="30" hidden="1" customHeight="1" outlineLevel="7" x14ac:dyDescent="0.2">
      <c r="A1255" s="221"/>
      <c r="B1255" s="227"/>
      <c r="C1255" s="248"/>
      <c r="D1255" s="248"/>
      <c r="E1255" s="254"/>
      <c r="F1255" s="265"/>
      <c r="G1255" s="270"/>
      <c r="H1255" s="270"/>
      <c r="I1255" s="511" t="s">
        <v>291</v>
      </c>
      <c r="J1255" s="483"/>
      <c r="K1255" s="483"/>
      <c r="L1255" s="468"/>
      <c r="M1255" s="484">
        <v>9.2847670919790992E-8</v>
      </c>
    </row>
    <row r="1256" spans="1:13" s="225" customFormat="1" ht="30" hidden="1" customHeight="1" outlineLevel="7" x14ac:dyDescent="0.2">
      <c r="A1256" s="221"/>
      <c r="B1256" s="227"/>
      <c r="C1256" s="248"/>
      <c r="D1256" s="248"/>
      <c r="E1256" s="254"/>
      <c r="F1256" s="265"/>
      <c r="G1256" s="270"/>
      <c r="H1256" s="270"/>
      <c r="I1256" s="511" t="s">
        <v>292</v>
      </c>
      <c r="J1256" s="483"/>
      <c r="K1256" s="483"/>
      <c r="L1256" s="468"/>
      <c r="M1256" s="484">
        <v>9.2847670919790992E-8</v>
      </c>
    </row>
    <row r="1257" spans="1:13" s="225" customFormat="1" ht="30" hidden="1" customHeight="1" outlineLevel="7" x14ac:dyDescent="0.2">
      <c r="A1257" s="221"/>
      <c r="B1257" s="227"/>
      <c r="C1257" s="248"/>
      <c r="D1257" s="248"/>
      <c r="E1257" s="254"/>
      <c r="F1257" s="265"/>
      <c r="G1257" s="270"/>
      <c r="H1257" s="270"/>
      <c r="I1257" s="511" t="s">
        <v>231</v>
      </c>
      <c r="J1257" s="483"/>
      <c r="K1257" s="483"/>
      <c r="L1257" s="468"/>
      <c r="M1257" s="484">
        <v>6.4993369643853687E-7</v>
      </c>
    </row>
    <row r="1258" spans="1:13" s="225" customFormat="1" ht="30" hidden="1" customHeight="1" outlineLevel="7" x14ac:dyDescent="0.2">
      <c r="A1258" s="221"/>
      <c r="B1258" s="227"/>
      <c r="C1258" s="248"/>
      <c r="D1258" s="248"/>
      <c r="E1258" s="254"/>
      <c r="F1258" s="265"/>
      <c r="G1258" s="270"/>
      <c r="H1258" s="270"/>
      <c r="I1258" s="511" t="s">
        <v>80</v>
      </c>
      <c r="J1258" s="483"/>
      <c r="K1258" s="483"/>
      <c r="L1258" s="468"/>
      <c r="M1258" s="484">
        <v>2.7854301275937295E-7</v>
      </c>
    </row>
    <row r="1259" spans="1:13" s="225" customFormat="1" ht="30" hidden="1" customHeight="1" outlineLevel="7" x14ac:dyDescent="0.2">
      <c r="A1259" s="221"/>
      <c r="B1259" s="227"/>
      <c r="C1259" s="248"/>
      <c r="D1259" s="248"/>
      <c r="E1259" s="254"/>
      <c r="F1259" s="265"/>
      <c r="G1259" s="270"/>
      <c r="H1259" s="270"/>
      <c r="I1259" s="511" t="s">
        <v>82</v>
      </c>
      <c r="J1259" s="483"/>
      <c r="K1259" s="483"/>
      <c r="L1259" s="468"/>
      <c r="M1259" s="484">
        <v>2.7854301275937295E-7</v>
      </c>
    </row>
    <row r="1260" spans="1:13" s="225" customFormat="1" ht="30" hidden="1" customHeight="1" outlineLevel="7" x14ac:dyDescent="0.2">
      <c r="A1260" s="221"/>
      <c r="B1260" s="227"/>
      <c r="C1260" s="248"/>
      <c r="D1260" s="248"/>
      <c r="E1260" s="254"/>
      <c r="F1260" s="265"/>
      <c r="G1260" s="270"/>
      <c r="H1260" s="270"/>
      <c r="I1260" s="511" t="s">
        <v>293</v>
      </c>
      <c r="J1260" s="483"/>
      <c r="K1260" s="483"/>
      <c r="L1260" s="468"/>
      <c r="M1260" s="484">
        <v>3.7139068367916397E-7</v>
      </c>
    </row>
    <row r="1261" spans="1:13" s="225" customFormat="1" ht="30" hidden="1" customHeight="1" outlineLevel="7" x14ac:dyDescent="0.2">
      <c r="A1261" s="221"/>
      <c r="B1261" s="227"/>
      <c r="C1261" s="248"/>
      <c r="D1261" s="248"/>
      <c r="E1261" s="254"/>
      <c r="F1261" s="265"/>
      <c r="G1261" s="270"/>
      <c r="H1261" s="270"/>
      <c r="I1261" s="511" t="s">
        <v>294</v>
      </c>
      <c r="J1261" s="483"/>
      <c r="K1261" s="483"/>
      <c r="L1261" s="468"/>
      <c r="M1261" s="484">
        <v>9.2847670919790992E-8</v>
      </c>
    </row>
    <row r="1262" spans="1:13" s="225" customFormat="1" ht="30" hidden="1" customHeight="1" outlineLevel="5" collapsed="1" x14ac:dyDescent="0.2">
      <c r="A1262" s="221"/>
      <c r="B1262" s="227"/>
      <c r="C1262" s="248"/>
      <c r="D1262" s="248"/>
      <c r="E1262" s="254"/>
      <c r="F1262" s="265"/>
      <c r="G1262" s="270"/>
      <c r="H1262" s="270"/>
      <c r="I1262" s="514" t="s">
        <v>188</v>
      </c>
      <c r="J1262" s="490"/>
      <c r="K1262" s="490"/>
      <c r="L1262" s="493"/>
      <c r="M1262" s="492">
        <v>3.5192262364759495E-6</v>
      </c>
    </row>
    <row r="1263" spans="1:13" s="225" customFormat="1" ht="30" hidden="1" customHeight="1" outlineLevel="7" x14ac:dyDescent="0.2">
      <c r="A1263" s="221"/>
      <c r="B1263" s="227"/>
      <c r="C1263" s="248"/>
      <c r="D1263" s="248"/>
      <c r="E1263" s="254"/>
      <c r="F1263" s="265"/>
      <c r="G1263" s="270"/>
      <c r="H1263" s="270"/>
      <c r="I1263" s="511" t="s">
        <v>291</v>
      </c>
      <c r="J1263" s="483"/>
      <c r="K1263" s="483"/>
      <c r="L1263" s="468"/>
      <c r="M1263" s="484">
        <v>1.759613118237975E-7</v>
      </c>
    </row>
    <row r="1264" spans="1:13" s="225" customFormat="1" ht="30" hidden="1" customHeight="1" outlineLevel="7" x14ac:dyDescent="0.2">
      <c r="A1264" s="221"/>
      <c r="B1264" s="227"/>
      <c r="C1264" s="248"/>
      <c r="D1264" s="248"/>
      <c r="E1264" s="254"/>
      <c r="F1264" s="265"/>
      <c r="G1264" s="270"/>
      <c r="H1264" s="270"/>
      <c r="I1264" s="511" t="s">
        <v>292</v>
      </c>
      <c r="J1264" s="483"/>
      <c r="K1264" s="483"/>
      <c r="L1264" s="468"/>
      <c r="M1264" s="484">
        <v>1.759613118237975E-7</v>
      </c>
    </row>
    <row r="1265" spans="1:13" s="225" customFormat="1" ht="30" hidden="1" customHeight="1" outlineLevel="7" x14ac:dyDescent="0.2">
      <c r="A1265" s="221"/>
      <c r="B1265" s="227"/>
      <c r="C1265" s="248"/>
      <c r="D1265" s="248"/>
      <c r="E1265" s="254"/>
      <c r="F1265" s="265"/>
      <c r="G1265" s="270"/>
      <c r="H1265" s="270"/>
      <c r="I1265" s="511" t="s">
        <v>231</v>
      </c>
      <c r="J1265" s="483"/>
      <c r="K1265" s="483"/>
      <c r="L1265" s="468"/>
      <c r="M1265" s="484">
        <v>1.2317291827665822E-6</v>
      </c>
    </row>
    <row r="1266" spans="1:13" s="225" customFormat="1" ht="30" hidden="1" customHeight="1" outlineLevel="7" x14ac:dyDescent="0.2">
      <c r="A1266" s="221"/>
      <c r="B1266" s="227"/>
      <c r="C1266" s="248"/>
      <c r="D1266" s="248"/>
      <c r="E1266" s="254"/>
      <c r="F1266" s="265"/>
      <c r="G1266" s="270"/>
      <c r="H1266" s="270"/>
      <c r="I1266" s="511" t="s">
        <v>80</v>
      </c>
      <c r="J1266" s="483"/>
      <c r="K1266" s="483"/>
      <c r="L1266" s="468"/>
      <c r="M1266" s="484">
        <v>5.2788393547139238E-7</v>
      </c>
    </row>
    <row r="1267" spans="1:13" s="225" customFormat="1" ht="30" hidden="1" customHeight="1" outlineLevel="7" x14ac:dyDescent="0.2">
      <c r="A1267" s="221"/>
      <c r="B1267" s="227"/>
      <c r="C1267" s="248"/>
      <c r="D1267" s="248"/>
      <c r="E1267" s="254"/>
      <c r="F1267" s="265"/>
      <c r="G1267" s="270"/>
      <c r="H1267" s="270"/>
      <c r="I1267" s="511" t="s">
        <v>82</v>
      </c>
      <c r="J1267" s="483"/>
      <c r="K1267" s="483"/>
      <c r="L1267" s="468"/>
      <c r="M1267" s="484">
        <v>5.2788393547139238E-7</v>
      </c>
    </row>
    <row r="1268" spans="1:13" s="225" customFormat="1" ht="30" hidden="1" customHeight="1" outlineLevel="7" x14ac:dyDescent="0.2">
      <c r="A1268" s="221"/>
      <c r="B1268" s="227"/>
      <c r="C1268" s="248"/>
      <c r="D1268" s="248"/>
      <c r="E1268" s="254"/>
      <c r="F1268" s="265"/>
      <c r="G1268" s="270"/>
      <c r="H1268" s="270"/>
      <c r="I1268" s="511" t="s">
        <v>293</v>
      </c>
      <c r="J1268" s="483"/>
      <c r="K1268" s="483"/>
      <c r="L1268" s="468"/>
      <c r="M1268" s="484">
        <v>7.0384524729518999E-7</v>
      </c>
    </row>
    <row r="1269" spans="1:13" s="225" customFormat="1" ht="30" hidden="1" customHeight="1" outlineLevel="7" x14ac:dyDescent="0.2">
      <c r="A1269" s="221"/>
      <c r="B1269" s="227"/>
      <c r="C1269" s="248"/>
      <c r="D1269" s="248"/>
      <c r="E1269" s="254"/>
      <c r="F1269" s="265"/>
      <c r="G1269" s="270"/>
      <c r="H1269" s="270"/>
      <c r="I1269" s="511" t="s">
        <v>294</v>
      </c>
      <c r="J1269" s="483"/>
      <c r="K1269" s="483"/>
      <c r="L1269" s="468"/>
      <c r="M1269" s="484">
        <v>1.759613118237975E-7</v>
      </c>
    </row>
    <row r="1270" spans="1:13" s="225" customFormat="1" ht="30" hidden="1" customHeight="1" outlineLevel="5" collapsed="1" x14ac:dyDescent="0.2">
      <c r="A1270" s="221"/>
      <c r="B1270" s="227"/>
      <c r="C1270" s="248"/>
      <c r="D1270" s="248"/>
      <c r="E1270" s="254"/>
      <c r="F1270" s="265"/>
      <c r="G1270" s="270"/>
      <c r="H1270" s="270"/>
      <c r="I1270" s="514" t="s">
        <v>189</v>
      </c>
      <c r="J1270" s="490"/>
      <c r="K1270" s="490"/>
      <c r="L1270" s="493"/>
      <c r="M1270" s="492">
        <v>2.9202090047353619E-6</v>
      </c>
    </row>
    <row r="1271" spans="1:13" s="225" customFormat="1" ht="30" hidden="1" customHeight="1" outlineLevel="7" x14ac:dyDescent="0.2">
      <c r="A1271" s="221"/>
      <c r="B1271" s="227"/>
      <c r="C1271" s="248"/>
      <c r="D1271" s="248"/>
      <c r="E1271" s="254"/>
      <c r="F1271" s="265"/>
      <c r="G1271" s="270"/>
      <c r="H1271" s="270"/>
      <c r="I1271" s="511" t="s">
        <v>291</v>
      </c>
      <c r="J1271" s="483"/>
      <c r="K1271" s="483"/>
      <c r="L1271" s="468"/>
      <c r="M1271" s="484">
        <v>1.4601045023676812E-7</v>
      </c>
    </row>
    <row r="1272" spans="1:13" s="225" customFormat="1" ht="30" hidden="1" customHeight="1" outlineLevel="7" x14ac:dyDescent="0.2">
      <c r="A1272" s="221"/>
      <c r="B1272" s="227"/>
      <c r="C1272" s="248"/>
      <c r="D1272" s="248"/>
      <c r="E1272" s="254"/>
      <c r="F1272" s="265"/>
      <c r="G1272" s="270"/>
      <c r="H1272" s="270"/>
      <c r="I1272" s="511" t="s">
        <v>292</v>
      </c>
      <c r="J1272" s="483"/>
      <c r="K1272" s="483"/>
      <c r="L1272" s="468"/>
      <c r="M1272" s="484">
        <v>1.4601045023676812E-7</v>
      </c>
    </row>
    <row r="1273" spans="1:13" s="225" customFormat="1" ht="30" hidden="1" customHeight="1" outlineLevel="7" x14ac:dyDescent="0.2">
      <c r="A1273" s="221"/>
      <c r="B1273" s="227"/>
      <c r="C1273" s="248"/>
      <c r="D1273" s="248"/>
      <c r="E1273" s="254"/>
      <c r="F1273" s="265"/>
      <c r="G1273" s="270"/>
      <c r="H1273" s="270"/>
      <c r="I1273" s="511" t="s">
        <v>231</v>
      </c>
      <c r="J1273" s="483"/>
      <c r="K1273" s="483"/>
      <c r="L1273" s="468"/>
      <c r="M1273" s="484">
        <v>1.0220731516573766E-6</v>
      </c>
    </row>
    <row r="1274" spans="1:13" s="225" customFormat="1" ht="30" hidden="1" customHeight="1" outlineLevel="7" x14ac:dyDescent="0.2">
      <c r="A1274" s="221"/>
      <c r="B1274" s="227"/>
      <c r="C1274" s="248"/>
      <c r="D1274" s="248"/>
      <c r="E1274" s="254"/>
      <c r="F1274" s="265"/>
      <c r="G1274" s="270"/>
      <c r="H1274" s="270"/>
      <c r="I1274" s="511" t="s">
        <v>80</v>
      </c>
      <c r="J1274" s="483"/>
      <c r="K1274" s="483"/>
      <c r="L1274" s="468"/>
      <c r="M1274" s="484">
        <v>4.3803135071030424E-7</v>
      </c>
    </row>
    <row r="1275" spans="1:13" s="225" customFormat="1" ht="30" hidden="1" customHeight="1" outlineLevel="7" x14ac:dyDescent="0.2">
      <c r="A1275" s="221"/>
      <c r="B1275" s="227"/>
      <c r="C1275" s="248"/>
      <c r="D1275" s="248"/>
      <c r="E1275" s="254"/>
      <c r="F1275" s="265"/>
      <c r="G1275" s="270"/>
      <c r="H1275" s="270"/>
      <c r="I1275" s="511" t="s">
        <v>82</v>
      </c>
      <c r="J1275" s="483"/>
      <c r="K1275" s="483"/>
      <c r="L1275" s="468"/>
      <c r="M1275" s="484">
        <v>4.3803135071030424E-7</v>
      </c>
    </row>
    <row r="1276" spans="1:13" s="225" customFormat="1" ht="30" hidden="1" customHeight="1" outlineLevel="7" x14ac:dyDescent="0.2">
      <c r="A1276" s="221"/>
      <c r="B1276" s="227"/>
      <c r="C1276" s="248"/>
      <c r="D1276" s="248"/>
      <c r="E1276" s="254"/>
      <c r="F1276" s="265"/>
      <c r="G1276" s="270"/>
      <c r="H1276" s="270"/>
      <c r="I1276" s="511" t="s">
        <v>293</v>
      </c>
      <c r="J1276" s="483"/>
      <c r="K1276" s="483"/>
      <c r="L1276" s="468"/>
      <c r="M1276" s="484">
        <v>5.8404180094707246E-7</v>
      </c>
    </row>
    <row r="1277" spans="1:13" s="225" customFormat="1" ht="30" hidden="1" customHeight="1" outlineLevel="7" x14ac:dyDescent="0.2">
      <c r="A1277" s="221"/>
      <c r="B1277" s="227"/>
      <c r="C1277" s="248"/>
      <c r="D1277" s="248"/>
      <c r="E1277" s="254"/>
      <c r="F1277" s="265"/>
      <c r="G1277" s="270"/>
      <c r="H1277" s="270"/>
      <c r="I1277" s="511" t="s">
        <v>294</v>
      </c>
      <c r="J1277" s="483"/>
      <c r="K1277" s="483"/>
      <c r="L1277" s="468"/>
      <c r="M1277" s="484">
        <v>1.4601045023676812E-7</v>
      </c>
    </row>
    <row r="1278" spans="1:13" s="225" customFormat="1" ht="30" hidden="1" customHeight="1" outlineLevel="5" collapsed="1" x14ac:dyDescent="0.2">
      <c r="A1278" s="221"/>
      <c r="B1278" s="227"/>
      <c r="C1278" s="248"/>
      <c r="D1278" s="248"/>
      <c r="E1278" s="254"/>
      <c r="F1278" s="265"/>
      <c r="G1278" s="270"/>
      <c r="H1278" s="270"/>
      <c r="I1278" s="514" t="s">
        <v>190</v>
      </c>
      <c r="J1278" s="490"/>
      <c r="K1278" s="490"/>
      <c r="L1278" s="493"/>
      <c r="M1278" s="492">
        <v>3.6540051136175814E-6</v>
      </c>
    </row>
    <row r="1279" spans="1:13" s="225" customFormat="1" ht="30" hidden="1" customHeight="1" outlineLevel="7" x14ac:dyDescent="0.2">
      <c r="A1279" s="221"/>
      <c r="B1279" s="227"/>
      <c r="C1279" s="248"/>
      <c r="D1279" s="248"/>
      <c r="E1279" s="254"/>
      <c r="F1279" s="265"/>
      <c r="G1279" s="270"/>
      <c r="H1279" s="270"/>
      <c r="I1279" s="511" t="s">
        <v>291</v>
      </c>
      <c r="J1279" s="483"/>
      <c r="K1279" s="483"/>
      <c r="L1279" s="468"/>
      <c r="M1279" s="484">
        <v>1.8270025568087908E-7</v>
      </c>
    </row>
    <row r="1280" spans="1:13" s="225" customFormat="1" ht="30" hidden="1" customHeight="1" outlineLevel="7" x14ac:dyDescent="0.2">
      <c r="A1280" s="221"/>
      <c r="B1280" s="227"/>
      <c r="C1280" s="248"/>
      <c r="D1280" s="248"/>
      <c r="E1280" s="254"/>
      <c r="F1280" s="265"/>
      <c r="G1280" s="270"/>
      <c r="H1280" s="270"/>
      <c r="I1280" s="511" t="s">
        <v>292</v>
      </c>
      <c r="J1280" s="483"/>
      <c r="K1280" s="483"/>
      <c r="L1280" s="468"/>
      <c r="M1280" s="484">
        <v>1.8270025568087908E-7</v>
      </c>
    </row>
    <row r="1281" spans="1:13" s="225" customFormat="1" ht="30" hidden="1" customHeight="1" outlineLevel="7" x14ac:dyDescent="0.2">
      <c r="A1281" s="221"/>
      <c r="B1281" s="227"/>
      <c r="C1281" s="248"/>
      <c r="D1281" s="248"/>
      <c r="E1281" s="254"/>
      <c r="F1281" s="265"/>
      <c r="G1281" s="270"/>
      <c r="H1281" s="270"/>
      <c r="I1281" s="511" t="s">
        <v>231</v>
      </c>
      <c r="J1281" s="483"/>
      <c r="K1281" s="483"/>
      <c r="L1281" s="468"/>
      <c r="M1281" s="484">
        <v>1.2789017897661533E-6</v>
      </c>
    </row>
    <row r="1282" spans="1:13" s="225" customFormat="1" ht="30" hidden="1" customHeight="1" outlineLevel="7" x14ac:dyDescent="0.2">
      <c r="A1282" s="221"/>
      <c r="B1282" s="227"/>
      <c r="C1282" s="248"/>
      <c r="D1282" s="248"/>
      <c r="E1282" s="254"/>
      <c r="F1282" s="265"/>
      <c r="G1282" s="270"/>
      <c r="H1282" s="270"/>
      <c r="I1282" s="511" t="s">
        <v>80</v>
      </c>
      <c r="J1282" s="483"/>
      <c r="K1282" s="483"/>
      <c r="L1282" s="468"/>
      <c r="M1282" s="484">
        <v>5.4810076704263722E-7</v>
      </c>
    </row>
    <row r="1283" spans="1:13" s="225" customFormat="1" ht="30" hidden="1" customHeight="1" outlineLevel="7" x14ac:dyDescent="0.2">
      <c r="A1283" s="221"/>
      <c r="B1283" s="227"/>
      <c r="C1283" s="248"/>
      <c r="D1283" s="248"/>
      <c r="E1283" s="254"/>
      <c r="F1283" s="265"/>
      <c r="G1283" s="270"/>
      <c r="H1283" s="270"/>
      <c r="I1283" s="511" t="s">
        <v>82</v>
      </c>
      <c r="J1283" s="483"/>
      <c r="K1283" s="483"/>
      <c r="L1283" s="468"/>
      <c r="M1283" s="484">
        <v>5.4810076704263722E-7</v>
      </c>
    </row>
    <row r="1284" spans="1:13" s="225" customFormat="1" ht="30" hidden="1" customHeight="1" outlineLevel="7" x14ac:dyDescent="0.2">
      <c r="A1284" s="221"/>
      <c r="B1284" s="227"/>
      <c r="C1284" s="248"/>
      <c r="D1284" s="248"/>
      <c r="E1284" s="254"/>
      <c r="F1284" s="265"/>
      <c r="G1284" s="270"/>
      <c r="H1284" s="270"/>
      <c r="I1284" s="511" t="s">
        <v>293</v>
      </c>
      <c r="J1284" s="483"/>
      <c r="K1284" s="483"/>
      <c r="L1284" s="468"/>
      <c r="M1284" s="484">
        <v>7.3080102272351633E-7</v>
      </c>
    </row>
    <row r="1285" spans="1:13" s="225" customFormat="1" ht="30" hidden="1" customHeight="1" outlineLevel="7" x14ac:dyDescent="0.2">
      <c r="A1285" s="221"/>
      <c r="B1285" s="227"/>
      <c r="C1285" s="248"/>
      <c r="D1285" s="248"/>
      <c r="E1285" s="254"/>
      <c r="F1285" s="265"/>
      <c r="G1285" s="270"/>
      <c r="H1285" s="270"/>
      <c r="I1285" s="511" t="s">
        <v>294</v>
      </c>
      <c r="J1285" s="483"/>
      <c r="K1285" s="483"/>
      <c r="L1285" s="468"/>
      <c r="M1285" s="484">
        <v>1.8270025568087908E-7</v>
      </c>
    </row>
    <row r="1286" spans="1:13" s="225" customFormat="1" ht="30" hidden="1" customHeight="1" outlineLevel="5" collapsed="1" x14ac:dyDescent="0.2">
      <c r="A1286" s="221"/>
      <c r="B1286" s="227"/>
      <c r="C1286" s="248"/>
      <c r="D1286" s="248"/>
      <c r="E1286" s="254"/>
      <c r="F1286" s="265"/>
      <c r="G1286" s="270"/>
      <c r="H1286" s="270"/>
      <c r="I1286" s="514" t="s">
        <v>191</v>
      </c>
      <c r="J1286" s="490"/>
      <c r="K1286" s="490"/>
      <c r="L1286" s="493"/>
      <c r="M1286" s="492">
        <v>3.7438576983786688E-4</v>
      </c>
    </row>
    <row r="1287" spans="1:13" s="225" customFormat="1" ht="30" hidden="1" customHeight="1" outlineLevel="7" x14ac:dyDescent="0.2">
      <c r="A1287" s="221"/>
      <c r="B1287" s="227"/>
      <c r="C1287" s="248"/>
      <c r="D1287" s="248"/>
      <c r="E1287" s="254"/>
      <c r="F1287" s="265"/>
      <c r="G1287" s="270"/>
      <c r="H1287" s="270"/>
      <c r="I1287" s="511" t="s">
        <v>291</v>
      </c>
      <c r="J1287" s="483"/>
      <c r="K1287" s="483"/>
      <c r="L1287" s="468"/>
      <c r="M1287" s="484">
        <v>1.8719288491893347E-5</v>
      </c>
    </row>
    <row r="1288" spans="1:13" s="225" customFormat="1" ht="30" hidden="1" customHeight="1" outlineLevel="7" x14ac:dyDescent="0.2">
      <c r="A1288" s="221"/>
      <c r="B1288" s="227"/>
      <c r="C1288" s="248"/>
      <c r="D1288" s="248"/>
      <c r="E1288" s="254"/>
      <c r="F1288" s="265"/>
      <c r="G1288" s="270"/>
      <c r="H1288" s="270"/>
      <c r="I1288" s="511" t="s">
        <v>292</v>
      </c>
      <c r="J1288" s="483"/>
      <c r="K1288" s="483"/>
      <c r="L1288" s="468"/>
      <c r="M1288" s="484">
        <v>1.8719288491893347E-5</v>
      </c>
    </row>
    <row r="1289" spans="1:13" s="225" customFormat="1" ht="30" hidden="1" customHeight="1" outlineLevel="7" x14ac:dyDescent="0.2">
      <c r="A1289" s="221"/>
      <c r="B1289" s="227"/>
      <c r="C1289" s="248"/>
      <c r="D1289" s="248"/>
      <c r="E1289" s="254"/>
      <c r="F1289" s="265"/>
      <c r="G1289" s="270"/>
      <c r="H1289" s="270"/>
      <c r="I1289" s="511" t="s">
        <v>231</v>
      </c>
      <c r="J1289" s="483"/>
      <c r="K1289" s="483"/>
      <c r="L1289" s="468"/>
      <c r="M1289" s="484">
        <v>1.310350194432534E-4</v>
      </c>
    </row>
    <row r="1290" spans="1:13" s="225" customFormat="1" ht="30" hidden="1" customHeight="1" outlineLevel="7" x14ac:dyDescent="0.2">
      <c r="A1290" s="221"/>
      <c r="B1290" s="227"/>
      <c r="C1290" s="248"/>
      <c r="D1290" s="248"/>
      <c r="E1290" s="254"/>
      <c r="F1290" s="265"/>
      <c r="G1290" s="270"/>
      <c r="H1290" s="270"/>
      <c r="I1290" s="511" t="s">
        <v>80</v>
      </c>
      <c r="J1290" s="483"/>
      <c r="K1290" s="483"/>
      <c r="L1290" s="468"/>
      <c r="M1290" s="484">
        <v>5.6157865475680026E-5</v>
      </c>
    </row>
    <row r="1291" spans="1:13" s="225" customFormat="1" ht="30" hidden="1" customHeight="1" outlineLevel="7" x14ac:dyDescent="0.2">
      <c r="A1291" s="221"/>
      <c r="B1291" s="227"/>
      <c r="C1291" s="248"/>
      <c r="D1291" s="248"/>
      <c r="E1291" s="254"/>
      <c r="F1291" s="265"/>
      <c r="G1291" s="270"/>
      <c r="H1291" s="270"/>
      <c r="I1291" s="511" t="s">
        <v>82</v>
      </c>
      <c r="J1291" s="483"/>
      <c r="K1291" s="483"/>
      <c r="L1291" s="468"/>
      <c r="M1291" s="484">
        <v>5.6157865475680026E-5</v>
      </c>
    </row>
    <row r="1292" spans="1:13" s="225" customFormat="1" ht="30" hidden="1" customHeight="1" outlineLevel="7" x14ac:dyDescent="0.2">
      <c r="A1292" s="221"/>
      <c r="B1292" s="227"/>
      <c r="C1292" s="248"/>
      <c r="D1292" s="248"/>
      <c r="E1292" s="254"/>
      <c r="F1292" s="265"/>
      <c r="G1292" s="270"/>
      <c r="H1292" s="270"/>
      <c r="I1292" s="511" t="s">
        <v>293</v>
      </c>
      <c r="J1292" s="483"/>
      <c r="K1292" s="483"/>
      <c r="L1292" s="468"/>
      <c r="M1292" s="484">
        <v>7.4877153967573386E-5</v>
      </c>
    </row>
    <row r="1293" spans="1:13" s="225" customFormat="1" ht="30" hidden="1" customHeight="1" outlineLevel="7" x14ac:dyDescent="0.2">
      <c r="A1293" s="221"/>
      <c r="B1293" s="227"/>
      <c r="C1293" s="248"/>
      <c r="D1293" s="248"/>
      <c r="E1293" s="254"/>
      <c r="F1293" s="265"/>
      <c r="G1293" s="270"/>
      <c r="H1293" s="270"/>
      <c r="I1293" s="511" t="s">
        <v>294</v>
      </c>
      <c r="J1293" s="483"/>
      <c r="K1293" s="483"/>
      <c r="L1293" s="468"/>
      <c r="M1293" s="484">
        <v>1.8719288491893347E-5</v>
      </c>
    </row>
    <row r="1294" spans="1:13" s="225" customFormat="1" ht="30" hidden="1" customHeight="1" outlineLevel="5" collapsed="1" x14ac:dyDescent="0.2">
      <c r="A1294" s="221"/>
      <c r="B1294" s="227"/>
      <c r="C1294" s="248"/>
      <c r="D1294" s="248"/>
      <c r="E1294" s="254"/>
      <c r="F1294" s="265"/>
      <c r="G1294" s="270"/>
      <c r="H1294" s="270"/>
      <c r="I1294" s="514" t="s">
        <v>192</v>
      </c>
      <c r="J1294" s="490"/>
      <c r="K1294" s="490"/>
      <c r="L1294" s="493"/>
      <c r="M1294" s="492">
        <v>1.4810701054786016E-4</v>
      </c>
    </row>
    <row r="1295" spans="1:13" s="225" customFormat="1" ht="30" hidden="1" customHeight="1" outlineLevel="7" x14ac:dyDescent="0.2">
      <c r="A1295" s="221"/>
      <c r="B1295" s="227"/>
      <c r="C1295" s="248"/>
      <c r="D1295" s="248"/>
      <c r="E1295" s="254"/>
      <c r="F1295" s="265"/>
      <c r="G1295" s="270"/>
      <c r="H1295" s="270"/>
      <c r="I1295" s="511" t="s">
        <v>291</v>
      </c>
      <c r="J1295" s="483"/>
      <c r="K1295" s="483"/>
      <c r="L1295" s="468"/>
      <c r="M1295" s="484">
        <v>7.4053505273930081E-6</v>
      </c>
    </row>
    <row r="1296" spans="1:13" s="225" customFormat="1" ht="30" hidden="1" customHeight="1" outlineLevel="7" x14ac:dyDescent="0.2">
      <c r="A1296" s="221"/>
      <c r="B1296" s="227"/>
      <c r="C1296" s="248"/>
      <c r="D1296" s="248"/>
      <c r="E1296" s="254"/>
      <c r="F1296" s="265"/>
      <c r="G1296" s="270"/>
      <c r="H1296" s="270"/>
      <c r="I1296" s="511" t="s">
        <v>292</v>
      </c>
      <c r="J1296" s="483"/>
      <c r="K1296" s="483"/>
      <c r="L1296" s="468"/>
      <c r="M1296" s="484">
        <v>7.4053505273930081E-6</v>
      </c>
    </row>
    <row r="1297" spans="1:13" s="225" customFormat="1" ht="30" hidden="1" customHeight="1" outlineLevel="7" x14ac:dyDescent="0.2">
      <c r="A1297" s="221"/>
      <c r="B1297" s="227"/>
      <c r="C1297" s="248"/>
      <c r="D1297" s="248"/>
      <c r="E1297" s="254"/>
      <c r="F1297" s="265"/>
      <c r="G1297" s="270"/>
      <c r="H1297" s="270"/>
      <c r="I1297" s="511" t="s">
        <v>231</v>
      </c>
      <c r="J1297" s="483"/>
      <c r="K1297" s="483"/>
      <c r="L1297" s="468"/>
      <c r="M1297" s="484">
        <v>5.1837453691751057E-5</v>
      </c>
    </row>
    <row r="1298" spans="1:13" s="225" customFormat="1" ht="30" hidden="1" customHeight="1" outlineLevel="7" x14ac:dyDescent="0.2">
      <c r="A1298" s="221"/>
      <c r="B1298" s="227"/>
      <c r="C1298" s="248"/>
      <c r="D1298" s="248"/>
      <c r="E1298" s="254"/>
      <c r="F1298" s="265"/>
      <c r="G1298" s="270"/>
      <c r="H1298" s="270"/>
      <c r="I1298" s="511" t="s">
        <v>80</v>
      </c>
      <c r="J1298" s="483"/>
      <c r="K1298" s="483"/>
      <c r="L1298" s="468"/>
      <c r="M1298" s="484">
        <v>2.2216051582179024E-5</v>
      </c>
    </row>
    <row r="1299" spans="1:13" s="225" customFormat="1" ht="30" hidden="1" customHeight="1" outlineLevel="7" x14ac:dyDescent="0.2">
      <c r="A1299" s="221"/>
      <c r="B1299" s="227"/>
      <c r="C1299" s="248"/>
      <c r="D1299" s="248"/>
      <c r="E1299" s="254"/>
      <c r="F1299" s="265"/>
      <c r="G1299" s="270"/>
      <c r="H1299" s="270"/>
      <c r="I1299" s="511" t="s">
        <v>82</v>
      </c>
      <c r="J1299" s="483"/>
      <c r="K1299" s="483"/>
      <c r="L1299" s="468"/>
      <c r="M1299" s="484">
        <v>2.2216051582179024E-5</v>
      </c>
    </row>
    <row r="1300" spans="1:13" s="225" customFormat="1" ht="30" hidden="1" customHeight="1" outlineLevel="7" x14ac:dyDescent="0.2">
      <c r="A1300" s="221"/>
      <c r="B1300" s="227"/>
      <c r="C1300" s="248"/>
      <c r="D1300" s="248"/>
      <c r="E1300" s="254"/>
      <c r="F1300" s="265"/>
      <c r="G1300" s="270"/>
      <c r="H1300" s="270"/>
      <c r="I1300" s="511" t="s">
        <v>293</v>
      </c>
      <c r="J1300" s="483"/>
      <c r="K1300" s="483"/>
      <c r="L1300" s="468"/>
      <c r="M1300" s="484">
        <v>2.9621402109572032E-5</v>
      </c>
    </row>
    <row r="1301" spans="1:13" s="225" customFormat="1" ht="30" hidden="1" customHeight="1" outlineLevel="7" x14ac:dyDescent="0.2">
      <c r="A1301" s="221"/>
      <c r="B1301" s="227"/>
      <c r="C1301" s="248"/>
      <c r="D1301" s="248"/>
      <c r="E1301" s="254"/>
      <c r="F1301" s="265"/>
      <c r="G1301" s="270"/>
      <c r="H1301" s="270"/>
      <c r="I1301" s="511" t="s">
        <v>294</v>
      </c>
      <c r="J1301" s="483"/>
      <c r="K1301" s="483"/>
      <c r="L1301" s="468"/>
      <c r="M1301" s="484">
        <v>7.4053505273930081E-6</v>
      </c>
    </row>
    <row r="1302" spans="1:13" s="225" customFormat="1" ht="30" hidden="1" customHeight="1" outlineLevel="5" collapsed="1" x14ac:dyDescent="0.2">
      <c r="A1302" s="221"/>
      <c r="B1302" s="227"/>
      <c r="C1302" s="248"/>
      <c r="D1302" s="248"/>
      <c r="E1302" s="254"/>
      <c r="F1302" s="265"/>
      <c r="G1302" s="270"/>
      <c r="H1302" s="270"/>
      <c r="I1302" s="514" t="s">
        <v>193</v>
      </c>
      <c r="J1302" s="490"/>
      <c r="K1302" s="490"/>
      <c r="L1302" s="493"/>
      <c r="M1302" s="492">
        <v>3.0999141742575387E-4</v>
      </c>
    </row>
    <row r="1303" spans="1:13" s="225" customFormat="1" ht="30" hidden="1" customHeight="1" outlineLevel="7" x14ac:dyDescent="0.2">
      <c r="A1303" s="221"/>
      <c r="B1303" s="227"/>
      <c r="C1303" s="248"/>
      <c r="D1303" s="248"/>
      <c r="E1303" s="254"/>
      <c r="F1303" s="265"/>
      <c r="G1303" s="270"/>
      <c r="H1303" s="270"/>
      <c r="I1303" s="511" t="s">
        <v>291</v>
      </c>
      <c r="J1303" s="483"/>
      <c r="K1303" s="483"/>
      <c r="L1303" s="468"/>
      <c r="M1303" s="484">
        <v>1.5499570871287693E-5</v>
      </c>
    </row>
    <row r="1304" spans="1:13" s="225" customFormat="1" ht="30" hidden="1" customHeight="1" outlineLevel="7" x14ac:dyDescent="0.2">
      <c r="A1304" s="221"/>
      <c r="B1304" s="227"/>
      <c r="C1304" s="248"/>
      <c r="D1304" s="248"/>
      <c r="E1304" s="254"/>
      <c r="F1304" s="265"/>
      <c r="G1304" s="270"/>
      <c r="H1304" s="270"/>
      <c r="I1304" s="511" t="s">
        <v>292</v>
      </c>
      <c r="J1304" s="483"/>
      <c r="K1304" s="483"/>
      <c r="L1304" s="468"/>
      <c r="M1304" s="484">
        <v>1.5499570871287693E-5</v>
      </c>
    </row>
    <row r="1305" spans="1:13" s="225" customFormat="1" ht="30" hidden="1" customHeight="1" outlineLevel="7" x14ac:dyDescent="0.2">
      <c r="A1305" s="221"/>
      <c r="B1305" s="227"/>
      <c r="C1305" s="248"/>
      <c r="D1305" s="248"/>
      <c r="E1305" s="254"/>
      <c r="F1305" s="265"/>
      <c r="G1305" s="270"/>
      <c r="H1305" s="270"/>
      <c r="I1305" s="511" t="s">
        <v>231</v>
      </c>
      <c r="J1305" s="483"/>
      <c r="K1305" s="483"/>
      <c r="L1305" s="468"/>
      <c r="M1305" s="484">
        <v>1.0849699609901385E-4</v>
      </c>
    </row>
    <row r="1306" spans="1:13" s="225" customFormat="1" ht="30" hidden="1" customHeight="1" outlineLevel="7" x14ac:dyDescent="0.2">
      <c r="A1306" s="221"/>
      <c r="B1306" s="227"/>
      <c r="C1306" s="248"/>
      <c r="D1306" s="248"/>
      <c r="E1306" s="254"/>
      <c r="F1306" s="265"/>
      <c r="G1306" s="270"/>
      <c r="H1306" s="270"/>
      <c r="I1306" s="511" t="s">
        <v>80</v>
      </c>
      <c r="J1306" s="483"/>
      <c r="K1306" s="483"/>
      <c r="L1306" s="468"/>
      <c r="M1306" s="484">
        <v>4.6498712613863082E-5</v>
      </c>
    </row>
    <row r="1307" spans="1:13" s="225" customFormat="1" ht="30" hidden="1" customHeight="1" outlineLevel="7" x14ac:dyDescent="0.2">
      <c r="A1307" s="221"/>
      <c r="B1307" s="227"/>
      <c r="C1307" s="248"/>
      <c r="D1307" s="248"/>
      <c r="E1307" s="254"/>
      <c r="F1307" s="265"/>
      <c r="G1307" s="270"/>
      <c r="H1307" s="270"/>
      <c r="I1307" s="511" t="s">
        <v>82</v>
      </c>
      <c r="J1307" s="483"/>
      <c r="K1307" s="483"/>
      <c r="L1307" s="468"/>
      <c r="M1307" s="484">
        <v>4.6498712613863082E-5</v>
      </c>
    </row>
    <row r="1308" spans="1:13" s="225" customFormat="1" ht="30" hidden="1" customHeight="1" outlineLevel="7" x14ac:dyDescent="0.2">
      <c r="A1308" s="221"/>
      <c r="B1308" s="227"/>
      <c r="C1308" s="248"/>
      <c r="D1308" s="248"/>
      <c r="E1308" s="254"/>
      <c r="F1308" s="265"/>
      <c r="G1308" s="270"/>
      <c r="H1308" s="270"/>
      <c r="I1308" s="511" t="s">
        <v>293</v>
      </c>
      <c r="J1308" s="483"/>
      <c r="K1308" s="483"/>
      <c r="L1308" s="468"/>
      <c r="M1308" s="484">
        <v>6.1998283485150771E-5</v>
      </c>
    </row>
    <row r="1309" spans="1:13" s="225" customFormat="1" ht="30" hidden="1" customHeight="1" outlineLevel="7" x14ac:dyDescent="0.2">
      <c r="A1309" s="221"/>
      <c r="B1309" s="227"/>
      <c r="C1309" s="248"/>
      <c r="D1309" s="248"/>
      <c r="E1309" s="254"/>
      <c r="F1309" s="265"/>
      <c r="G1309" s="270"/>
      <c r="H1309" s="270"/>
      <c r="I1309" s="511" t="s">
        <v>294</v>
      </c>
      <c r="J1309" s="483"/>
      <c r="K1309" s="483"/>
      <c r="L1309" s="468"/>
      <c r="M1309" s="484">
        <v>1.5499570871287693E-5</v>
      </c>
    </row>
    <row r="1310" spans="1:13" s="225" customFormat="1" ht="30" hidden="1" customHeight="1" outlineLevel="5" collapsed="1" x14ac:dyDescent="0.2">
      <c r="A1310" s="221"/>
      <c r="B1310" s="227"/>
      <c r="C1310" s="248"/>
      <c r="D1310" s="248"/>
      <c r="E1310" s="254"/>
      <c r="F1310" s="265"/>
      <c r="G1310" s="270"/>
      <c r="H1310" s="270"/>
      <c r="I1310" s="514" t="s">
        <v>194</v>
      </c>
      <c r="J1310" s="490"/>
      <c r="K1310" s="490"/>
      <c r="L1310" s="493"/>
      <c r="M1310" s="492">
        <v>2.0366585879179962E-4</v>
      </c>
    </row>
    <row r="1311" spans="1:13" s="225" customFormat="1" ht="30" hidden="1" customHeight="1" outlineLevel="7" x14ac:dyDescent="0.2">
      <c r="A1311" s="221"/>
      <c r="B1311" s="227"/>
      <c r="C1311" s="248"/>
      <c r="D1311" s="248"/>
      <c r="E1311" s="254"/>
      <c r="F1311" s="265"/>
      <c r="G1311" s="270"/>
      <c r="H1311" s="270"/>
      <c r="I1311" s="511" t="s">
        <v>291</v>
      </c>
      <c r="J1311" s="483"/>
      <c r="K1311" s="483"/>
      <c r="L1311" s="468"/>
      <c r="M1311" s="484">
        <v>1.0183292939589982E-5</v>
      </c>
    </row>
    <row r="1312" spans="1:13" s="225" customFormat="1" ht="30" hidden="1" customHeight="1" outlineLevel="7" x14ac:dyDescent="0.2">
      <c r="A1312" s="221"/>
      <c r="B1312" s="227"/>
      <c r="C1312" s="248"/>
      <c r="D1312" s="248"/>
      <c r="E1312" s="254"/>
      <c r="F1312" s="265"/>
      <c r="G1312" s="270"/>
      <c r="H1312" s="270"/>
      <c r="I1312" s="511" t="s">
        <v>292</v>
      </c>
      <c r="J1312" s="483"/>
      <c r="K1312" s="483"/>
      <c r="L1312" s="468"/>
      <c r="M1312" s="484">
        <v>1.0183292939589982E-5</v>
      </c>
    </row>
    <row r="1313" spans="1:13" s="225" customFormat="1" ht="30" hidden="1" customHeight="1" outlineLevel="7" x14ac:dyDescent="0.2">
      <c r="A1313" s="221"/>
      <c r="B1313" s="227"/>
      <c r="C1313" s="248"/>
      <c r="D1313" s="248"/>
      <c r="E1313" s="254"/>
      <c r="F1313" s="265"/>
      <c r="G1313" s="270"/>
      <c r="H1313" s="270"/>
      <c r="I1313" s="511" t="s">
        <v>231</v>
      </c>
      <c r="J1313" s="483"/>
      <c r="K1313" s="483"/>
      <c r="L1313" s="468"/>
      <c r="M1313" s="484">
        <v>7.1283050577129861E-5</v>
      </c>
    </row>
    <row r="1314" spans="1:13" s="225" customFormat="1" ht="30" hidden="1" customHeight="1" outlineLevel="7" x14ac:dyDescent="0.2">
      <c r="A1314" s="221"/>
      <c r="B1314" s="227"/>
      <c r="C1314" s="248"/>
      <c r="D1314" s="248"/>
      <c r="E1314" s="254"/>
      <c r="F1314" s="265"/>
      <c r="G1314" s="270"/>
      <c r="H1314" s="270"/>
      <c r="I1314" s="511" t="s">
        <v>80</v>
      </c>
      <c r="J1314" s="483"/>
      <c r="K1314" s="483"/>
      <c r="L1314" s="468"/>
      <c r="M1314" s="484">
        <v>3.0549878818769941E-5</v>
      </c>
    </row>
    <row r="1315" spans="1:13" s="225" customFormat="1" ht="30" hidden="1" customHeight="1" outlineLevel="7" x14ac:dyDescent="0.2">
      <c r="A1315" s="221"/>
      <c r="B1315" s="227"/>
      <c r="C1315" s="248"/>
      <c r="D1315" s="248"/>
      <c r="E1315" s="254"/>
      <c r="F1315" s="265"/>
      <c r="G1315" s="270"/>
      <c r="H1315" s="270"/>
      <c r="I1315" s="511" t="s">
        <v>82</v>
      </c>
      <c r="J1315" s="483"/>
      <c r="K1315" s="483"/>
      <c r="L1315" s="468"/>
      <c r="M1315" s="484">
        <v>3.0549878818769941E-5</v>
      </c>
    </row>
    <row r="1316" spans="1:13" s="225" customFormat="1" ht="30" hidden="1" customHeight="1" outlineLevel="7" x14ac:dyDescent="0.2">
      <c r="A1316" s="221"/>
      <c r="B1316" s="227"/>
      <c r="C1316" s="248"/>
      <c r="D1316" s="248"/>
      <c r="E1316" s="254"/>
      <c r="F1316" s="265"/>
      <c r="G1316" s="270"/>
      <c r="H1316" s="270"/>
      <c r="I1316" s="511" t="s">
        <v>293</v>
      </c>
      <c r="J1316" s="483"/>
      <c r="K1316" s="483"/>
      <c r="L1316" s="468"/>
      <c r="M1316" s="484">
        <v>4.0733171758359926E-5</v>
      </c>
    </row>
    <row r="1317" spans="1:13" s="225" customFormat="1" ht="30" hidden="1" customHeight="1" outlineLevel="7" x14ac:dyDescent="0.2">
      <c r="A1317" s="221"/>
      <c r="B1317" s="227"/>
      <c r="C1317" s="248"/>
      <c r="D1317" s="248"/>
      <c r="E1317" s="254"/>
      <c r="F1317" s="265"/>
      <c r="G1317" s="270"/>
      <c r="H1317" s="270"/>
      <c r="I1317" s="511" t="s">
        <v>294</v>
      </c>
      <c r="J1317" s="483"/>
      <c r="K1317" s="483"/>
      <c r="L1317" s="468"/>
      <c r="M1317" s="484">
        <v>1.0183292939589982E-5</v>
      </c>
    </row>
    <row r="1318" spans="1:13" s="225" customFormat="1" ht="30" hidden="1" customHeight="1" outlineLevel="5" collapsed="1" x14ac:dyDescent="0.2">
      <c r="A1318" s="221"/>
      <c r="B1318" s="227"/>
      <c r="C1318" s="248"/>
      <c r="D1318" s="248"/>
      <c r="E1318" s="254"/>
      <c r="F1318" s="265"/>
      <c r="G1318" s="270"/>
      <c r="H1318" s="270"/>
      <c r="I1318" s="514" t="s">
        <v>195</v>
      </c>
      <c r="J1318" s="490"/>
      <c r="K1318" s="490"/>
      <c r="L1318" s="493"/>
      <c r="M1318" s="492">
        <v>1.0482801555460272E-4</v>
      </c>
    </row>
    <row r="1319" spans="1:13" s="225" customFormat="1" ht="30" hidden="1" customHeight="1" outlineLevel="7" x14ac:dyDescent="0.2">
      <c r="A1319" s="221"/>
      <c r="B1319" s="227"/>
      <c r="C1319" s="248"/>
      <c r="D1319" s="248"/>
      <c r="E1319" s="254"/>
      <c r="F1319" s="265"/>
      <c r="G1319" s="270"/>
      <c r="H1319" s="270"/>
      <c r="I1319" s="511" t="s">
        <v>291</v>
      </c>
      <c r="J1319" s="483"/>
      <c r="K1319" s="483"/>
      <c r="L1319" s="468"/>
      <c r="M1319" s="484">
        <v>5.2414007777301366E-6</v>
      </c>
    </row>
    <row r="1320" spans="1:13" s="225" customFormat="1" ht="30" hidden="1" customHeight="1" outlineLevel="7" x14ac:dyDescent="0.2">
      <c r="A1320" s="221"/>
      <c r="B1320" s="227"/>
      <c r="C1320" s="248"/>
      <c r="D1320" s="248"/>
      <c r="E1320" s="254"/>
      <c r="F1320" s="265"/>
      <c r="G1320" s="270"/>
      <c r="H1320" s="270"/>
      <c r="I1320" s="511" t="s">
        <v>292</v>
      </c>
      <c r="J1320" s="483"/>
      <c r="K1320" s="483"/>
      <c r="L1320" s="468"/>
      <c r="M1320" s="484">
        <v>5.2414007777301366E-6</v>
      </c>
    </row>
    <row r="1321" spans="1:13" s="225" customFormat="1" ht="30" hidden="1" customHeight="1" outlineLevel="7" x14ac:dyDescent="0.2">
      <c r="A1321" s="221"/>
      <c r="B1321" s="227"/>
      <c r="C1321" s="248"/>
      <c r="D1321" s="248"/>
      <c r="E1321" s="254"/>
      <c r="F1321" s="265"/>
      <c r="G1321" s="270"/>
      <c r="H1321" s="270"/>
      <c r="I1321" s="511" t="s">
        <v>231</v>
      </c>
      <c r="J1321" s="483"/>
      <c r="K1321" s="483"/>
      <c r="L1321" s="468"/>
      <c r="M1321" s="484">
        <v>3.6689805444110951E-5</v>
      </c>
    </row>
    <row r="1322" spans="1:13" s="225" customFormat="1" ht="30" hidden="1" customHeight="1" outlineLevel="7" x14ac:dyDescent="0.2">
      <c r="A1322" s="221"/>
      <c r="B1322" s="227"/>
      <c r="C1322" s="248"/>
      <c r="D1322" s="248"/>
      <c r="E1322" s="254"/>
      <c r="F1322" s="265"/>
      <c r="G1322" s="270"/>
      <c r="H1322" s="270"/>
      <c r="I1322" s="511" t="s">
        <v>80</v>
      </c>
      <c r="J1322" s="483"/>
      <c r="K1322" s="483"/>
      <c r="L1322" s="468"/>
      <c r="M1322" s="484">
        <v>1.5724202333190408E-5</v>
      </c>
    </row>
    <row r="1323" spans="1:13" s="225" customFormat="1" ht="30" hidden="1" customHeight="1" outlineLevel="7" x14ac:dyDescent="0.2">
      <c r="A1323" s="221"/>
      <c r="B1323" s="227"/>
      <c r="C1323" s="248"/>
      <c r="D1323" s="248"/>
      <c r="E1323" s="254"/>
      <c r="F1323" s="265"/>
      <c r="G1323" s="270"/>
      <c r="H1323" s="270"/>
      <c r="I1323" s="511" t="s">
        <v>82</v>
      </c>
      <c r="J1323" s="483"/>
      <c r="K1323" s="483"/>
      <c r="L1323" s="468"/>
      <c r="M1323" s="484">
        <v>1.5724202333190408E-5</v>
      </c>
    </row>
    <row r="1324" spans="1:13" s="225" customFormat="1" ht="30" hidden="1" customHeight="1" outlineLevel="7" x14ac:dyDescent="0.2">
      <c r="A1324" s="221"/>
      <c r="B1324" s="227"/>
      <c r="C1324" s="248"/>
      <c r="D1324" s="248"/>
      <c r="E1324" s="254"/>
      <c r="F1324" s="265"/>
      <c r="G1324" s="270"/>
      <c r="H1324" s="270"/>
      <c r="I1324" s="511" t="s">
        <v>293</v>
      </c>
      <c r="J1324" s="483"/>
      <c r="K1324" s="483"/>
      <c r="L1324" s="468"/>
      <c r="M1324" s="484">
        <v>2.0965603110920546E-5</v>
      </c>
    </row>
    <row r="1325" spans="1:13" s="225" customFormat="1" ht="30" hidden="1" customHeight="1" outlineLevel="7" x14ac:dyDescent="0.2">
      <c r="A1325" s="221"/>
      <c r="B1325" s="227"/>
      <c r="C1325" s="248"/>
      <c r="D1325" s="248"/>
      <c r="E1325" s="254"/>
      <c r="F1325" s="265"/>
      <c r="G1325" s="270"/>
      <c r="H1325" s="270"/>
      <c r="I1325" s="511" t="s">
        <v>294</v>
      </c>
      <c r="J1325" s="483"/>
      <c r="K1325" s="483"/>
      <c r="L1325" s="468"/>
      <c r="M1325" s="484">
        <v>5.2414007777301366E-6</v>
      </c>
    </row>
    <row r="1326" spans="1:13" s="225" customFormat="1" ht="30" hidden="1" customHeight="1" outlineLevel="4" collapsed="1" x14ac:dyDescent="0.2">
      <c r="A1326" s="221"/>
      <c r="B1326" s="227"/>
      <c r="C1326" s="248"/>
      <c r="D1326" s="248"/>
      <c r="E1326" s="254"/>
      <c r="F1326" s="265"/>
      <c r="G1326" s="265"/>
      <c r="H1326" s="265"/>
      <c r="I1326" s="513" t="s">
        <v>137</v>
      </c>
      <c r="J1326" s="486"/>
      <c r="K1326" s="486"/>
      <c r="L1326" s="489"/>
      <c r="M1326" s="488">
        <v>7.6633312262756229E-2</v>
      </c>
    </row>
    <row r="1327" spans="1:13" s="225" customFormat="1" ht="36" hidden="1" customHeight="1" outlineLevel="5" collapsed="1" x14ac:dyDescent="0.2">
      <c r="A1327" s="221"/>
      <c r="B1327" s="227"/>
      <c r="C1327" s="248"/>
      <c r="D1327" s="248"/>
      <c r="E1327" s="254"/>
      <c r="F1327" s="265"/>
      <c r="G1327" s="270"/>
      <c r="H1327" s="270"/>
      <c r="I1327" s="22" t="s">
        <v>196</v>
      </c>
      <c r="J1327" s="271"/>
      <c r="K1327" s="271"/>
      <c r="L1327" s="23"/>
      <c r="M1327" s="115">
        <v>2.677051065791352E-2</v>
      </c>
    </row>
    <row r="1328" spans="1:13" s="225" customFormat="1" ht="36" hidden="1" customHeight="1" outlineLevel="7" x14ac:dyDescent="0.2">
      <c r="A1328" s="221"/>
      <c r="B1328" s="227"/>
      <c r="C1328" s="248"/>
      <c r="D1328" s="248"/>
      <c r="E1328" s="254"/>
      <c r="F1328" s="265"/>
      <c r="G1328" s="270"/>
      <c r="H1328" s="270"/>
      <c r="I1328" s="4" t="s">
        <v>291</v>
      </c>
      <c r="J1328" s="259"/>
      <c r="K1328" s="259"/>
      <c r="L1328" s="234"/>
      <c r="M1328" s="116">
        <v>1.3385255328956761E-3</v>
      </c>
    </row>
    <row r="1329" spans="1:13" s="225" customFormat="1" ht="36" hidden="1" customHeight="1" outlineLevel="7" x14ac:dyDescent="0.2">
      <c r="A1329" s="221"/>
      <c r="B1329" s="227"/>
      <c r="C1329" s="248"/>
      <c r="D1329" s="248"/>
      <c r="E1329" s="254"/>
      <c r="F1329" s="265"/>
      <c r="G1329" s="270"/>
      <c r="H1329" s="270"/>
      <c r="I1329" s="4" t="s">
        <v>292</v>
      </c>
      <c r="J1329" s="259"/>
      <c r="K1329" s="259"/>
      <c r="L1329" s="234"/>
      <c r="M1329" s="116">
        <v>1.3385255328956761E-3</v>
      </c>
    </row>
    <row r="1330" spans="1:13" s="225" customFormat="1" ht="36" hidden="1" customHeight="1" outlineLevel="7" x14ac:dyDescent="0.2">
      <c r="A1330" s="221"/>
      <c r="B1330" s="227"/>
      <c r="C1330" s="248"/>
      <c r="D1330" s="248"/>
      <c r="E1330" s="254"/>
      <c r="F1330" s="265"/>
      <c r="G1330" s="270"/>
      <c r="H1330" s="270"/>
      <c r="I1330" s="4" t="s">
        <v>231</v>
      </c>
      <c r="J1330" s="259"/>
      <c r="K1330" s="259"/>
      <c r="L1330" s="234"/>
      <c r="M1330" s="116">
        <v>9.3696787302697312E-3</v>
      </c>
    </row>
    <row r="1331" spans="1:13" s="225" customFormat="1" ht="36" hidden="1" customHeight="1" outlineLevel="7" x14ac:dyDescent="0.2">
      <c r="A1331" s="221"/>
      <c r="B1331" s="227"/>
      <c r="C1331" s="248"/>
      <c r="D1331" s="248"/>
      <c r="E1331" s="254"/>
      <c r="F1331" s="265"/>
      <c r="G1331" s="270"/>
      <c r="H1331" s="270"/>
      <c r="I1331" s="4" t="s">
        <v>80</v>
      </c>
      <c r="J1331" s="259"/>
      <c r="K1331" s="259"/>
      <c r="L1331" s="234"/>
      <c r="M1331" s="116">
        <v>4.0155765986870278E-3</v>
      </c>
    </row>
    <row r="1332" spans="1:13" s="225" customFormat="1" ht="36" hidden="1" customHeight="1" outlineLevel="7" x14ac:dyDescent="0.2">
      <c r="A1332" s="221"/>
      <c r="B1332" s="227"/>
      <c r="C1332" s="248"/>
      <c r="D1332" s="248"/>
      <c r="E1332" s="254"/>
      <c r="F1332" s="265"/>
      <c r="G1332" s="270"/>
      <c r="H1332" s="270"/>
      <c r="I1332" s="4" t="s">
        <v>82</v>
      </c>
      <c r="J1332" s="259"/>
      <c r="K1332" s="259"/>
      <c r="L1332" s="234"/>
      <c r="M1332" s="116">
        <v>4.0155765986870278E-3</v>
      </c>
    </row>
    <row r="1333" spans="1:13" s="225" customFormat="1" ht="36" hidden="1" customHeight="1" outlineLevel="7" x14ac:dyDescent="0.2">
      <c r="A1333" s="221"/>
      <c r="B1333" s="227"/>
      <c r="C1333" s="248"/>
      <c r="D1333" s="248"/>
      <c r="E1333" s="254"/>
      <c r="F1333" s="265"/>
      <c r="G1333" s="270"/>
      <c r="H1333" s="270"/>
      <c r="I1333" s="4" t="s">
        <v>293</v>
      </c>
      <c r="J1333" s="259"/>
      <c r="K1333" s="259"/>
      <c r="L1333" s="234"/>
      <c r="M1333" s="116">
        <v>5.3541021315827043E-3</v>
      </c>
    </row>
    <row r="1334" spans="1:13" s="225" customFormat="1" ht="36" hidden="1" customHeight="1" outlineLevel="7" x14ac:dyDescent="0.2">
      <c r="A1334" s="221"/>
      <c r="B1334" s="227"/>
      <c r="C1334" s="248"/>
      <c r="D1334" s="248"/>
      <c r="E1334" s="254"/>
      <c r="F1334" s="265"/>
      <c r="G1334" s="270"/>
      <c r="H1334" s="270"/>
      <c r="I1334" s="4" t="s">
        <v>294</v>
      </c>
      <c r="J1334" s="259"/>
      <c r="K1334" s="259"/>
      <c r="L1334" s="234"/>
      <c r="M1334" s="116">
        <v>1.3385255328956761E-3</v>
      </c>
    </row>
    <row r="1335" spans="1:13" s="225" customFormat="1" ht="36" hidden="1" customHeight="1" outlineLevel="5" collapsed="1" x14ac:dyDescent="0.2">
      <c r="A1335" s="221"/>
      <c r="B1335" s="227"/>
      <c r="C1335" s="248"/>
      <c r="D1335" s="248"/>
      <c r="E1335" s="254"/>
      <c r="F1335" s="265"/>
      <c r="G1335" s="270"/>
      <c r="H1335" s="270"/>
      <c r="I1335" s="22" t="s">
        <v>197</v>
      </c>
      <c r="J1335" s="271"/>
      <c r="K1335" s="271"/>
      <c r="L1335" s="23"/>
      <c r="M1335" s="115">
        <v>2.677051065791352E-2</v>
      </c>
    </row>
    <row r="1336" spans="1:13" s="225" customFormat="1" ht="36" hidden="1" customHeight="1" outlineLevel="7" x14ac:dyDescent="0.2">
      <c r="A1336" s="221"/>
      <c r="B1336" s="227"/>
      <c r="C1336" s="248"/>
      <c r="D1336" s="248"/>
      <c r="E1336" s="254"/>
      <c r="F1336" s="265"/>
      <c r="G1336" s="270"/>
      <c r="H1336" s="270"/>
      <c r="I1336" s="4" t="s">
        <v>291</v>
      </c>
      <c r="J1336" s="259"/>
      <c r="K1336" s="259"/>
      <c r="L1336" s="234"/>
      <c r="M1336" s="116">
        <v>1.3385255328956761E-3</v>
      </c>
    </row>
    <row r="1337" spans="1:13" s="225" customFormat="1" ht="36" hidden="1" customHeight="1" outlineLevel="7" x14ac:dyDescent="0.2">
      <c r="A1337" s="221"/>
      <c r="B1337" s="227"/>
      <c r="C1337" s="248"/>
      <c r="D1337" s="248"/>
      <c r="E1337" s="254"/>
      <c r="F1337" s="265"/>
      <c r="G1337" s="270"/>
      <c r="H1337" s="270"/>
      <c r="I1337" s="4" t="s">
        <v>292</v>
      </c>
      <c r="J1337" s="259"/>
      <c r="K1337" s="259"/>
      <c r="L1337" s="234"/>
      <c r="M1337" s="116">
        <v>1.3385255328956761E-3</v>
      </c>
    </row>
    <row r="1338" spans="1:13" s="225" customFormat="1" ht="36" hidden="1" customHeight="1" outlineLevel="7" x14ac:dyDescent="0.2">
      <c r="A1338" s="221"/>
      <c r="B1338" s="227"/>
      <c r="C1338" s="248"/>
      <c r="D1338" s="248"/>
      <c r="E1338" s="254"/>
      <c r="F1338" s="265"/>
      <c r="G1338" s="270"/>
      <c r="H1338" s="270"/>
      <c r="I1338" s="4" t="s">
        <v>231</v>
      </c>
      <c r="J1338" s="259"/>
      <c r="K1338" s="259"/>
      <c r="L1338" s="234"/>
      <c r="M1338" s="116">
        <v>9.3696787302697312E-3</v>
      </c>
    </row>
    <row r="1339" spans="1:13" s="225" customFormat="1" ht="36" hidden="1" customHeight="1" outlineLevel="7" x14ac:dyDescent="0.2">
      <c r="A1339" s="221"/>
      <c r="B1339" s="227"/>
      <c r="C1339" s="248"/>
      <c r="D1339" s="248"/>
      <c r="E1339" s="254"/>
      <c r="F1339" s="265"/>
      <c r="G1339" s="270"/>
      <c r="H1339" s="270"/>
      <c r="I1339" s="4" t="s">
        <v>80</v>
      </c>
      <c r="J1339" s="259"/>
      <c r="K1339" s="259"/>
      <c r="L1339" s="234"/>
      <c r="M1339" s="116">
        <v>4.0155765986870278E-3</v>
      </c>
    </row>
    <row r="1340" spans="1:13" s="225" customFormat="1" ht="36" hidden="1" customHeight="1" outlineLevel="7" x14ac:dyDescent="0.2">
      <c r="A1340" s="221"/>
      <c r="B1340" s="227"/>
      <c r="C1340" s="248"/>
      <c r="D1340" s="248"/>
      <c r="E1340" s="254"/>
      <c r="F1340" s="265"/>
      <c r="G1340" s="270"/>
      <c r="H1340" s="270"/>
      <c r="I1340" s="4" t="s">
        <v>82</v>
      </c>
      <c r="J1340" s="259"/>
      <c r="K1340" s="259"/>
      <c r="L1340" s="234"/>
      <c r="M1340" s="116">
        <v>4.0155765986870278E-3</v>
      </c>
    </row>
    <row r="1341" spans="1:13" s="225" customFormat="1" ht="36" hidden="1" customHeight="1" outlineLevel="7" x14ac:dyDescent="0.2">
      <c r="A1341" s="221"/>
      <c r="B1341" s="227"/>
      <c r="C1341" s="248"/>
      <c r="D1341" s="248"/>
      <c r="E1341" s="254"/>
      <c r="F1341" s="265"/>
      <c r="G1341" s="270"/>
      <c r="H1341" s="270"/>
      <c r="I1341" s="4" t="s">
        <v>293</v>
      </c>
      <c r="J1341" s="259"/>
      <c r="K1341" s="259"/>
      <c r="L1341" s="234"/>
      <c r="M1341" s="116">
        <v>5.3541021315827043E-3</v>
      </c>
    </row>
    <row r="1342" spans="1:13" s="225" customFormat="1" ht="36" hidden="1" customHeight="1" outlineLevel="7" x14ac:dyDescent="0.2">
      <c r="A1342" s="221"/>
      <c r="B1342" s="227"/>
      <c r="C1342" s="248"/>
      <c r="D1342" s="248"/>
      <c r="E1342" s="254"/>
      <c r="F1342" s="265"/>
      <c r="G1342" s="270"/>
      <c r="H1342" s="270"/>
      <c r="I1342" s="4" t="s">
        <v>294</v>
      </c>
      <c r="J1342" s="259"/>
      <c r="K1342" s="259"/>
      <c r="L1342" s="234"/>
      <c r="M1342" s="116">
        <v>1.3385255328956761E-3</v>
      </c>
    </row>
    <row r="1343" spans="1:13" s="225" customFormat="1" ht="36" hidden="1" customHeight="1" outlineLevel="5" collapsed="1" x14ac:dyDescent="0.2">
      <c r="A1343" s="221"/>
      <c r="B1343" s="227"/>
      <c r="C1343" s="248"/>
      <c r="D1343" s="248"/>
      <c r="E1343" s="254"/>
      <c r="F1343" s="265"/>
      <c r="G1343" s="270"/>
      <c r="H1343" s="270"/>
      <c r="I1343" s="22" t="s">
        <v>198</v>
      </c>
      <c r="J1343" s="271"/>
      <c r="K1343" s="271"/>
      <c r="L1343" s="23"/>
      <c r="M1343" s="115">
        <v>9.6906825910999146E-3</v>
      </c>
    </row>
    <row r="1344" spans="1:13" s="225" customFormat="1" ht="36" hidden="1" customHeight="1" outlineLevel="7" x14ac:dyDescent="0.2">
      <c r="A1344" s="221"/>
      <c r="B1344" s="227"/>
      <c r="C1344" s="248"/>
      <c r="D1344" s="248"/>
      <c r="E1344" s="254"/>
      <c r="F1344" s="265"/>
      <c r="G1344" s="270"/>
      <c r="H1344" s="270"/>
      <c r="I1344" s="4" t="s">
        <v>291</v>
      </c>
      <c r="J1344" s="259"/>
      <c r="K1344" s="259"/>
      <c r="L1344" s="234"/>
      <c r="M1344" s="116">
        <v>4.8453412955499575E-4</v>
      </c>
    </row>
    <row r="1345" spans="1:13" s="225" customFormat="1" ht="36" hidden="1" customHeight="1" outlineLevel="7" x14ac:dyDescent="0.2">
      <c r="A1345" s="221"/>
      <c r="B1345" s="227"/>
      <c r="C1345" s="248"/>
      <c r="D1345" s="248"/>
      <c r="E1345" s="254"/>
      <c r="F1345" s="265"/>
      <c r="G1345" s="270"/>
      <c r="H1345" s="270"/>
      <c r="I1345" s="4" t="s">
        <v>292</v>
      </c>
      <c r="J1345" s="259"/>
      <c r="K1345" s="259"/>
      <c r="L1345" s="234"/>
      <c r="M1345" s="116">
        <v>4.8453412955499575E-4</v>
      </c>
    </row>
    <row r="1346" spans="1:13" s="225" customFormat="1" ht="36" hidden="1" customHeight="1" outlineLevel="7" x14ac:dyDescent="0.2">
      <c r="A1346" s="221"/>
      <c r="B1346" s="227"/>
      <c r="C1346" s="248"/>
      <c r="D1346" s="248"/>
      <c r="E1346" s="254"/>
      <c r="F1346" s="265"/>
      <c r="G1346" s="270"/>
      <c r="H1346" s="270"/>
      <c r="I1346" s="4" t="s">
        <v>231</v>
      </c>
      <c r="J1346" s="259"/>
      <c r="K1346" s="259"/>
      <c r="L1346" s="234"/>
      <c r="M1346" s="116">
        <v>3.3917389068849699E-3</v>
      </c>
    </row>
    <row r="1347" spans="1:13" s="225" customFormat="1" ht="36" hidden="1" customHeight="1" outlineLevel="7" x14ac:dyDescent="0.2">
      <c r="A1347" s="221"/>
      <c r="B1347" s="227"/>
      <c r="C1347" s="248"/>
      <c r="D1347" s="248"/>
      <c r="E1347" s="254"/>
      <c r="F1347" s="265"/>
      <c r="G1347" s="270"/>
      <c r="H1347" s="270"/>
      <c r="I1347" s="4" t="s">
        <v>80</v>
      </c>
      <c r="J1347" s="259"/>
      <c r="K1347" s="259"/>
      <c r="L1347" s="234"/>
      <c r="M1347" s="116">
        <v>1.4536023886649871E-3</v>
      </c>
    </row>
    <row r="1348" spans="1:13" s="225" customFormat="1" ht="36" hidden="1" customHeight="1" outlineLevel="7" x14ac:dyDescent="0.2">
      <c r="A1348" s="221"/>
      <c r="B1348" s="227"/>
      <c r="C1348" s="248"/>
      <c r="D1348" s="248"/>
      <c r="E1348" s="254"/>
      <c r="F1348" s="265"/>
      <c r="G1348" s="270"/>
      <c r="H1348" s="270"/>
      <c r="I1348" s="4" t="s">
        <v>82</v>
      </c>
      <c r="J1348" s="259"/>
      <c r="K1348" s="259"/>
      <c r="L1348" s="234"/>
      <c r="M1348" s="116">
        <v>1.4536023886649871E-3</v>
      </c>
    </row>
    <row r="1349" spans="1:13" s="225" customFormat="1" ht="36" hidden="1" customHeight="1" outlineLevel="7" x14ac:dyDescent="0.2">
      <c r="A1349" s="221"/>
      <c r="B1349" s="227"/>
      <c r="C1349" s="248"/>
      <c r="D1349" s="248"/>
      <c r="E1349" s="254"/>
      <c r="F1349" s="265"/>
      <c r="G1349" s="270"/>
      <c r="H1349" s="270"/>
      <c r="I1349" s="4" t="s">
        <v>293</v>
      </c>
      <c r="J1349" s="259"/>
      <c r="K1349" s="259"/>
      <c r="L1349" s="234"/>
      <c r="M1349" s="116">
        <v>1.938136518219983E-3</v>
      </c>
    </row>
    <row r="1350" spans="1:13" s="225" customFormat="1" ht="36" hidden="1" customHeight="1" outlineLevel="7" x14ac:dyDescent="0.2">
      <c r="A1350" s="221"/>
      <c r="B1350" s="227"/>
      <c r="C1350" s="248"/>
      <c r="D1350" s="248"/>
      <c r="E1350" s="254"/>
      <c r="F1350" s="265"/>
      <c r="G1350" s="270"/>
      <c r="H1350" s="270"/>
      <c r="I1350" s="4" t="s">
        <v>294</v>
      </c>
      <c r="J1350" s="259"/>
      <c r="K1350" s="259"/>
      <c r="L1350" s="234"/>
      <c r="M1350" s="116">
        <v>4.8453412955499575E-4</v>
      </c>
    </row>
    <row r="1351" spans="1:13" s="225" customFormat="1" ht="36" hidden="1" customHeight="1" outlineLevel="5" collapsed="1" x14ac:dyDescent="0.2">
      <c r="A1351" s="221"/>
      <c r="B1351" s="227"/>
      <c r="C1351" s="248"/>
      <c r="D1351" s="248"/>
      <c r="E1351" s="254"/>
      <c r="F1351" s="265"/>
      <c r="G1351" s="270"/>
      <c r="H1351" s="270"/>
      <c r="I1351" s="22" t="s">
        <v>197</v>
      </c>
      <c r="J1351" s="271"/>
      <c r="K1351" s="271"/>
      <c r="L1351" s="23"/>
      <c r="M1351" s="115">
        <v>9.6906825910999146E-3</v>
      </c>
    </row>
    <row r="1352" spans="1:13" s="225" customFormat="1" ht="36" hidden="1" customHeight="1" outlineLevel="7" x14ac:dyDescent="0.2">
      <c r="A1352" s="221"/>
      <c r="B1352" s="227"/>
      <c r="C1352" s="248"/>
      <c r="D1352" s="248"/>
      <c r="E1352" s="254"/>
      <c r="F1352" s="265"/>
      <c r="G1352" s="270"/>
      <c r="H1352" s="270"/>
      <c r="I1352" s="4" t="s">
        <v>291</v>
      </c>
      <c r="J1352" s="259"/>
      <c r="K1352" s="259"/>
      <c r="L1352" s="234"/>
      <c r="M1352" s="116">
        <v>4.8453412955499575E-4</v>
      </c>
    </row>
    <row r="1353" spans="1:13" s="225" customFormat="1" ht="36" hidden="1" customHeight="1" outlineLevel="7" x14ac:dyDescent="0.2">
      <c r="A1353" s="221"/>
      <c r="B1353" s="227"/>
      <c r="C1353" s="248"/>
      <c r="D1353" s="248"/>
      <c r="E1353" s="254"/>
      <c r="F1353" s="265"/>
      <c r="G1353" s="270"/>
      <c r="H1353" s="270"/>
      <c r="I1353" s="4" t="s">
        <v>292</v>
      </c>
      <c r="J1353" s="259"/>
      <c r="K1353" s="259"/>
      <c r="L1353" s="234"/>
      <c r="M1353" s="116">
        <v>4.8453412955499575E-4</v>
      </c>
    </row>
    <row r="1354" spans="1:13" s="225" customFormat="1" ht="36" hidden="1" customHeight="1" outlineLevel="7" x14ac:dyDescent="0.2">
      <c r="A1354" s="221"/>
      <c r="B1354" s="227"/>
      <c r="C1354" s="248"/>
      <c r="D1354" s="248"/>
      <c r="E1354" s="254"/>
      <c r="F1354" s="265"/>
      <c r="G1354" s="270"/>
      <c r="H1354" s="270"/>
      <c r="I1354" s="4" t="s">
        <v>231</v>
      </c>
      <c r="J1354" s="259"/>
      <c r="K1354" s="259"/>
      <c r="L1354" s="234"/>
      <c r="M1354" s="116">
        <v>3.3917389068849699E-3</v>
      </c>
    </row>
    <row r="1355" spans="1:13" s="225" customFormat="1" ht="36" hidden="1" customHeight="1" outlineLevel="7" x14ac:dyDescent="0.2">
      <c r="A1355" s="221"/>
      <c r="B1355" s="227"/>
      <c r="C1355" s="248"/>
      <c r="D1355" s="248"/>
      <c r="E1355" s="254"/>
      <c r="F1355" s="265"/>
      <c r="G1355" s="270"/>
      <c r="H1355" s="270"/>
      <c r="I1355" s="4" t="s">
        <v>80</v>
      </c>
      <c r="J1355" s="259"/>
      <c r="K1355" s="259"/>
      <c r="L1355" s="234"/>
      <c r="M1355" s="116">
        <v>1.4536023886649871E-3</v>
      </c>
    </row>
    <row r="1356" spans="1:13" s="225" customFormat="1" ht="36" hidden="1" customHeight="1" outlineLevel="7" x14ac:dyDescent="0.2">
      <c r="A1356" s="221"/>
      <c r="B1356" s="227"/>
      <c r="C1356" s="248"/>
      <c r="D1356" s="248"/>
      <c r="E1356" s="254"/>
      <c r="F1356" s="265"/>
      <c r="G1356" s="270"/>
      <c r="H1356" s="270"/>
      <c r="I1356" s="4" t="s">
        <v>82</v>
      </c>
      <c r="J1356" s="259"/>
      <c r="K1356" s="259"/>
      <c r="L1356" s="234"/>
      <c r="M1356" s="116">
        <v>1.4536023886649871E-3</v>
      </c>
    </row>
    <row r="1357" spans="1:13" s="225" customFormat="1" ht="36" hidden="1" customHeight="1" outlineLevel="7" x14ac:dyDescent="0.2">
      <c r="A1357" s="221"/>
      <c r="B1357" s="227"/>
      <c r="C1357" s="248"/>
      <c r="D1357" s="248"/>
      <c r="E1357" s="254"/>
      <c r="F1357" s="265"/>
      <c r="G1357" s="270"/>
      <c r="H1357" s="270"/>
      <c r="I1357" s="4" t="s">
        <v>293</v>
      </c>
      <c r="J1357" s="259"/>
      <c r="K1357" s="259"/>
      <c r="L1357" s="234"/>
      <c r="M1357" s="116">
        <v>1.938136518219983E-3</v>
      </c>
    </row>
    <row r="1358" spans="1:13" s="225" customFormat="1" ht="36" hidden="1" customHeight="1" outlineLevel="7" x14ac:dyDescent="0.2">
      <c r="A1358" s="221"/>
      <c r="B1358" s="227"/>
      <c r="C1358" s="248"/>
      <c r="D1358" s="248"/>
      <c r="E1358" s="254"/>
      <c r="F1358" s="265"/>
      <c r="G1358" s="270"/>
      <c r="H1358" s="270"/>
      <c r="I1358" s="4" t="s">
        <v>294</v>
      </c>
      <c r="J1358" s="259"/>
      <c r="K1358" s="259"/>
      <c r="L1358" s="234"/>
      <c r="M1358" s="116">
        <v>4.8453412955499575E-4</v>
      </c>
    </row>
    <row r="1359" spans="1:13" s="225" customFormat="1" ht="36" hidden="1" customHeight="1" outlineLevel="5" collapsed="1" x14ac:dyDescent="0.2">
      <c r="A1359" s="221"/>
      <c r="B1359" s="227"/>
      <c r="C1359" s="248"/>
      <c r="D1359" s="248"/>
      <c r="E1359" s="254"/>
      <c r="F1359" s="265"/>
      <c r="G1359" s="270"/>
      <c r="H1359" s="270"/>
      <c r="I1359" s="22" t="s">
        <v>199</v>
      </c>
      <c r="J1359" s="271"/>
      <c r="K1359" s="271"/>
      <c r="L1359" s="23"/>
      <c r="M1359" s="115">
        <v>3.634005971662469E-4</v>
      </c>
    </row>
    <row r="1360" spans="1:13" s="225" customFormat="1" ht="36" hidden="1" customHeight="1" outlineLevel="7" x14ac:dyDescent="0.2">
      <c r="A1360" s="221"/>
      <c r="B1360" s="227"/>
      <c r="C1360" s="248"/>
      <c r="D1360" s="248"/>
      <c r="E1360" s="254"/>
      <c r="F1360" s="265"/>
      <c r="G1360" s="270"/>
      <c r="H1360" s="270"/>
      <c r="I1360" s="4" t="s">
        <v>291</v>
      </c>
      <c r="J1360" s="259"/>
      <c r="K1360" s="259"/>
      <c r="L1360" s="234"/>
      <c r="M1360" s="116">
        <v>1.8170029858312346E-5</v>
      </c>
    </row>
    <row r="1361" spans="1:13" s="225" customFormat="1" ht="36" hidden="1" customHeight="1" outlineLevel="7" x14ac:dyDescent="0.2">
      <c r="A1361" s="221"/>
      <c r="B1361" s="227"/>
      <c r="C1361" s="248"/>
      <c r="D1361" s="248"/>
      <c r="E1361" s="254"/>
      <c r="F1361" s="265"/>
      <c r="G1361" s="270"/>
      <c r="H1361" s="270"/>
      <c r="I1361" s="4" t="s">
        <v>292</v>
      </c>
      <c r="J1361" s="259"/>
      <c r="K1361" s="259"/>
      <c r="L1361" s="234"/>
      <c r="M1361" s="116">
        <v>1.8170029858312346E-5</v>
      </c>
    </row>
    <row r="1362" spans="1:13" s="225" customFormat="1" ht="36" hidden="1" customHeight="1" outlineLevel="7" x14ac:dyDescent="0.2">
      <c r="A1362" s="221"/>
      <c r="B1362" s="227"/>
      <c r="C1362" s="248"/>
      <c r="D1362" s="248"/>
      <c r="E1362" s="254"/>
      <c r="F1362" s="265"/>
      <c r="G1362" s="270"/>
      <c r="H1362" s="270"/>
      <c r="I1362" s="4" t="s">
        <v>231</v>
      </c>
      <c r="J1362" s="259"/>
      <c r="K1362" s="259"/>
      <c r="L1362" s="234"/>
      <c r="M1362" s="116">
        <v>1.2719020900818642E-4</v>
      </c>
    </row>
    <row r="1363" spans="1:13" s="225" customFormat="1" ht="36" hidden="1" customHeight="1" outlineLevel="7" x14ac:dyDescent="0.2">
      <c r="A1363" s="221"/>
      <c r="B1363" s="227"/>
      <c r="C1363" s="248"/>
      <c r="D1363" s="248"/>
      <c r="E1363" s="254"/>
      <c r="F1363" s="265"/>
      <c r="G1363" s="270"/>
      <c r="H1363" s="270"/>
      <c r="I1363" s="4" t="s">
        <v>80</v>
      </c>
      <c r="J1363" s="259"/>
      <c r="K1363" s="259"/>
      <c r="L1363" s="234"/>
      <c r="M1363" s="116">
        <v>5.4510089574937032E-5</v>
      </c>
    </row>
    <row r="1364" spans="1:13" s="225" customFormat="1" ht="36" hidden="1" customHeight="1" outlineLevel="7" x14ac:dyDescent="0.2">
      <c r="A1364" s="221"/>
      <c r="B1364" s="227"/>
      <c r="C1364" s="248"/>
      <c r="D1364" s="248"/>
      <c r="E1364" s="254"/>
      <c r="F1364" s="265"/>
      <c r="G1364" s="270"/>
      <c r="H1364" s="270"/>
      <c r="I1364" s="4" t="s">
        <v>82</v>
      </c>
      <c r="J1364" s="259"/>
      <c r="K1364" s="259"/>
      <c r="L1364" s="234"/>
      <c r="M1364" s="116">
        <v>5.4510089574937032E-5</v>
      </c>
    </row>
    <row r="1365" spans="1:13" s="225" customFormat="1" ht="36" hidden="1" customHeight="1" outlineLevel="7" x14ac:dyDescent="0.2">
      <c r="A1365" s="221"/>
      <c r="B1365" s="227"/>
      <c r="C1365" s="248"/>
      <c r="D1365" s="248"/>
      <c r="E1365" s="254"/>
      <c r="F1365" s="265"/>
      <c r="G1365" s="270"/>
      <c r="H1365" s="270"/>
      <c r="I1365" s="4" t="s">
        <v>293</v>
      </c>
      <c r="J1365" s="259"/>
      <c r="K1365" s="259"/>
      <c r="L1365" s="234"/>
      <c r="M1365" s="116">
        <v>7.2680119433249385E-5</v>
      </c>
    </row>
    <row r="1366" spans="1:13" s="225" customFormat="1" ht="36" hidden="1" customHeight="1" outlineLevel="7" x14ac:dyDescent="0.2">
      <c r="A1366" s="221"/>
      <c r="B1366" s="227"/>
      <c r="C1366" s="248"/>
      <c r="D1366" s="248"/>
      <c r="E1366" s="254"/>
      <c r="F1366" s="265"/>
      <c r="G1366" s="270"/>
      <c r="H1366" s="270"/>
      <c r="I1366" s="4" t="s">
        <v>294</v>
      </c>
      <c r="J1366" s="259"/>
      <c r="K1366" s="259"/>
      <c r="L1366" s="234"/>
      <c r="M1366" s="116">
        <v>1.8170029858312346E-5</v>
      </c>
    </row>
    <row r="1367" spans="1:13" s="225" customFormat="1" ht="36" hidden="1" customHeight="1" outlineLevel="5" collapsed="1" x14ac:dyDescent="0.2">
      <c r="A1367" s="221"/>
      <c r="B1367" s="227"/>
      <c r="C1367" s="248"/>
      <c r="D1367" s="248"/>
      <c r="E1367" s="254"/>
      <c r="F1367" s="265"/>
      <c r="G1367" s="270"/>
      <c r="H1367" s="270"/>
      <c r="I1367" s="22" t="s">
        <v>200</v>
      </c>
      <c r="J1367" s="271"/>
      <c r="K1367" s="271"/>
      <c r="L1367" s="23"/>
      <c r="M1367" s="115">
        <v>3.634005971662469E-4</v>
      </c>
    </row>
    <row r="1368" spans="1:13" s="225" customFormat="1" ht="36" hidden="1" customHeight="1" outlineLevel="7" x14ac:dyDescent="0.2">
      <c r="A1368" s="221"/>
      <c r="B1368" s="227"/>
      <c r="C1368" s="248"/>
      <c r="D1368" s="248"/>
      <c r="E1368" s="254"/>
      <c r="F1368" s="265"/>
      <c r="G1368" s="270"/>
      <c r="H1368" s="270"/>
      <c r="I1368" s="4" t="s">
        <v>291</v>
      </c>
      <c r="J1368" s="259"/>
      <c r="K1368" s="259"/>
      <c r="L1368" s="234"/>
      <c r="M1368" s="116">
        <v>1.8170029858312346E-5</v>
      </c>
    </row>
    <row r="1369" spans="1:13" s="225" customFormat="1" ht="36" hidden="1" customHeight="1" outlineLevel="7" x14ac:dyDescent="0.2">
      <c r="A1369" s="221"/>
      <c r="B1369" s="227"/>
      <c r="C1369" s="248"/>
      <c r="D1369" s="248"/>
      <c r="E1369" s="254"/>
      <c r="F1369" s="265"/>
      <c r="G1369" s="270"/>
      <c r="H1369" s="270"/>
      <c r="I1369" s="4" t="s">
        <v>292</v>
      </c>
      <c r="J1369" s="259"/>
      <c r="K1369" s="259"/>
      <c r="L1369" s="234"/>
      <c r="M1369" s="116">
        <v>1.8170029858312346E-5</v>
      </c>
    </row>
    <row r="1370" spans="1:13" s="225" customFormat="1" ht="36" hidden="1" customHeight="1" outlineLevel="7" x14ac:dyDescent="0.2">
      <c r="A1370" s="221"/>
      <c r="B1370" s="227"/>
      <c r="C1370" s="248"/>
      <c r="D1370" s="248"/>
      <c r="E1370" s="254"/>
      <c r="F1370" s="265"/>
      <c r="G1370" s="270"/>
      <c r="H1370" s="270"/>
      <c r="I1370" s="4" t="s">
        <v>231</v>
      </c>
      <c r="J1370" s="259"/>
      <c r="K1370" s="259"/>
      <c r="L1370" s="234"/>
      <c r="M1370" s="116">
        <v>1.2719020900818642E-4</v>
      </c>
    </row>
    <row r="1371" spans="1:13" s="225" customFormat="1" ht="36" hidden="1" customHeight="1" outlineLevel="7" x14ac:dyDescent="0.2">
      <c r="A1371" s="221"/>
      <c r="B1371" s="227"/>
      <c r="C1371" s="248"/>
      <c r="D1371" s="248"/>
      <c r="E1371" s="254"/>
      <c r="F1371" s="265"/>
      <c r="G1371" s="270"/>
      <c r="H1371" s="270"/>
      <c r="I1371" s="4" t="s">
        <v>80</v>
      </c>
      <c r="J1371" s="259"/>
      <c r="K1371" s="259"/>
      <c r="L1371" s="234"/>
      <c r="M1371" s="116">
        <v>5.4510089574937032E-5</v>
      </c>
    </row>
    <row r="1372" spans="1:13" s="225" customFormat="1" ht="36" hidden="1" customHeight="1" outlineLevel="7" x14ac:dyDescent="0.2">
      <c r="A1372" s="221"/>
      <c r="B1372" s="227"/>
      <c r="C1372" s="248"/>
      <c r="D1372" s="248"/>
      <c r="E1372" s="254"/>
      <c r="F1372" s="265"/>
      <c r="G1372" s="270"/>
      <c r="H1372" s="270"/>
      <c r="I1372" s="4" t="s">
        <v>82</v>
      </c>
      <c r="J1372" s="259"/>
      <c r="K1372" s="259"/>
      <c r="L1372" s="234"/>
      <c r="M1372" s="116">
        <v>5.4510089574937032E-5</v>
      </c>
    </row>
    <row r="1373" spans="1:13" s="225" customFormat="1" ht="36" hidden="1" customHeight="1" outlineLevel="7" x14ac:dyDescent="0.2">
      <c r="A1373" s="221"/>
      <c r="B1373" s="227"/>
      <c r="C1373" s="248"/>
      <c r="D1373" s="248"/>
      <c r="E1373" s="254"/>
      <c r="F1373" s="265"/>
      <c r="G1373" s="270"/>
      <c r="H1373" s="270"/>
      <c r="I1373" s="4" t="s">
        <v>293</v>
      </c>
      <c r="J1373" s="259"/>
      <c r="K1373" s="259"/>
      <c r="L1373" s="234"/>
      <c r="M1373" s="116">
        <v>7.2680119433249385E-5</v>
      </c>
    </row>
    <row r="1374" spans="1:13" s="225" customFormat="1" ht="36" hidden="1" customHeight="1" outlineLevel="7" x14ac:dyDescent="0.2">
      <c r="A1374" s="221"/>
      <c r="B1374" s="227"/>
      <c r="C1374" s="248"/>
      <c r="D1374" s="248"/>
      <c r="E1374" s="254"/>
      <c r="F1374" s="265"/>
      <c r="G1374" s="270"/>
      <c r="H1374" s="270"/>
      <c r="I1374" s="4" t="s">
        <v>294</v>
      </c>
      <c r="J1374" s="259"/>
      <c r="K1374" s="259"/>
      <c r="L1374" s="234"/>
      <c r="M1374" s="116">
        <v>1.8170029858312346E-5</v>
      </c>
    </row>
    <row r="1375" spans="1:13" s="225" customFormat="1" ht="36" hidden="1" customHeight="1" outlineLevel="5" collapsed="1" x14ac:dyDescent="0.2">
      <c r="A1375" s="221"/>
      <c r="B1375" s="227"/>
      <c r="C1375" s="248"/>
      <c r="D1375" s="248"/>
      <c r="E1375" s="254"/>
      <c r="F1375" s="265"/>
      <c r="G1375" s="270"/>
      <c r="H1375" s="270"/>
      <c r="I1375" s="22" t="s">
        <v>201</v>
      </c>
      <c r="J1375" s="271"/>
      <c r="K1375" s="271"/>
      <c r="L1375" s="23"/>
      <c r="M1375" s="115">
        <v>3.634005971662469E-4</v>
      </c>
    </row>
    <row r="1376" spans="1:13" s="225" customFormat="1" ht="36" hidden="1" customHeight="1" outlineLevel="7" x14ac:dyDescent="0.2">
      <c r="A1376" s="221"/>
      <c r="B1376" s="227"/>
      <c r="C1376" s="248"/>
      <c r="D1376" s="248"/>
      <c r="E1376" s="254"/>
      <c r="F1376" s="265"/>
      <c r="G1376" s="270"/>
      <c r="H1376" s="270"/>
      <c r="I1376" s="4" t="s">
        <v>291</v>
      </c>
      <c r="J1376" s="259"/>
      <c r="K1376" s="259"/>
      <c r="L1376" s="234"/>
      <c r="M1376" s="116">
        <v>1.8170029858312346E-5</v>
      </c>
    </row>
    <row r="1377" spans="1:13" s="225" customFormat="1" ht="36" hidden="1" customHeight="1" outlineLevel="7" x14ac:dyDescent="0.2">
      <c r="A1377" s="221"/>
      <c r="B1377" s="227"/>
      <c r="C1377" s="248"/>
      <c r="D1377" s="248"/>
      <c r="E1377" s="254"/>
      <c r="F1377" s="265"/>
      <c r="G1377" s="270"/>
      <c r="H1377" s="270"/>
      <c r="I1377" s="4" t="s">
        <v>292</v>
      </c>
      <c r="J1377" s="259"/>
      <c r="K1377" s="259"/>
      <c r="L1377" s="234"/>
      <c r="M1377" s="116">
        <v>1.8170029858312346E-5</v>
      </c>
    </row>
    <row r="1378" spans="1:13" s="225" customFormat="1" ht="36" hidden="1" customHeight="1" outlineLevel="7" x14ac:dyDescent="0.2">
      <c r="A1378" s="221"/>
      <c r="B1378" s="227"/>
      <c r="C1378" s="248"/>
      <c r="D1378" s="248"/>
      <c r="E1378" s="254"/>
      <c r="F1378" s="265"/>
      <c r="G1378" s="270"/>
      <c r="H1378" s="270"/>
      <c r="I1378" s="4" t="s">
        <v>231</v>
      </c>
      <c r="J1378" s="259"/>
      <c r="K1378" s="259"/>
      <c r="L1378" s="234"/>
      <c r="M1378" s="116">
        <v>1.2719020900818642E-4</v>
      </c>
    </row>
    <row r="1379" spans="1:13" s="225" customFormat="1" ht="36" hidden="1" customHeight="1" outlineLevel="7" x14ac:dyDescent="0.2">
      <c r="A1379" s="221"/>
      <c r="B1379" s="227"/>
      <c r="C1379" s="248"/>
      <c r="D1379" s="248"/>
      <c r="E1379" s="254"/>
      <c r="F1379" s="265"/>
      <c r="G1379" s="270"/>
      <c r="H1379" s="270"/>
      <c r="I1379" s="4" t="s">
        <v>80</v>
      </c>
      <c r="J1379" s="259"/>
      <c r="K1379" s="259"/>
      <c r="L1379" s="234"/>
      <c r="M1379" s="116">
        <v>5.4510089574937032E-5</v>
      </c>
    </row>
    <row r="1380" spans="1:13" s="225" customFormat="1" ht="36" hidden="1" customHeight="1" outlineLevel="7" x14ac:dyDescent="0.2">
      <c r="A1380" s="221"/>
      <c r="B1380" s="227"/>
      <c r="C1380" s="248"/>
      <c r="D1380" s="248"/>
      <c r="E1380" s="254"/>
      <c r="F1380" s="265"/>
      <c r="G1380" s="270"/>
      <c r="H1380" s="270"/>
      <c r="I1380" s="4" t="s">
        <v>82</v>
      </c>
      <c r="J1380" s="259"/>
      <c r="K1380" s="259"/>
      <c r="L1380" s="234"/>
      <c r="M1380" s="116">
        <v>5.4510089574937032E-5</v>
      </c>
    </row>
    <row r="1381" spans="1:13" s="225" customFormat="1" ht="36" hidden="1" customHeight="1" outlineLevel="7" x14ac:dyDescent="0.2">
      <c r="A1381" s="221"/>
      <c r="B1381" s="227"/>
      <c r="C1381" s="248"/>
      <c r="D1381" s="248"/>
      <c r="E1381" s="254"/>
      <c r="F1381" s="265"/>
      <c r="G1381" s="270"/>
      <c r="H1381" s="270"/>
      <c r="I1381" s="4" t="s">
        <v>293</v>
      </c>
      <c r="J1381" s="259"/>
      <c r="K1381" s="259"/>
      <c r="L1381" s="234"/>
      <c r="M1381" s="116">
        <v>7.2680119433249385E-5</v>
      </c>
    </row>
    <row r="1382" spans="1:13" s="225" customFormat="1" ht="36" hidden="1" customHeight="1" outlineLevel="7" x14ac:dyDescent="0.2">
      <c r="A1382" s="221"/>
      <c r="B1382" s="227"/>
      <c r="C1382" s="248"/>
      <c r="D1382" s="248"/>
      <c r="E1382" s="254"/>
      <c r="F1382" s="265"/>
      <c r="G1382" s="270"/>
      <c r="H1382" s="270"/>
      <c r="I1382" s="4" t="s">
        <v>294</v>
      </c>
      <c r="J1382" s="259"/>
      <c r="K1382" s="259"/>
      <c r="L1382" s="234"/>
      <c r="M1382" s="116">
        <v>1.8170029858312346E-5</v>
      </c>
    </row>
    <row r="1383" spans="1:13" s="225" customFormat="1" ht="36" hidden="1" customHeight="1" outlineLevel="5" collapsed="1" x14ac:dyDescent="0.2">
      <c r="A1383" s="221"/>
      <c r="B1383" s="227"/>
      <c r="C1383" s="248"/>
      <c r="D1383" s="248"/>
      <c r="E1383" s="254"/>
      <c r="F1383" s="265"/>
      <c r="G1383" s="270"/>
      <c r="H1383" s="270"/>
      <c r="I1383" s="22" t="s">
        <v>202</v>
      </c>
      <c r="J1383" s="271"/>
      <c r="K1383" s="271"/>
      <c r="L1383" s="23"/>
      <c r="M1383" s="115">
        <v>1.0094461032395748E-4</v>
      </c>
    </row>
    <row r="1384" spans="1:13" s="225" customFormat="1" ht="36" hidden="1" customHeight="1" outlineLevel="7" x14ac:dyDescent="0.2">
      <c r="A1384" s="221"/>
      <c r="B1384" s="227"/>
      <c r="C1384" s="248"/>
      <c r="D1384" s="248"/>
      <c r="E1384" s="254"/>
      <c r="F1384" s="265"/>
      <c r="G1384" s="270"/>
      <c r="H1384" s="270"/>
      <c r="I1384" s="4" t="s">
        <v>291</v>
      </c>
      <c r="J1384" s="259"/>
      <c r="K1384" s="259"/>
      <c r="L1384" s="234"/>
      <c r="M1384" s="116">
        <v>5.0472305161978744E-6</v>
      </c>
    </row>
    <row r="1385" spans="1:13" s="225" customFormat="1" ht="36" hidden="1" customHeight="1" outlineLevel="7" x14ac:dyDescent="0.2">
      <c r="A1385" s="221"/>
      <c r="B1385" s="227"/>
      <c r="C1385" s="248"/>
      <c r="D1385" s="248"/>
      <c r="E1385" s="254"/>
      <c r="F1385" s="265"/>
      <c r="G1385" s="270"/>
      <c r="H1385" s="270"/>
      <c r="I1385" s="4" t="s">
        <v>292</v>
      </c>
      <c r="J1385" s="259"/>
      <c r="K1385" s="259"/>
      <c r="L1385" s="234"/>
      <c r="M1385" s="116">
        <v>5.0472305161978744E-6</v>
      </c>
    </row>
    <row r="1386" spans="1:13" s="225" customFormat="1" ht="36" hidden="1" customHeight="1" outlineLevel="7" x14ac:dyDescent="0.2">
      <c r="A1386" s="221"/>
      <c r="B1386" s="227"/>
      <c r="C1386" s="248"/>
      <c r="D1386" s="248"/>
      <c r="E1386" s="254"/>
      <c r="F1386" s="265"/>
      <c r="G1386" s="270"/>
      <c r="H1386" s="270"/>
      <c r="I1386" s="4" t="s">
        <v>231</v>
      </c>
      <c r="J1386" s="259"/>
      <c r="K1386" s="259"/>
      <c r="L1386" s="234"/>
      <c r="M1386" s="116">
        <v>3.5330613613385115E-5</v>
      </c>
    </row>
    <row r="1387" spans="1:13" s="225" customFormat="1" ht="36" hidden="1" customHeight="1" outlineLevel="7" x14ac:dyDescent="0.2">
      <c r="A1387" s="221"/>
      <c r="B1387" s="227"/>
      <c r="C1387" s="248"/>
      <c r="D1387" s="248"/>
      <c r="E1387" s="254"/>
      <c r="F1387" s="265"/>
      <c r="G1387" s="270"/>
      <c r="H1387" s="270"/>
      <c r="I1387" s="4" t="s">
        <v>80</v>
      </c>
      <c r="J1387" s="259"/>
      <c r="K1387" s="259"/>
      <c r="L1387" s="234"/>
      <c r="M1387" s="116">
        <v>1.5141691548593622E-5</v>
      </c>
    </row>
    <row r="1388" spans="1:13" s="225" customFormat="1" ht="36" hidden="1" customHeight="1" outlineLevel="7" x14ac:dyDescent="0.2">
      <c r="A1388" s="221"/>
      <c r="B1388" s="227"/>
      <c r="C1388" s="248"/>
      <c r="D1388" s="248"/>
      <c r="E1388" s="254"/>
      <c r="F1388" s="265"/>
      <c r="G1388" s="270"/>
      <c r="H1388" s="270"/>
      <c r="I1388" s="4" t="s">
        <v>82</v>
      </c>
      <c r="J1388" s="259"/>
      <c r="K1388" s="259"/>
      <c r="L1388" s="234"/>
      <c r="M1388" s="116">
        <v>1.5141691548593622E-5</v>
      </c>
    </row>
    <row r="1389" spans="1:13" s="225" customFormat="1" ht="36" hidden="1" customHeight="1" outlineLevel="7" x14ac:dyDescent="0.2">
      <c r="A1389" s="221"/>
      <c r="B1389" s="227"/>
      <c r="C1389" s="248"/>
      <c r="D1389" s="248"/>
      <c r="E1389" s="254"/>
      <c r="F1389" s="265"/>
      <c r="G1389" s="270"/>
      <c r="H1389" s="270"/>
      <c r="I1389" s="4" t="s">
        <v>293</v>
      </c>
      <c r="J1389" s="259"/>
      <c r="K1389" s="259"/>
      <c r="L1389" s="234"/>
      <c r="M1389" s="116">
        <v>2.0188922064791498E-5</v>
      </c>
    </row>
    <row r="1390" spans="1:13" s="225" customFormat="1" ht="36" hidden="1" customHeight="1" outlineLevel="7" x14ac:dyDescent="0.2">
      <c r="A1390" s="221"/>
      <c r="B1390" s="227"/>
      <c r="C1390" s="248"/>
      <c r="D1390" s="248"/>
      <c r="E1390" s="254"/>
      <c r="F1390" s="265"/>
      <c r="G1390" s="270"/>
      <c r="H1390" s="270"/>
      <c r="I1390" s="4" t="s">
        <v>294</v>
      </c>
      <c r="J1390" s="259"/>
      <c r="K1390" s="259"/>
      <c r="L1390" s="234"/>
      <c r="M1390" s="116">
        <v>5.0472305161978744E-6</v>
      </c>
    </row>
    <row r="1391" spans="1:13" s="225" customFormat="1" ht="36" hidden="1" customHeight="1" outlineLevel="5" collapsed="1" x14ac:dyDescent="0.2">
      <c r="A1391" s="221"/>
      <c r="B1391" s="227"/>
      <c r="C1391" s="248"/>
      <c r="D1391" s="248"/>
      <c r="E1391" s="254"/>
      <c r="F1391" s="265"/>
      <c r="G1391" s="270"/>
      <c r="H1391" s="270"/>
      <c r="I1391" s="22" t="s">
        <v>203</v>
      </c>
      <c r="J1391" s="271"/>
      <c r="K1391" s="271"/>
      <c r="L1391" s="23"/>
      <c r="M1391" s="115">
        <v>1.0094461032395748E-4</v>
      </c>
    </row>
    <row r="1392" spans="1:13" s="225" customFormat="1" ht="36" hidden="1" customHeight="1" outlineLevel="7" x14ac:dyDescent="0.2">
      <c r="A1392" s="221"/>
      <c r="B1392" s="227"/>
      <c r="C1392" s="248"/>
      <c r="D1392" s="248"/>
      <c r="E1392" s="254"/>
      <c r="F1392" s="265"/>
      <c r="G1392" s="270"/>
      <c r="H1392" s="270"/>
      <c r="I1392" s="4" t="s">
        <v>291</v>
      </c>
      <c r="J1392" s="259"/>
      <c r="K1392" s="259"/>
      <c r="L1392" s="234"/>
      <c r="M1392" s="116">
        <v>5.0472305161978744E-6</v>
      </c>
    </row>
    <row r="1393" spans="1:13" s="225" customFormat="1" ht="36" hidden="1" customHeight="1" outlineLevel="7" x14ac:dyDescent="0.2">
      <c r="A1393" s="221"/>
      <c r="B1393" s="227"/>
      <c r="C1393" s="248"/>
      <c r="D1393" s="248"/>
      <c r="E1393" s="254"/>
      <c r="F1393" s="265"/>
      <c r="G1393" s="270"/>
      <c r="H1393" s="270"/>
      <c r="I1393" s="4" t="s">
        <v>292</v>
      </c>
      <c r="J1393" s="259"/>
      <c r="K1393" s="259"/>
      <c r="L1393" s="234"/>
      <c r="M1393" s="116">
        <v>5.0472305161978744E-6</v>
      </c>
    </row>
    <row r="1394" spans="1:13" s="225" customFormat="1" ht="36" hidden="1" customHeight="1" outlineLevel="7" x14ac:dyDescent="0.2">
      <c r="A1394" s="221"/>
      <c r="B1394" s="227"/>
      <c r="C1394" s="248"/>
      <c r="D1394" s="248"/>
      <c r="E1394" s="254"/>
      <c r="F1394" s="265"/>
      <c r="G1394" s="270"/>
      <c r="H1394" s="270"/>
      <c r="I1394" s="4" t="s">
        <v>231</v>
      </c>
      <c r="J1394" s="259"/>
      <c r="K1394" s="259"/>
      <c r="L1394" s="234"/>
      <c r="M1394" s="116">
        <v>3.5330613613385115E-5</v>
      </c>
    </row>
    <row r="1395" spans="1:13" s="225" customFormat="1" ht="36" hidden="1" customHeight="1" outlineLevel="7" x14ac:dyDescent="0.2">
      <c r="A1395" s="221"/>
      <c r="B1395" s="227"/>
      <c r="C1395" s="248"/>
      <c r="D1395" s="248"/>
      <c r="E1395" s="254"/>
      <c r="F1395" s="265"/>
      <c r="G1395" s="270"/>
      <c r="H1395" s="270"/>
      <c r="I1395" s="4" t="s">
        <v>80</v>
      </c>
      <c r="J1395" s="259"/>
      <c r="K1395" s="259"/>
      <c r="L1395" s="234"/>
      <c r="M1395" s="116">
        <v>1.5141691548593622E-5</v>
      </c>
    </row>
    <row r="1396" spans="1:13" s="225" customFormat="1" ht="36" hidden="1" customHeight="1" outlineLevel="7" x14ac:dyDescent="0.2">
      <c r="A1396" s="221"/>
      <c r="B1396" s="227"/>
      <c r="C1396" s="248"/>
      <c r="D1396" s="248"/>
      <c r="E1396" s="254"/>
      <c r="F1396" s="265"/>
      <c r="G1396" s="270"/>
      <c r="H1396" s="270"/>
      <c r="I1396" s="4" t="s">
        <v>82</v>
      </c>
      <c r="J1396" s="259"/>
      <c r="K1396" s="259"/>
      <c r="L1396" s="234"/>
      <c r="M1396" s="116">
        <v>1.5141691548593622E-5</v>
      </c>
    </row>
    <row r="1397" spans="1:13" s="225" customFormat="1" ht="36" hidden="1" customHeight="1" outlineLevel="7" x14ac:dyDescent="0.2">
      <c r="A1397" s="221"/>
      <c r="B1397" s="227"/>
      <c r="C1397" s="248"/>
      <c r="D1397" s="248"/>
      <c r="E1397" s="254"/>
      <c r="F1397" s="265"/>
      <c r="G1397" s="270"/>
      <c r="H1397" s="270"/>
      <c r="I1397" s="4" t="s">
        <v>293</v>
      </c>
      <c r="J1397" s="259"/>
      <c r="K1397" s="259"/>
      <c r="L1397" s="234"/>
      <c r="M1397" s="116">
        <v>2.0188922064791498E-5</v>
      </c>
    </row>
    <row r="1398" spans="1:13" s="225" customFormat="1" ht="36" hidden="1" customHeight="1" outlineLevel="7" x14ac:dyDescent="0.2">
      <c r="A1398" s="221"/>
      <c r="B1398" s="227"/>
      <c r="C1398" s="248"/>
      <c r="D1398" s="248"/>
      <c r="E1398" s="254"/>
      <c r="F1398" s="265"/>
      <c r="G1398" s="270"/>
      <c r="H1398" s="270"/>
      <c r="I1398" s="4" t="s">
        <v>294</v>
      </c>
      <c r="J1398" s="259"/>
      <c r="K1398" s="259"/>
      <c r="L1398" s="234"/>
      <c r="M1398" s="116">
        <v>5.0472305161978744E-6</v>
      </c>
    </row>
    <row r="1399" spans="1:13" s="225" customFormat="1" ht="36" hidden="1" customHeight="1" outlineLevel="5" collapsed="1" x14ac:dyDescent="0.2">
      <c r="A1399" s="221"/>
      <c r="B1399" s="227"/>
      <c r="C1399" s="248"/>
      <c r="D1399" s="248"/>
      <c r="E1399" s="254"/>
      <c r="F1399" s="265"/>
      <c r="G1399" s="270"/>
      <c r="H1399" s="270"/>
      <c r="I1399" s="22" t="s">
        <v>204</v>
      </c>
      <c r="J1399" s="271"/>
      <c r="K1399" s="271"/>
      <c r="L1399" s="23"/>
      <c r="M1399" s="115">
        <v>1.0094461032395748E-4</v>
      </c>
    </row>
    <row r="1400" spans="1:13" s="225" customFormat="1" ht="36" hidden="1" customHeight="1" outlineLevel="7" x14ac:dyDescent="0.2">
      <c r="A1400" s="221"/>
      <c r="B1400" s="227"/>
      <c r="C1400" s="248"/>
      <c r="D1400" s="248"/>
      <c r="E1400" s="254"/>
      <c r="F1400" s="265"/>
      <c r="G1400" s="270"/>
      <c r="H1400" s="270"/>
      <c r="I1400" s="4" t="s">
        <v>291</v>
      </c>
      <c r="J1400" s="259"/>
      <c r="K1400" s="259"/>
      <c r="L1400" s="234"/>
      <c r="M1400" s="116">
        <v>5.0472305161978744E-6</v>
      </c>
    </row>
    <row r="1401" spans="1:13" s="225" customFormat="1" ht="36" hidden="1" customHeight="1" outlineLevel="7" x14ac:dyDescent="0.2">
      <c r="A1401" s="221"/>
      <c r="B1401" s="227"/>
      <c r="C1401" s="248"/>
      <c r="D1401" s="248"/>
      <c r="E1401" s="254"/>
      <c r="F1401" s="265"/>
      <c r="G1401" s="270"/>
      <c r="H1401" s="270"/>
      <c r="I1401" s="4" t="s">
        <v>292</v>
      </c>
      <c r="J1401" s="259"/>
      <c r="K1401" s="259"/>
      <c r="L1401" s="234"/>
      <c r="M1401" s="116">
        <v>5.0472305161978744E-6</v>
      </c>
    </row>
    <row r="1402" spans="1:13" s="225" customFormat="1" ht="36" hidden="1" customHeight="1" outlineLevel="7" x14ac:dyDescent="0.2">
      <c r="A1402" s="221"/>
      <c r="B1402" s="227"/>
      <c r="C1402" s="248"/>
      <c r="D1402" s="248"/>
      <c r="E1402" s="254"/>
      <c r="F1402" s="265"/>
      <c r="G1402" s="270"/>
      <c r="H1402" s="270"/>
      <c r="I1402" s="4" t="s">
        <v>231</v>
      </c>
      <c r="J1402" s="259"/>
      <c r="K1402" s="259"/>
      <c r="L1402" s="234"/>
      <c r="M1402" s="116">
        <v>3.5330613613385115E-5</v>
      </c>
    </row>
    <row r="1403" spans="1:13" s="225" customFormat="1" ht="36" hidden="1" customHeight="1" outlineLevel="7" x14ac:dyDescent="0.2">
      <c r="A1403" s="221"/>
      <c r="B1403" s="227"/>
      <c r="C1403" s="248"/>
      <c r="D1403" s="248"/>
      <c r="E1403" s="254"/>
      <c r="F1403" s="265"/>
      <c r="G1403" s="270"/>
      <c r="H1403" s="270"/>
      <c r="I1403" s="4" t="s">
        <v>80</v>
      </c>
      <c r="J1403" s="259"/>
      <c r="K1403" s="259"/>
      <c r="L1403" s="234"/>
      <c r="M1403" s="116">
        <v>1.5141691548593622E-5</v>
      </c>
    </row>
    <row r="1404" spans="1:13" s="225" customFormat="1" ht="36" hidden="1" customHeight="1" outlineLevel="7" x14ac:dyDescent="0.2">
      <c r="A1404" s="221"/>
      <c r="B1404" s="227"/>
      <c r="C1404" s="248"/>
      <c r="D1404" s="248"/>
      <c r="E1404" s="254"/>
      <c r="F1404" s="265"/>
      <c r="G1404" s="270"/>
      <c r="H1404" s="270"/>
      <c r="I1404" s="4" t="s">
        <v>82</v>
      </c>
      <c r="J1404" s="259"/>
      <c r="K1404" s="259"/>
      <c r="L1404" s="234"/>
      <c r="M1404" s="116">
        <v>1.5141691548593622E-5</v>
      </c>
    </row>
    <row r="1405" spans="1:13" s="225" customFormat="1" ht="36" hidden="1" customHeight="1" outlineLevel="7" x14ac:dyDescent="0.2">
      <c r="A1405" s="221"/>
      <c r="B1405" s="227"/>
      <c r="C1405" s="248"/>
      <c r="D1405" s="248"/>
      <c r="E1405" s="254"/>
      <c r="F1405" s="265"/>
      <c r="G1405" s="270"/>
      <c r="H1405" s="270"/>
      <c r="I1405" s="4" t="s">
        <v>293</v>
      </c>
      <c r="J1405" s="259"/>
      <c r="K1405" s="259"/>
      <c r="L1405" s="234"/>
      <c r="M1405" s="116">
        <v>2.0188922064791498E-5</v>
      </c>
    </row>
    <row r="1406" spans="1:13" s="225" customFormat="1" ht="36" hidden="1" customHeight="1" outlineLevel="7" x14ac:dyDescent="0.2">
      <c r="A1406" s="221"/>
      <c r="B1406" s="227"/>
      <c r="C1406" s="248"/>
      <c r="D1406" s="248"/>
      <c r="E1406" s="254"/>
      <c r="F1406" s="265"/>
      <c r="G1406" s="270"/>
      <c r="H1406" s="270"/>
      <c r="I1406" s="4" t="s">
        <v>294</v>
      </c>
      <c r="J1406" s="259"/>
      <c r="K1406" s="259"/>
      <c r="L1406" s="234"/>
      <c r="M1406" s="116">
        <v>5.0472305161978744E-6</v>
      </c>
    </row>
    <row r="1407" spans="1:13" s="225" customFormat="1" ht="36" hidden="1" customHeight="1" outlineLevel="5" collapsed="1" x14ac:dyDescent="0.2">
      <c r="A1407" s="221"/>
      <c r="B1407" s="227"/>
      <c r="C1407" s="248"/>
      <c r="D1407" s="248"/>
      <c r="E1407" s="254"/>
      <c r="F1407" s="265"/>
      <c r="G1407" s="270"/>
      <c r="H1407" s="270"/>
      <c r="I1407" s="22" t="s">
        <v>205</v>
      </c>
      <c r="J1407" s="271"/>
      <c r="K1407" s="271"/>
      <c r="L1407" s="23"/>
      <c r="M1407" s="115">
        <v>1.0094461032395748E-4</v>
      </c>
    </row>
    <row r="1408" spans="1:13" s="225" customFormat="1" ht="36" hidden="1" customHeight="1" outlineLevel="7" x14ac:dyDescent="0.2">
      <c r="A1408" s="221"/>
      <c r="B1408" s="227"/>
      <c r="C1408" s="248"/>
      <c r="D1408" s="248"/>
      <c r="E1408" s="254"/>
      <c r="F1408" s="265"/>
      <c r="G1408" s="270"/>
      <c r="H1408" s="270"/>
      <c r="I1408" s="4" t="s">
        <v>291</v>
      </c>
      <c r="J1408" s="259"/>
      <c r="K1408" s="259"/>
      <c r="L1408" s="234"/>
      <c r="M1408" s="116">
        <v>5.0472305161978744E-6</v>
      </c>
    </row>
    <row r="1409" spans="1:13" s="225" customFormat="1" ht="36" hidden="1" customHeight="1" outlineLevel="7" x14ac:dyDescent="0.2">
      <c r="A1409" s="221"/>
      <c r="B1409" s="227"/>
      <c r="C1409" s="248"/>
      <c r="D1409" s="248"/>
      <c r="E1409" s="254"/>
      <c r="F1409" s="265"/>
      <c r="G1409" s="270"/>
      <c r="H1409" s="270"/>
      <c r="I1409" s="4" t="s">
        <v>292</v>
      </c>
      <c r="J1409" s="259"/>
      <c r="K1409" s="259"/>
      <c r="L1409" s="234"/>
      <c r="M1409" s="116">
        <v>5.0472305161978744E-6</v>
      </c>
    </row>
    <row r="1410" spans="1:13" s="225" customFormat="1" ht="36" hidden="1" customHeight="1" outlineLevel="7" x14ac:dyDescent="0.2">
      <c r="A1410" s="221"/>
      <c r="B1410" s="227"/>
      <c r="C1410" s="248"/>
      <c r="D1410" s="248"/>
      <c r="E1410" s="254"/>
      <c r="F1410" s="265"/>
      <c r="G1410" s="270"/>
      <c r="H1410" s="270"/>
      <c r="I1410" s="4" t="s">
        <v>231</v>
      </c>
      <c r="J1410" s="259"/>
      <c r="K1410" s="259"/>
      <c r="L1410" s="234"/>
      <c r="M1410" s="116">
        <v>3.5330613613385115E-5</v>
      </c>
    </row>
    <row r="1411" spans="1:13" s="225" customFormat="1" ht="36" hidden="1" customHeight="1" outlineLevel="7" x14ac:dyDescent="0.2">
      <c r="A1411" s="221"/>
      <c r="B1411" s="227"/>
      <c r="C1411" s="248"/>
      <c r="D1411" s="248"/>
      <c r="E1411" s="254"/>
      <c r="F1411" s="265"/>
      <c r="G1411" s="270"/>
      <c r="H1411" s="270"/>
      <c r="I1411" s="4" t="s">
        <v>80</v>
      </c>
      <c r="J1411" s="259"/>
      <c r="K1411" s="259"/>
      <c r="L1411" s="234"/>
      <c r="M1411" s="116">
        <v>1.5141691548593622E-5</v>
      </c>
    </row>
    <row r="1412" spans="1:13" s="225" customFormat="1" ht="36" hidden="1" customHeight="1" outlineLevel="7" x14ac:dyDescent="0.2">
      <c r="A1412" s="221"/>
      <c r="B1412" s="227"/>
      <c r="C1412" s="248"/>
      <c r="D1412" s="248"/>
      <c r="E1412" s="254"/>
      <c r="F1412" s="265"/>
      <c r="G1412" s="270"/>
      <c r="H1412" s="270"/>
      <c r="I1412" s="4" t="s">
        <v>82</v>
      </c>
      <c r="J1412" s="259"/>
      <c r="K1412" s="259"/>
      <c r="L1412" s="234"/>
      <c r="M1412" s="116">
        <v>1.5141691548593622E-5</v>
      </c>
    </row>
    <row r="1413" spans="1:13" s="225" customFormat="1" ht="36" hidden="1" customHeight="1" outlineLevel="7" x14ac:dyDescent="0.2">
      <c r="A1413" s="221"/>
      <c r="B1413" s="227"/>
      <c r="C1413" s="248"/>
      <c r="D1413" s="248"/>
      <c r="E1413" s="254"/>
      <c r="F1413" s="265"/>
      <c r="G1413" s="270"/>
      <c r="H1413" s="270"/>
      <c r="I1413" s="4" t="s">
        <v>293</v>
      </c>
      <c r="J1413" s="259"/>
      <c r="K1413" s="259"/>
      <c r="L1413" s="234"/>
      <c r="M1413" s="116">
        <v>2.0188922064791498E-5</v>
      </c>
    </row>
    <row r="1414" spans="1:13" s="225" customFormat="1" ht="36" hidden="1" customHeight="1" outlineLevel="7" x14ac:dyDescent="0.2">
      <c r="A1414" s="221"/>
      <c r="B1414" s="227"/>
      <c r="C1414" s="248"/>
      <c r="D1414" s="248"/>
      <c r="E1414" s="254"/>
      <c r="F1414" s="265"/>
      <c r="G1414" s="270"/>
      <c r="H1414" s="270"/>
      <c r="I1414" s="4" t="s">
        <v>294</v>
      </c>
      <c r="J1414" s="259"/>
      <c r="K1414" s="259"/>
      <c r="L1414" s="234"/>
      <c r="M1414" s="116">
        <v>5.0472305161978744E-6</v>
      </c>
    </row>
    <row r="1415" spans="1:13" s="225" customFormat="1" ht="36" hidden="1" customHeight="1" outlineLevel="5" collapsed="1" x14ac:dyDescent="0.2">
      <c r="A1415" s="221"/>
      <c r="B1415" s="227"/>
      <c r="C1415" s="248"/>
      <c r="D1415" s="248"/>
      <c r="E1415" s="254"/>
      <c r="F1415" s="265"/>
      <c r="G1415" s="270"/>
      <c r="H1415" s="270"/>
      <c r="I1415" s="22" t="s">
        <v>206</v>
      </c>
      <c r="J1415" s="271"/>
      <c r="K1415" s="271"/>
      <c r="L1415" s="23"/>
      <c r="M1415" s="115">
        <v>1.0094461032395748E-4</v>
      </c>
    </row>
    <row r="1416" spans="1:13" s="225" customFormat="1" ht="36" hidden="1" customHeight="1" outlineLevel="7" x14ac:dyDescent="0.2">
      <c r="A1416" s="221"/>
      <c r="B1416" s="227"/>
      <c r="C1416" s="248"/>
      <c r="D1416" s="248"/>
      <c r="E1416" s="254"/>
      <c r="F1416" s="265"/>
      <c r="G1416" s="270"/>
      <c r="H1416" s="270"/>
      <c r="I1416" s="4" t="s">
        <v>291</v>
      </c>
      <c r="J1416" s="259"/>
      <c r="K1416" s="259"/>
      <c r="L1416" s="234"/>
      <c r="M1416" s="116">
        <v>5.0472305161978744E-6</v>
      </c>
    </row>
    <row r="1417" spans="1:13" s="225" customFormat="1" ht="36" hidden="1" customHeight="1" outlineLevel="7" x14ac:dyDescent="0.2">
      <c r="A1417" s="221"/>
      <c r="B1417" s="227"/>
      <c r="C1417" s="248"/>
      <c r="D1417" s="248"/>
      <c r="E1417" s="254"/>
      <c r="F1417" s="265"/>
      <c r="G1417" s="270"/>
      <c r="H1417" s="270"/>
      <c r="I1417" s="4" t="s">
        <v>292</v>
      </c>
      <c r="J1417" s="259"/>
      <c r="K1417" s="259"/>
      <c r="L1417" s="234"/>
      <c r="M1417" s="116">
        <v>5.0472305161978744E-6</v>
      </c>
    </row>
    <row r="1418" spans="1:13" s="225" customFormat="1" ht="36" hidden="1" customHeight="1" outlineLevel="7" x14ac:dyDescent="0.2">
      <c r="A1418" s="221"/>
      <c r="B1418" s="227"/>
      <c r="C1418" s="248"/>
      <c r="D1418" s="248"/>
      <c r="E1418" s="254"/>
      <c r="F1418" s="265"/>
      <c r="G1418" s="270"/>
      <c r="H1418" s="270"/>
      <c r="I1418" s="4" t="s">
        <v>231</v>
      </c>
      <c r="J1418" s="259"/>
      <c r="K1418" s="259"/>
      <c r="L1418" s="234"/>
      <c r="M1418" s="116">
        <v>3.5330613613385115E-5</v>
      </c>
    </row>
    <row r="1419" spans="1:13" s="225" customFormat="1" ht="36" hidden="1" customHeight="1" outlineLevel="7" x14ac:dyDescent="0.2">
      <c r="A1419" s="221"/>
      <c r="B1419" s="227"/>
      <c r="C1419" s="248"/>
      <c r="D1419" s="248"/>
      <c r="E1419" s="254"/>
      <c r="F1419" s="265"/>
      <c r="G1419" s="270"/>
      <c r="H1419" s="270"/>
      <c r="I1419" s="4" t="s">
        <v>80</v>
      </c>
      <c r="J1419" s="259"/>
      <c r="K1419" s="259"/>
      <c r="L1419" s="234"/>
      <c r="M1419" s="116">
        <v>1.5141691548593622E-5</v>
      </c>
    </row>
    <row r="1420" spans="1:13" s="225" customFormat="1" ht="36" hidden="1" customHeight="1" outlineLevel="7" x14ac:dyDescent="0.2">
      <c r="A1420" s="221"/>
      <c r="B1420" s="227"/>
      <c r="C1420" s="248"/>
      <c r="D1420" s="248"/>
      <c r="E1420" s="254"/>
      <c r="F1420" s="265"/>
      <c r="G1420" s="270"/>
      <c r="H1420" s="270"/>
      <c r="I1420" s="4" t="s">
        <v>82</v>
      </c>
      <c r="J1420" s="259"/>
      <c r="K1420" s="259"/>
      <c r="L1420" s="234"/>
      <c r="M1420" s="116">
        <v>1.5141691548593622E-5</v>
      </c>
    </row>
    <row r="1421" spans="1:13" s="225" customFormat="1" ht="36" hidden="1" customHeight="1" outlineLevel="7" x14ac:dyDescent="0.2">
      <c r="A1421" s="221"/>
      <c r="B1421" s="227"/>
      <c r="C1421" s="248"/>
      <c r="D1421" s="248"/>
      <c r="E1421" s="254"/>
      <c r="F1421" s="265"/>
      <c r="G1421" s="270"/>
      <c r="H1421" s="270"/>
      <c r="I1421" s="4" t="s">
        <v>293</v>
      </c>
      <c r="J1421" s="259"/>
      <c r="K1421" s="259"/>
      <c r="L1421" s="234"/>
      <c r="M1421" s="116">
        <v>2.0188922064791498E-5</v>
      </c>
    </row>
    <row r="1422" spans="1:13" s="225" customFormat="1" ht="36" hidden="1" customHeight="1" outlineLevel="7" x14ac:dyDescent="0.2">
      <c r="A1422" s="221"/>
      <c r="B1422" s="227"/>
      <c r="C1422" s="248"/>
      <c r="D1422" s="248"/>
      <c r="E1422" s="254"/>
      <c r="F1422" s="265"/>
      <c r="G1422" s="270"/>
      <c r="H1422" s="270"/>
      <c r="I1422" s="4" t="s">
        <v>294</v>
      </c>
      <c r="J1422" s="259"/>
      <c r="K1422" s="259"/>
      <c r="L1422" s="234"/>
      <c r="M1422" s="116">
        <v>5.0472305161978744E-6</v>
      </c>
    </row>
    <row r="1423" spans="1:13" s="225" customFormat="1" ht="36" hidden="1" customHeight="1" outlineLevel="5" collapsed="1" x14ac:dyDescent="0.2">
      <c r="A1423" s="221"/>
      <c r="B1423" s="227"/>
      <c r="C1423" s="248"/>
      <c r="D1423" s="248"/>
      <c r="E1423" s="254"/>
      <c r="F1423" s="265"/>
      <c r="G1423" s="270"/>
      <c r="H1423" s="270"/>
      <c r="I1423" s="22" t="s">
        <v>207</v>
      </c>
      <c r="J1423" s="271"/>
      <c r="K1423" s="271"/>
      <c r="L1423" s="23"/>
      <c r="M1423" s="115">
        <v>2.2611592712566472E-4</v>
      </c>
    </row>
    <row r="1424" spans="1:13" s="225" customFormat="1" ht="36" hidden="1" customHeight="1" outlineLevel="7" x14ac:dyDescent="0.2">
      <c r="A1424" s="221"/>
      <c r="B1424" s="227"/>
      <c r="C1424" s="248"/>
      <c r="D1424" s="248"/>
      <c r="E1424" s="254"/>
      <c r="F1424" s="265"/>
      <c r="G1424" s="270"/>
      <c r="H1424" s="270"/>
      <c r="I1424" s="4" t="s">
        <v>291</v>
      </c>
      <c r="J1424" s="259"/>
      <c r="K1424" s="259"/>
      <c r="L1424" s="234"/>
      <c r="M1424" s="116">
        <v>1.1305796356283237E-5</v>
      </c>
    </row>
    <row r="1425" spans="1:13" s="225" customFormat="1" ht="36" hidden="1" customHeight="1" outlineLevel="7" x14ac:dyDescent="0.2">
      <c r="A1425" s="221"/>
      <c r="B1425" s="227"/>
      <c r="C1425" s="248"/>
      <c r="D1425" s="248"/>
      <c r="E1425" s="254"/>
      <c r="F1425" s="265"/>
      <c r="G1425" s="270"/>
      <c r="H1425" s="270"/>
      <c r="I1425" s="4" t="s">
        <v>292</v>
      </c>
      <c r="J1425" s="259"/>
      <c r="K1425" s="259"/>
      <c r="L1425" s="234"/>
      <c r="M1425" s="116">
        <v>1.1305796356283237E-5</v>
      </c>
    </row>
    <row r="1426" spans="1:13" s="225" customFormat="1" ht="36" hidden="1" customHeight="1" outlineLevel="7" x14ac:dyDescent="0.2">
      <c r="A1426" s="221"/>
      <c r="B1426" s="227"/>
      <c r="C1426" s="248"/>
      <c r="D1426" s="248"/>
      <c r="E1426" s="254"/>
      <c r="F1426" s="265"/>
      <c r="G1426" s="270"/>
      <c r="H1426" s="270"/>
      <c r="I1426" s="4" t="s">
        <v>231</v>
      </c>
      <c r="J1426" s="259"/>
      <c r="K1426" s="259"/>
      <c r="L1426" s="234"/>
      <c r="M1426" s="116">
        <v>7.914057449398265E-5</v>
      </c>
    </row>
    <row r="1427" spans="1:13" s="225" customFormat="1" ht="36" hidden="1" customHeight="1" outlineLevel="7" x14ac:dyDescent="0.2">
      <c r="A1427" s="221"/>
      <c r="B1427" s="227"/>
      <c r="C1427" s="248"/>
      <c r="D1427" s="248"/>
      <c r="E1427" s="254"/>
      <c r="F1427" s="265"/>
      <c r="G1427" s="270"/>
      <c r="H1427" s="270"/>
      <c r="I1427" s="4" t="s">
        <v>80</v>
      </c>
      <c r="J1427" s="259"/>
      <c r="K1427" s="259"/>
      <c r="L1427" s="234"/>
      <c r="M1427" s="116">
        <v>3.3917389068849709E-5</v>
      </c>
    </row>
    <row r="1428" spans="1:13" s="225" customFormat="1" ht="36" hidden="1" customHeight="1" outlineLevel="7" x14ac:dyDescent="0.2">
      <c r="A1428" s="221"/>
      <c r="B1428" s="227"/>
      <c r="C1428" s="248"/>
      <c r="D1428" s="248"/>
      <c r="E1428" s="254"/>
      <c r="F1428" s="265"/>
      <c r="G1428" s="270"/>
      <c r="H1428" s="270"/>
      <c r="I1428" s="4" t="s">
        <v>82</v>
      </c>
      <c r="J1428" s="259"/>
      <c r="K1428" s="259"/>
      <c r="L1428" s="234"/>
      <c r="M1428" s="116">
        <v>3.3917389068849709E-5</v>
      </c>
    </row>
    <row r="1429" spans="1:13" s="225" customFormat="1" ht="36" hidden="1" customHeight="1" outlineLevel="7" x14ac:dyDescent="0.2">
      <c r="A1429" s="221"/>
      <c r="B1429" s="227"/>
      <c r="C1429" s="248"/>
      <c r="D1429" s="248"/>
      <c r="E1429" s="254"/>
      <c r="F1429" s="265"/>
      <c r="G1429" s="270"/>
      <c r="H1429" s="270"/>
      <c r="I1429" s="4" t="s">
        <v>293</v>
      </c>
      <c r="J1429" s="259"/>
      <c r="K1429" s="259"/>
      <c r="L1429" s="234"/>
      <c r="M1429" s="116">
        <v>4.5223185425132948E-5</v>
      </c>
    </row>
    <row r="1430" spans="1:13" s="225" customFormat="1" ht="36" hidden="1" customHeight="1" outlineLevel="7" x14ac:dyDescent="0.2">
      <c r="A1430" s="221"/>
      <c r="B1430" s="227"/>
      <c r="C1430" s="248"/>
      <c r="D1430" s="248"/>
      <c r="E1430" s="254"/>
      <c r="F1430" s="265"/>
      <c r="G1430" s="270"/>
      <c r="H1430" s="270"/>
      <c r="I1430" s="4" t="s">
        <v>294</v>
      </c>
      <c r="J1430" s="259"/>
      <c r="K1430" s="259"/>
      <c r="L1430" s="234"/>
      <c r="M1430" s="116">
        <v>1.1305796356283237E-5</v>
      </c>
    </row>
    <row r="1431" spans="1:13" s="225" customFormat="1" ht="36" hidden="1" customHeight="1" outlineLevel="5" collapsed="1" x14ac:dyDescent="0.2">
      <c r="A1431" s="221"/>
      <c r="B1431" s="227"/>
      <c r="C1431" s="248"/>
      <c r="D1431" s="248"/>
      <c r="E1431" s="254"/>
      <c r="F1431" s="265"/>
      <c r="G1431" s="270"/>
      <c r="H1431" s="270"/>
      <c r="I1431" s="22" t="s">
        <v>208</v>
      </c>
      <c r="J1431" s="271"/>
      <c r="K1431" s="271"/>
      <c r="L1431" s="23"/>
      <c r="M1431" s="115">
        <v>2.1117612479771902E-4</v>
      </c>
    </row>
    <row r="1432" spans="1:13" s="225" customFormat="1" ht="36" hidden="1" customHeight="1" outlineLevel="7" x14ac:dyDescent="0.2">
      <c r="A1432" s="221"/>
      <c r="B1432" s="227"/>
      <c r="C1432" s="248"/>
      <c r="D1432" s="248"/>
      <c r="E1432" s="254"/>
      <c r="F1432" s="265"/>
      <c r="G1432" s="270"/>
      <c r="H1432" s="270"/>
      <c r="I1432" s="4" t="s">
        <v>291</v>
      </c>
      <c r="J1432" s="259"/>
      <c r="K1432" s="259"/>
      <c r="L1432" s="234"/>
      <c r="M1432" s="116">
        <v>1.0558806239885952E-5</v>
      </c>
    </row>
    <row r="1433" spans="1:13" s="225" customFormat="1" ht="36" hidden="1" customHeight="1" outlineLevel="7" x14ac:dyDescent="0.2">
      <c r="A1433" s="221"/>
      <c r="B1433" s="227"/>
      <c r="C1433" s="248"/>
      <c r="D1433" s="248"/>
      <c r="E1433" s="254"/>
      <c r="F1433" s="265"/>
      <c r="G1433" s="270"/>
      <c r="H1433" s="270"/>
      <c r="I1433" s="4" t="s">
        <v>292</v>
      </c>
      <c r="J1433" s="259"/>
      <c r="K1433" s="259"/>
      <c r="L1433" s="234"/>
      <c r="M1433" s="116">
        <v>1.0558806239885952E-5</v>
      </c>
    </row>
    <row r="1434" spans="1:13" s="225" customFormat="1" ht="36" hidden="1" customHeight="1" outlineLevel="7" x14ac:dyDescent="0.2">
      <c r="A1434" s="221"/>
      <c r="B1434" s="227"/>
      <c r="C1434" s="248"/>
      <c r="D1434" s="248"/>
      <c r="E1434" s="254"/>
      <c r="F1434" s="265"/>
      <c r="G1434" s="270"/>
      <c r="H1434" s="270"/>
      <c r="I1434" s="4" t="s">
        <v>231</v>
      </c>
      <c r="J1434" s="259"/>
      <c r="K1434" s="259"/>
      <c r="L1434" s="234"/>
      <c r="M1434" s="116">
        <v>7.3911643679201646E-5</v>
      </c>
    </row>
    <row r="1435" spans="1:13" s="225" customFormat="1" ht="36" hidden="1" customHeight="1" outlineLevel="7" x14ac:dyDescent="0.2">
      <c r="A1435" s="221"/>
      <c r="B1435" s="227"/>
      <c r="C1435" s="248"/>
      <c r="D1435" s="248"/>
      <c r="E1435" s="254"/>
      <c r="F1435" s="265"/>
      <c r="G1435" s="270"/>
      <c r="H1435" s="270"/>
      <c r="I1435" s="4" t="s">
        <v>80</v>
      </c>
      <c r="J1435" s="259"/>
      <c r="K1435" s="259"/>
      <c r="L1435" s="234"/>
      <c r="M1435" s="116">
        <v>3.167641871965785E-5</v>
      </c>
    </row>
    <row r="1436" spans="1:13" s="225" customFormat="1" ht="36" hidden="1" customHeight="1" outlineLevel="7" x14ac:dyDescent="0.2">
      <c r="A1436" s="221"/>
      <c r="B1436" s="227"/>
      <c r="C1436" s="248"/>
      <c r="D1436" s="248"/>
      <c r="E1436" s="254"/>
      <c r="F1436" s="265"/>
      <c r="G1436" s="270"/>
      <c r="H1436" s="270"/>
      <c r="I1436" s="4" t="s">
        <v>82</v>
      </c>
      <c r="J1436" s="259"/>
      <c r="K1436" s="259"/>
      <c r="L1436" s="234"/>
      <c r="M1436" s="116">
        <v>3.167641871965785E-5</v>
      </c>
    </row>
    <row r="1437" spans="1:13" s="225" customFormat="1" ht="36" hidden="1" customHeight="1" outlineLevel="7" x14ac:dyDescent="0.2">
      <c r="A1437" s="221"/>
      <c r="B1437" s="227"/>
      <c r="C1437" s="248"/>
      <c r="D1437" s="248"/>
      <c r="E1437" s="254"/>
      <c r="F1437" s="265"/>
      <c r="G1437" s="270"/>
      <c r="H1437" s="270"/>
      <c r="I1437" s="4" t="s">
        <v>293</v>
      </c>
      <c r="J1437" s="259"/>
      <c r="K1437" s="259"/>
      <c r="L1437" s="234"/>
      <c r="M1437" s="116">
        <v>4.2235224959543809E-5</v>
      </c>
    </row>
    <row r="1438" spans="1:13" s="225" customFormat="1" ht="36" hidden="1" customHeight="1" outlineLevel="7" x14ac:dyDescent="0.2">
      <c r="A1438" s="221"/>
      <c r="B1438" s="227"/>
      <c r="C1438" s="248"/>
      <c r="D1438" s="248"/>
      <c r="E1438" s="254"/>
      <c r="F1438" s="265"/>
      <c r="G1438" s="270"/>
      <c r="H1438" s="270"/>
      <c r="I1438" s="4" t="s">
        <v>294</v>
      </c>
      <c r="J1438" s="259"/>
      <c r="K1438" s="259"/>
      <c r="L1438" s="234"/>
      <c r="M1438" s="116">
        <v>1.0558806239885952E-5</v>
      </c>
    </row>
    <row r="1439" spans="1:13" s="225" customFormat="1" ht="36" hidden="1" customHeight="1" outlineLevel="5" collapsed="1" x14ac:dyDescent="0.2">
      <c r="A1439" s="221"/>
      <c r="B1439" s="227"/>
      <c r="C1439" s="248"/>
      <c r="D1439" s="248"/>
      <c r="E1439" s="254"/>
      <c r="F1439" s="265"/>
      <c r="G1439" s="270"/>
      <c r="H1439" s="270"/>
      <c r="I1439" s="22" t="s">
        <v>209</v>
      </c>
      <c r="J1439" s="271"/>
      <c r="K1439" s="271"/>
      <c r="L1439" s="23"/>
      <c r="M1439" s="115">
        <v>1.9280420571875877E-4</v>
      </c>
    </row>
    <row r="1440" spans="1:13" s="225" customFormat="1" ht="36" hidden="1" customHeight="1" outlineLevel="7" x14ac:dyDescent="0.2">
      <c r="A1440" s="221"/>
      <c r="B1440" s="227"/>
      <c r="C1440" s="248"/>
      <c r="D1440" s="248"/>
      <c r="E1440" s="254"/>
      <c r="F1440" s="265"/>
      <c r="G1440" s="270"/>
      <c r="H1440" s="270"/>
      <c r="I1440" s="4" t="s">
        <v>291</v>
      </c>
      <c r="J1440" s="259"/>
      <c r="K1440" s="259"/>
      <c r="L1440" s="234"/>
      <c r="M1440" s="116">
        <v>9.6402102859379386E-6</v>
      </c>
    </row>
    <row r="1441" spans="1:13" s="225" customFormat="1" ht="36" hidden="1" customHeight="1" outlineLevel="7" x14ac:dyDescent="0.2">
      <c r="A1441" s="221"/>
      <c r="B1441" s="227"/>
      <c r="C1441" s="248"/>
      <c r="D1441" s="248"/>
      <c r="E1441" s="254"/>
      <c r="F1441" s="265"/>
      <c r="G1441" s="270"/>
      <c r="H1441" s="270"/>
      <c r="I1441" s="4" t="s">
        <v>292</v>
      </c>
      <c r="J1441" s="259"/>
      <c r="K1441" s="259"/>
      <c r="L1441" s="234"/>
      <c r="M1441" s="116">
        <v>9.6402102859379386E-6</v>
      </c>
    </row>
    <row r="1442" spans="1:13" s="225" customFormat="1" ht="36" hidden="1" customHeight="1" outlineLevel="7" x14ac:dyDescent="0.2">
      <c r="A1442" s="221"/>
      <c r="B1442" s="227"/>
      <c r="C1442" s="248"/>
      <c r="D1442" s="248"/>
      <c r="E1442" s="254"/>
      <c r="F1442" s="265"/>
      <c r="G1442" s="270"/>
      <c r="H1442" s="270"/>
      <c r="I1442" s="4" t="s">
        <v>231</v>
      </c>
      <c r="J1442" s="259"/>
      <c r="K1442" s="259"/>
      <c r="L1442" s="234"/>
      <c r="M1442" s="116">
        <v>6.7481472001565558E-5</v>
      </c>
    </row>
    <row r="1443" spans="1:13" s="225" customFormat="1" ht="36" hidden="1" customHeight="1" outlineLevel="7" x14ac:dyDescent="0.2">
      <c r="A1443" s="221"/>
      <c r="B1443" s="227"/>
      <c r="C1443" s="248"/>
      <c r="D1443" s="248"/>
      <c r="E1443" s="254"/>
      <c r="F1443" s="265"/>
      <c r="G1443" s="270"/>
      <c r="H1443" s="270"/>
      <c r="I1443" s="4" t="s">
        <v>80</v>
      </c>
      <c r="J1443" s="259"/>
      <c r="K1443" s="259"/>
      <c r="L1443" s="234"/>
      <c r="M1443" s="116">
        <v>2.8920630857813814E-5</v>
      </c>
    </row>
    <row r="1444" spans="1:13" s="225" customFormat="1" ht="36" hidden="1" customHeight="1" outlineLevel="7" x14ac:dyDescent="0.2">
      <c r="A1444" s="221"/>
      <c r="B1444" s="227"/>
      <c r="C1444" s="248"/>
      <c r="D1444" s="248"/>
      <c r="E1444" s="254"/>
      <c r="F1444" s="265"/>
      <c r="G1444" s="270"/>
      <c r="H1444" s="270"/>
      <c r="I1444" s="4" t="s">
        <v>82</v>
      </c>
      <c r="J1444" s="259"/>
      <c r="K1444" s="259"/>
      <c r="L1444" s="234"/>
      <c r="M1444" s="116">
        <v>2.8920630857813814E-5</v>
      </c>
    </row>
    <row r="1445" spans="1:13" s="225" customFormat="1" ht="36" hidden="1" customHeight="1" outlineLevel="7" x14ac:dyDescent="0.2">
      <c r="A1445" s="221"/>
      <c r="B1445" s="227"/>
      <c r="C1445" s="248"/>
      <c r="D1445" s="248"/>
      <c r="E1445" s="254"/>
      <c r="F1445" s="265"/>
      <c r="G1445" s="270"/>
      <c r="H1445" s="270"/>
      <c r="I1445" s="4" t="s">
        <v>293</v>
      </c>
      <c r="J1445" s="259"/>
      <c r="K1445" s="259"/>
      <c r="L1445" s="234"/>
      <c r="M1445" s="116">
        <v>3.8560841143751754E-5</v>
      </c>
    </row>
    <row r="1446" spans="1:13" s="225" customFormat="1" ht="36" hidden="1" customHeight="1" outlineLevel="7" x14ac:dyDescent="0.2">
      <c r="A1446" s="221"/>
      <c r="B1446" s="227"/>
      <c r="C1446" s="248"/>
      <c r="D1446" s="248"/>
      <c r="E1446" s="254"/>
      <c r="F1446" s="265"/>
      <c r="G1446" s="270"/>
      <c r="H1446" s="270"/>
      <c r="I1446" s="4" t="s">
        <v>294</v>
      </c>
      <c r="J1446" s="259"/>
      <c r="K1446" s="259"/>
      <c r="L1446" s="234"/>
      <c r="M1446" s="116">
        <v>9.6402102859379386E-6</v>
      </c>
    </row>
    <row r="1447" spans="1:13" s="225" customFormat="1" ht="36" hidden="1" customHeight="1" outlineLevel="5" collapsed="1" x14ac:dyDescent="0.2">
      <c r="A1447" s="221"/>
      <c r="B1447" s="227"/>
      <c r="C1447" s="248"/>
      <c r="D1447" s="248"/>
      <c r="E1447" s="254"/>
      <c r="F1447" s="265"/>
      <c r="G1447" s="270"/>
      <c r="H1447" s="270"/>
      <c r="I1447" s="22" t="s">
        <v>210</v>
      </c>
      <c r="J1447" s="271"/>
      <c r="K1447" s="271"/>
      <c r="L1447" s="23"/>
      <c r="M1447" s="115">
        <v>1.877569752025609E-4</v>
      </c>
    </row>
    <row r="1448" spans="1:13" s="225" customFormat="1" ht="36" hidden="1" customHeight="1" outlineLevel="7" x14ac:dyDescent="0.2">
      <c r="A1448" s="221"/>
      <c r="B1448" s="227"/>
      <c r="C1448" s="248"/>
      <c r="D1448" s="248"/>
      <c r="E1448" s="254"/>
      <c r="F1448" s="265"/>
      <c r="G1448" s="270"/>
      <c r="H1448" s="270"/>
      <c r="I1448" s="4" t="s">
        <v>291</v>
      </c>
      <c r="J1448" s="259"/>
      <c r="K1448" s="259"/>
      <c r="L1448" s="234"/>
      <c r="M1448" s="116">
        <v>9.387848760128046E-6</v>
      </c>
    </row>
    <row r="1449" spans="1:13" s="225" customFormat="1" ht="36" hidden="1" customHeight="1" outlineLevel="7" x14ac:dyDescent="0.2">
      <c r="A1449" s="221"/>
      <c r="B1449" s="227"/>
      <c r="C1449" s="248"/>
      <c r="D1449" s="248"/>
      <c r="E1449" s="254"/>
      <c r="F1449" s="265"/>
      <c r="G1449" s="270"/>
      <c r="H1449" s="270"/>
      <c r="I1449" s="4" t="s">
        <v>292</v>
      </c>
      <c r="J1449" s="259"/>
      <c r="K1449" s="259"/>
      <c r="L1449" s="234"/>
      <c r="M1449" s="116">
        <v>9.387848760128046E-6</v>
      </c>
    </row>
    <row r="1450" spans="1:13" s="225" customFormat="1" ht="36" hidden="1" customHeight="1" outlineLevel="7" x14ac:dyDescent="0.2">
      <c r="A1450" s="221"/>
      <c r="B1450" s="227"/>
      <c r="C1450" s="248"/>
      <c r="D1450" s="248"/>
      <c r="E1450" s="254"/>
      <c r="F1450" s="265"/>
      <c r="G1450" s="270"/>
      <c r="H1450" s="270"/>
      <c r="I1450" s="4" t="s">
        <v>231</v>
      </c>
      <c r="J1450" s="259"/>
      <c r="K1450" s="259"/>
      <c r="L1450" s="234"/>
      <c r="M1450" s="116">
        <v>6.5714941320896313E-5</v>
      </c>
    </row>
    <row r="1451" spans="1:13" s="225" customFormat="1" ht="36" hidden="1" customHeight="1" outlineLevel="7" x14ac:dyDescent="0.2">
      <c r="A1451" s="221"/>
      <c r="B1451" s="227"/>
      <c r="C1451" s="248"/>
      <c r="D1451" s="248"/>
      <c r="E1451" s="254"/>
      <c r="F1451" s="265"/>
      <c r="G1451" s="270"/>
      <c r="H1451" s="270"/>
      <c r="I1451" s="4" t="s">
        <v>80</v>
      </c>
      <c r="J1451" s="259"/>
      <c r="K1451" s="259"/>
      <c r="L1451" s="234"/>
      <c r="M1451" s="116">
        <v>2.8163546280384133E-5</v>
      </c>
    </row>
    <row r="1452" spans="1:13" s="225" customFormat="1" ht="36" hidden="1" customHeight="1" outlineLevel="7" x14ac:dyDescent="0.2">
      <c r="A1452" s="221"/>
      <c r="B1452" s="227"/>
      <c r="C1452" s="248"/>
      <c r="D1452" s="248"/>
      <c r="E1452" s="254"/>
      <c r="F1452" s="265"/>
      <c r="G1452" s="270"/>
      <c r="H1452" s="270"/>
      <c r="I1452" s="4" t="s">
        <v>82</v>
      </c>
      <c r="J1452" s="259"/>
      <c r="K1452" s="259"/>
      <c r="L1452" s="234"/>
      <c r="M1452" s="116">
        <v>2.8163546280384133E-5</v>
      </c>
    </row>
    <row r="1453" spans="1:13" s="225" customFormat="1" ht="36" hidden="1" customHeight="1" outlineLevel="7" x14ac:dyDescent="0.2">
      <c r="A1453" s="221"/>
      <c r="B1453" s="227"/>
      <c r="C1453" s="248"/>
      <c r="D1453" s="248"/>
      <c r="E1453" s="254"/>
      <c r="F1453" s="265"/>
      <c r="G1453" s="270"/>
      <c r="H1453" s="270"/>
      <c r="I1453" s="4" t="s">
        <v>293</v>
      </c>
      <c r="J1453" s="259"/>
      <c r="K1453" s="259"/>
      <c r="L1453" s="234"/>
      <c r="M1453" s="116">
        <v>3.7551395040512184E-5</v>
      </c>
    </row>
    <row r="1454" spans="1:13" s="225" customFormat="1" ht="36" hidden="1" customHeight="1" outlineLevel="7" x14ac:dyDescent="0.2">
      <c r="A1454" s="221"/>
      <c r="B1454" s="227"/>
      <c r="C1454" s="248"/>
      <c r="D1454" s="248"/>
      <c r="E1454" s="254"/>
      <c r="F1454" s="265"/>
      <c r="G1454" s="270"/>
      <c r="H1454" s="270"/>
      <c r="I1454" s="4" t="s">
        <v>294</v>
      </c>
      <c r="J1454" s="259"/>
      <c r="K1454" s="259"/>
      <c r="L1454" s="234"/>
      <c r="M1454" s="116">
        <v>9.387848760128046E-6</v>
      </c>
    </row>
    <row r="1455" spans="1:13" s="225" customFormat="1" ht="36" hidden="1" customHeight="1" outlineLevel="5" collapsed="1" x14ac:dyDescent="0.2">
      <c r="A1455" s="221"/>
      <c r="B1455" s="227"/>
      <c r="C1455" s="248"/>
      <c r="D1455" s="248"/>
      <c r="E1455" s="254"/>
      <c r="F1455" s="265"/>
      <c r="G1455" s="270"/>
      <c r="H1455" s="270"/>
      <c r="I1455" s="22" t="s">
        <v>211</v>
      </c>
      <c r="J1455" s="271"/>
      <c r="K1455" s="271"/>
      <c r="L1455" s="23"/>
      <c r="M1455" s="115">
        <v>1.877569752025609E-4</v>
      </c>
    </row>
    <row r="1456" spans="1:13" s="225" customFormat="1" ht="36" hidden="1" customHeight="1" outlineLevel="7" x14ac:dyDescent="0.2">
      <c r="A1456" s="221"/>
      <c r="B1456" s="227"/>
      <c r="C1456" s="248"/>
      <c r="D1456" s="248"/>
      <c r="E1456" s="254"/>
      <c r="F1456" s="265"/>
      <c r="G1456" s="270"/>
      <c r="H1456" s="270"/>
      <c r="I1456" s="4" t="s">
        <v>291</v>
      </c>
      <c r="J1456" s="259"/>
      <c r="K1456" s="259"/>
      <c r="L1456" s="234"/>
      <c r="M1456" s="116">
        <v>9.387848760128046E-6</v>
      </c>
    </row>
    <row r="1457" spans="1:13" s="225" customFormat="1" ht="36" hidden="1" customHeight="1" outlineLevel="7" x14ac:dyDescent="0.2">
      <c r="A1457" s="221"/>
      <c r="B1457" s="227"/>
      <c r="C1457" s="248"/>
      <c r="D1457" s="248"/>
      <c r="E1457" s="254"/>
      <c r="F1457" s="265"/>
      <c r="G1457" s="270"/>
      <c r="H1457" s="270"/>
      <c r="I1457" s="4" t="s">
        <v>292</v>
      </c>
      <c r="J1457" s="259"/>
      <c r="K1457" s="259"/>
      <c r="L1457" s="234"/>
      <c r="M1457" s="116">
        <v>9.387848760128046E-6</v>
      </c>
    </row>
    <row r="1458" spans="1:13" s="225" customFormat="1" ht="36" hidden="1" customHeight="1" outlineLevel="7" x14ac:dyDescent="0.2">
      <c r="A1458" s="221"/>
      <c r="B1458" s="227"/>
      <c r="C1458" s="248"/>
      <c r="D1458" s="248"/>
      <c r="E1458" s="254"/>
      <c r="F1458" s="265"/>
      <c r="G1458" s="270"/>
      <c r="H1458" s="270"/>
      <c r="I1458" s="4" t="s">
        <v>231</v>
      </c>
      <c r="J1458" s="259"/>
      <c r="K1458" s="259"/>
      <c r="L1458" s="234"/>
      <c r="M1458" s="116">
        <v>6.5714941320896313E-5</v>
      </c>
    </row>
    <row r="1459" spans="1:13" s="225" customFormat="1" ht="36" hidden="1" customHeight="1" outlineLevel="7" x14ac:dyDescent="0.2">
      <c r="A1459" s="221"/>
      <c r="B1459" s="227"/>
      <c r="C1459" s="248"/>
      <c r="D1459" s="248"/>
      <c r="E1459" s="254"/>
      <c r="F1459" s="265"/>
      <c r="G1459" s="270"/>
      <c r="H1459" s="270"/>
      <c r="I1459" s="4" t="s">
        <v>80</v>
      </c>
      <c r="J1459" s="259"/>
      <c r="K1459" s="259"/>
      <c r="L1459" s="234"/>
      <c r="M1459" s="116">
        <v>2.8163546280384133E-5</v>
      </c>
    </row>
    <row r="1460" spans="1:13" s="225" customFormat="1" ht="36" hidden="1" customHeight="1" outlineLevel="7" x14ac:dyDescent="0.2">
      <c r="A1460" s="221"/>
      <c r="B1460" s="227"/>
      <c r="C1460" s="248"/>
      <c r="D1460" s="248"/>
      <c r="E1460" s="254"/>
      <c r="F1460" s="265"/>
      <c r="G1460" s="270"/>
      <c r="H1460" s="270"/>
      <c r="I1460" s="4" t="s">
        <v>82</v>
      </c>
      <c r="J1460" s="259"/>
      <c r="K1460" s="259"/>
      <c r="L1460" s="234"/>
      <c r="M1460" s="116">
        <v>2.8163546280384133E-5</v>
      </c>
    </row>
    <row r="1461" spans="1:13" s="225" customFormat="1" ht="36" hidden="1" customHeight="1" outlineLevel="7" x14ac:dyDescent="0.2">
      <c r="A1461" s="221"/>
      <c r="B1461" s="227"/>
      <c r="C1461" s="248"/>
      <c r="D1461" s="248"/>
      <c r="E1461" s="254"/>
      <c r="F1461" s="265"/>
      <c r="G1461" s="270"/>
      <c r="H1461" s="270"/>
      <c r="I1461" s="4" t="s">
        <v>293</v>
      </c>
      <c r="J1461" s="259"/>
      <c r="K1461" s="259"/>
      <c r="L1461" s="234"/>
      <c r="M1461" s="116">
        <v>3.7551395040512184E-5</v>
      </c>
    </row>
    <row r="1462" spans="1:13" s="225" customFormat="1" ht="36" hidden="1" customHeight="1" outlineLevel="7" x14ac:dyDescent="0.2">
      <c r="A1462" s="221"/>
      <c r="B1462" s="227"/>
      <c r="C1462" s="248"/>
      <c r="D1462" s="248"/>
      <c r="E1462" s="254"/>
      <c r="F1462" s="265"/>
      <c r="G1462" s="270"/>
      <c r="H1462" s="270"/>
      <c r="I1462" s="4" t="s">
        <v>294</v>
      </c>
      <c r="J1462" s="259"/>
      <c r="K1462" s="259"/>
      <c r="L1462" s="234"/>
      <c r="M1462" s="116">
        <v>9.387848760128046E-6</v>
      </c>
    </row>
    <row r="1463" spans="1:13" s="225" customFormat="1" ht="36" hidden="1" customHeight="1" outlineLevel="5" collapsed="1" x14ac:dyDescent="0.2">
      <c r="A1463" s="221"/>
      <c r="B1463" s="227"/>
      <c r="C1463" s="248"/>
      <c r="D1463" s="248"/>
      <c r="E1463" s="254"/>
      <c r="F1463" s="265"/>
      <c r="G1463" s="270"/>
      <c r="H1463" s="270"/>
      <c r="I1463" s="22" t="s">
        <v>212</v>
      </c>
      <c r="J1463" s="271"/>
      <c r="K1463" s="271"/>
      <c r="L1463" s="23"/>
      <c r="M1463" s="115">
        <v>2.0188922064791497E-4</v>
      </c>
    </row>
    <row r="1464" spans="1:13" s="225" customFormat="1" ht="36" hidden="1" customHeight="1" outlineLevel="7" x14ac:dyDescent="0.2">
      <c r="A1464" s="221"/>
      <c r="B1464" s="227"/>
      <c r="C1464" s="248"/>
      <c r="D1464" s="248"/>
      <c r="E1464" s="254"/>
      <c r="F1464" s="265"/>
      <c r="G1464" s="270"/>
      <c r="H1464" s="270"/>
      <c r="I1464" s="4" t="s">
        <v>291</v>
      </c>
      <c r="J1464" s="259"/>
      <c r="K1464" s="259"/>
      <c r="L1464" s="234"/>
      <c r="M1464" s="116">
        <v>1.0094461032395749E-5</v>
      </c>
    </row>
    <row r="1465" spans="1:13" s="225" customFormat="1" ht="36" hidden="1" customHeight="1" outlineLevel="7" x14ac:dyDescent="0.2">
      <c r="A1465" s="221"/>
      <c r="B1465" s="227"/>
      <c r="C1465" s="248"/>
      <c r="D1465" s="248"/>
      <c r="E1465" s="254"/>
      <c r="F1465" s="265"/>
      <c r="G1465" s="270"/>
      <c r="H1465" s="270"/>
      <c r="I1465" s="4" t="s">
        <v>292</v>
      </c>
      <c r="J1465" s="259"/>
      <c r="K1465" s="259"/>
      <c r="L1465" s="234"/>
      <c r="M1465" s="116">
        <v>1.0094461032395749E-5</v>
      </c>
    </row>
    <row r="1466" spans="1:13" s="225" customFormat="1" ht="36" hidden="1" customHeight="1" outlineLevel="7" x14ac:dyDescent="0.2">
      <c r="A1466" s="221"/>
      <c r="B1466" s="227"/>
      <c r="C1466" s="248"/>
      <c r="D1466" s="248"/>
      <c r="E1466" s="254"/>
      <c r="F1466" s="265"/>
      <c r="G1466" s="270"/>
      <c r="H1466" s="270"/>
      <c r="I1466" s="4" t="s">
        <v>231</v>
      </c>
      <c r="J1466" s="259"/>
      <c r="K1466" s="259"/>
      <c r="L1466" s="234"/>
      <c r="M1466" s="116">
        <v>7.066122722677023E-5</v>
      </c>
    </row>
    <row r="1467" spans="1:13" s="225" customFormat="1" ht="36" hidden="1" customHeight="1" outlineLevel="7" x14ac:dyDescent="0.2">
      <c r="A1467" s="221"/>
      <c r="B1467" s="227"/>
      <c r="C1467" s="248"/>
      <c r="D1467" s="248"/>
      <c r="E1467" s="254"/>
      <c r="F1467" s="265"/>
      <c r="G1467" s="270"/>
      <c r="H1467" s="270"/>
      <c r="I1467" s="4" t="s">
        <v>80</v>
      </c>
      <c r="J1467" s="259"/>
      <c r="K1467" s="259"/>
      <c r="L1467" s="234"/>
      <c r="M1467" s="116">
        <v>3.0283383097187245E-5</v>
      </c>
    </row>
    <row r="1468" spans="1:13" s="225" customFormat="1" ht="36" hidden="1" customHeight="1" outlineLevel="7" x14ac:dyDescent="0.2">
      <c r="A1468" s="221"/>
      <c r="B1468" s="227"/>
      <c r="C1468" s="248"/>
      <c r="D1468" s="248"/>
      <c r="E1468" s="254"/>
      <c r="F1468" s="265"/>
      <c r="G1468" s="270"/>
      <c r="H1468" s="270"/>
      <c r="I1468" s="4" t="s">
        <v>82</v>
      </c>
      <c r="J1468" s="259"/>
      <c r="K1468" s="259"/>
      <c r="L1468" s="234"/>
      <c r="M1468" s="116">
        <v>3.0283383097187245E-5</v>
      </c>
    </row>
    <row r="1469" spans="1:13" s="225" customFormat="1" ht="36" hidden="1" customHeight="1" outlineLevel="7" x14ac:dyDescent="0.2">
      <c r="A1469" s="221"/>
      <c r="B1469" s="227"/>
      <c r="C1469" s="248"/>
      <c r="D1469" s="248"/>
      <c r="E1469" s="254"/>
      <c r="F1469" s="265"/>
      <c r="G1469" s="270"/>
      <c r="H1469" s="270"/>
      <c r="I1469" s="4" t="s">
        <v>293</v>
      </c>
      <c r="J1469" s="259"/>
      <c r="K1469" s="259"/>
      <c r="L1469" s="234"/>
      <c r="M1469" s="116">
        <v>4.0377844129582995E-5</v>
      </c>
    </row>
    <row r="1470" spans="1:13" s="225" customFormat="1" ht="36" hidden="1" customHeight="1" outlineLevel="7" x14ac:dyDescent="0.2">
      <c r="A1470" s="221"/>
      <c r="B1470" s="227"/>
      <c r="C1470" s="248"/>
      <c r="D1470" s="248"/>
      <c r="E1470" s="254"/>
      <c r="F1470" s="265"/>
      <c r="G1470" s="270"/>
      <c r="H1470" s="270"/>
      <c r="I1470" s="4" t="s">
        <v>294</v>
      </c>
      <c r="J1470" s="259"/>
      <c r="K1470" s="259"/>
      <c r="L1470" s="234"/>
      <c r="M1470" s="116">
        <v>1.0094461032395749E-5</v>
      </c>
    </row>
    <row r="1471" spans="1:13" s="225" customFormat="1" ht="36" hidden="1" customHeight="1" outlineLevel="5" collapsed="1" x14ac:dyDescent="0.2">
      <c r="A1471" s="221"/>
      <c r="B1471" s="227"/>
      <c r="C1471" s="248"/>
      <c r="D1471" s="248"/>
      <c r="E1471" s="254"/>
      <c r="F1471" s="265"/>
      <c r="G1471" s="270"/>
      <c r="H1471" s="270"/>
      <c r="I1471" s="22" t="s">
        <v>213</v>
      </c>
      <c r="J1471" s="271"/>
      <c r="K1471" s="271"/>
      <c r="L1471" s="23"/>
      <c r="M1471" s="115">
        <v>2.0188922064791497E-4</v>
      </c>
    </row>
    <row r="1472" spans="1:13" s="225" customFormat="1" ht="36" hidden="1" customHeight="1" outlineLevel="7" x14ac:dyDescent="0.2">
      <c r="A1472" s="221"/>
      <c r="B1472" s="227"/>
      <c r="C1472" s="248"/>
      <c r="D1472" s="248"/>
      <c r="E1472" s="254"/>
      <c r="F1472" s="265"/>
      <c r="G1472" s="270"/>
      <c r="H1472" s="270"/>
      <c r="I1472" s="4" t="s">
        <v>291</v>
      </c>
      <c r="J1472" s="259"/>
      <c r="K1472" s="259"/>
      <c r="L1472" s="234"/>
      <c r="M1472" s="116">
        <v>1.0094461032395749E-5</v>
      </c>
    </row>
    <row r="1473" spans="1:13" s="225" customFormat="1" ht="36" hidden="1" customHeight="1" outlineLevel="7" x14ac:dyDescent="0.2">
      <c r="A1473" s="221"/>
      <c r="B1473" s="227"/>
      <c r="C1473" s="248"/>
      <c r="D1473" s="248"/>
      <c r="E1473" s="254"/>
      <c r="F1473" s="265"/>
      <c r="G1473" s="270"/>
      <c r="H1473" s="270"/>
      <c r="I1473" s="4" t="s">
        <v>292</v>
      </c>
      <c r="J1473" s="259"/>
      <c r="K1473" s="259"/>
      <c r="L1473" s="234"/>
      <c r="M1473" s="116">
        <v>1.0094461032395749E-5</v>
      </c>
    </row>
    <row r="1474" spans="1:13" s="225" customFormat="1" ht="36" hidden="1" customHeight="1" outlineLevel="7" x14ac:dyDescent="0.2">
      <c r="A1474" s="221"/>
      <c r="B1474" s="227"/>
      <c r="C1474" s="248"/>
      <c r="D1474" s="248"/>
      <c r="E1474" s="254"/>
      <c r="F1474" s="265"/>
      <c r="G1474" s="270"/>
      <c r="H1474" s="270"/>
      <c r="I1474" s="4" t="s">
        <v>231</v>
      </c>
      <c r="J1474" s="259"/>
      <c r="K1474" s="259"/>
      <c r="L1474" s="234"/>
      <c r="M1474" s="116">
        <v>7.066122722677023E-5</v>
      </c>
    </row>
    <row r="1475" spans="1:13" s="225" customFormat="1" ht="36" hidden="1" customHeight="1" outlineLevel="7" x14ac:dyDescent="0.2">
      <c r="A1475" s="221"/>
      <c r="B1475" s="227"/>
      <c r="C1475" s="248"/>
      <c r="D1475" s="248"/>
      <c r="E1475" s="254"/>
      <c r="F1475" s="265"/>
      <c r="G1475" s="270"/>
      <c r="H1475" s="270"/>
      <c r="I1475" s="4" t="s">
        <v>80</v>
      </c>
      <c r="J1475" s="259"/>
      <c r="K1475" s="259"/>
      <c r="L1475" s="234"/>
      <c r="M1475" s="116">
        <v>3.0283383097187245E-5</v>
      </c>
    </row>
    <row r="1476" spans="1:13" s="225" customFormat="1" ht="36" hidden="1" customHeight="1" outlineLevel="7" x14ac:dyDescent="0.2">
      <c r="A1476" s="221"/>
      <c r="B1476" s="227"/>
      <c r="C1476" s="248"/>
      <c r="D1476" s="248"/>
      <c r="E1476" s="254"/>
      <c r="F1476" s="265"/>
      <c r="G1476" s="270"/>
      <c r="H1476" s="270"/>
      <c r="I1476" s="4" t="s">
        <v>82</v>
      </c>
      <c r="J1476" s="259"/>
      <c r="K1476" s="259"/>
      <c r="L1476" s="234"/>
      <c r="M1476" s="116">
        <v>3.0283383097187245E-5</v>
      </c>
    </row>
    <row r="1477" spans="1:13" s="225" customFormat="1" ht="36" hidden="1" customHeight="1" outlineLevel="7" x14ac:dyDescent="0.2">
      <c r="A1477" s="221"/>
      <c r="B1477" s="227"/>
      <c r="C1477" s="248"/>
      <c r="D1477" s="248"/>
      <c r="E1477" s="254"/>
      <c r="F1477" s="265"/>
      <c r="G1477" s="270"/>
      <c r="H1477" s="270"/>
      <c r="I1477" s="4" t="s">
        <v>293</v>
      </c>
      <c r="J1477" s="259"/>
      <c r="K1477" s="259"/>
      <c r="L1477" s="234"/>
      <c r="M1477" s="116">
        <v>4.0377844129582995E-5</v>
      </c>
    </row>
    <row r="1478" spans="1:13" s="225" customFormat="1" ht="36" hidden="1" customHeight="1" outlineLevel="7" x14ac:dyDescent="0.2">
      <c r="A1478" s="221"/>
      <c r="B1478" s="227"/>
      <c r="C1478" s="248"/>
      <c r="D1478" s="248"/>
      <c r="E1478" s="254"/>
      <c r="F1478" s="265"/>
      <c r="G1478" s="270"/>
      <c r="H1478" s="270"/>
      <c r="I1478" s="4" t="s">
        <v>294</v>
      </c>
      <c r="J1478" s="259"/>
      <c r="K1478" s="259"/>
      <c r="L1478" s="234"/>
      <c r="M1478" s="116">
        <v>1.0094461032395749E-5</v>
      </c>
    </row>
    <row r="1479" spans="1:13" s="225" customFormat="1" ht="36" hidden="1" customHeight="1" outlineLevel="5" collapsed="1" x14ac:dyDescent="0.2">
      <c r="A1479" s="221"/>
      <c r="B1479" s="227"/>
      <c r="C1479" s="248"/>
      <c r="D1479" s="248"/>
      <c r="E1479" s="254"/>
      <c r="F1479" s="265"/>
      <c r="G1479" s="270"/>
      <c r="H1479" s="270"/>
      <c r="I1479" s="22" t="s">
        <v>214</v>
      </c>
      <c r="J1479" s="271"/>
      <c r="K1479" s="271"/>
      <c r="L1479" s="23"/>
      <c r="M1479" s="115">
        <v>2.0188922064791497E-4</v>
      </c>
    </row>
    <row r="1480" spans="1:13" s="225" customFormat="1" ht="36" hidden="1" customHeight="1" outlineLevel="7" x14ac:dyDescent="0.2">
      <c r="A1480" s="221"/>
      <c r="B1480" s="227"/>
      <c r="C1480" s="248"/>
      <c r="D1480" s="248"/>
      <c r="E1480" s="254"/>
      <c r="F1480" s="265"/>
      <c r="G1480" s="270"/>
      <c r="H1480" s="270"/>
      <c r="I1480" s="4" t="s">
        <v>291</v>
      </c>
      <c r="J1480" s="259"/>
      <c r="K1480" s="259"/>
      <c r="L1480" s="234"/>
      <c r="M1480" s="116">
        <v>1.0094461032395749E-5</v>
      </c>
    </row>
    <row r="1481" spans="1:13" s="225" customFormat="1" ht="36" hidden="1" customHeight="1" outlineLevel="7" x14ac:dyDescent="0.2">
      <c r="A1481" s="221"/>
      <c r="B1481" s="227"/>
      <c r="C1481" s="248"/>
      <c r="D1481" s="248"/>
      <c r="E1481" s="254"/>
      <c r="F1481" s="265"/>
      <c r="G1481" s="270"/>
      <c r="H1481" s="270"/>
      <c r="I1481" s="4" t="s">
        <v>292</v>
      </c>
      <c r="J1481" s="259"/>
      <c r="K1481" s="259"/>
      <c r="L1481" s="234"/>
      <c r="M1481" s="116">
        <v>1.0094461032395749E-5</v>
      </c>
    </row>
    <row r="1482" spans="1:13" s="225" customFormat="1" ht="36" hidden="1" customHeight="1" outlineLevel="7" x14ac:dyDescent="0.2">
      <c r="A1482" s="221"/>
      <c r="B1482" s="227"/>
      <c r="C1482" s="248"/>
      <c r="D1482" s="248"/>
      <c r="E1482" s="254"/>
      <c r="F1482" s="265"/>
      <c r="G1482" s="270"/>
      <c r="H1482" s="270"/>
      <c r="I1482" s="4" t="s">
        <v>231</v>
      </c>
      <c r="J1482" s="259"/>
      <c r="K1482" s="259"/>
      <c r="L1482" s="234"/>
      <c r="M1482" s="116">
        <v>7.066122722677023E-5</v>
      </c>
    </row>
    <row r="1483" spans="1:13" s="225" customFormat="1" ht="36" hidden="1" customHeight="1" outlineLevel="7" x14ac:dyDescent="0.2">
      <c r="A1483" s="221"/>
      <c r="B1483" s="227"/>
      <c r="C1483" s="248"/>
      <c r="D1483" s="248"/>
      <c r="E1483" s="254"/>
      <c r="F1483" s="265"/>
      <c r="G1483" s="270"/>
      <c r="H1483" s="270"/>
      <c r="I1483" s="4" t="s">
        <v>80</v>
      </c>
      <c r="J1483" s="259"/>
      <c r="K1483" s="259"/>
      <c r="L1483" s="234"/>
      <c r="M1483" s="116">
        <v>3.0283383097187245E-5</v>
      </c>
    </row>
    <row r="1484" spans="1:13" s="225" customFormat="1" ht="36" hidden="1" customHeight="1" outlineLevel="7" x14ac:dyDescent="0.2">
      <c r="A1484" s="221"/>
      <c r="B1484" s="227"/>
      <c r="C1484" s="248"/>
      <c r="D1484" s="248"/>
      <c r="E1484" s="254"/>
      <c r="F1484" s="265"/>
      <c r="G1484" s="270"/>
      <c r="H1484" s="270"/>
      <c r="I1484" s="4" t="s">
        <v>82</v>
      </c>
      <c r="J1484" s="259"/>
      <c r="K1484" s="259"/>
      <c r="L1484" s="234"/>
      <c r="M1484" s="116">
        <v>3.0283383097187245E-5</v>
      </c>
    </row>
    <row r="1485" spans="1:13" s="225" customFormat="1" ht="36" hidden="1" customHeight="1" outlineLevel="7" x14ac:dyDescent="0.2">
      <c r="A1485" s="221"/>
      <c r="B1485" s="227"/>
      <c r="C1485" s="248"/>
      <c r="D1485" s="248"/>
      <c r="E1485" s="254"/>
      <c r="F1485" s="265"/>
      <c r="G1485" s="270"/>
      <c r="H1485" s="270"/>
      <c r="I1485" s="4" t="s">
        <v>293</v>
      </c>
      <c r="J1485" s="259"/>
      <c r="K1485" s="259"/>
      <c r="L1485" s="234"/>
      <c r="M1485" s="116">
        <v>4.0377844129582995E-5</v>
      </c>
    </row>
    <row r="1486" spans="1:13" s="225" customFormat="1" ht="36" hidden="1" customHeight="1" outlineLevel="7" x14ac:dyDescent="0.2">
      <c r="A1486" s="221"/>
      <c r="B1486" s="227"/>
      <c r="C1486" s="248"/>
      <c r="D1486" s="248"/>
      <c r="E1486" s="254"/>
      <c r="F1486" s="265"/>
      <c r="G1486" s="270"/>
      <c r="H1486" s="270"/>
      <c r="I1486" s="4" t="s">
        <v>294</v>
      </c>
      <c r="J1486" s="259"/>
      <c r="K1486" s="259"/>
      <c r="L1486" s="234"/>
      <c r="M1486" s="116">
        <v>1.0094461032395749E-5</v>
      </c>
    </row>
    <row r="1487" spans="1:13" s="225" customFormat="1" ht="36" hidden="1" customHeight="1" outlineLevel="5" collapsed="1" x14ac:dyDescent="0.2">
      <c r="A1487" s="221"/>
      <c r="B1487" s="227"/>
      <c r="C1487" s="248"/>
      <c r="D1487" s="248"/>
      <c r="E1487" s="254"/>
      <c r="F1487" s="265"/>
      <c r="G1487" s="270"/>
      <c r="H1487" s="270"/>
      <c r="I1487" s="22" t="s">
        <v>215</v>
      </c>
      <c r="J1487" s="271"/>
      <c r="K1487" s="271"/>
      <c r="L1487" s="23"/>
      <c r="M1487" s="115">
        <v>1.0094461032395748E-4</v>
      </c>
    </row>
    <row r="1488" spans="1:13" s="225" customFormat="1" ht="36" hidden="1" customHeight="1" outlineLevel="7" x14ac:dyDescent="0.2">
      <c r="A1488" s="221"/>
      <c r="B1488" s="227"/>
      <c r="C1488" s="248"/>
      <c r="D1488" s="248"/>
      <c r="E1488" s="254"/>
      <c r="F1488" s="265"/>
      <c r="G1488" s="270"/>
      <c r="H1488" s="270"/>
      <c r="I1488" s="4" t="s">
        <v>291</v>
      </c>
      <c r="J1488" s="259"/>
      <c r="K1488" s="259"/>
      <c r="L1488" s="234"/>
      <c r="M1488" s="116">
        <v>5.0472305161978744E-6</v>
      </c>
    </row>
    <row r="1489" spans="1:13" s="225" customFormat="1" ht="36" hidden="1" customHeight="1" outlineLevel="7" x14ac:dyDescent="0.2">
      <c r="A1489" s="221"/>
      <c r="B1489" s="227"/>
      <c r="C1489" s="248"/>
      <c r="D1489" s="248"/>
      <c r="E1489" s="254"/>
      <c r="F1489" s="265"/>
      <c r="G1489" s="270"/>
      <c r="H1489" s="270"/>
      <c r="I1489" s="4" t="s">
        <v>292</v>
      </c>
      <c r="J1489" s="259"/>
      <c r="K1489" s="259"/>
      <c r="L1489" s="234"/>
      <c r="M1489" s="116">
        <v>5.0472305161978744E-6</v>
      </c>
    </row>
    <row r="1490" spans="1:13" s="225" customFormat="1" ht="36" hidden="1" customHeight="1" outlineLevel="7" x14ac:dyDescent="0.2">
      <c r="A1490" s="221"/>
      <c r="B1490" s="227"/>
      <c r="C1490" s="248"/>
      <c r="D1490" s="248"/>
      <c r="E1490" s="254"/>
      <c r="F1490" s="265"/>
      <c r="G1490" s="270"/>
      <c r="H1490" s="270"/>
      <c r="I1490" s="4" t="s">
        <v>231</v>
      </c>
      <c r="J1490" s="259"/>
      <c r="K1490" s="259"/>
      <c r="L1490" s="234"/>
      <c r="M1490" s="116">
        <v>3.5330613613385115E-5</v>
      </c>
    </row>
    <row r="1491" spans="1:13" s="225" customFormat="1" ht="36" hidden="1" customHeight="1" outlineLevel="7" x14ac:dyDescent="0.2">
      <c r="A1491" s="221"/>
      <c r="B1491" s="227"/>
      <c r="C1491" s="248"/>
      <c r="D1491" s="248"/>
      <c r="E1491" s="254"/>
      <c r="F1491" s="265"/>
      <c r="G1491" s="270"/>
      <c r="H1491" s="270"/>
      <c r="I1491" s="4" t="s">
        <v>80</v>
      </c>
      <c r="J1491" s="259"/>
      <c r="K1491" s="259"/>
      <c r="L1491" s="234"/>
      <c r="M1491" s="116">
        <v>1.5141691548593622E-5</v>
      </c>
    </row>
    <row r="1492" spans="1:13" s="225" customFormat="1" ht="36" hidden="1" customHeight="1" outlineLevel="7" x14ac:dyDescent="0.2">
      <c r="A1492" s="221"/>
      <c r="B1492" s="227"/>
      <c r="C1492" s="248"/>
      <c r="D1492" s="248"/>
      <c r="E1492" s="254"/>
      <c r="F1492" s="265"/>
      <c r="G1492" s="270"/>
      <c r="H1492" s="270"/>
      <c r="I1492" s="4" t="s">
        <v>82</v>
      </c>
      <c r="J1492" s="259"/>
      <c r="K1492" s="259"/>
      <c r="L1492" s="234"/>
      <c r="M1492" s="116">
        <v>1.5141691548593622E-5</v>
      </c>
    </row>
    <row r="1493" spans="1:13" s="225" customFormat="1" ht="36" hidden="1" customHeight="1" outlineLevel="7" x14ac:dyDescent="0.2">
      <c r="A1493" s="221"/>
      <c r="B1493" s="227"/>
      <c r="C1493" s="248"/>
      <c r="D1493" s="248"/>
      <c r="E1493" s="254"/>
      <c r="F1493" s="265"/>
      <c r="G1493" s="270"/>
      <c r="H1493" s="270"/>
      <c r="I1493" s="4" t="s">
        <v>293</v>
      </c>
      <c r="J1493" s="259"/>
      <c r="K1493" s="259"/>
      <c r="L1493" s="234"/>
      <c r="M1493" s="116">
        <v>2.0188922064791498E-5</v>
      </c>
    </row>
    <row r="1494" spans="1:13" s="225" customFormat="1" ht="36" hidden="1" customHeight="1" outlineLevel="7" x14ac:dyDescent="0.2">
      <c r="A1494" s="221"/>
      <c r="B1494" s="227"/>
      <c r="C1494" s="248"/>
      <c r="D1494" s="248"/>
      <c r="E1494" s="254"/>
      <c r="F1494" s="265"/>
      <c r="G1494" s="270"/>
      <c r="H1494" s="270"/>
      <c r="I1494" s="4" t="s">
        <v>294</v>
      </c>
      <c r="J1494" s="259"/>
      <c r="K1494" s="259"/>
      <c r="L1494" s="234"/>
      <c r="M1494" s="116">
        <v>5.0472305161978744E-6</v>
      </c>
    </row>
    <row r="1495" spans="1:13" s="225" customFormat="1" ht="36" hidden="1" customHeight="1" outlineLevel="5" collapsed="1" x14ac:dyDescent="0.2">
      <c r="A1495" s="221"/>
      <c r="B1495" s="227"/>
      <c r="C1495" s="248"/>
      <c r="D1495" s="248"/>
      <c r="E1495" s="254"/>
      <c r="F1495" s="265"/>
      <c r="G1495" s="270"/>
      <c r="H1495" s="270"/>
      <c r="I1495" s="22" t="s">
        <v>216</v>
      </c>
      <c r="J1495" s="271"/>
      <c r="K1495" s="271"/>
      <c r="L1495" s="23"/>
      <c r="M1495" s="115">
        <v>1.0094461032395748E-4</v>
      </c>
    </row>
    <row r="1496" spans="1:13" s="225" customFormat="1" ht="36" hidden="1" customHeight="1" outlineLevel="7" x14ac:dyDescent="0.2">
      <c r="A1496" s="221"/>
      <c r="B1496" s="227"/>
      <c r="C1496" s="248"/>
      <c r="D1496" s="248"/>
      <c r="E1496" s="254"/>
      <c r="F1496" s="265"/>
      <c r="G1496" s="270"/>
      <c r="H1496" s="270"/>
      <c r="I1496" s="4" t="s">
        <v>291</v>
      </c>
      <c r="J1496" s="259"/>
      <c r="K1496" s="259"/>
      <c r="L1496" s="234"/>
      <c r="M1496" s="116">
        <v>5.0472305161978744E-6</v>
      </c>
    </row>
    <row r="1497" spans="1:13" s="225" customFormat="1" ht="36" hidden="1" customHeight="1" outlineLevel="7" x14ac:dyDescent="0.2">
      <c r="A1497" s="221"/>
      <c r="B1497" s="227"/>
      <c r="C1497" s="248"/>
      <c r="D1497" s="248"/>
      <c r="E1497" s="254"/>
      <c r="F1497" s="265"/>
      <c r="G1497" s="270"/>
      <c r="H1497" s="270"/>
      <c r="I1497" s="4" t="s">
        <v>292</v>
      </c>
      <c r="J1497" s="259"/>
      <c r="K1497" s="259"/>
      <c r="L1497" s="234"/>
      <c r="M1497" s="116">
        <v>5.0472305161978744E-6</v>
      </c>
    </row>
    <row r="1498" spans="1:13" s="225" customFormat="1" ht="36" hidden="1" customHeight="1" outlineLevel="7" x14ac:dyDescent="0.2">
      <c r="A1498" s="221"/>
      <c r="B1498" s="227"/>
      <c r="C1498" s="248"/>
      <c r="D1498" s="248"/>
      <c r="E1498" s="254"/>
      <c r="F1498" s="265"/>
      <c r="G1498" s="270"/>
      <c r="H1498" s="270"/>
      <c r="I1498" s="4" t="s">
        <v>231</v>
      </c>
      <c r="J1498" s="259"/>
      <c r="K1498" s="259"/>
      <c r="L1498" s="234"/>
      <c r="M1498" s="116">
        <v>3.5330613613385115E-5</v>
      </c>
    </row>
    <row r="1499" spans="1:13" s="225" customFormat="1" ht="36" hidden="1" customHeight="1" outlineLevel="7" x14ac:dyDescent="0.2">
      <c r="A1499" s="221"/>
      <c r="B1499" s="227"/>
      <c r="C1499" s="248"/>
      <c r="D1499" s="248"/>
      <c r="E1499" s="254"/>
      <c r="F1499" s="265"/>
      <c r="G1499" s="270"/>
      <c r="H1499" s="270"/>
      <c r="I1499" s="4" t="s">
        <v>80</v>
      </c>
      <c r="J1499" s="259"/>
      <c r="K1499" s="259"/>
      <c r="L1499" s="234"/>
      <c r="M1499" s="116">
        <v>1.5141691548593622E-5</v>
      </c>
    </row>
    <row r="1500" spans="1:13" s="225" customFormat="1" ht="36" hidden="1" customHeight="1" outlineLevel="7" x14ac:dyDescent="0.2">
      <c r="A1500" s="221"/>
      <c r="B1500" s="227"/>
      <c r="C1500" s="248"/>
      <c r="D1500" s="248"/>
      <c r="E1500" s="254"/>
      <c r="F1500" s="265"/>
      <c r="G1500" s="270"/>
      <c r="H1500" s="270"/>
      <c r="I1500" s="4" t="s">
        <v>82</v>
      </c>
      <c r="J1500" s="259"/>
      <c r="K1500" s="259"/>
      <c r="L1500" s="234"/>
      <c r="M1500" s="116">
        <v>1.5141691548593622E-5</v>
      </c>
    </row>
    <row r="1501" spans="1:13" s="225" customFormat="1" ht="36" hidden="1" customHeight="1" outlineLevel="7" x14ac:dyDescent="0.2">
      <c r="A1501" s="221"/>
      <c r="B1501" s="227"/>
      <c r="C1501" s="248"/>
      <c r="D1501" s="248"/>
      <c r="E1501" s="254"/>
      <c r="F1501" s="265"/>
      <c r="G1501" s="270"/>
      <c r="H1501" s="270"/>
      <c r="I1501" s="4" t="s">
        <v>293</v>
      </c>
      <c r="J1501" s="259"/>
      <c r="K1501" s="259"/>
      <c r="L1501" s="234"/>
      <c r="M1501" s="116">
        <v>2.0188922064791498E-5</v>
      </c>
    </row>
    <row r="1502" spans="1:13" s="225" customFormat="1" ht="36" hidden="1" customHeight="1" outlineLevel="7" x14ac:dyDescent="0.2">
      <c r="A1502" s="221"/>
      <c r="B1502" s="227"/>
      <c r="C1502" s="248"/>
      <c r="D1502" s="248"/>
      <c r="E1502" s="254"/>
      <c r="F1502" s="265"/>
      <c r="G1502" s="270"/>
      <c r="H1502" s="270"/>
      <c r="I1502" s="4" t="s">
        <v>294</v>
      </c>
      <c r="J1502" s="259"/>
      <c r="K1502" s="259"/>
      <c r="L1502" s="234"/>
      <c r="M1502" s="116">
        <v>5.0472305161978744E-6</v>
      </c>
    </row>
    <row r="1503" spans="1:13" s="225" customFormat="1" ht="36" hidden="1" customHeight="1" outlineLevel="5" collapsed="1" x14ac:dyDescent="0.2">
      <c r="A1503" s="221"/>
      <c r="B1503" s="227"/>
      <c r="C1503" s="248"/>
      <c r="D1503" s="248"/>
      <c r="E1503" s="254"/>
      <c r="F1503" s="265"/>
      <c r="G1503" s="270"/>
      <c r="H1503" s="270"/>
      <c r="I1503" s="22" t="s">
        <v>217</v>
      </c>
      <c r="J1503" s="271"/>
      <c r="K1503" s="271"/>
      <c r="L1503" s="23"/>
      <c r="M1503" s="115">
        <v>1.0094461032395748E-4</v>
      </c>
    </row>
    <row r="1504" spans="1:13" s="225" customFormat="1" ht="36" hidden="1" customHeight="1" outlineLevel="7" x14ac:dyDescent="0.2">
      <c r="A1504" s="221"/>
      <c r="B1504" s="227"/>
      <c r="C1504" s="248"/>
      <c r="D1504" s="248"/>
      <c r="E1504" s="254"/>
      <c r="F1504" s="265"/>
      <c r="G1504" s="270"/>
      <c r="H1504" s="270"/>
      <c r="I1504" s="4" t="s">
        <v>291</v>
      </c>
      <c r="J1504" s="259"/>
      <c r="K1504" s="259"/>
      <c r="L1504" s="234"/>
      <c r="M1504" s="116">
        <v>5.0472305161978744E-6</v>
      </c>
    </row>
    <row r="1505" spans="1:13" s="225" customFormat="1" ht="36" hidden="1" customHeight="1" outlineLevel="7" x14ac:dyDescent="0.2">
      <c r="A1505" s="221"/>
      <c r="B1505" s="227"/>
      <c r="C1505" s="248"/>
      <c r="D1505" s="248"/>
      <c r="E1505" s="254"/>
      <c r="F1505" s="265"/>
      <c r="G1505" s="270"/>
      <c r="H1505" s="270"/>
      <c r="I1505" s="4" t="s">
        <v>292</v>
      </c>
      <c r="J1505" s="259"/>
      <c r="K1505" s="259"/>
      <c r="L1505" s="234"/>
      <c r="M1505" s="116">
        <v>5.0472305161978744E-6</v>
      </c>
    </row>
    <row r="1506" spans="1:13" s="225" customFormat="1" ht="36" hidden="1" customHeight="1" outlineLevel="7" x14ac:dyDescent="0.2">
      <c r="A1506" s="221"/>
      <c r="B1506" s="227"/>
      <c r="C1506" s="248"/>
      <c r="D1506" s="248"/>
      <c r="E1506" s="254"/>
      <c r="F1506" s="265"/>
      <c r="G1506" s="270"/>
      <c r="H1506" s="270"/>
      <c r="I1506" s="4" t="s">
        <v>231</v>
      </c>
      <c r="J1506" s="259"/>
      <c r="K1506" s="259"/>
      <c r="L1506" s="234"/>
      <c r="M1506" s="116">
        <v>3.5330613613385115E-5</v>
      </c>
    </row>
    <row r="1507" spans="1:13" s="225" customFormat="1" ht="36" hidden="1" customHeight="1" outlineLevel="7" x14ac:dyDescent="0.2">
      <c r="A1507" s="221"/>
      <c r="B1507" s="227"/>
      <c r="C1507" s="248"/>
      <c r="D1507" s="248"/>
      <c r="E1507" s="254"/>
      <c r="F1507" s="265"/>
      <c r="G1507" s="270"/>
      <c r="H1507" s="270"/>
      <c r="I1507" s="4" t="s">
        <v>80</v>
      </c>
      <c r="J1507" s="259"/>
      <c r="K1507" s="259"/>
      <c r="L1507" s="234"/>
      <c r="M1507" s="116">
        <v>1.5141691548593622E-5</v>
      </c>
    </row>
    <row r="1508" spans="1:13" s="225" customFormat="1" ht="36" hidden="1" customHeight="1" outlineLevel="7" x14ac:dyDescent="0.2">
      <c r="A1508" s="221"/>
      <c r="B1508" s="227"/>
      <c r="C1508" s="248"/>
      <c r="D1508" s="248"/>
      <c r="E1508" s="254"/>
      <c r="F1508" s="265"/>
      <c r="G1508" s="270"/>
      <c r="H1508" s="270"/>
      <c r="I1508" s="4" t="s">
        <v>82</v>
      </c>
      <c r="J1508" s="259"/>
      <c r="K1508" s="259"/>
      <c r="L1508" s="234"/>
      <c r="M1508" s="116">
        <v>1.5141691548593622E-5</v>
      </c>
    </row>
    <row r="1509" spans="1:13" s="225" customFormat="1" ht="36" hidden="1" customHeight="1" outlineLevel="7" x14ac:dyDescent="0.2">
      <c r="A1509" s="221"/>
      <c r="B1509" s="227"/>
      <c r="C1509" s="248"/>
      <c r="D1509" s="248"/>
      <c r="E1509" s="254"/>
      <c r="F1509" s="265"/>
      <c r="G1509" s="270"/>
      <c r="H1509" s="270"/>
      <c r="I1509" s="4" t="s">
        <v>293</v>
      </c>
      <c r="J1509" s="259"/>
      <c r="K1509" s="259"/>
      <c r="L1509" s="234"/>
      <c r="M1509" s="116">
        <v>2.0188922064791498E-5</v>
      </c>
    </row>
    <row r="1510" spans="1:13" s="225" customFormat="1" ht="36" hidden="1" customHeight="1" outlineLevel="7" x14ac:dyDescent="0.2">
      <c r="A1510" s="221"/>
      <c r="B1510" s="227"/>
      <c r="C1510" s="248"/>
      <c r="D1510" s="248"/>
      <c r="E1510" s="254"/>
      <c r="F1510" s="265"/>
      <c r="G1510" s="270"/>
      <c r="H1510" s="270"/>
      <c r="I1510" s="4" t="s">
        <v>294</v>
      </c>
      <c r="J1510" s="259"/>
      <c r="K1510" s="259"/>
      <c r="L1510" s="234"/>
      <c r="M1510" s="116">
        <v>5.0472305161978744E-6</v>
      </c>
    </row>
    <row r="1511" spans="1:13" s="225" customFormat="1" ht="36" hidden="1" customHeight="1" outlineLevel="5" collapsed="1" x14ac:dyDescent="0.2">
      <c r="A1511" s="221"/>
      <c r="B1511" s="227"/>
      <c r="C1511" s="248"/>
      <c r="D1511" s="248"/>
      <c r="E1511" s="254"/>
      <c r="F1511" s="265"/>
      <c r="G1511" s="270"/>
      <c r="H1511" s="270"/>
      <c r="I1511" s="22" t="s">
        <v>218</v>
      </c>
      <c r="J1511" s="271"/>
      <c r="K1511" s="271"/>
      <c r="L1511" s="23"/>
      <c r="M1511" s="115">
        <v>1.0094461032395748E-4</v>
      </c>
    </row>
    <row r="1512" spans="1:13" s="225" customFormat="1" ht="36" hidden="1" customHeight="1" outlineLevel="7" x14ac:dyDescent="0.2">
      <c r="A1512" s="221"/>
      <c r="B1512" s="227"/>
      <c r="C1512" s="248"/>
      <c r="D1512" s="248"/>
      <c r="E1512" s="254"/>
      <c r="F1512" s="265"/>
      <c r="G1512" s="270"/>
      <c r="H1512" s="270"/>
      <c r="I1512" s="4" t="s">
        <v>291</v>
      </c>
      <c r="J1512" s="259"/>
      <c r="K1512" s="259"/>
      <c r="L1512" s="234"/>
      <c r="M1512" s="116">
        <v>5.0472305161978744E-6</v>
      </c>
    </row>
    <row r="1513" spans="1:13" s="225" customFormat="1" ht="36" hidden="1" customHeight="1" outlineLevel="7" x14ac:dyDescent="0.2">
      <c r="A1513" s="221"/>
      <c r="B1513" s="227"/>
      <c r="C1513" s="248"/>
      <c r="D1513" s="248"/>
      <c r="E1513" s="254"/>
      <c r="F1513" s="265"/>
      <c r="G1513" s="270"/>
      <c r="H1513" s="270"/>
      <c r="I1513" s="4" t="s">
        <v>292</v>
      </c>
      <c r="J1513" s="259"/>
      <c r="K1513" s="259"/>
      <c r="L1513" s="234"/>
      <c r="M1513" s="116">
        <v>5.0472305161978744E-6</v>
      </c>
    </row>
    <row r="1514" spans="1:13" s="225" customFormat="1" ht="36" hidden="1" customHeight="1" outlineLevel="7" x14ac:dyDescent="0.2">
      <c r="A1514" s="221"/>
      <c r="B1514" s="227"/>
      <c r="C1514" s="248"/>
      <c r="D1514" s="248"/>
      <c r="E1514" s="254"/>
      <c r="F1514" s="265"/>
      <c r="G1514" s="270"/>
      <c r="H1514" s="270"/>
      <c r="I1514" s="4" t="s">
        <v>231</v>
      </c>
      <c r="J1514" s="259"/>
      <c r="K1514" s="259"/>
      <c r="L1514" s="234"/>
      <c r="M1514" s="116">
        <v>3.5330613613385115E-5</v>
      </c>
    </row>
    <row r="1515" spans="1:13" s="225" customFormat="1" ht="36" hidden="1" customHeight="1" outlineLevel="7" x14ac:dyDescent="0.2">
      <c r="A1515" s="221"/>
      <c r="B1515" s="227"/>
      <c r="C1515" s="248"/>
      <c r="D1515" s="248"/>
      <c r="E1515" s="254"/>
      <c r="F1515" s="265"/>
      <c r="G1515" s="270"/>
      <c r="H1515" s="270"/>
      <c r="I1515" s="4" t="s">
        <v>80</v>
      </c>
      <c r="J1515" s="259"/>
      <c r="K1515" s="259"/>
      <c r="L1515" s="234"/>
      <c r="M1515" s="116">
        <v>1.5141691548593622E-5</v>
      </c>
    </row>
    <row r="1516" spans="1:13" s="225" customFormat="1" ht="36" hidden="1" customHeight="1" outlineLevel="7" x14ac:dyDescent="0.2">
      <c r="A1516" s="221"/>
      <c r="B1516" s="227"/>
      <c r="C1516" s="248"/>
      <c r="D1516" s="248"/>
      <c r="E1516" s="254"/>
      <c r="F1516" s="265"/>
      <c r="G1516" s="270"/>
      <c r="H1516" s="270"/>
      <c r="I1516" s="4" t="s">
        <v>82</v>
      </c>
      <c r="J1516" s="259"/>
      <c r="K1516" s="259"/>
      <c r="L1516" s="234"/>
      <c r="M1516" s="116">
        <v>1.5141691548593622E-5</v>
      </c>
    </row>
    <row r="1517" spans="1:13" s="225" customFormat="1" ht="36" hidden="1" customHeight="1" outlineLevel="7" x14ac:dyDescent="0.2">
      <c r="A1517" s="221"/>
      <c r="B1517" s="227"/>
      <c r="C1517" s="248"/>
      <c r="D1517" s="248"/>
      <c r="E1517" s="254"/>
      <c r="F1517" s="265"/>
      <c r="G1517" s="270"/>
      <c r="H1517" s="270"/>
      <c r="I1517" s="4" t="s">
        <v>293</v>
      </c>
      <c r="J1517" s="259"/>
      <c r="K1517" s="259"/>
      <c r="L1517" s="234"/>
      <c r="M1517" s="116">
        <v>2.0188922064791498E-5</v>
      </c>
    </row>
    <row r="1518" spans="1:13" s="225" customFormat="1" ht="36" hidden="1" customHeight="1" outlineLevel="7" x14ac:dyDescent="0.2">
      <c r="A1518" s="221"/>
      <c r="B1518" s="227"/>
      <c r="C1518" s="248"/>
      <c r="D1518" s="248"/>
      <c r="E1518" s="254"/>
      <c r="F1518" s="265"/>
      <c r="G1518" s="270"/>
      <c r="H1518" s="270"/>
      <c r="I1518" s="4" t="s">
        <v>294</v>
      </c>
      <c r="J1518" s="259"/>
      <c r="K1518" s="259"/>
      <c r="L1518" s="234"/>
      <c r="M1518" s="116">
        <v>5.0472305161978744E-6</v>
      </c>
    </row>
    <row r="1519" spans="1:13" s="225" customFormat="1" ht="36" hidden="1" customHeight="1" outlineLevel="5" collapsed="1" x14ac:dyDescent="0.2">
      <c r="A1519" s="221"/>
      <c r="B1519" s="227"/>
      <c r="C1519" s="248"/>
      <c r="D1519" s="248"/>
      <c r="E1519" s="254"/>
      <c r="F1519" s="265"/>
      <c r="G1519" s="270"/>
      <c r="H1519" s="270"/>
      <c r="I1519" s="22" t="s">
        <v>219</v>
      </c>
      <c r="J1519" s="271"/>
      <c r="K1519" s="271"/>
      <c r="L1519" s="23"/>
      <c r="M1519" s="115">
        <v>1.0094461032395748E-4</v>
      </c>
    </row>
    <row r="1520" spans="1:13" s="225" customFormat="1" ht="36" hidden="1" customHeight="1" outlineLevel="7" x14ac:dyDescent="0.2">
      <c r="A1520" s="221"/>
      <c r="B1520" s="227"/>
      <c r="C1520" s="248"/>
      <c r="D1520" s="248"/>
      <c r="E1520" s="254"/>
      <c r="F1520" s="265"/>
      <c r="G1520" s="270"/>
      <c r="H1520" s="270"/>
      <c r="I1520" s="4" t="s">
        <v>291</v>
      </c>
      <c r="J1520" s="259"/>
      <c r="K1520" s="259"/>
      <c r="L1520" s="234"/>
      <c r="M1520" s="116">
        <v>5.0472305161978744E-6</v>
      </c>
    </row>
    <row r="1521" spans="1:13" s="225" customFormat="1" ht="36" hidden="1" customHeight="1" outlineLevel="7" x14ac:dyDescent="0.2">
      <c r="A1521" s="221"/>
      <c r="B1521" s="227"/>
      <c r="C1521" s="248"/>
      <c r="D1521" s="248"/>
      <c r="E1521" s="254"/>
      <c r="F1521" s="265"/>
      <c r="G1521" s="270"/>
      <c r="H1521" s="270"/>
      <c r="I1521" s="4" t="s">
        <v>292</v>
      </c>
      <c r="J1521" s="259"/>
      <c r="K1521" s="259"/>
      <c r="L1521" s="234"/>
      <c r="M1521" s="116">
        <v>5.0472305161978744E-6</v>
      </c>
    </row>
    <row r="1522" spans="1:13" s="225" customFormat="1" ht="36" hidden="1" customHeight="1" outlineLevel="7" x14ac:dyDescent="0.2">
      <c r="A1522" s="221"/>
      <c r="B1522" s="227"/>
      <c r="C1522" s="248"/>
      <c r="D1522" s="248"/>
      <c r="E1522" s="254"/>
      <c r="F1522" s="265"/>
      <c r="G1522" s="270"/>
      <c r="H1522" s="270"/>
      <c r="I1522" s="4" t="s">
        <v>231</v>
      </c>
      <c r="J1522" s="259"/>
      <c r="K1522" s="259"/>
      <c r="L1522" s="234"/>
      <c r="M1522" s="116">
        <v>3.5330613613385115E-5</v>
      </c>
    </row>
    <row r="1523" spans="1:13" s="225" customFormat="1" ht="36" hidden="1" customHeight="1" outlineLevel="7" x14ac:dyDescent="0.2">
      <c r="A1523" s="221"/>
      <c r="B1523" s="227"/>
      <c r="C1523" s="248"/>
      <c r="D1523" s="248"/>
      <c r="E1523" s="254"/>
      <c r="F1523" s="265"/>
      <c r="G1523" s="270"/>
      <c r="H1523" s="270"/>
      <c r="I1523" s="4" t="s">
        <v>80</v>
      </c>
      <c r="J1523" s="259"/>
      <c r="K1523" s="259"/>
      <c r="L1523" s="234"/>
      <c r="M1523" s="116">
        <v>1.5141691548593622E-5</v>
      </c>
    </row>
    <row r="1524" spans="1:13" s="225" customFormat="1" ht="36" hidden="1" customHeight="1" outlineLevel="7" x14ac:dyDescent="0.2">
      <c r="A1524" s="221"/>
      <c r="B1524" s="227"/>
      <c r="C1524" s="248"/>
      <c r="D1524" s="248"/>
      <c r="E1524" s="254"/>
      <c r="F1524" s="265"/>
      <c r="G1524" s="270"/>
      <c r="H1524" s="270"/>
      <c r="I1524" s="4" t="s">
        <v>82</v>
      </c>
      <c r="J1524" s="259"/>
      <c r="K1524" s="259"/>
      <c r="L1524" s="234"/>
      <c r="M1524" s="116">
        <v>1.5141691548593622E-5</v>
      </c>
    </row>
    <row r="1525" spans="1:13" s="225" customFormat="1" ht="36" hidden="1" customHeight="1" outlineLevel="7" x14ac:dyDescent="0.2">
      <c r="A1525" s="221"/>
      <c r="B1525" s="227"/>
      <c r="C1525" s="248"/>
      <c r="D1525" s="248"/>
      <c r="E1525" s="254"/>
      <c r="F1525" s="265"/>
      <c r="G1525" s="270"/>
      <c r="H1525" s="270"/>
      <c r="I1525" s="4" t="s">
        <v>293</v>
      </c>
      <c r="J1525" s="259"/>
      <c r="K1525" s="259"/>
      <c r="L1525" s="234"/>
      <c r="M1525" s="116">
        <v>2.0188922064791498E-5</v>
      </c>
    </row>
    <row r="1526" spans="1:13" s="225" customFormat="1" ht="36" hidden="1" customHeight="1" outlineLevel="7" thickBot="1" x14ac:dyDescent="0.25">
      <c r="A1526" s="290"/>
      <c r="B1526" s="291"/>
      <c r="C1526" s="292"/>
      <c r="D1526" s="292"/>
      <c r="E1526" s="293"/>
      <c r="F1526" s="294"/>
      <c r="G1526" s="295"/>
      <c r="H1526" s="295"/>
      <c r="I1526" s="32" t="s">
        <v>294</v>
      </c>
      <c r="J1526" s="296"/>
      <c r="K1526" s="296"/>
      <c r="L1526" s="297"/>
      <c r="M1526" s="123">
        <v>5.0472305161978744E-6</v>
      </c>
    </row>
    <row r="1527" spans="1:13" ht="19.5" customHeight="1" x14ac:dyDescent="0.2">
      <c r="A1527" s="301"/>
      <c r="B1527" s="302"/>
      <c r="C1527" s="303"/>
      <c r="D1527" s="303"/>
      <c r="I1527" s="77"/>
      <c r="J1527" s="179"/>
      <c r="K1527" s="179"/>
      <c r="L1527" s="99"/>
      <c r="M1527" s="114"/>
    </row>
    <row r="1528" spans="1:13" ht="19.5" customHeight="1" x14ac:dyDescent="0.2">
      <c r="I1528" s="77"/>
      <c r="J1528" s="179"/>
      <c r="K1528" s="179"/>
      <c r="L1528" s="99"/>
      <c r="M1528" s="114"/>
    </row>
    <row r="1529" spans="1:13" ht="62.25" customHeight="1" x14ac:dyDescent="0.2"/>
  </sheetData>
  <autoFilter ref="A5:M1528"/>
  <mergeCells count="8">
    <mergeCell ref="C7:H33"/>
    <mergeCell ref="A1:M1"/>
    <mergeCell ref="J2:M2"/>
    <mergeCell ref="A3:I4"/>
    <mergeCell ref="J3:J4"/>
    <mergeCell ref="K3:K4"/>
    <mergeCell ref="L3:L4"/>
    <mergeCell ref="M3:M4"/>
  </mergeCells>
  <printOptions horizontalCentered="1"/>
  <pageMargins left="0" right="0" top="0.31496062992126" bottom="2.3228346456692899" header="0" footer="0"/>
  <pageSetup paperSize="9" scale="26" fitToHeight="50" orientation="landscape" horizontalDpi="300" verticalDpi="300" r:id="rId1"/>
  <headerFooter scaleWithDoc="0">
    <oddFooter>&amp;C&amp;G</oddFooter>
  </headerFooter>
  <rowBreaks count="1" manualBreakCount="1">
    <brk id="615" max="19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9"/>
  <sheetViews>
    <sheetView workbookViewId="0">
      <selection activeCell="P13" sqref="P13"/>
    </sheetView>
  </sheetViews>
  <sheetFormatPr defaultRowHeight="14.25" x14ac:dyDescent="0.2"/>
  <cols>
    <col min="2" max="2" width="29.75" bestFit="1" customWidth="1"/>
    <col min="3" max="3" width="28.375" bestFit="1" customWidth="1"/>
    <col min="4" max="7" width="27.25" customWidth="1"/>
  </cols>
  <sheetData>
    <row r="3" spans="2:7" ht="15" thickBot="1" x14ac:dyDescent="0.25"/>
    <row r="4" spans="2:7" ht="18.75" customHeight="1" x14ac:dyDescent="0.2">
      <c r="B4" s="541" t="s">
        <v>528</v>
      </c>
      <c r="C4" s="543" t="s">
        <v>529</v>
      </c>
      <c r="D4" s="542" t="s">
        <v>530</v>
      </c>
      <c r="E4" s="543" t="s">
        <v>531</v>
      </c>
      <c r="F4" s="542" t="s">
        <v>532</v>
      </c>
      <c r="G4" s="544" t="s">
        <v>533</v>
      </c>
    </row>
    <row r="5" spans="2:7" ht="18.75" customHeight="1" x14ac:dyDescent="0.25">
      <c r="B5" s="545" t="s">
        <v>534</v>
      </c>
      <c r="C5" s="546" t="s">
        <v>534</v>
      </c>
      <c r="D5" s="546" t="s">
        <v>534</v>
      </c>
      <c r="E5" s="546" t="s">
        <v>534</v>
      </c>
      <c r="F5" s="546" t="s">
        <v>534</v>
      </c>
      <c r="G5" s="547" t="s">
        <v>534</v>
      </c>
    </row>
    <row r="6" spans="2:7" ht="18.75" customHeight="1" x14ac:dyDescent="0.25">
      <c r="B6" s="545" t="s">
        <v>535</v>
      </c>
      <c r="C6" s="546" t="s">
        <v>536</v>
      </c>
      <c r="D6" s="546" t="s">
        <v>537</v>
      </c>
      <c r="E6" s="546"/>
      <c r="F6" s="546" t="s">
        <v>541</v>
      </c>
      <c r="G6" s="547" t="s">
        <v>538</v>
      </c>
    </row>
    <row r="7" spans="2:7" ht="18.75" customHeight="1" x14ac:dyDescent="0.25">
      <c r="B7" s="545" t="s">
        <v>539</v>
      </c>
      <c r="C7" s="546" t="s">
        <v>539</v>
      </c>
      <c r="D7" s="546" t="s">
        <v>539</v>
      </c>
      <c r="E7" s="546" t="s">
        <v>539</v>
      </c>
      <c r="F7" s="546" t="s">
        <v>539</v>
      </c>
      <c r="G7" s="547" t="s">
        <v>539</v>
      </c>
    </row>
    <row r="8" spans="2:7" ht="18.75" customHeight="1" x14ac:dyDescent="0.25">
      <c r="B8" s="545" t="s">
        <v>540</v>
      </c>
      <c r="C8" s="546" t="s">
        <v>540</v>
      </c>
      <c r="D8" s="546" t="s">
        <v>540</v>
      </c>
      <c r="E8" s="546" t="s">
        <v>540</v>
      </c>
      <c r="F8" s="546" t="s">
        <v>540</v>
      </c>
      <c r="G8" s="547" t="s">
        <v>540</v>
      </c>
    </row>
    <row r="9" spans="2:7" ht="18.75" customHeight="1" thickBot="1" x14ac:dyDescent="0.25">
      <c r="B9" s="538"/>
      <c r="C9" s="539"/>
      <c r="D9" s="539"/>
      <c r="E9" s="539"/>
      <c r="F9" s="539"/>
      <c r="G9" s="540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Cover Page</vt:lpstr>
      <vt:lpstr>Planning</vt:lpstr>
      <vt:lpstr>Planning 1</vt:lpstr>
      <vt:lpstr>Planning 3</vt:lpstr>
      <vt:lpstr>Supervisor</vt:lpstr>
      <vt:lpstr>QC</vt:lpstr>
      <vt:lpstr>checked</vt:lpstr>
      <vt:lpstr>checked (3)</vt:lpstr>
      <vt:lpstr>Sheet2</vt:lpstr>
      <vt:lpstr>Sheet1</vt:lpstr>
      <vt:lpstr>checked!Print_Area</vt:lpstr>
      <vt:lpstr>'checked (3)'!Print_Area</vt:lpstr>
      <vt:lpstr>'Cover Page'!Print_Area</vt:lpstr>
      <vt:lpstr>Planning!Print_Area</vt:lpstr>
      <vt:lpstr>'Planning 1'!Print_Area</vt:lpstr>
      <vt:lpstr>'Planning 3'!Print_Area</vt:lpstr>
      <vt:lpstr>QC!Print_Area</vt:lpstr>
      <vt:lpstr>Supervisor!Print_Area</vt:lpstr>
      <vt:lpstr>checked!Print_Titles</vt:lpstr>
      <vt:lpstr>'checked (3)'!Print_Titles</vt:lpstr>
      <vt:lpstr>Planning!Print_Titles</vt:lpstr>
      <vt:lpstr>'Planning 1'!Print_Titles</vt:lpstr>
      <vt:lpstr>'Planning 3'!Print_Titles</vt:lpstr>
      <vt:lpstr>QC!Print_Titles</vt:lpstr>
      <vt:lpstr>Supervisor!Print_Titles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2018-04-05T20:15:50Z</dcterms:modified>
</cp:coreProperties>
</file>